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105" yWindow="15" windowWidth="23250" windowHeight="12450" tabRatio="871" activeTab="2"/>
  </bookViews>
  <sheets>
    <sheet name="SINAPI ABRIL 2019" sheetId="39" r:id="rId1"/>
    <sheet name="1-RESUMO" sheetId="48" r:id="rId2"/>
    <sheet name="2-ORÇAMENTO" sheetId="41" r:id="rId3"/>
    <sheet name="3-CRONOGRAMA" sheetId="33" r:id="rId4"/>
    <sheet name="4-BDI" sheetId="45" r:id="rId5"/>
    <sheet name="COMP. UNIT." sheetId="50" r:id="rId6"/>
    <sheet name="CPU ANALITICA" sheetId="49" r:id="rId7"/>
    <sheet name="COMP. PROPRIA" sheetId="43" r:id="rId8"/>
    <sheet name="CPU PROP AUX" sheetId="51" r:id="rId9"/>
  </sheets>
  <externalReferences>
    <externalReference r:id="rId10"/>
    <externalReference r:id="rId11"/>
  </externalReferences>
  <definedNames>
    <definedName name="_xlnm._FilterDatabase" localSheetId="2" hidden="1">'2-ORÇAMENTO'!$D$1:$D$512</definedName>
    <definedName name="_xlnm.Print_Area" localSheetId="1">'1-RESUMO'!$B$2:$E$57</definedName>
    <definedName name="_xlnm.Print_Area" localSheetId="2">'2-ORÇAMENTO'!$B$2:$K$512</definedName>
    <definedName name="_xlnm.Print_Area" localSheetId="3">'3-CRONOGRAMA'!$B$2:$Q$59</definedName>
    <definedName name="_xlnm.Print_Area" localSheetId="4">'4-BDI'!$B$2:$D$48</definedName>
    <definedName name="_xlnm.Print_Area" localSheetId="7">'COMP. PROPRIA'!$B$2:$I$721</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2">'2-ORÇAMENTO'!$9:$9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iterate="1"/>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20" i="41"/>
  <c r="C319"/>
  <c r="C318"/>
  <c r="E318" s="1"/>
  <c r="C317"/>
  <c r="E317" s="1"/>
  <c r="H665" i="43"/>
  <c r="H661"/>
  <c r="H653"/>
  <c r="F320" i="41" l="1"/>
  <c r="E320"/>
  <c r="F319"/>
  <c r="E319"/>
  <c r="F318"/>
  <c r="F317"/>
  <c r="I665" i="43"/>
  <c r="H664"/>
  <c r="I664" s="1"/>
  <c r="F664"/>
  <c r="E664"/>
  <c r="I661"/>
  <c r="H660"/>
  <c r="I660" s="1"/>
  <c r="F660"/>
  <c r="E660"/>
  <c r="I657"/>
  <c r="H656"/>
  <c r="I656" s="1"/>
  <c r="I655" s="1"/>
  <c r="H318" i="41" s="1"/>
  <c r="J318" s="1"/>
  <c r="F656" i="43"/>
  <c r="E656"/>
  <c r="I653"/>
  <c r="H652"/>
  <c r="I652" s="1"/>
  <c r="F652"/>
  <c r="E652"/>
  <c r="C188" i="41"/>
  <c r="F188" s="1"/>
  <c r="E257" i="43"/>
  <c r="F257"/>
  <c r="H257"/>
  <c r="I257" s="1"/>
  <c r="F258"/>
  <c r="I258"/>
  <c r="H256"/>
  <c r="I256" s="1"/>
  <c r="F256"/>
  <c r="E256"/>
  <c r="C97" i="41"/>
  <c r="F97" s="1"/>
  <c r="H720" i="43"/>
  <c r="I720" s="1"/>
  <c r="F720"/>
  <c r="E720"/>
  <c r="H719"/>
  <c r="I719" s="1"/>
  <c r="F719"/>
  <c r="E719"/>
  <c r="I718"/>
  <c r="H717"/>
  <c r="I717" s="1"/>
  <c r="F717"/>
  <c r="E717"/>
  <c r="H716"/>
  <c r="I716" s="1"/>
  <c r="F716"/>
  <c r="E716"/>
  <c r="H715"/>
  <c r="I715" s="1"/>
  <c r="F715"/>
  <c r="E715"/>
  <c r="H714"/>
  <c r="I714" s="1"/>
  <c r="I713" s="1"/>
  <c r="F714"/>
  <c r="E714"/>
  <c r="I318" i="41" l="1"/>
  <c r="K318" s="1"/>
  <c r="I663" i="43"/>
  <c r="H320" i="41" s="1"/>
  <c r="I651" i="43"/>
  <c r="H317" i="41" s="1"/>
  <c r="J317" s="1"/>
  <c r="I659" i="43"/>
  <c r="H319" i="41" s="1"/>
  <c r="I255" i="43"/>
  <c r="H188" i="41" s="1"/>
  <c r="I188" s="1"/>
  <c r="K188" s="1"/>
  <c r="E188"/>
  <c r="E97"/>
  <c r="H97"/>
  <c r="J97" s="1"/>
  <c r="I320" l="1"/>
  <c r="K320" s="1"/>
  <c r="J320"/>
  <c r="I317"/>
  <c r="K317" s="1"/>
  <c r="I319"/>
  <c r="K319" s="1"/>
  <c r="J319"/>
  <c r="J188"/>
  <c r="I97"/>
  <c r="K97" s="1"/>
  <c r="F14" l="1"/>
  <c r="C115" l="1"/>
  <c r="I63" i="43"/>
  <c r="H66"/>
  <c r="I66" s="1"/>
  <c r="F66"/>
  <c r="E66"/>
  <c r="H65"/>
  <c r="I65" s="1"/>
  <c r="F65"/>
  <c r="E65"/>
  <c r="H64"/>
  <c r="I64" s="1"/>
  <c r="F64"/>
  <c r="E64"/>
  <c r="H708"/>
  <c r="I708" s="1"/>
  <c r="F708"/>
  <c r="E708"/>
  <c r="H707"/>
  <c r="I707" s="1"/>
  <c r="F707"/>
  <c r="E707"/>
  <c r="H706"/>
  <c r="I706" s="1"/>
  <c r="F706"/>
  <c r="E706"/>
  <c r="H705"/>
  <c r="I705" s="1"/>
  <c r="F705"/>
  <c r="E705"/>
  <c r="H115" i="41" l="1"/>
  <c r="I62" i="43"/>
  <c r="I704"/>
  <c r="F153" i="41"/>
  <c r="H493" l="1"/>
  <c r="H494"/>
  <c r="J494" s="1"/>
  <c r="H495"/>
  <c r="H496"/>
  <c r="J496" s="1"/>
  <c r="H498"/>
  <c r="J498" s="1"/>
  <c r="H485"/>
  <c r="J485" s="1"/>
  <c r="H479"/>
  <c r="J479" s="1"/>
  <c r="H478"/>
  <c r="J478" s="1"/>
  <c r="H477"/>
  <c r="J477" s="1"/>
  <c r="H460"/>
  <c r="H461"/>
  <c r="J461" s="1"/>
  <c r="H463"/>
  <c r="J463" s="1"/>
  <c r="H464"/>
  <c r="H465"/>
  <c r="J465" s="1"/>
  <c r="H466"/>
  <c r="H467"/>
  <c r="J467" s="1"/>
  <c r="H468"/>
  <c r="H469"/>
  <c r="J469" s="1"/>
  <c r="H470"/>
  <c r="H471"/>
  <c r="J471" s="1"/>
  <c r="H472"/>
  <c r="H473"/>
  <c r="H459"/>
  <c r="J459" s="1"/>
  <c r="H448"/>
  <c r="H449"/>
  <c r="H444"/>
  <c r="J444" s="1"/>
  <c r="H409"/>
  <c r="H410"/>
  <c r="H411"/>
  <c r="H412"/>
  <c r="H413"/>
  <c r="H414"/>
  <c r="H415"/>
  <c r="H416"/>
  <c r="H417"/>
  <c r="H418"/>
  <c r="H419"/>
  <c r="H420"/>
  <c r="H421"/>
  <c r="H422"/>
  <c r="H423"/>
  <c r="H424"/>
  <c r="H425"/>
  <c r="H426"/>
  <c r="H427"/>
  <c r="H428"/>
  <c r="H429"/>
  <c r="H430"/>
  <c r="H431"/>
  <c r="H432"/>
  <c r="H433"/>
  <c r="H434"/>
  <c r="H435"/>
  <c r="H436"/>
  <c r="H437"/>
  <c r="H438"/>
  <c r="H439"/>
  <c r="H440"/>
  <c r="H441"/>
  <c r="H408"/>
  <c r="J408" s="1"/>
  <c r="H405"/>
  <c r="J405" s="1"/>
  <c r="H404"/>
  <c r="J404" s="1"/>
  <c r="H375"/>
  <c r="H376"/>
  <c r="H377"/>
  <c r="H378"/>
  <c r="H379"/>
  <c r="H380"/>
  <c r="H381"/>
  <c r="H382"/>
  <c r="H383"/>
  <c r="H384"/>
  <c r="H385"/>
  <c r="H386"/>
  <c r="H387"/>
  <c r="H388"/>
  <c r="H389"/>
  <c r="H390"/>
  <c r="H391"/>
  <c r="H392"/>
  <c r="H393"/>
  <c r="H394"/>
  <c r="H395"/>
  <c r="H396"/>
  <c r="H397"/>
  <c r="H398"/>
  <c r="H399"/>
  <c r="H400"/>
  <c r="H401"/>
  <c r="H374"/>
  <c r="H365"/>
  <c r="H366"/>
  <c r="H367"/>
  <c r="H368"/>
  <c r="H369"/>
  <c r="H370"/>
  <c r="H371"/>
  <c r="H364"/>
  <c r="J364" s="1"/>
  <c r="H353"/>
  <c r="H354"/>
  <c r="H355"/>
  <c r="H356"/>
  <c r="H357"/>
  <c r="H358"/>
  <c r="H359"/>
  <c r="H361"/>
  <c r="H352"/>
  <c r="J352" s="1"/>
  <c r="H349"/>
  <c r="J349" s="1"/>
  <c r="H348"/>
  <c r="H347"/>
  <c r="J347" s="1"/>
  <c r="H329"/>
  <c r="H330"/>
  <c r="H331"/>
  <c r="H332"/>
  <c r="H333"/>
  <c r="H334"/>
  <c r="H335"/>
  <c r="H336"/>
  <c r="H337"/>
  <c r="H338"/>
  <c r="H339"/>
  <c r="H340"/>
  <c r="H341"/>
  <c r="H328"/>
  <c r="J328" s="1"/>
  <c r="H282"/>
  <c r="J282" s="1"/>
  <c r="H255"/>
  <c r="H256"/>
  <c r="H257"/>
  <c r="H258"/>
  <c r="H260"/>
  <c r="H261"/>
  <c r="H262"/>
  <c r="H263"/>
  <c r="H264"/>
  <c r="H267"/>
  <c r="H268"/>
  <c r="H269"/>
  <c r="H270"/>
  <c r="H201"/>
  <c r="J201" s="1"/>
  <c r="H200"/>
  <c r="J200" s="1"/>
  <c r="H195"/>
  <c r="H196"/>
  <c r="H197"/>
  <c r="H194"/>
  <c r="J194" s="1"/>
  <c r="H191"/>
  <c r="J191" s="1"/>
  <c r="H181"/>
  <c r="H182"/>
  <c r="J182" s="1"/>
  <c r="H183"/>
  <c r="H184"/>
  <c r="J184" s="1"/>
  <c r="H185"/>
  <c r="H186"/>
  <c r="J186" s="1"/>
  <c r="H187"/>
  <c r="H180"/>
  <c r="J180" s="1"/>
  <c r="H167"/>
  <c r="H168"/>
  <c r="H169"/>
  <c r="H170"/>
  <c r="H171"/>
  <c r="H172"/>
  <c r="H173"/>
  <c r="H174"/>
  <c r="H175"/>
  <c r="H177"/>
  <c r="H166"/>
  <c r="J166" s="1"/>
  <c r="H159"/>
  <c r="H160"/>
  <c r="J160" s="1"/>
  <c r="H161"/>
  <c r="H162"/>
  <c r="J162" s="1"/>
  <c r="H163"/>
  <c r="H158"/>
  <c r="J158" s="1"/>
  <c r="H143"/>
  <c r="H144"/>
  <c r="H145"/>
  <c r="H146"/>
  <c r="H147"/>
  <c r="H148"/>
  <c r="H149"/>
  <c r="H150"/>
  <c r="H151"/>
  <c r="H152"/>
  <c r="H153"/>
  <c r="H154"/>
  <c r="H155"/>
  <c r="H142"/>
  <c r="J142" s="1"/>
  <c r="H137"/>
  <c r="H138"/>
  <c r="H136"/>
  <c r="J136" s="1"/>
  <c r="H133"/>
  <c r="J133" s="1"/>
  <c r="H130"/>
  <c r="J130" s="1"/>
  <c r="H120"/>
  <c r="H121"/>
  <c r="H122"/>
  <c r="H123"/>
  <c r="H124"/>
  <c r="H125"/>
  <c r="H126"/>
  <c r="H127"/>
  <c r="H119"/>
  <c r="J119" s="1"/>
  <c r="H111"/>
  <c r="H112"/>
  <c r="H113"/>
  <c r="H114"/>
  <c r="H116"/>
  <c r="H110"/>
  <c r="J110" s="1"/>
  <c r="H101"/>
  <c r="H102"/>
  <c r="H103"/>
  <c r="H104"/>
  <c r="H106"/>
  <c r="H107"/>
  <c r="H100"/>
  <c r="H96"/>
  <c r="H85"/>
  <c r="H86"/>
  <c r="H87"/>
  <c r="H95"/>
  <c r="H84"/>
  <c r="H77"/>
  <c r="H78"/>
  <c r="J78" s="1"/>
  <c r="H79"/>
  <c r="H80"/>
  <c r="H81"/>
  <c r="H76"/>
  <c r="J76" s="1"/>
  <c r="H73"/>
  <c r="J73" s="1"/>
  <c r="H72"/>
  <c r="J72" s="1"/>
  <c r="H54"/>
  <c r="H55"/>
  <c r="H56"/>
  <c r="H57"/>
  <c r="H58"/>
  <c r="H59"/>
  <c r="H60"/>
  <c r="H61"/>
  <c r="H62"/>
  <c r="H63"/>
  <c r="H64"/>
  <c r="H65"/>
  <c r="H66"/>
  <c r="H67"/>
  <c r="H68"/>
  <c r="H69"/>
  <c r="H53"/>
  <c r="H44"/>
  <c r="H45"/>
  <c r="H46"/>
  <c r="H47"/>
  <c r="H48"/>
  <c r="H49"/>
  <c r="H50"/>
  <c r="H43"/>
  <c r="H37"/>
  <c r="H38"/>
  <c r="H39"/>
  <c r="H40"/>
  <c r="J40" s="1"/>
  <c r="H36"/>
  <c r="J36" s="1"/>
  <c r="H20"/>
  <c r="H21"/>
  <c r="H22"/>
  <c r="H23"/>
  <c r="H24"/>
  <c r="H25"/>
  <c r="H26"/>
  <c r="H28"/>
  <c r="H29"/>
  <c r="H30"/>
  <c r="H32"/>
  <c r="H33"/>
  <c r="H19"/>
  <c r="J19" s="1"/>
  <c r="H12"/>
  <c r="H13"/>
  <c r="J13" s="1"/>
  <c r="H14"/>
  <c r="H15"/>
  <c r="H16"/>
  <c r="J86" l="1"/>
  <c r="J153"/>
  <c r="J151"/>
  <c r="J154"/>
  <c r="J152"/>
  <c r="J495"/>
  <c r="J493"/>
  <c r="J473"/>
  <c r="J472"/>
  <c r="J470"/>
  <c r="J468"/>
  <c r="J466"/>
  <c r="J464"/>
  <c r="J460"/>
  <c r="J449"/>
  <c r="J448"/>
  <c r="J441"/>
  <c r="J439"/>
  <c r="J437"/>
  <c r="J435"/>
  <c r="J432"/>
  <c r="J430"/>
  <c r="J428"/>
  <c r="J426"/>
  <c r="J424"/>
  <c r="J422"/>
  <c r="J420"/>
  <c r="J418"/>
  <c r="J416"/>
  <c r="J414"/>
  <c r="J412"/>
  <c r="J410"/>
  <c r="J440"/>
  <c r="J438"/>
  <c r="J436"/>
  <c r="J434"/>
  <c r="J433"/>
  <c r="J431"/>
  <c r="J429"/>
  <c r="J427"/>
  <c r="J425"/>
  <c r="J423"/>
  <c r="J421"/>
  <c r="J419"/>
  <c r="J417"/>
  <c r="J415"/>
  <c r="J413"/>
  <c r="J411"/>
  <c r="J409"/>
  <c r="J400"/>
  <c r="J398"/>
  <c r="J396"/>
  <c r="J394"/>
  <c r="J392"/>
  <c r="J390"/>
  <c r="J388"/>
  <c r="J386"/>
  <c r="J384"/>
  <c r="J382"/>
  <c r="J380"/>
  <c r="J378"/>
  <c r="J376"/>
  <c r="J401"/>
  <c r="J399"/>
  <c r="J397"/>
  <c r="J395"/>
  <c r="J393"/>
  <c r="J391"/>
  <c r="J389"/>
  <c r="J387"/>
  <c r="J385"/>
  <c r="J383"/>
  <c r="J381"/>
  <c r="J379"/>
  <c r="J377"/>
  <c r="J375"/>
  <c r="J374"/>
  <c r="J370"/>
  <c r="J368"/>
  <c r="J366"/>
  <c r="J371"/>
  <c r="J369"/>
  <c r="J367"/>
  <c r="J365"/>
  <c r="J358"/>
  <c r="J356"/>
  <c r="J354"/>
  <c r="J361"/>
  <c r="J359"/>
  <c r="J357"/>
  <c r="J355"/>
  <c r="J353"/>
  <c r="J348"/>
  <c r="J340"/>
  <c r="J338"/>
  <c r="J336"/>
  <c r="J334"/>
  <c r="J332"/>
  <c r="J330"/>
  <c r="J341"/>
  <c r="J339"/>
  <c r="J337"/>
  <c r="J335"/>
  <c r="J333"/>
  <c r="J331"/>
  <c r="J329"/>
  <c r="J270"/>
  <c r="J268"/>
  <c r="J264"/>
  <c r="J262"/>
  <c r="J260"/>
  <c r="J258"/>
  <c r="J256"/>
  <c r="J269"/>
  <c r="J267"/>
  <c r="J263"/>
  <c r="J261"/>
  <c r="J257"/>
  <c r="J255"/>
  <c r="J197"/>
  <c r="J195"/>
  <c r="J196"/>
  <c r="J187"/>
  <c r="J185"/>
  <c r="J183"/>
  <c r="J181"/>
  <c r="J174"/>
  <c r="J172"/>
  <c r="J170"/>
  <c r="J168"/>
  <c r="J175"/>
  <c r="J173"/>
  <c r="J171"/>
  <c r="J167"/>
  <c r="J177"/>
  <c r="J169"/>
  <c r="J163"/>
  <c r="J161"/>
  <c r="J159"/>
  <c r="J150"/>
  <c r="J148"/>
  <c r="J146"/>
  <c r="J144"/>
  <c r="J155"/>
  <c r="J149"/>
  <c r="J147"/>
  <c r="J145"/>
  <c r="J143"/>
  <c r="J138"/>
  <c r="J137"/>
  <c r="J125"/>
  <c r="J121"/>
  <c r="J127"/>
  <c r="J123"/>
  <c r="J126"/>
  <c r="J124"/>
  <c r="J122"/>
  <c r="J120"/>
  <c r="J116"/>
  <c r="J114"/>
  <c r="J112"/>
  <c r="J115"/>
  <c r="J113"/>
  <c r="J111"/>
  <c r="J106"/>
  <c r="J104"/>
  <c r="J102"/>
  <c r="J107"/>
  <c r="J103"/>
  <c r="J101"/>
  <c r="J100"/>
  <c r="J96"/>
  <c r="J95"/>
  <c r="J87"/>
  <c r="J85"/>
  <c r="J84"/>
  <c r="J80"/>
  <c r="J81"/>
  <c r="J79"/>
  <c r="J77"/>
  <c r="J69"/>
  <c r="J67"/>
  <c r="J65"/>
  <c r="J63"/>
  <c r="J61"/>
  <c r="J59"/>
  <c r="J57"/>
  <c r="J55"/>
  <c r="J68"/>
  <c r="J66"/>
  <c r="J64"/>
  <c r="J62"/>
  <c r="J60"/>
  <c r="J58"/>
  <c r="J56"/>
  <c r="J54"/>
  <c r="J53"/>
  <c r="J49"/>
  <c r="J47"/>
  <c r="J45"/>
  <c r="J50"/>
  <c r="J48"/>
  <c r="J46"/>
  <c r="J44"/>
  <c r="J43"/>
  <c r="J39"/>
  <c r="J37"/>
  <c r="J38"/>
  <c r="J29"/>
  <c r="J25"/>
  <c r="J23"/>
  <c r="J21"/>
  <c r="J32"/>
  <c r="J30"/>
  <c r="J26"/>
  <c r="J24"/>
  <c r="J22"/>
  <c r="J20"/>
  <c r="J15"/>
  <c r="J16"/>
  <c r="J14"/>
  <c r="J12"/>
  <c r="J189" l="1"/>
  <c r="H515" i="43"/>
  <c r="H356"/>
  <c r="H330"/>
  <c r="H329"/>
  <c r="E701" l="1"/>
  <c r="F701"/>
  <c r="H701"/>
  <c r="I701" s="1"/>
  <c r="E702"/>
  <c r="F702"/>
  <c r="H702"/>
  <c r="I702" s="1"/>
  <c r="E698"/>
  <c r="F698"/>
  <c r="E699"/>
  <c r="F699"/>
  <c r="E700"/>
  <c r="F700"/>
  <c r="H700"/>
  <c r="I700" s="1"/>
  <c r="H699"/>
  <c r="I699" s="1"/>
  <c r="H698"/>
  <c r="I698" s="1"/>
  <c r="I697" l="1"/>
  <c r="H360" i="41" s="1"/>
  <c r="H695" i="43"/>
  <c r="I695" s="1"/>
  <c r="F695"/>
  <c r="E695"/>
  <c r="H694"/>
  <c r="I694" s="1"/>
  <c r="F694"/>
  <c r="E694"/>
  <c r="H693"/>
  <c r="I693" s="1"/>
  <c r="F693"/>
  <c r="E693"/>
  <c r="H690"/>
  <c r="I690" s="1"/>
  <c r="F690"/>
  <c r="E690"/>
  <c r="H689"/>
  <c r="I689" s="1"/>
  <c r="F689"/>
  <c r="E689"/>
  <c r="H688"/>
  <c r="I688" s="1"/>
  <c r="F688"/>
  <c r="E688"/>
  <c r="H685"/>
  <c r="I685" s="1"/>
  <c r="F685"/>
  <c r="E685"/>
  <c r="H684"/>
  <c r="I684" s="1"/>
  <c r="F684"/>
  <c r="E684"/>
  <c r="H683"/>
  <c r="I683" s="1"/>
  <c r="F683"/>
  <c r="E683"/>
  <c r="E680"/>
  <c r="F680"/>
  <c r="H680"/>
  <c r="I680" s="1"/>
  <c r="H679"/>
  <c r="I679" s="1"/>
  <c r="F679"/>
  <c r="E679"/>
  <c r="H678"/>
  <c r="I678" s="1"/>
  <c r="F678"/>
  <c r="E678"/>
  <c r="H677"/>
  <c r="I677" s="1"/>
  <c r="F677"/>
  <c r="E677"/>
  <c r="H676"/>
  <c r="I676" s="1"/>
  <c r="F676"/>
  <c r="E676"/>
  <c r="E673"/>
  <c r="F673"/>
  <c r="H673"/>
  <c r="I673" s="1"/>
  <c r="E671"/>
  <c r="F671"/>
  <c r="H671"/>
  <c r="I671" s="1"/>
  <c r="E672"/>
  <c r="F672"/>
  <c r="H672"/>
  <c r="I672" s="1"/>
  <c r="H670"/>
  <c r="I670" s="1"/>
  <c r="F670"/>
  <c r="E670"/>
  <c r="I692" l="1"/>
  <c r="H266" i="41" s="1"/>
  <c r="J266" s="1"/>
  <c r="J360"/>
  <c r="I682" i="43"/>
  <c r="H259" i="41" s="1"/>
  <c r="I687" i="43"/>
  <c r="H265" i="41" s="1"/>
  <c r="I675" i="43"/>
  <c r="H254" i="41" s="1"/>
  <c r="I669" i="43"/>
  <c r="H88" i="41" s="1"/>
  <c r="E359"/>
  <c r="E16"/>
  <c r="G33"/>
  <c r="F32"/>
  <c r="Q12" i="33"/>
  <c r="G28" i="41"/>
  <c r="E28"/>
  <c r="F28"/>
  <c r="J88" l="1"/>
  <c r="J254"/>
  <c r="J265"/>
  <c r="J259"/>
  <c r="J33"/>
  <c r="J28"/>
  <c r="E29" i="43"/>
  <c r="F29"/>
  <c r="H29"/>
  <c r="I29" s="1"/>
  <c r="E30"/>
  <c r="F30"/>
  <c r="H30"/>
  <c r="I30" s="1"/>
  <c r="E31"/>
  <c r="F31"/>
  <c r="H31"/>
  <c r="I31" s="1"/>
  <c r="E32"/>
  <c r="F32"/>
  <c r="H32"/>
  <c r="I32" s="1"/>
  <c r="H28"/>
  <c r="I28" s="1"/>
  <c r="F28"/>
  <c r="E28"/>
  <c r="I27" l="1"/>
  <c r="I171"/>
  <c r="E172"/>
  <c r="F172"/>
  <c r="H172"/>
  <c r="I172" s="1"/>
  <c r="E173"/>
  <c r="F173"/>
  <c r="H173"/>
  <c r="I173" s="1"/>
  <c r="C51" i="48"/>
  <c r="B51"/>
  <c r="C47"/>
  <c r="B47"/>
  <c r="R52" i="33"/>
  <c r="R50"/>
  <c r="R48"/>
  <c r="R46"/>
  <c r="R38"/>
  <c r="R36"/>
  <c r="R34"/>
  <c r="R30"/>
  <c r="R32"/>
  <c r="R28"/>
  <c r="R26"/>
  <c r="R24"/>
  <c r="R22"/>
  <c r="R20"/>
  <c r="R18"/>
  <c r="R16"/>
  <c r="R14"/>
  <c r="R12"/>
  <c r="C51"/>
  <c r="B51"/>
  <c r="C49"/>
  <c r="C47"/>
  <c r="B47"/>
  <c r="C45"/>
  <c r="C37"/>
  <c r="C35"/>
  <c r="C33"/>
  <c r="C29"/>
  <c r="C27"/>
  <c r="C25"/>
  <c r="C23"/>
  <c r="C21"/>
  <c r="C19"/>
  <c r="C17"/>
  <c r="C15"/>
  <c r="H246" i="43"/>
  <c r="I246" s="1"/>
  <c r="F246"/>
  <c r="E246"/>
  <c r="I245"/>
  <c r="H242"/>
  <c r="I242" s="1"/>
  <c r="F242"/>
  <c r="E242"/>
  <c r="I241"/>
  <c r="H238"/>
  <c r="I238" s="1"/>
  <c r="F238"/>
  <c r="E238"/>
  <c r="I237"/>
  <c r="H234"/>
  <c r="I234" s="1"/>
  <c r="F234"/>
  <c r="E234"/>
  <c r="I233"/>
  <c r="H230"/>
  <c r="I230" s="1"/>
  <c r="F230"/>
  <c r="E230"/>
  <c r="I229"/>
  <c r="H226"/>
  <c r="I226" s="1"/>
  <c r="F226"/>
  <c r="E226"/>
  <c r="H225"/>
  <c r="I225" s="1"/>
  <c r="F225"/>
  <c r="E225"/>
  <c r="H224"/>
  <c r="I224" s="1"/>
  <c r="F224"/>
  <c r="E224"/>
  <c r="H223"/>
  <c r="I223" s="1"/>
  <c r="F223"/>
  <c r="E223"/>
  <c r="H222"/>
  <c r="I222" s="1"/>
  <c r="F222"/>
  <c r="E222"/>
  <c r="H221"/>
  <c r="I221" s="1"/>
  <c r="F221"/>
  <c r="E221"/>
  <c r="H220"/>
  <c r="I220" s="1"/>
  <c r="F220"/>
  <c r="E220"/>
  <c r="H219"/>
  <c r="I219" s="1"/>
  <c r="F219"/>
  <c r="E219"/>
  <c r="H218"/>
  <c r="I218" s="1"/>
  <c r="F218"/>
  <c r="E218"/>
  <c r="H217"/>
  <c r="I217" s="1"/>
  <c r="F217"/>
  <c r="E217"/>
  <c r="H216"/>
  <c r="I216" s="1"/>
  <c r="F216"/>
  <c r="E216"/>
  <c r="H215"/>
  <c r="I215" s="1"/>
  <c r="F215"/>
  <c r="E215"/>
  <c r="H214"/>
  <c r="I214" s="1"/>
  <c r="F214"/>
  <c r="E214"/>
  <c r="H213"/>
  <c r="I213" s="1"/>
  <c r="F213"/>
  <c r="E213"/>
  <c r="H212"/>
  <c r="I212" s="1"/>
  <c r="F212"/>
  <c r="E212"/>
  <c r="H211"/>
  <c r="I211" s="1"/>
  <c r="F211"/>
  <c r="E211"/>
  <c r="F207"/>
  <c r="H206"/>
  <c r="I206" s="1"/>
  <c r="F206"/>
  <c r="E206"/>
  <c r="H205"/>
  <c r="I205" s="1"/>
  <c r="F205"/>
  <c r="E205"/>
  <c r="H204"/>
  <c r="I204" s="1"/>
  <c r="F204"/>
  <c r="E204"/>
  <c r="H208"/>
  <c r="I208" s="1"/>
  <c r="F208"/>
  <c r="E208"/>
  <c r="H207"/>
  <c r="I207" s="1"/>
  <c r="E207"/>
  <c r="H158"/>
  <c r="I158" s="1"/>
  <c r="F158"/>
  <c r="E158"/>
  <c r="H157"/>
  <c r="I157" s="1"/>
  <c r="F157"/>
  <c r="E157"/>
  <c r="I156"/>
  <c r="I170" l="1"/>
  <c r="H462" i="41" s="1"/>
  <c r="I210" i="43"/>
  <c r="H497" i="41" s="1"/>
  <c r="I228" i="43"/>
  <c r="H499" i="41" s="1"/>
  <c r="I244" i="43"/>
  <c r="H503" i="41" s="1"/>
  <c r="I240" i="43"/>
  <c r="H502" i="41" s="1"/>
  <c r="I236" i="43"/>
  <c r="H501" i="41" s="1"/>
  <c r="I232" i="43"/>
  <c r="H500" i="41" s="1"/>
  <c r="I203" i="43"/>
  <c r="H492" i="41" s="1"/>
  <c r="I155" i="43"/>
  <c r="H343" i="41" s="1"/>
  <c r="H198" i="43"/>
  <c r="I198" s="1"/>
  <c r="F198"/>
  <c r="E198"/>
  <c r="H197"/>
  <c r="I197" s="1"/>
  <c r="F197"/>
  <c r="E197"/>
  <c r="I196"/>
  <c r="H193"/>
  <c r="I193" s="1"/>
  <c r="F193"/>
  <c r="E193"/>
  <c r="I192"/>
  <c r="H188"/>
  <c r="I188" s="1"/>
  <c r="F188"/>
  <c r="E188"/>
  <c r="H189"/>
  <c r="I189" s="1"/>
  <c r="F189"/>
  <c r="E189"/>
  <c r="I187"/>
  <c r="H184"/>
  <c r="I184" s="1"/>
  <c r="F184"/>
  <c r="E184"/>
  <c r="I183"/>
  <c r="H180"/>
  <c r="I180" s="1"/>
  <c r="F180"/>
  <c r="E180"/>
  <c r="I179"/>
  <c r="H60"/>
  <c r="I60" s="1"/>
  <c r="F60"/>
  <c r="E60"/>
  <c r="H59"/>
  <c r="I59" s="1"/>
  <c r="F59"/>
  <c r="E59"/>
  <c r="H58"/>
  <c r="I58" s="1"/>
  <c r="F58"/>
  <c r="E58"/>
  <c r="I57"/>
  <c r="H54"/>
  <c r="I54" s="1"/>
  <c r="F54"/>
  <c r="E54"/>
  <c r="H53"/>
  <c r="G53"/>
  <c r="F53"/>
  <c r="E53"/>
  <c r="H52"/>
  <c r="I52" s="1"/>
  <c r="F52"/>
  <c r="E52"/>
  <c r="H51"/>
  <c r="I51" s="1"/>
  <c r="F51"/>
  <c r="E51"/>
  <c r="H50"/>
  <c r="I50" s="1"/>
  <c r="F50"/>
  <c r="E50"/>
  <c r="F452" i="41"/>
  <c r="E452"/>
  <c r="H149" i="43"/>
  <c r="I149" s="1"/>
  <c r="F149"/>
  <c r="E149"/>
  <c r="H148"/>
  <c r="I148" s="1"/>
  <c r="F148"/>
  <c r="E148"/>
  <c r="H147"/>
  <c r="I147" s="1"/>
  <c r="F147"/>
  <c r="E147"/>
  <c r="H146"/>
  <c r="I146" s="1"/>
  <c r="F146"/>
  <c r="E146"/>
  <c r="H145"/>
  <c r="I145" s="1"/>
  <c r="F145"/>
  <c r="E145"/>
  <c r="H144"/>
  <c r="I144" s="1"/>
  <c r="F144"/>
  <c r="E144"/>
  <c r="H143"/>
  <c r="F143"/>
  <c r="E143"/>
  <c r="H142"/>
  <c r="F142"/>
  <c r="E142"/>
  <c r="I141"/>
  <c r="I649"/>
  <c r="H648"/>
  <c r="I648" s="1"/>
  <c r="F648"/>
  <c r="E648"/>
  <c r="I645"/>
  <c r="H644"/>
  <c r="I644" s="1"/>
  <c r="F644"/>
  <c r="E644"/>
  <c r="I641"/>
  <c r="H640"/>
  <c r="I640" s="1"/>
  <c r="F640"/>
  <c r="E640"/>
  <c r="I637"/>
  <c r="H636"/>
  <c r="I636" s="1"/>
  <c r="F636"/>
  <c r="E636"/>
  <c r="I633"/>
  <c r="H632"/>
  <c r="I632" s="1"/>
  <c r="F632"/>
  <c r="E632"/>
  <c r="I629"/>
  <c r="H628"/>
  <c r="I628" s="1"/>
  <c r="F628"/>
  <c r="E628"/>
  <c r="I625"/>
  <c r="H624"/>
  <c r="I624" s="1"/>
  <c r="F624"/>
  <c r="E624"/>
  <c r="I621"/>
  <c r="H620"/>
  <c r="I620" s="1"/>
  <c r="F620"/>
  <c r="E620"/>
  <c r="I617"/>
  <c r="H616"/>
  <c r="I616" s="1"/>
  <c r="F616"/>
  <c r="E616"/>
  <c r="I613"/>
  <c r="H612"/>
  <c r="I612" s="1"/>
  <c r="F612"/>
  <c r="E612"/>
  <c r="I609"/>
  <c r="H608"/>
  <c r="I608" s="1"/>
  <c r="F608"/>
  <c r="E608"/>
  <c r="I605"/>
  <c r="H604"/>
  <c r="I604" s="1"/>
  <c r="F604"/>
  <c r="E604"/>
  <c r="I601"/>
  <c r="H600"/>
  <c r="I600" s="1"/>
  <c r="F600"/>
  <c r="E600"/>
  <c r="I597"/>
  <c r="H596"/>
  <c r="I596" s="1"/>
  <c r="F596"/>
  <c r="E596"/>
  <c r="I593"/>
  <c r="H592"/>
  <c r="I592" s="1"/>
  <c r="F592"/>
  <c r="E592"/>
  <c r="I589"/>
  <c r="H588"/>
  <c r="I588" s="1"/>
  <c r="F588"/>
  <c r="E588"/>
  <c r="I585"/>
  <c r="H584"/>
  <c r="I584" s="1"/>
  <c r="F584"/>
  <c r="E584"/>
  <c r="I581"/>
  <c r="H580"/>
  <c r="I580" s="1"/>
  <c r="F580"/>
  <c r="E580"/>
  <c r="I577"/>
  <c r="H576"/>
  <c r="I576" s="1"/>
  <c r="F576"/>
  <c r="E576"/>
  <c r="I573"/>
  <c r="H572"/>
  <c r="I572" s="1"/>
  <c r="F572"/>
  <c r="E572"/>
  <c r="I569"/>
  <c r="H568"/>
  <c r="I568" s="1"/>
  <c r="F568"/>
  <c r="E568"/>
  <c r="I565"/>
  <c r="H564"/>
  <c r="I564" s="1"/>
  <c r="F564"/>
  <c r="E564"/>
  <c r="I561"/>
  <c r="H560"/>
  <c r="I560" s="1"/>
  <c r="F560"/>
  <c r="E560"/>
  <c r="I557"/>
  <c r="I556"/>
  <c r="I555"/>
  <c r="I554"/>
  <c r="I553"/>
  <c r="I552"/>
  <c r="H551"/>
  <c r="I551" s="1"/>
  <c r="F551"/>
  <c r="E551"/>
  <c r="I548"/>
  <c r="H547"/>
  <c r="I547" s="1"/>
  <c r="F547"/>
  <c r="E547"/>
  <c r="I544"/>
  <c r="H543"/>
  <c r="I543" s="1"/>
  <c r="F543"/>
  <c r="E543"/>
  <c r="I540"/>
  <c r="H539"/>
  <c r="I539" s="1"/>
  <c r="F539"/>
  <c r="E539"/>
  <c r="I536"/>
  <c r="H535"/>
  <c r="I535" s="1"/>
  <c r="F535"/>
  <c r="E535"/>
  <c r="I532"/>
  <c r="H531"/>
  <c r="I531" s="1"/>
  <c r="F531"/>
  <c r="E531"/>
  <c r="F105" i="41"/>
  <c r="E105"/>
  <c r="H128" i="43"/>
  <c r="I128" s="1"/>
  <c r="F128"/>
  <c r="E128"/>
  <c r="H127"/>
  <c r="I127" s="1"/>
  <c r="F127"/>
  <c r="E127"/>
  <c r="I126"/>
  <c r="H123"/>
  <c r="I123" s="1"/>
  <c r="F123"/>
  <c r="E123"/>
  <c r="I122"/>
  <c r="I121"/>
  <c r="I120"/>
  <c r="H119"/>
  <c r="I119" s="1"/>
  <c r="F119"/>
  <c r="E119"/>
  <c r="H118"/>
  <c r="I118" s="1"/>
  <c r="F118"/>
  <c r="E118"/>
  <c r="I117"/>
  <c r="F94" i="41"/>
  <c r="E94"/>
  <c r="F93"/>
  <c r="E93"/>
  <c r="H114" i="43"/>
  <c r="I114" s="1"/>
  <c r="F114"/>
  <c r="E114"/>
  <c r="I113"/>
  <c r="I112"/>
  <c r="I111"/>
  <c r="H110"/>
  <c r="I110" s="1"/>
  <c r="F110"/>
  <c r="E110"/>
  <c r="H109"/>
  <c r="I109" s="1"/>
  <c r="F109"/>
  <c r="E109"/>
  <c r="I108"/>
  <c r="F92" i="41"/>
  <c r="E92"/>
  <c r="H105" i="43"/>
  <c r="I105" s="1"/>
  <c r="F105"/>
  <c r="E105"/>
  <c r="I104"/>
  <c r="I103"/>
  <c r="I102"/>
  <c r="H101"/>
  <c r="I101" s="1"/>
  <c r="F101"/>
  <c r="E101"/>
  <c r="H100"/>
  <c r="I100" s="1"/>
  <c r="F100"/>
  <c r="E100"/>
  <c r="I99"/>
  <c r="F91" i="41"/>
  <c r="E91"/>
  <c r="H96" i="43"/>
  <c r="I96" s="1"/>
  <c r="F96"/>
  <c r="E96"/>
  <c r="I95"/>
  <c r="I94"/>
  <c r="I93"/>
  <c r="H92"/>
  <c r="I92" s="1"/>
  <c r="F92"/>
  <c r="E92"/>
  <c r="H91"/>
  <c r="I91" s="1"/>
  <c r="F91"/>
  <c r="E91"/>
  <c r="I90"/>
  <c r="F90" i="41"/>
  <c r="E90"/>
  <c r="H87" i="43"/>
  <c r="I87" s="1"/>
  <c r="F87"/>
  <c r="E87"/>
  <c r="I86"/>
  <c r="I85"/>
  <c r="I84"/>
  <c r="H83"/>
  <c r="I83" s="1"/>
  <c r="F83"/>
  <c r="E83"/>
  <c r="H82"/>
  <c r="I82" s="1"/>
  <c r="F82"/>
  <c r="E82"/>
  <c r="I81"/>
  <c r="F89" i="41"/>
  <c r="E89"/>
  <c r="H78" i="43"/>
  <c r="I78" s="1"/>
  <c r="F78"/>
  <c r="E78"/>
  <c r="I77"/>
  <c r="I76"/>
  <c r="I75"/>
  <c r="H74"/>
  <c r="I74" s="1"/>
  <c r="F74"/>
  <c r="E74"/>
  <c r="H73"/>
  <c r="I73" s="1"/>
  <c r="F73"/>
  <c r="E73"/>
  <c r="I72"/>
  <c r="I538" l="1"/>
  <c r="H277" i="41" s="1"/>
  <c r="J277" s="1"/>
  <c r="I559" i="43"/>
  <c r="H286" i="41" s="1"/>
  <c r="J286" s="1"/>
  <c r="I619" i="43"/>
  <c r="J492" i="41"/>
  <c r="J500"/>
  <c r="J501"/>
  <c r="J502"/>
  <c r="J503"/>
  <c r="J499"/>
  <c r="J497"/>
  <c r="J343"/>
  <c r="J462"/>
  <c r="I550" i="43"/>
  <c r="H285" i="41" s="1"/>
  <c r="I195" i="43"/>
  <c r="H489" i="41" s="1"/>
  <c r="I191" i="43"/>
  <c r="H488" i="41" s="1"/>
  <c r="I186" i="43"/>
  <c r="H484" i="41" s="1"/>
  <c r="I182" i="43"/>
  <c r="H483" i="41" s="1"/>
  <c r="I178" i="43"/>
  <c r="H482" i="41" s="1"/>
  <c r="I56" i="43"/>
  <c r="H454" i="41" s="1"/>
  <c r="I53" i="43"/>
  <c r="I49" s="1"/>
  <c r="H453" i="41" s="1"/>
  <c r="I142" i="43"/>
  <c r="I143"/>
  <c r="I647"/>
  <c r="H314" i="41" s="1"/>
  <c r="I643" i="43"/>
  <c r="H323" i="41" s="1"/>
  <c r="I639" i="43"/>
  <c r="H316" i="41" s="1"/>
  <c r="I635" i="43"/>
  <c r="H315" i="41" s="1"/>
  <c r="I631" i="43"/>
  <c r="H313" i="41" s="1"/>
  <c r="I627" i="43"/>
  <c r="H310" i="41" s="1"/>
  <c r="I623" i="43"/>
  <c r="H309" i="41" s="1"/>
  <c r="I615" i="43"/>
  <c r="H306" i="41" s="1"/>
  <c r="I611" i="43"/>
  <c r="H305" i="41" s="1"/>
  <c r="I607" i="43"/>
  <c r="H304" i="41" s="1"/>
  <c r="I603" i="43"/>
  <c r="H303" i="41" s="1"/>
  <c r="I599" i="43"/>
  <c r="H302" i="41" s="1"/>
  <c r="I595" i="43"/>
  <c r="H299" i="41" s="1"/>
  <c r="I591" i="43"/>
  <c r="H298" i="41" s="1"/>
  <c r="I587" i="43"/>
  <c r="H295" i="41" s="1"/>
  <c r="I583" i="43"/>
  <c r="H294" i="41" s="1"/>
  <c r="I579" i="43"/>
  <c r="H293" i="41" s="1"/>
  <c r="I575" i="43"/>
  <c r="H292" i="41" s="1"/>
  <c r="I571" i="43"/>
  <c r="H291" i="41" s="1"/>
  <c r="I567" i="43"/>
  <c r="H290" i="41" s="1"/>
  <c r="I563" i="43"/>
  <c r="H289" i="41" s="1"/>
  <c r="I546" i="43"/>
  <c r="H279" i="41" s="1"/>
  <c r="I542" i="43"/>
  <c r="H278" i="41" s="1"/>
  <c r="I534" i="43"/>
  <c r="H276" i="41" s="1"/>
  <c r="I530" i="43"/>
  <c r="H275" i="41" s="1"/>
  <c r="I125" i="43"/>
  <c r="H105" i="41" s="1"/>
  <c r="I116" i="43"/>
  <c r="H94" i="41" s="1"/>
  <c r="I89" i="43"/>
  <c r="H91" i="41" s="1"/>
  <c r="I107" i="43"/>
  <c r="H93" i="41" s="1"/>
  <c r="I98" i="43"/>
  <c r="H92" i="41" s="1"/>
  <c r="I71" i="43"/>
  <c r="H89" i="41" s="1"/>
  <c r="I80" i="43"/>
  <c r="H90" i="41" s="1"/>
  <c r="J306" l="1"/>
  <c r="J489"/>
  <c r="J309"/>
  <c r="J285"/>
  <c r="J310"/>
  <c r="J453"/>
  <c r="J294"/>
  <c r="J92"/>
  <c r="J298"/>
  <c r="J289"/>
  <c r="J299"/>
  <c r="J313"/>
  <c r="J454"/>
  <c r="J89"/>
  <c r="J279"/>
  <c r="J93"/>
  <c r="J91"/>
  <c r="J290"/>
  <c r="J302"/>
  <c r="J315"/>
  <c r="J482"/>
  <c r="J316"/>
  <c r="J483"/>
  <c r="J276"/>
  <c r="J295"/>
  <c r="J291"/>
  <c r="J105"/>
  <c r="J292"/>
  <c r="J304"/>
  <c r="J323"/>
  <c r="J484"/>
  <c r="J90"/>
  <c r="J278"/>
  <c r="J94"/>
  <c r="J303"/>
  <c r="J275"/>
  <c r="J293"/>
  <c r="J305"/>
  <c r="J314"/>
  <c r="J488"/>
  <c r="I140" i="43"/>
  <c r="H447" i="41" s="1"/>
  <c r="J98" l="1"/>
  <c r="J321"/>
  <c r="J447"/>
  <c r="H253" i="43"/>
  <c r="I253" s="1"/>
  <c r="F253"/>
  <c r="E253"/>
  <c r="I252"/>
  <c r="H36"/>
  <c r="I36" s="1"/>
  <c r="F36"/>
  <c r="E36"/>
  <c r="H35"/>
  <c r="I35" s="1"/>
  <c r="F35"/>
  <c r="E35"/>
  <c r="F503" i="41"/>
  <c r="E503"/>
  <c r="F502"/>
  <c r="E502"/>
  <c r="F501"/>
  <c r="E501"/>
  <c r="F500"/>
  <c r="E500"/>
  <c r="F499"/>
  <c r="E499"/>
  <c r="F498"/>
  <c r="E498"/>
  <c r="F497"/>
  <c r="E497"/>
  <c r="F496"/>
  <c r="E496"/>
  <c r="F495"/>
  <c r="E495"/>
  <c r="F494"/>
  <c r="E494"/>
  <c r="F493"/>
  <c r="E493"/>
  <c r="F492"/>
  <c r="E492"/>
  <c r="F489"/>
  <c r="E489"/>
  <c r="F488"/>
  <c r="E488"/>
  <c r="F485"/>
  <c r="E485"/>
  <c r="F484"/>
  <c r="E484"/>
  <c r="F483"/>
  <c r="E483"/>
  <c r="F482"/>
  <c r="E482"/>
  <c r="F479"/>
  <c r="E479"/>
  <c r="F478"/>
  <c r="E478"/>
  <c r="F477"/>
  <c r="E477"/>
  <c r="F474"/>
  <c r="E474"/>
  <c r="F473"/>
  <c r="E473"/>
  <c r="F472"/>
  <c r="E472"/>
  <c r="F471"/>
  <c r="E471"/>
  <c r="F470"/>
  <c r="E470"/>
  <c r="F469"/>
  <c r="E469"/>
  <c r="F468"/>
  <c r="E468"/>
  <c r="F467"/>
  <c r="E467"/>
  <c r="F466"/>
  <c r="E466"/>
  <c r="F465"/>
  <c r="E465"/>
  <c r="F464"/>
  <c r="E464"/>
  <c r="F463"/>
  <c r="E463"/>
  <c r="F462"/>
  <c r="E462"/>
  <c r="F461"/>
  <c r="E461"/>
  <c r="F460"/>
  <c r="E460"/>
  <c r="F459"/>
  <c r="E459"/>
  <c r="F454"/>
  <c r="E454"/>
  <c r="F453"/>
  <c r="E453"/>
  <c r="F447"/>
  <c r="E447"/>
  <c r="F449"/>
  <c r="E449"/>
  <c r="F448"/>
  <c r="E448"/>
  <c r="F444"/>
  <c r="E444"/>
  <c r="F409"/>
  <c r="F410"/>
  <c r="F441"/>
  <c r="E441"/>
  <c r="F440"/>
  <c r="E440"/>
  <c r="F439"/>
  <c r="E439"/>
  <c r="F438"/>
  <c r="E438"/>
  <c r="F437"/>
  <c r="E437"/>
  <c r="F436"/>
  <c r="E436"/>
  <c r="F435"/>
  <c r="E435"/>
  <c r="F434"/>
  <c r="E434"/>
  <c r="F433"/>
  <c r="E433"/>
  <c r="F432"/>
  <c r="E432"/>
  <c r="F431"/>
  <c r="E431"/>
  <c r="F430"/>
  <c r="E430"/>
  <c r="F429"/>
  <c r="E429"/>
  <c r="F428"/>
  <c r="E428"/>
  <c r="F427"/>
  <c r="E427"/>
  <c r="F426"/>
  <c r="E426"/>
  <c r="F425"/>
  <c r="E425"/>
  <c r="F424"/>
  <c r="E424"/>
  <c r="F423"/>
  <c r="E423"/>
  <c r="F422"/>
  <c r="E422"/>
  <c r="F421"/>
  <c r="E421"/>
  <c r="F420"/>
  <c r="E420"/>
  <c r="F419"/>
  <c r="E419"/>
  <c r="F418"/>
  <c r="E418"/>
  <c r="F417"/>
  <c r="E417"/>
  <c r="F416"/>
  <c r="E416"/>
  <c r="F415"/>
  <c r="E415"/>
  <c r="F414"/>
  <c r="E414"/>
  <c r="F413"/>
  <c r="E413"/>
  <c r="F412"/>
  <c r="E412"/>
  <c r="F411"/>
  <c r="E411"/>
  <c r="E410"/>
  <c r="E409"/>
  <c r="F408"/>
  <c r="E408"/>
  <c r="F405"/>
  <c r="E405"/>
  <c r="F404"/>
  <c r="E404"/>
  <c r="J445" l="1"/>
  <c r="I34" i="43"/>
  <c r="H31" i="41" s="1"/>
  <c r="I251" i="43"/>
  <c r="H176" i="41" s="1"/>
  <c r="J176" l="1"/>
  <c r="J31"/>
  <c r="J490"/>
  <c r="J486"/>
  <c r="J480"/>
  <c r="J442"/>
  <c r="J450"/>
  <c r="J504"/>
  <c r="J406"/>
  <c r="F401" l="1"/>
  <c r="E401"/>
  <c r="F400"/>
  <c r="E400"/>
  <c r="F399"/>
  <c r="E399"/>
  <c r="F398"/>
  <c r="E398"/>
  <c r="F397"/>
  <c r="E397"/>
  <c r="F396"/>
  <c r="E396"/>
  <c r="F395"/>
  <c r="E395"/>
  <c r="F394"/>
  <c r="E394"/>
  <c r="F393"/>
  <c r="E393"/>
  <c r="F392"/>
  <c r="E392"/>
  <c r="F391"/>
  <c r="E391"/>
  <c r="F390"/>
  <c r="E390"/>
  <c r="F389"/>
  <c r="E389"/>
  <c r="F388"/>
  <c r="E388"/>
  <c r="F387"/>
  <c r="E387"/>
  <c r="F386"/>
  <c r="E386"/>
  <c r="F385"/>
  <c r="E385"/>
  <c r="F384"/>
  <c r="E384"/>
  <c r="F383"/>
  <c r="E383"/>
  <c r="F382"/>
  <c r="E382"/>
  <c r="F381"/>
  <c r="E381"/>
  <c r="F380"/>
  <c r="E380"/>
  <c r="F379"/>
  <c r="E379"/>
  <c r="F378"/>
  <c r="E378"/>
  <c r="F377"/>
  <c r="E377"/>
  <c r="F376"/>
  <c r="E376"/>
  <c r="F375"/>
  <c r="E375"/>
  <c r="F374"/>
  <c r="E374"/>
  <c r="F371"/>
  <c r="E371"/>
  <c r="F370"/>
  <c r="E370"/>
  <c r="F369"/>
  <c r="E369"/>
  <c r="F368"/>
  <c r="E368"/>
  <c r="F367"/>
  <c r="E367"/>
  <c r="F366"/>
  <c r="E366"/>
  <c r="F365"/>
  <c r="E365"/>
  <c r="F364"/>
  <c r="E364"/>
  <c r="F361"/>
  <c r="E361"/>
  <c r="F360"/>
  <c r="E360"/>
  <c r="F359"/>
  <c r="F358"/>
  <c r="E358"/>
  <c r="F357"/>
  <c r="E357"/>
  <c r="F356"/>
  <c r="E356"/>
  <c r="F355"/>
  <c r="E355"/>
  <c r="F354"/>
  <c r="E354"/>
  <c r="F353"/>
  <c r="E353"/>
  <c r="F352"/>
  <c r="E352"/>
  <c r="E347"/>
  <c r="F349"/>
  <c r="E349"/>
  <c r="F348"/>
  <c r="E348"/>
  <c r="F347"/>
  <c r="F344"/>
  <c r="E344"/>
  <c r="F343"/>
  <c r="E343"/>
  <c r="F323"/>
  <c r="E323"/>
  <c r="F282"/>
  <c r="E282"/>
  <c r="F279"/>
  <c r="E279"/>
  <c r="F278"/>
  <c r="E278"/>
  <c r="F277"/>
  <c r="E277"/>
  <c r="F276"/>
  <c r="E276"/>
  <c r="F275"/>
  <c r="E275"/>
  <c r="F270"/>
  <c r="E270"/>
  <c r="F269"/>
  <c r="E269"/>
  <c r="F268"/>
  <c r="E268"/>
  <c r="F267"/>
  <c r="E267"/>
  <c r="F266"/>
  <c r="E266"/>
  <c r="F265"/>
  <c r="E265"/>
  <c r="F264"/>
  <c r="E264"/>
  <c r="F263"/>
  <c r="E263"/>
  <c r="F262"/>
  <c r="E262"/>
  <c r="F261"/>
  <c r="E261"/>
  <c r="F260"/>
  <c r="E260"/>
  <c r="E259"/>
  <c r="F258"/>
  <c r="E258"/>
  <c r="F257"/>
  <c r="E257"/>
  <c r="F256"/>
  <c r="E256"/>
  <c r="F255"/>
  <c r="E255"/>
  <c r="F254"/>
  <c r="E254"/>
  <c r="F253"/>
  <c r="E253"/>
  <c r="F252"/>
  <c r="E252"/>
  <c r="F251"/>
  <c r="E251"/>
  <c r="F250"/>
  <c r="E250"/>
  <c r="F249"/>
  <c r="E249"/>
  <c r="F248"/>
  <c r="E248"/>
  <c r="F247"/>
  <c r="E247"/>
  <c r="F246"/>
  <c r="E246"/>
  <c r="F245"/>
  <c r="E245"/>
  <c r="F244"/>
  <c r="E244"/>
  <c r="F243"/>
  <c r="E243"/>
  <c r="F242"/>
  <c r="E242"/>
  <c r="F241"/>
  <c r="E241"/>
  <c r="F240"/>
  <c r="E240"/>
  <c r="F239"/>
  <c r="E239"/>
  <c r="F238"/>
  <c r="E238"/>
  <c r="F237"/>
  <c r="E237"/>
  <c r="F236"/>
  <c r="E236"/>
  <c r="F235"/>
  <c r="E235"/>
  <c r="F234"/>
  <c r="E234"/>
  <c r="F233"/>
  <c r="E233"/>
  <c r="F232"/>
  <c r="E232"/>
  <c r="F231"/>
  <c r="E231"/>
  <c r="F230"/>
  <c r="E230"/>
  <c r="F229"/>
  <c r="E229"/>
  <c r="F228"/>
  <c r="E228"/>
  <c r="F227"/>
  <c r="E227"/>
  <c r="F226"/>
  <c r="E226"/>
  <c r="F225"/>
  <c r="E225"/>
  <c r="F224"/>
  <c r="E224"/>
  <c r="F223"/>
  <c r="E223"/>
  <c r="F222"/>
  <c r="E222"/>
  <c r="F221"/>
  <c r="E221"/>
  <c r="E158"/>
  <c r="F158"/>
  <c r="E159"/>
  <c r="F159"/>
  <c r="E160"/>
  <c r="F160"/>
  <c r="E161"/>
  <c r="F161"/>
  <c r="E162"/>
  <c r="F162"/>
  <c r="E163"/>
  <c r="F163"/>
  <c r="E166"/>
  <c r="F166"/>
  <c r="E167"/>
  <c r="F167"/>
  <c r="E168"/>
  <c r="F168"/>
  <c r="E169"/>
  <c r="F169"/>
  <c r="E170"/>
  <c r="F170"/>
  <c r="E171"/>
  <c r="F171"/>
  <c r="E172"/>
  <c r="F172"/>
  <c r="E173"/>
  <c r="F173"/>
  <c r="E174"/>
  <c r="F174"/>
  <c r="E175"/>
  <c r="F175"/>
  <c r="E176"/>
  <c r="F176"/>
  <c r="E177"/>
  <c r="F177"/>
  <c r="E180"/>
  <c r="F180"/>
  <c r="E181"/>
  <c r="F181"/>
  <c r="E182"/>
  <c r="F182"/>
  <c r="E183"/>
  <c r="F183"/>
  <c r="E184"/>
  <c r="F184"/>
  <c r="E185"/>
  <c r="F185"/>
  <c r="E186"/>
  <c r="F186"/>
  <c r="E187"/>
  <c r="F187"/>
  <c r="E191"/>
  <c r="F191"/>
  <c r="E194"/>
  <c r="F194"/>
  <c r="E195"/>
  <c r="F195"/>
  <c r="E196"/>
  <c r="F196"/>
  <c r="E197"/>
  <c r="F197"/>
  <c r="E200"/>
  <c r="F200"/>
  <c r="E201"/>
  <c r="F201"/>
  <c r="E204"/>
  <c r="F204"/>
  <c r="E205"/>
  <c r="F205"/>
  <c r="E206"/>
  <c r="F206"/>
  <c r="E207"/>
  <c r="F207"/>
  <c r="E208"/>
  <c r="F208"/>
  <c r="E209"/>
  <c r="F209"/>
  <c r="E210"/>
  <c r="F210"/>
  <c r="E211"/>
  <c r="F211"/>
  <c r="E212"/>
  <c r="F212"/>
  <c r="E213"/>
  <c r="F213"/>
  <c r="E214"/>
  <c r="F214"/>
  <c r="E215"/>
  <c r="F215"/>
  <c r="E216"/>
  <c r="F216"/>
  <c r="E217"/>
  <c r="F217"/>
  <c r="E218"/>
  <c r="F218"/>
  <c r="E219"/>
  <c r="F219"/>
  <c r="E220"/>
  <c r="F220"/>
  <c r="E285"/>
  <c r="F285"/>
  <c r="E286"/>
  <c r="F286"/>
  <c r="E289"/>
  <c r="F289"/>
  <c r="E290"/>
  <c r="F290"/>
  <c r="E291"/>
  <c r="F291"/>
  <c r="E292"/>
  <c r="F292"/>
  <c r="E293"/>
  <c r="F293"/>
  <c r="E294"/>
  <c r="F294"/>
  <c r="E295"/>
  <c r="F295"/>
  <c r="E298"/>
  <c r="F298"/>
  <c r="E299"/>
  <c r="F299"/>
  <c r="E302"/>
  <c r="F302"/>
  <c r="E303"/>
  <c r="F303"/>
  <c r="E304"/>
  <c r="F304"/>
  <c r="E305"/>
  <c r="F305"/>
  <c r="E306"/>
  <c r="F306"/>
  <c r="E309"/>
  <c r="F309"/>
  <c r="E310"/>
  <c r="F310"/>
  <c r="E313"/>
  <c r="F313"/>
  <c r="E314"/>
  <c r="F314"/>
  <c r="E315"/>
  <c r="F315"/>
  <c r="E316"/>
  <c r="F316"/>
  <c r="E153"/>
  <c r="F138"/>
  <c r="E138"/>
  <c r="F137"/>
  <c r="E137"/>
  <c r="F136"/>
  <c r="E136"/>
  <c r="F116"/>
  <c r="E116"/>
  <c r="F115"/>
  <c r="E115"/>
  <c r="F107"/>
  <c r="E107"/>
  <c r="F106"/>
  <c r="E106"/>
  <c r="F104"/>
  <c r="E104"/>
  <c r="F96"/>
  <c r="E96"/>
  <c r="F95"/>
  <c r="E95"/>
  <c r="E88"/>
  <c r="F87"/>
  <c r="E87"/>
  <c r="F86"/>
  <c r="E86"/>
  <c r="F85"/>
  <c r="E85"/>
  <c r="F81"/>
  <c r="E81"/>
  <c r="F80"/>
  <c r="E80"/>
  <c r="F79"/>
  <c r="E79"/>
  <c r="F50"/>
  <c r="E50"/>
  <c r="J192" l="1"/>
  <c r="J283"/>
  <c r="J324"/>
  <c r="J287" l="1"/>
  <c r="J202"/>
  <c r="J311"/>
  <c r="J300"/>
  <c r="J372"/>
  <c r="J350"/>
  <c r="J362"/>
  <c r="J307"/>
  <c r="J296"/>
  <c r="J280"/>
  <c r="J198"/>
  <c r="J402"/>
  <c r="J178"/>
  <c r="J164"/>
  <c r="E525" i="43"/>
  <c r="E524"/>
  <c r="E521"/>
  <c r="E520"/>
  <c r="E519"/>
  <c r="E515"/>
  <c r="E514"/>
  <c r="E513"/>
  <c r="E509"/>
  <c r="E508"/>
  <c r="E504"/>
  <c r="E503"/>
  <c r="E499"/>
  <c r="E498"/>
  <c r="E494"/>
  <c r="E493"/>
  <c r="E489"/>
  <c r="E485"/>
  <c r="E481"/>
  <c r="E477"/>
  <c r="E473"/>
  <c r="E469"/>
  <c r="E468"/>
  <c r="E464"/>
  <c r="E463"/>
  <c r="E459"/>
  <c r="E458"/>
  <c r="E454"/>
  <c r="E453"/>
  <c r="E452"/>
  <c r="E450"/>
  <c r="E449"/>
  <c r="E448"/>
  <c r="E447"/>
  <c r="E446"/>
  <c r="E445"/>
  <c r="E444"/>
  <c r="E443"/>
  <c r="E442"/>
  <c r="E441"/>
  <c r="E440"/>
  <c r="E439"/>
  <c r="E435"/>
  <c r="E434"/>
  <c r="E430"/>
  <c r="E429"/>
  <c r="E425"/>
  <c r="E424"/>
  <c r="E420"/>
  <c r="E419"/>
  <c r="E415"/>
  <c r="E414"/>
  <c r="E410"/>
  <c r="E409"/>
  <c r="E405"/>
  <c r="E404"/>
  <c r="E400"/>
  <c r="E399"/>
  <c r="E395"/>
  <c r="E394"/>
  <c r="E390"/>
  <c r="E389"/>
  <c r="E385"/>
  <c r="E384"/>
  <c r="E380"/>
  <c r="E379"/>
  <c r="E375"/>
  <c r="E374"/>
  <c r="E370"/>
  <c r="E369"/>
  <c r="E365"/>
  <c r="E364"/>
  <c r="E360"/>
  <c r="E359"/>
  <c r="E356"/>
  <c r="E355"/>
  <c r="E354"/>
  <c r="E350"/>
  <c r="E349"/>
  <c r="E345"/>
  <c r="E344"/>
  <c r="E340"/>
  <c r="E339"/>
  <c r="E330"/>
  <c r="E329"/>
  <c r="E326"/>
  <c r="E323"/>
  <c r="E322"/>
  <c r="E321"/>
  <c r="E320"/>
  <c r="E319"/>
  <c r="E318"/>
  <c r="E314"/>
  <c r="E313"/>
  <c r="E309"/>
  <c r="E308"/>
  <c r="E304"/>
  <c r="E303"/>
  <c r="E299"/>
  <c r="E298"/>
  <c r="E294"/>
  <c r="E293"/>
  <c r="E290"/>
  <c r="E289"/>
  <c r="E288"/>
  <c r="E284"/>
  <c r="E281"/>
  <c r="E276"/>
  <c r="E275"/>
  <c r="E271"/>
  <c r="E270"/>
  <c r="E266"/>
  <c r="E265"/>
  <c r="E167"/>
  <c r="E166"/>
  <c r="E165"/>
  <c r="E137"/>
  <c r="E136"/>
  <c r="E135"/>
  <c r="E46"/>
  <c r="E45"/>
  <c r="E44"/>
  <c r="E21"/>
  <c r="E20"/>
  <c r="E14"/>
  <c r="E25"/>
  <c r="E24"/>
  <c r="J325" i="41" l="1"/>
  <c r="B19" i="48" l="1"/>
  <c r="B11"/>
  <c r="B13"/>
  <c r="B15"/>
  <c r="B17"/>
  <c r="B21"/>
  <c r="B23"/>
  <c r="B25"/>
  <c r="B27"/>
  <c r="B29"/>
  <c r="B31"/>
  <c r="B33"/>
  <c r="B35"/>
  <c r="B37"/>
  <c r="B39"/>
  <c r="B41"/>
  <c r="B43"/>
  <c r="B45"/>
  <c r="B49"/>
  <c r="B19" i="33"/>
  <c r="B7" i="48" l="1"/>
  <c r="B6"/>
  <c r="B5"/>
  <c r="B4"/>
  <c r="B3"/>
  <c r="I526" i="43" l="1"/>
  <c r="I518"/>
  <c r="I515"/>
  <c r="I510"/>
  <c r="I505"/>
  <c r="I500"/>
  <c r="I495"/>
  <c r="I490"/>
  <c r="I486"/>
  <c r="I482"/>
  <c r="I478"/>
  <c r="I474"/>
  <c r="I470"/>
  <c r="I465"/>
  <c r="I460"/>
  <c r="I451"/>
  <c r="I455"/>
  <c r="I436"/>
  <c r="I431"/>
  <c r="I426"/>
  <c r="I421"/>
  <c r="I416"/>
  <c r="I411"/>
  <c r="I406"/>
  <c r="I401"/>
  <c r="I396"/>
  <c r="I391"/>
  <c r="I386"/>
  <c r="I381"/>
  <c r="I376"/>
  <c r="I371"/>
  <c r="I366"/>
  <c r="I361"/>
  <c r="I356"/>
  <c r="I351"/>
  <c r="I346"/>
  <c r="I341"/>
  <c r="I336"/>
  <c r="I331"/>
  <c r="I325"/>
  <c r="I324"/>
  <c r="I315"/>
  <c r="I310"/>
  <c r="I305"/>
  <c r="I300"/>
  <c r="I295"/>
  <c r="I285"/>
  <c r="I280"/>
  <c r="I277"/>
  <c r="I272"/>
  <c r="I267"/>
  <c r="I15"/>
  <c r="F48" i="41" l="1"/>
  <c r="E48"/>
  <c r="F33"/>
  <c r="E33"/>
  <c r="E32"/>
  <c r="F31"/>
  <c r="E31"/>
  <c r="F30"/>
  <c r="E30"/>
  <c r="F29"/>
  <c r="E29"/>
  <c r="F27"/>
  <c r="E27"/>
  <c r="F26"/>
  <c r="E26"/>
  <c r="F25"/>
  <c r="E25"/>
  <c r="F24"/>
  <c r="E24"/>
  <c r="F23"/>
  <c r="E23"/>
  <c r="F22"/>
  <c r="E22"/>
  <c r="F21"/>
  <c r="E21"/>
  <c r="F20"/>
  <c r="E20"/>
  <c r="F16"/>
  <c r="F15"/>
  <c r="E15"/>
  <c r="E14"/>
  <c r="F13"/>
  <c r="E13"/>
  <c r="F12"/>
  <c r="E12"/>
  <c r="F341"/>
  <c r="E341"/>
  <c r="F342"/>
  <c r="E342"/>
  <c r="F340"/>
  <c r="E340"/>
  <c r="F339"/>
  <c r="E339"/>
  <c r="F338"/>
  <c r="E338"/>
  <c r="F337"/>
  <c r="E337"/>
  <c r="F336"/>
  <c r="E336"/>
  <c r="F335"/>
  <c r="E335"/>
  <c r="F334"/>
  <c r="E334"/>
  <c r="F333"/>
  <c r="E333"/>
  <c r="F332"/>
  <c r="E332"/>
  <c r="F331"/>
  <c r="E331"/>
  <c r="F330"/>
  <c r="E330"/>
  <c r="F329"/>
  <c r="E329"/>
  <c r="F328"/>
  <c r="E328"/>
  <c r="C49" i="48"/>
  <c r="F155" i="41"/>
  <c r="E155"/>
  <c r="F154"/>
  <c r="E154"/>
  <c r="F152"/>
  <c r="E152"/>
  <c r="F151"/>
  <c r="E151"/>
  <c r="F150"/>
  <c r="E150"/>
  <c r="F149"/>
  <c r="E149"/>
  <c r="F148"/>
  <c r="E148"/>
  <c r="F147"/>
  <c r="E147"/>
  <c r="F146"/>
  <c r="E146"/>
  <c r="F145"/>
  <c r="E145"/>
  <c r="F144"/>
  <c r="E144"/>
  <c r="F143"/>
  <c r="E143"/>
  <c r="F142"/>
  <c r="E142"/>
  <c r="C45" i="48"/>
  <c r="F133" i="41"/>
  <c r="E133"/>
  <c r="C37" i="48"/>
  <c r="C35"/>
  <c r="F130" i="41"/>
  <c r="E130"/>
  <c r="C33" i="48"/>
  <c r="F127" i="41"/>
  <c r="E127"/>
  <c r="F126"/>
  <c r="E126"/>
  <c r="F125"/>
  <c r="E125"/>
  <c r="F124"/>
  <c r="E124"/>
  <c r="F123"/>
  <c r="E123"/>
  <c r="F122"/>
  <c r="E122"/>
  <c r="F121"/>
  <c r="E121"/>
  <c r="F120"/>
  <c r="E120"/>
  <c r="F119"/>
  <c r="E119"/>
  <c r="F114"/>
  <c r="E114"/>
  <c r="F113"/>
  <c r="E113"/>
  <c r="F112"/>
  <c r="E112"/>
  <c r="F111"/>
  <c r="E111"/>
  <c r="F110"/>
  <c r="E110"/>
  <c r="C29" i="48"/>
  <c r="F103" i="41"/>
  <c r="E103"/>
  <c r="F102"/>
  <c r="E102"/>
  <c r="F101"/>
  <c r="E101"/>
  <c r="F100"/>
  <c r="E100"/>
  <c r="C27" i="48"/>
  <c r="F84" i="41"/>
  <c r="E84"/>
  <c r="C25" i="48"/>
  <c r="F78" i="41"/>
  <c r="E78"/>
  <c r="F77"/>
  <c r="E77"/>
  <c r="F76"/>
  <c r="E76"/>
  <c r="C23" i="48"/>
  <c r="J131" i="41" l="1"/>
  <c r="J134"/>
  <c r="C31" i="48"/>
  <c r="C31" i="33"/>
  <c r="F73" i="41"/>
  <c r="E73"/>
  <c r="F72"/>
  <c r="E72"/>
  <c r="C21" i="48"/>
  <c r="F69" i="41"/>
  <c r="E69"/>
  <c r="F68"/>
  <c r="E68"/>
  <c r="F67"/>
  <c r="E67"/>
  <c r="F66"/>
  <c r="E66"/>
  <c r="F65"/>
  <c r="E65"/>
  <c r="F64"/>
  <c r="E64"/>
  <c r="F63"/>
  <c r="E63"/>
  <c r="F62"/>
  <c r="E62"/>
  <c r="F61"/>
  <c r="E61"/>
  <c r="F60"/>
  <c r="E60"/>
  <c r="F59"/>
  <c r="E59"/>
  <c r="F58"/>
  <c r="E58"/>
  <c r="F57"/>
  <c r="E57"/>
  <c r="F56"/>
  <c r="E56"/>
  <c r="F55"/>
  <c r="E55"/>
  <c r="F54"/>
  <c r="E54"/>
  <c r="F53"/>
  <c r="E53"/>
  <c r="F49"/>
  <c r="E49"/>
  <c r="F47"/>
  <c r="E47"/>
  <c r="F46"/>
  <c r="E46"/>
  <c r="F45"/>
  <c r="E45"/>
  <c r="F44"/>
  <c r="E44"/>
  <c r="F43"/>
  <c r="E43"/>
  <c r="C17" i="48"/>
  <c r="F40" i="41"/>
  <c r="E40"/>
  <c r="F39"/>
  <c r="E39"/>
  <c r="F38"/>
  <c r="E38"/>
  <c r="F37"/>
  <c r="E37"/>
  <c r="F36"/>
  <c r="E36"/>
  <c r="C15" i="48"/>
  <c r="F19" i="41"/>
  <c r="E19"/>
  <c r="F11"/>
  <c r="H11"/>
  <c r="E11"/>
  <c r="J82" l="1"/>
  <c r="J117"/>
  <c r="J139"/>
  <c r="J108"/>
  <c r="J128"/>
  <c r="J156"/>
  <c r="J11"/>
  <c r="J17" s="1"/>
  <c r="C19" i="48"/>
  <c r="J41" i="41" l="1"/>
  <c r="J74"/>
  <c r="J70"/>
  <c r="J51"/>
  <c r="H525" i="43"/>
  <c r="I525" s="1"/>
  <c r="H524"/>
  <c r="I524" s="1"/>
  <c r="H521"/>
  <c r="I521" s="1"/>
  <c r="H520"/>
  <c r="I520" s="1"/>
  <c r="H519"/>
  <c r="I519" s="1"/>
  <c r="H514"/>
  <c r="I514" s="1"/>
  <c r="H513"/>
  <c r="I513" s="1"/>
  <c r="H509"/>
  <c r="I509" s="1"/>
  <c r="H508"/>
  <c r="I508" s="1"/>
  <c r="H504"/>
  <c r="I504" s="1"/>
  <c r="H503"/>
  <c r="I503" s="1"/>
  <c r="H499"/>
  <c r="I499" s="1"/>
  <c r="H498"/>
  <c r="I498" s="1"/>
  <c r="H494"/>
  <c r="I494" s="1"/>
  <c r="H493"/>
  <c r="I493" s="1"/>
  <c r="H489"/>
  <c r="I489" s="1"/>
  <c r="I488" s="1"/>
  <c r="H246" i="41" s="1"/>
  <c r="H485" i="43"/>
  <c r="I485" s="1"/>
  <c r="I484" s="1"/>
  <c r="H245" i="41" s="1"/>
  <c r="H481" i="43"/>
  <c r="I481" s="1"/>
  <c r="I480" s="1"/>
  <c r="H244" i="41" s="1"/>
  <c r="H477" i="43"/>
  <c r="I477" s="1"/>
  <c r="I476" s="1"/>
  <c r="H243" i="41" s="1"/>
  <c r="H473" i="43"/>
  <c r="I473" s="1"/>
  <c r="I472" s="1"/>
  <c r="H242" i="41" s="1"/>
  <c r="H469" i="43"/>
  <c r="I469" s="1"/>
  <c r="H468"/>
  <c r="I468" s="1"/>
  <c r="H464"/>
  <c r="I464" s="1"/>
  <c r="H463"/>
  <c r="I463" s="1"/>
  <c r="H459"/>
  <c r="I459" s="1"/>
  <c r="H458"/>
  <c r="I458" s="1"/>
  <c r="H454"/>
  <c r="I454" s="1"/>
  <c r="H453"/>
  <c r="I453" s="1"/>
  <c r="H452"/>
  <c r="I452" s="1"/>
  <c r="H450"/>
  <c r="I450" s="1"/>
  <c r="H449"/>
  <c r="I449" s="1"/>
  <c r="H448"/>
  <c r="I448" s="1"/>
  <c r="H447"/>
  <c r="I447" s="1"/>
  <c r="H446"/>
  <c r="I446" s="1"/>
  <c r="H445"/>
  <c r="I445" s="1"/>
  <c r="H444"/>
  <c r="I444" s="1"/>
  <c r="H443"/>
  <c r="I443" s="1"/>
  <c r="H442"/>
  <c r="I442" s="1"/>
  <c r="H441"/>
  <c r="I441" s="1"/>
  <c r="H440"/>
  <c r="I440" s="1"/>
  <c r="H439"/>
  <c r="I439" s="1"/>
  <c r="H435"/>
  <c r="I435" s="1"/>
  <c r="H434"/>
  <c r="I434" s="1"/>
  <c r="H430"/>
  <c r="I430" s="1"/>
  <c r="H429"/>
  <c r="I429" s="1"/>
  <c r="H425"/>
  <c r="I425" s="1"/>
  <c r="H424"/>
  <c r="I424" s="1"/>
  <c r="H420"/>
  <c r="I420" s="1"/>
  <c r="H419"/>
  <c r="I419" s="1"/>
  <c r="H415"/>
  <c r="I415" s="1"/>
  <c r="H414"/>
  <c r="I414" s="1"/>
  <c r="H410"/>
  <c r="I410" s="1"/>
  <c r="H409"/>
  <c r="I409" s="1"/>
  <c r="H405"/>
  <c r="I405" s="1"/>
  <c r="H404"/>
  <c r="I404" s="1"/>
  <c r="H400"/>
  <c r="I400" s="1"/>
  <c r="H399"/>
  <c r="I399" s="1"/>
  <c r="H395"/>
  <c r="I395" s="1"/>
  <c r="H394"/>
  <c r="I394" s="1"/>
  <c r="H390"/>
  <c r="I390" s="1"/>
  <c r="H389"/>
  <c r="I389" s="1"/>
  <c r="H385"/>
  <c r="I385" s="1"/>
  <c r="H384"/>
  <c r="I384" s="1"/>
  <c r="H380"/>
  <c r="I380" s="1"/>
  <c r="H379"/>
  <c r="I379" s="1"/>
  <c r="H375"/>
  <c r="I375" s="1"/>
  <c r="H374"/>
  <c r="I374" s="1"/>
  <c r="H370"/>
  <c r="I370" s="1"/>
  <c r="H369"/>
  <c r="I369" s="1"/>
  <c r="H365"/>
  <c r="I365" s="1"/>
  <c r="H364"/>
  <c r="I364" s="1"/>
  <c r="H360"/>
  <c r="I360" s="1"/>
  <c r="H359"/>
  <c r="I359" s="1"/>
  <c r="H355"/>
  <c r="I355" s="1"/>
  <c r="H354"/>
  <c r="I354" s="1"/>
  <c r="H350"/>
  <c r="I350" s="1"/>
  <c r="H349"/>
  <c r="I349" s="1"/>
  <c r="H345"/>
  <c r="I345" s="1"/>
  <c r="H344"/>
  <c r="I344" s="1"/>
  <c r="H340"/>
  <c r="I340" s="1"/>
  <c r="H339"/>
  <c r="I339" s="1"/>
  <c r="H335"/>
  <c r="I335" s="1"/>
  <c r="H334"/>
  <c r="I334" s="1"/>
  <c r="H326"/>
  <c r="I326" s="1"/>
  <c r="H323"/>
  <c r="I323" s="1"/>
  <c r="H322"/>
  <c r="I322" s="1"/>
  <c r="H321"/>
  <c r="I321" s="1"/>
  <c r="H320"/>
  <c r="I320" s="1"/>
  <c r="H319"/>
  <c r="I319" s="1"/>
  <c r="H318"/>
  <c r="I318" s="1"/>
  <c r="H314"/>
  <c r="I314" s="1"/>
  <c r="H313"/>
  <c r="I313" s="1"/>
  <c r="H309"/>
  <c r="I309" s="1"/>
  <c r="H308"/>
  <c r="I308" s="1"/>
  <c r="H304"/>
  <c r="I304" s="1"/>
  <c r="H303"/>
  <c r="I303" s="1"/>
  <c r="H299"/>
  <c r="I299" s="1"/>
  <c r="H298"/>
  <c r="I298" s="1"/>
  <c r="H294"/>
  <c r="I294" s="1"/>
  <c r="H293"/>
  <c r="I293" s="1"/>
  <c r="H290"/>
  <c r="I290" s="1"/>
  <c r="H289"/>
  <c r="I289" s="1"/>
  <c r="H288"/>
  <c r="I288" s="1"/>
  <c r="H284"/>
  <c r="I284" s="1"/>
  <c r="I283" s="1"/>
  <c r="H208" i="41" s="1"/>
  <c r="H281" i="43"/>
  <c r="I281" s="1"/>
  <c r="I279" s="1"/>
  <c r="H207" i="41" s="1"/>
  <c r="H276" i="43"/>
  <c r="I276" s="1"/>
  <c r="H275"/>
  <c r="I275" s="1"/>
  <c r="H271"/>
  <c r="I271" s="1"/>
  <c r="H270"/>
  <c r="I270" s="1"/>
  <c r="H266"/>
  <c r="I266" s="1"/>
  <c r="H265"/>
  <c r="I265" s="1"/>
  <c r="H167"/>
  <c r="I167" s="1"/>
  <c r="H166"/>
  <c r="I166" s="1"/>
  <c r="H165"/>
  <c r="I165" s="1"/>
  <c r="H137"/>
  <c r="I137" s="1"/>
  <c r="H135"/>
  <c r="I135" s="1"/>
  <c r="F525"/>
  <c r="F524"/>
  <c r="F521"/>
  <c r="F520"/>
  <c r="F519"/>
  <c r="F515"/>
  <c r="F514"/>
  <c r="F513"/>
  <c r="F509"/>
  <c r="F508"/>
  <c r="F504"/>
  <c r="F503"/>
  <c r="F499"/>
  <c r="F498"/>
  <c r="F494"/>
  <c r="F493"/>
  <c r="F489"/>
  <c r="F485"/>
  <c r="F481"/>
  <c r="F477"/>
  <c r="F473"/>
  <c r="F469"/>
  <c r="F468"/>
  <c r="F464"/>
  <c r="F463"/>
  <c r="F459"/>
  <c r="F458"/>
  <c r="F454"/>
  <c r="F453"/>
  <c r="F452"/>
  <c r="F450"/>
  <c r="F449"/>
  <c r="F448"/>
  <c r="F447"/>
  <c r="F446"/>
  <c r="F445"/>
  <c r="F444"/>
  <c r="F443"/>
  <c r="F442"/>
  <c r="F441"/>
  <c r="F440"/>
  <c r="F439"/>
  <c r="F435"/>
  <c r="F434"/>
  <c r="F430"/>
  <c r="F429"/>
  <c r="F425"/>
  <c r="F424"/>
  <c r="F420"/>
  <c r="F419"/>
  <c r="F415"/>
  <c r="F414"/>
  <c r="F410"/>
  <c r="F409"/>
  <c r="F405"/>
  <c r="F404"/>
  <c r="F400"/>
  <c r="F399"/>
  <c r="F395"/>
  <c r="F394"/>
  <c r="F390"/>
  <c r="F389"/>
  <c r="F385"/>
  <c r="F384"/>
  <c r="F380"/>
  <c r="F379"/>
  <c r="F375"/>
  <c r="F374"/>
  <c r="F370"/>
  <c r="F369"/>
  <c r="F365"/>
  <c r="F364"/>
  <c r="F360"/>
  <c r="F359"/>
  <c r="F356"/>
  <c r="F355"/>
  <c r="F354"/>
  <c r="F350"/>
  <c r="F349"/>
  <c r="F345"/>
  <c r="F344"/>
  <c r="F340"/>
  <c r="F339"/>
  <c r="F335"/>
  <c r="E335"/>
  <c r="F334"/>
  <c r="E334"/>
  <c r="F330"/>
  <c r="F329"/>
  <c r="F326"/>
  <c r="F323"/>
  <c r="F322"/>
  <c r="F321"/>
  <c r="F320"/>
  <c r="F319"/>
  <c r="F318"/>
  <c r="F314"/>
  <c r="F313"/>
  <c r="F309"/>
  <c r="F308"/>
  <c r="F304"/>
  <c r="F303"/>
  <c r="F299"/>
  <c r="F298"/>
  <c r="F294"/>
  <c r="F293"/>
  <c r="F291"/>
  <c r="E291"/>
  <c r="F289"/>
  <c r="F288"/>
  <c r="F284"/>
  <c r="F281"/>
  <c r="F276"/>
  <c r="F275"/>
  <c r="F271"/>
  <c r="F270"/>
  <c r="F266"/>
  <c r="F265"/>
  <c r="F167"/>
  <c r="F166"/>
  <c r="F165"/>
  <c r="F137"/>
  <c r="F135"/>
  <c r="H46"/>
  <c r="H45"/>
  <c r="I45" s="1"/>
  <c r="H44"/>
  <c r="I44" s="1"/>
  <c r="F46"/>
  <c r="F45"/>
  <c r="F44"/>
  <c r="H25"/>
  <c r="I25" s="1"/>
  <c r="H24"/>
  <c r="I24" s="1"/>
  <c r="F24"/>
  <c r="F25"/>
  <c r="H21"/>
  <c r="I21" s="1"/>
  <c r="H20"/>
  <c r="I20" s="1"/>
  <c r="F21"/>
  <c r="F20"/>
  <c r="H14"/>
  <c r="I14" s="1"/>
  <c r="I13" s="1"/>
  <c r="H342" i="41" s="1"/>
  <c r="I317" i="43" l="1"/>
  <c r="H215" i="41" s="1"/>
  <c r="J215" s="1"/>
  <c r="J242"/>
  <c r="J243"/>
  <c r="J207"/>
  <c r="J245"/>
  <c r="J244"/>
  <c r="J208"/>
  <c r="J246"/>
  <c r="J342"/>
  <c r="I457" i="43"/>
  <c r="H239" i="41" s="1"/>
  <c r="I467" i="43"/>
  <c r="H241" i="41" s="1"/>
  <c r="I523" i="43"/>
  <c r="H253" i="41" s="1"/>
  <c r="I517" i="43"/>
  <c r="H252" i="41" s="1"/>
  <c r="I264" i="43"/>
  <c r="H204" i="41" s="1"/>
  <c r="I274" i="43"/>
  <c r="H206" i="41" s="1"/>
  <c r="I287" i="43"/>
  <c r="H209" i="41" s="1"/>
  <c r="I333" i="43"/>
  <c r="H217" i="41" s="1"/>
  <c r="I343" i="43"/>
  <c r="H219" i="41" s="1"/>
  <c r="I353" i="43"/>
  <c r="H221" i="41" s="1"/>
  <c r="I363" i="43"/>
  <c r="H223" i="41" s="1"/>
  <c r="I373" i="43"/>
  <c r="H225" i="41" s="1"/>
  <c r="I383" i="43"/>
  <c r="H227" i="41" s="1"/>
  <c r="I393" i="43"/>
  <c r="H229" i="41" s="1"/>
  <c r="I403" i="43"/>
  <c r="H231" i="41" s="1"/>
  <c r="I413" i="43"/>
  <c r="H233" i="41" s="1"/>
  <c r="I423" i="43"/>
  <c r="H235" i="41" s="1"/>
  <c r="I433" i="43"/>
  <c r="H237" i="41" s="1"/>
  <c r="I492" i="43"/>
  <c r="H247" i="41" s="1"/>
  <c r="I502" i="43"/>
  <c r="H249" i="41" s="1"/>
  <c r="I512" i="43"/>
  <c r="H251" i="41" s="1"/>
  <c r="I292" i="43"/>
  <c r="H210" i="41" s="1"/>
  <c r="I302" i="43"/>
  <c r="H212" i="41" s="1"/>
  <c r="I312" i="43"/>
  <c r="H214" i="41" s="1"/>
  <c r="I462" i="43"/>
  <c r="H240" i="41" s="1"/>
  <c r="I297" i="43"/>
  <c r="H211" i="41" s="1"/>
  <c r="I307" i="43"/>
  <c r="H213" i="41" s="1"/>
  <c r="I269" i="43"/>
  <c r="H205" i="41" s="1"/>
  <c r="I338" i="43"/>
  <c r="H218" i="41" s="1"/>
  <c r="I348" i="43"/>
  <c r="H220" i="41" s="1"/>
  <c r="I358" i="43"/>
  <c r="H222" i="41" s="1"/>
  <c r="I368" i="43"/>
  <c r="H224" i="41" s="1"/>
  <c r="I378" i="43"/>
  <c r="H226" i="41" s="1"/>
  <c r="I388" i="43"/>
  <c r="H228" i="41" s="1"/>
  <c r="I398" i="43"/>
  <c r="H230" i="41" s="1"/>
  <c r="I408" i="43"/>
  <c r="H232" i="41" s="1"/>
  <c r="I418" i="43"/>
  <c r="H234" i="41" s="1"/>
  <c r="I428" i="43"/>
  <c r="H236" i="41" s="1"/>
  <c r="I438" i="43"/>
  <c r="H238" i="41" s="1"/>
  <c r="I497" i="43"/>
  <c r="H248" i="41" s="1"/>
  <c r="I507" i="43"/>
  <c r="H250" i="41" s="1"/>
  <c r="I164" i="43"/>
  <c r="H474" i="41" s="1"/>
  <c r="I23" i="43"/>
  <c r="H27" i="41" s="1"/>
  <c r="J252" l="1"/>
  <c r="J236"/>
  <c r="J220"/>
  <c r="J210"/>
  <c r="J229"/>
  <c r="J206"/>
  <c r="J205"/>
  <c r="J234"/>
  <c r="J218"/>
  <c r="J251"/>
  <c r="J227"/>
  <c r="J204"/>
  <c r="J232"/>
  <c r="J27"/>
  <c r="J34" s="1"/>
  <c r="J230"/>
  <c r="J213"/>
  <c r="J247"/>
  <c r="J223"/>
  <c r="J253"/>
  <c r="J474"/>
  <c r="J475" s="1"/>
  <c r="J505" s="1"/>
  <c r="J228"/>
  <c r="J211"/>
  <c r="J237"/>
  <c r="J221"/>
  <c r="J241"/>
  <c r="J249"/>
  <c r="J226"/>
  <c r="J240"/>
  <c r="J235"/>
  <c r="J219"/>
  <c r="J239"/>
  <c r="J225"/>
  <c r="J250"/>
  <c r="J248"/>
  <c r="J224"/>
  <c r="J214"/>
  <c r="J233"/>
  <c r="J217"/>
  <c r="J238"/>
  <c r="J222"/>
  <c r="J212"/>
  <c r="J231"/>
  <c r="J209"/>
  <c r="B7" i="43" l="1"/>
  <c r="B5"/>
  <c r="B4"/>
  <c r="B3"/>
  <c r="I329" l="1"/>
  <c r="F290"/>
  <c r="H136"/>
  <c r="I136" s="1"/>
  <c r="I134" s="1"/>
  <c r="H344" i="41" s="1"/>
  <c r="F136" i="43"/>
  <c r="G46"/>
  <c r="I46" s="1"/>
  <c r="I43" s="1"/>
  <c r="H452" i="41" s="1"/>
  <c r="I19" i="43"/>
  <c r="F14"/>
  <c r="B6"/>
  <c r="J452" i="41" l="1"/>
  <c r="J455" s="1"/>
  <c r="J344"/>
  <c r="J345" s="1"/>
  <c r="I330" i="43"/>
  <c r="I328" s="1"/>
  <c r="H216" i="41" s="1"/>
  <c r="J216" l="1"/>
  <c r="J456"/>
  <c r="B4" i="33"/>
  <c r="B5"/>
  <c r="B6"/>
  <c r="B7"/>
  <c r="B3"/>
  <c r="B49"/>
  <c r="B45"/>
  <c r="B37"/>
  <c r="B35"/>
  <c r="B33"/>
  <c r="B31"/>
  <c r="B29"/>
  <c r="B27"/>
  <c r="B25"/>
  <c r="B23"/>
  <c r="B21"/>
  <c r="B17"/>
  <c r="B15"/>
  <c r="B13"/>
  <c r="B11"/>
  <c r="J271" i="41" l="1"/>
  <c r="J272" s="1"/>
  <c r="D9" i="45" l="1"/>
  <c r="C13" i="48" l="1"/>
  <c r="C13" i="33"/>
  <c r="C11" i="48" l="1"/>
  <c r="C11" i="33"/>
  <c r="D23" i="45"/>
  <c r="D17"/>
  <c r="D27" l="1"/>
  <c r="D29" s="1"/>
  <c r="E29" s="1"/>
  <c r="I22" i="41" l="1"/>
  <c r="K22" s="1"/>
  <c r="I54"/>
  <c r="K54" s="1"/>
  <c r="I125"/>
  <c r="K125" s="1"/>
  <c r="I66"/>
  <c r="K66" s="1"/>
  <c r="I102"/>
  <c r="K102" s="1"/>
  <c r="I143"/>
  <c r="K143" s="1"/>
  <c r="I197"/>
  <c r="K197" s="1"/>
  <c r="I353"/>
  <c r="K353" s="1"/>
  <c r="I15"/>
  <c r="K15" s="1"/>
  <c r="I38"/>
  <c r="K38" s="1"/>
  <c r="I64"/>
  <c r="K64" s="1"/>
  <c r="I95"/>
  <c r="K95" s="1"/>
  <c r="I127"/>
  <c r="K127" s="1"/>
  <c r="I145"/>
  <c r="K145" s="1"/>
  <c r="I170"/>
  <c r="K170" s="1"/>
  <c r="I23"/>
  <c r="K23" s="1"/>
  <c r="I67"/>
  <c r="K67" s="1"/>
  <c r="I87"/>
  <c r="K87" s="1"/>
  <c r="I112"/>
  <c r="K112" s="1"/>
  <c r="I144"/>
  <c r="K144" s="1"/>
  <c r="I183"/>
  <c r="K183" s="1"/>
  <c r="I338"/>
  <c r="K338" s="1"/>
  <c r="I354"/>
  <c r="K354" s="1"/>
  <c r="I396"/>
  <c r="K396" s="1"/>
  <c r="I380"/>
  <c r="K380" s="1"/>
  <c r="I430"/>
  <c r="K430" s="1"/>
  <c r="I414"/>
  <c r="K414" s="1"/>
  <c r="I177"/>
  <c r="K177" s="1"/>
  <c r="I337"/>
  <c r="K337" s="1"/>
  <c r="I395"/>
  <c r="K395" s="1"/>
  <c r="I375"/>
  <c r="K375" s="1"/>
  <c r="I429"/>
  <c r="K429" s="1"/>
  <c r="I413"/>
  <c r="K413" s="1"/>
  <c r="I16"/>
  <c r="K16" s="1"/>
  <c r="I21"/>
  <c r="K21" s="1"/>
  <c r="I69"/>
  <c r="K69" s="1"/>
  <c r="I80"/>
  <c r="K80" s="1"/>
  <c r="I101"/>
  <c r="K101" s="1"/>
  <c r="I138"/>
  <c r="K138" s="1"/>
  <c r="I171"/>
  <c r="K171" s="1"/>
  <c r="I196"/>
  <c r="K196" s="1"/>
  <c r="I255"/>
  <c r="K255" s="1"/>
  <c r="I361"/>
  <c r="K361" s="1"/>
  <c r="I398"/>
  <c r="K398" s="1"/>
  <c r="I382"/>
  <c r="K382" s="1"/>
  <c r="I432"/>
  <c r="K432" s="1"/>
  <c r="I416"/>
  <c r="K416" s="1"/>
  <c r="I269"/>
  <c r="K269" s="1"/>
  <c r="I335"/>
  <c r="K335" s="1"/>
  <c r="I355"/>
  <c r="K355" s="1"/>
  <c r="I397"/>
  <c r="K397" s="1"/>
  <c r="I381"/>
  <c r="K381" s="1"/>
  <c r="I431"/>
  <c r="K431" s="1"/>
  <c r="I415"/>
  <c r="K415" s="1"/>
  <c r="I468"/>
  <c r="K468" s="1"/>
  <c r="I182"/>
  <c r="K182" s="1"/>
  <c r="I465"/>
  <c r="K465" s="1"/>
  <c r="I461"/>
  <c r="K461" s="1"/>
  <c r="I478"/>
  <c r="K478" s="1"/>
  <c r="I444"/>
  <c r="K444" s="1"/>
  <c r="K445" s="1"/>
  <c r="I404"/>
  <c r="K404" s="1"/>
  <c r="I364"/>
  <c r="K364" s="1"/>
  <c r="I347"/>
  <c r="K347" s="1"/>
  <c r="I180"/>
  <c r="K180" s="1"/>
  <c r="I162"/>
  <c r="K162" s="1"/>
  <c r="I130"/>
  <c r="K130" s="1"/>
  <c r="K131" s="1"/>
  <c r="I110"/>
  <c r="K110" s="1"/>
  <c r="I72"/>
  <c r="K72" s="1"/>
  <c r="I43"/>
  <c r="K43" s="1"/>
  <c r="I58"/>
  <c r="K58" s="1"/>
  <c r="I267"/>
  <c r="K267" s="1"/>
  <c r="I29"/>
  <c r="K29" s="1"/>
  <c r="I60"/>
  <c r="K60" s="1"/>
  <c r="I123"/>
  <c r="K123" s="1"/>
  <c r="I14"/>
  <c r="K14" s="1"/>
  <c r="I63"/>
  <c r="K63" s="1"/>
  <c r="I126"/>
  <c r="K126" s="1"/>
  <c r="I268"/>
  <c r="K268" s="1"/>
  <c r="I370"/>
  <c r="K370" s="1"/>
  <c r="I410"/>
  <c r="K410" s="1"/>
  <c r="I329"/>
  <c r="K329" s="1"/>
  <c r="I441"/>
  <c r="K441" s="1"/>
  <c r="I409"/>
  <c r="K409" s="1"/>
  <c r="I39"/>
  <c r="K39" s="1"/>
  <c r="I84"/>
  <c r="K84" s="1"/>
  <c r="I53"/>
  <c r="K53" s="1"/>
  <c r="I86"/>
  <c r="K86" s="1"/>
  <c r="I32"/>
  <c r="K32" s="1"/>
  <c r="I77"/>
  <c r="K77" s="1"/>
  <c r="I121"/>
  <c r="K121" s="1"/>
  <c r="I161"/>
  <c r="K161" s="1"/>
  <c r="I341"/>
  <c r="K341" s="1"/>
  <c r="I399"/>
  <c r="K399" s="1"/>
  <c r="I24"/>
  <c r="K24" s="1"/>
  <c r="I45"/>
  <c r="K45" s="1"/>
  <c r="I56"/>
  <c r="K56" s="1"/>
  <c r="I104"/>
  <c r="K104" s="1"/>
  <c r="I137"/>
  <c r="K137" s="1"/>
  <c r="I159"/>
  <c r="K159" s="1"/>
  <c r="I33"/>
  <c r="K33" s="1"/>
  <c r="I48"/>
  <c r="K48" s="1"/>
  <c r="I59"/>
  <c r="K59" s="1"/>
  <c r="I103"/>
  <c r="K103" s="1"/>
  <c r="I122"/>
  <c r="K122" s="1"/>
  <c r="I169"/>
  <c r="K169" s="1"/>
  <c r="I262"/>
  <c r="K262" s="1"/>
  <c r="I330"/>
  <c r="K330" s="1"/>
  <c r="I366"/>
  <c r="K366" s="1"/>
  <c r="I388"/>
  <c r="K388" s="1"/>
  <c r="I438"/>
  <c r="K438" s="1"/>
  <c r="I422"/>
  <c r="K422" s="1"/>
  <c r="I448"/>
  <c r="K448" s="1"/>
  <c r="I261"/>
  <c r="K261" s="1"/>
  <c r="I357"/>
  <c r="K357" s="1"/>
  <c r="I383"/>
  <c r="K383" s="1"/>
  <c r="I437"/>
  <c r="K437" s="1"/>
  <c r="I421"/>
  <c r="K421" s="1"/>
  <c r="I470"/>
  <c r="K470" s="1"/>
  <c r="I30"/>
  <c r="K30" s="1"/>
  <c r="I50"/>
  <c r="K50" s="1"/>
  <c r="I61"/>
  <c r="K61" s="1"/>
  <c r="I85"/>
  <c r="K85" s="1"/>
  <c r="I124"/>
  <c r="K124" s="1"/>
  <c r="I146"/>
  <c r="K146" s="1"/>
  <c r="I185"/>
  <c r="K185" s="1"/>
  <c r="I264"/>
  <c r="K264" s="1"/>
  <c r="I336"/>
  <c r="K336" s="1"/>
  <c r="I368"/>
  <c r="K368" s="1"/>
  <c r="I390"/>
  <c r="K390" s="1"/>
  <c r="I440"/>
  <c r="K440" s="1"/>
  <c r="I424"/>
  <c r="K424" s="1"/>
  <c r="I473"/>
  <c r="K473" s="1"/>
  <c r="I258"/>
  <c r="K258" s="1"/>
  <c r="I348"/>
  <c r="K348" s="1"/>
  <c r="I367"/>
  <c r="K367" s="1"/>
  <c r="I389"/>
  <c r="K389" s="1"/>
  <c r="I439"/>
  <c r="K439" s="1"/>
  <c r="I423"/>
  <c r="K423" s="1"/>
  <c r="I449"/>
  <c r="K449" s="1"/>
  <c r="I493"/>
  <c r="K493" s="1"/>
  <c r="I469"/>
  <c r="K469" s="1"/>
  <c r="I496"/>
  <c r="K496" s="1"/>
  <c r="I152"/>
  <c r="K152" s="1"/>
  <c r="I471"/>
  <c r="K471" s="1"/>
  <c r="I485"/>
  <c r="K485" s="1"/>
  <c r="I408"/>
  <c r="K408" s="1"/>
  <c r="I349"/>
  <c r="K349" s="1"/>
  <c r="I328"/>
  <c r="K328" s="1"/>
  <c r="I200"/>
  <c r="K200" s="1"/>
  <c r="I194"/>
  <c r="K194" s="1"/>
  <c r="I136"/>
  <c r="K136" s="1"/>
  <c r="I76"/>
  <c r="K76" s="1"/>
  <c r="I40"/>
  <c r="K40" s="1"/>
  <c r="I36"/>
  <c r="K36" s="1"/>
  <c r="I26"/>
  <c r="K26" s="1"/>
  <c r="I62"/>
  <c r="K62" s="1"/>
  <c r="I115"/>
  <c r="K115" s="1"/>
  <c r="I47"/>
  <c r="K47" s="1"/>
  <c r="I107"/>
  <c r="K107" s="1"/>
  <c r="I155"/>
  <c r="K155" s="1"/>
  <c r="I172"/>
  <c r="K172" s="1"/>
  <c r="I333"/>
  <c r="K333" s="1"/>
  <c r="I391"/>
  <c r="K391" s="1"/>
  <c r="I20"/>
  <c r="K20" s="1"/>
  <c r="I68"/>
  <c r="K68" s="1"/>
  <c r="I79"/>
  <c r="K79" s="1"/>
  <c r="I113"/>
  <c r="K113" s="1"/>
  <c r="I149"/>
  <c r="K149" s="1"/>
  <c r="I174"/>
  <c r="K174" s="1"/>
  <c r="I28"/>
  <c r="K28" s="1"/>
  <c r="I44"/>
  <c r="K44" s="1"/>
  <c r="I55"/>
  <c r="K55" s="1"/>
  <c r="I116"/>
  <c r="K116" s="1"/>
  <c r="I148"/>
  <c r="K148" s="1"/>
  <c r="I187"/>
  <c r="K187" s="1"/>
  <c r="I257"/>
  <c r="K257" s="1"/>
  <c r="I358"/>
  <c r="K358" s="1"/>
  <c r="I400"/>
  <c r="K400" s="1"/>
  <c r="I384"/>
  <c r="K384" s="1"/>
  <c r="I434"/>
  <c r="K434" s="1"/>
  <c r="I418"/>
  <c r="K418" s="1"/>
  <c r="I495"/>
  <c r="K495" s="1"/>
  <c r="I256"/>
  <c r="K256" s="1"/>
  <c r="I365"/>
  <c r="K365" s="1"/>
  <c r="I379"/>
  <c r="K379" s="1"/>
  <c r="I433"/>
  <c r="K433" s="1"/>
  <c r="I417"/>
  <c r="K417" s="1"/>
  <c r="I466"/>
  <c r="K466" s="1"/>
  <c r="I25"/>
  <c r="K25" s="1"/>
  <c r="I46"/>
  <c r="K46" s="1"/>
  <c r="I57"/>
  <c r="K57" s="1"/>
  <c r="I106"/>
  <c r="K106" s="1"/>
  <c r="I120"/>
  <c r="K120" s="1"/>
  <c r="I175"/>
  <c r="K175" s="1"/>
  <c r="I181"/>
  <c r="K181" s="1"/>
  <c r="I260"/>
  <c r="K260" s="1"/>
  <c r="I332"/>
  <c r="K332" s="1"/>
  <c r="I374"/>
  <c r="K374" s="1"/>
  <c r="I386"/>
  <c r="K386" s="1"/>
  <c r="I436"/>
  <c r="K436" s="1"/>
  <c r="I420"/>
  <c r="K420" s="1"/>
  <c r="I460"/>
  <c r="K460" s="1"/>
  <c r="I339"/>
  <c r="K339" s="1"/>
  <c r="I359"/>
  <c r="K359" s="1"/>
  <c r="I401"/>
  <c r="K401" s="1"/>
  <c r="I385"/>
  <c r="K385" s="1"/>
  <c r="I435"/>
  <c r="K435" s="1"/>
  <c r="I419"/>
  <c r="K419" s="1"/>
  <c r="I472"/>
  <c r="K472" s="1"/>
  <c r="I184"/>
  <c r="K184" s="1"/>
  <c r="I467"/>
  <c r="K467" s="1"/>
  <c r="I151"/>
  <c r="K151" s="1"/>
  <c r="I154"/>
  <c r="K154" s="1"/>
  <c r="I498"/>
  <c r="K498" s="1"/>
  <c r="I479"/>
  <c r="K479" s="1"/>
  <c r="I405"/>
  <c r="K405" s="1"/>
  <c r="I282"/>
  <c r="K282" s="1"/>
  <c r="I191"/>
  <c r="K191" s="1"/>
  <c r="K192" s="1"/>
  <c r="I166"/>
  <c r="K166" s="1"/>
  <c r="I142"/>
  <c r="K142" s="1"/>
  <c r="I133"/>
  <c r="K133" s="1"/>
  <c r="I73"/>
  <c r="K73" s="1"/>
  <c r="I13"/>
  <c r="K13" s="1"/>
  <c r="I81"/>
  <c r="K81" s="1"/>
  <c r="I147"/>
  <c r="K147" s="1"/>
  <c r="I111"/>
  <c r="K111" s="1"/>
  <c r="I195"/>
  <c r="K195" s="1"/>
  <c r="I369"/>
  <c r="K369" s="1"/>
  <c r="I49"/>
  <c r="K49" s="1"/>
  <c r="I96"/>
  <c r="K96" s="1"/>
  <c r="I163"/>
  <c r="K163" s="1"/>
  <c r="I37"/>
  <c r="K37" s="1"/>
  <c r="I100"/>
  <c r="K100" s="1"/>
  <c r="I173"/>
  <c r="K173" s="1"/>
  <c r="I334"/>
  <c r="K334" s="1"/>
  <c r="I392"/>
  <c r="K392" s="1"/>
  <c r="I376"/>
  <c r="K376" s="1"/>
  <c r="I426"/>
  <c r="K426" s="1"/>
  <c r="I168"/>
  <c r="K168" s="1"/>
  <c r="I387"/>
  <c r="K387" s="1"/>
  <c r="I425"/>
  <c r="K425" s="1"/>
  <c r="I12"/>
  <c r="K12" s="1"/>
  <c r="I65"/>
  <c r="K65" s="1"/>
  <c r="I114"/>
  <c r="K114" s="1"/>
  <c r="I167"/>
  <c r="K167" s="1"/>
  <c r="I394"/>
  <c r="K394" s="1"/>
  <c r="I263"/>
  <c r="K263" s="1"/>
  <c r="I377"/>
  <c r="K377" s="1"/>
  <c r="I463"/>
  <c r="K463" s="1"/>
  <c r="I494"/>
  <c r="K494" s="1"/>
  <c r="I160"/>
  <c r="K160" s="1"/>
  <c r="I158"/>
  <c r="K158" s="1"/>
  <c r="I119"/>
  <c r="K119" s="1"/>
  <c r="I270"/>
  <c r="K270" s="1"/>
  <c r="I378"/>
  <c r="K378" s="1"/>
  <c r="I331"/>
  <c r="K331" s="1"/>
  <c r="I427"/>
  <c r="K427" s="1"/>
  <c r="I153"/>
  <c r="K153" s="1"/>
  <c r="I78"/>
  <c r="K78" s="1"/>
  <c r="I340"/>
  <c r="K340" s="1"/>
  <c r="I428"/>
  <c r="K428" s="1"/>
  <c r="I371"/>
  <c r="K371" s="1"/>
  <c r="I411"/>
  <c r="K411" s="1"/>
  <c r="I186"/>
  <c r="K186" s="1"/>
  <c r="I352"/>
  <c r="K352" s="1"/>
  <c r="I201"/>
  <c r="K201" s="1"/>
  <c r="K202" s="1"/>
  <c r="I19"/>
  <c r="K19" s="1"/>
  <c r="I150"/>
  <c r="K150" s="1"/>
  <c r="I356"/>
  <c r="K356" s="1"/>
  <c r="I412"/>
  <c r="K412" s="1"/>
  <c r="I393"/>
  <c r="K393" s="1"/>
  <c r="I464"/>
  <c r="K464" s="1"/>
  <c r="I477"/>
  <c r="K477" s="1"/>
  <c r="I459"/>
  <c r="K459" s="1"/>
  <c r="I266"/>
  <c r="K266" s="1"/>
  <c r="I360"/>
  <c r="K360" s="1"/>
  <c r="I254"/>
  <c r="K254" s="1"/>
  <c r="I259"/>
  <c r="K259" s="1"/>
  <c r="I88"/>
  <c r="K88" s="1"/>
  <c r="I265"/>
  <c r="K265" s="1"/>
  <c r="I500"/>
  <c r="K500" s="1"/>
  <c r="I502"/>
  <c r="K502" s="1"/>
  <c r="I499"/>
  <c r="K499" s="1"/>
  <c r="I497"/>
  <c r="K497" s="1"/>
  <c r="I462"/>
  <c r="K462" s="1"/>
  <c r="I492"/>
  <c r="K492" s="1"/>
  <c r="I277"/>
  <c r="K277" s="1"/>
  <c r="I501"/>
  <c r="K501" s="1"/>
  <c r="I503"/>
  <c r="K503" s="1"/>
  <c r="I343"/>
  <c r="K343" s="1"/>
  <c r="I286"/>
  <c r="K286" s="1"/>
  <c r="I306"/>
  <c r="K306" s="1"/>
  <c r="I310"/>
  <c r="K310" s="1"/>
  <c r="I294"/>
  <c r="K294" s="1"/>
  <c r="I279"/>
  <c r="K279" s="1"/>
  <c r="I91"/>
  <c r="K91" s="1"/>
  <c r="I295"/>
  <c r="K295" s="1"/>
  <c r="I105"/>
  <c r="K105" s="1"/>
  <c r="I304"/>
  <c r="K304" s="1"/>
  <c r="I484"/>
  <c r="K484" s="1"/>
  <c r="I278"/>
  <c r="K278" s="1"/>
  <c r="I303"/>
  <c r="K303" s="1"/>
  <c r="I293"/>
  <c r="K293" s="1"/>
  <c r="I314"/>
  <c r="K314" s="1"/>
  <c r="I453"/>
  <c r="K453" s="1"/>
  <c r="I92"/>
  <c r="K92" s="1"/>
  <c r="I89"/>
  <c r="K89" s="1"/>
  <c r="I93"/>
  <c r="K93" s="1"/>
  <c r="I290"/>
  <c r="K290" s="1"/>
  <c r="I315"/>
  <c r="K315" s="1"/>
  <c r="I276"/>
  <c r="K276" s="1"/>
  <c r="I291"/>
  <c r="K291" s="1"/>
  <c r="I292"/>
  <c r="K292" s="1"/>
  <c r="I305"/>
  <c r="K305" s="1"/>
  <c r="I489"/>
  <c r="K489" s="1"/>
  <c r="I285"/>
  <c r="K285" s="1"/>
  <c r="I289"/>
  <c r="K289" s="1"/>
  <c r="I313"/>
  <c r="K313" s="1"/>
  <c r="I316"/>
  <c r="K316" s="1"/>
  <c r="I323"/>
  <c r="K323" s="1"/>
  <c r="K324" s="1"/>
  <c r="I90"/>
  <c r="K90" s="1"/>
  <c r="I94"/>
  <c r="K94" s="1"/>
  <c r="I275"/>
  <c r="K275" s="1"/>
  <c r="I488"/>
  <c r="K488" s="1"/>
  <c r="I309"/>
  <c r="K309" s="1"/>
  <c r="I298"/>
  <c r="K298" s="1"/>
  <c r="I299"/>
  <c r="K299" s="1"/>
  <c r="I454"/>
  <c r="K454" s="1"/>
  <c r="I302"/>
  <c r="K302" s="1"/>
  <c r="I482"/>
  <c r="K482" s="1"/>
  <c r="I483"/>
  <c r="K483" s="1"/>
  <c r="I447"/>
  <c r="K447" s="1"/>
  <c r="I31"/>
  <c r="K31" s="1"/>
  <c r="I176"/>
  <c r="K176" s="1"/>
  <c r="I342"/>
  <c r="K342" s="1"/>
  <c r="I242"/>
  <c r="K242" s="1"/>
  <c r="I207"/>
  <c r="K207" s="1"/>
  <c r="I244"/>
  <c r="K244" s="1"/>
  <c r="I246"/>
  <c r="K246" s="1"/>
  <c r="I243"/>
  <c r="K243" s="1"/>
  <c r="I245"/>
  <c r="K245" s="1"/>
  <c r="I208"/>
  <c r="K208" s="1"/>
  <c r="I215"/>
  <c r="K215" s="1"/>
  <c r="I204"/>
  <c r="K204" s="1"/>
  <c r="I252"/>
  <c r="K252" s="1"/>
  <c r="I220"/>
  <c r="K220" s="1"/>
  <c r="I229"/>
  <c r="K229" s="1"/>
  <c r="I205"/>
  <c r="K205" s="1"/>
  <c r="I218"/>
  <c r="K218" s="1"/>
  <c r="I227"/>
  <c r="K227" s="1"/>
  <c r="I232"/>
  <c r="K232" s="1"/>
  <c r="I230"/>
  <c r="K230" s="1"/>
  <c r="I247"/>
  <c r="K247" s="1"/>
  <c r="I253"/>
  <c r="K253" s="1"/>
  <c r="I228"/>
  <c r="K228" s="1"/>
  <c r="I237"/>
  <c r="K237" s="1"/>
  <c r="I241"/>
  <c r="K241" s="1"/>
  <c r="I226"/>
  <c r="K226" s="1"/>
  <c r="I235"/>
  <c r="K235" s="1"/>
  <c r="I239"/>
  <c r="K239" s="1"/>
  <c r="I250"/>
  <c r="K250" s="1"/>
  <c r="I224"/>
  <c r="K224" s="1"/>
  <c r="I233"/>
  <c r="K233" s="1"/>
  <c r="I238"/>
  <c r="K238" s="1"/>
  <c r="I212"/>
  <c r="K212" s="1"/>
  <c r="I209"/>
  <c r="K209" s="1"/>
  <c r="I236"/>
  <c r="K236" s="1"/>
  <c r="I210"/>
  <c r="K210" s="1"/>
  <c r="I206"/>
  <c r="K206" s="1"/>
  <c r="I234"/>
  <c r="K234" s="1"/>
  <c r="I251"/>
  <c r="K251" s="1"/>
  <c r="I27"/>
  <c r="K27" s="1"/>
  <c r="I213"/>
  <c r="K213" s="1"/>
  <c r="I223"/>
  <c r="K223" s="1"/>
  <c r="I474"/>
  <c r="K474" s="1"/>
  <c r="I211"/>
  <c r="K211" s="1"/>
  <c r="I221"/>
  <c r="K221" s="1"/>
  <c r="I249"/>
  <c r="K249" s="1"/>
  <c r="I240"/>
  <c r="K240" s="1"/>
  <c r="I219"/>
  <c r="K219" s="1"/>
  <c r="I225"/>
  <c r="K225" s="1"/>
  <c r="I248"/>
  <c r="K248" s="1"/>
  <c r="I214"/>
  <c r="K214" s="1"/>
  <c r="I217"/>
  <c r="K217" s="1"/>
  <c r="I222"/>
  <c r="K222" s="1"/>
  <c r="I231"/>
  <c r="K231" s="1"/>
  <c r="I452"/>
  <c r="K452" s="1"/>
  <c r="I344"/>
  <c r="K344" s="1"/>
  <c r="I216"/>
  <c r="K216" s="1"/>
  <c r="K283"/>
  <c r="K134"/>
  <c r="I11"/>
  <c r="K11" s="1"/>
  <c r="K189" l="1"/>
  <c r="K321"/>
  <c r="K98"/>
  <c r="K300"/>
  <c r="K362"/>
  <c r="K490"/>
  <c r="K455"/>
  <c r="K311"/>
  <c r="K307"/>
  <c r="K287"/>
  <c r="K486"/>
  <c r="K450"/>
  <c r="K442"/>
  <c r="K402"/>
  <c r="K350"/>
  <c r="K296"/>
  <c r="K280"/>
  <c r="K480"/>
  <c r="K504"/>
  <c r="K198"/>
  <c r="K372"/>
  <c r="K271"/>
  <c r="K475"/>
  <c r="K178"/>
  <c r="K164"/>
  <c r="K406"/>
  <c r="K17"/>
  <c r="K70"/>
  <c r="D19" i="33" s="1"/>
  <c r="K74" i="41"/>
  <c r="K34"/>
  <c r="D13" i="33" s="1"/>
  <c r="G13" s="1"/>
  <c r="K108" i="41"/>
  <c r="K128"/>
  <c r="K41"/>
  <c r="K117"/>
  <c r="K51"/>
  <c r="K139"/>
  <c r="D37" i="33" s="1"/>
  <c r="K82" i="41"/>
  <c r="D35" i="48"/>
  <c r="D35" i="33"/>
  <c r="P35" s="1"/>
  <c r="D33" i="48"/>
  <c r="D33" i="33"/>
  <c r="K345" i="41"/>
  <c r="K156"/>
  <c r="K272" l="1"/>
  <c r="K325"/>
  <c r="K505"/>
  <c r="K456"/>
  <c r="D17" i="33"/>
  <c r="I17" s="1"/>
  <c r="D11" i="48"/>
  <c r="D11" i="33"/>
  <c r="D21" i="48"/>
  <c r="D21" i="33"/>
  <c r="D27" i="48"/>
  <c r="D27" i="33"/>
  <c r="H19"/>
  <c r="K19"/>
  <c r="J19"/>
  <c r="I19"/>
  <c r="D23" i="48"/>
  <c r="D23" i="33"/>
  <c r="D31" i="48"/>
  <c r="D31" i="33"/>
  <c r="D37" i="48"/>
  <c r="D25"/>
  <c r="D25" i="33"/>
  <c r="D15" i="48"/>
  <c r="D15" i="33"/>
  <c r="H15" s="1"/>
  <c r="D29" i="48"/>
  <c r="D29" i="33"/>
  <c r="O33"/>
  <c r="N33"/>
  <c r="D17" i="48"/>
  <c r="D13"/>
  <c r="D19"/>
  <c r="D51" i="33" l="1"/>
  <c r="D51" i="48"/>
  <c r="D47" i="33"/>
  <c r="P47" s="1"/>
  <c r="D47" i="48"/>
  <c r="H17" i="33"/>
  <c r="O31"/>
  <c r="M31"/>
  <c r="P31"/>
  <c r="N31"/>
  <c r="M27"/>
  <c r="N27"/>
  <c r="L27"/>
  <c r="J25"/>
  <c r="K25"/>
  <c r="L25"/>
  <c r="P11"/>
  <c r="J11"/>
  <c r="K11"/>
  <c r="N11"/>
  <c r="M11"/>
  <c r="O11"/>
  <c r="Q11"/>
  <c r="L11"/>
  <c r="O29"/>
  <c r="P29"/>
  <c r="N29"/>
  <c r="M29"/>
  <c r="D45" i="48"/>
  <c r="D45" i="33"/>
  <c r="J23"/>
  <c r="M23"/>
  <c r="L23"/>
  <c r="K23"/>
  <c r="I23"/>
  <c r="H21"/>
  <c r="I21"/>
  <c r="L21"/>
  <c r="F11"/>
  <c r="I11"/>
  <c r="H11"/>
  <c r="G11"/>
  <c r="R39"/>
  <c r="R40"/>
  <c r="R41"/>
  <c r="R42"/>
  <c r="R43"/>
  <c r="R44"/>
  <c r="B39"/>
  <c r="B41"/>
  <c r="B43"/>
  <c r="L51" l="1"/>
  <c r="P51"/>
  <c r="H53"/>
  <c r="N45"/>
  <c r="M45"/>
  <c r="M53" s="1"/>
  <c r="L45"/>
  <c r="O45"/>
  <c r="P45"/>
  <c r="K45"/>
  <c r="K53" s="1"/>
  <c r="J53"/>
  <c r="L53" l="1"/>
  <c r="Q51"/>
  <c r="Q47" l="1"/>
  <c r="Q37"/>
  <c r="Q35" l="1"/>
  <c r="I25" l="1"/>
  <c r="I53" s="1"/>
  <c r="F15" l="1"/>
  <c r="G15"/>
  <c r="G17" l="1"/>
  <c r="G53" s="1"/>
  <c r="F13"/>
  <c r="F53" s="1"/>
  <c r="F55" l="1"/>
  <c r="G55" s="1"/>
  <c r="H55" l="1"/>
  <c r="I55" l="1"/>
  <c r="J55" s="1"/>
  <c r="K55" s="1"/>
  <c r="L55" s="1"/>
  <c r="M55" s="1"/>
  <c r="J507" i="41" l="1"/>
  <c r="D49" i="33" l="1"/>
  <c r="D49" i="48"/>
  <c r="K508" i="41"/>
  <c r="D53" i="48" l="1"/>
  <c r="E49" s="1"/>
  <c r="P49" i="33"/>
  <c r="P53" s="1"/>
  <c r="O49"/>
  <c r="O53" s="1"/>
  <c r="N49"/>
  <c r="N53" s="1"/>
  <c r="Q49"/>
  <c r="Q53" s="1"/>
  <c r="D55"/>
  <c r="E49" s="1"/>
  <c r="O54" l="1"/>
  <c r="P54"/>
  <c r="H54"/>
  <c r="L54"/>
  <c r="J54"/>
  <c r="K54"/>
  <c r="M54"/>
  <c r="I54"/>
  <c r="E19"/>
  <c r="G54"/>
  <c r="E11"/>
  <c r="E25"/>
  <c r="E35"/>
  <c r="E29"/>
  <c r="E43"/>
  <c r="E21"/>
  <c r="E27"/>
  <c r="E45"/>
  <c r="E51"/>
  <c r="E31"/>
  <c r="E37"/>
  <c r="E15"/>
  <c r="E17"/>
  <c r="E33"/>
  <c r="E47"/>
  <c r="E41"/>
  <c r="E23"/>
  <c r="E39"/>
  <c r="E13"/>
  <c r="F54"/>
  <c r="Q54"/>
  <c r="N54"/>
  <c r="N55"/>
  <c r="O55" s="1"/>
  <c r="P55" s="1"/>
  <c r="Q55" s="1"/>
  <c r="E11" i="48"/>
  <c r="E27"/>
  <c r="E15"/>
  <c r="E25"/>
  <c r="E45"/>
  <c r="E21"/>
  <c r="E47"/>
  <c r="E41"/>
  <c r="E39"/>
  <c r="E35"/>
  <c r="E51"/>
  <c r="E43"/>
  <c r="E33"/>
  <c r="E31"/>
  <c r="E37"/>
  <c r="E19"/>
  <c r="E23"/>
  <c r="E13"/>
  <c r="E17"/>
  <c r="E29"/>
  <c r="E53" l="1"/>
  <c r="E55" i="33"/>
  <c r="R54"/>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<sst xmlns="http://schemas.openxmlformats.org/spreadsheetml/2006/main" count="136203" uniqueCount="16829">
  <si>
    <t>2.3</t>
  </si>
  <si>
    <t>2.4</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</si>
  <si>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</si>
  <si>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</si>
  <si>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</si>
  <si>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</si>
  <si>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</si>
  <si>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</si>
  <si>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</si>
  <si>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</si>
  <si>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</si>
  <si>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</si>
  <si>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</si>
  <si>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</si>
  <si>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</si>
  <si>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</si>
  <si>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</si>
  <si>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</si>
  <si>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</si>
  <si>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</si>
  <si>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</si>
  <si>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</si>
  <si>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</si>
  <si>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</si>
  <si>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mês 05</t>
  </si>
  <si>
    <t>mês 06</t>
  </si>
  <si>
    <t>DESCRIÇÃO</t>
  </si>
  <si>
    <t>H</t>
  </si>
  <si>
    <t>AZULEJISTA OU LADRILHISTA COM ENCARGOS COMPLEMENTARES</t>
  </si>
  <si>
    <t>SERVENTE COM ENCARGOS COMPLEMENTARES</t>
  </si>
  <si>
    <t>3.1</t>
  </si>
  <si>
    <t>7.1</t>
  </si>
  <si>
    <t>7.2</t>
  </si>
  <si>
    <t>7.3</t>
  </si>
  <si>
    <t>8.1</t>
  </si>
  <si>
    <t>8.2</t>
  </si>
  <si>
    <t>8.3</t>
  </si>
  <si>
    <t>3.2</t>
  </si>
  <si>
    <t>4.1</t>
  </si>
  <si>
    <t>6.1</t>
  </si>
  <si>
    <t>9.1</t>
  </si>
  <si>
    <t>9.2</t>
  </si>
  <si>
    <t>9.3</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</si>
  <si>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</si>
  <si>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</si>
  <si>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</si>
  <si>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</si>
  <si>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1.2</t>
  </si>
  <si>
    <t>APLICAÇÃO MANUAL DE PINTURA COM TINTA LÁTEX ACRÍLICA EM PAREDES, DUAS DEMÃOS. AF_06/2014</t>
  </si>
  <si>
    <t>1.3</t>
  </si>
  <si>
    <t>1.4</t>
  </si>
  <si>
    <t>UN</t>
  </si>
  <si>
    <t>CRONOGRAMA FÍSICO-FINANCEIRO</t>
  </si>
  <si>
    <t>2.2</t>
  </si>
  <si>
    <t>10.1</t>
  </si>
  <si>
    <t>10.2</t>
  </si>
  <si>
    <t>12.1</t>
  </si>
  <si>
    <t>CARGA MANUAL DE ENTULHO EM CAMINHAO BASCULANTE 6 M3</t>
  </si>
  <si>
    <t>2.6</t>
  </si>
  <si>
    <t>2.7</t>
  </si>
  <si>
    <t>2.8</t>
  </si>
  <si>
    <t>3.4</t>
  </si>
  <si>
    <t>3.5</t>
  </si>
  <si>
    <t>4.2</t>
  </si>
  <si>
    <t>4.3</t>
  </si>
  <si>
    <t>15.1</t>
  </si>
  <si>
    <t>15.2</t>
  </si>
  <si>
    <t>17.1</t>
  </si>
  <si>
    <t>17.2</t>
  </si>
  <si>
    <t>17.3</t>
  </si>
  <si>
    <t>17.4</t>
  </si>
  <si>
    <t>17.5</t>
  </si>
  <si>
    <t>17.6</t>
  </si>
  <si>
    <t>APLICAÇÃO DE FUNDO SELADOR ACRÍLICO EM PAREDES, UMA DEMÃO. AF_06/2014</t>
  </si>
  <si>
    <t>2.5</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</si>
  <si>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</si>
  <si>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</si>
  <si>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</si>
  <si>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</si>
  <si>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</si>
  <si>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</si>
  <si>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</si>
  <si>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</si>
  <si>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</si>
  <si>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</si>
  <si>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</si>
  <si>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</si>
  <si>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</si>
  <si>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</si>
  <si>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</si>
  <si>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</si>
  <si>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</si>
  <si>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</si>
  <si>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</si>
  <si>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</si>
  <si>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</si>
  <si>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</si>
  <si>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</si>
  <si>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</si>
  <si>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</si>
  <si>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</si>
  <si>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</si>
  <si>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</si>
  <si>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</si>
  <si>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</si>
  <si>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</si>
  <si>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</si>
  <si>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</si>
  <si>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</si>
  <si>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</si>
  <si>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</si>
  <si>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</si>
  <si>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</si>
  <si>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</si>
  <si>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</si>
  <si>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</si>
  <si>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</si>
  <si>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</si>
  <si>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</si>
  <si>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</si>
  <si>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</si>
  <si>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</si>
  <si>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</si>
  <si>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</si>
  <si>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</si>
  <si>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</si>
  <si>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</si>
  <si>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</si>
  <si>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</si>
  <si>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</si>
  <si>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</si>
  <si>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</si>
  <si>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</si>
  <si>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</si>
  <si>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</si>
  <si>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</si>
  <si>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</si>
  <si>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</si>
  <si>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</si>
  <si>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</si>
  <si>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</si>
  <si>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</si>
  <si>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</si>
  <si>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</si>
  <si>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</si>
  <si>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</si>
  <si>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</si>
  <si>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</si>
  <si>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</si>
  <si>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</si>
  <si>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</si>
  <si>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</si>
  <si>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</si>
  <si>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</si>
  <si>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</si>
  <si>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</si>
  <si>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</si>
  <si>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</si>
  <si>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</si>
  <si>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</si>
  <si>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</si>
  <si>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</si>
  <si>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</si>
  <si>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</si>
  <si>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</si>
  <si>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</si>
  <si>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</si>
  <si>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</si>
  <si>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</si>
  <si>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</si>
  <si>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</si>
  <si>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</si>
  <si>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</si>
  <si>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</si>
  <si>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</si>
  <si>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</si>
  <si>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</si>
  <si>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</si>
  <si>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</si>
  <si>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</si>
  <si>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</si>
  <si>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</si>
  <si>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</si>
  <si>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</si>
  <si>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</si>
  <si>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</si>
  <si>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</si>
  <si>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</si>
  <si>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</si>
  <si>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</si>
  <si>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</si>
  <si>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</si>
  <si>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</si>
  <si>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</si>
  <si>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</si>
  <si>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</si>
  <si>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</si>
  <si>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</si>
  <si>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</si>
  <si>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</si>
  <si>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</si>
  <si>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</si>
  <si>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</si>
  <si>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</si>
  <si>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</si>
  <si>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</si>
  <si>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</si>
  <si>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</si>
  <si>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</si>
  <si>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</si>
  <si>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</si>
  <si>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</si>
  <si>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</si>
  <si>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</si>
  <si>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</si>
  <si>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</si>
  <si>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</si>
  <si>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</si>
  <si>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</si>
  <si>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</si>
  <si>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</si>
  <si>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</si>
  <si>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</si>
  <si>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</si>
  <si>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</si>
  <si>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</si>
  <si>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</si>
  <si>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</si>
  <si>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</si>
  <si>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</si>
  <si>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</si>
  <si>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</si>
  <si>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</si>
  <si>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</si>
  <si>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</si>
  <si>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</si>
  <si>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</si>
  <si>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</si>
  <si>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</si>
  <si>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</si>
  <si>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</si>
  <si>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</si>
  <si>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</si>
  <si>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</si>
  <si>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</si>
  <si>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</si>
  <si>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</si>
  <si>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</si>
  <si>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</si>
  <si>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</si>
  <si>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</si>
  <si>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</si>
  <si>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</si>
  <si>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</si>
  <si>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</si>
  <si>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</si>
  <si>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</si>
  <si>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</si>
  <si>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</si>
  <si>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</si>
  <si>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</si>
  <si>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</si>
  <si>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</si>
  <si>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</si>
  <si>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</si>
  <si>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</si>
  <si>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</si>
  <si>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</si>
  <si>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</si>
  <si>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</si>
  <si>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</si>
  <si>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</si>
  <si>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</si>
  <si>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</si>
  <si>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</si>
  <si>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</si>
  <si>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</si>
  <si>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</si>
  <si>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</si>
  <si>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</si>
  <si>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</si>
  <si>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</si>
  <si>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</si>
  <si>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</si>
  <si>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</si>
  <si>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</si>
  <si>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</si>
  <si>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</si>
  <si>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</si>
  <si>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</si>
  <si>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</si>
  <si>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</si>
  <si>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</si>
  <si>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</si>
  <si>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</si>
  <si>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</si>
  <si>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</si>
  <si>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</si>
  <si>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</si>
  <si>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</si>
  <si>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</si>
  <si>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</si>
  <si>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</si>
  <si>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</si>
  <si>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</si>
  <si>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</si>
  <si>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</si>
  <si>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</si>
  <si>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</si>
  <si>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</si>
  <si>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</si>
  <si>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</si>
  <si>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</si>
  <si>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</si>
  <si>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</si>
  <si>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</si>
  <si>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</si>
  <si>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</si>
  <si>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</si>
  <si>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</si>
  <si>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</si>
  <si>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</si>
  <si>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</si>
  <si>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</si>
  <si>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</si>
  <si>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</si>
  <si>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</si>
  <si>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</si>
  <si>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</si>
  <si>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</si>
  <si>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</si>
  <si>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</si>
  <si>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</si>
  <si>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</si>
  <si>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</si>
  <si>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</si>
  <si>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</si>
  <si>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</si>
  <si>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</si>
  <si>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</si>
  <si>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</si>
  <si>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</si>
  <si>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</si>
  <si>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</si>
  <si>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</si>
  <si>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</si>
  <si>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</si>
  <si>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</si>
  <si>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</si>
  <si>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</si>
  <si>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</si>
  <si>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</si>
  <si>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</si>
  <si>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</si>
  <si>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</si>
  <si>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</si>
  <si>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</si>
  <si>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</si>
  <si>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</si>
  <si>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</si>
  <si>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</si>
  <si>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</si>
  <si>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</si>
  <si>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</si>
  <si>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</si>
  <si>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</si>
  <si>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</si>
  <si>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</si>
  <si>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</si>
  <si>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</si>
  <si>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</si>
  <si>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</si>
  <si>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</si>
  <si>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</si>
  <si>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</si>
  <si>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</si>
  <si>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</si>
  <si>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</si>
  <si>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</si>
  <si>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</si>
  <si>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</si>
  <si>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</si>
  <si>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</si>
  <si>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</si>
  <si>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</si>
  <si>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</si>
  <si>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</si>
  <si>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</si>
  <si>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</si>
  <si>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</si>
  <si>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</si>
  <si>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</si>
  <si>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</si>
  <si>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</si>
  <si>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</si>
  <si>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</si>
  <si>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</si>
  <si>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</si>
  <si>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</si>
  <si>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</si>
  <si>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</si>
  <si>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</si>
  <si>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</si>
  <si>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</si>
  <si>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</si>
  <si>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</si>
  <si>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</si>
  <si>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</si>
  <si>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</si>
  <si>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</si>
  <si>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</si>
  <si>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</si>
  <si>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</si>
  <si>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</si>
  <si>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</si>
  <si>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</si>
  <si>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</si>
  <si>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</si>
  <si>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</si>
  <si>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</si>
  <si>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</si>
  <si>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</si>
  <si>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</si>
  <si>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</si>
  <si>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</si>
  <si>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</si>
  <si>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</si>
  <si>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</si>
  <si>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</si>
  <si>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</si>
  <si>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</si>
  <si>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</si>
  <si>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</si>
  <si>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</si>
  <si>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</si>
  <si>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</si>
  <si>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</si>
  <si>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</si>
  <si>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</si>
  <si>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</si>
  <si>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</si>
  <si>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</si>
  <si>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</si>
  <si>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</si>
  <si>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</si>
  <si>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</si>
  <si>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</si>
  <si>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</si>
  <si>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</si>
  <si>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</si>
  <si>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</si>
  <si>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</si>
  <si>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</si>
  <si>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</si>
  <si>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</si>
  <si>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</si>
  <si>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</si>
  <si>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</si>
  <si>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</si>
  <si>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</si>
  <si>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</si>
  <si>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</si>
  <si>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</si>
  <si>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</si>
  <si>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</si>
  <si>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</si>
  <si>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</si>
  <si>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</si>
  <si>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</si>
  <si>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</si>
  <si>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</si>
  <si>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</si>
  <si>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</si>
  <si>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</si>
  <si>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</si>
  <si>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</si>
  <si>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</si>
  <si>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</si>
  <si>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</si>
  <si>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</si>
  <si>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</si>
  <si>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</si>
  <si>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</si>
  <si>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</si>
  <si>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</si>
  <si>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</si>
  <si>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</si>
  <si>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</si>
  <si>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</si>
  <si>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</si>
  <si>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</si>
  <si>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</si>
  <si>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</si>
  <si>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</si>
  <si>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</si>
  <si>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</si>
  <si>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</si>
  <si>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</si>
  <si>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</si>
  <si>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</si>
  <si>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</si>
  <si>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</si>
  <si>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</si>
  <si>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</si>
  <si>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</si>
  <si>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</si>
  <si>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</si>
  <si>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</si>
  <si>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</si>
  <si>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</si>
  <si>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</si>
  <si>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</si>
  <si>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</si>
  <si>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</si>
  <si>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</si>
  <si>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</si>
  <si>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</si>
  <si>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</si>
  <si>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</si>
  <si>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</si>
  <si>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</si>
  <si>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</si>
  <si>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</si>
  <si>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</si>
  <si>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</si>
  <si>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</si>
  <si>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</si>
  <si>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</si>
  <si>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</si>
  <si>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</si>
  <si>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</si>
  <si>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</si>
  <si>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</si>
  <si>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</si>
  <si>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</si>
  <si>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</si>
  <si>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</si>
  <si>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</si>
  <si>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</si>
  <si>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</si>
  <si>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</si>
  <si>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</si>
  <si>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</si>
  <si>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</si>
  <si>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</si>
  <si>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</si>
  <si>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</si>
  <si>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</si>
  <si>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</si>
  <si>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</si>
  <si>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</si>
  <si>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</si>
  <si>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</si>
  <si>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</si>
  <si>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</si>
  <si>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</si>
  <si>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</si>
  <si>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</si>
  <si>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</si>
  <si>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</si>
  <si>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</si>
  <si>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</si>
  <si>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</si>
  <si>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</si>
  <si>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</si>
  <si>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</si>
  <si>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</si>
  <si>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</si>
  <si>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</si>
  <si>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</si>
  <si>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</si>
  <si>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</si>
  <si>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</si>
  <si>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</si>
  <si>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</si>
  <si>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</si>
  <si>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</si>
  <si>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</si>
  <si>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</si>
  <si>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</si>
  <si>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</si>
  <si>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</si>
  <si>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</si>
  <si>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</si>
  <si>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</si>
  <si>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</si>
  <si>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</si>
  <si>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</si>
  <si>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</si>
  <si>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</si>
  <si>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</si>
  <si>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</si>
  <si>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</si>
  <si>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</si>
  <si>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</si>
  <si>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</si>
  <si>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</si>
  <si>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</si>
  <si>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</si>
  <si>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</si>
  <si>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</si>
  <si>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</si>
  <si>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</si>
  <si>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</si>
  <si>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</si>
  <si>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</si>
  <si>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</si>
  <si>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</si>
  <si>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</si>
  <si>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</si>
  <si>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</si>
  <si>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</si>
  <si>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</si>
  <si>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</si>
  <si>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</si>
  <si>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</si>
  <si>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</si>
  <si>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</si>
  <si>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</si>
  <si>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</si>
  <si>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</si>
  <si>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</si>
  <si>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</si>
  <si>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</si>
  <si>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</si>
  <si>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</si>
  <si>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</si>
  <si>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</si>
  <si>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</si>
  <si>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</si>
  <si>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</si>
  <si>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</si>
  <si>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</si>
  <si>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</si>
  <si>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</si>
  <si>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</si>
  <si>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</si>
  <si>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</si>
  <si>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</si>
  <si>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</si>
  <si>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</si>
  <si>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</si>
  <si>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</si>
  <si>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</si>
  <si>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</si>
  <si>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</si>
  <si>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</si>
  <si>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</si>
  <si>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</si>
  <si>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</si>
  <si>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</si>
  <si>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</si>
  <si>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</si>
  <si>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</si>
  <si>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</si>
  <si>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</si>
  <si>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</si>
  <si>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</si>
  <si>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</si>
  <si>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</si>
  <si>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</si>
  <si>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</si>
  <si>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</si>
  <si>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</si>
  <si>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</si>
  <si>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</si>
  <si>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</si>
  <si>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</si>
  <si>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</si>
  <si>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</si>
  <si>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</si>
  <si>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</si>
  <si>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</si>
  <si>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</si>
  <si>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</si>
  <si>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</si>
  <si>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</si>
  <si>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</si>
  <si>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</si>
  <si>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</si>
  <si>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</si>
  <si>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</si>
  <si>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</si>
  <si>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</si>
  <si>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</si>
  <si>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</si>
  <si>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</si>
  <si>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</si>
  <si>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</si>
  <si>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</si>
  <si>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</si>
  <si>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</si>
  <si>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</si>
  <si>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</si>
  <si>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</si>
  <si>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</si>
  <si>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</si>
  <si>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</si>
  <si>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</si>
  <si>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</si>
  <si>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</si>
  <si>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</si>
  <si>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</si>
  <si>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</si>
  <si>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</si>
  <si>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</si>
  <si>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</si>
  <si>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</si>
  <si>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</si>
  <si>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</si>
  <si>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</si>
  <si>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</si>
  <si>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</si>
  <si>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</si>
  <si>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</si>
  <si>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</si>
  <si>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</si>
  <si>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</si>
  <si>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</si>
  <si>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</si>
  <si>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</si>
  <si>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</si>
  <si>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</si>
  <si>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</si>
  <si>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</si>
  <si>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</si>
  <si>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</si>
  <si>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</si>
  <si>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</si>
  <si>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</si>
  <si>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</si>
  <si>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</si>
  <si>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</si>
  <si>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</si>
  <si>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</si>
  <si>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</si>
  <si>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</si>
  <si>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</si>
  <si>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</si>
  <si>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</si>
  <si>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</si>
  <si>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</si>
  <si>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</si>
  <si>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</si>
  <si>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</si>
  <si>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</si>
  <si>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</si>
  <si>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</si>
  <si>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</si>
  <si>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</si>
  <si>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</si>
  <si>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</si>
  <si>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</si>
  <si>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</si>
  <si>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</si>
  <si>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</si>
  <si>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</si>
  <si>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</si>
  <si>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</si>
  <si>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</si>
  <si>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</si>
  <si>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</si>
  <si>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</si>
  <si>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</si>
  <si>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</si>
  <si>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</si>
  <si>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</si>
  <si>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</si>
  <si>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</si>
  <si>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</si>
  <si>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</si>
  <si>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</si>
  <si>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</si>
  <si>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</si>
  <si>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</si>
  <si>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</si>
  <si>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</si>
  <si>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</si>
  <si>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</si>
  <si>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</si>
  <si>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</si>
  <si>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</si>
  <si>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</si>
  <si>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</si>
  <si>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</si>
  <si>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</si>
  <si>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</si>
  <si>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</si>
  <si>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</si>
  <si>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</si>
  <si>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</si>
  <si>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</si>
  <si>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</si>
  <si>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</si>
  <si>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</si>
  <si>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</si>
  <si>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</si>
  <si>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</si>
  <si>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</si>
  <si>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</si>
  <si>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</si>
  <si>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</si>
  <si>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</si>
  <si>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</si>
  <si>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</si>
  <si>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</si>
  <si>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</si>
  <si>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</si>
  <si>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</si>
  <si>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</si>
  <si>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</si>
  <si>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</si>
  <si>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</si>
  <si>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</si>
  <si>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</si>
  <si>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</si>
  <si>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</si>
  <si>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</si>
  <si>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</si>
  <si>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</si>
  <si>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</si>
  <si>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</si>
  <si>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</si>
  <si>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</si>
  <si>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</si>
  <si>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</si>
  <si>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</si>
  <si>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</si>
  <si>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</si>
  <si>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</si>
  <si>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</si>
  <si>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</si>
  <si>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</si>
  <si>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</si>
  <si>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</si>
  <si>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</si>
  <si>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</si>
  <si>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</si>
  <si>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</si>
  <si>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</si>
  <si>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</si>
  <si>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</si>
  <si>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</si>
  <si>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</si>
  <si>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</si>
  <si>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</si>
  <si>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</si>
  <si>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</si>
  <si>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</si>
  <si>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</si>
  <si>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</si>
  <si>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</si>
  <si>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</si>
  <si>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</si>
  <si>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</si>
  <si>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</si>
  <si>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</si>
  <si>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</si>
  <si>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</si>
  <si>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</si>
  <si>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</si>
  <si>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</si>
  <si>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</si>
  <si>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</si>
  <si>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</si>
  <si>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</si>
  <si>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</si>
  <si>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</si>
  <si>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</si>
  <si>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</si>
  <si>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</si>
  <si>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</si>
  <si>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</si>
  <si>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</si>
  <si>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</si>
  <si>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</si>
  <si>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</si>
  <si>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</si>
  <si>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</si>
  <si>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</si>
  <si>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</si>
  <si>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</si>
  <si>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</si>
  <si>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</si>
  <si>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</si>
  <si>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</si>
  <si>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</si>
  <si>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</si>
  <si>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</si>
  <si>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</si>
  <si>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</si>
  <si>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</si>
  <si>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</si>
  <si>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</si>
  <si>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</si>
  <si>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</si>
  <si>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</si>
  <si>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</si>
  <si>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</si>
  <si>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</si>
  <si>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</si>
  <si>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</si>
  <si>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</si>
  <si>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</si>
  <si>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</si>
  <si>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</si>
  <si>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</si>
  <si>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</si>
  <si>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</si>
  <si>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</si>
  <si>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</si>
  <si>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</si>
  <si>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</si>
  <si>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</si>
  <si>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</si>
  <si>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</si>
  <si>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</si>
  <si>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</si>
  <si>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</si>
  <si>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</si>
  <si>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</si>
  <si>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</si>
  <si>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</si>
  <si>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</si>
  <si>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</si>
  <si>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</si>
  <si>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</si>
  <si>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</si>
  <si>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</si>
  <si>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</si>
  <si>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</si>
  <si>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</si>
  <si>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</si>
  <si>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</si>
  <si>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</si>
  <si>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</si>
  <si>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</si>
  <si>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</si>
  <si>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</si>
  <si>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</si>
  <si>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</si>
  <si>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</si>
  <si>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</si>
  <si>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</si>
  <si>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</si>
  <si>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</si>
  <si>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</si>
  <si>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</si>
  <si>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</si>
  <si>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</si>
  <si>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</si>
  <si>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</si>
  <si>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</si>
  <si>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</si>
  <si>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</si>
  <si>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</si>
  <si>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</si>
  <si>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</si>
  <si>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</si>
  <si>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</si>
  <si>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</si>
  <si>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</si>
  <si>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</si>
  <si>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</si>
  <si>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</si>
  <si>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</si>
  <si>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</si>
  <si>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</si>
  <si>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</si>
  <si>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</si>
  <si>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</si>
  <si>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</si>
  <si>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</si>
  <si>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</si>
  <si>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</si>
  <si>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</si>
  <si>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</si>
  <si>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</si>
  <si>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</si>
  <si>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</si>
  <si>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</si>
  <si>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</si>
  <si>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</si>
  <si>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</si>
  <si>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</si>
  <si>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</si>
  <si>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</si>
  <si>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</si>
  <si>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</si>
  <si>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</si>
  <si>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</si>
  <si>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</si>
  <si>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</si>
  <si>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</si>
  <si>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</si>
  <si>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</si>
  <si>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</si>
  <si>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</si>
  <si>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</si>
  <si>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</si>
  <si>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</si>
  <si>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</si>
  <si>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</si>
  <si>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</si>
  <si>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</si>
  <si>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</si>
  <si>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</si>
  <si>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</si>
  <si>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</si>
  <si>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</si>
  <si>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</si>
  <si>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</si>
  <si>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</si>
  <si>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</si>
  <si>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</si>
  <si>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</si>
  <si>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</si>
  <si>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</si>
  <si>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</si>
  <si>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</si>
  <si>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</si>
  <si>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</si>
  <si>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</si>
  <si>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</si>
  <si>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</si>
  <si>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</si>
  <si>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</si>
  <si>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</si>
  <si>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</si>
  <si>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</si>
  <si>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</si>
  <si>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</si>
  <si>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</si>
  <si>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</si>
  <si>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</si>
  <si>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</si>
  <si>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</si>
  <si>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</si>
  <si>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</si>
  <si>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</si>
  <si>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</si>
  <si>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</si>
  <si>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</si>
  <si>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</si>
  <si>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</si>
  <si>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</si>
  <si>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</si>
  <si>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</si>
  <si>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</si>
  <si>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</si>
  <si>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</si>
  <si>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</si>
  <si>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</si>
  <si>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</si>
  <si>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</si>
  <si>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</si>
  <si>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</si>
  <si>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</si>
  <si>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</si>
  <si>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</si>
  <si>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</si>
  <si>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</si>
  <si>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</si>
  <si>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</si>
  <si>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</si>
  <si>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</si>
  <si>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</si>
  <si>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</si>
  <si>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</si>
  <si>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</si>
  <si>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</si>
  <si>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</si>
  <si>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</si>
  <si>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</si>
  <si>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</si>
  <si>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</si>
  <si>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</si>
  <si>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</si>
  <si>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</si>
  <si>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</si>
  <si>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</si>
  <si>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</si>
  <si>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</si>
  <si>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</si>
  <si>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</si>
  <si>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</si>
  <si>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</si>
  <si>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</si>
  <si>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</si>
  <si>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</si>
  <si>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</si>
  <si>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</si>
  <si>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</si>
  <si>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</si>
  <si>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</si>
  <si>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</si>
  <si>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</si>
  <si>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</si>
  <si>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</si>
  <si>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</si>
  <si>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</si>
  <si>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</si>
  <si>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</si>
  <si>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</si>
  <si>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</si>
  <si>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</si>
  <si>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</si>
  <si>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</si>
  <si>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</si>
  <si>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</si>
  <si>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</si>
  <si>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</si>
  <si>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</si>
  <si>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</si>
  <si>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</si>
  <si>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</si>
  <si>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</si>
  <si>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</si>
  <si>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</si>
  <si>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</si>
  <si>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</si>
  <si>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</si>
  <si>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</si>
  <si>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</si>
  <si>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</si>
  <si>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</si>
  <si>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</si>
  <si>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</si>
  <si>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</si>
  <si>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</si>
  <si>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</si>
  <si>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</si>
  <si>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PORTA DE FERRO TIPO VENEZIANA, DE ABRIR, SEM BANDEIRA SEM FERRAGENS</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</si>
  <si>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</si>
  <si>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</si>
  <si>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</si>
  <si>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</si>
  <si>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</si>
  <si>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</si>
  <si>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</si>
  <si>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</si>
  <si>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</si>
  <si>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</si>
  <si>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</si>
  <si>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</si>
  <si>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</si>
  <si>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</si>
  <si>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</si>
  <si>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</si>
  <si>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</si>
  <si>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</si>
  <si>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</si>
  <si>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</si>
  <si>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</si>
  <si>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</si>
  <si>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</si>
  <si>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</si>
  <si>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</si>
  <si>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</si>
  <si>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ALCAPAO EM FERRO 60X60CM, INCLUSO FERRAGENS</t>
  </si>
  <si>
    <t>ALCAPAO EM FERRO 70X70CM, INCLUSO FERRAGENS</t>
  </si>
  <si>
    <t>AGULHAMENTO FUNDO DE VALAS C/MACO 30KG PEDRA-DE-MAO H=10CM</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</si>
  <si>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</si>
  <si>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</si>
  <si>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</si>
  <si>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</si>
  <si>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</si>
  <si>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</si>
  <si>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</si>
  <si>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</si>
  <si>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</si>
  <si>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</si>
  <si>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</si>
  <si>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</si>
  <si>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</si>
  <si>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</si>
  <si>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</si>
  <si>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</si>
  <si>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</si>
  <si>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</si>
  <si>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</si>
  <si>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</si>
  <si>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</si>
  <si>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</si>
  <si>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</si>
  <si>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</si>
  <si>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</si>
  <si>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</si>
  <si>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</si>
  <si>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</si>
  <si>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</si>
  <si>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</si>
  <si>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</si>
  <si>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</si>
  <si>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</si>
  <si>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</si>
  <si>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</si>
  <si>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</si>
  <si>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</si>
  <si>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</si>
  <si>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</si>
  <si>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</si>
  <si>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</si>
  <si>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</si>
  <si>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</si>
  <si>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</si>
  <si>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</si>
  <si>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</si>
  <si>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</si>
  <si>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</si>
  <si>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</si>
  <si>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</si>
  <si>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</si>
  <si>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</si>
  <si>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</si>
  <si>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13.1</t>
  </si>
  <si>
    <t>16.1</t>
  </si>
  <si>
    <t>16.2</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</si>
  <si>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</si>
  <si>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</si>
  <si>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</si>
  <si>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</si>
  <si>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</si>
  <si>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</si>
  <si>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</si>
  <si>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</si>
  <si>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</si>
  <si>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</si>
  <si>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</si>
  <si>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</si>
  <si>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</si>
  <si>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</si>
  <si>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</si>
  <si>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</si>
  <si>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</si>
  <si>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</si>
  <si>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</si>
  <si>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</si>
  <si>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</si>
  <si>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</si>
  <si>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</si>
  <si>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</si>
  <si>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</si>
  <si>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</si>
  <si>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</si>
  <si>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</si>
  <si>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</si>
  <si>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</si>
  <si>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</si>
  <si>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</si>
  <si>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</si>
  <si>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10.3</t>
  </si>
  <si>
    <t>10.4</t>
  </si>
  <si>
    <t>11.0</t>
  </si>
  <si>
    <t>12.0</t>
  </si>
  <si>
    <t>13.0</t>
  </si>
  <si>
    <t>14.0</t>
  </si>
  <si>
    <t>15.0</t>
  </si>
  <si>
    <t>17.0</t>
  </si>
  <si>
    <t>18.0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</si>
  <si>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</si>
  <si>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</si>
  <si>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</si>
  <si>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</si>
  <si>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</si>
  <si>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</si>
  <si>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</si>
  <si>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</si>
  <si>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</si>
  <si>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</si>
  <si>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</si>
  <si>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</si>
  <si>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</si>
  <si>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</si>
  <si>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</si>
  <si>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</si>
  <si>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</si>
  <si>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</si>
  <si>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</si>
  <si>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</si>
  <si>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</si>
  <si>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</si>
  <si>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</si>
  <si>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</si>
  <si>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</si>
  <si>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</si>
  <si>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</si>
  <si>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</si>
  <si>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</si>
  <si>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</si>
  <si>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</si>
  <si>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</si>
  <si>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</si>
  <si>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</si>
  <si>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 TOTAL COM BDI (R$)</t>
  </si>
  <si>
    <t>GUINDAUTO HIDRÁULICO, CAPACIDADE MÁXIMA DE CARGA 3300 KG, MOMENTO MÁXIMO DE CARGA 5,8 TM, ALCANCE MÁXIMO HORIZONTAL 7,60 M, INCLUSIVE CAMINHÃO TOCO PBT 16.000 KG, POTÊNCIA DE 189 CV - CHP DIURNO. AF_03/2016</t>
  </si>
  <si>
    <t xml:space="preserve">SUPERESTRUTURA </t>
  </si>
  <si>
    <t>RUFO EM CHAPA DE AÇO GALVANIZADO NÚMERO 24, CORTE DE 25 CM, INCLUSO TRANSPORTE VERTICAL. AF_06/2016</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</si>
  <si>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</si>
  <si>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</si>
  <si>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</si>
  <si>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</si>
  <si>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</si>
  <si>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</si>
  <si>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</si>
  <si>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</si>
  <si>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</si>
  <si>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</si>
  <si>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</si>
  <si>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</si>
  <si>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</si>
  <si>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</si>
  <si>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</si>
  <si>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AQUISIÇÃO E INSTALAÇÃO DE BEBEDOURO DE CAPACIDADE DE 100L</t>
  </si>
  <si>
    <t>BEBEDOURO DE CAPACIDADE DE 100LITROS - COM 03 SAIDAS FRONTAIS E 01 LATERAL - 110/220V</t>
  </si>
  <si>
    <t xml:space="preserve">REMOÇÃO DE FORRO EM MADEIRA OU PVC </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</si>
  <si>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</si>
  <si>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</si>
  <si>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</si>
  <si>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</si>
  <si>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</si>
  <si>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</si>
  <si>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</si>
  <si>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</si>
  <si>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</si>
  <si>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</si>
  <si>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</si>
  <si>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</si>
  <si>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</si>
  <si>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</si>
  <si>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</si>
  <si>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</si>
  <si>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</si>
  <si>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</si>
  <si>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</si>
  <si>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</si>
  <si>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</si>
  <si>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</si>
  <si>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</si>
  <si>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</si>
  <si>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</si>
  <si>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</si>
  <si>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</si>
  <si>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</si>
  <si>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</si>
  <si>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</si>
  <si>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</si>
  <si>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</si>
  <si>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</si>
  <si>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</si>
  <si>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</si>
  <si>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</si>
  <si>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</si>
  <si>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</si>
  <si>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</si>
  <si>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</si>
  <si>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</si>
  <si>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</si>
  <si>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</si>
  <si>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</si>
  <si>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</si>
  <si>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</si>
  <si>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</si>
  <si>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</si>
  <si>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</si>
  <si>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</si>
  <si>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</si>
  <si>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</si>
  <si>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</si>
  <si>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</si>
  <si>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</si>
  <si>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</si>
  <si>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</si>
  <si>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</si>
  <si>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</si>
  <si>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</si>
  <si>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</si>
  <si>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</si>
  <si>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</si>
  <si>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</si>
  <si>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</si>
  <si>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</si>
  <si>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</si>
  <si>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</si>
  <si>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</si>
  <si>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</si>
  <si>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</si>
  <si>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</si>
  <si>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</si>
  <si>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</si>
  <si>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</si>
  <si>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</si>
  <si>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</si>
  <si>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</si>
  <si>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</si>
  <si>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</si>
  <si>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</si>
  <si>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</si>
  <si>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</si>
  <si>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</si>
  <si>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</si>
  <si>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</si>
  <si>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</si>
  <si>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</si>
  <si>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</si>
  <si>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</si>
  <si>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</si>
  <si>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</si>
  <si>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</si>
  <si>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</si>
  <si>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</si>
  <si>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</si>
  <si>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</si>
  <si>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</si>
  <si>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</si>
  <si>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</si>
  <si>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</si>
  <si>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</si>
  <si>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</si>
  <si>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</si>
  <si>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</si>
  <si>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</si>
  <si>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</si>
  <si>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</si>
  <si>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</si>
  <si>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</si>
  <si>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</si>
  <si>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</si>
  <si>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</si>
  <si>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</si>
  <si>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</si>
  <si>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</si>
  <si>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</si>
  <si>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</si>
  <si>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</si>
  <si>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</si>
  <si>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</si>
  <si>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</si>
  <si>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</si>
  <si>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</si>
  <si>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</si>
  <si>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</si>
  <si>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</si>
  <si>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</si>
  <si>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</si>
  <si>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</si>
  <si>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</si>
  <si>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</si>
  <si>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</si>
  <si>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</si>
  <si>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</si>
  <si>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</si>
  <si>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</si>
  <si>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</si>
  <si>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</si>
  <si>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</si>
  <si>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</si>
  <si>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</si>
  <si>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</si>
  <si>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</si>
  <si>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</si>
  <si>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</si>
  <si>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</si>
  <si>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</si>
  <si>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</si>
  <si>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</si>
  <si>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</si>
  <si>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</si>
  <si>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</si>
  <si>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</si>
  <si>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</si>
  <si>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</si>
  <si>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</si>
  <si>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</si>
  <si>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</si>
  <si>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</si>
  <si>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</si>
  <si>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</si>
  <si>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</si>
  <si>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</si>
  <si>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</si>
  <si>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</si>
  <si>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</si>
  <si>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</si>
  <si>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</si>
  <si>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</si>
  <si>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</si>
  <si>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</si>
  <si>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</si>
  <si>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</si>
  <si>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</si>
  <si>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</si>
  <si>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</si>
  <si>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</si>
  <si>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</si>
  <si>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</si>
  <si>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</si>
  <si>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</si>
  <si>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</si>
  <si>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</si>
  <si>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</si>
  <si>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</si>
  <si>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</si>
  <si>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</si>
  <si>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</si>
  <si>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</si>
  <si>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</si>
  <si>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</si>
  <si>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</si>
  <si>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</si>
  <si>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</si>
  <si>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</si>
  <si>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</si>
  <si>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</si>
  <si>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</si>
  <si>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</si>
  <si>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</si>
  <si>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</si>
  <si>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</si>
  <si>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</si>
  <si>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</si>
  <si>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</si>
  <si>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</si>
  <si>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</si>
  <si>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</si>
  <si>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</si>
  <si>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</si>
  <si>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</si>
  <si>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</si>
  <si>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</si>
  <si>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</si>
  <si>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</si>
  <si>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</si>
  <si>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</si>
  <si>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</si>
  <si>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</si>
  <si>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</si>
  <si>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</si>
  <si>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</si>
  <si>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</si>
  <si>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</si>
  <si>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</si>
  <si>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</si>
  <si>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</si>
  <si>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</si>
  <si>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</si>
  <si>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</si>
  <si>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</si>
  <si>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</si>
  <si>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</si>
  <si>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</si>
  <si>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</si>
  <si>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</si>
  <si>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</si>
  <si>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</si>
  <si>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</si>
  <si>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</si>
  <si>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</si>
  <si>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</si>
  <si>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</si>
  <si>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</si>
  <si>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</si>
  <si>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</si>
  <si>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</si>
  <si>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</si>
  <si>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</si>
  <si>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</si>
  <si>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</si>
  <si>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</si>
  <si>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</si>
  <si>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</si>
  <si>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</si>
  <si>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</si>
  <si>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</si>
  <si>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</si>
  <si>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</si>
  <si>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</si>
  <si>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</si>
  <si>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</si>
  <si>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</si>
  <si>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</si>
  <si>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</si>
  <si>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</si>
  <si>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</si>
  <si>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</si>
  <si>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</si>
  <si>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</si>
  <si>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</si>
  <si>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</si>
  <si>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</si>
  <si>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</si>
  <si>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</si>
  <si>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</si>
  <si>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</si>
  <si>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</si>
  <si>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</si>
  <si>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</si>
  <si>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</si>
  <si>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</si>
  <si>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</si>
  <si>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</si>
  <si>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</si>
  <si>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</si>
  <si>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</si>
  <si>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</si>
  <si>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</si>
  <si>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</si>
  <si>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</si>
  <si>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</si>
  <si>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</si>
  <si>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</si>
  <si>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</si>
  <si>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</si>
  <si>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</si>
  <si>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</si>
  <si>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</si>
  <si>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</si>
  <si>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</si>
  <si>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</si>
  <si>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</si>
  <si>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</si>
  <si>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</si>
  <si>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</si>
  <si>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</si>
  <si>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</si>
  <si>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</si>
  <si>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</si>
  <si>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</si>
  <si>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</si>
  <si>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</si>
  <si>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</si>
  <si>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</si>
  <si>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</si>
  <si>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</si>
  <si>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</si>
  <si>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</si>
  <si>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</si>
  <si>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</si>
  <si>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</si>
  <si>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</si>
  <si>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</si>
  <si>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</si>
  <si>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</si>
  <si>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</si>
  <si>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</si>
  <si>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</si>
  <si>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</si>
  <si>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</si>
  <si>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</si>
  <si>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</si>
  <si>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</si>
  <si>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</si>
  <si>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</si>
  <si>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</si>
  <si>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</si>
  <si>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</si>
  <si>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</si>
  <si>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</si>
  <si>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</si>
  <si>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</si>
  <si>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</si>
  <si>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</si>
  <si>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</si>
  <si>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</si>
  <si>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</si>
  <si>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</si>
  <si>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</si>
  <si>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</si>
  <si>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</si>
  <si>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</si>
  <si>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</si>
  <si>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</si>
  <si>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</si>
  <si>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</si>
  <si>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</si>
  <si>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</si>
  <si>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</si>
  <si>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</si>
  <si>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</si>
  <si>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</si>
  <si>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</si>
  <si>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</si>
  <si>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</si>
  <si>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</si>
  <si>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</si>
  <si>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</si>
  <si>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</si>
  <si>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</si>
  <si>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</si>
  <si>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</si>
  <si>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</si>
  <si>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</si>
  <si>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</si>
  <si>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</si>
  <si>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</si>
  <si>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</si>
  <si>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</si>
  <si>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</si>
  <si>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</si>
  <si>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</si>
  <si>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</si>
  <si>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</si>
  <si>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</si>
  <si>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</si>
  <si>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</si>
  <si>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</si>
  <si>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</si>
  <si>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</si>
  <si>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</si>
  <si>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</si>
  <si>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</si>
  <si>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</si>
  <si>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</si>
  <si>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</si>
  <si>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</si>
  <si>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</si>
  <si>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</si>
  <si>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</si>
  <si>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</si>
  <si>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</si>
  <si>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</si>
  <si>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</si>
  <si>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</si>
  <si>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</si>
  <si>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</si>
  <si>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</si>
  <si>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</si>
  <si>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</si>
  <si>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</si>
  <si>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</si>
  <si>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</si>
  <si>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</si>
  <si>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</si>
  <si>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</si>
  <si>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</si>
  <si>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</si>
  <si>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</si>
  <si>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</si>
  <si>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</si>
  <si>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</si>
  <si>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</si>
  <si>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</si>
  <si>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</si>
  <si>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</si>
  <si>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</si>
  <si>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</si>
  <si>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</si>
  <si>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</si>
  <si>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</si>
  <si>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</si>
  <si>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</si>
  <si>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</si>
  <si>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</si>
  <si>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</si>
  <si>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</si>
  <si>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</si>
  <si>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</si>
  <si>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</si>
  <si>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</si>
  <si>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</si>
  <si>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</si>
  <si>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</si>
  <si>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</si>
  <si>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</si>
  <si>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</si>
  <si>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</si>
  <si>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</si>
  <si>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</si>
  <si>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</si>
  <si>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</si>
  <si>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</si>
  <si>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</si>
  <si>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</si>
  <si>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</si>
  <si>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</si>
  <si>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</si>
  <si>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</si>
  <si>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</si>
  <si>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</si>
  <si>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</si>
  <si>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</si>
  <si>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</si>
  <si>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</si>
  <si>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</si>
  <si>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</si>
  <si>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</si>
  <si>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</si>
  <si>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</si>
  <si>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</si>
  <si>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</si>
  <si>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</si>
  <si>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</si>
  <si>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</si>
  <si>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</si>
  <si>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</si>
  <si>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</si>
  <si>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</si>
  <si>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</si>
  <si>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</si>
  <si>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</si>
  <si>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</si>
  <si>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</si>
  <si>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</si>
  <si>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</si>
  <si>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</si>
  <si>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</si>
  <si>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</si>
  <si>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</si>
  <si>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</si>
  <si>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</si>
  <si>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</si>
  <si>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</si>
  <si>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</si>
  <si>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</si>
  <si>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</si>
  <si>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</si>
  <si>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</si>
  <si>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</si>
  <si>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</si>
  <si>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</si>
  <si>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</si>
  <si>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</si>
  <si>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</si>
  <si>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</si>
  <si>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</si>
  <si>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</si>
  <si>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</si>
  <si>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</si>
  <si>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</si>
  <si>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</si>
  <si>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</si>
  <si>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</si>
  <si>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</si>
  <si>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</si>
  <si>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</si>
  <si>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</si>
  <si>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</si>
  <si>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</si>
  <si>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</si>
  <si>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</si>
  <si>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</si>
  <si>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</si>
  <si>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</si>
  <si>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</si>
  <si>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</si>
  <si>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</si>
  <si>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</si>
  <si>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</si>
  <si>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</si>
  <si>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</si>
  <si>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</si>
  <si>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</si>
  <si>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</si>
  <si>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</si>
  <si>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</si>
  <si>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</si>
  <si>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</si>
  <si>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</si>
  <si>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</si>
  <si>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</si>
  <si>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</si>
  <si>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</si>
  <si>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</si>
  <si>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</si>
  <si>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</si>
  <si>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</si>
  <si>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</si>
  <si>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</si>
  <si>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</si>
  <si>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</si>
  <si>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</si>
  <si>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</si>
  <si>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</si>
  <si>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</si>
  <si>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</si>
  <si>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</si>
  <si>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</si>
  <si>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</si>
  <si>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</si>
  <si>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</si>
  <si>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</si>
  <si>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</si>
  <si>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</si>
  <si>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</si>
  <si>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</si>
  <si>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</si>
  <si>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</si>
  <si>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</si>
  <si>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</si>
  <si>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</si>
  <si>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</si>
  <si>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</si>
  <si>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</si>
  <si>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</si>
  <si>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</si>
  <si>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</si>
  <si>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</si>
  <si>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</si>
  <si>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</si>
  <si>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</si>
  <si>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</si>
  <si>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</si>
  <si>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</si>
  <si>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</si>
  <si>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</si>
  <si>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</si>
  <si>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</si>
  <si>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</si>
  <si>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</si>
  <si>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</si>
  <si>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</si>
  <si>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</si>
  <si>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</si>
  <si>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</si>
  <si>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</si>
  <si>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</si>
  <si>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</si>
  <si>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</si>
  <si>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</si>
  <si>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</si>
  <si>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</si>
  <si>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</si>
  <si>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</si>
  <si>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</si>
  <si>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</si>
  <si>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</si>
  <si>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</si>
  <si>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</si>
  <si>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</si>
  <si>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</si>
  <si>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</si>
  <si>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</si>
  <si>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</si>
  <si>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</si>
  <si>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</si>
  <si>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</si>
  <si>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</si>
  <si>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</si>
  <si>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</si>
  <si>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</si>
  <si>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</si>
  <si>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</si>
  <si>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</si>
  <si>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</si>
  <si>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</si>
  <si>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</si>
  <si>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</si>
  <si>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</si>
  <si>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</si>
  <si>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</si>
  <si>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</si>
  <si>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</si>
  <si>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</si>
  <si>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</si>
  <si>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</si>
  <si>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</si>
  <si>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</si>
  <si>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</si>
  <si>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</si>
  <si>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</si>
  <si>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</si>
  <si>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</si>
  <si>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</si>
  <si>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</si>
  <si>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</si>
  <si>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</si>
  <si>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</si>
  <si>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</si>
  <si>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</si>
  <si>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</si>
  <si>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</si>
  <si>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</si>
  <si>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</si>
  <si>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</si>
  <si>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</si>
  <si>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</si>
  <si>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</si>
  <si>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</si>
  <si>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</si>
  <si>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</si>
  <si>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</si>
  <si>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</si>
  <si>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</si>
  <si>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</si>
  <si>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</si>
  <si>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</si>
  <si>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</si>
  <si>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</si>
  <si>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</si>
  <si>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</si>
  <si>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</si>
  <si>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</si>
  <si>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</si>
  <si>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</si>
  <si>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</si>
  <si>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</si>
  <si>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</si>
  <si>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</si>
  <si>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</si>
  <si>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</si>
  <si>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</si>
  <si>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</si>
  <si>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</si>
  <si>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</si>
  <si>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</si>
  <si>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</si>
  <si>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</si>
  <si>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</si>
  <si>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</si>
  <si>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</si>
  <si>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</si>
  <si>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</si>
  <si>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</si>
  <si>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</si>
  <si>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</si>
  <si>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</si>
  <si>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</si>
  <si>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</si>
  <si>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</si>
  <si>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</si>
  <si>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</si>
  <si>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</si>
  <si>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</si>
  <si>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</si>
  <si>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</si>
  <si>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</si>
  <si>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</si>
  <si>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</si>
  <si>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</si>
  <si>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</si>
  <si>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</si>
  <si>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</si>
  <si>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</si>
  <si>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</si>
  <si>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</si>
  <si>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</si>
  <si>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</si>
  <si>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</si>
  <si>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</si>
  <si>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</si>
  <si>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</si>
  <si>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</si>
  <si>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</si>
  <si>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</si>
  <si>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</si>
  <si>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</si>
  <si>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</si>
  <si>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</si>
  <si>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</si>
  <si>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</si>
  <si>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</si>
  <si>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</si>
  <si>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</si>
  <si>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</si>
  <si>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</si>
  <si>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</si>
  <si>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</si>
  <si>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</si>
  <si>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</si>
  <si>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</si>
  <si>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</si>
  <si>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</si>
  <si>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</si>
  <si>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</si>
  <si>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</si>
  <si>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</si>
  <si>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</si>
  <si>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</si>
  <si>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</si>
  <si>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</si>
  <si>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</si>
  <si>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</si>
  <si>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</si>
  <si>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</si>
  <si>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</si>
  <si>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</si>
  <si>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</si>
  <si>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</si>
  <si>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</si>
  <si>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</si>
  <si>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</si>
  <si>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</si>
  <si>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</si>
  <si>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</si>
  <si>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</si>
  <si>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</si>
  <si>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</si>
  <si>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</si>
  <si>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</si>
  <si>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</si>
  <si>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</si>
  <si>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</si>
  <si>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</si>
  <si>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</si>
  <si>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</si>
  <si>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</si>
  <si>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</si>
  <si>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</si>
  <si>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</si>
  <si>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</si>
  <si>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</si>
  <si>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</si>
  <si>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</si>
  <si>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</si>
  <si>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</si>
  <si>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</si>
  <si>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</si>
  <si>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</si>
  <si>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</si>
  <si>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</si>
  <si>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</si>
  <si>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</si>
  <si>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</si>
  <si>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</si>
  <si>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</si>
  <si>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</si>
  <si>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</si>
  <si>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</si>
  <si>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</si>
  <si>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</si>
  <si>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</si>
  <si>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</si>
  <si>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</si>
  <si>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</si>
  <si>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</si>
  <si>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</si>
  <si>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</si>
  <si>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</si>
  <si>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</si>
  <si>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</si>
  <si>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</si>
  <si>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</si>
  <si>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</si>
  <si>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</si>
  <si>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</si>
  <si>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</si>
  <si>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</si>
  <si>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</si>
  <si>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</si>
  <si>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</si>
  <si>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</si>
  <si>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</si>
  <si>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</si>
  <si>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</si>
  <si>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</si>
  <si>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</si>
  <si>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</si>
  <si>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</si>
  <si>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</si>
  <si>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</si>
  <si>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</si>
  <si>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</si>
  <si>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</si>
  <si>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</si>
  <si>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</si>
  <si>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</si>
  <si>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</si>
  <si>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</si>
  <si>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</si>
  <si>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</si>
  <si>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</si>
  <si>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</si>
  <si>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</si>
  <si>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</si>
  <si>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</si>
  <si>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</si>
  <si>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</si>
  <si>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</si>
  <si>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</si>
  <si>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</si>
  <si>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</si>
  <si>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</si>
  <si>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</si>
  <si>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</si>
  <si>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</si>
  <si>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</si>
  <si>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</si>
  <si>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</si>
  <si>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</si>
  <si>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</si>
  <si>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</si>
  <si>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</si>
  <si>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</si>
  <si>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</si>
  <si>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</si>
  <si>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</si>
  <si>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</si>
  <si>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</si>
  <si>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</si>
  <si>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</si>
  <si>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</si>
  <si>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</si>
  <si>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</si>
  <si>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</si>
  <si>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</si>
  <si>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</si>
  <si>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</si>
  <si>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</si>
  <si>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</si>
  <si>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</si>
  <si>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</si>
  <si>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</si>
  <si>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</si>
  <si>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</si>
  <si>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</si>
  <si>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</si>
  <si>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</si>
  <si>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</si>
  <si>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</si>
  <si>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</si>
  <si>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</si>
  <si>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</si>
  <si>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</si>
  <si>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</si>
  <si>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</si>
  <si>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</si>
  <si>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</si>
  <si>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</si>
  <si>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</si>
  <si>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</si>
  <si>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</si>
  <si>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</si>
  <si>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</si>
  <si>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</si>
  <si>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</si>
  <si>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</si>
  <si>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</si>
  <si>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</si>
  <si>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</si>
  <si>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</si>
  <si>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</si>
  <si>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</si>
  <si>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</si>
  <si>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</si>
  <si>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</si>
  <si>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</si>
  <si>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</si>
  <si>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</si>
  <si>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</si>
  <si>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</si>
  <si>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</si>
  <si>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</si>
  <si>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</si>
  <si>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</si>
  <si>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</si>
  <si>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</si>
  <si>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</si>
  <si>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</si>
  <si>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</si>
  <si>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</si>
  <si>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</si>
  <si>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</si>
  <si>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</si>
  <si>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</si>
  <si>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</si>
  <si>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</si>
  <si>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</si>
  <si>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</si>
  <si>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</si>
  <si>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</si>
  <si>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</si>
  <si>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</si>
  <si>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</si>
  <si>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</si>
  <si>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</si>
  <si>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</si>
  <si>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</si>
  <si>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</si>
  <si>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</si>
  <si>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</si>
  <si>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</si>
  <si>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</si>
  <si>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</si>
  <si>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</si>
  <si>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</si>
  <si>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</si>
  <si>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</si>
  <si>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</si>
  <si>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</si>
  <si>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</si>
  <si>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</si>
  <si>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</si>
  <si>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</si>
  <si>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</si>
  <si>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</si>
  <si>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</si>
  <si>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</si>
  <si>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</si>
  <si>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</si>
  <si>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</si>
  <si>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</si>
  <si>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</si>
  <si>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</si>
  <si>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</si>
  <si>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</si>
  <si>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</si>
  <si>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</si>
  <si>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</si>
  <si>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</si>
  <si>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</si>
  <si>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</si>
  <si>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</si>
  <si>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</si>
  <si>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</si>
  <si>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</si>
  <si>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</si>
  <si>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</si>
  <si>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</si>
  <si>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</si>
  <si>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</si>
  <si>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</si>
  <si>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</si>
  <si>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</si>
  <si>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</si>
  <si>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</si>
  <si>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</si>
  <si>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</si>
  <si>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</si>
  <si>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</si>
  <si>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</si>
  <si>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</si>
  <si>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</si>
  <si>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</si>
  <si>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</si>
  <si>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</si>
  <si>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</si>
  <si>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</si>
  <si>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</si>
  <si>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</si>
  <si>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</si>
  <si>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</si>
  <si>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</si>
  <si>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</si>
  <si>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</si>
  <si>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</si>
  <si>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</si>
  <si>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</si>
  <si>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</si>
  <si>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</si>
  <si>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</si>
  <si>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</si>
  <si>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</si>
  <si>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</si>
  <si>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</si>
  <si>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</si>
  <si>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</si>
  <si>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</si>
  <si>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</si>
  <si>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</si>
  <si>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</si>
  <si>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</si>
  <si>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</si>
  <si>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</si>
  <si>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</si>
  <si>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</si>
  <si>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</si>
  <si>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</si>
  <si>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</si>
  <si>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</si>
  <si>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</si>
  <si>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</si>
  <si>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</si>
  <si>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</si>
  <si>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</si>
  <si>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</si>
  <si>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</si>
  <si>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</si>
  <si>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</si>
  <si>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</si>
  <si>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</si>
  <si>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</si>
  <si>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</si>
  <si>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</si>
  <si>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</si>
  <si>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</si>
  <si>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</si>
  <si>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</si>
  <si>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</si>
  <si>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</si>
  <si>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</si>
  <si>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</si>
  <si>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</si>
  <si>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</si>
  <si>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</si>
  <si>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</si>
  <si>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</si>
  <si>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</si>
  <si>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</si>
  <si>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</si>
  <si>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</si>
  <si>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</si>
  <si>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</si>
  <si>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</si>
  <si>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</si>
  <si>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</si>
  <si>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</si>
  <si>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</si>
  <si>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</si>
  <si>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</si>
  <si>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</si>
  <si>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</si>
  <si>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</si>
  <si>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</si>
  <si>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</si>
  <si>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</si>
  <si>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</si>
  <si>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</si>
  <si>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</si>
  <si>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</si>
  <si>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</si>
  <si>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</si>
  <si>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</si>
  <si>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</si>
  <si>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</si>
  <si>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</si>
  <si>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</si>
  <si>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</si>
  <si>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</si>
  <si>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</si>
  <si>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</si>
  <si>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</si>
  <si>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</si>
  <si>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</si>
  <si>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</si>
  <si>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</si>
  <si>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</si>
  <si>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</si>
  <si>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</si>
  <si>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</si>
  <si>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</si>
  <si>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</si>
  <si>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</si>
  <si>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</si>
  <si>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</si>
  <si>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</si>
  <si>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</si>
  <si>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</si>
  <si>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</si>
  <si>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</si>
  <si>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</si>
  <si>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</si>
  <si>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</si>
  <si>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</si>
  <si>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</si>
  <si>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</si>
  <si>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</si>
  <si>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</si>
  <si>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</si>
  <si>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</si>
  <si>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</si>
  <si>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</si>
  <si>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</si>
  <si>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</si>
  <si>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</si>
  <si>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</si>
  <si>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</si>
  <si>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</si>
  <si>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</si>
  <si>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</si>
  <si>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</si>
  <si>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</si>
  <si>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</si>
  <si>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</si>
  <si>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</si>
  <si>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</si>
  <si>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</si>
  <si>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</si>
  <si>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</si>
  <si>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</si>
  <si>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</si>
  <si>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</si>
  <si>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</si>
  <si>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</si>
  <si>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</si>
  <si>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</si>
  <si>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</si>
  <si>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</si>
  <si>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</si>
  <si>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</si>
  <si>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</si>
  <si>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</si>
  <si>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</si>
  <si>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</si>
  <si>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</si>
  <si>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</si>
  <si>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</si>
  <si>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</si>
  <si>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</si>
  <si>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</si>
  <si>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</si>
  <si>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</si>
  <si>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</si>
  <si>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</si>
  <si>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</si>
  <si>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</si>
  <si>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</si>
  <si>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</si>
  <si>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</si>
  <si>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</si>
  <si>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</si>
  <si>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</si>
  <si>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</si>
  <si>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</si>
  <si>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</si>
  <si>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</si>
  <si>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</si>
  <si>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</si>
  <si>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</si>
  <si>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</si>
  <si>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</si>
  <si>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</si>
  <si>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</si>
  <si>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</si>
  <si>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</si>
  <si>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</si>
  <si>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</si>
  <si>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</si>
  <si>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</si>
  <si>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</si>
  <si>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</si>
  <si>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</si>
  <si>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</si>
  <si>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</si>
  <si>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</si>
  <si>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</si>
  <si>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</si>
  <si>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</si>
  <si>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</si>
  <si>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</si>
  <si>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</si>
  <si>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</si>
  <si>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</si>
  <si>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</si>
  <si>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</si>
  <si>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</si>
  <si>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</si>
  <si>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</si>
  <si>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</si>
  <si>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</si>
  <si>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</si>
  <si>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</si>
  <si>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</si>
  <si>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</si>
  <si>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</si>
  <si>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</si>
  <si>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</si>
  <si>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</si>
  <si>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</si>
  <si>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</si>
  <si>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</si>
  <si>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</si>
  <si>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</si>
  <si>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</si>
  <si>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</si>
  <si>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</si>
  <si>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</si>
  <si>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</si>
  <si>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</si>
  <si>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</si>
  <si>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</si>
  <si>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</si>
  <si>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</si>
  <si>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</si>
  <si>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</si>
  <si>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</si>
  <si>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</si>
  <si>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</si>
  <si>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</si>
  <si>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</si>
  <si>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</si>
  <si>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</si>
  <si>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</si>
  <si>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</si>
  <si>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</si>
  <si>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</si>
  <si>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</si>
  <si>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</si>
  <si>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</si>
  <si>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</si>
  <si>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</si>
  <si>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</si>
  <si>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</si>
  <si>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</si>
  <si>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</si>
  <si>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</si>
  <si>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</si>
  <si>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</si>
  <si>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</si>
  <si>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</si>
  <si>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</si>
  <si>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</si>
  <si>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</si>
  <si>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</si>
  <si>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</si>
  <si>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</si>
  <si>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</si>
  <si>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</si>
  <si>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</si>
  <si>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</si>
  <si>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</si>
  <si>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</si>
  <si>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</si>
  <si>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</si>
  <si>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</si>
  <si>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</si>
  <si>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</si>
  <si>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</si>
  <si>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</si>
  <si>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</si>
  <si>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</si>
  <si>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</si>
  <si>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</si>
  <si>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</si>
  <si>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</si>
  <si>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</si>
  <si>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</si>
  <si>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</si>
  <si>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</si>
  <si>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</si>
  <si>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</si>
  <si>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</si>
  <si>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</si>
  <si>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</si>
  <si>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</si>
  <si>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</si>
  <si>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</si>
  <si>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</si>
  <si>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</si>
  <si>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</si>
  <si>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</si>
  <si>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</si>
  <si>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</si>
  <si>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</si>
  <si>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</si>
  <si>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</si>
  <si>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</si>
  <si>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</si>
  <si>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</si>
  <si>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</si>
  <si>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</si>
  <si>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</si>
  <si>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</si>
  <si>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</si>
  <si>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</si>
  <si>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</si>
  <si>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</si>
  <si>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</si>
  <si>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</si>
  <si>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</si>
  <si>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</si>
  <si>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</si>
  <si>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</si>
  <si>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</si>
  <si>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</si>
  <si>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</si>
  <si>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</si>
  <si>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</si>
  <si>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</si>
  <si>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</si>
  <si>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</si>
  <si>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</si>
  <si>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</si>
  <si>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</si>
  <si>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</si>
  <si>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</si>
  <si>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</si>
  <si>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</si>
  <si>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</si>
  <si>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</si>
  <si>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</si>
  <si>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</si>
  <si>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</si>
  <si>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</si>
  <si>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</si>
  <si>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</si>
  <si>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</si>
  <si>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</si>
  <si>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</si>
  <si>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</si>
  <si>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</si>
  <si>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</si>
  <si>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</si>
  <si>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</si>
  <si>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</si>
  <si>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</si>
  <si>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</si>
  <si>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</si>
  <si>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</si>
  <si>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</si>
  <si>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</si>
  <si>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</si>
  <si>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</si>
  <si>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</si>
  <si>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</si>
  <si>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</si>
  <si>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</si>
  <si>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</si>
  <si>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</si>
  <si>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</si>
  <si>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</si>
  <si>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</si>
  <si>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</si>
  <si>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</si>
  <si>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</si>
  <si>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</si>
  <si>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</si>
  <si>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</si>
  <si>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</si>
  <si>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</si>
  <si>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</si>
  <si>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</si>
  <si>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</si>
  <si>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</si>
  <si>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</si>
  <si>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</si>
  <si>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</si>
  <si>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</si>
  <si>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</si>
  <si>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</si>
  <si>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</si>
  <si>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</si>
  <si>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</si>
  <si>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</si>
  <si>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</si>
  <si>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</si>
  <si>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</si>
  <si>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</si>
  <si>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</si>
  <si>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</si>
  <si>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</si>
  <si>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</si>
  <si>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</si>
  <si>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</si>
  <si>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</si>
  <si>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</si>
  <si>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</si>
  <si>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</si>
  <si>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</si>
  <si>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</si>
  <si>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</si>
  <si>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</si>
  <si>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</si>
  <si>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</si>
  <si>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</si>
  <si>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</si>
  <si>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</si>
  <si>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</si>
  <si>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</si>
  <si>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</si>
  <si>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</si>
  <si>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</si>
  <si>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</si>
  <si>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</si>
  <si>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</si>
  <si>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</si>
  <si>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</si>
  <si>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</si>
  <si>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</si>
  <si>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</si>
  <si>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</si>
  <si>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</si>
  <si>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</si>
  <si>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</si>
  <si>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</si>
  <si>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</si>
  <si>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</si>
  <si>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</si>
  <si>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</si>
  <si>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</si>
  <si>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</si>
  <si>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</si>
  <si>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</si>
  <si>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</si>
  <si>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</si>
  <si>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</si>
  <si>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</si>
  <si>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</si>
  <si>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</si>
  <si>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</si>
  <si>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</si>
  <si>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</si>
  <si>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</si>
  <si>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</si>
  <si>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</si>
  <si>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</si>
  <si>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</si>
  <si>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</si>
  <si>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</si>
  <si>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</si>
  <si>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</si>
  <si>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</si>
  <si>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</si>
  <si>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</si>
  <si>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</si>
  <si>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</si>
  <si>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</si>
  <si>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</si>
  <si>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</si>
  <si>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</si>
  <si>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</si>
  <si>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</si>
  <si>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</si>
  <si>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</si>
  <si>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</si>
  <si>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</si>
  <si>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</si>
  <si>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</si>
  <si>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</si>
  <si>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</si>
  <si>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</si>
  <si>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</si>
  <si>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</si>
  <si>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</si>
  <si>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</si>
  <si>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</si>
  <si>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</si>
  <si>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</si>
  <si>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</si>
  <si>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</si>
  <si>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</si>
  <si>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</si>
  <si>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</si>
  <si>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</si>
  <si>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</si>
  <si>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</si>
  <si>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</si>
  <si>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</si>
  <si>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</si>
  <si>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</si>
  <si>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</si>
  <si>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</si>
  <si>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</si>
  <si>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</si>
  <si>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</si>
  <si>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</si>
  <si>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</si>
  <si>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</si>
  <si>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</si>
  <si>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</si>
  <si>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</si>
  <si>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</si>
  <si>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</si>
  <si>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</si>
  <si>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</si>
  <si>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</si>
  <si>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</si>
  <si>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</si>
  <si>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</si>
  <si>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</si>
  <si>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</si>
  <si>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</si>
  <si>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</si>
  <si>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</si>
  <si>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</si>
  <si>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</si>
  <si>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</si>
  <si>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</si>
  <si>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</si>
  <si>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</si>
  <si>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</si>
  <si>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</si>
  <si>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</si>
  <si>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</si>
  <si>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</si>
  <si>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</si>
  <si>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</si>
  <si>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</si>
  <si>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</si>
  <si>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</si>
  <si>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</si>
  <si>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</si>
  <si>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</si>
  <si>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</si>
  <si>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</si>
  <si>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</si>
  <si>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</si>
  <si>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</si>
  <si>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</si>
  <si>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</si>
  <si>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</si>
  <si>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</si>
  <si>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</si>
  <si>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</si>
  <si>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</si>
  <si>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</si>
  <si>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</si>
  <si>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</si>
  <si>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</si>
  <si>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</si>
  <si>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</si>
  <si>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</si>
  <si>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</si>
  <si>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</si>
  <si>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</si>
  <si>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</si>
  <si>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</si>
  <si>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</si>
  <si>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</si>
  <si>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</si>
  <si>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</si>
  <si>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</si>
  <si>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</si>
  <si>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</si>
  <si>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</si>
  <si>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</si>
  <si>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</si>
  <si>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</si>
  <si>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</si>
  <si>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</si>
  <si>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</si>
  <si>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</si>
  <si>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</si>
  <si>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</si>
  <si>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</si>
  <si>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</si>
  <si>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</si>
  <si>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</si>
  <si>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</si>
  <si>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</si>
  <si>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</si>
  <si>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</si>
  <si>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</si>
  <si>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</si>
  <si>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</si>
  <si>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</si>
  <si>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</si>
  <si>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</si>
  <si>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</si>
  <si>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</si>
  <si>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</si>
  <si>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</si>
  <si>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</si>
  <si>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</si>
  <si>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</si>
  <si>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</si>
  <si>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</si>
  <si>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</si>
  <si>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</si>
  <si>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</si>
  <si>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</si>
  <si>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</si>
  <si>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</si>
  <si>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</si>
  <si>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</si>
  <si>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</si>
  <si>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</si>
  <si>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</si>
  <si>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</si>
  <si>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</si>
  <si>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</si>
  <si>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</si>
  <si>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</si>
  <si>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</si>
  <si>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</si>
  <si>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</si>
  <si>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</si>
  <si>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</si>
  <si>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</si>
  <si>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</si>
  <si>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</si>
  <si>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</si>
  <si>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</si>
  <si>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</si>
  <si>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</si>
  <si>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</si>
  <si>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</si>
  <si>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</si>
  <si>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</si>
  <si>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</si>
  <si>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</si>
  <si>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</si>
  <si>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</si>
  <si>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</si>
  <si>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</si>
  <si>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</si>
  <si>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</si>
  <si>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</si>
  <si>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</si>
  <si>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</si>
  <si>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</si>
  <si>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</si>
  <si>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</si>
  <si>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</si>
  <si>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</si>
  <si>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</si>
  <si>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</si>
  <si>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</si>
  <si>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</si>
  <si>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</si>
  <si>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</si>
  <si>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</si>
  <si>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</si>
  <si>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</si>
  <si>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</si>
  <si>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</si>
  <si>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</si>
  <si>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</si>
  <si>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</si>
  <si>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</si>
  <si>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</si>
  <si>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</si>
  <si>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</si>
  <si>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</si>
  <si>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</si>
  <si>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</si>
  <si>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</si>
  <si>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</si>
  <si>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</si>
  <si>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</si>
  <si>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</si>
  <si>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</si>
  <si>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</si>
  <si>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</si>
  <si>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</si>
  <si>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</si>
  <si>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</si>
  <si>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</si>
  <si>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</si>
  <si>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</si>
  <si>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</si>
  <si>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</si>
  <si>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</si>
  <si>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</si>
  <si>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</si>
  <si>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</si>
  <si>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</si>
  <si>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</si>
  <si>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</si>
  <si>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</si>
  <si>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</si>
  <si>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</si>
  <si>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</si>
  <si>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</si>
  <si>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</si>
  <si>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</si>
  <si>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</si>
  <si>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</si>
  <si>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</si>
  <si>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</si>
  <si>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</si>
  <si>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</si>
  <si>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</si>
  <si>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</si>
  <si>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</si>
  <si>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</si>
  <si>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</si>
  <si>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</si>
  <si>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</si>
  <si>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</si>
  <si>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</si>
  <si>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</si>
  <si>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</si>
  <si>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</si>
  <si>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</si>
  <si>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</si>
  <si>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</si>
  <si>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</si>
  <si>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</si>
  <si>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</si>
  <si>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</si>
  <si>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</si>
  <si>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</si>
  <si>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</si>
  <si>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</si>
  <si>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</si>
  <si>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</si>
  <si>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</si>
  <si>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</si>
  <si>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</si>
  <si>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</si>
  <si>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</si>
  <si>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</si>
  <si>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</si>
  <si>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</si>
  <si>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</si>
  <si>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</si>
  <si>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</si>
  <si>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</si>
  <si>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</si>
  <si>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</si>
  <si>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</si>
  <si>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</si>
  <si>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</si>
  <si>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</si>
  <si>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</si>
  <si>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</si>
  <si>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</si>
  <si>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</si>
  <si>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</si>
  <si>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</si>
  <si>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</si>
  <si>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</si>
  <si>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</si>
  <si>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</si>
  <si>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</si>
  <si>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</si>
  <si>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</si>
  <si>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</si>
  <si>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</si>
  <si>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</si>
  <si>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</si>
  <si>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</si>
  <si>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</si>
  <si>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</si>
  <si>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</si>
  <si>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</si>
  <si>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</si>
  <si>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</si>
  <si>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</si>
  <si>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</si>
  <si>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</si>
  <si>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</si>
  <si>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</si>
  <si>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</si>
  <si>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</si>
  <si>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</si>
  <si>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</si>
  <si>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</si>
  <si>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</si>
  <si>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</si>
  <si>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</si>
  <si>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</si>
  <si>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</si>
  <si>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</si>
  <si>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</si>
  <si>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</si>
  <si>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</si>
  <si>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</si>
  <si>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</si>
  <si>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</si>
  <si>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</si>
  <si>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</si>
  <si>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</si>
  <si>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</si>
  <si>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</si>
  <si>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</si>
  <si>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</si>
  <si>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</si>
  <si>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</si>
  <si>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</si>
  <si>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</si>
  <si>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</si>
  <si>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</si>
  <si>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</si>
  <si>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</si>
  <si>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</si>
  <si>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</si>
  <si>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</si>
  <si>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</si>
  <si>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</si>
  <si>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</si>
  <si>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</si>
  <si>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</si>
  <si>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</si>
  <si>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</si>
  <si>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</si>
  <si>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</si>
  <si>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</si>
  <si>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</si>
  <si>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</si>
  <si>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</si>
  <si>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</si>
  <si>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</si>
  <si>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</si>
  <si>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</si>
  <si>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</si>
  <si>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</si>
  <si>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</si>
  <si>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</si>
  <si>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</si>
  <si>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</si>
  <si>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</si>
  <si>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</si>
  <si>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</si>
  <si>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</si>
  <si>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</si>
  <si>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</si>
  <si>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</si>
  <si>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</si>
  <si>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</si>
  <si>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</si>
  <si>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</si>
  <si>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</si>
  <si>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</si>
  <si>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</si>
  <si>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</si>
  <si>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</si>
  <si>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</si>
  <si>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</si>
  <si>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</si>
  <si>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</si>
  <si>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</si>
  <si>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</si>
  <si>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</si>
  <si>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</si>
  <si>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</si>
  <si>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</si>
  <si>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</si>
  <si>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</si>
  <si>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</si>
  <si>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</si>
  <si>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</si>
  <si>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</si>
  <si>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</si>
  <si>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</si>
  <si>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</si>
  <si>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</si>
  <si>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</si>
  <si>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</si>
  <si>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</si>
  <si>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</si>
  <si>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</si>
  <si>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</si>
  <si>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</si>
  <si>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</si>
  <si>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</si>
  <si>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</si>
  <si>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</si>
  <si>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</si>
  <si>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</si>
  <si>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</si>
  <si>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</si>
  <si>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</si>
  <si>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</si>
  <si>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</si>
  <si>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</si>
  <si>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</si>
  <si>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</si>
  <si>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</si>
  <si>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</si>
  <si>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</si>
  <si>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</si>
  <si>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</si>
  <si>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</si>
  <si>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</si>
  <si>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</si>
  <si>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</si>
  <si>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</si>
  <si>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</si>
  <si>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</si>
  <si>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</si>
  <si>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</si>
  <si>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</si>
  <si>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</si>
  <si>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</si>
  <si>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</si>
  <si>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</si>
  <si>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</si>
  <si>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</si>
  <si>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</si>
  <si>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</si>
  <si>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</si>
  <si>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</si>
  <si>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</si>
  <si>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</si>
  <si>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</si>
  <si>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</si>
  <si>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</si>
  <si>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</si>
  <si>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</si>
  <si>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</si>
  <si>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</si>
  <si>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</si>
  <si>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</si>
  <si>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</si>
  <si>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</si>
  <si>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</si>
  <si>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</si>
  <si>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</si>
  <si>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</si>
  <si>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</si>
  <si>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</si>
  <si>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</si>
  <si>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</si>
  <si>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</si>
  <si>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</si>
  <si>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</si>
  <si>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</si>
  <si>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</si>
  <si>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</si>
  <si>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</si>
  <si>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</si>
  <si>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</si>
  <si>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</si>
  <si>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</si>
  <si>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</si>
  <si>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</si>
  <si>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</si>
  <si>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</si>
  <si>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</si>
  <si>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</si>
  <si>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</si>
  <si>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</si>
  <si>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</si>
  <si>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</si>
  <si>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</si>
  <si>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</si>
  <si>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</si>
  <si>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</si>
  <si>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</si>
  <si>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</si>
  <si>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</si>
  <si>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</si>
  <si>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</si>
  <si>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</si>
  <si>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</si>
  <si>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</si>
  <si>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</si>
  <si>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</si>
  <si>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</si>
  <si>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</si>
  <si>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</si>
  <si>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</si>
  <si>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</si>
  <si>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</si>
  <si>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</si>
  <si>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</si>
  <si>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</si>
  <si>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</si>
  <si>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</si>
  <si>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</si>
  <si>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</si>
  <si>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</si>
  <si>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</si>
  <si>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</si>
  <si>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</si>
  <si>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</si>
  <si>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</si>
  <si>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</si>
  <si>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</si>
  <si>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</si>
  <si>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</si>
  <si>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</si>
  <si>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</si>
  <si>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</si>
  <si>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</si>
  <si>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</si>
  <si>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</si>
  <si>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</si>
  <si>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</si>
  <si>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</si>
  <si>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</si>
  <si>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</si>
  <si>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</si>
  <si>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</si>
  <si>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</si>
  <si>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</si>
  <si>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</si>
  <si>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</si>
  <si>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</si>
  <si>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</si>
  <si>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</si>
  <si>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</si>
  <si>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</si>
  <si>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</si>
  <si>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</si>
  <si>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</si>
  <si>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</si>
  <si>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</si>
  <si>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</si>
  <si>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</si>
  <si>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</si>
  <si>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</si>
  <si>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</si>
  <si>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</si>
  <si>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</si>
  <si>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</si>
  <si>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</si>
  <si>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</si>
  <si>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</si>
  <si>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</si>
  <si>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</si>
  <si>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</si>
  <si>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</si>
  <si>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</si>
  <si>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</si>
  <si>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</si>
  <si>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</si>
  <si>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</si>
  <si>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</si>
  <si>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</si>
  <si>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</si>
  <si>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</si>
  <si>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</si>
  <si>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</si>
  <si>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</si>
  <si>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</si>
  <si>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</si>
  <si>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</si>
  <si>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</si>
  <si>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</si>
  <si>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</si>
  <si>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</si>
  <si>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</si>
  <si>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</si>
  <si>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</si>
  <si>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</si>
  <si>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</si>
  <si>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</si>
  <si>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</si>
  <si>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</si>
  <si>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</si>
  <si>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</si>
  <si>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</si>
  <si>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</si>
  <si>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</si>
  <si>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</si>
  <si>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</si>
  <si>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</si>
  <si>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</si>
  <si>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</si>
  <si>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</si>
  <si>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</si>
  <si>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</si>
  <si>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</si>
  <si>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</si>
  <si>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</si>
  <si>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</si>
  <si>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</si>
  <si>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</si>
  <si>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</si>
  <si>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</si>
  <si>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</si>
  <si>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</si>
  <si>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</si>
  <si>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</si>
  <si>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</si>
  <si>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</si>
  <si>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</si>
  <si>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</si>
  <si>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</si>
  <si>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</si>
  <si>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</si>
  <si>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</si>
  <si>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</si>
  <si>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</si>
  <si>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</si>
  <si>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</si>
  <si>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</si>
  <si>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</si>
  <si>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</si>
  <si>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</si>
  <si>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</si>
  <si>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</si>
  <si>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</si>
  <si>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</si>
  <si>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</si>
  <si>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</si>
  <si>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</si>
  <si>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</si>
  <si>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</si>
  <si>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</si>
  <si>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</si>
  <si>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</si>
  <si>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</si>
  <si>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</si>
  <si>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</si>
  <si>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</si>
  <si>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</si>
  <si>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</si>
  <si>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</si>
  <si>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</si>
  <si>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</si>
  <si>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</si>
  <si>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</si>
  <si>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</si>
  <si>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</si>
  <si>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</si>
  <si>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</si>
  <si>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</si>
  <si>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</si>
  <si>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</si>
  <si>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</si>
  <si>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</si>
  <si>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</si>
  <si>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</si>
  <si>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</si>
  <si>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</si>
  <si>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</si>
  <si>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</si>
  <si>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</si>
  <si>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</si>
  <si>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</si>
  <si>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</si>
  <si>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</si>
  <si>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</si>
  <si>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</si>
  <si>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</si>
  <si>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</si>
  <si>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</si>
  <si>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</si>
  <si>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</si>
  <si>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</si>
  <si>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</si>
  <si>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</si>
  <si>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</si>
  <si>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</si>
  <si>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</si>
  <si>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</si>
  <si>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</si>
  <si>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</si>
  <si>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</si>
  <si>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</si>
  <si>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</si>
  <si>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</si>
  <si>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</si>
  <si>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</si>
  <si>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</si>
  <si>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</si>
  <si>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</si>
  <si>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</si>
  <si>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</si>
  <si>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</si>
  <si>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</si>
  <si>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</si>
  <si>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</si>
  <si>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</si>
  <si>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</si>
  <si>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</si>
  <si>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</si>
  <si>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</si>
  <si>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</si>
  <si>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</si>
  <si>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</si>
  <si>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</si>
  <si>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</si>
  <si>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</si>
  <si>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</si>
  <si>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</si>
  <si>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</si>
  <si>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</si>
  <si>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</si>
  <si>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</si>
  <si>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</si>
  <si>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</si>
  <si>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</si>
  <si>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</si>
  <si>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</si>
  <si>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</si>
  <si>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</si>
  <si>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</si>
  <si>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</si>
  <si>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</si>
  <si>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</si>
  <si>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</si>
  <si>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</si>
  <si>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</si>
  <si>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</si>
  <si>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</si>
  <si>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</si>
  <si>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</si>
  <si>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</si>
  <si>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</si>
  <si>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</si>
  <si>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</si>
  <si>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</si>
  <si>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</si>
  <si>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</si>
  <si>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</si>
  <si>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</si>
  <si>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</si>
  <si>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</si>
  <si>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</si>
  <si>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</si>
  <si>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</si>
  <si>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</si>
  <si>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</si>
  <si>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</si>
  <si>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</si>
  <si>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</si>
  <si>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</si>
  <si>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</si>
  <si>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</si>
  <si>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</si>
  <si>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</si>
  <si>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</si>
  <si>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</si>
  <si>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</si>
  <si>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</si>
  <si>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</si>
  <si>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</si>
  <si>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</si>
  <si>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</si>
  <si>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</si>
  <si>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</si>
  <si>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</si>
  <si>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</si>
  <si>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</si>
  <si>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</si>
  <si>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</si>
  <si>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</si>
  <si>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</si>
  <si>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</si>
  <si>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</si>
  <si>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</si>
  <si>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</si>
  <si>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</si>
  <si>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</si>
  <si>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</si>
  <si>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</si>
  <si>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</si>
  <si>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</si>
  <si>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</si>
  <si>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</si>
  <si>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</si>
  <si>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</si>
  <si>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</si>
  <si>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</si>
  <si>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</si>
  <si>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</si>
  <si>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</si>
  <si>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</si>
  <si>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</si>
  <si>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</si>
  <si>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</si>
  <si>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</si>
  <si>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</si>
  <si>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</si>
  <si>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</si>
  <si>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</si>
  <si>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</si>
  <si>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</si>
  <si>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</si>
  <si>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</si>
  <si>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</si>
  <si>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</si>
  <si>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</si>
  <si>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</si>
  <si>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</si>
  <si>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</si>
  <si>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</si>
  <si>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</si>
  <si>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</si>
  <si>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</si>
  <si>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</si>
  <si>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</si>
  <si>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</si>
  <si>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</si>
  <si>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</si>
  <si>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</si>
  <si>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</si>
  <si>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</si>
  <si>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</si>
  <si>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</si>
  <si>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</si>
  <si>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</si>
  <si>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</si>
  <si>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</si>
  <si>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</si>
  <si>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</si>
  <si>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</si>
  <si>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</si>
  <si>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</si>
  <si>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</si>
  <si>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</si>
  <si>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</si>
  <si>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</si>
  <si>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</si>
  <si>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</si>
  <si>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</si>
  <si>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</si>
  <si>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</si>
  <si>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</si>
  <si>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</si>
  <si>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</si>
  <si>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</si>
  <si>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</si>
  <si>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</si>
  <si>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</si>
  <si>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</si>
  <si>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</si>
  <si>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</si>
  <si>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</si>
  <si>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</si>
  <si>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</si>
  <si>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</si>
  <si>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</si>
  <si>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</si>
  <si>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</si>
  <si>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</si>
  <si>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</si>
  <si>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</si>
  <si>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</si>
  <si>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</si>
  <si>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</si>
  <si>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</si>
  <si>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</si>
  <si>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</si>
  <si>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</si>
  <si>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</si>
  <si>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</si>
  <si>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</si>
  <si>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</si>
  <si>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</si>
  <si>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</si>
  <si>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</si>
  <si>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</si>
  <si>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</si>
  <si>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</si>
  <si>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</si>
  <si>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</si>
  <si>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</si>
  <si>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</si>
  <si>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</si>
  <si>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</si>
  <si>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</si>
  <si>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</si>
  <si>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</si>
  <si>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</si>
  <si>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</si>
  <si>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</si>
  <si>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</si>
  <si>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</si>
  <si>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</si>
  <si>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</si>
  <si>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</si>
  <si>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</si>
  <si>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</si>
  <si>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</si>
  <si>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</si>
  <si>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</si>
  <si>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</si>
  <si>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</si>
  <si>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</si>
  <si>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</si>
  <si>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</si>
  <si>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</si>
  <si>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</si>
  <si>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</si>
  <si>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</si>
  <si>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</si>
  <si>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</si>
  <si>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</si>
  <si>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</si>
  <si>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</si>
  <si>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</si>
  <si>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</si>
  <si>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</si>
  <si>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</si>
  <si>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</si>
  <si>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</si>
  <si>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</si>
  <si>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</si>
  <si>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</si>
  <si>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</si>
  <si>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</si>
  <si>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</si>
  <si>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</si>
  <si>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</si>
  <si>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</si>
  <si>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</si>
  <si>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</si>
  <si>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</si>
  <si>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</si>
  <si>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</si>
  <si>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</si>
  <si>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</si>
  <si>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</si>
  <si>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</si>
  <si>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</si>
  <si>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</si>
  <si>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</si>
  <si>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</si>
  <si>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</si>
  <si>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</si>
  <si>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</si>
  <si>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</si>
  <si>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</si>
  <si>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</si>
  <si>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</si>
  <si>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</si>
  <si>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</si>
  <si>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</si>
  <si>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</si>
  <si>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</si>
  <si>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</si>
  <si>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</si>
  <si>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</si>
  <si>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</si>
  <si>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</si>
  <si>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</si>
  <si>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</si>
  <si>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</si>
  <si>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</si>
  <si>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</si>
  <si>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</si>
  <si>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</si>
  <si>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</si>
  <si>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</si>
  <si>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</si>
  <si>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</si>
  <si>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</si>
  <si>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</si>
  <si>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</si>
  <si>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</si>
  <si>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</si>
  <si>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</si>
  <si>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</si>
  <si>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</si>
  <si>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</si>
  <si>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</si>
  <si>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</si>
  <si>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</si>
  <si>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</si>
  <si>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</si>
  <si>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</si>
  <si>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</si>
  <si>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</si>
  <si>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</si>
  <si>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</si>
  <si>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</si>
  <si>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</si>
  <si>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</si>
  <si>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</si>
  <si>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</si>
  <si>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</si>
  <si>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</si>
  <si>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</si>
  <si>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</si>
  <si>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</si>
  <si>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</si>
  <si>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</si>
  <si>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</si>
  <si>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</si>
  <si>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</si>
  <si>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</si>
  <si>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</si>
  <si>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</si>
  <si>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</si>
  <si>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</si>
  <si>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</si>
  <si>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</si>
  <si>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</si>
  <si>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</si>
  <si>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</si>
  <si>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</si>
  <si>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</si>
  <si>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</si>
  <si>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</si>
  <si>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</si>
  <si>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</si>
  <si>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</si>
  <si>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</si>
  <si>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</si>
  <si>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</si>
  <si>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</si>
  <si>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</si>
  <si>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</si>
  <si>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</si>
  <si>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</si>
  <si>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</si>
  <si>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</si>
  <si>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</si>
  <si>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</si>
  <si>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</si>
  <si>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</si>
  <si>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</si>
  <si>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</si>
  <si>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</si>
  <si>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</si>
  <si>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</si>
  <si>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</si>
  <si>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</si>
  <si>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</si>
  <si>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</si>
  <si>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</si>
  <si>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</si>
  <si>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</si>
  <si>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</si>
  <si>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</si>
  <si>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</si>
  <si>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</si>
  <si>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</si>
  <si>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</si>
  <si>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</si>
  <si>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</si>
  <si>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</si>
  <si>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</si>
  <si>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</si>
  <si>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</si>
  <si>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</si>
  <si>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</si>
  <si>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</si>
  <si>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</si>
  <si>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</si>
  <si>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</si>
  <si>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</si>
  <si>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</si>
  <si>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</si>
  <si>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</si>
  <si>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</si>
  <si>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</si>
  <si>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</si>
  <si>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</si>
  <si>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</si>
  <si>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</si>
  <si>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</si>
  <si>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</si>
  <si>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</si>
  <si>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</si>
  <si>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</si>
  <si>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</si>
  <si>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</si>
  <si>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</si>
  <si>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</si>
  <si>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</si>
  <si>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</si>
  <si>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</si>
  <si>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</si>
  <si>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</si>
  <si>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</si>
  <si>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</si>
  <si>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</si>
  <si>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</si>
  <si>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</si>
  <si>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</si>
  <si>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</si>
  <si>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</si>
  <si>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</si>
  <si>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</si>
  <si>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</si>
  <si>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</si>
  <si>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</si>
  <si>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</si>
  <si>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</si>
  <si>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</si>
  <si>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</si>
  <si>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</si>
  <si>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</si>
  <si>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</si>
  <si>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</si>
  <si>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</si>
  <si>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</si>
  <si>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</si>
  <si>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</si>
  <si>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</si>
  <si>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</si>
  <si>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</si>
  <si>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</si>
  <si>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</si>
  <si>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</si>
  <si>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</si>
  <si>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</si>
  <si>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</si>
  <si>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</si>
  <si>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</si>
  <si>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</si>
  <si>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</si>
  <si>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</si>
  <si>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</si>
  <si>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</si>
  <si>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</si>
  <si>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</si>
  <si>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</si>
  <si>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</si>
  <si>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</si>
  <si>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</si>
  <si>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</si>
  <si>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</si>
  <si>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</si>
  <si>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</si>
  <si>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</si>
  <si>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</si>
  <si>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</si>
  <si>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</si>
  <si>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</si>
  <si>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</si>
  <si>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</si>
  <si>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</si>
  <si>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</si>
  <si>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</si>
  <si>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</si>
  <si>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</si>
  <si>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</si>
  <si>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</si>
  <si>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</si>
  <si>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</si>
  <si>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</si>
  <si>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</si>
  <si>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</si>
  <si>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</si>
  <si>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</si>
  <si>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</si>
  <si>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</si>
  <si>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</si>
  <si>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</si>
  <si>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</si>
  <si>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</si>
  <si>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</si>
  <si>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</si>
  <si>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</si>
  <si>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</si>
  <si>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</si>
  <si>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</si>
  <si>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</si>
  <si>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</si>
  <si>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</si>
  <si>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</si>
  <si>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</si>
  <si>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</si>
  <si>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</si>
  <si>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</si>
  <si>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</si>
  <si>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</si>
  <si>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</si>
  <si>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</si>
  <si>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</si>
  <si>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</si>
  <si>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</si>
  <si>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</si>
  <si>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</si>
  <si>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</si>
  <si>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</si>
  <si>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</si>
  <si>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</si>
  <si>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</si>
  <si>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</si>
  <si>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</si>
  <si>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</si>
  <si>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</si>
  <si>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</si>
  <si>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</si>
  <si>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</si>
  <si>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</si>
  <si>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</si>
  <si>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</si>
  <si>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</si>
  <si>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</si>
  <si>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</si>
  <si>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</si>
  <si>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</si>
  <si>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</si>
  <si>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</si>
  <si>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</si>
  <si>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</si>
  <si>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</si>
  <si>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</si>
  <si>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</si>
  <si>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</si>
  <si>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</si>
  <si>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</si>
  <si>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</si>
  <si>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</si>
  <si>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</si>
  <si>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</si>
  <si>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</si>
  <si>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</si>
  <si>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</si>
  <si>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</si>
  <si>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</si>
  <si>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</si>
  <si>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</si>
  <si>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</si>
  <si>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</si>
  <si>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</si>
  <si>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</si>
  <si>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</si>
  <si>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</si>
  <si>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</si>
  <si>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</si>
  <si>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</si>
  <si>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</si>
  <si>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</si>
  <si>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</si>
  <si>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</si>
  <si>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</si>
  <si>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</si>
  <si>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</si>
  <si>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</si>
  <si>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</si>
  <si>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</si>
  <si>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</si>
  <si>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</si>
  <si>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</si>
  <si>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</si>
  <si>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</si>
  <si>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</si>
  <si>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</si>
  <si>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</si>
  <si>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</si>
  <si>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</si>
  <si>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</si>
  <si>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</si>
  <si>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</si>
  <si>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</si>
  <si>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</si>
  <si>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</si>
  <si>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</si>
  <si>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</si>
  <si>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</si>
  <si>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</si>
  <si>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</si>
  <si>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</si>
  <si>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</si>
  <si>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</si>
  <si>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</si>
  <si>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</si>
  <si>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</si>
  <si>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</si>
  <si>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</si>
  <si>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</si>
  <si>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</si>
  <si>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</si>
  <si>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</si>
  <si>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</si>
  <si>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</si>
  <si>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</si>
  <si>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</si>
  <si>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</si>
  <si>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</si>
  <si>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</si>
  <si>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</si>
  <si>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</si>
  <si>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</si>
  <si>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</si>
  <si>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</si>
  <si>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</si>
  <si>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</si>
  <si>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</si>
  <si>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</si>
  <si>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</si>
  <si>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</si>
  <si>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</si>
  <si>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</si>
  <si>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</si>
  <si>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</si>
  <si>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</si>
  <si>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</si>
  <si>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</si>
  <si>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</si>
  <si>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</si>
  <si>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</si>
  <si>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</si>
  <si>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</si>
  <si>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</si>
  <si>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</si>
  <si>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</si>
  <si>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</si>
  <si>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</si>
  <si>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</si>
  <si>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</si>
  <si>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</si>
  <si>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</si>
  <si>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</si>
  <si>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</si>
  <si>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</si>
  <si>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</si>
  <si>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</si>
  <si>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</si>
  <si>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</si>
  <si>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</si>
  <si>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</si>
  <si>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</si>
  <si>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</si>
  <si>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</si>
  <si>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</si>
  <si>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</si>
  <si>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</si>
  <si>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</si>
  <si>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</si>
  <si>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</si>
  <si>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</si>
  <si>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</si>
  <si>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</si>
  <si>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</si>
  <si>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</si>
  <si>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</si>
  <si>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</si>
  <si>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</si>
  <si>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</si>
  <si>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</si>
  <si>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</si>
  <si>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</si>
  <si>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</si>
  <si>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</si>
  <si>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</si>
  <si>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</si>
  <si>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</si>
  <si>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</si>
  <si>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</si>
  <si>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</si>
  <si>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</si>
  <si>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</si>
  <si>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</si>
  <si>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</si>
  <si>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</si>
  <si>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</si>
  <si>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</si>
  <si>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</si>
  <si>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</si>
  <si>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</si>
  <si>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</si>
  <si>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</si>
  <si>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</si>
  <si>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</si>
  <si>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</si>
  <si>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</si>
  <si>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</si>
  <si>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</si>
  <si>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</si>
  <si>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</si>
  <si>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</si>
  <si>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</si>
  <si>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</si>
  <si>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</si>
  <si>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</si>
  <si>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</si>
  <si>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</si>
  <si>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</si>
  <si>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</si>
  <si>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</si>
  <si>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</si>
  <si>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</si>
  <si>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</si>
  <si>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</si>
  <si>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</si>
  <si>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</si>
  <si>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</si>
  <si>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</si>
  <si>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</si>
  <si>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</si>
  <si>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</si>
  <si>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</si>
  <si>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</si>
  <si>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</si>
  <si>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</si>
  <si>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</si>
  <si>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</si>
  <si>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</si>
  <si>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</si>
  <si>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</si>
  <si>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</si>
  <si>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</si>
  <si>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</si>
  <si>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</si>
  <si>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</si>
  <si>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</si>
  <si>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</si>
  <si>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</si>
  <si>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</si>
  <si>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</si>
  <si>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</si>
  <si>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</si>
  <si>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</si>
  <si>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</si>
  <si>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</si>
  <si>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</si>
  <si>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</si>
  <si>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</si>
  <si>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</si>
  <si>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</si>
  <si>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</si>
  <si>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</si>
  <si>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</si>
  <si>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</si>
  <si>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</si>
  <si>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</si>
  <si>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</si>
  <si>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</si>
  <si>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</si>
  <si>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</si>
  <si>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</si>
  <si>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</si>
  <si>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</si>
  <si>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</si>
  <si>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</si>
  <si>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</si>
  <si>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</si>
  <si>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</si>
  <si>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</si>
  <si>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</si>
  <si>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</si>
  <si>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</si>
  <si>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</si>
  <si>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</si>
  <si>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</si>
  <si>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</si>
  <si>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</si>
  <si>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</si>
  <si>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</si>
  <si>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</si>
  <si>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</si>
  <si>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</si>
  <si>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</si>
  <si>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</si>
  <si>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</si>
  <si>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</si>
  <si>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</si>
  <si>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</si>
  <si>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</si>
  <si>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</si>
  <si>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</si>
  <si>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</si>
  <si>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</si>
  <si>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</si>
  <si>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</si>
  <si>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</si>
  <si>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</si>
  <si>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</si>
  <si>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</si>
  <si>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</si>
  <si>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</si>
  <si>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</si>
  <si>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</si>
  <si>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</si>
  <si>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</si>
  <si>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</si>
  <si>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</si>
  <si>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</si>
  <si>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</si>
  <si>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</si>
  <si>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</si>
  <si>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</si>
  <si>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</si>
  <si>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</si>
  <si>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</si>
  <si>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</si>
  <si>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</si>
  <si>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</si>
  <si>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</si>
  <si>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</si>
  <si>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</si>
  <si>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</si>
  <si>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</si>
  <si>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</si>
  <si>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</si>
  <si>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</si>
  <si>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</si>
  <si>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</si>
  <si>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</si>
  <si>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</si>
  <si>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</si>
  <si>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</si>
  <si>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</si>
  <si>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</si>
  <si>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</si>
  <si>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</si>
  <si>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</si>
  <si>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</si>
  <si>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</si>
  <si>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</si>
  <si>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</si>
  <si>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</si>
  <si>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</si>
  <si>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</si>
  <si>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</si>
  <si>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</si>
  <si>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</si>
  <si>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</si>
  <si>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</si>
  <si>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</si>
  <si>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</si>
  <si>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</si>
  <si>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</si>
  <si>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</si>
  <si>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</si>
  <si>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</si>
  <si>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</si>
  <si>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</si>
  <si>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</si>
  <si>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</si>
  <si>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</si>
  <si>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</si>
  <si>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</si>
  <si>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</si>
  <si>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</si>
  <si>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</si>
  <si>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</si>
  <si>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</si>
  <si>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</si>
  <si>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</si>
  <si>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</si>
  <si>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</si>
  <si>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</si>
  <si>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</si>
  <si>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</si>
  <si>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</si>
  <si>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</si>
  <si>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</si>
  <si>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</si>
  <si>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</si>
  <si>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</si>
  <si>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</si>
  <si>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</si>
  <si>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</si>
  <si>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</si>
  <si>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</si>
  <si>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</si>
  <si>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</si>
  <si>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</si>
  <si>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</si>
  <si>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</si>
  <si>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</si>
  <si>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</si>
  <si>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</si>
  <si>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</si>
  <si>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</si>
  <si>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</si>
  <si>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</si>
  <si>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</si>
  <si>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</si>
  <si>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</si>
  <si>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</si>
  <si>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</si>
  <si>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</si>
  <si>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</si>
  <si>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</si>
  <si>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</si>
  <si>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</si>
  <si>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</si>
  <si>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</si>
  <si>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</si>
  <si>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</si>
  <si>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</si>
  <si>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</si>
  <si>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</si>
  <si>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</si>
  <si>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</si>
  <si>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</si>
  <si>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</si>
  <si>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</si>
  <si>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</si>
  <si>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</si>
  <si>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</si>
  <si>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</si>
  <si>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</si>
  <si>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</si>
  <si>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</si>
  <si>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</si>
  <si>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</si>
  <si>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</si>
  <si>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</si>
  <si>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</si>
  <si>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</si>
  <si>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</si>
  <si>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</si>
  <si>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</si>
  <si>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</si>
  <si>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</si>
  <si>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</si>
  <si>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</si>
  <si>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</si>
  <si>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</si>
  <si>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</si>
  <si>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</si>
  <si>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</si>
  <si>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</si>
  <si>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</si>
  <si>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</si>
  <si>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</si>
  <si>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</si>
  <si>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</si>
  <si>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</si>
  <si>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</si>
  <si>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</si>
  <si>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</si>
  <si>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</si>
  <si>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</si>
  <si>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</si>
  <si>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</si>
  <si>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</si>
  <si>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</si>
  <si>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</si>
  <si>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</si>
  <si>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</si>
  <si>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</si>
  <si>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</si>
  <si>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</si>
  <si>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</si>
  <si>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</si>
  <si>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</si>
  <si>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</si>
  <si>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</si>
  <si>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</si>
  <si>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</si>
  <si>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</si>
  <si>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</si>
  <si>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</si>
  <si>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</si>
  <si>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</si>
  <si>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</si>
  <si>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</si>
  <si>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</si>
  <si>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</si>
  <si>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</si>
  <si>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</si>
  <si>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</si>
  <si>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</si>
  <si>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</si>
  <si>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</si>
  <si>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</si>
  <si>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</si>
  <si>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</si>
  <si>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</si>
  <si>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</si>
  <si>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</si>
  <si>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</si>
  <si>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</si>
  <si>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</si>
  <si>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</si>
  <si>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</si>
  <si>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</si>
  <si>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</si>
  <si>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</si>
  <si>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</si>
  <si>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</si>
  <si>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</si>
  <si>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</si>
  <si>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</si>
  <si>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</si>
  <si>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</si>
  <si>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</si>
  <si>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</si>
  <si>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</si>
  <si>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</si>
  <si>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</si>
  <si>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</si>
  <si>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</si>
  <si>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</si>
  <si>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</si>
  <si>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</si>
  <si>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</si>
  <si>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</si>
  <si>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</si>
  <si>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</si>
  <si>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</si>
  <si>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</si>
  <si>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</si>
  <si>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</si>
  <si>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</si>
  <si>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</si>
  <si>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</si>
  <si>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</si>
  <si>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</si>
  <si>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</si>
  <si>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</si>
  <si>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</si>
  <si>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</si>
  <si>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</si>
  <si>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</si>
  <si>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</si>
  <si>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</si>
  <si>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</si>
  <si>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</si>
  <si>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</si>
  <si>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</si>
  <si>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</si>
  <si>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</si>
  <si>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</si>
  <si>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</si>
  <si>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</si>
  <si>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</si>
  <si>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</si>
  <si>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</si>
  <si>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</si>
  <si>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</si>
  <si>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</si>
  <si>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</si>
  <si>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</si>
  <si>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</si>
  <si>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</si>
  <si>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</si>
  <si>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</si>
  <si>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</si>
  <si>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</si>
  <si>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</si>
  <si>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</si>
  <si>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</si>
  <si>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</si>
  <si>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</si>
  <si>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</si>
  <si>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</si>
  <si>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</si>
  <si>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</si>
  <si>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</si>
  <si>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</si>
  <si>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</si>
  <si>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</si>
  <si>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</si>
  <si>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</si>
  <si>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</si>
  <si>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</si>
  <si>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</si>
  <si>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</si>
  <si>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</si>
  <si>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</si>
  <si>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</si>
  <si>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</si>
  <si>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</si>
  <si>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</si>
  <si>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</si>
  <si>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</si>
  <si>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</si>
  <si>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</si>
  <si>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</si>
  <si>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</si>
  <si>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</si>
  <si>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</si>
  <si>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</si>
  <si>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</si>
  <si>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</si>
  <si>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</si>
  <si>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</si>
  <si>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</si>
  <si>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</si>
  <si>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</si>
  <si>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</si>
  <si>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</si>
  <si>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</si>
  <si>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</si>
  <si>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</si>
  <si>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</si>
  <si>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</si>
  <si>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</si>
  <si>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</si>
  <si>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</si>
  <si>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</si>
  <si>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</si>
  <si>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</si>
  <si>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</si>
  <si>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</si>
  <si>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</si>
  <si>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</si>
  <si>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</si>
  <si>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</si>
  <si>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</si>
  <si>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</si>
  <si>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</si>
  <si>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</si>
  <si>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</si>
  <si>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</si>
  <si>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</si>
  <si>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</si>
  <si>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</si>
  <si>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</si>
  <si>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</si>
  <si>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</si>
  <si>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</si>
  <si>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</si>
  <si>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</si>
  <si>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</si>
  <si>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</si>
  <si>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</si>
  <si>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</si>
  <si>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</si>
  <si>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</si>
  <si>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</si>
  <si>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</si>
  <si>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</si>
  <si>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</si>
  <si>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</si>
  <si>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</si>
  <si>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</si>
  <si>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</si>
  <si>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</si>
  <si>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</si>
  <si>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</si>
  <si>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</si>
  <si>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</si>
  <si>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</si>
  <si>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</si>
  <si>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</si>
  <si>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</si>
  <si>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</si>
  <si>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</si>
  <si>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</si>
  <si>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</si>
  <si>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</si>
  <si>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</si>
  <si>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</si>
  <si>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</si>
  <si>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</si>
  <si>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</si>
  <si>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</si>
  <si>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</si>
  <si>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</si>
  <si>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</si>
  <si>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</si>
  <si>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</si>
  <si>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</si>
  <si>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</si>
  <si>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</si>
  <si>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</si>
  <si>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</si>
  <si>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</si>
  <si>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</si>
  <si>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</si>
  <si>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</si>
  <si>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</si>
  <si>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</si>
  <si>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</si>
  <si>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</si>
  <si>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</si>
  <si>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</si>
  <si>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</si>
  <si>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</si>
  <si>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</si>
  <si>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</si>
  <si>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</si>
  <si>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</si>
  <si>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</si>
  <si>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</si>
  <si>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</si>
  <si>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</si>
  <si>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</si>
  <si>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</si>
  <si>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</si>
  <si>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</si>
  <si>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</si>
  <si>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</si>
  <si>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</si>
  <si>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</si>
  <si>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</si>
  <si>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</si>
  <si>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</si>
  <si>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</si>
  <si>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</si>
  <si>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</si>
  <si>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</si>
  <si>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</si>
  <si>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</si>
  <si>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</si>
  <si>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</si>
  <si>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</si>
  <si>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</si>
  <si>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</si>
  <si>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</si>
  <si>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</si>
  <si>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</si>
  <si>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</si>
  <si>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</si>
  <si>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</si>
  <si>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</si>
  <si>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</si>
  <si>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</si>
  <si>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</si>
  <si>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</si>
  <si>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</si>
  <si>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</si>
  <si>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</si>
  <si>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</si>
  <si>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</si>
  <si>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</si>
  <si>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</si>
  <si>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</si>
  <si>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</si>
  <si>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</si>
  <si>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</si>
  <si>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</si>
  <si>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</si>
  <si>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</si>
  <si>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</si>
  <si>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</si>
  <si>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</si>
  <si>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</si>
  <si>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</si>
  <si>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</si>
  <si>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</si>
  <si>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</si>
  <si>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</si>
  <si>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</si>
  <si>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</si>
  <si>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</si>
  <si>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</si>
  <si>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</si>
  <si>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</si>
  <si>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</si>
  <si>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</si>
  <si>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</si>
  <si>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</si>
  <si>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</si>
  <si>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</si>
  <si>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</si>
  <si>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</si>
  <si>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</si>
  <si>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</si>
  <si>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</si>
  <si>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</si>
  <si>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</si>
  <si>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</si>
  <si>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</si>
  <si>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</si>
  <si>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</si>
  <si>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</si>
  <si>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</si>
  <si>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</si>
  <si>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</si>
  <si>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</si>
  <si>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</si>
  <si>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</si>
  <si>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</si>
  <si>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</si>
  <si>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</si>
  <si>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</si>
  <si>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</si>
  <si>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</si>
  <si>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</si>
  <si>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</si>
  <si>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</si>
  <si>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</si>
  <si>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</si>
  <si>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</si>
  <si>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</si>
  <si>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</si>
  <si>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</si>
  <si>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</si>
  <si>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</si>
  <si>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</si>
  <si>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</si>
  <si>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</si>
  <si>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</si>
  <si>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</si>
  <si>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</si>
  <si>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</si>
  <si>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</si>
  <si>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</si>
  <si>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</si>
  <si>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</si>
  <si>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</si>
  <si>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</si>
  <si>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</si>
  <si>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</si>
  <si>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</si>
  <si>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</si>
  <si>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</si>
  <si>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</si>
  <si>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</si>
  <si>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</si>
  <si>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</si>
  <si>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</si>
  <si>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</si>
  <si>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</si>
  <si>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</si>
  <si>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</si>
  <si>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</si>
  <si>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</si>
  <si>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</si>
  <si>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</si>
  <si>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</si>
  <si>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</si>
  <si>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</si>
  <si>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</si>
  <si>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</si>
  <si>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</si>
  <si>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</si>
  <si>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</si>
  <si>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</si>
  <si>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</si>
  <si>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</si>
  <si>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</si>
  <si>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</si>
  <si>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</si>
  <si>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</si>
  <si>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</si>
  <si>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</si>
  <si>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</si>
  <si>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</si>
  <si>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</si>
  <si>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</si>
  <si>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</si>
  <si>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</si>
  <si>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</si>
  <si>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</si>
  <si>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</si>
  <si>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</si>
  <si>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</si>
  <si>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</si>
  <si>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</si>
  <si>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</si>
  <si>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</si>
  <si>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</si>
  <si>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</si>
  <si>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</si>
  <si>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</si>
  <si>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</si>
  <si>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</si>
  <si>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</si>
  <si>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</si>
  <si>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</si>
  <si>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</si>
  <si>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</si>
  <si>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</si>
  <si>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</si>
  <si>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</si>
  <si>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</si>
  <si>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</si>
  <si>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</si>
  <si>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</si>
  <si>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</si>
  <si>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</si>
  <si>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</si>
  <si>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</si>
  <si>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</si>
  <si>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</si>
  <si>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</si>
  <si>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</si>
  <si>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</si>
  <si>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</si>
  <si>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</si>
  <si>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</si>
  <si>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</si>
  <si>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</si>
  <si>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</si>
  <si>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</si>
  <si>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</si>
  <si>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</si>
  <si>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</si>
  <si>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</si>
  <si>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</si>
  <si>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</si>
  <si>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</si>
  <si>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</si>
  <si>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</si>
  <si>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</si>
  <si>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</si>
  <si>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</si>
  <si>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</si>
  <si>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</si>
  <si>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</si>
  <si>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</si>
  <si>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</si>
  <si>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</si>
  <si>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</si>
  <si>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</si>
  <si>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</si>
  <si>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</si>
  <si>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</si>
  <si>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</si>
  <si>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</si>
  <si>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</si>
  <si>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</si>
  <si>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</si>
  <si>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</si>
  <si>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</si>
  <si>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</si>
  <si>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</si>
  <si>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</si>
  <si>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</si>
  <si>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</si>
  <si>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</si>
  <si>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</si>
  <si>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</si>
  <si>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</si>
  <si>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</si>
  <si>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</si>
  <si>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</si>
  <si>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</si>
  <si>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</si>
  <si>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</si>
  <si>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</si>
  <si>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</si>
  <si>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</si>
  <si>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</si>
  <si>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</si>
  <si>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</si>
  <si>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</si>
  <si>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</si>
  <si>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</si>
  <si>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</si>
  <si>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</si>
  <si>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</si>
  <si>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</si>
  <si>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</si>
  <si>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</si>
  <si>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</si>
  <si>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</si>
  <si>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</si>
  <si>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</si>
  <si>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</si>
  <si>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</si>
  <si>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</si>
  <si>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</si>
  <si>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</si>
  <si>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</si>
  <si>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</si>
  <si>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</si>
  <si>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</si>
  <si>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</si>
  <si>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</si>
  <si>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</si>
  <si>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</si>
  <si>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</si>
  <si>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</si>
  <si>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</si>
  <si>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</si>
  <si>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</si>
  <si>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</si>
  <si>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</si>
  <si>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</si>
  <si>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</si>
  <si>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</si>
  <si>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</si>
  <si>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</si>
  <si>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</si>
  <si>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</si>
  <si>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</si>
  <si>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</si>
  <si>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</si>
  <si>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</si>
  <si>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</si>
  <si>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</si>
  <si>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</si>
  <si>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</si>
  <si>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</si>
  <si>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</si>
  <si>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</si>
  <si>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</si>
  <si>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</si>
  <si>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</si>
  <si>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</si>
  <si>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</si>
  <si>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</si>
  <si>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</si>
  <si>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</si>
  <si>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</si>
  <si>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</si>
  <si>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</si>
  <si>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</si>
  <si>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</si>
  <si>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</si>
  <si>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</si>
  <si>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</si>
  <si>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</si>
  <si>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</si>
  <si>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</si>
  <si>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</si>
  <si>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</si>
  <si>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</si>
  <si>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</si>
  <si>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</si>
  <si>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</si>
  <si>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</si>
  <si>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</si>
  <si>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</si>
  <si>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</si>
  <si>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</si>
  <si>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</si>
  <si>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</si>
  <si>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</si>
  <si>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</si>
  <si>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</si>
  <si>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</si>
  <si>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</si>
  <si>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</si>
  <si>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</si>
  <si>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</si>
  <si>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</si>
  <si>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</si>
  <si>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</si>
  <si>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</si>
  <si>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</si>
  <si>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</si>
  <si>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</si>
  <si>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</si>
  <si>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</si>
  <si>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</si>
  <si>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</si>
  <si>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</si>
  <si>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</si>
  <si>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</si>
  <si>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</si>
  <si>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</si>
  <si>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</si>
  <si>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</si>
  <si>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</si>
  <si>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</si>
  <si>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</si>
  <si>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</si>
  <si>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</si>
  <si>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</si>
  <si>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</si>
  <si>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</si>
  <si>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</si>
  <si>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</si>
  <si>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</si>
  <si>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</si>
  <si>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</si>
  <si>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</si>
  <si>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</si>
  <si>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</si>
  <si>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</si>
  <si>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</si>
  <si>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</si>
  <si>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</si>
  <si>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</si>
  <si>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</si>
  <si>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</si>
  <si>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</si>
  <si>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</si>
  <si>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</si>
  <si>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</si>
  <si>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</si>
  <si>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</si>
  <si>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</si>
  <si>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</si>
  <si>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</si>
  <si>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</si>
  <si>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</si>
  <si>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</si>
  <si>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</si>
  <si>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</si>
  <si>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</si>
  <si>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</si>
  <si>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</si>
  <si>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</si>
  <si>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</si>
  <si>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</si>
  <si>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</si>
  <si>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</si>
  <si>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</si>
  <si>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</si>
  <si>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</si>
  <si>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</si>
  <si>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</si>
  <si>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</si>
  <si>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</si>
  <si>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</si>
  <si>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</si>
  <si>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</si>
  <si>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</si>
  <si>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</si>
  <si>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</si>
  <si>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</si>
  <si>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</si>
  <si>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</si>
  <si>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</si>
  <si>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</si>
  <si>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</si>
  <si>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</si>
  <si>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</si>
  <si>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</si>
  <si>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</si>
  <si>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</si>
  <si>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</si>
  <si>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</si>
  <si>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</si>
  <si>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</si>
  <si>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</si>
  <si>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</si>
  <si>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</si>
  <si>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</si>
  <si>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</si>
  <si>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</si>
  <si>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</si>
  <si>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</si>
  <si>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</si>
  <si>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</si>
  <si>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</si>
  <si>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</si>
  <si>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</si>
  <si>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</si>
  <si>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</si>
  <si>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</si>
  <si>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</si>
  <si>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</si>
  <si>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</si>
  <si>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</si>
  <si>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</si>
  <si>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</si>
  <si>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</si>
  <si>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</si>
  <si>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</si>
  <si>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</si>
  <si>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</si>
  <si>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</si>
  <si>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</si>
  <si>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</si>
  <si>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</si>
  <si>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</si>
  <si>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</si>
  <si>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</si>
  <si>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</si>
  <si>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</si>
  <si>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</si>
  <si>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</si>
  <si>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</si>
  <si>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</si>
  <si>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</si>
  <si>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</si>
  <si>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</si>
  <si>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</si>
  <si>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</si>
  <si>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</si>
  <si>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</si>
  <si>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</si>
  <si>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</si>
  <si>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</si>
  <si>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</si>
  <si>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</si>
  <si>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</si>
  <si>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</si>
  <si>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</si>
  <si>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</si>
  <si>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</si>
  <si>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</si>
  <si>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</si>
  <si>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</si>
  <si>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</si>
  <si>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</si>
  <si>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</si>
  <si>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</si>
  <si>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</si>
  <si>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</si>
  <si>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</si>
  <si>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</si>
  <si>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</si>
  <si>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</si>
  <si>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</si>
  <si>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</si>
  <si>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</si>
  <si>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</si>
  <si>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</si>
  <si>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</si>
  <si>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</si>
  <si>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</si>
  <si>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</si>
  <si>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</si>
  <si>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</si>
  <si>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</si>
  <si>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</si>
  <si>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</si>
  <si>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</si>
  <si>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</si>
  <si>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</si>
  <si>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</si>
  <si>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</si>
  <si>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</si>
  <si>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</si>
  <si>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</si>
  <si>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</si>
  <si>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</si>
  <si>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</si>
  <si>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</si>
  <si>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</si>
  <si>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</si>
  <si>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</si>
  <si>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</si>
  <si>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</si>
  <si>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</si>
  <si>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</si>
  <si>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</si>
  <si>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</si>
  <si>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</si>
  <si>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</si>
  <si>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</si>
  <si>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</si>
  <si>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</si>
  <si>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</si>
  <si>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</si>
  <si>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</si>
  <si>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</si>
  <si>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</si>
  <si>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</si>
  <si>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</si>
  <si>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</si>
  <si>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</si>
  <si>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</si>
  <si>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</si>
  <si>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</si>
  <si>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</si>
  <si>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</si>
  <si>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</si>
  <si>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</si>
  <si>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</si>
  <si>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</si>
  <si>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</si>
  <si>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</si>
  <si>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</si>
  <si>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</si>
  <si>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</si>
  <si>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</si>
  <si>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</si>
  <si>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</si>
  <si>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</si>
  <si>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</si>
  <si>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</si>
  <si>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</si>
  <si>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</si>
  <si>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</si>
  <si>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</si>
  <si>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</si>
  <si>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</si>
  <si>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</si>
  <si>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</si>
  <si>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</si>
  <si>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</si>
  <si>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</si>
  <si>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</si>
  <si>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</si>
  <si>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</si>
  <si>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</si>
  <si>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</si>
  <si>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</si>
  <si>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</si>
  <si>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</si>
  <si>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</si>
  <si>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</si>
  <si>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</si>
  <si>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</si>
  <si>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</si>
  <si>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</si>
  <si>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</si>
  <si>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</si>
  <si>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</si>
  <si>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</si>
  <si>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</si>
  <si>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</si>
  <si>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</si>
  <si>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</si>
  <si>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</si>
  <si>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</si>
  <si>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</si>
  <si>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</si>
  <si>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</si>
  <si>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</si>
  <si>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</si>
  <si>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</si>
  <si>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</si>
  <si>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</si>
  <si>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</si>
  <si>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</si>
  <si>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</si>
  <si>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</si>
  <si>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</si>
  <si>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</si>
  <si>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</si>
  <si>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</si>
  <si>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</si>
  <si>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</si>
  <si>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</si>
  <si>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</si>
  <si>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</si>
  <si>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</si>
  <si>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</si>
  <si>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</si>
  <si>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</si>
  <si>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</si>
  <si>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</si>
  <si>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</si>
  <si>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</si>
  <si>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</si>
  <si>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</si>
  <si>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</si>
  <si>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</si>
  <si>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</si>
  <si>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</si>
  <si>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</si>
  <si>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</si>
  <si>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</si>
  <si>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</si>
  <si>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</si>
  <si>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</si>
  <si>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</si>
  <si>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</si>
  <si>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</si>
  <si>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</si>
  <si>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</si>
  <si>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</si>
  <si>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</si>
  <si>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</si>
  <si>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</si>
  <si>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</si>
  <si>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</si>
  <si>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</si>
  <si>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</si>
  <si>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</si>
  <si>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</si>
  <si>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</si>
  <si>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</si>
  <si>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</si>
  <si>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</si>
  <si>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</si>
  <si>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</si>
  <si>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</si>
  <si>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</si>
  <si>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</si>
  <si>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</si>
  <si>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</si>
  <si>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</si>
  <si>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</si>
  <si>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</si>
  <si>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</si>
  <si>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</si>
  <si>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</si>
  <si>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</si>
  <si>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</si>
  <si>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</si>
  <si>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</si>
  <si>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</si>
  <si>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</si>
  <si>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</si>
  <si>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</si>
  <si>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</si>
  <si>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</si>
  <si>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</si>
  <si>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</si>
  <si>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</si>
  <si>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</si>
  <si>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</si>
  <si>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</si>
  <si>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</si>
  <si>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</si>
  <si>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</si>
  <si>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</si>
  <si>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</si>
  <si>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</si>
  <si>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</si>
  <si>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</si>
  <si>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</si>
  <si>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</si>
  <si>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</si>
  <si>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</si>
  <si>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</si>
  <si>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</si>
  <si>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</si>
  <si>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</si>
  <si>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</si>
  <si>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</si>
  <si>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</si>
  <si>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</si>
  <si>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</si>
  <si>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</si>
  <si>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</si>
  <si>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</si>
  <si>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</si>
  <si>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</si>
  <si>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</si>
  <si>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</si>
  <si>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</si>
  <si>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</si>
  <si>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</si>
  <si>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</si>
  <si>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</si>
  <si>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</si>
  <si>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</si>
  <si>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</si>
  <si>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</si>
  <si>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</si>
  <si>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</si>
  <si>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</si>
  <si>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</si>
  <si>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</si>
  <si>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</si>
  <si>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</si>
  <si>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</si>
  <si>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</si>
  <si>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</si>
  <si>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</si>
  <si>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</si>
  <si>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</si>
  <si>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</si>
  <si>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</si>
  <si>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</si>
  <si>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</si>
  <si>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</si>
  <si>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</si>
  <si>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</si>
  <si>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</si>
  <si>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</si>
  <si>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</si>
  <si>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</si>
  <si>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</si>
  <si>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</si>
  <si>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</si>
  <si>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</si>
  <si>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</si>
  <si>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</si>
  <si>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</si>
  <si>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</si>
  <si>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</si>
  <si>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</si>
  <si>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</si>
  <si>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</si>
  <si>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</si>
  <si>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</si>
  <si>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</si>
  <si>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</si>
  <si>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</si>
  <si>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</si>
  <si>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</si>
  <si>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</si>
  <si>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</si>
  <si>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</si>
  <si>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</si>
  <si>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</si>
  <si>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</si>
  <si>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</si>
  <si>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</si>
  <si>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</si>
  <si>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</si>
  <si>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</si>
  <si>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</si>
  <si>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</si>
  <si>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</si>
  <si>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</si>
  <si>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</si>
  <si>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</si>
  <si>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74073/1</t>
  </si>
  <si>
    <t>74073/2</t>
  </si>
  <si>
    <t>74078/1</t>
  </si>
  <si>
    <t>74084/1</t>
  </si>
  <si>
    <t>PORTA CADEADO ZINCADO OXIDADO PRETO COM CADEADO DE ACO INOX, LARGURA DE *50* MM</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</si>
  <si>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</si>
  <si>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</si>
  <si>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</si>
  <si>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</si>
  <si>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</si>
  <si>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</si>
  <si>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</si>
  <si>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</si>
  <si>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</si>
  <si>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</si>
  <si>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</si>
  <si>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</si>
  <si>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</si>
  <si>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</si>
  <si>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</si>
  <si>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</si>
  <si>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</si>
  <si>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</si>
  <si>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</si>
  <si>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</si>
  <si>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</si>
  <si>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</si>
  <si>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</si>
  <si>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</si>
  <si>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</si>
  <si>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</si>
  <si>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</si>
  <si>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</si>
  <si>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</si>
  <si>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</si>
  <si>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</si>
  <si>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</si>
  <si>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</si>
  <si>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</si>
  <si>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</si>
  <si>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</si>
  <si>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</si>
  <si>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</si>
  <si>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</si>
  <si>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</si>
  <si>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</si>
  <si>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</si>
  <si>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</si>
  <si>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</si>
  <si>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</si>
  <si>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</si>
  <si>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</si>
  <si>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</si>
  <si>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</si>
  <si>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</si>
  <si>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</si>
  <si>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</si>
  <si>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</si>
  <si>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</si>
  <si>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</si>
  <si>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</si>
  <si>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</si>
  <si>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</si>
  <si>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</si>
  <si>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</si>
  <si>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</si>
  <si>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</si>
  <si>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</si>
  <si>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</si>
  <si>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</si>
  <si>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</si>
  <si>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</si>
  <si>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</si>
  <si>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</si>
  <si>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</si>
  <si>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</si>
  <si>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</si>
  <si>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</si>
  <si>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</si>
  <si>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</si>
  <si>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</si>
  <si>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</si>
  <si>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</si>
  <si>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</si>
  <si>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</si>
  <si>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</si>
  <si>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</si>
  <si>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</si>
  <si>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</si>
  <si>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</si>
  <si>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</si>
  <si>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</si>
  <si>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</si>
  <si>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</si>
  <si>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</si>
  <si>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</si>
  <si>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</si>
  <si>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</si>
  <si>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</si>
  <si>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</si>
  <si>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</si>
  <si>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</si>
  <si>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</si>
  <si>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</si>
  <si>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</si>
  <si>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</si>
  <si>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</si>
  <si>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</si>
  <si>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</si>
  <si>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</si>
  <si>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</si>
  <si>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</si>
  <si>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</si>
  <si>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</si>
  <si>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</si>
  <si>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</si>
  <si>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</si>
  <si>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</si>
  <si>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</si>
  <si>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</si>
  <si>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</si>
  <si>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</si>
  <si>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</si>
  <si>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</si>
  <si>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</si>
  <si>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</si>
  <si>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</si>
  <si>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</si>
  <si>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</si>
  <si>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</si>
  <si>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</si>
  <si>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</si>
  <si>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</si>
  <si>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</si>
  <si>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</si>
  <si>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</si>
  <si>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</si>
  <si>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</si>
  <si>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</si>
  <si>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</si>
  <si>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</si>
  <si>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</si>
  <si>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</si>
  <si>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</si>
  <si>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</si>
  <si>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</si>
  <si>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</si>
  <si>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</si>
  <si>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</si>
  <si>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</si>
  <si>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</si>
  <si>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</si>
  <si>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</si>
  <si>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</si>
  <si>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</si>
  <si>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</si>
  <si>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</si>
  <si>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</si>
  <si>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</si>
  <si>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</si>
  <si>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</si>
  <si>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</si>
  <si>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5.0</t>
  </si>
  <si>
    <t>5.1</t>
  </si>
  <si>
    <t>5.2</t>
  </si>
  <si>
    <t>6.2</t>
  </si>
  <si>
    <t>10.5</t>
  </si>
  <si>
    <t>11.1</t>
  </si>
  <si>
    <t>11.2</t>
  </si>
  <si>
    <t>11.3</t>
  </si>
  <si>
    <t>11.4</t>
  </si>
  <si>
    <t>14.1</t>
  </si>
  <si>
    <t>14.2</t>
  </si>
  <si>
    <t xml:space="preserve">ESQUADRIAS </t>
  </si>
  <si>
    <t xml:space="preserve">INSTALAÇÕES SANITÁRIAS </t>
  </si>
  <si>
    <t>INSTALAÇÕES HIDRAULICAS</t>
  </si>
  <si>
    <t>FORNECIMENTO E INSTALAÇÃO BARRA DE APOIO RETA, EM ACO INOX POLIDO, COMPRIMENTO 90 CM, DIAMETRO MINIMO 3 CM</t>
  </si>
  <si>
    <t xml:space="preserve">INSTALAÇÕES DE GÁS </t>
  </si>
  <si>
    <t>INSTALAÇÕES ELÉTRICAS</t>
  </si>
  <si>
    <t>PLACA DE SINALIZACAO DE SEGURANCA CONTRA INCENDIO, FOTOLUMINESCENTE, RETANGULAR, *20 X 40* CM, EM PVC *2* MM ANTI-CHAMAS (SIMBOLOS, CORES E PICTOGRAMAS CONFORME NBR 13434) - FORNECIMENTO E INSTALAÇÃO</t>
  </si>
  <si>
    <t>18.1</t>
  </si>
  <si>
    <t>18.2</t>
  </si>
  <si>
    <t>18.3</t>
  </si>
  <si>
    <t>18.4</t>
  </si>
  <si>
    <t>18.5</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</si>
  <si>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</si>
  <si>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</si>
  <si>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</si>
  <si>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</si>
  <si>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</si>
  <si>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</si>
  <si>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</si>
  <si>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</si>
  <si>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</si>
  <si>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</si>
  <si>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</si>
  <si>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</si>
  <si>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</si>
  <si>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</si>
  <si>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</si>
  <si>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</si>
  <si>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</si>
  <si>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</si>
  <si>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</si>
  <si>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</si>
  <si>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</si>
  <si>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</si>
  <si>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</si>
  <si>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</si>
  <si>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</si>
  <si>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</si>
  <si>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</si>
  <si>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</si>
  <si>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</si>
  <si>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</si>
  <si>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</si>
  <si>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</si>
  <si>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</si>
  <si>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</si>
  <si>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</si>
  <si>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</si>
  <si>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</si>
  <si>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</si>
  <si>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</si>
  <si>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</si>
  <si>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</si>
  <si>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</si>
  <si>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</si>
  <si>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</si>
  <si>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</si>
  <si>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</si>
  <si>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</si>
  <si>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</si>
  <si>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</si>
  <si>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</si>
  <si>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</si>
  <si>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</si>
  <si>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</si>
  <si>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</si>
  <si>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</si>
  <si>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</si>
  <si>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</si>
  <si>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</si>
  <si>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</si>
  <si>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</si>
  <si>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</si>
  <si>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</si>
  <si>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</si>
  <si>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</si>
  <si>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</si>
  <si>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</si>
  <si>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</si>
  <si>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</si>
  <si>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</si>
  <si>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</si>
  <si>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</si>
  <si>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</si>
  <si>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</si>
  <si>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</si>
  <si>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</si>
  <si>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</si>
  <si>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 xml:space="preserve">INSTALAÇÕES ELÉTRICAS </t>
  </si>
  <si>
    <t>PORCENTAGEM PREVISTA</t>
  </si>
  <si>
    <r>
      <t>MUNICÍPIO:</t>
    </r>
    <r>
      <rPr>
        <sz val="11"/>
        <rFont val="Arial"/>
        <family val="2"/>
      </rPr>
      <t xml:space="preserve"> VÁRZEA GRANDE - MT</t>
    </r>
  </si>
  <si>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</si>
  <si>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</si>
  <si>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</si>
  <si>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</si>
  <si>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</si>
  <si>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</si>
  <si>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</si>
  <si>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</si>
  <si>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</si>
  <si>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</si>
  <si>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</si>
  <si>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</si>
  <si>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</si>
  <si>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</si>
  <si>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</si>
  <si>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</si>
  <si>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</si>
  <si>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</si>
  <si>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</si>
  <si>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</si>
  <si>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</si>
  <si>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</si>
  <si>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</si>
  <si>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</si>
  <si>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</si>
  <si>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</si>
  <si>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</si>
  <si>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</si>
  <si>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</si>
  <si>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</si>
  <si>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</si>
  <si>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</si>
  <si>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</si>
  <si>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</si>
  <si>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</si>
  <si>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</si>
  <si>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</si>
  <si>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</si>
  <si>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</si>
  <si>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</si>
  <si>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</si>
  <si>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</si>
  <si>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</si>
  <si>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</si>
  <si>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</si>
  <si>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</si>
  <si>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</si>
  <si>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</si>
  <si>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</si>
  <si>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</si>
  <si>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</si>
  <si>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</si>
  <si>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</si>
  <si>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</si>
  <si>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</si>
  <si>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</si>
  <si>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</si>
  <si>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</si>
  <si>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</si>
  <si>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</si>
  <si>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</si>
  <si>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</si>
  <si>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</si>
  <si>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</si>
  <si>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</si>
  <si>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</si>
  <si>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</si>
  <si>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</si>
  <si>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</si>
  <si>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</si>
  <si>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</si>
  <si>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</si>
  <si>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</si>
  <si>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</si>
  <si>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</si>
  <si>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</si>
  <si>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</si>
  <si>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</si>
  <si>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</si>
  <si>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</si>
  <si>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</si>
  <si>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</si>
  <si>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</si>
  <si>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</si>
  <si>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</si>
  <si>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</si>
  <si>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</si>
  <si>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</si>
  <si>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</si>
  <si>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</si>
  <si>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</si>
  <si>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</si>
  <si>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</si>
  <si>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</si>
  <si>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</si>
  <si>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</si>
  <si>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</si>
  <si>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</si>
  <si>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</si>
  <si>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</si>
  <si>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</si>
  <si>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</si>
  <si>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CP-HID-16</t>
  </si>
  <si>
    <t>CP-PTR-10</t>
  </si>
  <si>
    <t>CP-PTR-11</t>
  </si>
  <si>
    <t>CP-PTR-12</t>
  </si>
  <si>
    <t>CP-PTR-13</t>
  </si>
  <si>
    <t>CP-PTR-14</t>
  </si>
  <si>
    <t>CP-PTR-15</t>
  </si>
  <si>
    <t>CP-PTR-16</t>
  </si>
  <si>
    <t>CP-PTR-17</t>
  </si>
  <si>
    <t>CP-PTR-18</t>
  </si>
  <si>
    <t>CP-PTR-19</t>
  </si>
  <si>
    <t>CP-PTR-20</t>
  </si>
  <si>
    <t>CP-PTR-21</t>
  </si>
  <si>
    <t>CP-PTR-22</t>
  </si>
  <si>
    <t>CP-PTR-23</t>
  </si>
  <si>
    <t>CP-PTR-24</t>
  </si>
  <si>
    <t>CP-PTR-25</t>
  </si>
  <si>
    <t>CP-PTR-26</t>
  </si>
  <si>
    <t>CP-PTR-27</t>
  </si>
  <si>
    <t>CP-PTR-28</t>
  </si>
  <si>
    <t>CP-PTR-29</t>
  </si>
  <si>
    <t>CP-PTR-30</t>
  </si>
  <si>
    <t>CP-PTR-31</t>
  </si>
  <si>
    <t>CP-PTR-32</t>
  </si>
  <si>
    <t>CP-PTR-33</t>
  </si>
  <si>
    <t>CP-PTR-34</t>
  </si>
  <si>
    <t>CP-PTR-35</t>
  </si>
  <si>
    <t>CP-PTR-36</t>
  </si>
  <si>
    <t>CP-PTR-37</t>
  </si>
  <si>
    <t>CP-PTR-38</t>
  </si>
  <si>
    <t>CP-PTR-39</t>
  </si>
  <si>
    <t>CP-PTR-40</t>
  </si>
  <si>
    <t>CP-PTR-41</t>
  </si>
  <si>
    <t>CP-PTR-42</t>
  </si>
  <si>
    <t>CP-PTR-43</t>
  </si>
  <si>
    <t>CP-PTR-44</t>
  </si>
  <si>
    <t>CP-PTR-45</t>
  </si>
  <si>
    <t>CP-PTR-46</t>
  </si>
  <si>
    <t>CP-PTR-47</t>
  </si>
  <si>
    <t>CP-PTR-48</t>
  </si>
  <si>
    <t>CP-PTR-49</t>
  </si>
  <si>
    <t>CP-PTR-50</t>
  </si>
  <si>
    <t>TAXAS E ENSAIOS</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</si>
  <si>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</si>
  <si>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</si>
  <si>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</si>
  <si>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</si>
  <si>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</si>
  <si>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</si>
  <si>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</si>
  <si>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</si>
  <si>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</si>
  <si>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</si>
  <si>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</si>
  <si>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</si>
  <si>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</si>
  <si>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</si>
  <si>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</si>
  <si>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</si>
  <si>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</si>
  <si>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</si>
  <si>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</si>
  <si>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</si>
  <si>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</si>
  <si>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</si>
  <si>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</si>
  <si>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</si>
  <si>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</si>
  <si>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</si>
  <si>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</si>
  <si>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</si>
  <si>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</si>
  <si>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</si>
  <si>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</si>
  <si>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</si>
  <si>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</si>
  <si>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</si>
  <si>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</si>
  <si>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</si>
  <si>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</si>
  <si>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</si>
  <si>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</si>
  <si>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</si>
  <si>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</si>
  <si>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</si>
  <si>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</si>
  <si>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</si>
  <si>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</si>
  <si>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</si>
  <si>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</si>
  <si>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</si>
  <si>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</si>
  <si>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</si>
  <si>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</si>
  <si>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</si>
  <si>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</si>
  <si>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</si>
  <si>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</si>
  <si>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</si>
  <si>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</si>
  <si>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</si>
  <si>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</si>
  <si>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</si>
  <si>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</si>
  <si>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</si>
  <si>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</si>
  <si>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</si>
  <si>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</si>
  <si>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</si>
  <si>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</si>
  <si>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</si>
  <si>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</si>
  <si>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</si>
  <si>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</si>
  <si>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</si>
  <si>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</si>
  <si>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</si>
  <si>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</si>
  <si>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</si>
  <si>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</si>
  <si>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</si>
  <si>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</si>
  <si>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</si>
  <si>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</si>
  <si>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</si>
  <si>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</si>
  <si>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</si>
  <si>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</si>
  <si>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</si>
  <si>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</si>
  <si>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</si>
  <si>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</si>
  <si>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</si>
  <si>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</si>
  <si>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</si>
  <si>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</si>
  <si>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</si>
  <si>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</si>
  <si>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</si>
  <si>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</si>
  <si>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</si>
  <si>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</si>
  <si>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</si>
  <si>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</si>
  <si>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</si>
  <si>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</si>
  <si>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</si>
  <si>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</si>
  <si>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</si>
  <si>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</si>
  <si>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</si>
  <si>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</si>
  <si>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</si>
  <si>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</si>
  <si>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</si>
  <si>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</si>
  <si>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</si>
  <si>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</si>
  <si>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</si>
  <si>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</si>
  <si>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</si>
  <si>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</si>
  <si>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</si>
  <si>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</si>
  <si>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</si>
  <si>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</si>
  <si>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</si>
  <si>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</si>
  <si>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</si>
  <si>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</si>
  <si>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</si>
  <si>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</si>
  <si>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</si>
  <si>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</si>
  <si>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</si>
  <si>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</si>
  <si>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</si>
  <si>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</si>
  <si>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</si>
  <si>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</si>
  <si>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</si>
  <si>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</si>
  <si>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</si>
  <si>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</si>
  <si>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</si>
  <si>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</si>
  <si>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</si>
  <si>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</si>
  <si>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</si>
  <si>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</si>
  <si>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</si>
  <si>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</si>
  <si>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</si>
  <si>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</si>
  <si>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</si>
  <si>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</si>
  <si>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</si>
  <si>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</si>
  <si>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</si>
  <si>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</si>
  <si>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</si>
  <si>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</si>
  <si>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</si>
  <si>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</si>
  <si>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</si>
  <si>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</si>
  <si>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</si>
  <si>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</si>
  <si>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</si>
  <si>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</si>
  <si>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</si>
  <si>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</si>
  <si>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</si>
  <si>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</si>
  <si>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</si>
  <si>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</si>
  <si>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</si>
  <si>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</si>
  <si>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</si>
  <si>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</si>
  <si>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</si>
  <si>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</si>
  <si>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</si>
  <si>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</si>
  <si>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</si>
  <si>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</si>
  <si>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</si>
  <si>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</si>
  <si>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</si>
  <si>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</si>
  <si>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</si>
  <si>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</si>
  <si>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</si>
  <si>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</si>
  <si>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</si>
  <si>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</si>
  <si>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</si>
  <si>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</si>
  <si>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</si>
  <si>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</si>
  <si>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</si>
  <si>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</si>
  <si>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</si>
  <si>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</si>
  <si>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PLANILHA ORÇAMENTÁRIA</t>
  </si>
  <si>
    <t>CP-DEM-1</t>
  </si>
  <si>
    <t>CP-DEM-3</t>
  </si>
  <si>
    <t>CP-GAS-8</t>
  </si>
  <si>
    <t>CP-PTR-1</t>
  </si>
  <si>
    <t>CP-PTR-2</t>
  </si>
  <si>
    <t>CP-PTR-3</t>
  </si>
  <si>
    <t>CP-PTR-4</t>
  </si>
  <si>
    <t>CP-PTR-5</t>
  </si>
  <si>
    <t>CP-PTR-6</t>
  </si>
  <si>
    <t>CP-PTR-7</t>
  </si>
  <si>
    <t>CP-PTR-8</t>
  </si>
  <si>
    <t>CP-PTR-9</t>
  </si>
  <si>
    <t>CP-REV-2</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</si>
  <si>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</si>
  <si>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</si>
  <si>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</si>
  <si>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</si>
  <si>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</si>
  <si>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PARA-RAIO DE DISTRIBUIÇÃO, TENSÃO NOMINAL 15 KV E DESCARGA DE ATÉ 5 KA</t>
  </si>
  <si>
    <t>4.4</t>
  </si>
  <si>
    <t>4.5</t>
  </si>
  <si>
    <t>4.6</t>
  </si>
  <si>
    <t>5.3</t>
  </si>
  <si>
    <t>5.4</t>
  </si>
  <si>
    <t xml:space="preserve">TOTAL DO ITEM </t>
  </si>
  <si>
    <t>9.4</t>
  </si>
  <si>
    <t>11.5</t>
  </si>
  <si>
    <t>11.6</t>
  </si>
  <si>
    <t>11.7</t>
  </si>
  <si>
    <t>11.8</t>
  </si>
  <si>
    <t>11.9</t>
  </si>
  <si>
    <t>15.3</t>
  </si>
  <si>
    <t>15.4</t>
  </si>
  <si>
    <t>15.5</t>
  </si>
  <si>
    <t>15.6</t>
  </si>
  <si>
    <t>16.1.1</t>
  </si>
  <si>
    <t>16.1.2</t>
  </si>
  <si>
    <t>16.1.3</t>
  </si>
  <si>
    <t>16.1.4</t>
  </si>
  <si>
    <t>16.1.5</t>
  </si>
  <si>
    <t>CP-TX-1</t>
  </si>
  <si>
    <t>16.2.1</t>
  </si>
  <si>
    <t>TOTAL DO ITEM</t>
  </si>
  <si>
    <t>1.5</t>
  </si>
  <si>
    <t>1.6</t>
  </si>
  <si>
    <t>2.9</t>
  </si>
  <si>
    <t>2.10</t>
  </si>
  <si>
    <t>2.11</t>
  </si>
  <si>
    <t>2.12</t>
  </si>
  <si>
    <t>2.13</t>
  </si>
  <si>
    <t>2.14</t>
  </si>
  <si>
    <t>4.7</t>
  </si>
  <si>
    <t>PINTURA</t>
  </si>
  <si>
    <t>COMPOSIÇÕES PRA REVESTIMENTO E PISO</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</si>
  <si>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</si>
  <si>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</si>
  <si>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</si>
  <si>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</si>
  <si>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</si>
  <si>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</si>
  <si>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</si>
  <si>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</si>
  <si>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</si>
  <si>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</si>
  <si>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</si>
  <si>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</si>
  <si>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</si>
  <si>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</si>
  <si>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</si>
  <si>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</si>
  <si>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</si>
  <si>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</si>
  <si>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</si>
  <si>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</si>
  <si>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</si>
  <si>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</si>
  <si>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</si>
  <si>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</si>
  <si>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</si>
  <si>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</si>
  <si>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</si>
  <si>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</si>
  <si>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</si>
  <si>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</si>
  <si>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</si>
  <si>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</si>
  <si>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</si>
  <si>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</si>
  <si>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</si>
  <si>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</si>
  <si>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</si>
  <si>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</si>
  <si>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</si>
  <si>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</si>
  <si>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</si>
  <si>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</si>
  <si>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</si>
  <si>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</si>
  <si>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</si>
  <si>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</si>
  <si>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</si>
  <si>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</si>
  <si>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</si>
  <si>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</si>
  <si>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</si>
  <si>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</si>
  <si>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</si>
  <si>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</si>
  <si>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</si>
  <si>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</si>
  <si>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</si>
  <si>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</si>
  <si>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</si>
  <si>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</si>
  <si>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</si>
  <si>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</si>
  <si>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</si>
  <si>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</si>
  <si>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</si>
  <si>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</si>
  <si>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</si>
  <si>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</si>
  <si>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</si>
  <si>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</si>
  <si>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</si>
  <si>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</si>
  <si>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</si>
  <si>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</si>
  <si>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</si>
  <si>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</si>
  <si>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</si>
  <si>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</si>
  <si>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</si>
  <si>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</si>
  <si>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</si>
  <si>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</si>
  <si>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</si>
  <si>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</si>
  <si>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</si>
  <si>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</si>
  <si>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</si>
  <si>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</si>
  <si>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</si>
  <si>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</si>
  <si>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</si>
  <si>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</si>
  <si>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</si>
  <si>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</si>
  <si>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</si>
  <si>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</si>
  <si>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</si>
  <si>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</si>
  <si>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</si>
  <si>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</si>
  <si>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</si>
  <si>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</si>
  <si>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</si>
  <si>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</si>
  <si>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</si>
  <si>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</si>
  <si>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</si>
  <si>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</si>
  <si>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</si>
  <si>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</si>
  <si>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</si>
  <si>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</si>
  <si>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</si>
  <si>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</si>
  <si>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</si>
  <si>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</si>
  <si>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</si>
  <si>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</si>
  <si>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</si>
  <si>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</si>
  <si>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</si>
  <si>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</si>
  <si>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</si>
  <si>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</si>
  <si>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</si>
  <si>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</si>
  <si>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</si>
  <si>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</si>
  <si>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</si>
  <si>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</si>
  <si>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</si>
  <si>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</si>
  <si>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</si>
  <si>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</si>
  <si>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</si>
  <si>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</si>
  <si>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</si>
  <si>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</si>
  <si>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</si>
  <si>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</si>
  <si>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</si>
  <si>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</si>
  <si>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</si>
  <si>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</si>
  <si>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</si>
  <si>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</si>
  <si>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</si>
  <si>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</si>
  <si>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</si>
  <si>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</si>
  <si>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</si>
  <si>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</si>
  <si>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</si>
  <si>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</si>
  <si>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</si>
  <si>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</si>
  <si>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</si>
  <si>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</si>
  <si>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</si>
  <si>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</si>
  <si>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</si>
  <si>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</si>
  <si>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</si>
  <si>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</si>
  <si>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</si>
  <si>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</si>
  <si>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</si>
  <si>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</si>
  <si>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</si>
  <si>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</si>
  <si>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</si>
  <si>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</si>
  <si>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</si>
  <si>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</si>
  <si>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</si>
  <si>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</si>
  <si>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</si>
  <si>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</si>
  <si>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</si>
  <si>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</si>
  <si>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</si>
  <si>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</si>
  <si>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</si>
  <si>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</si>
  <si>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</si>
  <si>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</si>
  <si>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</si>
  <si>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</si>
  <si>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</si>
  <si>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</si>
  <si>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</si>
  <si>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</si>
  <si>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</si>
  <si>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</si>
  <si>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</si>
  <si>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</si>
  <si>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</si>
  <si>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</si>
  <si>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</si>
  <si>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</si>
  <si>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</si>
  <si>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</si>
  <si>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</si>
  <si>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</si>
  <si>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</si>
  <si>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</si>
  <si>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</si>
  <si>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</si>
  <si>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</si>
  <si>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</si>
  <si>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</si>
  <si>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</si>
  <si>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</si>
  <si>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</si>
  <si>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</si>
  <si>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</si>
  <si>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</si>
  <si>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</si>
  <si>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</si>
  <si>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</si>
  <si>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</si>
  <si>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</si>
  <si>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</si>
  <si>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</si>
  <si>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</si>
  <si>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</si>
  <si>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</si>
  <si>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</si>
  <si>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</si>
  <si>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</si>
  <si>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</si>
  <si>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</si>
  <si>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</si>
  <si>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</si>
  <si>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</si>
  <si>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</si>
  <si>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</si>
  <si>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</si>
  <si>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</si>
  <si>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</si>
  <si>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</si>
  <si>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</si>
  <si>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</si>
  <si>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</si>
  <si>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</si>
  <si>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</si>
  <si>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</si>
  <si>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</si>
  <si>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</si>
  <si>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</si>
  <si>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</si>
  <si>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</si>
  <si>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</si>
  <si>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</si>
  <si>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</si>
  <si>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</si>
  <si>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</si>
  <si>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</si>
  <si>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</si>
  <si>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</si>
  <si>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</si>
  <si>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</si>
  <si>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</si>
  <si>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</si>
  <si>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</si>
  <si>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</si>
  <si>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</si>
  <si>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</si>
  <si>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</si>
  <si>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</si>
  <si>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</si>
  <si>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</si>
  <si>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</si>
  <si>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</si>
  <si>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</si>
  <si>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</si>
  <si>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</si>
  <si>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</si>
  <si>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</si>
  <si>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</si>
  <si>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</si>
  <si>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</si>
  <si>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</si>
  <si>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</si>
  <si>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</si>
  <si>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</si>
  <si>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</si>
  <si>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</si>
  <si>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</si>
  <si>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</si>
  <si>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</si>
  <si>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</si>
  <si>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</si>
  <si>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</si>
  <si>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</si>
  <si>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</si>
  <si>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</si>
  <si>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</si>
  <si>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</si>
  <si>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</si>
  <si>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</si>
  <si>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</si>
  <si>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</si>
  <si>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</si>
  <si>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</si>
  <si>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</si>
  <si>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</si>
  <si>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</si>
  <si>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</si>
  <si>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</si>
  <si>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</si>
  <si>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</si>
  <si>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</si>
  <si>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</si>
  <si>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</si>
  <si>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</si>
  <si>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</si>
  <si>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</si>
  <si>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</si>
  <si>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</si>
  <si>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</si>
  <si>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</si>
  <si>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</si>
  <si>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</si>
  <si>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</si>
  <si>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</si>
  <si>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</si>
  <si>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</si>
  <si>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</si>
  <si>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</si>
  <si>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</si>
  <si>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</si>
  <si>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</si>
  <si>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</si>
  <si>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</si>
  <si>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</si>
  <si>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</si>
  <si>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</si>
  <si>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</si>
  <si>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</si>
  <si>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</si>
  <si>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</si>
  <si>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</si>
  <si>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</si>
  <si>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</si>
  <si>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</si>
  <si>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</si>
  <si>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</si>
  <si>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</si>
  <si>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</si>
  <si>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</si>
  <si>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</si>
  <si>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</si>
  <si>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</si>
  <si>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</si>
  <si>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</si>
  <si>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</si>
  <si>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</si>
  <si>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</si>
  <si>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</si>
  <si>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</si>
  <si>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</si>
  <si>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</si>
  <si>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</si>
  <si>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</si>
  <si>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</si>
  <si>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</si>
  <si>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</si>
  <si>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</si>
  <si>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</si>
  <si>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</si>
  <si>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</si>
  <si>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</si>
  <si>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</si>
  <si>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</si>
  <si>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</si>
  <si>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</si>
  <si>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</si>
  <si>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</si>
  <si>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</si>
  <si>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</si>
  <si>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</si>
  <si>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</si>
  <si>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</si>
  <si>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</si>
  <si>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</si>
  <si>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</si>
  <si>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</si>
  <si>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</si>
  <si>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</si>
  <si>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</si>
  <si>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</si>
  <si>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</si>
  <si>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</si>
  <si>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</si>
  <si>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</si>
  <si>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</si>
  <si>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</si>
  <si>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</si>
  <si>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</si>
  <si>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</si>
  <si>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</si>
  <si>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</si>
  <si>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</si>
  <si>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</si>
  <si>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</si>
  <si>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</si>
  <si>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</si>
  <si>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</si>
  <si>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</si>
  <si>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</si>
  <si>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</si>
  <si>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</si>
  <si>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</si>
  <si>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</si>
  <si>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</si>
  <si>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</si>
  <si>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</si>
  <si>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</si>
  <si>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</si>
  <si>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</si>
  <si>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</si>
  <si>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</si>
  <si>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</si>
  <si>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</si>
  <si>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</si>
  <si>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</si>
  <si>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</si>
  <si>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</si>
  <si>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</si>
  <si>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</si>
  <si>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</si>
  <si>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</si>
  <si>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</si>
  <si>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</si>
  <si>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</si>
  <si>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</si>
  <si>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</si>
  <si>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</si>
  <si>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</si>
  <si>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</si>
  <si>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</si>
  <si>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</si>
  <si>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</si>
  <si>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</si>
  <si>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</si>
  <si>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</si>
  <si>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</si>
  <si>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</si>
  <si>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</si>
  <si>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</si>
  <si>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</si>
  <si>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</si>
  <si>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</si>
  <si>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</si>
  <si>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</si>
  <si>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</si>
  <si>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</si>
  <si>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</si>
  <si>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</si>
  <si>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</si>
  <si>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</si>
  <si>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</si>
  <si>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</si>
  <si>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</si>
  <si>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</si>
  <si>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</si>
  <si>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</si>
  <si>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</si>
  <si>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</si>
  <si>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</si>
  <si>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</si>
  <si>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</si>
  <si>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</si>
  <si>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</si>
  <si>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</si>
  <si>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</si>
  <si>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</si>
  <si>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</si>
  <si>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</si>
  <si>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</si>
  <si>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</si>
  <si>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</si>
  <si>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</si>
  <si>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</si>
  <si>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</si>
  <si>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</si>
  <si>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</si>
  <si>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</si>
  <si>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</si>
  <si>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</si>
  <si>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</si>
  <si>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</si>
  <si>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</si>
  <si>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</si>
  <si>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</si>
  <si>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</si>
  <si>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</si>
  <si>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</si>
  <si>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</si>
  <si>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</si>
  <si>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</si>
  <si>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</si>
  <si>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</si>
  <si>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</si>
  <si>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</si>
  <si>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</si>
  <si>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</si>
  <si>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</si>
  <si>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</si>
  <si>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</si>
  <si>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</si>
  <si>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</si>
  <si>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</si>
  <si>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</si>
  <si>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</si>
  <si>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</si>
  <si>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</si>
  <si>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</si>
  <si>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</si>
  <si>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</si>
  <si>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</si>
  <si>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</si>
  <si>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</si>
  <si>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</si>
  <si>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</si>
  <si>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</si>
  <si>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</si>
  <si>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</si>
  <si>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</si>
  <si>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</si>
  <si>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</si>
  <si>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</si>
  <si>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</si>
  <si>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</si>
  <si>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</si>
  <si>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</si>
  <si>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</si>
  <si>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</si>
  <si>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</si>
  <si>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</si>
  <si>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</si>
  <si>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</si>
  <si>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</si>
  <si>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1 1/4" X 3/4", CONEXÃO ROSQUEADA, INSTALADO EM REDE DE ALIMENTAÇÃO PARA HIDRANTE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</si>
  <si>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</si>
  <si>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</si>
  <si>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</si>
  <si>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</si>
  <si>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</si>
  <si>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</si>
  <si>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</si>
  <si>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</si>
  <si>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</si>
  <si>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</si>
  <si>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</si>
  <si>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</si>
  <si>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</si>
  <si>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</si>
  <si>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</si>
  <si>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</si>
  <si>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</si>
  <si>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</si>
  <si>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</si>
  <si>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</si>
  <si>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</si>
  <si>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</si>
  <si>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</si>
  <si>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</si>
  <si>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</si>
  <si>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</si>
  <si>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</si>
  <si>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</si>
  <si>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</si>
  <si>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</si>
  <si>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</si>
  <si>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</si>
  <si>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</si>
  <si>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</si>
  <si>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</si>
  <si>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</si>
  <si>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</si>
  <si>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</si>
  <si>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</si>
  <si>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</si>
  <si>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</si>
  <si>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</si>
  <si>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</si>
  <si>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</si>
  <si>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</si>
  <si>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</si>
  <si>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</si>
  <si>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</si>
  <si>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</si>
  <si>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</si>
  <si>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</si>
  <si>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</si>
  <si>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</si>
  <si>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</si>
  <si>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</si>
  <si>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</si>
  <si>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</si>
  <si>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</si>
  <si>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</si>
  <si>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</si>
  <si>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</si>
  <si>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</si>
  <si>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</si>
  <si>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</si>
  <si>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</si>
  <si>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</si>
  <si>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</si>
  <si>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</si>
  <si>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</si>
  <si>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</si>
  <si>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</si>
  <si>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</si>
  <si>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</si>
  <si>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</si>
  <si>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</si>
  <si>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</si>
  <si>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</si>
  <si>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</si>
  <si>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</si>
  <si>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</si>
  <si>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</si>
  <si>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</si>
  <si>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</si>
  <si>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</si>
  <si>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</si>
  <si>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</si>
  <si>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</si>
  <si>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</si>
  <si>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</si>
  <si>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</si>
  <si>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</si>
  <si>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</si>
  <si>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</si>
  <si>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</si>
  <si>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</si>
  <si>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</si>
  <si>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</si>
  <si>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</si>
  <si>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</si>
  <si>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</si>
  <si>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</si>
  <si>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</si>
  <si>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</si>
  <si>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</si>
  <si>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</si>
  <si>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</si>
  <si>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</si>
  <si>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</si>
  <si>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</si>
  <si>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</si>
  <si>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</si>
  <si>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</si>
  <si>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</si>
  <si>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</si>
  <si>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</si>
  <si>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</si>
  <si>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</si>
  <si>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</si>
  <si>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</si>
  <si>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</si>
  <si>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</si>
  <si>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</si>
  <si>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</si>
  <si>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</si>
  <si>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</si>
  <si>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</si>
  <si>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</si>
  <si>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</si>
  <si>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</si>
  <si>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</si>
  <si>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</si>
  <si>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</si>
  <si>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</si>
  <si>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</si>
  <si>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</si>
  <si>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</si>
  <si>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</si>
  <si>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</si>
  <si>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</si>
  <si>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</si>
  <si>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</si>
  <si>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</si>
  <si>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</si>
  <si>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</si>
  <si>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</si>
  <si>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</si>
  <si>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</si>
  <si>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</si>
  <si>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</si>
  <si>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</si>
  <si>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</si>
  <si>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</si>
  <si>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</si>
  <si>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</si>
  <si>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</si>
  <si>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</si>
  <si>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</si>
  <si>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</si>
  <si>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</si>
  <si>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</si>
  <si>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</si>
  <si>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</si>
  <si>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</si>
  <si>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</si>
  <si>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</si>
  <si>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</si>
  <si>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</si>
  <si>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</si>
  <si>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</si>
  <si>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</si>
  <si>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</si>
  <si>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</si>
  <si>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</si>
  <si>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</si>
  <si>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</si>
  <si>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</si>
  <si>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</si>
  <si>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</si>
  <si>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</si>
  <si>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</si>
  <si>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</si>
  <si>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</si>
  <si>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</si>
  <si>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</si>
  <si>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</si>
  <si>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</si>
  <si>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</si>
  <si>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</si>
  <si>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</si>
  <si>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</si>
  <si>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</si>
  <si>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</si>
  <si>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</si>
  <si>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</si>
  <si>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</si>
  <si>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</si>
  <si>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</si>
  <si>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</si>
  <si>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</si>
  <si>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</si>
  <si>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</si>
  <si>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</si>
  <si>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</si>
  <si>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</si>
  <si>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</si>
  <si>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</si>
  <si>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</si>
  <si>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</si>
  <si>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</si>
  <si>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</si>
  <si>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</si>
  <si>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</si>
  <si>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</si>
  <si>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</si>
  <si>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</si>
  <si>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</si>
  <si>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</si>
  <si>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</si>
  <si>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</si>
  <si>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</si>
  <si>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</si>
  <si>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</si>
  <si>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</si>
  <si>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</si>
  <si>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</si>
  <si>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</si>
  <si>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</si>
  <si>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</si>
  <si>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</si>
  <si>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</si>
  <si>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</si>
  <si>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</si>
  <si>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</si>
  <si>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</si>
  <si>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</si>
  <si>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</si>
  <si>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</si>
  <si>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</si>
  <si>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</si>
  <si>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</si>
  <si>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</si>
  <si>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</si>
  <si>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</si>
  <si>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</si>
  <si>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</si>
  <si>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</si>
  <si>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</si>
  <si>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</si>
  <si>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</si>
  <si>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</si>
  <si>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</si>
  <si>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</si>
  <si>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</si>
  <si>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</si>
  <si>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</si>
  <si>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</si>
  <si>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</si>
  <si>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</si>
  <si>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</si>
  <si>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</si>
  <si>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</si>
  <si>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</si>
  <si>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</si>
  <si>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</si>
  <si>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</si>
  <si>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</si>
  <si>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</si>
  <si>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</si>
  <si>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</si>
  <si>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</si>
  <si>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</si>
  <si>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</si>
  <si>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</si>
  <si>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</si>
  <si>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</si>
  <si>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</si>
  <si>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</si>
  <si>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</si>
  <si>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</si>
  <si>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</si>
  <si>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</si>
  <si>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</si>
  <si>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</si>
  <si>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</si>
  <si>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</si>
  <si>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</si>
  <si>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</si>
  <si>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</si>
  <si>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</si>
  <si>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</si>
  <si>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</si>
  <si>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</si>
  <si>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</si>
  <si>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</si>
  <si>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</si>
  <si>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</si>
  <si>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</si>
  <si>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</si>
  <si>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</si>
  <si>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</si>
  <si>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ALISADORA DE CONCRETO COM MOTOR A GASOLINA DE 5,5 HP, PESO COM MOTOR DE 78 KG, 4 PAS</t>
  </si>
  <si>
    <t>ALMOXARIFE</t>
  </si>
  <si>
    <t>ALMOXARIFE (MENSALISTA)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</si>
  <si>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</si>
  <si>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</si>
  <si>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</si>
  <si>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</si>
  <si>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</si>
  <si>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</si>
  <si>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</si>
  <si>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</si>
  <si>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</si>
  <si>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</si>
  <si>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</si>
  <si>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</si>
  <si>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</si>
  <si>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</si>
  <si>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</si>
  <si>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</si>
  <si>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</si>
  <si>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</si>
  <si>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</si>
  <si>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</si>
  <si>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</si>
  <si>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</si>
  <si>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</si>
  <si>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</si>
  <si>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</si>
  <si>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</si>
  <si>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</si>
  <si>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</si>
  <si>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</si>
  <si>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</si>
  <si>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</si>
  <si>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</si>
  <si>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</si>
  <si>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</si>
  <si>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</si>
  <si>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</si>
  <si>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</si>
  <si>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</si>
  <si>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</si>
  <si>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</si>
  <si>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</si>
  <si>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</si>
  <si>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</si>
  <si>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</si>
  <si>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</si>
  <si>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</si>
  <si>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</si>
  <si>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</si>
  <si>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</si>
  <si>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</si>
  <si>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</si>
  <si>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</si>
  <si>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</si>
  <si>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</si>
  <si>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</si>
  <si>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</si>
  <si>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</si>
  <si>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</si>
  <si>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</si>
  <si>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</si>
  <si>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</si>
  <si>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</si>
  <si>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</si>
  <si>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</si>
  <si>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</si>
  <si>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</si>
  <si>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</si>
  <si>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</si>
  <si>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</si>
  <si>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</si>
  <si>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</si>
  <si>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</si>
  <si>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</si>
  <si>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</si>
  <si>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</si>
  <si>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</si>
  <si>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</si>
  <si>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</si>
  <si>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</si>
  <si>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</si>
  <si>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</si>
  <si>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</si>
  <si>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</si>
  <si>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</si>
  <si>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</si>
  <si>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</si>
  <si>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</si>
  <si>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</si>
  <si>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</si>
  <si>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</si>
  <si>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</si>
  <si>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</si>
  <si>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</si>
  <si>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</si>
  <si>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</si>
  <si>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</si>
  <si>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</si>
  <si>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</si>
  <si>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</si>
  <si>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</si>
  <si>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</si>
  <si>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</si>
  <si>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</si>
  <si>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</si>
  <si>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</si>
  <si>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</si>
  <si>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</si>
  <si>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</si>
  <si>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</si>
  <si>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</si>
  <si>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</si>
  <si>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</si>
  <si>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</si>
  <si>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</si>
  <si>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</si>
  <si>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</si>
  <si>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</si>
  <si>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</si>
  <si>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</si>
  <si>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</si>
  <si>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</si>
  <si>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</si>
  <si>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</si>
  <si>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</si>
  <si>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</si>
  <si>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</si>
  <si>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</si>
  <si>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</si>
  <si>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</si>
  <si>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</si>
  <si>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</si>
  <si>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</si>
  <si>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</si>
  <si>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</si>
  <si>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</si>
  <si>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</si>
  <si>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</si>
  <si>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</si>
  <si>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</si>
  <si>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</si>
  <si>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</si>
  <si>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</si>
  <si>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</si>
  <si>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</si>
  <si>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</si>
  <si>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</si>
  <si>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</si>
  <si>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</si>
  <si>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</si>
  <si>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</si>
  <si>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</si>
  <si>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</si>
  <si>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</si>
  <si>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</si>
  <si>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</si>
  <si>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</si>
  <si>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</si>
  <si>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</si>
  <si>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</si>
  <si>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</si>
  <si>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</si>
  <si>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</si>
  <si>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</si>
  <si>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</si>
  <si>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</si>
  <si>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</si>
  <si>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</si>
  <si>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</si>
  <si>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</si>
  <si>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</si>
  <si>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</si>
  <si>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</si>
  <si>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</si>
  <si>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</si>
  <si>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</si>
  <si>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</si>
  <si>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</si>
  <si>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</si>
  <si>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</si>
  <si>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</si>
  <si>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</si>
  <si>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</si>
  <si>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</si>
  <si>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</si>
  <si>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</si>
  <si>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</si>
  <si>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</si>
  <si>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</si>
  <si>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</si>
  <si>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</si>
  <si>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</si>
  <si>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</si>
  <si>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</si>
  <si>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</si>
  <si>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</si>
  <si>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</si>
  <si>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</si>
  <si>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</si>
  <si>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</si>
  <si>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</si>
  <si>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</si>
  <si>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</si>
  <si>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</si>
  <si>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</si>
  <si>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</si>
  <si>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</si>
  <si>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</si>
  <si>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</si>
  <si>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</si>
  <si>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</si>
  <si>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</si>
  <si>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</si>
  <si>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</si>
  <si>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</si>
  <si>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</si>
  <si>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</si>
  <si>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</si>
  <si>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</si>
  <si>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</si>
  <si>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</si>
  <si>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</si>
  <si>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</si>
  <si>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</si>
  <si>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</si>
  <si>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</si>
  <si>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</si>
  <si>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</si>
  <si>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</si>
  <si>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</si>
  <si>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</si>
  <si>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</si>
  <si>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</si>
  <si>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</si>
  <si>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</si>
  <si>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</si>
  <si>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</si>
  <si>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</si>
  <si>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</si>
  <si>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</si>
  <si>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</si>
  <si>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</si>
  <si>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</si>
  <si>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</si>
  <si>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</si>
  <si>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</si>
  <si>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</si>
  <si>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</si>
  <si>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</si>
  <si>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</si>
  <si>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</si>
  <si>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</si>
  <si>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</si>
  <si>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</si>
  <si>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</si>
  <si>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</si>
  <si>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</si>
  <si>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</si>
  <si>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</si>
  <si>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</si>
  <si>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</si>
  <si>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</si>
  <si>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</si>
  <si>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</si>
  <si>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</si>
  <si>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</si>
  <si>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</si>
  <si>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</si>
  <si>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</si>
  <si>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</si>
  <si>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</si>
  <si>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</si>
  <si>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</si>
  <si>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</si>
  <si>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</si>
  <si>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</si>
  <si>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</si>
  <si>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</si>
  <si>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</si>
  <si>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</si>
  <si>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</si>
  <si>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</si>
  <si>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</si>
  <si>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</si>
  <si>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</si>
  <si>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</si>
  <si>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</si>
  <si>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</si>
  <si>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</si>
  <si>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</si>
  <si>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</si>
  <si>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</si>
  <si>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</si>
  <si>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</si>
  <si>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</si>
  <si>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</si>
  <si>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</si>
  <si>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</si>
  <si>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</si>
  <si>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</si>
  <si>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</si>
  <si>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</si>
  <si>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</si>
  <si>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</si>
  <si>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</si>
  <si>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</si>
  <si>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</si>
  <si>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</si>
  <si>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</si>
  <si>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</si>
  <si>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</si>
  <si>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</si>
  <si>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</si>
  <si>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</si>
  <si>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</si>
  <si>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</si>
  <si>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</si>
  <si>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</si>
  <si>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</si>
  <si>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</si>
  <si>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</si>
  <si>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</si>
  <si>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</si>
  <si>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</si>
  <si>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</si>
  <si>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</si>
  <si>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</si>
  <si>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</si>
  <si>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</si>
  <si>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</si>
  <si>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</si>
  <si>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</si>
  <si>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</si>
  <si>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</si>
  <si>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</si>
  <si>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</si>
  <si>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</si>
  <si>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</si>
  <si>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</si>
  <si>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</si>
  <si>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</si>
  <si>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</si>
  <si>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</si>
  <si>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</si>
  <si>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RAQUETE, *22 CM X 13,5* CM, E = 6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</si>
  <si>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</si>
  <si>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</si>
  <si>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</si>
  <si>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</si>
  <si>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</si>
  <si>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</si>
  <si>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</si>
  <si>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</si>
  <si>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</si>
  <si>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</si>
  <si>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</si>
  <si>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</si>
  <si>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</si>
  <si>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</si>
  <si>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</si>
  <si>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</si>
  <si>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</si>
  <si>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</si>
  <si>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</si>
  <si>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</si>
  <si>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</si>
  <si>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</si>
  <si>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</si>
  <si>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</si>
  <si>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</si>
  <si>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</si>
  <si>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</si>
  <si>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</si>
  <si>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</si>
  <si>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</si>
  <si>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</si>
  <si>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</si>
  <si>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</si>
  <si>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</si>
  <si>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</si>
  <si>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</si>
  <si>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</si>
  <si>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</si>
  <si>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</si>
  <si>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</si>
  <si>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</si>
  <si>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</si>
  <si>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</si>
  <si>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</si>
  <si>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</si>
  <si>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</si>
  <si>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</si>
  <si>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</si>
  <si>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</si>
  <si>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</si>
  <si>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</si>
  <si>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</si>
  <si>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</si>
  <si>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</si>
  <si>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</si>
  <si>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</si>
  <si>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</si>
  <si>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</si>
  <si>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</si>
  <si>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</si>
  <si>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</si>
  <si>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</si>
  <si>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</si>
  <si>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</si>
  <si>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</si>
  <si>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</si>
  <si>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</si>
  <si>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</si>
  <si>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</si>
  <si>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</si>
  <si>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</si>
  <si>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</si>
  <si>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</si>
  <si>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</si>
  <si>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</si>
  <si>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</si>
  <si>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</si>
  <si>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</si>
  <si>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</si>
  <si>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</si>
  <si>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</si>
  <si>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</si>
  <si>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</si>
  <si>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</si>
  <si>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</si>
  <si>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</si>
  <si>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</si>
  <si>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</si>
  <si>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</si>
  <si>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</si>
  <si>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</si>
  <si>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</si>
  <si>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</si>
  <si>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</si>
  <si>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</si>
  <si>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</si>
  <si>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</si>
  <si>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</si>
  <si>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</si>
  <si>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</si>
  <si>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</si>
  <si>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</si>
  <si>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</si>
  <si>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</si>
  <si>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</si>
  <si>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</si>
  <si>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</si>
  <si>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</si>
  <si>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</si>
  <si>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</si>
  <si>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</si>
  <si>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</si>
  <si>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</si>
  <si>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</si>
  <si>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</si>
  <si>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</si>
  <si>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</si>
  <si>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</si>
  <si>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</si>
  <si>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</si>
  <si>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</si>
  <si>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</si>
  <si>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</si>
  <si>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</si>
  <si>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</si>
  <si>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</si>
  <si>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</si>
  <si>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</si>
  <si>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</si>
  <si>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</si>
  <si>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</si>
  <si>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</si>
  <si>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</si>
  <si>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</si>
  <si>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</si>
  <si>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</si>
  <si>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</si>
  <si>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</si>
  <si>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</si>
  <si>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</si>
  <si>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</si>
  <si>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</si>
  <si>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</si>
  <si>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</si>
  <si>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</si>
  <si>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</si>
  <si>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</si>
  <si>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</si>
  <si>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</si>
  <si>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</si>
  <si>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</si>
  <si>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</si>
  <si>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</si>
  <si>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</si>
  <si>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</si>
  <si>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</si>
  <si>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</si>
  <si>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</si>
  <si>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</si>
  <si>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</si>
  <si>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</si>
  <si>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</si>
  <si>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</si>
  <si>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</si>
  <si>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</si>
  <si>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</si>
  <si>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</si>
  <si>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</si>
  <si>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</si>
  <si>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</si>
  <si>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</si>
  <si>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</si>
  <si>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</si>
  <si>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</si>
  <si>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</si>
  <si>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</si>
  <si>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</si>
  <si>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</si>
  <si>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</si>
  <si>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</si>
  <si>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</si>
  <si>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</si>
  <si>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</si>
  <si>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</si>
  <si>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</si>
  <si>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</si>
  <si>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</si>
  <si>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</si>
  <si>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</si>
  <si>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</si>
  <si>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</si>
  <si>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</si>
  <si>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</si>
  <si>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</si>
  <si>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</si>
  <si>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</si>
  <si>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</si>
  <si>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</si>
  <si>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</si>
  <si>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</si>
  <si>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</si>
  <si>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</si>
  <si>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</si>
  <si>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</si>
  <si>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</si>
  <si>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</si>
  <si>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</si>
  <si>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</si>
  <si>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</si>
  <si>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</si>
  <si>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</si>
  <si>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</si>
  <si>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</si>
  <si>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</si>
  <si>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</si>
  <si>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</si>
  <si>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</si>
  <si>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</si>
  <si>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</si>
  <si>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</si>
  <si>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</si>
  <si>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</si>
  <si>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</si>
  <si>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</si>
  <si>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</si>
  <si>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</si>
  <si>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</si>
  <si>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</si>
  <si>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</si>
  <si>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</si>
  <si>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</si>
  <si>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</si>
  <si>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</si>
  <si>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</si>
  <si>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</si>
  <si>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</si>
  <si>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</si>
  <si>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</si>
  <si>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</si>
  <si>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</si>
  <si>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</si>
  <si>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</si>
  <si>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</si>
  <si>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</si>
  <si>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</si>
  <si>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</si>
  <si>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</si>
  <si>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</si>
  <si>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</si>
  <si>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</si>
  <si>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</si>
  <si>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</si>
  <si>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</si>
  <si>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</si>
  <si>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</si>
  <si>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</si>
  <si>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</si>
  <si>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</si>
  <si>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</si>
  <si>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</si>
  <si>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</si>
  <si>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</si>
  <si>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</si>
  <si>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</si>
  <si>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</si>
  <si>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</si>
  <si>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</si>
  <si>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</si>
  <si>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</si>
  <si>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</si>
  <si>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</si>
  <si>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</si>
  <si>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</si>
  <si>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</si>
  <si>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</si>
  <si>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</si>
  <si>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</si>
  <si>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</si>
  <si>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</si>
  <si>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</si>
  <si>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</si>
  <si>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</si>
  <si>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</si>
  <si>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</si>
  <si>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</si>
  <si>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</si>
  <si>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</si>
  <si>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</si>
  <si>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</si>
  <si>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</si>
  <si>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</si>
  <si>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</si>
  <si>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</si>
  <si>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</si>
  <si>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</si>
  <si>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</si>
  <si>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</si>
  <si>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</si>
  <si>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</si>
  <si>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</si>
  <si>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</si>
  <si>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</si>
  <si>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</si>
  <si>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</si>
  <si>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</si>
  <si>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</si>
  <si>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</si>
  <si>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</si>
  <si>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</si>
  <si>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</si>
  <si>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</si>
  <si>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</si>
  <si>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</si>
  <si>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</si>
  <si>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</si>
  <si>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</si>
  <si>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</si>
  <si>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</si>
  <si>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</si>
  <si>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</si>
  <si>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</si>
  <si>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</si>
  <si>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</si>
  <si>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</si>
  <si>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</si>
  <si>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</si>
  <si>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</si>
  <si>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</si>
  <si>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</si>
  <si>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</si>
  <si>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</si>
  <si>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</si>
  <si>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</si>
  <si>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</si>
  <si>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</si>
  <si>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</si>
  <si>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</si>
  <si>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</si>
  <si>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</si>
  <si>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</si>
  <si>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</si>
  <si>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</si>
  <si>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</si>
  <si>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</si>
  <si>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</si>
  <si>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</si>
  <si>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</si>
  <si>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</si>
  <si>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</si>
  <si>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</si>
  <si>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</si>
  <si>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</si>
  <si>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</si>
  <si>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</si>
  <si>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</si>
  <si>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</si>
  <si>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</si>
  <si>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</si>
  <si>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</si>
  <si>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</si>
  <si>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</si>
  <si>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</si>
  <si>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</si>
  <si>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</si>
  <si>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</si>
  <si>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</si>
  <si>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</si>
  <si>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</si>
  <si>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</si>
  <si>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</si>
  <si>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</si>
  <si>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</si>
  <si>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</si>
  <si>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</si>
  <si>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</si>
  <si>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</si>
  <si>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</si>
  <si>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</si>
  <si>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</si>
  <si>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</si>
  <si>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</si>
  <si>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</si>
  <si>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</si>
  <si>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</si>
  <si>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</si>
  <si>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</si>
  <si>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</si>
  <si>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</si>
  <si>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</si>
  <si>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</si>
  <si>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</si>
  <si>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</si>
  <si>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</si>
  <si>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</si>
  <si>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</si>
  <si>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</si>
  <si>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</si>
  <si>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</si>
  <si>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</si>
  <si>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</si>
  <si>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</si>
  <si>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</si>
  <si>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</si>
  <si>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</si>
  <si>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</si>
  <si>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</si>
  <si>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</si>
  <si>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</si>
  <si>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</si>
  <si>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</si>
  <si>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</si>
  <si>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</si>
  <si>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</si>
  <si>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</si>
  <si>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</si>
  <si>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</si>
  <si>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</si>
  <si>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</si>
  <si>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</si>
  <si>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</si>
  <si>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</si>
  <si>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</si>
  <si>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</si>
  <si>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</si>
  <si>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</si>
  <si>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</si>
  <si>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</si>
  <si>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</si>
  <si>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</si>
  <si>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</si>
  <si>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</si>
  <si>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</si>
  <si>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</si>
  <si>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</si>
  <si>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</si>
  <si>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</si>
  <si>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</si>
  <si>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</si>
  <si>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</si>
  <si>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</si>
  <si>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</si>
  <si>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</si>
  <si>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</si>
  <si>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</si>
  <si>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</si>
  <si>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</si>
  <si>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</si>
  <si>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</si>
  <si>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</si>
  <si>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</si>
  <si>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</si>
  <si>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</si>
  <si>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</si>
  <si>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</si>
  <si>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</si>
  <si>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</si>
  <si>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</si>
  <si>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</si>
  <si>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</si>
  <si>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</si>
  <si>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</si>
  <si>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</si>
  <si>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</si>
  <si>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</si>
  <si>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</si>
  <si>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</si>
  <si>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</si>
  <si>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</si>
  <si>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</si>
  <si>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</si>
  <si>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</si>
  <si>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</si>
  <si>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</si>
  <si>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</si>
  <si>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</si>
  <si>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</si>
  <si>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</si>
  <si>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</si>
  <si>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</si>
  <si>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</si>
  <si>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</si>
  <si>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</si>
  <si>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</si>
  <si>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</si>
  <si>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</si>
  <si>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</si>
  <si>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</si>
  <si>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</si>
  <si>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</si>
  <si>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</si>
  <si>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</si>
  <si>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</si>
  <si>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</si>
  <si>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</si>
  <si>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</si>
  <si>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</si>
  <si>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</si>
  <si>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</si>
  <si>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</si>
  <si>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</si>
  <si>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</si>
  <si>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</si>
  <si>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</si>
  <si>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</si>
  <si>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</si>
  <si>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</si>
  <si>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</si>
  <si>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</si>
  <si>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</si>
  <si>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</si>
  <si>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</si>
  <si>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</si>
  <si>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</si>
  <si>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</si>
  <si>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</si>
  <si>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</si>
  <si>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</si>
  <si>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</si>
  <si>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</si>
  <si>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</si>
  <si>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</si>
  <si>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</si>
  <si>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</si>
  <si>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</si>
  <si>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</si>
  <si>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</si>
  <si>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</si>
  <si>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</si>
  <si>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</si>
  <si>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</si>
  <si>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</si>
  <si>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</si>
  <si>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</si>
  <si>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</si>
  <si>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</si>
  <si>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</si>
  <si>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</si>
  <si>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</si>
  <si>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</si>
  <si>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</si>
  <si>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</si>
  <si>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</si>
  <si>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</si>
  <si>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</si>
  <si>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</si>
  <si>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</si>
  <si>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</si>
  <si>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</si>
  <si>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</si>
  <si>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</si>
  <si>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</si>
  <si>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</si>
  <si>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</si>
  <si>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</si>
  <si>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</si>
  <si>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</si>
  <si>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</si>
  <si>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</si>
  <si>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</si>
  <si>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</si>
  <si>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</si>
  <si>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</si>
  <si>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</si>
  <si>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</si>
  <si>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</si>
  <si>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</si>
  <si>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</si>
  <si>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</si>
  <si>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</si>
  <si>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</si>
  <si>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</si>
  <si>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</si>
  <si>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</si>
  <si>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</si>
  <si>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</si>
  <si>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</si>
  <si>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</si>
  <si>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</si>
  <si>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</si>
  <si>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</si>
  <si>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</si>
  <si>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</si>
  <si>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</si>
  <si>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</si>
  <si>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</si>
  <si>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</si>
  <si>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</si>
  <si>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</si>
  <si>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</si>
  <si>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</si>
  <si>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</si>
  <si>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</si>
  <si>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</si>
  <si>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</si>
  <si>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</si>
  <si>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</si>
  <si>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</si>
  <si>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</si>
  <si>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</si>
  <si>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</si>
  <si>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</si>
  <si>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</si>
  <si>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</si>
  <si>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</si>
  <si>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</si>
  <si>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</si>
  <si>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</si>
  <si>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</si>
  <si>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</si>
  <si>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</si>
  <si>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</si>
  <si>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</si>
  <si>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</si>
  <si>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</si>
  <si>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</si>
  <si>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</si>
  <si>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</si>
  <si>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</si>
  <si>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</si>
  <si>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</si>
  <si>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</si>
  <si>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</si>
  <si>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</si>
  <si>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</si>
  <si>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</si>
  <si>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</si>
  <si>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</si>
  <si>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</si>
  <si>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</si>
  <si>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</si>
  <si>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</si>
  <si>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</si>
  <si>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</si>
  <si>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</si>
  <si>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</si>
  <si>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</si>
  <si>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</si>
  <si>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</si>
  <si>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</si>
  <si>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</si>
  <si>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</si>
  <si>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</si>
  <si>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</si>
  <si>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</si>
  <si>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</si>
  <si>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</si>
  <si>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</si>
  <si>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</si>
  <si>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</si>
  <si>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</si>
  <si>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</si>
  <si>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</si>
  <si>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</si>
  <si>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</si>
  <si>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</si>
  <si>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</si>
  <si>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</si>
  <si>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</si>
  <si>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</si>
  <si>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</si>
  <si>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</si>
  <si>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</si>
  <si>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</si>
  <si>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</si>
  <si>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</si>
  <si>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</si>
  <si>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</si>
  <si>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</si>
  <si>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</si>
  <si>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</si>
  <si>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</si>
  <si>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</si>
  <si>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</si>
  <si>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</si>
  <si>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</si>
  <si>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</si>
  <si>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</si>
  <si>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</si>
  <si>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</si>
  <si>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</si>
  <si>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</si>
  <si>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</si>
  <si>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</si>
  <si>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</si>
  <si>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</si>
  <si>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</si>
  <si>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</si>
  <si>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</si>
  <si>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</si>
  <si>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</si>
  <si>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</si>
  <si>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</si>
  <si>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</si>
  <si>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</si>
  <si>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</si>
  <si>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</si>
  <si>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</si>
  <si>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</si>
  <si>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</si>
  <si>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</si>
  <si>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</si>
  <si>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</si>
  <si>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</si>
  <si>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</si>
  <si>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</si>
  <si>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</si>
  <si>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</si>
  <si>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</si>
  <si>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</si>
  <si>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</si>
  <si>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</si>
  <si>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</si>
  <si>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</si>
  <si>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</si>
  <si>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</si>
  <si>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</si>
  <si>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</si>
  <si>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</si>
  <si>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</si>
  <si>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</si>
  <si>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</si>
  <si>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</si>
  <si>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</si>
  <si>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</si>
  <si>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</si>
  <si>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</si>
  <si>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</si>
  <si>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</si>
  <si>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</si>
  <si>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</si>
  <si>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</si>
  <si>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</si>
  <si>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</si>
  <si>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</si>
  <si>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</si>
  <si>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</si>
  <si>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</si>
  <si>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</si>
  <si>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</si>
  <si>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</si>
  <si>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</si>
  <si>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</si>
  <si>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</si>
  <si>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</si>
  <si>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</si>
  <si>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</si>
  <si>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</si>
  <si>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</si>
  <si>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</si>
  <si>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</si>
  <si>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</si>
  <si>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</si>
  <si>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</si>
  <si>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</si>
  <si>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</si>
  <si>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</si>
  <si>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</si>
  <si>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</si>
  <si>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</si>
  <si>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</si>
  <si>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</si>
  <si>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</si>
  <si>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</si>
  <si>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</si>
  <si>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</si>
  <si>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</si>
  <si>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</si>
  <si>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</si>
  <si>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</si>
  <si>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</si>
  <si>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</si>
  <si>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</si>
  <si>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</si>
  <si>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</si>
  <si>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</si>
  <si>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</si>
  <si>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</si>
  <si>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</si>
  <si>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</si>
  <si>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</si>
  <si>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</si>
  <si>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</si>
  <si>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</si>
  <si>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</si>
  <si>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</si>
  <si>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</si>
  <si>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</si>
  <si>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</si>
  <si>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</si>
  <si>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</si>
  <si>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</si>
  <si>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</si>
  <si>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</si>
  <si>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</si>
  <si>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</si>
  <si>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</si>
  <si>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</si>
  <si>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</si>
  <si>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</si>
  <si>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</si>
  <si>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</si>
  <si>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</si>
  <si>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</si>
  <si>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</si>
  <si>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</si>
  <si>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</si>
  <si>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</si>
  <si>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</si>
  <si>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</si>
  <si>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</si>
  <si>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</si>
  <si>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</si>
  <si>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</si>
  <si>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</si>
  <si>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</si>
  <si>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</si>
  <si>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</si>
  <si>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</si>
  <si>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</si>
  <si>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</si>
  <si>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</si>
  <si>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</si>
  <si>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</si>
  <si>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</si>
  <si>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</si>
  <si>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</si>
  <si>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</si>
  <si>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</si>
  <si>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</si>
  <si>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</si>
  <si>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</si>
  <si>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</si>
  <si>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</si>
  <si>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</si>
  <si>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</si>
  <si>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</si>
  <si>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</si>
  <si>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</si>
  <si>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</si>
  <si>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</si>
  <si>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</si>
  <si>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</si>
  <si>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</si>
  <si>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</si>
  <si>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</si>
  <si>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</si>
  <si>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</si>
  <si>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</si>
  <si>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</si>
  <si>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</si>
  <si>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</si>
  <si>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</si>
  <si>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</si>
  <si>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</si>
  <si>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</si>
  <si>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</si>
  <si>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</si>
  <si>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</si>
  <si>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</si>
  <si>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</si>
  <si>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</si>
  <si>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</si>
  <si>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</si>
  <si>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</si>
  <si>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</si>
  <si>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</si>
  <si>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</si>
  <si>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</si>
  <si>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</si>
  <si>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</si>
  <si>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</si>
  <si>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</si>
  <si>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</si>
  <si>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</si>
  <si>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</si>
  <si>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</si>
  <si>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</si>
  <si>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</si>
  <si>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</si>
  <si>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</si>
  <si>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</si>
  <si>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</si>
  <si>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</si>
  <si>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</si>
  <si>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</si>
  <si>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</si>
  <si>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</si>
  <si>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</si>
  <si>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</si>
  <si>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</si>
  <si>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</si>
  <si>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</si>
  <si>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</si>
  <si>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</si>
  <si>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</si>
  <si>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</si>
  <si>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</si>
  <si>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</si>
  <si>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</si>
  <si>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</si>
  <si>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</si>
  <si>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</si>
  <si>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</si>
  <si>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</si>
  <si>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</si>
  <si>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</si>
  <si>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</si>
  <si>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</si>
  <si>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</si>
  <si>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</si>
  <si>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</si>
  <si>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</si>
  <si>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</si>
  <si>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</si>
  <si>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</si>
  <si>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</si>
  <si>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</si>
  <si>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</si>
  <si>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</si>
  <si>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</si>
  <si>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</si>
  <si>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</si>
  <si>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</si>
  <si>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</si>
  <si>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</si>
  <si>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</si>
  <si>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</si>
  <si>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</si>
  <si>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</si>
  <si>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</si>
  <si>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</si>
  <si>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</si>
  <si>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</si>
  <si>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</si>
  <si>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</si>
  <si>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</si>
  <si>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</si>
  <si>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</si>
  <si>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</si>
  <si>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</si>
  <si>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</si>
  <si>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</si>
  <si>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</si>
  <si>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</si>
  <si>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</si>
  <si>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</si>
  <si>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</si>
  <si>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</si>
  <si>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</si>
  <si>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</si>
  <si>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</si>
  <si>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</si>
  <si>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</si>
  <si>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</si>
  <si>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</si>
  <si>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</si>
  <si>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</si>
  <si>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</si>
  <si>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</si>
  <si>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</si>
  <si>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</si>
  <si>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</si>
  <si>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</si>
  <si>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</si>
  <si>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</si>
  <si>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</si>
  <si>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</si>
  <si>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</si>
  <si>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</si>
  <si>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</si>
  <si>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</si>
  <si>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</si>
  <si>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</si>
  <si>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</si>
  <si>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</si>
  <si>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</si>
  <si>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</si>
  <si>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</si>
  <si>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</si>
  <si>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</si>
  <si>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</si>
  <si>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</si>
  <si>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</si>
  <si>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</si>
  <si>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</si>
  <si>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</si>
  <si>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</si>
  <si>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</si>
  <si>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</si>
  <si>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</si>
  <si>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</si>
  <si>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</si>
  <si>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</si>
  <si>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</si>
  <si>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</si>
  <si>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</si>
  <si>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</si>
  <si>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</si>
  <si>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</si>
  <si>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</si>
  <si>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</si>
  <si>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</si>
  <si>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</si>
  <si>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</si>
  <si>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</si>
  <si>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</si>
  <si>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</si>
  <si>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</si>
  <si>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</si>
  <si>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</si>
  <si>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</si>
  <si>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</si>
  <si>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</si>
  <si>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</si>
  <si>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</si>
  <si>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</si>
  <si>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</si>
  <si>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</si>
  <si>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</si>
  <si>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</si>
  <si>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</si>
  <si>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</si>
  <si>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</si>
  <si>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</si>
  <si>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</si>
  <si>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</si>
  <si>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</si>
  <si>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</si>
  <si>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</si>
  <si>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</si>
  <si>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</si>
  <si>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</si>
  <si>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</si>
  <si>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</si>
  <si>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</si>
  <si>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</si>
  <si>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</si>
  <si>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</si>
  <si>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</si>
  <si>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</si>
  <si>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</si>
  <si>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</si>
  <si>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</si>
  <si>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</si>
  <si>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</si>
  <si>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</si>
  <si>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</si>
  <si>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</si>
  <si>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</si>
  <si>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</si>
  <si>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</si>
  <si>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</si>
  <si>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</si>
  <si>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</si>
  <si>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</si>
  <si>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</si>
  <si>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</si>
  <si>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</si>
  <si>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</si>
  <si>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</si>
  <si>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</si>
  <si>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</si>
  <si>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</si>
  <si>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</si>
  <si>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</si>
  <si>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</si>
  <si>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</si>
  <si>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</si>
  <si>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</si>
  <si>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</si>
  <si>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</si>
  <si>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</si>
  <si>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</si>
  <si>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</si>
  <si>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</si>
  <si>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</si>
  <si>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</si>
  <si>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</si>
  <si>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</si>
  <si>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</si>
  <si>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</si>
  <si>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</si>
  <si>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</si>
  <si>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</si>
  <si>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</si>
  <si>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</si>
  <si>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</si>
  <si>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</si>
  <si>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</si>
  <si>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</si>
  <si>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</si>
  <si>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</si>
  <si>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</si>
  <si>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</si>
  <si>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</si>
  <si>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</si>
  <si>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</si>
  <si>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</si>
  <si>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</si>
  <si>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</si>
  <si>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</si>
  <si>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</si>
  <si>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</si>
  <si>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</si>
  <si>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</si>
  <si>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</si>
  <si>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</si>
  <si>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</si>
  <si>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</si>
  <si>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</si>
  <si>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</si>
  <si>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</si>
  <si>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</si>
  <si>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</si>
  <si>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</si>
  <si>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</si>
  <si>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</si>
  <si>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</si>
  <si>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</si>
  <si>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</si>
  <si>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</si>
  <si>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</si>
  <si>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</si>
  <si>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</si>
  <si>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</si>
  <si>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</si>
  <si>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</si>
  <si>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</si>
  <si>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</si>
  <si>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</si>
  <si>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</si>
  <si>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</si>
  <si>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</si>
  <si>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</si>
  <si>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</si>
  <si>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</si>
  <si>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</si>
  <si>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</si>
  <si>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</si>
  <si>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</si>
  <si>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</si>
  <si>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</si>
  <si>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</si>
  <si>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</si>
  <si>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</si>
  <si>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</si>
  <si>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</si>
  <si>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</si>
  <si>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</si>
  <si>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</si>
  <si>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</si>
  <si>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</si>
  <si>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</si>
  <si>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</si>
  <si>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</si>
  <si>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</si>
  <si>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</si>
  <si>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</si>
  <si>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</si>
  <si>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</si>
  <si>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</si>
  <si>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</si>
  <si>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</si>
  <si>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</si>
  <si>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</si>
  <si>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</si>
  <si>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</si>
  <si>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</si>
  <si>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</si>
  <si>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</si>
  <si>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</si>
  <si>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</si>
  <si>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</si>
  <si>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</si>
  <si>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</si>
  <si>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</si>
  <si>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</si>
  <si>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</si>
  <si>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</si>
  <si>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</si>
  <si>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</si>
  <si>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</si>
  <si>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</si>
  <si>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</si>
  <si>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</si>
  <si>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</si>
  <si>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</si>
  <si>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</si>
  <si>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</si>
  <si>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</si>
  <si>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</si>
  <si>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</si>
  <si>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</si>
  <si>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</si>
  <si>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</si>
  <si>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</si>
  <si>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</si>
  <si>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</si>
  <si>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</si>
  <si>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</si>
  <si>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</si>
  <si>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</si>
  <si>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</si>
  <si>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</si>
  <si>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</si>
  <si>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</si>
  <si>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</si>
  <si>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</si>
  <si>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</si>
  <si>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</si>
  <si>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</si>
  <si>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</si>
  <si>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</si>
  <si>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</si>
  <si>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</si>
  <si>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</si>
  <si>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</si>
  <si>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</si>
  <si>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</si>
  <si>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</si>
  <si>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</si>
  <si>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</si>
  <si>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</si>
  <si>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</si>
  <si>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</si>
  <si>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</si>
  <si>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</si>
  <si>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</si>
  <si>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</si>
  <si>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</si>
  <si>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</si>
  <si>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</si>
  <si>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</si>
  <si>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</si>
  <si>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</si>
  <si>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</si>
  <si>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</si>
  <si>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</si>
  <si>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</si>
  <si>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</si>
  <si>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</si>
  <si>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</si>
  <si>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</si>
  <si>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</si>
  <si>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</si>
  <si>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</si>
  <si>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</si>
  <si>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</si>
  <si>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</si>
  <si>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</si>
  <si>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</si>
  <si>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</si>
  <si>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</si>
  <si>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</si>
  <si>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</si>
  <si>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</si>
  <si>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</si>
  <si>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</si>
  <si>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</si>
  <si>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</si>
  <si>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</si>
  <si>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</si>
  <si>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</si>
  <si>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</si>
  <si>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</si>
  <si>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</si>
  <si>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</si>
  <si>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</si>
  <si>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</si>
  <si>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</si>
  <si>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</si>
  <si>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</si>
  <si>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</si>
  <si>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</si>
  <si>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</si>
  <si>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</si>
  <si>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</si>
  <si>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</si>
  <si>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</si>
  <si>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</si>
  <si>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</si>
  <si>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</si>
  <si>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</si>
  <si>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</si>
  <si>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</si>
  <si>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</si>
  <si>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</si>
  <si>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</si>
  <si>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</si>
  <si>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</si>
  <si>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</si>
  <si>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</si>
  <si>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</si>
  <si>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</si>
  <si>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</si>
  <si>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</si>
  <si>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</si>
  <si>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</si>
  <si>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</si>
  <si>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</si>
  <si>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</si>
  <si>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</si>
  <si>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</si>
  <si>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</si>
  <si>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</si>
  <si>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</si>
  <si>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</si>
  <si>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</si>
  <si>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</si>
  <si>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</si>
  <si>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</si>
  <si>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</si>
  <si>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</si>
  <si>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</si>
  <si>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</si>
  <si>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</si>
  <si>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</si>
  <si>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</si>
  <si>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</si>
  <si>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</si>
  <si>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</si>
  <si>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</si>
  <si>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</si>
  <si>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</si>
  <si>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</si>
  <si>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</si>
  <si>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</si>
  <si>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</si>
  <si>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</si>
  <si>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</si>
  <si>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</si>
  <si>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</si>
  <si>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</si>
  <si>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</si>
  <si>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</si>
  <si>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</si>
  <si>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</si>
  <si>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</si>
  <si>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</si>
  <si>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</si>
  <si>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</si>
  <si>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</si>
  <si>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</si>
  <si>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</si>
  <si>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</si>
  <si>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</si>
  <si>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</si>
  <si>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</si>
  <si>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</si>
  <si>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</si>
  <si>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</si>
  <si>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</si>
  <si>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</si>
  <si>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</si>
  <si>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</si>
  <si>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</si>
  <si>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</si>
  <si>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</si>
  <si>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</si>
  <si>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</si>
  <si>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</si>
  <si>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</si>
  <si>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</si>
  <si>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</si>
  <si>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</si>
  <si>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</si>
  <si>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</si>
  <si>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</si>
  <si>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</si>
  <si>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</si>
  <si>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</si>
  <si>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</si>
  <si>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</si>
  <si>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</si>
  <si>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</si>
  <si>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</si>
  <si>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</si>
  <si>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</si>
  <si>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</si>
  <si>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</si>
  <si>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</si>
  <si>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</si>
  <si>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</si>
  <si>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</si>
  <si>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</si>
  <si>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</si>
  <si>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</si>
  <si>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</si>
  <si>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</si>
  <si>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</si>
  <si>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</si>
  <si>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</si>
  <si>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</si>
  <si>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</si>
  <si>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</si>
  <si>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</si>
  <si>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</si>
  <si>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</si>
  <si>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</si>
  <si>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</si>
  <si>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</si>
  <si>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</si>
  <si>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</si>
  <si>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</si>
  <si>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</si>
  <si>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</si>
  <si>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</si>
  <si>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</si>
  <si>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</si>
  <si>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</si>
  <si>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</si>
  <si>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</si>
  <si>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</si>
  <si>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</si>
  <si>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</si>
  <si>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</si>
  <si>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</si>
  <si>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</si>
  <si>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</si>
  <si>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</si>
  <si>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</si>
  <si>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</si>
  <si>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</si>
  <si>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</si>
  <si>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</si>
  <si>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</si>
  <si>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</si>
  <si>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</si>
  <si>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</si>
  <si>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</si>
  <si>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</si>
  <si>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</si>
  <si>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</si>
  <si>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</si>
  <si>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</si>
  <si>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</si>
  <si>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</si>
  <si>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</si>
  <si>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</si>
  <si>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</si>
  <si>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</si>
  <si>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</si>
  <si>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</si>
  <si>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</si>
  <si>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</si>
  <si>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</si>
  <si>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</si>
  <si>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</si>
  <si>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</si>
  <si>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</si>
  <si>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</si>
  <si>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</si>
  <si>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</si>
  <si>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</si>
  <si>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</si>
  <si>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</si>
  <si>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</si>
  <si>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</si>
  <si>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</si>
  <si>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</si>
  <si>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</si>
  <si>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</si>
  <si>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</si>
  <si>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</si>
  <si>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</si>
  <si>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</si>
  <si>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</si>
  <si>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</si>
  <si>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</si>
  <si>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</si>
  <si>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</si>
  <si>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</si>
  <si>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</si>
  <si>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</si>
  <si>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</si>
  <si>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</si>
  <si>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</si>
  <si>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</si>
  <si>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</si>
  <si>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</si>
  <si>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</si>
  <si>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</si>
  <si>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</si>
  <si>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</si>
  <si>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</si>
  <si>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</si>
  <si>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</si>
  <si>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</si>
  <si>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</si>
  <si>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</si>
  <si>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</si>
  <si>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</si>
  <si>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</si>
  <si>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</si>
  <si>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</si>
  <si>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</si>
  <si>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</si>
  <si>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</si>
  <si>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</si>
  <si>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</si>
  <si>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</si>
  <si>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</si>
  <si>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</si>
  <si>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</si>
  <si>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</si>
  <si>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</si>
  <si>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</si>
  <si>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</si>
  <si>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</si>
  <si>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</si>
  <si>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</si>
  <si>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</si>
  <si>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</si>
  <si>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</si>
  <si>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</si>
  <si>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</si>
  <si>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</si>
  <si>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</si>
  <si>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</si>
  <si>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</si>
  <si>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</si>
  <si>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</si>
  <si>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</si>
  <si>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</si>
  <si>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</si>
  <si>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</si>
  <si>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</si>
  <si>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</si>
  <si>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</si>
  <si>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</si>
  <si>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</si>
  <si>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</si>
  <si>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</si>
  <si>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</si>
  <si>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</si>
  <si>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</si>
  <si>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</si>
  <si>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</si>
  <si>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</si>
  <si>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</si>
  <si>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</si>
  <si>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</si>
  <si>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</si>
  <si>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</si>
  <si>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</si>
  <si>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</si>
  <si>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</si>
  <si>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</si>
  <si>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</si>
  <si>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</si>
  <si>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</si>
  <si>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</si>
  <si>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</si>
  <si>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</si>
  <si>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</si>
  <si>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</si>
  <si>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</si>
  <si>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</si>
  <si>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</si>
  <si>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</si>
  <si>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</si>
  <si>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</si>
  <si>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</si>
  <si>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</si>
  <si>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</si>
  <si>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</si>
  <si>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</si>
  <si>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</si>
  <si>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</si>
  <si>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</si>
  <si>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</si>
  <si>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</si>
  <si>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</si>
  <si>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</si>
  <si>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</si>
  <si>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</si>
  <si>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</si>
  <si>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</si>
  <si>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</si>
  <si>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</si>
  <si>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</si>
  <si>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</si>
  <si>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</si>
  <si>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</si>
  <si>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</si>
  <si>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</si>
  <si>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</si>
  <si>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</si>
  <si>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</si>
  <si>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</si>
  <si>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</si>
  <si>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</si>
  <si>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</si>
  <si>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</si>
  <si>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</si>
  <si>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</si>
  <si>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</si>
  <si>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</si>
  <si>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</si>
  <si>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</si>
  <si>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</si>
  <si>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</si>
  <si>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</si>
  <si>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</si>
  <si>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</si>
  <si>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</si>
  <si>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</si>
  <si>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</si>
  <si>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</si>
  <si>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</si>
  <si>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</si>
  <si>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</si>
  <si>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</si>
  <si>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</si>
  <si>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</si>
  <si>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</si>
  <si>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</si>
  <si>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</si>
  <si>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</si>
  <si>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</si>
  <si>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</si>
  <si>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</si>
  <si>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</si>
  <si>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</si>
  <si>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</si>
  <si>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</si>
  <si>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</si>
  <si>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</si>
  <si>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</si>
  <si>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</si>
  <si>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</si>
  <si>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</si>
  <si>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</si>
  <si>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</si>
  <si>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</si>
  <si>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</si>
  <si>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</si>
  <si>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</si>
  <si>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</si>
  <si>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</si>
  <si>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</si>
  <si>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</si>
  <si>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</si>
  <si>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</si>
  <si>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</si>
  <si>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</si>
  <si>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</si>
  <si>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</si>
  <si>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</si>
  <si>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</si>
  <si>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</si>
  <si>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</si>
  <si>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</si>
  <si>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</si>
  <si>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</si>
  <si>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</si>
  <si>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</si>
  <si>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</si>
  <si>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</si>
  <si>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</si>
  <si>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</si>
  <si>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</si>
  <si>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</si>
  <si>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</si>
  <si>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</si>
  <si>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</si>
  <si>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</si>
  <si>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</si>
  <si>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</si>
  <si>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</si>
  <si>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</si>
  <si>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</si>
  <si>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</si>
  <si>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</si>
  <si>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</si>
  <si>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</si>
  <si>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</si>
  <si>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</si>
  <si>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</si>
  <si>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</si>
  <si>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</si>
  <si>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</si>
  <si>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</si>
  <si>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</si>
  <si>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</si>
  <si>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</si>
  <si>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</si>
  <si>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</si>
  <si>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</si>
  <si>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</si>
  <si>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</si>
  <si>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</si>
  <si>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</si>
  <si>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</si>
  <si>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</si>
  <si>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</si>
  <si>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</si>
  <si>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</si>
  <si>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</si>
  <si>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</si>
  <si>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</si>
  <si>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</si>
  <si>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</si>
  <si>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</si>
  <si>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</si>
  <si>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</si>
  <si>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</si>
  <si>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</si>
  <si>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</si>
  <si>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</si>
  <si>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</si>
  <si>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</si>
  <si>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</si>
  <si>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</si>
  <si>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</si>
  <si>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</si>
  <si>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</si>
  <si>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</si>
  <si>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</si>
  <si>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</si>
  <si>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</si>
  <si>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</si>
  <si>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SACO MALHA HEXAGONAL 8 X 10 CM (ZN/AL), FIO 2,7 MM, DIMENSOES 4,0 X 0,65 M</t>
  </si>
  <si>
    <t>GABIAO TIPO CAIXA MALHA HEXAGONAL 8 X 10 CM (ZN/AL), FIO 2,7 MM, DIMENSOES 2,0 X 1,0 X 1,0 M (C X L X A)</t>
  </si>
  <si>
    <t>GABIAO TIPO CAIXA MALHA HEXAGONAL 8 X 10 CM (ZN/AL), FIO 2,7 MM, H = 0,50 M</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</si>
  <si>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</si>
  <si>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</si>
  <si>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</si>
  <si>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</si>
  <si>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</si>
  <si>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</si>
  <si>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</si>
  <si>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</si>
  <si>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</si>
  <si>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</si>
  <si>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</si>
  <si>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</si>
  <si>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</si>
  <si>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</si>
  <si>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</si>
  <si>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</si>
  <si>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</si>
  <si>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</si>
  <si>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</si>
  <si>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</si>
  <si>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</si>
  <si>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</si>
  <si>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</si>
  <si>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</si>
  <si>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</si>
  <si>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</si>
  <si>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</si>
  <si>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</si>
  <si>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</si>
  <si>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</si>
  <si>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</si>
  <si>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</si>
  <si>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</si>
  <si>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</si>
  <si>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</si>
  <si>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</si>
  <si>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</si>
  <si>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</si>
  <si>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</si>
  <si>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</si>
  <si>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</si>
  <si>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</si>
  <si>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</si>
  <si>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</si>
  <si>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</si>
  <si>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</si>
  <si>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</si>
  <si>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</si>
  <si>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</si>
  <si>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</si>
  <si>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</si>
  <si>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</si>
  <si>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</si>
  <si>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</si>
  <si>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</si>
  <si>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</si>
  <si>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</si>
  <si>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</si>
  <si>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</si>
  <si>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</si>
  <si>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</si>
  <si>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</si>
  <si>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</si>
  <si>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</si>
  <si>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</si>
  <si>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</si>
  <si>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</si>
  <si>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</si>
  <si>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</si>
  <si>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</si>
  <si>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</si>
  <si>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</si>
  <si>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</si>
  <si>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</si>
  <si>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</si>
  <si>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</si>
  <si>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</si>
  <si>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</si>
  <si>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</si>
  <si>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</si>
  <si>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</si>
  <si>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</si>
  <si>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</si>
  <si>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</si>
  <si>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</si>
  <si>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</si>
  <si>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</si>
  <si>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</si>
  <si>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</si>
  <si>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</si>
  <si>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</si>
  <si>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</si>
  <si>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</si>
  <si>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</si>
  <si>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</si>
  <si>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</si>
  <si>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</si>
  <si>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</si>
  <si>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</si>
  <si>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</si>
  <si>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</si>
  <si>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</si>
  <si>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</si>
  <si>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</si>
  <si>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</si>
  <si>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</si>
  <si>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</si>
  <si>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</si>
  <si>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</si>
  <si>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</si>
  <si>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</si>
  <si>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</si>
  <si>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</si>
  <si>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</si>
  <si>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</si>
  <si>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</si>
  <si>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</si>
  <si>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</si>
  <si>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</si>
  <si>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</si>
  <si>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</si>
  <si>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</si>
  <si>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</si>
  <si>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</si>
  <si>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</si>
  <si>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</si>
  <si>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</si>
  <si>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</si>
  <si>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</si>
  <si>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</si>
  <si>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</si>
  <si>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</si>
  <si>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</si>
  <si>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</si>
  <si>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</si>
  <si>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</si>
  <si>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</si>
  <si>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</si>
  <si>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</si>
  <si>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</si>
  <si>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</si>
  <si>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</si>
  <si>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</si>
  <si>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</si>
  <si>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</si>
  <si>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</si>
  <si>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</si>
  <si>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</si>
  <si>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</si>
  <si>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</si>
  <si>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</si>
  <si>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</si>
  <si>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</si>
  <si>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</si>
  <si>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</si>
  <si>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</si>
  <si>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</si>
  <si>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</si>
  <si>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</si>
  <si>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</si>
  <si>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</si>
  <si>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</si>
  <si>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</si>
  <si>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</si>
  <si>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</si>
  <si>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</si>
  <si>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</si>
  <si>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</si>
  <si>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</si>
  <si>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</si>
  <si>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</si>
  <si>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</si>
  <si>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</si>
  <si>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</si>
  <si>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</si>
  <si>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</si>
  <si>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</si>
  <si>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</si>
  <si>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</si>
  <si>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</si>
  <si>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</si>
  <si>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</si>
  <si>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</si>
  <si>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</si>
  <si>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</si>
  <si>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</si>
  <si>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</si>
  <si>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</si>
  <si>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</si>
  <si>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</si>
  <si>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</si>
  <si>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</si>
  <si>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</si>
  <si>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</si>
  <si>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</si>
  <si>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</si>
  <si>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</si>
  <si>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</si>
  <si>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</si>
  <si>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</si>
  <si>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</si>
  <si>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</si>
  <si>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</si>
  <si>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</si>
  <si>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</si>
  <si>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</si>
  <si>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</si>
  <si>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</si>
  <si>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</si>
  <si>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</si>
  <si>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</si>
  <si>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</si>
  <si>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</si>
  <si>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</si>
  <si>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</si>
  <si>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</si>
  <si>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</si>
  <si>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</si>
  <si>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</si>
  <si>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</si>
  <si>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</si>
  <si>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</si>
  <si>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</si>
  <si>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</si>
  <si>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</si>
  <si>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</si>
  <si>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</si>
  <si>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</si>
  <si>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</si>
  <si>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</si>
  <si>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</si>
  <si>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</si>
  <si>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</si>
  <si>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</si>
  <si>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</si>
  <si>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</si>
  <si>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</si>
  <si>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</si>
  <si>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</si>
  <si>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</si>
  <si>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</si>
  <si>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</si>
  <si>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</si>
  <si>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</si>
  <si>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</si>
  <si>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</si>
  <si>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</si>
  <si>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</si>
  <si>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</si>
  <si>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</si>
  <si>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</si>
  <si>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</si>
  <si>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</si>
  <si>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</si>
  <si>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</si>
  <si>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</si>
  <si>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</si>
  <si>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</si>
  <si>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</si>
  <si>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</si>
  <si>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</si>
  <si>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</si>
  <si>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</si>
  <si>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</si>
  <si>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</si>
  <si>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</si>
  <si>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</si>
  <si>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</si>
  <si>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</si>
  <si>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</si>
  <si>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</si>
  <si>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</si>
  <si>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</si>
  <si>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</si>
  <si>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</si>
  <si>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</si>
  <si>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</si>
  <si>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</si>
  <si>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</si>
  <si>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</si>
  <si>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</si>
  <si>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</si>
  <si>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</si>
  <si>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</si>
  <si>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</si>
  <si>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</si>
  <si>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</si>
  <si>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</si>
  <si>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</si>
  <si>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</si>
  <si>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</si>
  <si>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</si>
  <si>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</si>
  <si>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</si>
  <si>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</si>
  <si>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</si>
  <si>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</si>
  <si>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</si>
  <si>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</si>
  <si>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</si>
  <si>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</si>
  <si>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</si>
  <si>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</si>
  <si>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</si>
  <si>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</si>
  <si>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</si>
  <si>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</si>
  <si>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</si>
  <si>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</si>
  <si>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</si>
  <si>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</si>
  <si>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</si>
  <si>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</si>
  <si>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</si>
  <si>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</si>
  <si>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</si>
  <si>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</si>
  <si>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</si>
  <si>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</si>
  <si>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</si>
  <si>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</si>
  <si>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</si>
  <si>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</si>
  <si>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</si>
  <si>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</si>
  <si>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</si>
  <si>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</si>
  <si>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</si>
  <si>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</si>
  <si>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</si>
  <si>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</si>
  <si>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</si>
  <si>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</si>
  <si>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</si>
  <si>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</si>
  <si>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</si>
  <si>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</si>
  <si>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</si>
  <si>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</si>
  <si>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</si>
  <si>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</si>
  <si>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</si>
  <si>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</si>
  <si>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</si>
  <si>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</si>
  <si>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</si>
  <si>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</si>
  <si>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</si>
  <si>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</si>
  <si>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</si>
  <si>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</si>
  <si>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</si>
  <si>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</si>
  <si>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</si>
  <si>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</si>
  <si>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</si>
  <si>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</si>
  <si>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</si>
  <si>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</si>
  <si>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</si>
  <si>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</si>
  <si>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</si>
  <si>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</si>
  <si>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</si>
  <si>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</si>
  <si>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</si>
  <si>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</si>
  <si>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</si>
  <si>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</si>
  <si>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</si>
  <si>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</si>
  <si>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</si>
  <si>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</si>
  <si>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</si>
  <si>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</si>
  <si>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</si>
  <si>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</si>
  <si>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</si>
  <si>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</si>
  <si>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</si>
  <si>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</si>
  <si>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</si>
  <si>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</si>
  <si>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</si>
  <si>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</si>
  <si>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</si>
  <si>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</si>
  <si>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</si>
  <si>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</si>
  <si>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</si>
  <si>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</si>
  <si>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</si>
  <si>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</si>
  <si>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</si>
  <si>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</si>
  <si>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</si>
  <si>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</si>
  <si>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</si>
  <si>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</si>
  <si>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</si>
  <si>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</si>
  <si>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</si>
  <si>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</si>
  <si>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</si>
  <si>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</si>
  <si>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</si>
  <si>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</si>
  <si>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</si>
  <si>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</si>
  <si>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</si>
  <si>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</si>
  <si>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</si>
  <si>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</si>
  <si>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</si>
  <si>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</si>
  <si>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</si>
  <si>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</si>
  <si>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</si>
  <si>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</si>
  <si>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</si>
  <si>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</si>
  <si>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</si>
  <si>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</si>
  <si>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</si>
  <si>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</si>
  <si>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</si>
  <si>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</si>
  <si>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</si>
  <si>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</si>
  <si>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</si>
  <si>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</si>
  <si>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</si>
  <si>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</si>
  <si>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</si>
  <si>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</si>
  <si>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</si>
  <si>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</si>
  <si>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</si>
  <si>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</si>
  <si>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</si>
  <si>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</si>
  <si>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</si>
  <si>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</si>
  <si>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</si>
  <si>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</si>
  <si>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</si>
  <si>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</si>
  <si>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</si>
  <si>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</si>
  <si>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</si>
  <si>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</si>
  <si>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</si>
  <si>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</si>
  <si>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</si>
  <si>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</si>
  <si>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</si>
  <si>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</si>
  <si>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</si>
  <si>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</si>
  <si>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</si>
  <si>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</si>
  <si>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</si>
  <si>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</si>
  <si>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</si>
  <si>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</si>
  <si>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</si>
  <si>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</si>
  <si>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</si>
  <si>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</si>
  <si>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</si>
  <si>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</si>
  <si>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</si>
  <si>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</si>
  <si>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</si>
  <si>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</si>
  <si>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</si>
  <si>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</si>
  <si>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</si>
  <si>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</si>
  <si>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</si>
  <si>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</si>
  <si>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</si>
  <si>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</si>
  <si>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</si>
  <si>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</si>
  <si>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</si>
  <si>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</si>
  <si>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</si>
  <si>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</si>
  <si>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</si>
  <si>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</si>
  <si>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</si>
  <si>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</si>
  <si>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</si>
  <si>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</si>
  <si>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</si>
  <si>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</si>
  <si>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</si>
  <si>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</si>
  <si>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</si>
  <si>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</si>
  <si>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</si>
  <si>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</si>
  <si>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</si>
  <si>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</si>
  <si>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</si>
  <si>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</si>
  <si>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</si>
  <si>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</si>
  <si>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</si>
  <si>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</si>
  <si>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</si>
  <si>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</si>
  <si>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</si>
  <si>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</si>
  <si>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</si>
  <si>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</si>
  <si>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</si>
  <si>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</si>
  <si>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</si>
  <si>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</si>
  <si>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</si>
  <si>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</si>
  <si>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</si>
  <si>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</si>
  <si>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</si>
  <si>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</si>
  <si>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</si>
  <si>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</si>
  <si>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</si>
  <si>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</si>
  <si>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</si>
  <si>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</si>
  <si>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</si>
  <si>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</si>
  <si>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</si>
  <si>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</si>
  <si>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</si>
  <si>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</si>
  <si>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</si>
  <si>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</si>
  <si>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</si>
  <si>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</si>
  <si>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</si>
  <si>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</si>
  <si>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</si>
  <si>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</si>
  <si>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</si>
  <si>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</si>
  <si>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</si>
  <si>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</si>
  <si>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</si>
  <si>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</si>
  <si>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</si>
  <si>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</si>
  <si>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</si>
  <si>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</si>
  <si>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</si>
  <si>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</si>
  <si>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</si>
  <si>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</si>
  <si>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</si>
  <si>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</si>
  <si>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</si>
  <si>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</si>
  <si>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</si>
  <si>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</si>
  <si>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</si>
  <si>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</si>
  <si>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</si>
  <si>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</si>
  <si>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</si>
  <si>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</si>
  <si>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</si>
  <si>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</si>
  <si>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</si>
  <si>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</si>
  <si>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</si>
  <si>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</si>
  <si>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</si>
  <si>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</si>
  <si>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</si>
  <si>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</si>
  <si>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</si>
  <si>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</si>
  <si>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</si>
  <si>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</si>
  <si>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</si>
  <si>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</si>
  <si>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</si>
  <si>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</si>
  <si>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</si>
  <si>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</si>
  <si>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</si>
  <si>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</si>
  <si>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</si>
  <si>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</si>
  <si>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</si>
  <si>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</si>
  <si>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</si>
  <si>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</si>
  <si>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</si>
  <si>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</si>
  <si>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</si>
  <si>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</si>
  <si>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</si>
  <si>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</si>
  <si>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</si>
  <si>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</si>
  <si>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</si>
  <si>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</si>
  <si>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</si>
  <si>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</si>
  <si>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</si>
  <si>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</si>
  <si>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</si>
  <si>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</si>
  <si>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</si>
  <si>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</si>
  <si>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</si>
  <si>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</si>
  <si>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</si>
  <si>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</si>
  <si>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</si>
  <si>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</si>
  <si>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</si>
  <si>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</si>
  <si>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</si>
  <si>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</si>
  <si>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</si>
  <si>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</si>
  <si>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</si>
  <si>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</si>
  <si>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</si>
  <si>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</si>
  <si>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</si>
  <si>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</si>
  <si>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</si>
  <si>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</si>
  <si>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</si>
  <si>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</si>
  <si>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</si>
  <si>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</si>
  <si>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</si>
  <si>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</si>
  <si>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</si>
  <si>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</si>
  <si>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</si>
  <si>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</si>
  <si>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</si>
  <si>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</si>
  <si>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</si>
  <si>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</si>
  <si>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</si>
  <si>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</si>
  <si>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</si>
  <si>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</si>
  <si>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</si>
  <si>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</si>
  <si>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</si>
  <si>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</si>
  <si>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</si>
  <si>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</si>
  <si>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</si>
  <si>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</si>
  <si>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</si>
  <si>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</si>
  <si>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</si>
  <si>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</si>
  <si>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</si>
  <si>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</si>
  <si>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</si>
  <si>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</si>
  <si>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</si>
  <si>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</si>
  <si>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</si>
  <si>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</si>
  <si>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</si>
  <si>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</si>
  <si>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</si>
  <si>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</si>
  <si>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</si>
  <si>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</si>
  <si>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</si>
  <si>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</si>
  <si>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</si>
  <si>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</si>
  <si>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</si>
  <si>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</si>
  <si>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</si>
  <si>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</si>
  <si>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</si>
  <si>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</si>
  <si>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</si>
  <si>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</si>
  <si>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</si>
  <si>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</si>
  <si>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</si>
  <si>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</si>
  <si>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</si>
  <si>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</si>
  <si>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</si>
  <si>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</si>
  <si>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</si>
  <si>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</si>
  <si>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</si>
  <si>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</si>
  <si>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</si>
  <si>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</si>
  <si>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</si>
  <si>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</si>
  <si>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</si>
  <si>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</si>
  <si>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</si>
  <si>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</si>
  <si>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</si>
  <si>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</si>
  <si>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</si>
  <si>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</si>
  <si>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</si>
  <si>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</si>
  <si>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</si>
  <si>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</si>
  <si>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</si>
  <si>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</si>
  <si>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</si>
  <si>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</si>
  <si>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</si>
  <si>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</si>
  <si>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</si>
  <si>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</si>
  <si>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</si>
  <si>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</si>
  <si>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</si>
  <si>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</si>
  <si>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</si>
  <si>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</si>
  <si>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</si>
  <si>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</si>
  <si>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</si>
  <si>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</si>
  <si>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</si>
  <si>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</si>
  <si>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</si>
  <si>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</si>
  <si>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</si>
  <si>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</si>
  <si>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</si>
  <si>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</si>
  <si>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</si>
  <si>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</si>
  <si>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</si>
  <si>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</si>
  <si>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</si>
  <si>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</si>
  <si>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</si>
  <si>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</si>
  <si>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</si>
  <si>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</si>
  <si>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</si>
  <si>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</si>
  <si>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</si>
  <si>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</si>
  <si>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</si>
  <si>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</si>
  <si>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</si>
  <si>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</si>
  <si>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</si>
  <si>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</si>
  <si>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</si>
  <si>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</si>
  <si>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</si>
  <si>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</si>
  <si>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</si>
  <si>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</si>
  <si>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</si>
  <si>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</si>
  <si>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</si>
  <si>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</si>
  <si>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</si>
  <si>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</si>
  <si>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</si>
  <si>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</si>
  <si>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</si>
  <si>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</si>
  <si>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</si>
  <si>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</si>
  <si>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</si>
  <si>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</si>
  <si>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</si>
  <si>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</si>
  <si>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</si>
  <si>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</si>
  <si>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</si>
  <si>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</si>
  <si>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</si>
  <si>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</si>
  <si>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</si>
  <si>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</si>
  <si>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</si>
  <si>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</si>
  <si>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</si>
  <si>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</si>
  <si>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</si>
  <si>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</si>
  <si>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</si>
  <si>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</si>
  <si>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</si>
  <si>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</si>
  <si>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</si>
  <si>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</si>
  <si>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</si>
  <si>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</si>
  <si>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</si>
  <si>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</si>
  <si>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</si>
  <si>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</si>
  <si>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</si>
  <si>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</si>
  <si>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</si>
  <si>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</si>
  <si>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</si>
  <si>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</si>
  <si>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</si>
  <si>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</si>
  <si>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</si>
  <si>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</si>
  <si>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</si>
  <si>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</si>
  <si>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</si>
  <si>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</si>
  <si>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</si>
  <si>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</si>
  <si>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</si>
  <si>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</si>
  <si>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</si>
  <si>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</si>
  <si>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</si>
  <si>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</si>
  <si>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</si>
  <si>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</si>
  <si>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</si>
  <si>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</si>
  <si>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</si>
  <si>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</si>
  <si>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</si>
  <si>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</si>
  <si>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</si>
  <si>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</si>
  <si>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</si>
  <si>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</si>
  <si>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</si>
  <si>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</si>
  <si>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</si>
  <si>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</si>
  <si>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</si>
  <si>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</si>
  <si>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</si>
  <si>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</si>
  <si>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</si>
  <si>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</si>
  <si>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</si>
  <si>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</si>
  <si>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</si>
  <si>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</si>
  <si>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</si>
  <si>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</si>
  <si>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</si>
  <si>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</si>
  <si>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</si>
  <si>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</si>
  <si>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</si>
  <si>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</si>
  <si>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</si>
  <si>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</si>
  <si>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</si>
  <si>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</si>
  <si>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</si>
  <si>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</si>
  <si>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</si>
  <si>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</si>
  <si>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</si>
  <si>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</si>
  <si>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</si>
  <si>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</si>
  <si>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</si>
  <si>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</si>
  <si>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</si>
  <si>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</si>
  <si>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</si>
  <si>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</si>
  <si>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</si>
  <si>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</si>
  <si>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</si>
  <si>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</si>
  <si>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</si>
  <si>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</si>
  <si>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</si>
  <si>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</si>
  <si>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</si>
  <si>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</si>
  <si>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</si>
  <si>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</si>
  <si>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</si>
  <si>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</si>
  <si>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</si>
  <si>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</si>
  <si>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</si>
  <si>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</si>
  <si>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</si>
  <si>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</si>
  <si>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</si>
  <si>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</si>
  <si>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</si>
  <si>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</si>
  <si>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</si>
  <si>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</si>
  <si>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</si>
  <si>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</si>
  <si>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</si>
  <si>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</si>
  <si>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</si>
  <si>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</si>
  <si>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</si>
  <si>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</si>
  <si>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</si>
  <si>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</si>
  <si>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</si>
  <si>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</si>
  <si>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</si>
  <si>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</si>
  <si>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</si>
  <si>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</si>
  <si>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</si>
  <si>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</si>
  <si>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</si>
  <si>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</si>
  <si>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</si>
  <si>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</si>
  <si>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</si>
  <si>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</si>
  <si>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</si>
  <si>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</si>
  <si>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</si>
  <si>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</si>
  <si>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</si>
  <si>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</si>
  <si>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</si>
  <si>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</si>
  <si>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</si>
  <si>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</si>
  <si>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</si>
  <si>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</si>
  <si>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</si>
  <si>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</si>
  <si>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</si>
  <si>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</si>
  <si>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</si>
  <si>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</si>
  <si>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</si>
  <si>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</si>
  <si>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</si>
  <si>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</si>
  <si>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</si>
  <si>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</si>
  <si>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</si>
  <si>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</si>
  <si>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</si>
  <si>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</si>
  <si>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</si>
  <si>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</si>
  <si>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</si>
  <si>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</si>
  <si>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</si>
  <si>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</si>
  <si>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</si>
  <si>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</si>
  <si>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</si>
  <si>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</si>
  <si>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</si>
  <si>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</si>
  <si>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</si>
  <si>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</si>
  <si>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</si>
  <si>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</si>
  <si>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</si>
  <si>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</si>
  <si>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</si>
  <si>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</si>
  <si>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</si>
  <si>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</si>
  <si>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</si>
  <si>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</si>
  <si>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</si>
  <si>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</si>
  <si>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</si>
  <si>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</si>
  <si>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</si>
  <si>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</si>
  <si>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</si>
  <si>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</si>
  <si>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</si>
  <si>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</si>
  <si>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</si>
  <si>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</si>
  <si>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</si>
  <si>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</si>
  <si>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</si>
  <si>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</si>
  <si>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</si>
  <si>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</si>
  <si>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</si>
  <si>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</si>
  <si>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</si>
  <si>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</si>
  <si>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</si>
  <si>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</si>
  <si>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</si>
  <si>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</si>
  <si>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</si>
  <si>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</si>
  <si>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</si>
  <si>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</si>
  <si>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</si>
  <si>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</si>
  <si>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</si>
  <si>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</si>
  <si>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</si>
  <si>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</si>
  <si>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</si>
  <si>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</si>
  <si>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</si>
  <si>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</si>
  <si>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</si>
  <si>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</si>
  <si>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</si>
  <si>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</si>
  <si>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</si>
  <si>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</si>
  <si>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</si>
  <si>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</si>
  <si>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</si>
  <si>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</si>
  <si>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</si>
  <si>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</si>
  <si>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</si>
  <si>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</si>
  <si>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</si>
  <si>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</si>
  <si>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</si>
  <si>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</si>
  <si>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</si>
  <si>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</si>
  <si>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</si>
  <si>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</si>
  <si>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</si>
  <si>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</si>
  <si>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</si>
  <si>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</si>
  <si>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</si>
  <si>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</si>
  <si>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</si>
  <si>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</si>
  <si>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</si>
  <si>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</si>
  <si>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</si>
  <si>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</si>
  <si>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</si>
  <si>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</si>
  <si>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</si>
  <si>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</si>
  <si>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</si>
  <si>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</si>
  <si>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</si>
  <si>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</si>
  <si>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</si>
  <si>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</si>
  <si>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</si>
  <si>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</si>
  <si>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</si>
  <si>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</si>
  <si>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</si>
  <si>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</si>
  <si>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</si>
  <si>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</si>
  <si>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</si>
  <si>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</si>
  <si>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</si>
  <si>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</si>
  <si>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</si>
  <si>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</si>
  <si>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</si>
  <si>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</si>
  <si>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</si>
  <si>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</si>
  <si>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</si>
  <si>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</si>
  <si>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</si>
  <si>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</si>
  <si>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</si>
  <si>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</si>
  <si>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</si>
  <si>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</si>
  <si>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</si>
  <si>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</si>
  <si>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</si>
  <si>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</si>
  <si>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</si>
  <si>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</si>
  <si>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</si>
  <si>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</si>
  <si>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</si>
  <si>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</si>
  <si>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</si>
  <si>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</si>
  <si>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</si>
  <si>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</si>
  <si>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</si>
  <si>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</si>
  <si>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</si>
  <si>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</si>
  <si>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</si>
  <si>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</si>
  <si>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</si>
  <si>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</si>
  <si>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</si>
  <si>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</si>
  <si>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</si>
  <si>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</si>
  <si>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</si>
  <si>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</si>
  <si>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</si>
  <si>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</si>
  <si>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</si>
  <si>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</si>
  <si>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</si>
  <si>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</si>
  <si>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</si>
  <si>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</si>
  <si>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</si>
  <si>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</si>
  <si>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</si>
  <si>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</si>
  <si>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</si>
  <si>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</si>
  <si>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</si>
  <si>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</si>
  <si>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</si>
  <si>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</si>
  <si>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</si>
  <si>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</si>
  <si>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</si>
  <si>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</si>
  <si>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</si>
  <si>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</si>
  <si>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</si>
  <si>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</si>
  <si>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</si>
  <si>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</si>
  <si>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</si>
  <si>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</si>
  <si>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</si>
  <si>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</si>
  <si>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</si>
  <si>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</si>
  <si>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</si>
  <si>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</si>
  <si>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</si>
  <si>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</si>
  <si>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</si>
  <si>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</si>
  <si>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</si>
  <si>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</si>
  <si>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</si>
  <si>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</si>
  <si>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</si>
  <si>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</si>
  <si>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</si>
  <si>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</si>
  <si>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</si>
  <si>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</si>
  <si>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</si>
  <si>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</si>
  <si>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</si>
  <si>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</si>
  <si>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</si>
  <si>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</si>
  <si>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</si>
  <si>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</si>
  <si>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</si>
  <si>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</si>
  <si>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</si>
  <si>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</si>
  <si>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</si>
  <si>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</si>
  <si>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</si>
  <si>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</si>
  <si>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</si>
  <si>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</si>
  <si>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</si>
  <si>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</si>
  <si>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</si>
  <si>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</si>
  <si>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</si>
  <si>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</si>
  <si>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</si>
  <si>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</si>
  <si>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</si>
  <si>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</si>
  <si>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</si>
  <si>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</si>
  <si>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</si>
  <si>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</si>
  <si>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</si>
  <si>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</si>
  <si>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</si>
  <si>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</si>
  <si>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</si>
  <si>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</si>
  <si>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</si>
  <si>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</si>
  <si>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</si>
  <si>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</si>
  <si>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</si>
  <si>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</si>
  <si>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</si>
  <si>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</si>
  <si>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</si>
  <si>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</si>
  <si>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</si>
  <si>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</si>
  <si>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</si>
  <si>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</si>
  <si>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</si>
  <si>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</si>
  <si>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</si>
  <si>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</si>
  <si>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</si>
  <si>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</si>
  <si>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</si>
  <si>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</si>
  <si>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</si>
  <si>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</si>
  <si>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</si>
  <si>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</si>
  <si>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</si>
  <si>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</si>
  <si>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</si>
  <si>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</si>
  <si>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</si>
  <si>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</si>
  <si>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</si>
  <si>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</si>
  <si>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</si>
  <si>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</si>
  <si>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</si>
  <si>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</si>
  <si>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</si>
  <si>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</si>
  <si>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</si>
  <si>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</si>
  <si>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</si>
  <si>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</si>
  <si>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</si>
  <si>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</si>
  <si>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</si>
  <si>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</si>
  <si>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</si>
  <si>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</si>
  <si>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</si>
  <si>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</si>
  <si>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</si>
  <si>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</si>
  <si>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</si>
  <si>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</si>
  <si>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</si>
  <si>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</si>
  <si>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</si>
  <si>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</si>
  <si>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</si>
  <si>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</si>
  <si>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</si>
  <si>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</si>
  <si>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</si>
  <si>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</si>
  <si>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</si>
  <si>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</si>
  <si>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</si>
  <si>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</si>
  <si>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</si>
  <si>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</si>
  <si>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</si>
  <si>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</si>
  <si>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</si>
  <si>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</si>
  <si>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</si>
  <si>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</si>
  <si>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</si>
  <si>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</si>
  <si>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</si>
  <si>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</si>
  <si>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</si>
  <si>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</si>
  <si>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</si>
  <si>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</si>
  <si>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</si>
  <si>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</si>
  <si>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</si>
  <si>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</si>
  <si>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</si>
  <si>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</si>
  <si>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</si>
  <si>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</si>
  <si>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</si>
  <si>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</si>
  <si>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</si>
  <si>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</si>
  <si>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</si>
  <si>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</si>
  <si>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</si>
  <si>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</si>
  <si>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</si>
  <si>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</si>
  <si>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</si>
  <si>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</si>
  <si>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</si>
  <si>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</si>
  <si>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</si>
  <si>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</si>
  <si>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</si>
  <si>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</si>
  <si>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</si>
  <si>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</si>
  <si>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</si>
  <si>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</si>
  <si>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</si>
  <si>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</si>
  <si>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</si>
  <si>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</si>
  <si>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</si>
  <si>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</si>
  <si>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</si>
  <si>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</si>
  <si>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</si>
  <si>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</si>
  <si>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</si>
  <si>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</si>
  <si>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</si>
  <si>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</si>
  <si>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</si>
  <si>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</si>
  <si>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</si>
  <si>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</si>
  <si>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</si>
  <si>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</si>
  <si>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</si>
  <si>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</si>
  <si>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</si>
  <si>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</si>
  <si>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</si>
  <si>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</si>
  <si>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</si>
  <si>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</si>
  <si>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</si>
  <si>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</si>
  <si>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</si>
  <si>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</si>
  <si>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</si>
  <si>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</si>
  <si>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</si>
  <si>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</si>
  <si>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</si>
  <si>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</si>
  <si>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</si>
  <si>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</si>
  <si>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</si>
  <si>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</si>
  <si>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</si>
  <si>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</si>
  <si>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</si>
  <si>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</si>
  <si>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</si>
  <si>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</si>
  <si>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</si>
  <si>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</si>
  <si>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</si>
  <si>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</si>
  <si>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</si>
  <si>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</si>
  <si>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</si>
  <si>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</si>
  <si>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</si>
  <si>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</si>
  <si>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</si>
  <si>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</si>
  <si>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</si>
  <si>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</si>
  <si>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</si>
  <si>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</si>
  <si>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</si>
  <si>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</si>
  <si>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</si>
  <si>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</si>
  <si>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</si>
  <si>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</si>
  <si>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</si>
  <si>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</si>
  <si>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</si>
  <si>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</si>
  <si>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</si>
  <si>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</si>
  <si>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</si>
  <si>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</si>
  <si>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</si>
  <si>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</si>
  <si>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</si>
  <si>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</si>
  <si>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</si>
  <si>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</si>
  <si>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</si>
  <si>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</si>
  <si>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</si>
  <si>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</si>
  <si>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</si>
  <si>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</si>
  <si>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</si>
  <si>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</si>
  <si>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</si>
  <si>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</si>
  <si>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</si>
  <si>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</si>
  <si>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</si>
  <si>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</si>
  <si>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</si>
  <si>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</si>
  <si>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</si>
  <si>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</si>
  <si>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</si>
  <si>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</si>
  <si>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</si>
  <si>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</si>
  <si>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</si>
  <si>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</si>
  <si>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</si>
  <si>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</si>
  <si>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</si>
  <si>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</si>
  <si>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</si>
  <si>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</si>
  <si>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</si>
  <si>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</si>
  <si>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</si>
  <si>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</si>
  <si>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</si>
  <si>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</si>
  <si>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</si>
  <si>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</si>
  <si>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</si>
  <si>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</si>
  <si>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</si>
  <si>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</si>
  <si>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</si>
  <si>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</si>
  <si>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</si>
  <si>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</si>
  <si>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</si>
  <si>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</si>
  <si>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</si>
  <si>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</si>
  <si>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</si>
  <si>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</si>
  <si>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</si>
  <si>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</si>
  <si>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</si>
  <si>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</si>
  <si>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</si>
  <si>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</si>
  <si>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</si>
  <si>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</si>
  <si>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</si>
  <si>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</si>
  <si>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</si>
  <si>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</si>
  <si>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</si>
  <si>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</si>
  <si>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</si>
  <si>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</si>
  <si>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</si>
  <si>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</si>
  <si>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</si>
  <si>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</si>
  <si>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</si>
  <si>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</si>
  <si>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</si>
  <si>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</si>
  <si>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</si>
  <si>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</si>
  <si>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</si>
  <si>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</si>
  <si>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</si>
  <si>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</si>
  <si>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</si>
  <si>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</si>
  <si>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</si>
  <si>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</si>
  <si>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</si>
  <si>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</si>
  <si>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</si>
  <si>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</si>
  <si>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</si>
  <si>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</si>
  <si>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</si>
  <si>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</si>
  <si>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</si>
  <si>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</si>
  <si>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</si>
  <si>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</si>
  <si>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</si>
  <si>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</si>
  <si>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</si>
  <si>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</si>
  <si>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</si>
  <si>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</si>
  <si>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</si>
  <si>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</si>
  <si>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</si>
  <si>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</si>
  <si>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</si>
  <si>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</si>
  <si>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</si>
  <si>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</si>
  <si>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</si>
  <si>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</si>
  <si>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</si>
  <si>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</si>
  <si>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</si>
  <si>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</si>
  <si>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</si>
  <si>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</si>
  <si>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</si>
  <si>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</si>
  <si>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</si>
  <si>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</si>
  <si>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</si>
  <si>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</si>
  <si>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</si>
  <si>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</si>
  <si>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</si>
  <si>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</si>
  <si>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</si>
  <si>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</si>
  <si>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</si>
  <si>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</si>
  <si>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</si>
  <si>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</si>
  <si>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</si>
  <si>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</si>
  <si>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</si>
  <si>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</si>
  <si>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</si>
  <si>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</si>
  <si>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</si>
  <si>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</si>
  <si>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</si>
  <si>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</si>
  <si>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</si>
  <si>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</si>
  <si>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</si>
  <si>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</si>
  <si>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</si>
  <si>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</si>
  <si>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</si>
  <si>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</si>
  <si>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</si>
  <si>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</si>
  <si>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</si>
  <si>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</si>
  <si>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</si>
  <si>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</si>
  <si>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</si>
  <si>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</si>
  <si>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</si>
  <si>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</si>
  <si>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</si>
  <si>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</si>
  <si>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</si>
  <si>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</si>
  <si>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</si>
  <si>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</si>
  <si>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</si>
  <si>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</si>
  <si>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</si>
  <si>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</si>
  <si>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</si>
  <si>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</si>
  <si>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</si>
  <si>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</si>
  <si>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</si>
  <si>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</si>
  <si>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</si>
  <si>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</si>
  <si>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</si>
  <si>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</si>
  <si>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</si>
  <si>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</si>
  <si>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</si>
  <si>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</si>
  <si>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</si>
  <si>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</si>
  <si>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</si>
  <si>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</si>
  <si>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</si>
  <si>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</si>
  <si>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</si>
  <si>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</si>
  <si>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</si>
  <si>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</si>
  <si>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</si>
  <si>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</si>
  <si>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</si>
  <si>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</si>
  <si>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</si>
  <si>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</si>
  <si>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</si>
  <si>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</si>
  <si>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</si>
  <si>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</si>
  <si>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</si>
  <si>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</si>
  <si>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</si>
  <si>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</si>
  <si>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</si>
  <si>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</si>
  <si>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</si>
  <si>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</si>
  <si>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</si>
  <si>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</si>
  <si>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</si>
  <si>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</si>
  <si>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</si>
  <si>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</si>
  <si>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</si>
  <si>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</si>
  <si>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</si>
  <si>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</si>
  <si>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</si>
  <si>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</si>
  <si>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</si>
  <si>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</si>
  <si>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</si>
  <si>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</si>
  <si>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</si>
  <si>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</si>
  <si>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</si>
  <si>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</si>
  <si>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</si>
  <si>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</si>
  <si>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</si>
  <si>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</si>
  <si>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</si>
  <si>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</si>
  <si>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</si>
  <si>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</si>
  <si>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</si>
  <si>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</si>
  <si>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</si>
  <si>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</si>
  <si>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</si>
  <si>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</si>
  <si>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</si>
  <si>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</si>
  <si>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</si>
  <si>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</si>
  <si>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</si>
  <si>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</si>
  <si>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</si>
  <si>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</si>
  <si>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</si>
  <si>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</si>
  <si>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</si>
  <si>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</si>
  <si>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</si>
  <si>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</si>
  <si>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</si>
  <si>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</si>
  <si>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</si>
  <si>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</si>
  <si>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</si>
  <si>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</si>
  <si>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</si>
  <si>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</si>
  <si>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</si>
  <si>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</si>
  <si>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</si>
  <si>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</si>
  <si>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</si>
  <si>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</si>
  <si>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</si>
  <si>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</si>
  <si>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</si>
  <si>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</si>
  <si>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</si>
  <si>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</si>
  <si>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</si>
  <si>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</si>
  <si>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</si>
  <si>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</si>
  <si>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</si>
  <si>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</si>
  <si>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</si>
  <si>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</si>
  <si>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</si>
  <si>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</si>
  <si>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</si>
  <si>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</si>
  <si>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</si>
  <si>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</si>
  <si>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</si>
  <si>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</si>
  <si>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</si>
  <si>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</si>
  <si>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</si>
  <si>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</si>
  <si>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</si>
  <si>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</si>
  <si>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</si>
  <si>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</si>
  <si>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</si>
  <si>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</si>
  <si>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</si>
  <si>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</si>
  <si>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</si>
  <si>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</si>
  <si>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</si>
  <si>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</si>
  <si>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</si>
  <si>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</si>
  <si>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</si>
  <si>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</si>
  <si>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</si>
  <si>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</si>
  <si>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</si>
  <si>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</si>
  <si>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</si>
  <si>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</si>
  <si>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</si>
  <si>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</si>
  <si>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</si>
  <si>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</si>
  <si>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</si>
  <si>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</si>
  <si>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</si>
  <si>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</si>
  <si>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</si>
  <si>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</si>
  <si>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</si>
  <si>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</si>
  <si>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</si>
  <si>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</si>
  <si>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</si>
  <si>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</si>
  <si>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</si>
  <si>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</si>
  <si>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</si>
  <si>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</si>
  <si>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</si>
  <si>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</si>
  <si>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</si>
  <si>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</si>
  <si>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</si>
  <si>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</si>
  <si>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</si>
  <si>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</si>
  <si>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</si>
  <si>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</si>
  <si>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</si>
  <si>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</si>
  <si>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</si>
  <si>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</si>
  <si>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</si>
  <si>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</si>
  <si>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</si>
  <si>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</si>
  <si>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</si>
  <si>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</si>
  <si>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</si>
  <si>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</si>
  <si>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</si>
  <si>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</si>
  <si>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</si>
  <si>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</si>
  <si>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</si>
  <si>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</si>
  <si>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SISAL EM FIBRA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</si>
  <si>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</si>
  <si>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</si>
  <si>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</si>
  <si>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</si>
  <si>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</si>
  <si>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</si>
  <si>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</si>
  <si>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</si>
  <si>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</si>
  <si>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</si>
  <si>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</si>
  <si>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</si>
  <si>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</si>
  <si>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</si>
  <si>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</si>
  <si>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</si>
  <si>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</si>
  <si>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</si>
  <si>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</si>
  <si>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</si>
  <si>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</si>
  <si>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</si>
  <si>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</si>
  <si>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</si>
  <si>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</si>
  <si>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</si>
  <si>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</si>
  <si>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</si>
  <si>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</si>
  <si>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</si>
  <si>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</si>
  <si>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</si>
  <si>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</si>
  <si>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</si>
  <si>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</si>
  <si>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</si>
  <si>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</si>
  <si>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</si>
  <si>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</si>
  <si>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</si>
  <si>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</si>
  <si>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</si>
  <si>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</si>
  <si>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</si>
  <si>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</si>
  <si>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</si>
  <si>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</si>
  <si>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</si>
  <si>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</si>
  <si>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</si>
  <si>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</si>
  <si>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</si>
  <si>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</si>
  <si>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</si>
  <si>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</si>
  <si>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</si>
  <si>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</si>
  <si>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</si>
  <si>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</si>
  <si>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</si>
  <si>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</si>
  <si>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</si>
  <si>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</si>
  <si>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</si>
  <si>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</si>
  <si>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</si>
  <si>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</si>
  <si>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</si>
  <si>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</si>
  <si>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</si>
  <si>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</si>
  <si>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</si>
  <si>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</si>
  <si>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</si>
  <si>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</si>
  <si>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</si>
  <si>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</si>
  <si>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</si>
  <si>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</si>
  <si>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</si>
  <si>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</si>
  <si>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</si>
  <si>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</si>
  <si>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</si>
  <si>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</si>
  <si>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</si>
  <si>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</si>
  <si>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</si>
  <si>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</si>
  <si>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</si>
  <si>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</si>
  <si>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</si>
  <si>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</si>
  <si>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</si>
  <si>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</si>
  <si>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</si>
  <si>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</si>
  <si>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</si>
  <si>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</si>
  <si>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</si>
  <si>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</si>
  <si>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</si>
  <si>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</si>
  <si>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</si>
  <si>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</si>
  <si>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</si>
  <si>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</si>
  <si>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</si>
  <si>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</si>
  <si>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</si>
  <si>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</si>
  <si>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</si>
  <si>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</si>
  <si>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</si>
  <si>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</si>
  <si>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</si>
  <si>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</si>
  <si>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</si>
  <si>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</si>
  <si>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</si>
  <si>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</si>
  <si>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</si>
  <si>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</si>
  <si>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</si>
  <si>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</si>
  <si>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</si>
  <si>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</si>
  <si>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</si>
  <si>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</si>
  <si>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</si>
  <si>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</si>
  <si>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</si>
  <si>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</si>
  <si>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</si>
  <si>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</si>
  <si>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</si>
  <si>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</si>
  <si>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</si>
  <si>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</si>
  <si>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</si>
  <si>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</si>
  <si>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</si>
  <si>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</si>
  <si>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</si>
  <si>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</si>
  <si>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</si>
  <si>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</si>
  <si>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</si>
  <si>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</si>
  <si>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</si>
  <si>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</si>
  <si>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</si>
  <si>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</si>
  <si>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</si>
  <si>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</si>
  <si>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</si>
  <si>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</si>
  <si>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</si>
  <si>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</si>
  <si>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</si>
  <si>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</si>
  <si>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</si>
  <si>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</si>
  <si>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</si>
  <si>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</si>
  <si>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</si>
  <si>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</si>
  <si>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</si>
  <si>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</si>
  <si>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</si>
  <si>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</si>
  <si>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</si>
  <si>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</si>
  <si>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</si>
  <si>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</si>
  <si>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</si>
  <si>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</si>
  <si>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</si>
  <si>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</si>
  <si>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</si>
  <si>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</si>
  <si>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</si>
  <si>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</si>
  <si>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</si>
  <si>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</si>
  <si>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</si>
  <si>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</si>
  <si>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</si>
  <si>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</si>
  <si>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</si>
  <si>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</si>
  <si>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</si>
  <si>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</si>
  <si>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</si>
  <si>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</si>
  <si>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</si>
  <si>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</si>
  <si>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</si>
  <si>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</si>
  <si>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</si>
  <si>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</si>
  <si>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</si>
  <si>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</si>
  <si>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</si>
  <si>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</si>
  <si>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</si>
  <si>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</si>
  <si>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</si>
  <si>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</si>
  <si>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</si>
  <si>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</si>
  <si>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</si>
  <si>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</si>
  <si>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</si>
  <si>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</si>
  <si>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</si>
  <si>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</si>
  <si>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</si>
  <si>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</si>
  <si>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</si>
  <si>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</si>
  <si>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</si>
  <si>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</si>
  <si>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</si>
  <si>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</si>
  <si>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</si>
  <si>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</si>
  <si>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</si>
  <si>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</si>
  <si>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</si>
  <si>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</si>
  <si>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</si>
  <si>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</si>
  <si>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</si>
  <si>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</si>
  <si>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</si>
  <si>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</si>
  <si>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</si>
  <si>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</si>
  <si>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</si>
  <si>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</si>
  <si>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</si>
  <si>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</si>
  <si>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</si>
  <si>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</si>
  <si>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</si>
  <si>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</si>
  <si>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</si>
  <si>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</si>
  <si>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</si>
  <si>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</si>
  <si>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</si>
  <si>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</si>
  <si>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</si>
  <si>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</si>
  <si>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</si>
  <si>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</si>
  <si>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</si>
  <si>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</si>
  <si>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</si>
  <si>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</si>
  <si>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</si>
  <si>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</si>
  <si>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</si>
  <si>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</si>
  <si>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</si>
  <si>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</si>
  <si>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</si>
  <si>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</si>
  <si>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</si>
  <si>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</si>
  <si>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</si>
  <si>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</si>
  <si>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</si>
  <si>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</si>
  <si>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</si>
  <si>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</si>
  <si>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</si>
  <si>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</si>
  <si>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</si>
  <si>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</si>
  <si>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</si>
  <si>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</si>
  <si>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</si>
  <si>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</si>
  <si>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</si>
  <si>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</si>
  <si>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</si>
  <si>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</si>
  <si>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</si>
  <si>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</si>
  <si>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</si>
  <si>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</si>
  <si>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</si>
  <si>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</si>
  <si>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</si>
  <si>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</si>
  <si>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</si>
  <si>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</si>
  <si>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</si>
  <si>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</si>
  <si>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</si>
  <si>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</si>
  <si>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</si>
  <si>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</si>
  <si>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</si>
  <si>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</si>
  <si>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</si>
  <si>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</si>
  <si>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</si>
  <si>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</si>
  <si>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</si>
  <si>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</si>
  <si>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</si>
  <si>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</si>
  <si>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</si>
  <si>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</si>
  <si>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</si>
  <si>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</si>
  <si>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</si>
  <si>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</si>
  <si>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</si>
  <si>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</si>
  <si>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</si>
  <si>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</si>
  <si>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</si>
  <si>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</si>
  <si>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</si>
  <si>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</si>
  <si>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</si>
  <si>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</si>
  <si>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</si>
  <si>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</si>
  <si>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</si>
  <si>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</si>
  <si>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</si>
  <si>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</si>
  <si>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</si>
  <si>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</si>
  <si>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</si>
  <si>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</si>
  <si>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</si>
  <si>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</si>
  <si>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</si>
  <si>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</si>
  <si>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</si>
  <si>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</si>
  <si>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</si>
  <si>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</si>
  <si>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</si>
  <si>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</si>
  <si>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</si>
  <si>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FIBRA DE VIDRO, ACABAMENTO ANTI-ALCALINO, MALHA 10 X 10 MM</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</si>
  <si>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</si>
  <si>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</si>
  <si>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</si>
  <si>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</si>
  <si>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</si>
  <si>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</si>
  <si>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</si>
  <si>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</si>
  <si>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</si>
  <si>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</si>
  <si>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</si>
  <si>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</si>
  <si>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</si>
  <si>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</si>
  <si>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</si>
  <si>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</si>
  <si>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</si>
  <si>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</si>
  <si>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</si>
  <si>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</si>
  <si>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</si>
  <si>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</si>
  <si>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</si>
  <si>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</si>
  <si>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</si>
  <si>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</si>
  <si>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</si>
  <si>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</si>
  <si>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</si>
  <si>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</si>
  <si>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</si>
  <si>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</si>
  <si>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</si>
  <si>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</si>
  <si>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</si>
  <si>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</si>
  <si>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</si>
  <si>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</si>
  <si>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</si>
  <si>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</si>
  <si>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</si>
  <si>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</si>
  <si>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</si>
  <si>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</si>
  <si>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</si>
  <si>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</si>
  <si>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</si>
  <si>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</si>
  <si>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</si>
  <si>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</si>
  <si>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</si>
  <si>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</si>
  <si>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</si>
  <si>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</si>
  <si>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</si>
  <si>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</si>
  <si>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</si>
  <si>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</si>
  <si>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</si>
  <si>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</si>
  <si>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</si>
  <si>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</si>
  <si>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</si>
  <si>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</si>
  <si>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</si>
  <si>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</si>
  <si>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</si>
  <si>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</si>
  <si>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</si>
  <si>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</si>
  <si>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</si>
  <si>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</si>
  <si>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</si>
  <si>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</si>
  <si>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</si>
  <si>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</si>
  <si>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</si>
  <si>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</si>
  <si>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</si>
  <si>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</si>
  <si>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</si>
  <si>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</si>
  <si>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</si>
  <si>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</si>
  <si>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</si>
  <si>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</si>
  <si>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</si>
  <si>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</si>
  <si>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</si>
  <si>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</si>
  <si>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</si>
  <si>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</si>
  <si>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</si>
  <si>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</si>
  <si>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</si>
  <si>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</si>
  <si>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</si>
  <si>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</si>
  <si>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</si>
  <si>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</si>
  <si>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</si>
  <si>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</si>
  <si>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</si>
  <si>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</si>
  <si>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</si>
  <si>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</si>
  <si>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</si>
  <si>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</si>
  <si>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</si>
  <si>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</si>
  <si>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</si>
  <si>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</si>
  <si>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</si>
  <si>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</si>
  <si>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</si>
  <si>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</si>
  <si>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</si>
  <si>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</si>
  <si>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</si>
  <si>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</si>
  <si>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</si>
  <si>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</si>
  <si>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</si>
  <si>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</si>
  <si>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</si>
  <si>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</si>
  <si>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</si>
  <si>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</si>
  <si>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</si>
  <si>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</si>
  <si>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</si>
  <si>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</si>
  <si>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</si>
  <si>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</si>
  <si>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</si>
  <si>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</si>
  <si>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</si>
  <si>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</si>
  <si>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</si>
  <si>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</si>
  <si>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</si>
  <si>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</si>
  <si>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</si>
  <si>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</si>
  <si>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</si>
  <si>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</si>
  <si>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</si>
  <si>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</si>
  <si>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</si>
  <si>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</si>
  <si>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</si>
  <si>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</si>
  <si>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</si>
  <si>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</si>
  <si>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</si>
  <si>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</si>
  <si>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</si>
  <si>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</si>
  <si>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</si>
  <si>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</si>
  <si>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</si>
  <si>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</si>
  <si>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</si>
  <si>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</si>
  <si>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</si>
  <si>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</si>
  <si>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</si>
  <si>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</si>
  <si>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</si>
  <si>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</si>
  <si>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</si>
  <si>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</si>
  <si>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</si>
  <si>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</si>
  <si>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</si>
  <si>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</si>
  <si>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</si>
  <si>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</si>
  <si>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</si>
  <si>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</si>
  <si>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</si>
  <si>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</si>
  <si>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</si>
  <si>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</si>
  <si>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</si>
  <si>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</si>
  <si>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</si>
  <si>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</si>
  <si>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</si>
  <si>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</si>
  <si>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</si>
  <si>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</si>
  <si>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</si>
  <si>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</si>
  <si>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</si>
  <si>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</si>
  <si>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</si>
  <si>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</si>
  <si>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</si>
  <si>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</si>
  <si>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</si>
  <si>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</si>
  <si>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</si>
  <si>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</si>
  <si>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</si>
  <si>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</si>
  <si>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</si>
  <si>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</si>
  <si>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</si>
  <si>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</si>
  <si>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</si>
  <si>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</si>
  <si>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</si>
  <si>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</si>
  <si>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</si>
  <si>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</si>
  <si>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</si>
  <si>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</si>
  <si>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</si>
  <si>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</si>
  <si>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</si>
  <si>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</si>
  <si>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</si>
  <si>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</si>
  <si>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</si>
  <si>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</si>
  <si>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</si>
  <si>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</si>
  <si>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</si>
  <si>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</si>
  <si>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</si>
  <si>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</si>
  <si>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</si>
  <si>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</si>
  <si>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</si>
  <si>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</si>
  <si>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</si>
  <si>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</si>
  <si>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</si>
  <si>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</si>
  <si>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</si>
  <si>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</si>
  <si>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</si>
  <si>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</si>
  <si>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</si>
  <si>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</si>
  <si>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</si>
  <si>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</si>
  <si>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</si>
  <si>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</si>
  <si>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</si>
  <si>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</si>
  <si>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</si>
  <si>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</si>
  <si>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</si>
  <si>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</si>
  <si>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</si>
  <si>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</si>
  <si>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</si>
  <si>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</si>
  <si>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</si>
  <si>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</si>
  <si>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</si>
  <si>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</si>
  <si>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</si>
  <si>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</si>
  <si>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</si>
  <si>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</si>
  <si>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</si>
  <si>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</si>
  <si>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</si>
  <si>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</si>
  <si>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</si>
  <si>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</si>
  <si>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</si>
  <si>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</si>
  <si>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</si>
  <si>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</si>
  <si>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</si>
  <si>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</si>
  <si>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</si>
  <si>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</si>
  <si>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</si>
  <si>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</si>
  <si>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</si>
  <si>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</si>
  <si>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</si>
  <si>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</si>
  <si>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</si>
  <si>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</si>
  <si>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</si>
  <si>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</si>
  <si>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</si>
  <si>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</si>
  <si>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</si>
  <si>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</si>
  <si>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</si>
  <si>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</si>
  <si>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</si>
  <si>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</si>
  <si>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</si>
  <si>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</si>
  <si>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</si>
  <si>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</si>
  <si>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</si>
  <si>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</si>
  <si>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</si>
  <si>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</si>
  <si>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</si>
  <si>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</si>
  <si>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</si>
  <si>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</si>
  <si>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</si>
  <si>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</si>
  <si>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</si>
  <si>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</si>
  <si>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</si>
  <si>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</si>
  <si>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</si>
  <si>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</si>
  <si>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</si>
  <si>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</si>
  <si>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</si>
  <si>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</si>
  <si>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</si>
  <si>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</si>
  <si>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</si>
  <si>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</si>
  <si>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</si>
  <si>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</si>
  <si>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</si>
  <si>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</si>
  <si>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</si>
  <si>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</si>
  <si>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</si>
  <si>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</si>
  <si>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</si>
  <si>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</si>
  <si>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</si>
  <si>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</si>
  <si>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</si>
  <si>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</si>
  <si>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</si>
  <si>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</si>
  <si>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</si>
  <si>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</si>
  <si>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</si>
  <si>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</si>
  <si>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</si>
  <si>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</si>
  <si>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</si>
  <si>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</si>
  <si>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</si>
  <si>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</si>
  <si>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</si>
  <si>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</si>
  <si>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</si>
  <si>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</si>
  <si>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</si>
  <si>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</si>
  <si>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</si>
  <si>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</si>
  <si>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</si>
  <si>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</si>
  <si>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</si>
  <si>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</si>
  <si>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</si>
  <si>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</si>
  <si>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</si>
  <si>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</si>
  <si>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</si>
  <si>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</si>
  <si>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</si>
  <si>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</si>
  <si>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</si>
  <si>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</si>
  <si>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</si>
  <si>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</si>
  <si>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</si>
  <si>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</si>
  <si>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</si>
  <si>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</si>
  <si>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</si>
  <si>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</si>
  <si>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</si>
  <si>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</si>
  <si>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</si>
  <si>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</si>
  <si>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</si>
  <si>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</si>
  <si>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</si>
  <si>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</si>
  <si>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</si>
  <si>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</si>
  <si>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</si>
  <si>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</si>
  <si>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</si>
  <si>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</si>
  <si>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</si>
  <si>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</si>
  <si>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</si>
  <si>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</si>
  <si>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</si>
  <si>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</si>
  <si>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</si>
  <si>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</si>
  <si>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</si>
  <si>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</si>
  <si>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</si>
  <si>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</si>
  <si>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</si>
  <si>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</si>
  <si>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</si>
  <si>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</si>
  <si>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</si>
  <si>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</si>
  <si>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</si>
  <si>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</si>
  <si>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</si>
  <si>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</si>
  <si>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</si>
  <si>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</si>
  <si>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</si>
  <si>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</si>
  <si>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</si>
  <si>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</si>
  <si>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</si>
  <si>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</si>
  <si>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</si>
  <si>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</si>
  <si>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</si>
  <si>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</si>
  <si>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</si>
  <si>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</si>
  <si>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</si>
  <si>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</si>
  <si>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</si>
  <si>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</si>
  <si>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</si>
  <si>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</si>
  <si>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</si>
  <si>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</si>
  <si>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</si>
  <si>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</si>
  <si>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</si>
  <si>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</si>
  <si>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</si>
  <si>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</si>
  <si>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</si>
  <si>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</si>
  <si>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</si>
  <si>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</si>
  <si>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</si>
  <si>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</si>
  <si>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</si>
  <si>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</si>
  <si>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</si>
  <si>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</si>
  <si>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</si>
  <si>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</si>
  <si>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</si>
  <si>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</si>
  <si>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</si>
  <si>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</si>
  <si>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</si>
  <si>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</si>
  <si>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</si>
  <si>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</si>
  <si>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</si>
  <si>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</si>
  <si>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</si>
  <si>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</si>
  <si>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</si>
  <si>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</si>
  <si>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</si>
  <si>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</si>
  <si>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</si>
  <si>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</si>
  <si>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</si>
  <si>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</si>
  <si>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</si>
  <si>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</si>
  <si>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</si>
  <si>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</si>
  <si>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</si>
  <si>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</si>
  <si>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</si>
  <si>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</si>
  <si>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</si>
  <si>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</si>
  <si>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</si>
  <si>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</si>
  <si>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</si>
  <si>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</si>
  <si>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</si>
  <si>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</si>
  <si>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</si>
  <si>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</si>
  <si>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</si>
  <si>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</si>
  <si>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</si>
  <si>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</si>
  <si>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</si>
  <si>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</si>
  <si>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</si>
  <si>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</si>
  <si>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</si>
  <si>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</si>
  <si>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</si>
  <si>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</si>
  <si>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</si>
  <si>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</si>
  <si>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</si>
  <si>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</si>
  <si>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</si>
  <si>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</si>
  <si>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</si>
  <si>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</si>
  <si>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</si>
  <si>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</si>
  <si>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</si>
  <si>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</si>
  <si>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</si>
  <si>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</si>
  <si>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</si>
  <si>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</si>
  <si>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</si>
  <si>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</si>
  <si>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</si>
  <si>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</si>
  <si>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</si>
  <si>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</si>
  <si>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</si>
  <si>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</si>
  <si>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</si>
  <si>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</si>
  <si>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</si>
  <si>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</si>
  <si>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</si>
  <si>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</si>
  <si>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</si>
  <si>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</si>
  <si>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</si>
  <si>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</si>
  <si>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</si>
  <si>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</si>
  <si>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</si>
  <si>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</si>
  <si>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</si>
  <si>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</si>
  <si>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</si>
  <si>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</si>
  <si>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</si>
  <si>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</si>
  <si>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</si>
  <si>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</si>
  <si>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</si>
  <si>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</si>
  <si>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</si>
  <si>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</si>
  <si>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</si>
  <si>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</si>
  <si>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</si>
  <si>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</si>
  <si>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</si>
  <si>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</si>
  <si>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</si>
  <si>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</si>
  <si>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</si>
  <si>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</si>
  <si>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</si>
  <si>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</si>
  <si>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</si>
  <si>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</si>
  <si>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</si>
  <si>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</si>
  <si>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</si>
  <si>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</si>
  <si>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</si>
  <si>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</si>
  <si>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</si>
  <si>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</si>
  <si>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</si>
  <si>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</si>
  <si>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</si>
  <si>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</si>
  <si>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</si>
  <si>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</si>
  <si>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</si>
  <si>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</si>
  <si>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</si>
  <si>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</si>
  <si>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</si>
  <si>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</si>
  <si>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</si>
  <si>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</si>
  <si>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</si>
  <si>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</si>
  <si>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</si>
  <si>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</si>
  <si>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</si>
  <si>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</si>
  <si>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</si>
  <si>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</si>
  <si>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</si>
  <si>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</si>
  <si>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</si>
  <si>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</si>
  <si>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</si>
  <si>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</si>
  <si>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</si>
  <si>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</si>
  <si>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</si>
  <si>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</si>
  <si>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</si>
  <si>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</si>
  <si>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</si>
  <si>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</si>
  <si>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</si>
  <si>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</si>
  <si>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</si>
  <si>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</si>
  <si>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</si>
  <si>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</si>
  <si>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</si>
  <si>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</si>
  <si>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</si>
  <si>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</si>
  <si>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</si>
  <si>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</si>
  <si>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</si>
  <si>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</si>
  <si>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</si>
  <si>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</si>
  <si>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</si>
  <si>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</si>
  <si>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</si>
  <si>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</si>
  <si>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</si>
  <si>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</si>
  <si>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</si>
  <si>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</si>
  <si>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</si>
  <si>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</si>
  <si>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</si>
  <si>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</si>
  <si>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</si>
  <si>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</si>
  <si>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</si>
  <si>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</si>
  <si>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</si>
  <si>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</si>
  <si>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</si>
  <si>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</si>
  <si>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</si>
  <si>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</si>
  <si>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</si>
  <si>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</si>
  <si>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</si>
  <si>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</si>
  <si>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</si>
  <si>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</si>
  <si>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</si>
  <si>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</si>
  <si>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</si>
  <si>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</si>
  <si>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</si>
  <si>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</si>
  <si>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</si>
  <si>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</si>
  <si>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</si>
  <si>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</si>
  <si>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</si>
  <si>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</si>
  <si>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</si>
  <si>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</si>
  <si>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</si>
  <si>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</si>
  <si>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</si>
  <si>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</si>
  <si>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</si>
  <si>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</si>
  <si>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</si>
  <si>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</si>
  <si>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</si>
  <si>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</si>
  <si>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</si>
  <si>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</si>
  <si>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</si>
  <si>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</si>
  <si>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</si>
  <si>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</si>
  <si>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</si>
  <si>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</si>
  <si>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</si>
  <si>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</si>
  <si>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</si>
  <si>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</si>
  <si>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</si>
  <si>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</si>
  <si>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</si>
  <si>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</si>
  <si>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</si>
  <si>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</si>
  <si>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</si>
  <si>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</si>
  <si>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</si>
  <si>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</si>
  <si>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</si>
  <si>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</si>
  <si>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</si>
  <si>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</si>
  <si>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</si>
  <si>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</si>
  <si>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</si>
  <si>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MOVIMENTO DE SOLO</t>
  </si>
  <si>
    <t>INFRA-ESTRUTURA</t>
  </si>
  <si>
    <t>4.8</t>
  </si>
  <si>
    <t>5.5</t>
  </si>
  <si>
    <t>5.6</t>
  </si>
  <si>
    <t>5.7</t>
  </si>
  <si>
    <t>5.8</t>
  </si>
  <si>
    <t>5.9</t>
  </si>
  <si>
    <t>5.10</t>
  </si>
  <si>
    <t>5.11</t>
  </si>
  <si>
    <t>5.12</t>
  </si>
  <si>
    <t>5.13</t>
  </si>
  <si>
    <t>5.14</t>
  </si>
  <si>
    <t>5.15</t>
  </si>
  <si>
    <t>5.16</t>
  </si>
  <si>
    <t>5.17</t>
  </si>
  <si>
    <t>IMPERMEABILIZAÇÃO</t>
  </si>
  <si>
    <t>7.4</t>
  </si>
  <si>
    <t>7.5</t>
  </si>
  <si>
    <t>7.6</t>
  </si>
  <si>
    <t>ESTRUTURA METÁLICA</t>
  </si>
  <si>
    <t>ALVENARIA E FECHAMENTO</t>
  </si>
  <si>
    <t>8.4</t>
  </si>
  <si>
    <t>8.5</t>
  </si>
  <si>
    <t>8.6</t>
  </si>
  <si>
    <t>8.7</t>
  </si>
  <si>
    <t>8.8</t>
  </si>
  <si>
    <t>8.9</t>
  </si>
  <si>
    <t>8.10</t>
  </si>
  <si>
    <t>8.11</t>
  </si>
  <si>
    <t>8.12</t>
  </si>
  <si>
    <t>8.13</t>
  </si>
  <si>
    <t>9.5</t>
  </si>
  <si>
    <t>9.6</t>
  </si>
  <si>
    <t>9.7</t>
  </si>
  <si>
    <t>9.8</t>
  </si>
  <si>
    <t>REVESTIMENTO</t>
  </si>
  <si>
    <t>10.6</t>
  </si>
  <si>
    <t>10.7</t>
  </si>
  <si>
    <t>FORRO</t>
  </si>
  <si>
    <t>URBANIZAÇÃO</t>
  </si>
  <si>
    <t>14.3</t>
  </si>
  <si>
    <t>CABOS</t>
  </si>
  <si>
    <t>15.1.1</t>
  </si>
  <si>
    <t>15.1.2</t>
  </si>
  <si>
    <t>15.1.3</t>
  </si>
  <si>
    <t>15.1.4</t>
  </si>
  <si>
    <t>15.1.5</t>
  </si>
  <si>
    <t>15.1.6</t>
  </si>
  <si>
    <t>15.1.7</t>
  </si>
  <si>
    <t>15.1.8</t>
  </si>
  <si>
    <t>15.1.9</t>
  </si>
  <si>
    <t>15.1.10</t>
  </si>
  <si>
    <t>15.1.11</t>
  </si>
  <si>
    <t>15.1.12</t>
  </si>
  <si>
    <t>15.1.13</t>
  </si>
  <si>
    <t>15.1.14</t>
  </si>
  <si>
    <t>SUBTOTAL DO ITEM</t>
  </si>
  <si>
    <t>INTERRUPTOR E TOMADA</t>
  </si>
  <si>
    <t>15.2.1</t>
  </si>
  <si>
    <t>15.2.2</t>
  </si>
  <si>
    <t>15.2.3</t>
  </si>
  <si>
    <t>15.2.4</t>
  </si>
  <si>
    <t>15.2.5</t>
  </si>
  <si>
    <t>15.2.6</t>
  </si>
  <si>
    <t>15.3.1</t>
  </si>
  <si>
    <t>DISPOSITIVO DE PROTEÇÃO</t>
  </si>
  <si>
    <t>15.3.2</t>
  </si>
  <si>
    <t>15.3.3</t>
  </si>
  <si>
    <t>15.3.4</t>
  </si>
  <si>
    <t>15.3.5</t>
  </si>
  <si>
    <t>15.3.6</t>
  </si>
  <si>
    <t>15.3.7</t>
  </si>
  <si>
    <t>15.3.8</t>
  </si>
  <si>
    <t>15.3.9</t>
  </si>
  <si>
    <t>15.3.10</t>
  </si>
  <si>
    <t>15.3.11</t>
  </si>
  <si>
    <t>15.3.12</t>
  </si>
  <si>
    <t>15.4.1</t>
  </si>
  <si>
    <t>ELETRODUTOS E ELETROCALHAS</t>
  </si>
  <si>
    <t>15.4.2</t>
  </si>
  <si>
    <t>15.4.3</t>
  </si>
  <si>
    <t>15.4.4</t>
  </si>
  <si>
    <t>15.4.5</t>
  </si>
  <si>
    <t>15.4.6</t>
  </si>
  <si>
    <t>15.4.7</t>
  </si>
  <si>
    <t>15.4.8</t>
  </si>
  <si>
    <t>15.5.1</t>
  </si>
  <si>
    <t>LUMINÁRIAS</t>
  </si>
  <si>
    <t>ENTRADA DE SERVIÇOS</t>
  </si>
  <si>
    <t>15.6.1</t>
  </si>
  <si>
    <t>15.7</t>
  </si>
  <si>
    <t>QUADROS</t>
  </si>
  <si>
    <t>15.7.1</t>
  </si>
  <si>
    <t>15.7.2</t>
  </si>
  <si>
    <t>15.8</t>
  </si>
  <si>
    <t>15.8.1</t>
  </si>
  <si>
    <t>POSTO DE TRANSFORMAÇÃO</t>
  </si>
  <si>
    <t>15.8.2</t>
  </si>
  <si>
    <t>15.8.3</t>
  </si>
  <si>
    <t>15.8.4</t>
  </si>
  <si>
    <t>15.8.5</t>
  </si>
  <si>
    <t>15.8.6</t>
  </si>
  <si>
    <t>15.8.7</t>
  </si>
  <si>
    <t>15.8.8</t>
  </si>
  <si>
    <t>15.8.9</t>
  </si>
  <si>
    <t>15.8.10</t>
  </si>
  <si>
    <t>15.8.11</t>
  </si>
  <si>
    <t>15.8.12</t>
  </si>
  <si>
    <t>15.8.13</t>
  </si>
  <si>
    <t>15.8.14</t>
  </si>
  <si>
    <t>15.8.15</t>
  </si>
  <si>
    <t>15.8.16</t>
  </si>
  <si>
    <t>15.8.17</t>
  </si>
  <si>
    <t>15.8.18</t>
  </si>
  <si>
    <t>15.8.19</t>
  </si>
  <si>
    <t>15.8.20</t>
  </si>
  <si>
    <t>15.8.21</t>
  </si>
  <si>
    <t>15.8.22</t>
  </si>
  <si>
    <t>15.8.23</t>
  </si>
  <si>
    <t>15.8.24</t>
  </si>
  <si>
    <t>15.8.25</t>
  </si>
  <si>
    <t>15.8.26</t>
  </si>
  <si>
    <t>15.8.27</t>
  </si>
  <si>
    <t>15.8.28</t>
  </si>
  <si>
    <t>15.8.29</t>
  </si>
  <si>
    <t>15.8.30</t>
  </si>
  <si>
    <t>15.8.31</t>
  </si>
  <si>
    <t>15.8.32</t>
  </si>
  <si>
    <t>15.8.33</t>
  </si>
  <si>
    <t>15.8.34</t>
  </si>
  <si>
    <t>15.8.35</t>
  </si>
  <si>
    <t>15.8.36</t>
  </si>
  <si>
    <t>15.8.37</t>
  </si>
  <si>
    <t>15.8.38</t>
  </si>
  <si>
    <t>15.8.39</t>
  </si>
  <si>
    <t>15.8.40</t>
  </si>
  <si>
    <t>15.8.41</t>
  </si>
  <si>
    <t>15.8.42</t>
  </si>
  <si>
    <t>15.8.43</t>
  </si>
  <si>
    <t>15.8.44</t>
  </si>
  <si>
    <t>15.8.45</t>
  </si>
  <si>
    <t>15.8.46</t>
  </si>
  <si>
    <t>15.8.47</t>
  </si>
  <si>
    <t>15.8.48</t>
  </si>
  <si>
    <t>15.8.49</t>
  </si>
  <si>
    <t>15.8.50</t>
  </si>
  <si>
    <t>15.8.51</t>
  </si>
  <si>
    <t>15.8.52</t>
  </si>
  <si>
    <t>15.8.53</t>
  </si>
  <si>
    <t>15.8.54</t>
  </si>
  <si>
    <t>15.8.55</t>
  </si>
  <si>
    <t>15.8.56</t>
  </si>
  <si>
    <t>15.8.57</t>
  </si>
  <si>
    <t>15.8.58</t>
  </si>
  <si>
    <t>15.8.59</t>
  </si>
  <si>
    <t>15.8.60</t>
  </si>
  <si>
    <t>15.8.61</t>
  </si>
  <si>
    <t>15.8.62</t>
  </si>
  <si>
    <t>15.8.63</t>
  </si>
  <si>
    <t>15.8.64</t>
  </si>
  <si>
    <t>15.8.65</t>
  </si>
  <si>
    <t>15.8.66</t>
  </si>
  <si>
    <t>15.8.67</t>
  </si>
  <si>
    <t>16.0</t>
  </si>
  <si>
    <t>CABEAMENTO ESTRUTURADO</t>
  </si>
  <si>
    <t>ACESSÓRIOS CABEAMENTO</t>
  </si>
  <si>
    <t>ACESSÓRIOS PARA ELETRODUTOS</t>
  </si>
  <si>
    <t>16.3</t>
  </si>
  <si>
    <t>16.3.1</t>
  </si>
  <si>
    <t>16.3.2</t>
  </si>
  <si>
    <t>ACESSÓRIOS CABEAMENTO  - RACK</t>
  </si>
  <si>
    <t>16.4</t>
  </si>
  <si>
    <t>16.4.1</t>
  </si>
  <si>
    <t>16.4.2</t>
  </si>
  <si>
    <t>16.4.3</t>
  </si>
  <si>
    <t>16.4.4</t>
  </si>
  <si>
    <t>16.4.5</t>
  </si>
  <si>
    <t>16.4.6</t>
  </si>
  <si>
    <t>16.4.7</t>
  </si>
  <si>
    <t>16.5</t>
  </si>
  <si>
    <t>16.5.1</t>
  </si>
  <si>
    <t>16.5.2</t>
  </si>
  <si>
    <t>ACESSÓRIOS USO GERAL</t>
  </si>
  <si>
    <t>CABEAMENTO ESTRUTURADO -METÁLICO</t>
  </si>
  <si>
    <t>16.6</t>
  </si>
  <si>
    <t>16.6.1</t>
  </si>
  <si>
    <t>16.6.2</t>
  </si>
  <si>
    <t>16.6.3</t>
  </si>
  <si>
    <t>16.6.4</t>
  </si>
  <si>
    <t>16.6.5</t>
  </si>
  <si>
    <t>CANALETA PVC</t>
  </si>
  <si>
    <t>16.7</t>
  </si>
  <si>
    <t>16.7.1</t>
  </si>
  <si>
    <t>16.7.2</t>
  </si>
  <si>
    <t>DISPOSITIVO DE CABEAMENTO - EMBUTIR</t>
  </si>
  <si>
    <t>16.8</t>
  </si>
  <si>
    <t>ELETROCALHA FURADA TIPO C PRÉ-GALV. QUENTE</t>
  </si>
  <si>
    <t>16.8.1</t>
  </si>
  <si>
    <t>16.8.2</t>
  </si>
  <si>
    <t>16.8.3</t>
  </si>
  <si>
    <t>16.8.4</t>
  </si>
  <si>
    <t>16.9</t>
  </si>
  <si>
    <t>16.9.1</t>
  </si>
  <si>
    <t>INSTALAÇÕES HIDRO-SANITÁRIAS</t>
  </si>
  <si>
    <t>APARELHO</t>
  </si>
  <si>
    <t>17.1.1</t>
  </si>
  <si>
    <t>17.1.2</t>
  </si>
  <si>
    <t>17.1.3</t>
  </si>
  <si>
    <t>17.1.4</t>
  </si>
  <si>
    <t>17.1.5</t>
  </si>
  <si>
    <t>17.1.6</t>
  </si>
  <si>
    <t>17.1.7</t>
  </si>
  <si>
    <t>17.1.8</t>
  </si>
  <si>
    <t>17.1.9</t>
  </si>
  <si>
    <t>17.1.10</t>
  </si>
  <si>
    <t>17.1.11</t>
  </si>
  <si>
    <t>17.1.12</t>
  </si>
  <si>
    <t>17.1.13</t>
  </si>
  <si>
    <t>17.1.14</t>
  </si>
  <si>
    <t>17.1.15</t>
  </si>
  <si>
    <t>17.1.16</t>
  </si>
  <si>
    <t>17.1.17</t>
  </si>
  <si>
    <t>17.2.1</t>
  </si>
  <si>
    <t>CAIXA DE PASSAGEM</t>
  </si>
  <si>
    <t>17.2.2</t>
  </si>
  <si>
    <t>17.2.3</t>
  </si>
  <si>
    <t>17.3.1</t>
  </si>
  <si>
    <t>17.3.2</t>
  </si>
  <si>
    <t>17.3.3</t>
  </si>
  <si>
    <t>17.3.4</t>
  </si>
  <si>
    <t>17.3.5</t>
  </si>
  <si>
    <t>17.3.6</t>
  </si>
  <si>
    <t>17.3.7</t>
  </si>
  <si>
    <t>17.3.8</t>
  </si>
  <si>
    <t>17.3.9</t>
  </si>
  <si>
    <t>17.3.10</t>
  </si>
  <si>
    <t>PVC ACESSÓRIOS</t>
  </si>
  <si>
    <t>17.4.1</t>
  </si>
  <si>
    <t>17.4.2</t>
  </si>
  <si>
    <t>17.4.3</t>
  </si>
  <si>
    <t>17.4.4</t>
  </si>
  <si>
    <t>17.4.5</t>
  </si>
  <si>
    <t>17.4.6</t>
  </si>
  <si>
    <t>17.4.7</t>
  </si>
  <si>
    <t>17.4.8</t>
  </si>
  <si>
    <t>PVC ESGOTO</t>
  </si>
  <si>
    <t>17.5.1</t>
  </si>
  <si>
    <t>17.5.2</t>
  </si>
  <si>
    <t>17.5.3</t>
  </si>
  <si>
    <t>17.5.4</t>
  </si>
  <si>
    <t>17.5.5</t>
  </si>
  <si>
    <t>17.5.6</t>
  </si>
  <si>
    <t>17.5.7</t>
  </si>
  <si>
    <t>17.5.8</t>
  </si>
  <si>
    <t>17.5.9</t>
  </si>
  <si>
    <t>17.5.10</t>
  </si>
  <si>
    <t>17.5.11</t>
  </si>
  <si>
    <t>17.5.12</t>
  </si>
  <si>
    <t>17.5.13</t>
  </si>
  <si>
    <t>17.5.14</t>
  </si>
  <si>
    <t>17.5.15</t>
  </si>
  <si>
    <t>17.5.16</t>
  </si>
  <si>
    <t>17.5.17</t>
  </si>
  <si>
    <t>17.5.18</t>
  </si>
  <si>
    <t>17.5.19</t>
  </si>
  <si>
    <t>17.5.20</t>
  </si>
  <si>
    <t>17.5.21</t>
  </si>
  <si>
    <t>17.5.22</t>
  </si>
  <si>
    <t>17.5.23</t>
  </si>
  <si>
    <t>17.5.24</t>
  </si>
  <si>
    <t>17.5.25</t>
  </si>
  <si>
    <t>17.5.26</t>
  </si>
  <si>
    <t>17.5.27</t>
  </si>
  <si>
    <t>17.5.28</t>
  </si>
  <si>
    <t>PVC MISTO SOLDÁVEL</t>
  </si>
  <si>
    <t>17.6.1</t>
  </si>
  <si>
    <t>17.6.2</t>
  </si>
  <si>
    <t>17.7</t>
  </si>
  <si>
    <t>17.7.1</t>
  </si>
  <si>
    <t>PVC RÍGIDO SOLDÁVEL</t>
  </si>
  <si>
    <t>17.7.2</t>
  </si>
  <si>
    <t>17.7.3</t>
  </si>
  <si>
    <t>17.7.4</t>
  </si>
  <si>
    <t>17.7.5</t>
  </si>
  <si>
    <t>17.7.6</t>
  </si>
  <si>
    <t>17.7.7</t>
  </si>
  <si>
    <t>17.7.8</t>
  </si>
  <si>
    <t>17.7.9</t>
  </si>
  <si>
    <t>17.7.10</t>
  </si>
  <si>
    <t>17.7.11</t>
  </si>
  <si>
    <t>17.7.12</t>
  </si>
  <si>
    <t>17.7.13</t>
  </si>
  <si>
    <t>17.7.14</t>
  </si>
  <si>
    <t>17.7.15</t>
  </si>
  <si>
    <t>17.7.16</t>
  </si>
  <si>
    <t>17.7.17</t>
  </si>
  <si>
    <t>17.7.18</t>
  </si>
  <si>
    <t>17.7.19</t>
  </si>
  <si>
    <t>17.7.20</t>
  </si>
  <si>
    <t>17.7.21</t>
  </si>
  <si>
    <t>17.7.22</t>
  </si>
  <si>
    <t>17.7.23</t>
  </si>
  <si>
    <t>17.7.24</t>
  </si>
  <si>
    <t>17.7.25</t>
  </si>
  <si>
    <t>17.7.26</t>
  </si>
  <si>
    <t>17.7.27</t>
  </si>
  <si>
    <t>17.7.28</t>
  </si>
  <si>
    <t>17.7.29</t>
  </si>
  <si>
    <t>17.7.30</t>
  </si>
  <si>
    <t>17.7.31</t>
  </si>
  <si>
    <t>17.7.32</t>
  </si>
  <si>
    <t>17.7.33</t>
  </si>
  <si>
    <t>17.7.34</t>
  </si>
  <si>
    <t>17.8</t>
  </si>
  <si>
    <t>PVC SOLDAVEL AZUL C/ BUCHA DE LATÃO</t>
  </si>
  <si>
    <t>17.8.1</t>
  </si>
  <si>
    <t>17.9</t>
  </si>
  <si>
    <t>17.9.1</t>
  </si>
  <si>
    <t>17.9.2</t>
  </si>
  <si>
    <t>GRANITOS</t>
  </si>
  <si>
    <t>RESERVATÓRIO CILÍNDRICO - UNIDADE DE TRATAMENTO</t>
  </si>
  <si>
    <t>17.9.3</t>
  </si>
  <si>
    <t>17.10</t>
  </si>
  <si>
    <t>17.10.1</t>
  </si>
  <si>
    <t>17.10.2</t>
  </si>
  <si>
    <t>17.10.3</t>
  </si>
  <si>
    <t>PREVENÇÃO E COMBATE A INCÊNDIO</t>
  </si>
  <si>
    <t>SISTEMA DE HIDRANTES</t>
  </si>
  <si>
    <t>18.1.1</t>
  </si>
  <si>
    <t>18.1.2</t>
  </si>
  <si>
    <t>18.1.3</t>
  </si>
  <si>
    <t>18.1.4</t>
  </si>
  <si>
    <t>18.1.5</t>
  </si>
  <si>
    <t>18.1.6</t>
  </si>
  <si>
    <t>18.1.7</t>
  </si>
  <si>
    <t>18.1.8</t>
  </si>
  <si>
    <t>18.1.9</t>
  </si>
  <si>
    <t>18.1.10</t>
  </si>
  <si>
    <t>18.1.11</t>
  </si>
  <si>
    <t>18.1.12</t>
  </si>
  <si>
    <t>18.1.13</t>
  </si>
  <si>
    <t>18.1.14</t>
  </si>
  <si>
    <t>18.1.15</t>
  </si>
  <si>
    <t>18.1.16</t>
  </si>
  <si>
    <t>EXTINTORES</t>
  </si>
  <si>
    <t>18.2.1</t>
  </si>
  <si>
    <t>18.2.2</t>
  </si>
  <si>
    <t>18.2.3</t>
  </si>
  <si>
    <t>SISTEMA DE ALARME</t>
  </si>
  <si>
    <t>18.3.1</t>
  </si>
  <si>
    <t>18.3.2</t>
  </si>
  <si>
    <t>18.3.3</t>
  </si>
  <si>
    <t>18.3.4</t>
  </si>
  <si>
    <t>ILUMINAÇÃO DE EMERGÊNCIA</t>
  </si>
  <si>
    <t>18.4.1</t>
  </si>
  <si>
    <t>18.4.2</t>
  </si>
  <si>
    <t>SPDA</t>
  </si>
  <si>
    <t>18.5.1</t>
  </si>
  <si>
    <t>18.5.2</t>
  </si>
  <si>
    <t>18.5.3</t>
  </si>
  <si>
    <t>18.5.4</t>
  </si>
  <si>
    <t>18.5.5</t>
  </si>
  <si>
    <t>18.5.6</t>
  </si>
  <si>
    <t>18.5.7</t>
  </si>
  <si>
    <t>18.5.8</t>
  </si>
  <si>
    <t>18.5.9</t>
  </si>
  <si>
    <t>18.5.10</t>
  </si>
  <si>
    <t>18.5.11</t>
  </si>
  <si>
    <t>18.5.12</t>
  </si>
  <si>
    <t>CP-DEM-5</t>
  </si>
  <si>
    <t>DEMOLIÇÃO DE ESTRUTURA METÁLICA SEM REAPROVEITAMENTO</t>
  </si>
  <si>
    <t>CP-ELE-26</t>
  </si>
  <si>
    <t>DISJUNTOR DR TETRAPOLAR CORRENTE NOMINAL 40 A</t>
  </si>
  <si>
    <t>CP-ESM-1</t>
  </si>
  <si>
    <t>PERFIL DE AÇO ESTRUTURAL SAC 300 CHAPA DOBRADA</t>
  </si>
  <si>
    <t>SOLDA TOPO DESCENDENTE CHANFRADA ESP = 1/4" COM CONVERSOR DIESEL</t>
  </si>
  <si>
    <t>MÁQUINA DE SOLDA ARCO  375 A DIESEL 33 CV NOTURNO</t>
  </si>
  <si>
    <t>ELETRODO PARA SOLDA ELÉTRICA</t>
  </si>
  <si>
    <t>CP-ESM-2</t>
  </si>
  <si>
    <t>PERFIL  AÇO ESTRUTURAL A36 LAMINADO</t>
  </si>
  <si>
    <t>PERFIL AÇO ESTRUTURAL A36 LAMINADO</t>
  </si>
  <si>
    <t>CP-ESM-3</t>
  </si>
  <si>
    <t>PERFIL AÇO ESTRUTURAL A36 TUBO 3" E=2.25</t>
  </si>
  <si>
    <t>CP-ESM-4</t>
  </si>
  <si>
    <t>PERFIL AÇO ESTRUTURAL CHAPA LISA 3.00 MM CORTADA</t>
  </si>
  <si>
    <t>CP-ESM-5</t>
  </si>
  <si>
    <t>PERFIL AÇO ESTRUTURAL CHAPA LISA 8.00MM X 12.5 MM CORTADA</t>
  </si>
  <si>
    <t>CP-ESM-6</t>
  </si>
  <si>
    <t>PERFIL AÇO ESTRUTURAL CHAPA XADREZ PARA PISO 8.00 MM</t>
  </si>
  <si>
    <t>CP-ESM-7</t>
  </si>
  <si>
    <t>BRISE METÁLICO</t>
  </si>
  <si>
    <t>15.6.2</t>
  </si>
  <si>
    <t>15.6.3</t>
  </si>
  <si>
    <t>15.6.4</t>
  </si>
  <si>
    <t>CP-CES-1</t>
  </si>
  <si>
    <t>CONECTOR RJ 45</t>
  </si>
  <si>
    <t>RJ 45 (CM8V)</t>
  </si>
  <si>
    <t>CP-CES-2</t>
  </si>
  <si>
    <t>PATCH PANEL 24 POSIÇÕES</t>
  </si>
  <si>
    <t>CP-CES-3</t>
  </si>
  <si>
    <t>PLUGUE 110 IDC - 4 PARES</t>
  </si>
  <si>
    <t>CP-CES-4</t>
  </si>
  <si>
    <t>SWITCH 24 PORTAS (10/100) BASETX/POE</t>
  </si>
  <si>
    <t>CP-CES-5</t>
  </si>
  <si>
    <t>VOICE PANEL 30 PORTAS RJ 45</t>
  </si>
  <si>
    <t>CP-CES-6</t>
  </si>
  <si>
    <t>RACK ABERTO 19"</t>
  </si>
  <si>
    <t>ANEL ORGANIZADOR DE CABOS</t>
  </si>
  <si>
    <t>BANDEJA DESLIZANTE PERFURADA</t>
  </si>
  <si>
    <t>GUIA DE CABOS SIMPLES</t>
  </si>
  <si>
    <t>GUIAS DE CABOS VERTICAIS</t>
  </si>
  <si>
    <t>KIT PÉS NIVELADOS</t>
  </si>
  <si>
    <t>RACK ABRTO PADRÃO 19" - 12 U</t>
  </si>
  <si>
    <t>CP-CES-7</t>
  </si>
  <si>
    <t>CP-CES-8</t>
  </si>
  <si>
    <t>ARRUELA LISA GALVANIZADA 1/4"</t>
  </si>
  <si>
    <t>CP-CES-10</t>
  </si>
  <si>
    <t>ARRUELA LISA GALVANIZADA 3/8"</t>
  </si>
  <si>
    <t>CP-CES-11</t>
  </si>
  <si>
    <t>PARAFUSO GALV. CABEÇA LENTILHA 1/4" X 5/8" ROSCA TOTAL</t>
  </si>
  <si>
    <t>CP-CES-12</t>
  </si>
  <si>
    <t>PARAFUSO GALV. CABEÇA LENTILHA 3/8" X 5/8" ROSCA TOTAL</t>
  </si>
  <si>
    <t>CP-CES-13</t>
  </si>
  <si>
    <t>CP-CES-14</t>
  </si>
  <si>
    <t>CP-CES-15</t>
  </si>
  <si>
    <t>PARAFUSO GALV. CABEÇA LENTILHA 3/8" X 5/8" MÁQIUNA ROSCA TOTAL</t>
  </si>
  <si>
    <t>PORCA SEXTAVADA GALV. 3/8"</t>
  </si>
  <si>
    <t>SUPORTE PARA CABO DE AÇO 38X90 MM</t>
  </si>
  <si>
    <t>VERGALHÃO GALV. ROSCA TOTAL 1/4"</t>
  </si>
  <si>
    <t>CP-CES-16</t>
  </si>
  <si>
    <t>CABO FTP-5E BLINDADO (24 AWG)</t>
  </si>
  <si>
    <t>CP-CES-17</t>
  </si>
  <si>
    <t>CABO UTP-6 (24 AWG)</t>
  </si>
  <si>
    <t>CP-CES-18</t>
  </si>
  <si>
    <t>COTOVELO RETO 90º 50X50 MM</t>
  </si>
  <si>
    <t>CP-CES-19</t>
  </si>
  <si>
    <t>TÊ HORIZONTAL 90º 50X50 MM</t>
  </si>
  <si>
    <t>CP-CES-20</t>
  </si>
  <si>
    <t>TALA PLANA PERFURADA 50 MM</t>
  </si>
  <si>
    <t>CP-CES-21</t>
  </si>
  <si>
    <t>TAMPA PARA T HORIZONTAL 90º 50X50 MM</t>
  </si>
  <si>
    <t>CP-CES-22</t>
  </si>
  <si>
    <t>TAMPA PARA COTOVELO RETO 90º 50X50 MM</t>
  </si>
  <si>
    <t>CP-CES-23</t>
  </si>
  <si>
    <t>PLACA 2X4" - BEGE (2 MDULOS RJ45)</t>
  </si>
  <si>
    <t>CP-CES-24</t>
  </si>
  <si>
    <t>PLACA 2X4" - BEGE (2 MÓDULOS RJ45)</t>
  </si>
  <si>
    <t>PLACA 2X4" - BEGE (1 MÓDULO RJ45)</t>
  </si>
  <si>
    <t>ELETROCALHA PERFURADA TIPO C 50X50 MM CHAPA 18</t>
  </si>
  <si>
    <t>CP-CES-25</t>
  </si>
  <si>
    <t>CP-CES-26</t>
  </si>
  <si>
    <t>SUPORTE VERTICAL 70X81 MM</t>
  </si>
  <si>
    <t>CP-CES-27</t>
  </si>
  <si>
    <t>TAMPA PRESSÃO 50 MM CHAPA 24</t>
  </si>
  <si>
    <t>CP-CES-28</t>
  </si>
  <si>
    <t>ELETRODUTO LEVE 3/4"</t>
  </si>
  <si>
    <t>CP-CES-29</t>
  </si>
  <si>
    <t>CP-HID-34</t>
  </si>
  <si>
    <t>FABRICAÇÃO, FORNECIMENTO E MONTAGEM DE CAIXA DÁGUA METÁLICA (DI=0,95 M DS=1,90 M, H= 10M)</t>
  </si>
  <si>
    <t>CAIXA DÁGUA METÁLICA TIPO 10.000 L (DIAMETRO 0,95 M E DIAMENTRO SUPERIOR 1,90 M)</t>
  </si>
  <si>
    <t>FORNECIMENTO E INSTALAÇÃO DE BANCADAS EM GRANITO CINZA POLIDO ESP =2,5CM, LARGURA 60 CM.</t>
  </si>
  <si>
    <t>CP-REV-4</t>
  </si>
  <si>
    <t>DIVISÓRIA EM GRANIT BRANCO POLIDO, ESP= 3 CM, ASSENTADO COM ARGAMASSA, INCLUSO ARREMATE EM CIMENTO BRANCO, EXCLUSIVE FERRAGENS</t>
  </si>
  <si>
    <t>CP-REV-5</t>
  </si>
  <si>
    <t>PEITORIL EM GRANILITE PREMOLDADO, COMPRIMENTO DE 13 A 20 CM ASSENTADO EM ARGAMASSA</t>
  </si>
  <si>
    <t>PEITORIL EM GRANILITE PREMOLDADO, COMPRIMENTO DE 15 CM</t>
  </si>
  <si>
    <t>CP-GAS-10</t>
  </si>
  <si>
    <t>CURVA 90º  DE FERRO GALV. COM ROSCA DST DE MACHO/ FEMEA DE 2.1/2"</t>
  </si>
  <si>
    <t>COMBATE A INCÊNDIO</t>
  </si>
  <si>
    <t>CP-INC-1</t>
  </si>
  <si>
    <t>BOTOEIRA CHAVE COM MARTELINHO</t>
  </si>
  <si>
    <t>CP-INC-2</t>
  </si>
  <si>
    <t>CP-INC-3</t>
  </si>
  <si>
    <t>BOTOEIRA QUEBRA VIDRO</t>
  </si>
  <si>
    <t>CENTRAL DE ALARME</t>
  </si>
  <si>
    <t>CP-INC-4</t>
  </si>
  <si>
    <t>ILUMINAÇÃO DE EMERGENCIA</t>
  </si>
  <si>
    <t>LUMINÁRIA DE EMERGENCIA DE 31 LEDS AUTONOMIA DE 1 H</t>
  </si>
  <si>
    <t>CP-INC-5</t>
  </si>
  <si>
    <t>AVISADOR SONORO</t>
  </si>
  <si>
    <t>AVISADOR SONORO TIPO SIRENE</t>
  </si>
  <si>
    <t>CP-SAN-9</t>
  </si>
  <si>
    <t>MICTÓRIO DO TIPO CALHA EM AÇO GALVANIZADO CHAPA  24</t>
  </si>
  <si>
    <t>CP-SPDA-1</t>
  </si>
  <si>
    <t>PARA RAIOS TIPO FRANKLIN - CABO E SUPORTE</t>
  </si>
  <si>
    <t>CP-SPDA-2</t>
  </si>
  <si>
    <t>QUADRO DE MEDIÇÃO GERAL EM CHAPA METALICA PARA EDIFICIOS COM 16 APTOS, INCLUSEVE DISJUNTORE E ATERRAMENTO</t>
  </si>
  <si>
    <t>CP-SPDA-3</t>
  </si>
  <si>
    <t>VERGALHÃO CA-25 10 MM²</t>
  </si>
  <si>
    <t>CP-SPDA-4</t>
  </si>
  <si>
    <t>CONECTOR MINI GAR EM BRONZE TEL583</t>
  </si>
  <si>
    <t>CP-SPDA-5</t>
  </si>
  <si>
    <t>ISOLADOR SIMPLES COM CHAPA DE ENCOSTO H=100 MM</t>
  </si>
  <si>
    <t>CP-SPDA-6</t>
  </si>
  <si>
    <t>ISOLADOR REFORÇADO PARA DESCIDA COM CHAPA DE ENCONSTO DE 100 MM</t>
  </si>
  <si>
    <t>CP-SPDA-7</t>
  </si>
  <si>
    <t>ISOLADOR PARA QUINAS 90º</t>
  </si>
  <si>
    <t>ISOLADOR ESPECIAL PARA QUINAS 90º COM CHAPA DE ENCONSTO DE 100 MM</t>
  </si>
  <si>
    <t>P.UNIT. COM BDI (R$)</t>
  </si>
  <si>
    <t>mês 07</t>
  </si>
  <si>
    <t>mês 08</t>
  </si>
  <si>
    <t>mês 09</t>
  </si>
  <si>
    <t>mês 10</t>
  </si>
  <si>
    <t>mês 11</t>
  </si>
  <si>
    <t>mês 12</t>
  </si>
  <si>
    <t>LOCAL: EMEB ALINO FERREIRA DE MAGALHÃES</t>
  </si>
  <si>
    <t>ENDEREÇO: AV. VERDÃO, S/N, ALTO DA BOA VISTA, CRISTO REI</t>
  </si>
  <si>
    <t>ADMINISTRAÇÃO LOCAL DE OBRA</t>
  </si>
  <si>
    <t>SERVIÇOS PRELIMINARES</t>
  </si>
  <si>
    <t>PISO E CALÇAMENTO</t>
  </si>
  <si>
    <t xml:space="preserve">OBRA: CONSTRUÇÃO DE ESCOLA MUNICIPAL DE EDUÇÃO BÁSICA </t>
  </si>
  <si>
    <t>CP-DEM-4</t>
  </si>
  <si>
    <t>DEMOLIÇÃO DE PILARES E VIGAS EM CONCRETO ARMADO, DE FORMA MECANIZADA COM MARTELETE, SEM REAPROVEITAMENTO</t>
  </si>
  <si>
    <t>CAMINHÃO PARA EQUIPAMENTO DE LIMPEZA A SUCÇÃO COM CAMINHÃO TRUCADO DE PESO BRUTO TOTAL 23000 KG, CARGA ÚTIL MÁX. 15935 KG, DISTÂNCIA ENTRE EIXOS 4,80 M, POTÊNCIA 230 CV, INCLUSIVE LIMPADORA A SUCÇÃO, TANQUE 12000 L - MATERIAIS NA OPERAÇÃO. AF_11/2015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</si>
  <si>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</si>
  <si>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</si>
  <si>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</si>
  <si>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</si>
  <si>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</si>
  <si>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</si>
  <si>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</si>
  <si>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</si>
  <si>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BASE PARA POÇO DE VISITA CIRCULAR PARA  ESGOTO, EM ALVENARIA COM TIJOLOS CERÂMICOS MACIÇOS, DIÂMETRO INTERNO = 1 M, PROFUNDIDADE = 1,45 M, EXCLUINDO TAMPÃO. AF_05/2018</t>
  </si>
  <si>
    <t>CONCRETAGEM DE VIGAS E LAJES, FCK=20 MPA, PARA LAJES MACIÇAS OU NERVURADAS COM JERICAS EM ELEVADOR DE CABO EM EDIFICAÇÃO DE ATÉ 16 ANDARES, COM ÁREA MÉDIA DE LAJES MENOR OU IGUAL A 20 M² - LANÇAMENTO, ADENSAMENTO E ACABAMENTO. AF_12/2015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</si>
  <si>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</si>
  <si>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</si>
  <si>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</si>
  <si>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</si>
  <si>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</si>
  <si>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</si>
  <si>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</si>
  <si>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</si>
  <si>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COTOVELO EM COBRE, DN 22 MM, 90 GRAUS, SEM ANEL DE SOLDA, INSTALADO EM PRUMADA   FORNECIMENTO E INSTALAÇÃO. AF_12/2015</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</si>
  <si>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</si>
  <si>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</si>
  <si>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</si>
  <si>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</si>
  <si>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</si>
  <si>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</si>
  <si>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</si>
  <si>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</si>
  <si>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</si>
  <si>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</si>
  <si>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</si>
  <si>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</si>
  <si>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</si>
  <si>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</si>
  <si>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</si>
  <si>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</si>
  <si>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</si>
  <si>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</si>
  <si>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</si>
  <si>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</si>
  <si>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</si>
  <si>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</si>
  <si>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</si>
  <si>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</si>
  <si>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</si>
  <si>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</si>
  <si>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</si>
  <si>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</si>
  <si>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</si>
  <si>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</si>
  <si>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</si>
  <si>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</si>
  <si>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</si>
  <si>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</si>
  <si>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</si>
  <si>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</si>
  <si>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</si>
  <si>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</si>
  <si>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</si>
  <si>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</si>
  <si>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</si>
  <si>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</si>
  <si>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</si>
  <si>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</si>
  <si>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</si>
  <si>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</si>
  <si>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</si>
  <si>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ALIMENTACAO - HORISTA (COLETADO CAIXA)</t>
  </si>
  <si>
    <t>ALIMENTACAO - MENSALISTA (COLETADO CAIXA)</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</si>
  <si>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</si>
  <si>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</si>
  <si>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</si>
  <si>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EXAMES - HORISTA (COLETADO CAIXA)</t>
  </si>
  <si>
    <t>EXAMES - MENSALISTA (COLETADO CAIXA)</t>
  </si>
  <si>
    <t>MADEIRA SERRADA NAO APARELHADA DE PINUS, MISTA OU EQUIVALENTE DA REGIAO</t>
  </si>
  <si>
    <t>PONTALETE DE MADEIRA NAO APARELHADA *7,5 X 7,5* CM (3 X 3 ") PINUS, MISTA OU EQUIVALENTE DA REGIAO</t>
  </si>
  <si>
    <t>RIPA DE MADEIRA NAO APARELHADA *1 X 3* CM, MACARANDUBA, ANGELIM OU EQUIVALENTE DA REGIAO</t>
  </si>
  <si>
    <t>RIPA DE MADEIRA NAO APARELHADA *2 X 7* CM, PINUS, MISTA OU EQUIVALENTE DA REGIAO</t>
  </si>
  <si>
    <t>SARRAFO DE MADEIRA NAO APARELHADA *2,5 X 7,5* CM (1 X 3 ") PINUS, MISTA OU EQUIVALENTE DA REGIAO</t>
  </si>
  <si>
    <t>SARRAFO DE MADEIRA NAO APARELHADA 2,5 X 5 CM (1 X 2 ") PINUS, MISTA OU EQUIVALENTE DA REGIAO</t>
  </si>
  <si>
    <t>SEGURO - HORISTA (COLETADO CAIXA)</t>
  </si>
  <si>
    <t>SEGURO - MENSALISTA (COLETADO CAIXA)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</si>
  <si>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</si>
  <si>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</si>
  <si>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</si>
  <si>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</si>
  <si>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</si>
  <si>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</si>
  <si>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</si>
  <si>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</si>
  <si>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TAMPA PARA CONDULETE, EM PVC, PARA TOMADA HEXAGONAL</t>
  </si>
  <si>
    <t>TAMPA PARA CONDULETE, EM PVC, PARA 1 INTERRUPTOR</t>
  </si>
  <si>
    <t>TAMPA PARA CONDULETE, EM PVC, PARA 1 MODULO RJ</t>
  </si>
  <si>
    <t>TAMPA PARA CONDULETE, EM PVC, PARA 2 MODULOS RJ</t>
  </si>
  <si>
    <t>TRANSPORTE - HORISTA (COLETADO CAIXA)</t>
  </si>
  <si>
    <t>TRANSPORTE - MENSALISTA (COLETADO CAIXA)</t>
  </si>
  <si>
    <t>VIGA DE MADEIRA NAO APARELHADA *7,5 X 15 CM (3 X 6 ") PINUS, MISTA OU EQUIVALENTE DA REGIAO</t>
  </si>
  <si>
    <t>2.15</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</si>
  <si>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</si>
  <si>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</si>
  <si>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</si>
  <si>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</si>
  <si>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</si>
  <si>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</si>
  <si>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</si>
  <si>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</si>
  <si>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</si>
  <si>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</si>
  <si>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</si>
  <si>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</si>
  <si>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</si>
  <si>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</si>
  <si>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</si>
  <si>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</si>
  <si>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</si>
  <si>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</si>
  <si>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</si>
  <si>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</si>
  <si>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</si>
  <si>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</si>
  <si>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</si>
  <si>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</si>
  <si>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</si>
  <si>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</si>
  <si>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</si>
  <si>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</si>
  <si>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</si>
  <si>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</si>
  <si>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</si>
  <si>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</si>
  <si>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</si>
  <si>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</si>
  <si>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</si>
  <si>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</si>
  <si>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</si>
  <si>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</si>
  <si>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</si>
  <si>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</si>
  <si>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</si>
  <si>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</si>
  <si>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</si>
  <si>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</si>
  <si>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</si>
  <si>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</si>
  <si>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</si>
  <si>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</si>
  <si>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</si>
  <si>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</si>
  <si>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</si>
  <si>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</si>
  <si>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</si>
  <si>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</si>
  <si>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</si>
  <si>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</si>
  <si>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</si>
  <si>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</si>
  <si>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</si>
  <si>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</si>
  <si>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</si>
  <si>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</si>
  <si>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</si>
  <si>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</si>
  <si>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</si>
  <si>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</si>
  <si>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</si>
  <si>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</si>
  <si>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</si>
  <si>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</si>
  <si>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</si>
  <si>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</si>
  <si>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</si>
  <si>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</si>
  <si>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</si>
  <si>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</si>
  <si>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</si>
  <si>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</si>
  <si>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</si>
  <si>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</si>
  <si>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</si>
  <si>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</si>
  <si>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</si>
  <si>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</si>
  <si>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</si>
  <si>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</si>
  <si>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</si>
  <si>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</si>
  <si>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PORTA-PRONTA DE MADEIRA, FOLHA LEVE OU MÉDIA, 60X210CM, FIXAÇÃO COM PREENCHIMENTO PARCIAL DE ESPUMA EXPANSIVA - FORNECIMENTO E INSTALAÇÃO. AF_08/2015</t>
  </si>
  <si>
    <t>PORTA-PRONTA DE MADEIRA, FOLHA LEVE OU MÉDIA, 70X210CM, FIXAÇÃO COM PREENCHIMENTO PARCIAL DE ESPUMA EXPANSIVA - FORNECIMENTO E INSTALAÇÃO. AF_08/2015</t>
  </si>
  <si>
    <t>PORTA-PRONTA DE MADEIRA, FOLHA LEVE OU MÉDIA, 80X210CM, FIXAÇÃO COM PREENCHIMENTO PARCIAL DE ESPUMA EXPANSIVA - FORNECIMENTO E INSTALAÇÃO. AF_08/2015</t>
  </si>
  <si>
    <t>PORTA-PRONTA DE MADEIRA, FOLHA PESADA OU SUPERPESADA, 80X210CM, FIXAÇÃO COM PREENCHIMENTO PARCIAL DE ESPUMA EXPANSIVA - FORNECIMENTO E INSTALAÇÃO. AF_08/2015</t>
  </si>
  <si>
    <t>PORTA-PRONTA DE MADEIRA, FOLHA PESADA OU SUPERPESADA, 80X210CM, FIXAÇÃO COM PREENCHIMENTO TOTAL DE ESPUMA EXPANSIVA - FORNECIMENTO E INSTALAÇÃO. AF_08/2015</t>
  </si>
  <si>
    <t>PORTA-PRONTA DE MADEIRA, FOLHA PESADA OU SUPERPESADA, 90X210CM, FIXAÇÃO COM PREENCHIMENTO TOTAL DE ESPUMA EXPANSIVA - FORNECIMENTO E INSTALAÇÃO. AF_08/2015</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</si>
  <si>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</si>
  <si>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</si>
  <si>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</si>
  <si>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</si>
  <si>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</si>
  <si>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</si>
  <si>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</si>
  <si>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</si>
  <si>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</si>
  <si>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</si>
  <si>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</si>
  <si>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</si>
  <si>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</si>
  <si>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</si>
  <si>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</si>
  <si>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</si>
  <si>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</si>
  <si>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</si>
  <si>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</si>
  <si>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</si>
  <si>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</si>
  <si>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</si>
  <si>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</si>
  <si>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</si>
  <si>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</si>
  <si>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</si>
  <si>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</si>
  <si>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</si>
  <si>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</si>
  <si>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</si>
  <si>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</si>
  <si>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</si>
  <si>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</si>
  <si>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</si>
  <si>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</si>
  <si>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</si>
  <si>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</si>
  <si>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</si>
  <si>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</si>
  <si>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</si>
  <si>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</si>
  <si>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</si>
  <si>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</si>
  <si>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</si>
  <si>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</si>
  <si>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</si>
  <si>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</si>
  <si>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</si>
  <si>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</si>
  <si>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</si>
  <si>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</si>
  <si>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</si>
  <si>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</si>
  <si>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</si>
  <si>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</si>
  <si>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</si>
  <si>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</si>
  <si>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</si>
  <si>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</si>
  <si>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</si>
  <si>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</si>
  <si>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</si>
  <si>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</si>
  <si>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</si>
  <si>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</si>
  <si>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</si>
  <si>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</si>
  <si>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</si>
  <si>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</si>
  <si>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</si>
  <si>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</si>
  <si>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</si>
  <si>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</si>
  <si>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</si>
  <si>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</si>
  <si>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</si>
  <si>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</si>
  <si>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</si>
  <si>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</si>
  <si>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</si>
  <si>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</si>
  <si>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</si>
  <si>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</si>
  <si>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</si>
  <si>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</si>
  <si>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</si>
  <si>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</si>
  <si>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</si>
  <si>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</si>
  <si>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</si>
  <si>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</si>
  <si>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</si>
  <si>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</si>
  <si>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EXECUÇÃO DE IMPRIMAÇÃO LIGANTE (PINTURA DE LIGAÇÃO) COM EMULSÃO ASFÁLTICA RR-2C. AF_09/2017</t>
  </si>
  <si>
    <t>73759/2</t>
  </si>
  <si>
    <t>PRE-MISTURADO A FRIO COM EMULSAO RL-1C, INCLUSO USINAGEM E APLICACAO, EXCLUSIVE TRANSPORTE</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</si>
  <si>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</si>
  <si>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</si>
  <si>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</si>
  <si>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</si>
  <si>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</si>
  <si>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</si>
  <si>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</si>
  <si>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</si>
  <si>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</si>
  <si>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</si>
  <si>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</si>
  <si>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</si>
  <si>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</si>
  <si>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</si>
  <si>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</si>
  <si>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</si>
  <si>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</si>
  <si>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</si>
  <si>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</si>
  <si>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</si>
  <si>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</si>
  <si>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</si>
  <si>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</si>
  <si>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</si>
  <si>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</si>
  <si>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</si>
  <si>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ACO CA-25, 32,0 MM, BARRA DE TRANSFERENCIA (COLETADO CAIXA)</t>
  </si>
  <si>
    <t>AGENTE DE CURA, PROTETOR DA EVAPORACAO DA AGUA DE HIDRATACAO DO CONCRETO (COLETADO CAIXA)</t>
  </si>
  <si>
    <t>AGREGADO RECICLADO, TIPO RACHAO RECICLADO CINZA, CLASSE A</t>
  </si>
  <si>
    <t>ALONGADOR COM TRES ALTURAS, EM TUBO DE ACO CARBONO, PINTURA NO PROCESSO ELETROSTATICO - EQUIPAMENTO DE GINASTICA PARA ACADEMIA AO AR LIVRE / ACADEMIA DA TERCEIRA IDADE - ATI</t>
  </si>
  <si>
    <t>ARAME PROTEGIDO COM POLIMERO PARA GABIAO, DIAMETRO 2,2 MM</t>
  </si>
  <si>
    <t>BANCO COM ENCOSTO, 1,60M* DE COMPRIMENTO, EM TUBO DE ACO CARBONO E PINTURA NO PROCESSO ELETROSTATICO - PARA ACADEMIA AO AR LIVRE / ACADEMIA DA TERCEIRA IDADE - ATI</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</si>
  <si>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</si>
  <si>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</si>
  <si>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</si>
  <si>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</si>
  <si>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</si>
  <si>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</si>
  <si>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CAP, PVC, JE, OCRE, DN 150 MM (CONEXAO PARA TUBO COLETOR DE ESGOTO)</t>
  </si>
  <si>
    <t>CAP, PVC, JE, OCRE, DN 200 MM (CONEXAO PARA TUBO COLETOR DE ESGOTO)</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</si>
  <si>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</si>
  <si>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</si>
  <si>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</si>
  <si>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</si>
  <si>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ESQUI TRIPLO, EM TUBO DE ACO CARBONO, PINTURA NO PROCESSO ELETROSTATICO - EQUIPAMENTO DE GINASTICA PARA ACADEMIA AO AR LIVRE / ACADEMIA DA TERCEIRA IDADE - ATI</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</si>
  <si>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</si>
  <si>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</si>
  <si>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</si>
  <si>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</si>
  <si>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</si>
  <si>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</si>
  <si>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</si>
  <si>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</si>
  <si>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TIPO CAIXA MALHA HEXAGONAL 8 X 10 CM (ZN/AL REVESTIDO COM POLIMERO),  FIO 2,4 MM, DIMENSOES 2,0 X 1,0 X 1,0 M (C X L X A)</t>
  </si>
  <si>
    <t>GABIAO TIPO CAIXA MALHA HEXAGONAL 8 X 10 CM (ZN/AL REVESTIDO COM POLIMERO),  FIO 2,4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</si>
  <si>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</si>
  <si>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</si>
  <si>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</si>
  <si>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</si>
  <si>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</si>
  <si>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</si>
  <si>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</si>
  <si>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</si>
  <si>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</si>
  <si>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</si>
  <si>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</si>
  <si>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</si>
  <si>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KIT CAVALETE, PVC, COM REGISTRO, PARA HIDROMETRO, BITOLAS 1/2" OU 3/4" - COMPLETO</t>
  </si>
  <si>
    <t>LIXEIRA DUPLA, COM CAPACIDADE VOLUMETRICA DE 60L*, FABRICADA EM TUBO DE ACO CARBONO, CESTOS EM CHAPA DE ACO E PINTURA NO PROCESSO ELETROSTATICO - PARA ACADEMIA AO AR LIVRE / ACADEMIA DA TERCEIRA IDADE - ATI</t>
  </si>
  <si>
    <t>M2XMES</t>
  </si>
  <si>
    <t xml:space="preserve">MXMES </t>
  </si>
  <si>
    <t>LONA PLASTICA PRETA, E= 200 MICRA (COLETADO CAIXA)</t>
  </si>
  <si>
    <t>LUMINARIA DE LED PARA ILUMINACAO PUBLICA, DE 98 W  ATE 137 W, INVOLUCRO EM ALUMINIO OU ACO INOX (COLETADO CAIXA)</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</si>
  <si>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</si>
  <si>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MANGUEIRA PARA GAS - GLP, PVC, TRANCADA, DIAMETRO DE 3/8", COMPRIMENTO DE 1M (NORMATIZADA)</t>
  </si>
  <si>
    <t>MAQUINA TRANSFORMADORA MONOFASICA PARA SOLDA ELETRICA, TENSAO DE 220 V, FREQUENCIA DE 60 HZ, FAIXA DE CORRENTE ENTRE 80 A (+/- 10 A) E 250 A, POTENCIA ENTRE 14,00 KVA E 15,0 KVA, CICLO DE TRABALHO ENTRE 10% E 20% A 250 A</t>
  </si>
  <si>
    <t>MULTIEXERCITADOR COM SEIS FUNCOES, EM TUBO DE ACO CARBONO, PINTURA NO PROCESSO ELETROSTATICO - EQUIPAMENTO DE GINASTICA PARA ACADEMIA AO AR LIVRE / ACADEMIA DA TERCEIRA IDADE - ATI</t>
  </si>
  <si>
    <t>PLACA ORIENTATIVA SOBRE EXERCÍCIOS, 2,00M X 1,00M, EM TUBO DE ACO CARBONO, PINTURA NO PROCESSO ELETROSTATICO - PARA ACADEMIA AO AR LIVRE / ACADEMIA DA TERCEIRA IDADE - ATI</t>
  </si>
  <si>
    <t>PRESSAO DE PERNAS TRIPLO, EM TUBO DE ACO CARBONO, PINTURA NO PROCESSO ELETROSTATICO - EQUIPAMENTO DE GINASTICA PARA ACADEMIA AO AR LIVRE / ACADEMIA DA TERCEIRA IDADE - ATI</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</si>
  <si>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</si>
  <si>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</si>
  <si>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SELIM COMPACTO EM PVC, SEM TRAVA,  DN 150 X 100 MM, PARA REDE COLETORA ESGOTO (NBR 10569)</t>
  </si>
  <si>
    <t>SELIM COMPACTO EM PVC, SEM TRAVA,  DN 200 X 100 MM, PARA REDE COLETORA ESGOTO (NBR 10569)</t>
  </si>
  <si>
    <t>SELIM PVC, COM TRAVA, JE, 90 GRAUS,  DN 125 X 100 MM OU 150 X 100 MM, PARA REDE COLETORA ESGOTO (NBR 10569)</t>
  </si>
  <si>
    <t>SELIM PVC, SOLDAVEL, SEM TRAVA, JE, 90 GRAUS,  DN 200 X 100 MM, PARA REDE COLETORA ESGOTO (NBR 10569)</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</si>
  <si>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</si>
  <si>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</si>
  <si>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</si>
  <si>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SURF DUPLO, EM TUBO DE ACO CARBONO, PINTURA NO PROCESSO ELETROSTATICO - EQUIPAMENTO DE GINASTICA PARA ACADEMIA AO AR LIVRE / ACADEMIA DA TERCEIRA IDADE - ATI</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</si>
  <si>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</si>
  <si>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</si>
  <si>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</si>
  <si>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</si>
  <si>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TE DE REDUCAO, PVC, BBB, JE, 90 GRAUS, DN 200 X 150 MM, PARA TUBO CORRUGADO E/OU LISO, REDE COLETORA ESGOTO (NBR 10569)</t>
  </si>
  <si>
    <t>TE DE REDUCAO, PVC, BBB, JE, 90 GRAUS, DN 250 X 150 MM, PARA TUBO CORRUGADO E/OU LISO, REDE COLETORA ESGOTO (NBR 10569)</t>
  </si>
  <si>
    <t>TE, PVC, 90 GRAUS, BBB, JE, DN 100 MM, PARA TUBO CORRUGADO E/OU LISO, REDE COLETORA ESGOTO (NBR 10569</t>
  </si>
  <si>
    <t>TE, PVC, 90 GRAUS, BBB, JE, DN 150 MM, PARA TUBO CORRUGADO E/OU LISO,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</si>
  <si>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</si>
  <si>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</si>
  <si>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</si>
  <si>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TELA ARAME GALVANIZADO REVESTIDO COM POLIMERO, MALHA HEXAGONAL DUPLA TORCAO, 8 X 10 CM (ZN/AL REVESTIDO COM POLIMERO), FIO *2,4* MM</t>
  </si>
  <si>
    <t>TELA DE ARAME ONDULADA, FIO *2,77* MM (12 BWG), MALHA 5 X 5 CM, H = 2 M</t>
  </si>
  <si>
    <t>TELA EM MALHA HEXAGONAL DE DUPLA TORCAO 8 X 10 CM (ZN/AL REVESTIDO COM POLIMERO), FIO 2,7 MM, COM GEOMANTA OU BIOMANTA, DIMENSOES 4,0 X 2,0 X 0,6 M, COM INCLINACAO DE 70 GRAUS, PARA SOLO REFORCADO</t>
  </si>
  <si>
    <t>TELHA DE BARRO / CERAMICA, NAO ESMALTADA, TIPO COLONIAL, CANAL, PLAN, PAULISTA, COMPRIMENTO DE *44 A 50* CM, RENDIMENTO DE COBERTURA DE *26* TELHAS/M2</t>
  </si>
  <si>
    <t>TELHA DE BARRO / CERAMICA, TIPO ROMANA, AMERICANA, PORTUGUESA, FRANCESA, COMPRIMENTO DE *41* CM,  RENDIMENTO DE *16* TELHAS/M2</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</si>
  <si>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</si>
  <si>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</si>
  <si>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</si>
  <si>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</si>
  <si>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</si>
  <si>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</si>
  <si>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</si>
  <si>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</si>
  <si>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</si>
  <si>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</si>
  <si>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</si>
  <si>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</si>
  <si>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</si>
  <si>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TRELICA NERVURADA (ESPACADOR), ALTURA = 120,0 MM, DIAMETRO DOS BANZOS INFERIORES E SUPERIOR = 6,0 MM, DIAMETRO DA DIAGONAL = 4,2 MM (COLETADO CAIXA)</t>
  </si>
  <si>
    <r>
      <t xml:space="preserve">DATA BASE: </t>
    </r>
    <r>
      <rPr>
        <sz val="11"/>
        <rFont val="Arial"/>
        <family val="2"/>
      </rPr>
      <t xml:space="preserve">SINAPI ABRIL- COM DESONERAÇÃO / 2019 - </t>
    </r>
    <r>
      <rPr>
        <b/>
        <sz val="11"/>
        <rFont val="Arial"/>
        <family val="2"/>
      </rPr>
      <t>BDI - 28,24%</t>
    </r>
  </si>
  <si>
    <t>CP-COR-01</t>
  </si>
  <si>
    <t>CORRIMÃO EM TUBO DE AÇO GALVANIZADO 1 1/4" COM BRAÇADEIRA</t>
  </si>
  <si>
    <t>POSTE DE CONCRETO DUPLO T H=11METROS E CARGA NOMINAL 200Kg INCLUSIVE ESCAVAÇÃO</t>
  </si>
  <si>
    <t>CP-ELE-33</t>
  </si>
  <si>
    <t>CABO DE COBRE NU 50 mm^2 - Fornecimento e Instalação</t>
  </si>
  <si>
    <t>CP-ELE-39</t>
  </si>
  <si>
    <t>cp-ele-39</t>
  </si>
  <si>
    <t>CP-ELE-40</t>
  </si>
  <si>
    <t>TERMINAL OU CONECTOR DE PRESSÃO - PARA CABO 185 mm2 - FORN E INSTALAÇÃO</t>
  </si>
  <si>
    <t>CP-ELE-41</t>
  </si>
  <si>
    <t>TERMINAL OU CONECTOR DE PRESSÃO - PARA CABO  95mm2 - FORN E INSTALAÇÃO</t>
  </si>
  <si>
    <t>CP-HID-42</t>
  </si>
  <si>
    <t xml:space="preserve">VALVULA DE DESCARGA 1 1/2" COM REGISTRO, ACABAMENTO EM METAL CROMADO - FORN E INSTALAÇÃO </t>
  </si>
  <si>
    <t>VALOR TOTAL ACUMULADO COM BDI</t>
  </si>
  <si>
    <t>METAIS</t>
  </si>
  <si>
    <t>CP-REV-6</t>
  </si>
  <si>
    <t>REVESTIMENTO CERÂMICO PARA PAREDES EXTERNAS EM PASTILHAS DE PORCELANA 10x10 ALINHADAS A PRUMO, APLICADO EM PANOS COM VÃOS. AF_06/2014</t>
  </si>
  <si>
    <t>PASTILHA CERAMICA/PORCELANA, REVEST INT/EXT E  PISCINA,  10 X 10 CM</t>
  </si>
  <si>
    <t>CJ</t>
  </si>
  <si>
    <t>TELHAMENTO COM TELHA DE POLICARBONATO E = 6 MM, COM INCLINAÇÃO MAIOR QUE 10°, COM ATÉ 2 ÁGUAS, INCLUSO IÇAMENTO. AF_06/2016</t>
  </si>
  <si>
    <t>COBERTURA</t>
  </si>
  <si>
    <t>CP-COB-01</t>
  </si>
  <si>
    <t xml:space="preserve">FORNECIMENTO DE TELHA EM POLICARBONATO E=6MM </t>
  </si>
  <si>
    <t>8.14</t>
  </si>
  <si>
    <t>CP-ELE-27</t>
  </si>
  <si>
    <t>15.4.10</t>
  </si>
  <si>
    <t>ELETRODUTO FLEXIVEL CORRUGADO, PVC, DN 127 MM (5") - FORNECIMENTO E INSTALAÇÃO. AF_12/2015</t>
  </si>
  <si>
    <t xml:space="preserve">ELETRODUTO FLEXIVEL CORRUGADO, PVC, DN 127 MM (5") </t>
  </si>
  <si>
    <t>CP-CES-30</t>
  </si>
  <si>
    <t>ELETROCALHA PERFURADA TIPO C 50X75 MM CHAPA 18</t>
  </si>
  <si>
    <t>ELETROCALHA PERFURADA TIPO C 50X150 MM CHAPA 18</t>
  </si>
  <si>
    <t>CP-CES-31</t>
  </si>
  <si>
    <t>CP-CES-32</t>
  </si>
  <si>
    <t>ELETROCALHA PERFURADA TIPO C 75X75 MM CHAPA 18</t>
  </si>
  <si>
    <t>ELETROCALHA PERFURADA TIPO C 75X150 MM CHAPA 18</t>
  </si>
  <si>
    <t>CP-CES-33</t>
  </si>
  <si>
    <t>16.8.5</t>
  </si>
  <si>
    <t>16.8.6</t>
  </si>
  <si>
    <t>16.8.7</t>
  </si>
  <si>
    <t>16.8.8</t>
  </si>
  <si>
    <t>0,11</t>
  </si>
  <si>
    <t>0,01</t>
  </si>
  <si>
    <t>0,15</t>
  </si>
  <si>
    <t>0,95</t>
  </si>
  <si>
    <t>0,53</t>
  </si>
  <si>
    <t>0,04</t>
  </si>
  <si>
    <t>0,02</t>
  </si>
  <si>
    <t>0,13</t>
  </si>
  <si>
    <t>1,25</t>
  </si>
  <si>
    <t>1,98</t>
  </si>
  <si>
    <t>0,61</t>
  </si>
  <si>
    <t>1,65</t>
  </si>
  <si>
    <t>0,57</t>
  </si>
  <si>
    <t>0,27</t>
  </si>
  <si>
    <t>0,97</t>
  </si>
  <si>
    <t>1,19</t>
  </si>
  <si>
    <t>1,38</t>
  </si>
  <si>
    <t>1,05</t>
  </si>
  <si>
    <t>0,17</t>
  </si>
  <si>
    <t>0,25</t>
  </si>
  <si>
    <t>0,45</t>
  </si>
  <si>
    <t>CENTO</t>
  </si>
  <si>
    <t>0,86</t>
  </si>
  <si>
    <t>0,43</t>
  </si>
  <si>
    <t>0,35</t>
  </si>
  <si>
    <t>0,49</t>
  </si>
  <si>
    <t>0,03</t>
  </si>
  <si>
    <t>0,36</t>
  </si>
  <si>
    <t>0,18</t>
  </si>
  <si>
    <t>310ML</t>
  </si>
  <si>
    <t>0,09</t>
  </si>
  <si>
    <t>0,12</t>
  </si>
  <si>
    <t>0,08</t>
  </si>
  <si>
    <t>0,05</t>
  </si>
  <si>
    <t>0,55</t>
  </si>
  <si>
    <t>0,21</t>
  </si>
  <si>
    <t>4,83</t>
  </si>
  <si>
    <t>GL</t>
  </si>
  <si>
    <t>0,16</t>
  </si>
  <si>
    <t>1,08</t>
  </si>
  <si>
    <t>0,22</t>
  </si>
  <si>
    <t>0,66</t>
  </si>
  <si>
    <t>1,16</t>
  </si>
  <si>
    <t>7,69</t>
  </si>
  <si>
    <t>1,29</t>
  </si>
  <si>
    <t>0,65</t>
  </si>
  <si>
    <t>0,29</t>
  </si>
  <si>
    <t>1,18</t>
  </si>
  <si>
    <t>0,23</t>
  </si>
  <si>
    <t>0,07</t>
  </si>
  <si>
    <t>2,24</t>
  </si>
  <si>
    <t>8,25</t>
  </si>
  <si>
    <t>1,02</t>
  </si>
  <si>
    <t>0,14</t>
  </si>
  <si>
    <t>0,31</t>
  </si>
  <si>
    <t>0,85</t>
  </si>
  <si>
    <t>0,19</t>
  </si>
  <si>
    <t>0,06</t>
  </si>
  <si>
    <t>0,33</t>
  </si>
  <si>
    <t>14,99</t>
  </si>
  <si>
    <t>6,86</t>
  </si>
  <si>
    <t>2,53</t>
  </si>
  <si>
    <t>0,83</t>
  </si>
  <si>
    <t>1,03</t>
  </si>
  <si>
    <t>0,71</t>
  </si>
  <si>
    <t>0,81</t>
  </si>
  <si>
    <t>Composições Analíticas com Preço Unitário</t>
  </si>
  <si>
    <t>Bancos</t>
  </si>
  <si>
    <t>B.D.I.</t>
  </si>
  <si>
    <t xml:space="preserve">EMEB ALINO FERREIRA </t>
  </si>
  <si>
    <t xml:space="preserve">SINAPI - 04/2019 - Mato Grosso
</t>
  </si>
  <si>
    <t>28,24%</t>
  </si>
  <si>
    <t xml:space="preserve">Composição
 1.1 </t>
  </si>
  <si>
    <t xml:space="preserve"> 93567 </t>
  </si>
  <si>
    <t>Equipamento</t>
  </si>
  <si>
    <t>Item</t>
  </si>
  <si>
    <t>Código</t>
  </si>
  <si>
    <t>Banco</t>
  </si>
  <si>
    <t>Descrição</t>
  </si>
  <si>
    <t>Und</t>
  </si>
  <si>
    <t>Valor Unit</t>
  </si>
  <si>
    <t>Coeficiente</t>
  </si>
  <si>
    <t>Total</t>
  </si>
  <si>
    <t>Insumo</t>
  </si>
  <si>
    <t xml:space="preserve"> 00012892 </t>
  </si>
  <si>
    <t>PAR</t>
  </si>
  <si>
    <t>10,12</t>
  </si>
  <si>
    <t xml:space="preserve"> 00036149 </t>
  </si>
  <si>
    <t>132,18</t>
  </si>
  <si>
    <t>Sub-Total -&gt;</t>
  </si>
  <si>
    <t>2,21</t>
  </si>
  <si>
    <t>Mão de Obra</t>
  </si>
  <si>
    <t xml:space="preserve"> 00040813 </t>
  </si>
  <si>
    <t>8.463,62</t>
  </si>
  <si>
    <t>8.540,64</t>
  </si>
  <si>
    <t>Material</t>
  </si>
  <si>
    <t xml:space="preserve"> 00040863 </t>
  </si>
  <si>
    <t>63,58</t>
  </si>
  <si>
    <t xml:space="preserve"> 00040864 </t>
  </si>
  <si>
    <t>9,76</t>
  </si>
  <si>
    <t xml:space="preserve"> 00036150 </t>
  </si>
  <si>
    <t>33,41</t>
  </si>
  <si>
    <t xml:space="preserve"> 00012893 </t>
  </si>
  <si>
    <t>54,00</t>
  </si>
  <si>
    <t xml:space="preserve"> 00036146 </t>
  </si>
  <si>
    <t>191,25</t>
  </si>
  <si>
    <t xml:space="preserve"> 00036144 </t>
  </si>
  <si>
    <t>1,26</t>
  </si>
  <si>
    <t xml:space="preserve"> 00036153 </t>
  </si>
  <si>
    <t>150,46</t>
  </si>
  <si>
    <t>80,09</t>
  </si>
  <si>
    <t>Totais</t>
  </si>
  <si>
    <t>Total Sem LS</t>
  </si>
  <si>
    <t>R$ 8.622,94</t>
  </si>
  <si>
    <t>LS Horista</t>
  </si>
  <si>
    <t>86,39%</t>
  </si>
  <si>
    <t>R$ 7.378,26</t>
  </si>
  <si>
    <t>Total Com LS</t>
  </si>
  <si>
    <t>R$ 16.001,20</t>
  </si>
  <si>
    <t>BDI</t>
  </si>
  <si>
    <t>R$ 4.518,73</t>
  </si>
  <si>
    <t>Total com BDI</t>
  </si>
  <si>
    <t>R$ 20.519,93</t>
  </si>
  <si>
    <t xml:space="preserve">Composição
 1.2 </t>
  </si>
  <si>
    <t xml:space="preserve"> 93572 </t>
  </si>
  <si>
    <t xml:space="preserve"> 00040818 </t>
  </si>
  <si>
    <t>1.646,34</t>
  </si>
  <si>
    <t>1.667,74</t>
  </si>
  <si>
    <t xml:space="preserve"> 00040862 </t>
  </si>
  <si>
    <t>477,21</t>
  </si>
  <si>
    <t xml:space="preserve"> 00040861 </t>
  </si>
  <si>
    <t>123,36</t>
  </si>
  <si>
    <t>680,66</t>
  </si>
  <si>
    <t>R$ 2.350,61</t>
  </si>
  <si>
    <t>R$ 1.440,76</t>
  </si>
  <si>
    <t>R$ 3.791,37</t>
  </si>
  <si>
    <t>R$ 1.070,68</t>
  </si>
  <si>
    <t>R$ 4.862,05</t>
  </si>
  <si>
    <t xml:space="preserve">Composição
 1.3 </t>
  </si>
  <si>
    <t xml:space="preserve"> 94295 </t>
  </si>
  <si>
    <t xml:space="preserve"> 00040819 </t>
  </si>
  <si>
    <t>2.498,72</t>
  </si>
  <si>
    <t>2.531,20</t>
  </si>
  <si>
    <t>R$ 2.613,51</t>
  </si>
  <si>
    <t>R$ 2.186,71</t>
  </si>
  <si>
    <t>R$ 4.800,21</t>
  </si>
  <si>
    <t>R$ 1.355,57</t>
  </si>
  <si>
    <t>R$ 6.155,78</t>
  </si>
  <si>
    <t xml:space="preserve">Composição
 1.4 </t>
  </si>
  <si>
    <t xml:space="preserve"> 88326 </t>
  </si>
  <si>
    <t xml:space="preserve"> 00041776 </t>
  </si>
  <si>
    <t>7,38</t>
  </si>
  <si>
    <t>7,40</t>
  </si>
  <si>
    <t>Serviços</t>
  </si>
  <si>
    <t xml:space="preserve"> 00037371 </t>
  </si>
  <si>
    <t>Taxas</t>
  </si>
  <si>
    <t xml:space="preserve"> 00037373 </t>
  </si>
  <si>
    <t>Outros</t>
  </si>
  <si>
    <t xml:space="preserve"> 00037370 </t>
  </si>
  <si>
    <t xml:space="preserve"> 00037372 </t>
  </si>
  <si>
    <t>0,34</t>
  </si>
  <si>
    <t>2,87</t>
  </si>
  <si>
    <t>R$ 10,97</t>
  </si>
  <si>
    <t>R$ 6,40</t>
  </si>
  <si>
    <t>R$ 17,37</t>
  </si>
  <si>
    <t>R$ 4,90</t>
  </si>
  <si>
    <t>R$ 22,27</t>
  </si>
  <si>
    <t xml:space="preserve">Composição
 1.5 </t>
  </si>
  <si>
    <t xml:space="preserve"> 93563 </t>
  </si>
  <si>
    <t xml:space="preserve"> 00040809 </t>
  </si>
  <si>
    <t>1.229,00</t>
  </si>
  <si>
    <t>1.232,81</t>
  </si>
  <si>
    <t>R$ 1.915,69</t>
  </si>
  <si>
    <t>R$ 1.065,03</t>
  </si>
  <si>
    <t>R$ 2.980,71</t>
  </si>
  <si>
    <t>R$ 841,75</t>
  </si>
  <si>
    <t>R$ 3.822,46</t>
  </si>
  <si>
    <t xml:space="preserve">Composição
 1.6 </t>
  </si>
  <si>
    <t xml:space="preserve"> 99814 </t>
  </si>
  <si>
    <t>m²</t>
  </si>
  <si>
    <t xml:space="preserve"> 00000746 </t>
  </si>
  <si>
    <t>3.593,50</t>
  </si>
  <si>
    <t xml:space="preserve"> 00002711 </t>
  </si>
  <si>
    <t>104,00</t>
  </si>
  <si>
    <t xml:space="preserve"> 00011359 </t>
  </si>
  <si>
    <t>869,43</t>
  </si>
  <si>
    <t xml:space="preserve"> 00038412 </t>
  </si>
  <si>
    <t>1.337,00</t>
  </si>
  <si>
    <t xml:space="preserve"> 00038413 </t>
  </si>
  <si>
    <t>896,37</t>
  </si>
  <si>
    <t xml:space="preserve"> 00006111 </t>
  </si>
  <si>
    <t>5,17</t>
  </si>
  <si>
    <t>0,47</t>
  </si>
  <si>
    <t xml:space="preserve"> 00002705 </t>
  </si>
  <si>
    <t>KW/H</t>
  </si>
  <si>
    <t>0,59</t>
  </si>
  <si>
    <t xml:space="preserve"> 00000010 </t>
  </si>
  <si>
    <t>9,19</t>
  </si>
  <si>
    <t xml:space="preserve"> 00038399 </t>
  </si>
  <si>
    <t>128,51</t>
  </si>
  <si>
    <t xml:space="preserve"> 00038476 </t>
  </si>
  <si>
    <t>193,63</t>
  </si>
  <si>
    <t xml:space="preserve"> 00038477 </t>
  </si>
  <si>
    <t>548,36</t>
  </si>
  <si>
    <t xml:space="preserve"> 00012815 </t>
  </si>
  <si>
    <t>6,77</t>
  </si>
  <si>
    <t xml:space="preserve"> 00038382 </t>
  </si>
  <si>
    <t>8,83</t>
  </si>
  <si>
    <t xml:space="preserve"> 00025966 </t>
  </si>
  <si>
    <t>15,26</t>
  </si>
  <si>
    <t xml:space="preserve"> 00038393 </t>
  </si>
  <si>
    <t>12,00</t>
  </si>
  <si>
    <t xml:space="preserve"> 00038390 </t>
  </si>
  <si>
    <t>26,61</t>
  </si>
  <si>
    <t xml:space="preserve"> 00038396 </t>
  </si>
  <si>
    <t>445,21</t>
  </si>
  <si>
    <t>0,10</t>
  </si>
  <si>
    <t>0,00</t>
  </si>
  <si>
    <t>R$ 0,92</t>
  </si>
  <si>
    <t>R$ 0,40</t>
  </si>
  <si>
    <t>R$ 1,32</t>
  </si>
  <si>
    <t>R$ 0,37</t>
  </si>
  <si>
    <t>R$ 1,69</t>
  </si>
  <si>
    <t xml:space="preserve">Composição
 2.1 </t>
  </si>
  <si>
    <t xml:space="preserve"> 74209/001 </t>
  </si>
  <si>
    <t xml:space="preserve"> 00010535 </t>
  </si>
  <si>
    <t>3.563,90</t>
  </si>
  <si>
    <t>1,31</t>
  </si>
  <si>
    <t xml:space="preserve"> 00037666 </t>
  </si>
  <si>
    <t>4,80</t>
  </si>
  <si>
    <t xml:space="preserve"> 00001213 </t>
  </si>
  <si>
    <t>6,95</t>
  </si>
  <si>
    <t>17,72</t>
  </si>
  <si>
    <t xml:space="preserve"> 00004813 </t>
  </si>
  <si>
    <t>450,00</t>
  </si>
  <si>
    <t xml:space="preserve"> 00004491 </t>
  </si>
  <si>
    <t>5,00</t>
  </si>
  <si>
    <t xml:space="preserve"> 00005075 </t>
  </si>
  <si>
    <t>11,09</t>
  </si>
  <si>
    <t xml:space="preserve"> 00004417 </t>
  </si>
  <si>
    <t>2,73</t>
  </si>
  <si>
    <t xml:space="preserve"> 00000370 </t>
  </si>
  <si>
    <t>m³</t>
  </si>
  <si>
    <t>62,75</t>
  </si>
  <si>
    <t xml:space="preserve"> 00001379 </t>
  </si>
  <si>
    <t xml:space="preserve"> 00004721 </t>
  </si>
  <si>
    <t>66,29</t>
  </si>
  <si>
    <t>479,00</t>
  </si>
  <si>
    <t>1,96</t>
  </si>
  <si>
    <t>8,64</t>
  </si>
  <si>
    <t>R$ 508,77</t>
  </si>
  <si>
    <t>R$ 15,30</t>
  </si>
  <si>
    <t>R$ 523,95</t>
  </si>
  <si>
    <t>R$ 147,96</t>
  </si>
  <si>
    <t>R$ 671,91</t>
  </si>
  <si>
    <t xml:space="preserve">Composição
 2.2 </t>
  </si>
  <si>
    <t xml:space="preserve"> 74220/001 </t>
  </si>
  <si>
    <t>0,88</t>
  </si>
  <si>
    <t xml:space="preserve"> 00004783 </t>
  </si>
  <si>
    <t>12,70</t>
  </si>
  <si>
    <t xml:space="preserve"> 00001106 </t>
  </si>
  <si>
    <t xml:space="preserve"> 00001351 </t>
  </si>
  <si>
    <t>22,42</t>
  </si>
  <si>
    <t xml:space="preserve"> 00005333 </t>
  </si>
  <si>
    <t>17,25</t>
  </si>
  <si>
    <t xml:space="preserve"> 00005061 </t>
  </si>
  <si>
    <t>10,90</t>
  </si>
  <si>
    <t>17,43</t>
  </si>
  <si>
    <t>1,32</t>
  </si>
  <si>
    <t>5,82</t>
  </si>
  <si>
    <t>R$ 38,25</t>
  </si>
  <si>
    <t>R$ 10,98</t>
  </si>
  <si>
    <t>R$ 49,13</t>
  </si>
  <si>
    <t>R$ 13,87</t>
  </si>
  <si>
    <t>R$ 63,00</t>
  </si>
  <si>
    <t xml:space="preserve">Composição
 2.3 </t>
  </si>
  <si>
    <t xml:space="preserve"> 93208 </t>
  </si>
  <si>
    <t xml:space="preserve"> 00036487 </t>
  </si>
  <si>
    <t>4.313,56</t>
  </si>
  <si>
    <t xml:space="preserve"> 00036397 </t>
  </si>
  <si>
    <t>14.497,22</t>
  </si>
  <si>
    <t>3,47</t>
  </si>
  <si>
    <t xml:space="preserve"> 00004230 </t>
  </si>
  <si>
    <t>5,12</t>
  </si>
  <si>
    <t xml:space="preserve"> 00006117 </t>
  </si>
  <si>
    <t>5,47</t>
  </si>
  <si>
    <t xml:space="preserve"> 00004253 </t>
  </si>
  <si>
    <t xml:space="preserve"> 00012869 </t>
  </si>
  <si>
    <t>7,58</t>
  </si>
  <si>
    <t xml:space="preserve"> 00004750 </t>
  </si>
  <si>
    <t xml:space="preserve"> 00000246 </t>
  </si>
  <si>
    <t>5,09</t>
  </si>
  <si>
    <t xml:space="preserve"> 00002696 </t>
  </si>
  <si>
    <t>7,19</t>
  </si>
  <si>
    <t xml:space="preserve"> 00000247 </t>
  </si>
  <si>
    <t>5,05</t>
  </si>
  <si>
    <t xml:space="preserve"> 00002436 </t>
  </si>
  <si>
    <t>49,73</t>
  </si>
  <si>
    <t xml:space="preserve"> 00004513 </t>
  </si>
  <si>
    <t>4,36</t>
  </si>
  <si>
    <t xml:space="preserve"> 00010886 </t>
  </si>
  <si>
    <t>135,62</t>
  </si>
  <si>
    <t xml:space="preserve"> 00010891 </t>
  </si>
  <si>
    <t>131,15</t>
  </si>
  <si>
    <t xml:space="preserve"> 00011455 </t>
  </si>
  <si>
    <t>8,76</t>
  </si>
  <si>
    <t xml:space="preserve"> 00011587 </t>
  </si>
  <si>
    <t>43,66</t>
  </si>
  <si>
    <t xml:space="preserve"> 00006193 </t>
  </si>
  <si>
    <t>5,40</t>
  </si>
  <si>
    <t xml:space="preserve"> 00001350 </t>
  </si>
  <si>
    <t>35,35</t>
  </si>
  <si>
    <t xml:space="preserve"> 00004433 </t>
  </si>
  <si>
    <t>6,28</t>
  </si>
  <si>
    <t xml:space="preserve"> 00003992 </t>
  </si>
  <si>
    <t>13,93</t>
  </si>
  <si>
    <t xml:space="preserve"> 00014618 </t>
  </si>
  <si>
    <t>1.308,25</t>
  </si>
  <si>
    <t xml:space="preserve"> 00040568 </t>
  </si>
  <si>
    <t>11,17</t>
  </si>
  <si>
    <t xml:space="preserve"> 00004425 </t>
  </si>
  <si>
    <t>10,05</t>
  </si>
  <si>
    <t xml:space="preserve"> 00001607 </t>
  </si>
  <si>
    <t xml:space="preserve"> 00004302 </t>
  </si>
  <si>
    <t>2,34</t>
  </si>
  <si>
    <t xml:space="preserve"> 00007194 </t>
  </si>
  <si>
    <t>21,27</t>
  </si>
  <si>
    <t xml:space="preserve"> 00039022 </t>
  </si>
  <si>
    <t>369,90</t>
  </si>
  <si>
    <t xml:space="preserve"> 00011190 </t>
  </si>
  <si>
    <t>158,30</t>
  </si>
  <si>
    <t xml:space="preserve"> 00000654 </t>
  </si>
  <si>
    <t>2,91</t>
  </si>
  <si>
    <t xml:space="preserve"> 00002673 </t>
  </si>
  <si>
    <t>1,90</t>
  </si>
  <si>
    <t xml:space="preserve"> 00000392 </t>
  </si>
  <si>
    <t>1,12</t>
  </si>
  <si>
    <t xml:space="preserve"> 00001870 </t>
  </si>
  <si>
    <t>1,75</t>
  </si>
  <si>
    <t xml:space="preserve"> 00000983 </t>
  </si>
  <si>
    <t>0,73</t>
  </si>
  <si>
    <t xml:space="preserve"> 00021127 </t>
  </si>
  <si>
    <t>3,78</t>
  </si>
  <si>
    <t xml:space="preserve"> 00001014 </t>
  </si>
  <si>
    <t>1,21</t>
  </si>
  <si>
    <t xml:space="preserve"> 00001871 </t>
  </si>
  <si>
    <t xml:space="preserve"> 00011950 </t>
  </si>
  <si>
    <t xml:space="preserve"> 00012010 </t>
  </si>
  <si>
    <t>6,43</t>
  </si>
  <si>
    <t xml:space="preserve"> 00012016 </t>
  </si>
  <si>
    <t>7,08</t>
  </si>
  <si>
    <t xml:space="preserve"> 00002370 </t>
  </si>
  <si>
    <t>8,90</t>
  </si>
  <si>
    <t xml:space="preserve"> 00039764 </t>
  </si>
  <si>
    <t>29,18</t>
  </si>
  <si>
    <t xml:space="preserve"> 00038094 </t>
  </si>
  <si>
    <t xml:space="preserve"> 00038099 </t>
  </si>
  <si>
    <t>1,15</t>
  </si>
  <si>
    <t xml:space="preserve"> 00038101 </t>
  </si>
  <si>
    <t>5,95</t>
  </si>
  <si>
    <t xml:space="preserve"> 00038112 </t>
  </si>
  <si>
    <t>5,22</t>
  </si>
  <si>
    <t xml:space="preserve"> 00038191 </t>
  </si>
  <si>
    <t>7,79</t>
  </si>
  <si>
    <t xml:space="preserve"> 00003799 </t>
  </si>
  <si>
    <t>65,82</t>
  </si>
  <si>
    <t xml:space="preserve"> 00012266 </t>
  </si>
  <si>
    <t>51,75</t>
  </si>
  <si>
    <t xml:space="preserve"> 00007345 </t>
  </si>
  <si>
    <t>15,73</t>
  </si>
  <si>
    <t>350,58</t>
  </si>
  <si>
    <t>5,01</t>
  </si>
  <si>
    <t>0,39</t>
  </si>
  <si>
    <t>22,12</t>
  </si>
  <si>
    <t>R$ 431,30</t>
  </si>
  <si>
    <t>R$ 42,97</t>
  </si>
  <si>
    <t>R$ 474,53</t>
  </si>
  <si>
    <t>R$ 134,00</t>
  </si>
  <si>
    <t>R$ 608,53</t>
  </si>
  <si>
    <t xml:space="preserve">Composição
 2.4 </t>
  </si>
  <si>
    <t xml:space="preserve"> 93207 </t>
  </si>
  <si>
    <t xml:space="preserve"> 00013896 </t>
  </si>
  <si>
    <t>1.925,59</t>
  </si>
  <si>
    <t xml:space="preserve"> 00013458 </t>
  </si>
  <si>
    <t>12.636,03</t>
  </si>
  <si>
    <t xml:space="preserve"> 00037544 </t>
  </si>
  <si>
    <t>9.446,06</t>
  </si>
  <si>
    <t>4,89</t>
  </si>
  <si>
    <t xml:space="preserve"> 00001214 </t>
  </si>
  <si>
    <t xml:space="preserve"> 00006114 </t>
  </si>
  <si>
    <t>4,84</t>
  </si>
  <si>
    <t xml:space="preserve"> 00000378 </t>
  </si>
  <si>
    <t xml:space="preserve"> 00004760 </t>
  </si>
  <si>
    <t>70,30</t>
  </si>
  <si>
    <t xml:space="preserve"> 00003097 </t>
  </si>
  <si>
    <t>32,09</t>
  </si>
  <si>
    <t xml:space="preserve"> 00003080 </t>
  </si>
  <si>
    <t>42,89</t>
  </si>
  <si>
    <t xml:space="preserve"> 00002432 </t>
  </si>
  <si>
    <t>32,31</t>
  </si>
  <si>
    <t xml:space="preserve"> 00011055 </t>
  </si>
  <si>
    <t xml:space="preserve"> 00010553 </t>
  </si>
  <si>
    <t>223,79</t>
  </si>
  <si>
    <t xml:space="preserve"> 00010555 </t>
  </si>
  <si>
    <t>241,38</t>
  </si>
  <si>
    <t xml:space="preserve"> 00020017 </t>
  </si>
  <si>
    <t>2,85</t>
  </si>
  <si>
    <t xml:space="preserve"> 00003421 </t>
  </si>
  <si>
    <t>569,11</t>
  </si>
  <si>
    <t xml:space="preserve"> 00011058 </t>
  </si>
  <si>
    <t>0,26</t>
  </si>
  <si>
    <t xml:space="preserve"> 00035274 </t>
  </si>
  <si>
    <t>19,31</t>
  </si>
  <si>
    <t xml:space="preserve"> 00005067 </t>
  </si>
  <si>
    <t>11,81</t>
  </si>
  <si>
    <t xml:space="preserve"> 00000981 </t>
  </si>
  <si>
    <t>2,16</t>
  </si>
  <si>
    <t xml:space="preserve"> 00000979 </t>
  </si>
  <si>
    <t>7,99</t>
  </si>
  <si>
    <t xml:space="preserve"> 00007258 </t>
  </si>
  <si>
    <t>0,37</t>
  </si>
  <si>
    <t xml:space="preserve"> 00001358 </t>
  </si>
  <si>
    <t>24,01</t>
  </si>
  <si>
    <t xml:space="preserve"> 00002692 </t>
  </si>
  <si>
    <t>5,75</t>
  </si>
  <si>
    <t xml:space="preserve"> 00020247 </t>
  </si>
  <si>
    <t>12,27</t>
  </si>
  <si>
    <t xml:space="preserve"> 00004517 </t>
  </si>
  <si>
    <t>1,79</t>
  </si>
  <si>
    <t xml:space="preserve"> 00000337 </t>
  </si>
  <si>
    <t>11,90</t>
  </si>
  <si>
    <t xml:space="preserve"> 00039017 </t>
  </si>
  <si>
    <t xml:space="preserve"> 00000036 </t>
  </si>
  <si>
    <t>4,96</t>
  </si>
  <si>
    <t xml:space="preserve"> 00004720 </t>
  </si>
  <si>
    <t>84,64</t>
  </si>
  <si>
    <t xml:space="preserve"> 00004222 </t>
  </si>
  <si>
    <t>4,49</t>
  </si>
  <si>
    <t xml:space="preserve"> 00000367 </t>
  </si>
  <si>
    <t>66,50</t>
  </si>
  <si>
    <t xml:space="preserve"> 00013393 </t>
  </si>
  <si>
    <t>193,11</t>
  </si>
  <si>
    <t xml:space="preserve"> 00038780 </t>
  </si>
  <si>
    <t>8,88</t>
  </si>
  <si>
    <t xml:space="preserve"> 00003379 </t>
  </si>
  <si>
    <t>33,84</t>
  </si>
  <si>
    <t xml:space="preserve"> 00020254 </t>
  </si>
  <si>
    <t>12,82</t>
  </si>
  <si>
    <t xml:space="preserve"> 00011904 </t>
  </si>
  <si>
    <t>2,50</t>
  </si>
  <si>
    <t xml:space="preserve"> 00038383 </t>
  </si>
  <si>
    <t xml:space="preserve"> 00009835 </t>
  </si>
  <si>
    <t>3,00</t>
  </si>
  <si>
    <t xml:space="preserve"> 00000122 </t>
  </si>
  <si>
    <t>49,50</t>
  </si>
  <si>
    <t xml:space="preserve"> 00020083 </t>
  </si>
  <si>
    <t>42,99</t>
  </si>
  <si>
    <t xml:space="preserve"> 00009838 </t>
  </si>
  <si>
    <t>5,10</t>
  </si>
  <si>
    <t xml:space="preserve"> 00009836 </t>
  </si>
  <si>
    <t>8,32</t>
  </si>
  <si>
    <t xml:space="preserve"> 00003517 </t>
  </si>
  <si>
    <t>2,08</t>
  </si>
  <si>
    <t xml:space="preserve"> 00003516 </t>
  </si>
  <si>
    <t xml:space="preserve"> 00000296 </t>
  </si>
  <si>
    <t>1,40</t>
  </si>
  <si>
    <t xml:space="preserve"> 00003526 </t>
  </si>
  <si>
    <t>1,43</t>
  </si>
  <si>
    <t xml:space="preserve"> 00020078 </t>
  </si>
  <si>
    <t>18,12</t>
  </si>
  <si>
    <t xml:space="preserve"> 00000301 </t>
  </si>
  <si>
    <t>2,49</t>
  </si>
  <si>
    <t xml:space="preserve"> 00001966 </t>
  </si>
  <si>
    <t>12,52</t>
  </si>
  <si>
    <t xml:space="preserve"> 00007097 </t>
  </si>
  <si>
    <t>4,03</t>
  </si>
  <si>
    <t xml:space="preserve"> 00007091 </t>
  </si>
  <si>
    <t>9,08</t>
  </si>
  <si>
    <t xml:space="preserve"> 00003279 </t>
  </si>
  <si>
    <t>129,27</t>
  </si>
  <si>
    <t xml:space="preserve"> 00020085 </t>
  </si>
  <si>
    <t xml:space="preserve"> 00005103 </t>
  </si>
  <si>
    <t>9,87</t>
  </si>
  <si>
    <t xml:space="preserve"> 00010422 </t>
  </si>
  <si>
    <t>266,44</t>
  </si>
  <si>
    <t xml:space="preserve"> 00004384 </t>
  </si>
  <si>
    <t>15,69</t>
  </si>
  <si>
    <t xml:space="preserve"> 00037329 </t>
  </si>
  <si>
    <t>49,62</t>
  </si>
  <si>
    <t xml:space="preserve"> 00006138 </t>
  </si>
  <si>
    <t>1,56</t>
  </si>
  <si>
    <t xml:space="preserve"> 00003146 </t>
  </si>
  <si>
    <t>3,84</t>
  </si>
  <si>
    <t xml:space="preserve"> 00006155 </t>
  </si>
  <si>
    <t>17,71</t>
  </si>
  <si>
    <t xml:space="preserve"> 00006148 </t>
  </si>
  <si>
    <t>9,97</t>
  </si>
  <si>
    <t xml:space="preserve"> 00000541 </t>
  </si>
  <si>
    <t>117,45</t>
  </si>
  <si>
    <t xml:space="preserve"> 00007568 </t>
  </si>
  <si>
    <t>0,24</t>
  </si>
  <si>
    <t xml:space="preserve"> 00004823 </t>
  </si>
  <si>
    <t>32,50</t>
  </si>
  <si>
    <t xml:space="preserve"> 00037591 </t>
  </si>
  <si>
    <t>37,37</t>
  </si>
  <si>
    <t xml:space="preserve"> 00013416 </t>
  </si>
  <si>
    <t>40,58</t>
  </si>
  <si>
    <t xml:space="preserve"> 00006153 </t>
  </si>
  <si>
    <t>3,59</t>
  </si>
  <si>
    <t xml:space="preserve"> 00006141 </t>
  </si>
  <si>
    <t xml:space="preserve"> 00010425 </t>
  </si>
  <si>
    <t>65,21</t>
  </si>
  <si>
    <t xml:space="preserve"> 00004351 </t>
  </si>
  <si>
    <t>11,63</t>
  </si>
  <si>
    <t xml:space="preserve"> 00013415 </t>
  </si>
  <si>
    <t>49,00</t>
  </si>
  <si>
    <t xml:space="preserve"> 00009868 </t>
  </si>
  <si>
    <t>2,32</t>
  </si>
  <si>
    <t xml:space="preserve"> 00003529 </t>
  </si>
  <si>
    <t xml:space="preserve"> 00003524 </t>
  </si>
  <si>
    <t>4,53</t>
  </si>
  <si>
    <t xml:space="preserve"> 00007139 </t>
  </si>
  <si>
    <t>0,77</t>
  </si>
  <si>
    <t xml:space="preserve"> 00007266 </t>
  </si>
  <si>
    <t>590,00</t>
  </si>
  <si>
    <t xml:space="preserve"> 00037395 </t>
  </si>
  <si>
    <t>25,30</t>
  </si>
  <si>
    <t xml:space="preserve"> 00034557 </t>
  </si>
  <si>
    <t>1,55</t>
  </si>
  <si>
    <t xml:space="preserve"> 00001381 </t>
  </si>
  <si>
    <t>0,56</t>
  </si>
  <si>
    <t xml:space="preserve"> 00001287 </t>
  </si>
  <si>
    <t>17,27</t>
  </si>
  <si>
    <t xml:space="preserve"> 00034357 </t>
  </si>
  <si>
    <t>3,56</t>
  </si>
  <si>
    <t xml:space="preserve"> 00037552 </t>
  </si>
  <si>
    <t>2,43</t>
  </si>
  <si>
    <t>474,61</t>
  </si>
  <si>
    <t>7,15</t>
  </si>
  <si>
    <t>31,55</t>
  </si>
  <si>
    <t>R$ 589,05</t>
  </si>
  <si>
    <t>R$ 60,73</t>
  </si>
  <si>
    <t>R$ 650,34</t>
  </si>
  <si>
    <t>R$ 183,65</t>
  </si>
  <si>
    <t>R$ 833,99</t>
  </si>
  <si>
    <t xml:space="preserve">Composição
 2.5 </t>
  </si>
  <si>
    <t xml:space="preserve"> 93210 </t>
  </si>
  <si>
    <t xml:space="preserve"> 00037525 </t>
  </si>
  <si>
    <t>2,40</t>
  </si>
  <si>
    <t xml:space="preserve"> 00036531 </t>
  </si>
  <si>
    <t>243.597,54</t>
  </si>
  <si>
    <t>5,98</t>
  </si>
  <si>
    <t xml:space="preserve"> 00004234 </t>
  </si>
  <si>
    <t>6,72</t>
  </si>
  <si>
    <t>40,89</t>
  </si>
  <si>
    <t xml:space="preserve"> 00011881 </t>
  </si>
  <si>
    <t>69,39</t>
  </si>
  <si>
    <t xml:space="preserve"> 00004221 </t>
  </si>
  <si>
    <t>3,92</t>
  </si>
  <si>
    <t>236,18</t>
  </si>
  <si>
    <t>4,12</t>
  </si>
  <si>
    <t>0,32</t>
  </si>
  <si>
    <t>18,19</t>
  </si>
  <si>
    <t>R$ 305,67</t>
  </si>
  <si>
    <t>R$ 35,33</t>
  </si>
  <si>
    <t>R$ 341,26</t>
  </si>
  <si>
    <t>R$ 96,37</t>
  </si>
  <si>
    <t>R$ 437,63</t>
  </si>
  <si>
    <t xml:space="preserve">Composição
 2.6 </t>
  </si>
  <si>
    <t xml:space="preserve"> 93212 </t>
  </si>
  <si>
    <t>5,03</t>
  </si>
  <si>
    <t>71,44</t>
  </si>
  <si>
    <t xml:space="preserve"> 00011712 </t>
  </si>
  <si>
    <t>23,00</t>
  </si>
  <si>
    <t xml:space="preserve"> 00003659 </t>
  </si>
  <si>
    <t>9,25</t>
  </si>
  <si>
    <t xml:space="preserve"> 00003670 </t>
  </si>
  <si>
    <t>12,30</t>
  </si>
  <si>
    <t xml:space="preserve"> 00011697 </t>
  </si>
  <si>
    <t>453,98</t>
  </si>
  <si>
    <t xml:space="preserve"> 00011367 </t>
  </si>
  <si>
    <t>105,72</t>
  </si>
  <si>
    <t xml:space="preserve"> 00021112 </t>
  </si>
  <si>
    <t>125,59</t>
  </si>
  <si>
    <t xml:space="preserve"> 00002674 </t>
  </si>
  <si>
    <t>2,36</t>
  </si>
  <si>
    <t xml:space="preserve"> 00001891 </t>
  </si>
  <si>
    <t xml:space="preserve"> 00001901 </t>
  </si>
  <si>
    <t>0,52</t>
  </si>
  <si>
    <t xml:space="preserve"> 00001879 </t>
  </si>
  <si>
    <t>1,77</t>
  </si>
  <si>
    <t xml:space="preserve"> 00001368 </t>
  </si>
  <si>
    <t>59,50</t>
  </si>
  <si>
    <t xml:space="preserve"> 00003148 </t>
  </si>
  <si>
    <t>14,16</t>
  </si>
  <si>
    <t xml:space="preserve"> 00011741 </t>
  </si>
  <si>
    <t xml:space="preserve"> 00000065 </t>
  </si>
  <si>
    <t xml:space="preserve"> 00003906 </t>
  </si>
  <si>
    <t>1,01</t>
  </si>
  <si>
    <t xml:space="preserve"> 00011753 </t>
  </si>
  <si>
    <t>12,65</t>
  </si>
  <si>
    <t xml:space="preserve"> 00003671 </t>
  </si>
  <si>
    <t>0,90</t>
  </si>
  <si>
    <t xml:space="preserve"> 00037411 </t>
  </si>
  <si>
    <t>12,43</t>
  </si>
  <si>
    <t>409,67</t>
  </si>
  <si>
    <t>7,29</t>
  </si>
  <si>
    <t>32,19</t>
  </si>
  <si>
    <t>R$ 526,17</t>
  </si>
  <si>
    <t>R$ 61,71</t>
  </si>
  <si>
    <t>R$ 588,36</t>
  </si>
  <si>
    <t>R$ 166,15</t>
  </si>
  <si>
    <t>R$ 754,51</t>
  </si>
  <si>
    <t xml:space="preserve">Composição
 2.7 </t>
  </si>
  <si>
    <t xml:space="preserve"> 41598 </t>
  </si>
  <si>
    <t>101,25</t>
  </si>
  <si>
    <t xml:space="preserve"> 00001096 </t>
  </si>
  <si>
    <t>68,88</t>
  </si>
  <si>
    <t xml:space="preserve"> 00039210 </t>
  </si>
  <si>
    <t>0,50</t>
  </si>
  <si>
    <t xml:space="preserve"> 00011267 </t>
  </si>
  <si>
    <t>4,63</t>
  </si>
  <si>
    <t xml:space="preserve"> 00039176 </t>
  </si>
  <si>
    <t>0,67</t>
  </si>
  <si>
    <t xml:space="preserve"> 00000857 </t>
  </si>
  <si>
    <t>8,24</t>
  </si>
  <si>
    <t xml:space="preserve"> 00001062 </t>
  </si>
  <si>
    <t>119,95</t>
  </si>
  <si>
    <t xml:space="preserve"> 00000420 </t>
  </si>
  <si>
    <t>20,75</t>
  </si>
  <si>
    <t xml:space="preserve"> 00001539 </t>
  </si>
  <si>
    <t xml:space="preserve"> 00012034 </t>
  </si>
  <si>
    <t>3,04</t>
  </si>
  <si>
    <t xml:space="preserve"> 00002392 </t>
  </si>
  <si>
    <t>59,74</t>
  </si>
  <si>
    <t xml:space="preserve"> 00002685 </t>
  </si>
  <si>
    <t>3,69</t>
  </si>
  <si>
    <t xml:space="preserve"> 00000937 </t>
  </si>
  <si>
    <t>4,82</t>
  </si>
  <si>
    <t xml:space="preserve"> 00000406 </t>
  </si>
  <si>
    <t>56,15</t>
  </si>
  <si>
    <t xml:space="preserve"> 00001892 </t>
  </si>
  <si>
    <t>1,07</t>
  </si>
  <si>
    <t xml:space="preserve"> 00002731 </t>
  </si>
  <si>
    <t>54,47</t>
  </si>
  <si>
    <t xml:space="preserve"> 00004346 </t>
  </si>
  <si>
    <t>7,07</t>
  </si>
  <si>
    <t>1.109,13</t>
  </si>
  <si>
    <t>10,30</t>
  </si>
  <si>
    <t>0,79</t>
  </si>
  <si>
    <t>45,49</t>
  </si>
  <si>
    <t>R$ 1.273,83</t>
  </si>
  <si>
    <t>R$ 87,47</t>
  </si>
  <si>
    <t>R$ 1.360,49</t>
  </si>
  <si>
    <t>R$ 384,20</t>
  </si>
  <si>
    <t>R$ 1.744,69</t>
  </si>
  <si>
    <t xml:space="preserve">Composição
 2.8 </t>
  </si>
  <si>
    <t xml:space="preserve"> 99059 </t>
  </si>
  <si>
    <t>0,54</t>
  </si>
  <si>
    <t xml:space="preserve"> 00005068 </t>
  </si>
  <si>
    <t xml:space="preserve"> 00010567 </t>
  </si>
  <si>
    <t>6,16</t>
  </si>
  <si>
    <t xml:space="preserve"> 00007356 </t>
  </si>
  <si>
    <t>18,20</t>
  </si>
  <si>
    <t>11,97</t>
  </si>
  <si>
    <t>0,82</t>
  </si>
  <si>
    <t>3,64</t>
  </si>
  <si>
    <t>R$ 25,28</t>
  </si>
  <si>
    <t>R$ 7,12</t>
  </si>
  <si>
    <t>R$ 32,38</t>
  </si>
  <si>
    <t>R$ 9,14</t>
  </si>
  <si>
    <t>R$ 41,52</t>
  </si>
  <si>
    <t xml:space="preserve">Composição
 2.10 </t>
  </si>
  <si>
    <t xml:space="preserve"> 97627 </t>
  </si>
  <si>
    <t xml:space="preserve"> 00041898 </t>
  </si>
  <si>
    <t>17.194,52</t>
  </si>
  <si>
    <t>14,06</t>
  </si>
  <si>
    <t xml:space="preserve"> 00004257 </t>
  </si>
  <si>
    <t>55,94</t>
  </si>
  <si>
    <t xml:space="preserve"> 00042655 </t>
  </si>
  <si>
    <t>9,56</t>
  </si>
  <si>
    <t>13,07</t>
  </si>
  <si>
    <t>7,34</t>
  </si>
  <si>
    <t>32,39</t>
  </si>
  <si>
    <t>R$ 123,37</t>
  </si>
  <si>
    <t>R$ 48,33</t>
  </si>
  <si>
    <t>R$ 171,33</t>
  </si>
  <si>
    <t>R$ 48,38</t>
  </si>
  <si>
    <t>R$ 219,71</t>
  </si>
  <si>
    <t xml:space="preserve">Composição
 2.11 </t>
  </si>
  <si>
    <t xml:space="preserve"> 97647 </t>
  </si>
  <si>
    <t>0,89</t>
  </si>
  <si>
    <t>0,41</t>
  </si>
  <si>
    <t>R$ 1,61</t>
  </si>
  <si>
    <t>R$ 0,76</t>
  </si>
  <si>
    <t>R$ 2,37</t>
  </si>
  <si>
    <t>R$ 0,66</t>
  </si>
  <si>
    <t>R$ 3,03</t>
  </si>
  <si>
    <t xml:space="preserve">Composição
 2.12 </t>
  </si>
  <si>
    <t xml:space="preserve"> 97622 </t>
  </si>
  <si>
    <t>1,09</t>
  </si>
  <si>
    <t>13,79</t>
  </si>
  <si>
    <t>2,61</t>
  </si>
  <si>
    <t>1,64</t>
  </si>
  <si>
    <t>7,24</t>
  </si>
  <si>
    <t>R$ 26,50</t>
  </si>
  <si>
    <t>R$ 11,92</t>
  </si>
  <si>
    <t>R$ 38,31</t>
  </si>
  <si>
    <t>R$ 10,81</t>
  </si>
  <si>
    <t>R$ 49,12</t>
  </si>
  <si>
    <t xml:space="preserve">Composição
 2.14 </t>
  </si>
  <si>
    <t xml:space="preserve"> 72900 </t>
  </si>
  <si>
    <t xml:space="preserve"> 00037760 </t>
  </si>
  <si>
    <t>260.639,23</t>
  </si>
  <si>
    <t>1,23</t>
  </si>
  <si>
    <t xml:space="preserve"> 00020020 </t>
  </si>
  <si>
    <t>5,21</t>
  </si>
  <si>
    <t xml:space="preserve"> 00037733 </t>
  </si>
  <si>
    <t>32.290,06</t>
  </si>
  <si>
    <t>4,45</t>
  </si>
  <si>
    <t>R$ 6,00</t>
  </si>
  <si>
    <t>R$ 0,16</t>
  </si>
  <si>
    <t>R$ 6,16</t>
  </si>
  <si>
    <t>R$ 1,73</t>
  </si>
  <si>
    <t>R$ 7,89</t>
  </si>
  <si>
    <t xml:space="preserve">Composição
 2.15 </t>
  </si>
  <si>
    <t xml:space="preserve"> 97914 </t>
  </si>
  <si>
    <t xml:space="preserve"> 00037752 </t>
  </si>
  <si>
    <t>247.501,89</t>
  </si>
  <si>
    <t>1,06</t>
  </si>
  <si>
    <t>R$ 1,52</t>
  </si>
  <si>
    <t>R$ 0,06</t>
  </si>
  <si>
    <t>R$ 1,59</t>
  </si>
  <si>
    <t>R$ 0,44</t>
  </si>
  <si>
    <t>R$ 2,03</t>
  </si>
  <si>
    <t xml:space="preserve">Composição
 3.1 </t>
  </si>
  <si>
    <t xml:space="preserve"> 93358 </t>
  </si>
  <si>
    <t>1,69</t>
  </si>
  <si>
    <t>20,77</t>
  </si>
  <si>
    <t>4,05</t>
  </si>
  <si>
    <t>2,54</t>
  </si>
  <si>
    <t>0,20</t>
  </si>
  <si>
    <t>11,23</t>
  </si>
  <si>
    <t>R$ 40,49</t>
  </si>
  <si>
    <t>R$ 17,95</t>
  </si>
  <si>
    <t>R$ 58,27</t>
  </si>
  <si>
    <t>R$ 16,45</t>
  </si>
  <si>
    <t>R$ 74,72</t>
  </si>
  <si>
    <t xml:space="preserve">Composição
 3.2 </t>
  </si>
  <si>
    <t xml:space="preserve"> 94098 </t>
  </si>
  <si>
    <t>1,80</t>
  </si>
  <si>
    <t>R$ 3,32</t>
  </si>
  <si>
    <t>R$ 1,55</t>
  </si>
  <si>
    <t>R$ 4,87</t>
  </si>
  <si>
    <t>R$ 1,37</t>
  </si>
  <si>
    <t>R$ 6,24</t>
  </si>
  <si>
    <t xml:space="preserve">Composição
 3.3 </t>
  </si>
  <si>
    <t xml:space="preserve"> 94103 </t>
  </si>
  <si>
    <t>2,93</t>
  </si>
  <si>
    <t>38,73</t>
  </si>
  <si>
    <t>99,89</t>
  </si>
  <si>
    <t>4,18</t>
  </si>
  <si>
    <t>18,47</t>
  </si>
  <si>
    <t>R$ 164,52</t>
  </si>
  <si>
    <t>R$ 33,45</t>
  </si>
  <si>
    <t>R$ 197,67</t>
  </si>
  <si>
    <t>R$ 55,82</t>
  </si>
  <si>
    <t>R$ 253,49</t>
  </si>
  <si>
    <t xml:space="preserve">Composição
 3.4 </t>
  </si>
  <si>
    <t xml:space="preserve"> 93382 </t>
  </si>
  <si>
    <t xml:space="preserve"> 00037747 </t>
  </si>
  <si>
    <t>288.248,72</t>
  </si>
  <si>
    <t xml:space="preserve"> 00004093 </t>
  </si>
  <si>
    <t>5,52</t>
  </si>
  <si>
    <t>6,22</t>
  </si>
  <si>
    <t xml:space="preserve"> 00037736 </t>
  </si>
  <si>
    <t>48.000,00</t>
  </si>
  <si>
    <t>2,52</t>
  </si>
  <si>
    <t>3,40</t>
  </si>
  <si>
    <t>R$ 14,29</t>
  </si>
  <si>
    <t>R$ 5,38</t>
  </si>
  <si>
    <t>R$ 19,65</t>
  </si>
  <si>
    <t>R$ 5,54</t>
  </si>
  <si>
    <t>R$ 25,19</t>
  </si>
  <si>
    <t xml:space="preserve">Composição
 3.5 </t>
  </si>
  <si>
    <t xml:space="preserve"> 94342 </t>
  </si>
  <si>
    <t>6,23</t>
  </si>
  <si>
    <t xml:space="preserve"> 00000368 </t>
  </si>
  <si>
    <t>49,87</t>
  </si>
  <si>
    <t>64,85</t>
  </si>
  <si>
    <t>R$ 76,62</t>
  </si>
  <si>
    <t>R$ 81,98</t>
  </si>
  <si>
    <t>R$ 23,15</t>
  </si>
  <si>
    <t>R$ 105,13</t>
  </si>
  <si>
    <t xml:space="preserve">Composição
 4.1 </t>
  </si>
  <si>
    <t xml:space="preserve"> 83534 </t>
  </si>
  <si>
    <t>65,99</t>
  </si>
  <si>
    <t xml:space="preserve"> 00007325 </t>
  </si>
  <si>
    <t>304,36</t>
  </si>
  <si>
    <t>7,77</t>
  </si>
  <si>
    <t>0,60</t>
  </si>
  <si>
    <t>34,30</t>
  </si>
  <si>
    <t>R$ 418,48</t>
  </si>
  <si>
    <t>R$ 57,00</t>
  </si>
  <si>
    <t>R$ 475,37</t>
  </si>
  <si>
    <t>R$ 134,24</t>
  </si>
  <si>
    <t>R$ 609,61</t>
  </si>
  <si>
    <t xml:space="preserve">Composição
 4.2 </t>
  </si>
  <si>
    <t xml:space="preserve"> 94971 </t>
  </si>
  <si>
    <t>3,10</t>
  </si>
  <si>
    <t>16,42</t>
  </si>
  <si>
    <t>269,61</t>
  </si>
  <si>
    <t>9,18</t>
  </si>
  <si>
    <t>R$ 300,54</t>
  </si>
  <si>
    <t>R$ 14,19</t>
  </si>
  <si>
    <t>R$ 314,63</t>
  </si>
  <si>
    <t>R$ 88,85</t>
  </si>
  <si>
    <t>R$ 403,48</t>
  </si>
  <si>
    <t xml:space="preserve">Composição
 4.3 </t>
  </si>
  <si>
    <t xml:space="preserve"> 74157/004 </t>
  </si>
  <si>
    <t>2,78</t>
  </si>
  <si>
    <t>35,29</t>
  </si>
  <si>
    <t>6,52</t>
  </si>
  <si>
    <t>3,96</t>
  </si>
  <si>
    <t>0,30</t>
  </si>
  <si>
    <t>17,47</t>
  </si>
  <si>
    <t>R$ 66,32</t>
  </si>
  <si>
    <t>R$ 30,49</t>
  </si>
  <si>
    <t>R$ 96,52</t>
  </si>
  <si>
    <t>R$ 27,25</t>
  </si>
  <si>
    <t>R$ 123,77</t>
  </si>
  <si>
    <t xml:space="preserve">Composição
 4.4 </t>
  </si>
  <si>
    <t xml:space="preserve"> 96535 </t>
  </si>
  <si>
    <t>1,68</t>
  </si>
  <si>
    <t>26,02</t>
  </si>
  <si>
    <t xml:space="preserve"> 00040304 </t>
  </si>
  <si>
    <t>13,68</t>
  </si>
  <si>
    <t xml:space="preserve"> 00005074 </t>
  </si>
  <si>
    <t>12,42</t>
  </si>
  <si>
    <t xml:space="preserve"> 00005073 </t>
  </si>
  <si>
    <t>11,30</t>
  </si>
  <si>
    <t xml:space="preserve"> 00006189 </t>
  </si>
  <si>
    <t>7,90</t>
  </si>
  <si>
    <t>23,48</t>
  </si>
  <si>
    <t>2,56</t>
  </si>
  <si>
    <t>11,29</t>
  </si>
  <si>
    <t>R$ 65,22</t>
  </si>
  <si>
    <t>R$ 22,48</t>
  </si>
  <si>
    <t>R$ 87,52</t>
  </si>
  <si>
    <t>R$ 24,71</t>
  </si>
  <si>
    <t>R$ 112,23</t>
  </si>
  <si>
    <t xml:space="preserve">Composição
 4.5 </t>
  </si>
  <si>
    <t xml:space="preserve"> 96544 </t>
  </si>
  <si>
    <t>1,61</t>
  </si>
  <si>
    <t xml:space="preserve"> 00000032 </t>
  </si>
  <si>
    <t>5,24</t>
  </si>
  <si>
    <t>6,26</t>
  </si>
  <si>
    <t>R$ 8,86</t>
  </si>
  <si>
    <t>R$ 1,39</t>
  </si>
  <si>
    <t>R$ 10,27</t>
  </si>
  <si>
    <t>R$ 2,90</t>
  </si>
  <si>
    <t>R$ 13,17</t>
  </si>
  <si>
    <t xml:space="preserve">Composição
 4.6 </t>
  </si>
  <si>
    <t xml:space="preserve"> 96546 </t>
  </si>
  <si>
    <t xml:space="preserve"> 00000034 </t>
  </si>
  <si>
    <t>6,00</t>
  </si>
  <si>
    <t>0,38</t>
  </si>
  <si>
    <t>R$ 7,38</t>
  </si>
  <si>
    <t>R$ 0,74</t>
  </si>
  <si>
    <t>R$ 8,14</t>
  </si>
  <si>
    <t>R$ 2,29</t>
  </si>
  <si>
    <t>R$ 10,43</t>
  </si>
  <si>
    <t xml:space="preserve">Composição
 4.7 </t>
  </si>
  <si>
    <t xml:space="preserve"> 96547 </t>
  </si>
  <si>
    <t>0,63</t>
  </si>
  <si>
    <t xml:space="preserve"> 00000031 </t>
  </si>
  <si>
    <t>4,76</t>
  </si>
  <si>
    <t>5,68</t>
  </si>
  <si>
    <t>0,28</t>
  </si>
  <si>
    <t>R$ 6,69</t>
  </si>
  <si>
    <t>R$ 0,54</t>
  </si>
  <si>
    <t>R$ 7,26</t>
  </si>
  <si>
    <t>R$ 2,05</t>
  </si>
  <si>
    <t>R$ 9,31</t>
  </si>
  <si>
    <t xml:space="preserve">Composição
 4.8 </t>
  </si>
  <si>
    <t xml:space="preserve"> 96548 </t>
  </si>
  <si>
    <t>0,44</t>
  </si>
  <si>
    <t xml:space="preserve"> 00000027 </t>
  </si>
  <si>
    <t>5,63</t>
  </si>
  <si>
    <t>R$ 6,35</t>
  </si>
  <si>
    <t>R$ 0,38</t>
  </si>
  <si>
    <t>R$ 6,76</t>
  </si>
  <si>
    <t>R$ 1,90</t>
  </si>
  <si>
    <t>R$ 8,66</t>
  </si>
  <si>
    <t xml:space="preserve">Composição
 5.1 </t>
  </si>
  <si>
    <t xml:space="preserve">Composição
 5.2 </t>
  </si>
  <si>
    <t xml:space="preserve"> 92873 </t>
  </si>
  <si>
    <t>4,64</t>
  </si>
  <si>
    <t>55,07</t>
  </si>
  <si>
    <t>9,94</t>
  </si>
  <si>
    <t>5,94</t>
  </si>
  <si>
    <t>0,46</t>
  </si>
  <si>
    <t>26,23</t>
  </si>
  <si>
    <t>R$ 102,27</t>
  </si>
  <si>
    <t>R$ 47,57</t>
  </si>
  <si>
    <t>R$ 149,39</t>
  </si>
  <si>
    <t>R$ 42,18</t>
  </si>
  <si>
    <t>R$ 191,57</t>
  </si>
  <si>
    <t xml:space="preserve">Composição
 5.3 </t>
  </si>
  <si>
    <t xml:space="preserve"> 92775 </t>
  </si>
  <si>
    <t>2,33</t>
  </si>
  <si>
    <t xml:space="preserve"> 00000039 </t>
  </si>
  <si>
    <t>6,07</t>
  </si>
  <si>
    <t>0,99</t>
  </si>
  <si>
    <t>R$ 9,79</t>
  </si>
  <si>
    <t>R$ 2,02</t>
  </si>
  <si>
    <t>R$ 11,83</t>
  </si>
  <si>
    <t>R$ 3,34</t>
  </si>
  <si>
    <t>R$ 15,17</t>
  </si>
  <si>
    <t xml:space="preserve">Composição
 5.4 </t>
  </si>
  <si>
    <t xml:space="preserve"> 92776 </t>
  </si>
  <si>
    <t>6,24</t>
  </si>
  <si>
    <t>0,70</t>
  </si>
  <si>
    <t>R$ 8,87</t>
  </si>
  <si>
    <t>R$ 1,42</t>
  </si>
  <si>
    <t>R$ 10,32</t>
  </si>
  <si>
    <t>R$ 2,91</t>
  </si>
  <si>
    <t>R$ 13,23</t>
  </si>
  <si>
    <t xml:space="preserve">Composição
 5.5 </t>
  </si>
  <si>
    <t xml:space="preserve"> 92777 </t>
  </si>
  <si>
    <t xml:space="preserve"> 00000033 </t>
  </si>
  <si>
    <t>5,88</t>
  </si>
  <si>
    <t>7,06</t>
  </si>
  <si>
    <t>R$ 8,92</t>
  </si>
  <si>
    <t>R$ 1,01</t>
  </si>
  <si>
    <t>R$ 9,94</t>
  </si>
  <si>
    <t>R$ 2,80</t>
  </si>
  <si>
    <t>R$ 12,74</t>
  </si>
  <si>
    <t xml:space="preserve">Composição
 5.6 </t>
  </si>
  <si>
    <t xml:space="preserve"> 92778 </t>
  </si>
  <si>
    <t>R$ 7,33</t>
  </si>
  <si>
    <t>R$ 0,72</t>
  </si>
  <si>
    <t>R$ 8,08</t>
  </si>
  <si>
    <t>R$ 2,28</t>
  </si>
  <si>
    <t>R$ 10,36</t>
  </si>
  <si>
    <t xml:space="preserve">Composição
 5.7 </t>
  </si>
  <si>
    <t xml:space="preserve"> 92779 </t>
  </si>
  <si>
    <t>R$ 6,63</t>
  </si>
  <si>
    <t>R$ 0,51</t>
  </si>
  <si>
    <t>R$ 7,16</t>
  </si>
  <si>
    <t>R$ 9,18</t>
  </si>
  <si>
    <t xml:space="preserve">Composição
 5.8 </t>
  </si>
  <si>
    <t xml:space="preserve"> 92780 </t>
  </si>
  <si>
    <t>5,62</t>
  </si>
  <si>
    <t>R$ 0,33</t>
  </si>
  <si>
    <t>R$ 6,60</t>
  </si>
  <si>
    <t>R$ 1,86</t>
  </si>
  <si>
    <t>R$ 8,46</t>
  </si>
  <si>
    <t xml:space="preserve">Composição
 5.9 </t>
  </si>
  <si>
    <t xml:space="preserve"> 92263 </t>
  </si>
  <si>
    <t>12,61</t>
  </si>
  <si>
    <t>62,84</t>
  </si>
  <si>
    <t>1,24</t>
  </si>
  <si>
    <t>5,49</t>
  </si>
  <si>
    <t>R$ 83,06</t>
  </si>
  <si>
    <t>R$ 10,90</t>
  </si>
  <si>
    <t>R$ 93,88</t>
  </si>
  <si>
    <t>R$ 26,51</t>
  </si>
  <si>
    <t>R$ 120,39</t>
  </si>
  <si>
    <t xml:space="preserve">Composição
 5.10 </t>
  </si>
  <si>
    <t xml:space="preserve"> 92265 </t>
  </si>
  <si>
    <t>0,62</t>
  </si>
  <si>
    <t>10,16</t>
  </si>
  <si>
    <t>46,58</t>
  </si>
  <si>
    <t>1,00</t>
  </si>
  <si>
    <t>4,42</t>
  </si>
  <si>
    <t>R$ 62,86</t>
  </si>
  <si>
    <t>R$ 8,77</t>
  </si>
  <si>
    <t>R$ 71,57</t>
  </si>
  <si>
    <t>R$ 20,21</t>
  </si>
  <si>
    <t>R$ 91,78</t>
  </si>
  <si>
    <t xml:space="preserve">Composição
 5.11 </t>
  </si>
  <si>
    <t xml:space="preserve"> 95935 </t>
  </si>
  <si>
    <t>9,37</t>
  </si>
  <si>
    <t>68,68</t>
  </si>
  <si>
    <t>0,92</t>
  </si>
  <si>
    <t>4,08</t>
  </si>
  <si>
    <t>R$ 83,70</t>
  </si>
  <si>
    <t>R$ 8,10</t>
  </si>
  <si>
    <t>R$ 91,75</t>
  </si>
  <si>
    <t>R$ 25,91</t>
  </si>
  <si>
    <t>R$ 117,66</t>
  </si>
  <si>
    <t xml:space="preserve">Composição
 5.12 </t>
  </si>
  <si>
    <t xml:space="preserve"> 92267 </t>
  </si>
  <si>
    <t>25,26</t>
  </si>
  <si>
    <t>R$ 25,66</t>
  </si>
  <si>
    <t>R$ 0,21</t>
  </si>
  <si>
    <t>R$ 25,89</t>
  </si>
  <si>
    <t>R$ 7,31</t>
  </si>
  <si>
    <t>R$ 33,20</t>
  </si>
  <si>
    <t xml:space="preserve">Composição
 5.13 </t>
  </si>
  <si>
    <t xml:space="preserve"> 73301 </t>
  </si>
  <si>
    <t>4,21</t>
  </si>
  <si>
    <t>0,96</t>
  </si>
  <si>
    <t>R$ 7,63</t>
  </si>
  <si>
    <t>R$ 1,80</t>
  </si>
  <si>
    <t>R$ 9,42</t>
  </si>
  <si>
    <t>R$ 2,66</t>
  </si>
  <si>
    <t>R$ 12,08</t>
  </si>
  <si>
    <t xml:space="preserve">Composição
 5.14 </t>
  </si>
  <si>
    <t xml:space="preserve"> 74141/003 </t>
  </si>
  <si>
    <t>10,71</t>
  </si>
  <si>
    <t xml:space="preserve"> 00003738 </t>
  </si>
  <si>
    <t>64,68</t>
  </si>
  <si>
    <t>86,99</t>
  </si>
  <si>
    <t>1,17</t>
  </si>
  <si>
    <t>5,19</t>
  </si>
  <si>
    <t>R$ 105,04</t>
  </si>
  <si>
    <t>R$ 9,26</t>
  </si>
  <si>
    <t>R$ 114,27</t>
  </si>
  <si>
    <t>R$ 32,26</t>
  </si>
  <si>
    <t>R$ 146,53</t>
  </si>
  <si>
    <t xml:space="preserve">Composição
 5.15 </t>
  </si>
  <si>
    <t xml:space="preserve"> 74141/004 </t>
  </si>
  <si>
    <t>11,38</t>
  </si>
  <si>
    <t xml:space="preserve"> 00003746 </t>
  </si>
  <si>
    <t>78,34</t>
  </si>
  <si>
    <t>103,46</t>
  </si>
  <si>
    <t>5,50</t>
  </si>
  <si>
    <t>R$ 122,64</t>
  </si>
  <si>
    <t>R$ 9,84</t>
  </si>
  <si>
    <t>R$ 132,44</t>
  </si>
  <si>
    <t>R$ 37,40</t>
  </si>
  <si>
    <t>R$ 169,84</t>
  </si>
  <si>
    <t xml:space="preserve">Composição
 5.16 </t>
  </si>
  <si>
    <t xml:space="preserve"> 92720 </t>
  </si>
  <si>
    <t>0,75</t>
  </si>
  <si>
    <t>9,06</t>
  </si>
  <si>
    <t xml:space="preserve"> 00001527 </t>
  </si>
  <si>
    <t>387,14</t>
  </si>
  <si>
    <t>428,68</t>
  </si>
  <si>
    <t>4,51</t>
  </si>
  <si>
    <t>R$ 444,10</t>
  </si>
  <si>
    <t>R$ 7,82</t>
  </si>
  <si>
    <t>R$ 451,85</t>
  </si>
  <si>
    <t>R$ 127,60</t>
  </si>
  <si>
    <t>R$ 579,45</t>
  </si>
  <si>
    <t xml:space="preserve">Composição
 5.17 </t>
  </si>
  <si>
    <t xml:space="preserve"> 92727 </t>
  </si>
  <si>
    <t>3,06</t>
  </si>
  <si>
    <t>38,59</t>
  </si>
  <si>
    <t xml:space="preserve"> 00034492 </t>
  </si>
  <si>
    <t>319,35</t>
  </si>
  <si>
    <t>359,27</t>
  </si>
  <si>
    <t>4,28</t>
  </si>
  <si>
    <t>18,90</t>
  </si>
  <si>
    <t>R$ 424,42</t>
  </si>
  <si>
    <t>R$ 33,33</t>
  </si>
  <si>
    <t>R$ 457,44</t>
  </si>
  <si>
    <t>R$ 129,18</t>
  </si>
  <si>
    <t>R$ 586,62</t>
  </si>
  <si>
    <t xml:space="preserve">Composição
 6.1 </t>
  </si>
  <si>
    <t xml:space="preserve"> 98546 </t>
  </si>
  <si>
    <t xml:space="preserve"> 00000242 </t>
  </si>
  <si>
    <t>6,70</t>
  </si>
  <si>
    <t xml:space="preserve"> 00012873 </t>
  </si>
  <si>
    <t>7,36</t>
  </si>
  <si>
    <t>8,38</t>
  </si>
  <si>
    <t xml:space="preserve"> 00004226 </t>
  </si>
  <si>
    <t>7,45</t>
  </si>
  <si>
    <t xml:space="preserve"> 00004014 </t>
  </si>
  <si>
    <t>37,35</t>
  </si>
  <si>
    <t xml:space="preserve"> 00000511 </t>
  </si>
  <si>
    <t>12,91</t>
  </si>
  <si>
    <t>53,04</t>
  </si>
  <si>
    <t>3,23</t>
  </si>
  <si>
    <t>R$ 65,93</t>
  </si>
  <si>
    <t>R$ 7,24</t>
  </si>
  <si>
    <t>R$ 73,12</t>
  </si>
  <si>
    <t>R$ 20,64</t>
  </si>
  <si>
    <t>R$ 93,76</t>
  </si>
  <si>
    <t xml:space="preserve">Composição
 6.2 </t>
  </si>
  <si>
    <t xml:space="preserve"> 73872/002 </t>
  </si>
  <si>
    <t>12,12</t>
  </si>
  <si>
    <t xml:space="preserve"> 00000154 </t>
  </si>
  <si>
    <t>39,41</t>
  </si>
  <si>
    <t>21,54</t>
  </si>
  <si>
    <t>5,11</t>
  </si>
  <si>
    <t>R$ 40,79</t>
  </si>
  <si>
    <t>R$ 10,47</t>
  </si>
  <si>
    <t>R$ 51,18</t>
  </si>
  <si>
    <t>R$ 14,45</t>
  </si>
  <si>
    <t>R$ 65,63</t>
  </si>
  <si>
    <t xml:space="preserve">Composição
 7.1 </t>
  </si>
  <si>
    <t xml:space="preserve"> 87473 </t>
  </si>
  <si>
    <t>0,58</t>
  </si>
  <si>
    <t>8,59</t>
  </si>
  <si>
    <t xml:space="preserve"> 00037593 </t>
  </si>
  <si>
    <t>1,92</t>
  </si>
  <si>
    <t xml:space="preserve"> 00034547 </t>
  </si>
  <si>
    <t>32,75</t>
  </si>
  <si>
    <t>0,87</t>
  </si>
  <si>
    <t>3,83</t>
  </si>
  <si>
    <t>R$ 46,70</t>
  </si>
  <si>
    <t>R$ 7,43</t>
  </si>
  <si>
    <t>R$ 54,09</t>
  </si>
  <si>
    <t>R$ 15,27</t>
  </si>
  <si>
    <t>R$ 69,36</t>
  </si>
  <si>
    <t xml:space="preserve">Composição
 7.2 </t>
  </si>
  <si>
    <t xml:space="preserve"> 95474 </t>
  </si>
  <si>
    <t>7,61</t>
  </si>
  <si>
    <t>92,93</t>
  </si>
  <si>
    <t>387,39</t>
  </si>
  <si>
    <t>0,76</t>
  </si>
  <si>
    <t>43,89</t>
  </si>
  <si>
    <t>R$ 542,53</t>
  </si>
  <si>
    <t>R$ 80,29</t>
  </si>
  <si>
    <t>R$ 622,37</t>
  </si>
  <si>
    <t>R$ 175,75</t>
  </si>
  <si>
    <t>R$ 798,12</t>
  </si>
  <si>
    <t xml:space="preserve">Composição
 7.3 </t>
  </si>
  <si>
    <t xml:space="preserve"> 93186 </t>
  </si>
  <si>
    <t>0,40</t>
  </si>
  <si>
    <t>23,62</t>
  </si>
  <si>
    <t>2,46</t>
  </si>
  <si>
    <t>R$ 32,57</t>
  </si>
  <si>
    <t>R$ 4,75</t>
  </si>
  <si>
    <t>R$ 37,33</t>
  </si>
  <si>
    <t>R$ 10,54</t>
  </si>
  <si>
    <t>R$ 47,87</t>
  </si>
  <si>
    <t xml:space="preserve">Composição
 7.4 </t>
  </si>
  <si>
    <t xml:space="preserve"> 93188 </t>
  </si>
  <si>
    <t>5,31</t>
  </si>
  <si>
    <t>23,49</t>
  </si>
  <si>
    <t>2,37</t>
  </si>
  <si>
    <t>R$ 32,11</t>
  </si>
  <si>
    <t>R$ 4,58</t>
  </si>
  <si>
    <t>R$ 36,73</t>
  </si>
  <si>
    <t>R$ 10,37</t>
  </si>
  <si>
    <t>R$ 47,10</t>
  </si>
  <si>
    <t xml:space="preserve">Composição
 7.5 </t>
  </si>
  <si>
    <t xml:space="preserve"> 93201 </t>
  </si>
  <si>
    <t>1,11</t>
  </si>
  <si>
    <t>R$ 3,19</t>
  </si>
  <si>
    <t>R$ 1,11</t>
  </si>
  <si>
    <t>R$ 4,31</t>
  </si>
  <si>
    <t>R$ 1,21</t>
  </si>
  <si>
    <t>R$ 5,52</t>
  </si>
  <si>
    <t xml:space="preserve">Composição
 7.6 </t>
  </si>
  <si>
    <t xml:space="preserve"> 93197 </t>
  </si>
  <si>
    <t>0,42</t>
  </si>
  <si>
    <t>5,64</t>
  </si>
  <si>
    <t>25,25</t>
  </si>
  <si>
    <t>R$ 34,46</t>
  </si>
  <si>
    <t>R$ 39,35</t>
  </si>
  <si>
    <t>R$ 11,11</t>
  </si>
  <si>
    <t>R$ 50,46</t>
  </si>
  <si>
    <t xml:space="preserve">Composição
 8.1 </t>
  </si>
  <si>
    <t xml:space="preserve"> 94216 </t>
  </si>
  <si>
    <t xml:space="preserve"> 00011029 </t>
  </si>
  <si>
    <t xml:space="preserve"> 00042172 </t>
  </si>
  <si>
    <t>126,16</t>
  </si>
  <si>
    <t>149,46</t>
  </si>
  <si>
    <t>R$ 150,68</t>
  </si>
  <si>
    <t>R$ 0,65</t>
  </si>
  <si>
    <t>R$ 151,34</t>
  </si>
  <si>
    <t>R$ 42,73</t>
  </si>
  <si>
    <t>R$ 194,07</t>
  </si>
  <si>
    <t xml:space="preserve">Composição
 8.2 </t>
  </si>
  <si>
    <t xml:space="preserve"> 94228 </t>
  </si>
  <si>
    <t xml:space="preserve"> 00040870 </t>
  </si>
  <si>
    <t>42,64</t>
  </si>
  <si>
    <t xml:space="preserve"> 00005104 </t>
  </si>
  <si>
    <t>35,75</t>
  </si>
  <si>
    <t xml:space="preserve"> 00000142 </t>
  </si>
  <si>
    <t>29,25</t>
  </si>
  <si>
    <t xml:space="preserve"> 00013388 </t>
  </si>
  <si>
    <t>61,31</t>
  </si>
  <si>
    <t>53,55</t>
  </si>
  <si>
    <t>R$ 60,45</t>
  </si>
  <si>
    <t>R$ 3,64</t>
  </si>
  <si>
    <t>R$ 64,07</t>
  </si>
  <si>
    <t>R$ 18,09</t>
  </si>
  <si>
    <t>R$ 82,16</t>
  </si>
  <si>
    <t xml:space="preserve">Composição
 8.3 </t>
  </si>
  <si>
    <t xml:space="preserve"> 94231 </t>
  </si>
  <si>
    <t>2,09</t>
  </si>
  <si>
    <t xml:space="preserve"> 00040872 </t>
  </si>
  <si>
    <t>21,36</t>
  </si>
  <si>
    <t>26,79</t>
  </si>
  <si>
    <t>0,98</t>
  </si>
  <si>
    <t>R$ 30,26</t>
  </si>
  <si>
    <t>R$ 32,06</t>
  </si>
  <si>
    <t>R$ 9,05</t>
  </si>
  <si>
    <t>R$ 41,11</t>
  </si>
  <si>
    <t xml:space="preserve">Composição
 8.4 </t>
  </si>
  <si>
    <t xml:space="preserve"> 75220 </t>
  </si>
  <si>
    <t xml:space="preserve"> 00007241 </t>
  </si>
  <si>
    <t>52,59</t>
  </si>
  <si>
    <t>43,62</t>
  </si>
  <si>
    <t>0,68</t>
  </si>
  <si>
    <t>R$ 46,12</t>
  </si>
  <si>
    <t>R$ 1,33</t>
  </si>
  <si>
    <t>R$ 47,44</t>
  </si>
  <si>
    <t>R$ 13,39</t>
  </si>
  <si>
    <t>R$ 60,83</t>
  </si>
  <si>
    <t xml:space="preserve">Composição
 8.12 </t>
  </si>
  <si>
    <t xml:space="preserve"> 74145/001 </t>
  </si>
  <si>
    <t>2,05</t>
  </si>
  <si>
    <t xml:space="preserve"> 00007307 </t>
  </si>
  <si>
    <t>23,37</t>
  </si>
  <si>
    <t xml:space="preserve"> 00003768 </t>
  </si>
  <si>
    <t xml:space="preserve"> 00005320 </t>
  </si>
  <si>
    <t>30,52</t>
  </si>
  <si>
    <t xml:space="preserve"> 00007288 </t>
  </si>
  <si>
    <t>25,50</t>
  </si>
  <si>
    <t>10,46</t>
  </si>
  <si>
    <t>R$ 13,76</t>
  </si>
  <si>
    <t>R$ 1,77</t>
  </si>
  <si>
    <t>R$ 15,53</t>
  </si>
  <si>
    <t>R$ 4,38</t>
  </si>
  <si>
    <t>R$ 19,91</t>
  </si>
  <si>
    <t xml:space="preserve">Composição
 8.13 </t>
  </si>
  <si>
    <t xml:space="preserve"> 95468 </t>
  </si>
  <si>
    <t>0,69</t>
  </si>
  <si>
    <t>9,82</t>
  </si>
  <si>
    <t xml:space="preserve"> 00005318 </t>
  </si>
  <si>
    <t>11,35</t>
  </si>
  <si>
    <t xml:space="preserve"> 00007292 </t>
  </si>
  <si>
    <t>22,50</t>
  </si>
  <si>
    <t>8,69</t>
  </si>
  <si>
    <t>4,54</t>
  </si>
  <si>
    <t>R$ 24,85</t>
  </si>
  <si>
    <t>R$ 8,49</t>
  </si>
  <si>
    <t>R$ 33,26</t>
  </si>
  <si>
    <t>R$ 9,39</t>
  </si>
  <si>
    <t>R$ 42,65</t>
  </si>
  <si>
    <t xml:space="preserve">Composição
 9.1 </t>
  </si>
  <si>
    <t xml:space="preserve"> 94562 </t>
  </si>
  <si>
    <t>20,69</t>
  </si>
  <si>
    <t xml:space="preserve"> 00011199 </t>
  </si>
  <si>
    <t>874,26</t>
  </si>
  <si>
    <t>491,49</t>
  </si>
  <si>
    <t>2,07</t>
  </si>
  <si>
    <t>9,15</t>
  </si>
  <si>
    <t>R$ 524,94</t>
  </si>
  <si>
    <t>R$ 17,87</t>
  </si>
  <si>
    <t>R$ 542,67</t>
  </si>
  <si>
    <t>R$ 153,25</t>
  </si>
  <si>
    <t>R$ 695,92</t>
  </si>
  <si>
    <t xml:space="preserve">Composição
 9.2 </t>
  </si>
  <si>
    <t xml:space="preserve"> 94575 </t>
  </si>
  <si>
    <t>28,57</t>
  </si>
  <si>
    <t xml:space="preserve"> 00000601 </t>
  </si>
  <si>
    <t>724,72</t>
  </si>
  <si>
    <t>748,53</t>
  </si>
  <si>
    <t>12,57</t>
  </si>
  <si>
    <t>R$ 794,64</t>
  </si>
  <si>
    <t>R$ 24,69</t>
  </si>
  <si>
    <t>R$ 819,11</t>
  </si>
  <si>
    <t>R$ 231,31</t>
  </si>
  <si>
    <t>R$ 1.050,42</t>
  </si>
  <si>
    <t xml:space="preserve">Composição
 9.3 </t>
  </si>
  <si>
    <t xml:space="preserve"> 74100/001 </t>
  </si>
  <si>
    <t xml:space="preserve"> 00004948 </t>
  </si>
  <si>
    <t>287,85</t>
  </si>
  <si>
    <t>297,33</t>
  </si>
  <si>
    <t>1,93</t>
  </si>
  <si>
    <t>8,52</t>
  </si>
  <si>
    <t>R$ 327,69</t>
  </si>
  <si>
    <t>R$ 15,96</t>
  </si>
  <si>
    <t>R$ 343,51</t>
  </si>
  <si>
    <t>R$ 97,00</t>
  </si>
  <si>
    <t>R$ 440,51</t>
  </si>
  <si>
    <t xml:space="preserve">Composição
 9.4 </t>
  </si>
  <si>
    <t xml:space="preserve"> 73933/004 </t>
  </si>
  <si>
    <t>1,48</t>
  </si>
  <si>
    <t xml:space="preserve"> 00006110 </t>
  </si>
  <si>
    <t>20,94</t>
  </si>
  <si>
    <t xml:space="preserve"> 00004930 </t>
  </si>
  <si>
    <t>321,45</t>
  </si>
  <si>
    <t>326,60</t>
  </si>
  <si>
    <t>2,22</t>
  </si>
  <si>
    <t>9,81</t>
  </si>
  <si>
    <t>R$ 361,23</t>
  </si>
  <si>
    <t>R$ 379,16</t>
  </si>
  <si>
    <t>R$ 107,07</t>
  </si>
  <si>
    <t>R$ 486,23</t>
  </si>
  <si>
    <t xml:space="preserve">Composição
 9.5 </t>
  </si>
  <si>
    <t xml:space="preserve"> 74136/001 </t>
  </si>
  <si>
    <t>2,42</t>
  </si>
  <si>
    <t>34,29</t>
  </si>
  <si>
    <t xml:space="preserve"> 00004944 </t>
  </si>
  <si>
    <t>317,03</t>
  </si>
  <si>
    <t>324,44</t>
  </si>
  <si>
    <t>16,07</t>
  </si>
  <si>
    <t>R$ 381,14</t>
  </si>
  <si>
    <t>R$ 29,63</t>
  </si>
  <si>
    <t>R$ 410,50</t>
  </si>
  <si>
    <t>R$ 115,92</t>
  </si>
  <si>
    <t>R$ 526,42</t>
  </si>
  <si>
    <t xml:space="preserve">Composição
 9.7 </t>
  </si>
  <si>
    <t xml:space="preserve"> 91341 </t>
  </si>
  <si>
    <t>3,70</t>
  </si>
  <si>
    <t xml:space="preserve"> 00036888 </t>
  </si>
  <si>
    <t>15,70</t>
  </si>
  <si>
    <t xml:space="preserve"> 00039025 </t>
  </si>
  <si>
    <t>969,89</t>
  </si>
  <si>
    <t>665,93</t>
  </si>
  <si>
    <t>1,62</t>
  </si>
  <si>
    <t>R$ 671,89</t>
  </si>
  <si>
    <t>R$ 675,07</t>
  </si>
  <si>
    <t>R$ 190,63</t>
  </si>
  <si>
    <t>R$ 865,70</t>
  </si>
  <si>
    <t xml:space="preserve">Composição
 9.8 </t>
  </si>
  <si>
    <t xml:space="preserve"> 84959 </t>
  </si>
  <si>
    <t>0,51</t>
  </si>
  <si>
    <t xml:space="preserve"> 00010489 </t>
  </si>
  <si>
    <t>6,65</t>
  </si>
  <si>
    <t xml:space="preserve"> 00010498 </t>
  </si>
  <si>
    <t>6,61</t>
  </si>
  <si>
    <t xml:space="preserve"> 00010491 </t>
  </si>
  <si>
    <t>147,33</t>
  </si>
  <si>
    <t>161,78</t>
  </si>
  <si>
    <t>3,41</t>
  </si>
  <si>
    <t>R$ 174,30</t>
  </si>
  <si>
    <t>R$ 6,71</t>
  </si>
  <si>
    <t>R$ 180,96</t>
  </si>
  <si>
    <t>R$ 51,10</t>
  </si>
  <si>
    <t>R$ 232,06</t>
  </si>
  <si>
    <t xml:space="preserve">Composição
 10.1 </t>
  </si>
  <si>
    <t xml:space="preserve"> 87894 </t>
  </si>
  <si>
    <t>1,28</t>
  </si>
  <si>
    <t>1,33</t>
  </si>
  <si>
    <t>R$ 3,42</t>
  </si>
  <si>
    <t>R$ 4,53</t>
  </si>
  <si>
    <t>R$ 1,27</t>
  </si>
  <si>
    <t>R$ 5,80</t>
  </si>
  <si>
    <t xml:space="preserve">Composição
 10.2 </t>
  </si>
  <si>
    <t xml:space="preserve"> 87882 </t>
  </si>
  <si>
    <t xml:space="preserve"> 00007334 </t>
  </si>
  <si>
    <t>10,33</t>
  </si>
  <si>
    <t>3,19</t>
  </si>
  <si>
    <t>R$ 3,71</t>
  </si>
  <si>
    <t>R$ 0,27</t>
  </si>
  <si>
    <t>R$ 3,99</t>
  </si>
  <si>
    <t>R$ 1,12</t>
  </si>
  <si>
    <t>R$ 5,11</t>
  </si>
  <si>
    <t xml:space="preserve">Composição
 10.3 </t>
  </si>
  <si>
    <t xml:space="preserve"> 87775 </t>
  </si>
  <si>
    <t>10,32</t>
  </si>
  <si>
    <t>12,25</t>
  </si>
  <si>
    <t>1,10</t>
  </si>
  <si>
    <t>4,87</t>
  </si>
  <si>
    <t>R$ 29,39</t>
  </si>
  <si>
    <t>R$ 38,26</t>
  </si>
  <si>
    <t>R$ 10,80</t>
  </si>
  <si>
    <t>R$ 49,06</t>
  </si>
  <si>
    <t xml:space="preserve">Composição
 10.4 </t>
  </si>
  <si>
    <t xml:space="preserve"> 74133/002 </t>
  </si>
  <si>
    <t>3,77</t>
  </si>
  <si>
    <t xml:space="preserve"> 00003767 </t>
  </si>
  <si>
    <t xml:space="preserve"> 00004053 </t>
  </si>
  <si>
    <t>46,47</t>
  </si>
  <si>
    <t>8,30</t>
  </si>
  <si>
    <t>1,70</t>
  </si>
  <si>
    <t>R$ 14,44</t>
  </si>
  <si>
    <t>R$ 3,25</t>
  </si>
  <si>
    <t>R$ 17,68</t>
  </si>
  <si>
    <t>R$ 4,99</t>
  </si>
  <si>
    <t>R$ 22,67</t>
  </si>
  <si>
    <t xml:space="preserve">Composição
 10.5 </t>
  </si>
  <si>
    <t xml:space="preserve"> 87273 </t>
  </si>
  <si>
    <t xml:space="preserve"> 00000536 </t>
  </si>
  <si>
    <t>19,89</t>
  </si>
  <si>
    <t>26,73</t>
  </si>
  <si>
    <t>2,89</t>
  </si>
  <si>
    <t>R$ 37,29</t>
  </si>
  <si>
    <t>R$ 5,64</t>
  </si>
  <si>
    <t>R$ 42,89</t>
  </si>
  <si>
    <t>R$ 12,11</t>
  </si>
  <si>
    <t>R$ 55,00</t>
  </si>
  <si>
    <t xml:space="preserve">Composição
 10.7 </t>
  </si>
  <si>
    <t xml:space="preserve"> 90409 </t>
  </si>
  <si>
    <t>7,21</t>
  </si>
  <si>
    <t>7,00</t>
  </si>
  <si>
    <t>0,74</t>
  </si>
  <si>
    <t>3,26</t>
  </si>
  <si>
    <t>R$ 18,76</t>
  </si>
  <si>
    <t>R$ 6,22</t>
  </si>
  <si>
    <t>R$ 24,95</t>
  </si>
  <si>
    <t>R$ 7,04</t>
  </si>
  <si>
    <t>R$ 31,99</t>
  </si>
  <si>
    <t xml:space="preserve">Composição
 11.1 </t>
  </si>
  <si>
    <t xml:space="preserve"> 95241 </t>
  </si>
  <si>
    <t>3,29</t>
  </si>
  <si>
    <t>11,70</t>
  </si>
  <si>
    <t>1,54</t>
  </si>
  <si>
    <t>R$ 17,25</t>
  </si>
  <si>
    <t>R$ 2,84</t>
  </si>
  <si>
    <t>R$ 20,10</t>
  </si>
  <si>
    <t>R$ 5,67</t>
  </si>
  <si>
    <t>R$ 25,77</t>
  </si>
  <si>
    <t xml:space="preserve">Composição
 11.2 </t>
  </si>
  <si>
    <t xml:space="preserve"> 87620 </t>
  </si>
  <si>
    <t>3,55</t>
  </si>
  <si>
    <t>R$ 20,91</t>
  </si>
  <si>
    <t>R$ 3,06</t>
  </si>
  <si>
    <t>R$ 23,99</t>
  </si>
  <si>
    <t>R$ 6,77</t>
  </si>
  <si>
    <t>R$ 30,76</t>
  </si>
  <si>
    <t xml:space="preserve">Composição
 11.3 </t>
  </si>
  <si>
    <t xml:space="preserve"> 84191 </t>
  </si>
  <si>
    <t>7,01</t>
  </si>
  <si>
    <t xml:space="preserve"> 00004786 </t>
  </si>
  <si>
    <t>80,00</t>
  </si>
  <si>
    <t>88,17</t>
  </si>
  <si>
    <t>3,22</t>
  </si>
  <si>
    <t>R$ 99,68</t>
  </si>
  <si>
    <t>R$ 6,06</t>
  </si>
  <si>
    <t>R$ 105,71</t>
  </si>
  <si>
    <t>R$ 29,85</t>
  </si>
  <si>
    <t>R$ 135,56</t>
  </si>
  <si>
    <t xml:space="preserve">Composição
 11.4 </t>
  </si>
  <si>
    <t xml:space="preserve"> 92397 </t>
  </si>
  <si>
    <t xml:space="preserve"> 00001442 </t>
  </si>
  <si>
    <t>8.560,72</t>
  </si>
  <si>
    <t xml:space="preserve"> 00011280 </t>
  </si>
  <si>
    <t>12.011,66</t>
  </si>
  <si>
    <t xml:space="preserve"> 00013887 </t>
  </si>
  <si>
    <t>625,04</t>
  </si>
  <si>
    <t xml:space="preserve"> 00004759 </t>
  </si>
  <si>
    <t>6,87</t>
  </si>
  <si>
    <t>1,94</t>
  </si>
  <si>
    <t xml:space="preserve"> 00036155 </t>
  </si>
  <si>
    <t>47,06</t>
  </si>
  <si>
    <t xml:space="preserve"> 00004741 </t>
  </si>
  <si>
    <t>63,28</t>
  </si>
  <si>
    <t>51,54</t>
  </si>
  <si>
    <t>R$ 54,85</t>
  </si>
  <si>
    <t>R$ 1,67</t>
  </si>
  <si>
    <t>R$ 56,50</t>
  </si>
  <si>
    <t>R$ 15,95</t>
  </si>
  <si>
    <t>R$ 72,45</t>
  </si>
  <si>
    <t xml:space="preserve">Composição
 11.5 </t>
  </si>
  <si>
    <t xml:space="preserve"> 85180 </t>
  </si>
  <si>
    <t xml:space="preserve"> 00025964 </t>
  </si>
  <si>
    <t xml:space="preserve"> 00025963 </t>
  </si>
  <si>
    <t xml:space="preserve"> 00025951 </t>
  </si>
  <si>
    <t>1,76</t>
  </si>
  <si>
    <t xml:space="preserve"> 00038125 </t>
  </si>
  <si>
    <t xml:space="preserve"> 00003322 </t>
  </si>
  <si>
    <t>8,00</t>
  </si>
  <si>
    <t>10,93</t>
  </si>
  <si>
    <t>R$ 12,91</t>
  </si>
  <si>
    <t>R$ 1,03</t>
  </si>
  <si>
    <t>R$ 13,95</t>
  </si>
  <si>
    <t>R$ 3,93</t>
  </si>
  <si>
    <t>R$ 17,88</t>
  </si>
  <si>
    <t xml:space="preserve">Composição
 11.6 </t>
  </si>
  <si>
    <t xml:space="preserve"> 72187 </t>
  </si>
  <si>
    <t>5,92</t>
  </si>
  <si>
    <t xml:space="preserve"> 00004796 </t>
  </si>
  <si>
    <t>139,88</t>
  </si>
  <si>
    <t>152,14</t>
  </si>
  <si>
    <t>2,74</t>
  </si>
  <si>
    <t>R$ 161,88</t>
  </si>
  <si>
    <t>R$ 166,98</t>
  </si>
  <si>
    <t>R$ 47,15</t>
  </si>
  <si>
    <t>R$ 214,13</t>
  </si>
  <si>
    <t xml:space="preserve">Composição
 11.7 </t>
  </si>
  <si>
    <t xml:space="preserve"> 74245/001 </t>
  </si>
  <si>
    <t xml:space="preserve"> 00007348 </t>
  </si>
  <si>
    <t>12,14</t>
  </si>
  <si>
    <t>2,67</t>
  </si>
  <si>
    <t>R$ 8,82</t>
  </si>
  <si>
    <t>R$ 12,05</t>
  </si>
  <si>
    <t>R$ 3,40</t>
  </si>
  <si>
    <t>R$ 15,45</t>
  </si>
  <si>
    <t xml:space="preserve">Composição
 11.8 </t>
  </si>
  <si>
    <t xml:space="preserve"> 72188 </t>
  </si>
  <si>
    <t xml:space="preserve">Composição
 11.9 </t>
  </si>
  <si>
    <t xml:space="preserve"> 94268 </t>
  </si>
  <si>
    <t xml:space="preserve"> 00013836 </t>
  </si>
  <si>
    <t>78.291,97</t>
  </si>
  <si>
    <t>24,15</t>
  </si>
  <si>
    <t>2,99</t>
  </si>
  <si>
    <t>R$ 34,59</t>
  </si>
  <si>
    <t>R$ 5,42</t>
  </si>
  <si>
    <t>R$ 39,99</t>
  </si>
  <si>
    <t>R$ 11,29</t>
  </si>
  <si>
    <t>R$ 51,28</t>
  </si>
  <si>
    <t xml:space="preserve">Composição
 12.1 </t>
  </si>
  <si>
    <t xml:space="preserve"> 96109 </t>
  </si>
  <si>
    <t xml:space="preserve"> 00012872 </t>
  </si>
  <si>
    <t>7,68</t>
  </si>
  <si>
    <t xml:space="preserve"> 00000345 </t>
  </si>
  <si>
    <t>16,92</t>
  </si>
  <si>
    <t xml:space="preserve"> 00003315 </t>
  </si>
  <si>
    <t xml:space="preserve"> 00040547 </t>
  </si>
  <si>
    <t>19,06</t>
  </si>
  <si>
    <t xml:space="preserve"> 00004812 </t>
  </si>
  <si>
    <t>13,47</t>
  </si>
  <si>
    <t xml:space="preserve"> 00020250 </t>
  </si>
  <si>
    <t>12,90</t>
  </si>
  <si>
    <t>16,76</t>
  </si>
  <si>
    <t>3,39</t>
  </si>
  <si>
    <t>R$ 29,18</t>
  </si>
  <si>
    <t>R$ 6,64</t>
  </si>
  <si>
    <t>R$ 35,77</t>
  </si>
  <si>
    <t>R$ 10,10</t>
  </si>
  <si>
    <t>R$ 45,87</t>
  </si>
  <si>
    <t xml:space="preserve">Composição
 13.1 </t>
  </si>
  <si>
    <t xml:space="preserve"> 95622 </t>
  </si>
  <si>
    <t>2,57</t>
  </si>
  <si>
    <t>R$ 8,13</t>
  </si>
  <si>
    <t>R$ 2,22</t>
  </si>
  <si>
    <t>R$ 10,34</t>
  </si>
  <si>
    <t>R$ 2,92</t>
  </si>
  <si>
    <t>R$ 13,26</t>
  </si>
  <si>
    <t xml:space="preserve">Composição
 14.1 </t>
  </si>
  <si>
    <t xml:space="preserve"> 98510 </t>
  </si>
  <si>
    <t>5,04</t>
  </si>
  <si>
    <t xml:space="preserve"> 00000358 </t>
  </si>
  <si>
    <t>63,79</t>
  </si>
  <si>
    <t>64,72</t>
  </si>
  <si>
    <t>2,58</t>
  </si>
  <si>
    <t>R$ 73,36</t>
  </si>
  <si>
    <t>R$ 4,35</t>
  </si>
  <si>
    <t>R$ 77,68</t>
  </si>
  <si>
    <t>R$ 21,93</t>
  </si>
  <si>
    <t>R$ 99,61</t>
  </si>
  <si>
    <t xml:space="preserve">Composição
 14.2 </t>
  </si>
  <si>
    <t xml:space="preserve"> 98511 </t>
  </si>
  <si>
    <t xml:space="preserve"> 00000359 </t>
  </si>
  <si>
    <t>131,03</t>
  </si>
  <si>
    <t>132,36</t>
  </si>
  <si>
    <t>0,84</t>
  </si>
  <si>
    <t>R$ 144,72</t>
  </si>
  <si>
    <t>R$ 6,23</t>
  </si>
  <si>
    <t>R$ 150,90</t>
  </si>
  <si>
    <t>R$ 42,61</t>
  </si>
  <si>
    <t>R$ 193,51</t>
  </si>
  <si>
    <t xml:space="preserve">Composição
 14.3 </t>
  </si>
  <si>
    <t xml:space="preserve">Composição
 15.1.1 </t>
  </si>
  <si>
    <t xml:space="preserve"> 91884 </t>
  </si>
  <si>
    <t>2,00</t>
  </si>
  <si>
    <t>R$ 1,71</t>
  </si>
  <si>
    <t>R$ 7,77</t>
  </si>
  <si>
    <t xml:space="preserve">Composição
 15.1.2 </t>
  </si>
  <si>
    <t xml:space="preserve"> 93014 </t>
  </si>
  <si>
    <t>3,25</t>
  </si>
  <si>
    <t xml:space="preserve"> 00001894 </t>
  </si>
  <si>
    <t>3,31</t>
  </si>
  <si>
    <t>1,47</t>
  </si>
  <si>
    <t>R$ 9,13</t>
  </si>
  <si>
    <t>R$ 2,81</t>
  </si>
  <si>
    <t>R$ 11,91</t>
  </si>
  <si>
    <t>R$ 3,36</t>
  </si>
  <si>
    <t xml:space="preserve">Composição
 15.1.3 </t>
  </si>
  <si>
    <t xml:space="preserve"> 93002 </t>
  </si>
  <si>
    <t xml:space="preserve"> 00001001 </t>
  </si>
  <si>
    <t>155,48</t>
  </si>
  <si>
    <t>158,48</t>
  </si>
  <si>
    <t>R$ 164,85</t>
  </si>
  <si>
    <t>R$ 3,38</t>
  </si>
  <si>
    <t>R$ 168,20</t>
  </si>
  <si>
    <t>R$ 47,49</t>
  </si>
  <si>
    <t>R$ 215,69</t>
  </si>
  <si>
    <t xml:space="preserve">Composição
 15.1.4 </t>
  </si>
  <si>
    <t xml:space="preserve"> 91927 </t>
  </si>
  <si>
    <t xml:space="preserve"> 00001022 </t>
  </si>
  <si>
    <t>2,23</t>
  </si>
  <si>
    <t>R$ 0,32</t>
  </si>
  <si>
    <t>R$ 3,16</t>
  </si>
  <si>
    <t>R$ 0,89</t>
  </si>
  <si>
    <t>R$ 4,05</t>
  </si>
  <si>
    <t xml:space="preserve">Composição
 15.1.5 </t>
  </si>
  <si>
    <t xml:space="preserve"> 91929 </t>
  </si>
  <si>
    <t xml:space="preserve"> 00001021 </t>
  </si>
  <si>
    <t>3,18</t>
  </si>
  <si>
    <t>R$ 0,43</t>
  </si>
  <si>
    <t>R$ 4,42</t>
  </si>
  <si>
    <t>R$ 1,24</t>
  </si>
  <si>
    <t>R$ 5,66</t>
  </si>
  <si>
    <t xml:space="preserve">Composição
 15.1.6 </t>
  </si>
  <si>
    <t xml:space="preserve"> 91931 </t>
  </si>
  <si>
    <t xml:space="preserve"> 00000994 </t>
  </si>
  <si>
    <t>3,53</t>
  </si>
  <si>
    <t>4,34</t>
  </si>
  <si>
    <t>R$ 5,39</t>
  </si>
  <si>
    <t>R$ 0,56</t>
  </si>
  <si>
    <t>R$ 5,96</t>
  </si>
  <si>
    <t>R$ 1,68</t>
  </si>
  <si>
    <t>R$ 7,64</t>
  </si>
  <si>
    <t xml:space="preserve">Composição
 15.1.7 </t>
  </si>
  <si>
    <t xml:space="preserve"> 91933 </t>
  </si>
  <si>
    <t xml:space="preserve"> 00001020 </t>
  </si>
  <si>
    <t>5,65</t>
  </si>
  <si>
    <t>6,91</t>
  </si>
  <si>
    <t>R$ 8,48</t>
  </si>
  <si>
    <t>R$ 0,83</t>
  </si>
  <si>
    <t>R$ 2,62</t>
  </si>
  <si>
    <t>R$ 11,93</t>
  </si>
  <si>
    <t xml:space="preserve">Composição
 15.1.8 </t>
  </si>
  <si>
    <t xml:space="preserve"> 92994 </t>
  </si>
  <si>
    <t>1,91</t>
  </si>
  <si>
    <t xml:space="preserve"> 00001017 </t>
  </si>
  <si>
    <t>62,12</t>
  </si>
  <si>
    <t>63,39</t>
  </si>
  <si>
    <t>R$ 66,50</t>
  </si>
  <si>
    <t>R$ 1,65</t>
  </si>
  <si>
    <t>R$ 68,14</t>
  </si>
  <si>
    <t>R$ 19,24</t>
  </si>
  <si>
    <t>R$ 87,38</t>
  </si>
  <si>
    <t xml:space="preserve">Composição
 15.1.9 </t>
  </si>
  <si>
    <t xml:space="preserve"> 91935 </t>
  </si>
  <si>
    <t>1,44</t>
  </si>
  <si>
    <t xml:space="preserve"> 00000995 </t>
  </si>
  <si>
    <t>8,67</t>
  </si>
  <si>
    <t>10,57</t>
  </si>
  <si>
    <t>R$ 12,92</t>
  </si>
  <si>
    <t>R$ 1,25</t>
  </si>
  <si>
    <t>R$ 14,17</t>
  </si>
  <si>
    <t>R$ 4,00</t>
  </si>
  <si>
    <t>R$ 18,17</t>
  </si>
  <si>
    <t xml:space="preserve">Composição
 15.1.10 </t>
  </si>
  <si>
    <t xml:space="preserve"> 92996 </t>
  </si>
  <si>
    <t>2,25</t>
  </si>
  <si>
    <t xml:space="preserve"> 00000999 </t>
  </si>
  <si>
    <t>76,97</t>
  </si>
  <si>
    <t>78,51</t>
  </si>
  <si>
    <t>R$ 82,18</t>
  </si>
  <si>
    <t>R$ 1,95</t>
  </si>
  <si>
    <t>R$ 84,11</t>
  </si>
  <si>
    <t>R$ 23,75</t>
  </si>
  <si>
    <t>R$ 107,86</t>
  </si>
  <si>
    <t xml:space="preserve">Composição
 15.1.11 </t>
  </si>
  <si>
    <t xml:space="preserve"> 92984 </t>
  </si>
  <si>
    <t>0,80</t>
  </si>
  <si>
    <t xml:space="preserve"> 00000996 </t>
  </si>
  <si>
    <t>13,20</t>
  </si>
  <si>
    <t>13,55</t>
  </si>
  <si>
    <t>R$ 14,85</t>
  </si>
  <si>
    <t>R$ 0,70</t>
  </si>
  <si>
    <t>R$ 15,54</t>
  </si>
  <si>
    <t>R$ 19,92</t>
  </si>
  <si>
    <t xml:space="preserve">Composição
 15.1.12 </t>
  </si>
  <si>
    <t xml:space="preserve"> 92986 </t>
  </si>
  <si>
    <t>0,91</t>
  </si>
  <si>
    <t xml:space="preserve"> 00001019 </t>
  </si>
  <si>
    <t>18,64</t>
  </si>
  <si>
    <t>R$ 20,12</t>
  </si>
  <si>
    <t>R$ 0,79</t>
  </si>
  <si>
    <t>R$ 5,90</t>
  </si>
  <si>
    <t>R$ 26,81</t>
  </si>
  <si>
    <t xml:space="preserve">Composição
 15.1.13 </t>
  </si>
  <si>
    <t xml:space="preserve"> 92990 </t>
  </si>
  <si>
    <t xml:space="preserve"> 00000977 </t>
  </si>
  <si>
    <t>35,92</t>
  </si>
  <si>
    <t>36,69</t>
  </si>
  <si>
    <t>R$ 38,83</t>
  </si>
  <si>
    <t>R$ 1,14</t>
  </si>
  <si>
    <t>R$ 39,97</t>
  </si>
  <si>
    <t>R$ 11,28</t>
  </si>
  <si>
    <t>R$ 51,25</t>
  </si>
  <si>
    <t xml:space="preserve">Composição
 15.1.14 </t>
  </si>
  <si>
    <t xml:space="preserve"> 92988 </t>
  </si>
  <si>
    <t xml:space="preserve"> 00001018 </t>
  </si>
  <si>
    <t>25,93</t>
  </si>
  <si>
    <t>26,52</t>
  </si>
  <si>
    <t>R$ 28,30</t>
  </si>
  <si>
    <t>R$ 0,95</t>
  </si>
  <si>
    <t>R$ 29,24</t>
  </si>
  <si>
    <t>R$ 8,25</t>
  </si>
  <si>
    <t>R$ 37,49</t>
  </si>
  <si>
    <t xml:space="preserve">Composição
 15.2.1 </t>
  </si>
  <si>
    <t xml:space="preserve"> 91953 </t>
  </si>
  <si>
    <t>3,75</t>
  </si>
  <si>
    <t>9,13</t>
  </si>
  <si>
    <t>R$ 3,24</t>
  </si>
  <si>
    <t>R$ 18,40</t>
  </si>
  <si>
    <t>R$ 5,19</t>
  </si>
  <si>
    <t>R$ 23,59</t>
  </si>
  <si>
    <t xml:space="preserve">Composição
 15.2.2 </t>
  </si>
  <si>
    <t xml:space="preserve"> 91959 </t>
  </si>
  <si>
    <t>5,83</t>
  </si>
  <si>
    <t>14,67</t>
  </si>
  <si>
    <t>R$ 24,10</t>
  </si>
  <si>
    <t>R$ 5,03</t>
  </si>
  <si>
    <t>R$ 29,12</t>
  </si>
  <si>
    <t>R$ 8,22</t>
  </si>
  <si>
    <t>R$ 37,34</t>
  </si>
  <si>
    <t xml:space="preserve">Composição
 15.2.3 </t>
  </si>
  <si>
    <t xml:space="preserve"> 91967 </t>
  </si>
  <si>
    <t>20,21</t>
  </si>
  <si>
    <t>R$ 33,03</t>
  </si>
  <si>
    <t>R$ 6,83</t>
  </si>
  <si>
    <t>R$ 39,85</t>
  </si>
  <si>
    <t>R$ 11,25</t>
  </si>
  <si>
    <t xml:space="preserve">Composição
 15.2.4 </t>
  </si>
  <si>
    <t xml:space="preserve"> 91955 </t>
  </si>
  <si>
    <t xml:space="preserve"> 00038113 </t>
  </si>
  <si>
    <t>6,81</t>
  </si>
  <si>
    <t>10,88</t>
  </si>
  <si>
    <t>0,48</t>
  </si>
  <si>
    <t>2,11</t>
  </si>
  <si>
    <t>R$ 18,63</t>
  </si>
  <si>
    <t>R$ 4,14</t>
  </si>
  <si>
    <t>R$ 22,76</t>
  </si>
  <si>
    <t>R$ 6,42</t>
  </si>
  <si>
    <t xml:space="preserve">Composição
 15.2.5 </t>
  </si>
  <si>
    <t xml:space="preserve"> 91961 </t>
  </si>
  <si>
    <t>18,17</t>
  </si>
  <si>
    <t>R$ 30,99</t>
  </si>
  <si>
    <t>R$ 37,81</t>
  </si>
  <si>
    <t>R$ 10,67</t>
  </si>
  <si>
    <t>R$ 48,48</t>
  </si>
  <si>
    <t xml:space="preserve">Composição
 15.2.6 </t>
  </si>
  <si>
    <t xml:space="preserve"> 91996 </t>
  </si>
  <si>
    <t>10,03</t>
  </si>
  <si>
    <t>R$ 17,77</t>
  </si>
  <si>
    <t>R$ 21,90</t>
  </si>
  <si>
    <t>R$ 6,18</t>
  </si>
  <si>
    <t>R$ 28,08</t>
  </si>
  <si>
    <t xml:space="preserve">Composição
 15.3.1 </t>
  </si>
  <si>
    <t xml:space="preserve"> 93653 </t>
  </si>
  <si>
    <t xml:space="preserve"> 00034653 </t>
  </si>
  <si>
    <t xml:space="preserve"> 00001570 </t>
  </si>
  <si>
    <t>7,56</t>
  </si>
  <si>
    <t>R$ 8,27</t>
  </si>
  <si>
    <t>R$ 8,65</t>
  </si>
  <si>
    <t>R$ 2,44</t>
  </si>
  <si>
    <t>R$ 11,09</t>
  </si>
  <si>
    <t xml:space="preserve">Composição
 15.3.2 </t>
  </si>
  <si>
    <t xml:space="preserve"> 93654 </t>
  </si>
  <si>
    <t>7,59</t>
  </si>
  <si>
    <t>R$ 8,56</t>
  </si>
  <si>
    <t>R$ 0,52</t>
  </si>
  <si>
    <t>R$ 9,08</t>
  </si>
  <si>
    <t>R$ 2,56</t>
  </si>
  <si>
    <t>R$ 11,64</t>
  </si>
  <si>
    <t xml:space="preserve">Composição
 15.3.3 </t>
  </si>
  <si>
    <t xml:space="preserve"> 74130/006 </t>
  </si>
  <si>
    <t xml:space="preserve"> 00002391 </t>
  </si>
  <si>
    <t>263,24</t>
  </si>
  <si>
    <t>264,06</t>
  </si>
  <si>
    <t>2,27</t>
  </si>
  <si>
    <t>R$ 272,27</t>
  </si>
  <si>
    <t>R$ 276,58</t>
  </si>
  <si>
    <t>R$ 78,10</t>
  </si>
  <si>
    <t>R$ 354,68</t>
  </si>
  <si>
    <t xml:space="preserve">Composição
 15.3.4 </t>
  </si>
  <si>
    <t xml:space="preserve"> 74130/007 </t>
  </si>
  <si>
    <t xml:space="preserve"> 00002393 </t>
  </si>
  <si>
    <t>701,85</t>
  </si>
  <si>
    <t>702,67</t>
  </si>
  <si>
    <t>R$ 710,88</t>
  </si>
  <si>
    <t>R$ 715,19</t>
  </si>
  <si>
    <t>R$ 201,96</t>
  </si>
  <si>
    <t>R$ 917,15</t>
  </si>
  <si>
    <t xml:space="preserve">Composição
 15.3.5 </t>
  </si>
  <si>
    <t xml:space="preserve"> 74130/005 </t>
  </si>
  <si>
    <t xml:space="preserve"> 00002373 </t>
  </si>
  <si>
    <t>84,17</t>
  </si>
  <si>
    <t>84,99</t>
  </si>
  <si>
    <t>R$ 93,20</t>
  </si>
  <si>
    <t>R$ 97,51</t>
  </si>
  <si>
    <t>R$ 27,53</t>
  </si>
  <si>
    <t>R$ 125,04</t>
  </si>
  <si>
    <t xml:space="preserve">Composição
 15.3.6 </t>
  </si>
  <si>
    <t xml:space="preserve"> 93667 </t>
  </si>
  <si>
    <t xml:space="preserve"> 00034709 </t>
  </si>
  <si>
    <t>48,26</t>
  </si>
  <si>
    <t>50,33</t>
  </si>
  <si>
    <t>R$ 52,48</t>
  </si>
  <si>
    <t>R$ 53,61</t>
  </si>
  <si>
    <t>R$ 15,13</t>
  </si>
  <si>
    <t>R$ 68,74</t>
  </si>
  <si>
    <t xml:space="preserve">Composição
 15.3.7 </t>
  </si>
  <si>
    <t xml:space="preserve"> 93672 </t>
  </si>
  <si>
    <t xml:space="preserve"> 00001574 </t>
  </si>
  <si>
    <t>1,04</t>
  </si>
  <si>
    <t>52,21</t>
  </si>
  <si>
    <t>2,30</t>
  </si>
  <si>
    <t>R$ 60,54</t>
  </si>
  <si>
    <t>R$ 64,91</t>
  </si>
  <si>
    <t>R$ 18,33</t>
  </si>
  <si>
    <t>R$ 83,24</t>
  </si>
  <si>
    <t xml:space="preserve">Composição
 15.3.8 </t>
  </si>
  <si>
    <t xml:space="preserve"> 74130/009 </t>
  </si>
  <si>
    <t xml:space="preserve"> 00002376 </t>
  </si>
  <si>
    <t>1.587,85</t>
  </si>
  <si>
    <t>1.588,67</t>
  </si>
  <si>
    <t>R$ 1.596,88</t>
  </si>
  <si>
    <t>R$ 1.601,19</t>
  </si>
  <si>
    <t>R$ 452,17</t>
  </si>
  <si>
    <t>R$ 2.053,36</t>
  </si>
  <si>
    <t xml:space="preserve">Composição
 15.3.9 </t>
  </si>
  <si>
    <t xml:space="preserve"> 93660 </t>
  </si>
  <si>
    <t xml:space="preserve"> 00034616 </t>
  </si>
  <si>
    <t>39,39</t>
  </si>
  <si>
    <t>40,77</t>
  </si>
  <si>
    <t>R$ 42,20</t>
  </si>
  <si>
    <t>R$ 42,96</t>
  </si>
  <si>
    <t>R$ 12,13</t>
  </si>
  <si>
    <t>R$ 55,09</t>
  </si>
  <si>
    <t xml:space="preserve">Composição
 15.3.10 </t>
  </si>
  <si>
    <t xml:space="preserve"> 93661 </t>
  </si>
  <si>
    <t>1,20</t>
  </si>
  <si>
    <t>40,82</t>
  </si>
  <si>
    <t>R$ 42,77</t>
  </si>
  <si>
    <t>R$ 43,79</t>
  </si>
  <si>
    <t>R$ 12,36</t>
  </si>
  <si>
    <t>R$ 56,15</t>
  </si>
  <si>
    <t xml:space="preserve">Composição
 15.3.12 </t>
  </si>
  <si>
    <t xml:space="preserve">Composição
 15.4.1 </t>
  </si>
  <si>
    <t xml:space="preserve"> 91836 </t>
  </si>
  <si>
    <t xml:space="preserve"> 00002690 </t>
  </si>
  <si>
    <t>2,13</t>
  </si>
  <si>
    <t>3,32</t>
  </si>
  <si>
    <t>R$ 6,02</t>
  </si>
  <si>
    <t>R$ 1,45</t>
  </si>
  <si>
    <t>R$ 7,46</t>
  </si>
  <si>
    <t>R$ 2,10</t>
  </si>
  <si>
    <t>R$ 9,56</t>
  </si>
  <si>
    <t xml:space="preserve">Composição
 15.4.2 </t>
  </si>
  <si>
    <t xml:space="preserve"> 91834 </t>
  </si>
  <si>
    <t>1,42</t>
  </si>
  <si>
    <t xml:space="preserve"> 00002688 </t>
  </si>
  <si>
    <t>R$ 1,23</t>
  </si>
  <si>
    <t>R$ 5,82</t>
  </si>
  <si>
    <t>R$ 1,64</t>
  </si>
  <si>
    <t xml:space="preserve">Composição
 15.4.3 </t>
  </si>
  <si>
    <t xml:space="preserve"> 93009 </t>
  </si>
  <si>
    <t>1,63</t>
  </si>
  <si>
    <t xml:space="preserve"> 00002681 </t>
  </si>
  <si>
    <t>8,84</t>
  </si>
  <si>
    <t>9,98</t>
  </si>
  <si>
    <t>R$ 12,63</t>
  </si>
  <si>
    <t>R$ 1,40</t>
  </si>
  <si>
    <t>R$ 14,01</t>
  </si>
  <si>
    <t>R$ 3,95</t>
  </si>
  <si>
    <t>R$ 17,96</t>
  </si>
  <si>
    <t xml:space="preserve">Composição
 15.4.4 </t>
  </si>
  <si>
    <t xml:space="preserve"> 91871 </t>
  </si>
  <si>
    <t>2,14</t>
  </si>
  <si>
    <t>2,75</t>
  </si>
  <si>
    <t>R$ 1,84</t>
  </si>
  <si>
    <t>R$ 8,06</t>
  </si>
  <si>
    <t>R$ 2,27</t>
  </si>
  <si>
    <t>R$ 10,33</t>
  </si>
  <si>
    <t xml:space="preserve">Composição
 15.4.5 </t>
  </si>
  <si>
    <t xml:space="preserve"> 95752 </t>
  </si>
  <si>
    <t>5,20</t>
  </si>
  <si>
    <t xml:space="preserve"> 00021130 </t>
  </si>
  <si>
    <t>22,80</t>
  </si>
  <si>
    <t xml:space="preserve"> 00002644 </t>
  </si>
  <si>
    <t>27,15</t>
  </si>
  <si>
    <t>R$ 35,60</t>
  </si>
  <si>
    <t>R$ 4,50</t>
  </si>
  <si>
    <t>R$ 40,09</t>
  </si>
  <si>
    <t>R$ 11,32</t>
  </si>
  <si>
    <t>R$ 51,41</t>
  </si>
  <si>
    <t xml:space="preserve">Composição
 15.4.6 </t>
  </si>
  <si>
    <t xml:space="preserve">Composição
 15.4.7 </t>
  </si>
  <si>
    <t xml:space="preserve"> 93012 </t>
  </si>
  <si>
    <t>2,68</t>
  </si>
  <si>
    <t xml:space="preserve"> 00002683 </t>
  </si>
  <si>
    <t>25,49</t>
  </si>
  <si>
    <t>28,47</t>
  </si>
  <si>
    <t>R$ 32,83</t>
  </si>
  <si>
    <t>R$ 2,31</t>
  </si>
  <si>
    <t>R$ 35,13</t>
  </si>
  <si>
    <t>R$ 9,92</t>
  </si>
  <si>
    <t>R$ 45,05</t>
  </si>
  <si>
    <t xml:space="preserve">Composição
 15.4.8 </t>
  </si>
  <si>
    <t xml:space="preserve"> 93011 </t>
  </si>
  <si>
    <t>2,15</t>
  </si>
  <si>
    <t xml:space="preserve"> 00002686 </t>
  </si>
  <si>
    <t>16,17</t>
  </si>
  <si>
    <t>18,13</t>
  </si>
  <si>
    <t>R$ 21,63</t>
  </si>
  <si>
    <t>R$ 1,85</t>
  </si>
  <si>
    <t>R$ 23,48</t>
  </si>
  <si>
    <t>R$ 30,11</t>
  </si>
  <si>
    <t xml:space="preserve">Composição
 15.5.1 </t>
  </si>
  <si>
    <t xml:space="preserve"> 93044 </t>
  </si>
  <si>
    <t>8,98</t>
  </si>
  <si>
    <t>R$ 9,89</t>
  </si>
  <si>
    <t xml:space="preserve">Composição
 15.6.1 </t>
  </si>
  <si>
    <t xml:space="preserve"> 83446 </t>
  </si>
  <si>
    <t>2,64</t>
  </si>
  <si>
    <t>35,41</t>
  </si>
  <si>
    <t xml:space="preserve"> 00004722 </t>
  </si>
  <si>
    <t>58,34</t>
  </si>
  <si>
    <t>17,49</t>
  </si>
  <si>
    <t>R$ 118,14</t>
  </si>
  <si>
    <t>R$ 30,59</t>
  </si>
  <si>
    <t>R$ 148,46</t>
  </si>
  <si>
    <t>R$ 41,92</t>
  </si>
  <si>
    <t>R$ 190,38</t>
  </si>
  <si>
    <t xml:space="preserve">Composição
 15.6.2 </t>
  </si>
  <si>
    <t xml:space="preserve"> 74166/001 </t>
  </si>
  <si>
    <t>30,92</t>
  </si>
  <si>
    <t>135,49</t>
  </si>
  <si>
    <t>14,21</t>
  </si>
  <si>
    <t>R$ 186,23</t>
  </si>
  <si>
    <t>R$ 26,71</t>
  </si>
  <si>
    <t>R$ 212,70</t>
  </si>
  <si>
    <t>R$ 60,06</t>
  </si>
  <si>
    <t>R$ 272,76</t>
  </si>
  <si>
    <t xml:space="preserve">Composição
 15.6.3 </t>
  </si>
  <si>
    <t xml:space="preserve"> 96986 </t>
  </si>
  <si>
    <t>4,98</t>
  </si>
  <si>
    <t xml:space="preserve"> 00003378 </t>
  </si>
  <si>
    <t>50,07</t>
  </si>
  <si>
    <t>50,88</t>
  </si>
  <si>
    <t>R$ 58,99</t>
  </si>
  <si>
    <t>R$ 4,30</t>
  </si>
  <si>
    <t>R$ 63,26</t>
  </si>
  <si>
    <t>R$ 17,86</t>
  </si>
  <si>
    <t>R$ 81,12</t>
  </si>
  <si>
    <t xml:space="preserve">Composição
 15.6.4 </t>
  </si>
  <si>
    <t xml:space="preserve"> 73781/002 </t>
  </si>
  <si>
    <t xml:space="preserve"> 00003406 </t>
  </si>
  <si>
    <t>19,30</t>
  </si>
  <si>
    <t>19,71</t>
  </si>
  <si>
    <t>1,13</t>
  </si>
  <si>
    <t>R$ 23,82</t>
  </si>
  <si>
    <t>R$ 2,18</t>
  </si>
  <si>
    <t>R$ 25,98</t>
  </si>
  <si>
    <t>R$ 33,31</t>
  </si>
  <si>
    <t xml:space="preserve">Composição
 15.7.1 </t>
  </si>
  <si>
    <t xml:space="preserve"> 74131/005 </t>
  </si>
  <si>
    <t>37,81</t>
  </si>
  <si>
    <t xml:space="preserve"> 00012039 </t>
  </si>
  <si>
    <t>309,86</t>
  </si>
  <si>
    <t>316,01</t>
  </si>
  <si>
    <t>3,86</t>
  </si>
  <si>
    <t>17,06</t>
  </si>
  <si>
    <t>R$ 377,62</t>
  </si>
  <si>
    <t>R$ 32,66</t>
  </si>
  <si>
    <t>R$ 409,97</t>
  </si>
  <si>
    <t>R$ 115,77</t>
  </si>
  <si>
    <t>R$ 525,74</t>
  </si>
  <si>
    <t xml:space="preserve">Composição
 15.7.2 </t>
  </si>
  <si>
    <t xml:space="preserve"> 74131/008 </t>
  </si>
  <si>
    <t>5,15</t>
  </si>
  <si>
    <t>75,62</t>
  </si>
  <si>
    <t xml:space="preserve"> 00012043 </t>
  </si>
  <si>
    <t>781,68</t>
  </si>
  <si>
    <t>793,98</t>
  </si>
  <si>
    <t>7,73</t>
  </si>
  <si>
    <t>34,13</t>
  </si>
  <si>
    <t>R$ 917,20</t>
  </si>
  <si>
    <t>R$ 65,32</t>
  </si>
  <si>
    <t>R$ 981,90</t>
  </si>
  <si>
    <t>R$ 277,28</t>
  </si>
  <si>
    <t>R$ 1.259,18</t>
  </si>
  <si>
    <t xml:space="preserve">Composição
 15.8.52 </t>
  </si>
  <si>
    <t xml:space="preserve"> 73767/002 </t>
  </si>
  <si>
    <t xml:space="preserve"> 00011273 </t>
  </si>
  <si>
    <t>7,30</t>
  </si>
  <si>
    <t>7,44</t>
  </si>
  <si>
    <t>R$ 9,03</t>
  </si>
  <si>
    <t>R$ 12,72</t>
  </si>
  <si>
    <t xml:space="preserve">Composição
 15.8.53 </t>
  </si>
  <si>
    <t xml:space="preserve"> 73857/002 </t>
  </si>
  <si>
    <t>31,64</t>
  </si>
  <si>
    <t xml:space="preserve"> 00007619 </t>
  </si>
  <si>
    <t>8.270,05</t>
  </si>
  <si>
    <t>8.275,17</t>
  </si>
  <si>
    <t>14,22</t>
  </si>
  <si>
    <t>R$ 8.326,64</t>
  </si>
  <si>
    <t>R$ 27,33</t>
  </si>
  <si>
    <t>R$ 8.353,72</t>
  </si>
  <si>
    <t>R$ 2.359,09</t>
  </si>
  <si>
    <t>R$ 10.712,81</t>
  </si>
  <si>
    <t xml:space="preserve">Composição
 15.8.54 </t>
  </si>
  <si>
    <t xml:space="preserve"> 73767/003 </t>
  </si>
  <si>
    <t xml:space="preserve"> 00011272 </t>
  </si>
  <si>
    <t>4,41</t>
  </si>
  <si>
    <t>4,55</t>
  </si>
  <si>
    <t>R$ 6,14</t>
  </si>
  <si>
    <t>R$ 7,03</t>
  </si>
  <si>
    <t>R$ 1,98</t>
  </si>
  <si>
    <t>R$ 9,01</t>
  </si>
  <si>
    <t xml:space="preserve">Composição
 15.8.55 </t>
  </si>
  <si>
    <t xml:space="preserve"> 92980 </t>
  </si>
  <si>
    <t>5,85</t>
  </si>
  <si>
    <t>R$ 0,09</t>
  </si>
  <si>
    <t>R$ 6,12</t>
  </si>
  <si>
    <t>R$ 1,72</t>
  </si>
  <si>
    <t>R$ 7,84</t>
  </si>
  <si>
    <t xml:space="preserve">Composição
 15.8.57 </t>
  </si>
  <si>
    <t xml:space="preserve"> 96985 </t>
  </si>
  <si>
    <t>34,36</t>
  </si>
  <si>
    <t>R$ 39,55</t>
  </si>
  <si>
    <t>R$ 2,75</t>
  </si>
  <si>
    <t>R$ 42,28</t>
  </si>
  <si>
    <t>R$ 54,21</t>
  </si>
  <si>
    <t xml:space="preserve">Composição
 15.8.58 </t>
  </si>
  <si>
    <t xml:space="preserve">Composição
 15.8.59 </t>
  </si>
  <si>
    <t xml:space="preserve"> 91870 </t>
  </si>
  <si>
    <t>R$ 5,35</t>
  </si>
  <si>
    <t>R$ 6,99</t>
  </si>
  <si>
    <t>R$ 1,97</t>
  </si>
  <si>
    <t>R$ 8,96</t>
  </si>
  <si>
    <t xml:space="preserve">Composição
 15.8.60 </t>
  </si>
  <si>
    <t xml:space="preserve"> 92998 </t>
  </si>
  <si>
    <t xml:space="preserve"> 00001000 </t>
  </si>
  <si>
    <t>94,35</t>
  </si>
  <si>
    <t>96,22</t>
  </si>
  <si>
    <t>R$ 100,57</t>
  </si>
  <si>
    <t>R$ 2,30</t>
  </si>
  <si>
    <t>R$ 102,86</t>
  </si>
  <si>
    <t>R$ 29,04</t>
  </si>
  <si>
    <t>R$ 131,90</t>
  </si>
  <si>
    <t xml:space="preserve">Composição
 15.8.61 </t>
  </si>
  <si>
    <t xml:space="preserve"> 92992 </t>
  </si>
  <si>
    <t xml:space="preserve"> 00000998 </t>
  </si>
  <si>
    <t>47,72</t>
  </si>
  <si>
    <t>48,72</t>
  </si>
  <si>
    <t>0,72</t>
  </si>
  <si>
    <t>R$ 51,34</t>
  </si>
  <si>
    <t>R$ 52,72</t>
  </si>
  <si>
    <t>R$ 14,88</t>
  </si>
  <si>
    <t>R$ 67,60</t>
  </si>
  <si>
    <t xml:space="preserve">Composição
 15.8.64 </t>
  </si>
  <si>
    <t xml:space="preserve">Composição
 15.8.65 </t>
  </si>
  <si>
    <t xml:space="preserve"> 74130/008 </t>
  </si>
  <si>
    <t xml:space="preserve"> 00002379 </t>
  </si>
  <si>
    <t>964,09</t>
  </si>
  <si>
    <t>964,91</t>
  </si>
  <si>
    <t>R$ 973,12</t>
  </si>
  <si>
    <t>R$ 977,43</t>
  </si>
  <si>
    <t>R$ 276,02</t>
  </si>
  <si>
    <t>R$ 1.253,45</t>
  </si>
  <si>
    <t xml:space="preserve">Composição
 15.8.66 </t>
  </si>
  <si>
    <t xml:space="preserve">Composição
 15.8.67 </t>
  </si>
  <si>
    <t xml:space="preserve">Composição
 16.2.1 </t>
  </si>
  <si>
    <t xml:space="preserve"> 91941 </t>
  </si>
  <si>
    <t>1,86</t>
  </si>
  <si>
    <t xml:space="preserve"> 00001872 </t>
  </si>
  <si>
    <t>1,53</t>
  </si>
  <si>
    <t>R$ 5,13</t>
  </si>
  <si>
    <t>R$ 6,73</t>
  </si>
  <si>
    <t>R$ 8,63</t>
  </si>
  <si>
    <t xml:space="preserve">Composição
 17.1.1 </t>
  </si>
  <si>
    <t xml:space="preserve"> 9535 </t>
  </si>
  <si>
    <t>4,90</t>
  </si>
  <si>
    <t>60,41</t>
  </si>
  <si>
    <t>R$ 68,28</t>
  </si>
  <si>
    <t>R$ 4,24</t>
  </si>
  <si>
    <t>R$ 72,48</t>
  </si>
  <si>
    <t>R$ 20,46</t>
  </si>
  <si>
    <t>R$ 92,94</t>
  </si>
  <si>
    <t xml:space="preserve">Composição
 17.1.2 </t>
  </si>
  <si>
    <t xml:space="preserve"> 86920 </t>
  </si>
  <si>
    <t>19,80</t>
  </si>
  <si>
    <t xml:space="preserve"> 00020271 </t>
  </si>
  <si>
    <t>436,31</t>
  </si>
  <si>
    <t xml:space="preserve"> 00007604 </t>
  </si>
  <si>
    <t>15,50</t>
  </si>
  <si>
    <t>544,11</t>
  </si>
  <si>
    <t>8,46</t>
  </si>
  <si>
    <t>R$ 575,71</t>
  </si>
  <si>
    <t>R$ 17,10</t>
  </si>
  <si>
    <t>R$ 592,86</t>
  </si>
  <si>
    <t>R$ 167,42</t>
  </si>
  <si>
    <t>R$ 760,28</t>
  </si>
  <si>
    <t xml:space="preserve">Composição
 17.1.3 </t>
  </si>
  <si>
    <t xml:space="preserve"> 83647 </t>
  </si>
  <si>
    <t xml:space="preserve"> 00000734 </t>
  </si>
  <si>
    <t>1.109,15</t>
  </si>
  <si>
    <t>1.114,38</t>
  </si>
  <si>
    <t xml:space="preserve"> 00002437 </t>
  </si>
  <si>
    <t>7,82</t>
  </si>
  <si>
    <t>90,06</t>
  </si>
  <si>
    <t>12,51</t>
  </si>
  <si>
    <t>7,86</t>
  </si>
  <si>
    <t>34,71</t>
  </si>
  <si>
    <t>R$ 1.260,12</t>
  </si>
  <si>
    <t>R$ 77,80</t>
  </si>
  <si>
    <t>R$ 1.337,28</t>
  </si>
  <si>
    <t>R$ 377,64</t>
  </si>
  <si>
    <t>R$ 1.714,92</t>
  </si>
  <si>
    <t xml:space="preserve">Composição
 17.1.4 </t>
  </si>
  <si>
    <t xml:space="preserve"> 86938 </t>
  </si>
  <si>
    <t xml:space="preserve"> 00004755 </t>
  </si>
  <si>
    <t>7,10</t>
  </si>
  <si>
    <t>11,45</t>
  </si>
  <si>
    <t xml:space="preserve"> 00037588 </t>
  </si>
  <si>
    <t>22,14</t>
  </si>
  <si>
    <t xml:space="preserve"> 00006136 </t>
  </si>
  <si>
    <t>147,90</t>
  </si>
  <si>
    <t xml:space="preserve"> 00020269 </t>
  </si>
  <si>
    <t>64,10</t>
  </si>
  <si>
    <t>253,18</t>
  </si>
  <si>
    <t>4,88</t>
  </si>
  <si>
    <t>R$ 271,42</t>
  </si>
  <si>
    <t>R$ 281,35</t>
  </si>
  <si>
    <t>R$ 79,45</t>
  </si>
  <si>
    <t>R$ 360,80</t>
  </si>
  <si>
    <t xml:space="preserve">Composição
 17.1.5 </t>
  </si>
  <si>
    <t xml:space="preserve"> 86936 </t>
  </si>
  <si>
    <t>8,16</t>
  </si>
  <si>
    <t xml:space="preserve"> 00006157 </t>
  </si>
  <si>
    <t>50,51</t>
  </si>
  <si>
    <t xml:space="preserve"> 00001743 </t>
  </si>
  <si>
    <t>118,19</t>
  </si>
  <si>
    <t>327,70</t>
  </si>
  <si>
    <t>R$ 340,70</t>
  </si>
  <si>
    <t>R$ 7,05</t>
  </si>
  <si>
    <t>R$ 347,79</t>
  </si>
  <si>
    <t>R$ 98,21</t>
  </si>
  <si>
    <t>R$ 446,00</t>
  </si>
  <si>
    <t xml:space="preserve">Composição
 17.1.6 </t>
  </si>
  <si>
    <t xml:space="preserve"> 74234/001 </t>
  </si>
  <si>
    <t>39,83</t>
  </si>
  <si>
    <t xml:space="preserve"> 00011683 </t>
  </si>
  <si>
    <t>33,91</t>
  </si>
  <si>
    <t xml:space="preserve"> 00010432 </t>
  </si>
  <si>
    <t>227,18</t>
  </si>
  <si>
    <t xml:space="preserve"> 00006021 </t>
  </si>
  <si>
    <t>35,12</t>
  </si>
  <si>
    <t>326,32</t>
  </si>
  <si>
    <t>R$ 391,51</t>
  </si>
  <si>
    <t>R$ 34,40</t>
  </si>
  <si>
    <t>R$ 425,61</t>
  </si>
  <si>
    <t>R$ 120,19</t>
  </si>
  <si>
    <t>R$ 545,80</t>
  </si>
  <si>
    <t xml:space="preserve">Composição
 17.1.7 </t>
  </si>
  <si>
    <t xml:space="preserve"> 95472 </t>
  </si>
  <si>
    <t xml:space="preserve"> 00006142 </t>
  </si>
  <si>
    <t xml:space="preserve"> 00036520 </t>
  </si>
  <si>
    <t>497,86</t>
  </si>
  <si>
    <t>544,86</t>
  </si>
  <si>
    <t>3,50</t>
  </si>
  <si>
    <t>R$ 557,74</t>
  </si>
  <si>
    <t>R$ 6,91</t>
  </si>
  <si>
    <t>R$ 564,66</t>
  </si>
  <si>
    <t>R$ 159,45</t>
  </si>
  <si>
    <t>R$ 724,11</t>
  </si>
  <si>
    <t xml:space="preserve">Composição
 17.1.8 </t>
  </si>
  <si>
    <t xml:space="preserve"> 95470 </t>
  </si>
  <si>
    <t xml:space="preserve"> 00010420 </t>
  </si>
  <si>
    <t>99,93</t>
  </si>
  <si>
    <t>146,94</t>
  </si>
  <si>
    <t>R$ 159,81</t>
  </si>
  <si>
    <t>R$ 166,73</t>
  </si>
  <si>
    <t>R$ 47,08</t>
  </si>
  <si>
    <t>R$ 213,81</t>
  </si>
  <si>
    <t xml:space="preserve">Composição
 17.1.9 </t>
  </si>
  <si>
    <t xml:space="preserve"> 72739 </t>
  </si>
  <si>
    <t>2,83</t>
  </si>
  <si>
    <t>41,39</t>
  </si>
  <si>
    <t xml:space="preserve"> 00011761 </t>
  </si>
  <si>
    <t>52,52</t>
  </si>
  <si>
    <t xml:space="preserve"> 00006140 </t>
  </si>
  <si>
    <t>2,60</t>
  </si>
  <si>
    <t xml:space="preserve"> 00001380 </t>
  </si>
  <si>
    <t xml:space="preserve"> 00011686 </t>
  </si>
  <si>
    <t>7,85</t>
  </si>
  <si>
    <t xml:space="preserve"> 00011955 </t>
  </si>
  <si>
    <t>3,09</t>
  </si>
  <si>
    <t xml:space="preserve"> 00011786 </t>
  </si>
  <si>
    <t>225,08</t>
  </si>
  <si>
    <t>303,27</t>
  </si>
  <si>
    <t>4,25</t>
  </si>
  <si>
    <t>18,76</t>
  </si>
  <si>
    <t>R$ 370,82</t>
  </si>
  <si>
    <t>R$ 35,75</t>
  </si>
  <si>
    <t>R$ 406,25</t>
  </si>
  <si>
    <t>R$ 114,72</t>
  </si>
  <si>
    <t>R$ 520,97</t>
  </si>
  <si>
    <t xml:space="preserve">Composição
 17.1.10 </t>
  </si>
  <si>
    <t xml:space="preserve"> 86939 </t>
  </si>
  <si>
    <t>12,76</t>
  </si>
  <si>
    <t xml:space="preserve"> 00036794 </t>
  </si>
  <si>
    <t>102,67</t>
  </si>
  <si>
    <t>248,09</t>
  </si>
  <si>
    <t>R$ 268,53</t>
  </si>
  <si>
    <t>R$ 11,03</t>
  </si>
  <si>
    <t>R$ 279,62</t>
  </si>
  <si>
    <t>R$ 78,96</t>
  </si>
  <si>
    <t>R$ 358,58</t>
  </si>
  <si>
    <t xml:space="preserve">Composição
 17.1.11 </t>
  </si>
  <si>
    <t xml:space="preserve"> 86913 </t>
  </si>
  <si>
    <t>1,35</t>
  </si>
  <si>
    <t>15,81</t>
  </si>
  <si>
    <t>R$ 1,16</t>
  </si>
  <si>
    <t>R$ 19,11</t>
  </si>
  <si>
    <t>R$ 24,50</t>
  </si>
  <si>
    <t xml:space="preserve">Composição
 17.1.12 </t>
  </si>
  <si>
    <t xml:space="preserve"> 86906 </t>
  </si>
  <si>
    <t>49,24</t>
  </si>
  <si>
    <t>R$ 50,63</t>
  </si>
  <si>
    <t>R$ 51,40</t>
  </si>
  <si>
    <t>R$ 14,51</t>
  </si>
  <si>
    <t>R$ 65,91</t>
  </si>
  <si>
    <t xml:space="preserve">Composição
 17.1.13 </t>
  </si>
  <si>
    <t xml:space="preserve"> 86911 </t>
  </si>
  <si>
    <t>40,85</t>
  </si>
  <si>
    <t>R$ 42,56</t>
  </si>
  <si>
    <t>R$ 0,94</t>
  </si>
  <si>
    <t>R$ 43,49</t>
  </si>
  <si>
    <t>R$ 12,28</t>
  </si>
  <si>
    <t>R$ 55,77</t>
  </si>
  <si>
    <t xml:space="preserve">Composição
 17.1.14 </t>
  </si>
  <si>
    <t xml:space="preserve"> 95544 </t>
  </si>
  <si>
    <t xml:space="preserve"> 00011703 </t>
  </si>
  <si>
    <t>44,01</t>
  </si>
  <si>
    <t>44,20</t>
  </si>
  <si>
    <t>R$ 46,22</t>
  </si>
  <si>
    <t>R$ 47,34</t>
  </si>
  <si>
    <t>R$ 13,36</t>
  </si>
  <si>
    <t>R$ 60,70</t>
  </si>
  <si>
    <t xml:space="preserve">Composição
 17.2.1 </t>
  </si>
  <si>
    <t xml:space="preserve"> 98103 </t>
  </si>
  <si>
    <t>3,02</t>
  </si>
  <si>
    <t>2,55</t>
  </si>
  <si>
    <t xml:space="preserve"> 00003280 </t>
  </si>
  <si>
    <t>149,42</t>
  </si>
  <si>
    <t>153,48</t>
  </si>
  <si>
    <t>R$ 160,49</t>
  </si>
  <si>
    <t>R$ 2,20</t>
  </si>
  <si>
    <t>R$ 162,71</t>
  </si>
  <si>
    <t>R$ 45,94</t>
  </si>
  <si>
    <t>R$ 208,65</t>
  </si>
  <si>
    <t xml:space="preserve">Composição
 17.2.2 </t>
  </si>
  <si>
    <t xml:space="preserve"> 89482 </t>
  </si>
  <si>
    <t>1,67</t>
  </si>
  <si>
    <t>13,50</t>
  </si>
  <si>
    <t>R$ 16,24</t>
  </si>
  <si>
    <t>R$ 17,69</t>
  </si>
  <si>
    <t>R$ 22,68</t>
  </si>
  <si>
    <t xml:space="preserve">Composição
 17.2.3 </t>
  </si>
  <si>
    <t xml:space="preserve">Composição
 17.3.1 </t>
  </si>
  <si>
    <t xml:space="preserve"> 94497 </t>
  </si>
  <si>
    <t xml:space="preserve"> 00006010 </t>
  </si>
  <si>
    <t>42,85</t>
  </si>
  <si>
    <t>44,72</t>
  </si>
  <si>
    <t>4,48</t>
  </si>
  <si>
    <t>R$ 60,79</t>
  </si>
  <si>
    <t>R$ 69,20</t>
  </si>
  <si>
    <t>R$ 19,54</t>
  </si>
  <si>
    <t>R$ 88,74</t>
  </si>
  <si>
    <t xml:space="preserve">Composição
 17.3.2 </t>
  </si>
  <si>
    <t xml:space="preserve"> 94496 </t>
  </si>
  <si>
    <t xml:space="preserve"> 00006017 </t>
  </si>
  <si>
    <t>33,94</t>
  </si>
  <si>
    <t>35,81</t>
  </si>
  <si>
    <t>R$ 51,88</t>
  </si>
  <si>
    <t>R$ 60,29</t>
  </si>
  <si>
    <t>R$ 17,02</t>
  </si>
  <si>
    <t>R$ 77,31</t>
  </si>
  <si>
    <t xml:space="preserve">Composição
 17.3.3 </t>
  </si>
  <si>
    <t xml:space="preserve"> 94494 </t>
  </si>
  <si>
    <t>9,64</t>
  </si>
  <si>
    <t xml:space="preserve"> 00006016 </t>
  </si>
  <si>
    <t>15,77</t>
  </si>
  <si>
    <t>4,40</t>
  </si>
  <si>
    <t>R$ 8,32</t>
  </si>
  <si>
    <t>R$ 41,51</t>
  </si>
  <si>
    <t>R$ 11,72</t>
  </si>
  <si>
    <t>R$ 53,23</t>
  </si>
  <si>
    <t xml:space="preserve">Composição
 17.3.4 </t>
  </si>
  <si>
    <t xml:space="preserve"> 94794 </t>
  </si>
  <si>
    <t xml:space="preserve"> 00006015 </t>
  </si>
  <si>
    <t>68,51</t>
  </si>
  <si>
    <t>70,38</t>
  </si>
  <si>
    <t>R$ 86,45</t>
  </si>
  <si>
    <t>R$ 94,86</t>
  </si>
  <si>
    <t>R$ 26,78</t>
  </si>
  <si>
    <t>R$ 121,64</t>
  </si>
  <si>
    <t xml:space="preserve">Composição
 17.3.5 </t>
  </si>
  <si>
    <t xml:space="preserve"> 89987 </t>
  </si>
  <si>
    <t>3,37</t>
  </si>
  <si>
    <t xml:space="preserve"> 00006005 </t>
  </si>
  <si>
    <t>38,49</t>
  </si>
  <si>
    <t>39,21</t>
  </si>
  <si>
    <t>1,50</t>
  </si>
  <si>
    <t>R$ 44,68</t>
  </si>
  <si>
    <t>R$ 47,56</t>
  </si>
  <si>
    <t>R$ 13,43</t>
  </si>
  <si>
    <t>R$ 60,99</t>
  </si>
  <si>
    <t xml:space="preserve">Composição
 17.3.6 </t>
  </si>
  <si>
    <t xml:space="preserve"> 89985 </t>
  </si>
  <si>
    <t xml:space="preserve"> 00006024 </t>
  </si>
  <si>
    <t>36,30</t>
  </si>
  <si>
    <t>37,02</t>
  </si>
  <si>
    <t>R$ 42,49</t>
  </si>
  <si>
    <t>R$ 45,37</t>
  </si>
  <si>
    <t>R$ 12,81</t>
  </si>
  <si>
    <t>R$ 58,18</t>
  </si>
  <si>
    <t xml:space="preserve">Composição
 17.3.7 </t>
  </si>
  <si>
    <t xml:space="preserve"> 90371 </t>
  </si>
  <si>
    <t>2,48</t>
  </si>
  <si>
    <t xml:space="preserve"> 00006032 </t>
  </si>
  <si>
    <t>7,47</t>
  </si>
  <si>
    <t>8,06</t>
  </si>
  <si>
    <t>R$ 2,15</t>
  </si>
  <si>
    <t>R$ 14,26</t>
  </si>
  <si>
    <t>R$ 4,02</t>
  </si>
  <si>
    <t>R$ 18,28</t>
  </si>
  <si>
    <t xml:space="preserve">Composição
 17.3.8 </t>
  </si>
  <si>
    <t xml:space="preserve"> 99630 </t>
  </si>
  <si>
    <t xml:space="preserve"> 00010419 </t>
  </si>
  <si>
    <t>50,11</t>
  </si>
  <si>
    <t>51,98</t>
  </si>
  <si>
    <t>R$ 68,05</t>
  </si>
  <si>
    <t>R$ 76,46</t>
  </si>
  <si>
    <t>R$ 21,59</t>
  </si>
  <si>
    <t>R$ 98,05</t>
  </si>
  <si>
    <t xml:space="preserve">Composição
 17.3.10 </t>
  </si>
  <si>
    <t xml:space="preserve"> 99631 </t>
  </si>
  <si>
    <t xml:space="preserve"> 00010416 </t>
  </si>
  <si>
    <t>57,73</t>
  </si>
  <si>
    <t>59,60</t>
  </si>
  <si>
    <t>R$ 75,67</t>
  </si>
  <si>
    <t>R$ 84,08</t>
  </si>
  <si>
    <t>R$ 23,74</t>
  </si>
  <si>
    <t>R$ 107,82</t>
  </si>
  <si>
    <t xml:space="preserve">Composição
 17.4.1 </t>
  </si>
  <si>
    <t xml:space="preserve"> 89707 </t>
  </si>
  <si>
    <t>3,11</t>
  </si>
  <si>
    <t>1,41</t>
  </si>
  <si>
    <t>R$ 19,01</t>
  </si>
  <si>
    <t>R$ 2,68</t>
  </si>
  <si>
    <t>R$ 21,68</t>
  </si>
  <si>
    <t>R$ 27,80</t>
  </si>
  <si>
    <t xml:space="preserve">Composição
 17.4.2 </t>
  </si>
  <si>
    <t xml:space="preserve"> 86884 </t>
  </si>
  <si>
    <t>4,75</t>
  </si>
  <si>
    <t>R$ 6,89</t>
  </si>
  <si>
    <t>R$ 8,05</t>
  </si>
  <si>
    <t xml:space="preserve">Composição
 17.4.3 </t>
  </si>
  <si>
    <t xml:space="preserve"> 89709 </t>
  </si>
  <si>
    <t>5,81</t>
  </si>
  <si>
    <t>R$ 7,22</t>
  </si>
  <si>
    <t>R$ 0,75</t>
  </si>
  <si>
    <t>R$ 7,97</t>
  </si>
  <si>
    <t>R$ 2,25</t>
  </si>
  <si>
    <t>R$ 10,22</t>
  </si>
  <si>
    <t xml:space="preserve">Composição
 17.4.4 </t>
  </si>
  <si>
    <t xml:space="preserve"> 86882 </t>
  </si>
  <si>
    <t xml:space="preserve"> 00006146 </t>
  </si>
  <si>
    <t>17,89</t>
  </si>
  <si>
    <t>18,26</t>
  </si>
  <si>
    <t>R$ 20,20</t>
  </si>
  <si>
    <t>R$ 1,06</t>
  </si>
  <si>
    <t>R$ 21,25</t>
  </si>
  <si>
    <t xml:space="preserve">Composição
 17.4.5 </t>
  </si>
  <si>
    <t xml:space="preserve"> 86883 </t>
  </si>
  <si>
    <t>10,27</t>
  </si>
  <si>
    <t>R$ 11,44</t>
  </si>
  <si>
    <t>R$ 0,63</t>
  </si>
  <si>
    <t>R$ 3,41</t>
  </si>
  <si>
    <t>R$ 15,49</t>
  </si>
  <si>
    <t xml:space="preserve">Composição
 17.4.6 </t>
  </si>
  <si>
    <t xml:space="preserve"> 89711 </t>
  </si>
  <si>
    <t>3,73</t>
  </si>
  <si>
    <t>R$ 10,02</t>
  </si>
  <si>
    <t>R$ 3,22</t>
  </si>
  <si>
    <t>R$ 13,22</t>
  </si>
  <si>
    <t>R$ 3,73</t>
  </si>
  <si>
    <t>R$ 16,95</t>
  </si>
  <si>
    <t xml:space="preserve">Composição
 17.4.7 </t>
  </si>
  <si>
    <t xml:space="preserve"> 86879 </t>
  </si>
  <si>
    <t>3,90</t>
  </si>
  <si>
    <t>R$ 5,62</t>
  </si>
  <si>
    <t>R$ 6,54</t>
  </si>
  <si>
    <t>R$ 8,38</t>
  </si>
  <si>
    <t xml:space="preserve">Composição
 17.4.8 </t>
  </si>
  <si>
    <t xml:space="preserve"> 86880 </t>
  </si>
  <si>
    <t>18,02</t>
  </si>
  <si>
    <t>R$ 19,74</t>
  </si>
  <si>
    <t>R$ 20,66</t>
  </si>
  <si>
    <t>R$ 5,83</t>
  </si>
  <si>
    <t>R$ 26,49</t>
  </si>
  <si>
    <t xml:space="preserve">Composição
 17.5.1 </t>
  </si>
  <si>
    <t xml:space="preserve"> 89504 </t>
  </si>
  <si>
    <t>1,34</t>
  </si>
  <si>
    <t xml:space="preserve"> 00001930 </t>
  </si>
  <si>
    <t>9,77</t>
  </si>
  <si>
    <t>R$ 11,96</t>
  </si>
  <si>
    <t>R$ 1,15</t>
  </si>
  <si>
    <t>R$ 13,12</t>
  </si>
  <si>
    <t>R$ 3,70</t>
  </si>
  <si>
    <t>R$ 16,82</t>
  </si>
  <si>
    <t xml:space="preserve">Composição
 17.5.2 </t>
  </si>
  <si>
    <t xml:space="preserve"> 89728 </t>
  </si>
  <si>
    <t xml:space="preserve"> 00001933 </t>
  </si>
  <si>
    <t>2,45</t>
  </si>
  <si>
    <t>3,81</t>
  </si>
  <si>
    <t>R$ 5,84</t>
  </si>
  <si>
    <t>R$ 1,07</t>
  </si>
  <si>
    <t xml:space="preserve">Composição
 17.5.3 </t>
  </si>
  <si>
    <t xml:space="preserve"> 89733 </t>
  </si>
  <si>
    <t xml:space="preserve"> 00001932 </t>
  </si>
  <si>
    <t>5,56</t>
  </si>
  <si>
    <t>R$ 11,61</t>
  </si>
  <si>
    <t>R$ 3,27</t>
  </si>
  <si>
    <t xml:space="preserve">Composição
 17.5.4 </t>
  </si>
  <si>
    <t xml:space="preserve"> 89742 </t>
  </si>
  <si>
    <t xml:space="preserve"> 00000297 </t>
  </si>
  <si>
    <t xml:space="preserve"> 00001951 </t>
  </si>
  <si>
    <t>R$ 17,65</t>
  </si>
  <si>
    <t>R$ 2,04</t>
  </si>
  <si>
    <t>R$ 19,68</t>
  </si>
  <si>
    <t>R$ 5,55</t>
  </si>
  <si>
    <t>R$ 25,23</t>
  </si>
  <si>
    <t xml:space="preserve">Composição
 17.5.5 </t>
  </si>
  <si>
    <t xml:space="preserve"> 89748 </t>
  </si>
  <si>
    <t>16,35</t>
  </si>
  <si>
    <t>R$ 21,44</t>
  </si>
  <si>
    <t>R$ 6,80</t>
  </si>
  <si>
    <t>R$ 30,90</t>
  </si>
  <si>
    <t xml:space="preserve">Composição
 17.5.6 </t>
  </si>
  <si>
    <t xml:space="preserve"> 89750 </t>
  </si>
  <si>
    <t xml:space="preserve"> 00001970 </t>
  </si>
  <si>
    <t>26,35</t>
  </si>
  <si>
    <t>30,18</t>
  </si>
  <si>
    <t>R$ 35,27</t>
  </si>
  <si>
    <t>R$ 37,93</t>
  </si>
  <si>
    <t>R$ 10,71</t>
  </si>
  <si>
    <t>R$ 48,64</t>
  </si>
  <si>
    <t xml:space="preserve">Composição
 17.5.7 </t>
  </si>
  <si>
    <t xml:space="preserve"> 89810 </t>
  </si>
  <si>
    <t>1,49</t>
  </si>
  <si>
    <t xml:space="preserve"> 00003528 </t>
  </si>
  <si>
    <t>4,70</t>
  </si>
  <si>
    <t>8,26</t>
  </si>
  <si>
    <t>R$ 10,70</t>
  </si>
  <si>
    <t>R$ 1,29</t>
  </si>
  <si>
    <t>R$ 11,98</t>
  </si>
  <si>
    <t>R$ 15,36</t>
  </si>
  <si>
    <t xml:space="preserve">Composição
 17.5.8 </t>
  </si>
  <si>
    <t xml:space="preserve"> 89806 </t>
  </si>
  <si>
    <t xml:space="preserve"> 00003519 </t>
  </si>
  <si>
    <t>4,22</t>
  </si>
  <si>
    <t>6,90</t>
  </si>
  <si>
    <t>R$ 8,52</t>
  </si>
  <si>
    <t>R$ 0,85</t>
  </si>
  <si>
    <t>R$ 9,38</t>
  </si>
  <si>
    <t>R$ 2,64</t>
  </si>
  <si>
    <t>R$ 12,02</t>
  </si>
  <si>
    <t xml:space="preserve">Composição
 17.5.9 </t>
  </si>
  <si>
    <t xml:space="preserve"> 89802 </t>
  </si>
  <si>
    <t xml:space="preserve"> 00003518 </t>
  </si>
  <si>
    <t>1,78</t>
  </si>
  <si>
    <t>3,62</t>
  </si>
  <si>
    <t>R$ 4,43</t>
  </si>
  <si>
    <t>R$ 4,86</t>
  </si>
  <si>
    <t xml:space="preserve">Composição
 17.5.10 </t>
  </si>
  <si>
    <t xml:space="preserve"> 89726 </t>
  </si>
  <si>
    <t>1,95</t>
  </si>
  <si>
    <t>R$ 3,98</t>
  </si>
  <si>
    <t>R$ 5,05</t>
  </si>
  <si>
    <t>R$ 6,47</t>
  </si>
  <si>
    <t xml:space="preserve">Composição
 17.5.11 </t>
  </si>
  <si>
    <t xml:space="preserve"> 89744 </t>
  </si>
  <si>
    <t xml:space="preserve"> 00003520 </t>
  </si>
  <si>
    <t>4,73</t>
  </si>
  <si>
    <t>8,56</t>
  </si>
  <si>
    <t>R$ 13,65</t>
  </si>
  <si>
    <t>R$ 16,31</t>
  </si>
  <si>
    <t>R$ 4,60</t>
  </si>
  <si>
    <t xml:space="preserve">Composição
 17.5.12 </t>
  </si>
  <si>
    <t xml:space="preserve"> 89731 </t>
  </si>
  <si>
    <t>3,46</t>
  </si>
  <si>
    <t>R$ 6,09</t>
  </si>
  <si>
    <t>R$ 7,48</t>
  </si>
  <si>
    <t>R$ 2,11</t>
  </si>
  <si>
    <t>R$ 9,59</t>
  </si>
  <si>
    <t xml:space="preserve">Composição
 17.5.13 </t>
  </si>
  <si>
    <t xml:space="preserve"> 89737 </t>
  </si>
  <si>
    <t xml:space="preserve"> 00003509 </t>
  </si>
  <si>
    <t>3,72</t>
  </si>
  <si>
    <t>6,63</t>
  </si>
  <si>
    <t>R$ 10,49</t>
  </si>
  <si>
    <t>R$ 12,52</t>
  </si>
  <si>
    <t>R$ 3,53</t>
  </si>
  <si>
    <t>R$ 16,05</t>
  </si>
  <si>
    <t xml:space="preserve">Composição
 17.5.14 </t>
  </si>
  <si>
    <t xml:space="preserve"> 89724 </t>
  </si>
  <si>
    <t>3,44</t>
  </si>
  <si>
    <t>R$ 5,47</t>
  </si>
  <si>
    <t xml:space="preserve">Composição
 17.5.15 </t>
  </si>
  <si>
    <t xml:space="preserve"> 89795 </t>
  </si>
  <si>
    <t xml:space="preserve"> 00003658 </t>
  </si>
  <si>
    <t>9,43</t>
  </si>
  <si>
    <t>14,98</t>
  </si>
  <si>
    <t>R$ 20,06</t>
  </si>
  <si>
    <t>R$ 22,73</t>
  </si>
  <si>
    <t>R$ 6,41</t>
  </si>
  <si>
    <t>R$ 29,14</t>
  </si>
  <si>
    <t xml:space="preserve">Composição
 17.5.16 </t>
  </si>
  <si>
    <t xml:space="preserve"> 89797 </t>
  </si>
  <si>
    <t>4,10</t>
  </si>
  <si>
    <t>19,61</t>
  </si>
  <si>
    <t>1,87</t>
  </si>
  <si>
    <t>R$ 26,33</t>
  </si>
  <si>
    <t>R$ 3,55</t>
  </si>
  <si>
    <t>R$ 8,42</t>
  </si>
  <si>
    <t>R$ 38,27</t>
  </si>
  <si>
    <t xml:space="preserve">Composição
 17.5.17 </t>
  </si>
  <si>
    <t xml:space="preserve"> 89785 </t>
  </si>
  <si>
    <t xml:space="preserve"> 00003662 </t>
  </si>
  <si>
    <t>R$ 1,83</t>
  </si>
  <si>
    <t xml:space="preserve">Composição
 17.5.18 </t>
  </si>
  <si>
    <t xml:space="preserve"> 89752 </t>
  </si>
  <si>
    <t xml:space="preserve"> 00003897 </t>
  </si>
  <si>
    <t>2,03</t>
  </si>
  <si>
    <t>R$ 3,45</t>
  </si>
  <si>
    <t>R$ 4,19</t>
  </si>
  <si>
    <t>R$ 1,18</t>
  </si>
  <si>
    <t>R$ 5,37</t>
  </si>
  <si>
    <t xml:space="preserve">Composição
 17.5.19 </t>
  </si>
  <si>
    <t xml:space="preserve"> 89754 </t>
  </si>
  <si>
    <t xml:space="preserve"> 00003848 </t>
  </si>
  <si>
    <t>5,84</t>
  </si>
  <si>
    <t>7,76</t>
  </si>
  <si>
    <t>R$ 10,24</t>
  </si>
  <si>
    <t>R$ 2,89</t>
  </si>
  <si>
    <t>R$ 13,13</t>
  </si>
  <si>
    <t xml:space="preserve">Composição
 17.5.20 </t>
  </si>
  <si>
    <t xml:space="preserve"> 89776 </t>
  </si>
  <si>
    <t xml:space="preserve"> 00003895 </t>
  </si>
  <si>
    <t>6,35</t>
  </si>
  <si>
    <t>9,14</t>
  </si>
  <si>
    <t>R$ 11,77</t>
  </si>
  <si>
    <t>R$ 13,16</t>
  </si>
  <si>
    <t>R$ 16,87</t>
  </si>
  <si>
    <t xml:space="preserve">Composição
 17.5.21 </t>
  </si>
  <si>
    <t xml:space="preserve"> 89813 </t>
  </si>
  <si>
    <t xml:space="preserve"> 00003875 </t>
  </si>
  <si>
    <t>R$ 4,06</t>
  </si>
  <si>
    <t>R$ 5,61</t>
  </si>
  <si>
    <t xml:space="preserve">Composição
 17.5.22 </t>
  </si>
  <si>
    <t xml:space="preserve"> 89817 </t>
  </si>
  <si>
    <t xml:space="preserve"> 00003898 </t>
  </si>
  <si>
    <t>R$ 6,97</t>
  </si>
  <si>
    <t>R$ 0,64</t>
  </si>
  <si>
    <t>R$ 7,61</t>
  </si>
  <si>
    <t>R$ 2,14</t>
  </si>
  <si>
    <t>R$ 9,75</t>
  </si>
  <si>
    <t xml:space="preserve">Composição
 17.5.23 </t>
  </si>
  <si>
    <t xml:space="preserve"> 89821 </t>
  </si>
  <si>
    <t xml:space="preserve"> 00003899 </t>
  </si>
  <si>
    <t>3,60</t>
  </si>
  <si>
    <t>R$ 8,70</t>
  </si>
  <si>
    <t>R$ 2,69</t>
  </si>
  <si>
    <t>R$ 12,25</t>
  </si>
  <si>
    <t xml:space="preserve">Composição
 17.5.24 </t>
  </si>
  <si>
    <t xml:space="preserve"> 89800 </t>
  </si>
  <si>
    <t>1,99</t>
  </si>
  <si>
    <t>10,52</t>
  </si>
  <si>
    <t>R$ 13,77</t>
  </si>
  <si>
    <t>R$ 15,48</t>
  </si>
  <si>
    <t>R$ 4,37</t>
  </si>
  <si>
    <t>R$ 19,85</t>
  </si>
  <si>
    <t xml:space="preserve">Composição
 17.5.25 </t>
  </si>
  <si>
    <t xml:space="preserve"> 89798 </t>
  </si>
  <si>
    <t>R$ 6,84</t>
  </si>
  <si>
    <t>R$ 0,53</t>
  </si>
  <si>
    <t>R$ 2,08</t>
  </si>
  <si>
    <t>R$ 9,46</t>
  </si>
  <si>
    <t xml:space="preserve">Composição
 17.5.26 </t>
  </si>
  <si>
    <t xml:space="preserve">Composição
 17.5.27 </t>
  </si>
  <si>
    <t xml:space="preserve"> 89799 </t>
  </si>
  <si>
    <t>1,36</t>
  </si>
  <si>
    <t xml:space="preserve"> 00009837 </t>
  </si>
  <si>
    <t>7,37</t>
  </si>
  <si>
    <t>8,93</t>
  </si>
  <si>
    <t>R$ 11,16</t>
  </si>
  <si>
    <t>R$ 12,34</t>
  </si>
  <si>
    <t>R$ 3,48</t>
  </si>
  <si>
    <t>R$ 15,82</t>
  </si>
  <si>
    <t xml:space="preserve">Composição
 17.5.28 </t>
  </si>
  <si>
    <t xml:space="preserve"> 89825 </t>
  </si>
  <si>
    <t>7,67</t>
  </si>
  <si>
    <t>R$ 8,88</t>
  </si>
  <si>
    <t>R$ 9,53</t>
  </si>
  <si>
    <t>R$ 12,22</t>
  </si>
  <si>
    <t xml:space="preserve">Composição
 17.6.1 </t>
  </si>
  <si>
    <t xml:space="preserve"> 89424 </t>
  </si>
  <si>
    <t xml:space="preserve"> 00003904 </t>
  </si>
  <si>
    <t>R$ 2,54</t>
  </si>
  <si>
    <t>R$ 0,90</t>
  </si>
  <si>
    <t>R$ 4,09</t>
  </si>
  <si>
    <t xml:space="preserve">Composição
 17.6.2 </t>
  </si>
  <si>
    <t xml:space="preserve"> 89408 </t>
  </si>
  <si>
    <t>R$ 3,17</t>
  </si>
  <si>
    <t>R$ 0,96</t>
  </si>
  <si>
    <t>R$ 4,13</t>
  </si>
  <si>
    <t>R$ 5,29</t>
  </si>
  <si>
    <t xml:space="preserve">Composição
 17.7.1 </t>
  </si>
  <si>
    <t xml:space="preserve"> 94708 </t>
  </si>
  <si>
    <t>2,86</t>
  </si>
  <si>
    <t xml:space="preserve"> 00000114 </t>
  </si>
  <si>
    <t>7,83</t>
  </si>
  <si>
    <t xml:space="preserve"> 00020080 </t>
  </si>
  <si>
    <t>15,71</t>
  </si>
  <si>
    <t>9,52</t>
  </si>
  <si>
    <t>R$ 14,21</t>
  </si>
  <si>
    <t>R$ 2,48</t>
  </si>
  <si>
    <t>R$ 16,69</t>
  </si>
  <si>
    <t>R$ 4,71</t>
  </si>
  <si>
    <t>R$ 21,40</t>
  </si>
  <si>
    <t xml:space="preserve">Composição
 17.7.2 </t>
  </si>
  <si>
    <t xml:space="preserve"> 94709 </t>
  </si>
  <si>
    <t xml:space="preserve"> 00000068 </t>
  </si>
  <si>
    <t>13,66</t>
  </si>
  <si>
    <t>R$ 18,35</t>
  </si>
  <si>
    <t>R$ 20,83</t>
  </si>
  <si>
    <t>R$ 5,88</t>
  </si>
  <si>
    <t xml:space="preserve">Composição
 17.7.3 </t>
  </si>
  <si>
    <t xml:space="preserve"> 94710 </t>
  </si>
  <si>
    <t xml:space="preserve"> 00000086 </t>
  </si>
  <si>
    <t>22,26</t>
  </si>
  <si>
    <t>23,95</t>
  </si>
  <si>
    <t>R$ 28,64</t>
  </si>
  <si>
    <t>R$ 31,12</t>
  </si>
  <si>
    <t>R$ 8,78</t>
  </si>
  <si>
    <t>R$ 39,90</t>
  </si>
  <si>
    <t xml:space="preserve">Composição
 17.7.4 </t>
  </si>
  <si>
    <t xml:space="preserve"> 94711 </t>
  </si>
  <si>
    <t xml:space="preserve"> 00000066 </t>
  </si>
  <si>
    <t>22,34</t>
  </si>
  <si>
    <t>28,29</t>
  </si>
  <si>
    <t>R$ 34,55</t>
  </si>
  <si>
    <t>R$ 3,30</t>
  </si>
  <si>
    <t>R$ 37,84</t>
  </si>
  <si>
    <t>R$ 10,68</t>
  </si>
  <si>
    <t>R$ 48,52</t>
  </si>
  <si>
    <t xml:space="preserve">Composição
 17.7.5 </t>
  </si>
  <si>
    <t xml:space="preserve"> 94714 </t>
  </si>
  <si>
    <t xml:space="preserve"> 00000074 </t>
  </si>
  <si>
    <t>152,28</t>
  </si>
  <si>
    <t>158,23</t>
  </si>
  <si>
    <t>R$ 164,49</t>
  </si>
  <si>
    <t>R$ 167,78</t>
  </si>
  <si>
    <t>R$ 47,38</t>
  </si>
  <si>
    <t>R$ 215,16</t>
  </si>
  <si>
    <t xml:space="preserve">Composição
 17.7.6 </t>
  </si>
  <si>
    <t xml:space="preserve"> 89383 </t>
  </si>
  <si>
    <t>1,51</t>
  </si>
  <si>
    <t>R$ 3,54</t>
  </si>
  <si>
    <t>R$ 4,61</t>
  </si>
  <si>
    <t>R$ 1,30</t>
  </si>
  <si>
    <t>R$ 5,91</t>
  </si>
  <si>
    <t xml:space="preserve">Composição
 17.7.7 </t>
  </si>
  <si>
    <t xml:space="preserve"> 89570 </t>
  </si>
  <si>
    <t xml:space="preserve"> 00000110 </t>
  </si>
  <si>
    <t>5,74</t>
  </si>
  <si>
    <t>R$ 6,93</t>
  </si>
  <si>
    <t>R$ 7,56</t>
  </si>
  <si>
    <t>R$ 2,13</t>
  </si>
  <si>
    <t>R$ 9,69</t>
  </si>
  <si>
    <t xml:space="preserve">Composição
 17.7.8 </t>
  </si>
  <si>
    <t xml:space="preserve"> 89595 </t>
  </si>
  <si>
    <t xml:space="preserve"> 00000111 </t>
  </si>
  <si>
    <t>5,07</t>
  </si>
  <si>
    <t>R$ 8,53</t>
  </si>
  <si>
    <t>R$ 0,77</t>
  </si>
  <si>
    <t>R$ 9,30</t>
  </si>
  <si>
    <t xml:space="preserve">Composição
 17.7.9 </t>
  </si>
  <si>
    <t xml:space="preserve"> 89605 </t>
  </si>
  <si>
    <t xml:space="preserve"> 00003850 </t>
  </si>
  <si>
    <t>9,86</t>
  </si>
  <si>
    <t>R$ 11,57</t>
  </si>
  <si>
    <t>R$ 0,91</t>
  </si>
  <si>
    <t>R$ 12,49</t>
  </si>
  <si>
    <t>R$ 3,52</t>
  </si>
  <si>
    <t>R$ 16,01</t>
  </si>
  <si>
    <t xml:space="preserve">Composição
 17.7.10 </t>
  </si>
  <si>
    <t xml:space="preserve"> 89579 </t>
  </si>
  <si>
    <t xml:space="preserve"> 00038023 </t>
  </si>
  <si>
    <t>3,03</t>
  </si>
  <si>
    <t>R$ 6,49</t>
  </si>
  <si>
    <t xml:space="preserve">Composição
 17.7.11 </t>
  </si>
  <si>
    <t xml:space="preserve"> 89525 </t>
  </si>
  <si>
    <t>2,19</t>
  </si>
  <si>
    <t xml:space="preserve"> 00001961 </t>
  </si>
  <si>
    <t>53,03</t>
  </si>
  <si>
    <t>R$ 56,61</t>
  </si>
  <si>
    <t>R$ 1,89</t>
  </si>
  <si>
    <t>R$ 58,49</t>
  </si>
  <si>
    <t>R$ 16,51</t>
  </si>
  <si>
    <t>R$ 75,00</t>
  </si>
  <si>
    <t xml:space="preserve">Composição
 17.7.12 </t>
  </si>
  <si>
    <t xml:space="preserve"> 89481 </t>
  </si>
  <si>
    <t>1,27</t>
  </si>
  <si>
    <t>R$ 3,13</t>
  </si>
  <si>
    <t>R$ 0,88</t>
  </si>
  <si>
    <t>R$ 4,01</t>
  </si>
  <si>
    <t xml:space="preserve">Composição
 17.7.13 </t>
  </si>
  <si>
    <t xml:space="preserve"> 89497 </t>
  </si>
  <si>
    <t xml:space="preserve"> 00003535 </t>
  </si>
  <si>
    <t>3,24</t>
  </si>
  <si>
    <t>R$ 6,44</t>
  </si>
  <si>
    <t>R$ 7,39</t>
  </si>
  <si>
    <t>R$ 9,47</t>
  </si>
  <si>
    <t xml:space="preserve">Composição
 17.7.14 </t>
  </si>
  <si>
    <t xml:space="preserve"> 89501 </t>
  </si>
  <si>
    <t xml:space="preserve"> 00003540 </t>
  </si>
  <si>
    <t>5,58</t>
  </si>
  <si>
    <t>R$ 8,93</t>
  </si>
  <si>
    <t>R$ 2,52</t>
  </si>
  <si>
    <t>R$ 11,45</t>
  </si>
  <si>
    <t xml:space="preserve">Composição
 17.7.15 </t>
  </si>
  <si>
    <t xml:space="preserve"> 89513 </t>
  </si>
  <si>
    <t xml:space="preserve"> 00003511 </t>
  </si>
  <si>
    <t>57,12</t>
  </si>
  <si>
    <t>61,70</t>
  </si>
  <si>
    <t>R$ 64,88</t>
  </si>
  <si>
    <t>R$ 66,56</t>
  </si>
  <si>
    <t>R$ 18,79</t>
  </si>
  <si>
    <t>R$ 85,35</t>
  </si>
  <si>
    <t xml:space="preserve">Composição
 17.7.16 </t>
  </si>
  <si>
    <t xml:space="preserve"> 89577 </t>
  </si>
  <si>
    <t xml:space="preserve"> 00003847 </t>
  </si>
  <si>
    <t>17,32</t>
  </si>
  <si>
    <t>19,32</t>
  </si>
  <si>
    <t>R$ 20,78</t>
  </si>
  <si>
    <t>R$ 21,55</t>
  </si>
  <si>
    <t>R$ 6,08</t>
  </si>
  <si>
    <t>R$ 27,63</t>
  </si>
  <si>
    <t xml:space="preserve">Composição
 17.7.17 </t>
  </si>
  <si>
    <t xml:space="preserve"> 89425 </t>
  </si>
  <si>
    <t xml:space="preserve"> 00003873 </t>
  </si>
  <si>
    <t>6,38</t>
  </si>
  <si>
    <t>7,22</t>
  </si>
  <si>
    <t>R$ 8,43</t>
  </si>
  <si>
    <t xml:space="preserve">Composição
 17.7.18 </t>
  </si>
  <si>
    <t xml:space="preserve">Composição
 17.7.19 </t>
  </si>
  <si>
    <t xml:space="preserve"> 89356 </t>
  </si>
  <si>
    <t>4,59</t>
  </si>
  <si>
    <t>R$ 10,92</t>
  </si>
  <si>
    <t>R$ 3,96</t>
  </si>
  <si>
    <t>R$ 19,04</t>
  </si>
  <si>
    <t xml:space="preserve">Composição
 17.7.20 </t>
  </si>
  <si>
    <t xml:space="preserve"> 89448 </t>
  </si>
  <si>
    <t xml:space="preserve"> 00009874 </t>
  </si>
  <si>
    <t>8,10</t>
  </si>
  <si>
    <t>R$ 8,58</t>
  </si>
  <si>
    <t>R$ 0,25</t>
  </si>
  <si>
    <t>R$ 8,83</t>
  </si>
  <si>
    <t>R$ 2,49</t>
  </si>
  <si>
    <t xml:space="preserve">Composição
 17.7.21 </t>
  </si>
  <si>
    <t xml:space="preserve"> 89449 </t>
  </si>
  <si>
    <t xml:space="preserve"> 00009875 </t>
  </si>
  <si>
    <t>9,29</t>
  </si>
  <si>
    <t>R$ 9,87</t>
  </si>
  <si>
    <t>R$ 0,31</t>
  </si>
  <si>
    <t>R$ 10,18</t>
  </si>
  <si>
    <t>R$ 2,87</t>
  </si>
  <si>
    <t>R$ 13,05</t>
  </si>
  <si>
    <t xml:space="preserve">Composição
 17.7.22 </t>
  </si>
  <si>
    <t xml:space="preserve"> 89450 </t>
  </si>
  <si>
    <t xml:space="preserve"> 00009873 </t>
  </si>
  <si>
    <t>14,65</t>
  </si>
  <si>
    <t>15,62</t>
  </si>
  <si>
    <t>R$ 16,30</t>
  </si>
  <si>
    <t>R$ 0,36</t>
  </si>
  <si>
    <t>R$ 16,67</t>
  </si>
  <si>
    <t>R$ 4,70</t>
  </si>
  <si>
    <t>R$ 21,37</t>
  </si>
  <si>
    <t xml:space="preserve">Composição
 17.7.23 </t>
  </si>
  <si>
    <t xml:space="preserve"> 89451 </t>
  </si>
  <si>
    <t xml:space="preserve"> 00009871 </t>
  </si>
  <si>
    <t>24,55</t>
  </si>
  <si>
    <t>26,14</t>
  </si>
  <si>
    <t>R$ 26,99</t>
  </si>
  <si>
    <t>R$ 0,45</t>
  </si>
  <si>
    <t>R$ 27,44</t>
  </si>
  <si>
    <t>R$ 7,74</t>
  </si>
  <si>
    <t>R$ 35,18</t>
  </si>
  <si>
    <t xml:space="preserve">Composição
 17.7.24 </t>
  </si>
  <si>
    <t xml:space="preserve"> 89452 </t>
  </si>
  <si>
    <t xml:space="preserve"> 00009872 </t>
  </si>
  <si>
    <t>30,68</t>
  </si>
  <si>
    <t>32,67</t>
  </si>
  <si>
    <t>R$ 33,61</t>
  </si>
  <si>
    <t>R$ 0,50</t>
  </si>
  <si>
    <t>R$ 34,12</t>
  </si>
  <si>
    <t>R$ 9,63</t>
  </si>
  <si>
    <t>R$ 43,75</t>
  </si>
  <si>
    <t xml:space="preserve">Composição
 17.7.25 </t>
  </si>
  <si>
    <t xml:space="preserve"> 89440 </t>
  </si>
  <si>
    <t>R$ 4,57</t>
  </si>
  <si>
    <t>R$ 5,85</t>
  </si>
  <si>
    <t>R$ 7,50</t>
  </si>
  <si>
    <t xml:space="preserve">Composição
 17.7.26 </t>
  </si>
  <si>
    <t xml:space="preserve"> 89628 </t>
  </si>
  <si>
    <t xml:space="preserve"> 00007143 </t>
  </si>
  <si>
    <t>18,81</t>
  </si>
  <si>
    <t>22,89</t>
  </si>
  <si>
    <t>R$ 26,34</t>
  </si>
  <si>
    <t>R$ 28,16</t>
  </si>
  <si>
    <t>R$ 7,95</t>
  </si>
  <si>
    <t>R$ 36,11</t>
  </si>
  <si>
    <t xml:space="preserve">Composição
 17.7.27 </t>
  </si>
  <si>
    <t xml:space="preserve"> 89629 </t>
  </si>
  <si>
    <t xml:space="preserve"> 00007144 </t>
  </si>
  <si>
    <t>37,63</t>
  </si>
  <si>
    <t>44,46</t>
  </si>
  <si>
    <t>R$ 48,71</t>
  </si>
  <si>
    <t>R$ 2,24</t>
  </si>
  <si>
    <t>R$ 50,94</t>
  </si>
  <si>
    <t>R$ 14,38</t>
  </si>
  <si>
    <t xml:space="preserve">Composição
 17.7.28 </t>
  </si>
  <si>
    <t xml:space="preserve"> 94699 </t>
  </si>
  <si>
    <t>8,03</t>
  </si>
  <si>
    <t xml:space="preserve"> 00007145 </t>
  </si>
  <si>
    <t>61,71</t>
  </si>
  <si>
    <t>74,89</t>
  </si>
  <si>
    <t>3,67</t>
  </si>
  <si>
    <t>R$ 88,04</t>
  </si>
  <si>
    <t>R$ 6,94</t>
  </si>
  <si>
    <t>R$ 94,93</t>
  </si>
  <si>
    <t>R$ 26,80</t>
  </si>
  <si>
    <t>R$ 121,73</t>
  </si>
  <si>
    <t xml:space="preserve">Composição
 17.7.29 </t>
  </si>
  <si>
    <t xml:space="preserve"> 89627 </t>
  </si>
  <si>
    <t xml:space="preserve"> 00007129 </t>
  </si>
  <si>
    <t>8,61</t>
  </si>
  <si>
    <t>R$ 11,53</t>
  </si>
  <si>
    <t>R$ 1,54</t>
  </si>
  <si>
    <t>R$ 13,07</t>
  </si>
  <si>
    <t>R$ 3,69</t>
  </si>
  <si>
    <t>R$ 16,76</t>
  </si>
  <si>
    <t xml:space="preserve">Composição
 17.7.30 </t>
  </si>
  <si>
    <t xml:space="preserve"> 89630 </t>
  </si>
  <si>
    <t xml:space="preserve"> 00007132 </t>
  </si>
  <si>
    <t>31,01</t>
  </si>
  <si>
    <t>37,84</t>
  </si>
  <si>
    <t>R$ 42,09</t>
  </si>
  <si>
    <t>R$ 44,32</t>
  </si>
  <si>
    <t>R$ 12,51</t>
  </si>
  <si>
    <t>R$ 56,83</t>
  </si>
  <si>
    <t xml:space="preserve">Composição
 17.7.31 </t>
  </si>
  <si>
    <t xml:space="preserve"> 94698 </t>
  </si>
  <si>
    <t>4,58</t>
  </si>
  <si>
    <t>38,13</t>
  </si>
  <si>
    <t>R$ 45,62</t>
  </si>
  <si>
    <t>R$ 49,54</t>
  </si>
  <si>
    <t>R$ 13,99</t>
  </si>
  <si>
    <t>R$ 63,53</t>
  </si>
  <si>
    <t xml:space="preserve">Composição
 17.7.32 </t>
  </si>
  <si>
    <t xml:space="preserve"> 94700 </t>
  </si>
  <si>
    <t xml:space="preserve"> 00007133 </t>
  </si>
  <si>
    <t>48,17</t>
  </si>
  <si>
    <t>61,35</t>
  </si>
  <si>
    <t>R$ 74,50</t>
  </si>
  <si>
    <t>R$ 81,39</t>
  </si>
  <si>
    <t>R$ 22,98</t>
  </si>
  <si>
    <t>R$ 104,37</t>
  </si>
  <si>
    <t xml:space="preserve">Composição
 17.7.33 </t>
  </si>
  <si>
    <t xml:space="preserve"> 89594 </t>
  </si>
  <si>
    <t xml:space="preserve"> 00009897 </t>
  </si>
  <si>
    <t>19,25</t>
  </si>
  <si>
    <t>21,25</t>
  </si>
  <si>
    <t>R$ 22,71</t>
  </si>
  <si>
    <t xml:space="preserve">Composição
 17.7.34 </t>
  </si>
  <si>
    <t xml:space="preserve"> 89536 </t>
  </si>
  <si>
    <t xml:space="preserve"> 00009906 </t>
  </si>
  <si>
    <t>6,34</t>
  </si>
  <si>
    <t>R$ 7,15</t>
  </si>
  <si>
    <t>R$ 7,58</t>
  </si>
  <si>
    <t>R$ 9,72</t>
  </si>
  <si>
    <t xml:space="preserve">Composição
 17.8.1 </t>
  </si>
  <si>
    <t xml:space="preserve"> 90373 </t>
  </si>
  <si>
    <t xml:space="preserve"> 00020147 </t>
  </si>
  <si>
    <t>3,82</t>
  </si>
  <si>
    <t>R$ 7,93</t>
  </si>
  <si>
    <t xml:space="preserve">Composição
 17.9.2 </t>
  </si>
  <si>
    <t xml:space="preserve"> 94964 </t>
  </si>
  <si>
    <t>21,00</t>
  </si>
  <si>
    <t>250,75</t>
  </si>
  <si>
    <t>2,66</t>
  </si>
  <si>
    <t>11,74</t>
  </si>
  <si>
    <t>R$ 288,43</t>
  </si>
  <si>
    <t>R$ 18,14</t>
  </si>
  <si>
    <t>R$ 306,44</t>
  </si>
  <si>
    <t>R$ 86,53</t>
  </si>
  <si>
    <t>R$ 392,97</t>
  </si>
  <si>
    <t xml:space="preserve">Composição
 17.9.3 </t>
  </si>
  <si>
    <t xml:space="preserve"> 73548 </t>
  </si>
  <si>
    <t>3,66</t>
  </si>
  <si>
    <t>44,54</t>
  </si>
  <si>
    <t xml:space="preserve"> 00000123 </t>
  </si>
  <si>
    <t>379,88</t>
  </si>
  <si>
    <t>24,28</t>
  </si>
  <si>
    <t>R$ 458,27</t>
  </si>
  <si>
    <t>R$ 38,47</t>
  </si>
  <si>
    <t>R$ 496,74</t>
  </si>
  <si>
    <t>R$ 140,27</t>
  </si>
  <si>
    <t>R$ 637,01</t>
  </si>
  <si>
    <t xml:space="preserve">Composição
 18.1.1 </t>
  </si>
  <si>
    <t xml:space="preserve"> 83645 </t>
  </si>
  <si>
    <t xml:space="preserve"> 00000736 </t>
  </si>
  <si>
    <t>1.547,61</t>
  </si>
  <si>
    <t>1.552,84</t>
  </si>
  <si>
    <t>R$ 1.698,58</t>
  </si>
  <si>
    <t>R$ 1.775,74</t>
  </si>
  <si>
    <t>R$ 501,46</t>
  </si>
  <si>
    <t>R$ 2.277,20</t>
  </si>
  <si>
    <t xml:space="preserve">Composição
 18.1.2 </t>
  </si>
  <si>
    <t xml:space="preserve"> 94670 </t>
  </si>
  <si>
    <t>4,01</t>
  </si>
  <si>
    <t xml:space="preserve"> 00000103 </t>
  </si>
  <si>
    <t>28,48</t>
  </si>
  <si>
    <t>36,99</t>
  </si>
  <si>
    <t>1,83</t>
  </si>
  <si>
    <t>R$ 43,55</t>
  </si>
  <si>
    <t>R$ 3,47</t>
  </si>
  <si>
    <t>R$ 47,00</t>
  </si>
  <si>
    <t>R$ 13,27</t>
  </si>
  <si>
    <t>R$ 60,27</t>
  </si>
  <si>
    <t xml:space="preserve">Composição
 18.1.3 </t>
  </si>
  <si>
    <t xml:space="preserve"> 94473 </t>
  </si>
  <si>
    <t>6,49</t>
  </si>
  <si>
    <t xml:space="preserve"> 00003470 </t>
  </si>
  <si>
    <t>41,74</t>
  </si>
  <si>
    <t>43,26</t>
  </si>
  <si>
    <t>2,97</t>
  </si>
  <si>
    <t>R$ 53,89</t>
  </si>
  <si>
    <t>R$ 59,45</t>
  </si>
  <si>
    <t>R$ 16,78</t>
  </si>
  <si>
    <t>R$ 76,23</t>
  </si>
  <si>
    <t xml:space="preserve">Composição
 18.1.5 </t>
  </si>
  <si>
    <t xml:space="preserve"> 92347 </t>
  </si>
  <si>
    <t>8,73</t>
  </si>
  <si>
    <t xml:space="preserve"> 00003913 </t>
  </si>
  <si>
    <t>29,46</t>
  </si>
  <si>
    <t>31,48</t>
  </si>
  <si>
    <t>3,99</t>
  </si>
  <si>
    <t>R$ 45,77</t>
  </si>
  <si>
    <t>R$ 7,55</t>
  </si>
  <si>
    <t>R$ 53,25</t>
  </si>
  <si>
    <t>R$ 15,03</t>
  </si>
  <si>
    <t xml:space="preserve">Composição
 18.1.6 </t>
  </si>
  <si>
    <t xml:space="preserve"> 92377 </t>
  </si>
  <si>
    <t>9,16</t>
  </si>
  <si>
    <t xml:space="preserve"> 00004208 </t>
  </si>
  <si>
    <t>24,73</t>
  </si>
  <si>
    <t>26,82</t>
  </si>
  <si>
    <t>R$ 41,80</t>
  </si>
  <si>
    <t>R$ 7,91</t>
  </si>
  <si>
    <t>R$ 49,64</t>
  </si>
  <si>
    <t>R$ 63,65</t>
  </si>
  <si>
    <t xml:space="preserve">Composição
 18.1.7 </t>
  </si>
  <si>
    <t xml:space="preserve"> 92336 </t>
  </si>
  <si>
    <t>3,80</t>
  </si>
  <si>
    <t xml:space="preserve"> 00007701 </t>
  </si>
  <si>
    <t>53,23</t>
  </si>
  <si>
    <t>55,93</t>
  </si>
  <si>
    <t>1,74</t>
  </si>
  <si>
    <t>R$ 62,15</t>
  </si>
  <si>
    <t>R$ 3,29</t>
  </si>
  <si>
    <t>R$ 65,42</t>
  </si>
  <si>
    <t>R$ 18,47</t>
  </si>
  <si>
    <t>R$ 83,89</t>
  </si>
  <si>
    <t xml:space="preserve">Composição
 18.1.8 </t>
  </si>
  <si>
    <t xml:space="preserve"> 92642 </t>
  </si>
  <si>
    <t>18,31</t>
  </si>
  <si>
    <t xml:space="preserve"> 00006299 </t>
  </si>
  <si>
    <t>57,91</t>
  </si>
  <si>
    <t>61,80</t>
  </si>
  <si>
    <t>1,89</t>
  </si>
  <si>
    <t>8,36</t>
  </si>
  <si>
    <t>R$ 91,76</t>
  </si>
  <si>
    <t>R$ 15,81</t>
  </si>
  <si>
    <t>R$ 107,44</t>
  </si>
  <si>
    <t>R$ 30,34</t>
  </si>
  <si>
    <t>R$ 137,78</t>
  </si>
  <si>
    <t xml:space="preserve">Composição
 18.1.9 </t>
  </si>
  <si>
    <t xml:space="preserve"> 92890 </t>
  </si>
  <si>
    <t xml:space="preserve"> 00009889 </t>
  </si>
  <si>
    <t>77,47</t>
  </si>
  <si>
    <t>79,49</t>
  </si>
  <si>
    <t>R$ 93,78</t>
  </si>
  <si>
    <t>R$ 101,26</t>
  </si>
  <si>
    <t>R$ 28,59</t>
  </si>
  <si>
    <t>R$ 129,85</t>
  </si>
  <si>
    <t xml:space="preserve">Composição
 18.1.10 </t>
  </si>
  <si>
    <t xml:space="preserve"> 96765 </t>
  </si>
  <si>
    <t>37,80</t>
  </si>
  <si>
    <t xml:space="preserve"> 00010899 </t>
  </si>
  <si>
    <t>56,43</t>
  </si>
  <si>
    <t xml:space="preserve"> 00004350 </t>
  </si>
  <si>
    <t xml:space="preserve"> 00020963 </t>
  </si>
  <si>
    <t>243,10</t>
  </si>
  <si>
    <t xml:space="preserve"> 00020971 </t>
  </si>
  <si>
    <t>12,26</t>
  </si>
  <si>
    <t xml:space="preserve"> 00037555 </t>
  </si>
  <si>
    <t>184,04</t>
  </si>
  <si>
    <t xml:space="preserve"> 00021030 </t>
  </si>
  <si>
    <t>345,14</t>
  </si>
  <si>
    <t xml:space="preserve"> 00010904 </t>
  </si>
  <si>
    <t>128,83</t>
  </si>
  <si>
    <t>977,78</t>
  </si>
  <si>
    <t>3,91</t>
  </si>
  <si>
    <t>17,26</t>
  </si>
  <si>
    <t>R$ 1.039,66</t>
  </si>
  <si>
    <t>R$ 32,65</t>
  </si>
  <si>
    <t>R$ 1.072,01</t>
  </si>
  <si>
    <t>R$ 302,73</t>
  </si>
  <si>
    <t>R$ 1.374,74</t>
  </si>
  <si>
    <t xml:space="preserve">Composição
 18.1.11 </t>
  </si>
  <si>
    <t xml:space="preserve"> 94499 </t>
  </si>
  <si>
    <t>10,18</t>
  </si>
  <si>
    <t xml:space="preserve"> 00006011 </t>
  </si>
  <si>
    <t>123,78</t>
  </si>
  <si>
    <t>125,98</t>
  </si>
  <si>
    <t>4,65</t>
  </si>
  <si>
    <t>R$ 142,64</t>
  </si>
  <si>
    <t>R$ 8,79</t>
  </si>
  <si>
    <t>R$ 151,36</t>
  </si>
  <si>
    <t>R$ 42,74</t>
  </si>
  <si>
    <t>R$ 194,10</t>
  </si>
  <si>
    <t xml:space="preserve">Composição
 18.1.12 </t>
  </si>
  <si>
    <t xml:space="preserve"> 83627 </t>
  </si>
  <si>
    <t>1,73</t>
  </si>
  <si>
    <t>24,74</t>
  </si>
  <si>
    <t xml:space="preserve"> 00011301 </t>
  </si>
  <si>
    <t>319,22</t>
  </si>
  <si>
    <t>324,50</t>
  </si>
  <si>
    <t>2,59</t>
  </si>
  <si>
    <t>11,44</t>
  </si>
  <si>
    <t>R$ 365,20</t>
  </si>
  <si>
    <t>R$ 21,38</t>
  </si>
  <si>
    <t>R$ 386,39</t>
  </si>
  <si>
    <t>R$ 109,11</t>
  </si>
  <si>
    <t>R$ 495,50</t>
  </si>
  <si>
    <t xml:space="preserve">Composição
 18.1.13 </t>
  </si>
  <si>
    <t xml:space="preserve"> 99624 </t>
  </si>
  <si>
    <t xml:space="preserve"> 00010405 </t>
  </si>
  <si>
    <t>217,28</t>
  </si>
  <si>
    <t>219,48</t>
  </si>
  <si>
    <t>R$ 236,14</t>
  </si>
  <si>
    <t>R$ 244,86</t>
  </si>
  <si>
    <t>R$ 69,14</t>
  </si>
  <si>
    <t>R$ 314,00</t>
  </si>
  <si>
    <t xml:space="preserve">Composição
 18.1.14 </t>
  </si>
  <si>
    <t xml:space="preserve"> 71516 </t>
  </si>
  <si>
    <t xml:space="preserve"> 00021029 </t>
  </si>
  <si>
    <t>280,00</t>
  </si>
  <si>
    <t>560,00</t>
  </si>
  <si>
    <t>R$ 560,00</t>
  </si>
  <si>
    <t>R$ 0,00</t>
  </si>
  <si>
    <t>R$ 158,14</t>
  </si>
  <si>
    <t>R$ 718,14</t>
  </si>
  <si>
    <t xml:space="preserve">Composição
 18.1.15 </t>
  </si>
  <si>
    <t xml:space="preserve"> 79500/002 </t>
  </si>
  <si>
    <t xml:space="preserve"> 00007347 </t>
  </si>
  <si>
    <t>43,72</t>
  </si>
  <si>
    <t>4,20</t>
  </si>
  <si>
    <t>R$ 12,45</t>
  </si>
  <si>
    <t>R$ 4,39</t>
  </si>
  <si>
    <t>R$ 16,81</t>
  </si>
  <si>
    <t>R$ 4,74</t>
  </si>
  <si>
    <t xml:space="preserve">Composição
 18.2.1 </t>
  </si>
  <si>
    <t xml:space="preserve"> 83635 </t>
  </si>
  <si>
    <t>6,15</t>
  </si>
  <si>
    <t xml:space="preserve"> 00010892 </t>
  </si>
  <si>
    <t>155,00</t>
  </si>
  <si>
    <t>156,02</t>
  </si>
  <si>
    <t>R$ 166,17</t>
  </si>
  <si>
    <t>R$ 5,32</t>
  </si>
  <si>
    <t>R$ 171,41</t>
  </si>
  <si>
    <t>R$ 48,40</t>
  </si>
  <si>
    <t>R$ 219,81</t>
  </si>
  <si>
    <t xml:space="preserve">Composição
 18.2.2 </t>
  </si>
  <si>
    <t xml:space="preserve"> 72554 </t>
  </si>
  <si>
    <t>3,76</t>
  </si>
  <si>
    <t xml:space="preserve"> 00010889 </t>
  </si>
  <si>
    <t>465,00</t>
  </si>
  <si>
    <t>466,05</t>
  </si>
  <si>
    <t>R$ 472,18</t>
  </si>
  <si>
    <t>R$ 475,40</t>
  </si>
  <si>
    <t>R$ 134,25</t>
  </si>
  <si>
    <t>R$ 609,65</t>
  </si>
  <si>
    <t xml:space="preserve">Composição
 18.2.3 </t>
  </si>
  <si>
    <t xml:space="preserve"> 73775/002 </t>
  </si>
  <si>
    <t>136,64</t>
  </si>
  <si>
    <t>R$ 146,79</t>
  </si>
  <si>
    <t>R$ 152,03</t>
  </si>
  <si>
    <t>R$ 42,93</t>
  </si>
  <si>
    <t>R$ 194,96</t>
  </si>
  <si>
    <t xml:space="preserve">Composição
 18.3.4 </t>
  </si>
  <si>
    <t xml:space="preserve"> 91925 </t>
  </si>
  <si>
    <t xml:space="preserve"> 00000993 </t>
  </si>
  <si>
    <t>1,30</t>
  </si>
  <si>
    <t>R$ 0,26</t>
  </si>
  <si>
    <t>R$ 2,36</t>
  </si>
  <si>
    <t>R$ 3,02</t>
  </si>
  <si>
    <t xml:space="preserve">Composição
 18.5.2 </t>
  </si>
  <si>
    <t xml:space="preserve">Composição
 18.5.3 </t>
  </si>
  <si>
    <t xml:space="preserve"> 96971 </t>
  </si>
  <si>
    <t xml:space="preserve"> 00004356 </t>
  </si>
  <si>
    <t xml:space="preserve"> 00007572 </t>
  </si>
  <si>
    <t>13,60</t>
  </si>
  <si>
    <t>1,45</t>
  </si>
  <si>
    <t>R$ 18,81</t>
  </si>
  <si>
    <t>R$ 2,76</t>
  </si>
  <si>
    <t>R$ 21,57</t>
  </si>
  <si>
    <t>R$ 27,66</t>
  </si>
  <si>
    <t xml:space="preserve">Composição
 18.5.4 </t>
  </si>
  <si>
    <t xml:space="preserve"> 96973 </t>
  </si>
  <si>
    <t>5,18</t>
  </si>
  <si>
    <t xml:space="preserve"> 00000863 </t>
  </si>
  <si>
    <t>17,58</t>
  </si>
  <si>
    <t>23,72</t>
  </si>
  <si>
    <t>R$ 32,16</t>
  </si>
  <si>
    <t>R$ 4,47</t>
  </si>
  <si>
    <t>R$ 36,62</t>
  </si>
  <si>
    <t>R$ 46,96</t>
  </si>
  <si>
    <t xml:space="preserve">Composição
 18.5.5 </t>
  </si>
  <si>
    <t xml:space="preserve"> 96974 </t>
  </si>
  <si>
    <t>6,08</t>
  </si>
  <si>
    <t xml:space="preserve"> 00000867 </t>
  </si>
  <si>
    <t>24,48</t>
  </si>
  <si>
    <t>31,12</t>
  </si>
  <si>
    <t>R$ 41,04</t>
  </si>
  <si>
    <t>R$ 5,26</t>
  </si>
  <si>
    <t>R$ 46,27</t>
  </si>
  <si>
    <t>R$ 13,06</t>
  </si>
  <si>
    <t>R$ 59,33</t>
  </si>
  <si>
    <t xml:space="preserve">Composição
 18.5.7 </t>
  </si>
  <si>
    <t xml:space="preserve"> 72263 </t>
  </si>
  <si>
    <t xml:space="preserve"> 00001588 </t>
  </si>
  <si>
    <t>5,93</t>
  </si>
  <si>
    <t>6,75</t>
  </si>
  <si>
    <t>Encargos Sociais</t>
  </si>
  <si>
    <t>Desonerado: 
Horista: 86,39%
Mensalista: 49,82%</t>
  </si>
  <si>
    <t>Composições Principais</t>
  </si>
  <si>
    <t xml:space="preserve"> 1.1 </t>
  </si>
  <si>
    <t>Tipo</t>
  </si>
  <si>
    <t>Quant.</t>
  </si>
  <si>
    <t>Composição</t>
  </si>
  <si>
    <t>SEDI - SERVIÇOS DIVERSOS</t>
  </si>
  <si>
    <t>Composição Auxiliar</t>
  </si>
  <si>
    <t xml:space="preserve"> 93557 </t>
  </si>
  <si>
    <t xml:space="preserve"> 95417 </t>
  </si>
  <si>
    <t>MO sem LS =&gt;</t>
  </si>
  <si>
    <t>LS =&gt;</t>
  </si>
  <si>
    <t>MO com LS =&gt;</t>
  </si>
  <si>
    <t>Valor do BDI =&gt;</t>
  </si>
  <si>
    <t>Valor com BDI =&gt;</t>
  </si>
  <si>
    <t xml:space="preserve"> 1.2 </t>
  </si>
  <si>
    <t xml:space="preserve"> 95422 </t>
  </si>
  <si>
    <t xml:space="preserve"> 1.3 </t>
  </si>
  <si>
    <t xml:space="preserve"> 95423 </t>
  </si>
  <si>
    <t xml:space="preserve"> 1.4 </t>
  </si>
  <si>
    <t xml:space="preserve"> 95388 </t>
  </si>
  <si>
    <t xml:space="preserve"> 1.5 </t>
  </si>
  <si>
    <t xml:space="preserve"> 95413 </t>
  </si>
  <si>
    <t xml:space="preserve"> 1.6 </t>
  </si>
  <si>
    <t xml:space="preserve"> 99833 </t>
  </si>
  <si>
    <t>CHOR - CUSTOS HORÁRIOS DE MÁQUINAS E EQUIPAMENTOS</t>
  </si>
  <si>
    <t xml:space="preserve"> 88316 </t>
  </si>
  <si>
    <t xml:space="preserve"> 2.1 </t>
  </si>
  <si>
    <t>CANT - CANTEIRO DE OBRAS</t>
  </si>
  <si>
    <t xml:space="preserve"> 94962 </t>
  </si>
  <si>
    <t>FUES - FUNDAÇÕES E ESTRUTURAS</t>
  </si>
  <si>
    <t xml:space="preserve"> 88262 </t>
  </si>
  <si>
    <t xml:space="preserve"> 2.2 </t>
  </si>
  <si>
    <t>SERP - SERVIÇOS PRELIMINARES</t>
  </si>
  <si>
    <t xml:space="preserve"> 88310 </t>
  </si>
  <si>
    <t xml:space="preserve"> 2.3 </t>
  </si>
  <si>
    <t xml:space="preserve"> 98442 </t>
  </si>
  <si>
    <t xml:space="preserve"> 98441 </t>
  </si>
  <si>
    <t xml:space="preserve"> 98443 </t>
  </si>
  <si>
    <t xml:space="preserve"> 98446 </t>
  </si>
  <si>
    <t xml:space="preserve"> 98445 </t>
  </si>
  <si>
    <t xml:space="preserve"> 98444 </t>
  </si>
  <si>
    <t xml:space="preserve"> 98447 </t>
  </si>
  <si>
    <t xml:space="preserve"> 98448 </t>
  </si>
  <si>
    <t xml:space="preserve"> 92543 </t>
  </si>
  <si>
    <t>COBE - COBERTURA</t>
  </si>
  <si>
    <t xml:space="preserve"> 94210 </t>
  </si>
  <si>
    <t xml:space="preserve"> 73933/003 </t>
  </si>
  <si>
    <t>ESQV - ESQUADRIAS/FERRAGENS/VIDROS</t>
  </si>
  <si>
    <t xml:space="preserve"> 94559 </t>
  </si>
  <si>
    <t xml:space="preserve"> 95240 </t>
  </si>
  <si>
    <t xml:space="preserve"> 83518 </t>
  </si>
  <si>
    <t xml:space="preserve"> 91862 </t>
  </si>
  <si>
    <t>INEL - INSTALAÇÃO ELÉTRICA/ELETRIFICAÇÃO E ILUMINAÇÃO EXTERNA</t>
  </si>
  <si>
    <t xml:space="preserve"> 91911 </t>
  </si>
  <si>
    <t xml:space="preserve"> 91924 </t>
  </si>
  <si>
    <t xml:space="preserve"> 91926 </t>
  </si>
  <si>
    <t xml:space="preserve"> 91937 </t>
  </si>
  <si>
    <t xml:space="preserve"> 95805 </t>
  </si>
  <si>
    <t xml:space="preserve"> 95811 </t>
  </si>
  <si>
    <t xml:space="preserve"> 74130/001 </t>
  </si>
  <si>
    <t xml:space="preserve"> 84402 </t>
  </si>
  <si>
    <t xml:space="preserve"> 92000 </t>
  </si>
  <si>
    <t xml:space="preserve"> 92025 </t>
  </si>
  <si>
    <t xml:space="preserve"> 93040 </t>
  </si>
  <si>
    <t xml:space="preserve"> 97586 </t>
  </si>
  <si>
    <t xml:space="preserve"> 97593 </t>
  </si>
  <si>
    <t xml:space="preserve"> 91170 </t>
  </si>
  <si>
    <t>INHI - INSTALAÇÕES HIDROS SANITÁRIAS</t>
  </si>
  <si>
    <t xml:space="preserve"> 91173 </t>
  </si>
  <si>
    <t>MOVT - MOVIMENTO DE TERRA</t>
  </si>
  <si>
    <t xml:space="preserve"> 96995 </t>
  </si>
  <si>
    <t xml:space="preserve"> 88487 </t>
  </si>
  <si>
    <t>PINT - PINTURAS</t>
  </si>
  <si>
    <t xml:space="preserve"> 2.4 </t>
  </si>
  <si>
    <t xml:space="preserve"> 90820 </t>
  </si>
  <si>
    <t xml:space="preserve"> 90822 </t>
  </si>
  <si>
    <t xml:space="preserve"> 84848 </t>
  </si>
  <si>
    <t xml:space="preserve"> 91928 </t>
  </si>
  <si>
    <t xml:space="preserve"> 92981 </t>
  </si>
  <si>
    <t xml:space="preserve"> 97886 </t>
  </si>
  <si>
    <t xml:space="preserve"> 83463 </t>
  </si>
  <si>
    <t xml:space="preserve"> 91945 </t>
  </si>
  <si>
    <t xml:space="preserve"> 92008 </t>
  </si>
  <si>
    <t xml:space="preserve"> 92023 </t>
  </si>
  <si>
    <t xml:space="preserve"> 83366 </t>
  </si>
  <si>
    <t>INES - INSTALAÇÕES ESPECIAIS</t>
  </si>
  <si>
    <t xml:space="preserve"> 98283 </t>
  </si>
  <si>
    <t xml:space="preserve"> 89712 </t>
  </si>
  <si>
    <t xml:space="preserve"> 89714 </t>
  </si>
  <si>
    <t xml:space="preserve"> 89784 </t>
  </si>
  <si>
    <t xml:space="preserve"> 89796 </t>
  </si>
  <si>
    <t xml:space="preserve"> 86888 </t>
  </si>
  <si>
    <t xml:space="preserve"> 86934 </t>
  </si>
  <si>
    <t xml:space="preserve"> 86943 </t>
  </si>
  <si>
    <t xml:space="preserve"> 89957 </t>
  </si>
  <si>
    <t xml:space="preserve"> 90443 </t>
  </si>
  <si>
    <t xml:space="preserve"> 90466 </t>
  </si>
  <si>
    <t xml:space="preserve"> 89168 </t>
  </si>
  <si>
    <t>PARE - PAREDES/PAINEIS</t>
  </si>
  <si>
    <t xml:space="preserve"> 89171 </t>
  </si>
  <si>
    <t>PISO - PISOS</t>
  </si>
  <si>
    <t xml:space="preserve"> 87877 </t>
  </si>
  <si>
    <t>REVE - REVESTIMENTO E TRATAMENTO DE SUPERFÍCIES</t>
  </si>
  <si>
    <t xml:space="preserve"> 84024 </t>
  </si>
  <si>
    <t xml:space="preserve"> 89173 </t>
  </si>
  <si>
    <t xml:space="preserve"> 2.5 </t>
  </si>
  <si>
    <t xml:space="preserve"> 98102 </t>
  </si>
  <si>
    <t xml:space="preserve"> 2.6 </t>
  </si>
  <si>
    <t xml:space="preserve"> 91305 </t>
  </si>
  <si>
    <t xml:space="preserve"> 91863 </t>
  </si>
  <si>
    <t xml:space="preserve"> 91875 </t>
  </si>
  <si>
    <t xml:space="preserve"> 91882 </t>
  </si>
  <si>
    <t xml:space="preserve"> 91890 </t>
  </si>
  <si>
    <t xml:space="preserve"> 89970 </t>
  </si>
  <si>
    <t xml:space="preserve"> 98679 </t>
  </si>
  <si>
    <t xml:space="preserve"> 87903 </t>
  </si>
  <si>
    <t xml:space="preserve"> 87777 </t>
  </si>
  <si>
    <t xml:space="preserve"> 2.7 </t>
  </si>
  <si>
    <t xml:space="preserve"> 88264 </t>
  </si>
  <si>
    <t xml:space="preserve"> 2.8 </t>
  </si>
  <si>
    <t>SERT - SERVIÇOS TÉCNICOS</t>
  </si>
  <si>
    <t xml:space="preserve"> 91692 </t>
  </si>
  <si>
    <t xml:space="preserve"> 91693 </t>
  </si>
  <si>
    <t xml:space="preserve"> 94974 </t>
  </si>
  <si>
    <t xml:space="preserve"> 99062 </t>
  </si>
  <si>
    <t xml:space="preserve"> 88239 </t>
  </si>
  <si>
    <t xml:space="preserve"> 2.10 </t>
  </si>
  <si>
    <t xml:space="preserve"> 5795 </t>
  </si>
  <si>
    <t xml:space="preserve"> 5952 </t>
  </si>
  <si>
    <t xml:space="preserve"> 88309 </t>
  </si>
  <si>
    <t xml:space="preserve"> 2.11 </t>
  </si>
  <si>
    <t xml:space="preserve"> 88323 </t>
  </si>
  <si>
    <t xml:space="preserve"> 2.12 </t>
  </si>
  <si>
    <t xml:space="preserve"> 2.14 </t>
  </si>
  <si>
    <t xml:space="preserve"> 5811 </t>
  </si>
  <si>
    <t xml:space="preserve"> 2.15 </t>
  </si>
  <si>
    <t xml:space="preserve"> 67826 </t>
  </si>
  <si>
    <t xml:space="preserve"> 67827 </t>
  </si>
  <si>
    <t xml:space="preserve"> 3.1 </t>
  </si>
  <si>
    <t xml:space="preserve"> 3.2 </t>
  </si>
  <si>
    <t xml:space="preserve"> 91533 </t>
  </si>
  <si>
    <t xml:space="preserve"> 91534 </t>
  </si>
  <si>
    <t xml:space="preserve"> 3.3 </t>
  </si>
  <si>
    <t xml:space="preserve"> 3.4 </t>
  </si>
  <si>
    <t xml:space="preserve"> 95606 </t>
  </si>
  <si>
    <t xml:space="preserve"> 3.5 </t>
  </si>
  <si>
    <t xml:space="preserve"> 5901 </t>
  </si>
  <si>
    <t xml:space="preserve"> 5903 </t>
  </si>
  <si>
    <t xml:space="preserve"> 4.1 </t>
  </si>
  <si>
    <t xml:space="preserve"> 4.2 </t>
  </si>
  <si>
    <t xml:space="preserve"> 89225 </t>
  </si>
  <si>
    <t xml:space="preserve"> 89226 </t>
  </si>
  <si>
    <t xml:space="preserve"> 88377 </t>
  </si>
  <si>
    <t xml:space="preserve"> 4.3 </t>
  </si>
  <si>
    <t xml:space="preserve"> 90586 </t>
  </si>
  <si>
    <t xml:space="preserve"> 4.4 </t>
  </si>
  <si>
    <t xml:space="preserve"> 4.5 </t>
  </si>
  <si>
    <t xml:space="preserve"> 92792 </t>
  </si>
  <si>
    <t xml:space="preserve"> 88238 </t>
  </si>
  <si>
    <t xml:space="preserve"> 88245 </t>
  </si>
  <si>
    <t xml:space="preserve"> 4.6 </t>
  </si>
  <si>
    <t xml:space="preserve"> 92794 </t>
  </si>
  <si>
    <t xml:space="preserve"> 4.7 </t>
  </si>
  <si>
    <t xml:space="preserve"> 92795 </t>
  </si>
  <si>
    <t xml:space="preserve"> 4.8 </t>
  </si>
  <si>
    <t xml:space="preserve"> 92796 </t>
  </si>
  <si>
    <t xml:space="preserve"> 5.2 </t>
  </si>
  <si>
    <t xml:space="preserve"> 90587 </t>
  </si>
  <si>
    <t xml:space="preserve"> 5.3 </t>
  </si>
  <si>
    <t xml:space="preserve"> 92791 </t>
  </si>
  <si>
    <t xml:space="preserve"> 5.4 </t>
  </si>
  <si>
    <t xml:space="preserve"> 5.5 </t>
  </si>
  <si>
    <t xml:space="preserve"> 92793 </t>
  </si>
  <si>
    <t xml:space="preserve"> 5.6 </t>
  </si>
  <si>
    <t xml:space="preserve"> 5.7 </t>
  </si>
  <si>
    <t xml:space="preserve"> 5.8 </t>
  </si>
  <si>
    <t xml:space="preserve"> 5.9 </t>
  </si>
  <si>
    <t xml:space="preserve"> 5.10 </t>
  </si>
  <si>
    <t xml:space="preserve"> 5.11 </t>
  </si>
  <si>
    <t xml:space="preserve"> 5.12 </t>
  </si>
  <si>
    <t xml:space="preserve"> 5.13 </t>
  </si>
  <si>
    <t>ESCO - ESCORAMENTO</t>
  </si>
  <si>
    <t xml:space="preserve"> 5.14 </t>
  </si>
  <si>
    <t xml:space="preserve"> 92874 </t>
  </si>
  <si>
    <t xml:space="preserve"> 94969 </t>
  </si>
  <si>
    <t xml:space="preserve"> 5.15 </t>
  </si>
  <si>
    <t xml:space="preserve"> 5.16 </t>
  </si>
  <si>
    <t xml:space="preserve"> 5.17 </t>
  </si>
  <si>
    <t xml:space="preserve"> 6.1 </t>
  </si>
  <si>
    <t>IMPE - IMPERMEABILIZAÇÕES E PROTEÇÕES DIVERSAS</t>
  </si>
  <si>
    <t xml:space="preserve"> 88243 </t>
  </si>
  <si>
    <t xml:space="preserve"> 88270 </t>
  </si>
  <si>
    <t xml:space="preserve"> 6.2 </t>
  </si>
  <si>
    <t xml:space="preserve"> 7.1 </t>
  </si>
  <si>
    <t xml:space="preserve"> 87292 </t>
  </si>
  <si>
    <t xml:space="preserve"> 7.2 </t>
  </si>
  <si>
    <t xml:space="preserve"> 87335 </t>
  </si>
  <si>
    <t xml:space="preserve"> 7.3 </t>
  </si>
  <si>
    <t xml:space="preserve"> 92270 </t>
  </si>
  <si>
    <t xml:space="preserve"> 94970 </t>
  </si>
  <si>
    <t xml:space="preserve"> 7.4 </t>
  </si>
  <si>
    <t xml:space="preserve"> 7.5 </t>
  </si>
  <si>
    <t xml:space="preserve"> 87294 </t>
  </si>
  <si>
    <t xml:space="preserve"> 7.6 </t>
  </si>
  <si>
    <t xml:space="preserve"> 8.1 </t>
  </si>
  <si>
    <t xml:space="preserve"> 93281 </t>
  </si>
  <si>
    <t xml:space="preserve"> 93282 </t>
  </si>
  <si>
    <t xml:space="preserve"> 8.2 </t>
  </si>
  <si>
    <t xml:space="preserve"> 8.3 </t>
  </si>
  <si>
    <t xml:space="preserve"> 8.4 </t>
  </si>
  <si>
    <t xml:space="preserve"> 8.12 </t>
  </si>
  <si>
    <t xml:space="preserve"> 8.13 </t>
  </si>
  <si>
    <t xml:space="preserve"> 9.1 </t>
  </si>
  <si>
    <t xml:space="preserve"> 88629 </t>
  </si>
  <si>
    <t xml:space="preserve"> 9.2 </t>
  </si>
  <si>
    <t xml:space="preserve"> 9.3 </t>
  </si>
  <si>
    <t xml:space="preserve"> 9.4 </t>
  </si>
  <si>
    <t xml:space="preserve"> 88627 </t>
  </si>
  <si>
    <t xml:space="preserve"> 88315 </t>
  </si>
  <si>
    <t xml:space="preserve"> 9.5 </t>
  </si>
  <si>
    <t xml:space="preserve"> 9.7 </t>
  </si>
  <si>
    <t xml:space="preserve"> 9.8 </t>
  </si>
  <si>
    <t xml:space="preserve"> 88325 </t>
  </si>
  <si>
    <t xml:space="preserve"> 10.1 </t>
  </si>
  <si>
    <t xml:space="preserve"> 87313 </t>
  </si>
  <si>
    <t xml:space="preserve"> 10.2 </t>
  </si>
  <si>
    <t xml:space="preserve"> 87325 </t>
  </si>
  <si>
    <t xml:space="preserve"> 10.3 </t>
  </si>
  <si>
    <t xml:space="preserve"> 10.4 </t>
  </si>
  <si>
    <t xml:space="preserve"> 10.5 </t>
  </si>
  <si>
    <t xml:space="preserve"> 88256 </t>
  </si>
  <si>
    <t xml:space="preserve"> 10.7 </t>
  </si>
  <si>
    <t xml:space="preserve"> 87369 </t>
  </si>
  <si>
    <t xml:space="preserve"> 11.1 </t>
  </si>
  <si>
    <t xml:space="preserve"> 94968 </t>
  </si>
  <si>
    <t xml:space="preserve"> 11.2 </t>
  </si>
  <si>
    <t xml:space="preserve"> 87301 </t>
  </si>
  <si>
    <t xml:space="preserve"> 11.3 </t>
  </si>
  <si>
    <t xml:space="preserve"> 87373 </t>
  </si>
  <si>
    <t xml:space="preserve"> 11.4 </t>
  </si>
  <si>
    <t>PAVI - PAVIMENTAÇÃO</t>
  </si>
  <si>
    <t xml:space="preserve"> 91277 </t>
  </si>
  <si>
    <t xml:space="preserve"> 91283 </t>
  </si>
  <si>
    <t xml:space="preserve"> 91278 </t>
  </si>
  <si>
    <t xml:space="preserve"> 91285 </t>
  </si>
  <si>
    <t xml:space="preserve"> 88260 </t>
  </si>
  <si>
    <t xml:space="preserve"> 11.5 </t>
  </si>
  <si>
    <t>URBA - URBANIZAÇÃO</t>
  </si>
  <si>
    <t xml:space="preserve"> 88441 </t>
  </si>
  <si>
    <t xml:space="preserve"> 11.6 </t>
  </si>
  <si>
    <t xml:space="preserve"> 87298 </t>
  </si>
  <si>
    <t xml:space="preserve"> 11.7 </t>
  </si>
  <si>
    <t xml:space="preserve"> 11.8 </t>
  </si>
  <si>
    <t xml:space="preserve"> 11.9 </t>
  </si>
  <si>
    <t>DROP - DRENAGEM/OBRAS DE CONTENÇÃO / POÇOS DE VISITA E CAIXAS</t>
  </si>
  <si>
    <t xml:space="preserve"> 92960 </t>
  </si>
  <si>
    <t xml:space="preserve"> 92961 </t>
  </si>
  <si>
    <t xml:space="preserve"> 88631 </t>
  </si>
  <si>
    <t xml:space="preserve"> 12.1 </t>
  </si>
  <si>
    <t xml:space="preserve"> 88269 </t>
  </si>
  <si>
    <t xml:space="preserve"> 13.1 </t>
  </si>
  <si>
    <t xml:space="preserve"> 14.1 </t>
  </si>
  <si>
    <t xml:space="preserve"> 14.2 </t>
  </si>
  <si>
    <t xml:space="preserve"> 15.1.1 </t>
  </si>
  <si>
    <t xml:space="preserve"> 88247 </t>
  </si>
  <si>
    <t xml:space="preserve"> 15.1.2 </t>
  </si>
  <si>
    <t xml:space="preserve"> 15.1.3 </t>
  </si>
  <si>
    <t xml:space="preserve"> 15.1.4 </t>
  </si>
  <si>
    <t xml:space="preserve"> 15.1.5 </t>
  </si>
  <si>
    <t xml:space="preserve"> 15.1.6 </t>
  </si>
  <si>
    <t xml:space="preserve"> 15.1.7 </t>
  </si>
  <si>
    <t xml:space="preserve"> 15.1.8 </t>
  </si>
  <si>
    <t xml:space="preserve"> 15.1.9 </t>
  </si>
  <si>
    <t xml:space="preserve"> 15.1.10 </t>
  </si>
  <si>
    <t xml:space="preserve"> 15.1.11 </t>
  </si>
  <si>
    <t xml:space="preserve"> 15.1.12 </t>
  </si>
  <si>
    <t xml:space="preserve"> 15.1.13 </t>
  </si>
  <si>
    <t xml:space="preserve"> 15.1.14 </t>
  </si>
  <si>
    <t xml:space="preserve"> 15.2.1 </t>
  </si>
  <si>
    <t xml:space="preserve"> 91946 </t>
  </si>
  <si>
    <t xml:space="preserve"> 91952 </t>
  </si>
  <si>
    <t xml:space="preserve"> 15.2.2 </t>
  </si>
  <si>
    <t xml:space="preserve"> 91958 </t>
  </si>
  <si>
    <t xml:space="preserve"> 15.2.3 </t>
  </si>
  <si>
    <t xml:space="preserve"> 91966 </t>
  </si>
  <si>
    <t xml:space="preserve"> 15.2.4 </t>
  </si>
  <si>
    <t xml:space="preserve"> 91954 </t>
  </si>
  <si>
    <t xml:space="preserve"> 15.2.5 </t>
  </si>
  <si>
    <t xml:space="preserve"> 91960 </t>
  </si>
  <si>
    <t xml:space="preserve"> 15.2.6 </t>
  </si>
  <si>
    <t xml:space="preserve"> 91994 </t>
  </si>
  <si>
    <t xml:space="preserve"> 15.3.1 </t>
  </si>
  <si>
    <t xml:space="preserve"> 15.3.2 </t>
  </si>
  <si>
    <t xml:space="preserve"> 15.3.3 </t>
  </si>
  <si>
    <t xml:space="preserve"> 15.3.4 </t>
  </si>
  <si>
    <t xml:space="preserve"> 15.3.5 </t>
  </si>
  <si>
    <t xml:space="preserve"> 15.3.6 </t>
  </si>
  <si>
    <t xml:space="preserve"> 15.3.7 </t>
  </si>
  <si>
    <t xml:space="preserve"> 15.3.8 </t>
  </si>
  <si>
    <t xml:space="preserve"> 15.3.9 </t>
  </si>
  <si>
    <t xml:space="preserve"> 15.3.10 </t>
  </si>
  <si>
    <t xml:space="preserve"> 15.4.1 </t>
  </si>
  <si>
    <t xml:space="preserve"> 15.4.2 </t>
  </si>
  <si>
    <t xml:space="preserve"> 15.4.3 </t>
  </si>
  <si>
    <t xml:space="preserve"> 15.4.4 </t>
  </si>
  <si>
    <t xml:space="preserve"> 15.4.5 </t>
  </si>
  <si>
    <t xml:space="preserve"> 95760 </t>
  </si>
  <si>
    <t xml:space="preserve"> 15.4.7 </t>
  </si>
  <si>
    <t xml:space="preserve"> 15.4.8 </t>
  </si>
  <si>
    <t xml:space="preserve"> 15.5.1 </t>
  </si>
  <si>
    <t xml:space="preserve"> 15.6.1 </t>
  </si>
  <si>
    <t xml:space="preserve"> 15.6.2 </t>
  </si>
  <si>
    <t xml:space="preserve"> 88248 </t>
  </si>
  <si>
    <t xml:space="preserve"> 88267 </t>
  </si>
  <si>
    <t xml:space="preserve"> 15.6.3 </t>
  </si>
  <si>
    <t xml:space="preserve"> 15.6.4 </t>
  </si>
  <si>
    <t xml:space="preserve"> 15.7.1 </t>
  </si>
  <si>
    <t xml:space="preserve"> 15.7.2 </t>
  </si>
  <si>
    <t xml:space="preserve"> 15.8.52 </t>
  </si>
  <si>
    <t xml:space="preserve"> 15.8.53 </t>
  </si>
  <si>
    <t xml:space="preserve"> 15.8.54 </t>
  </si>
  <si>
    <t xml:space="preserve"> 15.8.55 </t>
  </si>
  <si>
    <t xml:space="preserve"> 15.8.57 </t>
  </si>
  <si>
    <t xml:space="preserve"> 15.8.59 </t>
  </si>
  <si>
    <t xml:space="preserve"> 15.8.60 </t>
  </si>
  <si>
    <t xml:space="preserve"> 15.8.61 </t>
  </si>
  <si>
    <t xml:space="preserve"> 15.8.65 </t>
  </si>
  <si>
    <t xml:space="preserve"> 16.2.1 </t>
  </si>
  <si>
    <t xml:space="preserve"> 17.1.1 </t>
  </si>
  <si>
    <t xml:space="preserve"> 17.1.2 </t>
  </si>
  <si>
    <t xml:space="preserve"> 86872 </t>
  </si>
  <si>
    <t xml:space="preserve"> 17.1.3 </t>
  </si>
  <si>
    <t xml:space="preserve"> 88279 </t>
  </si>
  <si>
    <t xml:space="preserve"> 17.1.4 </t>
  </si>
  <si>
    <t xml:space="preserve"> 86877 </t>
  </si>
  <si>
    <t xml:space="preserve"> 86881 </t>
  </si>
  <si>
    <t xml:space="preserve"> 86901 </t>
  </si>
  <si>
    <t xml:space="preserve"> 17.1.5 </t>
  </si>
  <si>
    <t xml:space="preserve"> 86878 </t>
  </si>
  <si>
    <t xml:space="preserve"> 86900 </t>
  </si>
  <si>
    <t xml:space="preserve"> 17.1.6 </t>
  </si>
  <si>
    <t xml:space="preserve"> 17.1.7 </t>
  </si>
  <si>
    <t xml:space="preserve"> 95471 </t>
  </si>
  <si>
    <t xml:space="preserve"> 17.1.8 </t>
  </si>
  <si>
    <t xml:space="preserve"> 95469 </t>
  </si>
  <si>
    <t xml:space="preserve"> 17.1.9 </t>
  </si>
  <si>
    <t xml:space="preserve"> 17.1.10 </t>
  </si>
  <si>
    <t xml:space="preserve"> 86902 </t>
  </si>
  <si>
    <t xml:space="preserve"> 17.1.11 </t>
  </si>
  <si>
    <t xml:space="preserve"> 17.1.12 </t>
  </si>
  <si>
    <t xml:space="preserve"> 17.1.13 </t>
  </si>
  <si>
    <t xml:space="preserve"> 17.1.14 </t>
  </si>
  <si>
    <t xml:space="preserve"> 95541 </t>
  </si>
  <si>
    <t xml:space="preserve"> 17.2.1 </t>
  </si>
  <si>
    <t xml:space="preserve"> 5678 </t>
  </si>
  <si>
    <t xml:space="preserve"> 5679 </t>
  </si>
  <si>
    <t xml:space="preserve"> 94111 </t>
  </si>
  <si>
    <t xml:space="preserve"> 17.2.2 </t>
  </si>
  <si>
    <t xml:space="preserve"> 17.3.1 </t>
  </si>
  <si>
    <t xml:space="preserve"> 17.3.2 </t>
  </si>
  <si>
    <t xml:space="preserve"> 17.3.3 </t>
  </si>
  <si>
    <t xml:space="preserve"> 17.3.4 </t>
  </si>
  <si>
    <t xml:space="preserve"> 17.3.5 </t>
  </si>
  <si>
    <t xml:space="preserve"> 17.3.6 </t>
  </si>
  <si>
    <t xml:space="preserve"> 17.3.7 </t>
  </si>
  <si>
    <t xml:space="preserve"> 17.3.8 </t>
  </si>
  <si>
    <t xml:space="preserve"> 17.3.10 </t>
  </si>
  <si>
    <t xml:space="preserve"> 17.4.1 </t>
  </si>
  <si>
    <t xml:space="preserve"> 17.4.2 </t>
  </si>
  <si>
    <t xml:space="preserve"> 17.4.3 </t>
  </si>
  <si>
    <t xml:space="preserve"> 17.4.4 </t>
  </si>
  <si>
    <t xml:space="preserve"> 17.4.5 </t>
  </si>
  <si>
    <t xml:space="preserve"> 17.4.6 </t>
  </si>
  <si>
    <t xml:space="preserve"> 17.4.7 </t>
  </si>
  <si>
    <t xml:space="preserve"> 17.4.8 </t>
  </si>
  <si>
    <t xml:space="preserve"> 17.5.1 </t>
  </si>
  <si>
    <t xml:space="preserve"> 17.5.2 </t>
  </si>
  <si>
    <t xml:space="preserve"> 17.5.3 </t>
  </si>
  <si>
    <t xml:space="preserve"> 17.5.4 </t>
  </si>
  <si>
    <t xml:space="preserve"> 17.5.5 </t>
  </si>
  <si>
    <t xml:space="preserve"> 17.5.6 </t>
  </si>
  <si>
    <t xml:space="preserve"> 17.5.7 </t>
  </si>
  <si>
    <t xml:space="preserve"> 17.5.8 </t>
  </si>
  <si>
    <t xml:space="preserve"> 17.5.9 </t>
  </si>
  <si>
    <t xml:space="preserve"> 17.5.10 </t>
  </si>
  <si>
    <t xml:space="preserve"> 17.5.11 </t>
  </si>
  <si>
    <t xml:space="preserve"> 17.5.12 </t>
  </si>
  <si>
    <t xml:space="preserve"> 17.5.13 </t>
  </si>
  <si>
    <t xml:space="preserve"> 17.5.14 </t>
  </si>
  <si>
    <t xml:space="preserve"> 17.5.15 </t>
  </si>
  <si>
    <t xml:space="preserve"> 17.5.16 </t>
  </si>
  <si>
    <t xml:space="preserve"> 17.5.17 </t>
  </si>
  <si>
    <t xml:space="preserve"> 17.5.18 </t>
  </si>
  <si>
    <t xml:space="preserve"> 17.5.19 </t>
  </si>
  <si>
    <t xml:space="preserve"> 17.5.20 </t>
  </si>
  <si>
    <t xml:space="preserve"> 17.5.21 </t>
  </si>
  <si>
    <t xml:space="preserve"> 17.5.22 </t>
  </si>
  <si>
    <t xml:space="preserve"> 17.5.23 </t>
  </si>
  <si>
    <t xml:space="preserve"> 17.5.24 </t>
  </si>
  <si>
    <t xml:space="preserve"> 17.5.25 </t>
  </si>
  <si>
    <t xml:space="preserve"> 17.5.27 </t>
  </si>
  <si>
    <t xml:space="preserve"> 17.5.28 </t>
  </si>
  <si>
    <t xml:space="preserve"> 17.6.1 </t>
  </si>
  <si>
    <t xml:space="preserve"> 17.6.2 </t>
  </si>
  <si>
    <t xml:space="preserve"> 17.7.1 </t>
  </si>
  <si>
    <t xml:space="preserve"> 17.7.2 </t>
  </si>
  <si>
    <t xml:space="preserve"> 17.7.3 </t>
  </si>
  <si>
    <t xml:space="preserve"> 17.7.4 </t>
  </si>
  <si>
    <t xml:space="preserve"> 17.7.5 </t>
  </si>
  <si>
    <t xml:space="preserve"> 17.7.6 </t>
  </si>
  <si>
    <t xml:space="preserve"> 17.7.7 </t>
  </si>
  <si>
    <t xml:space="preserve"> 17.7.8 </t>
  </si>
  <si>
    <t xml:space="preserve"> 17.7.9 </t>
  </si>
  <si>
    <t xml:space="preserve"> 17.7.10 </t>
  </si>
  <si>
    <t xml:space="preserve"> 17.7.11 </t>
  </si>
  <si>
    <t xml:space="preserve"> 17.7.12 </t>
  </si>
  <si>
    <t xml:space="preserve"> 17.7.13 </t>
  </si>
  <si>
    <t xml:space="preserve"> 17.7.14 </t>
  </si>
  <si>
    <t xml:space="preserve"> 17.7.15 </t>
  </si>
  <si>
    <t xml:space="preserve"> 17.7.16 </t>
  </si>
  <si>
    <t xml:space="preserve"> 17.7.17 </t>
  </si>
  <si>
    <t xml:space="preserve"> 17.7.19 </t>
  </si>
  <si>
    <t xml:space="preserve"> 17.7.20 </t>
  </si>
  <si>
    <t xml:space="preserve"> 17.7.21 </t>
  </si>
  <si>
    <t xml:space="preserve"> 17.7.22 </t>
  </si>
  <si>
    <t xml:space="preserve"> 17.7.23 </t>
  </si>
  <si>
    <t xml:space="preserve"> 17.7.24 </t>
  </si>
  <si>
    <t xml:space="preserve"> 17.7.25 </t>
  </si>
  <si>
    <t xml:space="preserve"> 17.7.26 </t>
  </si>
  <si>
    <t xml:space="preserve"> 17.7.27 </t>
  </si>
  <si>
    <t xml:space="preserve"> 17.7.28 </t>
  </si>
  <si>
    <t xml:space="preserve"> 17.7.29 </t>
  </si>
  <si>
    <t xml:space="preserve"> 17.7.30 </t>
  </si>
  <si>
    <t xml:space="preserve"> 17.7.31 </t>
  </si>
  <si>
    <t xml:space="preserve"> 17.7.32 </t>
  </si>
  <si>
    <t xml:space="preserve"> 17.7.33 </t>
  </si>
  <si>
    <t xml:space="preserve"> 17.7.34 </t>
  </si>
  <si>
    <t xml:space="preserve"> 17.8.1 </t>
  </si>
  <si>
    <t xml:space="preserve"> 17.9.2 </t>
  </si>
  <si>
    <t xml:space="preserve"> 88830 </t>
  </si>
  <si>
    <t xml:space="preserve"> 88831 </t>
  </si>
  <si>
    <t xml:space="preserve"> 17.9.3 </t>
  </si>
  <si>
    <t xml:space="preserve"> 18.1.1 </t>
  </si>
  <si>
    <t xml:space="preserve"> 18.1.2 </t>
  </si>
  <si>
    <t xml:space="preserve"> 18.1.3 </t>
  </si>
  <si>
    <t xml:space="preserve"> 18.1.5 </t>
  </si>
  <si>
    <t xml:space="preserve"> 18.1.6 </t>
  </si>
  <si>
    <t xml:space="preserve"> 18.1.7 </t>
  </si>
  <si>
    <t xml:space="preserve"> 18.1.8 </t>
  </si>
  <si>
    <t xml:space="preserve"> 18.1.9 </t>
  </si>
  <si>
    <t xml:space="preserve"> 18.1.10 </t>
  </si>
  <si>
    <t xml:space="preserve"> 18.1.11 </t>
  </si>
  <si>
    <t xml:space="preserve"> 18.1.12 </t>
  </si>
  <si>
    <t>ASTU - ASSENTAMENTO DE TUBOS E PECAS</t>
  </si>
  <si>
    <t xml:space="preserve"> 87316 </t>
  </si>
  <si>
    <t xml:space="preserve"> 18.1.13 </t>
  </si>
  <si>
    <t xml:space="preserve"> 18.1.14 </t>
  </si>
  <si>
    <t xml:space="preserve"> 18.1.15 </t>
  </si>
  <si>
    <t xml:space="preserve"> 18.2.1 </t>
  </si>
  <si>
    <t xml:space="preserve"> 18.2.2 </t>
  </si>
  <si>
    <t xml:space="preserve"> 18.2.3 </t>
  </si>
  <si>
    <t xml:space="preserve"> 18.3.4 </t>
  </si>
  <si>
    <t xml:space="preserve"> 18.5.3 </t>
  </si>
  <si>
    <t xml:space="preserve"> 98463 </t>
  </si>
  <si>
    <t xml:space="preserve"> 18.5.4 </t>
  </si>
  <si>
    <t xml:space="preserve"> 18.5.5 </t>
  </si>
  <si>
    <t xml:space="preserve"> 18.5.7 </t>
  </si>
  <si>
    <t>Composições Auxiliares</t>
  </si>
  <si>
    <t xml:space="preserve"> 87495 </t>
  </si>
  <si>
    <t xml:space="preserve"> 87503 </t>
  </si>
  <si>
    <t xml:space="preserve"> 87511 </t>
  </si>
  <si>
    <t xml:space="preserve"> 87519 </t>
  </si>
  <si>
    <t xml:space="preserve"> 87527 </t>
  </si>
  <si>
    <t xml:space="preserve"> 87529 </t>
  </si>
  <si>
    <t xml:space="preserve"> 87531 </t>
  </si>
  <si>
    <t xml:space="preserve"> 87246 </t>
  </si>
  <si>
    <t xml:space="preserve"> 87247 </t>
  </si>
  <si>
    <t xml:space="preserve"> 87248 </t>
  </si>
  <si>
    <t xml:space="preserve"> 88236 </t>
  </si>
  <si>
    <t xml:space="preserve"> 88237 </t>
  </si>
  <si>
    <t xml:space="preserve"> 95308 </t>
  </si>
  <si>
    <t xml:space="preserve"> 95309 </t>
  </si>
  <si>
    <t xml:space="preserve"> 95313 </t>
  </si>
  <si>
    <t xml:space="preserve"> 87393 </t>
  </si>
  <si>
    <t xml:space="preserve"> 88386 </t>
  </si>
  <si>
    <t xml:space="preserve"> 88392 </t>
  </si>
  <si>
    <t xml:space="preserve"> 88628 </t>
  </si>
  <si>
    <t xml:space="preserve"> 95314 </t>
  </si>
  <si>
    <t xml:space="preserve"> 92783 </t>
  </si>
  <si>
    <t xml:space="preserve"> 92799 </t>
  </si>
  <si>
    <t xml:space="preserve"> 95316 </t>
  </si>
  <si>
    <t xml:space="preserve"> 95317 </t>
  </si>
  <si>
    <t xml:space="preserve"> 95324 </t>
  </si>
  <si>
    <t xml:space="preserve"> 86894 </t>
  </si>
  <si>
    <t xml:space="preserve"> 88826 </t>
  </si>
  <si>
    <t xml:space="preserve"> 88827 </t>
  </si>
  <si>
    <t xml:space="preserve"> 88829 </t>
  </si>
  <si>
    <t xml:space="preserve"> 88828 </t>
  </si>
  <si>
    <t xml:space="preserve"> 89222 </t>
  </si>
  <si>
    <t xml:space="preserve"> 89221 </t>
  </si>
  <si>
    <t xml:space="preserve"> 89223 </t>
  </si>
  <si>
    <t xml:space="preserve"> 89224 </t>
  </si>
  <si>
    <t xml:space="preserve"> 97734 </t>
  </si>
  <si>
    <t xml:space="preserve"> 95328 </t>
  </si>
  <si>
    <t xml:space="preserve"> 7058 </t>
  </si>
  <si>
    <t xml:space="preserve"> 7059 </t>
  </si>
  <si>
    <t xml:space="preserve"> 91402 </t>
  </si>
  <si>
    <t xml:space="preserve"> 88281 </t>
  </si>
  <si>
    <t xml:space="preserve"> 7060 </t>
  </si>
  <si>
    <t xml:space="preserve"> 7061 </t>
  </si>
  <si>
    <t xml:space="preserve"> 5695 </t>
  </si>
  <si>
    <t xml:space="preserve"> 53792 </t>
  </si>
  <si>
    <t xml:space="preserve"> 91368 </t>
  </si>
  <si>
    <t xml:space="preserve"> 91367 </t>
  </si>
  <si>
    <t xml:space="preserve"> 91369 </t>
  </si>
  <si>
    <t xml:space="preserve"> 91398 </t>
  </si>
  <si>
    <t xml:space="preserve"> 91396 </t>
  </si>
  <si>
    <t xml:space="preserve"> 91397 </t>
  </si>
  <si>
    <t xml:space="preserve"> 88282 </t>
  </si>
  <si>
    <t xml:space="preserve"> 5763 </t>
  </si>
  <si>
    <t xml:space="preserve"> 53831 </t>
  </si>
  <si>
    <t xml:space="preserve"> 88261 </t>
  </si>
  <si>
    <t xml:space="preserve"> 95329 </t>
  </si>
  <si>
    <t xml:space="preserve"> 95330 </t>
  </si>
  <si>
    <t xml:space="preserve"> 91529 </t>
  </si>
  <si>
    <t xml:space="preserve"> 91530 </t>
  </si>
  <si>
    <t xml:space="preserve"> 88297 </t>
  </si>
  <si>
    <t xml:space="preserve"> 91531 </t>
  </si>
  <si>
    <t xml:space="preserve"> 91532 </t>
  </si>
  <si>
    <t xml:space="preserve"> 91279 </t>
  </si>
  <si>
    <t xml:space="preserve"> 91280 </t>
  </si>
  <si>
    <t xml:space="preserve"> 91281 </t>
  </si>
  <si>
    <t xml:space="preserve"> 91282 </t>
  </si>
  <si>
    <t xml:space="preserve"> 88274 </t>
  </si>
  <si>
    <t xml:space="preserve"> 95332 </t>
  </si>
  <si>
    <t xml:space="preserve"> 95335 </t>
  </si>
  <si>
    <t xml:space="preserve"> 95337 </t>
  </si>
  <si>
    <t xml:space="preserve"> 95338 </t>
  </si>
  <si>
    <t xml:space="preserve"> 95390 </t>
  </si>
  <si>
    <t xml:space="preserve"> 95341 </t>
  </si>
  <si>
    <t xml:space="preserve"> 95345 </t>
  </si>
  <si>
    <t xml:space="preserve"> 95346 </t>
  </si>
  <si>
    <t xml:space="preserve"> 95347 </t>
  </si>
  <si>
    <t xml:space="preserve"> 95389 </t>
  </si>
  <si>
    <t xml:space="preserve"> 95357 </t>
  </si>
  <si>
    <t xml:space="preserve"> 95358 </t>
  </si>
  <si>
    <t xml:space="preserve"> 95361 </t>
  </si>
  <si>
    <t xml:space="preserve"> 95360 </t>
  </si>
  <si>
    <t xml:space="preserve"> 95371 </t>
  </si>
  <si>
    <t xml:space="preserve"> 95372 </t>
  </si>
  <si>
    <t xml:space="preserve"> 95377 </t>
  </si>
  <si>
    <t xml:space="preserve"> 95378 </t>
  </si>
  <si>
    <t xml:space="preserve"> 95385 </t>
  </si>
  <si>
    <t xml:space="preserve"> 95387 </t>
  </si>
  <si>
    <t xml:space="preserve"> 93277 </t>
  </si>
  <si>
    <t xml:space="preserve"> 93278 </t>
  </si>
  <si>
    <t xml:space="preserve"> 88295 </t>
  </si>
  <si>
    <t xml:space="preserve"> 93279 </t>
  </si>
  <si>
    <t xml:space="preserve"> 93280 </t>
  </si>
  <si>
    <t xml:space="preserve"> 92022 </t>
  </si>
  <si>
    <t xml:space="preserve"> 92024 </t>
  </si>
  <si>
    <t xml:space="preserve"> 89366 </t>
  </si>
  <si>
    <t xml:space="preserve"> 89362 </t>
  </si>
  <si>
    <t xml:space="preserve"> 89385 </t>
  </si>
  <si>
    <t xml:space="preserve"> 89351 </t>
  </si>
  <si>
    <t xml:space="preserve"> 99829 </t>
  </si>
  <si>
    <t xml:space="preserve"> 99831 </t>
  </si>
  <si>
    <t xml:space="preserve"> 99830 </t>
  </si>
  <si>
    <t xml:space="preserve"> 99832 </t>
  </si>
  <si>
    <t xml:space="preserve"> 86904 </t>
  </si>
  <si>
    <t xml:space="preserve"> 95114 </t>
  </si>
  <si>
    <t xml:space="preserve"> 95115 </t>
  </si>
  <si>
    <t xml:space="preserve"> 88298 </t>
  </si>
  <si>
    <t xml:space="preserve"> 53863 </t>
  </si>
  <si>
    <t xml:space="preserve"> 88387 </t>
  </si>
  <si>
    <t xml:space="preserve"> 88389 </t>
  </si>
  <si>
    <t xml:space="preserve"> 88390 </t>
  </si>
  <si>
    <t xml:space="preserve"> 88391 </t>
  </si>
  <si>
    <t xml:space="preserve"> 92957 </t>
  </si>
  <si>
    <t xml:space="preserve"> 92956 </t>
  </si>
  <si>
    <t xml:space="preserve"> 92958 </t>
  </si>
  <si>
    <t xml:space="preserve"> 92959 </t>
  </si>
  <si>
    <t xml:space="preserve"> 88294 </t>
  </si>
  <si>
    <t xml:space="preserve"> 91273 </t>
  </si>
  <si>
    <t xml:space="preserve"> 91274 </t>
  </si>
  <si>
    <t xml:space="preserve"> 91275 </t>
  </si>
  <si>
    <t xml:space="preserve"> 91276 </t>
  </si>
  <si>
    <t xml:space="preserve"> 89395 </t>
  </si>
  <si>
    <t xml:space="preserve"> 88857 </t>
  </si>
  <si>
    <t xml:space="preserve"> 88858 </t>
  </si>
  <si>
    <t xml:space="preserve"> 5664 </t>
  </si>
  <si>
    <t xml:space="preserve"> 53786 </t>
  </si>
  <si>
    <t xml:space="preserve"> 91688 </t>
  </si>
  <si>
    <t xml:space="preserve"> 91689 </t>
  </si>
  <si>
    <t xml:space="preserve"> 91690 </t>
  </si>
  <si>
    <t xml:space="preserve"> 91691 </t>
  </si>
  <si>
    <t xml:space="preserve"> 91998 </t>
  </si>
  <si>
    <t xml:space="preserve"> 92006 </t>
  </si>
  <si>
    <t xml:space="preserve"> 90582 </t>
  </si>
  <si>
    <t xml:space="preserve"> 90583 </t>
  </si>
  <si>
    <t xml:space="preserve"> 90584 </t>
  </si>
  <si>
    <t xml:space="preserve"> 90585 </t>
  </si>
  <si>
    <t>EMEB ALINO FERREIRA - COMPOSIÇOES PROPRIAS</t>
  </si>
  <si>
    <t>28,26%</t>
  </si>
  <si>
    <t xml:space="preserve">Composição
 1 </t>
  </si>
  <si>
    <t>R$ 12,31</t>
  </si>
  <si>
    <t>R$ 6,30</t>
  </si>
  <si>
    <t>R$ 18,53</t>
  </si>
  <si>
    <t>R$ 5,23</t>
  </si>
  <si>
    <t>R$ 23,76</t>
  </si>
  <si>
    <t xml:space="preserve">Composição
 2 </t>
  </si>
  <si>
    <t>5,25</t>
  </si>
  <si>
    <t>R$ 4,54</t>
  </si>
  <si>
    <t>R$ 14,73</t>
  </si>
  <si>
    <t>R$ 4,16</t>
  </si>
  <si>
    <t>R$ 18,89</t>
  </si>
  <si>
    <t xml:space="preserve">Composição
 3 </t>
  </si>
  <si>
    <t>7,66</t>
  </si>
  <si>
    <t>R$ 12,68</t>
  </si>
  <si>
    <t>R$ 6,62</t>
  </si>
  <si>
    <t>R$ 19,22</t>
  </si>
  <si>
    <t>R$ 5,43</t>
  </si>
  <si>
    <t>R$ 24,65</t>
  </si>
  <si>
    <t xml:space="preserve">Composição
 4 </t>
  </si>
  <si>
    <t>R$ 12,09</t>
  </si>
  <si>
    <t>R$ 6,10</t>
  </si>
  <si>
    <t>R$ 18,11</t>
  </si>
  <si>
    <t>R$ 23,22</t>
  </si>
  <si>
    <t xml:space="preserve">Composição
 5 </t>
  </si>
  <si>
    <t>2,94</t>
  </si>
  <si>
    <t>4,06</t>
  </si>
  <si>
    <t>R$ 11,27</t>
  </si>
  <si>
    <t>R$ 3,50</t>
  </si>
  <si>
    <t>R$ 14,75</t>
  </si>
  <si>
    <t>R$ 18,91</t>
  </si>
  <si>
    <t xml:space="preserve">Composição
 6 </t>
  </si>
  <si>
    <t>1,57</t>
  </si>
  <si>
    <t>R$ 9,91</t>
  </si>
  <si>
    <t>R$ 13,38</t>
  </si>
  <si>
    <t>R$ 3,78</t>
  </si>
  <si>
    <t>R$ 17,16</t>
  </si>
  <si>
    <t xml:space="preserve">Composição
 7 </t>
  </si>
  <si>
    <t xml:space="preserve">Composição
 8 </t>
  </si>
  <si>
    <t xml:space="preserve">Composição
 9 </t>
  </si>
  <si>
    <t xml:space="preserve"> 88317 </t>
  </si>
  <si>
    <t xml:space="preserve"> 00006160 </t>
  </si>
  <si>
    <t>6,78</t>
  </si>
  <si>
    <t>R$ 11,79</t>
  </si>
  <si>
    <t>R$ 17,57</t>
  </si>
  <si>
    <t>R$ 4,96</t>
  </si>
  <si>
    <t>R$ 22,53</t>
  </si>
  <si>
    <t xml:space="preserve">Composição
 10 </t>
  </si>
  <si>
    <t xml:space="preserve"> 86957 </t>
  </si>
  <si>
    <t xml:space="preserve"> 00000559 </t>
  </si>
  <si>
    <t>15,05</t>
  </si>
  <si>
    <t xml:space="preserve"> 00010998 </t>
  </si>
  <si>
    <t>19,59</t>
  </si>
  <si>
    <t>R$ 21,26</t>
  </si>
  <si>
    <t>R$ 22,17</t>
  </si>
  <si>
    <t>R$ 6,26</t>
  </si>
  <si>
    <t>R$ 28,43</t>
  </si>
  <si>
    <t xml:space="preserve">Composição
 11 </t>
  </si>
  <si>
    <t>7,18</t>
  </si>
  <si>
    <t>R$ 12,20</t>
  </si>
  <si>
    <t>R$ 6,20</t>
  </si>
  <si>
    <t>R$ 18,32</t>
  </si>
  <si>
    <t>R$ 5,17</t>
  </si>
  <si>
    <t>R$ 23,49</t>
  </si>
  <si>
    <t xml:space="preserve">Composição
 12 </t>
  </si>
  <si>
    <t xml:space="preserve">Composição
 13 </t>
  </si>
  <si>
    <t>3,68</t>
  </si>
  <si>
    <t>45,12</t>
  </si>
  <si>
    <t>259,93</t>
  </si>
  <si>
    <t>24,39</t>
  </si>
  <si>
    <t>R$ 339,06</t>
  </si>
  <si>
    <t>R$ 38,97</t>
  </si>
  <si>
    <t>R$ 377,67</t>
  </si>
  <si>
    <t>R$ 106,72</t>
  </si>
  <si>
    <t>R$ 484,39</t>
  </si>
  <si>
    <t xml:space="preserve">Composição
 14 </t>
  </si>
  <si>
    <t>7,03</t>
  </si>
  <si>
    <t>R$ 6,07</t>
  </si>
  <si>
    <t>R$ 18,04</t>
  </si>
  <si>
    <t>R$ 5,09</t>
  </si>
  <si>
    <t>R$ 23,13</t>
  </si>
  <si>
    <t xml:space="preserve">Composição
 15 </t>
  </si>
  <si>
    <t>R$ 12,03</t>
  </si>
  <si>
    <t>R$ 18,01</t>
  </si>
  <si>
    <t>R$ 5,08</t>
  </si>
  <si>
    <t>R$ 23,09</t>
  </si>
  <si>
    <t xml:space="preserve">Composição
 16 </t>
  </si>
  <si>
    <t xml:space="preserve"> 88251 </t>
  </si>
  <si>
    <t xml:space="preserve"> 00000252 </t>
  </si>
  <si>
    <t>R$ 10,26</t>
  </si>
  <si>
    <t>R$ 14,72</t>
  </si>
  <si>
    <t>R$ 4,15</t>
  </si>
  <si>
    <t>R$ 18,87</t>
  </si>
  <si>
    <t xml:space="preserve">Composição
 17 </t>
  </si>
  <si>
    <t xml:space="preserve">Composição
 18 </t>
  </si>
  <si>
    <t>5,16</t>
  </si>
  <si>
    <t>R$ 10,17</t>
  </si>
  <si>
    <t>R$ 4,45</t>
  </si>
  <si>
    <t>R$ 14,55</t>
  </si>
  <si>
    <t>R$ 4,11</t>
  </si>
  <si>
    <t>R$ 18,66</t>
  </si>
  <si>
    <t xml:space="preserve">Composição
 19 </t>
  </si>
  <si>
    <t>R$ 9,33</t>
  </si>
  <si>
    <t>R$ 4,17</t>
  </si>
  <si>
    <t>R$ 13,47</t>
  </si>
  <si>
    <t>R$ 3,80</t>
  </si>
  <si>
    <t>R$ 17,27</t>
  </si>
  <si>
    <t xml:space="preserve">Composição
 20 </t>
  </si>
  <si>
    <t>R$ 0,34</t>
  </si>
  <si>
    <t xml:space="preserve">Composição
 21 </t>
  </si>
  <si>
    <t>R$ 140,37</t>
  </si>
  <si>
    <t>R$ 637,11</t>
  </si>
  <si>
    <t xml:space="preserve">Composição
 22 </t>
  </si>
  <si>
    <t xml:space="preserve">Composição
 23 </t>
  </si>
  <si>
    <t>R$ 10,21</t>
  </si>
  <si>
    <t>R$ 4,49</t>
  </si>
  <si>
    <t>R$ 14,63</t>
  </si>
  <si>
    <t xml:space="preserve">Composição
 24 </t>
  </si>
  <si>
    <t>R$ 12,42</t>
  </si>
  <si>
    <t>R$ 18,74</t>
  </si>
  <si>
    <t>R$ 24,03</t>
  </si>
  <si>
    <t xml:space="preserve">Composição
 25 </t>
  </si>
  <si>
    <t xml:space="preserve">Composição
 26 </t>
  </si>
  <si>
    <t xml:space="preserve">Composição
 27 </t>
  </si>
  <si>
    <t>3,63</t>
  </si>
  <si>
    <t>297,17</t>
  </si>
  <si>
    <t>5,45</t>
  </si>
  <si>
    <t>24,08</t>
  </si>
  <si>
    <t>R$ 375,29</t>
  </si>
  <si>
    <t>R$ 413,40</t>
  </si>
  <si>
    <t>R$ 116,82</t>
  </si>
  <si>
    <t>R$ 530,22</t>
  </si>
  <si>
    <t xml:space="preserve">Composição
 28 </t>
  </si>
  <si>
    <t xml:space="preserve">Composição
 29 </t>
  </si>
  <si>
    <t xml:space="preserve">Composição
 30 </t>
  </si>
  <si>
    <t xml:space="preserve">Composição
 31 </t>
  </si>
  <si>
    <t xml:space="preserve">Composição
 32 </t>
  </si>
  <si>
    <t xml:space="preserve"> 91634 </t>
  </si>
  <si>
    <t xml:space="preserve"> 00037756 </t>
  </si>
  <si>
    <t>195.303,78</t>
  </si>
  <si>
    <t xml:space="preserve"> 00010712 </t>
  </si>
  <si>
    <t>49.943,35</t>
  </si>
  <si>
    <t>28,20</t>
  </si>
  <si>
    <t xml:space="preserve"> 00004096 </t>
  </si>
  <si>
    <t>6,46</t>
  </si>
  <si>
    <t>6,55</t>
  </si>
  <si>
    <t>83,07</t>
  </si>
  <si>
    <t>R$ 121,39</t>
  </si>
  <si>
    <t>R$ 5,65</t>
  </si>
  <si>
    <t>R$ 127,05</t>
  </si>
  <si>
    <t>R$ 35,90</t>
  </si>
  <si>
    <t>R$ 162,95</t>
  </si>
  <si>
    <t xml:space="preserve">Composição
 33 </t>
  </si>
  <si>
    <t>R$ 42,21</t>
  </si>
  <si>
    <t>R$ 191,60</t>
  </si>
  <si>
    <t xml:space="preserve">Composição
 34 </t>
  </si>
  <si>
    <t>3,17</t>
  </si>
  <si>
    <t>16,83</t>
  </si>
  <si>
    <t>229,38</t>
  </si>
  <si>
    <t>9,40</t>
  </si>
  <si>
    <t>R$ 261,08</t>
  </si>
  <si>
    <t>R$ 14,54</t>
  </si>
  <si>
    <t>R$ 275,53</t>
  </si>
  <si>
    <t>R$ 77,86</t>
  </si>
  <si>
    <t>R$ 353,39</t>
  </si>
  <si>
    <t xml:space="preserve">Composição
 35 </t>
  </si>
  <si>
    <t xml:space="preserve">Composição
 36 </t>
  </si>
  <si>
    <t xml:space="preserve"> 88242 </t>
  </si>
  <si>
    <t xml:space="preserve"> 00006127 </t>
  </si>
  <si>
    <t>R$ 10,23</t>
  </si>
  <si>
    <t>R$ 4,51</t>
  </si>
  <si>
    <t>R$ 14,66</t>
  </si>
  <si>
    <t>R$ 18,80</t>
  </si>
  <si>
    <t xml:space="preserve">Composição
 37 </t>
  </si>
  <si>
    <t>7,65</t>
  </si>
  <si>
    <t>R$ 12,67</t>
  </si>
  <si>
    <t>R$ 19,19</t>
  </si>
  <si>
    <t>R$ 24,61</t>
  </si>
  <si>
    <t xml:space="preserve">Composição
 38 </t>
  </si>
  <si>
    <t>R$ 10,45</t>
  </si>
  <si>
    <t>R$ 4,22</t>
  </si>
  <si>
    <t xml:space="preserve">Composição
 39 </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</si>
</sst>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0.0000000"/>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sz val="10"/>
      <color rgb="FFFF0000"/>
      <name val="Arial"/>
      <family val="2"/>
    </font>
    <font>
      <sz val="10"/>
      <color theme="1"/>
      <name val="Arial"/>
      <family val="2"/>
    </font>
    <font>
      <sz val="9"/>
      <name val="Calibri"/>
      <family val="2"/>
    </font>
    <font>
      <sz val="9"/>
      <color indexed="8"/>
      <name val="Calibri"/>
      <family val="2"/>
      <scheme val="minor"/>
    </font>
    <font>
      <sz val="10"/>
      <name val="Courier New"/>
      <family val="3"/>
    </font>
    <font>
      <b/>
      <sz val="14"/>
      <name val="Calibri"/>
      <family val="2"/>
      <scheme val="minor"/>
    </font>
    <font>
      <b/>
      <u/>
      <sz val="10"/>
      <color rgb="FFFF0000"/>
      <name val="Arial"/>
      <family val="2"/>
    </font>
    <font>
      <sz val="10"/>
      <name val="Arial"/>
      <family val="2"/>
    </font>
    <font>
      <sz val="10"/>
      <name val="Courier New"/>
    </font>
    <font>
      <sz val="8"/>
      <name val="Arial"/>
    </font>
    <font>
      <b/>
      <sz val="11"/>
      <name val="Arial"/>
      <family val="1"/>
    </font>
    <font>
      <b/>
      <sz val="10"/>
      <name val="Arial"/>
      <family val="1"/>
    </font>
    <font>
      <sz val="10"/>
      <color rgb="FF000000"/>
      <name val="Arial"/>
      <family val="1"/>
    </font>
    <font>
      <sz val="10"/>
      <name val="Arial"/>
      <family val="1"/>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65">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148">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2" fillId="16" borderId="0" applyNumberFormat="0" applyFont="0" applyFill="0" applyProtection="0"/>
    <xf numFmtId="0" fontId="40" fillId="6" borderId="0" applyNumberFormat="0" applyBorder="0" applyAlignment="0" applyProtection="0"/>
    <xf numFmtId="0" fontId="12" fillId="9" borderId="0" applyNumberFormat="0" applyFont="0" applyFill="0" applyProtection="0"/>
    <xf numFmtId="0" fontId="40" fillId="20" borderId="0" applyNumberFormat="0" applyBorder="0" applyAlignment="0" applyProtection="0"/>
    <xf numFmtId="0" fontId="12" fillId="13"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 borderId="0" applyNumberFormat="0" applyBorder="0" applyAlignment="0" applyProtection="0"/>
    <xf numFmtId="0" fontId="12" fillId="18" borderId="0" applyNumberFormat="0" applyFont="0" applyFill="0" applyProtection="0"/>
    <xf numFmtId="0" fontId="40" fillId="6" borderId="0" applyNumberFormat="0" applyBorder="0" applyAlignment="0" applyProtection="0"/>
    <xf numFmtId="0" fontId="12"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3"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4" fillId="26" borderId="1" applyNumberFormat="0" applyFont="0" applyProtection="0"/>
    <xf numFmtId="0" fontId="56" fillId="27" borderId="1" applyNumberFormat="0" applyAlignment="0" applyProtection="0"/>
    <xf numFmtId="0" fontId="15" fillId="28" borderId="2" applyNumberFormat="0" applyFont="0" applyProtection="0"/>
    <xf numFmtId="0" fontId="43" fillId="28" borderId="3" applyNumberFormat="0" applyAlignment="0" applyProtection="0"/>
    <xf numFmtId="0" fontId="16"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0" fillId="29" borderId="0" applyNumberFormat="0" applyBorder="0" applyAlignment="0" applyProtection="0"/>
    <xf numFmtId="0" fontId="12" fillId="30" borderId="0" applyNumberFormat="0" applyFont="0" applyFill="0" applyProtection="0"/>
    <xf numFmtId="0" fontId="40" fillId="20" borderId="0" applyNumberFormat="0" applyBorder="0" applyAlignment="0" applyProtection="0"/>
    <xf numFmtId="0" fontId="12" fillId="31"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2" borderId="0" applyNumberFormat="0" applyBorder="0" applyAlignment="0" applyProtection="0"/>
    <xf numFmtId="0" fontId="12" fillId="18" borderId="0" applyNumberFormat="0" applyFont="0" applyFill="0" applyProtection="0"/>
    <xf numFmtId="0" fontId="40" fillId="18" borderId="0" applyNumberFormat="0" applyBorder="0" applyAlignment="0" applyProtection="0"/>
    <xf numFmtId="0" fontId="12" fillId="23" borderId="0" applyNumberFormat="0" applyFont="0" applyFill="0" applyProtection="0"/>
    <xf numFmtId="0" fontId="40" fillId="23" borderId="0" applyNumberFormat="0" applyBorder="0" applyAlignment="0" applyProtection="0"/>
    <xf numFmtId="0" fontId="17" fillId="3" borderId="1" applyNumberFormat="0" applyFont="0" applyProtection="0"/>
    <xf numFmtId="0" fontId="49" fillId="14" borderId="1" applyNumberFormat="0" applyAlignment="0" applyProtection="0"/>
    <xf numFmtId="0" fontId="10"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8"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4" fontId="3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9"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1" fillId="0" borderId="0"/>
    <xf numFmtId="0" fontId="62" fillId="0" borderId="0"/>
    <xf numFmtId="0" fontId="11" fillId="0" borderId="0"/>
    <xf numFmtId="0" fontId="11" fillId="0" borderId="0"/>
    <xf numFmtId="0" fontId="11" fillId="0" borderId="0"/>
    <xf numFmtId="0" fontId="10" fillId="0" borderId="0"/>
    <xf numFmtId="0" fontId="11" fillId="10" borderId="10" applyNumberFormat="0" applyFont="0" applyBorder="0" applyProtection="0"/>
    <xf numFmtId="0" fontId="39" fillId="10" borderId="10" applyNumberFormat="0" applyFont="0" applyAlignment="0" applyProtection="0"/>
    <xf numFmtId="0" fontId="10" fillId="10" borderId="10" applyNumberFormat="0" applyFont="0" applyAlignment="0" applyProtection="0"/>
    <xf numFmtId="0" fontId="52"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2" fillId="27" borderId="1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169" fontId="11" fillId="0" borderId="0" applyFont="0" applyFill="0" applyBorder="0" applyAlignment="0" applyProtection="0"/>
    <xf numFmtId="0" fontId="21" fillId="0" borderId="0" applyNumberFormat="0" applyFont="0" applyFill="0" applyAlignment="0" applyProtection="0"/>
    <xf numFmtId="0" fontId="55" fillId="0" borderId="0" applyNumberFormat="0" applyFill="0" applyBorder="0" applyAlignment="0" applyProtection="0"/>
    <xf numFmtId="0" fontId="22"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59" fillId="0" borderId="14" applyNumberFormat="0" applyFill="0" applyAlignment="0" applyProtection="0"/>
    <xf numFmtId="0" fontId="25" fillId="0" borderId="7" applyNumberFormat="0" applyFont="0" applyAlignment="0" applyProtection="0"/>
    <xf numFmtId="0" fontId="60" fillId="0" borderId="15" applyNumberFormat="0" applyFill="0" applyAlignment="0" applyProtection="0"/>
    <xf numFmtId="0" fontId="26" fillId="0" borderId="13" applyNumberFormat="0" applyFont="0" applyAlignment="0" applyProtection="0"/>
    <xf numFmtId="0" fontId="61" fillId="0" borderId="16" applyNumberFormat="0" applyFill="0" applyAlignment="0" applyProtection="0"/>
    <xf numFmtId="0" fontId="26"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7" fillId="0" borderId="17" applyNumberFormat="0" applyFont="0" applyAlignment="0" applyProtection="0"/>
    <xf numFmtId="0" fontId="54" fillId="0" borderId="18" applyNumberFormat="0" applyFill="0" applyAlignment="0" applyProtection="0"/>
    <xf numFmtId="165" fontId="38"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0" fontId="55" fillId="0" borderId="0" applyNumberFormat="0" applyFill="0" applyBorder="0" applyAlignment="0" applyProtection="0"/>
    <xf numFmtId="0" fontId="9" fillId="0" borderId="0"/>
    <xf numFmtId="0" fontId="86" fillId="0" borderId="0"/>
    <xf numFmtId="0" fontId="6" fillId="0" borderId="0"/>
  </cellStyleXfs>
  <cellXfs count="439">
    <xf numFmtId="0" fontId="0" fillId="0" borderId="0" xfId="0"/>
    <xf numFmtId="165" fontId="0" fillId="0" borderId="0" xfId="120" applyFont="1"/>
    <xf numFmtId="4" fontId="0" fillId="0" borderId="0" xfId="0" applyNumberFormat="1"/>
    <xf numFmtId="165" fontId="32" fillId="0" borderId="19" xfId="120" applyFont="1" applyBorder="1" applyAlignment="1">
      <alignment horizontal="center"/>
    </xf>
    <xf numFmtId="10" fontId="32" fillId="0" borderId="19" xfId="0" applyNumberFormat="1" applyFont="1" applyBorder="1" applyAlignment="1">
      <alignment horizontal="center"/>
    </xf>
    <xf numFmtId="10" fontId="0" fillId="0" borderId="0" xfId="0" applyNumberFormat="1"/>
    <xf numFmtId="165" fontId="32" fillId="0" borderId="19" xfId="120" applyNumberFormat="1" applyFont="1" applyBorder="1" applyAlignment="1">
      <alignment horizontal="center"/>
    </xf>
    <xf numFmtId="0" fontId="0" fillId="0" borderId="0" xfId="0" applyAlignment="1">
      <alignment horizontal="center"/>
    </xf>
    <xf numFmtId="0" fontId="0" fillId="0" borderId="0" xfId="0" applyAlignment="1">
      <alignment wrapText="1"/>
    </xf>
    <xf numFmtId="165" fontId="32" fillId="0" borderId="21" xfId="120" applyFont="1" applyBorder="1" applyAlignment="1">
      <alignment horizontal="center"/>
    </xf>
    <xf numFmtId="10" fontId="32" fillId="0" borderId="21" xfId="0" applyNumberFormat="1" applyFont="1" applyBorder="1" applyAlignment="1">
      <alignment horizontal="center"/>
    </xf>
    <xf numFmtId="164" fontId="0" fillId="0" borderId="0" xfId="99" applyFont="1"/>
    <xf numFmtId="164" fontId="30" fillId="0" borderId="34" xfId="99" applyFont="1" applyBorder="1" applyAlignment="1">
      <alignment horizontal="center" vertical="justify"/>
    </xf>
    <xf numFmtId="0" fontId="30" fillId="0" borderId="39" xfId="0" applyFont="1" applyBorder="1" applyAlignment="1">
      <alignment horizontal="center" vertical="justify"/>
    </xf>
    <xf numFmtId="0" fontId="28" fillId="0" borderId="39" xfId="0" applyFont="1" applyBorder="1" applyAlignment="1">
      <alignment horizontal="center"/>
    </xf>
    <xf numFmtId="0" fontId="28" fillId="0" borderId="35" xfId="0" applyFont="1" applyBorder="1" applyAlignment="1">
      <alignment horizontal="center"/>
    </xf>
    <xf numFmtId="0" fontId="65" fillId="40" borderId="20" xfId="0" applyNumberFormat="1" applyFont="1" applyFill="1" applyBorder="1" applyAlignment="1">
      <alignment horizontal="center" vertical="center"/>
    </xf>
    <xf numFmtId="1" fontId="65" fillId="40" borderId="19" xfId="0" applyNumberFormat="1" applyFont="1" applyFill="1" applyBorder="1" applyAlignment="1">
      <alignment horizontal="center" vertical="center" wrapText="1"/>
    </xf>
    <xf numFmtId="167" fontId="65" fillId="40" borderId="19" xfId="0" applyNumberFormat="1" applyFont="1" applyFill="1" applyBorder="1" applyAlignment="1">
      <alignment horizontal="center" vertical="center" wrapText="1"/>
    </xf>
    <xf numFmtId="166" fontId="65" fillId="40" borderId="19" xfId="0" applyNumberFormat="1" applyFont="1" applyFill="1" applyBorder="1" applyAlignment="1">
      <alignment horizontal="left" vertical="center" wrapText="1"/>
    </xf>
    <xf numFmtId="166" fontId="65" fillId="40" borderId="19" xfId="0" applyNumberFormat="1" applyFont="1" applyFill="1" applyBorder="1" applyAlignment="1">
      <alignment horizontal="center" vertical="center"/>
    </xf>
    <xf numFmtId="165" fontId="65" fillId="40" borderId="19" xfId="120" applyFont="1" applyFill="1" applyBorder="1" applyAlignment="1">
      <alignment horizontal="center" vertical="center"/>
    </xf>
    <xf numFmtId="164" fontId="65" fillId="40" borderId="19" xfId="99" applyFont="1" applyFill="1" applyBorder="1" applyAlignment="1">
      <alignment horizontal="center" vertical="center"/>
    </xf>
    <xf numFmtId="0" fontId="66" fillId="0" borderId="20" xfId="0" applyFont="1" applyFill="1" applyBorder="1" applyAlignment="1">
      <alignment horizontal="center" vertical="center"/>
    </xf>
    <xf numFmtId="0" fontId="66" fillId="0" borderId="20" xfId="0" applyFont="1" applyFill="1" applyBorder="1" applyAlignment="1">
      <alignment horizontal="center" vertical="center" wrapText="1"/>
    </xf>
    <xf numFmtId="0" fontId="66" fillId="0" borderId="20" xfId="0" applyNumberFormat="1" applyFont="1" applyFill="1" applyBorder="1" applyAlignment="1">
      <alignment horizontal="center" vertical="center"/>
    </xf>
    <xf numFmtId="0" fontId="65" fillId="34" borderId="20" xfId="0" applyNumberFormat="1" applyFont="1" applyFill="1" applyBorder="1" applyAlignment="1">
      <alignment horizontal="center" vertical="center"/>
    </xf>
    <xf numFmtId="166" fontId="65" fillId="34" borderId="19" xfId="0" quotePrefix="1" applyNumberFormat="1" applyFont="1" applyFill="1" applyBorder="1" applyAlignment="1">
      <alignment horizontal="center" vertical="center"/>
    </xf>
    <xf numFmtId="165" fontId="65" fillId="34" borderId="19" xfId="120" quotePrefix="1" applyFont="1" applyFill="1" applyBorder="1" applyAlignment="1">
      <alignment horizontal="center" vertical="center"/>
    </xf>
    <xf numFmtId="164" fontId="65" fillId="34" borderId="19" xfId="99" quotePrefix="1" applyFont="1" applyFill="1" applyBorder="1" applyAlignment="1">
      <alignment horizontal="center" vertical="center"/>
    </xf>
    <xf numFmtId="3" fontId="66" fillId="0" borderId="20"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164" fontId="11" fillId="0" borderId="0" xfId="99" applyFont="1" applyFill="1" applyBorder="1" applyAlignment="1">
      <alignment horizontal="center" vertical="center"/>
    </xf>
    <xf numFmtId="164" fontId="11" fillId="0" borderId="29" xfId="99" applyFont="1" applyFill="1" applyBorder="1" applyAlignment="1">
      <alignment horizontal="center" vertical="center"/>
    </xf>
    <xf numFmtId="164" fontId="11" fillId="0" borderId="0" xfId="99" applyFont="1" applyFill="1" applyBorder="1" applyAlignment="1">
      <alignment vertical="center"/>
    </xf>
    <xf numFmtId="0" fontId="0" fillId="0" borderId="31" xfId="0" applyBorder="1"/>
    <xf numFmtId="164" fontId="0" fillId="0" borderId="0" xfId="99" applyFont="1" applyBorder="1"/>
    <xf numFmtId="164" fontId="32" fillId="0" borderId="0" xfId="99" applyFont="1" applyBorder="1"/>
    <xf numFmtId="0" fontId="0" fillId="0" borderId="28" xfId="0" applyFill="1" applyBorder="1"/>
    <xf numFmtId="164" fontId="11" fillId="0" borderId="29" xfId="99" applyFont="1" applyFill="1" applyBorder="1" applyAlignment="1">
      <alignment vertical="center"/>
    </xf>
    <xf numFmtId="0" fontId="0" fillId="0" borderId="30" xfId="0" applyFill="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67" fillId="0" borderId="0" xfId="0" applyFont="1" applyBorder="1" applyAlignment="1">
      <alignment vertical="center"/>
    </xf>
    <xf numFmtId="0" fontId="67" fillId="0" borderId="29" xfId="0" applyFont="1" applyBorder="1" applyAlignment="1">
      <alignment vertical="center"/>
    </xf>
    <xf numFmtId="0" fontId="11" fillId="0" borderId="31" xfId="0" applyFont="1" applyFill="1" applyBorder="1" applyAlignment="1">
      <alignment horizontal="center"/>
    </xf>
    <xf numFmtId="0" fontId="69" fillId="35" borderId="19" xfId="0" applyFont="1" applyFill="1" applyBorder="1" applyAlignment="1">
      <alignment vertical="center" wrapText="1"/>
    </xf>
    <xf numFmtId="0" fontId="69" fillId="35" borderId="19" xfId="0" applyFont="1" applyFill="1" applyBorder="1" applyAlignment="1">
      <alignment horizontal="right" vertical="center" wrapText="1"/>
    </xf>
    <xf numFmtId="0" fontId="72" fillId="35" borderId="19" xfId="0" applyFont="1" applyFill="1" applyBorder="1" applyAlignment="1">
      <alignment vertical="center" wrapText="1"/>
    </xf>
    <xf numFmtId="0" fontId="69" fillId="35" borderId="19" xfId="0" applyFont="1" applyFill="1" applyBorder="1" applyAlignment="1">
      <alignment vertical="center"/>
    </xf>
    <xf numFmtId="0" fontId="69" fillId="38" borderId="19" xfId="0" applyFont="1" applyFill="1" applyBorder="1" applyAlignment="1">
      <alignment vertical="center" wrapText="1"/>
    </xf>
    <xf numFmtId="0" fontId="73" fillId="35" borderId="19" xfId="0" applyFont="1" applyFill="1" applyBorder="1" applyAlignment="1">
      <alignment horizontal="right" vertical="center"/>
    </xf>
    <xf numFmtId="9" fontId="73" fillId="35" borderId="19" xfId="0" applyNumberFormat="1" applyFont="1" applyFill="1" applyBorder="1" applyAlignment="1">
      <alignment horizontal="right" vertical="center"/>
    </xf>
    <xf numFmtId="9" fontId="69" fillId="35" borderId="19" xfId="0" applyNumberFormat="1" applyFont="1" applyFill="1" applyBorder="1" applyAlignment="1">
      <alignment horizontal="right" vertical="center"/>
    </xf>
    <xf numFmtId="0" fontId="71" fillId="35" borderId="19" xfId="0" applyFont="1" applyFill="1" applyBorder="1" applyAlignment="1"/>
    <xf numFmtId="164" fontId="65" fillId="40" borderId="19" xfId="99" applyFont="1" applyFill="1" applyBorder="1" applyAlignment="1">
      <alignment horizontal="right" vertical="center"/>
    </xf>
    <xf numFmtId="164" fontId="66" fillId="0" borderId="19" xfId="99" applyFont="1" applyFill="1" applyBorder="1" applyAlignment="1">
      <alignment horizontal="left" vertical="center"/>
    </xf>
    <xf numFmtId="164" fontId="65" fillId="33" borderId="19" xfId="99" applyFont="1" applyFill="1" applyBorder="1" applyAlignment="1">
      <alignment horizontal="right" vertical="center"/>
    </xf>
    <xf numFmtId="164" fontId="65" fillId="34" borderId="19" xfId="99" quotePrefix="1" applyFont="1" applyFill="1" applyBorder="1" applyAlignment="1">
      <alignment horizontal="right" vertical="center"/>
    </xf>
    <xf numFmtId="165" fontId="11" fillId="0" borderId="0" xfId="120" applyFont="1" applyFill="1" applyBorder="1" applyAlignment="1">
      <alignment horizontal="center" vertical="center" wrapText="1"/>
    </xf>
    <xf numFmtId="0" fontId="11" fillId="0" borderId="0" xfId="0" applyFont="1" applyBorder="1" applyAlignment="1">
      <alignment horizontal="center" vertical="center"/>
    </xf>
    <xf numFmtId="165" fontId="63" fillId="0" borderId="0" xfId="120" applyFont="1" applyBorder="1" applyAlignment="1">
      <alignment horizontal="center" vertical="center"/>
    </xf>
    <xf numFmtId="0" fontId="11" fillId="0" borderId="0" xfId="0" applyFont="1"/>
    <xf numFmtId="0" fontId="11" fillId="0" borderId="20" xfId="0" applyFont="1" applyBorder="1" applyAlignment="1">
      <alignment horizontal="center" vertical="center"/>
    </xf>
    <xf numFmtId="165" fontId="11" fillId="0" borderId="19" xfId="120" applyFont="1" applyBorder="1" applyAlignment="1">
      <alignment horizontal="center" vertical="center"/>
    </xf>
    <xf numFmtId="0" fontId="11" fillId="0" borderId="19" xfId="0" applyNumberFormat="1" applyFont="1" applyBorder="1" applyAlignment="1">
      <alignment horizontal="center" vertical="center"/>
    </xf>
    <xf numFmtId="0" fontId="11" fillId="0" borderId="19" xfId="0" applyFont="1" applyBorder="1" applyAlignment="1">
      <alignment horizontal="center" vertical="center"/>
    </xf>
    <xf numFmtId="0" fontId="11" fillId="0" borderId="19" xfId="0" applyNumberFormat="1" applyFont="1" applyFill="1" applyBorder="1" applyAlignment="1">
      <alignment horizontal="center" vertical="center"/>
    </xf>
    <xf numFmtId="0" fontId="27" fillId="0" borderId="0" xfId="0" applyFont="1" applyBorder="1" applyAlignment="1">
      <alignment vertical="center"/>
    </xf>
    <xf numFmtId="0" fontId="27" fillId="0" borderId="39" xfId="0" applyFont="1" applyBorder="1" applyAlignment="1">
      <alignment horizontal="center" vertical="center"/>
    </xf>
    <xf numFmtId="1" fontId="27" fillId="0" borderId="34" xfId="0" applyNumberFormat="1" applyFont="1" applyBorder="1" applyAlignment="1">
      <alignment horizontal="center" vertical="center"/>
    </xf>
    <xf numFmtId="0" fontId="11" fillId="0" borderId="31" xfId="0" applyFont="1" applyBorder="1" applyAlignment="1">
      <alignment horizontal="center" vertical="center"/>
    </xf>
    <xf numFmtId="1" fontId="11" fillId="0" borderId="0" xfId="0" applyNumberFormat="1" applyFont="1" applyBorder="1" applyAlignment="1">
      <alignment horizontal="center" vertical="center"/>
    </xf>
    <xf numFmtId="0" fontId="11" fillId="0" borderId="0" xfId="0" applyFont="1" applyBorder="1" applyAlignment="1">
      <alignment horizontal="left" wrapText="1"/>
    </xf>
    <xf numFmtId="164" fontId="11" fillId="0" borderId="0" xfId="99" applyFont="1" applyBorder="1"/>
    <xf numFmtId="1" fontId="27" fillId="41" borderId="37" xfId="0" applyNumberFormat="1" applyFont="1" applyFill="1" applyBorder="1" applyAlignment="1">
      <alignment vertical="center" wrapText="1"/>
    </xf>
    <xf numFmtId="0" fontId="27" fillId="41" borderId="19" xfId="0" applyFont="1" applyFill="1" applyBorder="1" applyAlignment="1">
      <alignment horizontal="left" vertical="center" wrapText="1"/>
    </xf>
    <xf numFmtId="0" fontId="27" fillId="41" borderId="19" xfId="0" applyFont="1" applyFill="1" applyBorder="1" applyAlignment="1">
      <alignment horizontal="center" vertical="center" wrapText="1"/>
    </xf>
    <xf numFmtId="165" fontId="27" fillId="41" borderId="19" xfId="120" applyFont="1" applyFill="1" applyBorder="1" applyAlignment="1">
      <alignment horizontal="center" vertical="center" wrapText="1"/>
    </xf>
    <xf numFmtId="164" fontId="27" fillId="41" borderId="19" xfId="99"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80" fillId="0" borderId="19" xfId="0" applyFont="1" applyFill="1" applyBorder="1" applyAlignment="1">
      <alignment horizontal="left" vertical="center" wrapText="1"/>
    </xf>
    <xf numFmtId="0" fontId="80" fillId="0" borderId="19" xfId="0" applyFont="1" applyFill="1" applyBorder="1" applyAlignment="1">
      <alignment horizontal="center" vertical="center" wrapText="1"/>
    </xf>
    <xf numFmtId="0" fontId="11" fillId="0" borderId="19" xfId="110" applyFont="1" applyBorder="1" applyAlignment="1" applyProtection="1">
      <alignment horizontal="left" vertical="center" wrapText="1"/>
    </xf>
    <xf numFmtId="0" fontId="11" fillId="0" borderId="19" xfId="0" applyFont="1" applyFill="1" applyBorder="1" applyAlignment="1" applyProtection="1">
      <alignment horizontal="center" vertical="center" wrapText="1"/>
    </xf>
    <xf numFmtId="165" fontId="11" fillId="0" borderId="19" xfId="120" applyFont="1" applyFill="1" applyBorder="1" applyAlignment="1" applyProtection="1">
      <alignment horizontal="center" vertical="center" wrapText="1"/>
    </xf>
    <xf numFmtId="164" fontId="11" fillId="0" borderId="19" xfId="99" applyFont="1" applyFill="1" applyBorder="1" applyAlignment="1" applyProtection="1">
      <alignment horizontal="center" vertical="center" wrapText="1"/>
    </xf>
    <xf numFmtId="165" fontId="11" fillId="0" borderId="19" xfId="120" applyFont="1" applyBorder="1" applyAlignment="1">
      <alignment horizontal="center" vertical="center" wrapText="1"/>
    </xf>
    <xf numFmtId="164" fontId="11" fillId="0" borderId="21" xfId="99" applyFont="1" applyBorder="1" applyAlignment="1">
      <alignment horizontal="center" vertical="center"/>
    </xf>
    <xf numFmtId="164" fontId="11" fillId="0" borderId="28" xfId="99" applyFont="1" applyBorder="1" applyAlignment="1">
      <alignment horizontal="center" vertical="center"/>
    </xf>
    <xf numFmtId="1" fontId="11" fillId="0" borderId="19" xfId="0" applyNumberFormat="1" applyFont="1" applyBorder="1" applyAlignment="1">
      <alignment horizontal="center" vertical="center"/>
    </xf>
    <xf numFmtId="0" fontId="11" fillId="0" borderId="0" xfId="0" applyFont="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left" wrapText="1"/>
    </xf>
    <xf numFmtId="165" fontId="11" fillId="0" borderId="0" xfId="120" applyFont="1" applyAlignment="1">
      <alignment horizontal="center" vertical="center"/>
    </xf>
    <xf numFmtId="164" fontId="11" fillId="0" borderId="0" xfId="99" applyFont="1"/>
    <xf numFmtId="164" fontId="80" fillId="0" borderId="19" xfId="99" applyFont="1" applyFill="1" applyBorder="1" applyAlignment="1">
      <alignment horizontal="center" vertical="center" wrapText="1"/>
    </xf>
    <xf numFmtId="170" fontId="0" fillId="0" borderId="0" xfId="120" applyNumberFormat="1" applyFont="1"/>
    <xf numFmtId="164" fontId="27" fillId="41" borderId="21" xfId="99" applyFont="1" applyFill="1" applyBorder="1" applyAlignment="1">
      <alignment horizontal="center" vertical="center"/>
    </xf>
    <xf numFmtId="164" fontId="11" fillId="0" borderId="21" xfId="99" applyFont="1" applyFill="1" applyBorder="1" applyAlignment="1">
      <alignment horizontal="center" vertical="center" wrapText="1"/>
    </xf>
    <xf numFmtId="164" fontId="11" fillId="0" borderId="0" xfId="99" applyFont="1" applyAlignment="1">
      <alignment horizontal="center" vertical="center"/>
    </xf>
    <xf numFmtId="166" fontId="65" fillId="34" borderId="19" xfId="0" applyNumberFormat="1" applyFont="1" applyFill="1" applyBorder="1" applyAlignment="1">
      <alignment vertical="center" wrapText="1"/>
    </xf>
    <xf numFmtId="0" fontId="35" fillId="0" borderId="0" xfId="0" applyFont="1" applyFill="1" applyAlignment="1">
      <alignment horizontal="center"/>
    </xf>
    <xf numFmtId="1" fontId="35" fillId="0" borderId="0" xfId="0" applyNumberFormat="1" applyFont="1"/>
    <xf numFmtId="0" fontId="35" fillId="0" borderId="0" xfId="0" applyFont="1" applyFill="1"/>
    <xf numFmtId="0" fontId="35" fillId="0" borderId="0" xfId="0" applyFont="1" applyFill="1" applyAlignment="1">
      <alignment horizontal="left" wrapText="1"/>
    </xf>
    <xf numFmtId="0" fontId="35" fillId="0" borderId="0" xfId="0" applyFont="1" applyFill="1" applyAlignment="1">
      <alignment horizontal="center" vertical="center"/>
    </xf>
    <xf numFmtId="165" fontId="35" fillId="0" borderId="0" xfId="120" applyFont="1" applyFill="1" applyAlignment="1">
      <alignment horizontal="center" vertical="center"/>
    </xf>
    <xf numFmtId="164" fontId="35" fillId="0" borderId="0" xfId="99" applyFont="1" applyFill="1" applyAlignment="1">
      <alignment horizontal="center" vertical="center"/>
    </xf>
    <xf numFmtId="164" fontId="35" fillId="0" borderId="0" xfId="99" applyFont="1" applyFill="1" applyAlignment="1">
      <alignment vertical="center"/>
    </xf>
    <xf numFmtId="1" fontId="8" fillId="35" borderId="19" xfId="0" applyNumberFormat="1" applyFont="1" applyFill="1" applyBorder="1" applyAlignment="1">
      <alignment horizontal="center" vertical="center" wrapText="1"/>
    </xf>
    <xf numFmtId="0" fontId="8" fillId="0" borderId="19" xfId="0" applyFont="1" applyFill="1" applyBorder="1" applyAlignment="1">
      <alignment horizontal="left" vertical="center" wrapText="1"/>
    </xf>
    <xf numFmtId="165" fontId="8" fillId="0" borderId="19" xfId="120" applyFont="1" applyFill="1" applyBorder="1" applyAlignment="1">
      <alignment horizontal="center" vertical="center"/>
    </xf>
    <xf numFmtId="164" fontId="8" fillId="0" borderId="19" xfId="99" applyFont="1" applyFill="1" applyBorder="1" applyAlignment="1">
      <alignment horizontal="left" vertical="center" wrapText="1"/>
    </xf>
    <xf numFmtId="0" fontId="8" fillId="0" borderId="19" xfId="0" applyFont="1" applyFill="1" applyBorder="1" applyAlignment="1">
      <alignment horizontal="center" vertical="center" wrapText="1"/>
    </xf>
    <xf numFmtId="164" fontId="8" fillId="0" borderId="19" xfId="99" applyFont="1" applyFill="1" applyBorder="1" applyAlignment="1">
      <alignment horizontal="center" vertical="center" wrapText="1"/>
    </xf>
    <xf numFmtId="0" fontId="35" fillId="0" borderId="0" xfId="0" applyFont="1"/>
    <xf numFmtId="164" fontId="65" fillId="40" borderId="21" xfId="99" applyFont="1" applyFill="1" applyBorder="1" applyAlignment="1">
      <alignment horizontal="right" vertical="center"/>
    </xf>
    <xf numFmtId="1" fontId="35" fillId="0" borderId="0" xfId="0" applyNumberFormat="1" applyFont="1" applyBorder="1"/>
    <xf numFmtId="0" fontId="35" fillId="0" borderId="0" xfId="0" applyFont="1" applyFill="1" applyBorder="1"/>
    <xf numFmtId="0" fontId="35" fillId="0" borderId="0" xfId="0" applyFont="1" applyFill="1" applyBorder="1" applyAlignment="1">
      <alignment horizontal="left" wrapText="1"/>
    </xf>
    <xf numFmtId="0" fontId="35" fillId="0" borderId="0" xfId="0" applyFont="1" applyFill="1" applyBorder="1" applyAlignment="1">
      <alignment horizontal="center" vertical="center"/>
    </xf>
    <xf numFmtId="165" fontId="35" fillId="0" borderId="0" xfId="120" applyFont="1" applyFill="1" applyBorder="1" applyAlignment="1">
      <alignment horizontal="center" vertical="center"/>
    </xf>
    <xf numFmtId="164" fontId="35" fillId="0" borderId="0" xfId="99" applyFont="1" applyFill="1" applyBorder="1" applyAlignment="1">
      <alignment horizontal="center" vertical="center"/>
    </xf>
    <xf numFmtId="0" fontId="35" fillId="37" borderId="0" xfId="0" applyFont="1" applyFill="1"/>
    <xf numFmtId="0" fontId="35" fillId="40" borderId="0" xfId="0" applyFont="1" applyFill="1"/>
    <xf numFmtId="0" fontId="11" fillId="0" borderId="0" xfId="0" applyNumberFormat="1" applyFont="1" applyFill="1" applyBorder="1" applyAlignment="1">
      <alignment horizontal="center" vertical="center"/>
    </xf>
    <xf numFmtId="0" fontId="80" fillId="0" borderId="0" xfId="0" applyFont="1" applyFill="1" applyBorder="1" applyAlignment="1">
      <alignment horizontal="left" vertical="center" wrapText="1"/>
    </xf>
    <xf numFmtId="0" fontId="80" fillId="0" borderId="0" xfId="0" applyFont="1" applyFill="1" applyBorder="1" applyAlignment="1">
      <alignment horizontal="center" vertical="center" wrapText="1"/>
    </xf>
    <xf numFmtId="164" fontId="80" fillId="0" borderId="0" xfId="99" applyFont="1" applyFill="1" applyBorder="1" applyAlignment="1">
      <alignment horizontal="center" vertical="center" wrapText="1"/>
    </xf>
    <xf numFmtId="1" fontId="36" fillId="0" borderId="19" xfId="120" applyNumberFormat="1" applyFont="1" applyFill="1" applyBorder="1" applyAlignment="1">
      <alignment horizontal="center" vertical="center"/>
    </xf>
    <xf numFmtId="1" fontId="35" fillId="0" borderId="19" xfId="105" applyNumberFormat="1" applyFont="1" applyFill="1" applyBorder="1" applyAlignment="1">
      <alignment horizontal="center" vertical="center"/>
    </xf>
    <xf numFmtId="0" fontId="35" fillId="0" borderId="20" xfId="0" applyFont="1" applyBorder="1" applyAlignment="1">
      <alignment horizontal="center" vertical="center"/>
    </xf>
    <xf numFmtId="0" fontId="27" fillId="41" borderId="19" xfId="0" applyNumberFormat="1" applyFont="1" applyFill="1" applyBorder="1" applyAlignment="1">
      <alignment horizontal="left" vertical="center" wrapText="1"/>
    </xf>
    <xf numFmtId="0" fontId="27" fillId="0" borderId="31" xfId="0" applyFont="1" applyBorder="1" applyAlignment="1">
      <alignment horizontal="left" vertical="center"/>
    </xf>
    <xf numFmtId="0" fontId="0" fillId="0" borderId="19" xfId="0" applyBorder="1" applyAlignment="1">
      <alignment horizontal="center" vertical="center"/>
    </xf>
    <xf numFmtId="0" fontId="67" fillId="0" borderId="0" xfId="0" applyFont="1" applyBorder="1" applyAlignment="1">
      <alignment horizontal="center" wrapText="1"/>
    </xf>
    <xf numFmtId="1" fontId="27" fillId="41" borderId="25" xfId="0" applyNumberFormat="1" applyFont="1" applyFill="1" applyBorder="1" applyAlignment="1">
      <alignment horizontal="center" vertical="center" wrapText="1"/>
    </xf>
    <xf numFmtId="1" fontId="27" fillId="41" borderId="24" xfId="0" applyNumberFormat="1" applyFont="1" applyFill="1" applyBorder="1" applyAlignment="1">
      <alignment horizontal="center" vertical="center" wrapText="1"/>
    </xf>
    <xf numFmtId="0" fontId="0" fillId="0" borderId="0" xfId="0" applyBorder="1"/>
    <xf numFmtId="0" fontId="64" fillId="0" borderId="31" xfId="0" applyFont="1" applyBorder="1" applyAlignment="1">
      <alignment horizontal="left" vertical="center"/>
    </xf>
    <xf numFmtId="0" fontId="0" fillId="0" borderId="19" xfId="0" applyNumberFormat="1" applyBorder="1" applyAlignment="1">
      <alignment horizontal="center" vertical="center"/>
    </xf>
    <xf numFmtId="0" fontId="63" fillId="0" borderId="0" xfId="0" applyFont="1" applyBorder="1" applyAlignment="1">
      <alignment horizontal="center" vertical="center"/>
    </xf>
    <xf numFmtId="164" fontId="66" fillId="0" borderId="21" xfId="99" applyFont="1" applyFill="1" applyBorder="1" applyAlignment="1">
      <alignment horizontal="right" vertical="center"/>
    </xf>
    <xf numFmtId="164" fontId="65" fillId="33" borderId="21" xfId="99" applyFont="1" applyFill="1" applyBorder="1" applyAlignment="1">
      <alignment horizontal="right" vertical="center"/>
    </xf>
    <xf numFmtId="164" fontId="65" fillId="34" borderId="21" xfId="99" quotePrefix="1" applyFont="1" applyFill="1" applyBorder="1" applyAlignment="1">
      <alignment horizontal="right" vertical="center"/>
    </xf>
    <xf numFmtId="0" fontId="35" fillId="0" borderId="21" xfId="0" applyFont="1" applyBorder="1"/>
    <xf numFmtId="164" fontId="35" fillId="0" borderId="0" xfId="99" applyFont="1" applyFill="1" applyBorder="1" applyAlignment="1">
      <alignment vertical="center"/>
    </xf>
    <xf numFmtId="164" fontId="65" fillId="40" borderId="41" xfId="99" applyFont="1" applyFill="1" applyBorder="1" applyAlignment="1">
      <alignment horizontal="right" vertical="center"/>
    </xf>
    <xf numFmtId="164" fontId="65" fillId="40" borderId="42" xfId="99" applyFont="1" applyFill="1" applyBorder="1" applyAlignment="1">
      <alignment horizontal="right" vertical="center"/>
    </xf>
    <xf numFmtId="0" fontId="81" fillId="0" borderId="19" xfId="0" applyFont="1" applyBorder="1" applyAlignment="1">
      <alignment vertical="justify" wrapText="1"/>
    </xf>
    <xf numFmtId="43" fontId="81" fillId="0" borderId="19" xfId="120" applyNumberFormat="1" applyFont="1" applyBorder="1" applyAlignment="1">
      <alignment horizontal="center"/>
    </xf>
    <xf numFmtId="43" fontId="81" fillId="0" borderId="19" xfId="120" applyNumberFormat="1" applyFont="1" applyBorder="1"/>
    <xf numFmtId="0" fontId="82" fillId="0" borderId="20" xfId="0" applyFont="1" applyBorder="1"/>
    <xf numFmtId="0" fontId="82" fillId="0" borderId="19" xfId="0" applyFont="1" applyBorder="1" applyAlignment="1">
      <alignment vertical="justify" wrapText="1"/>
    </xf>
    <xf numFmtId="43" fontId="82" fillId="0" borderId="19" xfId="120" applyNumberFormat="1" applyFont="1" applyBorder="1" applyAlignment="1">
      <alignment horizontal="center"/>
    </xf>
    <xf numFmtId="43" fontId="82" fillId="0" borderId="19" xfId="120" applyNumberFormat="1" applyFont="1" applyBorder="1"/>
    <xf numFmtId="0" fontId="81" fillId="0" borderId="19" xfId="0" applyFont="1" applyBorder="1" applyAlignment="1">
      <alignment horizontal="center"/>
    </xf>
    <xf numFmtId="0" fontId="82" fillId="0" borderId="19" xfId="0" applyFont="1" applyBorder="1" applyAlignment="1">
      <alignment horizontal="center"/>
    </xf>
    <xf numFmtId="0" fontId="81" fillId="0" borderId="19" xfId="0" applyNumberFormat="1" applyFont="1" applyBorder="1" applyAlignment="1">
      <alignment horizontal="center"/>
    </xf>
    <xf numFmtId="0" fontId="35" fillId="0" borderId="31" xfId="0" applyFont="1" applyFill="1" applyBorder="1" applyAlignment="1">
      <alignment horizontal="center"/>
    </xf>
    <xf numFmtId="164" fontId="35" fillId="0" borderId="28" xfId="99" applyFont="1" applyFill="1" applyBorder="1" applyAlignment="1">
      <alignment vertical="center"/>
    </xf>
    <xf numFmtId="0" fontId="35" fillId="0" borderId="32" xfId="0" applyFont="1" applyFill="1" applyBorder="1" applyAlignment="1">
      <alignment horizontal="center"/>
    </xf>
    <xf numFmtId="0" fontId="67" fillId="0" borderId="29" xfId="0" applyFont="1" applyBorder="1" applyAlignment="1">
      <alignment horizontal="center" wrapText="1"/>
    </xf>
    <xf numFmtId="165" fontId="35" fillId="0" borderId="29" xfId="120" applyFont="1" applyFill="1" applyBorder="1" applyAlignment="1">
      <alignment horizontal="center" vertical="center"/>
    </xf>
    <xf numFmtId="164" fontId="35" fillId="0" borderId="29" xfId="99" applyFont="1" applyFill="1" applyBorder="1" applyAlignment="1">
      <alignment horizontal="center" vertical="center"/>
    </xf>
    <xf numFmtId="164" fontId="35" fillId="0" borderId="29" xfId="99" applyFont="1" applyFill="1" applyBorder="1" applyAlignment="1">
      <alignment vertical="center"/>
    </xf>
    <xf numFmtId="0" fontId="0" fillId="0" borderId="54" xfId="0" applyBorder="1"/>
    <xf numFmtId="164" fontId="32" fillId="0" borderId="57" xfId="99" applyFont="1" applyBorder="1" applyAlignment="1">
      <alignment horizontal="center"/>
    </xf>
    <xf numFmtId="164" fontId="32" fillId="0" borderId="27" xfId="99" applyFont="1" applyBorder="1" applyAlignment="1">
      <alignment horizontal="center"/>
    </xf>
    <xf numFmtId="164" fontId="32" fillId="0" borderId="53" xfId="99" applyFont="1" applyBorder="1" applyAlignment="1"/>
    <xf numFmtId="164" fontId="32" fillId="0" borderId="58" xfId="99" applyFont="1" applyBorder="1" applyAlignment="1"/>
    <xf numFmtId="164" fontId="33" fillId="0" borderId="39" xfId="99" applyFont="1" applyBorder="1" applyAlignment="1"/>
    <xf numFmtId="10" fontId="33" fillId="0" borderId="35" xfId="115" applyNumberFormat="1" applyFont="1" applyBorder="1" applyAlignment="1">
      <alignment horizontal="center"/>
    </xf>
    <xf numFmtId="10" fontId="33" fillId="37" borderId="39" xfId="115" applyNumberFormat="1" applyFont="1" applyFill="1" applyBorder="1" applyAlignment="1">
      <alignment horizontal="center"/>
    </xf>
    <xf numFmtId="164" fontId="32" fillId="0" borderId="39" xfId="99" applyFont="1" applyBorder="1" applyAlignment="1">
      <alignment horizontal="center"/>
    </xf>
    <xf numFmtId="164" fontId="33" fillId="0" borderId="55" xfId="99" applyFont="1" applyBorder="1" applyAlignment="1">
      <alignment horizontal="center"/>
    </xf>
    <xf numFmtId="10" fontId="33" fillId="37" borderId="34" xfId="115" applyNumberFormat="1" applyFont="1" applyFill="1" applyBorder="1" applyAlignment="1">
      <alignment horizontal="center"/>
    </xf>
    <xf numFmtId="164" fontId="32" fillId="0" borderId="34" xfId="99" applyFont="1" applyBorder="1" applyAlignment="1">
      <alignment horizontal="center"/>
    </xf>
    <xf numFmtId="10" fontId="32" fillId="33" borderId="19" xfId="0" applyNumberFormat="1" applyFont="1" applyFill="1" applyBorder="1" applyAlignment="1">
      <alignment horizontal="center"/>
    </xf>
    <xf numFmtId="10" fontId="32" fillId="33" borderId="21" xfId="0" applyNumberFormat="1" applyFont="1" applyFill="1" applyBorder="1" applyAlignment="1">
      <alignment horizontal="center"/>
    </xf>
    <xf numFmtId="0" fontId="11" fillId="0" borderId="32" xfId="0" applyFont="1" applyFill="1" applyBorder="1" applyAlignment="1">
      <alignment horizontal="center"/>
    </xf>
    <xf numFmtId="164" fontId="65" fillId="33" borderId="19" xfId="99" applyFont="1" applyFill="1" applyBorder="1" applyAlignment="1">
      <alignment horizontal="right" vertical="center" wrapText="1"/>
    </xf>
    <xf numFmtId="164" fontId="65" fillId="33" borderId="33" xfId="99" applyFont="1" applyFill="1" applyBorder="1" applyAlignment="1">
      <alignment horizontal="center" vertical="center"/>
    </xf>
    <xf numFmtId="1" fontId="65" fillId="33" borderId="22" xfId="99" applyNumberFormat="1" applyFont="1" applyFill="1" applyBorder="1" applyAlignment="1">
      <alignment horizontal="center" vertical="center" wrapText="1"/>
    </xf>
    <xf numFmtId="164" fontId="65" fillId="33" borderId="22" xfId="99" applyFont="1" applyFill="1" applyBorder="1" applyAlignment="1">
      <alignment horizontal="center" vertical="center" wrapText="1"/>
    </xf>
    <xf numFmtId="164" fontId="65" fillId="33" borderId="22" xfId="99" applyFont="1" applyFill="1" applyBorder="1" applyAlignment="1">
      <alignment horizontal="center" vertical="center"/>
    </xf>
    <xf numFmtId="165" fontId="65" fillId="33" borderId="22" xfId="120" applyFont="1" applyFill="1" applyBorder="1" applyAlignment="1">
      <alignment horizontal="center" vertical="center"/>
    </xf>
    <xf numFmtId="164" fontId="65" fillId="33" borderId="56" xfId="99" applyFont="1" applyFill="1" applyBorder="1" applyAlignment="1">
      <alignment horizontal="center" vertical="center" wrapText="1"/>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xf>
    <xf numFmtId="1" fontId="11" fillId="0" borderId="0" xfId="0" applyNumberFormat="1" applyFont="1" applyFill="1" applyBorder="1" applyAlignment="1">
      <alignment horizontal="center" vertical="center"/>
    </xf>
    <xf numFmtId="0" fontId="11" fillId="0" borderId="0" xfId="110" applyFont="1" applyBorder="1" applyAlignment="1">
      <alignment horizontal="left" vertical="center" wrapText="1"/>
    </xf>
    <xf numFmtId="0" fontId="11" fillId="0" borderId="0" xfId="0" applyFont="1" applyFill="1" applyBorder="1" applyAlignment="1">
      <alignment horizontal="center" vertical="center" wrapText="1"/>
    </xf>
    <xf numFmtId="164" fontId="11" fillId="0" borderId="0" xfId="99" applyFont="1" applyFill="1" applyBorder="1" applyAlignment="1">
      <alignment horizontal="center" vertical="center" wrapText="1"/>
    </xf>
    <xf numFmtId="164" fontId="11" fillId="0" borderId="28" xfId="99" applyFont="1" applyFill="1" applyBorder="1" applyAlignment="1">
      <alignment horizontal="center" vertical="center" wrapText="1"/>
    </xf>
    <xf numFmtId="0" fontId="83" fillId="0" borderId="19" xfId="0" applyNumberFormat="1" applyFont="1" applyFill="1" applyBorder="1" applyAlignment="1">
      <alignment horizontal="center" vertical="center"/>
    </xf>
    <xf numFmtId="0" fontId="83" fillId="0" borderId="0" xfId="0" applyNumberFormat="1" applyFont="1" applyFill="1" applyBorder="1" applyAlignment="1">
      <alignment horizontal="center" vertical="center"/>
    </xf>
    <xf numFmtId="0" fontId="64" fillId="0" borderId="50" xfId="0" applyFont="1" applyBorder="1" applyAlignment="1">
      <alignment horizontal="left" vertical="center"/>
    </xf>
    <xf numFmtId="0" fontId="81" fillId="0" borderId="51" xfId="0" applyFont="1" applyBorder="1" applyAlignment="1">
      <alignment horizontal="center"/>
    </xf>
    <xf numFmtId="0" fontId="81" fillId="0" borderId="51" xfId="0" applyFont="1" applyBorder="1" applyAlignment="1">
      <alignment vertical="justify" wrapText="1"/>
    </xf>
    <xf numFmtId="43" fontId="81" fillId="0" borderId="51" xfId="120" applyNumberFormat="1" applyFont="1" applyBorder="1" applyAlignment="1">
      <alignment horizontal="center"/>
    </xf>
    <xf numFmtId="43" fontId="81" fillId="0" borderId="51" xfId="120" applyNumberFormat="1" applyFont="1" applyBorder="1"/>
    <xf numFmtId="164" fontId="11" fillId="0" borderId="52" xfId="99" applyFont="1" applyBorder="1" applyAlignment="1">
      <alignment horizontal="center" vertical="center"/>
    </xf>
    <xf numFmtId="0" fontId="64" fillId="0" borderId="27" xfId="0" applyFont="1" applyBorder="1" applyAlignment="1">
      <alignment horizontal="left" vertical="center"/>
    </xf>
    <xf numFmtId="0" fontId="81" fillId="0" borderId="0" xfId="0" applyFont="1" applyBorder="1" applyAlignment="1">
      <alignment horizontal="center"/>
    </xf>
    <xf numFmtId="0" fontId="81" fillId="0" borderId="0" xfId="0" applyFont="1" applyBorder="1" applyAlignment="1">
      <alignment vertical="justify" wrapText="1"/>
    </xf>
    <xf numFmtId="43" fontId="81" fillId="0" borderId="0" xfId="120" applyNumberFormat="1" applyFont="1" applyBorder="1" applyAlignment="1">
      <alignment horizontal="center"/>
    </xf>
    <xf numFmtId="43" fontId="81" fillId="0" borderId="0" xfId="120" applyNumberFormat="1" applyFont="1" applyBorder="1"/>
    <xf numFmtId="164" fontId="11" fillId="0" borderId="53" xfId="99" applyFont="1" applyBorder="1" applyAlignment="1">
      <alignment horizontal="center" vertical="center"/>
    </xf>
    <xf numFmtId="0" fontId="79" fillId="0" borderId="31" xfId="0" applyFont="1" applyBorder="1" applyAlignment="1">
      <alignment horizontal="left" vertical="center"/>
    </xf>
    <xf numFmtId="1" fontId="63" fillId="0" borderId="0" xfId="0" applyNumberFormat="1" applyFont="1" applyFill="1" applyBorder="1" applyAlignment="1">
      <alignment horizontal="center" vertical="center"/>
    </xf>
    <xf numFmtId="0" fontId="63" fillId="0" borderId="0" xfId="110" applyFont="1" applyBorder="1" applyAlignment="1">
      <alignment horizontal="left" vertical="center" wrapText="1"/>
    </xf>
    <xf numFmtId="0" fontId="63" fillId="0" borderId="0" xfId="0" applyFont="1" applyFill="1" applyBorder="1" applyAlignment="1">
      <alignment horizontal="center" vertical="center" wrapText="1"/>
    </xf>
    <xf numFmtId="165" fontId="63" fillId="0" borderId="0" xfId="120" applyFont="1" applyFill="1" applyBorder="1" applyAlignment="1">
      <alignment horizontal="center" vertical="center" wrapText="1"/>
    </xf>
    <xf numFmtId="164" fontId="63" fillId="0" borderId="0" xfId="99" applyFont="1" applyFill="1" applyBorder="1" applyAlignment="1">
      <alignment horizontal="center" vertical="center" wrapText="1"/>
    </xf>
    <xf numFmtId="164" fontId="63" fillId="0" borderId="28" xfId="99" applyFont="1" applyFill="1" applyBorder="1" applyAlignment="1">
      <alignment horizontal="center" vertical="center" wrapText="1"/>
    </xf>
    <xf numFmtId="0" fontId="63" fillId="0" borderId="0" xfId="0" applyFont="1"/>
    <xf numFmtId="1" fontId="63" fillId="0" borderId="0" xfId="0" applyNumberFormat="1" applyFont="1" applyBorder="1" applyAlignment="1">
      <alignment horizontal="center" vertical="center"/>
    </xf>
    <xf numFmtId="0" fontId="63" fillId="0" borderId="0" xfId="0" applyFont="1" applyBorder="1" applyAlignment="1">
      <alignment horizontal="left" wrapText="1"/>
    </xf>
    <xf numFmtId="164" fontId="63" fillId="0" borderId="0" xfId="99" applyFont="1" applyBorder="1"/>
    <xf numFmtId="164" fontId="63" fillId="0" borderId="28" xfId="99" applyFont="1" applyBorder="1" applyAlignment="1">
      <alignment horizontal="center" vertical="center"/>
    </xf>
    <xf numFmtId="0" fontId="63" fillId="0" borderId="0" xfId="0" applyFont="1" applyFill="1" applyBorder="1" applyAlignment="1">
      <alignment horizontal="left" vertical="center" wrapText="1"/>
    </xf>
    <xf numFmtId="165" fontId="63" fillId="0" borderId="0" xfId="120" applyFont="1" applyBorder="1" applyAlignment="1">
      <alignment horizontal="center" vertical="center" wrapText="1"/>
    </xf>
    <xf numFmtId="165" fontId="11" fillId="0" borderId="0" xfId="120" applyFont="1" applyBorder="1" applyAlignment="1">
      <alignment horizontal="center" vertical="center"/>
    </xf>
    <xf numFmtId="0" fontId="79" fillId="0" borderId="0" xfId="0" applyFont="1"/>
    <xf numFmtId="0" fontId="85" fillId="0" borderId="31" xfId="0" applyFont="1" applyBorder="1" applyAlignment="1">
      <alignment horizontal="left" vertical="center"/>
    </xf>
    <xf numFmtId="0" fontId="79" fillId="0" borderId="0" xfId="0" applyFont="1" applyBorder="1" applyAlignment="1">
      <alignment horizontal="center" vertical="center"/>
    </xf>
    <xf numFmtId="1" fontId="79" fillId="0" borderId="0" xfId="0" applyNumberFormat="1" applyFont="1" applyBorder="1" applyAlignment="1">
      <alignment horizontal="center" vertical="center"/>
    </xf>
    <xf numFmtId="0" fontId="79" fillId="0" borderId="0" xfId="0" applyFont="1" applyBorder="1" applyAlignment="1">
      <alignment horizontal="left" wrapText="1"/>
    </xf>
    <xf numFmtId="165" fontId="79" fillId="0" borderId="0" xfId="120" applyFont="1" applyBorder="1" applyAlignment="1">
      <alignment horizontal="center" vertical="center"/>
    </xf>
    <xf numFmtId="164" fontId="79" fillId="0" borderId="0" xfId="99" applyFont="1" applyBorder="1"/>
    <xf numFmtId="164" fontId="79" fillId="0" borderId="28" xfId="99" applyFont="1" applyBorder="1" applyAlignment="1">
      <alignment horizontal="center" vertical="center"/>
    </xf>
    <xf numFmtId="0" fontId="63" fillId="0" borderId="0" xfId="0" applyFont="1" applyFill="1" applyBorder="1" applyAlignment="1">
      <alignment horizontal="center" vertical="center"/>
    </xf>
    <xf numFmtId="0" fontId="85" fillId="0" borderId="27" xfId="0" applyFont="1" applyBorder="1" applyAlignment="1">
      <alignment horizontal="left" vertical="center"/>
    </xf>
    <xf numFmtId="165" fontId="11" fillId="0" borderId="0" xfId="120" applyFont="1" applyBorder="1" applyAlignment="1">
      <alignment horizontal="center" vertical="center"/>
    </xf>
    <xf numFmtId="0" fontId="7" fillId="0" borderId="20" xfId="0" applyFont="1" applyFill="1" applyBorder="1" applyAlignment="1">
      <alignment horizontal="center" vertical="center" wrapText="1"/>
    </xf>
    <xf numFmtId="0" fontId="7" fillId="0" borderId="20" xfId="0" applyFont="1" applyFill="1" applyBorder="1" applyAlignment="1">
      <alignment horizontal="center" vertical="center"/>
    </xf>
    <xf numFmtId="1" fontId="7" fillId="35" borderId="19" xfId="0" applyNumberFormat="1" applyFont="1" applyFill="1" applyBorder="1" applyAlignment="1">
      <alignment horizontal="center" vertical="center" wrapText="1"/>
    </xf>
    <xf numFmtId="0" fontId="67" fillId="0" borderId="28" xfId="0" applyFont="1" applyBorder="1" applyAlignment="1"/>
    <xf numFmtId="0" fontId="67" fillId="0" borderId="30" xfId="0" applyFont="1" applyBorder="1" applyAlignment="1"/>
    <xf numFmtId="165" fontId="11" fillId="0" borderId="0" xfId="120" applyFont="1" applyBorder="1" applyAlignment="1">
      <alignment horizontal="center" vertical="center" wrapText="1"/>
    </xf>
    <xf numFmtId="1" fontId="5" fillId="35" borderId="19" xfId="0" applyNumberFormat="1" applyFont="1" applyFill="1" applyBorder="1" applyAlignment="1">
      <alignment horizontal="center" vertical="center" wrapText="1"/>
    </xf>
    <xf numFmtId="0" fontId="5" fillId="0" borderId="20" xfId="0" applyFont="1" applyFill="1" applyBorder="1" applyAlignment="1">
      <alignment horizontal="center" vertical="center"/>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xf>
    <xf numFmtId="1" fontId="4" fillId="35" borderId="19" xfId="0" applyNumberFormat="1" applyFont="1" applyFill="1" applyBorder="1" applyAlignment="1">
      <alignment horizontal="center" vertical="center" wrapText="1"/>
    </xf>
    <xf numFmtId="165" fontId="11" fillId="0" borderId="0" xfId="120" applyFont="1" applyBorder="1" applyAlignment="1">
      <alignment horizontal="center" vertical="center"/>
    </xf>
    <xf numFmtId="165" fontId="11" fillId="0" borderId="0" xfId="120" applyFont="1" applyBorder="1" applyAlignment="1">
      <alignment horizontal="center" vertical="center" wrapText="1"/>
    </xf>
    <xf numFmtId="1" fontId="3" fillId="35" borderId="19" xfId="0" applyNumberFormat="1" applyFont="1" applyFill="1" applyBorder="1" applyAlignment="1">
      <alignment horizontal="center" vertical="center" wrapText="1"/>
    </xf>
    <xf numFmtId="164" fontId="11" fillId="0" borderId="0" xfId="99" applyFont="1" applyBorder="1" applyAlignment="1">
      <alignment horizontal="center" vertical="center"/>
    </xf>
    <xf numFmtId="1" fontId="2" fillId="35" borderId="19" xfId="0" applyNumberFormat="1" applyFont="1" applyFill="1" applyBorder="1" applyAlignment="1">
      <alignment horizontal="center" vertical="center" wrapText="1"/>
    </xf>
    <xf numFmtId="10" fontId="32" fillId="0" borderId="19" xfId="0" applyNumberFormat="1" applyFont="1" applyFill="1" applyBorder="1" applyAlignment="1">
      <alignment horizontal="center"/>
    </xf>
    <xf numFmtId="10" fontId="32" fillId="0" borderId="21" xfId="0" applyNumberFormat="1" applyFont="1" applyFill="1" applyBorder="1" applyAlignment="1">
      <alignment horizontal="center"/>
    </xf>
    <xf numFmtId="164" fontId="33" fillId="0" borderId="47" xfId="99" applyFont="1" applyBorder="1" applyAlignment="1">
      <alignment horizontal="center"/>
    </xf>
    <xf numFmtId="10" fontId="33" fillId="0" borderId="39" xfId="115" applyNumberFormat="1" applyFont="1" applyBorder="1" applyAlignment="1">
      <alignment horizontal="center"/>
    </xf>
    <xf numFmtId="0" fontId="8" fillId="35" borderId="19" xfId="0" applyFont="1" applyFill="1" applyBorder="1" applyAlignment="1">
      <alignment horizontal="center" vertical="center" wrapText="1"/>
    </xf>
    <xf numFmtId="164" fontId="35" fillId="0" borderId="0" xfId="99" applyFont="1" applyFill="1" applyAlignment="1">
      <alignment horizontal="center" vertical="center" wrapText="1"/>
    </xf>
    <xf numFmtId="164" fontId="65" fillId="40" borderId="19" xfId="99" applyFont="1" applyFill="1" applyBorder="1" applyAlignment="1">
      <alignment horizontal="center" vertical="center" wrapText="1"/>
    </xf>
    <xf numFmtId="164" fontId="65" fillId="34" borderId="19" xfId="99" quotePrefix="1" applyFont="1" applyFill="1" applyBorder="1" applyAlignment="1">
      <alignment horizontal="center" vertical="center" wrapText="1"/>
    </xf>
    <xf numFmtId="164" fontId="35" fillId="0" borderId="0" xfId="99" applyFont="1" applyFill="1" applyBorder="1" applyAlignment="1">
      <alignment horizontal="center" vertical="center" wrapText="1"/>
    </xf>
    <xf numFmtId="164" fontId="35" fillId="0" borderId="29" xfId="99" applyFont="1" applyFill="1" applyBorder="1" applyAlignment="1">
      <alignment horizontal="center" vertical="center" wrapText="1"/>
    </xf>
    <xf numFmtId="0" fontId="87" fillId="44" borderId="19" xfId="0" applyFont="1" applyFill="1" applyBorder="1" applyAlignment="1">
      <alignment horizontal="left"/>
    </xf>
    <xf numFmtId="0" fontId="87" fillId="44" borderId="19" xfId="0" applyFont="1" applyFill="1" applyBorder="1" applyAlignment="1">
      <alignment horizontal="center"/>
    </xf>
    <xf numFmtId="0" fontId="87" fillId="44" borderId="19" xfId="0" applyFont="1" applyFill="1" applyBorder="1" applyAlignment="1">
      <alignment horizontal="right"/>
    </xf>
    <xf numFmtId="4" fontId="87" fillId="44" borderId="19" xfId="0" applyNumberFormat="1" applyFont="1" applyFill="1" applyBorder="1" applyAlignment="1">
      <alignment horizontal="right"/>
    </xf>
    <xf numFmtId="0" fontId="0" fillId="43" borderId="19" xfId="0" applyFill="1" applyBorder="1"/>
    <xf numFmtId="0" fontId="0" fillId="43" borderId="19" xfId="0" applyFill="1" applyBorder="1" applyAlignment="1">
      <alignment horizontal="center"/>
    </xf>
    <xf numFmtId="0" fontId="0" fillId="43" borderId="19" xfId="0" applyFill="1" applyBorder="1" applyAlignment="1">
      <alignment horizontal="right"/>
    </xf>
    <xf numFmtId="4" fontId="0" fillId="43" borderId="19" xfId="0" applyNumberFormat="1" applyFill="1" applyBorder="1" applyAlignment="1">
      <alignment horizontal="right"/>
    </xf>
    <xf numFmtId="1" fontId="1" fillId="35" borderId="19" xfId="0" applyNumberFormat="1" applyFont="1" applyFill="1" applyBorder="1" applyAlignment="1">
      <alignment horizontal="center" vertical="center" wrapText="1"/>
    </xf>
    <xf numFmtId="0" fontId="1" fillId="0" borderId="19" xfId="0" applyFont="1" applyFill="1" applyBorder="1" applyAlignment="1">
      <alignment horizontal="center" vertical="center" wrapText="1"/>
    </xf>
    <xf numFmtId="0" fontId="27" fillId="0" borderId="31" xfId="105" applyFont="1" applyFill="1" applyBorder="1" applyAlignment="1">
      <alignment horizontal="center" vertical="center"/>
    </xf>
    <xf numFmtId="0" fontId="27" fillId="0" borderId="0" xfId="105" applyFont="1" applyFill="1" applyBorder="1" applyAlignment="1">
      <alignment horizontal="center" vertical="center"/>
    </xf>
    <xf numFmtId="0" fontId="27" fillId="0" borderId="32" xfId="105" applyFont="1" applyFill="1" applyBorder="1" applyAlignment="1">
      <alignment horizontal="center" vertical="center"/>
    </xf>
    <xf numFmtId="0" fontId="27" fillId="0" borderId="29" xfId="105" applyFont="1" applyFill="1" applyBorder="1" applyAlignment="1">
      <alignment horizontal="center" vertical="center"/>
    </xf>
    <xf numFmtId="0" fontId="28" fillId="0" borderId="26"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70" fillId="37" borderId="21" xfId="0" applyFont="1" applyFill="1" applyBorder="1" applyAlignment="1">
      <alignment horizontal="center" vertical="center"/>
    </xf>
    <xf numFmtId="10" fontId="71" fillId="35" borderId="21" xfId="116" applyNumberFormat="1" applyFont="1" applyFill="1" applyBorder="1" applyAlignment="1">
      <alignment horizontal="center"/>
    </xf>
    <xf numFmtId="0" fontId="72" fillId="35" borderId="20" xfId="0" applyFont="1" applyFill="1" applyBorder="1" applyAlignment="1">
      <alignment horizontal="center" vertical="center"/>
    </xf>
    <xf numFmtId="10" fontId="74" fillId="35" borderId="21" xfId="116" applyNumberFormat="1" applyFont="1" applyFill="1" applyBorder="1" applyAlignment="1">
      <alignment horizontal="center" vertical="center"/>
    </xf>
    <xf numFmtId="10" fontId="72" fillId="35" borderId="21" xfId="116" applyNumberFormat="1" applyFont="1" applyFill="1" applyBorder="1" applyAlignment="1">
      <alignment horizontal="center" vertical="center"/>
    </xf>
    <xf numFmtId="10" fontId="71" fillId="35" borderId="21" xfId="116" applyNumberFormat="1" applyFont="1" applyFill="1" applyBorder="1" applyAlignment="1">
      <alignment horizontal="center" vertical="center"/>
    </xf>
    <xf numFmtId="0" fontId="71" fillId="35" borderId="20" xfId="0" applyFont="1" applyFill="1" applyBorder="1" applyAlignment="1"/>
    <xf numFmtId="0" fontId="0" fillId="0" borderId="0" xfId="0" applyBorder="1" applyAlignment="1">
      <alignment wrapText="1"/>
    </xf>
    <xf numFmtId="0" fontId="27" fillId="0" borderId="28" xfId="105" applyFont="1" applyFill="1" applyBorder="1" applyAlignment="1">
      <alignment horizontal="center" vertical="center"/>
    </xf>
    <xf numFmtId="0" fontId="27" fillId="0" borderId="30" xfId="105" applyFont="1" applyFill="1" applyBorder="1" applyAlignment="1">
      <alignment horizontal="center" vertical="center"/>
    </xf>
    <xf numFmtId="4" fontId="11" fillId="0" borderId="0" xfId="0" applyNumberFormat="1" applyFont="1"/>
    <xf numFmtId="0" fontId="63" fillId="0" borderId="0" xfId="0" applyFont="1" applyAlignment="1">
      <alignment horizontal="center" vertical="center"/>
    </xf>
    <xf numFmtId="164" fontId="82" fillId="0" borderId="21" xfId="99" applyFont="1" applyBorder="1"/>
    <xf numFmtId="164" fontId="27" fillId="41" borderId="37" xfId="99" applyFont="1" applyFill="1" applyBorder="1" applyAlignment="1">
      <alignment vertical="center" wrapText="1"/>
    </xf>
    <xf numFmtId="0" fontId="89" fillId="45" borderId="0" xfId="0" applyFont="1" applyFill="1" applyAlignment="1">
      <alignment horizontal="left" vertical="top" wrapText="1"/>
    </xf>
    <xf numFmtId="0" fontId="90" fillId="45" borderId="0" xfId="0" applyFont="1" applyFill="1" applyAlignment="1">
      <alignment horizontal="left" vertical="top" wrapText="1"/>
    </xf>
    <xf numFmtId="0" fontId="91" fillId="46" borderId="63" xfId="0" applyFont="1" applyFill="1" applyBorder="1" applyAlignment="1">
      <alignment horizontal="left" vertical="top" wrapText="1"/>
    </xf>
    <xf numFmtId="0" fontId="91" fillId="46" borderId="63" xfId="0" applyFont="1" applyFill="1" applyBorder="1" applyAlignment="1">
      <alignment horizontal="right" vertical="top" wrapText="1"/>
    </xf>
    <xf numFmtId="0" fontId="91" fillId="46" borderId="63" xfId="0" applyFont="1" applyFill="1" applyBorder="1" applyAlignment="1">
      <alignment horizontal="center" vertical="top" wrapText="1"/>
    </xf>
    <xf numFmtId="0" fontId="90" fillId="45" borderId="0" xfId="0" applyFont="1" applyFill="1" applyAlignment="1">
      <alignment horizontal="right" vertical="top" wrapText="1"/>
    </xf>
    <xf numFmtId="0" fontId="90" fillId="45" borderId="0" xfId="0" applyFont="1" applyFill="1" applyAlignment="1">
      <alignment horizontal="center" vertical="top" wrapText="1"/>
    </xf>
    <xf numFmtId="0" fontId="92" fillId="47" borderId="63" xfId="0" applyFont="1" applyFill="1" applyBorder="1" applyAlignment="1">
      <alignment horizontal="left" vertical="top" wrapText="1"/>
    </xf>
    <xf numFmtId="0" fontId="92" fillId="47" borderId="63" xfId="0" applyFont="1" applyFill="1" applyBorder="1" applyAlignment="1">
      <alignment horizontal="right" vertical="top" wrapText="1"/>
    </xf>
    <xf numFmtId="0" fontId="92" fillId="47" borderId="63" xfId="0" applyFont="1" applyFill="1" applyBorder="1" applyAlignment="1">
      <alignment horizontal="center" vertical="top" wrapText="1"/>
    </xf>
    <xf numFmtId="0" fontId="92" fillId="45" borderId="0" xfId="0" applyFont="1" applyFill="1" applyAlignment="1">
      <alignment horizontal="center" vertical="top" wrapText="1"/>
    </xf>
    <xf numFmtId="0" fontId="92" fillId="45" borderId="0" xfId="0" applyFont="1" applyFill="1" applyAlignment="1">
      <alignment horizontal="left" vertical="top" wrapText="1"/>
    </xf>
    <xf numFmtId="0" fontId="89" fillId="45" borderId="63" xfId="0" applyFont="1" applyFill="1" applyBorder="1" applyAlignment="1">
      <alignment horizontal="left" vertical="top" wrapText="1"/>
    </xf>
    <xf numFmtId="0" fontId="89" fillId="45" borderId="63" xfId="0" applyFont="1" applyFill="1" applyBorder="1" applyAlignment="1">
      <alignment horizontal="right" vertical="top" wrapText="1"/>
    </xf>
    <xf numFmtId="0" fontId="89" fillId="45" borderId="63" xfId="0" applyFont="1" applyFill="1" applyBorder="1" applyAlignment="1">
      <alignment horizontal="center" vertical="top" wrapText="1"/>
    </xf>
    <xf numFmtId="171" fontId="91" fillId="46" borderId="63" xfId="0" applyNumberFormat="1" applyFont="1" applyFill="1" applyBorder="1" applyAlignment="1">
      <alignment horizontal="right" vertical="top" wrapText="1"/>
    </xf>
    <xf numFmtId="4" fontId="91" fillId="46" borderId="63" xfId="0" applyNumberFormat="1" applyFont="1" applyFill="1" applyBorder="1" applyAlignment="1">
      <alignment horizontal="right" vertical="top" wrapText="1"/>
    </xf>
    <xf numFmtId="0" fontId="92" fillId="48" borderId="63" xfId="0" applyFont="1" applyFill="1" applyBorder="1" applyAlignment="1">
      <alignment horizontal="left" vertical="top" wrapText="1"/>
    </xf>
    <xf numFmtId="0" fontId="92" fillId="48" borderId="63" xfId="0" applyFont="1" applyFill="1" applyBorder="1" applyAlignment="1">
      <alignment horizontal="right" vertical="top" wrapText="1"/>
    </xf>
    <xf numFmtId="0" fontId="92" fillId="48" borderId="63" xfId="0" applyFont="1" applyFill="1" applyBorder="1" applyAlignment="1">
      <alignment horizontal="center" vertical="top" wrapText="1"/>
    </xf>
    <xf numFmtId="171" fontId="92" fillId="48" borderId="63" xfId="0" applyNumberFormat="1" applyFont="1" applyFill="1" applyBorder="1" applyAlignment="1">
      <alignment horizontal="right" vertical="top" wrapText="1"/>
    </xf>
    <xf numFmtId="4" fontId="92" fillId="48" borderId="63" xfId="0" applyNumberFormat="1" applyFont="1" applyFill="1" applyBorder="1" applyAlignment="1">
      <alignment horizontal="right" vertical="top" wrapText="1"/>
    </xf>
    <xf numFmtId="171" fontId="92" fillId="47" borderId="63" xfId="0" applyNumberFormat="1" applyFont="1" applyFill="1" applyBorder="1" applyAlignment="1">
      <alignment horizontal="right" vertical="top" wrapText="1"/>
    </xf>
    <xf numFmtId="4" fontId="92" fillId="47" borderId="63" xfId="0" applyNumberFormat="1" applyFont="1" applyFill="1" applyBorder="1" applyAlignment="1">
      <alignment horizontal="right" vertical="top" wrapText="1"/>
    </xf>
    <xf numFmtId="0" fontId="92" fillId="45" borderId="0" xfId="0" applyFont="1" applyFill="1" applyAlignment="1">
      <alignment horizontal="right" vertical="top" wrapText="1"/>
    </xf>
    <xf numFmtId="4" fontId="92" fillId="45" borderId="0" xfId="0" applyNumberFormat="1" applyFont="1" applyFill="1" applyAlignment="1">
      <alignment horizontal="right" vertical="top" wrapText="1"/>
    </xf>
    <xf numFmtId="0" fontId="91" fillId="46" borderId="64" xfId="0" applyFont="1" applyFill="1" applyBorder="1" applyAlignment="1">
      <alignment horizontal="left" vertical="top" wrapText="1"/>
    </xf>
    <xf numFmtId="0" fontId="33" fillId="42" borderId="34" xfId="0" applyFont="1" applyFill="1" applyBorder="1" applyAlignment="1">
      <alignment horizontal="right" wrapText="1"/>
    </xf>
    <xf numFmtId="0" fontId="33" fillId="42" borderId="36" xfId="0" applyFont="1" applyFill="1" applyBorder="1" applyAlignment="1">
      <alignment horizontal="right" wrapText="1"/>
    </xf>
    <xf numFmtId="168" fontId="33" fillId="0" borderId="49" xfId="0" applyNumberFormat="1" applyFont="1" applyFill="1" applyBorder="1" applyAlignment="1">
      <alignment horizontal="center" vertical="center" wrapText="1"/>
    </xf>
    <xf numFmtId="168" fontId="33" fillId="0" borderId="33" xfId="0" applyNumberFormat="1" applyFont="1" applyFill="1" applyBorder="1" applyAlignment="1">
      <alignment horizontal="center" vertical="center" wrapText="1"/>
    </xf>
    <xf numFmtId="0" fontId="32" fillId="0" borderId="23" xfId="0" applyFont="1" applyFill="1" applyBorder="1" applyAlignment="1">
      <alignment horizontal="left" vertical="center" wrapText="1"/>
    </xf>
    <xf numFmtId="0" fontId="32" fillId="0" borderId="22" xfId="0" applyFont="1" applyFill="1" applyBorder="1" applyAlignment="1">
      <alignment horizontal="left" vertical="center" wrapText="1"/>
    </xf>
    <xf numFmtId="164" fontId="32" fillId="35" borderId="23" xfId="99" applyFont="1" applyFill="1" applyBorder="1" applyAlignment="1">
      <alignment horizontal="center" vertical="center"/>
    </xf>
    <xf numFmtId="164" fontId="32" fillId="35" borderId="22" xfId="99" applyFont="1" applyFill="1" applyBorder="1" applyAlignment="1">
      <alignment horizontal="center" vertical="center"/>
    </xf>
    <xf numFmtId="10" fontId="32" fillId="0" borderId="61" xfId="121" applyNumberFormat="1" applyFont="1" applyBorder="1" applyAlignment="1">
      <alignment horizontal="center" vertical="center"/>
    </xf>
    <xf numFmtId="10" fontId="32" fillId="0" borderId="56" xfId="121" applyNumberFormat="1" applyFont="1" applyBorder="1" applyAlignment="1">
      <alignment horizontal="center" vertical="center"/>
    </xf>
    <xf numFmtId="164" fontId="32" fillId="39" borderId="23" xfId="99" applyFont="1" applyFill="1" applyBorder="1" applyAlignment="1">
      <alignment horizontal="center" vertical="center"/>
    </xf>
    <xf numFmtId="164" fontId="32" fillId="39" borderId="22" xfId="99" applyFont="1" applyFill="1" applyBorder="1" applyAlignment="1">
      <alignment horizontal="center" vertical="center"/>
    </xf>
    <xf numFmtId="164" fontId="32" fillId="0" borderId="23" xfId="99" applyFont="1" applyFill="1" applyBorder="1" applyAlignment="1">
      <alignment horizontal="center" vertical="center"/>
    </xf>
    <xf numFmtId="164" fontId="32" fillId="0" borderId="22" xfId="99" applyFont="1" applyFill="1" applyBorder="1" applyAlignment="1">
      <alignment horizontal="center" vertical="center"/>
    </xf>
    <xf numFmtId="4" fontId="32" fillId="0" borderId="23" xfId="0" applyNumberFormat="1" applyFont="1" applyFill="1" applyBorder="1" applyAlignment="1">
      <alignment horizontal="left" vertical="center" wrapText="1"/>
    </xf>
    <xf numFmtId="4" fontId="32" fillId="0" borderId="22" xfId="0" applyNumberFormat="1" applyFont="1" applyFill="1" applyBorder="1" applyAlignment="1">
      <alignment horizontal="left" vertical="center" wrapText="1"/>
    </xf>
    <xf numFmtId="165" fontId="32" fillId="0" borderId="23" xfId="0" applyNumberFormat="1" applyFont="1" applyFill="1" applyBorder="1" applyAlignment="1">
      <alignment horizontal="left" vertical="center" wrapText="1"/>
    </xf>
    <xf numFmtId="165" fontId="32" fillId="0" borderId="22" xfId="0" applyNumberFormat="1" applyFont="1" applyFill="1" applyBorder="1" applyAlignment="1">
      <alignment horizontal="left" vertical="center" wrapText="1"/>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0" fontId="28" fillId="0" borderId="30" xfId="105" applyFont="1" applyFill="1" applyBorder="1" applyAlignment="1">
      <alignment horizontal="left" vertical="center" readingOrder="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0" fontId="30" fillId="0" borderId="43" xfId="0" applyFont="1" applyBorder="1" applyAlignment="1">
      <alignment horizontal="center" vertical="center"/>
    </xf>
    <xf numFmtId="0" fontId="30" fillId="0" borderId="37"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0" fontId="30" fillId="0" borderId="44" xfId="0" applyFont="1" applyBorder="1" applyAlignment="1">
      <alignment horizontal="center" vertical="center"/>
    </xf>
    <xf numFmtId="0" fontId="30" fillId="0" borderId="42" xfId="0" applyFont="1" applyBorder="1" applyAlignment="1">
      <alignment horizontal="center" vertical="center"/>
    </xf>
    <xf numFmtId="0" fontId="32" fillId="0" borderId="59" xfId="0" applyFont="1" applyFill="1" applyBorder="1" applyAlignment="1">
      <alignment horizontal="left" vertical="center" wrapText="1"/>
    </xf>
    <xf numFmtId="164" fontId="32" fillId="0" borderId="59" xfId="99" applyFont="1" applyFill="1" applyBorder="1" applyAlignment="1">
      <alignment horizontal="center" vertical="center"/>
    </xf>
    <xf numFmtId="10" fontId="32" fillId="0" borderId="60" xfId="121" applyNumberFormat="1" applyFont="1" applyBorder="1" applyAlignment="1">
      <alignment horizontal="center" vertical="center"/>
    </xf>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28" fillId="0" borderId="55"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4" xfId="105" applyFont="1" applyFill="1" applyBorder="1" applyAlignment="1">
      <alignment horizontal="left" vertical="center" readingOrder="1"/>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0" fontId="65" fillId="33" borderId="37" xfId="0" applyFont="1" applyFill="1" applyBorder="1" applyAlignment="1">
      <alignment horizontal="right" vertical="center" wrapText="1"/>
    </xf>
    <xf numFmtId="0" fontId="65" fillId="33" borderId="25" xfId="0" applyFont="1" applyFill="1" applyBorder="1" applyAlignment="1">
      <alignment horizontal="right" vertical="center" wrapText="1"/>
    </xf>
    <xf numFmtId="0" fontId="65" fillId="33" borderId="24" xfId="0" applyFont="1" applyFill="1" applyBorder="1" applyAlignment="1">
      <alignment horizontal="right" vertical="center" wrapText="1"/>
    </xf>
    <xf numFmtId="0" fontId="65" fillId="33" borderId="20" xfId="0" applyFont="1" applyFill="1" applyBorder="1" applyAlignment="1">
      <alignment horizontal="right" vertical="center" wrapText="1"/>
    </xf>
    <xf numFmtId="0" fontId="65" fillId="33" borderId="19" xfId="0" applyFont="1" applyFill="1" applyBorder="1" applyAlignment="1">
      <alignment horizontal="right" vertical="center" wrapText="1"/>
    </xf>
    <xf numFmtId="0" fontId="35" fillId="0" borderId="34" xfId="0" applyFont="1" applyFill="1" applyBorder="1" applyAlignment="1">
      <alignment horizontal="center"/>
    </xf>
    <xf numFmtId="0" fontId="35" fillId="0" borderId="35" xfId="0" applyFont="1" applyFill="1" applyBorder="1" applyAlignment="1">
      <alignment horizontal="center"/>
    </xf>
    <xf numFmtId="0" fontId="35" fillId="0" borderId="36" xfId="0" applyFont="1" applyFill="1" applyBorder="1" applyAlignment="1">
      <alignment horizontal="center"/>
    </xf>
    <xf numFmtId="0" fontId="84" fillId="0" borderId="34" xfId="0" applyFont="1" applyFill="1" applyBorder="1" applyAlignment="1">
      <alignment horizontal="center" vertical="center" wrapText="1"/>
    </xf>
    <xf numFmtId="0" fontId="84" fillId="0" borderId="35" xfId="0" applyFont="1" applyFill="1" applyBorder="1" applyAlignment="1">
      <alignment horizontal="center" vertical="center" wrapText="1"/>
    </xf>
    <xf numFmtId="0" fontId="84" fillId="0" borderId="36" xfId="0" applyFont="1" applyFill="1" applyBorder="1" applyAlignment="1">
      <alignment horizontal="center" vertical="center" wrapText="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0" fontId="65" fillId="40" borderId="40" xfId="0" applyNumberFormat="1" applyFont="1" applyFill="1" applyBorder="1" applyAlignment="1">
      <alignment horizontal="right" vertical="center"/>
    </xf>
    <xf numFmtId="0" fontId="65" fillId="40" borderId="41" xfId="0" applyNumberFormat="1" applyFont="1" applyFill="1" applyBorder="1" applyAlignment="1">
      <alignment horizontal="right" vertical="center"/>
    </xf>
    <xf numFmtId="0" fontId="65" fillId="36" borderId="20" xfId="0" applyFont="1" applyFill="1" applyBorder="1" applyAlignment="1">
      <alignment horizontal="center" vertical="center" wrapText="1"/>
    </xf>
    <xf numFmtId="0" fontId="65" fillId="36" borderId="19" xfId="0" applyFont="1" applyFill="1" applyBorder="1" applyAlignment="1">
      <alignment horizontal="center" vertical="center" wrapText="1"/>
    </xf>
    <xf numFmtId="0" fontId="65" fillId="40" borderId="20" xfId="0" applyNumberFormat="1" applyFont="1" applyFill="1" applyBorder="1" applyAlignment="1">
      <alignment horizontal="right" vertical="center"/>
    </xf>
    <xf numFmtId="0" fontId="65" fillId="40" borderId="19" xfId="0" applyNumberFormat="1" applyFont="1" applyFill="1" applyBorder="1" applyAlignment="1">
      <alignment horizontal="right" vertical="center"/>
    </xf>
    <xf numFmtId="164" fontId="32" fillId="35" borderId="19" xfId="99" applyFont="1" applyFill="1" applyBorder="1" applyAlignment="1">
      <alignment horizontal="center" vertical="center"/>
    </xf>
    <xf numFmtId="0" fontId="33" fillId="42" borderId="34" xfId="0" applyFont="1" applyFill="1" applyBorder="1" applyAlignment="1">
      <alignment horizontal="right"/>
    </xf>
    <xf numFmtId="0" fontId="33" fillId="42" borderId="36" xfId="0" applyFont="1" applyFill="1" applyBorder="1" applyAlignment="1">
      <alignment horizontal="right"/>
    </xf>
    <xf numFmtId="10" fontId="32" fillId="0" borderId="22" xfId="121" applyNumberFormat="1" applyFont="1" applyBorder="1" applyAlignment="1">
      <alignment horizontal="center" vertical="center"/>
    </xf>
    <xf numFmtId="10" fontId="32" fillId="0" borderId="19" xfId="121" applyNumberFormat="1" applyFont="1" applyBorder="1" applyAlignment="1">
      <alignment horizontal="center" vertical="center"/>
    </xf>
    <xf numFmtId="168" fontId="33" fillId="0" borderId="20" xfId="0" applyNumberFormat="1" applyFont="1" applyFill="1" applyBorder="1" applyAlignment="1">
      <alignment horizontal="center" vertical="center" wrapText="1"/>
    </xf>
    <xf numFmtId="0" fontId="32" fillId="0" borderId="19" xfId="0" applyFont="1" applyFill="1" applyBorder="1" applyAlignment="1">
      <alignment horizontal="left" vertical="center" wrapText="1"/>
    </xf>
    <xf numFmtId="164" fontId="32" fillId="0" borderId="19" xfId="99" applyFont="1" applyFill="1" applyBorder="1" applyAlignment="1">
      <alignment horizontal="center" vertical="center"/>
    </xf>
    <xf numFmtId="4" fontId="32" fillId="0" borderId="19" xfId="0" applyNumberFormat="1" applyFont="1" applyFill="1" applyBorder="1" applyAlignment="1">
      <alignment horizontal="left" vertical="center" wrapText="1"/>
    </xf>
    <xf numFmtId="165" fontId="32" fillId="0" borderId="19" xfId="0" applyNumberFormat="1" applyFont="1" applyFill="1" applyBorder="1" applyAlignment="1">
      <alignment horizontal="left" vertical="center" wrapText="1"/>
    </xf>
    <xf numFmtId="168" fontId="32" fillId="0" borderId="23" xfId="0" applyNumberFormat="1" applyFont="1" applyFill="1" applyBorder="1" applyAlignment="1">
      <alignment horizontal="left" vertical="center" wrapText="1"/>
    </xf>
    <xf numFmtId="168" fontId="32" fillId="0" borderId="22" xfId="0" applyNumberFormat="1" applyFont="1" applyFill="1" applyBorder="1" applyAlignment="1">
      <alignment horizontal="left" vertical="center" wrapText="1"/>
    </xf>
    <xf numFmtId="168" fontId="33" fillId="0" borderId="37" xfId="0" applyNumberFormat="1" applyFont="1" applyFill="1" applyBorder="1" applyAlignment="1">
      <alignment horizontal="center" vertical="center" wrapText="1"/>
    </xf>
    <xf numFmtId="0" fontId="77" fillId="35" borderId="20" xfId="0" applyFont="1" applyFill="1" applyBorder="1" applyAlignment="1" applyProtection="1">
      <alignment horizontal="left" vertical="center" wrapText="1"/>
    </xf>
    <xf numFmtId="0" fontId="77" fillId="35" borderId="19" xfId="0" applyFont="1" applyFill="1" applyBorder="1" applyAlignment="1" applyProtection="1">
      <alignment horizontal="left" vertical="center" wrapText="1"/>
    </xf>
    <xf numFmtId="0" fontId="77" fillId="35" borderId="21" xfId="0" applyFont="1" applyFill="1" applyBorder="1" applyAlignment="1" applyProtection="1">
      <alignment horizontal="left" vertical="center" wrapText="1"/>
    </xf>
    <xf numFmtId="0" fontId="68" fillId="0" borderId="55" xfId="0" applyFont="1" applyBorder="1" applyAlignment="1">
      <alignment horizontal="center" vertical="center"/>
    </xf>
    <xf numFmtId="0" fontId="68" fillId="0" borderId="26" xfId="0" applyFont="1" applyBorder="1" applyAlignment="1">
      <alignment horizontal="center" vertical="center"/>
    </xf>
    <xf numFmtId="0" fontId="68" fillId="0" borderId="54" xfId="0" applyFont="1" applyBorder="1" applyAlignment="1">
      <alignment horizontal="center" vertical="center"/>
    </xf>
    <xf numFmtId="0" fontId="68" fillId="0" borderId="31" xfId="0" applyFont="1" applyBorder="1" applyAlignment="1">
      <alignment horizontal="center" vertical="center"/>
    </xf>
    <xf numFmtId="0" fontId="68" fillId="0" borderId="0" xfId="0" applyFont="1" applyBorder="1" applyAlignment="1">
      <alignment horizontal="center" vertical="center"/>
    </xf>
    <xf numFmtId="0" fontId="68" fillId="0" borderId="28" xfId="0" applyFont="1" applyBorder="1" applyAlignment="1">
      <alignment horizontal="center" vertical="center"/>
    </xf>
    <xf numFmtId="0" fontId="68" fillId="0" borderId="43" xfId="0" applyFont="1" applyBorder="1" applyAlignment="1">
      <alignment horizontal="center" vertical="center"/>
    </xf>
    <xf numFmtId="0" fontId="68" fillId="0" borderId="38" xfId="0" applyFont="1" applyBorder="1" applyAlignment="1">
      <alignment horizontal="center" vertical="center"/>
    </xf>
    <xf numFmtId="0" fontId="68" fillId="0" borderId="62" xfId="0" applyFont="1" applyBorder="1" applyAlignment="1">
      <alignment horizontal="center" vertical="center"/>
    </xf>
    <xf numFmtId="0" fontId="69" fillId="37" borderId="20" xfId="0" applyFont="1" applyFill="1" applyBorder="1" applyAlignment="1">
      <alignment horizontal="center" vertical="center" wrapText="1"/>
    </xf>
    <xf numFmtId="0" fontId="69" fillId="37" borderId="19" xfId="0" applyFont="1" applyFill="1" applyBorder="1" applyAlignment="1">
      <alignment horizontal="center" vertical="center" wrapText="1"/>
    </xf>
    <xf numFmtId="0" fontId="69" fillId="35" borderId="20" xfId="0" applyFont="1" applyFill="1" applyBorder="1" applyAlignment="1">
      <alignment horizontal="center" vertical="center"/>
    </xf>
    <xf numFmtId="0" fontId="69" fillId="35" borderId="19" xfId="0" applyFont="1" applyFill="1" applyBorder="1" applyAlignment="1">
      <alignment horizontal="center" vertical="center"/>
    </xf>
    <xf numFmtId="0" fontId="92" fillId="45" borderId="0" xfId="0" applyFont="1" applyFill="1" applyAlignment="1">
      <alignment horizontal="center" vertical="top" wrapText="1"/>
    </xf>
    <xf numFmtId="0" fontId="0" fillId="0" borderId="0" xfId="0"/>
    <xf numFmtId="0" fontId="90" fillId="45" borderId="0" xfId="0" applyFont="1" applyFill="1" applyAlignment="1">
      <alignment horizontal="right" vertical="top" wrapText="1"/>
    </xf>
    <xf numFmtId="0" fontId="90" fillId="45" borderId="0" xfId="0" applyFont="1" applyFill="1" applyAlignment="1">
      <alignment horizontal="left" vertical="top" wrapText="1"/>
    </xf>
    <xf numFmtId="4" fontId="90" fillId="45" borderId="0" xfId="0" applyNumberFormat="1" applyFont="1" applyFill="1" applyAlignment="1">
      <alignment horizontal="right" vertical="top" wrapText="1"/>
    </xf>
    <xf numFmtId="0" fontId="92" fillId="48" borderId="63" xfId="0" applyFont="1" applyFill="1" applyBorder="1" applyAlignment="1">
      <alignment horizontal="left" vertical="top" wrapText="1"/>
    </xf>
    <xf numFmtId="0" fontId="92" fillId="47" borderId="63" xfId="0" applyFont="1" applyFill="1" applyBorder="1" applyAlignment="1">
      <alignment horizontal="left" vertical="top" wrapText="1"/>
    </xf>
    <xf numFmtId="0" fontId="92" fillId="45" borderId="0" xfId="0" applyFont="1" applyFill="1" applyAlignment="1">
      <alignment horizontal="right" vertical="top" wrapText="1"/>
    </xf>
    <xf numFmtId="0" fontId="89" fillId="45" borderId="63" xfId="0" applyFont="1" applyFill="1" applyBorder="1" applyAlignment="1">
      <alignment horizontal="left" vertical="top" wrapText="1"/>
    </xf>
    <xf numFmtId="0" fontId="91" fillId="46" borderId="63" xfId="0" applyFont="1" applyFill="1" applyBorder="1" applyAlignment="1">
      <alignment horizontal="left" vertical="top" wrapText="1"/>
    </xf>
    <xf numFmtId="0" fontId="89" fillId="45" borderId="0" xfId="0" applyFont="1" applyFill="1" applyAlignment="1">
      <alignment horizontal="center" wrapText="1"/>
    </xf>
    <xf numFmtId="0" fontId="89" fillId="45" borderId="0" xfId="0" applyFont="1" applyFill="1" applyAlignment="1">
      <alignment horizontal="left" vertical="top" wrapText="1"/>
    </xf>
    <xf numFmtId="0" fontId="92" fillId="47" borderId="63" xfId="0" applyFont="1" applyFill="1" applyBorder="1" applyAlignment="1">
      <alignment horizontal="right" vertical="top" wrapText="1"/>
    </xf>
    <xf numFmtId="4" fontId="92" fillId="47" borderId="63" xfId="0" applyNumberFormat="1" applyFont="1" applyFill="1" applyBorder="1" applyAlignment="1">
      <alignment horizontal="right" vertical="top" wrapText="1"/>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47" xfId="0" applyFont="1" applyBorder="1" applyAlignment="1">
      <alignment horizontal="left" vertical="center" wrapText="1"/>
    </xf>
    <xf numFmtId="0" fontId="11" fillId="0" borderId="48" xfId="0" applyFont="1" applyBorder="1" applyAlignment="1">
      <alignment horizontal="left" wrapText="1"/>
    </xf>
    <xf numFmtId="0" fontId="27" fillId="0" borderId="47" xfId="0" applyFont="1" applyBorder="1" applyAlignment="1">
      <alignment horizontal="center" vertical="center"/>
    </xf>
    <xf numFmtId="0" fontId="11" fillId="0" borderId="48" xfId="0" applyFont="1" applyBorder="1" applyAlignment="1">
      <alignment horizontal="center" vertical="center"/>
    </xf>
    <xf numFmtId="165" fontId="27" fillId="0" borderId="47" xfId="120" applyFont="1" applyBorder="1" applyAlignment="1">
      <alignment horizontal="center" vertical="center"/>
    </xf>
    <xf numFmtId="165" fontId="11" fillId="0" borderId="48" xfId="120" applyFont="1" applyBorder="1" applyAlignment="1">
      <alignment horizontal="center" vertical="center"/>
    </xf>
    <xf numFmtId="164" fontId="27" fillId="0" borderId="47" xfId="99" applyFont="1" applyBorder="1" applyAlignment="1">
      <alignment horizontal="center" vertical="center"/>
    </xf>
    <xf numFmtId="164" fontId="27" fillId="0" borderId="48" xfId="99"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27" fillId="0" borderId="36" xfId="0" applyFont="1" applyBorder="1" applyAlignment="1">
      <alignment horizontal="center" vertical="center"/>
    </xf>
  </cellXfs>
  <cellStyles count="148">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6"/>
    <cellStyle name="Normal 3 3" xfId="106"/>
    <cellStyle name="Normal 30" xfId="107"/>
    <cellStyle name="Normal 4" xfId="108"/>
    <cellStyle name="Normal 4 2" xfId="145"/>
    <cellStyle name="Normal 5" xfId="147"/>
    <cellStyle name="Normal 6" xfId="109"/>
    <cellStyle name="Normal_Pesquisa no referencial 10 de maio de 2013"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187">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3514307</xdr:colOff>
      <xdr:row>1</xdr:row>
      <xdr:rowOff>36636</xdr:rowOff>
    </xdr:from>
    <xdr:to>
      <xdr:col>8</xdr:col>
      <xdr:colOff>919309</xdr:colOff>
      <xdr:row>1</xdr:row>
      <xdr:rowOff>1095376</xdr:rowOff>
    </xdr:to>
    <xdr:pic>
      <xdr:nvPicPr>
        <xdr:cNvPr id="2" name="Imagem 1" descr="PREFEITURA DE VÁRZEA GRANDE.PNG">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6721057" y="512886"/>
          <a:ext cx="4796561" cy="1058740"/>
        </a:xfrm>
        <a:prstGeom prst="rect">
          <a:avLst/>
        </a:prstGeom>
      </xdr:spPr>
    </xdr:pic>
    <xdr:clientData/>
  </xdr:twoCellAnchor>
  <xdr:twoCellAnchor editAs="oneCell">
    <xdr:from>
      <xdr:col>1</xdr:col>
      <xdr:colOff>184742</xdr:colOff>
      <xdr:row>1</xdr:row>
      <xdr:rowOff>83037</xdr:rowOff>
    </xdr:from>
    <xdr:to>
      <xdr:col>4</xdr:col>
      <xdr:colOff>1560634</xdr:colOff>
      <xdr:row>1</xdr:row>
      <xdr:rowOff>1212430</xdr:rowOff>
    </xdr:to>
    <xdr:pic>
      <xdr:nvPicPr>
        <xdr:cNvPr id="3" name="Imagem 1">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1041992" y="559287"/>
          <a:ext cx="3725392"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653142</xdr:colOff>
      <xdr:row>1</xdr:row>
      <xdr:rowOff>100693</xdr:rowOff>
    </xdr:from>
    <xdr:to>
      <xdr:col>12</xdr:col>
      <xdr:colOff>674171</xdr:colOff>
      <xdr:row>1</xdr:row>
      <xdr:rowOff>1175641</xdr:rowOff>
    </xdr:to>
    <xdr:pic>
      <xdr:nvPicPr>
        <xdr:cNvPr id="2" name="Imagem 1" descr="PREFEITURA DE VÁRZEA GRANDE.PNG">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12831535" y="699407"/>
          <a:ext cx="6817179" cy="1074948"/>
        </a:xfrm>
        <a:prstGeom prst="rect">
          <a:avLst/>
        </a:prstGeom>
      </xdr:spPr>
    </xdr:pic>
    <xdr:clientData/>
  </xdr:twoCellAnchor>
  <xdr:twoCellAnchor editAs="oneCell">
    <xdr:from>
      <xdr:col>1</xdr:col>
      <xdr:colOff>639534</xdr:colOff>
      <xdr:row>1</xdr:row>
      <xdr:rowOff>108858</xdr:rowOff>
    </xdr:from>
    <xdr:to>
      <xdr:col>3</xdr:col>
      <xdr:colOff>95250</xdr:colOff>
      <xdr:row>1</xdr:row>
      <xdr:rowOff>1183641</xdr:rowOff>
    </xdr:to>
    <xdr:pic>
      <xdr:nvPicPr>
        <xdr:cNvPr id="3" name="Imagem 1">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1251855" y="707572"/>
          <a:ext cx="4054931" cy="107478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 xmlns:a16="http://schemas.microsoft.com/office/drawing/2014/main" id="{00000000-0008-0000-01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DiogoZanini\Downloads\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DiogoZanini\Downloads\Users\cpdti\Desktop\JOACYL\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11697"/>
  <sheetViews>
    <sheetView topLeftCell="A9905" workbookViewId="0">
      <selection activeCell="A9943" sqref="A9943"/>
    </sheetView>
  </sheetViews>
  <sheetFormatPr defaultRowHeight="12.75"/>
  <cols>
    <col min="1" max="1" width="10.140625" style="7" bestFit="1" customWidth="1"/>
    <col min="2" max="2" width="77.28515625" style="8" customWidth="1"/>
    <col min="3" max="3" width="8.7109375" style="7" bestFit="1" customWidth="1"/>
    <col min="4" max="4" width="11.7109375" bestFit="1" customWidth="1"/>
    <col min="7" max="7" width="11.85546875" customWidth="1"/>
  </cols>
  <sheetData>
    <row r="1" spans="1:4" ht="12.75" customHeight="1">
      <c r="A1" s="263">
        <v>97141</v>
      </c>
      <c r="B1" s="263" t="s">
        <v>5811</v>
      </c>
      <c r="C1" s="264" t="s">
        <v>20</v>
      </c>
      <c r="D1" s="265">
        <v>5.46</v>
      </c>
    </row>
    <row r="2" spans="1:4" ht="13.5">
      <c r="A2" s="263">
        <v>97142</v>
      </c>
      <c r="B2" s="263" t="s">
        <v>5812</v>
      </c>
      <c r="C2" s="264" t="s">
        <v>20</v>
      </c>
      <c r="D2" s="265">
        <v>6.07</v>
      </c>
    </row>
    <row r="3" spans="1:4" ht="13.5">
      <c r="A3" s="263">
        <v>97143</v>
      </c>
      <c r="B3" s="263" t="s">
        <v>5813</v>
      </c>
      <c r="C3" s="264" t="s">
        <v>20</v>
      </c>
      <c r="D3" s="265">
        <v>7.65</v>
      </c>
    </row>
    <row r="4" spans="1:4" ht="13.5">
      <c r="A4" s="263">
        <v>97144</v>
      </c>
      <c r="B4" s="263" t="s">
        <v>5814</v>
      </c>
      <c r="C4" s="264" t="s">
        <v>20</v>
      </c>
      <c r="D4" s="265">
        <v>9.2200000000000006</v>
      </c>
    </row>
    <row r="5" spans="1:4" ht="13.5">
      <c r="A5" s="263">
        <v>97145</v>
      </c>
      <c r="B5" s="263" t="s">
        <v>5815</v>
      </c>
      <c r="C5" s="264" t="s">
        <v>20</v>
      </c>
      <c r="D5" s="265">
        <v>10.79</v>
      </c>
    </row>
    <row r="6" spans="1:4" ht="13.5">
      <c r="A6" s="263">
        <v>97146</v>
      </c>
      <c r="B6" s="263" t="s">
        <v>5816</v>
      </c>
      <c r="C6" s="264" t="s">
        <v>20</v>
      </c>
      <c r="D6" s="265">
        <v>12.38</v>
      </c>
    </row>
    <row r="7" spans="1:4" ht="13.5">
      <c r="A7" s="263">
        <v>97147</v>
      </c>
      <c r="B7" s="263" t="s">
        <v>5817</v>
      </c>
      <c r="C7" s="264" t="s">
        <v>20</v>
      </c>
      <c r="D7" s="265">
        <v>13.97</v>
      </c>
    </row>
    <row r="8" spans="1:4" ht="13.5">
      <c r="A8" s="263">
        <v>97148</v>
      </c>
      <c r="B8" s="263" t="s">
        <v>5818</v>
      </c>
      <c r="C8" s="264" t="s">
        <v>20</v>
      </c>
      <c r="D8" s="265">
        <v>15.55</v>
      </c>
    </row>
    <row r="9" spans="1:4" ht="13.5">
      <c r="A9" s="263">
        <v>97149</v>
      </c>
      <c r="B9" s="263" t="s">
        <v>5819</v>
      </c>
      <c r="C9" s="264" t="s">
        <v>20</v>
      </c>
      <c r="D9" s="265">
        <v>17.16</v>
      </c>
    </row>
    <row r="10" spans="1:4" ht="13.5">
      <c r="A10" s="263">
        <v>97150</v>
      </c>
      <c r="B10" s="263" t="s">
        <v>5820</v>
      </c>
      <c r="C10" s="264" t="s">
        <v>20</v>
      </c>
      <c r="D10" s="265">
        <v>20.9</v>
      </c>
    </row>
    <row r="11" spans="1:4" ht="13.5">
      <c r="A11" s="263">
        <v>97151</v>
      </c>
      <c r="B11" s="263" t="s">
        <v>5821</v>
      </c>
      <c r="C11" s="264" t="s">
        <v>20</v>
      </c>
      <c r="D11" s="265">
        <v>24.39</v>
      </c>
    </row>
    <row r="12" spans="1:4" ht="13.5">
      <c r="A12" s="263">
        <v>97152</v>
      </c>
      <c r="B12" s="263" t="s">
        <v>5822</v>
      </c>
      <c r="C12" s="264" t="s">
        <v>20</v>
      </c>
      <c r="D12" s="265">
        <v>27.74</v>
      </c>
    </row>
    <row r="13" spans="1:4" ht="13.5">
      <c r="A13" s="263">
        <v>97153</v>
      </c>
      <c r="B13" s="263" t="s">
        <v>5823</v>
      </c>
      <c r="C13" s="264" t="s">
        <v>20</v>
      </c>
      <c r="D13" s="265">
        <v>31.17</v>
      </c>
    </row>
    <row r="14" spans="1:4" ht="13.5">
      <c r="A14" s="263">
        <v>97154</v>
      </c>
      <c r="B14" s="263" t="s">
        <v>5824</v>
      </c>
      <c r="C14" s="264" t="s">
        <v>20</v>
      </c>
      <c r="D14" s="265">
        <v>34.630000000000003</v>
      </c>
    </row>
    <row r="15" spans="1:4" ht="13.5">
      <c r="A15" s="263">
        <v>97155</v>
      </c>
      <c r="B15" s="263" t="s">
        <v>5825</v>
      </c>
      <c r="C15" s="264" t="s">
        <v>20</v>
      </c>
      <c r="D15" s="265">
        <v>38.090000000000003</v>
      </c>
    </row>
    <row r="16" spans="1:4" ht="13.5">
      <c r="A16" s="263">
        <v>97156</v>
      </c>
      <c r="B16" s="263" t="s">
        <v>5826</v>
      </c>
      <c r="C16" s="264" t="s">
        <v>20</v>
      </c>
      <c r="D16" s="265">
        <v>45.3</v>
      </c>
    </row>
    <row r="17" spans="1:4" ht="13.5">
      <c r="A17" s="263">
        <v>97157</v>
      </c>
      <c r="B17" s="263" t="s">
        <v>5827</v>
      </c>
      <c r="C17" s="264" t="s">
        <v>20</v>
      </c>
      <c r="D17" s="265">
        <v>3.38</v>
      </c>
    </row>
    <row r="18" spans="1:4" ht="13.5">
      <c r="A18" s="263">
        <v>97158</v>
      </c>
      <c r="B18" s="263" t="s">
        <v>5828</v>
      </c>
      <c r="C18" s="264" t="s">
        <v>20</v>
      </c>
      <c r="D18" s="265">
        <v>3.76</v>
      </c>
    </row>
    <row r="19" spans="1:4" ht="13.5">
      <c r="A19" s="263">
        <v>97159</v>
      </c>
      <c r="B19" s="263" t="s">
        <v>5829</v>
      </c>
      <c r="C19" s="264" t="s">
        <v>20</v>
      </c>
      <c r="D19" s="265">
        <v>4.74</v>
      </c>
    </row>
    <row r="20" spans="1:4" ht="13.5">
      <c r="A20" s="263">
        <v>97160</v>
      </c>
      <c r="B20" s="263" t="s">
        <v>5830</v>
      </c>
      <c r="C20" s="264" t="s">
        <v>20</v>
      </c>
      <c r="D20" s="265">
        <v>5.7</v>
      </c>
    </row>
    <row r="21" spans="1:4" ht="13.5">
      <c r="A21" s="263">
        <v>97161</v>
      </c>
      <c r="B21" s="263" t="s">
        <v>5831</v>
      </c>
      <c r="C21" s="264" t="s">
        <v>20</v>
      </c>
      <c r="D21" s="265">
        <v>6.71</v>
      </c>
    </row>
    <row r="22" spans="1:4" ht="13.5">
      <c r="A22" s="263">
        <v>97162</v>
      </c>
      <c r="B22" s="263" t="s">
        <v>5832</v>
      </c>
      <c r="C22" s="264" t="s">
        <v>20</v>
      </c>
      <c r="D22" s="265">
        <v>7.68</v>
      </c>
    </row>
    <row r="23" spans="1:4" ht="13.5">
      <c r="A23" s="263">
        <v>97163</v>
      </c>
      <c r="B23" s="263" t="s">
        <v>5833</v>
      </c>
      <c r="C23" s="264" t="s">
        <v>20</v>
      </c>
      <c r="D23" s="265">
        <v>8.67</v>
      </c>
    </row>
    <row r="24" spans="1:4" ht="13.5">
      <c r="A24" s="263">
        <v>97164</v>
      </c>
      <c r="B24" s="263" t="s">
        <v>5834</v>
      </c>
      <c r="C24" s="264" t="s">
        <v>20</v>
      </c>
      <c r="D24" s="265">
        <v>9.65</v>
      </c>
    </row>
    <row r="25" spans="1:4" ht="13.5">
      <c r="A25" s="263">
        <v>97165</v>
      </c>
      <c r="B25" s="263" t="s">
        <v>5835</v>
      </c>
      <c r="C25" s="264" t="s">
        <v>20</v>
      </c>
      <c r="D25" s="265">
        <v>10.67</v>
      </c>
    </row>
    <row r="26" spans="1:4" ht="13.5">
      <c r="A26" s="263">
        <v>97166</v>
      </c>
      <c r="B26" s="263" t="s">
        <v>5836</v>
      </c>
      <c r="C26" s="264" t="s">
        <v>20</v>
      </c>
      <c r="D26" s="265">
        <v>12.99</v>
      </c>
    </row>
    <row r="27" spans="1:4" ht="13.5">
      <c r="A27" s="263">
        <v>97167</v>
      </c>
      <c r="B27" s="263" t="s">
        <v>5837</v>
      </c>
      <c r="C27" s="264" t="s">
        <v>20</v>
      </c>
      <c r="D27" s="265">
        <v>15.17</v>
      </c>
    </row>
    <row r="28" spans="1:4" ht="13.5">
      <c r="A28" s="263">
        <v>97168</v>
      </c>
      <c r="B28" s="263" t="s">
        <v>5838</v>
      </c>
      <c r="C28" s="264" t="s">
        <v>20</v>
      </c>
      <c r="D28" s="265">
        <v>17.2</v>
      </c>
    </row>
    <row r="29" spans="1:4" ht="13.5">
      <c r="A29" s="263">
        <v>97169</v>
      </c>
      <c r="B29" s="263" t="s">
        <v>5839</v>
      </c>
      <c r="C29" s="264" t="s">
        <v>20</v>
      </c>
      <c r="D29" s="265">
        <v>19.32</v>
      </c>
    </row>
    <row r="30" spans="1:4" ht="13.5">
      <c r="A30" s="263">
        <v>97170</v>
      </c>
      <c r="B30" s="263" t="s">
        <v>5840</v>
      </c>
      <c r="C30" s="264" t="s">
        <v>20</v>
      </c>
      <c r="D30" s="265">
        <v>21.48</v>
      </c>
    </row>
    <row r="31" spans="1:4" ht="13.5">
      <c r="A31" s="263">
        <v>97171</v>
      </c>
      <c r="B31" s="263" t="s">
        <v>5841</v>
      </c>
      <c r="C31" s="264" t="s">
        <v>20</v>
      </c>
      <c r="D31" s="265">
        <v>23.64</v>
      </c>
    </row>
    <row r="32" spans="1:4" ht="13.5">
      <c r="A32" s="263">
        <v>97172</v>
      </c>
      <c r="B32" s="263" t="s">
        <v>5842</v>
      </c>
      <c r="C32" s="264" t="s">
        <v>20</v>
      </c>
      <c r="D32" s="265">
        <v>28.22</v>
      </c>
    </row>
    <row r="33" spans="1:4" ht="13.5">
      <c r="A33" s="263">
        <v>97173</v>
      </c>
      <c r="B33" s="263" t="s">
        <v>5843</v>
      </c>
      <c r="C33" s="264" t="s">
        <v>20</v>
      </c>
      <c r="D33" s="265">
        <v>21.49</v>
      </c>
    </row>
    <row r="34" spans="1:4" ht="13.5">
      <c r="A34" s="263">
        <v>97174</v>
      </c>
      <c r="B34" s="263" t="s">
        <v>5844</v>
      </c>
      <c r="C34" s="264" t="s">
        <v>20</v>
      </c>
      <c r="D34" s="265">
        <v>24.86</v>
      </c>
    </row>
    <row r="35" spans="1:4" ht="13.5">
      <c r="A35" s="263">
        <v>97175</v>
      </c>
      <c r="B35" s="263" t="s">
        <v>5845</v>
      </c>
      <c r="C35" s="264" t="s">
        <v>20</v>
      </c>
      <c r="D35" s="265">
        <v>28.2</v>
      </c>
    </row>
    <row r="36" spans="1:4" ht="13.5">
      <c r="A36" s="263">
        <v>97176</v>
      </c>
      <c r="B36" s="263" t="s">
        <v>5846</v>
      </c>
      <c r="C36" s="264" t="s">
        <v>20</v>
      </c>
      <c r="D36" s="265">
        <v>31.56</v>
      </c>
    </row>
    <row r="37" spans="1:4" ht="13.5">
      <c r="A37" s="263">
        <v>97177</v>
      </c>
      <c r="B37" s="263" t="s">
        <v>5847</v>
      </c>
      <c r="C37" s="264" t="s">
        <v>20</v>
      </c>
      <c r="D37" s="265">
        <v>38.270000000000003</v>
      </c>
    </row>
    <row r="38" spans="1:4" ht="13.5">
      <c r="A38" s="263">
        <v>97178</v>
      </c>
      <c r="B38" s="263" t="s">
        <v>5848</v>
      </c>
      <c r="C38" s="264" t="s">
        <v>20</v>
      </c>
      <c r="D38" s="265">
        <v>44.96</v>
      </c>
    </row>
    <row r="39" spans="1:4" ht="13.5">
      <c r="A39" s="263">
        <v>97179</v>
      </c>
      <c r="B39" s="263" t="s">
        <v>5849</v>
      </c>
      <c r="C39" s="264" t="s">
        <v>20</v>
      </c>
      <c r="D39" s="265">
        <v>51.67</v>
      </c>
    </row>
    <row r="40" spans="1:4" ht="13.5">
      <c r="A40" s="263">
        <v>97180</v>
      </c>
      <c r="B40" s="263" t="s">
        <v>5850</v>
      </c>
      <c r="C40" s="264" t="s">
        <v>20</v>
      </c>
      <c r="D40" s="265">
        <v>58.39</v>
      </c>
    </row>
    <row r="41" spans="1:4" ht="13.5">
      <c r="A41" s="263">
        <v>97181</v>
      </c>
      <c r="B41" s="263" t="s">
        <v>5851</v>
      </c>
      <c r="C41" s="264" t="s">
        <v>20</v>
      </c>
      <c r="D41" s="265">
        <v>68.09</v>
      </c>
    </row>
    <row r="42" spans="1:4" ht="13.5">
      <c r="A42" s="263">
        <v>97182</v>
      </c>
      <c r="B42" s="263" t="s">
        <v>5852</v>
      </c>
      <c r="C42" s="264" t="s">
        <v>20</v>
      </c>
      <c r="D42" s="265">
        <v>75.099999999999994</v>
      </c>
    </row>
    <row r="43" spans="1:4" ht="13.5">
      <c r="A43" s="263">
        <v>97183</v>
      </c>
      <c r="B43" s="263" t="s">
        <v>5853</v>
      </c>
      <c r="C43" s="264" t="s">
        <v>20</v>
      </c>
      <c r="D43" s="265">
        <v>17.399999999999999</v>
      </c>
    </row>
    <row r="44" spans="1:4" ht="13.5">
      <c r="A44" s="263">
        <v>97184</v>
      </c>
      <c r="B44" s="263" t="s">
        <v>5854</v>
      </c>
      <c r="C44" s="264" t="s">
        <v>20</v>
      </c>
      <c r="D44" s="265">
        <v>20.170000000000002</v>
      </c>
    </row>
    <row r="45" spans="1:4" ht="13.5">
      <c r="A45" s="263">
        <v>97185</v>
      </c>
      <c r="B45" s="263" t="s">
        <v>5855</v>
      </c>
      <c r="C45" s="264" t="s">
        <v>20</v>
      </c>
      <c r="D45" s="265">
        <v>22.92</v>
      </c>
    </row>
    <row r="46" spans="1:4" ht="13.5">
      <c r="A46" s="263">
        <v>97186</v>
      </c>
      <c r="B46" s="263" t="s">
        <v>5856</v>
      </c>
      <c r="C46" s="264" t="s">
        <v>20</v>
      </c>
      <c r="D46" s="265">
        <v>25.7</v>
      </c>
    </row>
    <row r="47" spans="1:4" ht="13.5">
      <c r="A47" s="263">
        <v>97187</v>
      </c>
      <c r="B47" s="263" t="s">
        <v>6610</v>
      </c>
      <c r="C47" s="264" t="s">
        <v>20</v>
      </c>
      <c r="D47" s="265">
        <v>31.23</v>
      </c>
    </row>
    <row r="48" spans="1:4" ht="13.5">
      <c r="A48" s="263">
        <v>97188</v>
      </c>
      <c r="B48" s="263" t="s">
        <v>5857</v>
      </c>
      <c r="C48" s="264" t="s">
        <v>20</v>
      </c>
      <c r="D48" s="265">
        <v>36.74</v>
      </c>
    </row>
    <row r="49" spans="1:4" ht="13.5">
      <c r="A49" s="263">
        <v>97189</v>
      </c>
      <c r="B49" s="263" t="s">
        <v>5858</v>
      </c>
      <c r="C49" s="264" t="s">
        <v>20</v>
      </c>
      <c r="D49" s="265">
        <v>42.27</v>
      </c>
    </row>
    <row r="50" spans="1:4" ht="13.5">
      <c r="A50" s="263">
        <v>97190</v>
      </c>
      <c r="B50" s="263" t="s">
        <v>5859</v>
      </c>
      <c r="C50" s="264" t="s">
        <v>20</v>
      </c>
      <c r="D50" s="265">
        <v>47.8</v>
      </c>
    </row>
    <row r="51" spans="1:4" ht="13.5">
      <c r="A51" s="263">
        <v>97191</v>
      </c>
      <c r="B51" s="263" t="s">
        <v>5860</v>
      </c>
      <c r="C51" s="264" t="s">
        <v>20</v>
      </c>
      <c r="D51" s="265">
        <v>55.72</v>
      </c>
    </row>
    <row r="52" spans="1:4" ht="13.5">
      <c r="A52" s="263">
        <v>97192</v>
      </c>
      <c r="B52" s="263" t="s">
        <v>5861</v>
      </c>
      <c r="C52" s="264" t="s">
        <v>20</v>
      </c>
      <c r="D52" s="265">
        <v>61.48</v>
      </c>
    </row>
    <row r="53" spans="1:4" ht="13.5">
      <c r="A53" s="263">
        <v>90694</v>
      </c>
      <c r="B53" s="263" t="s">
        <v>715</v>
      </c>
      <c r="C53" s="264" t="s">
        <v>20</v>
      </c>
      <c r="D53" s="265">
        <v>22.29</v>
      </c>
    </row>
    <row r="54" spans="1:4" ht="13.5">
      <c r="A54" s="263">
        <v>90695</v>
      </c>
      <c r="B54" s="263" t="s">
        <v>716</v>
      </c>
      <c r="C54" s="264" t="s">
        <v>20</v>
      </c>
      <c r="D54" s="265">
        <v>46.23</v>
      </c>
    </row>
    <row r="55" spans="1:4" ht="13.5">
      <c r="A55" s="263">
        <v>90696</v>
      </c>
      <c r="B55" s="263" t="s">
        <v>717</v>
      </c>
      <c r="C55" s="264" t="s">
        <v>20</v>
      </c>
      <c r="D55" s="265">
        <v>68.61</v>
      </c>
    </row>
    <row r="56" spans="1:4" ht="13.5">
      <c r="A56" s="263">
        <v>90697</v>
      </c>
      <c r="B56" s="263" t="s">
        <v>718</v>
      </c>
      <c r="C56" s="264" t="s">
        <v>20</v>
      </c>
      <c r="D56" s="265">
        <v>115.4</v>
      </c>
    </row>
    <row r="57" spans="1:4" ht="13.5">
      <c r="A57" s="263">
        <v>90698</v>
      </c>
      <c r="B57" s="263" t="s">
        <v>719</v>
      </c>
      <c r="C57" s="264" t="s">
        <v>20</v>
      </c>
      <c r="D57" s="265">
        <v>184.78</v>
      </c>
    </row>
    <row r="58" spans="1:4" ht="13.5">
      <c r="A58" s="263">
        <v>90699</v>
      </c>
      <c r="B58" s="263" t="s">
        <v>720</v>
      </c>
      <c r="C58" s="264" t="s">
        <v>20</v>
      </c>
      <c r="D58" s="265">
        <v>228.38</v>
      </c>
    </row>
    <row r="59" spans="1:4" ht="13.5">
      <c r="A59" s="263">
        <v>90700</v>
      </c>
      <c r="B59" s="263" t="s">
        <v>721</v>
      </c>
      <c r="C59" s="264" t="s">
        <v>20</v>
      </c>
      <c r="D59" s="265">
        <v>300.5</v>
      </c>
    </row>
    <row r="60" spans="1:4" ht="13.5">
      <c r="A60" s="263">
        <v>90701</v>
      </c>
      <c r="B60" s="263" t="s">
        <v>2896</v>
      </c>
      <c r="C60" s="264" t="s">
        <v>20</v>
      </c>
      <c r="D60" s="265">
        <v>39.72</v>
      </c>
    </row>
    <row r="61" spans="1:4" ht="13.5">
      <c r="A61" s="263">
        <v>90702</v>
      </c>
      <c r="B61" s="263" t="s">
        <v>2897</v>
      </c>
      <c r="C61" s="264" t="s">
        <v>20</v>
      </c>
      <c r="D61" s="265">
        <v>62.06</v>
      </c>
    </row>
    <row r="62" spans="1:4" ht="13.5">
      <c r="A62" s="263">
        <v>90703</v>
      </c>
      <c r="B62" s="263" t="s">
        <v>2898</v>
      </c>
      <c r="C62" s="264" t="s">
        <v>20</v>
      </c>
      <c r="D62" s="265">
        <v>100.55</v>
      </c>
    </row>
    <row r="63" spans="1:4" ht="13.5">
      <c r="A63" s="263">
        <v>90704</v>
      </c>
      <c r="B63" s="263" t="s">
        <v>2899</v>
      </c>
      <c r="C63" s="264" t="s">
        <v>20</v>
      </c>
      <c r="D63" s="265">
        <v>138.29</v>
      </c>
    </row>
    <row r="64" spans="1:4" ht="13.5">
      <c r="A64" s="263">
        <v>90705</v>
      </c>
      <c r="B64" s="263" t="s">
        <v>2900</v>
      </c>
      <c r="C64" s="264" t="s">
        <v>20</v>
      </c>
      <c r="D64" s="265">
        <v>193.83</v>
      </c>
    </row>
    <row r="65" spans="1:4" ht="13.5">
      <c r="A65" s="263">
        <v>90706</v>
      </c>
      <c r="B65" s="263" t="s">
        <v>2901</v>
      </c>
      <c r="C65" s="264" t="s">
        <v>20</v>
      </c>
      <c r="D65" s="265">
        <v>232.83</v>
      </c>
    </row>
    <row r="66" spans="1:4" ht="13.5">
      <c r="A66" s="263">
        <v>90708</v>
      </c>
      <c r="B66" s="263" t="s">
        <v>2902</v>
      </c>
      <c r="C66" s="264" t="s">
        <v>20</v>
      </c>
      <c r="D66" s="265">
        <v>628.62</v>
      </c>
    </row>
    <row r="67" spans="1:4" ht="13.5">
      <c r="A67" s="263">
        <v>90709</v>
      </c>
      <c r="B67" s="263" t="s">
        <v>722</v>
      </c>
      <c r="C67" s="264" t="s">
        <v>20</v>
      </c>
      <c r="D67" s="265">
        <v>23.74</v>
      </c>
    </row>
    <row r="68" spans="1:4" ht="13.5">
      <c r="A68" s="263">
        <v>90710</v>
      </c>
      <c r="B68" s="263" t="s">
        <v>723</v>
      </c>
      <c r="C68" s="264" t="s">
        <v>20</v>
      </c>
      <c r="D68" s="265">
        <v>47.69</v>
      </c>
    </row>
    <row r="69" spans="1:4" ht="13.5">
      <c r="A69" s="263">
        <v>90711</v>
      </c>
      <c r="B69" s="263" t="s">
        <v>724</v>
      </c>
      <c r="C69" s="264" t="s">
        <v>20</v>
      </c>
      <c r="D69" s="265">
        <v>70.06</v>
      </c>
    </row>
    <row r="70" spans="1:4" ht="13.5">
      <c r="A70" s="263">
        <v>90712</v>
      </c>
      <c r="B70" s="263" t="s">
        <v>725</v>
      </c>
      <c r="C70" s="264" t="s">
        <v>20</v>
      </c>
      <c r="D70" s="265">
        <v>116.85</v>
      </c>
    </row>
    <row r="71" spans="1:4" ht="13.5">
      <c r="A71" s="263">
        <v>90713</v>
      </c>
      <c r="B71" s="263" t="s">
        <v>726</v>
      </c>
      <c r="C71" s="264" t="s">
        <v>20</v>
      </c>
      <c r="D71" s="265">
        <v>186.22</v>
      </c>
    </row>
    <row r="72" spans="1:4" ht="13.5">
      <c r="A72" s="263">
        <v>90714</v>
      </c>
      <c r="B72" s="263" t="s">
        <v>727</v>
      </c>
      <c r="C72" s="264" t="s">
        <v>20</v>
      </c>
      <c r="D72" s="265">
        <v>229.84</v>
      </c>
    </row>
    <row r="73" spans="1:4" ht="13.5">
      <c r="A73" s="263">
        <v>90715</v>
      </c>
      <c r="B73" s="263" t="s">
        <v>728</v>
      </c>
      <c r="C73" s="264" t="s">
        <v>20</v>
      </c>
      <c r="D73" s="265">
        <v>303.82</v>
      </c>
    </row>
    <row r="74" spans="1:4" ht="13.5">
      <c r="A74" s="263">
        <v>90716</v>
      </c>
      <c r="B74" s="263" t="s">
        <v>2903</v>
      </c>
      <c r="C74" s="264" t="s">
        <v>20</v>
      </c>
      <c r="D74" s="265">
        <v>41.17</v>
      </c>
    </row>
    <row r="75" spans="1:4" ht="13.5">
      <c r="A75" s="263">
        <v>90717</v>
      </c>
      <c r="B75" s="263" t="s">
        <v>2904</v>
      </c>
      <c r="C75" s="264" t="s">
        <v>20</v>
      </c>
      <c r="D75" s="265">
        <v>63.52</v>
      </c>
    </row>
    <row r="76" spans="1:4" ht="13.5">
      <c r="A76" s="263">
        <v>90718</v>
      </c>
      <c r="B76" s="263" t="s">
        <v>2905</v>
      </c>
      <c r="C76" s="264" t="s">
        <v>20</v>
      </c>
      <c r="D76" s="265">
        <v>102</v>
      </c>
    </row>
    <row r="77" spans="1:4" ht="13.5">
      <c r="A77" s="263">
        <v>90719</v>
      </c>
      <c r="B77" s="263" t="s">
        <v>2906</v>
      </c>
      <c r="C77" s="264" t="s">
        <v>20</v>
      </c>
      <c r="D77" s="265">
        <v>139.74</v>
      </c>
    </row>
    <row r="78" spans="1:4" ht="13.5">
      <c r="A78" s="263">
        <v>90720</v>
      </c>
      <c r="B78" s="263" t="s">
        <v>2907</v>
      </c>
      <c r="C78" s="264" t="s">
        <v>20</v>
      </c>
      <c r="D78" s="265">
        <v>195.27</v>
      </c>
    </row>
    <row r="79" spans="1:4" ht="13.5">
      <c r="A79" s="263">
        <v>90721</v>
      </c>
      <c r="B79" s="263" t="s">
        <v>2908</v>
      </c>
      <c r="C79" s="264" t="s">
        <v>20</v>
      </c>
      <c r="D79" s="265">
        <v>236.14</v>
      </c>
    </row>
    <row r="80" spans="1:4" ht="13.5">
      <c r="A80" s="263">
        <v>90723</v>
      </c>
      <c r="B80" s="263" t="s">
        <v>2909</v>
      </c>
      <c r="C80" s="264" t="s">
        <v>20</v>
      </c>
      <c r="D80" s="265">
        <v>630.66999999999996</v>
      </c>
    </row>
    <row r="81" spans="1:4" ht="13.5">
      <c r="A81" s="263">
        <v>90724</v>
      </c>
      <c r="B81" s="263" t="s">
        <v>2910</v>
      </c>
      <c r="C81" s="264" t="s">
        <v>51</v>
      </c>
      <c r="D81" s="265">
        <v>17.100000000000001</v>
      </c>
    </row>
    <row r="82" spans="1:4" ht="13.5">
      <c r="A82" s="263">
        <v>90725</v>
      </c>
      <c r="B82" s="263" t="s">
        <v>2911</v>
      </c>
      <c r="C82" s="264" t="s">
        <v>51</v>
      </c>
      <c r="D82" s="265">
        <v>21.14</v>
      </c>
    </row>
    <row r="83" spans="1:4" ht="13.5">
      <c r="A83" s="263">
        <v>90726</v>
      </c>
      <c r="B83" s="263" t="s">
        <v>729</v>
      </c>
      <c r="C83" s="264" t="s">
        <v>51</v>
      </c>
      <c r="D83" s="265">
        <v>25.19</v>
      </c>
    </row>
    <row r="84" spans="1:4" ht="13.5">
      <c r="A84" s="263">
        <v>90727</v>
      </c>
      <c r="B84" s="263" t="s">
        <v>2912</v>
      </c>
      <c r="C84" s="264" t="s">
        <v>51</v>
      </c>
      <c r="D84" s="265">
        <v>29.23</v>
      </c>
    </row>
    <row r="85" spans="1:4" ht="13.5">
      <c r="A85" s="263">
        <v>90728</v>
      </c>
      <c r="B85" s="263" t="s">
        <v>2913</v>
      </c>
      <c r="C85" s="264" t="s">
        <v>51</v>
      </c>
      <c r="D85" s="265">
        <v>33.28</v>
      </c>
    </row>
    <row r="86" spans="1:4" ht="13.5">
      <c r="A86" s="263">
        <v>90729</v>
      </c>
      <c r="B86" s="263" t="s">
        <v>2914</v>
      </c>
      <c r="C86" s="264" t="s">
        <v>51</v>
      </c>
      <c r="D86" s="265">
        <v>37.33</v>
      </c>
    </row>
    <row r="87" spans="1:4" ht="13.5">
      <c r="A87" s="263">
        <v>90730</v>
      </c>
      <c r="B87" s="263" t="s">
        <v>2915</v>
      </c>
      <c r="C87" s="264" t="s">
        <v>51</v>
      </c>
      <c r="D87" s="265">
        <v>41.42</v>
      </c>
    </row>
    <row r="88" spans="1:4" ht="13.5">
      <c r="A88" s="263">
        <v>90731</v>
      </c>
      <c r="B88" s="263" t="s">
        <v>2916</v>
      </c>
      <c r="C88" s="264" t="s">
        <v>51</v>
      </c>
      <c r="D88" s="265">
        <v>45.47</v>
      </c>
    </row>
    <row r="89" spans="1:4" ht="13.5">
      <c r="A89" s="263">
        <v>90732</v>
      </c>
      <c r="B89" s="263" t="s">
        <v>2917</v>
      </c>
      <c r="C89" s="264" t="s">
        <v>51</v>
      </c>
      <c r="D89" s="265">
        <v>57.6</v>
      </c>
    </row>
    <row r="90" spans="1:4" ht="13.5">
      <c r="A90" s="263">
        <v>90733</v>
      </c>
      <c r="B90" s="263" t="s">
        <v>2918</v>
      </c>
      <c r="C90" s="264" t="s">
        <v>20</v>
      </c>
      <c r="D90" s="265">
        <v>1.83</v>
      </c>
    </row>
    <row r="91" spans="1:4" ht="13.5">
      <c r="A91" s="263">
        <v>90734</v>
      </c>
      <c r="B91" s="263" t="s">
        <v>2919</v>
      </c>
      <c r="C91" s="264" t="s">
        <v>20</v>
      </c>
      <c r="D91" s="265">
        <v>2.23</v>
      </c>
    </row>
    <row r="92" spans="1:4" ht="13.5">
      <c r="A92" s="263">
        <v>90735</v>
      </c>
      <c r="B92" s="263" t="s">
        <v>2920</v>
      </c>
      <c r="C92" s="264" t="s">
        <v>20</v>
      </c>
      <c r="D92" s="265">
        <v>2.65</v>
      </c>
    </row>
    <row r="93" spans="1:4" ht="13.5">
      <c r="A93" s="263">
        <v>90736</v>
      </c>
      <c r="B93" s="263" t="s">
        <v>2921</v>
      </c>
      <c r="C93" s="264" t="s">
        <v>20</v>
      </c>
      <c r="D93" s="265">
        <v>3.06</v>
      </c>
    </row>
    <row r="94" spans="1:4" ht="13.5">
      <c r="A94" s="263">
        <v>90737</v>
      </c>
      <c r="B94" s="263" t="s">
        <v>2922</v>
      </c>
      <c r="C94" s="264" t="s">
        <v>20</v>
      </c>
      <c r="D94" s="265">
        <v>3.47</v>
      </c>
    </row>
    <row r="95" spans="1:4" ht="13.5">
      <c r="A95" s="263">
        <v>90738</v>
      </c>
      <c r="B95" s="263" t="s">
        <v>2923</v>
      </c>
      <c r="C95" s="264" t="s">
        <v>20</v>
      </c>
      <c r="D95" s="265">
        <v>3.87</v>
      </c>
    </row>
    <row r="96" spans="1:4" ht="13.5">
      <c r="A96" s="263">
        <v>90739</v>
      </c>
      <c r="B96" s="263" t="s">
        <v>2924</v>
      </c>
      <c r="C96" s="264" t="s">
        <v>20</v>
      </c>
      <c r="D96" s="265">
        <v>9.77</v>
      </c>
    </row>
    <row r="97" spans="1:4" ht="13.5">
      <c r="A97" s="263">
        <v>90740</v>
      </c>
      <c r="B97" s="263" t="s">
        <v>2925</v>
      </c>
      <c r="C97" s="264" t="s">
        <v>20</v>
      </c>
      <c r="D97" s="265">
        <v>4.08</v>
      </c>
    </row>
    <row r="98" spans="1:4" ht="13.5">
      <c r="A98" s="263">
        <v>90741</v>
      </c>
      <c r="B98" s="263" t="s">
        <v>2926</v>
      </c>
      <c r="C98" s="264" t="s">
        <v>20</v>
      </c>
      <c r="D98" s="265">
        <v>4.49</v>
      </c>
    </row>
    <row r="99" spans="1:4" ht="13.5">
      <c r="A99" s="263">
        <v>90742</v>
      </c>
      <c r="B99" s="263" t="s">
        <v>2927</v>
      </c>
      <c r="C99" s="264" t="s">
        <v>20</v>
      </c>
      <c r="D99" s="265">
        <v>4.9000000000000004</v>
      </c>
    </row>
    <row r="100" spans="1:4" ht="13.5">
      <c r="A100" s="263">
        <v>90743</v>
      </c>
      <c r="B100" s="263" t="s">
        <v>2928</v>
      </c>
      <c r="C100" s="264" t="s">
        <v>20</v>
      </c>
      <c r="D100" s="265">
        <v>5.31</v>
      </c>
    </row>
    <row r="101" spans="1:4" ht="13.5">
      <c r="A101" s="263">
        <v>90744</v>
      </c>
      <c r="B101" s="263" t="s">
        <v>2929</v>
      </c>
      <c r="C101" s="264" t="s">
        <v>20</v>
      </c>
      <c r="D101" s="265">
        <v>5.72</v>
      </c>
    </row>
    <row r="102" spans="1:4" ht="13.5">
      <c r="A102" s="263">
        <v>90745</v>
      </c>
      <c r="B102" s="263" t="s">
        <v>2930</v>
      </c>
      <c r="C102" s="264" t="s">
        <v>20</v>
      </c>
      <c r="D102" s="265">
        <v>13.97</v>
      </c>
    </row>
    <row r="103" spans="1:4" ht="13.5">
      <c r="A103" s="263">
        <v>90746</v>
      </c>
      <c r="B103" s="263" t="s">
        <v>2931</v>
      </c>
      <c r="C103" s="264" t="s">
        <v>20</v>
      </c>
      <c r="D103" s="265">
        <v>2.48</v>
      </c>
    </row>
    <row r="104" spans="1:4" ht="13.5">
      <c r="A104" s="263">
        <v>90747</v>
      </c>
      <c r="B104" s="263" t="s">
        <v>2932</v>
      </c>
      <c r="C104" s="264" t="s">
        <v>20</v>
      </c>
      <c r="D104" s="265">
        <v>10.76</v>
      </c>
    </row>
    <row r="105" spans="1:4" ht="13.5">
      <c r="A105" s="263">
        <v>90748</v>
      </c>
      <c r="B105" s="263" t="s">
        <v>2933</v>
      </c>
      <c r="C105" s="264" t="s">
        <v>20</v>
      </c>
      <c r="D105" s="265">
        <v>3.28</v>
      </c>
    </row>
    <row r="106" spans="1:4" ht="13.5">
      <c r="A106" s="263">
        <v>90749</v>
      </c>
      <c r="B106" s="263" t="s">
        <v>2934</v>
      </c>
      <c r="C106" s="264" t="s">
        <v>20</v>
      </c>
      <c r="D106" s="265">
        <v>3.69</v>
      </c>
    </row>
    <row r="107" spans="1:4" ht="13.5">
      <c r="A107" s="263">
        <v>90750</v>
      </c>
      <c r="B107" s="263" t="s">
        <v>2935</v>
      </c>
      <c r="C107" s="264" t="s">
        <v>20</v>
      </c>
      <c r="D107" s="265">
        <v>4.0999999999999996</v>
      </c>
    </row>
    <row r="108" spans="1:4" ht="13.5">
      <c r="A108" s="263">
        <v>90751</v>
      </c>
      <c r="B108" s="263" t="s">
        <v>2936</v>
      </c>
      <c r="C108" s="264" t="s">
        <v>20</v>
      </c>
      <c r="D108" s="265">
        <v>4.51</v>
      </c>
    </row>
    <row r="109" spans="1:4" ht="13.5">
      <c r="A109" s="263">
        <v>90752</v>
      </c>
      <c r="B109" s="263" t="s">
        <v>2937</v>
      </c>
      <c r="C109" s="264" t="s">
        <v>20</v>
      </c>
      <c r="D109" s="265">
        <v>4.91</v>
      </c>
    </row>
    <row r="110" spans="1:4" ht="13.5">
      <c r="A110" s="263">
        <v>90753</v>
      </c>
      <c r="B110" s="263" t="s">
        <v>2938</v>
      </c>
      <c r="C110" s="264" t="s">
        <v>20</v>
      </c>
      <c r="D110" s="265">
        <v>5.33</v>
      </c>
    </row>
    <row r="111" spans="1:4" ht="13.5">
      <c r="A111" s="263">
        <v>90754</v>
      </c>
      <c r="B111" s="263" t="s">
        <v>2939</v>
      </c>
      <c r="C111" s="264" t="s">
        <v>20</v>
      </c>
      <c r="D111" s="265">
        <v>13.09</v>
      </c>
    </row>
    <row r="112" spans="1:4" ht="13.5">
      <c r="A112" s="263">
        <v>90755</v>
      </c>
      <c r="B112" s="263" t="s">
        <v>2940</v>
      </c>
      <c r="C112" s="264" t="s">
        <v>20</v>
      </c>
      <c r="D112" s="265">
        <v>5.53</v>
      </c>
    </row>
    <row r="113" spans="1:4" ht="13.5">
      <c r="A113" s="263">
        <v>90756</v>
      </c>
      <c r="B113" s="263" t="s">
        <v>2941</v>
      </c>
      <c r="C113" s="264" t="s">
        <v>20</v>
      </c>
      <c r="D113" s="265">
        <v>5.95</v>
      </c>
    </row>
    <row r="114" spans="1:4" ht="13.5">
      <c r="A114" s="263">
        <v>90757</v>
      </c>
      <c r="B114" s="263" t="s">
        <v>2942</v>
      </c>
      <c r="C114" s="264" t="s">
        <v>20</v>
      </c>
      <c r="D114" s="265">
        <v>6.35</v>
      </c>
    </row>
    <row r="115" spans="1:4" ht="13.5">
      <c r="A115" s="263">
        <v>90758</v>
      </c>
      <c r="B115" s="263" t="s">
        <v>2943</v>
      </c>
      <c r="C115" s="264" t="s">
        <v>20</v>
      </c>
      <c r="D115" s="265">
        <v>6.76</v>
      </c>
    </row>
    <row r="116" spans="1:4" ht="13.5">
      <c r="A116" s="263">
        <v>90759</v>
      </c>
      <c r="B116" s="263" t="s">
        <v>2944</v>
      </c>
      <c r="C116" s="264" t="s">
        <v>20</v>
      </c>
      <c r="D116" s="265">
        <v>7.16</v>
      </c>
    </row>
    <row r="117" spans="1:4" ht="13.5">
      <c r="A117" s="263">
        <v>90760</v>
      </c>
      <c r="B117" s="263" t="s">
        <v>2945</v>
      </c>
      <c r="C117" s="264" t="s">
        <v>20</v>
      </c>
      <c r="D117" s="265">
        <v>17.28</v>
      </c>
    </row>
    <row r="118" spans="1:4" ht="13.5">
      <c r="A118" s="263">
        <v>90761</v>
      </c>
      <c r="B118" s="263" t="s">
        <v>2946</v>
      </c>
      <c r="C118" s="264" t="s">
        <v>20</v>
      </c>
      <c r="D118" s="265">
        <v>3.04</v>
      </c>
    </row>
    <row r="119" spans="1:4" ht="13.5">
      <c r="A119" s="263">
        <v>90762</v>
      </c>
      <c r="B119" s="263" t="s">
        <v>2947</v>
      </c>
      <c r="C119" s="264" t="s">
        <v>20</v>
      </c>
      <c r="D119" s="265">
        <v>12.81</v>
      </c>
    </row>
    <row r="120" spans="1:4" ht="13.5">
      <c r="A120" s="263">
        <v>94869</v>
      </c>
      <c r="B120" s="263" t="s">
        <v>4392</v>
      </c>
      <c r="C120" s="264" t="s">
        <v>20</v>
      </c>
      <c r="D120" s="265">
        <v>127.74</v>
      </c>
    </row>
    <row r="121" spans="1:4" ht="13.5">
      <c r="A121" s="263">
        <v>94870</v>
      </c>
      <c r="B121" s="263" t="s">
        <v>4393</v>
      </c>
      <c r="C121" s="264" t="s">
        <v>20</v>
      </c>
      <c r="D121" s="265">
        <v>0.6</v>
      </c>
    </row>
    <row r="122" spans="1:4" ht="13.5">
      <c r="A122" s="263">
        <v>94871</v>
      </c>
      <c r="B122" s="263" t="s">
        <v>4394</v>
      </c>
      <c r="C122" s="264" t="s">
        <v>20</v>
      </c>
      <c r="D122" s="265">
        <v>151.38</v>
      </c>
    </row>
    <row r="123" spans="1:4" ht="13.5">
      <c r="A123" s="263">
        <v>94872</v>
      </c>
      <c r="B123" s="263" t="s">
        <v>4395</v>
      </c>
      <c r="C123" s="264" t="s">
        <v>20</v>
      </c>
      <c r="D123" s="265">
        <v>1.06</v>
      </c>
    </row>
    <row r="124" spans="1:4" ht="13.5">
      <c r="A124" s="263">
        <v>94875</v>
      </c>
      <c r="B124" s="263" t="s">
        <v>4396</v>
      </c>
      <c r="C124" s="264" t="s">
        <v>20</v>
      </c>
      <c r="D124" s="265">
        <v>888.33</v>
      </c>
    </row>
    <row r="125" spans="1:4" ht="13.5">
      <c r="A125" s="263">
        <v>94876</v>
      </c>
      <c r="B125" s="263" t="s">
        <v>4397</v>
      </c>
      <c r="C125" s="264" t="s">
        <v>20</v>
      </c>
      <c r="D125" s="265">
        <v>16.3</v>
      </c>
    </row>
    <row r="126" spans="1:4" ht="13.5">
      <c r="A126" s="263">
        <v>94878</v>
      </c>
      <c r="B126" s="263" t="s">
        <v>4398</v>
      </c>
      <c r="C126" s="264" t="s">
        <v>20</v>
      </c>
      <c r="D126" s="265">
        <v>19.13</v>
      </c>
    </row>
    <row r="127" spans="1:4" ht="13.5">
      <c r="A127" s="263">
        <v>94879</v>
      </c>
      <c r="B127" s="263" t="s">
        <v>4399</v>
      </c>
      <c r="C127" s="264" t="s">
        <v>20</v>
      </c>
      <c r="D127" s="266">
        <v>1183.77</v>
      </c>
    </row>
    <row r="128" spans="1:4" ht="13.5">
      <c r="A128" s="263">
        <v>94880</v>
      </c>
      <c r="B128" s="263" t="s">
        <v>4400</v>
      </c>
      <c r="C128" s="264" t="s">
        <v>20</v>
      </c>
      <c r="D128" s="265">
        <v>23.42</v>
      </c>
    </row>
    <row r="129" spans="1:4" ht="13.5">
      <c r="A129" s="263">
        <v>94881</v>
      </c>
      <c r="B129" s="263" t="s">
        <v>4401</v>
      </c>
      <c r="C129" s="264" t="s">
        <v>20</v>
      </c>
      <c r="D129" s="266">
        <v>1846.82</v>
      </c>
    </row>
    <row r="130" spans="1:4" ht="13.5">
      <c r="A130" s="263">
        <v>94882</v>
      </c>
      <c r="B130" s="263" t="s">
        <v>4402</v>
      </c>
      <c r="C130" s="264" t="s">
        <v>20</v>
      </c>
      <c r="D130" s="265">
        <v>27.8</v>
      </c>
    </row>
    <row r="131" spans="1:4" ht="13.5">
      <c r="A131" s="263">
        <v>94884</v>
      </c>
      <c r="B131" s="263" t="s">
        <v>4403</v>
      </c>
      <c r="C131" s="264" t="s">
        <v>20</v>
      </c>
      <c r="D131" s="265">
        <v>36.64</v>
      </c>
    </row>
    <row r="132" spans="1:4" ht="13.5">
      <c r="A132" s="263">
        <v>94885</v>
      </c>
      <c r="B132" s="263" t="s">
        <v>4404</v>
      </c>
      <c r="C132" s="264" t="s">
        <v>20</v>
      </c>
      <c r="D132" s="265">
        <v>127.93</v>
      </c>
    </row>
    <row r="133" spans="1:4" ht="13.5">
      <c r="A133" s="263">
        <v>94886</v>
      </c>
      <c r="B133" s="263" t="s">
        <v>4405</v>
      </c>
      <c r="C133" s="264" t="s">
        <v>20</v>
      </c>
      <c r="D133" s="265">
        <v>0.79</v>
      </c>
    </row>
    <row r="134" spans="1:4" ht="13.5">
      <c r="A134" s="263">
        <v>94887</v>
      </c>
      <c r="B134" s="263" t="s">
        <v>4406</v>
      </c>
      <c r="C134" s="264" t="s">
        <v>20</v>
      </c>
      <c r="D134" s="265">
        <v>151.66999999999999</v>
      </c>
    </row>
    <row r="135" spans="1:4" ht="13.5">
      <c r="A135" s="263">
        <v>94888</v>
      </c>
      <c r="B135" s="263" t="s">
        <v>4407</v>
      </c>
      <c r="C135" s="264" t="s">
        <v>20</v>
      </c>
      <c r="D135" s="265">
        <v>1.35</v>
      </c>
    </row>
    <row r="136" spans="1:4" ht="13.5">
      <c r="A136" s="263">
        <v>94891</v>
      </c>
      <c r="B136" s="263" t="s">
        <v>4408</v>
      </c>
      <c r="C136" s="264" t="s">
        <v>20</v>
      </c>
      <c r="D136" s="265">
        <v>890.94</v>
      </c>
    </row>
    <row r="137" spans="1:4" ht="13.5">
      <c r="A137" s="263">
        <v>94892</v>
      </c>
      <c r="B137" s="263" t="s">
        <v>4409</v>
      </c>
      <c r="C137" s="264" t="s">
        <v>20</v>
      </c>
      <c r="D137" s="265">
        <v>18.91</v>
      </c>
    </row>
    <row r="138" spans="1:4" ht="13.5">
      <c r="A138" s="263">
        <v>94894</v>
      </c>
      <c r="B138" s="263" t="s">
        <v>4410</v>
      </c>
      <c r="C138" s="264" t="s">
        <v>20</v>
      </c>
      <c r="D138" s="265">
        <v>21.99</v>
      </c>
    </row>
    <row r="139" spans="1:4" ht="13.5">
      <c r="A139" s="263">
        <v>94895</v>
      </c>
      <c r="B139" s="263" t="s">
        <v>4411</v>
      </c>
      <c r="C139" s="264" t="s">
        <v>20</v>
      </c>
      <c r="D139" s="266">
        <v>1186.9100000000001</v>
      </c>
    </row>
    <row r="140" spans="1:4" ht="13.5">
      <c r="A140" s="263">
        <v>94896</v>
      </c>
      <c r="B140" s="263" t="s">
        <v>4412</v>
      </c>
      <c r="C140" s="264" t="s">
        <v>20</v>
      </c>
      <c r="D140" s="265">
        <v>26.56</v>
      </c>
    </row>
    <row r="141" spans="1:4" ht="13.5">
      <c r="A141" s="263">
        <v>94897</v>
      </c>
      <c r="B141" s="263" t="s">
        <v>4413</v>
      </c>
      <c r="C141" s="264" t="s">
        <v>20</v>
      </c>
      <c r="D141" s="266">
        <v>1850.16</v>
      </c>
    </row>
    <row r="142" spans="1:4" ht="13.5">
      <c r="A142" s="263">
        <v>94898</v>
      </c>
      <c r="B142" s="263" t="s">
        <v>4414</v>
      </c>
      <c r="C142" s="264" t="s">
        <v>20</v>
      </c>
      <c r="D142" s="265">
        <v>31.14</v>
      </c>
    </row>
    <row r="143" spans="1:4" ht="13.5">
      <c r="A143" s="263">
        <v>94900</v>
      </c>
      <c r="B143" s="263" t="s">
        <v>4415</v>
      </c>
      <c r="C143" s="264" t="s">
        <v>20</v>
      </c>
      <c r="D143" s="265">
        <v>40.31</v>
      </c>
    </row>
    <row r="144" spans="1:4" ht="13.5">
      <c r="A144" s="263">
        <v>97121</v>
      </c>
      <c r="B144" s="263" t="s">
        <v>5791</v>
      </c>
      <c r="C144" s="264" t="s">
        <v>20</v>
      </c>
      <c r="D144" s="265">
        <v>1.36</v>
      </c>
    </row>
    <row r="145" spans="1:4" ht="13.5">
      <c r="A145" s="263">
        <v>97122</v>
      </c>
      <c r="B145" s="263" t="s">
        <v>5792</v>
      </c>
      <c r="C145" s="264" t="s">
        <v>20</v>
      </c>
      <c r="D145" s="265">
        <v>1.9</v>
      </c>
    </row>
    <row r="146" spans="1:4" ht="13.5">
      <c r="A146" s="263">
        <v>97123</v>
      </c>
      <c r="B146" s="263" t="s">
        <v>5793</v>
      </c>
      <c r="C146" s="264" t="s">
        <v>20</v>
      </c>
      <c r="D146" s="265">
        <v>2.42</v>
      </c>
    </row>
    <row r="147" spans="1:4" ht="13.5">
      <c r="A147" s="263">
        <v>97124</v>
      </c>
      <c r="B147" s="263" t="s">
        <v>5794</v>
      </c>
      <c r="C147" s="264" t="s">
        <v>20</v>
      </c>
      <c r="D147" s="265">
        <v>0.6</v>
      </c>
    </row>
    <row r="148" spans="1:4" ht="13.5">
      <c r="A148" s="263">
        <v>97125</v>
      </c>
      <c r="B148" s="263" t="s">
        <v>5795</v>
      </c>
      <c r="C148" s="264" t="s">
        <v>20</v>
      </c>
      <c r="D148" s="265">
        <v>0.86</v>
      </c>
    </row>
    <row r="149" spans="1:4" ht="13.5">
      <c r="A149" s="263">
        <v>97126</v>
      </c>
      <c r="B149" s="263" t="s">
        <v>5796</v>
      </c>
      <c r="C149" s="264" t="s">
        <v>20</v>
      </c>
      <c r="D149" s="265">
        <v>1.0900000000000001</v>
      </c>
    </row>
    <row r="150" spans="1:4" ht="13.5">
      <c r="A150" s="263">
        <v>92833</v>
      </c>
      <c r="B150" s="263" t="s">
        <v>3835</v>
      </c>
      <c r="C150" s="264" t="s">
        <v>20</v>
      </c>
      <c r="D150" s="265">
        <v>134.22999999999999</v>
      </c>
    </row>
    <row r="151" spans="1:4" ht="13.5">
      <c r="A151" s="263">
        <v>92834</v>
      </c>
      <c r="B151" s="263" t="s">
        <v>3836</v>
      </c>
      <c r="C151" s="264" t="s">
        <v>20</v>
      </c>
      <c r="D151" s="265">
        <v>5.78</v>
      </c>
    </row>
    <row r="152" spans="1:4" ht="13.5">
      <c r="A152" s="263">
        <v>92835</v>
      </c>
      <c r="B152" s="263" t="s">
        <v>3837</v>
      </c>
      <c r="C152" s="264" t="s">
        <v>20</v>
      </c>
      <c r="D152" s="265">
        <v>176.7</v>
      </c>
    </row>
    <row r="153" spans="1:4" ht="13.5">
      <c r="A153" s="263">
        <v>92836</v>
      </c>
      <c r="B153" s="263" t="s">
        <v>3838</v>
      </c>
      <c r="C153" s="264" t="s">
        <v>20</v>
      </c>
      <c r="D153" s="265">
        <v>7.38</v>
      </c>
    </row>
    <row r="154" spans="1:4" ht="13.5">
      <c r="A154" s="263">
        <v>92837</v>
      </c>
      <c r="B154" s="263" t="s">
        <v>3839</v>
      </c>
      <c r="C154" s="264" t="s">
        <v>20</v>
      </c>
      <c r="D154" s="265">
        <v>222.78</v>
      </c>
    </row>
    <row r="155" spans="1:4" ht="13.5">
      <c r="A155" s="263">
        <v>92838</v>
      </c>
      <c r="B155" s="263" t="s">
        <v>3840</v>
      </c>
      <c r="C155" s="264" t="s">
        <v>20</v>
      </c>
      <c r="D155" s="265">
        <v>8.86</v>
      </c>
    </row>
    <row r="156" spans="1:4" ht="13.5">
      <c r="A156" s="263">
        <v>92839</v>
      </c>
      <c r="B156" s="263" t="s">
        <v>3841</v>
      </c>
      <c r="C156" s="264" t="s">
        <v>20</v>
      </c>
      <c r="D156" s="265">
        <v>292.57</v>
      </c>
    </row>
    <row r="157" spans="1:4" ht="13.5">
      <c r="A157" s="263">
        <v>92840</v>
      </c>
      <c r="B157" s="263" t="s">
        <v>3842</v>
      </c>
      <c r="C157" s="264" t="s">
        <v>20</v>
      </c>
      <c r="D157" s="265">
        <v>10.49</v>
      </c>
    </row>
    <row r="158" spans="1:4" ht="13.5">
      <c r="A158" s="263">
        <v>92841</v>
      </c>
      <c r="B158" s="263" t="s">
        <v>3843</v>
      </c>
      <c r="C158" s="264" t="s">
        <v>20</v>
      </c>
      <c r="D158" s="265">
        <v>331.36</v>
      </c>
    </row>
    <row r="159" spans="1:4" ht="13.5">
      <c r="A159" s="263">
        <v>92842</v>
      </c>
      <c r="B159" s="263" t="s">
        <v>3844</v>
      </c>
      <c r="C159" s="264" t="s">
        <v>20</v>
      </c>
      <c r="D159" s="265">
        <v>11.98</v>
      </c>
    </row>
    <row r="160" spans="1:4" ht="13.5">
      <c r="A160" s="263">
        <v>92844</v>
      </c>
      <c r="B160" s="263" t="s">
        <v>3845</v>
      </c>
      <c r="C160" s="264" t="s">
        <v>20</v>
      </c>
      <c r="D160" s="265">
        <v>13.62</v>
      </c>
    </row>
    <row r="161" spans="1:4" ht="13.5">
      <c r="A161" s="263">
        <v>92846</v>
      </c>
      <c r="B161" s="263" t="s">
        <v>3846</v>
      </c>
      <c r="C161" s="264" t="s">
        <v>20</v>
      </c>
      <c r="D161" s="265">
        <v>15.1</v>
      </c>
    </row>
    <row r="162" spans="1:4" ht="13.5">
      <c r="A162" s="263">
        <v>92847</v>
      </c>
      <c r="B162" s="263" t="s">
        <v>3847</v>
      </c>
      <c r="C162" s="264" t="s">
        <v>20</v>
      </c>
      <c r="D162" s="265">
        <v>578.94000000000005</v>
      </c>
    </row>
    <row r="163" spans="1:4" ht="13.5">
      <c r="A163" s="263">
        <v>92848</v>
      </c>
      <c r="B163" s="263" t="s">
        <v>3848</v>
      </c>
      <c r="C163" s="264" t="s">
        <v>20</v>
      </c>
      <c r="D163" s="265">
        <v>16.739999999999998</v>
      </c>
    </row>
    <row r="164" spans="1:4" ht="13.5">
      <c r="A164" s="263">
        <v>92849</v>
      </c>
      <c r="B164" s="263" t="s">
        <v>3849</v>
      </c>
      <c r="C164" s="264" t="s">
        <v>20</v>
      </c>
      <c r="D164" s="265">
        <v>139.31</v>
      </c>
    </row>
    <row r="165" spans="1:4" ht="13.5">
      <c r="A165" s="263">
        <v>92850</v>
      </c>
      <c r="B165" s="263" t="s">
        <v>3850</v>
      </c>
      <c r="C165" s="264" t="s">
        <v>20</v>
      </c>
      <c r="D165" s="265">
        <v>10.92</v>
      </c>
    </row>
    <row r="166" spans="1:4" ht="13.5">
      <c r="A166" s="263">
        <v>92851</v>
      </c>
      <c r="B166" s="263" t="s">
        <v>3851</v>
      </c>
      <c r="C166" s="264" t="s">
        <v>20</v>
      </c>
      <c r="D166" s="265">
        <v>183.03</v>
      </c>
    </row>
    <row r="167" spans="1:4" ht="13.5">
      <c r="A167" s="263">
        <v>92852</v>
      </c>
      <c r="B167" s="263" t="s">
        <v>3852</v>
      </c>
      <c r="C167" s="264" t="s">
        <v>20</v>
      </c>
      <c r="D167" s="265">
        <v>13.8</v>
      </c>
    </row>
    <row r="168" spans="1:4" ht="13.5">
      <c r="A168" s="263">
        <v>92853</v>
      </c>
      <c r="B168" s="263" t="s">
        <v>3853</v>
      </c>
      <c r="C168" s="264" t="s">
        <v>20</v>
      </c>
      <c r="D168" s="265">
        <v>230.62</v>
      </c>
    </row>
    <row r="169" spans="1:4" ht="13.5">
      <c r="A169" s="263">
        <v>92854</v>
      </c>
      <c r="B169" s="263" t="s">
        <v>3854</v>
      </c>
      <c r="C169" s="264" t="s">
        <v>20</v>
      </c>
      <c r="D169" s="265">
        <v>16.8</v>
      </c>
    </row>
    <row r="170" spans="1:4" ht="13.5">
      <c r="A170" s="263">
        <v>92855</v>
      </c>
      <c r="B170" s="263" t="s">
        <v>3855</v>
      </c>
      <c r="C170" s="264" t="s">
        <v>20</v>
      </c>
      <c r="D170" s="265">
        <v>301.76</v>
      </c>
    </row>
    <row r="171" spans="1:4" ht="13.5">
      <c r="A171" s="263">
        <v>92856</v>
      </c>
      <c r="B171" s="263" t="s">
        <v>3856</v>
      </c>
      <c r="C171" s="264" t="s">
        <v>20</v>
      </c>
      <c r="D171" s="265">
        <v>19.8</v>
      </c>
    </row>
    <row r="172" spans="1:4" ht="13.5">
      <c r="A172" s="263">
        <v>92857</v>
      </c>
      <c r="B172" s="263" t="s">
        <v>3857</v>
      </c>
      <c r="C172" s="264" t="s">
        <v>20</v>
      </c>
      <c r="D172" s="265">
        <v>341.89</v>
      </c>
    </row>
    <row r="173" spans="1:4" ht="13.5">
      <c r="A173" s="263">
        <v>92858</v>
      </c>
      <c r="B173" s="263" t="s">
        <v>3858</v>
      </c>
      <c r="C173" s="264" t="s">
        <v>20</v>
      </c>
      <c r="D173" s="265">
        <v>22.66</v>
      </c>
    </row>
    <row r="174" spans="1:4" ht="13.5">
      <c r="A174" s="263">
        <v>92860</v>
      </c>
      <c r="B174" s="263" t="s">
        <v>3859</v>
      </c>
      <c r="C174" s="264" t="s">
        <v>20</v>
      </c>
      <c r="D174" s="265">
        <v>25.74</v>
      </c>
    </row>
    <row r="175" spans="1:4" ht="13.5">
      <c r="A175" s="263">
        <v>92862</v>
      </c>
      <c r="B175" s="263" t="s">
        <v>3860</v>
      </c>
      <c r="C175" s="264" t="s">
        <v>20</v>
      </c>
      <c r="D175" s="265">
        <v>28.73</v>
      </c>
    </row>
    <row r="176" spans="1:4" ht="13.5">
      <c r="A176" s="263">
        <v>92863</v>
      </c>
      <c r="B176" s="263" t="s">
        <v>3861</v>
      </c>
      <c r="C176" s="264" t="s">
        <v>20</v>
      </c>
      <c r="D176" s="265">
        <v>593.74</v>
      </c>
    </row>
    <row r="177" spans="1:4" ht="13.5">
      <c r="A177" s="263">
        <v>92864</v>
      </c>
      <c r="B177" s="263" t="s">
        <v>3862</v>
      </c>
      <c r="C177" s="264" t="s">
        <v>20</v>
      </c>
      <c r="D177" s="265">
        <v>31.73</v>
      </c>
    </row>
    <row r="178" spans="1:4" ht="13.5">
      <c r="A178" s="263">
        <v>92210</v>
      </c>
      <c r="B178" s="263" t="s">
        <v>3406</v>
      </c>
      <c r="C178" s="264" t="s">
        <v>20</v>
      </c>
      <c r="D178" s="265">
        <v>105.33</v>
      </c>
    </row>
    <row r="179" spans="1:4" ht="13.5">
      <c r="A179" s="263">
        <v>92211</v>
      </c>
      <c r="B179" s="263" t="s">
        <v>3407</v>
      </c>
      <c r="C179" s="264" t="s">
        <v>20</v>
      </c>
      <c r="D179" s="265">
        <v>135.63999999999999</v>
      </c>
    </row>
    <row r="180" spans="1:4" ht="13.5">
      <c r="A180" s="263">
        <v>92212</v>
      </c>
      <c r="B180" s="263" t="s">
        <v>3408</v>
      </c>
      <c r="C180" s="264" t="s">
        <v>20</v>
      </c>
      <c r="D180" s="265">
        <v>174.1</v>
      </c>
    </row>
    <row r="181" spans="1:4" ht="13.5">
      <c r="A181" s="263">
        <v>92213</v>
      </c>
      <c r="B181" s="263" t="s">
        <v>3409</v>
      </c>
      <c r="C181" s="264" t="s">
        <v>20</v>
      </c>
      <c r="D181" s="265">
        <v>232.48</v>
      </c>
    </row>
    <row r="182" spans="1:4" ht="13.5">
      <c r="A182" s="263">
        <v>92214</v>
      </c>
      <c r="B182" s="263" t="s">
        <v>3410</v>
      </c>
      <c r="C182" s="264" t="s">
        <v>20</v>
      </c>
      <c r="D182" s="265">
        <v>265.16000000000003</v>
      </c>
    </row>
    <row r="183" spans="1:4" ht="13.5">
      <c r="A183" s="263">
        <v>92215</v>
      </c>
      <c r="B183" s="263" t="s">
        <v>3411</v>
      </c>
      <c r="C183" s="264" t="s">
        <v>20</v>
      </c>
      <c r="D183" s="265">
        <v>321.52999999999997</v>
      </c>
    </row>
    <row r="184" spans="1:4" ht="13.5">
      <c r="A184" s="263">
        <v>92216</v>
      </c>
      <c r="B184" s="263" t="s">
        <v>3412</v>
      </c>
      <c r="C184" s="264" t="s">
        <v>20</v>
      </c>
      <c r="D184" s="265">
        <v>360.06</v>
      </c>
    </row>
    <row r="185" spans="1:4" ht="13.5">
      <c r="A185" s="263">
        <v>92219</v>
      </c>
      <c r="B185" s="263" t="s">
        <v>3413</v>
      </c>
      <c r="C185" s="264" t="s">
        <v>20</v>
      </c>
      <c r="D185" s="265">
        <v>111.76</v>
      </c>
    </row>
    <row r="186" spans="1:4" ht="13.5">
      <c r="A186" s="263">
        <v>92220</v>
      </c>
      <c r="B186" s="263" t="s">
        <v>3414</v>
      </c>
      <c r="C186" s="264" t="s">
        <v>20</v>
      </c>
      <c r="D186" s="265">
        <v>143.6</v>
      </c>
    </row>
    <row r="187" spans="1:4" ht="13.5">
      <c r="A187" s="263">
        <v>92221</v>
      </c>
      <c r="B187" s="263" t="s">
        <v>3415</v>
      </c>
      <c r="C187" s="264" t="s">
        <v>20</v>
      </c>
      <c r="D187" s="265">
        <v>183.44</v>
      </c>
    </row>
    <row r="188" spans="1:4" ht="13.5">
      <c r="A188" s="263">
        <v>92222</v>
      </c>
      <c r="B188" s="263" t="s">
        <v>3416</v>
      </c>
      <c r="C188" s="264" t="s">
        <v>20</v>
      </c>
      <c r="D188" s="265">
        <v>243.34</v>
      </c>
    </row>
    <row r="189" spans="1:4" ht="13.5">
      <c r="A189" s="263">
        <v>92223</v>
      </c>
      <c r="B189" s="263" t="s">
        <v>3417</v>
      </c>
      <c r="C189" s="264" t="s">
        <v>20</v>
      </c>
      <c r="D189" s="265">
        <v>277.27999999999997</v>
      </c>
    </row>
    <row r="190" spans="1:4" ht="13.5">
      <c r="A190" s="263">
        <v>92224</v>
      </c>
      <c r="B190" s="263" t="s">
        <v>3418</v>
      </c>
      <c r="C190" s="264" t="s">
        <v>20</v>
      </c>
      <c r="D190" s="265">
        <v>334.99</v>
      </c>
    </row>
    <row r="191" spans="1:4" ht="13.5">
      <c r="A191" s="263">
        <v>92226</v>
      </c>
      <c r="B191" s="263" t="s">
        <v>3419</v>
      </c>
      <c r="C191" s="264" t="s">
        <v>20</v>
      </c>
      <c r="D191" s="265">
        <v>375.11</v>
      </c>
    </row>
    <row r="192" spans="1:4" ht="13.5">
      <c r="A192" s="263">
        <v>92808</v>
      </c>
      <c r="B192" s="263" t="s">
        <v>3811</v>
      </c>
      <c r="C192" s="264" t="s">
        <v>20</v>
      </c>
      <c r="D192" s="265">
        <v>26.04</v>
      </c>
    </row>
    <row r="193" spans="1:4" ht="13.5">
      <c r="A193" s="263">
        <v>92809</v>
      </c>
      <c r="B193" s="263" t="s">
        <v>3812</v>
      </c>
      <c r="C193" s="264" t="s">
        <v>20</v>
      </c>
      <c r="D193" s="265">
        <v>33.4</v>
      </c>
    </row>
    <row r="194" spans="1:4" ht="13.5">
      <c r="A194" s="263">
        <v>92810</v>
      </c>
      <c r="B194" s="263" t="s">
        <v>3813</v>
      </c>
      <c r="C194" s="264" t="s">
        <v>20</v>
      </c>
      <c r="D194" s="265">
        <v>40.659999999999997</v>
      </c>
    </row>
    <row r="195" spans="1:4" ht="13.5">
      <c r="A195" s="263">
        <v>92811</v>
      </c>
      <c r="B195" s="263" t="s">
        <v>3814</v>
      </c>
      <c r="C195" s="264" t="s">
        <v>20</v>
      </c>
      <c r="D195" s="265">
        <v>48.44</v>
      </c>
    </row>
    <row r="196" spans="1:4" ht="13.5">
      <c r="A196" s="263">
        <v>92812</v>
      </c>
      <c r="B196" s="263" t="s">
        <v>3815</v>
      </c>
      <c r="C196" s="264" t="s">
        <v>20</v>
      </c>
      <c r="D196" s="265">
        <v>56.11</v>
      </c>
    </row>
    <row r="197" spans="1:4" ht="13.5">
      <c r="A197" s="263">
        <v>92813</v>
      </c>
      <c r="B197" s="263" t="s">
        <v>3816</v>
      </c>
      <c r="C197" s="264" t="s">
        <v>20</v>
      </c>
      <c r="D197" s="265">
        <v>65.150000000000006</v>
      </c>
    </row>
    <row r="198" spans="1:4" ht="13.5">
      <c r="A198" s="263">
        <v>92814</v>
      </c>
      <c r="B198" s="263" t="s">
        <v>3817</v>
      </c>
      <c r="C198" s="264" t="s">
        <v>20</v>
      </c>
      <c r="D198" s="265">
        <v>74.599999999999994</v>
      </c>
    </row>
    <row r="199" spans="1:4" ht="13.5">
      <c r="A199" s="263">
        <v>92815</v>
      </c>
      <c r="B199" s="263" t="s">
        <v>3818</v>
      </c>
      <c r="C199" s="264" t="s">
        <v>20</v>
      </c>
      <c r="D199" s="265">
        <v>85.52</v>
      </c>
    </row>
    <row r="200" spans="1:4" ht="13.5">
      <c r="A200" s="263">
        <v>92816</v>
      </c>
      <c r="B200" s="263" t="s">
        <v>3819</v>
      </c>
      <c r="C200" s="264" t="s">
        <v>20</v>
      </c>
      <c r="D200" s="265">
        <v>496.08</v>
      </c>
    </row>
    <row r="201" spans="1:4" ht="13.5">
      <c r="A201" s="263">
        <v>92817</v>
      </c>
      <c r="B201" s="263" t="s">
        <v>3820</v>
      </c>
      <c r="C201" s="264" t="s">
        <v>20</v>
      </c>
      <c r="D201" s="265">
        <v>107</v>
      </c>
    </row>
    <row r="202" spans="1:4" ht="13.5">
      <c r="A202" s="263">
        <v>92818</v>
      </c>
      <c r="B202" s="263" t="s">
        <v>3821</v>
      </c>
      <c r="C202" s="264" t="s">
        <v>20</v>
      </c>
      <c r="D202" s="265">
        <v>722.78</v>
      </c>
    </row>
    <row r="203" spans="1:4" ht="13.5">
      <c r="A203" s="263">
        <v>92819</v>
      </c>
      <c r="B203" s="263" t="s">
        <v>3822</v>
      </c>
      <c r="C203" s="264" t="s">
        <v>20</v>
      </c>
      <c r="D203" s="265">
        <v>144.06</v>
      </c>
    </row>
    <row r="204" spans="1:4" ht="13.5">
      <c r="A204" s="263">
        <v>92820</v>
      </c>
      <c r="B204" s="263" t="s">
        <v>3823</v>
      </c>
      <c r="C204" s="264" t="s">
        <v>20</v>
      </c>
      <c r="D204" s="265">
        <v>31.06</v>
      </c>
    </row>
    <row r="205" spans="1:4" ht="13.5">
      <c r="A205" s="263">
        <v>92821</v>
      </c>
      <c r="B205" s="263" t="s">
        <v>3824</v>
      </c>
      <c r="C205" s="264" t="s">
        <v>20</v>
      </c>
      <c r="D205" s="265">
        <v>39.83</v>
      </c>
    </row>
    <row r="206" spans="1:4" ht="13.5">
      <c r="A206" s="263">
        <v>92822</v>
      </c>
      <c r="B206" s="263" t="s">
        <v>3825</v>
      </c>
      <c r="C206" s="264" t="s">
        <v>20</v>
      </c>
      <c r="D206" s="265">
        <v>48.62</v>
      </c>
    </row>
    <row r="207" spans="1:4" ht="13.5">
      <c r="A207" s="263">
        <v>92824</v>
      </c>
      <c r="B207" s="263" t="s">
        <v>3826</v>
      </c>
      <c r="C207" s="264" t="s">
        <v>20</v>
      </c>
      <c r="D207" s="265">
        <v>57.78</v>
      </c>
    </row>
    <row r="208" spans="1:4" ht="13.5">
      <c r="A208" s="263">
        <v>92825</v>
      </c>
      <c r="B208" s="263" t="s">
        <v>3827</v>
      </c>
      <c r="C208" s="264" t="s">
        <v>20</v>
      </c>
      <c r="D208" s="265">
        <v>66.97</v>
      </c>
    </row>
    <row r="209" spans="1:4" ht="13.5">
      <c r="A209" s="263">
        <v>92826</v>
      </c>
      <c r="B209" s="263" t="s">
        <v>3828</v>
      </c>
      <c r="C209" s="264" t="s">
        <v>20</v>
      </c>
      <c r="D209" s="265">
        <v>77.27</v>
      </c>
    </row>
    <row r="210" spans="1:4" ht="13.5">
      <c r="A210" s="263">
        <v>92827</v>
      </c>
      <c r="B210" s="263" t="s">
        <v>3829</v>
      </c>
      <c r="C210" s="264" t="s">
        <v>20</v>
      </c>
      <c r="D210" s="265">
        <v>88.06</v>
      </c>
    </row>
    <row r="211" spans="1:4" ht="13.5">
      <c r="A211" s="263">
        <v>92828</v>
      </c>
      <c r="B211" s="263" t="s">
        <v>3830</v>
      </c>
      <c r="C211" s="264" t="s">
        <v>20</v>
      </c>
      <c r="D211" s="265">
        <v>100.57</v>
      </c>
    </row>
    <row r="212" spans="1:4" ht="13.5">
      <c r="A212" s="263">
        <v>92829</v>
      </c>
      <c r="B212" s="263" t="s">
        <v>3831</v>
      </c>
      <c r="C212" s="264" t="s">
        <v>20</v>
      </c>
      <c r="D212" s="265">
        <v>513.84</v>
      </c>
    </row>
    <row r="213" spans="1:4" ht="13.5">
      <c r="A213" s="263">
        <v>92830</v>
      </c>
      <c r="B213" s="263" t="s">
        <v>3832</v>
      </c>
      <c r="C213" s="264" t="s">
        <v>20</v>
      </c>
      <c r="D213" s="265">
        <v>124.76</v>
      </c>
    </row>
    <row r="214" spans="1:4" ht="13.5">
      <c r="A214" s="263">
        <v>92831</v>
      </c>
      <c r="B214" s="263" t="s">
        <v>3833</v>
      </c>
      <c r="C214" s="264" t="s">
        <v>20</v>
      </c>
      <c r="D214" s="265">
        <v>744.56</v>
      </c>
    </row>
    <row r="215" spans="1:4" ht="13.5">
      <c r="A215" s="263">
        <v>92832</v>
      </c>
      <c r="B215" s="263" t="s">
        <v>3834</v>
      </c>
      <c r="C215" s="264" t="s">
        <v>20</v>
      </c>
      <c r="D215" s="265">
        <v>165.84</v>
      </c>
    </row>
    <row r="216" spans="1:4" ht="13.5">
      <c r="A216" s="263">
        <v>95565</v>
      </c>
      <c r="B216" s="263" t="s">
        <v>4652</v>
      </c>
      <c r="C216" s="264" t="s">
        <v>20</v>
      </c>
      <c r="D216" s="265">
        <v>93.77</v>
      </c>
    </row>
    <row r="217" spans="1:4" ht="13.5">
      <c r="A217" s="263">
        <v>95566</v>
      </c>
      <c r="B217" s="263" t="s">
        <v>4653</v>
      </c>
      <c r="C217" s="264" t="s">
        <v>20</v>
      </c>
      <c r="D217" s="265">
        <v>98.72</v>
      </c>
    </row>
    <row r="218" spans="1:4" ht="13.5">
      <c r="A218" s="263">
        <v>95567</v>
      </c>
      <c r="B218" s="263" t="s">
        <v>4654</v>
      </c>
      <c r="C218" s="264" t="s">
        <v>20</v>
      </c>
      <c r="D218" s="265">
        <v>57.47</v>
      </c>
    </row>
    <row r="219" spans="1:4" ht="13.5">
      <c r="A219" s="263">
        <v>95568</v>
      </c>
      <c r="B219" s="263" t="s">
        <v>4655</v>
      </c>
      <c r="C219" s="264" t="s">
        <v>20</v>
      </c>
      <c r="D219" s="265">
        <v>74.97</v>
      </c>
    </row>
    <row r="220" spans="1:4" ht="13.5">
      <c r="A220" s="263">
        <v>95569</v>
      </c>
      <c r="B220" s="263" t="s">
        <v>4656</v>
      </c>
      <c r="C220" s="264" t="s">
        <v>20</v>
      </c>
      <c r="D220" s="265">
        <v>100.98</v>
      </c>
    </row>
    <row r="221" spans="1:4" ht="13.5">
      <c r="A221" s="263">
        <v>95570</v>
      </c>
      <c r="B221" s="263" t="s">
        <v>4657</v>
      </c>
      <c r="C221" s="264" t="s">
        <v>20</v>
      </c>
      <c r="D221" s="265">
        <v>62.42</v>
      </c>
    </row>
    <row r="222" spans="1:4" ht="13.5">
      <c r="A222" s="263">
        <v>95571</v>
      </c>
      <c r="B222" s="263" t="s">
        <v>4658</v>
      </c>
      <c r="C222" s="264" t="s">
        <v>20</v>
      </c>
      <c r="D222" s="265">
        <v>81.31</v>
      </c>
    </row>
    <row r="223" spans="1:4" ht="13.5">
      <c r="A223" s="263">
        <v>95572</v>
      </c>
      <c r="B223" s="263" t="s">
        <v>4659</v>
      </c>
      <c r="C223" s="264" t="s">
        <v>20</v>
      </c>
      <c r="D223" s="265">
        <v>108.83</v>
      </c>
    </row>
    <row r="224" spans="1:4" ht="13.5">
      <c r="A224" s="263">
        <v>73606</v>
      </c>
      <c r="B224" s="263" t="s">
        <v>227</v>
      </c>
      <c r="C224" s="264" t="s">
        <v>51</v>
      </c>
      <c r="D224" s="265">
        <v>112.57</v>
      </c>
    </row>
    <row r="225" spans="1:4" ht="13.5">
      <c r="A225" s="263">
        <v>73607</v>
      </c>
      <c r="B225" s="263" t="s">
        <v>228</v>
      </c>
      <c r="C225" s="264" t="s">
        <v>51</v>
      </c>
      <c r="D225" s="265">
        <v>75.05</v>
      </c>
    </row>
    <row r="226" spans="1:4" ht="13.5">
      <c r="A226" s="263">
        <v>83623</v>
      </c>
      <c r="B226" s="263" t="s">
        <v>1586</v>
      </c>
      <c r="C226" s="264" t="s">
        <v>20</v>
      </c>
      <c r="D226" s="265">
        <v>197.93</v>
      </c>
    </row>
    <row r="227" spans="1:4" ht="13.5">
      <c r="A227" s="263">
        <v>83624</v>
      </c>
      <c r="B227" s="263" t="s">
        <v>1587</v>
      </c>
      <c r="C227" s="264" t="s">
        <v>20</v>
      </c>
      <c r="D227" s="265">
        <v>139.47999999999999</v>
      </c>
    </row>
    <row r="228" spans="1:4" ht="13.5">
      <c r="A228" s="263">
        <v>83626</v>
      </c>
      <c r="B228" s="263" t="s">
        <v>1588</v>
      </c>
      <c r="C228" s="264" t="s">
        <v>20</v>
      </c>
      <c r="D228" s="265">
        <v>110.25</v>
      </c>
    </row>
    <row r="229" spans="1:4" ht="13.5">
      <c r="A229" s="263">
        <v>83627</v>
      </c>
      <c r="B229" s="263" t="s">
        <v>1589</v>
      </c>
      <c r="C229" s="264" t="s">
        <v>51</v>
      </c>
      <c r="D229" s="265">
        <v>386.39</v>
      </c>
    </row>
    <row r="230" spans="1:4" ht="13.5">
      <c r="A230" s="263">
        <v>83724</v>
      </c>
      <c r="B230" s="263" t="s">
        <v>1605</v>
      </c>
      <c r="C230" s="264" t="s">
        <v>23</v>
      </c>
      <c r="D230" s="265">
        <v>1.31</v>
      </c>
    </row>
    <row r="231" spans="1:4" ht="13.5">
      <c r="A231" s="263">
        <v>83725</v>
      </c>
      <c r="B231" s="263" t="s">
        <v>1606</v>
      </c>
      <c r="C231" s="264" t="s">
        <v>23</v>
      </c>
      <c r="D231" s="265">
        <v>0.89</v>
      </c>
    </row>
    <row r="232" spans="1:4" ht="13.5">
      <c r="A232" s="263">
        <v>83726</v>
      </c>
      <c r="B232" s="263" t="s">
        <v>1607</v>
      </c>
      <c r="C232" s="264" t="s">
        <v>23</v>
      </c>
      <c r="D232" s="265">
        <v>0.64</v>
      </c>
    </row>
    <row r="233" spans="1:4" ht="13.5">
      <c r="A233" s="263">
        <v>97127</v>
      </c>
      <c r="B233" s="263" t="s">
        <v>5797</v>
      </c>
      <c r="C233" s="264" t="s">
        <v>20</v>
      </c>
      <c r="D233" s="265">
        <v>3.47</v>
      </c>
    </row>
    <row r="234" spans="1:4" ht="13.5">
      <c r="A234" s="263">
        <v>97128</v>
      </c>
      <c r="B234" s="263" t="s">
        <v>5798</v>
      </c>
      <c r="C234" s="264" t="s">
        <v>20</v>
      </c>
      <c r="D234" s="265">
        <v>6.77</v>
      </c>
    </row>
    <row r="235" spans="1:4" ht="13.5">
      <c r="A235" s="263">
        <v>97129</v>
      </c>
      <c r="B235" s="263" t="s">
        <v>5799</v>
      </c>
      <c r="C235" s="264" t="s">
        <v>20</v>
      </c>
      <c r="D235" s="265">
        <v>8.32</v>
      </c>
    </row>
    <row r="236" spans="1:4" ht="13.5">
      <c r="A236" s="263">
        <v>97130</v>
      </c>
      <c r="B236" s="263" t="s">
        <v>5800</v>
      </c>
      <c r="C236" s="264" t="s">
        <v>20</v>
      </c>
      <c r="D236" s="265">
        <v>9.8800000000000008</v>
      </c>
    </row>
    <row r="237" spans="1:4" ht="13.5">
      <c r="A237" s="263">
        <v>97131</v>
      </c>
      <c r="B237" s="263" t="s">
        <v>5801</v>
      </c>
      <c r="C237" s="264" t="s">
        <v>20</v>
      </c>
      <c r="D237" s="265">
        <v>11.44</v>
      </c>
    </row>
    <row r="238" spans="1:4" ht="13.5">
      <c r="A238" s="263">
        <v>97132</v>
      </c>
      <c r="B238" s="263" t="s">
        <v>5802</v>
      </c>
      <c r="C238" s="264" t="s">
        <v>20</v>
      </c>
      <c r="D238" s="265">
        <v>12.99</v>
      </c>
    </row>
    <row r="239" spans="1:4" ht="13.5">
      <c r="A239" s="263">
        <v>97133</v>
      </c>
      <c r="B239" s="263" t="s">
        <v>5803</v>
      </c>
      <c r="C239" s="264" t="s">
        <v>20</v>
      </c>
      <c r="D239" s="265">
        <v>16.100000000000001</v>
      </c>
    </row>
    <row r="240" spans="1:4" ht="13.5">
      <c r="A240" s="263">
        <v>97134</v>
      </c>
      <c r="B240" s="263" t="s">
        <v>5804</v>
      </c>
      <c r="C240" s="264" t="s">
        <v>20</v>
      </c>
      <c r="D240" s="265">
        <v>1.58</v>
      </c>
    </row>
    <row r="241" spans="1:4" ht="13.5">
      <c r="A241" s="263">
        <v>97135</v>
      </c>
      <c r="B241" s="263" t="s">
        <v>5805</v>
      </c>
      <c r="C241" s="264" t="s">
        <v>20</v>
      </c>
      <c r="D241" s="265">
        <v>3.47</v>
      </c>
    </row>
    <row r="242" spans="1:4" ht="13.5">
      <c r="A242" s="263">
        <v>97136</v>
      </c>
      <c r="B242" s="263" t="s">
        <v>5806</v>
      </c>
      <c r="C242" s="264" t="s">
        <v>20</v>
      </c>
      <c r="D242" s="265">
        <v>4.2699999999999996</v>
      </c>
    </row>
    <row r="243" spans="1:4" ht="13.5">
      <c r="A243" s="263">
        <v>97137</v>
      </c>
      <c r="B243" s="263" t="s">
        <v>5807</v>
      </c>
      <c r="C243" s="264" t="s">
        <v>20</v>
      </c>
      <c r="D243" s="265">
        <v>5.08</v>
      </c>
    </row>
    <row r="244" spans="1:4" ht="13.5">
      <c r="A244" s="263">
        <v>97138</v>
      </c>
      <c r="B244" s="263" t="s">
        <v>5808</v>
      </c>
      <c r="C244" s="264" t="s">
        <v>20</v>
      </c>
      <c r="D244" s="265">
        <v>5.88</v>
      </c>
    </row>
    <row r="245" spans="1:4" ht="13.5">
      <c r="A245" s="263">
        <v>97139</v>
      </c>
      <c r="B245" s="263" t="s">
        <v>5809</v>
      </c>
      <c r="C245" s="264" t="s">
        <v>20</v>
      </c>
      <c r="D245" s="265">
        <v>6.68</v>
      </c>
    </row>
    <row r="246" spans="1:4" ht="13.5">
      <c r="A246" s="263">
        <v>97140</v>
      </c>
      <c r="B246" s="263" t="s">
        <v>5810</v>
      </c>
      <c r="C246" s="264" t="s">
        <v>20</v>
      </c>
      <c r="D246" s="265">
        <v>8.2899999999999991</v>
      </c>
    </row>
    <row r="247" spans="1:4" ht="13.5">
      <c r="A247" s="263">
        <v>83520</v>
      </c>
      <c r="B247" s="263" t="s">
        <v>272</v>
      </c>
      <c r="C247" s="264" t="s">
        <v>51</v>
      </c>
      <c r="D247" s="265">
        <v>79.36</v>
      </c>
    </row>
    <row r="248" spans="1:4" ht="13.5">
      <c r="A248" s="263">
        <v>83531</v>
      </c>
      <c r="B248" s="263" t="s">
        <v>1583</v>
      </c>
      <c r="C248" s="264" t="s">
        <v>51</v>
      </c>
      <c r="D248" s="265">
        <v>364.06</v>
      </c>
    </row>
    <row r="249" spans="1:4" ht="13.5">
      <c r="A249" s="263">
        <v>83535</v>
      </c>
      <c r="B249" s="263" t="s">
        <v>1585</v>
      </c>
      <c r="C249" s="264" t="s">
        <v>51</v>
      </c>
      <c r="D249" s="265">
        <v>300.2</v>
      </c>
    </row>
    <row r="250" spans="1:4" ht="13.5">
      <c r="A250" s="263">
        <v>92235</v>
      </c>
      <c r="B250" s="263" t="s">
        <v>3420</v>
      </c>
      <c r="C250" s="264" t="s">
        <v>79</v>
      </c>
      <c r="D250" s="265">
        <v>52.07</v>
      </c>
    </row>
    <row r="251" spans="1:4" ht="13.5">
      <c r="A251" s="263">
        <v>93206</v>
      </c>
      <c r="B251" s="263" t="s">
        <v>3993</v>
      </c>
      <c r="C251" s="264" t="s">
        <v>79</v>
      </c>
      <c r="D251" s="265">
        <v>766.46</v>
      </c>
    </row>
    <row r="252" spans="1:4" ht="13.5">
      <c r="A252" s="263">
        <v>93207</v>
      </c>
      <c r="B252" s="263" t="s">
        <v>3994</v>
      </c>
      <c r="C252" s="264" t="s">
        <v>79</v>
      </c>
      <c r="D252" s="265">
        <v>650.34</v>
      </c>
    </row>
    <row r="253" spans="1:4" ht="13.5">
      <c r="A253" s="263">
        <v>93208</v>
      </c>
      <c r="B253" s="263" t="s">
        <v>3995</v>
      </c>
      <c r="C253" s="264" t="s">
        <v>79</v>
      </c>
      <c r="D253" s="265">
        <v>474.53</v>
      </c>
    </row>
    <row r="254" spans="1:4" ht="13.5">
      <c r="A254" s="263">
        <v>93209</v>
      </c>
      <c r="B254" s="263" t="s">
        <v>3996</v>
      </c>
      <c r="C254" s="264" t="s">
        <v>79</v>
      </c>
      <c r="D254" s="265">
        <v>588.03</v>
      </c>
    </row>
    <row r="255" spans="1:4" ht="13.5">
      <c r="A255" s="263">
        <v>93210</v>
      </c>
      <c r="B255" s="263" t="s">
        <v>1293</v>
      </c>
      <c r="C255" s="264" t="s">
        <v>79</v>
      </c>
      <c r="D255" s="265">
        <v>341.26</v>
      </c>
    </row>
    <row r="256" spans="1:4" ht="13.5">
      <c r="A256" s="263">
        <v>93211</v>
      </c>
      <c r="B256" s="263" t="s">
        <v>3997</v>
      </c>
      <c r="C256" s="264" t="s">
        <v>79</v>
      </c>
      <c r="D256" s="265">
        <v>365.16</v>
      </c>
    </row>
    <row r="257" spans="1:4" ht="13.5">
      <c r="A257" s="263">
        <v>93212</v>
      </c>
      <c r="B257" s="263" t="s">
        <v>3998</v>
      </c>
      <c r="C257" s="264" t="s">
        <v>79</v>
      </c>
      <c r="D257" s="265">
        <v>588.36</v>
      </c>
    </row>
    <row r="258" spans="1:4" ht="13.5">
      <c r="A258" s="263">
        <v>93213</v>
      </c>
      <c r="B258" s="263" t="s">
        <v>3999</v>
      </c>
      <c r="C258" s="264" t="s">
        <v>79</v>
      </c>
      <c r="D258" s="265">
        <v>686.49</v>
      </c>
    </row>
    <row r="259" spans="1:4" ht="13.5">
      <c r="A259" s="263">
        <v>93214</v>
      </c>
      <c r="B259" s="263" t="s">
        <v>5908</v>
      </c>
      <c r="C259" s="264" t="s">
        <v>51</v>
      </c>
      <c r="D259" s="266">
        <v>3140.79</v>
      </c>
    </row>
    <row r="260" spans="1:4" ht="13.5">
      <c r="A260" s="263">
        <v>93243</v>
      </c>
      <c r="B260" s="263" t="s">
        <v>5909</v>
      </c>
      <c r="C260" s="264" t="s">
        <v>51</v>
      </c>
      <c r="D260" s="266">
        <v>4734.8100000000004</v>
      </c>
    </row>
    <row r="261" spans="1:4" ht="13.5">
      <c r="A261" s="263">
        <v>93582</v>
      </c>
      <c r="B261" s="263" t="s">
        <v>4090</v>
      </c>
      <c r="C261" s="264" t="s">
        <v>79</v>
      </c>
      <c r="D261" s="265">
        <v>160.62</v>
      </c>
    </row>
    <row r="262" spans="1:4" ht="13.5">
      <c r="A262" s="263">
        <v>93583</v>
      </c>
      <c r="B262" s="263" t="s">
        <v>4091</v>
      </c>
      <c r="C262" s="264" t="s">
        <v>79</v>
      </c>
      <c r="D262" s="265">
        <v>274.01</v>
      </c>
    </row>
    <row r="263" spans="1:4" ht="13.5">
      <c r="A263" s="263">
        <v>93584</v>
      </c>
      <c r="B263" s="263" t="s">
        <v>4092</v>
      </c>
      <c r="C263" s="264" t="s">
        <v>79</v>
      </c>
      <c r="D263" s="265">
        <v>466.85</v>
      </c>
    </row>
    <row r="264" spans="1:4" ht="13.5">
      <c r="A264" s="263">
        <v>93585</v>
      </c>
      <c r="B264" s="263" t="s">
        <v>4093</v>
      </c>
      <c r="C264" s="264" t="s">
        <v>79</v>
      </c>
      <c r="D264" s="265">
        <v>685.5</v>
      </c>
    </row>
    <row r="265" spans="1:4" ht="13.5">
      <c r="A265" s="263">
        <v>98441</v>
      </c>
      <c r="B265" s="263" t="s">
        <v>6217</v>
      </c>
      <c r="C265" s="264" t="s">
        <v>79</v>
      </c>
      <c r="D265" s="265">
        <v>65.73</v>
      </c>
    </row>
    <row r="266" spans="1:4" ht="13.5">
      <c r="A266" s="263">
        <v>98442</v>
      </c>
      <c r="B266" s="263" t="s">
        <v>6218</v>
      </c>
      <c r="C266" s="264" t="s">
        <v>79</v>
      </c>
      <c r="D266" s="265">
        <v>67.98</v>
      </c>
    </row>
    <row r="267" spans="1:4" ht="13.5">
      <c r="A267" s="263">
        <v>98443</v>
      </c>
      <c r="B267" s="263" t="s">
        <v>6219</v>
      </c>
      <c r="C267" s="264" t="s">
        <v>79</v>
      </c>
      <c r="D267" s="265">
        <v>55.43</v>
      </c>
    </row>
    <row r="268" spans="1:4" ht="13.5">
      <c r="A268" s="263">
        <v>98444</v>
      </c>
      <c r="B268" s="263" t="s">
        <v>6220</v>
      </c>
      <c r="C268" s="264" t="s">
        <v>79</v>
      </c>
      <c r="D268" s="265">
        <v>57.05</v>
      </c>
    </row>
    <row r="269" spans="1:4" ht="13.5">
      <c r="A269" s="263">
        <v>98445</v>
      </c>
      <c r="B269" s="263" t="s">
        <v>6221</v>
      </c>
      <c r="C269" s="264" t="s">
        <v>79</v>
      </c>
      <c r="D269" s="265">
        <v>79.349999999999994</v>
      </c>
    </row>
    <row r="270" spans="1:4" ht="13.5">
      <c r="A270" s="263">
        <v>98446</v>
      </c>
      <c r="B270" s="263" t="s">
        <v>6222</v>
      </c>
      <c r="C270" s="264" t="s">
        <v>79</v>
      </c>
      <c r="D270" s="265">
        <v>103.98</v>
      </c>
    </row>
    <row r="271" spans="1:4" ht="13.5">
      <c r="A271" s="263">
        <v>98447</v>
      </c>
      <c r="B271" s="263" t="s">
        <v>6223</v>
      </c>
      <c r="C271" s="264" t="s">
        <v>79</v>
      </c>
      <c r="D271" s="265">
        <v>65.19</v>
      </c>
    </row>
    <row r="272" spans="1:4" ht="13.5">
      <c r="A272" s="263">
        <v>98448</v>
      </c>
      <c r="B272" s="263" t="s">
        <v>6224</v>
      </c>
      <c r="C272" s="264" t="s">
        <v>79</v>
      </c>
      <c r="D272" s="265">
        <v>83.64</v>
      </c>
    </row>
    <row r="273" spans="1:4" ht="13.5">
      <c r="A273" s="263">
        <v>98449</v>
      </c>
      <c r="B273" s="263" t="s">
        <v>6225</v>
      </c>
      <c r="C273" s="264" t="s">
        <v>79</v>
      </c>
      <c r="D273" s="265">
        <v>84.86</v>
      </c>
    </row>
    <row r="274" spans="1:4" ht="13.5">
      <c r="A274" s="263">
        <v>98450</v>
      </c>
      <c r="B274" s="263" t="s">
        <v>6226</v>
      </c>
      <c r="C274" s="264" t="s">
        <v>79</v>
      </c>
      <c r="D274" s="265">
        <v>88.15</v>
      </c>
    </row>
    <row r="275" spans="1:4" ht="13.5">
      <c r="A275" s="263">
        <v>98451</v>
      </c>
      <c r="B275" s="263" t="s">
        <v>6227</v>
      </c>
      <c r="C275" s="264" t="s">
        <v>79</v>
      </c>
      <c r="D275" s="265">
        <v>72.63</v>
      </c>
    </row>
    <row r="276" spans="1:4" ht="13.5">
      <c r="A276" s="263">
        <v>98452</v>
      </c>
      <c r="B276" s="263" t="s">
        <v>6228</v>
      </c>
      <c r="C276" s="264" t="s">
        <v>79</v>
      </c>
      <c r="D276" s="265">
        <v>74.62</v>
      </c>
    </row>
    <row r="277" spans="1:4" ht="13.5">
      <c r="A277" s="263">
        <v>98453</v>
      </c>
      <c r="B277" s="263" t="s">
        <v>6229</v>
      </c>
      <c r="C277" s="264" t="s">
        <v>79</v>
      </c>
      <c r="D277" s="265">
        <v>102.29</v>
      </c>
    </row>
    <row r="278" spans="1:4" ht="13.5">
      <c r="A278" s="263">
        <v>98454</v>
      </c>
      <c r="B278" s="263" t="s">
        <v>6230</v>
      </c>
      <c r="C278" s="264" t="s">
        <v>79</v>
      </c>
      <c r="D278" s="265">
        <v>136.22999999999999</v>
      </c>
    </row>
    <row r="279" spans="1:4" ht="13.5">
      <c r="A279" s="263">
        <v>98455</v>
      </c>
      <c r="B279" s="263" t="s">
        <v>6231</v>
      </c>
      <c r="C279" s="264" t="s">
        <v>79</v>
      </c>
      <c r="D279" s="265">
        <v>86.19</v>
      </c>
    </row>
    <row r="280" spans="1:4" ht="13.5">
      <c r="A280" s="263">
        <v>98456</v>
      </c>
      <c r="B280" s="263" t="s">
        <v>6232</v>
      </c>
      <c r="C280" s="264" t="s">
        <v>79</v>
      </c>
      <c r="D280" s="265">
        <v>113.31</v>
      </c>
    </row>
    <row r="281" spans="1:4" ht="13.5">
      <c r="A281" s="263">
        <v>98458</v>
      </c>
      <c r="B281" s="263" t="s">
        <v>6233</v>
      </c>
      <c r="C281" s="264" t="s">
        <v>79</v>
      </c>
      <c r="D281" s="265">
        <v>62.06</v>
      </c>
    </row>
    <row r="282" spans="1:4" ht="13.5">
      <c r="A282" s="263">
        <v>98459</v>
      </c>
      <c r="B282" s="263" t="s">
        <v>6234</v>
      </c>
      <c r="C282" s="264" t="s">
        <v>79</v>
      </c>
      <c r="D282" s="265">
        <v>65.83</v>
      </c>
    </row>
    <row r="283" spans="1:4" ht="13.5">
      <c r="A283" s="263">
        <v>98460</v>
      </c>
      <c r="B283" s="263" t="s">
        <v>6235</v>
      </c>
      <c r="C283" s="264" t="s">
        <v>79</v>
      </c>
      <c r="D283" s="265">
        <v>58.04</v>
      </c>
    </row>
    <row r="284" spans="1:4" ht="13.5">
      <c r="A284" s="263">
        <v>98461</v>
      </c>
      <c r="B284" s="263" t="s">
        <v>6236</v>
      </c>
      <c r="C284" s="264" t="s">
        <v>51</v>
      </c>
      <c r="D284" s="266">
        <v>2636.99</v>
      </c>
    </row>
    <row r="285" spans="1:4" ht="13.5">
      <c r="A285" s="263">
        <v>98462</v>
      </c>
      <c r="B285" s="263" t="s">
        <v>6237</v>
      </c>
      <c r="C285" s="264" t="s">
        <v>51</v>
      </c>
      <c r="D285" s="266">
        <v>3868</v>
      </c>
    </row>
    <row r="286" spans="1:4" ht="13.5">
      <c r="A286" s="263" t="s">
        <v>5587</v>
      </c>
      <c r="B286" s="263" t="s">
        <v>1184</v>
      </c>
      <c r="C286" s="264" t="s">
        <v>79</v>
      </c>
      <c r="D286" s="265">
        <v>523.95000000000005</v>
      </c>
    </row>
    <row r="287" spans="1:4" ht="13.5">
      <c r="A287" s="263">
        <v>5631</v>
      </c>
      <c r="B287" s="263" t="s">
        <v>1341</v>
      </c>
      <c r="C287" s="264" t="s">
        <v>75</v>
      </c>
      <c r="D287" s="265">
        <v>132.65</v>
      </c>
    </row>
    <row r="288" spans="1:4" ht="13.5">
      <c r="A288" s="263">
        <v>5678</v>
      </c>
      <c r="B288" s="263" t="s">
        <v>1348</v>
      </c>
      <c r="C288" s="264" t="s">
        <v>75</v>
      </c>
      <c r="D288" s="265">
        <v>99.71</v>
      </c>
    </row>
    <row r="289" spans="1:4" ht="13.5">
      <c r="A289" s="263">
        <v>5680</v>
      </c>
      <c r="B289" s="263" t="s">
        <v>1350</v>
      </c>
      <c r="C289" s="264" t="s">
        <v>75</v>
      </c>
      <c r="D289" s="265">
        <v>92.23</v>
      </c>
    </row>
    <row r="290" spans="1:4" ht="13.5">
      <c r="A290" s="263">
        <v>5684</v>
      </c>
      <c r="B290" s="263" t="s">
        <v>1352</v>
      </c>
      <c r="C290" s="264" t="s">
        <v>75</v>
      </c>
      <c r="D290" s="265">
        <v>93.35</v>
      </c>
    </row>
    <row r="291" spans="1:4" ht="13.5">
      <c r="A291" s="263">
        <v>5689</v>
      </c>
      <c r="B291" s="263" t="s">
        <v>100</v>
      </c>
      <c r="C291" s="264" t="s">
        <v>75</v>
      </c>
      <c r="D291" s="265">
        <v>3.29</v>
      </c>
    </row>
    <row r="292" spans="1:4" ht="13.5">
      <c r="A292" s="263">
        <v>5795</v>
      </c>
      <c r="B292" s="263" t="s">
        <v>109</v>
      </c>
      <c r="C292" s="264" t="s">
        <v>75</v>
      </c>
      <c r="D292" s="265">
        <v>14.75</v>
      </c>
    </row>
    <row r="293" spans="1:4" ht="13.5">
      <c r="A293" s="263">
        <v>5811</v>
      </c>
      <c r="B293" s="263" t="s">
        <v>1380</v>
      </c>
      <c r="C293" s="264" t="s">
        <v>75</v>
      </c>
      <c r="D293" s="265">
        <v>171.35</v>
      </c>
    </row>
    <row r="294" spans="1:4" ht="13.5">
      <c r="A294" s="263">
        <v>5823</v>
      </c>
      <c r="B294" s="263" t="s">
        <v>111</v>
      </c>
      <c r="C294" s="264" t="s">
        <v>75</v>
      </c>
      <c r="D294" s="265">
        <v>164.38</v>
      </c>
    </row>
    <row r="295" spans="1:4" ht="13.5">
      <c r="A295" s="263">
        <v>5824</v>
      </c>
      <c r="B295" s="263" t="s">
        <v>1381</v>
      </c>
      <c r="C295" s="264" t="s">
        <v>75</v>
      </c>
      <c r="D295" s="265">
        <v>136.43</v>
      </c>
    </row>
    <row r="296" spans="1:4" ht="13.5">
      <c r="A296" s="263">
        <v>5835</v>
      </c>
      <c r="B296" s="263" t="s">
        <v>1383</v>
      </c>
      <c r="C296" s="264" t="s">
        <v>75</v>
      </c>
      <c r="D296" s="265">
        <v>231.12</v>
      </c>
    </row>
    <row r="297" spans="1:4" ht="13.5">
      <c r="A297" s="263">
        <v>5839</v>
      </c>
      <c r="B297" s="263" t="s">
        <v>1385</v>
      </c>
      <c r="C297" s="264" t="s">
        <v>75</v>
      </c>
      <c r="D297" s="265">
        <v>4.87</v>
      </c>
    </row>
    <row r="298" spans="1:4" ht="13.5">
      <c r="A298" s="263">
        <v>5843</v>
      </c>
      <c r="B298" s="263" t="s">
        <v>113</v>
      </c>
      <c r="C298" s="264" t="s">
        <v>75</v>
      </c>
      <c r="D298" s="265">
        <v>99.98</v>
      </c>
    </row>
    <row r="299" spans="1:4" ht="13.5">
      <c r="A299" s="263">
        <v>5847</v>
      </c>
      <c r="B299" s="263" t="s">
        <v>1387</v>
      </c>
      <c r="C299" s="264" t="s">
        <v>75</v>
      </c>
      <c r="D299" s="265">
        <v>174.17</v>
      </c>
    </row>
    <row r="300" spans="1:4" ht="13.5">
      <c r="A300" s="263">
        <v>5851</v>
      </c>
      <c r="B300" s="263" t="s">
        <v>115</v>
      </c>
      <c r="C300" s="264" t="s">
        <v>75</v>
      </c>
      <c r="D300" s="265">
        <v>164.05</v>
      </c>
    </row>
    <row r="301" spans="1:4" ht="13.5">
      <c r="A301" s="263">
        <v>5855</v>
      </c>
      <c r="B301" s="263" t="s">
        <v>1389</v>
      </c>
      <c r="C301" s="264" t="s">
        <v>75</v>
      </c>
      <c r="D301" s="265">
        <v>428.21</v>
      </c>
    </row>
    <row r="302" spans="1:4" ht="13.5">
      <c r="A302" s="263">
        <v>5863</v>
      </c>
      <c r="B302" s="263" t="s">
        <v>1391</v>
      </c>
      <c r="C302" s="264" t="s">
        <v>75</v>
      </c>
      <c r="D302" s="265">
        <v>11.21</v>
      </c>
    </row>
    <row r="303" spans="1:4" ht="13.5">
      <c r="A303" s="263">
        <v>5867</v>
      </c>
      <c r="B303" s="263" t="s">
        <v>1393</v>
      </c>
      <c r="C303" s="264" t="s">
        <v>75</v>
      </c>
      <c r="D303" s="265">
        <v>90.26</v>
      </c>
    </row>
    <row r="304" spans="1:4" ht="13.5">
      <c r="A304" s="263">
        <v>5875</v>
      </c>
      <c r="B304" s="263" t="s">
        <v>1395</v>
      </c>
      <c r="C304" s="264" t="s">
        <v>75</v>
      </c>
      <c r="D304" s="265">
        <v>91.14</v>
      </c>
    </row>
    <row r="305" spans="1:4" ht="13.5">
      <c r="A305" s="263">
        <v>5879</v>
      </c>
      <c r="B305" s="263" t="s">
        <v>1397</v>
      </c>
      <c r="C305" s="264" t="s">
        <v>75</v>
      </c>
      <c r="D305" s="265">
        <v>73.69</v>
      </c>
    </row>
    <row r="306" spans="1:4" ht="13.5">
      <c r="A306" s="263">
        <v>5882</v>
      </c>
      <c r="B306" s="263" t="s">
        <v>1399</v>
      </c>
      <c r="C306" s="264" t="s">
        <v>75</v>
      </c>
      <c r="D306" s="265">
        <v>79.510000000000005</v>
      </c>
    </row>
    <row r="307" spans="1:4" ht="13.5">
      <c r="A307" s="263">
        <v>5890</v>
      </c>
      <c r="B307" s="263" t="s">
        <v>117</v>
      </c>
      <c r="C307" s="264" t="s">
        <v>75</v>
      </c>
      <c r="D307" s="265">
        <v>136.62</v>
      </c>
    </row>
    <row r="308" spans="1:4" ht="13.5">
      <c r="A308" s="263">
        <v>5894</v>
      </c>
      <c r="B308" s="263" t="s">
        <v>1401</v>
      </c>
      <c r="C308" s="264" t="s">
        <v>75</v>
      </c>
      <c r="D308" s="265">
        <v>134.49</v>
      </c>
    </row>
    <row r="309" spans="1:4" ht="13.5">
      <c r="A309" s="263">
        <v>5901</v>
      </c>
      <c r="B309" s="263" t="s">
        <v>1403</v>
      </c>
      <c r="C309" s="264" t="s">
        <v>75</v>
      </c>
      <c r="D309" s="265">
        <v>171.98</v>
      </c>
    </row>
    <row r="310" spans="1:4" ht="13.5">
      <c r="A310" s="263">
        <v>5909</v>
      </c>
      <c r="B310" s="263" t="s">
        <v>119</v>
      </c>
      <c r="C310" s="264" t="s">
        <v>75</v>
      </c>
      <c r="D310" s="265">
        <v>22.22</v>
      </c>
    </row>
    <row r="311" spans="1:4" ht="13.5">
      <c r="A311" s="263">
        <v>5921</v>
      </c>
      <c r="B311" s="263" t="s">
        <v>1405</v>
      </c>
      <c r="C311" s="264" t="s">
        <v>75</v>
      </c>
      <c r="D311" s="265">
        <v>2.58</v>
      </c>
    </row>
    <row r="312" spans="1:4" ht="13.5">
      <c r="A312" s="263">
        <v>5928</v>
      </c>
      <c r="B312" s="263" t="s">
        <v>1407</v>
      </c>
      <c r="C312" s="264" t="s">
        <v>75</v>
      </c>
      <c r="D312" s="265">
        <v>144.43</v>
      </c>
    </row>
    <row r="313" spans="1:4" ht="13.5">
      <c r="A313" s="263">
        <v>5932</v>
      </c>
      <c r="B313" s="263" t="s">
        <v>121</v>
      </c>
      <c r="C313" s="264" t="s">
        <v>75</v>
      </c>
      <c r="D313" s="265">
        <v>152.47</v>
      </c>
    </row>
    <row r="314" spans="1:4" ht="13.5">
      <c r="A314" s="263">
        <v>5940</v>
      </c>
      <c r="B314" s="263" t="s">
        <v>1409</v>
      </c>
      <c r="C314" s="264" t="s">
        <v>75</v>
      </c>
      <c r="D314" s="265">
        <v>133.78</v>
      </c>
    </row>
    <row r="315" spans="1:4" ht="13.5">
      <c r="A315" s="263">
        <v>5944</v>
      </c>
      <c r="B315" s="263" t="s">
        <v>1411</v>
      </c>
      <c r="C315" s="264" t="s">
        <v>75</v>
      </c>
      <c r="D315" s="265">
        <v>189.98</v>
      </c>
    </row>
    <row r="316" spans="1:4" ht="13.5">
      <c r="A316" s="263">
        <v>5953</v>
      </c>
      <c r="B316" s="263" t="s">
        <v>124</v>
      </c>
      <c r="C316" s="264" t="s">
        <v>75</v>
      </c>
      <c r="D316" s="265">
        <v>37.58</v>
      </c>
    </row>
    <row r="317" spans="1:4" ht="13.5">
      <c r="A317" s="263">
        <v>6259</v>
      </c>
      <c r="B317" s="263" t="s">
        <v>1415</v>
      </c>
      <c r="C317" s="264" t="s">
        <v>75</v>
      </c>
      <c r="D317" s="265">
        <v>142.16999999999999</v>
      </c>
    </row>
    <row r="318" spans="1:4" ht="13.5">
      <c r="A318" s="263">
        <v>6879</v>
      </c>
      <c r="B318" s="263" t="s">
        <v>1417</v>
      </c>
      <c r="C318" s="264" t="s">
        <v>75</v>
      </c>
      <c r="D318" s="265">
        <v>130.62</v>
      </c>
    </row>
    <row r="319" spans="1:4" ht="13.5">
      <c r="A319" s="263">
        <v>7030</v>
      </c>
      <c r="B319" s="263" t="s">
        <v>1419</v>
      </c>
      <c r="C319" s="264" t="s">
        <v>75</v>
      </c>
      <c r="D319" s="265">
        <v>177.21</v>
      </c>
    </row>
    <row r="320" spans="1:4" ht="13.5">
      <c r="A320" s="263">
        <v>7042</v>
      </c>
      <c r="B320" s="263" t="s">
        <v>1428</v>
      </c>
      <c r="C320" s="264" t="s">
        <v>75</v>
      </c>
      <c r="D320" s="265">
        <v>4.7699999999999996</v>
      </c>
    </row>
    <row r="321" spans="1:4" ht="13.5">
      <c r="A321" s="263">
        <v>7049</v>
      </c>
      <c r="B321" s="263" t="s">
        <v>1434</v>
      </c>
      <c r="C321" s="264" t="s">
        <v>75</v>
      </c>
      <c r="D321" s="265">
        <v>131.41999999999999</v>
      </c>
    </row>
    <row r="322" spans="1:4" ht="13.5">
      <c r="A322" s="263">
        <v>67826</v>
      </c>
      <c r="B322" s="263" t="s">
        <v>1474</v>
      </c>
      <c r="C322" s="264" t="s">
        <v>75</v>
      </c>
      <c r="D322" s="265">
        <v>146.26</v>
      </c>
    </row>
    <row r="323" spans="1:4" ht="13.5">
      <c r="A323" s="263">
        <v>73417</v>
      </c>
      <c r="B323" s="263" t="s">
        <v>1545</v>
      </c>
      <c r="C323" s="264" t="s">
        <v>75</v>
      </c>
      <c r="D323" s="265">
        <v>117.03</v>
      </c>
    </row>
    <row r="324" spans="1:4" ht="13.5">
      <c r="A324" s="263">
        <v>73436</v>
      </c>
      <c r="B324" s="263" t="s">
        <v>223</v>
      </c>
      <c r="C324" s="264" t="s">
        <v>75</v>
      </c>
      <c r="D324" s="265">
        <v>122.98</v>
      </c>
    </row>
    <row r="325" spans="1:4" ht="13.5">
      <c r="A325" s="263">
        <v>73467</v>
      </c>
      <c r="B325" s="263" t="s">
        <v>1547</v>
      </c>
      <c r="C325" s="264" t="s">
        <v>75</v>
      </c>
      <c r="D325" s="265">
        <v>138.91999999999999</v>
      </c>
    </row>
    <row r="326" spans="1:4" ht="13.5">
      <c r="A326" s="263">
        <v>73536</v>
      </c>
      <c r="B326" s="263" t="s">
        <v>1548</v>
      </c>
      <c r="C326" s="264" t="s">
        <v>75</v>
      </c>
      <c r="D326" s="265">
        <v>4</v>
      </c>
    </row>
    <row r="327" spans="1:4" ht="13.5">
      <c r="A327" s="263">
        <v>83362</v>
      </c>
      <c r="B327" s="263" t="s">
        <v>1562</v>
      </c>
      <c r="C327" s="264" t="s">
        <v>75</v>
      </c>
      <c r="D327" s="265">
        <v>177.48</v>
      </c>
    </row>
    <row r="328" spans="1:4" ht="13.5">
      <c r="A328" s="263">
        <v>83765</v>
      </c>
      <c r="B328" s="263" t="s">
        <v>1613</v>
      </c>
      <c r="C328" s="264" t="s">
        <v>75</v>
      </c>
      <c r="D328" s="265">
        <v>66.84</v>
      </c>
    </row>
    <row r="329" spans="1:4" ht="13.5">
      <c r="A329" s="263">
        <v>87445</v>
      </c>
      <c r="B329" s="263" t="s">
        <v>389</v>
      </c>
      <c r="C329" s="264" t="s">
        <v>75</v>
      </c>
      <c r="D329" s="265">
        <v>3.28</v>
      </c>
    </row>
    <row r="330" spans="1:4" ht="13.5">
      <c r="A330" s="263">
        <v>88386</v>
      </c>
      <c r="B330" s="263" t="s">
        <v>2099</v>
      </c>
      <c r="C330" s="264" t="s">
        <v>75</v>
      </c>
      <c r="D330" s="265">
        <v>3.32</v>
      </c>
    </row>
    <row r="331" spans="1:4" ht="13.5">
      <c r="A331" s="263">
        <v>88393</v>
      </c>
      <c r="B331" s="263" t="s">
        <v>2105</v>
      </c>
      <c r="C331" s="264" t="s">
        <v>75</v>
      </c>
      <c r="D331" s="265">
        <v>4.5199999999999996</v>
      </c>
    </row>
    <row r="332" spans="1:4" ht="13.5">
      <c r="A332" s="263">
        <v>88399</v>
      </c>
      <c r="B332" s="263" t="s">
        <v>2111</v>
      </c>
      <c r="C332" s="264" t="s">
        <v>75</v>
      </c>
      <c r="D332" s="265">
        <v>2.5</v>
      </c>
    </row>
    <row r="333" spans="1:4" ht="13.5">
      <c r="A333" s="263">
        <v>88418</v>
      </c>
      <c r="B333" s="263" t="s">
        <v>507</v>
      </c>
      <c r="C333" s="264" t="s">
        <v>75</v>
      </c>
      <c r="D333" s="265">
        <v>11.4</v>
      </c>
    </row>
    <row r="334" spans="1:4" ht="13.5">
      <c r="A334" s="263">
        <v>88433</v>
      </c>
      <c r="B334" s="263" t="s">
        <v>2129</v>
      </c>
      <c r="C334" s="264" t="s">
        <v>75</v>
      </c>
      <c r="D334" s="265">
        <v>14.21</v>
      </c>
    </row>
    <row r="335" spans="1:4" ht="13.5">
      <c r="A335" s="263">
        <v>88830</v>
      </c>
      <c r="B335" s="263" t="s">
        <v>2164</v>
      </c>
      <c r="C335" s="264" t="s">
        <v>75</v>
      </c>
      <c r="D335" s="265">
        <v>1.21</v>
      </c>
    </row>
    <row r="336" spans="1:4" ht="13.5">
      <c r="A336" s="263">
        <v>88843</v>
      </c>
      <c r="B336" s="263" t="s">
        <v>2174</v>
      </c>
      <c r="C336" s="264" t="s">
        <v>75</v>
      </c>
      <c r="D336" s="265">
        <v>137.35</v>
      </c>
    </row>
    <row r="337" spans="1:4" ht="13.5">
      <c r="A337" s="263">
        <v>88907</v>
      </c>
      <c r="B337" s="263" t="s">
        <v>2190</v>
      </c>
      <c r="C337" s="264" t="s">
        <v>75</v>
      </c>
      <c r="D337" s="265">
        <v>162.21</v>
      </c>
    </row>
    <row r="338" spans="1:4" ht="13.5">
      <c r="A338" s="263">
        <v>89021</v>
      </c>
      <c r="B338" s="263" t="s">
        <v>2202</v>
      </c>
      <c r="C338" s="264" t="s">
        <v>75</v>
      </c>
      <c r="D338" s="265">
        <v>1.67</v>
      </c>
    </row>
    <row r="339" spans="1:4" ht="13.5">
      <c r="A339" s="263">
        <v>89028</v>
      </c>
      <c r="B339" s="263" t="s">
        <v>539</v>
      </c>
      <c r="C339" s="264" t="s">
        <v>75</v>
      </c>
      <c r="D339" s="265">
        <v>164.04</v>
      </c>
    </row>
    <row r="340" spans="1:4" ht="13.5">
      <c r="A340" s="263">
        <v>89032</v>
      </c>
      <c r="B340" s="263" t="s">
        <v>2211</v>
      </c>
      <c r="C340" s="264" t="s">
        <v>75</v>
      </c>
      <c r="D340" s="265">
        <v>121.64</v>
      </c>
    </row>
    <row r="341" spans="1:4" ht="13.5">
      <c r="A341" s="263">
        <v>89035</v>
      </c>
      <c r="B341" s="263" t="s">
        <v>542</v>
      </c>
      <c r="C341" s="264" t="s">
        <v>75</v>
      </c>
      <c r="D341" s="265">
        <v>74.89</v>
      </c>
    </row>
    <row r="342" spans="1:4" ht="13.5">
      <c r="A342" s="263">
        <v>89225</v>
      </c>
      <c r="B342" s="263" t="s">
        <v>2258</v>
      </c>
      <c r="C342" s="264" t="s">
        <v>75</v>
      </c>
      <c r="D342" s="265">
        <v>3.45</v>
      </c>
    </row>
    <row r="343" spans="1:4" ht="13.5">
      <c r="A343" s="263">
        <v>89234</v>
      </c>
      <c r="B343" s="263" t="s">
        <v>2264</v>
      </c>
      <c r="C343" s="264" t="s">
        <v>75</v>
      </c>
      <c r="D343" s="265">
        <v>358.29</v>
      </c>
    </row>
    <row r="344" spans="1:4" ht="13.5">
      <c r="A344" s="263">
        <v>89242</v>
      </c>
      <c r="B344" s="263" t="s">
        <v>2271</v>
      </c>
      <c r="C344" s="264" t="s">
        <v>75</v>
      </c>
      <c r="D344" s="265">
        <v>848.63</v>
      </c>
    </row>
    <row r="345" spans="1:4" ht="13.5">
      <c r="A345" s="263">
        <v>89250</v>
      </c>
      <c r="B345" s="263" t="s">
        <v>562</v>
      </c>
      <c r="C345" s="264" t="s">
        <v>75</v>
      </c>
      <c r="D345" s="265">
        <v>710.14</v>
      </c>
    </row>
    <row r="346" spans="1:4" ht="13.5">
      <c r="A346" s="263">
        <v>89257</v>
      </c>
      <c r="B346" s="263" t="s">
        <v>2276</v>
      </c>
      <c r="C346" s="264" t="s">
        <v>75</v>
      </c>
      <c r="D346" s="265">
        <v>199.73</v>
      </c>
    </row>
    <row r="347" spans="1:4" ht="13.5">
      <c r="A347" s="263">
        <v>89272</v>
      </c>
      <c r="B347" s="263" t="s">
        <v>2289</v>
      </c>
      <c r="C347" s="264" t="s">
        <v>75</v>
      </c>
      <c r="D347" s="265">
        <v>158.54</v>
      </c>
    </row>
    <row r="348" spans="1:4" ht="13.5">
      <c r="A348" s="263">
        <v>89278</v>
      </c>
      <c r="B348" s="263" t="s">
        <v>2295</v>
      </c>
      <c r="C348" s="264" t="s">
        <v>75</v>
      </c>
      <c r="D348" s="265">
        <v>7.67</v>
      </c>
    </row>
    <row r="349" spans="1:4" ht="13.5">
      <c r="A349" s="263">
        <v>89843</v>
      </c>
      <c r="B349" s="263" t="s">
        <v>661</v>
      </c>
      <c r="C349" s="264" t="s">
        <v>75</v>
      </c>
      <c r="D349" s="265">
        <v>147.53</v>
      </c>
    </row>
    <row r="350" spans="1:4" ht="13.5">
      <c r="A350" s="263">
        <v>89876</v>
      </c>
      <c r="B350" s="263" t="s">
        <v>669</v>
      </c>
      <c r="C350" s="264" t="s">
        <v>75</v>
      </c>
      <c r="D350" s="265">
        <v>225.37</v>
      </c>
    </row>
    <row r="351" spans="1:4" ht="13.5">
      <c r="A351" s="263">
        <v>89883</v>
      </c>
      <c r="B351" s="263" t="s">
        <v>676</v>
      </c>
      <c r="C351" s="264" t="s">
        <v>75</v>
      </c>
      <c r="D351" s="265">
        <v>251.69</v>
      </c>
    </row>
    <row r="352" spans="1:4" ht="13.5">
      <c r="A352" s="263">
        <v>90586</v>
      </c>
      <c r="B352" s="263" t="s">
        <v>2843</v>
      </c>
      <c r="C352" s="264" t="s">
        <v>75</v>
      </c>
      <c r="D352" s="265">
        <v>1.21</v>
      </c>
    </row>
    <row r="353" spans="1:4" ht="13.5">
      <c r="A353" s="263">
        <v>90625</v>
      </c>
      <c r="B353" s="263" t="s">
        <v>698</v>
      </c>
      <c r="C353" s="264" t="s">
        <v>75</v>
      </c>
      <c r="D353" s="265">
        <v>5.45</v>
      </c>
    </row>
    <row r="354" spans="1:4" ht="13.5">
      <c r="A354" s="263">
        <v>90631</v>
      </c>
      <c r="B354" s="263" t="s">
        <v>703</v>
      </c>
      <c r="C354" s="264" t="s">
        <v>75</v>
      </c>
      <c r="D354" s="265">
        <v>79.86</v>
      </c>
    </row>
    <row r="355" spans="1:4" ht="13.5">
      <c r="A355" s="263">
        <v>90637</v>
      </c>
      <c r="B355" s="263" t="s">
        <v>709</v>
      </c>
      <c r="C355" s="264" t="s">
        <v>75</v>
      </c>
      <c r="D355" s="265">
        <v>10.31</v>
      </c>
    </row>
    <row r="356" spans="1:4" ht="13.5">
      <c r="A356" s="263">
        <v>90643</v>
      </c>
      <c r="B356" s="263" t="s">
        <v>2850</v>
      </c>
      <c r="C356" s="264" t="s">
        <v>75</v>
      </c>
      <c r="D356" s="265">
        <v>15.62</v>
      </c>
    </row>
    <row r="357" spans="1:4" ht="13.5">
      <c r="A357" s="263">
        <v>90650</v>
      </c>
      <c r="B357" s="263" t="s">
        <v>2856</v>
      </c>
      <c r="C357" s="264" t="s">
        <v>75</v>
      </c>
      <c r="D357" s="265">
        <v>7.04</v>
      </c>
    </row>
    <row r="358" spans="1:4" ht="13.5">
      <c r="A358" s="263">
        <v>90656</v>
      </c>
      <c r="B358" s="263" t="s">
        <v>711</v>
      </c>
      <c r="C358" s="264" t="s">
        <v>75</v>
      </c>
      <c r="D358" s="265">
        <v>10.19</v>
      </c>
    </row>
    <row r="359" spans="1:4" ht="13.5">
      <c r="A359" s="263">
        <v>90662</v>
      </c>
      <c r="B359" s="263" t="s">
        <v>713</v>
      </c>
      <c r="C359" s="264" t="s">
        <v>75</v>
      </c>
      <c r="D359" s="265">
        <v>10.64</v>
      </c>
    </row>
    <row r="360" spans="1:4" ht="13.5">
      <c r="A360" s="263">
        <v>90668</v>
      </c>
      <c r="B360" s="263" t="s">
        <v>2870</v>
      </c>
      <c r="C360" s="264" t="s">
        <v>75</v>
      </c>
      <c r="D360" s="265">
        <v>17.63</v>
      </c>
    </row>
    <row r="361" spans="1:4" ht="13.5">
      <c r="A361" s="263">
        <v>90674</v>
      </c>
      <c r="B361" s="263" t="s">
        <v>2876</v>
      </c>
      <c r="C361" s="264" t="s">
        <v>75</v>
      </c>
      <c r="D361" s="265">
        <v>422.72</v>
      </c>
    </row>
    <row r="362" spans="1:4" ht="13.5">
      <c r="A362" s="263">
        <v>90680</v>
      </c>
      <c r="B362" s="263" t="s">
        <v>2882</v>
      </c>
      <c r="C362" s="264" t="s">
        <v>75</v>
      </c>
      <c r="D362" s="265">
        <v>229.1</v>
      </c>
    </row>
    <row r="363" spans="1:4" ht="13.5">
      <c r="A363" s="263">
        <v>90686</v>
      </c>
      <c r="B363" s="263" t="s">
        <v>2888</v>
      </c>
      <c r="C363" s="264" t="s">
        <v>75</v>
      </c>
      <c r="D363" s="265">
        <v>123.06</v>
      </c>
    </row>
    <row r="364" spans="1:4" ht="13.5">
      <c r="A364" s="263">
        <v>90692</v>
      </c>
      <c r="B364" s="263" t="s">
        <v>2894</v>
      </c>
      <c r="C364" s="264" t="s">
        <v>75</v>
      </c>
      <c r="D364" s="265">
        <v>70.7</v>
      </c>
    </row>
    <row r="365" spans="1:4" ht="13.5">
      <c r="A365" s="263">
        <v>90964</v>
      </c>
      <c r="B365" s="263" t="s">
        <v>763</v>
      </c>
      <c r="C365" s="264" t="s">
        <v>75</v>
      </c>
      <c r="D365" s="265">
        <v>16.89</v>
      </c>
    </row>
    <row r="366" spans="1:4" ht="13.5">
      <c r="A366" s="263">
        <v>90972</v>
      </c>
      <c r="B366" s="263" t="s">
        <v>3016</v>
      </c>
      <c r="C366" s="264" t="s">
        <v>75</v>
      </c>
      <c r="D366" s="265">
        <v>48.58</v>
      </c>
    </row>
    <row r="367" spans="1:4" ht="13.5">
      <c r="A367" s="263">
        <v>90979</v>
      </c>
      <c r="B367" s="263" t="s">
        <v>768</v>
      </c>
      <c r="C367" s="264" t="s">
        <v>75</v>
      </c>
      <c r="D367" s="265">
        <v>125.62</v>
      </c>
    </row>
    <row r="368" spans="1:4" ht="13.5">
      <c r="A368" s="263">
        <v>90991</v>
      </c>
      <c r="B368" s="263" t="s">
        <v>3019</v>
      </c>
      <c r="C368" s="264" t="s">
        <v>75</v>
      </c>
      <c r="D368" s="265">
        <v>129.47999999999999</v>
      </c>
    </row>
    <row r="369" spans="1:4" ht="13.5">
      <c r="A369" s="263">
        <v>90999</v>
      </c>
      <c r="B369" s="263" t="s">
        <v>3027</v>
      </c>
      <c r="C369" s="264" t="s">
        <v>75</v>
      </c>
      <c r="D369" s="265">
        <v>64.84</v>
      </c>
    </row>
    <row r="370" spans="1:4" ht="13.5">
      <c r="A370" s="263">
        <v>91031</v>
      </c>
      <c r="B370" s="263" t="s">
        <v>775</v>
      </c>
      <c r="C370" s="264" t="s">
        <v>75</v>
      </c>
      <c r="D370" s="265">
        <v>168.29</v>
      </c>
    </row>
    <row r="371" spans="1:4" ht="13.5">
      <c r="A371" s="263">
        <v>91277</v>
      </c>
      <c r="B371" s="263" t="s">
        <v>3130</v>
      </c>
      <c r="C371" s="264" t="s">
        <v>75</v>
      </c>
      <c r="D371" s="265">
        <v>4.76</v>
      </c>
    </row>
    <row r="372" spans="1:4" ht="13.5">
      <c r="A372" s="263">
        <v>91283</v>
      </c>
      <c r="B372" s="263" t="s">
        <v>3136</v>
      </c>
      <c r="C372" s="264" t="s">
        <v>75</v>
      </c>
      <c r="D372" s="265">
        <v>10.69</v>
      </c>
    </row>
    <row r="373" spans="1:4" ht="13.5">
      <c r="A373" s="263">
        <v>91386</v>
      </c>
      <c r="B373" s="263" t="s">
        <v>3194</v>
      </c>
      <c r="C373" s="264" t="s">
        <v>75</v>
      </c>
      <c r="D373" s="265">
        <v>176.4</v>
      </c>
    </row>
    <row r="374" spans="1:4" ht="13.5">
      <c r="A374" s="263">
        <v>91533</v>
      </c>
      <c r="B374" s="263" t="s">
        <v>3221</v>
      </c>
      <c r="C374" s="264" t="s">
        <v>75</v>
      </c>
      <c r="D374" s="265">
        <v>18.420000000000002</v>
      </c>
    </row>
    <row r="375" spans="1:4" ht="13.5">
      <c r="A375" s="263">
        <v>91634</v>
      </c>
      <c r="B375" s="263" t="s">
        <v>3239</v>
      </c>
      <c r="C375" s="264" t="s">
        <v>75</v>
      </c>
      <c r="D375" s="265">
        <v>127.05</v>
      </c>
    </row>
    <row r="376" spans="1:4" ht="13.5">
      <c r="A376" s="263">
        <v>91645</v>
      </c>
      <c r="B376" s="263" t="s">
        <v>3246</v>
      </c>
      <c r="C376" s="264" t="s">
        <v>75</v>
      </c>
      <c r="D376" s="265">
        <v>271.61</v>
      </c>
    </row>
    <row r="377" spans="1:4" ht="13.5">
      <c r="A377" s="263">
        <v>91692</v>
      </c>
      <c r="B377" s="263" t="s">
        <v>3252</v>
      </c>
      <c r="C377" s="264" t="s">
        <v>75</v>
      </c>
      <c r="D377" s="265">
        <v>16.13</v>
      </c>
    </row>
    <row r="378" spans="1:4" ht="13.5">
      <c r="A378" s="263">
        <v>92043</v>
      </c>
      <c r="B378" s="263" t="s">
        <v>3391</v>
      </c>
      <c r="C378" s="264" t="s">
        <v>75</v>
      </c>
      <c r="D378" s="265">
        <v>8.39</v>
      </c>
    </row>
    <row r="379" spans="1:4" ht="13.5">
      <c r="A379" s="263">
        <v>92106</v>
      </c>
      <c r="B379" s="263" t="s">
        <v>3397</v>
      </c>
      <c r="C379" s="264" t="s">
        <v>75</v>
      </c>
      <c r="D379" s="265">
        <v>177.42</v>
      </c>
    </row>
    <row r="380" spans="1:4" ht="13.5">
      <c r="A380" s="263">
        <v>92112</v>
      </c>
      <c r="B380" s="263" t="s">
        <v>844</v>
      </c>
      <c r="C380" s="264" t="s">
        <v>75</v>
      </c>
      <c r="D380" s="265">
        <v>2.06</v>
      </c>
    </row>
    <row r="381" spans="1:4" ht="13.5">
      <c r="A381" s="263">
        <v>92118</v>
      </c>
      <c r="B381" s="263" t="s">
        <v>849</v>
      </c>
      <c r="C381" s="264" t="s">
        <v>75</v>
      </c>
      <c r="D381" s="265">
        <v>0.17</v>
      </c>
    </row>
    <row r="382" spans="1:4" ht="13.5">
      <c r="A382" s="263">
        <v>92138</v>
      </c>
      <c r="B382" s="263" t="s">
        <v>3404</v>
      </c>
      <c r="C382" s="264" t="s">
        <v>75</v>
      </c>
      <c r="D382" s="265">
        <v>127.05</v>
      </c>
    </row>
    <row r="383" spans="1:4" ht="13.5">
      <c r="A383" s="263">
        <v>92145</v>
      </c>
      <c r="B383" s="263" t="s">
        <v>859</v>
      </c>
      <c r="C383" s="264" t="s">
        <v>75</v>
      </c>
      <c r="D383" s="265">
        <v>86.11</v>
      </c>
    </row>
    <row r="384" spans="1:4" ht="13.5">
      <c r="A384" s="263">
        <v>92242</v>
      </c>
      <c r="B384" s="263" t="s">
        <v>3426</v>
      </c>
      <c r="C384" s="264" t="s">
        <v>75</v>
      </c>
      <c r="D384" s="265">
        <v>237.93</v>
      </c>
    </row>
    <row r="385" spans="1:4" ht="13.5">
      <c r="A385" s="263">
        <v>92716</v>
      </c>
      <c r="B385" s="263" t="s">
        <v>3735</v>
      </c>
      <c r="C385" s="264" t="s">
        <v>75</v>
      </c>
      <c r="D385" s="265">
        <v>24.44</v>
      </c>
    </row>
    <row r="386" spans="1:4" ht="13.5">
      <c r="A386" s="263">
        <v>92960</v>
      </c>
      <c r="B386" s="263" t="s">
        <v>3914</v>
      </c>
      <c r="C386" s="264" t="s">
        <v>75</v>
      </c>
      <c r="D386" s="265">
        <v>18.86</v>
      </c>
    </row>
    <row r="387" spans="1:4" ht="13.5">
      <c r="A387" s="263">
        <v>92966</v>
      </c>
      <c r="B387" s="263" t="s">
        <v>3918</v>
      </c>
      <c r="C387" s="264" t="s">
        <v>75</v>
      </c>
      <c r="D387" s="265">
        <v>14.83</v>
      </c>
    </row>
    <row r="388" spans="1:4" ht="13.5">
      <c r="A388" s="263">
        <v>93224</v>
      </c>
      <c r="B388" s="263" t="s">
        <v>4004</v>
      </c>
      <c r="C388" s="264" t="s">
        <v>75</v>
      </c>
      <c r="D388" s="265">
        <v>614.35</v>
      </c>
    </row>
    <row r="389" spans="1:4" ht="13.5">
      <c r="A389" s="263">
        <v>93233</v>
      </c>
      <c r="B389" s="263" t="s">
        <v>930</v>
      </c>
      <c r="C389" s="264" t="s">
        <v>75</v>
      </c>
      <c r="D389" s="265">
        <v>4.28</v>
      </c>
    </row>
    <row r="390" spans="1:4" ht="13.5">
      <c r="A390" s="263">
        <v>93272</v>
      </c>
      <c r="B390" s="263" t="s">
        <v>4015</v>
      </c>
      <c r="C390" s="264" t="s">
        <v>75</v>
      </c>
      <c r="D390" s="265">
        <v>72.86</v>
      </c>
    </row>
    <row r="391" spans="1:4" ht="13.5">
      <c r="A391" s="263">
        <v>93281</v>
      </c>
      <c r="B391" s="263" t="s">
        <v>4021</v>
      </c>
      <c r="C391" s="264" t="s">
        <v>75</v>
      </c>
      <c r="D391" s="265">
        <v>14.63</v>
      </c>
    </row>
    <row r="392" spans="1:4" ht="13.5">
      <c r="A392" s="263">
        <v>93287</v>
      </c>
      <c r="B392" s="263" t="s">
        <v>4027</v>
      </c>
      <c r="C392" s="264" t="s">
        <v>75</v>
      </c>
      <c r="D392" s="265">
        <v>291.06</v>
      </c>
    </row>
    <row r="393" spans="1:4" ht="13.5">
      <c r="A393" s="263">
        <v>93402</v>
      </c>
      <c r="B393" s="263" t="s">
        <v>1295</v>
      </c>
      <c r="C393" s="264" t="s">
        <v>75</v>
      </c>
      <c r="D393" s="265">
        <v>142.1</v>
      </c>
    </row>
    <row r="394" spans="1:4" ht="13.5">
      <c r="A394" s="263">
        <v>93408</v>
      </c>
      <c r="B394" s="263" t="s">
        <v>4059</v>
      </c>
      <c r="C394" s="264" t="s">
        <v>75</v>
      </c>
      <c r="D394" s="265">
        <v>59.97</v>
      </c>
    </row>
    <row r="395" spans="1:4" ht="13.5">
      <c r="A395" s="263">
        <v>93415</v>
      </c>
      <c r="B395" s="263" t="s">
        <v>4065</v>
      </c>
      <c r="C395" s="264" t="s">
        <v>75</v>
      </c>
      <c r="D395" s="265">
        <v>8.92</v>
      </c>
    </row>
    <row r="396" spans="1:4" ht="13.5">
      <c r="A396" s="263">
        <v>93421</v>
      </c>
      <c r="B396" s="263" t="s">
        <v>935</v>
      </c>
      <c r="C396" s="264" t="s">
        <v>75</v>
      </c>
      <c r="D396" s="265">
        <v>46.45</v>
      </c>
    </row>
    <row r="397" spans="1:4" ht="13.5">
      <c r="A397" s="263">
        <v>93427</v>
      </c>
      <c r="B397" s="263" t="s">
        <v>4074</v>
      </c>
      <c r="C397" s="264" t="s">
        <v>75</v>
      </c>
      <c r="D397" s="265">
        <v>106.3</v>
      </c>
    </row>
    <row r="398" spans="1:4" ht="13.5">
      <c r="A398" s="263">
        <v>93433</v>
      </c>
      <c r="B398" s="263" t="s">
        <v>4080</v>
      </c>
      <c r="C398" s="264" t="s">
        <v>75</v>
      </c>
      <c r="D398" s="266">
        <v>2153.59</v>
      </c>
    </row>
    <row r="399" spans="1:4" ht="13.5">
      <c r="A399" s="263">
        <v>93439</v>
      </c>
      <c r="B399" s="263" t="s">
        <v>4086</v>
      </c>
      <c r="C399" s="264" t="s">
        <v>75</v>
      </c>
      <c r="D399" s="265">
        <v>104.12</v>
      </c>
    </row>
    <row r="400" spans="1:4" ht="13.5">
      <c r="A400" s="263">
        <v>95121</v>
      </c>
      <c r="B400" s="263" t="s">
        <v>4469</v>
      </c>
      <c r="C400" s="264" t="s">
        <v>75</v>
      </c>
      <c r="D400" s="265">
        <v>201.23</v>
      </c>
    </row>
    <row r="401" spans="1:4" ht="13.5">
      <c r="A401" s="263">
        <v>95127</v>
      </c>
      <c r="B401" s="263" t="s">
        <v>1014</v>
      </c>
      <c r="C401" s="264" t="s">
        <v>75</v>
      </c>
      <c r="D401" s="265">
        <v>132.79</v>
      </c>
    </row>
    <row r="402" spans="1:4" ht="13.5">
      <c r="A402" s="263">
        <v>95133</v>
      </c>
      <c r="B402" s="263" t="s">
        <v>4476</v>
      </c>
      <c r="C402" s="264" t="s">
        <v>75</v>
      </c>
      <c r="D402" s="265">
        <v>101.21</v>
      </c>
    </row>
    <row r="403" spans="1:4" ht="13.5">
      <c r="A403" s="263">
        <v>95139</v>
      </c>
      <c r="B403" s="263" t="s">
        <v>4480</v>
      </c>
      <c r="C403" s="264" t="s">
        <v>75</v>
      </c>
      <c r="D403" s="265">
        <v>0.06</v>
      </c>
    </row>
    <row r="404" spans="1:4" ht="13.5">
      <c r="A404" s="263">
        <v>95212</v>
      </c>
      <c r="B404" s="263" t="s">
        <v>4487</v>
      </c>
      <c r="C404" s="264" t="s">
        <v>75</v>
      </c>
      <c r="D404" s="265">
        <v>79.989999999999995</v>
      </c>
    </row>
    <row r="405" spans="1:4" ht="13.5">
      <c r="A405" s="263">
        <v>95218</v>
      </c>
      <c r="B405" s="263" t="s">
        <v>4493</v>
      </c>
      <c r="C405" s="264" t="s">
        <v>75</v>
      </c>
      <c r="D405" s="265">
        <v>19.2</v>
      </c>
    </row>
    <row r="406" spans="1:4" ht="13.5">
      <c r="A406" s="263">
        <v>95258</v>
      </c>
      <c r="B406" s="263" t="s">
        <v>1019</v>
      </c>
      <c r="C406" s="264" t="s">
        <v>75</v>
      </c>
      <c r="D406" s="265">
        <v>14.45</v>
      </c>
    </row>
    <row r="407" spans="1:4" ht="13.5">
      <c r="A407" s="263">
        <v>95264</v>
      </c>
      <c r="B407" s="263" t="s">
        <v>4506</v>
      </c>
      <c r="C407" s="264" t="s">
        <v>75</v>
      </c>
      <c r="D407" s="265">
        <v>3.73</v>
      </c>
    </row>
    <row r="408" spans="1:4" ht="13.5">
      <c r="A408" s="263">
        <v>95270</v>
      </c>
      <c r="B408" s="263" t="s">
        <v>4512</v>
      </c>
      <c r="C408" s="264" t="s">
        <v>75</v>
      </c>
      <c r="D408" s="265">
        <v>4.57</v>
      </c>
    </row>
    <row r="409" spans="1:4" ht="13.5">
      <c r="A409" s="263">
        <v>95276</v>
      </c>
      <c r="B409" s="263" t="s">
        <v>4518</v>
      </c>
      <c r="C409" s="264" t="s">
        <v>75</v>
      </c>
      <c r="D409" s="265">
        <v>2.29</v>
      </c>
    </row>
    <row r="410" spans="1:4" ht="13.5">
      <c r="A410" s="263">
        <v>95282</v>
      </c>
      <c r="B410" s="263" t="s">
        <v>4524</v>
      </c>
      <c r="C410" s="264" t="s">
        <v>75</v>
      </c>
      <c r="D410" s="265">
        <v>4.55</v>
      </c>
    </row>
    <row r="411" spans="1:4" ht="13.5">
      <c r="A411" s="263">
        <v>95620</v>
      </c>
      <c r="B411" s="263" t="s">
        <v>4681</v>
      </c>
      <c r="C411" s="264" t="s">
        <v>75</v>
      </c>
      <c r="D411" s="265">
        <v>14.02</v>
      </c>
    </row>
    <row r="412" spans="1:4" ht="13.5">
      <c r="A412" s="263">
        <v>95631</v>
      </c>
      <c r="B412" s="263" t="s">
        <v>4689</v>
      </c>
      <c r="C412" s="264" t="s">
        <v>75</v>
      </c>
      <c r="D412" s="265">
        <v>135.5</v>
      </c>
    </row>
    <row r="413" spans="1:4" ht="13.5">
      <c r="A413" s="263">
        <v>95702</v>
      </c>
      <c r="B413" s="263" t="s">
        <v>4710</v>
      </c>
      <c r="C413" s="264" t="s">
        <v>75</v>
      </c>
      <c r="D413" s="265">
        <v>23.98</v>
      </c>
    </row>
    <row r="414" spans="1:4" ht="13.5">
      <c r="A414" s="263">
        <v>95708</v>
      </c>
      <c r="B414" s="263" t="s">
        <v>4716</v>
      </c>
      <c r="C414" s="264" t="s">
        <v>75</v>
      </c>
      <c r="D414" s="265">
        <v>90.53</v>
      </c>
    </row>
    <row r="415" spans="1:4" ht="13.5">
      <c r="A415" s="263">
        <v>95714</v>
      </c>
      <c r="B415" s="263" t="s">
        <v>4722</v>
      </c>
      <c r="C415" s="264" t="s">
        <v>75</v>
      </c>
      <c r="D415" s="265">
        <v>165.64</v>
      </c>
    </row>
    <row r="416" spans="1:4" ht="13.5">
      <c r="A416" s="263">
        <v>95720</v>
      </c>
      <c r="B416" s="263" t="s">
        <v>4728</v>
      </c>
      <c r="C416" s="264" t="s">
        <v>75</v>
      </c>
      <c r="D416" s="265">
        <v>163.13999999999999</v>
      </c>
    </row>
    <row r="417" spans="1:4" ht="13.5">
      <c r="A417" s="263">
        <v>95872</v>
      </c>
      <c r="B417" s="263" t="s">
        <v>1212</v>
      </c>
      <c r="C417" s="264" t="s">
        <v>75</v>
      </c>
      <c r="D417" s="265">
        <v>180.41</v>
      </c>
    </row>
    <row r="418" spans="1:4" ht="13.5">
      <c r="A418" s="263">
        <v>96013</v>
      </c>
      <c r="B418" s="263" t="s">
        <v>4808</v>
      </c>
      <c r="C418" s="264" t="s">
        <v>75</v>
      </c>
      <c r="D418" s="265">
        <v>104.33</v>
      </c>
    </row>
    <row r="419" spans="1:4" ht="13.5">
      <c r="A419" s="263">
        <v>96020</v>
      </c>
      <c r="B419" s="263" t="s">
        <v>4814</v>
      </c>
      <c r="C419" s="264" t="s">
        <v>75</v>
      </c>
      <c r="D419" s="265">
        <v>104.08</v>
      </c>
    </row>
    <row r="420" spans="1:4" ht="13.5">
      <c r="A420" s="263">
        <v>96028</v>
      </c>
      <c r="B420" s="263" t="s">
        <v>1303</v>
      </c>
      <c r="C420" s="264" t="s">
        <v>75</v>
      </c>
      <c r="D420" s="265">
        <v>78.989999999999995</v>
      </c>
    </row>
    <row r="421" spans="1:4" ht="13.5">
      <c r="A421" s="263">
        <v>96035</v>
      </c>
      <c r="B421" s="263" t="s">
        <v>4820</v>
      </c>
      <c r="C421" s="264" t="s">
        <v>75</v>
      </c>
      <c r="D421" s="265">
        <v>183.95</v>
      </c>
    </row>
    <row r="422" spans="1:4" ht="13.5">
      <c r="A422" s="263">
        <v>96157</v>
      </c>
      <c r="B422" s="263" t="s">
        <v>4849</v>
      </c>
      <c r="C422" s="264" t="s">
        <v>75</v>
      </c>
      <c r="D422" s="265">
        <v>79.239999999999995</v>
      </c>
    </row>
    <row r="423" spans="1:4" ht="13.5">
      <c r="A423" s="263">
        <v>96158</v>
      </c>
      <c r="B423" s="263" t="s">
        <v>1310</v>
      </c>
      <c r="C423" s="264" t="s">
        <v>75</v>
      </c>
      <c r="D423" s="265">
        <v>77.48</v>
      </c>
    </row>
    <row r="424" spans="1:4" ht="13.5">
      <c r="A424" s="263">
        <v>96245</v>
      </c>
      <c r="B424" s="263" t="s">
        <v>4879</v>
      </c>
      <c r="C424" s="264" t="s">
        <v>75</v>
      </c>
      <c r="D424" s="265">
        <v>66.75</v>
      </c>
    </row>
    <row r="425" spans="1:4" ht="13.5">
      <c r="A425" s="263">
        <v>96303</v>
      </c>
      <c r="B425" s="263" t="s">
        <v>4890</v>
      </c>
      <c r="C425" s="264" t="s">
        <v>75</v>
      </c>
      <c r="D425" s="265">
        <v>159.21</v>
      </c>
    </row>
    <row r="426" spans="1:4" ht="13.5">
      <c r="A426" s="263">
        <v>96309</v>
      </c>
      <c r="B426" s="263" t="s">
        <v>4896</v>
      </c>
      <c r="C426" s="264" t="s">
        <v>75</v>
      </c>
      <c r="D426" s="265">
        <v>0.97</v>
      </c>
    </row>
    <row r="427" spans="1:4" ht="13.5">
      <c r="A427" s="263">
        <v>96463</v>
      </c>
      <c r="B427" s="263" t="s">
        <v>4921</v>
      </c>
      <c r="C427" s="264" t="s">
        <v>75</v>
      </c>
      <c r="D427" s="265">
        <v>133.63999999999999</v>
      </c>
    </row>
    <row r="428" spans="1:4" ht="13.5">
      <c r="A428" s="263">
        <v>98764</v>
      </c>
      <c r="B428" s="263" t="s">
        <v>6611</v>
      </c>
      <c r="C428" s="264" t="s">
        <v>75</v>
      </c>
      <c r="D428" s="265">
        <v>2.89</v>
      </c>
    </row>
    <row r="429" spans="1:4" ht="13.5">
      <c r="A429" s="263">
        <v>99833</v>
      </c>
      <c r="B429" s="263" t="s">
        <v>12553</v>
      </c>
      <c r="C429" s="264" t="s">
        <v>75</v>
      </c>
      <c r="D429" s="265">
        <v>1.29</v>
      </c>
    </row>
    <row r="430" spans="1:4" ht="13.5">
      <c r="A430" s="263">
        <v>5632</v>
      </c>
      <c r="B430" s="263" t="s">
        <v>1342</v>
      </c>
      <c r="C430" s="264" t="s">
        <v>99</v>
      </c>
      <c r="D430" s="265">
        <v>45.74</v>
      </c>
    </row>
    <row r="431" spans="1:4" ht="13.5">
      <c r="A431" s="263">
        <v>5679</v>
      </c>
      <c r="B431" s="263" t="s">
        <v>1349</v>
      </c>
      <c r="C431" s="264" t="s">
        <v>99</v>
      </c>
      <c r="D431" s="265">
        <v>34.25</v>
      </c>
    </row>
    <row r="432" spans="1:4" ht="13.5">
      <c r="A432" s="263">
        <v>5681</v>
      </c>
      <c r="B432" s="263" t="s">
        <v>1351</v>
      </c>
      <c r="C432" s="264" t="s">
        <v>99</v>
      </c>
      <c r="D432" s="265">
        <v>32.35</v>
      </c>
    </row>
    <row r="433" spans="1:4" ht="13.5">
      <c r="A433" s="263">
        <v>5685</v>
      </c>
      <c r="B433" s="263" t="s">
        <v>1353</v>
      </c>
      <c r="C433" s="264" t="s">
        <v>99</v>
      </c>
      <c r="D433" s="265">
        <v>32.75</v>
      </c>
    </row>
    <row r="434" spans="1:4" ht="13.5">
      <c r="A434" s="263">
        <v>5690</v>
      </c>
      <c r="B434" s="263" t="s">
        <v>1354</v>
      </c>
      <c r="C434" s="264" t="s">
        <v>99</v>
      </c>
      <c r="D434" s="265">
        <v>2.12</v>
      </c>
    </row>
    <row r="435" spans="1:4" ht="13.5">
      <c r="A435" s="263">
        <v>5806</v>
      </c>
      <c r="B435" s="263" t="s">
        <v>1379</v>
      </c>
      <c r="C435" s="264" t="s">
        <v>99</v>
      </c>
      <c r="D435" s="265">
        <v>0.19</v>
      </c>
    </row>
    <row r="436" spans="1:4" ht="13.5">
      <c r="A436" s="263">
        <v>5826</v>
      </c>
      <c r="B436" s="263" t="s">
        <v>1382</v>
      </c>
      <c r="C436" s="264" t="s">
        <v>99</v>
      </c>
      <c r="D436" s="265">
        <v>24.64</v>
      </c>
    </row>
    <row r="437" spans="1:4" ht="13.5">
      <c r="A437" s="263">
        <v>5829</v>
      </c>
      <c r="B437" s="263" t="s">
        <v>112</v>
      </c>
      <c r="C437" s="264" t="s">
        <v>99</v>
      </c>
      <c r="D437" s="265">
        <v>115.34</v>
      </c>
    </row>
    <row r="438" spans="1:4" ht="13.5">
      <c r="A438" s="263">
        <v>5837</v>
      </c>
      <c r="B438" s="263" t="s">
        <v>1384</v>
      </c>
      <c r="C438" s="264" t="s">
        <v>99</v>
      </c>
      <c r="D438" s="265">
        <v>89.05</v>
      </c>
    </row>
    <row r="439" spans="1:4" ht="13.5">
      <c r="A439" s="263">
        <v>5841</v>
      </c>
      <c r="B439" s="263" t="s">
        <v>1386</v>
      </c>
      <c r="C439" s="264" t="s">
        <v>99</v>
      </c>
      <c r="D439" s="265">
        <v>2.44</v>
      </c>
    </row>
    <row r="440" spans="1:4" ht="13.5">
      <c r="A440" s="263">
        <v>5845</v>
      </c>
      <c r="B440" s="263" t="s">
        <v>114</v>
      </c>
      <c r="C440" s="264" t="s">
        <v>99</v>
      </c>
      <c r="D440" s="265">
        <v>26.42</v>
      </c>
    </row>
    <row r="441" spans="1:4" ht="13.5">
      <c r="A441" s="263">
        <v>5849</v>
      </c>
      <c r="B441" s="263" t="s">
        <v>1388</v>
      </c>
      <c r="C441" s="264" t="s">
        <v>99</v>
      </c>
      <c r="D441" s="265">
        <v>45.73</v>
      </c>
    </row>
    <row r="442" spans="1:4" ht="13.5">
      <c r="A442" s="263">
        <v>5853</v>
      </c>
      <c r="B442" s="263" t="s">
        <v>116</v>
      </c>
      <c r="C442" s="264" t="s">
        <v>99</v>
      </c>
      <c r="D442" s="265">
        <v>45.92</v>
      </c>
    </row>
    <row r="443" spans="1:4" ht="13.5">
      <c r="A443" s="263">
        <v>5857</v>
      </c>
      <c r="B443" s="263" t="s">
        <v>1390</v>
      </c>
      <c r="C443" s="264" t="s">
        <v>99</v>
      </c>
      <c r="D443" s="265">
        <v>117.15</v>
      </c>
    </row>
    <row r="444" spans="1:4" ht="13.5">
      <c r="A444" s="263">
        <v>5865</v>
      </c>
      <c r="B444" s="263" t="s">
        <v>1392</v>
      </c>
      <c r="C444" s="264" t="s">
        <v>99</v>
      </c>
      <c r="D444" s="265">
        <v>5.63</v>
      </c>
    </row>
    <row r="445" spans="1:4" ht="13.5">
      <c r="A445" s="263">
        <v>5869</v>
      </c>
      <c r="B445" s="263" t="s">
        <v>1394</v>
      </c>
      <c r="C445" s="264" t="s">
        <v>99</v>
      </c>
      <c r="D445" s="265">
        <v>37.01</v>
      </c>
    </row>
    <row r="446" spans="1:4" ht="13.5">
      <c r="A446" s="263">
        <v>5877</v>
      </c>
      <c r="B446" s="263" t="s">
        <v>1396</v>
      </c>
      <c r="C446" s="264" t="s">
        <v>99</v>
      </c>
      <c r="D446" s="265">
        <v>33.65</v>
      </c>
    </row>
    <row r="447" spans="1:4" ht="13.5">
      <c r="A447" s="263">
        <v>5881</v>
      </c>
      <c r="B447" s="263" t="s">
        <v>1398</v>
      </c>
      <c r="C447" s="264" t="s">
        <v>99</v>
      </c>
      <c r="D447" s="265">
        <v>39.58</v>
      </c>
    </row>
    <row r="448" spans="1:4" ht="13.5">
      <c r="A448" s="263">
        <v>5884</v>
      </c>
      <c r="B448" s="263" t="s">
        <v>1400</v>
      </c>
      <c r="C448" s="264" t="s">
        <v>99</v>
      </c>
      <c r="D448" s="265">
        <v>35.090000000000003</v>
      </c>
    </row>
    <row r="449" spans="1:4" ht="13.5">
      <c r="A449" s="263">
        <v>5892</v>
      </c>
      <c r="B449" s="263" t="s">
        <v>118</v>
      </c>
      <c r="C449" s="264" t="s">
        <v>99</v>
      </c>
      <c r="D449" s="265">
        <v>25.65</v>
      </c>
    </row>
    <row r="450" spans="1:4" ht="13.5">
      <c r="A450" s="263">
        <v>5896</v>
      </c>
      <c r="B450" s="263" t="s">
        <v>1402</v>
      </c>
      <c r="C450" s="264" t="s">
        <v>99</v>
      </c>
      <c r="D450" s="265">
        <v>23.79</v>
      </c>
    </row>
    <row r="451" spans="1:4" ht="13.5">
      <c r="A451" s="263">
        <v>5903</v>
      </c>
      <c r="B451" s="263" t="s">
        <v>1404</v>
      </c>
      <c r="C451" s="264" t="s">
        <v>99</v>
      </c>
      <c r="D451" s="265">
        <v>30.93</v>
      </c>
    </row>
    <row r="452" spans="1:4" ht="13.5">
      <c r="A452" s="263">
        <v>5911</v>
      </c>
      <c r="B452" s="263" t="s">
        <v>120</v>
      </c>
      <c r="C452" s="264" t="s">
        <v>99</v>
      </c>
      <c r="D452" s="265">
        <v>18.02</v>
      </c>
    </row>
    <row r="453" spans="1:4" ht="13.5">
      <c r="A453" s="263">
        <v>5923</v>
      </c>
      <c r="B453" s="263" t="s">
        <v>1406</v>
      </c>
      <c r="C453" s="264" t="s">
        <v>99</v>
      </c>
      <c r="D453" s="265">
        <v>1.67</v>
      </c>
    </row>
    <row r="454" spans="1:4" ht="13.5">
      <c r="A454" s="263">
        <v>5930</v>
      </c>
      <c r="B454" s="263" t="s">
        <v>1408</v>
      </c>
      <c r="C454" s="264" t="s">
        <v>99</v>
      </c>
      <c r="D454" s="265">
        <v>29.22</v>
      </c>
    </row>
    <row r="455" spans="1:4" ht="13.5">
      <c r="A455" s="263">
        <v>5934</v>
      </c>
      <c r="B455" s="263" t="s">
        <v>122</v>
      </c>
      <c r="C455" s="264" t="s">
        <v>99</v>
      </c>
      <c r="D455" s="265">
        <v>49.69</v>
      </c>
    </row>
    <row r="456" spans="1:4" ht="13.5">
      <c r="A456" s="263">
        <v>5942</v>
      </c>
      <c r="B456" s="263" t="s">
        <v>1410</v>
      </c>
      <c r="C456" s="264" t="s">
        <v>99</v>
      </c>
      <c r="D456" s="265">
        <v>40.74</v>
      </c>
    </row>
    <row r="457" spans="1:4" ht="13.5">
      <c r="A457" s="263">
        <v>5946</v>
      </c>
      <c r="B457" s="263" t="s">
        <v>1412</v>
      </c>
      <c r="C457" s="264" t="s">
        <v>99</v>
      </c>
      <c r="D457" s="265">
        <v>50.72</v>
      </c>
    </row>
    <row r="458" spans="1:4" ht="13.5">
      <c r="A458" s="263">
        <v>5952</v>
      </c>
      <c r="B458" s="263" t="s">
        <v>123</v>
      </c>
      <c r="C458" s="264" t="s">
        <v>99</v>
      </c>
      <c r="D458" s="265">
        <v>13.38</v>
      </c>
    </row>
    <row r="459" spans="1:4" ht="13.5">
      <c r="A459" s="263">
        <v>5954</v>
      </c>
      <c r="B459" s="263" t="s">
        <v>125</v>
      </c>
      <c r="C459" s="264" t="s">
        <v>99</v>
      </c>
      <c r="D459" s="265">
        <v>2.4300000000000002</v>
      </c>
    </row>
    <row r="460" spans="1:4" ht="13.5">
      <c r="A460" s="263">
        <v>5961</v>
      </c>
      <c r="B460" s="263" t="s">
        <v>1413</v>
      </c>
      <c r="C460" s="264" t="s">
        <v>99</v>
      </c>
      <c r="D460" s="265">
        <v>29.95</v>
      </c>
    </row>
    <row r="461" spans="1:4" ht="13.5">
      <c r="A461" s="263">
        <v>6260</v>
      </c>
      <c r="B461" s="263" t="s">
        <v>1416</v>
      </c>
      <c r="C461" s="264" t="s">
        <v>99</v>
      </c>
      <c r="D461" s="265">
        <v>27.18</v>
      </c>
    </row>
    <row r="462" spans="1:4" ht="13.5">
      <c r="A462" s="263">
        <v>6880</v>
      </c>
      <c r="B462" s="263" t="s">
        <v>1418</v>
      </c>
      <c r="C462" s="264" t="s">
        <v>99</v>
      </c>
      <c r="D462" s="265">
        <v>43.26</v>
      </c>
    </row>
    <row r="463" spans="1:4" ht="13.5">
      <c r="A463" s="263">
        <v>7031</v>
      </c>
      <c r="B463" s="263" t="s">
        <v>1420</v>
      </c>
      <c r="C463" s="264" t="s">
        <v>99</v>
      </c>
      <c r="D463" s="265">
        <v>3.93</v>
      </c>
    </row>
    <row r="464" spans="1:4" ht="13.5">
      <c r="A464" s="263">
        <v>7043</v>
      </c>
      <c r="B464" s="263" t="s">
        <v>1429</v>
      </c>
      <c r="C464" s="264" t="s">
        <v>99</v>
      </c>
      <c r="D464" s="265">
        <v>0.24</v>
      </c>
    </row>
    <row r="465" spans="1:4" ht="13.5">
      <c r="A465" s="263">
        <v>7050</v>
      </c>
      <c r="B465" s="263" t="s">
        <v>1435</v>
      </c>
      <c r="C465" s="264" t="s">
        <v>99</v>
      </c>
      <c r="D465" s="265">
        <v>39.96</v>
      </c>
    </row>
    <row r="466" spans="1:4" ht="13.5">
      <c r="A466" s="263">
        <v>67827</v>
      </c>
      <c r="B466" s="263" t="s">
        <v>1475</v>
      </c>
      <c r="C466" s="264" t="s">
        <v>99</v>
      </c>
      <c r="D466" s="265">
        <v>29.21</v>
      </c>
    </row>
    <row r="467" spans="1:4" ht="13.5">
      <c r="A467" s="263">
        <v>73395</v>
      </c>
      <c r="B467" s="263" t="s">
        <v>1544</v>
      </c>
      <c r="C467" s="264" t="s">
        <v>99</v>
      </c>
      <c r="D467" s="265">
        <v>4.5999999999999996</v>
      </c>
    </row>
    <row r="468" spans="1:4" ht="13.5">
      <c r="A468" s="263">
        <v>83766</v>
      </c>
      <c r="B468" s="263" t="s">
        <v>1614</v>
      </c>
      <c r="C468" s="264" t="s">
        <v>99</v>
      </c>
      <c r="D468" s="265">
        <v>26.53</v>
      </c>
    </row>
    <row r="469" spans="1:4" ht="13.5">
      <c r="A469" s="263">
        <v>84013</v>
      </c>
      <c r="B469" s="263" t="s">
        <v>1615</v>
      </c>
      <c r="C469" s="264" t="s">
        <v>99</v>
      </c>
      <c r="D469" s="265">
        <v>44.42</v>
      </c>
    </row>
    <row r="470" spans="1:4" ht="13.5">
      <c r="A470" s="263">
        <v>87446</v>
      </c>
      <c r="B470" s="263" t="s">
        <v>390</v>
      </c>
      <c r="C470" s="264" t="s">
        <v>99</v>
      </c>
      <c r="D470" s="265">
        <v>0.37</v>
      </c>
    </row>
    <row r="471" spans="1:4" ht="13.5">
      <c r="A471" s="263">
        <v>88392</v>
      </c>
      <c r="B471" s="263" t="s">
        <v>2104</v>
      </c>
      <c r="C471" s="264" t="s">
        <v>99</v>
      </c>
      <c r="D471" s="265">
        <v>0.73</v>
      </c>
    </row>
    <row r="472" spans="1:4" ht="13.5">
      <c r="A472" s="263">
        <v>88398</v>
      </c>
      <c r="B472" s="263" t="s">
        <v>2110</v>
      </c>
      <c r="C472" s="264" t="s">
        <v>99</v>
      </c>
      <c r="D472" s="265">
        <v>0.87</v>
      </c>
    </row>
    <row r="473" spans="1:4" ht="13.5">
      <c r="A473" s="263">
        <v>88404</v>
      </c>
      <c r="B473" s="263" t="s">
        <v>2116</v>
      </c>
      <c r="C473" s="264" t="s">
        <v>99</v>
      </c>
      <c r="D473" s="265">
        <v>0.69</v>
      </c>
    </row>
    <row r="474" spans="1:4" ht="13.5">
      <c r="A474" s="263">
        <v>88430</v>
      </c>
      <c r="B474" s="263" t="s">
        <v>512</v>
      </c>
      <c r="C474" s="264" t="s">
        <v>99</v>
      </c>
      <c r="D474" s="265">
        <v>4.54</v>
      </c>
    </row>
    <row r="475" spans="1:4" ht="13.5">
      <c r="A475" s="263">
        <v>88438</v>
      </c>
      <c r="B475" s="263" t="s">
        <v>2134</v>
      </c>
      <c r="C475" s="264" t="s">
        <v>99</v>
      </c>
      <c r="D475" s="265">
        <v>6.02</v>
      </c>
    </row>
    <row r="476" spans="1:4" ht="13.5">
      <c r="A476" s="263">
        <v>88831</v>
      </c>
      <c r="B476" s="263" t="s">
        <v>2165</v>
      </c>
      <c r="C476" s="264" t="s">
        <v>99</v>
      </c>
      <c r="D476" s="265">
        <v>0.27</v>
      </c>
    </row>
    <row r="477" spans="1:4" ht="13.5">
      <c r="A477" s="263">
        <v>88844</v>
      </c>
      <c r="B477" s="263" t="s">
        <v>2175</v>
      </c>
      <c r="C477" s="264" t="s">
        <v>99</v>
      </c>
      <c r="D477" s="265">
        <v>39.9</v>
      </c>
    </row>
    <row r="478" spans="1:4" ht="13.5">
      <c r="A478" s="263">
        <v>88908</v>
      </c>
      <c r="B478" s="263" t="s">
        <v>2191</v>
      </c>
      <c r="C478" s="264" t="s">
        <v>99</v>
      </c>
      <c r="D478" s="265">
        <v>48.96</v>
      </c>
    </row>
    <row r="479" spans="1:4" ht="13.5">
      <c r="A479" s="263">
        <v>89022</v>
      </c>
      <c r="B479" s="263" t="s">
        <v>2203</v>
      </c>
      <c r="C479" s="264" t="s">
        <v>99</v>
      </c>
      <c r="D479" s="265">
        <v>0.28999999999999998</v>
      </c>
    </row>
    <row r="480" spans="1:4" ht="13.5">
      <c r="A480" s="263">
        <v>89027</v>
      </c>
      <c r="B480" s="263" t="s">
        <v>538</v>
      </c>
      <c r="C480" s="264" t="s">
        <v>99</v>
      </c>
      <c r="D480" s="265">
        <v>3.19</v>
      </c>
    </row>
    <row r="481" spans="1:4" ht="13.5">
      <c r="A481" s="263">
        <v>89031</v>
      </c>
      <c r="B481" s="263" t="s">
        <v>2210</v>
      </c>
      <c r="C481" s="264" t="s">
        <v>99</v>
      </c>
      <c r="D481" s="265">
        <v>38.770000000000003</v>
      </c>
    </row>
    <row r="482" spans="1:4" ht="13.5">
      <c r="A482" s="263">
        <v>89036</v>
      </c>
      <c r="B482" s="263" t="s">
        <v>543</v>
      </c>
      <c r="C482" s="264" t="s">
        <v>99</v>
      </c>
      <c r="D482" s="265">
        <v>23.27</v>
      </c>
    </row>
    <row r="483" spans="1:4" ht="13.5">
      <c r="A483" s="263">
        <v>89218</v>
      </c>
      <c r="B483" s="263" t="s">
        <v>554</v>
      </c>
      <c r="C483" s="264" t="s">
        <v>99</v>
      </c>
      <c r="D483" s="265">
        <v>49.64</v>
      </c>
    </row>
    <row r="484" spans="1:4" ht="13.5">
      <c r="A484" s="263">
        <v>89226</v>
      </c>
      <c r="B484" s="263" t="s">
        <v>2259</v>
      </c>
      <c r="C484" s="264" t="s">
        <v>99</v>
      </c>
      <c r="D484" s="265">
        <v>1.1200000000000001</v>
      </c>
    </row>
    <row r="485" spans="1:4" ht="13.5">
      <c r="A485" s="263">
        <v>89235</v>
      </c>
      <c r="B485" s="263" t="s">
        <v>2265</v>
      </c>
      <c r="C485" s="264" t="s">
        <v>99</v>
      </c>
      <c r="D485" s="265">
        <v>114.46</v>
      </c>
    </row>
    <row r="486" spans="1:4" ht="13.5">
      <c r="A486" s="263">
        <v>89243</v>
      </c>
      <c r="B486" s="263" t="s">
        <v>2272</v>
      </c>
      <c r="C486" s="264" t="s">
        <v>99</v>
      </c>
      <c r="D486" s="265">
        <v>245.25</v>
      </c>
    </row>
    <row r="487" spans="1:4" ht="13.5">
      <c r="A487" s="263">
        <v>89251</v>
      </c>
      <c r="B487" s="263" t="s">
        <v>563</v>
      </c>
      <c r="C487" s="264" t="s">
        <v>99</v>
      </c>
      <c r="D487" s="265">
        <v>215.28</v>
      </c>
    </row>
    <row r="488" spans="1:4" ht="13.5">
      <c r="A488" s="263">
        <v>89258</v>
      </c>
      <c r="B488" s="263" t="s">
        <v>2277</v>
      </c>
      <c r="C488" s="264" t="s">
        <v>99</v>
      </c>
      <c r="D488" s="265">
        <v>75.959999999999994</v>
      </c>
    </row>
    <row r="489" spans="1:4" ht="13.5">
      <c r="A489" s="263">
        <v>89273</v>
      </c>
      <c r="B489" s="263" t="s">
        <v>2290</v>
      </c>
      <c r="C489" s="264" t="s">
        <v>99</v>
      </c>
      <c r="D489" s="265">
        <v>49.4</v>
      </c>
    </row>
    <row r="490" spans="1:4" ht="13.5">
      <c r="A490" s="263">
        <v>89279</v>
      </c>
      <c r="B490" s="263" t="s">
        <v>2296</v>
      </c>
      <c r="C490" s="264" t="s">
        <v>99</v>
      </c>
      <c r="D490" s="265">
        <v>1.37</v>
      </c>
    </row>
    <row r="491" spans="1:4" ht="13.5">
      <c r="A491" s="263">
        <v>89877</v>
      </c>
      <c r="B491" s="263" t="s">
        <v>670</v>
      </c>
      <c r="C491" s="264" t="s">
        <v>99</v>
      </c>
      <c r="D491" s="265">
        <v>40.71</v>
      </c>
    </row>
    <row r="492" spans="1:4" ht="13.5">
      <c r="A492" s="263">
        <v>89884</v>
      </c>
      <c r="B492" s="263" t="s">
        <v>677</v>
      </c>
      <c r="C492" s="264" t="s">
        <v>99</v>
      </c>
      <c r="D492" s="265">
        <v>42.2</v>
      </c>
    </row>
    <row r="493" spans="1:4" ht="13.5">
      <c r="A493" s="263">
        <v>90587</v>
      </c>
      <c r="B493" s="263" t="s">
        <v>2844</v>
      </c>
      <c r="C493" s="264" t="s">
        <v>99</v>
      </c>
      <c r="D493" s="265">
        <v>0.28999999999999998</v>
      </c>
    </row>
    <row r="494" spans="1:4" ht="13.5">
      <c r="A494" s="263">
        <v>90626</v>
      </c>
      <c r="B494" s="263" t="s">
        <v>699</v>
      </c>
      <c r="C494" s="264" t="s">
        <v>99</v>
      </c>
      <c r="D494" s="265">
        <v>1.78</v>
      </c>
    </row>
    <row r="495" spans="1:4" ht="13.5">
      <c r="A495" s="263">
        <v>90632</v>
      </c>
      <c r="B495" s="263" t="s">
        <v>704</v>
      </c>
      <c r="C495" s="264" t="s">
        <v>99</v>
      </c>
      <c r="D495" s="265">
        <v>43.37</v>
      </c>
    </row>
    <row r="496" spans="1:4" ht="13.5">
      <c r="A496" s="263">
        <v>90638</v>
      </c>
      <c r="B496" s="263" t="s">
        <v>710</v>
      </c>
      <c r="C496" s="264" t="s">
        <v>99</v>
      </c>
      <c r="D496" s="265">
        <v>3.5</v>
      </c>
    </row>
    <row r="497" spans="1:4" ht="13.5">
      <c r="A497" s="263">
        <v>90644</v>
      </c>
      <c r="B497" s="263" t="s">
        <v>2851</v>
      </c>
      <c r="C497" s="264" t="s">
        <v>99</v>
      </c>
      <c r="D497" s="265">
        <v>5.23</v>
      </c>
    </row>
    <row r="498" spans="1:4" ht="13.5">
      <c r="A498" s="263">
        <v>90651</v>
      </c>
      <c r="B498" s="263" t="s">
        <v>2857</v>
      </c>
      <c r="C498" s="264" t="s">
        <v>99</v>
      </c>
      <c r="D498" s="265">
        <v>0.71</v>
      </c>
    </row>
    <row r="499" spans="1:4" ht="13.5">
      <c r="A499" s="263">
        <v>90657</v>
      </c>
      <c r="B499" s="263" t="s">
        <v>712</v>
      </c>
      <c r="C499" s="264" t="s">
        <v>99</v>
      </c>
      <c r="D499" s="265">
        <v>3.4</v>
      </c>
    </row>
    <row r="500" spans="1:4" ht="13.5">
      <c r="A500" s="263">
        <v>90663</v>
      </c>
      <c r="B500" s="263" t="s">
        <v>714</v>
      </c>
      <c r="C500" s="264" t="s">
        <v>99</v>
      </c>
      <c r="D500" s="265">
        <v>3.64</v>
      </c>
    </row>
    <row r="501" spans="1:4" ht="13.5">
      <c r="A501" s="263">
        <v>90669</v>
      </c>
      <c r="B501" s="263" t="s">
        <v>2871</v>
      </c>
      <c r="C501" s="264" t="s">
        <v>99</v>
      </c>
      <c r="D501" s="265">
        <v>3.82</v>
      </c>
    </row>
    <row r="502" spans="1:4" ht="13.5">
      <c r="A502" s="263">
        <v>90675</v>
      </c>
      <c r="B502" s="263" t="s">
        <v>2877</v>
      </c>
      <c r="C502" s="264" t="s">
        <v>99</v>
      </c>
      <c r="D502" s="265">
        <v>148.47</v>
      </c>
    </row>
    <row r="503" spans="1:4" ht="13.5">
      <c r="A503" s="263">
        <v>90681</v>
      </c>
      <c r="B503" s="263" t="s">
        <v>2883</v>
      </c>
      <c r="C503" s="264" t="s">
        <v>99</v>
      </c>
      <c r="D503" s="265">
        <v>87.36</v>
      </c>
    </row>
    <row r="504" spans="1:4" ht="13.5">
      <c r="A504" s="263">
        <v>90687</v>
      </c>
      <c r="B504" s="263" t="s">
        <v>2889</v>
      </c>
      <c r="C504" s="264" t="s">
        <v>99</v>
      </c>
      <c r="D504" s="265">
        <v>48.43</v>
      </c>
    </row>
    <row r="505" spans="1:4" ht="13.5">
      <c r="A505" s="263">
        <v>90693</v>
      </c>
      <c r="B505" s="263" t="s">
        <v>2895</v>
      </c>
      <c r="C505" s="264" t="s">
        <v>99</v>
      </c>
      <c r="D505" s="265">
        <v>30.09</v>
      </c>
    </row>
    <row r="506" spans="1:4" ht="13.5">
      <c r="A506" s="263">
        <v>90965</v>
      </c>
      <c r="B506" s="263" t="s">
        <v>764</v>
      </c>
      <c r="C506" s="264" t="s">
        <v>99</v>
      </c>
      <c r="D506" s="265">
        <v>3.27</v>
      </c>
    </row>
    <row r="507" spans="1:4" ht="13.5">
      <c r="A507" s="263">
        <v>90973</v>
      </c>
      <c r="B507" s="263" t="s">
        <v>3017</v>
      </c>
      <c r="C507" s="264" t="s">
        <v>99</v>
      </c>
      <c r="D507" s="265">
        <v>3.27</v>
      </c>
    </row>
    <row r="508" spans="1:4" ht="13.5">
      <c r="A508" s="263">
        <v>90982</v>
      </c>
      <c r="B508" s="263" t="s">
        <v>769</v>
      </c>
      <c r="C508" s="264" t="s">
        <v>99</v>
      </c>
      <c r="D508" s="265">
        <v>8.32</v>
      </c>
    </row>
    <row r="509" spans="1:4" ht="13.5">
      <c r="A509" s="263">
        <v>91001</v>
      </c>
      <c r="B509" s="263" t="s">
        <v>3029</v>
      </c>
      <c r="C509" s="264" t="s">
        <v>99</v>
      </c>
      <c r="D509" s="265">
        <v>3.88</v>
      </c>
    </row>
    <row r="510" spans="1:4" ht="13.5">
      <c r="A510" s="263">
        <v>91032</v>
      </c>
      <c r="B510" s="263" t="s">
        <v>776</v>
      </c>
      <c r="C510" s="264" t="s">
        <v>99</v>
      </c>
      <c r="D510" s="265">
        <v>29.08</v>
      </c>
    </row>
    <row r="511" spans="1:4" ht="13.5">
      <c r="A511" s="263">
        <v>91278</v>
      </c>
      <c r="B511" s="263" t="s">
        <v>3131</v>
      </c>
      <c r="C511" s="264" t="s">
        <v>99</v>
      </c>
      <c r="D511" s="265">
        <v>0.56000000000000005</v>
      </c>
    </row>
    <row r="512" spans="1:4" ht="13.5">
      <c r="A512" s="263">
        <v>91285</v>
      </c>
      <c r="B512" s="263" t="s">
        <v>3137</v>
      </c>
      <c r="C512" s="264" t="s">
        <v>99</v>
      </c>
      <c r="D512" s="265">
        <v>0.97</v>
      </c>
    </row>
    <row r="513" spans="1:4" ht="13.5">
      <c r="A513" s="263">
        <v>91387</v>
      </c>
      <c r="B513" s="263" t="s">
        <v>3195</v>
      </c>
      <c r="C513" s="264" t="s">
        <v>99</v>
      </c>
      <c r="D513" s="265">
        <v>32.130000000000003</v>
      </c>
    </row>
    <row r="514" spans="1:4" ht="13.5">
      <c r="A514" s="263">
        <v>91395</v>
      </c>
      <c r="B514" s="263" t="s">
        <v>3199</v>
      </c>
      <c r="C514" s="264" t="s">
        <v>99</v>
      </c>
      <c r="D514" s="265">
        <v>26.66</v>
      </c>
    </row>
    <row r="515" spans="1:4" ht="13.5">
      <c r="A515" s="263">
        <v>91486</v>
      </c>
      <c r="B515" s="263" t="s">
        <v>3209</v>
      </c>
      <c r="C515" s="264" t="s">
        <v>99</v>
      </c>
      <c r="D515" s="265">
        <v>32.11</v>
      </c>
    </row>
    <row r="516" spans="1:4" ht="13.5">
      <c r="A516" s="263">
        <v>91534</v>
      </c>
      <c r="B516" s="263" t="s">
        <v>3222</v>
      </c>
      <c r="C516" s="264" t="s">
        <v>99</v>
      </c>
      <c r="D516" s="265">
        <v>14.94</v>
      </c>
    </row>
    <row r="517" spans="1:4" ht="13.5">
      <c r="A517" s="263">
        <v>91635</v>
      </c>
      <c r="B517" s="263" t="s">
        <v>3240</v>
      </c>
      <c r="C517" s="264" t="s">
        <v>99</v>
      </c>
      <c r="D517" s="265">
        <v>28.19</v>
      </c>
    </row>
    <row r="518" spans="1:4" ht="13.5">
      <c r="A518" s="263">
        <v>91646</v>
      </c>
      <c r="B518" s="263" t="s">
        <v>3247</v>
      </c>
      <c r="C518" s="264" t="s">
        <v>99</v>
      </c>
      <c r="D518" s="265">
        <v>47.06</v>
      </c>
    </row>
    <row r="519" spans="1:4" ht="13.5">
      <c r="A519" s="263">
        <v>91693</v>
      </c>
      <c r="B519" s="263" t="s">
        <v>3253</v>
      </c>
      <c r="C519" s="264" t="s">
        <v>99</v>
      </c>
      <c r="D519" s="265">
        <v>14.2</v>
      </c>
    </row>
    <row r="520" spans="1:4" ht="13.5">
      <c r="A520" s="263">
        <v>92044</v>
      </c>
      <c r="B520" s="263" t="s">
        <v>3392</v>
      </c>
      <c r="C520" s="264" t="s">
        <v>99</v>
      </c>
      <c r="D520" s="265">
        <v>4.95</v>
      </c>
    </row>
    <row r="521" spans="1:4" ht="13.5">
      <c r="A521" s="263">
        <v>92107</v>
      </c>
      <c r="B521" s="263" t="s">
        <v>3398</v>
      </c>
      <c r="C521" s="264" t="s">
        <v>99</v>
      </c>
      <c r="D521" s="265">
        <v>33.33</v>
      </c>
    </row>
    <row r="522" spans="1:4" ht="13.5">
      <c r="A522" s="263">
        <v>92113</v>
      </c>
      <c r="B522" s="263" t="s">
        <v>845</v>
      </c>
      <c r="C522" s="264" t="s">
        <v>99</v>
      </c>
      <c r="D522" s="265">
        <v>0.81</v>
      </c>
    </row>
    <row r="523" spans="1:4" ht="13.5">
      <c r="A523" s="263">
        <v>92119</v>
      </c>
      <c r="B523" s="263" t="s">
        <v>850</v>
      </c>
      <c r="C523" s="264" t="s">
        <v>99</v>
      </c>
      <c r="D523" s="265">
        <v>0.08</v>
      </c>
    </row>
    <row r="524" spans="1:4" ht="13.5">
      <c r="A524" s="263">
        <v>92139</v>
      </c>
      <c r="B524" s="263" t="s">
        <v>3405</v>
      </c>
      <c r="C524" s="264" t="s">
        <v>99</v>
      </c>
      <c r="D524" s="265">
        <v>23.78</v>
      </c>
    </row>
    <row r="525" spans="1:4" ht="13.5">
      <c r="A525" s="263">
        <v>92146</v>
      </c>
      <c r="B525" s="263" t="s">
        <v>860</v>
      </c>
      <c r="C525" s="264" t="s">
        <v>99</v>
      </c>
      <c r="D525" s="265">
        <v>16.37</v>
      </c>
    </row>
    <row r="526" spans="1:4" ht="13.5">
      <c r="A526" s="263">
        <v>92243</v>
      </c>
      <c r="B526" s="263" t="s">
        <v>3427</v>
      </c>
      <c r="C526" s="264" t="s">
        <v>99</v>
      </c>
      <c r="D526" s="265">
        <v>39.06</v>
      </c>
    </row>
    <row r="527" spans="1:4" ht="13.5">
      <c r="A527" s="263">
        <v>92717</v>
      </c>
      <c r="B527" s="263" t="s">
        <v>3736</v>
      </c>
      <c r="C527" s="264" t="s">
        <v>99</v>
      </c>
      <c r="D527" s="265">
        <v>0.27</v>
      </c>
    </row>
    <row r="528" spans="1:4" ht="13.5">
      <c r="A528" s="263">
        <v>92961</v>
      </c>
      <c r="B528" s="263" t="s">
        <v>3915</v>
      </c>
      <c r="C528" s="264" t="s">
        <v>99</v>
      </c>
      <c r="D528" s="265">
        <v>6.13</v>
      </c>
    </row>
    <row r="529" spans="1:4" ht="13.5">
      <c r="A529" s="263">
        <v>92967</v>
      </c>
      <c r="B529" s="263" t="s">
        <v>3919</v>
      </c>
      <c r="C529" s="264" t="s">
        <v>99</v>
      </c>
      <c r="D529" s="265">
        <v>13.42</v>
      </c>
    </row>
    <row r="530" spans="1:4" ht="13.5">
      <c r="A530" s="263">
        <v>93225</v>
      </c>
      <c r="B530" s="263" t="s">
        <v>4005</v>
      </c>
      <c r="C530" s="264" t="s">
        <v>99</v>
      </c>
      <c r="D530" s="265">
        <v>223.03</v>
      </c>
    </row>
    <row r="531" spans="1:4" ht="13.5">
      <c r="A531" s="263">
        <v>93234</v>
      </c>
      <c r="B531" s="263" t="s">
        <v>931</v>
      </c>
      <c r="C531" s="264" t="s">
        <v>99</v>
      </c>
      <c r="D531" s="265">
        <v>0.34</v>
      </c>
    </row>
    <row r="532" spans="1:4" ht="13.5">
      <c r="A532" s="263">
        <v>93244</v>
      </c>
      <c r="B532" s="263" t="s">
        <v>932</v>
      </c>
      <c r="C532" s="264" t="s">
        <v>99</v>
      </c>
      <c r="D532" s="265">
        <v>33.479999999999997</v>
      </c>
    </row>
    <row r="533" spans="1:4" ht="13.5">
      <c r="A533" s="263">
        <v>93274</v>
      </c>
      <c r="B533" s="263" t="s">
        <v>4016</v>
      </c>
      <c r="C533" s="264" t="s">
        <v>99</v>
      </c>
      <c r="D533" s="265">
        <v>42.01</v>
      </c>
    </row>
    <row r="534" spans="1:4" ht="13.5">
      <c r="A534" s="263">
        <v>93282</v>
      </c>
      <c r="B534" s="263" t="s">
        <v>4022</v>
      </c>
      <c r="C534" s="264" t="s">
        <v>99</v>
      </c>
      <c r="D534" s="265">
        <v>13.92</v>
      </c>
    </row>
    <row r="535" spans="1:4" ht="13.5">
      <c r="A535" s="263">
        <v>93288</v>
      </c>
      <c r="B535" s="263" t="s">
        <v>4028</v>
      </c>
      <c r="C535" s="264" t="s">
        <v>99</v>
      </c>
      <c r="D535" s="265">
        <v>82.4</v>
      </c>
    </row>
    <row r="536" spans="1:4" ht="13.5">
      <c r="A536" s="263">
        <v>93403</v>
      </c>
      <c r="B536" s="263" t="s">
        <v>4054</v>
      </c>
      <c r="C536" s="264" t="s">
        <v>99</v>
      </c>
      <c r="D536" s="265">
        <v>28.19</v>
      </c>
    </row>
    <row r="537" spans="1:4" ht="13.5">
      <c r="A537" s="263">
        <v>93409</v>
      </c>
      <c r="B537" s="263" t="s">
        <v>4060</v>
      </c>
      <c r="C537" s="264" t="s">
        <v>99</v>
      </c>
      <c r="D537" s="265">
        <v>22.68</v>
      </c>
    </row>
    <row r="538" spans="1:4" ht="13.5">
      <c r="A538" s="263">
        <v>93416</v>
      </c>
      <c r="B538" s="263" t="s">
        <v>4066</v>
      </c>
      <c r="C538" s="264" t="s">
        <v>99</v>
      </c>
      <c r="D538" s="265">
        <v>0.21</v>
      </c>
    </row>
    <row r="539" spans="1:4" ht="13.5">
      <c r="A539" s="263">
        <v>93422</v>
      </c>
      <c r="B539" s="263" t="s">
        <v>936</v>
      </c>
      <c r="C539" s="264" t="s">
        <v>99</v>
      </c>
      <c r="D539" s="265">
        <v>2.9</v>
      </c>
    </row>
    <row r="540" spans="1:4" ht="13.5">
      <c r="A540" s="263">
        <v>93428</v>
      </c>
      <c r="B540" s="263" t="s">
        <v>4075</v>
      </c>
      <c r="C540" s="264" t="s">
        <v>99</v>
      </c>
      <c r="D540" s="265">
        <v>4.09</v>
      </c>
    </row>
    <row r="541" spans="1:4" ht="13.5">
      <c r="A541" s="263">
        <v>93434</v>
      </c>
      <c r="B541" s="263" t="s">
        <v>4081</v>
      </c>
      <c r="C541" s="264" t="s">
        <v>99</v>
      </c>
      <c r="D541" s="265">
        <v>163.97</v>
      </c>
    </row>
    <row r="542" spans="1:4" ht="13.5">
      <c r="A542" s="263">
        <v>93440</v>
      </c>
      <c r="B542" s="263" t="s">
        <v>4087</v>
      </c>
      <c r="C542" s="264" t="s">
        <v>99</v>
      </c>
      <c r="D542" s="265">
        <v>78.84</v>
      </c>
    </row>
    <row r="543" spans="1:4" ht="13.5">
      <c r="A543" s="263">
        <v>95122</v>
      </c>
      <c r="B543" s="263" t="s">
        <v>4470</v>
      </c>
      <c r="C543" s="264" t="s">
        <v>99</v>
      </c>
      <c r="D543" s="265">
        <v>120.29</v>
      </c>
    </row>
    <row r="544" spans="1:4" ht="13.5">
      <c r="A544" s="263">
        <v>95128</v>
      </c>
      <c r="B544" s="263" t="s">
        <v>1015</v>
      </c>
      <c r="C544" s="264" t="s">
        <v>99</v>
      </c>
      <c r="D544" s="265">
        <v>28.91</v>
      </c>
    </row>
    <row r="545" spans="1:4" ht="13.5">
      <c r="A545" s="263">
        <v>95140</v>
      </c>
      <c r="B545" s="263" t="s">
        <v>4481</v>
      </c>
      <c r="C545" s="264" t="s">
        <v>99</v>
      </c>
      <c r="D545" s="265">
        <v>0.04</v>
      </c>
    </row>
    <row r="546" spans="1:4" ht="13.5">
      <c r="A546" s="263">
        <v>95213</v>
      </c>
      <c r="B546" s="263" t="s">
        <v>4488</v>
      </c>
      <c r="C546" s="264" t="s">
        <v>99</v>
      </c>
      <c r="D546" s="265">
        <v>45.78</v>
      </c>
    </row>
    <row r="547" spans="1:4" ht="13.5">
      <c r="A547" s="263">
        <v>95219</v>
      </c>
      <c r="B547" s="263" t="s">
        <v>4494</v>
      </c>
      <c r="C547" s="264" t="s">
        <v>99</v>
      </c>
      <c r="D547" s="265">
        <v>18.54</v>
      </c>
    </row>
    <row r="548" spans="1:4" ht="13.5">
      <c r="A548" s="263">
        <v>95259</v>
      </c>
      <c r="B548" s="263" t="s">
        <v>1020</v>
      </c>
      <c r="C548" s="264" t="s">
        <v>99</v>
      </c>
      <c r="D548" s="265">
        <v>13.23</v>
      </c>
    </row>
    <row r="549" spans="1:4" ht="13.5">
      <c r="A549" s="263">
        <v>95265</v>
      </c>
      <c r="B549" s="263" t="s">
        <v>4507</v>
      </c>
      <c r="C549" s="264" t="s">
        <v>99</v>
      </c>
      <c r="D549" s="265">
        <v>0.75</v>
      </c>
    </row>
    <row r="550" spans="1:4" ht="13.5">
      <c r="A550" s="263">
        <v>95271</v>
      </c>
      <c r="B550" s="263" t="s">
        <v>4513</v>
      </c>
      <c r="C550" s="264" t="s">
        <v>99</v>
      </c>
      <c r="D550" s="265">
        <v>0.49</v>
      </c>
    </row>
    <row r="551" spans="1:4" ht="13.5">
      <c r="A551" s="263">
        <v>95277</v>
      </c>
      <c r="B551" s="263" t="s">
        <v>4519</v>
      </c>
      <c r="C551" s="264" t="s">
        <v>99</v>
      </c>
      <c r="D551" s="265">
        <v>0.49</v>
      </c>
    </row>
    <row r="552" spans="1:4" ht="13.5">
      <c r="A552" s="263">
        <v>95283</v>
      </c>
      <c r="B552" s="263" t="s">
        <v>4525</v>
      </c>
      <c r="C552" s="264" t="s">
        <v>99</v>
      </c>
      <c r="D552" s="265">
        <v>0.53</v>
      </c>
    </row>
    <row r="553" spans="1:4" ht="13.5">
      <c r="A553" s="263">
        <v>95621</v>
      </c>
      <c r="B553" s="263" t="s">
        <v>4682</v>
      </c>
      <c r="C553" s="264" t="s">
        <v>99</v>
      </c>
      <c r="D553" s="265">
        <v>13.02</v>
      </c>
    </row>
    <row r="554" spans="1:4" ht="13.5">
      <c r="A554" s="263">
        <v>95632</v>
      </c>
      <c r="B554" s="263" t="s">
        <v>4690</v>
      </c>
      <c r="C554" s="264" t="s">
        <v>99</v>
      </c>
      <c r="D554" s="265">
        <v>42.01</v>
      </c>
    </row>
    <row r="555" spans="1:4" ht="13.5">
      <c r="A555" s="263">
        <v>95703</v>
      </c>
      <c r="B555" s="263" t="s">
        <v>4711</v>
      </c>
      <c r="C555" s="264" t="s">
        <v>99</v>
      </c>
      <c r="D555" s="265">
        <v>18.079999999999998</v>
      </c>
    </row>
    <row r="556" spans="1:4" ht="13.5">
      <c r="A556" s="263">
        <v>95709</v>
      </c>
      <c r="B556" s="263" t="s">
        <v>4717</v>
      </c>
      <c r="C556" s="264" t="s">
        <v>99</v>
      </c>
      <c r="D556" s="265">
        <v>42.15</v>
      </c>
    </row>
    <row r="557" spans="1:4" ht="13.5">
      <c r="A557" s="263">
        <v>95715</v>
      </c>
      <c r="B557" s="263" t="s">
        <v>4723</v>
      </c>
      <c r="C557" s="264" t="s">
        <v>99</v>
      </c>
      <c r="D557" s="265">
        <v>50.68</v>
      </c>
    </row>
    <row r="558" spans="1:4" ht="13.5">
      <c r="A558" s="263">
        <v>95721</v>
      </c>
      <c r="B558" s="263" t="s">
        <v>4729</v>
      </c>
      <c r="C558" s="264" t="s">
        <v>99</v>
      </c>
      <c r="D558" s="265">
        <v>49.43</v>
      </c>
    </row>
    <row r="559" spans="1:4" ht="13.5">
      <c r="A559" s="263">
        <v>95873</v>
      </c>
      <c r="B559" s="263" t="s">
        <v>1213</v>
      </c>
      <c r="C559" s="264" t="s">
        <v>99</v>
      </c>
      <c r="D559" s="265">
        <v>6.55</v>
      </c>
    </row>
    <row r="560" spans="1:4" ht="13.5">
      <c r="A560" s="263">
        <v>96014</v>
      </c>
      <c r="B560" s="263" t="s">
        <v>4809</v>
      </c>
      <c r="C560" s="264" t="s">
        <v>99</v>
      </c>
      <c r="D560" s="265">
        <v>28.75</v>
      </c>
    </row>
    <row r="561" spans="1:4" ht="13.5">
      <c r="A561" s="263">
        <v>96021</v>
      </c>
      <c r="B561" s="263" t="s">
        <v>4815</v>
      </c>
      <c r="C561" s="264" t="s">
        <v>99</v>
      </c>
      <c r="D561" s="265">
        <v>28.61</v>
      </c>
    </row>
    <row r="562" spans="1:4" ht="13.5">
      <c r="A562" s="263">
        <v>96029</v>
      </c>
      <c r="B562" s="263" t="s">
        <v>1304</v>
      </c>
      <c r="C562" s="264" t="s">
        <v>99</v>
      </c>
      <c r="D562" s="265">
        <v>25.46</v>
      </c>
    </row>
    <row r="563" spans="1:4" ht="13.5">
      <c r="A563" s="263">
        <v>96036</v>
      </c>
      <c r="B563" s="263" t="s">
        <v>4821</v>
      </c>
      <c r="C563" s="264" t="s">
        <v>99</v>
      </c>
      <c r="D563" s="265">
        <v>35.380000000000003</v>
      </c>
    </row>
    <row r="564" spans="1:4" ht="13.5">
      <c r="A564" s="263">
        <v>96155</v>
      </c>
      <c r="B564" s="263" t="s">
        <v>4848</v>
      </c>
      <c r="C564" s="264" t="s">
        <v>99</v>
      </c>
      <c r="D564" s="265">
        <v>25.6</v>
      </c>
    </row>
    <row r="565" spans="1:4" ht="13.5">
      <c r="A565" s="263">
        <v>96156</v>
      </c>
      <c r="B565" s="263" t="s">
        <v>1311</v>
      </c>
      <c r="C565" s="264" t="s">
        <v>99</v>
      </c>
      <c r="D565" s="265">
        <v>33.4</v>
      </c>
    </row>
    <row r="566" spans="1:4" ht="13.5">
      <c r="A566" s="263">
        <v>96159</v>
      </c>
      <c r="B566" s="263" t="s">
        <v>4850</v>
      </c>
      <c r="C566" s="264" t="s">
        <v>99</v>
      </c>
      <c r="D566" s="265">
        <v>43.28</v>
      </c>
    </row>
    <row r="567" spans="1:4" ht="13.5">
      <c r="A567" s="263">
        <v>96246</v>
      </c>
      <c r="B567" s="263" t="s">
        <v>4880</v>
      </c>
      <c r="C567" s="264" t="s">
        <v>99</v>
      </c>
      <c r="D567" s="265">
        <v>34.08</v>
      </c>
    </row>
    <row r="568" spans="1:4" ht="13.5">
      <c r="A568" s="263">
        <v>96302</v>
      </c>
      <c r="B568" s="263" t="s">
        <v>4889</v>
      </c>
      <c r="C568" s="264" t="s">
        <v>99</v>
      </c>
      <c r="D568" s="265">
        <v>57.9</v>
      </c>
    </row>
    <row r="569" spans="1:4" ht="13.5">
      <c r="A569" s="263">
        <v>96308</v>
      </c>
      <c r="B569" s="263" t="s">
        <v>4895</v>
      </c>
      <c r="C569" s="264" t="s">
        <v>99</v>
      </c>
      <c r="D569" s="265">
        <v>0.11</v>
      </c>
    </row>
    <row r="570" spans="1:4" ht="13.5">
      <c r="A570" s="263">
        <v>96464</v>
      </c>
      <c r="B570" s="263" t="s">
        <v>4922</v>
      </c>
      <c r="C570" s="264" t="s">
        <v>99</v>
      </c>
      <c r="D570" s="265">
        <v>45.05</v>
      </c>
    </row>
    <row r="571" spans="1:4" ht="13.5">
      <c r="A571" s="263">
        <v>98765</v>
      </c>
      <c r="B571" s="263" t="s">
        <v>6612</v>
      </c>
      <c r="C571" s="264" t="s">
        <v>99</v>
      </c>
      <c r="D571" s="265">
        <v>0.09</v>
      </c>
    </row>
    <row r="572" spans="1:4" ht="13.5">
      <c r="A572" s="263">
        <v>99834</v>
      </c>
      <c r="B572" s="263" t="s">
        <v>12554</v>
      </c>
      <c r="C572" s="264" t="s">
        <v>99</v>
      </c>
      <c r="D572" s="265">
        <v>0.27</v>
      </c>
    </row>
    <row r="573" spans="1:4" ht="13.5">
      <c r="A573" s="263">
        <v>5089</v>
      </c>
      <c r="B573" s="263" t="s">
        <v>98</v>
      </c>
      <c r="C573" s="264" t="s">
        <v>27</v>
      </c>
      <c r="D573" s="265">
        <v>19.239999999999998</v>
      </c>
    </row>
    <row r="574" spans="1:4" ht="13.5">
      <c r="A574" s="263">
        <v>5627</v>
      </c>
      <c r="B574" s="263" t="s">
        <v>1337</v>
      </c>
      <c r="C574" s="264" t="s">
        <v>27</v>
      </c>
      <c r="D574" s="265">
        <v>22.78</v>
      </c>
    </row>
    <row r="575" spans="1:4" ht="13.5">
      <c r="A575" s="263">
        <v>5628</v>
      </c>
      <c r="B575" s="263" t="s">
        <v>1338</v>
      </c>
      <c r="C575" s="264" t="s">
        <v>27</v>
      </c>
      <c r="D575" s="265">
        <v>5.85</v>
      </c>
    </row>
    <row r="576" spans="1:4" ht="13.5">
      <c r="A576" s="263">
        <v>5629</v>
      </c>
      <c r="B576" s="263" t="s">
        <v>1339</v>
      </c>
      <c r="C576" s="264" t="s">
        <v>27</v>
      </c>
      <c r="D576" s="265">
        <v>28.47</v>
      </c>
    </row>
    <row r="577" spans="1:4" ht="13.5">
      <c r="A577" s="263">
        <v>5630</v>
      </c>
      <c r="B577" s="263" t="s">
        <v>1340</v>
      </c>
      <c r="C577" s="264" t="s">
        <v>27</v>
      </c>
      <c r="D577" s="265">
        <v>58.44</v>
      </c>
    </row>
    <row r="578" spans="1:4" ht="13.5">
      <c r="A578" s="263">
        <v>5658</v>
      </c>
      <c r="B578" s="263" t="s">
        <v>1343</v>
      </c>
      <c r="C578" s="264" t="s">
        <v>27</v>
      </c>
      <c r="D578" s="265">
        <v>1.17</v>
      </c>
    </row>
    <row r="579" spans="1:4" ht="13.5">
      <c r="A579" s="263">
        <v>5664</v>
      </c>
      <c r="B579" s="263" t="s">
        <v>1344</v>
      </c>
      <c r="C579" s="264" t="s">
        <v>27</v>
      </c>
      <c r="D579" s="265">
        <v>17.05</v>
      </c>
    </row>
    <row r="580" spans="1:4" ht="13.5">
      <c r="A580" s="263">
        <v>5667</v>
      </c>
      <c r="B580" s="263" t="s">
        <v>1345</v>
      </c>
      <c r="C580" s="264" t="s">
        <v>27</v>
      </c>
      <c r="D580" s="265">
        <v>15.16</v>
      </c>
    </row>
    <row r="581" spans="1:4" ht="13.5">
      <c r="A581" s="263">
        <v>5668</v>
      </c>
      <c r="B581" s="263" t="s">
        <v>1346</v>
      </c>
      <c r="C581" s="264" t="s">
        <v>27</v>
      </c>
      <c r="D581" s="265">
        <v>44.72</v>
      </c>
    </row>
    <row r="582" spans="1:4" ht="13.5">
      <c r="A582" s="263">
        <v>5674</v>
      </c>
      <c r="B582" s="263" t="s">
        <v>1347</v>
      </c>
      <c r="C582" s="264" t="s">
        <v>27</v>
      </c>
      <c r="D582" s="265">
        <v>18.5</v>
      </c>
    </row>
    <row r="583" spans="1:4" ht="13.5">
      <c r="A583" s="263">
        <v>5692</v>
      </c>
      <c r="B583" s="263" t="s">
        <v>1355</v>
      </c>
      <c r="C583" s="264" t="s">
        <v>27</v>
      </c>
      <c r="D583" s="265">
        <v>0.18</v>
      </c>
    </row>
    <row r="584" spans="1:4" ht="13.5">
      <c r="A584" s="263">
        <v>5693</v>
      </c>
      <c r="B584" s="263" t="s">
        <v>1356</v>
      </c>
      <c r="C584" s="264" t="s">
        <v>27</v>
      </c>
      <c r="D584" s="265">
        <v>3.63</v>
      </c>
    </row>
    <row r="585" spans="1:4" ht="13.5">
      <c r="A585" s="263">
        <v>5695</v>
      </c>
      <c r="B585" s="263" t="s">
        <v>1357</v>
      </c>
      <c r="C585" s="264" t="s">
        <v>27</v>
      </c>
      <c r="D585" s="265">
        <v>21.96</v>
      </c>
    </row>
    <row r="586" spans="1:4" ht="13.5">
      <c r="A586" s="263">
        <v>5703</v>
      </c>
      <c r="B586" s="263" t="s">
        <v>101</v>
      </c>
      <c r="C586" s="264" t="s">
        <v>27</v>
      </c>
      <c r="D586" s="265">
        <v>14.04</v>
      </c>
    </row>
    <row r="587" spans="1:4" ht="13.5">
      <c r="A587" s="263">
        <v>5705</v>
      </c>
      <c r="B587" s="263" t="s">
        <v>1358</v>
      </c>
      <c r="C587" s="264" t="s">
        <v>27</v>
      </c>
      <c r="D587" s="265">
        <v>13.64</v>
      </c>
    </row>
    <row r="588" spans="1:4" ht="13.5">
      <c r="A588" s="263">
        <v>5707</v>
      </c>
      <c r="B588" s="263" t="s">
        <v>1359</v>
      </c>
      <c r="C588" s="264" t="s">
        <v>27</v>
      </c>
      <c r="D588" s="265">
        <v>43.33</v>
      </c>
    </row>
    <row r="589" spans="1:4" ht="13.5">
      <c r="A589" s="263">
        <v>5710</v>
      </c>
      <c r="B589" s="263" t="s">
        <v>1360</v>
      </c>
      <c r="C589" s="264" t="s">
        <v>27</v>
      </c>
      <c r="D589" s="265">
        <v>86.8</v>
      </c>
    </row>
    <row r="590" spans="1:4" ht="13.5">
      <c r="A590" s="263">
        <v>5711</v>
      </c>
      <c r="B590" s="263" t="s">
        <v>1361</v>
      </c>
      <c r="C590" s="264" t="s">
        <v>27</v>
      </c>
      <c r="D590" s="265">
        <v>55.27</v>
      </c>
    </row>
    <row r="591" spans="1:4" ht="13.5">
      <c r="A591" s="263">
        <v>5714</v>
      </c>
      <c r="B591" s="263" t="s">
        <v>102</v>
      </c>
      <c r="C591" s="264" t="s">
        <v>27</v>
      </c>
      <c r="D591" s="265">
        <v>7.49</v>
      </c>
    </row>
    <row r="592" spans="1:4" ht="13.5">
      <c r="A592" s="263">
        <v>5715</v>
      </c>
      <c r="B592" s="263" t="s">
        <v>103</v>
      </c>
      <c r="C592" s="264" t="s">
        <v>27</v>
      </c>
      <c r="D592" s="265">
        <v>44.13</v>
      </c>
    </row>
    <row r="593" spans="1:4" ht="13.5">
      <c r="A593" s="263">
        <v>5718</v>
      </c>
      <c r="B593" s="263" t="s">
        <v>1362</v>
      </c>
      <c r="C593" s="264" t="s">
        <v>27</v>
      </c>
      <c r="D593" s="265">
        <v>89.49</v>
      </c>
    </row>
    <row r="594" spans="1:4" ht="13.5">
      <c r="A594" s="263">
        <v>5721</v>
      </c>
      <c r="B594" s="263" t="s">
        <v>104</v>
      </c>
      <c r="C594" s="264" t="s">
        <v>27</v>
      </c>
      <c r="D594" s="265">
        <v>78.94</v>
      </c>
    </row>
    <row r="595" spans="1:4" ht="13.5">
      <c r="A595" s="263">
        <v>5722</v>
      </c>
      <c r="B595" s="263" t="s">
        <v>1363</v>
      </c>
      <c r="C595" s="264" t="s">
        <v>27</v>
      </c>
      <c r="D595" s="265">
        <v>182.67</v>
      </c>
    </row>
    <row r="596" spans="1:4" ht="13.5">
      <c r="A596" s="263">
        <v>5724</v>
      </c>
      <c r="B596" s="263" t="s">
        <v>1364</v>
      </c>
      <c r="C596" s="264" t="s">
        <v>27</v>
      </c>
      <c r="D596" s="265">
        <v>30.23</v>
      </c>
    </row>
    <row r="597" spans="1:4" ht="13.5">
      <c r="A597" s="263">
        <v>5727</v>
      </c>
      <c r="B597" s="263" t="s">
        <v>1365</v>
      </c>
      <c r="C597" s="264" t="s">
        <v>27</v>
      </c>
      <c r="D597" s="265">
        <v>5.58</v>
      </c>
    </row>
    <row r="598" spans="1:4" ht="13.5">
      <c r="A598" s="263">
        <v>5729</v>
      </c>
      <c r="B598" s="263" t="s">
        <v>1366</v>
      </c>
      <c r="C598" s="264" t="s">
        <v>27</v>
      </c>
      <c r="D598" s="265">
        <v>22.72</v>
      </c>
    </row>
    <row r="599" spans="1:4" ht="13.5">
      <c r="A599" s="263">
        <v>5730</v>
      </c>
      <c r="B599" s="263" t="s">
        <v>1367</v>
      </c>
      <c r="C599" s="264" t="s">
        <v>27</v>
      </c>
      <c r="D599" s="265">
        <v>30.53</v>
      </c>
    </row>
    <row r="600" spans="1:4" ht="13.5">
      <c r="A600" s="263">
        <v>5735</v>
      </c>
      <c r="B600" s="263" t="s">
        <v>1368</v>
      </c>
      <c r="C600" s="264" t="s">
        <v>27</v>
      </c>
      <c r="D600" s="265">
        <v>16.45</v>
      </c>
    </row>
    <row r="601" spans="1:4" ht="13.5">
      <c r="A601" s="263">
        <v>5736</v>
      </c>
      <c r="B601" s="263" t="s">
        <v>1369</v>
      </c>
      <c r="C601" s="264" t="s">
        <v>27</v>
      </c>
      <c r="D601" s="265">
        <v>41.04</v>
      </c>
    </row>
    <row r="602" spans="1:4" ht="13.5">
      <c r="A602" s="263">
        <v>5738</v>
      </c>
      <c r="B602" s="263" t="s">
        <v>1370</v>
      </c>
      <c r="C602" s="264" t="s">
        <v>27</v>
      </c>
      <c r="D602" s="265">
        <v>20.2</v>
      </c>
    </row>
    <row r="603" spans="1:4" ht="13.5">
      <c r="A603" s="263">
        <v>5739</v>
      </c>
      <c r="B603" s="263" t="s">
        <v>1371</v>
      </c>
      <c r="C603" s="264" t="s">
        <v>27</v>
      </c>
      <c r="D603" s="265">
        <v>25.29</v>
      </c>
    </row>
    <row r="604" spans="1:4" ht="13.5">
      <c r="A604" s="263">
        <v>5741</v>
      </c>
      <c r="B604" s="263" t="s">
        <v>1372</v>
      </c>
      <c r="C604" s="264" t="s">
        <v>27</v>
      </c>
      <c r="D604" s="265">
        <v>27.29</v>
      </c>
    </row>
    <row r="605" spans="1:4" ht="13.5">
      <c r="A605" s="263">
        <v>5742</v>
      </c>
      <c r="B605" s="263" t="s">
        <v>1373</v>
      </c>
      <c r="C605" s="264" t="s">
        <v>27</v>
      </c>
      <c r="D605" s="265">
        <v>17.13</v>
      </c>
    </row>
    <row r="606" spans="1:4" ht="13.5">
      <c r="A606" s="263">
        <v>5747</v>
      </c>
      <c r="B606" s="263" t="s">
        <v>1374</v>
      </c>
      <c r="C606" s="264" t="s">
        <v>27</v>
      </c>
      <c r="D606" s="265">
        <v>98.15</v>
      </c>
    </row>
    <row r="607" spans="1:4" ht="13.5">
      <c r="A607" s="263">
        <v>5751</v>
      </c>
      <c r="B607" s="263" t="s">
        <v>105</v>
      </c>
      <c r="C607" s="264" t="s">
        <v>27</v>
      </c>
      <c r="D607" s="265">
        <v>14.9</v>
      </c>
    </row>
    <row r="608" spans="1:4" ht="13.5">
      <c r="A608" s="263">
        <v>5754</v>
      </c>
      <c r="B608" s="263" t="s">
        <v>1375</v>
      </c>
      <c r="C608" s="264" t="s">
        <v>27</v>
      </c>
      <c r="D608" s="265">
        <v>12.55</v>
      </c>
    </row>
    <row r="609" spans="1:4" ht="13.5">
      <c r="A609" s="263">
        <v>5763</v>
      </c>
      <c r="B609" s="263" t="s">
        <v>1376</v>
      </c>
      <c r="C609" s="264" t="s">
        <v>27</v>
      </c>
      <c r="D609" s="265">
        <v>21.61</v>
      </c>
    </row>
    <row r="610" spans="1:4" ht="13.5">
      <c r="A610" s="263">
        <v>5765</v>
      </c>
      <c r="B610" s="263" t="s">
        <v>106</v>
      </c>
      <c r="C610" s="264" t="s">
        <v>27</v>
      </c>
      <c r="D610" s="265">
        <v>1.92</v>
      </c>
    </row>
    <row r="611" spans="1:4" ht="13.5">
      <c r="A611" s="263">
        <v>5766</v>
      </c>
      <c r="B611" s="263" t="s">
        <v>107</v>
      </c>
      <c r="C611" s="264" t="s">
        <v>27</v>
      </c>
      <c r="D611" s="265">
        <v>2.2799999999999998</v>
      </c>
    </row>
    <row r="612" spans="1:4" ht="13.5">
      <c r="A612" s="263">
        <v>5779</v>
      </c>
      <c r="B612" s="263" t="s">
        <v>108</v>
      </c>
      <c r="C612" s="264" t="s">
        <v>27</v>
      </c>
      <c r="D612" s="265">
        <v>36.97</v>
      </c>
    </row>
    <row r="613" spans="1:4" ht="13.5">
      <c r="A613" s="263">
        <v>5787</v>
      </c>
      <c r="B613" s="263" t="s">
        <v>1377</v>
      </c>
      <c r="C613" s="264" t="s">
        <v>27</v>
      </c>
      <c r="D613" s="265">
        <v>103.68</v>
      </c>
    </row>
    <row r="614" spans="1:4" ht="13.5">
      <c r="A614" s="263">
        <v>5797</v>
      </c>
      <c r="B614" s="263" t="s">
        <v>110</v>
      </c>
      <c r="C614" s="264" t="s">
        <v>27</v>
      </c>
      <c r="D614" s="265">
        <v>2.42</v>
      </c>
    </row>
    <row r="615" spans="1:4" ht="13.5">
      <c r="A615" s="263">
        <v>5800</v>
      </c>
      <c r="B615" s="263" t="s">
        <v>1378</v>
      </c>
      <c r="C615" s="264" t="s">
        <v>27</v>
      </c>
      <c r="D615" s="265">
        <v>0.26</v>
      </c>
    </row>
    <row r="616" spans="1:4" ht="13.5">
      <c r="A616" s="263">
        <v>7032</v>
      </c>
      <c r="B616" s="263" t="s">
        <v>1421</v>
      </c>
      <c r="C616" s="264" t="s">
        <v>27</v>
      </c>
      <c r="D616" s="265">
        <v>2.81</v>
      </c>
    </row>
    <row r="617" spans="1:4" ht="13.5">
      <c r="A617" s="263">
        <v>7033</v>
      </c>
      <c r="B617" s="263" t="s">
        <v>1422</v>
      </c>
      <c r="C617" s="264" t="s">
        <v>27</v>
      </c>
      <c r="D617" s="265">
        <v>1.1200000000000001</v>
      </c>
    </row>
    <row r="618" spans="1:4" ht="13.5">
      <c r="A618" s="263">
        <v>7034</v>
      </c>
      <c r="B618" s="263" t="s">
        <v>1423</v>
      </c>
      <c r="C618" s="264" t="s">
        <v>27</v>
      </c>
      <c r="D618" s="265">
        <v>5.27</v>
      </c>
    </row>
    <row r="619" spans="1:4" ht="13.5">
      <c r="A619" s="263">
        <v>7035</v>
      </c>
      <c r="B619" s="263" t="s">
        <v>1424</v>
      </c>
      <c r="C619" s="264" t="s">
        <v>27</v>
      </c>
      <c r="D619" s="265">
        <v>168.01</v>
      </c>
    </row>
    <row r="620" spans="1:4" ht="13.5">
      <c r="A620" s="263">
        <v>7038</v>
      </c>
      <c r="B620" s="263" t="s">
        <v>1425</v>
      </c>
      <c r="C620" s="264" t="s">
        <v>27</v>
      </c>
      <c r="D620" s="265">
        <v>23.11</v>
      </c>
    </row>
    <row r="621" spans="1:4" ht="13.5">
      <c r="A621" s="263">
        <v>7039</v>
      </c>
      <c r="B621" s="263" t="s">
        <v>1426</v>
      </c>
      <c r="C621" s="264" t="s">
        <v>27</v>
      </c>
      <c r="D621" s="265">
        <v>6.07</v>
      </c>
    </row>
    <row r="622" spans="1:4" ht="13.5">
      <c r="A622" s="263">
        <v>7040</v>
      </c>
      <c r="B622" s="263" t="s">
        <v>1427</v>
      </c>
      <c r="C622" s="264" t="s">
        <v>27</v>
      </c>
      <c r="D622" s="265">
        <v>28.92</v>
      </c>
    </row>
    <row r="623" spans="1:4" ht="13.5">
      <c r="A623" s="263">
        <v>7044</v>
      </c>
      <c r="B623" s="263" t="s">
        <v>1430</v>
      </c>
      <c r="C623" s="264" t="s">
        <v>27</v>
      </c>
      <c r="D623" s="265">
        <v>0.2</v>
      </c>
    </row>
    <row r="624" spans="1:4" ht="13.5">
      <c r="A624" s="263">
        <v>7045</v>
      </c>
      <c r="B624" s="263" t="s">
        <v>1431</v>
      </c>
      <c r="C624" s="264" t="s">
        <v>27</v>
      </c>
      <c r="D624" s="265">
        <v>0.04</v>
      </c>
    </row>
    <row r="625" spans="1:4" ht="13.5">
      <c r="A625" s="263">
        <v>7046</v>
      </c>
      <c r="B625" s="263" t="s">
        <v>1432</v>
      </c>
      <c r="C625" s="264" t="s">
        <v>27</v>
      </c>
      <c r="D625" s="265">
        <v>0.22</v>
      </c>
    </row>
    <row r="626" spans="1:4" ht="13.5">
      <c r="A626" s="263">
        <v>7047</v>
      </c>
      <c r="B626" s="263" t="s">
        <v>1433</v>
      </c>
      <c r="C626" s="264" t="s">
        <v>27</v>
      </c>
      <c r="D626" s="265">
        <v>4.3099999999999996</v>
      </c>
    </row>
    <row r="627" spans="1:4" ht="13.5">
      <c r="A627" s="263">
        <v>7051</v>
      </c>
      <c r="B627" s="263" t="s">
        <v>1436</v>
      </c>
      <c r="C627" s="264" t="s">
        <v>27</v>
      </c>
      <c r="D627" s="265">
        <v>20.5</v>
      </c>
    </row>
    <row r="628" spans="1:4" ht="13.5">
      <c r="A628" s="263">
        <v>7052</v>
      </c>
      <c r="B628" s="263" t="s">
        <v>1437</v>
      </c>
      <c r="C628" s="264" t="s">
        <v>27</v>
      </c>
      <c r="D628" s="265">
        <v>5.38</v>
      </c>
    </row>
    <row r="629" spans="1:4" ht="13.5">
      <c r="A629" s="263">
        <v>7053</v>
      </c>
      <c r="B629" s="263" t="s">
        <v>1438</v>
      </c>
      <c r="C629" s="264" t="s">
        <v>27</v>
      </c>
      <c r="D629" s="265">
        <v>25.65</v>
      </c>
    </row>
    <row r="630" spans="1:4" ht="13.5">
      <c r="A630" s="263">
        <v>7054</v>
      </c>
      <c r="B630" s="263" t="s">
        <v>1439</v>
      </c>
      <c r="C630" s="264" t="s">
        <v>27</v>
      </c>
      <c r="D630" s="265">
        <v>65.81</v>
      </c>
    </row>
    <row r="631" spans="1:4" ht="13.5">
      <c r="A631" s="263">
        <v>7058</v>
      </c>
      <c r="B631" s="263" t="s">
        <v>1440</v>
      </c>
      <c r="C631" s="264" t="s">
        <v>27</v>
      </c>
      <c r="D631" s="265">
        <v>11.19</v>
      </c>
    </row>
    <row r="632" spans="1:4" ht="13.5">
      <c r="A632" s="263">
        <v>7059</v>
      </c>
      <c r="B632" s="263" t="s">
        <v>1441</v>
      </c>
      <c r="C632" s="264" t="s">
        <v>27</v>
      </c>
      <c r="D632" s="265">
        <v>3.91</v>
      </c>
    </row>
    <row r="633" spans="1:4" ht="13.5">
      <c r="A633" s="263">
        <v>7060</v>
      </c>
      <c r="B633" s="263" t="s">
        <v>1442</v>
      </c>
      <c r="C633" s="264" t="s">
        <v>27</v>
      </c>
      <c r="D633" s="265">
        <v>20.98</v>
      </c>
    </row>
    <row r="634" spans="1:4" ht="13.5">
      <c r="A634" s="263">
        <v>7061</v>
      </c>
      <c r="B634" s="263" t="s">
        <v>1443</v>
      </c>
      <c r="C634" s="264" t="s">
        <v>27</v>
      </c>
      <c r="D634" s="265">
        <v>96.07</v>
      </c>
    </row>
    <row r="635" spans="1:4" ht="13.5">
      <c r="A635" s="263">
        <v>7063</v>
      </c>
      <c r="B635" s="263" t="s">
        <v>132</v>
      </c>
      <c r="C635" s="264" t="s">
        <v>27</v>
      </c>
      <c r="D635" s="265">
        <v>9.34</v>
      </c>
    </row>
    <row r="636" spans="1:4" ht="13.5">
      <c r="A636" s="263">
        <v>7064</v>
      </c>
      <c r="B636" s="263" t="s">
        <v>133</v>
      </c>
      <c r="C636" s="264" t="s">
        <v>27</v>
      </c>
      <c r="D636" s="265">
        <v>2.4500000000000002</v>
      </c>
    </row>
    <row r="637" spans="1:4" ht="13.5">
      <c r="A637" s="263">
        <v>7065</v>
      </c>
      <c r="B637" s="263" t="s">
        <v>134</v>
      </c>
      <c r="C637" s="264" t="s">
        <v>27</v>
      </c>
      <c r="D637" s="265">
        <v>10.220000000000001</v>
      </c>
    </row>
    <row r="638" spans="1:4" ht="13.5">
      <c r="A638" s="263">
        <v>7066</v>
      </c>
      <c r="B638" s="263" t="s">
        <v>135</v>
      </c>
      <c r="C638" s="264" t="s">
        <v>27</v>
      </c>
      <c r="D638" s="265">
        <v>63.34</v>
      </c>
    </row>
    <row r="639" spans="1:4" ht="13.5">
      <c r="A639" s="263">
        <v>53786</v>
      </c>
      <c r="B639" s="263" t="s">
        <v>1451</v>
      </c>
      <c r="C639" s="264" t="s">
        <v>27</v>
      </c>
      <c r="D639" s="265">
        <v>48.41</v>
      </c>
    </row>
    <row r="640" spans="1:4" ht="13.5">
      <c r="A640" s="263">
        <v>53788</v>
      </c>
      <c r="B640" s="263" t="s">
        <v>1452</v>
      </c>
      <c r="C640" s="264" t="s">
        <v>27</v>
      </c>
      <c r="D640" s="265">
        <v>42.1</v>
      </c>
    </row>
    <row r="641" spans="1:4" ht="13.5">
      <c r="A641" s="263">
        <v>53792</v>
      </c>
      <c r="B641" s="263" t="s">
        <v>1453</v>
      </c>
      <c r="C641" s="264" t="s">
        <v>27</v>
      </c>
      <c r="D641" s="265">
        <v>119.44</v>
      </c>
    </row>
    <row r="642" spans="1:4" ht="13.5">
      <c r="A642" s="263">
        <v>53794</v>
      </c>
      <c r="B642" s="263" t="s">
        <v>147</v>
      </c>
      <c r="C642" s="264" t="s">
        <v>27</v>
      </c>
      <c r="D642" s="265">
        <v>35</v>
      </c>
    </row>
    <row r="643" spans="1:4" ht="13.5">
      <c r="A643" s="263">
        <v>53797</v>
      </c>
      <c r="B643" s="263" t="s">
        <v>1454</v>
      </c>
      <c r="C643" s="264" t="s">
        <v>27</v>
      </c>
      <c r="D643" s="265">
        <v>98.15</v>
      </c>
    </row>
    <row r="644" spans="1:4" ht="13.5">
      <c r="A644" s="263">
        <v>53804</v>
      </c>
      <c r="B644" s="263" t="s">
        <v>1455</v>
      </c>
      <c r="C644" s="264" t="s">
        <v>27</v>
      </c>
      <c r="D644" s="265">
        <v>2.4300000000000002</v>
      </c>
    </row>
    <row r="645" spans="1:4" ht="13.5">
      <c r="A645" s="263">
        <v>53806</v>
      </c>
      <c r="B645" s="263" t="s">
        <v>1456</v>
      </c>
      <c r="C645" s="264" t="s">
        <v>27</v>
      </c>
      <c r="D645" s="265">
        <v>38.950000000000003</v>
      </c>
    </row>
    <row r="646" spans="1:4" ht="13.5">
      <c r="A646" s="263">
        <v>53810</v>
      </c>
      <c r="B646" s="263" t="s">
        <v>148</v>
      </c>
      <c r="C646" s="264" t="s">
        <v>27</v>
      </c>
      <c r="D646" s="265">
        <v>39.19</v>
      </c>
    </row>
    <row r="647" spans="1:4" ht="13.5">
      <c r="A647" s="263">
        <v>53814</v>
      </c>
      <c r="B647" s="263" t="s">
        <v>1457</v>
      </c>
      <c r="C647" s="264" t="s">
        <v>27</v>
      </c>
      <c r="D647" s="265">
        <v>128.38999999999999</v>
      </c>
    </row>
    <row r="648" spans="1:4" ht="13.5">
      <c r="A648" s="263">
        <v>53817</v>
      </c>
      <c r="B648" s="263" t="s">
        <v>1458</v>
      </c>
      <c r="C648" s="264" t="s">
        <v>27</v>
      </c>
      <c r="D648" s="265">
        <v>52.64</v>
      </c>
    </row>
    <row r="649" spans="1:4" ht="13.5">
      <c r="A649" s="263">
        <v>53818</v>
      </c>
      <c r="B649" s="263" t="s">
        <v>1459</v>
      </c>
      <c r="C649" s="264" t="s">
        <v>27</v>
      </c>
      <c r="D649" s="265">
        <v>4.46</v>
      </c>
    </row>
    <row r="650" spans="1:4" ht="13.5">
      <c r="A650" s="263">
        <v>53827</v>
      </c>
      <c r="B650" s="263" t="s">
        <v>149</v>
      </c>
      <c r="C650" s="264" t="s">
        <v>27</v>
      </c>
      <c r="D650" s="265">
        <v>96.07</v>
      </c>
    </row>
    <row r="651" spans="1:4" ht="13.5">
      <c r="A651" s="263">
        <v>53829</v>
      </c>
      <c r="B651" s="263" t="s">
        <v>1460</v>
      </c>
      <c r="C651" s="264" t="s">
        <v>27</v>
      </c>
      <c r="D651" s="265">
        <v>98.15</v>
      </c>
    </row>
    <row r="652" spans="1:4" ht="13.5">
      <c r="A652" s="263">
        <v>53831</v>
      </c>
      <c r="B652" s="263" t="s">
        <v>1461</v>
      </c>
      <c r="C652" s="264" t="s">
        <v>27</v>
      </c>
      <c r="D652" s="265">
        <v>119.44</v>
      </c>
    </row>
    <row r="653" spans="1:4" ht="13.5">
      <c r="A653" s="263">
        <v>53840</v>
      </c>
      <c r="B653" s="263" t="s">
        <v>1462</v>
      </c>
      <c r="C653" s="264" t="s">
        <v>27</v>
      </c>
      <c r="D653" s="265">
        <v>1.32</v>
      </c>
    </row>
    <row r="654" spans="1:4" ht="13.5">
      <c r="A654" s="263">
        <v>53841</v>
      </c>
      <c r="B654" s="263" t="s">
        <v>1463</v>
      </c>
      <c r="C654" s="264" t="s">
        <v>27</v>
      </c>
      <c r="D654" s="265">
        <v>0.91</v>
      </c>
    </row>
    <row r="655" spans="1:4" ht="13.5">
      <c r="A655" s="263">
        <v>53849</v>
      </c>
      <c r="B655" s="263" t="s">
        <v>1464</v>
      </c>
      <c r="C655" s="264" t="s">
        <v>27</v>
      </c>
      <c r="D655" s="265">
        <v>65.81</v>
      </c>
    </row>
    <row r="656" spans="1:4" ht="13.5">
      <c r="A656" s="263">
        <v>53857</v>
      </c>
      <c r="B656" s="263" t="s">
        <v>1465</v>
      </c>
      <c r="C656" s="264" t="s">
        <v>27</v>
      </c>
      <c r="D656" s="265">
        <v>25.66</v>
      </c>
    </row>
    <row r="657" spans="1:4" ht="13.5">
      <c r="A657" s="263">
        <v>53858</v>
      </c>
      <c r="B657" s="263" t="s">
        <v>1466</v>
      </c>
      <c r="C657" s="264" t="s">
        <v>27</v>
      </c>
      <c r="D657" s="265">
        <v>67.38</v>
      </c>
    </row>
    <row r="658" spans="1:4" ht="13.5">
      <c r="A658" s="263">
        <v>53861</v>
      </c>
      <c r="B658" s="263" t="s">
        <v>1467</v>
      </c>
      <c r="C658" s="264" t="s">
        <v>27</v>
      </c>
      <c r="D658" s="265">
        <v>35.58</v>
      </c>
    </row>
    <row r="659" spans="1:4" ht="13.5">
      <c r="A659" s="263">
        <v>53863</v>
      </c>
      <c r="B659" s="263" t="s">
        <v>1468</v>
      </c>
      <c r="C659" s="264" t="s">
        <v>27</v>
      </c>
      <c r="D659" s="265">
        <v>1.37</v>
      </c>
    </row>
    <row r="660" spans="1:4" ht="13.5">
      <c r="A660" s="263">
        <v>53865</v>
      </c>
      <c r="B660" s="263" t="s">
        <v>1469</v>
      </c>
      <c r="C660" s="264" t="s">
        <v>27</v>
      </c>
      <c r="D660" s="265">
        <v>32.729999999999997</v>
      </c>
    </row>
    <row r="661" spans="1:4" ht="13.5">
      <c r="A661" s="263">
        <v>53866</v>
      </c>
      <c r="B661" s="263" t="s">
        <v>1470</v>
      </c>
      <c r="C661" s="264" t="s">
        <v>27</v>
      </c>
      <c r="D661" s="265">
        <v>1.1200000000000001</v>
      </c>
    </row>
    <row r="662" spans="1:4" ht="13.5">
      <c r="A662" s="263">
        <v>53882</v>
      </c>
      <c r="B662" s="263" t="s">
        <v>1471</v>
      </c>
      <c r="C662" s="264" t="s">
        <v>27</v>
      </c>
      <c r="D662" s="265">
        <v>16.84</v>
      </c>
    </row>
    <row r="663" spans="1:4" ht="13.5">
      <c r="A663" s="263">
        <v>55263</v>
      </c>
      <c r="B663" s="263" t="s">
        <v>1472</v>
      </c>
      <c r="C663" s="264" t="s">
        <v>27</v>
      </c>
      <c r="D663" s="265">
        <v>58.44</v>
      </c>
    </row>
    <row r="664" spans="1:4" ht="13.5">
      <c r="A664" s="263">
        <v>73303</v>
      </c>
      <c r="B664" s="263" t="s">
        <v>1540</v>
      </c>
      <c r="C664" s="264" t="s">
        <v>27</v>
      </c>
      <c r="D664" s="265">
        <v>3.43</v>
      </c>
    </row>
    <row r="665" spans="1:4" ht="13.5">
      <c r="A665" s="263">
        <v>73307</v>
      </c>
      <c r="B665" s="263" t="s">
        <v>1541</v>
      </c>
      <c r="C665" s="264" t="s">
        <v>27</v>
      </c>
      <c r="D665" s="265">
        <v>3.06</v>
      </c>
    </row>
    <row r="666" spans="1:4" ht="13.5">
      <c r="A666" s="263">
        <v>73309</v>
      </c>
      <c r="B666" s="263" t="s">
        <v>218</v>
      </c>
      <c r="C666" s="264" t="s">
        <v>27</v>
      </c>
      <c r="D666" s="265">
        <v>15.37</v>
      </c>
    </row>
    <row r="667" spans="1:4" ht="13.5">
      <c r="A667" s="263">
        <v>73311</v>
      </c>
      <c r="B667" s="263" t="s">
        <v>219</v>
      </c>
      <c r="C667" s="264" t="s">
        <v>27</v>
      </c>
      <c r="D667" s="265">
        <v>110.54</v>
      </c>
    </row>
    <row r="668" spans="1:4" ht="13.5">
      <c r="A668" s="263">
        <v>73313</v>
      </c>
      <c r="B668" s="263" t="s">
        <v>220</v>
      </c>
      <c r="C668" s="264" t="s">
        <v>27</v>
      </c>
      <c r="D668" s="265">
        <v>4.03</v>
      </c>
    </row>
    <row r="669" spans="1:4" ht="13.5">
      <c r="A669" s="263">
        <v>73315</v>
      </c>
      <c r="B669" s="263" t="s">
        <v>221</v>
      </c>
      <c r="C669" s="264" t="s">
        <v>27</v>
      </c>
      <c r="D669" s="265">
        <v>42.1</v>
      </c>
    </row>
    <row r="670" spans="1:4" ht="13.5">
      <c r="A670" s="263">
        <v>73335</v>
      </c>
      <c r="B670" s="263" t="s">
        <v>1542</v>
      </c>
      <c r="C670" s="264" t="s">
        <v>27</v>
      </c>
      <c r="D670" s="265">
        <v>16.190000000000001</v>
      </c>
    </row>
    <row r="671" spans="1:4" ht="13.5">
      <c r="A671" s="263">
        <v>73340</v>
      </c>
      <c r="B671" s="263" t="s">
        <v>1543</v>
      </c>
      <c r="C671" s="264" t="s">
        <v>27</v>
      </c>
      <c r="D671" s="265">
        <v>96.07</v>
      </c>
    </row>
    <row r="672" spans="1:4" ht="13.5">
      <c r="A672" s="263">
        <v>83361</v>
      </c>
      <c r="B672" s="263" t="s">
        <v>1561</v>
      </c>
      <c r="C672" s="264" t="s">
        <v>27</v>
      </c>
      <c r="D672" s="265">
        <v>10.1</v>
      </c>
    </row>
    <row r="673" spans="1:4" ht="13.5">
      <c r="A673" s="263">
        <v>83761</v>
      </c>
      <c r="B673" s="263" t="s">
        <v>1609</v>
      </c>
      <c r="C673" s="264" t="s">
        <v>27</v>
      </c>
      <c r="D673" s="265">
        <v>7.32</v>
      </c>
    </row>
    <row r="674" spans="1:4" ht="13.5">
      <c r="A674" s="263">
        <v>83762</v>
      </c>
      <c r="B674" s="263" t="s">
        <v>1610</v>
      </c>
      <c r="C674" s="264" t="s">
        <v>27</v>
      </c>
      <c r="D674" s="265">
        <v>9.15</v>
      </c>
    </row>
    <row r="675" spans="1:4" ht="13.5">
      <c r="A675" s="263">
        <v>83763</v>
      </c>
      <c r="B675" s="263" t="s">
        <v>1611</v>
      </c>
      <c r="C675" s="264" t="s">
        <v>27</v>
      </c>
      <c r="D675" s="265">
        <v>31.16</v>
      </c>
    </row>
    <row r="676" spans="1:4" ht="13.5">
      <c r="A676" s="263">
        <v>83764</v>
      </c>
      <c r="B676" s="263" t="s">
        <v>1612</v>
      </c>
      <c r="C676" s="264" t="s">
        <v>27</v>
      </c>
      <c r="D676" s="265">
        <v>1.64</v>
      </c>
    </row>
    <row r="677" spans="1:4" ht="13.5">
      <c r="A677" s="263">
        <v>87026</v>
      </c>
      <c r="B677" s="263" t="s">
        <v>1695</v>
      </c>
      <c r="C677" s="264" t="s">
        <v>27</v>
      </c>
      <c r="D677" s="265">
        <v>0.35</v>
      </c>
    </row>
    <row r="678" spans="1:4" ht="13.5">
      <c r="A678" s="263">
        <v>87441</v>
      </c>
      <c r="B678" s="263" t="s">
        <v>386</v>
      </c>
      <c r="C678" s="264" t="s">
        <v>27</v>
      </c>
      <c r="D678" s="265">
        <v>0.31</v>
      </c>
    </row>
    <row r="679" spans="1:4" ht="13.5">
      <c r="A679" s="263">
        <v>87442</v>
      </c>
      <c r="B679" s="263" t="s">
        <v>387</v>
      </c>
      <c r="C679" s="264" t="s">
        <v>27</v>
      </c>
      <c r="D679" s="265">
        <v>0.06</v>
      </c>
    </row>
    <row r="680" spans="1:4" ht="13.5">
      <c r="A680" s="263">
        <v>87443</v>
      </c>
      <c r="B680" s="263" t="s">
        <v>388</v>
      </c>
      <c r="C680" s="264" t="s">
        <v>27</v>
      </c>
      <c r="D680" s="265">
        <v>0.28999999999999998</v>
      </c>
    </row>
    <row r="681" spans="1:4" ht="13.5">
      <c r="A681" s="263">
        <v>87444</v>
      </c>
      <c r="B681" s="263" t="s">
        <v>1853</v>
      </c>
      <c r="C681" s="264" t="s">
        <v>27</v>
      </c>
      <c r="D681" s="265">
        <v>2.62</v>
      </c>
    </row>
    <row r="682" spans="1:4" ht="13.5">
      <c r="A682" s="263">
        <v>88387</v>
      </c>
      <c r="B682" s="263" t="s">
        <v>2100</v>
      </c>
      <c r="C682" s="264" t="s">
        <v>27</v>
      </c>
      <c r="D682" s="265">
        <v>0.6</v>
      </c>
    </row>
    <row r="683" spans="1:4" ht="13.5">
      <c r="A683" s="263">
        <v>88389</v>
      </c>
      <c r="B683" s="263" t="s">
        <v>2101</v>
      </c>
      <c r="C683" s="264" t="s">
        <v>27</v>
      </c>
      <c r="D683" s="265">
        <v>0.13</v>
      </c>
    </row>
    <row r="684" spans="1:4" ht="13.5">
      <c r="A684" s="263">
        <v>88390</v>
      </c>
      <c r="B684" s="263" t="s">
        <v>2102</v>
      </c>
      <c r="C684" s="264" t="s">
        <v>27</v>
      </c>
      <c r="D684" s="265">
        <v>0.75</v>
      </c>
    </row>
    <row r="685" spans="1:4" ht="13.5">
      <c r="A685" s="263">
        <v>88391</v>
      </c>
      <c r="B685" s="263" t="s">
        <v>2103</v>
      </c>
      <c r="C685" s="264" t="s">
        <v>27</v>
      </c>
      <c r="D685" s="265">
        <v>1.84</v>
      </c>
    </row>
    <row r="686" spans="1:4" ht="13.5">
      <c r="A686" s="263">
        <v>88394</v>
      </c>
      <c r="B686" s="263" t="s">
        <v>2106</v>
      </c>
      <c r="C686" s="264" t="s">
        <v>27</v>
      </c>
      <c r="D686" s="265">
        <v>0.71</v>
      </c>
    </row>
    <row r="687" spans="1:4" ht="13.5">
      <c r="A687" s="263">
        <v>88395</v>
      </c>
      <c r="B687" s="263" t="s">
        <v>2107</v>
      </c>
      <c r="C687" s="264" t="s">
        <v>27</v>
      </c>
      <c r="D687" s="265">
        <v>0.16</v>
      </c>
    </row>
    <row r="688" spans="1:4" ht="13.5">
      <c r="A688" s="263">
        <v>88396</v>
      </c>
      <c r="B688" s="263" t="s">
        <v>2108</v>
      </c>
      <c r="C688" s="264" t="s">
        <v>27</v>
      </c>
      <c r="D688" s="265">
        <v>0.89</v>
      </c>
    </row>
    <row r="689" spans="1:4" ht="13.5">
      <c r="A689" s="263">
        <v>88397</v>
      </c>
      <c r="B689" s="263" t="s">
        <v>2109</v>
      </c>
      <c r="C689" s="264" t="s">
        <v>27</v>
      </c>
      <c r="D689" s="265">
        <v>2.76</v>
      </c>
    </row>
    <row r="690" spans="1:4" ht="13.5">
      <c r="A690" s="263">
        <v>88400</v>
      </c>
      <c r="B690" s="263" t="s">
        <v>2112</v>
      </c>
      <c r="C690" s="264" t="s">
        <v>27</v>
      </c>
      <c r="D690" s="265">
        <v>0.56999999999999995</v>
      </c>
    </row>
    <row r="691" spans="1:4" ht="13.5">
      <c r="A691" s="263">
        <v>88401</v>
      </c>
      <c r="B691" s="263" t="s">
        <v>2113</v>
      </c>
      <c r="C691" s="264" t="s">
        <v>27</v>
      </c>
      <c r="D691" s="265">
        <v>0.12</v>
      </c>
    </row>
    <row r="692" spans="1:4" ht="13.5">
      <c r="A692" s="263">
        <v>88402</v>
      </c>
      <c r="B692" s="263" t="s">
        <v>2114</v>
      </c>
      <c r="C692" s="264" t="s">
        <v>27</v>
      </c>
      <c r="D692" s="265">
        <v>0.71</v>
      </c>
    </row>
    <row r="693" spans="1:4" ht="13.5">
      <c r="A693" s="263">
        <v>88403</v>
      </c>
      <c r="B693" s="263" t="s">
        <v>2115</v>
      </c>
      <c r="C693" s="264" t="s">
        <v>27</v>
      </c>
      <c r="D693" s="265">
        <v>1.1000000000000001</v>
      </c>
    </row>
    <row r="694" spans="1:4" ht="13.5">
      <c r="A694" s="263">
        <v>88419</v>
      </c>
      <c r="B694" s="263" t="s">
        <v>508</v>
      </c>
      <c r="C694" s="264" t="s">
        <v>27</v>
      </c>
      <c r="D694" s="265">
        <v>3.71</v>
      </c>
    </row>
    <row r="695" spans="1:4" ht="13.5">
      <c r="A695" s="263">
        <v>88422</v>
      </c>
      <c r="B695" s="263" t="s">
        <v>509</v>
      </c>
      <c r="C695" s="264" t="s">
        <v>27</v>
      </c>
      <c r="D695" s="265">
        <v>0.83</v>
      </c>
    </row>
    <row r="696" spans="1:4" ht="13.5">
      <c r="A696" s="263">
        <v>88425</v>
      </c>
      <c r="B696" s="263" t="s">
        <v>511</v>
      </c>
      <c r="C696" s="264" t="s">
        <v>27</v>
      </c>
      <c r="D696" s="265">
        <v>4.0599999999999996</v>
      </c>
    </row>
    <row r="697" spans="1:4" ht="13.5">
      <c r="A697" s="263">
        <v>88427</v>
      </c>
      <c r="B697" s="263" t="s">
        <v>2126</v>
      </c>
      <c r="C697" s="264" t="s">
        <v>27</v>
      </c>
      <c r="D697" s="265">
        <v>2.8</v>
      </c>
    </row>
    <row r="698" spans="1:4" ht="13.5">
      <c r="A698" s="263">
        <v>88434</v>
      </c>
      <c r="B698" s="263" t="s">
        <v>2130</v>
      </c>
      <c r="C698" s="264" t="s">
        <v>27</v>
      </c>
      <c r="D698" s="265">
        <v>4.92</v>
      </c>
    </row>
    <row r="699" spans="1:4" ht="13.5">
      <c r="A699" s="263">
        <v>88435</v>
      </c>
      <c r="B699" s="263" t="s">
        <v>2131</v>
      </c>
      <c r="C699" s="264" t="s">
        <v>27</v>
      </c>
      <c r="D699" s="265">
        <v>1.1000000000000001</v>
      </c>
    </row>
    <row r="700" spans="1:4" ht="13.5">
      <c r="A700" s="263">
        <v>88436</v>
      </c>
      <c r="B700" s="263" t="s">
        <v>2132</v>
      </c>
      <c r="C700" s="264" t="s">
        <v>27</v>
      </c>
      <c r="D700" s="265">
        <v>5.39</v>
      </c>
    </row>
    <row r="701" spans="1:4" ht="13.5">
      <c r="A701" s="263">
        <v>88437</v>
      </c>
      <c r="B701" s="263" t="s">
        <v>2133</v>
      </c>
      <c r="C701" s="264" t="s">
        <v>27</v>
      </c>
      <c r="D701" s="265">
        <v>2.8</v>
      </c>
    </row>
    <row r="702" spans="1:4" ht="13.5">
      <c r="A702" s="263">
        <v>88569</v>
      </c>
      <c r="B702" s="263" t="s">
        <v>533</v>
      </c>
      <c r="C702" s="264" t="s">
        <v>27</v>
      </c>
      <c r="D702" s="265">
        <v>2.46</v>
      </c>
    </row>
    <row r="703" spans="1:4" ht="13.5">
      <c r="A703" s="263">
        <v>88570</v>
      </c>
      <c r="B703" s="263" t="s">
        <v>534</v>
      </c>
      <c r="C703" s="264" t="s">
        <v>27</v>
      </c>
      <c r="D703" s="265">
        <v>0.83</v>
      </c>
    </row>
    <row r="704" spans="1:4" ht="13.5">
      <c r="A704" s="263">
        <v>88826</v>
      </c>
      <c r="B704" s="263" t="s">
        <v>2160</v>
      </c>
      <c r="C704" s="264" t="s">
        <v>27</v>
      </c>
      <c r="D704" s="265">
        <v>0.22</v>
      </c>
    </row>
    <row r="705" spans="1:4" ht="13.5">
      <c r="A705" s="263">
        <v>88827</v>
      </c>
      <c r="B705" s="263" t="s">
        <v>2161</v>
      </c>
      <c r="C705" s="264" t="s">
        <v>27</v>
      </c>
      <c r="D705" s="265">
        <v>0.05</v>
      </c>
    </row>
    <row r="706" spans="1:4" ht="13.5">
      <c r="A706" s="263">
        <v>88828</v>
      </c>
      <c r="B706" s="263" t="s">
        <v>2162</v>
      </c>
      <c r="C706" s="264" t="s">
        <v>27</v>
      </c>
      <c r="D706" s="265">
        <v>0.21</v>
      </c>
    </row>
    <row r="707" spans="1:4" ht="13.5">
      <c r="A707" s="263">
        <v>88829</v>
      </c>
      <c r="B707" s="263" t="s">
        <v>2163</v>
      </c>
      <c r="C707" s="264" t="s">
        <v>27</v>
      </c>
      <c r="D707" s="265">
        <v>0.73</v>
      </c>
    </row>
    <row r="708" spans="1:4" ht="13.5">
      <c r="A708" s="263">
        <v>88832</v>
      </c>
      <c r="B708" s="263" t="s">
        <v>2166</v>
      </c>
      <c r="C708" s="264" t="s">
        <v>27</v>
      </c>
      <c r="D708" s="265">
        <v>21.73</v>
      </c>
    </row>
    <row r="709" spans="1:4" ht="13.5">
      <c r="A709" s="263">
        <v>88834</v>
      </c>
      <c r="B709" s="263" t="s">
        <v>2167</v>
      </c>
      <c r="C709" s="264" t="s">
        <v>27</v>
      </c>
      <c r="D709" s="265">
        <v>5.58</v>
      </c>
    </row>
    <row r="710" spans="1:4" ht="13.5">
      <c r="A710" s="263">
        <v>88835</v>
      </c>
      <c r="B710" s="263" t="s">
        <v>2168</v>
      </c>
      <c r="C710" s="264" t="s">
        <v>27</v>
      </c>
      <c r="D710" s="265">
        <v>27.17</v>
      </c>
    </row>
    <row r="711" spans="1:4" ht="13.5">
      <c r="A711" s="263">
        <v>88836</v>
      </c>
      <c r="B711" s="263" t="s">
        <v>2169</v>
      </c>
      <c r="C711" s="264" t="s">
        <v>27</v>
      </c>
      <c r="D711" s="265">
        <v>57.89</v>
      </c>
    </row>
    <row r="712" spans="1:4" ht="13.5">
      <c r="A712" s="263">
        <v>88839</v>
      </c>
      <c r="B712" s="263" t="s">
        <v>2170</v>
      </c>
      <c r="C712" s="264" t="s">
        <v>27</v>
      </c>
      <c r="D712" s="265">
        <v>17.7</v>
      </c>
    </row>
    <row r="713" spans="1:4" ht="13.5">
      <c r="A713" s="263">
        <v>88840</v>
      </c>
      <c r="B713" s="263" t="s">
        <v>2171</v>
      </c>
      <c r="C713" s="264" t="s">
        <v>27</v>
      </c>
      <c r="D713" s="265">
        <v>7.57</v>
      </c>
    </row>
    <row r="714" spans="1:4" ht="13.5">
      <c r="A714" s="263">
        <v>88841</v>
      </c>
      <c r="B714" s="263" t="s">
        <v>2172</v>
      </c>
      <c r="C714" s="264" t="s">
        <v>27</v>
      </c>
      <c r="D714" s="265">
        <v>31.64</v>
      </c>
    </row>
    <row r="715" spans="1:4" ht="13.5">
      <c r="A715" s="263">
        <v>88842</v>
      </c>
      <c r="B715" s="263" t="s">
        <v>2173</v>
      </c>
      <c r="C715" s="264" t="s">
        <v>27</v>
      </c>
      <c r="D715" s="265">
        <v>65.81</v>
      </c>
    </row>
    <row r="716" spans="1:4" ht="13.5">
      <c r="A716" s="263">
        <v>88847</v>
      </c>
      <c r="B716" s="263" t="s">
        <v>2176</v>
      </c>
      <c r="C716" s="264" t="s">
        <v>27</v>
      </c>
      <c r="D716" s="265">
        <v>14.55</v>
      </c>
    </row>
    <row r="717" spans="1:4" ht="13.5">
      <c r="A717" s="263">
        <v>88848</v>
      </c>
      <c r="B717" s="263" t="s">
        <v>2177</v>
      </c>
      <c r="C717" s="264" t="s">
        <v>27</v>
      </c>
      <c r="D717" s="265">
        <v>5.81</v>
      </c>
    </row>
    <row r="718" spans="1:4" ht="13.5">
      <c r="A718" s="263">
        <v>88853</v>
      </c>
      <c r="B718" s="263" t="s">
        <v>2178</v>
      </c>
      <c r="C718" s="264" t="s">
        <v>27</v>
      </c>
      <c r="D718" s="265">
        <v>0.16</v>
      </c>
    </row>
    <row r="719" spans="1:4" ht="13.5">
      <c r="A719" s="263">
        <v>88854</v>
      </c>
      <c r="B719" s="263" t="s">
        <v>2179</v>
      </c>
      <c r="C719" s="264" t="s">
        <v>27</v>
      </c>
      <c r="D719" s="265">
        <v>0.03</v>
      </c>
    </row>
    <row r="720" spans="1:4" ht="13.5">
      <c r="A720" s="263">
        <v>88855</v>
      </c>
      <c r="B720" s="263" t="s">
        <v>2180</v>
      </c>
      <c r="C720" s="264" t="s">
        <v>27</v>
      </c>
      <c r="D720" s="265">
        <v>1.68</v>
      </c>
    </row>
    <row r="721" spans="1:4" ht="13.5">
      <c r="A721" s="263">
        <v>88856</v>
      </c>
      <c r="B721" s="263" t="s">
        <v>2181</v>
      </c>
      <c r="C721" s="264" t="s">
        <v>27</v>
      </c>
      <c r="D721" s="265">
        <v>0.44</v>
      </c>
    </row>
    <row r="722" spans="1:4" ht="13.5">
      <c r="A722" s="263">
        <v>88857</v>
      </c>
      <c r="B722" s="263" t="s">
        <v>2182</v>
      </c>
      <c r="C722" s="264" t="s">
        <v>27</v>
      </c>
      <c r="D722" s="265">
        <v>13.64</v>
      </c>
    </row>
    <row r="723" spans="1:4" ht="13.5">
      <c r="A723" s="263">
        <v>88858</v>
      </c>
      <c r="B723" s="263" t="s">
        <v>2183</v>
      </c>
      <c r="C723" s="264" t="s">
        <v>27</v>
      </c>
      <c r="D723" s="265">
        <v>3.5</v>
      </c>
    </row>
    <row r="724" spans="1:4" ht="13.5">
      <c r="A724" s="263">
        <v>88859</v>
      </c>
      <c r="B724" s="263" t="s">
        <v>2184</v>
      </c>
      <c r="C724" s="264" t="s">
        <v>27</v>
      </c>
      <c r="D724" s="265">
        <v>12.13</v>
      </c>
    </row>
    <row r="725" spans="1:4" ht="13.5">
      <c r="A725" s="263">
        <v>88860</v>
      </c>
      <c r="B725" s="263" t="s">
        <v>2185</v>
      </c>
      <c r="C725" s="264" t="s">
        <v>27</v>
      </c>
      <c r="D725" s="265">
        <v>3.11</v>
      </c>
    </row>
    <row r="726" spans="1:4" ht="13.5">
      <c r="A726" s="263">
        <v>88900</v>
      </c>
      <c r="B726" s="263" t="s">
        <v>2186</v>
      </c>
      <c r="C726" s="264" t="s">
        <v>27</v>
      </c>
      <c r="D726" s="265">
        <v>25.34</v>
      </c>
    </row>
    <row r="727" spans="1:4" ht="13.5">
      <c r="A727" s="263">
        <v>88902</v>
      </c>
      <c r="B727" s="263" t="s">
        <v>2187</v>
      </c>
      <c r="C727" s="264" t="s">
        <v>27</v>
      </c>
      <c r="D727" s="265">
        <v>6.51</v>
      </c>
    </row>
    <row r="728" spans="1:4" ht="13.5">
      <c r="A728" s="263">
        <v>88903</v>
      </c>
      <c r="B728" s="263" t="s">
        <v>2188</v>
      </c>
      <c r="C728" s="264" t="s">
        <v>27</v>
      </c>
      <c r="D728" s="265">
        <v>31.68</v>
      </c>
    </row>
    <row r="729" spans="1:4" ht="13.5">
      <c r="A729" s="263">
        <v>88904</v>
      </c>
      <c r="B729" s="263" t="s">
        <v>2189</v>
      </c>
      <c r="C729" s="264" t="s">
        <v>27</v>
      </c>
      <c r="D729" s="265">
        <v>81.569999999999993</v>
      </c>
    </row>
    <row r="730" spans="1:4" ht="13.5">
      <c r="A730" s="263">
        <v>89009</v>
      </c>
      <c r="B730" s="263" t="s">
        <v>536</v>
      </c>
      <c r="C730" s="264" t="s">
        <v>27</v>
      </c>
      <c r="D730" s="265">
        <v>21.92</v>
      </c>
    </row>
    <row r="731" spans="1:4" ht="13.5">
      <c r="A731" s="263">
        <v>89010</v>
      </c>
      <c r="B731" s="263" t="s">
        <v>537</v>
      </c>
      <c r="C731" s="264" t="s">
        <v>27</v>
      </c>
      <c r="D731" s="265">
        <v>9.3699999999999992</v>
      </c>
    </row>
    <row r="732" spans="1:4" ht="13.5">
      <c r="A732" s="263">
        <v>89011</v>
      </c>
      <c r="B732" s="263" t="s">
        <v>2192</v>
      </c>
      <c r="C732" s="264" t="s">
        <v>27</v>
      </c>
      <c r="D732" s="265">
        <v>13.16</v>
      </c>
    </row>
    <row r="733" spans="1:4" ht="13.5">
      <c r="A733" s="263">
        <v>89012</v>
      </c>
      <c r="B733" s="263" t="s">
        <v>2193</v>
      </c>
      <c r="C733" s="264" t="s">
        <v>27</v>
      </c>
      <c r="D733" s="265">
        <v>3.38</v>
      </c>
    </row>
    <row r="734" spans="1:4" ht="13.5">
      <c r="A734" s="263">
        <v>89013</v>
      </c>
      <c r="B734" s="263" t="s">
        <v>2194</v>
      </c>
      <c r="C734" s="264" t="s">
        <v>27</v>
      </c>
      <c r="D734" s="265">
        <v>71.81</v>
      </c>
    </row>
    <row r="735" spans="1:4" ht="13.5">
      <c r="A735" s="263">
        <v>89014</v>
      </c>
      <c r="B735" s="263" t="s">
        <v>2195</v>
      </c>
      <c r="C735" s="264" t="s">
        <v>27</v>
      </c>
      <c r="D735" s="265">
        <v>30.71</v>
      </c>
    </row>
    <row r="736" spans="1:4" ht="13.5">
      <c r="A736" s="263">
        <v>89015</v>
      </c>
      <c r="B736" s="263" t="s">
        <v>2196</v>
      </c>
      <c r="C736" s="264" t="s">
        <v>27</v>
      </c>
      <c r="D736" s="265">
        <v>1.94</v>
      </c>
    </row>
    <row r="737" spans="1:4" ht="13.5">
      <c r="A737" s="263">
        <v>89016</v>
      </c>
      <c r="B737" s="263" t="s">
        <v>2197</v>
      </c>
      <c r="C737" s="264" t="s">
        <v>27</v>
      </c>
      <c r="D737" s="265">
        <v>0.5</v>
      </c>
    </row>
    <row r="738" spans="1:4" ht="13.5">
      <c r="A738" s="263">
        <v>89017</v>
      </c>
      <c r="B738" s="263" t="s">
        <v>2198</v>
      </c>
      <c r="C738" s="264" t="s">
        <v>27</v>
      </c>
      <c r="D738" s="265">
        <v>21.79</v>
      </c>
    </row>
    <row r="739" spans="1:4" ht="13.5">
      <c r="A739" s="263">
        <v>89018</v>
      </c>
      <c r="B739" s="263" t="s">
        <v>2199</v>
      </c>
      <c r="C739" s="264" t="s">
        <v>27</v>
      </c>
      <c r="D739" s="265">
        <v>9.31</v>
      </c>
    </row>
    <row r="740" spans="1:4" ht="13.5">
      <c r="A740" s="263">
        <v>89019</v>
      </c>
      <c r="B740" s="263" t="s">
        <v>2200</v>
      </c>
      <c r="C740" s="264" t="s">
        <v>27</v>
      </c>
      <c r="D740" s="265">
        <v>0.24</v>
      </c>
    </row>
    <row r="741" spans="1:4" ht="13.5">
      <c r="A741" s="263">
        <v>89020</v>
      </c>
      <c r="B741" s="263" t="s">
        <v>2201</v>
      </c>
      <c r="C741" s="264" t="s">
        <v>27</v>
      </c>
      <c r="D741" s="265">
        <v>0.05</v>
      </c>
    </row>
    <row r="742" spans="1:4" ht="13.5">
      <c r="A742" s="263">
        <v>89023</v>
      </c>
      <c r="B742" s="263" t="s">
        <v>2204</v>
      </c>
      <c r="C742" s="264" t="s">
        <v>27</v>
      </c>
      <c r="D742" s="265">
        <v>2.2799999999999998</v>
      </c>
    </row>
    <row r="743" spans="1:4" ht="13.5">
      <c r="A743" s="263">
        <v>89024</v>
      </c>
      <c r="B743" s="263" t="s">
        <v>2205</v>
      </c>
      <c r="C743" s="264" t="s">
        <v>27</v>
      </c>
      <c r="D743" s="265">
        <v>0.91</v>
      </c>
    </row>
    <row r="744" spans="1:4" ht="13.5">
      <c r="A744" s="263">
        <v>89025</v>
      </c>
      <c r="B744" s="263" t="s">
        <v>2206</v>
      </c>
      <c r="C744" s="264" t="s">
        <v>27</v>
      </c>
      <c r="D744" s="265">
        <v>4.29</v>
      </c>
    </row>
    <row r="745" spans="1:4" ht="13.5">
      <c r="A745" s="263">
        <v>89026</v>
      </c>
      <c r="B745" s="263" t="s">
        <v>2207</v>
      </c>
      <c r="C745" s="264" t="s">
        <v>27</v>
      </c>
      <c r="D745" s="265">
        <v>156.56</v>
      </c>
    </row>
    <row r="746" spans="1:4" ht="13.5">
      <c r="A746" s="263">
        <v>89029</v>
      </c>
      <c r="B746" s="263" t="s">
        <v>2208</v>
      </c>
      <c r="C746" s="264" t="s">
        <v>27</v>
      </c>
      <c r="D746" s="265">
        <v>16.91</v>
      </c>
    </row>
    <row r="747" spans="1:4" ht="13.5">
      <c r="A747" s="263">
        <v>89030</v>
      </c>
      <c r="B747" s="263" t="s">
        <v>2209</v>
      </c>
      <c r="C747" s="264" t="s">
        <v>27</v>
      </c>
      <c r="D747" s="265">
        <v>7.23</v>
      </c>
    </row>
    <row r="748" spans="1:4" ht="13.5">
      <c r="A748" s="263">
        <v>89033</v>
      </c>
      <c r="B748" s="263" t="s">
        <v>540</v>
      </c>
      <c r="C748" s="264" t="s">
        <v>27</v>
      </c>
      <c r="D748" s="265">
        <v>6.85</v>
      </c>
    </row>
    <row r="749" spans="1:4" ht="13.5">
      <c r="A749" s="263">
        <v>89034</v>
      </c>
      <c r="B749" s="263" t="s">
        <v>541</v>
      </c>
      <c r="C749" s="264" t="s">
        <v>27</v>
      </c>
      <c r="D749" s="265">
        <v>1.79</v>
      </c>
    </row>
    <row r="750" spans="1:4" ht="13.5">
      <c r="A750" s="263">
        <v>89128</v>
      </c>
      <c r="B750" s="263" t="s">
        <v>2218</v>
      </c>
      <c r="C750" s="264" t="s">
        <v>27</v>
      </c>
      <c r="D750" s="265">
        <v>20.53</v>
      </c>
    </row>
    <row r="751" spans="1:4" ht="13.5">
      <c r="A751" s="263">
        <v>89129</v>
      </c>
      <c r="B751" s="263" t="s">
        <v>2219</v>
      </c>
      <c r="C751" s="264" t="s">
        <v>27</v>
      </c>
      <c r="D751" s="265">
        <v>5.27</v>
      </c>
    </row>
    <row r="752" spans="1:4" ht="13.5">
      <c r="A752" s="263">
        <v>89130</v>
      </c>
      <c r="B752" s="263" t="s">
        <v>2220</v>
      </c>
      <c r="C752" s="264" t="s">
        <v>27</v>
      </c>
      <c r="D752" s="265">
        <v>28.46</v>
      </c>
    </row>
    <row r="753" spans="1:4" ht="13.5">
      <c r="A753" s="263">
        <v>89131</v>
      </c>
      <c r="B753" s="263" t="s">
        <v>2221</v>
      </c>
      <c r="C753" s="264" t="s">
        <v>27</v>
      </c>
      <c r="D753" s="265">
        <v>7.32</v>
      </c>
    </row>
    <row r="754" spans="1:4" ht="13.5">
      <c r="A754" s="263">
        <v>89210</v>
      </c>
      <c r="B754" s="263" t="s">
        <v>2252</v>
      </c>
      <c r="C754" s="264" t="s">
        <v>27</v>
      </c>
      <c r="D754" s="265">
        <v>14.79</v>
      </c>
    </row>
    <row r="755" spans="1:4" ht="13.5">
      <c r="A755" s="263">
        <v>89211</v>
      </c>
      <c r="B755" s="263" t="s">
        <v>2253</v>
      </c>
      <c r="C755" s="264" t="s">
        <v>27</v>
      </c>
      <c r="D755" s="265">
        <v>3.88</v>
      </c>
    </row>
    <row r="756" spans="1:4" ht="13.5">
      <c r="A756" s="263">
        <v>89212</v>
      </c>
      <c r="B756" s="263" t="s">
        <v>550</v>
      </c>
      <c r="C756" s="264" t="s">
        <v>27</v>
      </c>
      <c r="D756" s="265">
        <v>14.54</v>
      </c>
    </row>
    <row r="757" spans="1:4" ht="13.5">
      <c r="A757" s="263">
        <v>89213</v>
      </c>
      <c r="B757" s="263" t="s">
        <v>551</v>
      </c>
      <c r="C757" s="264" t="s">
        <v>27</v>
      </c>
      <c r="D757" s="265">
        <v>4.3600000000000003</v>
      </c>
    </row>
    <row r="758" spans="1:4" ht="13.5">
      <c r="A758" s="263">
        <v>89214</v>
      </c>
      <c r="B758" s="263" t="s">
        <v>552</v>
      </c>
      <c r="C758" s="264" t="s">
        <v>27</v>
      </c>
      <c r="D758" s="265">
        <v>13.65</v>
      </c>
    </row>
    <row r="759" spans="1:4" ht="13.5">
      <c r="A759" s="263">
        <v>89215</v>
      </c>
      <c r="B759" s="263" t="s">
        <v>553</v>
      </c>
      <c r="C759" s="264" t="s">
        <v>27</v>
      </c>
      <c r="D759" s="265">
        <v>84.24</v>
      </c>
    </row>
    <row r="760" spans="1:4" ht="13.5">
      <c r="A760" s="263">
        <v>89221</v>
      </c>
      <c r="B760" s="263" t="s">
        <v>2254</v>
      </c>
      <c r="C760" s="264" t="s">
        <v>27</v>
      </c>
      <c r="D760" s="265">
        <v>0.92</v>
      </c>
    </row>
    <row r="761" spans="1:4" ht="13.5">
      <c r="A761" s="263">
        <v>89222</v>
      </c>
      <c r="B761" s="263" t="s">
        <v>2255</v>
      </c>
      <c r="C761" s="264" t="s">
        <v>27</v>
      </c>
      <c r="D761" s="265">
        <v>0.2</v>
      </c>
    </row>
    <row r="762" spans="1:4" ht="13.5">
      <c r="A762" s="263">
        <v>89223</v>
      </c>
      <c r="B762" s="263" t="s">
        <v>2256</v>
      </c>
      <c r="C762" s="264" t="s">
        <v>27</v>
      </c>
      <c r="D762" s="265">
        <v>0.86</v>
      </c>
    </row>
    <row r="763" spans="1:4" ht="13.5">
      <c r="A763" s="263">
        <v>89224</v>
      </c>
      <c r="B763" s="263" t="s">
        <v>2257</v>
      </c>
      <c r="C763" s="264" t="s">
        <v>27</v>
      </c>
      <c r="D763" s="265">
        <v>1.47</v>
      </c>
    </row>
    <row r="764" spans="1:4" ht="13.5">
      <c r="A764" s="263">
        <v>89228</v>
      </c>
      <c r="B764" s="263" t="s">
        <v>555</v>
      </c>
      <c r="C764" s="264" t="s">
        <v>27</v>
      </c>
      <c r="D764" s="265">
        <v>23</v>
      </c>
    </row>
    <row r="765" spans="1:4" ht="13.5">
      <c r="A765" s="263">
        <v>89229</v>
      </c>
      <c r="B765" s="263" t="s">
        <v>556</v>
      </c>
      <c r="C765" s="264" t="s">
        <v>27</v>
      </c>
      <c r="D765" s="265">
        <v>7.87</v>
      </c>
    </row>
    <row r="766" spans="1:4" ht="13.5">
      <c r="A766" s="263">
        <v>89230</v>
      </c>
      <c r="B766" s="263" t="s">
        <v>2260</v>
      </c>
      <c r="C766" s="264" t="s">
        <v>27</v>
      </c>
      <c r="D766" s="265">
        <v>75.319999999999993</v>
      </c>
    </row>
    <row r="767" spans="1:4" ht="13.5">
      <c r="A767" s="263">
        <v>89231</v>
      </c>
      <c r="B767" s="263" t="s">
        <v>2261</v>
      </c>
      <c r="C767" s="264" t="s">
        <v>27</v>
      </c>
      <c r="D767" s="265">
        <v>22.58</v>
      </c>
    </row>
    <row r="768" spans="1:4" ht="13.5">
      <c r="A768" s="263">
        <v>89232</v>
      </c>
      <c r="B768" s="263" t="s">
        <v>2262</v>
      </c>
      <c r="C768" s="264" t="s">
        <v>27</v>
      </c>
      <c r="D768" s="265">
        <v>134.35</v>
      </c>
    </row>
    <row r="769" spans="1:4" ht="13.5">
      <c r="A769" s="263">
        <v>89233</v>
      </c>
      <c r="B769" s="263" t="s">
        <v>2263</v>
      </c>
      <c r="C769" s="264" t="s">
        <v>27</v>
      </c>
      <c r="D769" s="265">
        <v>109.48</v>
      </c>
    </row>
    <row r="770" spans="1:4" ht="13.5">
      <c r="A770" s="263">
        <v>89236</v>
      </c>
      <c r="B770" s="263" t="s">
        <v>2266</v>
      </c>
      <c r="C770" s="264" t="s">
        <v>27</v>
      </c>
      <c r="D770" s="265">
        <v>175.95</v>
      </c>
    </row>
    <row r="771" spans="1:4" ht="13.5">
      <c r="A771" s="263">
        <v>89237</v>
      </c>
      <c r="B771" s="263" t="s">
        <v>2267</v>
      </c>
      <c r="C771" s="264" t="s">
        <v>27</v>
      </c>
      <c r="D771" s="265">
        <v>52.74</v>
      </c>
    </row>
    <row r="772" spans="1:4" ht="13.5">
      <c r="A772" s="263">
        <v>89238</v>
      </c>
      <c r="B772" s="263" t="s">
        <v>2268</v>
      </c>
      <c r="C772" s="264" t="s">
        <v>27</v>
      </c>
      <c r="D772" s="265">
        <v>313.85000000000002</v>
      </c>
    </row>
    <row r="773" spans="1:4" ht="13.5">
      <c r="A773" s="263">
        <v>89239</v>
      </c>
      <c r="B773" s="263" t="s">
        <v>2269</v>
      </c>
      <c r="C773" s="264" t="s">
        <v>27</v>
      </c>
      <c r="D773" s="265">
        <v>289.52999999999997</v>
      </c>
    </row>
    <row r="774" spans="1:4" ht="13.5">
      <c r="A774" s="263">
        <v>89240</v>
      </c>
      <c r="B774" s="263" t="s">
        <v>2270</v>
      </c>
      <c r="C774" s="264" t="s">
        <v>27</v>
      </c>
      <c r="D774" s="265">
        <v>54</v>
      </c>
    </row>
    <row r="775" spans="1:4" ht="13.5">
      <c r="A775" s="263">
        <v>89241</v>
      </c>
      <c r="B775" s="263" t="s">
        <v>557</v>
      </c>
      <c r="C775" s="264" t="s">
        <v>27</v>
      </c>
      <c r="D775" s="265">
        <v>18.489999999999998</v>
      </c>
    </row>
    <row r="776" spans="1:4" ht="13.5">
      <c r="A776" s="263">
        <v>89246</v>
      </c>
      <c r="B776" s="263" t="s">
        <v>558</v>
      </c>
      <c r="C776" s="264" t="s">
        <v>27</v>
      </c>
      <c r="D776" s="265">
        <v>152.88999999999999</v>
      </c>
    </row>
    <row r="777" spans="1:4" ht="13.5">
      <c r="A777" s="263">
        <v>89247</v>
      </c>
      <c r="B777" s="263" t="s">
        <v>559</v>
      </c>
      <c r="C777" s="264" t="s">
        <v>27</v>
      </c>
      <c r="D777" s="265">
        <v>45.83</v>
      </c>
    </row>
    <row r="778" spans="1:4" ht="13.5">
      <c r="A778" s="263">
        <v>89248</v>
      </c>
      <c r="B778" s="263" t="s">
        <v>560</v>
      </c>
      <c r="C778" s="264" t="s">
        <v>27</v>
      </c>
      <c r="D778" s="265">
        <v>272.72000000000003</v>
      </c>
    </row>
    <row r="779" spans="1:4" ht="13.5">
      <c r="A779" s="263">
        <v>89249</v>
      </c>
      <c r="B779" s="263" t="s">
        <v>561</v>
      </c>
      <c r="C779" s="264" t="s">
        <v>27</v>
      </c>
      <c r="D779" s="265">
        <v>222.14</v>
      </c>
    </row>
    <row r="780" spans="1:4" ht="13.5">
      <c r="A780" s="263">
        <v>89253</v>
      </c>
      <c r="B780" s="263" t="s">
        <v>2273</v>
      </c>
      <c r="C780" s="264" t="s">
        <v>27</v>
      </c>
      <c r="D780" s="265">
        <v>44.25</v>
      </c>
    </row>
    <row r="781" spans="1:4" ht="13.5">
      <c r="A781" s="263">
        <v>89254</v>
      </c>
      <c r="B781" s="263" t="s">
        <v>564</v>
      </c>
      <c r="C781" s="264" t="s">
        <v>27</v>
      </c>
      <c r="D781" s="265">
        <v>15.15</v>
      </c>
    </row>
    <row r="782" spans="1:4" ht="13.5">
      <c r="A782" s="263">
        <v>89255</v>
      </c>
      <c r="B782" s="263" t="s">
        <v>2274</v>
      </c>
      <c r="C782" s="264" t="s">
        <v>27</v>
      </c>
      <c r="D782" s="265">
        <v>71.13</v>
      </c>
    </row>
    <row r="783" spans="1:4" ht="13.5">
      <c r="A783" s="263">
        <v>89256</v>
      </c>
      <c r="B783" s="263" t="s">
        <v>2275</v>
      </c>
      <c r="C783" s="264" t="s">
        <v>27</v>
      </c>
      <c r="D783" s="265">
        <v>52.64</v>
      </c>
    </row>
    <row r="784" spans="1:4" ht="13.5">
      <c r="A784" s="263">
        <v>89259</v>
      </c>
      <c r="B784" s="263" t="s">
        <v>2278</v>
      </c>
      <c r="C784" s="264" t="s">
        <v>27</v>
      </c>
      <c r="D784" s="265">
        <v>9.09</v>
      </c>
    </row>
    <row r="785" spans="1:4" ht="13.5">
      <c r="A785" s="263">
        <v>89260</v>
      </c>
      <c r="B785" s="263" t="s">
        <v>2279</v>
      </c>
      <c r="C785" s="264" t="s">
        <v>27</v>
      </c>
      <c r="D785" s="265">
        <v>3.63</v>
      </c>
    </row>
    <row r="786" spans="1:4" ht="13.5">
      <c r="A786" s="263">
        <v>89262</v>
      </c>
      <c r="B786" s="263" t="s">
        <v>2280</v>
      </c>
      <c r="C786" s="264" t="s">
        <v>27</v>
      </c>
      <c r="D786" s="265">
        <v>17.059999999999999</v>
      </c>
    </row>
    <row r="787" spans="1:4" ht="13.5">
      <c r="A787" s="263">
        <v>89264</v>
      </c>
      <c r="B787" s="263" t="s">
        <v>2281</v>
      </c>
      <c r="C787" s="264" t="s">
        <v>27</v>
      </c>
      <c r="D787" s="265">
        <v>7.27</v>
      </c>
    </row>
    <row r="788" spans="1:4" ht="13.5">
      <c r="A788" s="263">
        <v>89265</v>
      </c>
      <c r="B788" s="263" t="s">
        <v>2282</v>
      </c>
      <c r="C788" s="264" t="s">
        <v>27</v>
      </c>
      <c r="D788" s="265">
        <v>2.9</v>
      </c>
    </row>
    <row r="789" spans="1:4" ht="13.5">
      <c r="A789" s="263">
        <v>89266</v>
      </c>
      <c r="B789" s="263" t="s">
        <v>2283</v>
      </c>
      <c r="C789" s="264" t="s">
        <v>27</v>
      </c>
      <c r="D789" s="265">
        <v>0.57999999999999996</v>
      </c>
    </row>
    <row r="790" spans="1:4" ht="13.5">
      <c r="A790" s="263">
        <v>89267</v>
      </c>
      <c r="B790" s="263" t="s">
        <v>2284</v>
      </c>
      <c r="C790" s="264" t="s">
        <v>27</v>
      </c>
      <c r="D790" s="265">
        <v>25.32</v>
      </c>
    </row>
    <row r="791" spans="1:4" ht="13.5">
      <c r="A791" s="263">
        <v>89268</v>
      </c>
      <c r="B791" s="263" t="s">
        <v>2285</v>
      </c>
      <c r="C791" s="264" t="s">
        <v>27</v>
      </c>
      <c r="D791" s="265">
        <v>8.67</v>
      </c>
    </row>
    <row r="792" spans="1:4" ht="13.5">
      <c r="A792" s="263">
        <v>89269</v>
      </c>
      <c r="B792" s="263" t="s">
        <v>2286</v>
      </c>
      <c r="C792" s="264" t="s">
        <v>27</v>
      </c>
      <c r="D792" s="265">
        <v>1.77</v>
      </c>
    </row>
    <row r="793" spans="1:4" ht="13.5">
      <c r="A793" s="263">
        <v>89270</v>
      </c>
      <c r="B793" s="263" t="s">
        <v>2287</v>
      </c>
      <c r="C793" s="264" t="s">
        <v>27</v>
      </c>
      <c r="D793" s="265">
        <v>40.700000000000003</v>
      </c>
    </row>
    <row r="794" spans="1:4" ht="13.5">
      <c r="A794" s="263">
        <v>89271</v>
      </c>
      <c r="B794" s="263" t="s">
        <v>2288</v>
      </c>
      <c r="C794" s="264" t="s">
        <v>27</v>
      </c>
      <c r="D794" s="265">
        <v>68.44</v>
      </c>
    </row>
    <row r="795" spans="1:4" ht="13.5">
      <c r="A795" s="263">
        <v>89274</v>
      </c>
      <c r="B795" s="263" t="s">
        <v>2291</v>
      </c>
      <c r="C795" s="264" t="s">
        <v>27</v>
      </c>
      <c r="D795" s="265">
        <v>1.1200000000000001</v>
      </c>
    </row>
    <row r="796" spans="1:4" ht="13.5">
      <c r="A796" s="263">
        <v>89275</v>
      </c>
      <c r="B796" s="263" t="s">
        <v>2292</v>
      </c>
      <c r="C796" s="264" t="s">
        <v>27</v>
      </c>
      <c r="D796" s="265">
        <v>0.25</v>
      </c>
    </row>
    <row r="797" spans="1:4" ht="13.5">
      <c r="A797" s="263">
        <v>89276</v>
      </c>
      <c r="B797" s="263" t="s">
        <v>2293</v>
      </c>
      <c r="C797" s="264" t="s">
        <v>27</v>
      </c>
      <c r="D797" s="265">
        <v>1.05</v>
      </c>
    </row>
    <row r="798" spans="1:4" ht="13.5">
      <c r="A798" s="263">
        <v>89277</v>
      </c>
      <c r="B798" s="263" t="s">
        <v>2294</v>
      </c>
      <c r="C798" s="264" t="s">
        <v>27</v>
      </c>
      <c r="D798" s="265">
        <v>5.25</v>
      </c>
    </row>
    <row r="799" spans="1:4" ht="13.5">
      <c r="A799" s="263">
        <v>89280</v>
      </c>
      <c r="B799" s="263" t="s">
        <v>2297</v>
      </c>
      <c r="C799" s="264" t="s">
        <v>27</v>
      </c>
      <c r="D799" s="265">
        <v>18.16</v>
      </c>
    </row>
    <row r="800" spans="1:4" ht="13.5">
      <c r="A800" s="263">
        <v>89281</v>
      </c>
      <c r="B800" s="263" t="s">
        <v>2298</v>
      </c>
      <c r="C800" s="264" t="s">
        <v>27</v>
      </c>
      <c r="D800" s="265">
        <v>4.7699999999999996</v>
      </c>
    </row>
    <row r="801" spans="1:4" ht="13.5">
      <c r="A801" s="263">
        <v>89870</v>
      </c>
      <c r="B801" s="263" t="s">
        <v>664</v>
      </c>
      <c r="C801" s="264" t="s">
        <v>27</v>
      </c>
      <c r="D801" s="265">
        <v>19.27</v>
      </c>
    </row>
    <row r="802" spans="1:4" ht="13.5">
      <c r="A802" s="263">
        <v>89871</v>
      </c>
      <c r="B802" s="263" t="s">
        <v>665</v>
      </c>
      <c r="C802" s="264" t="s">
        <v>27</v>
      </c>
      <c r="D802" s="265">
        <v>6.74</v>
      </c>
    </row>
    <row r="803" spans="1:4" ht="13.5">
      <c r="A803" s="263">
        <v>89872</v>
      </c>
      <c r="B803" s="263" t="s">
        <v>666</v>
      </c>
      <c r="C803" s="264" t="s">
        <v>27</v>
      </c>
      <c r="D803" s="265">
        <v>1.39</v>
      </c>
    </row>
    <row r="804" spans="1:4" ht="13.5">
      <c r="A804" s="263">
        <v>89873</v>
      </c>
      <c r="B804" s="263" t="s">
        <v>667</v>
      </c>
      <c r="C804" s="264" t="s">
        <v>27</v>
      </c>
      <c r="D804" s="265">
        <v>36.14</v>
      </c>
    </row>
    <row r="805" spans="1:4" ht="13.5">
      <c r="A805" s="263">
        <v>89874</v>
      </c>
      <c r="B805" s="263" t="s">
        <v>668</v>
      </c>
      <c r="C805" s="264" t="s">
        <v>27</v>
      </c>
      <c r="D805" s="265">
        <v>148.52000000000001</v>
      </c>
    </row>
    <row r="806" spans="1:4" ht="13.5">
      <c r="A806" s="263">
        <v>89878</v>
      </c>
      <c r="B806" s="263" t="s">
        <v>671</v>
      </c>
      <c r="C806" s="264" t="s">
        <v>27</v>
      </c>
      <c r="D806" s="265">
        <v>20.32</v>
      </c>
    </row>
    <row r="807" spans="1:4" ht="13.5">
      <c r="A807" s="263">
        <v>89879</v>
      </c>
      <c r="B807" s="263" t="s">
        <v>672</v>
      </c>
      <c r="C807" s="264" t="s">
        <v>27</v>
      </c>
      <c r="D807" s="265">
        <v>7.11</v>
      </c>
    </row>
    <row r="808" spans="1:4" ht="13.5">
      <c r="A808" s="263">
        <v>89880</v>
      </c>
      <c r="B808" s="263" t="s">
        <v>673</v>
      </c>
      <c r="C808" s="264" t="s">
        <v>27</v>
      </c>
      <c r="D808" s="265">
        <v>1.46</v>
      </c>
    </row>
    <row r="809" spans="1:4" ht="13.5">
      <c r="A809" s="263">
        <v>89881</v>
      </c>
      <c r="B809" s="263" t="s">
        <v>674</v>
      </c>
      <c r="C809" s="264" t="s">
        <v>27</v>
      </c>
      <c r="D809" s="265">
        <v>38.11</v>
      </c>
    </row>
    <row r="810" spans="1:4" ht="13.5">
      <c r="A810" s="263">
        <v>89882</v>
      </c>
      <c r="B810" s="263" t="s">
        <v>675</v>
      </c>
      <c r="C810" s="264" t="s">
        <v>27</v>
      </c>
      <c r="D810" s="265">
        <v>171.38</v>
      </c>
    </row>
    <row r="811" spans="1:4" ht="13.5">
      <c r="A811" s="263">
        <v>90582</v>
      </c>
      <c r="B811" s="263" t="s">
        <v>2839</v>
      </c>
      <c r="C811" s="264" t="s">
        <v>27</v>
      </c>
      <c r="D811" s="265">
        <v>0.24</v>
      </c>
    </row>
    <row r="812" spans="1:4" ht="13.5">
      <c r="A812" s="263">
        <v>90583</v>
      </c>
      <c r="B812" s="263" t="s">
        <v>2840</v>
      </c>
      <c r="C812" s="264" t="s">
        <v>27</v>
      </c>
      <c r="D812" s="265">
        <v>0.05</v>
      </c>
    </row>
    <row r="813" spans="1:4" ht="13.5">
      <c r="A813" s="263">
        <v>90584</v>
      </c>
      <c r="B813" s="263" t="s">
        <v>2841</v>
      </c>
      <c r="C813" s="264" t="s">
        <v>27</v>
      </c>
      <c r="D813" s="265">
        <v>0.19</v>
      </c>
    </row>
    <row r="814" spans="1:4" ht="13.5">
      <c r="A814" s="263">
        <v>90585</v>
      </c>
      <c r="B814" s="263" t="s">
        <v>2842</v>
      </c>
      <c r="C814" s="264" t="s">
        <v>27</v>
      </c>
      <c r="D814" s="265">
        <v>0.73</v>
      </c>
    </row>
    <row r="815" spans="1:4" ht="13.5">
      <c r="A815" s="263">
        <v>90621</v>
      </c>
      <c r="B815" s="263" t="s">
        <v>694</v>
      </c>
      <c r="C815" s="264" t="s">
        <v>27</v>
      </c>
      <c r="D815" s="265">
        <v>1.46</v>
      </c>
    </row>
    <row r="816" spans="1:4" ht="13.5">
      <c r="A816" s="263">
        <v>90622</v>
      </c>
      <c r="B816" s="263" t="s">
        <v>695</v>
      </c>
      <c r="C816" s="264" t="s">
        <v>27</v>
      </c>
      <c r="D816" s="265">
        <v>0.32</v>
      </c>
    </row>
    <row r="817" spans="1:4" ht="13.5">
      <c r="A817" s="263">
        <v>90623</v>
      </c>
      <c r="B817" s="263" t="s">
        <v>696</v>
      </c>
      <c r="C817" s="264" t="s">
        <v>27</v>
      </c>
      <c r="D817" s="265">
        <v>1.83</v>
      </c>
    </row>
    <row r="818" spans="1:4" ht="13.5">
      <c r="A818" s="263">
        <v>90624</v>
      </c>
      <c r="B818" s="263" t="s">
        <v>697</v>
      </c>
      <c r="C818" s="264" t="s">
        <v>27</v>
      </c>
      <c r="D818" s="265">
        <v>1.84</v>
      </c>
    </row>
    <row r="819" spans="1:4" ht="13.5">
      <c r="A819" s="263">
        <v>90627</v>
      </c>
      <c r="B819" s="263" t="s">
        <v>700</v>
      </c>
      <c r="C819" s="264" t="s">
        <v>27</v>
      </c>
      <c r="D819" s="265">
        <v>23.18</v>
      </c>
    </row>
    <row r="820" spans="1:4" ht="13.5">
      <c r="A820" s="263">
        <v>90628</v>
      </c>
      <c r="B820" s="263" t="s">
        <v>701</v>
      </c>
      <c r="C820" s="264" t="s">
        <v>27</v>
      </c>
      <c r="D820" s="265">
        <v>6.09</v>
      </c>
    </row>
    <row r="821" spans="1:4" ht="13.5">
      <c r="A821" s="263">
        <v>90629</v>
      </c>
      <c r="B821" s="263" t="s">
        <v>702</v>
      </c>
      <c r="C821" s="264" t="s">
        <v>27</v>
      </c>
      <c r="D821" s="265">
        <v>29.01</v>
      </c>
    </row>
    <row r="822" spans="1:4" ht="13.5">
      <c r="A822" s="263">
        <v>90630</v>
      </c>
      <c r="B822" s="263" t="s">
        <v>2845</v>
      </c>
      <c r="C822" s="264" t="s">
        <v>27</v>
      </c>
      <c r="D822" s="265">
        <v>7.48</v>
      </c>
    </row>
    <row r="823" spans="1:4" ht="13.5">
      <c r="A823" s="263">
        <v>90633</v>
      </c>
      <c r="B823" s="263" t="s">
        <v>705</v>
      </c>
      <c r="C823" s="264" t="s">
        <v>27</v>
      </c>
      <c r="D823" s="265">
        <v>2.86</v>
      </c>
    </row>
    <row r="824" spans="1:4" ht="13.5">
      <c r="A824" s="263">
        <v>90634</v>
      </c>
      <c r="B824" s="263" t="s">
        <v>706</v>
      </c>
      <c r="C824" s="264" t="s">
        <v>27</v>
      </c>
      <c r="D824" s="265">
        <v>0.64</v>
      </c>
    </row>
    <row r="825" spans="1:4" ht="13.5">
      <c r="A825" s="263">
        <v>90635</v>
      </c>
      <c r="B825" s="263" t="s">
        <v>707</v>
      </c>
      <c r="C825" s="264" t="s">
        <v>27</v>
      </c>
      <c r="D825" s="265">
        <v>3.12</v>
      </c>
    </row>
    <row r="826" spans="1:4" ht="13.5">
      <c r="A826" s="263">
        <v>90636</v>
      </c>
      <c r="B826" s="263" t="s">
        <v>708</v>
      </c>
      <c r="C826" s="264" t="s">
        <v>27</v>
      </c>
      <c r="D826" s="265">
        <v>3.69</v>
      </c>
    </row>
    <row r="827" spans="1:4" ht="13.5">
      <c r="A827" s="263">
        <v>90639</v>
      </c>
      <c r="B827" s="263" t="s">
        <v>2846</v>
      </c>
      <c r="C827" s="264" t="s">
        <v>27</v>
      </c>
      <c r="D827" s="265">
        <v>4.2699999999999996</v>
      </c>
    </row>
    <row r="828" spans="1:4" ht="13.5">
      <c r="A828" s="263">
        <v>90640</v>
      </c>
      <c r="B828" s="263" t="s">
        <v>2847</v>
      </c>
      <c r="C828" s="264" t="s">
        <v>27</v>
      </c>
      <c r="D828" s="265">
        <v>0.96</v>
      </c>
    </row>
    <row r="829" spans="1:4" ht="13.5">
      <c r="A829" s="263">
        <v>90641</v>
      </c>
      <c r="B829" s="263" t="s">
        <v>2848</v>
      </c>
      <c r="C829" s="264" t="s">
        <v>27</v>
      </c>
      <c r="D829" s="265">
        <v>4.67</v>
      </c>
    </row>
    <row r="830" spans="1:4" ht="13.5">
      <c r="A830" s="263">
        <v>90642</v>
      </c>
      <c r="B830" s="263" t="s">
        <v>2849</v>
      </c>
      <c r="C830" s="264" t="s">
        <v>27</v>
      </c>
      <c r="D830" s="265">
        <v>5.72</v>
      </c>
    </row>
    <row r="831" spans="1:4" ht="13.5">
      <c r="A831" s="263">
        <v>90646</v>
      </c>
      <c r="B831" s="263" t="s">
        <v>2852</v>
      </c>
      <c r="C831" s="264" t="s">
        <v>27</v>
      </c>
      <c r="D831" s="265">
        <v>0.57999999999999996</v>
      </c>
    </row>
    <row r="832" spans="1:4" ht="13.5">
      <c r="A832" s="263">
        <v>90647</v>
      </c>
      <c r="B832" s="263" t="s">
        <v>2853</v>
      </c>
      <c r="C832" s="264" t="s">
        <v>27</v>
      </c>
      <c r="D832" s="265">
        <v>0.13</v>
      </c>
    </row>
    <row r="833" spans="1:4" ht="13.5">
      <c r="A833" s="263">
        <v>90648</v>
      </c>
      <c r="B833" s="263" t="s">
        <v>2854</v>
      </c>
      <c r="C833" s="264" t="s">
        <v>27</v>
      </c>
      <c r="D833" s="265">
        <v>0.63</v>
      </c>
    </row>
    <row r="834" spans="1:4" ht="13.5">
      <c r="A834" s="263">
        <v>90649</v>
      </c>
      <c r="B834" s="263" t="s">
        <v>2855</v>
      </c>
      <c r="C834" s="264" t="s">
        <v>27</v>
      </c>
      <c r="D834" s="265">
        <v>5.7</v>
      </c>
    </row>
    <row r="835" spans="1:4" ht="13.5">
      <c r="A835" s="263">
        <v>90652</v>
      </c>
      <c r="B835" s="263" t="s">
        <v>2858</v>
      </c>
      <c r="C835" s="264" t="s">
        <v>27</v>
      </c>
      <c r="D835" s="265">
        <v>2.78</v>
      </c>
    </row>
    <row r="836" spans="1:4" ht="13.5">
      <c r="A836" s="263">
        <v>90653</v>
      </c>
      <c r="B836" s="263" t="s">
        <v>2859</v>
      </c>
      <c r="C836" s="264" t="s">
        <v>27</v>
      </c>
      <c r="D836" s="265">
        <v>0.62</v>
      </c>
    </row>
    <row r="837" spans="1:4" ht="13.5">
      <c r="A837" s="263">
        <v>90654</v>
      </c>
      <c r="B837" s="263" t="s">
        <v>2860</v>
      </c>
      <c r="C837" s="264" t="s">
        <v>27</v>
      </c>
      <c r="D837" s="265">
        <v>3.04</v>
      </c>
    </row>
    <row r="838" spans="1:4" ht="13.5">
      <c r="A838" s="263">
        <v>90655</v>
      </c>
      <c r="B838" s="263" t="s">
        <v>2861</v>
      </c>
      <c r="C838" s="264" t="s">
        <v>27</v>
      </c>
      <c r="D838" s="265">
        <v>3.75</v>
      </c>
    </row>
    <row r="839" spans="1:4" ht="13.5">
      <c r="A839" s="263">
        <v>90658</v>
      </c>
      <c r="B839" s="263" t="s">
        <v>2862</v>
      </c>
      <c r="C839" s="264" t="s">
        <v>27</v>
      </c>
      <c r="D839" s="265">
        <v>2.97</v>
      </c>
    </row>
    <row r="840" spans="1:4" ht="13.5">
      <c r="A840" s="263">
        <v>90659</v>
      </c>
      <c r="B840" s="263" t="s">
        <v>2863</v>
      </c>
      <c r="C840" s="264" t="s">
        <v>27</v>
      </c>
      <c r="D840" s="265">
        <v>0.67</v>
      </c>
    </row>
    <row r="841" spans="1:4" ht="13.5">
      <c r="A841" s="263">
        <v>90660</v>
      </c>
      <c r="B841" s="263" t="s">
        <v>2864</v>
      </c>
      <c r="C841" s="264" t="s">
        <v>27</v>
      </c>
      <c r="D841" s="265">
        <v>3.25</v>
      </c>
    </row>
    <row r="842" spans="1:4" ht="13.5">
      <c r="A842" s="263">
        <v>90661</v>
      </c>
      <c r="B842" s="263" t="s">
        <v>2865</v>
      </c>
      <c r="C842" s="264" t="s">
        <v>27</v>
      </c>
      <c r="D842" s="265">
        <v>3.75</v>
      </c>
    </row>
    <row r="843" spans="1:4" ht="13.5">
      <c r="A843" s="263">
        <v>90664</v>
      </c>
      <c r="B843" s="263" t="s">
        <v>2866</v>
      </c>
      <c r="C843" s="264" t="s">
        <v>27</v>
      </c>
      <c r="D843" s="265">
        <v>3.13</v>
      </c>
    </row>
    <row r="844" spans="1:4" ht="13.5">
      <c r="A844" s="263">
        <v>90665</v>
      </c>
      <c r="B844" s="263" t="s">
        <v>2867</v>
      </c>
      <c r="C844" s="264" t="s">
        <v>27</v>
      </c>
      <c r="D844" s="265">
        <v>0.69</v>
      </c>
    </row>
    <row r="845" spans="1:4" ht="13.5">
      <c r="A845" s="263">
        <v>90666</v>
      </c>
      <c r="B845" s="263" t="s">
        <v>2868</v>
      </c>
      <c r="C845" s="264" t="s">
        <v>27</v>
      </c>
      <c r="D845" s="265">
        <v>3.43</v>
      </c>
    </row>
    <row r="846" spans="1:4" ht="13.5">
      <c r="A846" s="263">
        <v>90667</v>
      </c>
      <c r="B846" s="263" t="s">
        <v>2869</v>
      </c>
      <c r="C846" s="264" t="s">
        <v>27</v>
      </c>
      <c r="D846" s="265">
        <v>10.38</v>
      </c>
    </row>
    <row r="847" spans="1:4" ht="13.5">
      <c r="A847" s="263">
        <v>90670</v>
      </c>
      <c r="B847" s="263" t="s">
        <v>2872</v>
      </c>
      <c r="C847" s="264" t="s">
        <v>27</v>
      </c>
      <c r="D847" s="265">
        <v>106.42</v>
      </c>
    </row>
    <row r="848" spans="1:4" ht="13.5">
      <c r="A848" s="263">
        <v>90671</v>
      </c>
      <c r="B848" s="263" t="s">
        <v>2873</v>
      </c>
      <c r="C848" s="264" t="s">
        <v>27</v>
      </c>
      <c r="D848" s="265">
        <v>27.95</v>
      </c>
    </row>
    <row r="849" spans="1:4" ht="13.5">
      <c r="A849" s="263">
        <v>90672</v>
      </c>
      <c r="B849" s="263" t="s">
        <v>2874</v>
      </c>
      <c r="C849" s="264" t="s">
        <v>27</v>
      </c>
      <c r="D849" s="265">
        <v>133.16999999999999</v>
      </c>
    </row>
    <row r="850" spans="1:4" ht="13.5">
      <c r="A850" s="263">
        <v>90673</v>
      </c>
      <c r="B850" s="263" t="s">
        <v>2875</v>
      </c>
      <c r="C850" s="264" t="s">
        <v>27</v>
      </c>
      <c r="D850" s="265">
        <v>141.08000000000001</v>
      </c>
    </row>
    <row r="851" spans="1:4" ht="13.5">
      <c r="A851" s="263">
        <v>90676</v>
      </c>
      <c r="B851" s="263" t="s">
        <v>2878</v>
      </c>
      <c r="C851" s="264" t="s">
        <v>27</v>
      </c>
      <c r="D851" s="265">
        <v>55.63</v>
      </c>
    </row>
    <row r="852" spans="1:4" ht="13.5">
      <c r="A852" s="263">
        <v>90677</v>
      </c>
      <c r="B852" s="263" t="s">
        <v>2879</v>
      </c>
      <c r="C852" s="264" t="s">
        <v>27</v>
      </c>
      <c r="D852" s="265">
        <v>14.61</v>
      </c>
    </row>
    <row r="853" spans="1:4" ht="13.5">
      <c r="A853" s="263">
        <v>90678</v>
      </c>
      <c r="B853" s="263" t="s">
        <v>2880</v>
      </c>
      <c r="C853" s="264" t="s">
        <v>27</v>
      </c>
      <c r="D853" s="265">
        <v>69.62</v>
      </c>
    </row>
    <row r="854" spans="1:4" ht="13.5">
      <c r="A854" s="263">
        <v>90679</v>
      </c>
      <c r="B854" s="263" t="s">
        <v>2881</v>
      </c>
      <c r="C854" s="264" t="s">
        <v>27</v>
      </c>
      <c r="D854" s="265">
        <v>72.12</v>
      </c>
    </row>
    <row r="855" spans="1:4" ht="13.5">
      <c r="A855" s="263">
        <v>90682</v>
      </c>
      <c r="B855" s="263" t="s">
        <v>2884</v>
      </c>
      <c r="C855" s="264" t="s">
        <v>27</v>
      </c>
      <c r="D855" s="265">
        <v>27.34</v>
      </c>
    </row>
    <row r="856" spans="1:4" ht="13.5">
      <c r="A856" s="263">
        <v>90683</v>
      </c>
      <c r="B856" s="263" t="s">
        <v>2885</v>
      </c>
      <c r="C856" s="264" t="s">
        <v>27</v>
      </c>
      <c r="D856" s="265">
        <v>6.15</v>
      </c>
    </row>
    <row r="857" spans="1:4" ht="13.5">
      <c r="A857" s="263">
        <v>90684</v>
      </c>
      <c r="B857" s="263" t="s">
        <v>2886</v>
      </c>
      <c r="C857" s="264" t="s">
        <v>27</v>
      </c>
      <c r="D857" s="265">
        <v>29.91</v>
      </c>
    </row>
    <row r="858" spans="1:4" ht="13.5">
      <c r="A858" s="263">
        <v>90685</v>
      </c>
      <c r="B858" s="263" t="s">
        <v>2887</v>
      </c>
      <c r="C858" s="264" t="s">
        <v>27</v>
      </c>
      <c r="D858" s="265">
        <v>44.72</v>
      </c>
    </row>
    <row r="859" spans="1:4" ht="13.5">
      <c r="A859" s="263">
        <v>90688</v>
      </c>
      <c r="B859" s="263" t="s">
        <v>2890</v>
      </c>
      <c r="C859" s="264" t="s">
        <v>27</v>
      </c>
      <c r="D859" s="265">
        <v>12.71</v>
      </c>
    </row>
    <row r="860" spans="1:4" ht="13.5">
      <c r="A860" s="263">
        <v>90689</v>
      </c>
      <c r="B860" s="263" t="s">
        <v>2891</v>
      </c>
      <c r="C860" s="264" t="s">
        <v>27</v>
      </c>
      <c r="D860" s="265">
        <v>2.44</v>
      </c>
    </row>
    <row r="861" spans="1:4" ht="13.5">
      <c r="A861" s="263">
        <v>90690</v>
      </c>
      <c r="B861" s="263" t="s">
        <v>2892</v>
      </c>
      <c r="C861" s="264" t="s">
        <v>27</v>
      </c>
      <c r="D861" s="265">
        <v>15.88</v>
      </c>
    </row>
    <row r="862" spans="1:4" ht="13.5">
      <c r="A862" s="263">
        <v>90691</v>
      </c>
      <c r="B862" s="263" t="s">
        <v>2893</v>
      </c>
      <c r="C862" s="264" t="s">
        <v>27</v>
      </c>
      <c r="D862" s="265">
        <v>24.73</v>
      </c>
    </row>
    <row r="863" spans="1:4" ht="13.5">
      <c r="A863" s="263">
        <v>90957</v>
      </c>
      <c r="B863" s="263" t="s">
        <v>758</v>
      </c>
      <c r="C863" s="264" t="s">
        <v>27</v>
      </c>
      <c r="D863" s="265">
        <v>1.93</v>
      </c>
    </row>
    <row r="864" spans="1:4" ht="13.5">
      <c r="A864" s="263">
        <v>90958</v>
      </c>
      <c r="B864" s="263" t="s">
        <v>759</v>
      </c>
      <c r="C864" s="264" t="s">
        <v>27</v>
      </c>
      <c r="D864" s="265">
        <v>0.5</v>
      </c>
    </row>
    <row r="865" spans="1:4" ht="13.5">
      <c r="A865" s="263">
        <v>90960</v>
      </c>
      <c r="B865" s="263" t="s">
        <v>760</v>
      </c>
      <c r="C865" s="264" t="s">
        <v>27</v>
      </c>
      <c r="D865" s="265">
        <v>2.59</v>
      </c>
    </row>
    <row r="866" spans="1:4" ht="13.5">
      <c r="A866" s="263">
        <v>90961</v>
      </c>
      <c r="B866" s="263" t="s">
        <v>761</v>
      </c>
      <c r="C866" s="264" t="s">
        <v>27</v>
      </c>
      <c r="D866" s="265">
        <v>0.68</v>
      </c>
    </row>
    <row r="867" spans="1:4" ht="13.5">
      <c r="A867" s="263">
        <v>90962</v>
      </c>
      <c r="B867" s="263" t="s">
        <v>762</v>
      </c>
      <c r="C867" s="264" t="s">
        <v>27</v>
      </c>
      <c r="D867" s="265">
        <v>3.24</v>
      </c>
    </row>
    <row r="868" spans="1:4" ht="13.5">
      <c r="A868" s="263">
        <v>90963</v>
      </c>
      <c r="B868" s="263" t="s">
        <v>3011</v>
      </c>
      <c r="C868" s="264" t="s">
        <v>27</v>
      </c>
      <c r="D868" s="265">
        <v>10.38</v>
      </c>
    </row>
    <row r="869" spans="1:4" ht="13.5">
      <c r="A869" s="263">
        <v>90968</v>
      </c>
      <c r="B869" s="263" t="s">
        <v>3012</v>
      </c>
      <c r="C869" s="264" t="s">
        <v>27</v>
      </c>
      <c r="D869" s="265">
        <v>2.59</v>
      </c>
    </row>
    <row r="870" spans="1:4" ht="13.5">
      <c r="A870" s="263">
        <v>90969</v>
      </c>
      <c r="B870" s="263" t="s">
        <v>3013</v>
      </c>
      <c r="C870" s="264" t="s">
        <v>27</v>
      </c>
      <c r="D870" s="265">
        <v>0.68</v>
      </c>
    </row>
    <row r="871" spans="1:4" ht="13.5">
      <c r="A871" s="263">
        <v>90970</v>
      </c>
      <c r="B871" s="263" t="s">
        <v>3014</v>
      </c>
      <c r="C871" s="264" t="s">
        <v>27</v>
      </c>
      <c r="D871" s="265">
        <v>3.25</v>
      </c>
    </row>
    <row r="872" spans="1:4" ht="13.5">
      <c r="A872" s="263">
        <v>90971</v>
      </c>
      <c r="B872" s="263" t="s">
        <v>3015</v>
      </c>
      <c r="C872" s="264" t="s">
        <v>27</v>
      </c>
      <c r="D872" s="265">
        <v>42.06</v>
      </c>
    </row>
    <row r="873" spans="1:4" ht="13.5">
      <c r="A873" s="263">
        <v>90975</v>
      </c>
      <c r="B873" s="263" t="s">
        <v>765</v>
      </c>
      <c r="C873" s="264" t="s">
        <v>27</v>
      </c>
      <c r="D873" s="265">
        <v>6.59</v>
      </c>
    </row>
    <row r="874" spans="1:4" ht="13.5">
      <c r="A874" s="263">
        <v>90976</v>
      </c>
      <c r="B874" s="263" t="s">
        <v>766</v>
      </c>
      <c r="C874" s="264" t="s">
        <v>27</v>
      </c>
      <c r="D874" s="265">
        <v>1.73</v>
      </c>
    </row>
    <row r="875" spans="1:4" ht="13.5">
      <c r="A875" s="263">
        <v>90977</v>
      </c>
      <c r="B875" s="263" t="s">
        <v>767</v>
      </c>
      <c r="C875" s="264" t="s">
        <v>27</v>
      </c>
      <c r="D875" s="265">
        <v>8.25</v>
      </c>
    </row>
    <row r="876" spans="1:4" ht="13.5">
      <c r="A876" s="263">
        <v>90978</v>
      </c>
      <c r="B876" s="263" t="s">
        <v>3018</v>
      </c>
      <c r="C876" s="264" t="s">
        <v>27</v>
      </c>
      <c r="D876" s="265">
        <v>109.05</v>
      </c>
    </row>
    <row r="877" spans="1:4" ht="13.5">
      <c r="A877" s="263">
        <v>90992</v>
      </c>
      <c r="B877" s="263" t="s">
        <v>3020</v>
      </c>
      <c r="C877" s="264" t="s">
        <v>27</v>
      </c>
      <c r="D877" s="265">
        <v>3.08</v>
      </c>
    </row>
    <row r="878" spans="1:4" ht="13.5">
      <c r="A878" s="263">
        <v>90993</v>
      </c>
      <c r="B878" s="263" t="s">
        <v>3021</v>
      </c>
      <c r="C878" s="264" t="s">
        <v>27</v>
      </c>
      <c r="D878" s="265">
        <v>0.8</v>
      </c>
    </row>
    <row r="879" spans="1:4" ht="13.5">
      <c r="A879" s="263">
        <v>90994</v>
      </c>
      <c r="B879" s="263" t="s">
        <v>3022</v>
      </c>
      <c r="C879" s="264" t="s">
        <v>27</v>
      </c>
      <c r="D879" s="265">
        <v>3.85</v>
      </c>
    </row>
    <row r="880" spans="1:4" ht="13.5">
      <c r="A880" s="263">
        <v>90995</v>
      </c>
      <c r="B880" s="263" t="s">
        <v>3023</v>
      </c>
      <c r="C880" s="264" t="s">
        <v>27</v>
      </c>
      <c r="D880" s="265">
        <v>57.11</v>
      </c>
    </row>
    <row r="881" spans="1:4" ht="13.5">
      <c r="A881" s="263">
        <v>91021</v>
      </c>
      <c r="B881" s="263" t="s">
        <v>3045</v>
      </c>
      <c r="C881" s="264" t="s">
        <v>27</v>
      </c>
      <c r="D881" s="265">
        <v>3.02</v>
      </c>
    </row>
    <row r="882" spans="1:4" ht="13.5">
      <c r="A882" s="263">
        <v>91026</v>
      </c>
      <c r="B882" s="263" t="s">
        <v>770</v>
      </c>
      <c r="C882" s="264" t="s">
        <v>27</v>
      </c>
      <c r="D882" s="265">
        <v>10.27</v>
      </c>
    </row>
    <row r="883" spans="1:4" ht="13.5">
      <c r="A883" s="263">
        <v>91027</v>
      </c>
      <c r="B883" s="263" t="s">
        <v>771</v>
      </c>
      <c r="C883" s="264" t="s">
        <v>27</v>
      </c>
      <c r="D883" s="265">
        <v>4.09</v>
      </c>
    </row>
    <row r="884" spans="1:4" ht="13.5">
      <c r="A884" s="263">
        <v>91028</v>
      </c>
      <c r="B884" s="263" t="s">
        <v>772</v>
      </c>
      <c r="C884" s="264" t="s">
        <v>27</v>
      </c>
      <c r="D884" s="265">
        <v>0.83</v>
      </c>
    </row>
    <row r="885" spans="1:4" ht="13.5">
      <c r="A885" s="263">
        <v>91029</v>
      </c>
      <c r="B885" s="263" t="s">
        <v>773</v>
      </c>
      <c r="C885" s="264" t="s">
        <v>27</v>
      </c>
      <c r="D885" s="265">
        <v>19.260000000000002</v>
      </c>
    </row>
    <row r="886" spans="1:4" ht="13.5">
      <c r="A886" s="263">
        <v>91030</v>
      </c>
      <c r="B886" s="263" t="s">
        <v>774</v>
      </c>
      <c r="C886" s="264" t="s">
        <v>27</v>
      </c>
      <c r="D886" s="265">
        <v>119.95</v>
      </c>
    </row>
    <row r="887" spans="1:4" ht="13.5">
      <c r="A887" s="263">
        <v>91273</v>
      </c>
      <c r="B887" s="263" t="s">
        <v>3126</v>
      </c>
      <c r="C887" s="264" t="s">
        <v>27</v>
      </c>
      <c r="D887" s="265">
        <v>0.45</v>
      </c>
    </row>
    <row r="888" spans="1:4" ht="13.5">
      <c r="A888" s="263">
        <v>91274</v>
      </c>
      <c r="B888" s="263" t="s">
        <v>3127</v>
      </c>
      <c r="C888" s="264" t="s">
        <v>27</v>
      </c>
      <c r="D888" s="265">
        <v>0.11</v>
      </c>
    </row>
    <row r="889" spans="1:4" ht="13.5">
      <c r="A889" s="263">
        <v>91275</v>
      </c>
      <c r="B889" s="263" t="s">
        <v>3128</v>
      </c>
      <c r="C889" s="264" t="s">
        <v>27</v>
      </c>
      <c r="D889" s="265">
        <v>0.56999999999999995</v>
      </c>
    </row>
    <row r="890" spans="1:4" ht="13.5">
      <c r="A890" s="263">
        <v>91276</v>
      </c>
      <c r="B890" s="263" t="s">
        <v>3129</v>
      </c>
      <c r="C890" s="264" t="s">
        <v>27</v>
      </c>
      <c r="D890" s="265">
        <v>3.63</v>
      </c>
    </row>
    <row r="891" spans="1:4" ht="13.5">
      <c r="A891" s="263">
        <v>91279</v>
      </c>
      <c r="B891" s="263" t="s">
        <v>3132</v>
      </c>
      <c r="C891" s="264" t="s">
        <v>27</v>
      </c>
      <c r="D891" s="265">
        <v>0.8</v>
      </c>
    </row>
    <row r="892" spans="1:4" ht="13.5">
      <c r="A892" s="263">
        <v>91280</v>
      </c>
      <c r="B892" s="263" t="s">
        <v>3133</v>
      </c>
      <c r="C892" s="264" t="s">
        <v>27</v>
      </c>
      <c r="D892" s="265">
        <v>0.17</v>
      </c>
    </row>
    <row r="893" spans="1:4" ht="13.5">
      <c r="A893" s="263">
        <v>91281</v>
      </c>
      <c r="B893" s="263" t="s">
        <v>3134</v>
      </c>
      <c r="C893" s="264" t="s">
        <v>27</v>
      </c>
      <c r="D893" s="265">
        <v>1.01</v>
      </c>
    </row>
    <row r="894" spans="1:4" ht="13.5">
      <c r="A894" s="263">
        <v>91282</v>
      </c>
      <c r="B894" s="263" t="s">
        <v>3135</v>
      </c>
      <c r="C894" s="264" t="s">
        <v>27</v>
      </c>
      <c r="D894" s="265">
        <v>8.7100000000000009</v>
      </c>
    </row>
    <row r="895" spans="1:4" ht="13.5">
      <c r="A895" s="263">
        <v>91354</v>
      </c>
      <c r="B895" s="263" t="s">
        <v>801</v>
      </c>
      <c r="C895" s="264" t="s">
        <v>27</v>
      </c>
      <c r="D895" s="265">
        <v>7.95</v>
      </c>
    </row>
    <row r="896" spans="1:4" ht="13.5">
      <c r="A896" s="263">
        <v>91355</v>
      </c>
      <c r="B896" s="263" t="s">
        <v>802</v>
      </c>
      <c r="C896" s="264" t="s">
        <v>27</v>
      </c>
      <c r="D896" s="265">
        <v>3.17</v>
      </c>
    </row>
    <row r="897" spans="1:4" ht="13.5">
      <c r="A897" s="263">
        <v>91356</v>
      </c>
      <c r="B897" s="263" t="s">
        <v>803</v>
      </c>
      <c r="C897" s="264" t="s">
        <v>27</v>
      </c>
      <c r="D897" s="265">
        <v>0.64</v>
      </c>
    </row>
    <row r="898" spans="1:4" ht="13.5">
      <c r="A898" s="263">
        <v>91359</v>
      </c>
      <c r="B898" s="263" t="s">
        <v>3180</v>
      </c>
      <c r="C898" s="264" t="s">
        <v>27</v>
      </c>
      <c r="D898" s="265">
        <v>8.98</v>
      </c>
    </row>
    <row r="899" spans="1:4" ht="13.5">
      <c r="A899" s="263">
        <v>91360</v>
      </c>
      <c r="B899" s="263" t="s">
        <v>3181</v>
      </c>
      <c r="C899" s="264" t="s">
        <v>27</v>
      </c>
      <c r="D899" s="265">
        <v>3.58</v>
      </c>
    </row>
    <row r="900" spans="1:4" ht="13.5">
      <c r="A900" s="263">
        <v>91361</v>
      </c>
      <c r="B900" s="263" t="s">
        <v>3182</v>
      </c>
      <c r="C900" s="264" t="s">
        <v>27</v>
      </c>
      <c r="D900" s="265">
        <v>0.73</v>
      </c>
    </row>
    <row r="901" spans="1:4" ht="13.5">
      <c r="A901" s="263">
        <v>91367</v>
      </c>
      <c r="B901" s="263" t="s">
        <v>3183</v>
      </c>
      <c r="C901" s="264" t="s">
        <v>27</v>
      </c>
      <c r="D901" s="265">
        <v>11.71</v>
      </c>
    </row>
    <row r="902" spans="1:4" ht="13.5">
      <c r="A902" s="263">
        <v>91368</v>
      </c>
      <c r="B902" s="263" t="s">
        <v>3184</v>
      </c>
      <c r="C902" s="264" t="s">
        <v>27</v>
      </c>
      <c r="D902" s="265">
        <v>4.09</v>
      </c>
    </row>
    <row r="903" spans="1:4" ht="13.5">
      <c r="A903" s="263">
        <v>91369</v>
      </c>
      <c r="B903" s="263" t="s">
        <v>3185</v>
      </c>
      <c r="C903" s="264" t="s">
        <v>27</v>
      </c>
      <c r="D903" s="265">
        <v>0.84</v>
      </c>
    </row>
    <row r="904" spans="1:4" ht="13.5">
      <c r="A904" s="263">
        <v>91375</v>
      </c>
      <c r="B904" s="263" t="s">
        <v>3186</v>
      </c>
      <c r="C904" s="264" t="s">
        <v>27</v>
      </c>
      <c r="D904" s="265">
        <v>6.69</v>
      </c>
    </row>
    <row r="905" spans="1:4" ht="13.5">
      <c r="A905" s="263">
        <v>91376</v>
      </c>
      <c r="B905" s="263" t="s">
        <v>3187</v>
      </c>
      <c r="C905" s="264" t="s">
        <v>27</v>
      </c>
      <c r="D905" s="265">
        <v>2.67</v>
      </c>
    </row>
    <row r="906" spans="1:4" ht="13.5">
      <c r="A906" s="263">
        <v>91377</v>
      </c>
      <c r="B906" s="263" t="s">
        <v>3188</v>
      </c>
      <c r="C906" s="264" t="s">
        <v>27</v>
      </c>
      <c r="D906" s="265">
        <v>0.54</v>
      </c>
    </row>
    <row r="907" spans="1:4" ht="13.5">
      <c r="A907" s="263">
        <v>91380</v>
      </c>
      <c r="B907" s="263" t="s">
        <v>3189</v>
      </c>
      <c r="C907" s="264" t="s">
        <v>27</v>
      </c>
      <c r="D907" s="265">
        <v>13.24</v>
      </c>
    </row>
    <row r="908" spans="1:4" ht="13.5">
      <c r="A908" s="263">
        <v>91381</v>
      </c>
      <c r="B908" s="263" t="s">
        <v>3190</v>
      </c>
      <c r="C908" s="264" t="s">
        <v>27</v>
      </c>
      <c r="D908" s="265">
        <v>4.63</v>
      </c>
    </row>
    <row r="909" spans="1:4" ht="13.5">
      <c r="A909" s="263">
        <v>91382</v>
      </c>
      <c r="B909" s="263" t="s">
        <v>3191</v>
      </c>
      <c r="C909" s="264" t="s">
        <v>27</v>
      </c>
      <c r="D909" s="265">
        <v>0.95</v>
      </c>
    </row>
    <row r="910" spans="1:4" ht="13.5">
      <c r="A910" s="263">
        <v>91383</v>
      </c>
      <c r="B910" s="263" t="s">
        <v>3192</v>
      </c>
      <c r="C910" s="264" t="s">
        <v>27</v>
      </c>
      <c r="D910" s="265">
        <v>24.83</v>
      </c>
    </row>
    <row r="911" spans="1:4" ht="13.5">
      <c r="A911" s="263">
        <v>91384</v>
      </c>
      <c r="B911" s="263" t="s">
        <v>3193</v>
      </c>
      <c r="C911" s="264" t="s">
        <v>27</v>
      </c>
      <c r="D911" s="265">
        <v>119.44</v>
      </c>
    </row>
    <row r="912" spans="1:4" ht="13.5">
      <c r="A912" s="263">
        <v>91390</v>
      </c>
      <c r="B912" s="263" t="s">
        <v>3196</v>
      </c>
      <c r="C912" s="264" t="s">
        <v>27</v>
      </c>
      <c r="D912" s="265">
        <v>8.6300000000000008</v>
      </c>
    </row>
    <row r="913" spans="1:4" ht="13.5">
      <c r="A913" s="263">
        <v>91391</v>
      </c>
      <c r="B913" s="263" t="s">
        <v>3197</v>
      </c>
      <c r="C913" s="264" t="s">
        <v>27</v>
      </c>
      <c r="D913" s="265">
        <v>3.44</v>
      </c>
    </row>
    <row r="914" spans="1:4" ht="13.5">
      <c r="A914" s="263">
        <v>91392</v>
      </c>
      <c r="B914" s="263" t="s">
        <v>3198</v>
      </c>
      <c r="C914" s="264" t="s">
        <v>27</v>
      </c>
      <c r="D914" s="265">
        <v>0.7</v>
      </c>
    </row>
    <row r="915" spans="1:4" ht="13.5">
      <c r="A915" s="263">
        <v>91396</v>
      </c>
      <c r="B915" s="263" t="s">
        <v>3200</v>
      </c>
      <c r="C915" s="264" t="s">
        <v>27</v>
      </c>
      <c r="D915" s="265">
        <v>11.52</v>
      </c>
    </row>
    <row r="916" spans="1:4" ht="13.5">
      <c r="A916" s="263">
        <v>91397</v>
      </c>
      <c r="B916" s="263" t="s">
        <v>3201</v>
      </c>
      <c r="C916" s="264" t="s">
        <v>27</v>
      </c>
      <c r="D916" s="265">
        <v>4.59</v>
      </c>
    </row>
    <row r="917" spans="1:4" ht="13.5">
      <c r="A917" s="263">
        <v>91398</v>
      </c>
      <c r="B917" s="263" t="s">
        <v>3202</v>
      </c>
      <c r="C917" s="264" t="s">
        <v>27</v>
      </c>
      <c r="D917" s="265">
        <v>0.93</v>
      </c>
    </row>
    <row r="918" spans="1:4" ht="13.5">
      <c r="A918" s="263">
        <v>91402</v>
      </c>
      <c r="B918" s="263" t="s">
        <v>3203</v>
      </c>
      <c r="C918" s="264" t="s">
        <v>27</v>
      </c>
      <c r="D918" s="265">
        <v>0.8</v>
      </c>
    </row>
    <row r="919" spans="1:4" ht="13.5">
      <c r="A919" s="263">
        <v>91466</v>
      </c>
      <c r="B919" s="263" t="s">
        <v>3204</v>
      </c>
      <c r="C919" s="264" t="s">
        <v>27</v>
      </c>
      <c r="D919" s="265">
        <v>0.73</v>
      </c>
    </row>
    <row r="920" spans="1:4" ht="13.5">
      <c r="A920" s="263">
        <v>91467</v>
      </c>
      <c r="B920" s="263" t="s">
        <v>3205</v>
      </c>
      <c r="C920" s="264" t="s">
        <v>27</v>
      </c>
      <c r="D920" s="265">
        <v>98.15</v>
      </c>
    </row>
    <row r="921" spans="1:4" ht="13.5">
      <c r="A921" s="263">
        <v>91468</v>
      </c>
      <c r="B921" s="263" t="s">
        <v>3206</v>
      </c>
      <c r="C921" s="264" t="s">
        <v>27</v>
      </c>
      <c r="D921" s="265">
        <v>12.95</v>
      </c>
    </row>
    <row r="922" spans="1:4" ht="13.5">
      <c r="A922" s="263">
        <v>91469</v>
      </c>
      <c r="B922" s="263" t="s">
        <v>804</v>
      </c>
      <c r="C922" s="264" t="s">
        <v>27</v>
      </c>
      <c r="D922" s="265">
        <v>4.38</v>
      </c>
    </row>
    <row r="923" spans="1:4" ht="13.5">
      <c r="A923" s="263">
        <v>91484</v>
      </c>
      <c r="B923" s="263" t="s">
        <v>3207</v>
      </c>
      <c r="C923" s="264" t="s">
        <v>27</v>
      </c>
      <c r="D923" s="265">
        <v>0.89</v>
      </c>
    </row>
    <row r="924" spans="1:4" ht="13.5">
      <c r="A924" s="263">
        <v>91485</v>
      </c>
      <c r="B924" s="263" t="s">
        <v>3208</v>
      </c>
      <c r="C924" s="264" t="s">
        <v>27</v>
      </c>
      <c r="D924" s="265">
        <v>135.27000000000001</v>
      </c>
    </row>
    <row r="925" spans="1:4" ht="13.5">
      <c r="A925" s="263">
        <v>91529</v>
      </c>
      <c r="B925" s="263" t="s">
        <v>3217</v>
      </c>
      <c r="C925" s="264" t="s">
        <v>27</v>
      </c>
      <c r="D925" s="265">
        <v>0.67</v>
      </c>
    </row>
    <row r="926" spans="1:4" ht="13.5">
      <c r="A926" s="263">
        <v>91530</v>
      </c>
      <c r="B926" s="263" t="s">
        <v>3218</v>
      </c>
      <c r="C926" s="264" t="s">
        <v>27</v>
      </c>
      <c r="D926" s="265">
        <v>0.17</v>
      </c>
    </row>
    <row r="927" spans="1:4" ht="13.5">
      <c r="A927" s="263">
        <v>91531</v>
      </c>
      <c r="B927" s="263" t="s">
        <v>3219</v>
      </c>
      <c r="C927" s="264" t="s">
        <v>27</v>
      </c>
      <c r="D927" s="265">
        <v>0.84</v>
      </c>
    </row>
    <row r="928" spans="1:4" ht="13.5">
      <c r="A928" s="263">
        <v>91532</v>
      </c>
      <c r="B928" s="263" t="s">
        <v>3220</v>
      </c>
      <c r="C928" s="264" t="s">
        <v>27</v>
      </c>
      <c r="D928" s="265">
        <v>2.64</v>
      </c>
    </row>
    <row r="929" spans="1:4" ht="13.5">
      <c r="A929" s="263">
        <v>91629</v>
      </c>
      <c r="B929" s="263" t="s">
        <v>3234</v>
      </c>
      <c r="C929" s="264" t="s">
        <v>27</v>
      </c>
      <c r="D929" s="265">
        <v>8.4</v>
      </c>
    </row>
    <row r="930" spans="1:4" ht="13.5">
      <c r="A930" s="263">
        <v>91630</v>
      </c>
      <c r="B930" s="263" t="s">
        <v>3235</v>
      </c>
      <c r="C930" s="264" t="s">
        <v>27</v>
      </c>
      <c r="D930" s="265">
        <v>3.35</v>
      </c>
    </row>
    <row r="931" spans="1:4" ht="13.5">
      <c r="A931" s="263">
        <v>91631</v>
      </c>
      <c r="B931" s="263" t="s">
        <v>3236</v>
      </c>
      <c r="C931" s="264" t="s">
        <v>27</v>
      </c>
      <c r="D931" s="265">
        <v>0.67</v>
      </c>
    </row>
    <row r="932" spans="1:4" ht="13.5">
      <c r="A932" s="263">
        <v>91632</v>
      </c>
      <c r="B932" s="263" t="s">
        <v>3237</v>
      </c>
      <c r="C932" s="264" t="s">
        <v>27</v>
      </c>
      <c r="D932" s="265">
        <v>15.76</v>
      </c>
    </row>
    <row r="933" spans="1:4" ht="13.5">
      <c r="A933" s="263">
        <v>91633</v>
      </c>
      <c r="B933" s="263" t="s">
        <v>3238</v>
      </c>
      <c r="C933" s="264" t="s">
        <v>27</v>
      </c>
      <c r="D933" s="265">
        <v>83.1</v>
      </c>
    </row>
    <row r="934" spans="1:4" ht="13.5">
      <c r="A934" s="263">
        <v>91640</v>
      </c>
      <c r="B934" s="263" t="s">
        <v>3241</v>
      </c>
      <c r="C934" s="264" t="s">
        <v>27</v>
      </c>
      <c r="D934" s="265">
        <v>20.059999999999999</v>
      </c>
    </row>
    <row r="935" spans="1:4" ht="13.5">
      <c r="A935" s="263">
        <v>91641</v>
      </c>
      <c r="B935" s="263" t="s">
        <v>3242</v>
      </c>
      <c r="C935" s="264" t="s">
        <v>27</v>
      </c>
      <c r="D935" s="265">
        <v>8.01</v>
      </c>
    </row>
    <row r="936" spans="1:4" ht="13.5">
      <c r="A936" s="263">
        <v>91642</v>
      </c>
      <c r="B936" s="263" t="s">
        <v>3243</v>
      </c>
      <c r="C936" s="264" t="s">
        <v>27</v>
      </c>
      <c r="D936" s="265">
        <v>1.62</v>
      </c>
    </row>
    <row r="937" spans="1:4" ht="13.5">
      <c r="A937" s="263">
        <v>91643</v>
      </c>
      <c r="B937" s="263" t="s">
        <v>3244</v>
      </c>
      <c r="C937" s="264" t="s">
        <v>27</v>
      </c>
      <c r="D937" s="265">
        <v>37.61</v>
      </c>
    </row>
    <row r="938" spans="1:4" ht="13.5">
      <c r="A938" s="263">
        <v>91644</v>
      </c>
      <c r="B938" s="263" t="s">
        <v>3245</v>
      </c>
      <c r="C938" s="264" t="s">
        <v>27</v>
      </c>
      <c r="D938" s="265">
        <v>186.94</v>
      </c>
    </row>
    <row r="939" spans="1:4" ht="13.5">
      <c r="A939" s="263">
        <v>91688</v>
      </c>
      <c r="B939" s="263" t="s">
        <v>3248</v>
      </c>
      <c r="C939" s="264" t="s">
        <v>27</v>
      </c>
      <c r="D939" s="265">
        <v>0.09</v>
      </c>
    </row>
    <row r="940" spans="1:4" ht="13.5">
      <c r="A940" s="263">
        <v>91689</v>
      </c>
      <c r="B940" s="263" t="s">
        <v>3249</v>
      </c>
      <c r="C940" s="264" t="s">
        <v>27</v>
      </c>
      <c r="D940" s="265">
        <v>0.01</v>
      </c>
    </row>
    <row r="941" spans="1:4" ht="13.5">
      <c r="A941" s="263">
        <v>91690</v>
      </c>
      <c r="B941" s="263" t="s">
        <v>3250</v>
      </c>
      <c r="C941" s="264" t="s">
        <v>27</v>
      </c>
      <c r="D941" s="265">
        <v>0.06</v>
      </c>
    </row>
    <row r="942" spans="1:4" ht="13.5">
      <c r="A942" s="263">
        <v>91691</v>
      </c>
      <c r="B942" s="263" t="s">
        <v>3251</v>
      </c>
      <c r="C942" s="264" t="s">
        <v>27</v>
      </c>
      <c r="D942" s="265">
        <v>1.87</v>
      </c>
    </row>
    <row r="943" spans="1:4" ht="13.5">
      <c r="A943" s="263">
        <v>92040</v>
      </c>
      <c r="B943" s="263" t="s">
        <v>3388</v>
      </c>
      <c r="C943" s="264" t="s">
        <v>27</v>
      </c>
      <c r="D943" s="265">
        <v>4.13</v>
      </c>
    </row>
    <row r="944" spans="1:4" ht="13.5">
      <c r="A944" s="263">
        <v>92041</v>
      </c>
      <c r="B944" s="263" t="s">
        <v>3389</v>
      </c>
      <c r="C944" s="264" t="s">
        <v>27</v>
      </c>
      <c r="D944" s="265">
        <v>0.82</v>
      </c>
    </row>
    <row r="945" spans="1:4" ht="13.5">
      <c r="A945" s="263">
        <v>92042</v>
      </c>
      <c r="B945" s="263" t="s">
        <v>3390</v>
      </c>
      <c r="C945" s="264" t="s">
        <v>27</v>
      </c>
      <c r="D945" s="265">
        <v>3.44</v>
      </c>
    </row>
    <row r="946" spans="1:4" ht="13.5">
      <c r="A946" s="263">
        <v>92101</v>
      </c>
      <c r="B946" s="263" t="s">
        <v>3393</v>
      </c>
      <c r="C946" s="264" t="s">
        <v>27</v>
      </c>
      <c r="D946" s="265">
        <v>13.14</v>
      </c>
    </row>
    <row r="947" spans="1:4" ht="13.5">
      <c r="A947" s="263">
        <v>92102</v>
      </c>
      <c r="B947" s="263" t="s">
        <v>3394</v>
      </c>
      <c r="C947" s="264" t="s">
        <v>27</v>
      </c>
      <c r="D947" s="265">
        <v>5.24</v>
      </c>
    </row>
    <row r="948" spans="1:4" ht="13.5">
      <c r="A948" s="263">
        <v>92103</v>
      </c>
      <c r="B948" s="263" t="s">
        <v>3395</v>
      </c>
      <c r="C948" s="264" t="s">
        <v>27</v>
      </c>
      <c r="D948" s="265">
        <v>1.06</v>
      </c>
    </row>
    <row r="949" spans="1:4" ht="13.5">
      <c r="A949" s="263">
        <v>92104</v>
      </c>
      <c r="B949" s="263" t="s">
        <v>3396</v>
      </c>
      <c r="C949" s="264" t="s">
        <v>27</v>
      </c>
      <c r="D949" s="265">
        <v>24.65</v>
      </c>
    </row>
    <row r="950" spans="1:4" ht="13.5">
      <c r="A950" s="263">
        <v>92105</v>
      </c>
      <c r="B950" s="263" t="s">
        <v>12455</v>
      </c>
      <c r="C950" s="264" t="s">
        <v>27</v>
      </c>
      <c r="D950" s="265">
        <v>119.44</v>
      </c>
    </row>
    <row r="951" spans="1:4" ht="13.5">
      <c r="A951" s="263">
        <v>92108</v>
      </c>
      <c r="B951" s="263" t="s">
        <v>840</v>
      </c>
      <c r="C951" s="264" t="s">
        <v>27</v>
      </c>
      <c r="D951" s="265">
        <v>0.66</v>
      </c>
    </row>
    <row r="952" spans="1:4" ht="13.5">
      <c r="A952" s="263">
        <v>92109</v>
      </c>
      <c r="B952" s="263" t="s">
        <v>841</v>
      </c>
      <c r="C952" s="264" t="s">
        <v>27</v>
      </c>
      <c r="D952" s="265">
        <v>0.15</v>
      </c>
    </row>
    <row r="953" spans="1:4" ht="13.5">
      <c r="A953" s="263">
        <v>92110</v>
      </c>
      <c r="B953" s="263" t="s">
        <v>842</v>
      </c>
      <c r="C953" s="264" t="s">
        <v>27</v>
      </c>
      <c r="D953" s="265">
        <v>0.52</v>
      </c>
    </row>
    <row r="954" spans="1:4" ht="13.5">
      <c r="A954" s="263">
        <v>92111</v>
      </c>
      <c r="B954" s="263" t="s">
        <v>843</v>
      </c>
      <c r="C954" s="264" t="s">
        <v>27</v>
      </c>
      <c r="D954" s="265">
        <v>0.73</v>
      </c>
    </row>
    <row r="955" spans="1:4" ht="13.5">
      <c r="A955" s="263">
        <v>92114</v>
      </c>
      <c r="B955" s="263" t="s">
        <v>846</v>
      </c>
      <c r="C955" s="264" t="s">
        <v>27</v>
      </c>
      <c r="D955" s="265">
        <v>7.0000000000000007E-2</v>
      </c>
    </row>
    <row r="956" spans="1:4" ht="13.5">
      <c r="A956" s="263">
        <v>92115</v>
      </c>
      <c r="B956" s="263" t="s">
        <v>847</v>
      </c>
      <c r="C956" s="264" t="s">
        <v>27</v>
      </c>
      <c r="D956" s="265">
        <v>0.01</v>
      </c>
    </row>
    <row r="957" spans="1:4" ht="13.5">
      <c r="A957" s="263">
        <v>92116</v>
      </c>
      <c r="B957" s="263" t="s">
        <v>848</v>
      </c>
      <c r="C957" s="264" t="s">
        <v>27</v>
      </c>
      <c r="D957" s="265">
        <v>0.09</v>
      </c>
    </row>
    <row r="958" spans="1:4" ht="13.5">
      <c r="A958" s="263">
        <v>92133</v>
      </c>
      <c r="B958" s="263" t="s">
        <v>3399</v>
      </c>
      <c r="C958" s="264" t="s">
        <v>27</v>
      </c>
      <c r="D958" s="265">
        <v>7.82</v>
      </c>
    </row>
    <row r="959" spans="1:4" ht="13.5">
      <c r="A959" s="263">
        <v>92134</v>
      </c>
      <c r="B959" s="263" t="s">
        <v>3400</v>
      </c>
      <c r="C959" s="264" t="s">
        <v>27</v>
      </c>
      <c r="D959" s="265">
        <v>2.34</v>
      </c>
    </row>
    <row r="960" spans="1:4" ht="13.5">
      <c r="A960" s="263">
        <v>92135</v>
      </c>
      <c r="B960" s="263" t="s">
        <v>3401</v>
      </c>
      <c r="C960" s="264" t="s">
        <v>27</v>
      </c>
      <c r="D960" s="265">
        <v>0.48</v>
      </c>
    </row>
    <row r="961" spans="1:4" ht="13.5">
      <c r="A961" s="263">
        <v>92136</v>
      </c>
      <c r="B961" s="263" t="s">
        <v>3402</v>
      </c>
      <c r="C961" s="264" t="s">
        <v>27</v>
      </c>
      <c r="D961" s="265">
        <v>9.7799999999999994</v>
      </c>
    </row>
    <row r="962" spans="1:4" ht="13.5">
      <c r="A962" s="263">
        <v>92137</v>
      </c>
      <c r="B962" s="263" t="s">
        <v>3403</v>
      </c>
      <c r="C962" s="264" t="s">
        <v>27</v>
      </c>
      <c r="D962" s="265">
        <v>93.49</v>
      </c>
    </row>
    <row r="963" spans="1:4" ht="13.5">
      <c r="A963" s="263">
        <v>92140</v>
      </c>
      <c r="B963" s="263" t="s">
        <v>854</v>
      </c>
      <c r="C963" s="264" t="s">
        <v>27</v>
      </c>
      <c r="D963" s="265">
        <v>2.38</v>
      </c>
    </row>
    <row r="964" spans="1:4" ht="13.5">
      <c r="A964" s="263">
        <v>92141</v>
      </c>
      <c r="B964" s="263" t="s">
        <v>855</v>
      </c>
      <c r="C964" s="264" t="s">
        <v>27</v>
      </c>
      <c r="D964" s="265">
        <v>0.71</v>
      </c>
    </row>
    <row r="965" spans="1:4" ht="13.5">
      <c r="A965" s="263">
        <v>92142</v>
      </c>
      <c r="B965" s="263" t="s">
        <v>856</v>
      </c>
      <c r="C965" s="264" t="s">
        <v>27</v>
      </c>
      <c r="D965" s="265">
        <v>0.14000000000000001</v>
      </c>
    </row>
    <row r="966" spans="1:4" ht="13.5">
      <c r="A966" s="263">
        <v>92143</v>
      </c>
      <c r="B966" s="263" t="s">
        <v>857</v>
      </c>
      <c r="C966" s="264" t="s">
        <v>27</v>
      </c>
      <c r="D966" s="265">
        <v>2.98</v>
      </c>
    </row>
    <row r="967" spans="1:4" ht="13.5">
      <c r="A967" s="263">
        <v>92144</v>
      </c>
      <c r="B967" s="263" t="s">
        <v>858</v>
      </c>
      <c r="C967" s="264" t="s">
        <v>27</v>
      </c>
      <c r="D967" s="265">
        <v>66.760000000000005</v>
      </c>
    </row>
    <row r="968" spans="1:4" ht="13.5">
      <c r="A968" s="263">
        <v>92237</v>
      </c>
      <c r="B968" s="263" t="s">
        <v>3421</v>
      </c>
      <c r="C968" s="264" t="s">
        <v>27</v>
      </c>
      <c r="D968" s="265">
        <v>14.65</v>
      </c>
    </row>
    <row r="969" spans="1:4" ht="13.5">
      <c r="A969" s="263">
        <v>92238</v>
      </c>
      <c r="B969" s="263" t="s">
        <v>3422</v>
      </c>
      <c r="C969" s="264" t="s">
        <v>27</v>
      </c>
      <c r="D969" s="265">
        <v>5.85</v>
      </c>
    </row>
    <row r="970" spans="1:4" ht="13.5">
      <c r="A970" s="263">
        <v>92239</v>
      </c>
      <c r="B970" s="263" t="s">
        <v>3423</v>
      </c>
      <c r="C970" s="264" t="s">
        <v>27</v>
      </c>
      <c r="D970" s="265">
        <v>1.19</v>
      </c>
    </row>
    <row r="971" spans="1:4" ht="13.5">
      <c r="A971" s="263">
        <v>92240</v>
      </c>
      <c r="B971" s="263" t="s">
        <v>3424</v>
      </c>
      <c r="C971" s="264" t="s">
        <v>27</v>
      </c>
      <c r="D971" s="265">
        <v>27.49</v>
      </c>
    </row>
    <row r="972" spans="1:4" ht="13.5">
      <c r="A972" s="263">
        <v>92241</v>
      </c>
      <c r="B972" s="263" t="s">
        <v>3425</v>
      </c>
      <c r="C972" s="264" t="s">
        <v>27</v>
      </c>
      <c r="D972" s="265">
        <v>171.38</v>
      </c>
    </row>
    <row r="973" spans="1:4" ht="13.5">
      <c r="A973" s="263">
        <v>92712</v>
      </c>
      <c r="B973" s="263" t="s">
        <v>3731</v>
      </c>
      <c r="C973" s="264" t="s">
        <v>27</v>
      </c>
      <c r="D973" s="265">
        <v>0.22</v>
      </c>
    </row>
    <row r="974" spans="1:4" ht="13.5">
      <c r="A974" s="263">
        <v>92713</v>
      </c>
      <c r="B974" s="263" t="s">
        <v>3732</v>
      </c>
      <c r="C974" s="264" t="s">
        <v>27</v>
      </c>
      <c r="D974" s="265">
        <v>0.05</v>
      </c>
    </row>
    <row r="975" spans="1:4" ht="13.5">
      <c r="A975" s="263">
        <v>92714</v>
      </c>
      <c r="B975" s="263" t="s">
        <v>3733</v>
      </c>
      <c r="C975" s="264" t="s">
        <v>27</v>
      </c>
      <c r="D975" s="265">
        <v>0.28000000000000003</v>
      </c>
    </row>
    <row r="976" spans="1:4" ht="13.5">
      <c r="A976" s="263">
        <v>92715</v>
      </c>
      <c r="B976" s="263" t="s">
        <v>3734</v>
      </c>
      <c r="C976" s="264" t="s">
        <v>27</v>
      </c>
      <c r="D976" s="265">
        <v>23.89</v>
      </c>
    </row>
    <row r="977" spans="1:4" ht="13.5">
      <c r="A977" s="263">
        <v>92956</v>
      </c>
      <c r="B977" s="263" t="s">
        <v>3910</v>
      </c>
      <c r="C977" s="264" t="s">
        <v>27</v>
      </c>
      <c r="D977" s="265">
        <v>5.01</v>
      </c>
    </row>
    <row r="978" spans="1:4" ht="13.5">
      <c r="A978" s="263">
        <v>92957</v>
      </c>
      <c r="B978" s="263" t="s">
        <v>3911</v>
      </c>
      <c r="C978" s="264" t="s">
        <v>27</v>
      </c>
      <c r="D978" s="265">
        <v>1.1200000000000001</v>
      </c>
    </row>
    <row r="979" spans="1:4" ht="13.5">
      <c r="A979" s="263">
        <v>92958</v>
      </c>
      <c r="B979" s="263" t="s">
        <v>3912</v>
      </c>
      <c r="C979" s="264" t="s">
        <v>27</v>
      </c>
      <c r="D979" s="265">
        <v>5.48</v>
      </c>
    </row>
    <row r="980" spans="1:4" ht="13.5">
      <c r="A980" s="263">
        <v>92959</v>
      </c>
      <c r="B980" s="263" t="s">
        <v>3913</v>
      </c>
      <c r="C980" s="264" t="s">
        <v>27</v>
      </c>
      <c r="D980" s="265">
        <v>7.25</v>
      </c>
    </row>
    <row r="981" spans="1:4" ht="13.5">
      <c r="A981" s="263">
        <v>92963</v>
      </c>
      <c r="B981" s="263" t="s">
        <v>3916</v>
      </c>
      <c r="C981" s="264" t="s">
        <v>27</v>
      </c>
      <c r="D981" s="265">
        <v>1.1299999999999999</v>
      </c>
    </row>
    <row r="982" spans="1:4" ht="13.5">
      <c r="A982" s="263">
        <v>92964</v>
      </c>
      <c r="B982" s="263" t="s">
        <v>914</v>
      </c>
      <c r="C982" s="264" t="s">
        <v>27</v>
      </c>
      <c r="D982" s="265">
        <v>0.25</v>
      </c>
    </row>
    <row r="983" spans="1:4" ht="13.5">
      <c r="A983" s="263">
        <v>92965</v>
      </c>
      <c r="B983" s="263" t="s">
        <v>3917</v>
      </c>
      <c r="C983" s="264" t="s">
        <v>27</v>
      </c>
      <c r="D983" s="265">
        <v>1.41</v>
      </c>
    </row>
    <row r="984" spans="1:4" ht="13.5">
      <c r="A984" s="263">
        <v>93220</v>
      </c>
      <c r="B984" s="263" t="s">
        <v>4000</v>
      </c>
      <c r="C984" s="264" t="s">
        <v>27</v>
      </c>
      <c r="D984" s="265">
        <v>165.47</v>
      </c>
    </row>
    <row r="985" spans="1:4" ht="13.5">
      <c r="A985" s="263">
        <v>93221</v>
      </c>
      <c r="B985" s="263" t="s">
        <v>4001</v>
      </c>
      <c r="C985" s="264" t="s">
        <v>27</v>
      </c>
      <c r="D985" s="265">
        <v>43.46</v>
      </c>
    </row>
    <row r="986" spans="1:4" ht="13.5">
      <c r="A986" s="263">
        <v>93222</v>
      </c>
      <c r="B986" s="263" t="s">
        <v>4002</v>
      </c>
      <c r="C986" s="264" t="s">
        <v>27</v>
      </c>
      <c r="D986" s="265">
        <v>207.08</v>
      </c>
    </row>
    <row r="987" spans="1:4" ht="13.5">
      <c r="A987" s="263">
        <v>93223</v>
      </c>
      <c r="B987" s="263" t="s">
        <v>4003</v>
      </c>
      <c r="C987" s="264" t="s">
        <v>27</v>
      </c>
      <c r="D987" s="265">
        <v>184.24</v>
      </c>
    </row>
    <row r="988" spans="1:4" ht="13.5">
      <c r="A988" s="263">
        <v>93229</v>
      </c>
      <c r="B988" s="263" t="s">
        <v>927</v>
      </c>
      <c r="C988" s="264" t="s">
        <v>27</v>
      </c>
      <c r="D988" s="265">
        <v>0.28000000000000003</v>
      </c>
    </row>
    <row r="989" spans="1:4" ht="13.5">
      <c r="A989" s="263">
        <v>93230</v>
      </c>
      <c r="B989" s="263" t="s">
        <v>928</v>
      </c>
      <c r="C989" s="264" t="s">
        <v>27</v>
      </c>
      <c r="D989" s="265">
        <v>0.06</v>
      </c>
    </row>
    <row r="990" spans="1:4" ht="13.5">
      <c r="A990" s="263">
        <v>93231</v>
      </c>
      <c r="B990" s="263" t="s">
        <v>929</v>
      </c>
      <c r="C990" s="264" t="s">
        <v>27</v>
      </c>
      <c r="D990" s="265">
        <v>0.26</v>
      </c>
    </row>
    <row r="991" spans="1:4" ht="13.5">
      <c r="A991" s="263">
        <v>93232</v>
      </c>
      <c r="B991" s="263" t="s">
        <v>4006</v>
      </c>
      <c r="C991" s="264" t="s">
        <v>27</v>
      </c>
      <c r="D991" s="265">
        <v>3.68</v>
      </c>
    </row>
    <row r="992" spans="1:4" ht="13.5">
      <c r="A992" s="263">
        <v>93235</v>
      </c>
      <c r="B992" s="263" t="s">
        <v>4007</v>
      </c>
      <c r="C992" s="264" t="s">
        <v>27</v>
      </c>
      <c r="D992" s="265">
        <v>1.17</v>
      </c>
    </row>
    <row r="993" spans="1:4" ht="13.5">
      <c r="A993" s="263">
        <v>93238</v>
      </c>
      <c r="B993" s="263" t="s">
        <v>4008</v>
      </c>
      <c r="C993" s="264" t="s">
        <v>27</v>
      </c>
      <c r="D993" s="265">
        <v>1.17</v>
      </c>
    </row>
    <row r="994" spans="1:4" ht="13.5">
      <c r="A994" s="263">
        <v>93239</v>
      </c>
      <c r="B994" s="263" t="s">
        <v>4009</v>
      </c>
      <c r="C994" s="264" t="s">
        <v>27</v>
      </c>
      <c r="D994" s="265">
        <v>5.3</v>
      </c>
    </row>
    <row r="995" spans="1:4" ht="13.5">
      <c r="A995" s="263">
        <v>93240</v>
      </c>
      <c r="B995" s="263" t="s">
        <v>4010</v>
      </c>
      <c r="C995" s="264" t="s">
        <v>27</v>
      </c>
      <c r="D995" s="265">
        <v>8.82</v>
      </c>
    </row>
    <row r="996" spans="1:4" ht="13.5">
      <c r="A996" s="263">
        <v>93267</v>
      </c>
      <c r="B996" s="263" t="s">
        <v>4011</v>
      </c>
      <c r="C996" s="264" t="s">
        <v>27</v>
      </c>
      <c r="D996" s="265">
        <v>23.16</v>
      </c>
    </row>
    <row r="997" spans="1:4" ht="13.5">
      <c r="A997" s="263">
        <v>93269</v>
      </c>
      <c r="B997" s="263" t="s">
        <v>4012</v>
      </c>
      <c r="C997" s="264" t="s">
        <v>27</v>
      </c>
      <c r="D997" s="265">
        <v>5.21</v>
      </c>
    </row>
    <row r="998" spans="1:4" ht="13.5">
      <c r="A998" s="263">
        <v>93270</v>
      </c>
      <c r="B998" s="263" t="s">
        <v>4013</v>
      </c>
      <c r="C998" s="264" t="s">
        <v>27</v>
      </c>
      <c r="D998" s="265">
        <v>25.34</v>
      </c>
    </row>
    <row r="999" spans="1:4" ht="13.5">
      <c r="A999" s="263">
        <v>93271</v>
      </c>
      <c r="B999" s="263" t="s">
        <v>4014</v>
      </c>
      <c r="C999" s="264" t="s">
        <v>27</v>
      </c>
      <c r="D999" s="265">
        <v>5.51</v>
      </c>
    </row>
    <row r="1000" spans="1:4" ht="13.5">
      <c r="A1000" s="263">
        <v>93277</v>
      </c>
      <c r="B1000" s="263" t="s">
        <v>4017</v>
      </c>
      <c r="C1000" s="264" t="s">
        <v>27</v>
      </c>
      <c r="D1000" s="265">
        <v>0.27</v>
      </c>
    </row>
    <row r="1001" spans="1:4" ht="13.5">
      <c r="A1001" s="263">
        <v>93278</v>
      </c>
      <c r="B1001" s="263" t="s">
        <v>4018</v>
      </c>
      <c r="C1001" s="264" t="s">
        <v>27</v>
      </c>
      <c r="D1001" s="265">
        <v>0.06</v>
      </c>
    </row>
    <row r="1002" spans="1:4" ht="13.5">
      <c r="A1002" s="263">
        <v>93279</v>
      </c>
      <c r="B1002" s="263" t="s">
        <v>4019</v>
      </c>
      <c r="C1002" s="264" t="s">
        <v>27</v>
      </c>
      <c r="D1002" s="265">
        <v>0.25</v>
      </c>
    </row>
    <row r="1003" spans="1:4" ht="13.5">
      <c r="A1003" s="263">
        <v>93280</v>
      </c>
      <c r="B1003" s="263" t="s">
        <v>4020</v>
      </c>
      <c r="C1003" s="264" t="s">
        <v>27</v>
      </c>
      <c r="D1003" s="265">
        <v>0.46</v>
      </c>
    </row>
    <row r="1004" spans="1:4" ht="13.5">
      <c r="A1004" s="263">
        <v>93283</v>
      </c>
      <c r="B1004" s="263" t="s">
        <v>4023</v>
      </c>
      <c r="C1004" s="264" t="s">
        <v>27</v>
      </c>
      <c r="D1004" s="265">
        <v>48.69</v>
      </c>
    </row>
    <row r="1005" spans="1:4" ht="13.5">
      <c r="A1005" s="263">
        <v>93284</v>
      </c>
      <c r="B1005" s="263" t="s">
        <v>4024</v>
      </c>
      <c r="C1005" s="264" t="s">
        <v>27</v>
      </c>
      <c r="D1005" s="265">
        <v>16.670000000000002</v>
      </c>
    </row>
    <row r="1006" spans="1:4" ht="13.5">
      <c r="A1006" s="263">
        <v>93285</v>
      </c>
      <c r="B1006" s="263" t="s">
        <v>4025</v>
      </c>
      <c r="C1006" s="264" t="s">
        <v>27</v>
      </c>
      <c r="D1006" s="265">
        <v>78.27</v>
      </c>
    </row>
    <row r="1007" spans="1:4" ht="13.5">
      <c r="A1007" s="263">
        <v>93286</v>
      </c>
      <c r="B1007" s="263" t="s">
        <v>4026</v>
      </c>
      <c r="C1007" s="264" t="s">
        <v>27</v>
      </c>
      <c r="D1007" s="265">
        <v>130.38999999999999</v>
      </c>
    </row>
    <row r="1008" spans="1:4" ht="13.5">
      <c r="A1008" s="263">
        <v>93296</v>
      </c>
      <c r="B1008" s="263" t="s">
        <v>4029</v>
      </c>
      <c r="C1008" s="264" t="s">
        <v>27</v>
      </c>
      <c r="D1008" s="265">
        <v>3.4</v>
      </c>
    </row>
    <row r="1009" spans="1:4" ht="13.5">
      <c r="A1009" s="263">
        <v>93397</v>
      </c>
      <c r="B1009" s="263" t="s">
        <v>4049</v>
      </c>
      <c r="C1009" s="264" t="s">
        <v>27</v>
      </c>
      <c r="D1009" s="265">
        <v>8.4</v>
      </c>
    </row>
    <row r="1010" spans="1:4" ht="13.5">
      <c r="A1010" s="263">
        <v>93398</v>
      </c>
      <c r="B1010" s="263" t="s">
        <v>4050</v>
      </c>
      <c r="C1010" s="264" t="s">
        <v>27</v>
      </c>
      <c r="D1010" s="265">
        <v>3.35</v>
      </c>
    </row>
    <row r="1011" spans="1:4" ht="13.5">
      <c r="A1011" s="263">
        <v>93399</v>
      </c>
      <c r="B1011" s="263" t="s">
        <v>4051</v>
      </c>
      <c r="C1011" s="264" t="s">
        <v>27</v>
      </c>
      <c r="D1011" s="265">
        <v>0.67</v>
      </c>
    </row>
    <row r="1012" spans="1:4" ht="13.5">
      <c r="A1012" s="263">
        <v>93400</v>
      </c>
      <c r="B1012" s="263" t="s">
        <v>4052</v>
      </c>
      <c r="C1012" s="264" t="s">
        <v>27</v>
      </c>
      <c r="D1012" s="265">
        <v>15.76</v>
      </c>
    </row>
    <row r="1013" spans="1:4" ht="13.5">
      <c r="A1013" s="263">
        <v>93401</v>
      </c>
      <c r="B1013" s="263" t="s">
        <v>4053</v>
      </c>
      <c r="C1013" s="264" t="s">
        <v>27</v>
      </c>
      <c r="D1013" s="265">
        <v>98.15</v>
      </c>
    </row>
    <row r="1014" spans="1:4" ht="13.5">
      <c r="A1014" s="263">
        <v>93404</v>
      </c>
      <c r="B1014" s="263" t="s">
        <v>4055</v>
      </c>
      <c r="C1014" s="264" t="s">
        <v>27</v>
      </c>
      <c r="D1014" s="265">
        <v>3.65</v>
      </c>
    </row>
    <row r="1015" spans="1:4" ht="13.5">
      <c r="A1015" s="263">
        <v>93405</v>
      </c>
      <c r="B1015" s="263" t="s">
        <v>4056</v>
      </c>
      <c r="C1015" s="264" t="s">
        <v>27</v>
      </c>
      <c r="D1015" s="265">
        <v>0.72</v>
      </c>
    </row>
    <row r="1016" spans="1:4" ht="13.5">
      <c r="A1016" s="263">
        <v>93406</v>
      </c>
      <c r="B1016" s="263" t="s">
        <v>4057</v>
      </c>
      <c r="C1016" s="264" t="s">
        <v>27</v>
      </c>
      <c r="D1016" s="265">
        <v>4.5599999999999996</v>
      </c>
    </row>
    <row r="1017" spans="1:4" ht="13.5">
      <c r="A1017" s="263">
        <v>93407</v>
      </c>
      <c r="B1017" s="263" t="s">
        <v>4058</v>
      </c>
      <c r="C1017" s="264" t="s">
        <v>27</v>
      </c>
      <c r="D1017" s="265">
        <v>32.729999999999997</v>
      </c>
    </row>
    <row r="1018" spans="1:4" ht="13.5">
      <c r="A1018" s="263">
        <v>93411</v>
      </c>
      <c r="B1018" s="263" t="s">
        <v>4061</v>
      </c>
      <c r="C1018" s="264" t="s">
        <v>27</v>
      </c>
      <c r="D1018" s="265">
        <v>0.16</v>
      </c>
    </row>
    <row r="1019" spans="1:4" ht="13.5">
      <c r="A1019" s="263">
        <v>93412</v>
      </c>
      <c r="B1019" s="263" t="s">
        <v>4062</v>
      </c>
      <c r="C1019" s="264" t="s">
        <v>27</v>
      </c>
      <c r="D1019" s="265">
        <v>0.05</v>
      </c>
    </row>
    <row r="1020" spans="1:4" ht="13.5">
      <c r="A1020" s="263">
        <v>93413</v>
      </c>
      <c r="B1020" s="263" t="s">
        <v>4063</v>
      </c>
      <c r="C1020" s="264" t="s">
        <v>27</v>
      </c>
      <c r="D1020" s="265">
        <v>0.14000000000000001</v>
      </c>
    </row>
    <row r="1021" spans="1:4" ht="13.5">
      <c r="A1021" s="263">
        <v>93414</v>
      </c>
      <c r="B1021" s="263" t="s">
        <v>4064</v>
      </c>
      <c r="C1021" s="264" t="s">
        <v>27</v>
      </c>
      <c r="D1021" s="265">
        <v>8.57</v>
      </c>
    </row>
    <row r="1022" spans="1:4" ht="13.5">
      <c r="A1022" s="263">
        <v>93417</v>
      </c>
      <c r="B1022" s="263" t="s">
        <v>4067</v>
      </c>
      <c r="C1022" s="264" t="s">
        <v>27</v>
      </c>
      <c r="D1022" s="265">
        <v>2.16</v>
      </c>
    </row>
    <row r="1023" spans="1:4" ht="13.5">
      <c r="A1023" s="263">
        <v>93418</v>
      </c>
      <c r="B1023" s="263" t="s">
        <v>4068</v>
      </c>
      <c r="C1023" s="264" t="s">
        <v>27</v>
      </c>
      <c r="D1023" s="265">
        <v>0.74</v>
      </c>
    </row>
    <row r="1024" spans="1:4" ht="13.5">
      <c r="A1024" s="263">
        <v>93419</v>
      </c>
      <c r="B1024" s="263" t="s">
        <v>934</v>
      </c>
      <c r="C1024" s="264" t="s">
        <v>27</v>
      </c>
      <c r="D1024" s="265">
        <v>1.92</v>
      </c>
    </row>
    <row r="1025" spans="1:4" ht="13.5">
      <c r="A1025" s="263">
        <v>93420</v>
      </c>
      <c r="B1025" s="263" t="s">
        <v>4069</v>
      </c>
      <c r="C1025" s="264" t="s">
        <v>27</v>
      </c>
      <c r="D1025" s="265">
        <v>41.63</v>
      </c>
    </row>
    <row r="1026" spans="1:4" ht="13.5">
      <c r="A1026" s="263">
        <v>93423</v>
      </c>
      <c r="B1026" s="263" t="s">
        <v>4070</v>
      </c>
      <c r="C1026" s="264" t="s">
        <v>27</v>
      </c>
      <c r="D1026" s="265">
        <v>3.05</v>
      </c>
    </row>
    <row r="1027" spans="1:4" ht="13.5">
      <c r="A1027" s="263">
        <v>93424</v>
      </c>
      <c r="B1027" s="263" t="s">
        <v>4071</v>
      </c>
      <c r="C1027" s="264" t="s">
        <v>27</v>
      </c>
      <c r="D1027" s="265">
        <v>1.04</v>
      </c>
    </row>
    <row r="1028" spans="1:4" ht="13.5">
      <c r="A1028" s="263">
        <v>93425</v>
      </c>
      <c r="B1028" s="263" t="s">
        <v>4072</v>
      </c>
      <c r="C1028" s="264" t="s">
        <v>27</v>
      </c>
      <c r="D1028" s="265">
        <v>2.73</v>
      </c>
    </row>
    <row r="1029" spans="1:4" ht="13.5">
      <c r="A1029" s="263">
        <v>93426</v>
      </c>
      <c r="B1029" s="263" t="s">
        <v>4073</v>
      </c>
      <c r="C1029" s="264" t="s">
        <v>27</v>
      </c>
      <c r="D1029" s="265">
        <v>99.48</v>
      </c>
    </row>
    <row r="1030" spans="1:4" ht="13.5">
      <c r="A1030" s="263">
        <v>93429</v>
      </c>
      <c r="B1030" s="263" t="s">
        <v>4076</v>
      </c>
      <c r="C1030" s="264" t="s">
        <v>27</v>
      </c>
      <c r="D1030" s="265">
        <v>67.2</v>
      </c>
    </row>
    <row r="1031" spans="1:4" ht="13.5">
      <c r="A1031" s="263">
        <v>93430</v>
      </c>
      <c r="B1031" s="263" t="s">
        <v>4077</v>
      </c>
      <c r="C1031" s="264" t="s">
        <v>27</v>
      </c>
      <c r="D1031" s="265">
        <v>23.01</v>
      </c>
    </row>
    <row r="1032" spans="1:4" ht="13.5">
      <c r="A1032" s="263">
        <v>93431</v>
      </c>
      <c r="B1032" s="263" t="s">
        <v>4078</v>
      </c>
      <c r="C1032" s="264" t="s">
        <v>27</v>
      </c>
      <c r="D1032" s="265">
        <v>108.02</v>
      </c>
    </row>
    <row r="1033" spans="1:4" ht="13.5">
      <c r="A1033" s="263">
        <v>93432</v>
      </c>
      <c r="B1033" s="263" t="s">
        <v>4079</v>
      </c>
      <c r="C1033" s="264" t="s">
        <v>27</v>
      </c>
      <c r="D1033" s="266">
        <v>1881.6</v>
      </c>
    </row>
    <row r="1034" spans="1:4" ht="13.5">
      <c r="A1034" s="263">
        <v>93435</v>
      </c>
      <c r="B1034" s="263" t="s">
        <v>4082</v>
      </c>
      <c r="C1034" s="264" t="s">
        <v>27</v>
      </c>
      <c r="D1034" s="265">
        <v>3.63</v>
      </c>
    </row>
    <row r="1035" spans="1:4" ht="13.5">
      <c r="A1035" s="263">
        <v>93436</v>
      </c>
      <c r="B1035" s="263" t="s">
        <v>4083</v>
      </c>
      <c r="C1035" s="264" t="s">
        <v>27</v>
      </c>
      <c r="D1035" s="265">
        <v>1.45</v>
      </c>
    </row>
    <row r="1036" spans="1:4" ht="13.5">
      <c r="A1036" s="263">
        <v>93437</v>
      </c>
      <c r="B1036" s="263" t="s">
        <v>4084</v>
      </c>
      <c r="C1036" s="264" t="s">
        <v>27</v>
      </c>
      <c r="D1036" s="265">
        <v>6.82</v>
      </c>
    </row>
    <row r="1037" spans="1:4" ht="13.5">
      <c r="A1037" s="263">
        <v>93438</v>
      </c>
      <c r="B1037" s="263" t="s">
        <v>4085</v>
      </c>
      <c r="C1037" s="264" t="s">
        <v>27</v>
      </c>
      <c r="D1037" s="265">
        <v>18.46</v>
      </c>
    </row>
    <row r="1038" spans="1:4" ht="13.5">
      <c r="A1038" s="263">
        <v>95114</v>
      </c>
      <c r="B1038" s="263" t="s">
        <v>4464</v>
      </c>
      <c r="C1038" s="264" t="s">
        <v>27</v>
      </c>
      <c r="D1038" s="265">
        <v>1.1000000000000001</v>
      </c>
    </row>
    <row r="1039" spans="1:4" ht="13.5">
      <c r="A1039" s="263">
        <v>95115</v>
      </c>
      <c r="B1039" s="263" t="s">
        <v>4465</v>
      </c>
      <c r="C1039" s="264" t="s">
        <v>27</v>
      </c>
      <c r="D1039" s="265">
        <v>0.24</v>
      </c>
    </row>
    <row r="1040" spans="1:4" ht="13.5">
      <c r="A1040" s="263">
        <v>95116</v>
      </c>
      <c r="B1040" s="263" t="s">
        <v>1009</v>
      </c>
      <c r="C1040" s="264" t="s">
        <v>27</v>
      </c>
      <c r="D1040" s="265">
        <v>31.99</v>
      </c>
    </row>
    <row r="1041" spans="1:4" ht="13.5">
      <c r="A1041" s="263">
        <v>95117</v>
      </c>
      <c r="B1041" s="263" t="s">
        <v>1010</v>
      </c>
      <c r="C1041" s="264" t="s">
        <v>27</v>
      </c>
      <c r="D1041" s="265">
        <v>9.59</v>
      </c>
    </row>
    <row r="1042" spans="1:4" ht="13.5">
      <c r="A1042" s="263">
        <v>95118</v>
      </c>
      <c r="B1042" s="263" t="s">
        <v>4466</v>
      </c>
      <c r="C1042" s="264" t="s">
        <v>27</v>
      </c>
      <c r="D1042" s="265">
        <v>34.659999999999997</v>
      </c>
    </row>
    <row r="1043" spans="1:4" ht="13.5">
      <c r="A1043" s="263">
        <v>95119</v>
      </c>
      <c r="B1043" s="263" t="s">
        <v>4467</v>
      </c>
      <c r="C1043" s="264" t="s">
        <v>27</v>
      </c>
      <c r="D1043" s="265">
        <v>11.87</v>
      </c>
    </row>
    <row r="1044" spans="1:4" ht="13.5">
      <c r="A1044" s="263">
        <v>95120</v>
      </c>
      <c r="B1044" s="263" t="s">
        <v>4468</v>
      </c>
      <c r="C1044" s="264" t="s">
        <v>27</v>
      </c>
      <c r="D1044" s="265">
        <v>37.61</v>
      </c>
    </row>
    <row r="1045" spans="1:4" ht="13.5">
      <c r="A1045" s="263">
        <v>95123</v>
      </c>
      <c r="B1045" s="263" t="s">
        <v>1011</v>
      </c>
      <c r="C1045" s="264" t="s">
        <v>27</v>
      </c>
      <c r="D1045" s="265">
        <v>11.4</v>
      </c>
    </row>
    <row r="1046" spans="1:4" ht="13.5">
      <c r="A1046" s="263">
        <v>95124</v>
      </c>
      <c r="B1046" s="263" t="s">
        <v>1012</v>
      </c>
      <c r="C1046" s="264" t="s">
        <v>27</v>
      </c>
      <c r="D1046" s="265">
        <v>3.41</v>
      </c>
    </row>
    <row r="1047" spans="1:4" ht="13.5">
      <c r="A1047" s="263">
        <v>95125</v>
      </c>
      <c r="B1047" s="263" t="s">
        <v>1013</v>
      </c>
      <c r="C1047" s="264" t="s">
        <v>27</v>
      </c>
      <c r="D1047" s="265">
        <v>12.47</v>
      </c>
    </row>
    <row r="1048" spans="1:4" ht="13.5">
      <c r="A1048" s="263">
        <v>95126</v>
      </c>
      <c r="B1048" s="263" t="s">
        <v>4471</v>
      </c>
      <c r="C1048" s="264" t="s">
        <v>27</v>
      </c>
      <c r="D1048" s="265">
        <v>91.41</v>
      </c>
    </row>
    <row r="1049" spans="1:4" ht="13.5">
      <c r="A1049" s="263">
        <v>95129</v>
      </c>
      <c r="B1049" s="263" t="s">
        <v>4472</v>
      </c>
      <c r="C1049" s="264" t="s">
        <v>27</v>
      </c>
      <c r="D1049" s="265">
        <v>20.23</v>
      </c>
    </row>
    <row r="1050" spans="1:4" ht="13.5">
      <c r="A1050" s="263">
        <v>95130</v>
      </c>
      <c r="B1050" s="263" t="s">
        <v>4473</v>
      </c>
      <c r="C1050" s="264" t="s">
        <v>27</v>
      </c>
      <c r="D1050" s="265">
        <v>7.08</v>
      </c>
    </row>
    <row r="1051" spans="1:4" ht="13.5">
      <c r="A1051" s="263">
        <v>95131</v>
      </c>
      <c r="B1051" s="263" t="s">
        <v>4474</v>
      </c>
      <c r="C1051" s="264" t="s">
        <v>27</v>
      </c>
      <c r="D1051" s="265">
        <v>37.94</v>
      </c>
    </row>
    <row r="1052" spans="1:4" ht="13.5">
      <c r="A1052" s="263">
        <v>95132</v>
      </c>
      <c r="B1052" s="263" t="s">
        <v>4475</v>
      </c>
      <c r="C1052" s="264" t="s">
        <v>27</v>
      </c>
      <c r="D1052" s="265">
        <v>19.989999999999998</v>
      </c>
    </row>
    <row r="1053" spans="1:4" ht="13.5">
      <c r="A1053" s="263">
        <v>95136</v>
      </c>
      <c r="B1053" s="263" t="s">
        <v>4477</v>
      </c>
      <c r="C1053" s="264" t="s">
        <v>27</v>
      </c>
      <c r="D1053" s="265">
        <v>0.03</v>
      </c>
    </row>
    <row r="1054" spans="1:4" ht="13.5">
      <c r="A1054" s="263">
        <v>95137</v>
      </c>
      <c r="B1054" s="263" t="s">
        <v>4478</v>
      </c>
      <c r="C1054" s="264" t="s">
        <v>27</v>
      </c>
      <c r="D1054" s="265">
        <v>0.01</v>
      </c>
    </row>
    <row r="1055" spans="1:4" ht="13.5">
      <c r="A1055" s="263">
        <v>95138</v>
      </c>
      <c r="B1055" s="263" t="s">
        <v>4479</v>
      </c>
      <c r="C1055" s="264" t="s">
        <v>27</v>
      </c>
      <c r="D1055" s="265">
        <v>0.02</v>
      </c>
    </row>
    <row r="1056" spans="1:4" ht="13.5">
      <c r="A1056" s="263">
        <v>95208</v>
      </c>
      <c r="B1056" s="263" t="s">
        <v>4483</v>
      </c>
      <c r="C1056" s="264" t="s">
        <v>27</v>
      </c>
      <c r="D1056" s="265">
        <v>26.24</v>
      </c>
    </row>
    <row r="1057" spans="1:4" ht="13.5">
      <c r="A1057" s="263">
        <v>95209</v>
      </c>
      <c r="B1057" s="263" t="s">
        <v>4484</v>
      </c>
      <c r="C1057" s="264" t="s">
        <v>27</v>
      </c>
      <c r="D1057" s="265">
        <v>5.9</v>
      </c>
    </row>
    <row r="1058" spans="1:4" ht="13.5">
      <c r="A1058" s="263">
        <v>95210</v>
      </c>
      <c r="B1058" s="263" t="s">
        <v>4485</v>
      </c>
      <c r="C1058" s="264" t="s">
        <v>27</v>
      </c>
      <c r="D1058" s="265">
        <v>28.7</v>
      </c>
    </row>
    <row r="1059" spans="1:4" ht="13.5">
      <c r="A1059" s="263">
        <v>95211</v>
      </c>
      <c r="B1059" s="263" t="s">
        <v>4486</v>
      </c>
      <c r="C1059" s="264" t="s">
        <v>27</v>
      </c>
      <c r="D1059" s="265">
        <v>5.51</v>
      </c>
    </row>
    <row r="1060" spans="1:4" ht="13.5">
      <c r="A1060" s="263">
        <v>95214</v>
      </c>
      <c r="B1060" s="263" t="s">
        <v>4489</v>
      </c>
      <c r="C1060" s="264" t="s">
        <v>27</v>
      </c>
      <c r="D1060" s="265">
        <v>0.42</v>
      </c>
    </row>
    <row r="1061" spans="1:4" ht="13.5">
      <c r="A1061" s="263">
        <v>95215</v>
      </c>
      <c r="B1061" s="263" t="s">
        <v>4490</v>
      </c>
      <c r="C1061" s="264" t="s">
        <v>27</v>
      </c>
      <c r="D1061" s="265">
        <v>0.08</v>
      </c>
    </row>
    <row r="1062" spans="1:4" ht="13.5">
      <c r="A1062" s="263">
        <v>95216</v>
      </c>
      <c r="B1062" s="263" t="s">
        <v>4491</v>
      </c>
      <c r="C1062" s="264" t="s">
        <v>27</v>
      </c>
      <c r="D1062" s="265">
        <v>0.28999999999999998</v>
      </c>
    </row>
    <row r="1063" spans="1:4" ht="13.5">
      <c r="A1063" s="263">
        <v>95217</v>
      </c>
      <c r="B1063" s="263" t="s">
        <v>4492</v>
      </c>
      <c r="C1063" s="264" t="s">
        <v>27</v>
      </c>
      <c r="D1063" s="265">
        <v>0.37</v>
      </c>
    </row>
    <row r="1064" spans="1:4" ht="13.5">
      <c r="A1064" s="263">
        <v>95255</v>
      </c>
      <c r="B1064" s="263" t="s">
        <v>1016</v>
      </c>
      <c r="C1064" s="264" t="s">
        <v>27</v>
      </c>
      <c r="D1064" s="265">
        <v>0.97</v>
      </c>
    </row>
    <row r="1065" spans="1:4" ht="13.5">
      <c r="A1065" s="263">
        <v>95256</v>
      </c>
      <c r="B1065" s="263" t="s">
        <v>1017</v>
      </c>
      <c r="C1065" s="264" t="s">
        <v>27</v>
      </c>
      <c r="D1065" s="265">
        <v>0.22</v>
      </c>
    </row>
    <row r="1066" spans="1:4" ht="13.5">
      <c r="A1066" s="263">
        <v>95257</v>
      </c>
      <c r="B1066" s="263" t="s">
        <v>1018</v>
      </c>
      <c r="C1066" s="264" t="s">
        <v>27</v>
      </c>
      <c r="D1066" s="265">
        <v>1.22</v>
      </c>
    </row>
    <row r="1067" spans="1:4" ht="13.5">
      <c r="A1067" s="263">
        <v>95260</v>
      </c>
      <c r="B1067" s="263" t="s">
        <v>4502</v>
      </c>
      <c r="C1067" s="264" t="s">
        <v>27</v>
      </c>
      <c r="D1067" s="265">
        <v>0.54</v>
      </c>
    </row>
    <row r="1068" spans="1:4" ht="13.5">
      <c r="A1068" s="263">
        <v>95261</v>
      </c>
      <c r="B1068" s="263" t="s">
        <v>4503</v>
      </c>
      <c r="C1068" s="264" t="s">
        <v>27</v>
      </c>
      <c r="D1068" s="265">
        <v>0.21</v>
      </c>
    </row>
    <row r="1069" spans="1:4" ht="13.5">
      <c r="A1069" s="263">
        <v>95262</v>
      </c>
      <c r="B1069" s="263" t="s">
        <v>4504</v>
      </c>
      <c r="C1069" s="264" t="s">
        <v>27</v>
      </c>
      <c r="D1069" s="265">
        <v>1.01</v>
      </c>
    </row>
    <row r="1070" spans="1:4" ht="13.5">
      <c r="A1070" s="263">
        <v>95263</v>
      </c>
      <c r="B1070" s="263" t="s">
        <v>4505</v>
      </c>
      <c r="C1070" s="264" t="s">
        <v>27</v>
      </c>
      <c r="D1070" s="265">
        <v>1.97</v>
      </c>
    </row>
    <row r="1071" spans="1:4" ht="13.5">
      <c r="A1071" s="263">
        <v>95266</v>
      </c>
      <c r="B1071" s="263" t="s">
        <v>4508</v>
      </c>
      <c r="C1071" s="264" t="s">
        <v>27</v>
      </c>
      <c r="D1071" s="265">
        <v>0.41</v>
      </c>
    </row>
    <row r="1072" spans="1:4" ht="13.5">
      <c r="A1072" s="263">
        <v>95267</v>
      </c>
      <c r="B1072" s="263" t="s">
        <v>4509</v>
      </c>
      <c r="C1072" s="264" t="s">
        <v>27</v>
      </c>
      <c r="D1072" s="265">
        <v>0.08</v>
      </c>
    </row>
    <row r="1073" spans="1:4" ht="13.5">
      <c r="A1073" s="263">
        <v>95268</v>
      </c>
      <c r="B1073" s="263" t="s">
        <v>4510</v>
      </c>
      <c r="C1073" s="264" t="s">
        <v>27</v>
      </c>
      <c r="D1073" s="265">
        <v>0.4</v>
      </c>
    </row>
    <row r="1074" spans="1:4" ht="13.5">
      <c r="A1074" s="263">
        <v>95269</v>
      </c>
      <c r="B1074" s="263" t="s">
        <v>4511</v>
      </c>
      <c r="C1074" s="264" t="s">
        <v>27</v>
      </c>
      <c r="D1074" s="265">
        <v>3.68</v>
      </c>
    </row>
    <row r="1075" spans="1:4" ht="13.5">
      <c r="A1075" s="263">
        <v>95272</v>
      </c>
      <c r="B1075" s="263" t="s">
        <v>4514</v>
      </c>
      <c r="C1075" s="264" t="s">
        <v>27</v>
      </c>
      <c r="D1075" s="265">
        <v>0.4</v>
      </c>
    </row>
    <row r="1076" spans="1:4" ht="13.5">
      <c r="A1076" s="263">
        <v>95273</v>
      </c>
      <c r="B1076" s="263" t="s">
        <v>4515</v>
      </c>
      <c r="C1076" s="264" t="s">
        <v>27</v>
      </c>
      <c r="D1076" s="265">
        <v>0.09</v>
      </c>
    </row>
    <row r="1077" spans="1:4" ht="13.5">
      <c r="A1077" s="263">
        <v>95274</v>
      </c>
      <c r="B1077" s="263" t="s">
        <v>4516</v>
      </c>
      <c r="C1077" s="264" t="s">
        <v>27</v>
      </c>
      <c r="D1077" s="265">
        <v>0.31</v>
      </c>
    </row>
    <row r="1078" spans="1:4" ht="13.5">
      <c r="A1078" s="263">
        <v>95275</v>
      </c>
      <c r="B1078" s="263" t="s">
        <v>4517</v>
      </c>
      <c r="C1078" s="264" t="s">
        <v>27</v>
      </c>
      <c r="D1078" s="265">
        <v>1.49</v>
      </c>
    </row>
    <row r="1079" spans="1:4" ht="13.5">
      <c r="A1079" s="263">
        <v>95278</v>
      </c>
      <c r="B1079" s="263" t="s">
        <v>4520</v>
      </c>
      <c r="C1079" s="264" t="s">
        <v>27</v>
      </c>
      <c r="D1079" s="265">
        <v>0.44</v>
      </c>
    </row>
    <row r="1080" spans="1:4" ht="13.5">
      <c r="A1080" s="263">
        <v>95279</v>
      </c>
      <c r="B1080" s="263" t="s">
        <v>4521</v>
      </c>
      <c r="C1080" s="264" t="s">
        <v>27</v>
      </c>
      <c r="D1080" s="265">
        <v>0.09</v>
      </c>
    </row>
    <row r="1081" spans="1:4" ht="13.5">
      <c r="A1081" s="263">
        <v>95280</v>
      </c>
      <c r="B1081" s="263" t="s">
        <v>4522</v>
      </c>
      <c r="C1081" s="264" t="s">
        <v>27</v>
      </c>
      <c r="D1081" s="265">
        <v>0.34</v>
      </c>
    </row>
    <row r="1082" spans="1:4" ht="13.5">
      <c r="A1082" s="263">
        <v>95281</v>
      </c>
      <c r="B1082" s="263" t="s">
        <v>4523</v>
      </c>
      <c r="C1082" s="264" t="s">
        <v>27</v>
      </c>
      <c r="D1082" s="265">
        <v>3.68</v>
      </c>
    </row>
    <row r="1083" spans="1:4" ht="13.5">
      <c r="A1083" s="263">
        <v>95617</v>
      </c>
      <c r="B1083" s="263" t="s">
        <v>4678</v>
      </c>
      <c r="C1083" s="264" t="s">
        <v>27</v>
      </c>
      <c r="D1083" s="265">
        <v>0.8</v>
      </c>
    </row>
    <row r="1084" spans="1:4" ht="13.5">
      <c r="A1084" s="263">
        <v>95618</v>
      </c>
      <c r="B1084" s="263" t="s">
        <v>4679</v>
      </c>
      <c r="C1084" s="264" t="s">
        <v>27</v>
      </c>
      <c r="D1084" s="265">
        <v>0.18</v>
      </c>
    </row>
    <row r="1085" spans="1:4" ht="13.5">
      <c r="A1085" s="263">
        <v>95619</v>
      </c>
      <c r="B1085" s="263" t="s">
        <v>4680</v>
      </c>
      <c r="C1085" s="264" t="s">
        <v>27</v>
      </c>
      <c r="D1085" s="265">
        <v>1</v>
      </c>
    </row>
    <row r="1086" spans="1:4" ht="13.5">
      <c r="A1086" s="263">
        <v>95627</v>
      </c>
      <c r="B1086" s="263" t="s">
        <v>4685</v>
      </c>
      <c r="C1086" s="264" t="s">
        <v>27</v>
      </c>
      <c r="D1086" s="265">
        <v>22.12</v>
      </c>
    </row>
    <row r="1087" spans="1:4" ht="13.5">
      <c r="A1087" s="263">
        <v>95628</v>
      </c>
      <c r="B1087" s="263" t="s">
        <v>4686</v>
      </c>
      <c r="C1087" s="264" t="s">
        <v>27</v>
      </c>
      <c r="D1087" s="265">
        <v>5.81</v>
      </c>
    </row>
    <row r="1088" spans="1:4" ht="13.5">
      <c r="A1088" s="263">
        <v>95629</v>
      </c>
      <c r="B1088" s="263" t="s">
        <v>4687</v>
      </c>
      <c r="C1088" s="264" t="s">
        <v>27</v>
      </c>
      <c r="D1088" s="265">
        <v>27.68</v>
      </c>
    </row>
    <row r="1089" spans="1:4" ht="13.5">
      <c r="A1089" s="263">
        <v>95630</v>
      </c>
      <c r="B1089" s="263" t="s">
        <v>4688</v>
      </c>
      <c r="C1089" s="264" t="s">
        <v>27</v>
      </c>
      <c r="D1089" s="265">
        <v>65.81</v>
      </c>
    </row>
    <row r="1090" spans="1:4" ht="13.5">
      <c r="A1090" s="263">
        <v>95698</v>
      </c>
      <c r="B1090" s="263" t="s">
        <v>4706</v>
      </c>
      <c r="C1090" s="264" t="s">
        <v>27</v>
      </c>
      <c r="D1090" s="265">
        <v>3.25</v>
      </c>
    </row>
    <row r="1091" spans="1:4" ht="13.5">
      <c r="A1091" s="263">
        <v>95699</v>
      </c>
      <c r="B1091" s="263" t="s">
        <v>4707</v>
      </c>
      <c r="C1091" s="264" t="s">
        <v>27</v>
      </c>
      <c r="D1091" s="265">
        <v>0.73</v>
      </c>
    </row>
    <row r="1092" spans="1:4" ht="13.5">
      <c r="A1092" s="263">
        <v>95700</v>
      </c>
      <c r="B1092" s="263" t="s">
        <v>4708</v>
      </c>
      <c r="C1092" s="264" t="s">
        <v>27</v>
      </c>
      <c r="D1092" s="265">
        <v>4.0599999999999996</v>
      </c>
    </row>
    <row r="1093" spans="1:4" ht="13.5">
      <c r="A1093" s="263">
        <v>95701</v>
      </c>
      <c r="B1093" s="263" t="s">
        <v>4709</v>
      </c>
      <c r="C1093" s="264" t="s">
        <v>27</v>
      </c>
      <c r="D1093" s="265">
        <v>1.84</v>
      </c>
    </row>
    <row r="1094" spans="1:4" ht="13.5">
      <c r="A1094" s="263">
        <v>95704</v>
      </c>
      <c r="B1094" s="263" t="s">
        <v>4712</v>
      </c>
      <c r="C1094" s="264" t="s">
        <v>27</v>
      </c>
      <c r="D1094" s="265">
        <v>22.22</v>
      </c>
    </row>
    <row r="1095" spans="1:4" ht="13.5">
      <c r="A1095" s="263">
        <v>95705</v>
      </c>
      <c r="B1095" s="263" t="s">
        <v>4713</v>
      </c>
      <c r="C1095" s="264" t="s">
        <v>27</v>
      </c>
      <c r="D1095" s="265">
        <v>5.83</v>
      </c>
    </row>
    <row r="1096" spans="1:4" ht="13.5">
      <c r="A1096" s="263">
        <v>95706</v>
      </c>
      <c r="B1096" s="263" t="s">
        <v>4714</v>
      </c>
      <c r="C1096" s="264" t="s">
        <v>27</v>
      </c>
      <c r="D1096" s="265">
        <v>27.81</v>
      </c>
    </row>
    <row r="1097" spans="1:4" ht="13.5">
      <c r="A1097" s="263">
        <v>95707</v>
      </c>
      <c r="B1097" s="263" t="s">
        <v>4715</v>
      </c>
      <c r="C1097" s="264" t="s">
        <v>27</v>
      </c>
      <c r="D1097" s="265">
        <v>20.57</v>
      </c>
    </row>
    <row r="1098" spans="1:4" ht="13.5">
      <c r="A1098" s="263">
        <v>95710</v>
      </c>
      <c r="B1098" s="263" t="s">
        <v>4718</v>
      </c>
      <c r="C1098" s="264" t="s">
        <v>27</v>
      </c>
      <c r="D1098" s="265">
        <v>26.71</v>
      </c>
    </row>
    <row r="1099" spans="1:4" ht="13.5">
      <c r="A1099" s="263">
        <v>95711</v>
      </c>
      <c r="B1099" s="263" t="s">
        <v>4719</v>
      </c>
      <c r="C1099" s="264" t="s">
        <v>27</v>
      </c>
      <c r="D1099" s="265">
        <v>6.86</v>
      </c>
    </row>
    <row r="1100" spans="1:4" ht="13.5">
      <c r="A1100" s="263">
        <v>95712</v>
      </c>
      <c r="B1100" s="263" t="s">
        <v>4720</v>
      </c>
      <c r="C1100" s="264" t="s">
        <v>27</v>
      </c>
      <c r="D1100" s="265">
        <v>33.39</v>
      </c>
    </row>
    <row r="1101" spans="1:4" ht="13.5">
      <c r="A1101" s="263">
        <v>95713</v>
      </c>
      <c r="B1101" s="263" t="s">
        <v>4721</v>
      </c>
      <c r="C1101" s="264" t="s">
        <v>27</v>
      </c>
      <c r="D1101" s="265">
        <v>81.569999999999993</v>
      </c>
    </row>
    <row r="1102" spans="1:4" ht="13.5">
      <c r="A1102" s="263">
        <v>95716</v>
      </c>
      <c r="B1102" s="263" t="s">
        <v>4724</v>
      </c>
      <c r="C1102" s="264" t="s">
        <v>27</v>
      </c>
      <c r="D1102" s="265">
        <v>25.71</v>
      </c>
    </row>
    <row r="1103" spans="1:4" ht="13.5">
      <c r="A1103" s="263">
        <v>95717</v>
      </c>
      <c r="B1103" s="263" t="s">
        <v>4725</v>
      </c>
      <c r="C1103" s="264" t="s">
        <v>27</v>
      </c>
      <c r="D1103" s="265">
        <v>6.61</v>
      </c>
    </row>
    <row r="1104" spans="1:4" ht="13.5">
      <c r="A1104" s="263">
        <v>95718</v>
      </c>
      <c r="B1104" s="263" t="s">
        <v>4726</v>
      </c>
      <c r="C1104" s="264" t="s">
        <v>27</v>
      </c>
      <c r="D1104" s="265">
        <v>32.14</v>
      </c>
    </row>
    <row r="1105" spans="1:4" ht="13.5">
      <c r="A1105" s="263">
        <v>95719</v>
      </c>
      <c r="B1105" s="263" t="s">
        <v>4727</v>
      </c>
      <c r="C1105" s="264" t="s">
        <v>27</v>
      </c>
      <c r="D1105" s="265">
        <v>81.569999999999993</v>
      </c>
    </row>
    <row r="1106" spans="1:4" ht="13.5">
      <c r="A1106" s="263">
        <v>95869</v>
      </c>
      <c r="B1106" s="263" t="s">
        <v>1209</v>
      </c>
      <c r="C1106" s="264" t="s">
        <v>27</v>
      </c>
      <c r="D1106" s="265">
        <v>1.67</v>
      </c>
    </row>
    <row r="1107" spans="1:4" ht="13.5">
      <c r="A1107" s="263">
        <v>95870</v>
      </c>
      <c r="B1107" s="263" t="s">
        <v>1210</v>
      </c>
      <c r="C1107" s="264" t="s">
        <v>27</v>
      </c>
      <c r="D1107" s="265">
        <v>4.3600000000000003</v>
      </c>
    </row>
    <row r="1108" spans="1:4" ht="13.5">
      <c r="A1108" s="263">
        <v>95871</v>
      </c>
      <c r="B1108" s="263" t="s">
        <v>1211</v>
      </c>
      <c r="C1108" s="264" t="s">
        <v>27</v>
      </c>
      <c r="D1108" s="265">
        <v>169.5</v>
      </c>
    </row>
    <row r="1109" spans="1:4" ht="13.5">
      <c r="A1109" s="263">
        <v>95874</v>
      </c>
      <c r="B1109" s="263" t="s">
        <v>1214</v>
      </c>
      <c r="C1109" s="264" t="s">
        <v>27</v>
      </c>
      <c r="D1109" s="265">
        <v>4.88</v>
      </c>
    </row>
    <row r="1110" spans="1:4" ht="13.5">
      <c r="A1110" s="263">
        <v>96008</v>
      </c>
      <c r="B1110" s="263" t="s">
        <v>4804</v>
      </c>
      <c r="C1110" s="264" t="s">
        <v>27</v>
      </c>
      <c r="D1110" s="265">
        <v>11.19</v>
      </c>
    </row>
    <row r="1111" spans="1:4" ht="13.5">
      <c r="A1111" s="263">
        <v>96009</v>
      </c>
      <c r="B1111" s="263" t="s">
        <v>4805</v>
      </c>
      <c r="C1111" s="264" t="s">
        <v>27</v>
      </c>
      <c r="D1111" s="265">
        <v>2.93</v>
      </c>
    </row>
    <row r="1112" spans="1:4" ht="13.5">
      <c r="A1112" s="263">
        <v>96011</v>
      </c>
      <c r="B1112" s="263" t="s">
        <v>4806</v>
      </c>
      <c r="C1112" s="264" t="s">
        <v>27</v>
      </c>
      <c r="D1112" s="265">
        <v>12.24</v>
      </c>
    </row>
    <row r="1113" spans="1:4" ht="13.5">
      <c r="A1113" s="263">
        <v>96012</v>
      </c>
      <c r="B1113" s="263" t="s">
        <v>4807</v>
      </c>
      <c r="C1113" s="264" t="s">
        <v>27</v>
      </c>
      <c r="D1113" s="265">
        <v>63.34</v>
      </c>
    </row>
    <row r="1114" spans="1:4" ht="13.5">
      <c r="A1114" s="263">
        <v>96015</v>
      </c>
      <c r="B1114" s="263" t="s">
        <v>4810</v>
      </c>
      <c r="C1114" s="264" t="s">
        <v>27</v>
      </c>
      <c r="D1114" s="265">
        <v>11.08</v>
      </c>
    </row>
    <row r="1115" spans="1:4" ht="13.5">
      <c r="A1115" s="263">
        <v>96016</v>
      </c>
      <c r="B1115" s="263" t="s">
        <v>4811</v>
      </c>
      <c r="C1115" s="264" t="s">
        <v>27</v>
      </c>
      <c r="D1115" s="265">
        <v>2.9</v>
      </c>
    </row>
    <row r="1116" spans="1:4" ht="13.5">
      <c r="A1116" s="263">
        <v>96018</v>
      </c>
      <c r="B1116" s="263" t="s">
        <v>4812</v>
      </c>
      <c r="C1116" s="264" t="s">
        <v>27</v>
      </c>
      <c r="D1116" s="265">
        <v>12.13</v>
      </c>
    </row>
    <row r="1117" spans="1:4" ht="13.5">
      <c r="A1117" s="263">
        <v>96019</v>
      </c>
      <c r="B1117" s="263" t="s">
        <v>4813</v>
      </c>
      <c r="C1117" s="264" t="s">
        <v>27</v>
      </c>
      <c r="D1117" s="265">
        <v>63.34</v>
      </c>
    </row>
    <row r="1118" spans="1:4" ht="13.5">
      <c r="A1118" s="263">
        <v>96023</v>
      </c>
      <c r="B1118" s="263" t="s">
        <v>1299</v>
      </c>
      <c r="C1118" s="264" t="s">
        <v>27</v>
      </c>
      <c r="D1118" s="265">
        <v>8.59</v>
      </c>
    </row>
    <row r="1119" spans="1:4" ht="13.5">
      <c r="A1119" s="263">
        <v>96024</v>
      </c>
      <c r="B1119" s="263" t="s">
        <v>1300</v>
      </c>
      <c r="C1119" s="264" t="s">
        <v>27</v>
      </c>
      <c r="D1119" s="265">
        <v>2.2400000000000002</v>
      </c>
    </row>
    <row r="1120" spans="1:4" ht="13.5">
      <c r="A1120" s="263">
        <v>96026</v>
      </c>
      <c r="B1120" s="263" t="s">
        <v>1301</v>
      </c>
      <c r="C1120" s="264" t="s">
        <v>27</v>
      </c>
      <c r="D1120" s="265">
        <v>9.4</v>
      </c>
    </row>
    <row r="1121" spans="1:4" ht="13.5">
      <c r="A1121" s="263">
        <v>96027</v>
      </c>
      <c r="B1121" s="263" t="s">
        <v>1302</v>
      </c>
      <c r="C1121" s="264" t="s">
        <v>27</v>
      </c>
      <c r="D1121" s="265">
        <v>44.13</v>
      </c>
    </row>
    <row r="1122" spans="1:4" ht="13.5">
      <c r="A1122" s="263">
        <v>96030</v>
      </c>
      <c r="B1122" s="263" t="s">
        <v>4816</v>
      </c>
      <c r="C1122" s="264" t="s">
        <v>27</v>
      </c>
      <c r="D1122" s="265">
        <v>15.53</v>
      </c>
    </row>
    <row r="1123" spans="1:4" ht="13.5">
      <c r="A1123" s="263">
        <v>96031</v>
      </c>
      <c r="B1123" s="263" t="s">
        <v>1305</v>
      </c>
      <c r="C1123" s="264" t="s">
        <v>27</v>
      </c>
      <c r="D1123" s="265">
        <v>5.43</v>
      </c>
    </row>
    <row r="1124" spans="1:4" ht="13.5">
      <c r="A1124" s="263">
        <v>96032</v>
      </c>
      <c r="B1124" s="263" t="s">
        <v>4817</v>
      </c>
      <c r="C1124" s="264" t="s">
        <v>27</v>
      </c>
      <c r="D1124" s="265">
        <v>1.1100000000000001</v>
      </c>
    </row>
    <row r="1125" spans="1:4" ht="13.5">
      <c r="A1125" s="263">
        <v>96033</v>
      </c>
      <c r="B1125" s="263" t="s">
        <v>4818</v>
      </c>
      <c r="C1125" s="264" t="s">
        <v>27</v>
      </c>
      <c r="D1125" s="265">
        <v>29.13</v>
      </c>
    </row>
    <row r="1126" spans="1:4" ht="13.5">
      <c r="A1126" s="263">
        <v>96034</v>
      </c>
      <c r="B1126" s="263" t="s">
        <v>4819</v>
      </c>
      <c r="C1126" s="264" t="s">
        <v>27</v>
      </c>
      <c r="D1126" s="265">
        <v>119.44</v>
      </c>
    </row>
    <row r="1127" spans="1:4" ht="13.5">
      <c r="A1127" s="263">
        <v>96053</v>
      </c>
      <c r="B1127" s="263" t="s">
        <v>4822</v>
      </c>
      <c r="C1127" s="264" t="s">
        <v>27</v>
      </c>
      <c r="D1127" s="265">
        <v>8.6999999999999993</v>
      </c>
    </row>
    <row r="1128" spans="1:4" ht="13.5">
      <c r="A1128" s="263">
        <v>96054</v>
      </c>
      <c r="B1128" s="263" t="s">
        <v>1306</v>
      </c>
      <c r="C1128" s="264" t="s">
        <v>27</v>
      </c>
      <c r="D1128" s="265">
        <v>15.49</v>
      </c>
    </row>
    <row r="1129" spans="1:4" ht="13.5">
      <c r="A1129" s="263">
        <v>96055</v>
      </c>
      <c r="B1129" s="263" t="s">
        <v>4823</v>
      </c>
      <c r="C1129" s="264" t="s">
        <v>27</v>
      </c>
      <c r="D1129" s="265">
        <v>2.27</v>
      </c>
    </row>
    <row r="1130" spans="1:4" ht="13.5">
      <c r="A1130" s="263">
        <v>96056</v>
      </c>
      <c r="B1130" s="263" t="s">
        <v>4824</v>
      </c>
      <c r="C1130" s="264" t="s">
        <v>27</v>
      </c>
      <c r="D1130" s="265">
        <v>9.51</v>
      </c>
    </row>
    <row r="1131" spans="1:4" ht="13.5">
      <c r="A1131" s="263">
        <v>96057</v>
      </c>
      <c r="B1131" s="263" t="s">
        <v>4825</v>
      </c>
      <c r="C1131" s="264" t="s">
        <v>27</v>
      </c>
      <c r="D1131" s="265">
        <v>44.13</v>
      </c>
    </row>
    <row r="1132" spans="1:4" ht="13.5">
      <c r="A1132" s="263">
        <v>96060</v>
      </c>
      <c r="B1132" s="263" t="s">
        <v>1307</v>
      </c>
      <c r="C1132" s="264" t="s">
        <v>27</v>
      </c>
      <c r="D1132" s="265">
        <v>2.97</v>
      </c>
    </row>
    <row r="1133" spans="1:4" ht="13.5">
      <c r="A1133" s="263">
        <v>96061</v>
      </c>
      <c r="B1133" s="263" t="s">
        <v>1308</v>
      </c>
      <c r="C1133" s="264" t="s">
        <v>27</v>
      </c>
      <c r="D1133" s="265">
        <v>19.350000000000001</v>
      </c>
    </row>
    <row r="1134" spans="1:4" ht="13.5">
      <c r="A1134" s="263">
        <v>96062</v>
      </c>
      <c r="B1134" s="263" t="s">
        <v>1309</v>
      </c>
      <c r="C1134" s="264" t="s">
        <v>27</v>
      </c>
      <c r="D1134" s="265">
        <v>24.73</v>
      </c>
    </row>
    <row r="1135" spans="1:4" ht="13.5">
      <c r="A1135" s="263">
        <v>96241</v>
      </c>
      <c r="B1135" s="263" t="s">
        <v>4875</v>
      </c>
      <c r="C1135" s="264" t="s">
        <v>27</v>
      </c>
      <c r="D1135" s="265">
        <v>13.5</v>
      </c>
    </row>
    <row r="1136" spans="1:4" ht="13.5">
      <c r="A1136" s="263">
        <v>96242</v>
      </c>
      <c r="B1136" s="263" t="s">
        <v>4876</v>
      </c>
      <c r="C1136" s="264" t="s">
        <v>27</v>
      </c>
      <c r="D1136" s="265">
        <v>3.47</v>
      </c>
    </row>
    <row r="1137" spans="1:4" ht="13.5">
      <c r="A1137" s="263">
        <v>96243</v>
      </c>
      <c r="B1137" s="263" t="s">
        <v>4877</v>
      </c>
      <c r="C1137" s="264" t="s">
        <v>27</v>
      </c>
      <c r="D1137" s="265">
        <v>16.88</v>
      </c>
    </row>
    <row r="1138" spans="1:4" ht="13.5">
      <c r="A1138" s="263">
        <v>96244</v>
      </c>
      <c r="B1138" s="263" t="s">
        <v>4878</v>
      </c>
      <c r="C1138" s="264" t="s">
        <v>27</v>
      </c>
      <c r="D1138" s="265">
        <v>15.79</v>
      </c>
    </row>
    <row r="1139" spans="1:4" ht="13.5">
      <c r="A1139" s="263">
        <v>96298</v>
      </c>
      <c r="B1139" s="263" t="s">
        <v>4885</v>
      </c>
      <c r="C1139" s="264" t="s">
        <v>27</v>
      </c>
      <c r="D1139" s="265">
        <v>34.69</v>
      </c>
    </row>
    <row r="1140" spans="1:4" ht="13.5">
      <c r="A1140" s="263">
        <v>96299</v>
      </c>
      <c r="B1140" s="263" t="s">
        <v>4886</v>
      </c>
      <c r="C1140" s="264" t="s">
        <v>27</v>
      </c>
      <c r="D1140" s="265">
        <v>9.11</v>
      </c>
    </row>
    <row r="1141" spans="1:4" ht="13.5">
      <c r="A1141" s="263">
        <v>96300</v>
      </c>
      <c r="B1141" s="263" t="s">
        <v>4887</v>
      </c>
      <c r="C1141" s="264" t="s">
        <v>27</v>
      </c>
      <c r="D1141" s="265">
        <v>43.42</v>
      </c>
    </row>
    <row r="1142" spans="1:4" ht="13.5">
      <c r="A1142" s="263">
        <v>96301</v>
      </c>
      <c r="B1142" s="263" t="s">
        <v>4888</v>
      </c>
      <c r="C1142" s="264" t="s">
        <v>27</v>
      </c>
      <c r="D1142" s="265">
        <v>57.89</v>
      </c>
    </row>
    <row r="1143" spans="1:4" ht="13.5">
      <c r="A1143" s="263">
        <v>96304</v>
      </c>
      <c r="B1143" s="263" t="s">
        <v>4891</v>
      </c>
      <c r="C1143" s="264" t="s">
        <v>27</v>
      </c>
      <c r="D1143" s="265">
        <v>0.09</v>
      </c>
    </row>
    <row r="1144" spans="1:4" ht="13.5">
      <c r="A1144" s="263">
        <v>96305</v>
      </c>
      <c r="B1144" s="263" t="s">
        <v>4892</v>
      </c>
      <c r="C1144" s="264" t="s">
        <v>27</v>
      </c>
      <c r="D1144" s="265">
        <v>0.02</v>
      </c>
    </row>
    <row r="1145" spans="1:4" ht="13.5">
      <c r="A1145" s="263">
        <v>96306</v>
      </c>
      <c r="B1145" s="263" t="s">
        <v>4893</v>
      </c>
      <c r="C1145" s="264" t="s">
        <v>27</v>
      </c>
      <c r="D1145" s="265">
        <v>0.12</v>
      </c>
    </row>
    <row r="1146" spans="1:4" ht="13.5">
      <c r="A1146" s="263">
        <v>96307</v>
      </c>
      <c r="B1146" s="263" t="s">
        <v>4894</v>
      </c>
      <c r="C1146" s="264" t="s">
        <v>27</v>
      </c>
      <c r="D1146" s="265">
        <v>0.74</v>
      </c>
    </row>
    <row r="1147" spans="1:4" ht="13.5">
      <c r="A1147" s="263">
        <v>96457</v>
      </c>
      <c r="B1147" s="263" t="s">
        <v>4917</v>
      </c>
      <c r="C1147" s="264" t="s">
        <v>27</v>
      </c>
      <c r="D1147" s="265">
        <v>57.89</v>
      </c>
    </row>
    <row r="1148" spans="1:4" ht="13.5">
      <c r="A1148" s="263">
        <v>96458</v>
      </c>
      <c r="B1148" s="263" t="s">
        <v>4918</v>
      </c>
      <c r="C1148" s="264" t="s">
        <v>27</v>
      </c>
      <c r="D1148" s="265">
        <v>30.7</v>
      </c>
    </row>
    <row r="1149" spans="1:4" ht="13.5">
      <c r="A1149" s="263">
        <v>96459</v>
      </c>
      <c r="B1149" s="263" t="s">
        <v>4919</v>
      </c>
      <c r="C1149" s="264" t="s">
        <v>27</v>
      </c>
      <c r="D1149" s="265">
        <v>6.44</v>
      </c>
    </row>
    <row r="1150" spans="1:4" ht="13.5">
      <c r="A1150" s="263">
        <v>96460</v>
      </c>
      <c r="B1150" s="263" t="s">
        <v>4920</v>
      </c>
      <c r="C1150" s="264" t="s">
        <v>27</v>
      </c>
      <c r="D1150" s="265">
        <v>24.53</v>
      </c>
    </row>
    <row r="1151" spans="1:4" ht="13.5">
      <c r="A1151" s="263">
        <v>98760</v>
      </c>
      <c r="B1151" s="263" t="s">
        <v>6238</v>
      </c>
      <c r="C1151" s="264" t="s">
        <v>27</v>
      </c>
      <c r="D1151" s="265">
        <v>0.08</v>
      </c>
    </row>
    <row r="1152" spans="1:4" ht="13.5">
      <c r="A1152" s="263">
        <v>98761</v>
      </c>
      <c r="B1152" s="263" t="s">
        <v>6239</v>
      </c>
      <c r="C1152" s="264" t="s">
        <v>27</v>
      </c>
      <c r="D1152" s="265">
        <v>0.01</v>
      </c>
    </row>
    <row r="1153" spans="1:4" ht="13.5">
      <c r="A1153" s="263">
        <v>98762</v>
      </c>
      <c r="B1153" s="263" t="s">
        <v>6240</v>
      </c>
      <c r="C1153" s="264" t="s">
        <v>27</v>
      </c>
      <c r="D1153" s="265">
        <v>0.1</v>
      </c>
    </row>
    <row r="1154" spans="1:4" ht="13.5">
      <c r="A1154" s="263">
        <v>98763</v>
      </c>
      <c r="B1154" s="263" t="s">
        <v>6241</v>
      </c>
      <c r="C1154" s="264" t="s">
        <v>27</v>
      </c>
      <c r="D1154" s="265">
        <v>2.7</v>
      </c>
    </row>
    <row r="1155" spans="1:4" ht="13.5">
      <c r="A1155" s="263">
        <v>99829</v>
      </c>
      <c r="B1155" s="263" t="s">
        <v>12555</v>
      </c>
      <c r="C1155" s="264" t="s">
        <v>27</v>
      </c>
      <c r="D1155" s="265">
        <v>0.22</v>
      </c>
    </row>
    <row r="1156" spans="1:4" ht="13.5">
      <c r="A1156" s="263">
        <v>99830</v>
      </c>
      <c r="B1156" s="263" t="s">
        <v>12556</v>
      </c>
      <c r="C1156" s="264" t="s">
        <v>27</v>
      </c>
      <c r="D1156" s="265">
        <v>0.05</v>
      </c>
    </row>
    <row r="1157" spans="1:4" ht="13.5">
      <c r="A1157" s="263">
        <v>99831</v>
      </c>
      <c r="B1157" s="263" t="s">
        <v>12557</v>
      </c>
      <c r="C1157" s="264" t="s">
        <v>27</v>
      </c>
      <c r="D1157" s="265">
        <v>0.32</v>
      </c>
    </row>
    <row r="1158" spans="1:4" ht="13.5">
      <c r="A1158" s="263">
        <v>99832</v>
      </c>
      <c r="B1158" s="263" t="s">
        <v>12558</v>
      </c>
      <c r="C1158" s="264" t="s">
        <v>27</v>
      </c>
      <c r="D1158" s="265">
        <v>0.7</v>
      </c>
    </row>
    <row r="1159" spans="1:4" ht="13.5">
      <c r="A1159" s="263">
        <v>55960</v>
      </c>
      <c r="B1159" s="263" t="s">
        <v>1473</v>
      </c>
      <c r="C1159" s="264" t="s">
        <v>79</v>
      </c>
      <c r="D1159" s="265">
        <v>4.8600000000000003</v>
      </c>
    </row>
    <row r="1160" spans="1:4" ht="13.5">
      <c r="A1160" s="263">
        <v>72085</v>
      </c>
      <c r="B1160" s="263" t="s">
        <v>1481</v>
      </c>
      <c r="C1160" s="264" t="s">
        <v>20</v>
      </c>
      <c r="D1160" s="265">
        <v>1.66</v>
      </c>
    </row>
    <row r="1161" spans="1:4" ht="13.5">
      <c r="A1161" s="263">
        <v>72086</v>
      </c>
      <c r="B1161" s="263" t="s">
        <v>1482</v>
      </c>
      <c r="C1161" s="264" t="s">
        <v>20</v>
      </c>
      <c r="D1161" s="265">
        <v>5.08</v>
      </c>
    </row>
    <row r="1162" spans="1:4" ht="13.5">
      <c r="A1162" s="263">
        <v>92259</v>
      </c>
      <c r="B1162" s="263" t="s">
        <v>3428</v>
      </c>
      <c r="C1162" s="264" t="s">
        <v>51</v>
      </c>
      <c r="D1162" s="265">
        <v>234.48</v>
      </c>
    </row>
    <row r="1163" spans="1:4" ht="13.5">
      <c r="A1163" s="263">
        <v>92260</v>
      </c>
      <c r="B1163" s="263" t="s">
        <v>3429</v>
      </c>
      <c r="C1163" s="264" t="s">
        <v>51</v>
      </c>
      <c r="D1163" s="265">
        <v>277.51</v>
      </c>
    </row>
    <row r="1164" spans="1:4" ht="13.5">
      <c r="A1164" s="263">
        <v>92261</v>
      </c>
      <c r="B1164" s="263" t="s">
        <v>3430</v>
      </c>
      <c r="C1164" s="264" t="s">
        <v>51</v>
      </c>
      <c r="D1164" s="265">
        <v>319.23</v>
      </c>
    </row>
    <row r="1165" spans="1:4" ht="13.5">
      <c r="A1165" s="263">
        <v>92262</v>
      </c>
      <c r="B1165" s="263" t="s">
        <v>3431</v>
      </c>
      <c r="C1165" s="264" t="s">
        <v>51</v>
      </c>
      <c r="D1165" s="265">
        <v>386.4</v>
      </c>
    </row>
    <row r="1166" spans="1:4" ht="13.5">
      <c r="A1166" s="263">
        <v>92539</v>
      </c>
      <c r="B1166" s="263" t="s">
        <v>887</v>
      </c>
      <c r="C1166" s="264" t="s">
        <v>79</v>
      </c>
      <c r="D1166" s="265">
        <v>35.369999999999997</v>
      </c>
    </row>
    <row r="1167" spans="1:4" ht="13.5">
      <c r="A1167" s="263">
        <v>92540</v>
      </c>
      <c r="B1167" s="263" t="s">
        <v>3621</v>
      </c>
      <c r="C1167" s="264" t="s">
        <v>79</v>
      </c>
      <c r="D1167" s="265">
        <v>41.66</v>
      </c>
    </row>
    <row r="1168" spans="1:4" ht="13.5">
      <c r="A1168" s="263">
        <v>92541</v>
      </c>
      <c r="B1168" s="263" t="s">
        <v>3622</v>
      </c>
      <c r="C1168" s="264" t="s">
        <v>79</v>
      </c>
      <c r="D1168" s="265">
        <v>38.33</v>
      </c>
    </row>
    <row r="1169" spans="1:4" ht="13.5">
      <c r="A1169" s="263">
        <v>92542</v>
      </c>
      <c r="B1169" s="263" t="s">
        <v>3623</v>
      </c>
      <c r="C1169" s="264" t="s">
        <v>79</v>
      </c>
      <c r="D1169" s="265">
        <v>47.9</v>
      </c>
    </row>
    <row r="1170" spans="1:4" ht="13.5">
      <c r="A1170" s="263">
        <v>92543</v>
      </c>
      <c r="B1170" s="263" t="s">
        <v>888</v>
      </c>
      <c r="C1170" s="264" t="s">
        <v>79</v>
      </c>
      <c r="D1170" s="265">
        <v>9.92</v>
      </c>
    </row>
    <row r="1171" spans="1:4" ht="13.5">
      <c r="A1171" s="263">
        <v>92544</v>
      </c>
      <c r="B1171" s="263" t="s">
        <v>3624</v>
      </c>
      <c r="C1171" s="264" t="s">
        <v>79</v>
      </c>
      <c r="D1171" s="265">
        <v>8.34</v>
      </c>
    </row>
    <row r="1172" spans="1:4" ht="13.5">
      <c r="A1172" s="263">
        <v>92545</v>
      </c>
      <c r="B1172" s="263" t="s">
        <v>3625</v>
      </c>
      <c r="C1172" s="264" t="s">
        <v>51</v>
      </c>
      <c r="D1172" s="265">
        <v>515.82000000000005</v>
      </c>
    </row>
    <row r="1173" spans="1:4" ht="13.5">
      <c r="A1173" s="263">
        <v>92546</v>
      </c>
      <c r="B1173" s="263" t="s">
        <v>3626</v>
      </c>
      <c r="C1173" s="264" t="s">
        <v>51</v>
      </c>
      <c r="D1173" s="265">
        <v>636.01</v>
      </c>
    </row>
    <row r="1174" spans="1:4" ht="13.5">
      <c r="A1174" s="263">
        <v>92547</v>
      </c>
      <c r="B1174" s="263" t="s">
        <v>3627</v>
      </c>
      <c r="C1174" s="264" t="s">
        <v>51</v>
      </c>
      <c r="D1174" s="265">
        <v>662.44</v>
      </c>
    </row>
    <row r="1175" spans="1:4" ht="13.5">
      <c r="A1175" s="263">
        <v>92548</v>
      </c>
      <c r="B1175" s="263" t="s">
        <v>3628</v>
      </c>
      <c r="C1175" s="264" t="s">
        <v>51</v>
      </c>
      <c r="D1175" s="265">
        <v>733.87</v>
      </c>
    </row>
    <row r="1176" spans="1:4" ht="13.5">
      <c r="A1176" s="263">
        <v>92549</v>
      </c>
      <c r="B1176" s="263" t="s">
        <v>3629</v>
      </c>
      <c r="C1176" s="264" t="s">
        <v>51</v>
      </c>
      <c r="D1176" s="265">
        <v>945.77</v>
      </c>
    </row>
    <row r="1177" spans="1:4" ht="13.5">
      <c r="A1177" s="263">
        <v>92550</v>
      </c>
      <c r="B1177" s="263" t="s">
        <v>3630</v>
      </c>
      <c r="C1177" s="264" t="s">
        <v>51</v>
      </c>
      <c r="D1177" s="266">
        <v>1152.19</v>
      </c>
    </row>
    <row r="1178" spans="1:4" ht="13.5">
      <c r="A1178" s="263">
        <v>92551</v>
      </c>
      <c r="B1178" s="263" t="s">
        <v>3631</v>
      </c>
      <c r="C1178" s="264" t="s">
        <v>51</v>
      </c>
      <c r="D1178" s="266">
        <v>1186.93</v>
      </c>
    </row>
    <row r="1179" spans="1:4" ht="13.5">
      <c r="A1179" s="263">
        <v>92552</v>
      </c>
      <c r="B1179" s="263" t="s">
        <v>3632</v>
      </c>
      <c r="C1179" s="264" t="s">
        <v>51</v>
      </c>
      <c r="D1179" s="266">
        <v>1293.8800000000001</v>
      </c>
    </row>
    <row r="1180" spans="1:4" ht="13.5">
      <c r="A1180" s="263">
        <v>92553</v>
      </c>
      <c r="B1180" s="263" t="s">
        <v>3633</v>
      </c>
      <c r="C1180" s="264" t="s">
        <v>51</v>
      </c>
      <c r="D1180" s="266">
        <v>1509.87</v>
      </c>
    </row>
    <row r="1181" spans="1:4" ht="13.5">
      <c r="A1181" s="263">
        <v>92554</v>
      </c>
      <c r="B1181" s="263" t="s">
        <v>3634</v>
      </c>
      <c r="C1181" s="264" t="s">
        <v>51</v>
      </c>
      <c r="D1181" s="266">
        <v>1549.31</v>
      </c>
    </row>
    <row r="1182" spans="1:4" ht="13.5">
      <c r="A1182" s="263">
        <v>92555</v>
      </c>
      <c r="B1182" s="263" t="s">
        <v>889</v>
      </c>
      <c r="C1182" s="264" t="s">
        <v>51</v>
      </c>
      <c r="D1182" s="265">
        <v>510.8</v>
      </c>
    </row>
    <row r="1183" spans="1:4" ht="13.5">
      <c r="A1183" s="263">
        <v>92556</v>
      </c>
      <c r="B1183" s="263" t="s">
        <v>890</v>
      </c>
      <c r="C1183" s="264" t="s">
        <v>51</v>
      </c>
      <c r="D1183" s="265">
        <v>627.72</v>
      </c>
    </row>
    <row r="1184" spans="1:4" ht="13.5">
      <c r="A1184" s="263">
        <v>92557</v>
      </c>
      <c r="B1184" s="263" t="s">
        <v>891</v>
      </c>
      <c r="C1184" s="264" t="s">
        <v>51</v>
      </c>
      <c r="D1184" s="265">
        <v>654.14</v>
      </c>
    </row>
    <row r="1185" spans="1:4" ht="13.5">
      <c r="A1185" s="263">
        <v>92558</v>
      </c>
      <c r="B1185" s="263" t="s">
        <v>892</v>
      </c>
      <c r="C1185" s="264" t="s">
        <v>51</v>
      </c>
      <c r="D1185" s="265">
        <v>731.88</v>
      </c>
    </row>
    <row r="1186" spans="1:4" ht="13.5">
      <c r="A1186" s="263">
        <v>92559</v>
      </c>
      <c r="B1186" s="263" t="s">
        <v>893</v>
      </c>
      <c r="C1186" s="264" t="s">
        <v>51</v>
      </c>
      <c r="D1186" s="265">
        <v>936.93</v>
      </c>
    </row>
    <row r="1187" spans="1:4" ht="13.5">
      <c r="A1187" s="263">
        <v>92560</v>
      </c>
      <c r="B1187" s="263" t="s">
        <v>894</v>
      </c>
      <c r="C1187" s="264" t="s">
        <v>51</v>
      </c>
      <c r="D1187" s="266">
        <v>1138.7</v>
      </c>
    </row>
    <row r="1188" spans="1:4" ht="13.5">
      <c r="A1188" s="263">
        <v>92561</v>
      </c>
      <c r="B1188" s="263" t="s">
        <v>895</v>
      </c>
      <c r="C1188" s="264" t="s">
        <v>51</v>
      </c>
      <c r="D1188" s="266">
        <v>1174.04</v>
      </c>
    </row>
    <row r="1189" spans="1:4" ht="13.5">
      <c r="A1189" s="263">
        <v>92562</v>
      </c>
      <c r="B1189" s="263" t="s">
        <v>3635</v>
      </c>
      <c r="C1189" s="264" t="s">
        <v>51</v>
      </c>
      <c r="D1189" s="266">
        <v>1272.7</v>
      </c>
    </row>
    <row r="1190" spans="1:4" ht="13.5">
      <c r="A1190" s="263">
        <v>92563</v>
      </c>
      <c r="B1190" s="263" t="s">
        <v>3636</v>
      </c>
      <c r="C1190" s="264" t="s">
        <v>51</v>
      </c>
      <c r="D1190" s="266">
        <v>1484.11</v>
      </c>
    </row>
    <row r="1191" spans="1:4" ht="13.5">
      <c r="A1191" s="263">
        <v>92564</v>
      </c>
      <c r="B1191" s="263" t="s">
        <v>3637</v>
      </c>
      <c r="C1191" s="264" t="s">
        <v>51</v>
      </c>
      <c r="D1191" s="266">
        <v>1517.99</v>
      </c>
    </row>
    <row r="1192" spans="1:4" ht="13.5">
      <c r="A1192" s="263">
        <v>92565</v>
      </c>
      <c r="B1192" s="263" t="s">
        <v>3638</v>
      </c>
      <c r="C1192" s="264" t="s">
        <v>79</v>
      </c>
      <c r="D1192" s="265">
        <v>19.350000000000001</v>
      </c>
    </row>
    <row r="1193" spans="1:4" ht="13.5">
      <c r="A1193" s="263">
        <v>92566</v>
      </c>
      <c r="B1193" s="263" t="s">
        <v>3639</v>
      </c>
      <c r="C1193" s="264" t="s">
        <v>79</v>
      </c>
      <c r="D1193" s="265">
        <v>10.85</v>
      </c>
    </row>
    <row r="1194" spans="1:4" ht="13.5">
      <c r="A1194" s="263">
        <v>92567</v>
      </c>
      <c r="B1194" s="263" t="s">
        <v>3640</v>
      </c>
      <c r="C1194" s="264" t="s">
        <v>79</v>
      </c>
      <c r="D1194" s="265">
        <v>16.86</v>
      </c>
    </row>
    <row r="1195" spans="1:4" ht="13.5">
      <c r="A1195" s="263">
        <v>72089</v>
      </c>
      <c r="B1195" s="263" t="s">
        <v>1483</v>
      </c>
      <c r="C1195" s="264" t="s">
        <v>79</v>
      </c>
      <c r="D1195" s="265">
        <v>11.06</v>
      </c>
    </row>
    <row r="1196" spans="1:4" ht="13.5">
      <c r="A1196" s="263">
        <v>94189</v>
      </c>
      <c r="B1196" s="263" t="s">
        <v>967</v>
      </c>
      <c r="C1196" s="264" t="s">
        <v>79</v>
      </c>
      <c r="D1196" s="265">
        <v>27.21</v>
      </c>
    </row>
    <row r="1197" spans="1:4" ht="13.5">
      <c r="A1197" s="263">
        <v>94192</v>
      </c>
      <c r="B1197" s="263" t="s">
        <v>4166</v>
      </c>
      <c r="C1197" s="264" t="s">
        <v>79</v>
      </c>
      <c r="D1197" s="265">
        <v>29.04</v>
      </c>
    </row>
    <row r="1198" spans="1:4" ht="13.5">
      <c r="A1198" s="263">
        <v>94195</v>
      </c>
      <c r="B1198" s="263" t="s">
        <v>4167</v>
      </c>
      <c r="C1198" s="264" t="s">
        <v>79</v>
      </c>
      <c r="D1198" s="265">
        <v>28.1</v>
      </c>
    </row>
    <row r="1199" spans="1:4" ht="13.5">
      <c r="A1199" s="263">
        <v>94198</v>
      </c>
      <c r="B1199" s="263" t="s">
        <v>968</v>
      </c>
      <c r="C1199" s="264" t="s">
        <v>79</v>
      </c>
      <c r="D1199" s="265">
        <v>30.52</v>
      </c>
    </row>
    <row r="1200" spans="1:4" ht="13.5">
      <c r="A1200" s="263">
        <v>94201</v>
      </c>
      <c r="B1200" s="263" t="s">
        <v>4168</v>
      </c>
      <c r="C1200" s="264" t="s">
        <v>79</v>
      </c>
      <c r="D1200" s="265">
        <v>39.89</v>
      </c>
    </row>
    <row r="1201" spans="1:4" ht="13.5">
      <c r="A1201" s="263">
        <v>94204</v>
      </c>
      <c r="B1201" s="263" t="s">
        <v>969</v>
      </c>
      <c r="C1201" s="264" t="s">
        <v>79</v>
      </c>
      <c r="D1201" s="265">
        <v>44.01</v>
      </c>
    </row>
    <row r="1202" spans="1:4" ht="13.5">
      <c r="A1202" s="263">
        <v>94224</v>
      </c>
      <c r="B1202" s="263" t="s">
        <v>4179</v>
      </c>
      <c r="C1202" s="264" t="s">
        <v>20</v>
      </c>
      <c r="D1202" s="265">
        <v>17.79</v>
      </c>
    </row>
    <row r="1203" spans="1:4" ht="13.5">
      <c r="A1203" s="263">
        <v>94225</v>
      </c>
      <c r="B1203" s="263" t="s">
        <v>4180</v>
      </c>
      <c r="C1203" s="264" t="s">
        <v>79</v>
      </c>
      <c r="D1203" s="265">
        <v>23.45</v>
      </c>
    </row>
    <row r="1204" spans="1:4" ht="13.5">
      <c r="A1204" s="263">
        <v>94226</v>
      </c>
      <c r="B1204" s="263" t="s">
        <v>4181</v>
      </c>
      <c r="C1204" s="264" t="s">
        <v>79</v>
      </c>
      <c r="D1204" s="265">
        <v>15.06</v>
      </c>
    </row>
    <row r="1205" spans="1:4" ht="13.5">
      <c r="A1205" s="263">
        <v>94232</v>
      </c>
      <c r="B1205" s="263" t="s">
        <v>972</v>
      </c>
      <c r="C1205" s="264" t="s">
        <v>51</v>
      </c>
      <c r="D1205" s="265">
        <v>2.0299999999999998</v>
      </c>
    </row>
    <row r="1206" spans="1:4" ht="13.5">
      <c r="A1206" s="263">
        <v>94440</v>
      </c>
      <c r="B1206" s="263" t="s">
        <v>4222</v>
      </c>
      <c r="C1206" s="264" t="s">
        <v>79</v>
      </c>
      <c r="D1206" s="265">
        <v>28.1</v>
      </c>
    </row>
    <row r="1207" spans="1:4" ht="13.5">
      <c r="A1207" s="263">
        <v>94441</v>
      </c>
      <c r="B1207" s="263" t="s">
        <v>979</v>
      </c>
      <c r="C1207" s="264" t="s">
        <v>79</v>
      </c>
      <c r="D1207" s="265">
        <v>30.52</v>
      </c>
    </row>
    <row r="1208" spans="1:4" ht="13.5">
      <c r="A1208" s="263">
        <v>94442</v>
      </c>
      <c r="B1208" s="263" t="s">
        <v>4223</v>
      </c>
      <c r="C1208" s="264" t="s">
        <v>79</v>
      </c>
      <c r="D1208" s="265">
        <v>28.1</v>
      </c>
    </row>
    <row r="1209" spans="1:4" ht="13.5">
      <c r="A1209" s="263">
        <v>94443</v>
      </c>
      <c r="B1209" s="263" t="s">
        <v>4224</v>
      </c>
      <c r="C1209" s="264" t="s">
        <v>79</v>
      </c>
      <c r="D1209" s="265">
        <v>30.52</v>
      </c>
    </row>
    <row r="1210" spans="1:4" ht="13.5">
      <c r="A1210" s="263">
        <v>94445</v>
      </c>
      <c r="B1210" s="263" t="s">
        <v>980</v>
      </c>
      <c r="C1210" s="264" t="s">
        <v>79</v>
      </c>
      <c r="D1210" s="265">
        <v>39.89</v>
      </c>
    </row>
    <row r="1211" spans="1:4" ht="13.5">
      <c r="A1211" s="263">
        <v>94446</v>
      </c>
      <c r="B1211" s="263" t="s">
        <v>4226</v>
      </c>
      <c r="C1211" s="264" t="s">
        <v>79</v>
      </c>
      <c r="D1211" s="265">
        <v>44.01</v>
      </c>
    </row>
    <row r="1212" spans="1:4" ht="13.5">
      <c r="A1212" s="263">
        <v>94447</v>
      </c>
      <c r="B1212" s="263" t="s">
        <v>4227</v>
      </c>
      <c r="C1212" s="264" t="s">
        <v>79</v>
      </c>
      <c r="D1212" s="265">
        <v>39.89</v>
      </c>
    </row>
    <row r="1213" spans="1:4" ht="13.5">
      <c r="A1213" s="263">
        <v>94448</v>
      </c>
      <c r="B1213" s="263" t="s">
        <v>981</v>
      </c>
      <c r="C1213" s="264" t="s">
        <v>79</v>
      </c>
      <c r="D1213" s="265">
        <v>44.01</v>
      </c>
    </row>
    <row r="1214" spans="1:4" ht="13.5">
      <c r="A1214" s="263">
        <v>94207</v>
      </c>
      <c r="B1214" s="263" t="s">
        <v>4169</v>
      </c>
      <c r="C1214" s="264" t="s">
        <v>79</v>
      </c>
      <c r="D1214" s="265">
        <v>34.83</v>
      </c>
    </row>
    <row r="1215" spans="1:4" ht="13.5">
      <c r="A1215" s="263">
        <v>94210</v>
      </c>
      <c r="B1215" s="263" t="s">
        <v>4170</v>
      </c>
      <c r="C1215" s="264" t="s">
        <v>79</v>
      </c>
      <c r="D1215" s="265">
        <v>37.04</v>
      </c>
    </row>
    <row r="1216" spans="1:4" ht="13.5">
      <c r="A1216" s="263">
        <v>94218</v>
      </c>
      <c r="B1216" s="263" t="s">
        <v>4173</v>
      </c>
      <c r="C1216" s="264" t="s">
        <v>79</v>
      </c>
      <c r="D1216" s="265">
        <v>77.36</v>
      </c>
    </row>
    <row r="1217" spans="1:4" ht="13.5">
      <c r="A1217" s="263" t="s">
        <v>5368</v>
      </c>
      <c r="B1217" s="263" t="s">
        <v>5369</v>
      </c>
      <c r="C1217" s="264" t="s">
        <v>79</v>
      </c>
      <c r="D1217" s="265">
        <v>347.35</v>
      </c>
    </row>
    <row r="1218" spans="1:4" ht="13.5">
      <c r="A1218" s="263" t="s">
        <v>5370</v>
      </c>
      <c r="B1218" s="263" t="s">
        <v>5371</v>
      </c>
      <c r="C1218" s="264" t="s">
        <v>79</v>
      </c>
      <c r="D1218" s="265">
        <v>369.58</v>
      </c>
    </row>
    <row r="1219" spans="1:4" ht="13.5">
      <c r="A1219" s="263" t="s">
        <v>5372</v>
      </c>
      <c r="B1219" s="263" t="s">
        <v>5373</v>
      </c>
      <c r="C1219" s="264" t="s">
        <v>79</v>
      </c>
      <c r="D1219" s="265">
        <v>387.19</v>
      </c>
    </row>
    <row r="1220" spans="1:4" ht="13.5">
      <c r="A1220" s="263" t="s">
        <v>5374</v>
      </c>
      <c r="B1220" s="263" t="s">
        <v>1097</v>
      </c>
      <c r="C1220" s="264" t="s">
        <v>79</v>
      </c>
      <c r="D1220" s="265">
        <v>417.85</v>
      </c>
    </row>
    <row r="1221" spans="1:4" ht="13.5">
      <c r="A1221" s="263" t="s">
        <v>5375</v>
      </c>
      <c r="B1221" s="263" t="s">
        <v>1098</v>
      </c>
      <c r="C1221" s="264" t="s">
        <v>79</v>
      </c>
      <c r="D1221" s="265">
        <v>501.5</v>
      </c>
    </row>
    <row r="1222" spans="1:4" ht="13.5">
      <c r="A1222" s="263" t="s">
        <v>5376</v>
      </c>
      <c r="B1222" s="263" t="s">
        <v>1099</v>
      </c>
      <c r="C1222" s="264" t="s">
        <v>79</v>
      </c>
      <c r="D1222" s="265">
        <v>520.15</v>
      </c>
    </row>
    <row r="1223" spans="1:4" ht="13.5">
      <c r="A1223" s="263" t="s">
        <v>5377</v>
      </c>
      <c r="B1223" s="263" t="s">
        <v>1100</v>
      </c>
      <c r="C1223" s="264" t="s">
        <v>79</v>
      </c>
      <c r="D1223" s="265">
        <v>164.9</v>
      </c>
    </row>
    <row r="1224" spans="1:4" ht="13.5">
      <c r="A1224" s="263" t="s">
        <v>5378</v>
      </c>
      <c r="B1224" s="263" t="s">
        <v>1101</v>
      </c>
      <c r="C1224" s="264" t="s">
        <v>79</v>
      </c>
      <c r="D1224" s="265">
        <v>184.36</v>
      </c>
    </row>
    <row r="1225" spans="1:4" ht="13.5">
      <c r="A1225" s="263" t="s">
        <v>5379</v>
      </c>
      <c r="B1225" s="263" t="s">
        <v>1102</v>
      </c>
      <c r="C1225" s="264" t="s">
        <v>79</v>
      </c>
      <c r="D1225" s="265">
        <v>227.6</v>
      </c>
    </row>
    <row r="1226" spans="1:4" ht="13.5">
      <c r="A1226" s="263" t="s">
        <v>5380</v>
      </c>
      <c r="B1226" s="263" t="s">
        <v>1103</v>
      </c>
      <c r="C1226" s="264" t="s">
        <v>79</v>
      </c>
      <c r="D1226" s="265">
        <v>236.25</v>
      </c>
    </row>
    <row r="1227" spans="1:4" ht="13.5">
      <c r="A1227" s="263">
        <v>75220</v>
      </c>
      <c r="B1227" s="263" t="s">
        <v>239</v>
      </c>
      <c r="C1227" s="264" t="s">
        <v>20</v>
      </c>
      <c r="D1227" s="265">
        <v>47.44</v>
      </c>
    </row>
    <row r="1228" spans="1:4" ht="13.5">
      <c r="A1228" s="263">
        <v>94213</v>
      </c>
      <c r="B1228" s="263" t="s">
        <v>4171</v>
      </c>
      <c r="C1228" s="264" t="s">
        <v>79</v>
      </c>
      <c r="D1228" s="265">
        <v>39.659999999999997</v>
      </c>
    </row>
    <row r="1229" spans="1:4" ht="13.5">
      <c r="A1229" s="263">
        <v>94216</v>
      </c>
      <c r="B1229" s="263" t="s">
        <v>4172</v>
      </c>
      <c r="C1229" s="264" t="s">
        <v>79</v>
      </c>
      <c r="D1229" s="265">
        <v>151.34</v>
      </c>
    </row>
    <row r="1230" spans="1:4" ht="13.5">
      <c r="A1230" s="263">
        <v>94219</v>
      </c>
      <c r="B1230" s="263" t="s">
        <v>4174</v>
      </c>
      <c r="C1230" s="264" t="s">
        <v>20</v>
      </c>
      <c r="D1230" s="265">
        <v>23.57</v>
      </c>
    </row>
    <row r="1231" spans="1:4" ht="13.5">
      <c r="A1231" s="263">
        <v>94220</v>
      </c>
      <c r="B1231" s="263" t="s">
        <v>4175</v>
      </c>
      <c r="C1231" s="264" t="s">
        <v>20</v>
      </c>
      <c r="D1231" s="265">
        <v>37.82</v>
      </c>
    </row>
    <row r="1232" spans="1:4" ht="13.5">
      <c r="A1232" s="263">
        <v>94221</v>
      </c>
      <c r="B1232" s="263" t="s">
        <v>4176</v>
      </c>
      <c r="C1232" s="264" t="s">
        <v>20</v>
      </c>
      <c r="D1232" s="265">
        <v>18.78</v>
      </c>
    </row>
    <row r="1233" spans="1:4" ht="13.5">
      <c r="A1233" s="263">
        <v>94222</v>
      </c>
      <c r="B1233" s="263" t="s">
        <v>4177</v>
      </c>
      <c r="C1233" s="264" t="s">
        <v>20</v>
      </c>
      <c r="D1233" s="265">
        <v>33.03</v>
      </c>
    </row>
    <row r="1234" spans="1:4" ht="13.5">
      <c r="A1234" s="263" t="s">
        <v>5486</v>
      </c>
      <c r="B1234" s="263" t="s">
        <v>1152</v>
      </c>
      <c r="C1234" s="264" t="s">
        <v>20</v>
      </c>
      <c r="D1234" s="265">
        <v>46.83</v>
      </c>
    </row>
    <row r="1235" spans="1:4" ht="13.5">
      <c r="A1235" s="263">
        <v>94223</v>
      </c>
      <c r="B1235" s="263" t="s">
        <v>4178</v>
      </c>
      <c r="C1235" s="264" t="s">
        <v>20</v>
      </c>
      <c r="D1235" s="265">
        <v>45</v>
      </c>
    </row>
    <row r="1236" spans="1:4" ht="13.5">
      <c r="A1236" s="263">
        <v>94451</v>
      </c>
      <c r="B1236" s="263" t="s">
        <v>4230</v>
      </c>
      <c r="C1236" s="264" t="s">
        <v>20</v>
      </c>
      <c r="D1236" s="265">
        <v>101.6</v>
      </c>
    </row>
    <row r="1237" spans="1:4" ht="13.5">
      <c r="A1237" s="263">
        <v>94230</v>
      </c>
      <c r="B1237" s="263" t="s">
        <v>4183</v>
      </c>
      <c r="C1237" s="264" t="s">
        <v>20</v>
      </c>
      <c r="D1237" s="265">
        <v>69.83</v>
      </c>
    </row>
    <row r="1238" spans="1:4" ht="13.5">
      <c r="A1238" s="263">
        <v>94227</v>
      </c>
      <c r="B1238" s="263" t="s">
        <v>970</v>
      </c>
      <c r="C1238" s="264" t="s">
        <v>20</v>
      </c>
      <c r="D1238" s="265">
        <v>42.78</v>
      </c>
    </row>
    <row r="1239" spans="1:4" ht="13.5">
      <c r="A1239" s="263">
        <v>94228</v>
      </c>
      <c r="B1239" s="263" t="s">
        <v>971</v>
      </c>
      <c r="C1239" s="264" t="s">
        <v>20</v>
      </c>
      <c r="D1239" s="265">
        <v>64.069999999999993</v>
      </c>
    </row>
    <row r="1240" spans="1:4" ht="13.5">
      <c r="A1240" s="263">
        <v>94229</v>
      </c>
      <c r="B1240" s="263" t="s">
        <v>4182</v>
      </c>
      <c r="C1240" s="264" t="s">
        <v>20</v>
      </c>
      <c r="D1240" s="265">
        <v>125.49</v>
      </c>
    </row>
    <row r="1241" spans="1:4" ht="13.5">
      <c r="A1241" s="263">
        <v>94231</v>
      </c>
      <c r="B1241" s="263" t="s">
        <v>1297</v>
      </c>
      <c r="C1241" s="264" t="s">
        <v>20</v>
      </c>
      <c r="D1241" s="265">
        <v>32.06</v>
      </c>
    </row>
    <row r="1242" spans="1:4" ht="13.5">
      <c r="A1242" s="263">
        <v>94450</v>
      </c>
      <c r="B1242" s="263" t="s">
        <v>4229</v>
      </c>
      <c r="C1242" s="264" t="s">
        <v>20</v>
      </c>
      <c r="D1242" s="265">
        <v>49.95</v>
      </c>
    </row>
    <row r="1243" spans="1:4" ht="13.5">
      <c r="A1243" s="263">
        <v>94449</v>
      </c>
      <c r="B1243" s="263" t="s">
        <v>4228</v>
      </c>
      <c r="C1243" s="264" t="s">
        <v>79</v>
      </c>
      <c r="D1243" s="265">
        <v>45.84</v>
      </c>
    </row>
    <row r="1244" spans="1:4" ht="13.5">
      <c r="A1244" s="263" t="s">
        <v>5439</v>
      </c>
      <c r="B1244" s="263" t="s">
        <v>5440</v>
      </c>
      <c r="C1244" s="264" t="s">
        <v>23</v>
      </c>
      <c r="D1244" s="265">
        <v>10.29</v>
      </c>
    </row>
    <row r="1245" spans="1:4" ht="13.5">
      <c r="A1245" s="263" t="s">
        <v>5441</v>
      </c>
      <c r="B1245" s="263" t="s">
        <v>5442</v>
      </c>
      <c r="C1245" s="264" t="s">
        <v>23</v>
      </c>
      <c r="D1245" s="265">
        <v>7.67</v>
      </c>
    </row>
    <row r="1246" spans="1:4" ht="13.5">
      <c r="A1246" s="263">
        <v>92255</v>
      </c>
      <c r="B1246" s="263" t="s">
        <v>861</v>
      </c>
      <c r="C1246" s="264" t="s">
        <v>51</v>
      </c>
      <c r="D1246" s="265">
        <v>122.49</v>
      </c>
    </row>
    <row r="1247" spans="1:4" ht="13.5">
      <c r="A1247" s="263">
        <v>92256</v>
      </c>
      <c r="B1247" s="263" t="s">
        <v>862</v>
      </c>
      <c r="C1247" s="264" t="s">
        <v>51</v>
      </c>
      <c r="D1247" s="265">
        <v>148.27000000000001</v>
      </c>
    </row>
    <row r="1248" spans="1:4" ht="13.5">
      <c r="A1248" s="263">
        <v>92257</v>
      </c>
      <c r="B1248" s="263" t="s">
        <v>863</v>
      </c>
      <c r="C1248" s="264" t="s">
        <v>51</v>
      </c>
      <c r="D1248" s="265">
        <v>173.87</v>
      </c>
    </row>
    <row r="1249" spans="1:4" ht="13.5">
      <c r="A1249" s="263">
        <v>92258</v>
      </c>
      <c r="B1249" s="263" t="s">
        <v>864</v>
      </c>
      <c r="C1249" s="264" t="s">
        <v>51</v>
      </c>
      <c r="D1249" s="265">
        <v>215.03</v>
      </c>
    </row>
    <row r="1250" spans="1:4" ht="13.5">
      <c r="A1250" s="263">
        <v>92568</v>
      </c>
      <c r="B1250" s="263" t="s">
        <v>3641</v>
      </c>
      <c r="C1250" s="264" t="s">
        <v>79</v>
      </c>
      <c r="D1250" s="265">
        <v>70.41</v>
      </c>
    </row>
    <row r="1251" spans="1:4" ht="13.5">
      <c r="A1251" s="263">
        <v>92569</v>
      </c>
      <c r="B1251" s="263" t="s">
        <v>896</v>
      </c>
      <c r="C1251" s="264" t="s">
        <v>79</v>
      </c>
      <c r="D1251" s="265">
        <v>31.95</v>
      </c>
    </row>
    <row r="1252" spans="1:4" ht="13.5">
      <c r="A1252" s="263">
        <v>92570</v>
      </c>
      <c r="B1252" s="263" t="s">
        <v>3642</v>
      </c>
      <c r="C1252" s="264" t="s">
        <v>79</v>
      </c>
      <c r="D1252" s="265">
        <v>14.46</v>
      </c>
    </row>
    <row r="1253" spans="1:4" ht="13.5">
      <c r="A1253" s="263">
        <v>92571</v>
      </c>
      <c r="B1253" s="263" t="s">
        <v>3643</v>
      </c>
      <c r="C1253" s="264" t="s">
        <v>79</v>
      </c>
      <c r="D1253" s="265">
        <v>75.45</v>
      </c>
    </row>
    <row r="1254" spans="1:4" ht="13.5">
      <c r="A1254" s="263">
        <v>92572</v>
      </c>
      <c r="B1254" s="263" t="s">
        <v>3644</v>
      </c>
      <c r="C1254" s="264" t="s">
        <v>79</v>
      </c>
      <c r="D1254" s="265">
        <v>34.950000000000003</v>
      </c>
    </row>
    <row r="1255" spans="1:4" ht="13.5">
      <c r="A1255" s="263">
        <v>92573</v>
      </c>
      <c r="B1255" s="263" t="s">
        <v>3645</v>
      </c>
      <c r="C1255" s="264" t="s">
        <v>79</v>
      </c>
      <c r="D1255" s="265">
        <v>16.53</v>
      </c>
    </row>
    <row r="1256" spans="1:4" ht="13.5">
      <c r="A1256" s="263">
        <v>92574</v>
      </c>
      <c r="B1256" s="263" t="s">
        <v>897</v>
      </c>
      <c r="C1256" s="264" t="s">
        <v>79</v>
      </c>
      <c r="D1256" s="265">
        <v>76.8</v>
      </c>
    </row>
    <row r="1257" spans="1:4" ht="13.5">
      <c r="A1257" s="263">
        <v>92575</v>
      </c>
      <c r="B1257" s="263" t="s">
        <v>3646</v>
      </c>
      <c r="C1257" s="264" t="s">
        <v>79</v>
      </c>
      <c r="D1257" s="265">
        <v>32.020000000000003</v>
      </c>
    </row>
    <row r="1258" spans="1:4" ht="13.5">
      <c r="A1258" s="263">
        <v>92576</v>
      </c>
      <c r="B1258" s="263" t="s">
        <v>3647</v>
      </c>
      <c r="C1258" s="264" t="s">
        <v>79</v>
      </c>
      <c r="D1258" s="265">
        <v>11.77</v>
      </c>
    </row>
    <row r="1259" spans="1:4" ht="13.5">
      <c r="A1259" s="263">
        <v>92577</v>
      </c>
      <c r="B1259" s="263" t="s">
        <v>3648</v>
      </c>
      <c r="C1259" s="264" t="s">
        <v>79</v>
      </c>
      <c r="D1259" s="265">
        <v>82.2</v>
      </c>
    </row>
    <row r="1260" spans="1:4" ht="13.5">
      <c r="A1260" s="263">
        <v>92578</v>
      </c>
      <c r="B1260" s="263" t="s">
        <v>3649</v>
      </c>
      <c r="C1260" s="264" t="s">
        <v>79</v>
      </c>
      <c r="D1260" s="265">
        <v>34.979999999999997</v>
      </c>
    </row>
    <row r="1261" spans="1:4" ht="13.5">
      <c r="A1261" s="263">
        <v>92579</v>
      </c>
      <c r="B1261" s="263" t="s">
        <v>898</v>
      </c>
      <c r="C1261" s="264" t="s">
        <v>79</v>
      </c>
      <c r="D1261" s="265">
        <v>13.43</v>
      </c>
    </row>
    <row r="1262" spans="1:4" ht="13.5">
      <c r="A1262" s="263">
        <v>92580</v>
      </c>
      <c r="B1262" s="263" t="s">
        <v>3650</v>
      </c>
      <c r="C1262" s="264" t="s">
        <v>79</v>
      </c>
      <c r="D1262" s="265">
        <v>33.44</v>
      </c>
    </row>
    <row r="1263" spans="1:4" ht="13.5">
      <c r="A1263" s="263">
        <v>92581</v>
      </c>
      <c r="B1263" s="263" t="s">
        <v>3651</v>
      </c>
      <c r="C1263" s="264" t="s">
        <v>79</v>
      </c>
      <c r="D1263" s="265">
        <v>35</v>
      </c>
    </row>
    <row r="1264" spans="1:4" ht="13.5">
      <c r="A1264" s="263">
        <v>92582</v>
      </c>
      <c r="B1264" s="263" t="s">
        <v>3652</v>
      </c>
      <c r="C1264" s="264" t="s">
        <v>51</v>
      </c>
      <c r="D1264" s="265">
        <v>471.97</v>
      </c>
    </row>
    <row r="1265" spans="1:4" ht="13.5">
      <c r="A1265" s="263">
        <v>92584</v>
      </c>
      <c r="B1265" s="263" t="s">
        <v>3653</v>
      </c>
      <c r="C1265" s="264" t="s">
        <v>51</v>
      </c>
      <c r="D1265" s="265">
        <v>554.28</v>
      </c>
    </row>
    <row r="1266" spans="1:4" ht="13.5">
      <c r="A1266" s="263">
        <v>92586</v>
      </c>
      <c r="B1266" s="263" t="s">
        <v>3654</v>
      </c>
      <c r="C1266" s="264" t="s">
        <v>51</v>
      </c>
      <c r="D1266" s="265">
        <v>636.59</v>
      </c>
    </row>
    <row r="1267" spans="1:4" ht="13.5">
      <c r="A1267" s="263">
        <v>92588</v>
      </c>
      <c r="B1267" s="263" t="s">
        <v>3655</v>
      </c>
      <c r="C1267" s="264" t="s">
        <v>51</v>
      </c>
      <c r="D1267" s="265">
        <v>790.84</v>
      </c>
    </row>
    <row r="1268" spans="1:4" ht="13.5">
      <c r="A1268" s="263">
        <v>92590</v>
      </c>
      <c r="B1268" s="263" t="s">
        <v>3656</v>
      </c>
      <c r="C1268" s="264" t="s">
        <v>51</v>
      </c>
      <c r="D1268" s="265">
        <v>873.15</v>
      </c>
    </row>
    <row r="1269" spans="1:4" ht="13.5">
      <c r="A1269" s="263">
        <v>92592</v>
      </c>
      <c r="B1269" s="263" t="s">
        <v>3657</v>
      </c>
      <c r="C1269" s="264" t="s">
        <v>51</v>
      </c>
      <c r="D1269" s="265">
        <v>981.06</v>
      </c>
    </row>
    <row r="1270" spans="1:4" ht="13.5">
      <c r="A1270" s="263">
        <v>92593</v>
      </c>
      <c r="B1270" s="263" t="s">
        <v>899</v>
      </c>
      <c r="C1270" s="264" t="s">
        <v>23</v>
      </c>
      <c r="D1270" s="265">
        <v>7.44</v>
      </c>
    </row>
    <row r="1271" spans="1:4" ht="13.5">
      <c r="A1271" s="263">
        <v>92594</v>
      </c>
      <c r="B1271" s="263" t="s">
        <v>3658</v>
      </c>
      <c r="C1271" s="264" t="s">
        <v>51</v>
      </c>
      <c r="D1271" s="266">
        <v>1125.58</v>
      </c>
    </row>
    <row r="1272" spans="1:4" ht="13.5">
      <c r="A1272" s="263">
        <v>92596</v>
      </c>
      <c r="B1272" s="263" t="s">
        <v>3659</v>
      </c>
      <c r="C1272" s="264" t="s">
        <v>51</v>
      </c>
      <c r="D1272" s="266">
        <v>1251.76</v>
      </c>
    </row>
    <row r="1273" spans="1:4" ht="13.5">
      <c r="A1273" s="263">
        <v>92598</v>
      </c>
      <c r="B1273" s="263" t="s">
        <v>3660</v>
      </c>
      <c r="C1273" s="264" t="s">
        <v>51</v>
      </c>
      <c r="D1273" s="266">
        <v>1334.07</v>
      </c>
    </row>
    <row r="1274" spans="1:4" ht="13.5">
      <c r="A1274" s="263">
        <v>92600</v>
      </c>
      <c r="B1274" s="263" t="s">
        <v>3661</v>
      </c>
      <c r="C1274" s="264" t="s">
        <v>51</v>
      </c>
      <c r="D1274" s="266">
        <v>1432.42</v>
      </c>
    </row>
    <row r="1275" spans="1:4" ht="13.5">
      <c r="A1275" s="263">
        <v>92602</v>
      </c>
      <c r="B1275" s="263" t="s">
        <v>3662</v>
      </c>
      <c r="C1275" s="264" t="s">
        <v>51</v>
      </c>
      <c r="D1275" s="265">
        <v>471.97</v>
      </c>
    </row>
    <row r="1276" spans="1:4" ht="13.5">
      <c r="A1276" s="263">
        <v>92604</v>
      </c>
      <c r="B1276" s="263" t="s">
        <v>3663</v>
      </c>
      <c r="C1276" s="264" t="s">
        <v>51</v>
      </c>
      <c r="D1276" s="265">
        <v>538.25</v>
      </c>
    </row>
    <row r="1277" spans="1:4" ht="13.5">
      <c r="A1277" s="263">
        <v>92606</v>
      </c>
      <c r="B1277" s="263" t="s">
        <v>3664</v>
      </c>
      <c r="C1277" s="264" t="s">
        <v>51</v>
      </c>
      <c r="D1277" s="265">
        <v>620.55999999999995</v>
      </c>
    </row>
    <row r="1278" spans="1:4" ht="13.5">
      <c r="A1278" s="263">
        <v>92608</v>
      </c>
      <c r="B1278" s="263" t="s">
        <v>3665</v>
      </c>
      <c r="C1278" s="264" t="s">
        <v>51</v>
      </c>
      <c r="D1278" s="265">
        <v>758.78</v>
      </c>
    </row>
    <row r="1279" spans="1:4" ht="13.5">
      <c r="A1279" s="263">
        <v>92610</v>
      </c>
      <c r="B1279" s="263" t="s">
        <v>3666</v>
      </c>
      <c r="C1279" s="264" t="s">
        <v>51</v>
      </c>
      <c r="D1279" s="265">
        <v>841.09</v>
      </c>
    </row>
    <row r="1280" spans="1:4" ht="13.5">
      <c r="A1280" s="263">
        <v>92612</v>
      </c>
      <c r="B1280" s="263" t="s">
        <v>3667</v>
      </c>
      <c r="C1280" s="264" t="s">
        <v>51</v>
      </c>
      <c r="D1280" s="265">
        <v>949</v>
      </c>
    </row>
    <row r="1281" spans="1:4" ht="13.5">
      <c r="A1281" s="263">
        <v>92614</v>
      </c>
      <c r="B1281" s="263" t="s">
        <v>3668</v>
      </c>
      <c r="C1281" s="264" t="s">
        <v>51</v>
      </c>
      <c r="D1281" s="266">
        <v>1061.45</v>
      </c>
    </row>
    <row r="1282" spans="1:4" ht="13.5">
      <c r="A1282" s="263">
        <v>92616</v>
      </c>
      <c r="B1282" s="263" t="s">
        <v>3669</v>
      </c>
      <c r="C1282" s="264" t="s">
        <v>51</v>
      </c>
      <c r="D1282" s="266">
        <v>1203.67</v>
      </c>
    </row>
    <row r="1283" spans="1:4" ht="13.5">
      <c r="A1283" s="263">
        <v>92618</v>
      </c>
      <c r="B1283" s="263" t="s">
        <v>3670</v>
      </c>
      <c r="C1283" s="264" t="s">
        <v>51</v>
      </c>
      <c r="D1283" s="266">
        <v>1285.98</v>
      </c>
    </row>
    <row r="1284" spans="1:4" ht="13.5">
      <c r="A1284" s="263">
        <v>92620</v>
      </c>
      <c r="B1284" s="263" t="s">
        <v>3671</v>
      </c>
      <c r="C1284" s="264" t="s">
        <v>51</v>
      </c>
      <c r="D1284" s="266">
        <v>1368.29</v>
      </c>
    </row>
    <row r="1285" spans="1:4" ht="13.5">
      <c r="A1285" s="263">
        <v>94444</v>
      </c>
      <c r="B1285" s="263" t="s">
        <v>4225</v>
      </c>
      <c r="C1285" s="264" t="s">
        <v>79</v>
      </c>
      <c r="D1285" s="265">
        <v>650.38</v>
      </c>
    </row>
    <row r="1286" spans="1:4" ht="13.5">
      <c r="A1286" s="263" t="s">
        <v>5401</v>
      </c>
      <c r="B1286" s="263" t="s">
        <v>1120</v>
      </c>
      <c r="C1286" s="264" t="s">
        <v>27</v>
      </c>
      <c r="D1286" s="265">
        <v>5.47</v>
      </c>
    </row>
    <row r="1287" spans="1:4" ht="13.5">
      <c r="A1287" s="263" t="s">
        <v>5393</v>
      </c>
      <c r="B1287" s="263" t="s">
        <v>1112</v>
      </c>
      <c r="C1287" s="264" t="s">
        <v>20</v>
      </c>
      <c r="D1287" s="265">
        <v>26.75</v>
      </c>
    </row>
    <row r="1288" spans="1:4" ht="13.5">
      <c r="A1288" s="263" t="s">
        <v>5394</v>
      </c>
      <c r="B1288" s="263" t="s">
        <v>1113</v>
      </c>
      <c r="C1288" s="264" t="s">
        <v>20</v>
      </c>
      <c r="D1288" s="265">
        <v>75.34</v>
      </c>
    </row>
    <row r="1289" spans="1:4" ht="13.5">
      <c r="A1289" s="263" t="s">
        <v>5266</v>
      </c>
      <c r="B1289" s="263" t="s">
        <v>5267</v>
      </c>
      <c r="C1289" s="264" t="s">
        <v>20</v>
      </c>
      <c r="D1289" s="265">
        <v>28.74</v>
      </c>
    </row>
    <row r="1290" spans="1:4" ht="13.5">
      <c r="A1290" s="263" t="s">
        <v>5268</v>
      </c>
      <c r="B1290" s="263" t="s">
        <v>1053</v>
      </c>
      <c r="C1290" s="264" t="s">
        <v>20</v>
      </c>
      <c r="D1290" s="265">
        <v>24.69</v>
      </c>
    </row>
    <row r="1291" spans="1:4" ht="13.5">
      <c r="A1291" s="263" t="s">
        <v>5391</v>
      </c>
      <c r="B1291" s="263" t="s">
        <v>1110</v>
      </c>
      <c r="C1291" s="264" t="s">
        <v>79</v>
      </c>
      <c r="D1291" s="265">
        <v>5.82</v>
      </c>
    </row>
    <row r="1292" spans="1:4" ht="13.5">
      <c r="A1292" s="263" t="s">
        <v>5392</v>
      </c>
      <c r="B1292" s="263" t="s">
        <v>1111</v>
      </c>
      <c r="C1292" s="264" t="s">
        <v>79</v>
      </c>
      <c r="D1292" s="265">
        <v>11.39</v>
      </c>
    </row>
    <row r="1293" spans="1:4" ht="13.5">
      <c r="A1293" s="263" t="s">
        <v>5395</v>
      </c>
      <c r="B1293" s="263" t="s">
        <v>1114</v>
      </c>
      <c r="C1293" s="264" t="s">
        <v>46</v>
      </c>
      <c r="D1293" s="265">
        <v>94.44</v>
      </c>
    </row>
    <row r="1294" spans="1:4" ht="13.5">
      <c r="A1294" s="263" t="s">
        <v>5396</v>
      </c>
      <c r="B1294" s="263" t="s">
        <v>1115</v>
      </c>
      <c r="C1294" s="264" t="s">
        <v>46</v>
      </c>
      <c r="D1294" s="265">
        <v>105.69</v>
      </c>
    </row>
    <row r="1295" spans="1:4" ht="13.5">
      <c r="A1295" s="263" t="s">
        <v>5397</v>
      </c>
      <c r="B1295" s="263" t="s">
        <v>1116</v>
      </c>
      <c r="C1295" s="264" t="s">
        <v>46</v>
      </c>
      <c r="D1295" s="265">
        <v>65.33</v>
      </c>
    </row>
    <row r="1296" spans="1:4" ht="13.5">
      <c r="A1296" s="263" t="s">
        <v>5403</v>
      </c>
      <c r="B1296" s="263" t="s">
        <v>1122</v>
      </c>
      <c r="C1296" s="264" t="s">
        <v>46</v>
      </c>
      <c r="D1296" s="265">
        <v>109.73</v>
      </c>
    </row>
    <row r="1297" spans="1:4" ht="13.5">
      <c r="A1297" s="263" t="s">
        <v>5436</v>
      </c>
      <c r="B1297" s="263" t="s">
        <v>1133</v>
      </c>
      <c r="C1297" s="264" t="s">
        <v>79</v>
      </c>
      <c r="D1297" s="265">
        <v>43.03</v>
      </c>
    </row>
    <row r="1298" spans="1:4" ht="13.5">
      <c r="A1298" s="263" t="s">
        <v>5437</v>
      </c>
      <c r="B1298" s="263" t="s">
        <v>5438</v>
      </c>
      <c r="C1298" s="264" t="s">
        <v>20</v>
      </c>
      <c r="D1298" s="265">
        <v>67.42</v>
      </c>
    </row>
    <row r="1299" spans="1:4" ht="13.5">
      <c r="A1299" s="263" t="s">
        <v>5452</v>
      </c>
      <c r="B1299" s="263" t="s">
        <v>5453</v>
      </c>
      <c r="C1299" s="264" t="s">
        <v>20</v>
      </c>
      <c r="D1299" s="265">
        <v>47.25</v>
      </c>
    </row>
    <row r="1300" spans="1:4" ht="13.5">
      <c r="A1300" s="263" t="s">
        <v>5454</v>
      </c>
      <c r="B1300" s="263" t="s">
        <v>5455</v>
      </c>
      <c r="C1300" s="264" t="s">
        <v>20</v>
      </c>
      <c r="D1300" s="265">
        <v>66.209999999999994</v>
      </c>
    </row>
    <row r="1301" spans="1:4" ht="13.5">
      <c r="A1301" s="263" t="s">
        <v>5609</v>
      </c>
      <c r="B1301" s="263" t="s">
        <v>5610</v>
      </c>
      <c r="C1301" s="264" t="s">
        <v>20</v>
      </c>
      <c r="D1301" s="265">
        <v>45.07</v>
      </c>
    </row>
    <row r="1302" spans="1:4" ht="13.5">
      <c r="A1302" s="263">
        <v>83651</v>
      </c>
      <c r="B1302" s="263" t="s">
        <v>282</v>
      </c>
      <c r="C1302" s="264" t="s">
        <v>20</v>
      </c>
      <c r="D1302" s="265">
        <v>31.74</v>
      </c>
    </row>
    <row r="1303" spans="1:4" ht="13.5">
      <c r="A1303" s="263">
        <v>83656</v>
      </c>
      <c r="B1303" s="263" t="s">
        <v>1593</v>
      </c>
      <c r="C1303" s="264" t="s">
        <v>79</v>
      </c>
      <c r="D1303" s="265">
        <v>39.299999999999997</v>
      </c>
    </row>
    <row r="1304" spans="1:4" ht="13.5">
      <c r="A1304" s="263">
        <v>83658</v>
      </c>
      <c r="B1304" s="263" t="s">
        <v>1594</v>
      </c>
      <c r="C1304" s="264" t="s">
        <v>20</v>
      </c>
      <c r="D1304" s="265">
        <v>155.74</v>
      </c>
    </row>
    <row r="1305" spans="1:4" ht="13.5">
      <c r="A1305" s="263">
        <v>83661</v>
      </c>
      <c r="B1305" s="263" t="s">
        <v>283</v>
      </c>
      <c r="C1305" s="264" t="s">
        <v>20</v>
      </c>
      <c r="D1305" s="265">
        <v>103.56</v>
      </c>
    </row>
    <row r="1306" spans="1:4" ht="13.5">
      <c r="A1306" s="263">
        <v>83662</v>
      </c>
      <c r="B1306" s="263" t="s">
        <v>284</v>
      </c>
      <c r="C1306" s="264" t="s">
        <v>46</v>
      </c>
      <c r="D1306" s="265">
        <v>97.76</v>
      </c>
    </row>
    <row r="1307" spans="1:4" ht="13.5">
      <c r="A1307" s="263">
        <v>83664</v>
      </c>
      <c r="B1307" s="263" t="s">
        <v>1596</v>
      </c>
      <c r="C1307" s="264" t="s">
        <v>20</v>
      </c>
      <c r="D1307" s="265">
        <v>63.14</v>
      </c>
    </row>
    <row r="1308" spans="1:4" ht="13.5">
      <c r="A1308" s="263">
        <v>83665</v>
      </c>
      <c r="B1308" s="263" t="s">
        <v>285</v>
      </c>
      <c r="C1308" s="264" t="s">
        <v>79</v>
      </c>
      <c r="D1308" s="265">
        <v>7.54</v>
      </c>
    </row>
    <row r="1309" spans="1:4" ht="13.5">
      <c r="A1309" s="263">
        <v>83667</v>
      </c>
      <c r="B1309" s="263" t="s">
        <v>286</v>
      </c>
      <c r="C1309" s="264" t="s">
        <v>46</v>
      </c>
      <c r="D1309" s="265">
        <v>105.1</v>
      </c>
    </row>
    <row r="1310" spans="1:4" ht="13.5">
      <c r="A1310" s="263">
        <v>83668</v>
      </c>
      <c r="B1310" s="263" t="s">
        <v>287</v>
      </c>
      <c r="C1310" s="264" t="s">
        <v>46</v>
      </c>
      <c r="D1310" s="265">
        <v>108.99</v>
      </c>
    </row>
    <row r="1311" spans="1:4" ht="13.5">
      <c r="A1311" s="263">
        <v>83669</v>
      </c>
      <c r="B1311" s="263" t="s">
        <v>288</v>
      </c>
      <c r="C1311" s="264" t="s">
        <v>79</v>
      </c>
      <c r="D1311" s="265">
        <v>8.9700000000000006</v>
      </c>
    </row>
    <row r="1312" spans="1:4" ht="13.5">
      <c r="A1312" s="263">
        <v>83670</v>
      </c>
      <c r="B1312" s="263" t="s">
        <v>289</v>
      </c>
      <c r="C1312" s="264" t="s">
        <v>20</v>
      </c>
      <c r="D1312" s="265">
        <v>43.79</v>
      </c>
    </row>
    <row r="1313" spans="1:4" ht="13.5">
      <c r="A1313" s="263">
        <v>83671</v>
      </c>
      <c r="B1313" s="263" t="s">
        <v>290</v>
      </c>
      <c r="C1313" s="264" t="s">
        <v>20</v>
      </c>
      <c r="D1313" s="265">
        <v>46.98</v>
      </c>
    </row>
    <row r="1314" spans="1:4" ht="13.5">
      <c r="A1314" s="263">
        <v>83675</v>
      </c>
      <c r="B1314" s="263" t="s">
        <v>1597</v>
      </c>
      <c r="C1314" s="264" t="s">
        <v>20</v>
      </c>
      <c r="D1314" s="265">
        <v>84.45</v>
      </c>
    </row>
    <row r="1315" spans="1:4" ht="13.5">
      <c r="A1315" s="263">
        <v>83676</v>
      </c>
      <c r="B1315" s="263" t="s">
        <v>1598</v>
      </c>
      <c r="C1315" s="264" t="s">
        <v>20</v>
      </c>
      <c r="D1315" s="265">
        <v>103.95</v>
      </c>
    </row>
    <row r="1316" spans="1:4" ht="13.5">
      <c r="A1316" s="263">
        <v>83677</v>
      </c>
      <c r="B1316" s="263" t="s">
        <v>1599</v>
      </c>
      <c r="C1316" s="264" t="s">
        <v>20</v>
      </c>
      <c r="D1316" s="265">
        <v>130.25</v>
      </c>
    </row>
    <row r="1317" spans="1:4" ht="13.5">
      <c r="A1317" s="263">
        <v>83678</v>
      </c>
      <c r="B1317" s="263" t="s">
        <v>1600</v>
      </c>
      <c r="C1317" s="264" t="s">
        <v>20</v>
      </c>
      <c r="D1317" s="265">
        <v>167.64</v>
      </c>
    </row>
    <row r="1318" spans="1:4" ht="13.5">
      <c r="A1318" s="263">
        <v>83679</v>
      </c>
      <c r="B1318" s="263" t="s">
        <v>1601</v>
      </c>
      <c r="C1318" s="264" t="s">
        <v>20</v>
      </c>
      <c r="D1318" s="265">
        <v>12.77</v>
      </c>
    </row>
    <row r="1319" spans="1:4" ht="13.5">
      <c r="A1319" s="263">
        <v>83680</v>
      </c>
      <c r="B1319" s="263" t="s">
        <v>291</v>
      </c>
      <c r="C1319" s="264" t="s">
        <v>20</v>
      </c>
      <c r="D1319" s="265">
        <v>15.23</v>
      </c>
    </row>
    <row r="1320" spans="1:4" ht="13.5">
      <c r="A1320" s="263">
        <v>83681</v>
      </c>
      <c r="B1320" s="263" t="s">
        <v>292</v>
      </c>
      <c r="C1320" s="264" t="s">
        <v>20</v>
      </c>
      <c r="D1320" s="265">
        <v>16.350000000000001</v>
      </c>
    </row>
    <row r="1321" spans="1:4" ht="13.5">
      <c r="A1321" s="263">
        <v>83682</v>
      </c>
      <c r="B1321" s="263" t="s">
        <v>293</v>
      </c>
      <c r="C1321" s="264" t="s">
        <v>46</v>
      </c>
      <c r="D1321" s="265">
        <v>109.72</v>
      </c>
    </row>
    <row r="1322" spans="1:4" ht="13.5">
      <c r="A1322" s="263">
        <v>83683</v>
      </c>
      <c r="B1322" s="263" t="s">
        <v>294</v>
      </c>
      <c r="C1322" s="264" t="s">
        <v>46</v>
      </c>
      <c r="D1322" s="265">
        <v>119.75</v>
      </c>
    </row>
    <row r="1323" spans="1:4" ht="13.5">
      <c r="A1323" s="263">
        <v>83729</v>
      </c>
      <c r="B1323" s="263" t="s">
        <v>296</v>
      </c>
      <c r="C1323" s="264" t="s">
        <v>79</v>
      </c>
      <c r="D1323" s="265">
        <v>17.57</v>
      </c>
    </row>
    <row r="1324" spans="1:4" ht="13.5">
      <c r="A1324" s="263">
        <v>83739</v>
      </c>
      <c r="B1324" s="263" t="s">
        <v>299</v>
      </c>
      <c r="C1324" s="264" t="s">
        <v>79</v>
      </c>
      <c r="D1324" s="265">
        <v>6.13</v>
      </c>
    </row>
    <row r="1325" spans="1:4" ht="13.5">
      <c r="A1325" s="263">
        <v>6454</v>
      </c>
      <c r="B1325" s="263" t="s">
        <v>130</v>
      </c>
      <c r="C1325" s="264" t="s">
        <v>46</v>
      </c>
      <c r="D1325" s="265">
        <v>164.62</v>
      </c>
    </row>
    <row r="1326" spans="1:4" ht="13.5">
      <c r="A1326" s="263">
        <v>73611</v>
      </c>
      <c r="B1326" s="263" t="s">
        <v>229</v>
      </c>
      <c r="C1326" s="264" t="s">
        <v>46</v>
      </c>
      <c r="D1326" s="265">
        <v>357.27</v>
      </c>
    </row>
    <row r="1327" spans="1:4" ht="13.5">
      <c r="A1327" s="263">
        <v>73697</v>
      </c>
      <c r="B1327" s="263" t="s">
        <v>237</v>
      </c>
      <c r="C1327" s="264" t="s">
        <v>46</v>
      </c>
      <c r="D1327" s="265">
        <v>162.04</v>
      </c>
    </row>
    <row r="1328" spans="1:4" ht="13.5">
      <c r="A1328" s="263">
        <v>73698</v>
      </c>
      <c r="B1328" s="263" t="s">
        <v>238</v>
      </c>
      <c r="C1328" s="264" t="s">
        <v>46</v>
      </c>
      <c r="D1328" s="265">
        <v>211.2</v>
      </c>
    </row>
    <row r="1329" spans="1:4" ht="13.5">
      <c r="A1329" s="263" t="s">
        <v>5399</v>
      </c>
      <c r="B1329" s="263" t="s">
        <v>1118</v>
      </c>
      <c r="C1329" s="264" t="s">
        <v>79</v>
      </c>
      <c r="D1329" s="265">
        <v>101.67</v>
      </c>
    </row>
    <row r="1330" spans="1:4" ht="13.5">
      <c r="A1330" s="263" t="s">
        <v>5400</v>
      </c>
      <c r="B1330" s="263" t="s">
        <v>1119</v>
      </c>
      <c r="C1330" s="264" t="s">
        <v>79</v>
      </c>
      <c r="D1330" s="265">
        <v>255.23</v>
      </c>
    </row>
    <row r="1331" spans="1:4" ht="13.5">
      <c r="A1331" s="263">
        <v>92743</v>
      </c>
      <c r="B1331" s="263" t="s">
        <v>6242</v>
      </c>
      <c r="C1331" s="264" t="s">
        <v>46</v>
      </c>
      <c r="D1331" s="265">
        <v>483.27</v>
      </c>
    </row>
    <row r="1332" spans="1:4" ht="13.5">
      <c r="A1332" s="263">
        <v>92744</v>
      </c>
      <c r="B1332" s="263" t="s">
        <v>6243</v>
      </c>
      <c r="C1332" s="264" t="s">
        <v>46</v>
      </c>
      <c r="D1332" s="265">
        <v>474.22</v>
      </c>
    </row>
    <row r="1333" spans="1:4" ht="13.5">
      <c r="A1333" s="263">
        <v>92745</v>
      </c>
      <c r="B1333" s="263" t="s">
        <v>6244</v>
      </c>
      <c r="C1333" s="264" t="s">
        <v>46</v>
      </c>
      <c r="D1333" s="265">
        <v>602.51</v>
      </c>
    </row>
    <row r="1334" spans="1:4" ht="13.5">
      <c r="A1334" s="263">
        <v>92746</v>
      </c>
      <c r="B1334" s="263" t="s">
        <v>12456</v>
      </c>
      <c r="C1334" s="264" t="s">
        <v>46</v>
      </c>
      <c r="D1334" s="265">
        <v>561.47</v>
      </c>
    </row>
    <row r="1335" spans="1:4" ht="13.5">
      <c r="A1335" s="263">
        <v>92747</v>
      </c>
      <c r="B1335" s="263" t="s">
        <v>12457</v>
      </c>
      <c r="C1335" s="264" t="s">
        <v>46</v>
      </c>
      <c r="D1335" s="265">
        <v>670.72</v>
      </c>
    </row>
    <row r="1336" spans="1:4" ht="13.5">
      <c r="A1336" s="263">
        <v>92748</v>
      </c>
      <c r="B1336" s="263" t="s">
        <v>6245</v>
      </c>
      <c r="C1336" s="264" t="s">
        <v>46</v>
      </c>
      <c r="D1336" s="265">
        <v>611.70000000000005</v>
      </c>
    </row>
    <row r="1337" spans="1:4" ht="13.5">
      <c r="A1337" s="263">
        <v>92749</v>
      </c>
      <c r="B1337" s="263" t="s">
        <v>12458</v>
      </c>
      <c r="C1337" s="264" t="s">
        <v>46</v>
      </c>
      <c r="D1337" s="265">
        <v>701.25</v>
      </c>
    </row>
    <row r="1338" spans="1:4" ht="13.5">
      <c r="A1338" s="263">
        <v>92750</v>
      </c>
      <c r="B1338" s="263" t="s">
        <v>12459</v>
      </c>
      <c r="C1338" s="264" t="s">
        <v>46</v>
      </c>
      <c r="D1338" s="266">
        <v>1219.69</v>
      </c>
    </row>
    <row r="1339" spans="1:4" ht="13.5">
      <c r="A1339" s="263">
        <v>92751</v>
      </c>
      <c r="B1339" s="263" t="s">
        <v>12460</v>
      </c>
      <c r="C1339" s="264" t="s">
        <v>46</v>
      </c>
      <c r="D1339" s="266">
        <v>1521.58</v>
      </c>
    </row>
    <row r="1340" spans="1:4" ht="13.5">
      <c r="A1340" s="263">
        <v>92752</v>
      </c>
      <c r="B1340" s="263" t="s">
        <v>12461</v>
      </c>
      <c r="C1340" s="264" t="s">
        <v>46</v>
      </c>
      <c r="D1340" s="266">
        <v>1822.46</v>
      </c>
    </row>
    <row r="1341" spans="1:4" ht="13.5">
      <c r="A1341" s="263">
        <v>92753</v>
      </c>
      <c r="B1341" s="263" t="s">
        <v>12462</v>
      </c>
      <c r="C1341" s="264" t="s">
        <v>46</v>
      </c>
      <c r="D1341" s="265">
        <v>461.89</v>
      </c>
    </row>
    <row r="1342" spans="1:4" ht="13.5">
      <c r="A1342" s="263">
        <v>92754</v>
      </c>
      <c r="B1342" s="263" t="s">
        <v>12463</v>
      </c>
      <c r="C1342" s="264" t="s">
        <v>46</v>
      </c>
      <c r="D1342" s="265">
        <v>423.09</v>
      </c>
    </row>
    <row r="1343" spans="1:4" ht="13.5">
      <c r="A1343" s="263">
        <v>92755</v>
      </c>
      <c r="B1343" s="263" t="s">
        <v>3759</v>
      </c>
      <c r="C1343" s="264" t="s">
        <v>79</v>
      </c>
      <c r="D1343" s="265">
        <v>178.59</v>
      </c>
    </row>
    <row r="1344" spans="1:4" ht="13.5">
      <c r="A1344" s="263">
        <v>92756</v>
      </c>
      <c r="B1344" s="263" t="s">
        <v>3760</v>
      </c>
      <c r="C1344" s="264" t="s">
        <v>79</v>
      </c>
      <c r="D1344" s="265">
        <v>202.28</v>
      </c>
    </row>
    <row r="1345" spans="1:4" ht="13.5">
      <c r="A1345" s="263">
        <v>92757</v>
      </c>
      <c r="B1345" s="263" t="s">
        <v>3761</v>
      </c>
      <c r="C1345" s="264" t="s">
        <v>79</v>
      </c>
      <c r="D1345" s="265">
        <v>231.07</v>
      </c>
    </row>
    <row r="1346" spans="1:4" ht="13.5">
      <c r="A1346" s="263">
        <v>92758</v>
      </c>
      <c r="B1346" s="263" t="s">
        <v>3762</v>
      </c>
      <c r="C1346" s="264" t="s">
        <v>46</v>
      </c>
      <c r="D1346" s="265">
        <v>567.65</v>
      </c>
    </row>
    <row r="1347" spans="1:4" ht="13.5">
      <c r="A1347" s="263" t="s">
        <v>5303</v>
      </c>
      <c r="B1347" s="263" t="s">
        <v>1084</v>
      </c>
      <c r="C1347" s="264" t="s">
        <v>46</v>
      </c>
      <c r="D1347" s="265">
        <v>334.48</v>
      </c>
    </row>
    <row r="1348" spans="1:4" ht="13.5">
      <c r="A1348" s="263" t="s">
        <v>5304</v>
      </c>
      <c r="B1348" s="263" t="s">
        <v>1085</v>
      </c>
      <c r="C1348" s="264" t="s">
        <v>46</v>
      </c>
      <c r="D1348" s="265">
        <v>482.48</v>
      </c>
    </row>
    <row r="1349" spans="1:4" ht="13.5">
      <c r="A1349" s="263" t="s">
        <v>5305</v>
      </c>
      <c r="B1349" s="263" t="s">
        <v>1086</v>
      </c>
      <c r="C1349" s="264" t="s">
        <v>46</v>
      </c>
      <c r="D1349" s="265">
        <v>468.2</v>
      </c>
    </row>
    <row r="1350" spans="1:4" ht="13.5">
      <c r="A1350" s="263" t="s">
        <v>5306</v>
      </c>
      <c r="B1350" s="263" t="s">
        <v>5307</v>
      </c>
      <c r="C1350" s="264" t="s">
        <v>46</v>
      </c>
      <c r="D1350" s="265">
        <v>270.61</v>
      </c>
    </row>
    <row r="1351" spans="1:4" ht="13.5">
      <c r="A1351" s="263" t="s">
        <v>5308</v>
      </c>
      <c r="B1351" s="263" t="s">
        <v>5309</v>
      </c>
      <c r="C1351" s="264" t="s">
        <v>46</v>
      </c>
      <c r="D1351" s="265">
        <v>115.03</v>
      </c>
    </row>
    <row r="1352" spans="1:4" ht="13.5">
      <c r="A1352" s="263">
        <v>91069</v>
      </c>
      <c r="B1352" s="263" t="s">
        <v>3046</v>
      </c>
      <c r="C1352" s="264" t="s">
        <v>79</v>
      </c>
      <c r="D1352" s="265">
        <v>77.459999999999994</v>
      </c>
    </row>
    <row r="1353" spans="1:4" ht="13.5">
      <c r="A1353" s="263">
        <v>91070</v>
      </c>
      <c r="B1353" s="263" t="s">
        <v>3047</v>
      </c>
      <c r="C1353" s="264" t="s">
        <v>79</v>
      </c>
      <c r="D1353" s="265">
        <v>86.08</v>
      </c>
    </row>
    <row r="1354" spans="1:4" ht="13.5">
      <c r="A1354" s="263">
        <v>91071</v>
      </c>
      <c r="B1354" s="263" t="s">
        <v>3048</v>
      </c>
      <c r="C1354" s="264" t="s">
        <v>79</v>
      </c>
      <c r="D1354" s="265">
        <v>105.61</v>
      </c>
    </row>
    <row r="1355" spans="1:4" ht="13.5">
      <c r="A1355" s="263">
        <v>91072</v>
      </c>
      <c r="B1355" s="263" t="s">
        <v>3049</v>
      </c>
      <c r="C1355" s="264" t="s">
        <v>79</v>
      </c>
      <c r="D1355" s="265">
        <v>114.22</v>
      </c>
    </row>
    <row r="1356" spans="1:4" ht="13.5">
      <c r="A1356" s="263">
        <v>91073</v>
      </c>
      <c r="B1356" s="263" t="s">
        <v>3050</v>
      </c>
      <c r="C1356" s="264" t="s">
        <v>79</v>
      </c>
      <c r="D1356" s="265">
        <v>87.29</v>
      </c>
    </row>
    <row r="1357" spans="1:4" ht="13.5">
      <c r="A1357" s="263">
        <v>91074</v>
      </c>
      <c r="B1357" s="263" t="s">
        <v>3051</v>
      </c>
      <c r="C1357" s="264" t="s">
        <v>79</v>
      </c>
      <c r="D1357" s="265">
        <v>96.92</v>
      </c>
    </row>
    <row r="1358" spans="1:4" ht="13.5">
      <c r="A1358" s="263">
        <v>91075</v>
      </c>
      <c r="B1358" s="263" t="s">
        <v>3052</v>
      </c>
      <c r="C1358" s="264" t="s">
        <v>79</v>
      </c>
      <c r="D1358" s="265">
        <v>117.37</v>
      </c>
    </row>
    <row r="1359" spans="1:4" ht="13.5">
      <c r="A1359" s="263">
        <v>91076</v>
      </c>
      <c r="B1359" s="263" t="s">
        <v>3053</v>
      </c>
      <c r="C1359" s="264" t="s">
        <v>79</v>
      </c>
      <c r="D1359" s="265">
        <v>127.04</v>
      </c>
    </row>
    <row r="1360" spans="1:4" ht="13.5">
      <c r="A1360" s="263">
        <v>91077</v>
      </c>
      <c r="B1360" s="263" t="s">
        <v>3054</v>
      </c>
      <c r="C1360" s="264" t="s">
        <v>79</v>
      </c>
      <c r="D1360" s="265">
        <v>119.41</v>
      </c>
    </row>
    <row r="1361" spans="1:4" ht="13.5">
      <c r="A1361" s="263">
        <v>91078</v>
      </c>
      <c r="B1361" s="263" t="s">
        <v>3055</v>
      </c>
      <c r="C1361" s="264" t="s">
        <v>79</v>
      </c>
      <c r="D1361" s="265">
        <v>141.31</v>
      </c>
    </row>
    <row r="1362" spans="1:4" ht="13.5">
      <c r="A1362" s="263">
        <v>91079</v>
      </c>
      <c r="B1362" s="263" t="s">
        <v>3056</v>
      </c>
      <c r="C1362" s="264" t="s">
        <v>79</v>
      </c>
      <c r="D1362" s="265">
        <v>123.6</v>
      </c>
    </row>
    <row r="1363" spans="1:4" ht="13.5">
      <c r="A1363" s="263">
        <v>91080</v>
      </c>
      <c r="B1363" s="263" t="s">
        <v>3057</v>
      </c>
      <c r="C1363" s="264" t="s">
        <v>79</v>
      </c>
      <c r="D1363" s="265">
        <v>145.36000000000001</v>
      </c>
    </row>
    <row r="1364" spans="1:4" ht="13.5">
      <c r="A1364" s="263">
        <v>91081</v>
      </c>
      <c r="B1364" s="263" t="s">
        <v>3058</v>
      </c>
      <c r="C1364" s="264" t="s">
        <v>79</v>
      </c>
      <c r="D1364" s="265">
        <v>130.32</v>
      </c>
    </row>
    <row r="1365" spans="1:4" ht="13.5">
      <c r="A1365" s="263">
        <v>91082</v>
      </c>
      <c r="B1365" s="263" t="s">
        <v>3059</v>
      </c>
      <c r="C1365" s="264" t="s">
        <v>79</v>
      </c>
      <c r="D1365" s="265">
        <v>153.12</v>
      </c>
    </row>
    <row r="1366" spans="1:4" ht="13.5">
      <c r="A1366" s="263">
        <v>91083</v>
      </c>
      <c r="B1366" s="263" t="s">
        <v>3060</v>
      </c>
      <c r="C1366" s="264" t="s">
        <v>79</v>
      </c>
      <c r="D1366" s="265">
        <v>137.66</v>
      </c>
    </row>
    <row r="1367" spans="1:4" ht="13.5">
      <c r="A1367" s="263">
        <v>91084</v>
      </c>
      <c r="B1367" s="263" t="s">
        <v>3061</v>
      </c>
      <c r="C1367" s="264" t="s">
        <v>79</v>
      </c>
      <c r="D1367" s="265">
        <v>160.31</v>
      </c>
    </row>
    <row r="1368" spans="1:4" ht="13.5">
      <c r="A1368" s="263">
        <v>91086</v>
      </c>
      <c r="B1368" s="263" t="s">
        <v>3062</v>
      </c>
      <c r="C1368" s="264" t="s">
        <v>79</v>
      </c>
      <c r="D1368" s="265">
        <v>84.58</v>
      </c>
    </row>
    <row r="1369" spans="1:4" ht="13.5">
      <c r="A1369" s="263">
        <v>91087</v>
      </c>
      <c r="B1369" s="263" t="s">
        <v>3063</v>
      </c>
      <c r="C1369" s="264" t="s">
        <v>79</v>
      </c>
      <c r="D1369" s="265">
        <v>93.47</v>
      </c>
    </row>
    <row r="1370" spans="1:4" ht="13.5">
      <c r="A1370" s="263">
        <v>91088</v>
      </c>
      <c r="B1370" s="263" t="s">
        <v>777</v>
      </c>
      <c r="C1370" s="264" t="s">
        <v>79</v>
      </c>
      <c r="D1370" s="265">
        <v>113.8</v>
      </c>
    </row>
    <row r="1371" spans="1:4" ht="13.5">
      <c r="A1371" s="263">
        <v>91089</v>
      </c>
      <c r="B1371" s="263" t="s">
        <v>778</v>
      </c>
      <c r="C1371" s="264" t="s">
        <v>79</v>
      </c>
      <c r="D1371" s="265">
        <v>122.76</v>
      </c>
    </row>
    <row r="1372" spans="1:4" ht="13.5">
      <c r="A1372" s="263">
        <v>91090</v>
      </c>
      <c r="B1372" s="263" t="s">
        <v>3064</v>
      </c>
      <c r="C1372" s="264" t="s">
        <v>79</v>
      </c>
      <c r="D1372" s="265">
        <v>93.1</v>
      </c>
    </row>
    <row r="1373" spans="1:4" ht="13.5">
      <c r="A1373" s="263">
        <v>91091</v>
      </c>
      <c r="B1373" s="263" t="s">
        <v>3065</v>
      </c>
      <c r="C1373" s="264" t="s">
        <v>79</v>
      </c>
      <c r="D1373" s="265">
        <v>103.08</v>
      </c>
    </row>
    <row r="1374" spans="1:4" ht="13.5">
      <c r="A1374" s="263">
        <v>91092</v>
      </c>
      <c r="B1374" s="263" t="s">
        <v>779</v>
      </c>
      <c r="C1374" s="264" t="s">
        <v>79</v>
      </c>
      <c r="D1374" s="265">
        <v>123.91</v>
      </c>
    </row>
    <row r="1375" spans="1:4" ht="13.5">
      <c r="A1375" s="263">
        <v>91093</v>
      </c>
      <c r="B1375" s="263" t="s">
        <v>780</v>
      </c>
      <c r="C1375" s="264" t="s">
        <v>79</v>
      </c>
      <c r="D1375" s="265">
        <v>134.15</v>
      </c>
    </row>
    <row r="1376" spans="1:4" ht="13.5">
      <c r="A1376" s="263">
        <v>91094</v>
      </c>
      <c r="B1376" s="263" t="s">
        <v>3066</v>
      </c>
      <c r="C1376" s="264" t="s">
        <v>79</v>
      </c>
      <c r="D1376" s="265">
        <v>123.66</v>
      </c>
    </row>
    <row r="1377" spans="1:4" ht="13.5">
      <c r="A1377" s="263">
        <v>91095</v>
      </c>
      <c r="B1377" s="263" t="s">
        <v>3067</v>
      </c>
      <c r="C1377" s="264" t="s">
        <v>79</v>
      </c>
      <c r="D1377" s="265">
        <v>145.84</v>
      </c>
    </row>
    <row r="1378" spans="1:4" ht="13.5">
      <c r="A1378" s="263">
        <v>91096</v>
      </c>
      <c r="B1378" s="263" t="s">
        <v>3068</v>
      </c>
      <c r="C1378" s="264" t="s">
        <v>79</v>
      </c>
      <c r="D1378" s="265">
        <v>125.86</v>
      </c>
    </row>
    <row r="1379" spans="1:4" ht="13.5">
      <c r="A1379" s="263">
        <v>91097</v>
      </c>
      <c r="B1379" s="263" t="s">
        <v>3069</v>
      </c>
      <c r="C1379" s="264" t="s">
        <v>79</v>
      </c>
      <c r="D1379" s="265">
        <v>147.97</v>
      </c>
    </row>
    <row r="1380" spans="1:4" ht="13.5">
      <c r="A1380" s="263">
        <v>91098</v>
      </c>
      <c r="B1380" s="263" t="s">
        <v>3070</v>
      </c>
      <c r="C1380" s="264" t="s">
        <v>79</v>
      </c>
      <c r="D1380" s="265">
        <v>134.47</v>
      </c>
    </row>
    <row r="1381" spans="1:4" ht="13.5">
      <c r="A1381" s="263">
        <v>91099</v>
      </c>
      <c r="B1381" s="263" t="s">
        <v>3071</v>
      </c>
      <c r="C1381" s="264" t="s">
        <v>79</v>
      </c>
      <c r="D1381" s="265">
        <v>157.65</v>
      </c>
    </row>
    <row r="1382" spans="1:4" ht="13.5">
      <c r="A1382" s="263">
        <v>91100</v>
      </c>
      <c r="B1382" s="263" t="s">
        <v>3072</v>
      </c>
      <c r="C1382" s="264" t="s">
        <v>79</v>
      </c>
      <c r="D1382" s="265">
        <v>140.41999999999999</v>
      </c>
    </row>
    <row r="1383" spans="1:4" ht="13.5">
      <c r="A1383" s="263">
        <v>91101</v>
      </c>
      <c r="B1383" s="263" t="s">
        <v>3073</v>
      </c>
      <c r="C1383" s="264" t="s">
        <v>79</v>
      </c>
      <c r="D1383" s="265">
        <v>163.51</v>
      </c>
    </row>
    <row r="1384" spans="1:4" ht="13.5">
      <c r="A1384" s="263">
        <v>93952</v>
      </c>
      <c r="B1384" s="263" t="s">
        <v>959</v>
      </c>
      <c r="C1384" s="264" t="s">
        <v>20</v>
      </c>
      <c r="D1384" s="265">
        <v>145.87</v>
      </c>
    </row>
    <row r="1385" spans="1:4" ht="13.5">
      <c r="A1385" s="263">
        <v>93953</v>
      </c>
      <c r="B1385" s="263" t="s">
        <v>4110</v>
      </c>
      <c r="C1385" s="264" t="s">
        <v>20</v>
      </c>
      <c r="D1385" s="265">
        <v>135.56</v>
      </c>
    </row>
    <row r="1386" spans="1:4" ht="13.5">
      <c r="A1386" s="263">
        <v>93954</v>
      </c>
      <c r="B1386" s="263" t="s">
        <v>4111</v>
      </c>
      <c r="C1386" s="264" t="s">
        <v>20</v>
      </c>
      <c r="D1386" s="265">
        <v>129.4</v>
      </c>
    </row>
    <row r="1387" spans="1:4" ht="13.5">
      <c r="A1387" s="263">
        <v>93955</v>
      </c>
      <c r="B1387" s="263" t="s">
        <v>960</v>
      </c>
      <c r="C1387" s="264" t="s">
        <v>20</v>
      </c>
      <c r="D1387" s="265">
        <v>125.05</v>
      </c>
    </row>
    <row r="1388" spans="1:4" ht="13.5">
      <c r="A1388" s="263">
        <v>93956</v>
      </c>
      <c r="B1388" s="263" t="s">
        <v>4112</v>
      </c>
      <c r="C1388" s="264" t="s">
        <v>20</v>
      </c>
      <c r="D1388" s="265">
        <v>121.59</v>
      </c>
    </row>
    <row r="1389" spans="1:4" ht="13.5">
      <c r="A1389" s="263">
        <v>93957</v>
      </c>
      <c r="B1389" s="263" t="s">
        <v>961</v>
      </c>
      <c r="C1389" s="264" t="s">
        <v>20</v>
      </c>
      <c r="D1389" s="265">
        <v>151.72</v>
      </c>
    </row>
    <row r="1390" spans="1:4" ht="13.5">
      <c r="A1390" s="263">
        <v>93958</v>
      </c>
      <c r="B1390" s="263" t="s">
        <v>4113</v>
      </c>
      <c r="C1390" s="264" t="s">
        <v>20</v>
      </c>
      <c r="D1390" s="265">
        <v>140.88</v>
      </c>
    </row>
    <row r="1391" spans="1:4" ht="13.5">
      <c r="A1391" s="263">
        <v>93959</v>
      </c>
      <c r="B1391" s="263" t="s">
        <v>4114</v>
      </c>
      <c r="C1391" s="264" t="s">
        <v>20</v>
      </c>
      <c r="D1391" s="265">
        <v>134.44999999999999</v>
      </c>
    </row>
    <row r="1392" spans="1:4" ht="13.5">
      <c r="A1392" s="263">
        <v>93960</v>
      </c>
      <c r="B1392" s="263" t="s">
        <v>962</v>
      </c>
      <c r="C1392" s="264" t="s">
        <v>20</v>
      </c>
      <c r="D1392" s="265">
        <v>129.93</v>
      </c>
    </row>
    <row r="1393" spans="1:4" ht="13.5">
      <c r="A1393" s="263">
        <v>93961</v>
      </c>
      <c r="B1393" s="263" t="s">
        <v>4115</v>
      </c>
      <c r="C1393" s="264" t="s">
        <v>20</v>
      </c>
      <c r="D1393" s="265">
        <v>126.36</v>
      </c>
    </row>
    <row r="1394" spans="1:4" ht="13.5">
      <c r="A1394" s="263">
        <v>93962</v>
      </c>
      <c r="B1394" s="263" t="s">
        <v>963</v>
      </c>
      <c r="C1394" s="264" t="s">
        <v>20</v>
      </c>
      <c r="D1394" s="265">
        <v>136.96</v>
      </c>
    </row>
    <row r="1395" spans="1:4" ht="13.5">
      <c r="A1395" s="263">
        <v>93963</v>
      </c>
      <c r="B1395" s="263" t="s">
        <v>4116</v>
      </c>
      <c r="C1395" s="264" t="s">
        <v>20</v>
      </c>
      <c r="D1395" s="265">
        <v>126.65</v>
      </c>
    </row>
    <row r="1396" spans="1:4" ht="13.5">
      <c r="A1396" s="263">
        <v>93964</v>
      </c>
      <c r="B1396" s="263" t="s">
        <v>4117</v>
      </c>
      <c r="C1396" s="264" t="s">
        <v>20</v>
      </c>
      <c r="D1396" s="265">
        <v>120.52</v>
      </c>
    </row>
    <row r="1397" spans="1:4" ht="13.5">
      <c r="A1397" s="263">
        <v>93965</v>
      </c>
      <c r="B1397" s="263" t="s">
        <v>4118</v>
      </c>
      <c r="C1397" s="264" t="s">
        <v>20</v>
      </c>
      <c r="D1397" s="265">
        <v>114.76</v>
      </c>
    </row>
    <row r="1398" spans="1:4" ht="13.5">
      <c r="A1398" s="263">
        <v>93966</v>
      </c>
      <c r="B1398" s="263" t="s">
        <v>4119</v>
      </c>
      <c r="C1398" s="264" t="s">
        <v>20</v>
      </c>
      <c r="D1398" s="265">
        <v>112.77</v>
      </c>
    </row>
    <row r="1399" spans="1:4" ht="13.5">
      <c r="A1399" s="263">
        <v>93967</v>
      </c>
      <c r="B1399" s="263" t="s">
        <v>964</v>
      </c>
      <c r="C1399" s="264" t="s">
        <v>20</v>
      </c>
      <c r="D1399" s="265">
        <v>142.79</v>
      </c>
    </row>
    <row r="1400" spans="1:4" ht="13.5">
      <c r="A1400" s="263">
        <v>93968</v>
      </c>
      <c r="B1400" s="263" t="s">
        <v>4120</v>
      </c>
      <c r="C1400" s="264" t="s">
        <v>20</v>
      </c>
      <c r="D1400" s="265">
        <v>131.97999999999999</v>
      </c>
    </row>
    <row r="1401" spans="1:4" ht="13.5">
      <c r="A1401" s="263">
        <v>93969</v>
      </c>
      <c r="B1401" s="263" t="s">
        <v>4121</v>
      </c>
      <c r="C1401" s="264" t="s">
        <v>20</v>
      </c>
      <c r="D1401" s="265">
        <v>125.56</v>
      </c>
    </row>
    <row r="1402" spans="1:4" ht="13.5">
      <c r="A1402" s="263">
        <v>93970</v>
      </c>
      <c r="B1402" s="263" t="s">
        <v>4122</v>
      </c>
      <c r="C1402" s="264" t="s">
        <v>20</v>
      </c>
      <c r="D1402" s="265">
        <v>121.07</v>
      </c>
    </row>
    <row r="1403" spans="1:4" ht="13.5">
      <c r="A1403" s="263">
        <v>93971</v>
      </c>
      <c r="B1403" s="263" t="s">
        <v>4123</v>
      </c>
      <c r="C1403" s="264" t="s">
        <v>20</v>
      </c>
      <c r="D1403" s="265">
        <v>114.12</v>
      </c>
    </row>
    <row r="1404" spans="1:4" ht="13.5">
      <c r="A1404" s="263">
        <v>95108</v>
      </c>
      <c r="B1404" s="263" t="s">
        <v>4463</v>
      </c>
      <c r="C1404" s="264" t="s">
        <v>51</v>
      </c>
      <c r="D1404" s="265">
        <v>20.91</v>
      </c>
    </row>
    <row r="1405" spans="1:4" ht="13.5">
      <c r="A1405" s="263">
        <v>83690</v>
      </c>
      <c r="B1405" s="263" t="s">
        <v>1602</v>
      </c>
      <c r="C1405" s="264" t="s">
        <v>46</v>
      </c>
      <c r="D1405" s="265">
        <v>470.46</v>
      </c>
    </row>
    <row r="1406" spans="1:4" ht="13.5">
      <c r="A1406" s="263" t="s">
        <v>5261</v>
      </c>
      <c r="B1406" s="263" t="s">
        <v>5262</v>
      </c>
      <c r="C1406" s="264" t="s">
        <v>51</v>
      </c>
      <c r="D1406" s="265">
        <v>284.08</v>
      </c>
    </row>
    <row r="1407" spans="1:4" ht="13.5">
      <c r="A1407" s="263" t="s">
        <v>5316</v>
      </c>
      <c r="B1407" s="263" t="s">
        <v>5317</v>
      </c>
      <c r="C1407" s="264" t="s">
        <v>51</v>
      </c>
      <c r="D1407" s="265">
        <v>509.71</v>
      </c>
    </row>
    <row r="1408" spans="1:4" ht="13.5">
      <c r="A1408" s="263" t="s">
        <v>5329</v>
      </c>
      <c r="B1408" s="263" t="s">
        <v>5330</v>
      </c>
      <c r="C1408" s="264" t="s">
        <v>51</v>
      </c>
      <c r="D1408" s="265">
        <v>836.83</v>
      </c>
    </row>
    <row r="1409" spans="1:4" ht="13.5">
      <c r="A1409" s="263" t="s">
        <v>5331</v>
      </c>
      <c r="B1409" s="263" t="s">
        <v>5332</v>
      </c>
      <c r="C1409" s="264" t="s">
        <v>51</v>
      </c>
      <c r="D1409" s="266">
        <v>1255.98</v>
      </c>
    </row>
    <row r="1410" spans="1:4" ht="13.5">
      <c r="A1410" s="263" t="s">
        <v>5333</v>
      </c>
      <c r="B1410" s="263" t="s">
        <v>5334</v>
      </c>
      <c r="C1410" s="264" t="s">
        <v>51</v>
      </c>
      <c r="D1410" s="266">
        <v>1773.44</v>
      </c>
    </row>
    <row r="1411" spans="1:4" ht="13.5">
      <c r="A1411" s="263" t="s">
        <v>5335</v>
      </c>
      <c r="B1411" s="263" t="s">
        <v>5336</v>
      </c>
      <c r="C1411" s="264" t="s">
        <v>51</v>
      </c>
      <c r="D1411" s="266">
        <v>2394.23</v>
      </c>
    </row>
    <row r="1412" spans="1:4" ht="13.5">
      <c r="A1412" s="263" t="s">
        <v>5337</v>
      </c>
      <c r="B1412" s="263" t="s">
        <v>5338</v>
      </c>
      <c r="C1412" s="264" t="s">
        <v>51</v>
      </c>
      <c r="D1412" s="265">
        <v>720.76</v>
      </c>
    </row>
    <row r="1413" spans="1:4" ht="13.5">
      <c r="A1413" s="263" t="s">
        <v>5339</v>
      </c>
      <c r="B1413" s="263" t="s">
        <v>5340</v>
      </c>
      <c r="C1413" s="264" t="s">
        <v>51</v>
      </c>
      <c r="D1413" s="266">
        <v>1190.1400000000001</v>
      </c>
    </row>
    <row r="1414" spans="1:4" ht="13.5">
      <c r="A1414" s="263" t="s">
        <v>5341</v>
      </c>
      <c r="B1414" s="263" t="s">
        <v>5342</v>
      </c>
      <c r="C1414" s="264" t="s">
        <v>51</v>
      </c>
      <c r="D1414" s="266">
        <v>1789.16</v>
      </c>
    </row>
    <row r="1415" spans="1:4" ht="13.5">
      <c r="A1415" s="263" t="s">
        <v>5343</v>
      </c>
      <c r="B1415" s="263" t="s">
        <v>5344</v>
      </c>
      <c r="C1415" s="264" t="s">
        <v>51</v>
      </c>
      <c r="D1415" s="266">
        <v>2230.4499999999998</v>
      </c>
    </row>
    <row r="1416" spans="1:4" ht="13.5">
      <c r="A1416" s="263" t="s">
        <v>5318</v>
      </c>
      <c r="B1416" s="263" t="s">
        <v>1089</v>
      </c>
      <c r="C1416" s="264" t="s">
        <v>51</v>
      </c>
      <c r="D1416" s="266">
        <v>3403.55</v>
      </c>
    </row>
    <row r="1417" spans="1:4" ht="13.5">
      <c r="A1417" s="263" t="s">
        <v>5319</v>
      </c>
      <c r="B1417" s="263" t="s">
        <v>5320</v>
      </c>
      <c r="C1417" s="264" t="s">
        <v>51</v>
      </c>
      <c r="D1417" s="265">
        <v>931.39</v>
      </c>
    </row>
    <row r="1418" spans="1:4" ht="13.5">
      <c r="A1418" s="263" t="s">
        <v>5321</v>
      </c>
      <c r="B1418" s="263" t="s">
        <v>5322</v>
      </c>
      <c r="C1418" s="264" t="s">
        <v>51</v>
      </c>
      <c r="D1418" s="266">
        <v>1543.02</v>
      </c>
    </row>
    <row r="1419" spans="1:4" ht="13.5">
      <c r="A1419" s="263" t="s">
        <v>5323</v>
      </c>
      <c r="B1419" s="263" t="s">
        <v>5324</v>
      </c>
      <c r="C1419" s="264" t="s">
        <v>51</v>
      </c>
      <c r="D1419" s="266">
        <v>2321.96</v>
      </c>
    </row>
    <row r="1420" spans="1:4" ht="13.5">
      <c r="A1420" s="263" t="s">
        <v>5325</v>
      </c>
      <c r="B1420" s="263" t="s">
        <v>5326</v>
      </c>
      <c r="C1420" s="264" t="s">
        <v>51</v>
      </c>
      <c r="D1420" s="266">
        <v>3276.08</v>
      </c>
    </row>
    <row r="1421" spans="1:4" ht="13.5">
      <c r="A1421" s="263" t="s">
        <v>5327</v>
      </c>
      <c r="B1421" s="263" t="s">
        <v>5328</v>
      </c>
      <c r="C1421" s="264" t="s">
        <v>51</v>
      </c>
      <c r="D1421" s="266">
        <v>4412.96</v>
      </c>
    </row>
    <row r="1422" spans="1:4" ht="13.5">
      <c r="A1422" s="263" t="s">
        <v>5594</v>
      </c>
      <c r="B1422" s="263" t="s">
        <v>5595</v>
      </c>
      <c r="C1422" s="264" t="s">
        <v>51</v>
      </c>
      <c r="D1422" s="266">
        <v>1349.32</v>
      </c>
    </row>
    <row r="1423" spans="1:4" ht="13.5">
      <c r="A1423" s="263">
        <v>83659</v>
      </c>
      <c r="B1423" s="263" t="s">
        <v>1595</v>
      </c>
      <c r="C1423" s="264" t="s">
        <v>51</v>
      </c>
      <c r="D1423" s="265">
        <v>722.05</v>
      </c>
    </row>
    <row r="1424" spans="1:4" ht="13.5">
      <c r="A1424" s="263">
        <v>83716</v>
      </c>
      <c r="B1424" s="263" t="s">
        <v>1604</v>
      </c>
      <c r="C1424" s="264" t="s">
        <v>51</v>
      </c>
      <c r="D1424" s="265">
        <v>283.33</v>
      </c>
    </row>
    <row r="1425" spans="1:4" ht="13.5">
      <c r="A1425" s="263">
        <v>97976</v>
      </c>
      <c r="B1425" s="263" t="s">
        <v>6246</v>
      </c>
      <c r="C1425" s="264" t="s">
        <v>51</v>
      </c>
      <c r="D1425" s="265">
        <v>799.49</v>
      </c>
    </row>
    <row r="1426" spans="1:4" ht="13.5">
      <c r="A1426" s="263">
        <v>97977</v>
      </c>
      <c r="B1426" s="263" t="s">
        <v>6247</v>
      </c>
      <c r="C1426" s="264" t="s">
        <v>51</v>
      </c>
      <c r="D1426" s="266">
        <v>1165.21</v>
      </c>
    </row>
    <row r="1427" spans="1:4" ht="13.5">
      <c r="A1427" s="263">
        <v>97980</v>
      </c>
      <c r="B1427" s="263" t="s">
        <v>6248</v>
      </c>
      <c r="C1427" s="264" t="s">
        <v>51</v>
      </c>
      <c r="D1427" s="266">
        <v>1492.91</v>
      </c>
    </row>
    <row r="1428" spans="1:4" ht="13.5">
      <c r="A1428" s="263">
        <v>97981</v>
      </c>
      <c r="B1428" s="263" t="s">
        <v>6249</v>
      </c>
      <c r="C1428" s="264" t="s">
        <v>20</v>
      </c>
      <c r="D1428" s="265">
        <v>894.94</v>
      </c>
    </row>
    <row r="1429" spans="1:4" ht="13.5">
      <c r="A1429" s="263">
        <v>97983</v>
      </c>
      <c r="B1429" s="263" t="s">
        <v>6250</v>
      </c>
      <c r="C1429" s="264" t="s">
        <v>20</v>
      </c>
      <c r="D1429" s="265">
        <v>370.5</v>
      </c>
    </row>
    <row r="1430" spans="1:4" ht="13.5">
      <c r="A1430" s="263">
        <v>97985</v>
      </c>
      <c r="B1430" s="263" t="s">
        <v>6251</v>
      </c>
      <c r="C1430" s="264" t="s">
        <v>20</v>
      </c>
      <c r="D1430" s="266">
        <v>1084.29</v>
      </c>
    </row>
    <row r="1431" spans="1:4" ht="13.5">
      <c r="A1431" s="263">
        <v>97987</v>
      </c>
      <c r="B1431" s="263" t="s">
        <v>6252</v>
      </c>
      <c r="C1431" s="264" t="s">
        <v>20</v>
      </c>
      <c r="D1431" s="265">
        <v>414.08</v>
      </c>
    </row>
    <row r="1432" spans="1:4" ht="13.5">
      <c r="A1432" s="263">
        <v>97988</v>
      </c>
      <c r="B1432" s="263" t="s">
        <v>6253</v>
      </c>
      <c r="C1432" s="264" t="s">
        <v>51</v>
      </c>
      <c r="D1432" s="266">
        <v>2164.13</v>
      </c>
    </row>
    <row r="1433" spans="1:4" ht="13.5">
      <c r="A1433" s="263">
        <v>97989</v>
      </c>
      <c r="B1433" s="263" t="s">
        <v>6254</v>
      </c>
      <c r="C1433" s="264" t="s">
        <v>20</v>
      </c>
      <c r="D1433" s="266">
        <v>1273.67</v>
      </c>
    </row>
    <row r="1434" spans="1:4" ht="13.5">
      <c r="A1434" s="263">
        <v>97991</v>
      </c>
      <c r="B1434" s="263" t="s">
        <v>6255</v>
      </c>
      <c r="C1434" s="264" t="s">
        <v>20</v>
      </c>
      <c r="D1434" s="265">
        <v>644.91</v>
      </c>
    </row>
    <row r="1435" spans="1:4" ht="13.5">
      <c r="A1435" s="263">
        <v>97992</v>
      </c>
      <c r="B1435" s="263" t="s">
        <v>6256</v>
      </c>
      <c r="C1435" s="264" t="s">
        <v>51</v>
      </c>
      <c r="D1435" s="266">
        <v>2750.02</v>
      </c>
    </row>
    <row r="1436" spans="1:4" ht="13.5">
      <c r="A1436" s="263">
        <v>97993</v>
      </c>
      <c r="B1436" s="263" t="s">
        <v>6257</v>
      </c>
      <c r="C1436" s="264" t="s">
        <v>20</v>
      </c>
      <c r="D1436" s="266">
        <v>1557.69</v>
      </c>
    </row>
    <row r="1437" spans="1:4" ht="13.5">
      <c r="A1437" s="263">
        <v>97994</v>
      </c>
      <c r="B1437" s="263" t="s">
        <v>6258</v>
      </c>
      <c r="C1437" s="264" t="s">
        <v>51</v>
      </c>
      <c r="D1437" s="266">
        <v>1892.75</v>
      </c>
    </row>
    <row r="1438" spans="1:4" ht="13.5">
      <c r="A1438" s="263">
        <v>97995</v>
      </c>
      <c r="B1438" s="263" t="s">
        <v>6259</v>
      </c>
      <c r="C1438" s="264" t="s">
        <v>20</v>
      </c>
      <c r="D1438" s="265">
        <v>969.75</v>
      </c>
    </row>
    <row r="1439" spans="1:4" ht="13.5">
      <c r="A1439" s="263">
        <v>97996</v>
      </c>
      <c r="B1439" s="263" t="s">
        <v>6260</v>
      </c>
      <c r="C1439" s="264" t="s">
        <v>51</v>
      </c>
      <c r="D1439" s="266">
        <v>2392.35</v>
      </c>
    </row>
    <row r="1440" spans="1:4" ht="13.5">
      <c r="A1440" s="263">
        <v>97997</v>
      </c>
      <c r="B1440" s="263" t="s">
        <v>6261</v>
      </c>
      <c r="C1440" s="264" t="s">
        <v>20</v>
      </c>
      <c r="D1440" s="266">
        <v>1161.53</v>
      </c>
    </row>
    <row r="1441" spans="1:4" ht="13.5">
      <c r="A1441" s="263">
        <v>97999</v>
      </c>
      <c r="B1441" s="263" t="s">
        <v>6262</v>
      </c>
      <c r="C1441" s="264" t="s">
        <v>20</v>
      </c>
      <c r="D1441" s="266">
        <v>1353.32</v>
      </c>
    </row>
    <row r="1442" spans="1:4" ht="13.5">
      <c r="A1442" s="263">
        <v>98001</v>
      </c>
      <c r="B1442" s="263" t="s">
        <v>6263</v>
      </c>
      <c r="C1442" s="264" t="s">
        <v>20</v>
      </c>
      <c r="D1442" s="266">
        <v>1545.09</v>
      </c>
    </row>
    <row r="1443" spans="1:4" ht="13.5">
      <c r="A1443" s="263">
        <v>98002</v>
      </c>
      <c r="B1443" s="263" t="s">
        <v>6264</v>
      </c>
      <c r="C1443" s="264" t="s">
        <v>51</v>
      </c>
      <c r="D1443" s="266">
        <v>3913.76</v>
      </c>
    </row>
    <row r="1444" spans="1:4" ht="13.5">
      <c r="A1444" s="263">
        <v>98003</v>
      </c>
      <c r="B1444" s="263" t="s">
        <v>6265</v>
      </c>
      <c r="C1444" s="264" t="s">
        <v>20</v>
      </c>
      <c r="D1444" s="266">
        <v>1736.91</v>
      </c>
    </row>
    <row r="1445" spans="1:4" ht="13.5">
      <c r="A1445" s="263">
        <v>98005</v>
      </c>
      <c r="B1445" s="263" t="s">
        <v>6266</v>
      </c>
      <c r="C1445" s="264" t="s">
        <v>20</v>
      </c>
      <c r="D1445" s="266">
        <v>1928.69</v>
      </c>
    </row>
    <row r="1446" spans="1:4" ht="13.5">
      <c r="A1446" s="263">
        <v>98006</v>
      </c>
      <c r="B1446" s="263" t="s">
        <v>6267</v>
      </c>
      <c r="C1446" s="264" t="s">
        <v>51</v>
      </c>
      <c r="D1446" s="266">
        <v>4918.6400000000003</v>
      </c>
    </row>
    <row r="1447" spans="1:4" ht="13.5">
      <c r="A1447" s="263">
        <v>98007</v>
      </c>
      <c r="B1447" s="263" t="s">
        <v>6268</v>
      </c>
      <c r="C1447" s="264" t="s">
        <v>20</v>
      </c>
      <c r="D1447" s="266">
        <v>2120.4699999999998</v>
      </c>
    </row>
    <row r="1448" spans="1:4" ht="13.5">
      <c r="A1448" s="263">
        <v>98008</v>
      </c>
      <c r="B1448" s="263" t="s">
        <v>6269</v>
      </c>
      <c r="C1448" s="264" t="s">
        <v>51</v>
      </c>
      <c r="D1448" s="266">
        <v>2964.37</v>
      </c>
    </row>
    <row r="1449" spans="1:4" ht="13.5">
      <c r="A1449" s="263">
        <v>98009</v>
      </c>
      <c r="B1449" s="263" t="s">
        <v>6270</v>
      </c>
      <c r="C1449" s="264" t="s">
        <v>20</v>
      </c>
      <c r="D1449" s="266">
        <v>1353.32</v>
      </c>
    </row>
    <row r="1450" spans="1:4" ht="13.5">
      <c r="A1450" s="263">
        <v>98010</v>
      </c>
      <c r="B1450" s="263" t="s">
        <v>6271</v>
      </c>
      <c r="C1450" s="264" t="s">
        <v>51</v>
      </c>
      <c r="D1450" s="266">
        <v>3611.19</v>
      </c>
    </row>
    <row r="1451" spans="1:4" ht="13.5">
      <c r="A1451" s="263">
        <v>98011</v>
      </c>
      <c r="B1451" s="263" t="s">
        <v>6272</v>
      </c>
      <c r="C1451" s="264" t="s">
        <v>20</v>
      </c>
      <c r="D1451" s="266">
        <v>1545.09</v>
      </c>
    </row>
    <row r="1452" spans="1:4" ht="13.5">
      <c r="A1452" s="263">
        <v>98012</v>
      </c>
      <c r="B1452" s="263" t="s">
        <v>6273</v>
      </c>
      <c r="C1452" s="264" t="s">
        <v>51</v>
      </c>
      <c r="D1452" s="266">
        <v>4240.18</v>
      </c>
    </row>
    <row r="1453" spans="1:4" ht="13.5">
      <c r="A1453" s="263">
        <v>98013</v>
      </c>
      <c r="B1453" s="263" t="s">
        <v>6274</v>
      </c>
      <c r="C1453" s="264" t="s">
        <v>20</v>
      </c>
      <c r="D1453" s="266">
        <v>1736.91</v>
      </c>
    </row>
    <row r="1454" spans="1:4" ht="13.5">
      <c r="A1454" s="263">
        <v>98014</v>
      </c>
      <c r="B1454" s="263" t="s">
        <v>6275</v>
      </c>
      <c r="C1454" s="264" t="s">
        <v>51</v>
      </c>
      <c r="D1454" s="266">
        <v>4869.0600000000004</v>
      </c>
    </row>
    <row r="1455" spans="1:4" ht="13.5">
      <c r="A1455" s="263">
        <v>98015</v>
      </c>
      <c r="B1455" s="263" t="s">
        <v>6276</v>
      </c>
      <c r="C1455" s="264" t="s">
        <v>20</v>
      </c>
      <c r="D1455" s="266">
        <v>1928.69</v>
      </c>
    </row>
    <row r="1456" spans="1:4" ht="13.5">
      <c r="A1456" s="263">
        <v>98016</v>
      </c>
      <c r="B1456" s="263" t="s">
        <v>6277</v>
      </c>
      <c r="C1456" s="264" t="s">
        <v>51</v>
      </c>
      <c r="D1456" s="266">
        <v>5498.07</v>
      </c>
    </row>
    <row r="1457" spans="1:4" ht="13.5">
      <c r="A1457" s="263">
        <v>98017</v>
      </c>
      <c r="B1457" s="263" t="s">
        <v>6278</v>
      </c>
      <c r="C1457" s="264" t="s">
        <v>20</v>
      </c>
      <c r="D1457" s="266">
        <v>2120.4699999999998</v>
      </c>
    </row>
    <row r="1458" spans="1:4" ht="13.5">
      <c r="A1458" s="263">
        <v>98018</v>
      </c>
      <c r="B1458" s="263" t="s">
        <v>6279</v>
      </c>
      <c r="C1458" s="264" t="s">
        <v>51</v>
      </c>
      <c r="D1458" s="266">
        <v>6127.03</v>
      </c>
    </row>
    <row r="1459" spans="1:4" ht="13.5">
      <c r="A1459" s="263">
        <v>98019</v>
      </c>
      <c r="B1459" s="263" t="s">
        <v>6280</v>
      </c>
      <c r="C1459" s="264" t="s">
        <v>20</v>
      </c>
      <c r="D1459" s="266">
        <v>2337.77</v>
      </c>
    </row>
    <row r="1460" spans="1:4" ht="13.5">
      <c r="A1460" s="263">
        <v>98020</v>
      </c>
      <c r="B1460" s="263" t="s">
        <v>6281</v>
      </c>
      <c r="C1460" s="264" t="s">
        <v>51</v>
      </c>
      <c r="D1460" s="266">
        <v>4370.47</v>
      </c>
    </row>
    <row r="1461" spans="1:4" ht="13.5">
      <c r="A1461" s="263">
        <v>98021</v>
      </c>
      <c r="B1461" s="263" t="s">
        <v>6282</v>
      </c>
      <c r="C1461" s="264" t="s">
        <v>20</v>
      </c>
      <c r="D1461" s="266">
        <v>1762.43</v>
      </c>
    </row>
    <row r="1462" spans="1:4" ht="13.5">
      <c r="A1462" s="263">
        <v>98022</v>
      </c>
      <c r="B1462" s="263" t="s">
        <v>6283</v>
      </c>
      <c r="C1462" s="264" t="s">
        <v>51</v>
      </c>
      <c r="D1462" s="266">
        <v>5119.04</v>
      </c>
    </row>
    <row r="1463" spans="1:4" ht="13.5">
      <c r="A1463" s="263">
        <v>98023</v>
      </c>
      <c r="B1463" s="263" t="s">
        <v>6284</v>
      </c>
      <c r="C1463" s="264" t="s">
        <v>20</v>
      </c>
      <c r="D1463" s="266">
        <v>1954.22</v>
      </c>
    </row>
    <row r="1464" spans="1:4" ht="13.5">
      <c r="A1464" s="263">
        <v>98024</v>
      </c>
      <c r="B1464" s="263" t="s">
        <v>6285</v>
      </c>
      <c r="C1464" s="264" t="s">
        <v>51</v>
      </c>
      <c r="D1464" s="266">
        <v>5908.37</v>
      </c>
    </row>
    <row r="1465" spans="1:4" ht="13.5">
      <c r="A1465" s="263">
        <v>98025</v>
      </c>
      <c r="B1465" s="263" t="s">
        <v>6286</v>
      </c>
      <c r="C1465" s="264" t="s">
        <v>20</v>
      </c>
      <c r="D1465" s="266">
        <v>2146</v>
      </c>
    </row>
    <row r="1466" spans="1:4" ht="13.5">
      <c r="A1466" s="263">
        <v>98026</v>
      </c>
      <c r="B1466" s="263" t="s">
        <v>6287</v>
      </c>
      <c r="C1466" s="264" t="s">
        <v>51</v>
      </c>
      <c r="D1466" s="266">
        <v>6662</v>
      </c>
    </row>
    <row r="1467" spans="1:4" ht="13.5">
      <c r="A1467" s="263">
        <v>98027</v>
      </c>
      <c r="B1467" s="263" t="s">
        <v>6288</v>
      </c>
      <c r="C1467" s="264" t="s">
        <v>20</v>
      </c>
      <c r="D1467" s="266">
        <v>2337.77</v>
      </c>
    </row>
    <row r="1468" spans="1:4" ht="13.5">
      <c r="A1468" s="263">
        <v>98028</v>
      </c>
      <c r="B1468" s="263" t="s">
        <v>6289</v>
      </c>
      <c r="C1468" s="264" t="s">
        <v>51</v>
      </c>
      <c r="D1468" s="266">
        <v>7415.59</v>
      </c>
    </row>
    <row r="1469" spans="1:4" ht="13.5">
      <c r="A1469" s="263">
        <v>98029</v>
      </c>
      <c r="B1469" s="263" t="s">
        <v>6290</v>
      </c>
      <c r="C1469" s="264" t="s">
        <v>20</v>
      </c>
      <c r="D1469" s="266">
        <v>2534.84</v>
      </c>
    </row>
    <row r="1470" spans="1:4" ht="13.5">
      <c r="A1470" s="263">
        <v>98030</v>
      </c>
      <c r="B1470" s="263" t="s">
        <v>6291</v>
      </c>
      <c r="C1470" s="264" t="s">
        <v>51</v>
      </c>
      <c r="D1470" s="266">
        <v>6055.29</v>
      </c>
    </row>
    <row r="1471" spans="1:4" ht="13.5">
      <c r="A1471" s="263">
        <v>98031</v>
      </c>
      <c r="B1471" s="263" t="s">
        <v>6292</v>
      </c>
      <c r="C1471" s="264" t="s">
        <v>20</v>
      </c>
      <c r="D1471" s="266">
        <v>2151.33</v>
      </c>
    </row>
    <row r="1472" spans="1:4" ht="13.5">
      <c r="A1472" s="263">
        <v>98032</v>
      </c>
      <c r="B1472" s="263" t="s">
        <v>6293</v>
      </c>
      <c r="C1472" s="264" t="s">
        <v>51</v>
      </c>
      <c r="D1472" s="266">
        <v>6963.27</v>
      </c>
    </row>
    <row r="1473" spans="1:4" ht="13.5">
      <c r="A1473" s="263">
        <v>98033</v>
      </c>
      <c r="B1473" s="263" t="s">
        <v>6294</v>
      </c>
      <c r="C1473" s="264" t="s">
        <v>20</v>
      </c>
      <c r="D1473" s="266">
        <v>2343.1</v>
      </c>
    </row>
    <row r="1474" spans="1:4" ht="13.5">
      <c r="A1474" s="263">
        <v>98034</v>
      </c>
      <c r="B1474" s="263" t="s">
        <v>6295</v>
      </c>
      <c r="C1474" s="264" t="s">
        <v>51</v>
      </c>
      <c r="D1474" s="266">
        <v>7871.24</v>
      </c>
    </row>
    <row r="1475" spans="1:4" ht="13.5">
      <c r="A1475" s="263">
        <v>98035</v>
      </c>
      <c r="B1475" s="263" t="s">
        <v>6296</v>
      </c>
      <c r="C1475" s="264" t="s">
        <v>20</v>
      </c>
      <c r="D1475" s="266">
        <v>2534.84</v>
      </c>
    </row>
    <row r="1476" spans="1:4" ht="13.5">
      <c r="A1476" s="263">
        <v>98036</v>
      </c>
      <c r="B1476" s="263" t="s">
        <v>6297</v>
      </c>
      <c r="C1476" s="264" t="s">
        <v>51</v>
      </c>
      <c r="D1476" s="266">
        <v>8779.25</v>
      </c>
    </row>
    <row r="1477" spans="1:4" ht="13.5">
      <c r="A1477" s="263">
        <v>98037</v>
      </c>
      <c r="B1477" s="263" t="s">
        <v>6298</v>
      </c>
      <c r="C1477" s="264" t="s">
        <v>20</v>
      </c>
      <c r="D1477" s="266">
        <v>2731.94</v>
      </c>
    </row>
    <row r="1478" spans="1:4" ht="13.5">
      <c r="A1478" s="263">
        <v>98038</v>
      </c>
      <c r="B1478" s="263" t="s">
        <v>6299</v>
      </c>
      <c r="C1478" s="264" t="s">
        <v>51</v>
      </c>
      <c r="D1478" s="266">
        <v>8053.92</v>
      </c>
    </row>
    <row r="1479" spans="1:4" ht="13.5">
      <c r="A1479" s="263">
        <v>98039</v>
      </c>
      <c r="B1479" s="263" t="s">
        <v>6300</v>
      </c>
      <c r="C1479" s="264" t="s">
        <v>20</v>
      </c>
      <c r="D1479" s="266">
        <v>2540.1799999999998</v>
      </c>
    </row>
    <row r="1480" spans="1:4" ht="13.5">
      <c r="A1480" s="263">
        <v>98040</v>
      </c>
      <c r="B1480" s="263" t="s">
        <v>6301</v>
      </c>
      <c r="C1480" s="264" t="s">
        <v>51</v>
      </c>
      <c r="D1480" s="266">
        <v>9100.1299999999992</v>
      </c>
    </row>
    <row r="1481" spans="1:4" ht="13.5">
      <c r="A1481" s="263">
        <v>98041</v>
      </c>
      <c r="B1481" s="263" t="s">
        <v>6302</v>
      </c>
      <c r="C1481" s="264" t="s">
        <v>20</v>
      </c>
      <c r="D1481" s="266">
        <v>2731.94</v>
      </c>
    </row>
    <row r="1482" spans="1:4" ht="13.5">
      <c r="A1482" s="263">
        <v>98042</v>
      </c>
      <c r="B1482" s="263" t="s">
        <v>6303</v>
      </c>
      <c r="C1482" s="264" t="s">
        <v>51</v>
      </c>
      <c r="D1482" s="266">
        <v>10146.34</v>
      </c>
    </row>
    <row r="1483" spans="1:4" ht="13.5">
      <c r="A1483" s="263">
        <v>98043</v>
      </c>
      <c r="B1483" s="263" t="s">
        <v>6304</v>
      </c>
      <c r="C1483" s="264" t="s">
        <v>20</v>
      </c>
      <c r="D1483" s="266">
        <v>2929.06</v>
      </c>
    </row>
    <row r="1484" spans="1:4" ht="13.5">
      <c r="A1484" s="263">
        <v>98044</v>
      </c>
      <c r="B1484" s="263" t="s">
        <v>6305</v>
      </c>
      <c r="C1484" s="264" t="s">
        <v>51</v>
      </c>
      <c r="D1484" s="266">
        <v>10336.99</v>
      </c>
    </row>
    <row r="1485" spans="1:4" ht="13.5">
      <c r="A1485" s="263">
        <v>98045</v>
      </c>
      <c r="B1485" s="263" t="s">
        <v>6306</v>
      </c>
      <c r="C1485" s="264" t="s">
        <v>20</v>
      </c>
      <c r="D1485" s="266">
        <v>2929.06</v>
      </c>
    </row>
    <row r="1486" spans="1:4" ht="13.5">
      <c r="A1486" s="263">
        <v>98046</v>
      </c>
      <c r="B1486" s="263" t="s">
        <v>6307</v>
      </c>
      <c r="C1486" s="264" t="s">
        <v>51</v>
      </c>
      <c r="D1486" s="266">
        <v>11522.6</v>
      </c>
    </row>
    <row r="1487" spans="1:4" ht="13.5">
      <c r="A1487" s="263">
        <v>98047</v>
      </c>
      <c r="B1487" s="263" t="s">
        <v>6308</v>
      </c>
      <c r="C1487" s="264" t="s">
        <v>20</v>
      </c>
      <c r="D1487" s="266">
        <v>3126.16</v>
      </c>
    </row>
    <row r="1488" spans="1:4" ht="13.5">
      <c r="A1488" s="263">
        <v>98048</v>
      </c>
      <c r="B1488" s="263" t="s">
        <v>6309</v>
      </c>
      <c r="C1488" s="264" t="s">
        <v>51</v>
      </c>
      <c r="D1488" s="266">
        <v>12908.12</v>
      </c>
    </row>
    <row r="1489" spans="1:4" ht="13.5">
      <c r="A1489" s="263">
        <v>98049</v>
      </c>
      <c r="B1489" s="263" t="s">
        <v>6310</v>
      </c>
      <c r="C1489" s="264" t="s">
        <v>20</v>
      </c>
      <c r="D1489" s="266">
        <v>3271.15</v>
      </c>
    </row>
    <row r="1490" spans="1:4" ht="13.5">
      <c r="A1490" s="263">
        <v>98050</v>
      </c>
      <c r="B1490" s="263" t="s">
        <v>6311</v>
      </c>
      <c r="C1490" s="264" t="s">
        <v>20</v>
      </c>
      <c r="D1490" s="265">
        <v>201.22</v>
      </c>
    </row>
    <row r="1491" spans="1:4" ht="13.5">
      <c r="A1491" s="263">
        <v>98051</v>
      </c>
      <c r="B1491" s="263" t="s">
        <v>6312</v>
      </c>
      <c r="C1491" s="264" t="s">
        <v>20</v>
      </c>
      <c r="D1491" s="265">
        <v>703.15</v>
      </c>
    </row>
    <row r="1492" spans="1:4" ht="13.5">
      <c r="A1492" s="263">
        <v>98405</v>
      </c>
      <c r="B1492" s="263" t="s">
        <v>12464</v>
      </c>
      <c r="C1492" s="264" t="s">
        <v>51</v>
      </c>
      <c r="D1492" s="266">
        <v>1831.45</v>
      </c>
    </row>
    <row r="1493" spans="1:4" ht="13.5">
      <c r="A1493" s="263">
        <v>98406</v>
      </c>
      <c r="B1493" s="263" t="s">
        <v>6313</v>
      </c>
      <c r="C1493" s="264" t="s">
        <v>51</v>
      </c>
      <c r="D1493" s="266">
        <v>4416.1499999999996</v>
      </c>
    </row>
    <row r="1494" spans="1:4" ht="13.5">
      <c r="A1494" s="263">
        <v>98407</v>
      </c>
      <c r="B1494" s="263" t="s">
        <v>6314</v>
      </c>
      <c r="C1494" s="264" t="s">
        <v>51</v>
      </c>
      <c r="D1494" s="266">
        <v>2891.93</v>
      </c>
    </row>
    <row r="1495" spans="1:4" ht="13.5">
      <c r="A1495" s="263">
        <v>98408</v>
      </c>
      <c r="B1495" s="263" t="s">
        <v>6315</v>
      </c>
      <c r="C1495" s="264" t="s">
        <v>51</v>
      </c>
      <c r="D1495" s="266">
        <v>3391.51</v>
      </c>
    </row>
    <row r="1496" spans="1:4" ht="13.5">
      <c r="A1496" s="263">
        <v>98409</v>
      </c>
      <c r="B1496" s="263" t="s">
        <v>6316</v>
      </c>
      <c r="C1496" s="264" t="s">
        <v>20</v>
      </c>
      <c r="D1496" s="265">
        <v>306.37</v>
      </c>
    </row>
    <row r="1497" spans="1:4" ht="13.5">
      <c r="A1497" s="263">
        <v>98414</v>
      </c>
      <c r="B1497" s="263" t="s">
        <v>6317</v>
      </c>
      <c r="C1497" s="264" t="s">
        <v>51</v>
      </c>
      <c r="D1497" s="265">
        <v>903.06</v>
      </c>
    </row>
    <row r="1498" spans="1:4" ht="13.5">
      <c r="A1498" s="263">
        <v>98415</v>
      </c>
      <c r="B1498" s="263" t="s">
        <v>6318</v>
      </c>
      <c r="C1498" s="264" t="s">
        <v>51</v>
      </c>
      <c r="D1498" s="265">
        <v>903.06</v>
      </c>
    </row>
    <row r="1499" spans="1:4" ht="13.5">
      <c r="A1499" s="263">
        <v>98416</v>
      </c>
      <c r="B1499" s="263" t="s">
        <v>6319</v>
      </c>
      <c r="C1499" s="264" t="s">
        <v>51</v>
      </c>
      <c r="D1499" s="266">
        <v>1088.31</v>
      </c>
    </row>
    <row r="1500" spans="1:4" ht="13.5">
      <c r="A1500" s="263">
        <v>98417</v>
      </c>
      <c r="B1500" s="263" t="s">
        <v>6320</v>
      </c>
      <c r="C1500" s="264" t="s">
        <v>51</v>
      </c>
      <c r="D1500" s="266">
        <v>1273.56</v>
      </c>
    </row>
    <row r="1501" spans="1:4" ht="13.5">
      <c r="A1501" s="263">
        <v>98418</v>
      </c>
      <c r="B1501" s="263" t="s">
        <v>6321</v>
      </c>
      <c r="C1501" s="264" t="s">
        <v>51</v>
      </c>
      <c r="D1501" s="266">
        <v>1374.17</v>
      </c>
    </row>
    <row r="1502" spans="1:4" ht="13.5">
      <c r="A1502" s="263">
        <v>98419</v>
      </c>
      <c r="B1502" s="263" t="s">
        <v>6322</v>
      </c>
      <c r="C1502" s="264" t="s">
        <v>51</v>
      </c>
      <c r="D1502" s="266">
        <v>1474.78</v>
      </c>
    </row>
    <row r="1503" spans="1:4" ht="13.5">
      <c r="A1503" s="263">
        <v>98420</v>
      </c>
      <c r="B1503" s="263" t="s">
        <v>6323</v>
      </c>
      <c r="C1503" s="264" t="s">
        <v>51</v>
      </c>
      <c r="D1503" s="266">
        <v>1276.76</v>
      </c>
    </row>
    <row r="1504" spans="1:4" ht="13.5">
      <c r="A1504" s="263">
        <v>98421</v>
      </c>
      <c r="B1504" s="263" t="s">
        <v>6324</v>
      </c>
      <c r="C1504" s="264" t="s">
        <v>51</v>
      </c>
      <c r="D1504" s="266">
        <v>1462.01</v>
      </c>
    </row>
    <row r="1505" spans="1:4" ht="13.5">
      <c r="A1505" s="263">
        <v>98422</v>
      </c>
      <c r="B1505" s="263" t="s">
        <v>6325</v>
      </c>
      <c r="C1505" s="264" t="s">
        <v>51</v>
      </c>
      <c r="D1505" s="266">
        <v>1647.26</v>
      </c>
    </row>
    <row r="1506" spans="1:4" ht="13.5">
      <c r="A1506" s="263">
        <v>98423</v>
      </c>
      <c r="B1506" s="263" t="s">
        <v>6326</v>
      </c>
      <c r="C1506" s="264" t="s">
        <v>51</v>
      </c>
      <c r="D1506" s="266">
        <v>1747.87</v>
      </c>
    </row>
    <row r="1507" spans="1:4" ht="13.5">
      <c r="A1507" s="263">
        <v>98424</v>
      </c>
      <c r="B1507" s="263" t="s">
        <v>6327</v>
      </c>
      <c r="C1507" s="264" t="s">
        <v>51</v>
      </c>
      <c r="D1507" s="266">
        <v>1848.48</v>
      </c>
    </row>
    <row r="1508" spans="1:4" ht="13.5">
      <c r="A1508" s="263">
        <v>98425</v>
      </c>
      <c r="B1508" s="263" t="s">
        <v>6328</v>
      </c>
      <c r="C1508" s="264" t="s">
        <v>51</v>
      </c>
      <c r="D1508" s="266">
        <v>2164.13</v>
      </c>
    </row>
    <row r="1509" spans="1:4" ht="13.5">
      <c r="A1509" s="263">
        <v>98426</v>
      </c>
      <c r="B1509" s="263" t="s">
        <v>6329</v>
      </c>
      <c r="C1509" s="264" t="s">
        <v>51</v>
      </c>
      <c r="D1509" s="266">
        <v>2800.96</v>
      </c>
    </row>
    <row r="1510" spans="1:4" ht="13.5">
      <c r="A1510" s="263">
        <v>98427</v>
      </c>
      <c r="B1510" s="263" t="s">
        <v>6330</v>
      </c>
      <c r="C1510" s="264" t="s">
        <v>51</v>
      </c>
      <c r="D1510" s="266">
        <v>3437.8</v>
      </c>
    </row>
    <row r="1511" spans="1:4" ht="13.5">
      <c r="A1511" s="263">
        <v>98428</v>
      </c>
      <c r="B1511" s="263" t="s">
        <v>6331</v>
      </c>
      <c r="C1511" s="264" t="s">
        <v>51</v>
      </c>
      <c r="D1511" s="266">
        <v>3789.37</v>
      </c>
    </row>
    <row r="1512" spans="1:4" ht="13.5">
      <c r="A1512" s="263">
        <v>98429</v>
      </c>
      <c r="B1512" s="263" t="s">
        <v>6332</v>
      </c>
      <c r="C1512" s="264" t="s">
        <v>51</v>
      </c>
      <c r="D1512" s="266">
        <v>4140.95</v>
      </c>
    </row>
    <row r="1513" spans="1:4" ht="13.5">
      <c r="A1513" s="263">
        <v>98430</v>
      </c>
      <c r="B1513" s="263" t="s">
        <v>6333</v>
      </c>
      <c r="C1513" s="264" t="s">
        <v>51</v>
      </c>
      <c r="D1513" s="266">
        <v>2537.83</v>
      </c>
    </row>
    <row r="1514" spans="1:4" ht="13.5">
      <c r="A1514" s="263">
        <v>98431</v>
      </c>
      <c r="B1514" s="263" t="s">
        <v>6334</v>
      </c>
      <c r="C1514" s="264" t="s">
        <v>51</v>
      </c>
      <c r="D1514" s="266">
        <v>3174.66</v>
      </c>
    </row>
    <row r="1515" spans="1:4" ht="13.5">
      <c r="A1515" s="263">
        <v>98432</v>
      </c>
      <c r="B1515" s="263" t="s">
        <v>6335</v>
      </c>
      <c r="C1515" s="264" t="s">
        <v>51</v>
      </c>
      <c r="D1515" s="266">
        <v>3811.5</v>
      </c>
    </row>
    <row r="1516" spans="1:4" ht="13.5">
      <c r="A1516" s="263">
        <v>98433</v>
      </c>
      <c r="B1516" s="263" t="s">
        <v>6336</v>
      </c>
      <c r="C1516" s="264" t="s">
        <v>51</v>
      </c>
      <c r="D1516" s="266">
        <v>4163.07</v>
      </c>
    </row>
    <row r="1517" spans="1:4" ht="13.5">
      <c r="A1517" s="263">
        <v>98434</v>
      </c>
      <c r="B1517" s="263" t="s">
        <v>6337</v>
      </c>
      <c r="C1517" s="264" t="s">
        <v>51</v>
      </c>
      <c r="D1517" s="266">
        <v>4514.6499999999996</v>
      </c>
    </row>
    <row r="1518" spans="1:4" ht="13.5">
      <c r="A1518" s="263">
        <v>99240</v>
      </c>
      <c r="B1518" s="263" t="s">
        <v>12559</v>
      </c>
      <c r="C1518" s="264" t="s">
        <v>20</v>
      </c>
      <c r="D1518" s="265">
        <v>406.5</v>
      </c>
    </row>
    <row r="1519" spans="1:4" ht="13.5">
      <c r="A1519" s="263">
        <v>99241</v>
      </c>
      <c r="B1519" s="263" t="s">
        <v>12560</v>
      </c>
      <c r="C1519" s="264" t="s">
        <v>20</v>
      </c>
      <c r="D1519" s="266">
        <v>1313.62</v>
      </c>
    </row>
    <row r="1520" spans="1:4" ht="13.5">
      <c r="A1520" s="263">
        <v>99242</v>
      </c>
      <c r="B1520" s="263" t="s">
        <v>12561</v>
      </c>
      <c r="C1520" s="264" t="s">
        <v>51</v>
      </c>
      <c r="D1520" s="266">
        <v>2100.3200000000002</v>
      </c>
    </row>
    <row r="1521" spans="1:4" ht="13.5">
      <c r="A1521" s="263">
        <v>99243</v>
      </c>
      <c r="B1521" s="263" t="s">
        <v>12562</v>
      </c>
      <c r="C1521" s="264" t="s">
        <v>20</v>
      </c>
      <c r="D1521" s="266">
        <v>1222.54</v>
      </c>
    </row>
    <row r="1522" spans="1:4" ht="13.5">
      <c r="A1522" s="263">
        <v>99244</v>
      </c>
      <c r="B1522" s="263" t="s">
        <v>12563</v>
      </c>
      <c r="C1522" s="264" t="s">
        <v>51</v>
      </c>
      <c r="D1522" s="266">
        <v>3529.49</v>
      </c>
    </row>
    <row r="1523" spans="1:4" ht="13.5">
      <c r="A1523" s="263">
        <v>99246</v>
      </c>
      <c r="B1523" s="263" t="s">
        <v>12564</v>
      </c>
      <c r="C1523" s="264" t="s">
        <v>20</v>
      </c>
      <c r="D1523" s="265">
        <v>634.58000000000004</v>
      </c>
    </row>
    <row r="1524" spans="1:4" ht="13.5">
      <c r="A1524" s="263">
        <v>99247</v>
      </c>
      <c r="B1524" s="263" t="s">
        <v>12565</v>
      </c>
      <c r="C1524" s="264" t="s">
        <v>20</v>
      </c>
      <c r="D1524" s="266">
        <v>1499.55</v>
      </c>
    </row>
    <row r="1525" spans="1:4" ht="13.5">
      <c r="A1525" s="263">
        <v>99248</v>
      </c>
      <c r="B1525" s="263" t="s">
        <v>12566</v>
      </c>
      <c r="C1525" s="264" t="s">
        <v>51</v>
      </c>
      <c r="D1525" s="266">
        <v>2670.82</v>
      </c>
    </row>
    <row r="1526" spans="1:4" ht="13.5">
      <c r="A1526" s="263">
        <v>99249</v>
      </c>
      <c r="B1526" s="263" t="s">
        <v>12567</v>
      </c>
      <c r="C1526" s="264" t="s">
        <v>20</v>
      </c>
      <c r="D1526" s="266">
        <v>1498.6</v>
      </c>
    </row>
    <row r="1527" spans="1:4" ht="13.5">
      <c r="A1527" s="263">
        <v>99252</v>
      </c>
      <c r="B1527" s="263" t="s">
        <v>12568</v>
      </c>
      <c r="C1527" s="264" t="s">
        <v>51</v>
      </c>
      <c r="D1527" s="266">
        <v>1850.86</v>
      </c>
    </row>
    <row r="1528" spans="1:4" ht="13.5">
      <c r="A1528" s="263">
        <v>99254</v>
      </c>
      <c r="B1528" s="263" t="s">
        <v>12569</v>
      </c>
      <c r="C1528" s="264" t="s">
        <v>20</v>
      </c>
      <c r="D1528" s="265">
        <v>941.73</v>
      </c>
    </row>
    <row r="1529" spans="1:4" ht="13.5">
      <c r="A1529" s="263">
        <v>99256</v>
      </c>
      <c r="B1529" s="263" t="s">
        <v>12570</v>
      </c>
      <c r="C1529" s="264" t="s">
        <v>51</v>
      </c>
      <c r="D1529" s="266">
        <v>4143.6899999999996</v>
      </c>
    </row>
    <row r="1530" spans="1:4" ht="13.5">
      <c r="A1530" s="263">
        <v>99259</v>
      </c>
      <c r="B1530" s="263" t="s">
        <v>12571</v>
      </c>
      <c r="C1530" s="264" t="s">
        <v>51</v>
      </c>
      <c r="D1530" s="266">
        <v>2339.1999999999998</v>
      </c>
    </row>
    <row r="1531" spans="1:4" ht="13.5">
      <c r="A1531" s="263">
        <v>99261</v>
      </c>
      <c r="B1531" s="263" t="s">
        <v>12572</v>
      </c>
      <c r="C1531" s="264" t="s">
        <v>20</v>
      </c>
      <c r="D1531" s="266">
        <v>1127.67</v>
      </c>
    </row>
    <row r="1532" spans="1:4" ht="13.5">
      <c r="A1532" s="263">
        <v>99263</v>
      </c>
      <c r="B1532" s="263" t="s">
        <v>12573</v>
      </c>
      <c r="C1532" s="264" t="s">
        <v>20</v>
      </c>
      <c r="D1532" s="266">
        <v>1685.53</v>
      </c>
    </row>
    <row r="1533" spans="1:4" ht="13.5">
      <c r="A1533" s="263">
        <v>99265</v>
      </c>
      <c r="B1533" s="263" t="s">
        <v>12574</v>
      </c>
      <c r="C1533" s="264" t="s">
        <v>51</v>
      </c>
      <c r="D1533" s="266">
        <v>2827.51</v>
      </c>
    </row>
    <row r="1534" spans="1:4" ht="13.5">
      <c r="A1534" s="263">
        <v>99266</v>
      </c>
      <c r="B1534" s="263" t="s">
        <v>12575</v>
      </c>
      <c r="C1534" s="264" t="s">
        <v>20</v>
      </c>
      <c r="D1534" s="266">
        <v>1313.62</v>
      </c>
    </row>
    <row r="1535" spans="1:4" ht="13.5">
      <c r="A1535" s="263">
        <v>99267</v>
      </c>
      <c r="B1535" s="263" t="s">
        <v>12576</v>
      </c>
      <c r="C1535" s="264" t="s">
        <v>51</v>
      </c>
      <c r="D1535" s="266">
        <v>3315.84</v>
      </c>
    </row>
    <row r="1536" spans="1:4" ht="13.5">
      <c r="A1536" s="263">
        <v>99269</v>
      </c>
      <c r="B1536" s="263" t="s">
        <v>12577</v>
      </c>
      <c r="C1536" s="264" t="s">
        <v>20</v>
      </c>
      <c r="D1536" s="266">
        <v>1499.55</v>
      </c>
    </row>
    <row r="1537" spans="1:4" ht="13.5">
      <c r="A1537" s="263">
        <v>99271</v>
      </c>
      <c r="B1537" s="263" t="s">
        <v>12578</v>
      </c>
      <c r="C1537" s="264" t="s">
        <v>51</v>
      </c>
      <c r="D1537" s="266">
        <v>4757.8</v>
      </c>
    </row>
    <row r="1538" spans="1:4" ht="13.5">
      <c r="A1538" s="263">
        <v>99272</v>
      </c>
      <c r="B1538" s="263" t="s">
        <v>12579</v>
      </c>
      <c r="C1538" s="264" t="s">
        <v>51</v>
      </c>
      <c r="D1538" s="265">
        <v>772.53</v>
      </c>
    </row>
    <row r="1539" spans="1:4" ht="13.5">
      <c r="A1539" s="263">
        <v>99273</v>
      </c>
      <c r="B1539" s="263" t="s">
        <v>12580</v>
      </c>
      <c r="C1539" s="264" t="s">
        <v>51</v>
      </c>
      <c r="D1539" s="266">
        <v>1119.46</v>
      </c>
    </row>
    <row r="1540" spans="1:4" ht="13.5">
      <c r="A1540" s="263">
        <v>99274</v>
      </c>
      <c r="B1540" s="263" t="s">
        <v>12581</v>
      </c>
      <c r="C1540" s="264" t="s">
        <v>51</v>
      </c>
      <c r="D1540" s="266">
        <v>3826.82</v>
      </c>
    </row>
    <row r="1541" spans="1:4" ht="13.5">
      <c r="A1541" s="263">
        <v>99276</v>
      </c>
      <c r="B1541" s="263" t="s">
        <v>12582</v>
      </c>
      <c r="C1541" s="264" t="s">
        <v>20</v>
      </c>
      <c r="D1541" s="266">
        <v>1871.47</v>
      </c>
    </row>
    <row r="1542" spans="1:4" ht="13.5">
      <c r="A1542" s="263">
        <v>99277</v>
      </c>
      <c r="B1542" s="263" t="s">
        <v>12583</v>
      </c>
      <c r="C1542" s="264" t="s">
        <v>20</v>
      </c>
      <c r="D1542" s="266">
        <v>1685.53</v>
      </c>
    </row>
    <row r="1543" spans="1:4" ht="13.5">
      <c r="A1543" s="263">
        <v>99278</v>
      </c>
      <c r="B1543" s="263" t="s">
        <v>12584</v>
      </c>
      <c r="C1543" s="264" t="s">
        <v>20</v>
      </c>
      <c r="D1543" s="265">
        <v>301.77999999999997</v>
      </c>
    </row>
    <row r="1544" spans="1:4" ht="13.5">
      <c r="A1544" s="263">
        <v>99279</v>
      </c>
      <c r="B1544" s="263" t="s">
        <v>12585</v>
      </c>
      <c r="C1544" s="264" t="s">
        <v>51</v>
      </c>
      <c r="D1544" s="266">
        <v>4317.95</v>
      </c>
    </row>
    <row r="1545" spans="1:4" ht="13.5">
      <c r="A1545" s="263">
        <v>99280</v>
      </c>
      <c r="B1545" s="263" t="s">
        <v>12586</v>
      </c>
      <c r="C1545" s="264" t="s">
        <v>51</v>
      </c>
      <c r="D1545" s="266">
        <v>1444.41</v>
      </c>
    </row>
    <row r="1546" spans="1:4" ht="13.5">
      <c r="A1546" s="263">
        <v>99281</v>
      </c>
      <c r="B1546" s="263" t="s">
        <v>12587</v>
      </c>
      <c r="C1546" s="264" t="s">
        <v>20</v>
      </c>
      <c r="D1546" s="266">
        <v>1871.47</v>
      </c>
    </row>
    <row r="1547" spans="1:4" ht="13.5">
      <c r="A1547" s="263">
        <v>99282</v>
      </c>
      <c r="B1547" s="263" t="s">
        <v>12588</v>
      </c>
      <c r="C1547" s="264" t="s">
        <v>20</v>
      </c>
      <c r="D1547" s="266">
        <v>2084.0300000000002</v>
      </c>
    </row>
    <row r="1548" spans="1:4" ht="13.5">
      <c r="A1548" s="263">
        <v>99283</v>
      </c>
      <c r="B1548" s="263" t="s">
        <v>12589</v>
      </c>
      <c r="C1548" s="264" t="s">
        <v>20</v>
      </c>
      <c r="D1548" s="265">
        <v>854.42</v>
      </c>
    </row>
    <row r="1549" spans="1:4" ht="13.5">
      <c r="A1549" s="263">
        <v>99284</v>
      </c>
      <c r="B1549" s="263" t="s">
        <v>12590</v>
      </c>
      <c r="C1549" s="264" t="s">
        <v>51</v>
      </c>
      <c r="D1549" s="266">
        <v>5372.03</v>
      </c>
    </row>
    <row r="1550" spans="1:4" ht="13.5">
      <c r="A1550" s="263">
        <v>99286</v>
      </c>
      <c r="B1550" s="263" t="s">
        <v>12591</v>
      </c>
      <c r="C1550" s="264" t="s">
        <v>51</v>
      </c>
      <c r="D1550" s="266">
        <v>4809.18</v>
      </c>
    </row>
    <row r="1551" spans="1:4" ht="13.5">
      <c r="A1551" s="263">
        <v>99287</v>
      </c>
      <c r="B1551" s="263" t="s">
        <v>12592</v>
      </c>
      <c r="C1551" s="264" t="s">
        <v>51</v>
      </c>
      <c r="D1551" s="266">
        <v>6794.28</v>
      </c>
    </row>
    <row r="1552" spans="1:4" ht="13.5">
      <c r="A1552" s="263">
        <v>99288</v>
      </c>
      <c r="B1552" s="263" t="s">
        <v>12593</v>
      </c>
      <c r="C1552" s="264" t="s">
        <v>20</v>
      </c>
      <c r="D1552" s="265">
        <v>364.47</v>
      </c>
    </row>
    <row r="1553" spans="1:4" ht="13.5">
      <c r="A1553" s="263">
        <v>99289</v>
      </c>
      <c r="B1553" s="263" t="s">
        <v>12594</v>
      </c>
      <c r="C1553" s="264" t="s">
        <v>20</v>
      </c>
      <c r="D1553" s="266">
        <v>2057.42</v>
      </c>
    </row>
    <row r="1554" spans="1:4" ht="13.5">
      <c r="A1554" s="263">
        <v>99290</v>
      </c>
      <c r="B1554" s="263" t="s">
        <v>12595</v>
      </c>
      <c r="C1554" s="264" t="s">
        <v>51</v>
      </c>
      <c r="D1554" s="266">
        <v>2897.43</v>
      </c>
    </row>
    <row r="1555" spans="1:4" ht="13.5">
      <c r="A1555" s="263">
        <v>99291</v>
      </c>
      <c r="B1555" s="263" t="s">
        <v>12596</v>
      </c>
      <c r="C1555" s="264" t="s">
        <v>20</v>
      </c>
      <c r="D1555" s="266">
        <v>2057.42</v>
      </c>
    </row>
    <row r="1556" spans="1:4" ht="13.5">
      <c r="A1556" s="263">
        <v>99292</v>
      </c>
      <c r="B1556" s="263" t="s">
        <v>12597</v>
      </c>
      <c r="C1556" s="264" t="s">
        <v>51</v>
      </c>
      <c r="D1556" s="266">
        <v>1775.17</v>
      </c>
    </row>
    <row r="1557" spans="1:4" ht="13.5">
      <c r="A1557" s="263">
        <v>99293</v>
      </c>
      <c r="B1557" s="263" t="s">
        <v>12598</v>
      </c>
      <c r="C1557" s="264" t="s">
        <v>20</v>
      </c>
      <c r="D1557" s="266">
        <v>1038.46</v>
      </c>
    </row>
    <row r="1558" spans="1:4" ht="13.5">
      <c r="A1558" s="263">
        <v>99294</v>
      </c>
      <c r="B1558" s="263" t="s">
        <v>12599</v>
      </c>
      <c r="C1558" s="264" t="s">
        <v>51</v>
      </c>
      <c r="D1558" s="266">
        <v>5986.22</v>
      </c>
    </row>
    <row r="1559" spans="1:4" ht="13.5">
      <c r="A1559" s="263">
        <v>99296</v>
      </c>
      <c r="B1559" s="263" t="s">
        <v>12600</v>
      </c>
      <c r="C1559" s="264" t="s">
        <v>20</v>
      </c>
      <c r="D1559" s="266">
        <v>2269.96</v>
      </c>
    </row>
    <row r="1560" spans="1:4" ht="13.5">
      <c r="A1560" s="263">
        <v>99297</v>
      </c>
      <c r="B1560" s="263" t="s">
        <v>12601</v>
      </c>
      <c r="C1560" s="264" t="s">
        <v>20</v>
      </c>
      <c r="D1560" s="266">
        <v>2265.36</v>
      </c>
    </row>
    <row r="1561" spans="1:4" ht="13.5">
      <c r="A1561" s="263">
        <v>99298</v>
      </c>
      <c r="B1561" s="263" t="s">
        <v>12602</v>
      </c>
      <c r="C1561" s="264" t="s">
        <v>51</v>
      </c>
      <c r="D1561" s="266">
        <v>7678.87</v>
      </c>
    </row>
    <row r="1562" spans="1:4" ht="13.5">
      <c r="A1562" s="263">
        <v>99299</v>
      </c>
      <c r="B1562" s="263" t="s">
        <v>12603</v>
      </c>
      <c r="C1562" s="264" t="s">
        <v>20</v>
      </c>
      <c r="D1562" s="266">
        <v>2455.86</v>
      </c>
    </row>
    <row r="1563" spans="1:4" ht="13.5">
      <c r="A1563" s="263">
        <v>99300</v>
      </c>
      <c r="B1563" s="263" t="s">
        <v>12604</v>
      </c>
      <c r="C1563" s="264" t="s">
        <v>51</v>
      </c>
      <c r="D1563" s="266">
        <v>8563.51</v>
      </c>
    </row>
    <row r="1564" spans="1:4" ht="13.5">
      <c r="A1564" s="263">
        <v>99301</v>
      </c>
      <c r="B1564" s="263" t="s">
        <v>12605</v>
      </c>
      <c r="C1564" s="264" t="s">
        <v>51</v>
      </c>
      <c r="D1564" s="266">
        <v>4269.46</v>
      </c>
    </row>
    <row r="1565" spans="1:4" ht="13.5">
      <c r="A1565" s="263">
        <v>99302</v>
      </c>
      <c r="B1565" s="263" t="s">
        <v>12606</v>
      </c>
      <c r="C1565" s="264" t="s">
        <v>20</v>
      </c>
      <c r="D1565" s="266">
        <v>2646.4</v>
      </c>
    </row>
    <row r="1566" spans="1:4" ht="13.5">
      <c r="A1566" s="263">
        <v>99303</v>
      </c>
      <c r="B1566" s="263" t="s">
        <v>12607</v>
      </c>
      <c r="C1566" s="264" t="s">
        <v>51</v>
      </c>
      <c r="D1566" s="266">
        <v>7854.76</v>
      </c>
    </row>
    <row r="1567" spans="1:4" ht="13.5">
      <c r="A1567" s="263">
        <v>99304</v>
      </c>
      <c r="B1567" s="263" t="s">
        <v>12608</v>
      </c>
      <c r="C1567" s="264" t="s">
        <v>20</v>
      </c>
      <c r="D1567" s="266">
        <v>2460.4699999999998</v>
      </c>
    </row>
    <row r="1568" spans="1:4" ht="13.5">
      <c r="A1568" s="263">
        <v>99305</v>
      </c>
      <c r="B1568" s="263" t="s">
        <v>12609</v>
      </c>
      <c r="C1568" s="264" t="s">
        <v>51</v>
      </c>
      <c r="D1568" s="266">
        <v>8873.44</v>
      </c>
    </row>
    <row r="1569" spans="1:4" ht="13.5">
      <c r="A1569" s="263">
        <v>99306</v>
      </c>
      <c r="B1569" s="263" t="s">
        <v>12610</v>
      </c>
      <c r="C1569" s="264" t="s">
        <v>20</v>
      </c>
      <c r="D1569" s="266">
        <v>2646.4</v>
      </c>
    </row>
    <row r="1570" spans="1:4" ht="13.5">
      <c r="A1570" s="263">
        <v>99307</v>
      </c>
      <c r="B1570" s="263" t="s">
        <v>12611</v>
      </c>
      <c r="C1570" s="264" t="s">
        <v>20</v>
      </c>
      <c r="D1570" s="266">
        <v>1707.54</v>
      </c>
    </row>
    <row r="1571" spans="1:4" ht="13.5">
      <c r="A1571" s="263">
        <v>99308</v>
      </c>
      <c r="B1571" s="263" t="s">
        <v>12612</v>
      </c>
      <c r="C1571" s="264" t="s">
        <v>51</v>
      </c>
      <c r="D1571" s="266">
        <v>9892.1200000000008</v>
      </c>
    </row>
    <row r="1572" spans="1:4" ht="13.5">
      <c r="A1572" s="263">
        <v>99309</v>
      </c>
      <c r="B1572" s="263" t="s">
        <v>12613</v>
      </c>
      <c r="C1572" s="264" t="s">
        <v>20</v>
      </c>
      <c r="D1572" s="266">
        <v>2836.94</v>
      </c>
    </row>
    <row r="1573" spans="1:4" ht="13.5">
      <c r="A1573" s="263">
        <v>99310</v>
      </c>
      <c r="B1573" s="263" t="s">
        <v>12614</v>
      </c>
      <c r="C1573" s="264" t="s">
        <v>51</v>
      </c>
      <c r="D1573" s="266">
        <v>10075.44</v>
      </c>
    </row>
    <row r="1574" spans="1:4" ht="13.5">
      <c r="A1574" s="263">
        <v>99311</v>
      </c>
      <c r="B1574" s="263" t="s">
        <v>12615</v>
      </c>
      <c r="C1574" s="264" t="s">
        <v>20</v>
      </c>
      <c r="D1574" s="266">
        <v>2836.94</v>
      </c>
    </row>
    <row r="1575" spans="1:4" ht="13.5">
      <c r="A1575" s="263">
        <v>99312</v>
      </c>
      <c r="B1575" s="263" t="s">
        <v>12616</v>
      </c>
      <c r="C1575" s="264" t="s">
        <v>51</v>
      </c>
      <c r="D1575" s="266">
        <v>5000</v>
      </c>
    </row>
    <row r="1576" spans="1:4" ht="13.5">
      <c r="A1576" s="263">
        <v>99313</v>
      </c>
      <c r="B1576" s="263" t="s">
        <v>12617</v>
      </c>
      <c r="C1576" s="264" t="s">
        <v>51</v>
      </c>
      <c r="D1576" s="266">
        <v>11229.29</v>
      </c>
    </row>
    <row r="1577" spans="1:4" ht="13.5">
      <c r="A1577" s="263">
        <v>99314</v>
      </c>
      <c r="B1577" s="263" t="s">
        <v>12618</v>
      </c>
      <c r="C1577" s="264" t="s">
        <v>20</v>
      </c>
      <c r="D1577" s="266">
        <v>3027.48</v>
      </c>
    </row>
    <row r="1578" spans="1:4" ht="13.5">
      <c r="A1578" s="263">
        <v>99315</v>
      </c>
      <c r="B1578" s="263" t="s">
        <v>12619</v>
      </c>
      <c r="C1578" s="264" t="s">
        <v>51</v>
      </c>
      <c r="D1578" s="266">
        <v>12575.13</v>
      </c>
    </row>
    <row r="1579" spans="1:4" ht="13.5">
      <c r="A1579" s="263">
        <v>99317</v>
      </c>
      <c r="B1579" s="263" t="s">
        <v>12620</v>
      </c>
      <c r="C1579" s="264" t="s">
        <v>20</v>
      </c>
      <c r="D1579" s="266">
        <v>1893.49</v>
      </c>
    </row>
    <row r="1580" spans="1:4" ht="13.5">
      <c r="A1580" s="263">
        <v>99318</v>
      </c>
      <c r="B1580" s="263" t="s">
        <v>12621</v>
      </c>
      <c r="C1580" s="264" t="s">
        <v>20</v>
      </c>
      <c r="D1580" s="265">
        <v>199.15</v>
      </c>
    </row>
    <row r="1581" spans="1:4" ht="13.5">
      <c r="A1581" s="263">
        <v>99319</v>
      </c>
      <c r="B1581" s="263" t="s">
        <v>12622</v>
      </c>
      <c r="C1581" s="264" t="s">
        <v>20</v>
      </c>
      <c r="D1581" s="265">
        <v>669.25</v>
      </c>
    </row>
    <row r="1582" spans="1:4" ht="13.5">
      <c r="A1582" s="263">
        <v>99320</v>
      </c>
      <c r="B1582" s="263" t="s">
        <v>12623</v>
      </c>
      <c r="C1582" s="264" t="s">
        <v>51</v>
      </c>
      <c r="D1582" s="266">
        <v>5771.29</v>
      </c>
    </row>
    <row r="1583" spans="1:4" ht="13.5">
      <c r="A1583" s="263">
        <v>99321</v>
      </c>
      <c r="B1583" s="263" t="s">
        <v>12624</v>
      </c>
      <c r="C1583" s="264" t="s">
        <v>20</v>
      </c>
      <c r="D1583" s="266">
        <v>2079.4299999999998</v>
      </c>
    </row>
    <row r="1584" spans="1:4" ht="13.5">
      <c r="A1584" s="263">
        <v>99322</v>
      </c>
      <c r="B1584" s="263" t="s">
        <v>12625</v>
      </c>
      <c r="C1584" s="264" t="s">
        <v>51</v>
      </c>
      <c r="D1584" s="266">
        <v>6506.88</v>
      </c>
    </row>
    <row r="1585" spans="1:4" ht="13.5">
      <c r="A1585" s="263">
        <v>99323</v>
      </c>
      <c r="B1585" s="263" t="s">
        <v>12626</v>
      </c>
      <c r="C1585" s="264" t="s">
        <v>20</v>
      </c>
      <c r="D1585" s="266">
        <v>2265.36</v>
      </c>
    </row>
    <row r="1586" spans="1:4" ht="13.5">
      <c r="A1586" s="263">
        <v>99324</v>
      </c>
      <c r="B1586" s="263" t="s">
        <v>12627</v>
      </c>
      <c r="C1586" s="264" t="s">
        <v>51</v>
      </c>
      <c r="D1586" s="266">
        <v>7242.44</v>
      </c>
    </row>
    <row r="1587" spans="1:4" ht="13.5">
      <c r="A1587" s="263">
        <v>99325</v>
      </c>
      <c r="B1587" s="263" t="s">
        <v>12628</v>
      </c>
      <c r="C1587" s="264" t="s">
        <v>20</v>
      </c>
      <c r="D1587" s="266">
        <v>2455.86</v>
      </c>
    </row>
    <row r="1588" spans="1:4" ht="13.5">
      <c r="A1588" s="263">
        <v>99326</v>
      </c>
      <c r="B1588" s="263" t="s">
        <v>12629</v>
      </c>
      <c r="C1588" s="264" t="s">
        <v>51</v>
      </c>
      <c r="D1588" s="266">
        <v>5909.67</v>
      </c>
    </row>
    <row r="1589" spans="1:4" ht="13.5">
      <c r="A1589" s="263">
        <v>99327</v>
      </c>
      <c r="B1589" s="263" t="s">
        <v>12630</v>
      </c>
      <c r="C1589" s="264" t="s">
        <v>20</v>
      </c>
      <c r="D1589" s="266">
        <v>3173.06</v>
      </c>
    </row>
    <row r="1590" spans="1:4" ht="13.5">
      <c r="A1590" s="263">
        <v>94263</v>
      </c>
      <c r="B1590" s="263" t="s">
        <v>12631</v>
      </c>
      <c r="C1590" s="264" t="s">
        <v>20</v>
      </c>
      <c r="D1590" s="265">
        <v>23.49</v>
      </c>
    </row>
    <row r="1591" spans="1:4" ht="13.5">
      <c r="A1591" s="263">
        <v>94264</v>
      </c>
      <c r="B1591" s="263" t="s">
        <v>12632</v>
      </c>
      <c r="C1591" s="264" t="s">
        <v>20</v>
      </c>
      <c r="D1591" s="265">
        <v>26.22</v>
      </c>
    </row>
    <row r="1592" spans="1:4" ht="13.5">
      <c r="A1592" s="263">
        <v>94265</v>
      </c>
      <c r="B1592" s="263" t="s">
        <v>12633</v>
      </c>
      <c r="C1592" s="264" t="s">
        <v>20</v>
      </c>
      <c r="D1592" s="265">
        <v>30.79</v>
      </c>
    </row>
    <row r="1593" spans="1:4" ht="13.5">
      <c r="A1593" s="263">
        <v>94266</v>
      </c>
      <c r="B1593" s="263" t="s">
        <v>12634</v>
      </c>
      <c r="C1593" s="264" t="s">
        <v>20</v>
      </c>
      <c r="D1593" s="265">
        <v>33.909999999999997</v>
      </c>
    </row>
    <row r="1594" spans="1:4" ht="13.5">
      <c r="A1594" s="263">
        <v>94267</v>
      </c>
      <c r="B1594" s="263" t="s">
        <v>12635</v>
      </c>
      <c r="C1594" s="264" t="s">
        <v>20</v>
      </c>
      <c r="D1594" s="265">
        <v>36.549999999999997</v>
      </c>
    </row>
    <row r="1595" spans="1:4" ht="13.5">
      <c r="A1595" s="263">
        <v>94268</v>
      </c>
      <c r="B1595" s="263" t="s">
        <v>12636</v>
      </c>
      <c r="C1595" s="264" t="s">
        <v>20</v>
      </c>
      <c r="D1595" s="265">
        <v>39.99</v>
      </c>
    </row>
    <row r="1596" spans="1:4" ht="13.5">
      <c r="A1596" s="263">
        <v>94269</v>
      </c>
      <c r="B1596" s="263" t="s">
        <v>12637</v>
      </c>
      <c r="C1596" s="264" t="s">
        <v>20</v>
      </c>
      <c r="D1596" s="265">
        <v>52.2</v>
      </c>
    </row>
    <row r="1597" spans="1:4" ht="13.5">
      <c r="A1597" s="263">
        <v>94270</v>
      </c>
      <c r="B1597" s="263" t="s">
        <v>12638</v>
      </c>
      <c r="C1597" s="264" t="s">
        <v>20</v>
      </c>
      <c r="D1597" s="265">
        <v>56.98</v>
      </c>
    </row>
    <row r="1598" spans="1:4" ht="13.5">
      <c r="A1598" s="263">
        <v>94271</v>
      </c>
      <c r="B1598" s="263" t="s">
        <v>12639</v>
      </c>
      <c r="C1598" s="264" t="s">
        <v>20</v>
      </c>
      <c r="D1598" s="265">
        <v>63.73</v>
      </c>
    </row>
    <row r="1599" spans="1:4" ht="13.5">
      <c r="A1599" s="263">
        <v>94272</v>
      </c>
      <c r="B1599" s="263" t="s">
        <v>12640</v>
      </c>
      <c r="C1599" s="264" t="s">
        <v>20</v>
      </c>
      <c r="D1599" s="265">
        <v>70.099999999999994</v>
      </c>
    </row>
    <row r="1600" spans="1:4" ht="13.5">
      <c r="A1600" s="263">
        <v>94273</v>
      </c>
      <c r="B1600" s="263" t="s">
        <v>4184</v>
      </c>
      <c r="C1600" s="264" t="s">
        <v>20</v>
      </c>
      <c r="D1600" s="265">
        <v>36.29</v>
      </c>
    </row>
    <row r="1601" spans="1:4" ht="13.5">
      <c r="A1601" s="263">
        <v>94274</v>
      </c>
      <c r="B1601" s="263" t="s">
        <v>4185</v>
      </c>
      <c r="C1601" s="264" t="s">
        <v>20</v>
      </c>
      <c r="D1601" s="265">
        <v>39.21</v>
      </c>
    </row>
    <row r="1602" spans="1:4" ht="13.5">
      <c r="A1602" s="263">
        <v>94275</v>
      </c>
      <c r="B1602" s="263" t="s">
        <v>4186</v>
      </c>
      <c r="C1602" s="264" t="s">
        <v>20</v>
      </c>
      <c r="D1602" s="265">
        <v>34.76</v>
      </c>
    </row>
    <row r="1603" spans="1:4" ht="13.5">
      <c r="A1603" s="263">
        <v>94276</v>
      </c>
      <c r="B1603" s="263" t="s">
        <v>4187</v>
      </c>
      <c r="C1603" s="264" t="s">
        <v>20</v>
      </c>
      <c r="D1603" s="265">
        <v>37.69</v>
      </c>
    </row>
    <row r="1604" spans="1:4" ht="13.5">
      <c r="A1604" s="263">
        <v>94281</v>
      </c>
      <c r="B1604" s="263" t="s">
        <v>4188</v>
      </c>
      <c r="C1604" s="264" t="s">
        <v>20</v>
      </c>
      <c r="D1604" s="265">
        <v>36.17</v>
      </c>
    </row>
    <row r="1605" spans="1:4" ht="13.5">
      <c r="A1605" s="263">
        <v>94282</v>
      </c>
      <c r="B1605" s="263" t="s">
        <v>4189</v>
      </c>
      <c r="C1605" s="264" t="s">
        <v>20</v>
      </c>
      <c r="D1605" s="265">
        <v>45.07</v>
      </c>
    </row>
    <row r="1606" spans="1:4" ht="13.5">
      <c r="A1606" s="263">
        <v>94283</v>
      </c>
      <c r="B1606" s="263" t="s">
        <v>4190</v>
      </c>
      <c r="C1606" s="264" t="s">
        <v>20</v>
      </c>
      <c r="D1606" s="265">
        <v>46.91</v>
      </c>
    </row>
    <row r="1607" spans="1:4" ht="13.5">
      <c r="A1607" s="263">
        <v>94284</v>
      </c>
      <c r="B1607" s="263" t="s">
        <v>4191</v>
      </c>
      <c r="C1607" s="264" t="s">
        <v>20</v>
      </c>
      <c r="D1607" s="265">
        <v>55.82</v>
      </c>
    </row>
    <row r="1608" spans="1:4" ht="13.5">
      <c r="A1608" s="263">
        <v>94285</v>
      </c>
      <c r="B1608" s="263" t="s">
        <v>4192</v>
      </c>
      <c r="C1608" s="264" t="s">
        <v>20</v>
      </c>
      <c r="D1608" s="265">
        <v>57.21</v>
      </c>
    </row>
    <row r="1609" spans="1:4" ht="13.5">
      <c r="A1609" s="263">
        <v>94286</v>
      </c>
      <c r="B1609" s="263" t="s">
        <v>4193</v>
      </c>
      <c r="C1609" s="264" t="s">
        <v>20</v>
      </c>
      <c r="D1609" s="265">
        <v>66.12</v>
      </c>
    </row>
    <row r="1610" spans="1:4" ht="13.5">
      <c r="A1610" s="263">
        <v>94287</v>
      </c>
      <c r="B1610" s="263" t="s">
        <v>4194</v>
      </c>
      <c r="C1610" s="264" t="s">
        <v>20</v>
      </c>
      <c r="D1610" s="265">
        <v>28.33</v>
      </c>
    </row>
    <row r="1611" spans="1:4" ht="13.5">
      <c r="A1611" s="263">
        <v>94288</v>
      </c>
      <c r="B1611" s="263" t="s">
        <v>4195</v>
      </c>
      <c r="C1611" s="264" t="s">
        <v>20</v>
      </c>
      <c r="D1611" s="265">
        <v>36.11</v>
      </c>
    </row>
    <row r="1612" spans="1:4" ht="13.5">
      <c r="A1612" s="263">
        <v>94289</v>
      </c>
      <c r="B1612" s="263" t="s">
        <v>4196</v>
      </c>
      <c r="C1612" s="264" t="s">
        <v>20</v>
      </c>
      <c r="D1612" s="265">
        <v>36.03</v>
      </c>
    </row>
    <row r="1613" spans="1:4" ht="13.5">
      <c r="A1613" s="263">
        <v>94290</v>
      </c>
      <c r="B1613" s="263" t="s">
        <v>4197</v>
      </c>
      <c r="C1613" s="264" t="s">
        <v>20</v>
      </c>
      <c r="D1613" s="265">
        <v>43.81</v>
      </c>
    </row>
    <row r="1614" spans="1:4" ht="13.5">
      <c r="A1614" s="263">
        <v>94291</v>
      </c>
      <c r="B1614" s="263" t="s">
        <v>4198</v>
      </c>
      <c r="C1614" s="264" t="s">
        <v>20</v>
      </c>
      <c r="D1614" s="265">
        <v>43.33</v>
      </c>
    </row>
    <row r="1615" spans="1:4" ht="13.5">
      <c r="A1615" s="263">
        <v>94292</v>
      </c>
      <c r="B1615" s="263" t="s">
        <v>4199</v>
      </c>
      <c r="C1615" s="264" t="s">
        <v>20</v>
      </c>
      <c r="D1615" s="265">
        <v>51.12</v>
      </c>
    </row>
    <row r="1616" spans="1:4" ht="13.5">
      <c r="A1616" s="263">
        <v>94293</v>
      </c>
      <c r="B1616" s="263" t="s">
        <v>973</v>
      </c>
      <c r="C1616" s="264" t="s">
        <v>20</v>
      </c>
      <c r="D1616" s="265">
        <v>112.24</v>
      </c>
    </row>
    <row r="1617" spans="1:4" ht="13.5">
      <c r="A1617" s="263">
        <v>94294</v>
      </c>
      <c r="B1617" s="263" t="s">
        <v>4200</v>
      </c>
      <c r="C1617" s="264" t="s">
        <v>20</v>
      </c>
      <c r="D1617" s="265">
        <v>5.96</v>
      </c>
    </row>
    <row r="1618" spans="1:4" ht="13.5">
      <c r="A1618" s="263">
        <v>94037</v>
      </c>
      <c r="B1618" s="263" t="s">
        <v>965</v>
      </c>
      <c r="C1618" s="264" t="s">
        <v>79</v>
      </c>
      <c r="D1618" s="265">
        <v>14.21</v>
      </c>
    </row>
    <row r="1619" spans="1:4" ht="13.5">
      <c r="A1619" s="263">
        <v>94038</v>
      </c>
      <c r="B1619" s="263" t="s">
        <v>4124</v>
      </c>
      <c r="C1619" s="264" t="s">
        <v>79</v>
      </c>
      <c r="D1619" s="265">
        <v>19.96</v>
      </c>
    </row>
    <row r="1620" spans="1:4" ht="13.5">
      <c r="A1620" s="263">
        <v>94039</v>
      </c>
      <c r="B1620" s="263" t="s">
        <v>4125</v>
      </c>
      <c r="C1620" s="264" t="s">
        <v>79</v>
      </c>
      <c r="D1620" s="265">
        <v>11.12</v>
      </c>
    </row>
    <row r="1621" spans="1:4" ht="13.5">
      <c r="A1621" s="263">
        <v>94040</v>
      </c>
      <c r="B1621" s="263" t="s">
        <v>4126</v>
      </c>
      <c r="C1621" s="264" t="s">
        <v>79</v>
      </c>
      <c r="D1621" s="265">
        <v>16.91</v>
      </c>
    </row>
    <row r="1622" spans="1:4" ht="13.5">
      <c r="A1622" s="263">
        <v>94041</v>
      </c>
      <c r="B1622" s="263" t="s">
        <v>4127</v>
      </c>
      <c r="C1622" s="264" t="s">
        <v>79</v>
      </c>
      <c r="D1622" s="265">
        <v>8.39</v>
      </c>
    </row>
    <row r="1623" spans="1:4" ht="13.5">
      <c r="A1623" s="263">
        <v>94042</v>
      </c>
      <c r="B1623" s="263" t="s">
        <v>4128</v>
      </c>
      <c r="C1623" s="264" t="s">
        <v>79</v>
      </c>
      <c r="D1623" s="265">
        <v>14.33</v>
      </c>
    </row>
    <row r="1624" spans="1:4" ht="13.5">
      <c r="A1624" s="263">
        <v>94043</v>
      </c>
      <c r="B1624" s="263" t="s">
        <v>4129</v>
      </c>
      <c r="C1624" s="264" t="s">
        <v>79</v>
      </c>
      <c r="D1624" s="265">
        <v>13.31</v>
      </c>
    </row>
    <row r="1625" spans="1:4" ht="13.5">
      <c r="A1625" s="263">
        <v>94044</v>
      </c>
      <c r="B1625" s="263" t="s">
        <v>4130</v>
      </c>
      <c r="C1625" s="264" t="s">
        <v>79</v>
      </c>
      <c r="D1625" s="265">
        <v>19.09</v>
      </c>
    </row>
    <row r="1626" spans="1:4" ht="13.5">
      <c r="A1626" s="263">
        <v>94045</v>
      </c>
      <c r="B1626" s="263" t="s">
        <v>4131</v>
      </c>
      <c r="C1626" s="264" t="s">
        <v>79</v>
      </c>
      <c r="D1626" s="265">
        <v>10.25</v>
      </c>
    </row>
    <row r="1627" spans="1:4" ht="13.5">
      <c r="A1627" s="263">
        <v>94046</v>
      </c>
      <c r="B1627" s="263" t="s">
        <v>4132</v>
      </c>
      <c r="C1627" s="264" t="s">
        <v>79</v>
      </c>
      <c r="D1627" s="265">
        <v>16.010000000000002</v>
      </c>
    </row>
    <row r="1628" spans="1:4" ht="13.5">
      <c r="A1628" s="263">
        <v>94047</v>
      </c>
      <c r="B1628" s="263" t="s">
        <v>4133</v>
      </c>
      <c r="C1628" s="264" t="s">
        <v>79</v>
      </c>
      <c r="D1628" s="265">
        <v>7.52</v>
      </c>
    </row>
    <row r="1629" spans="1:4" ht="13.5">
      <c r="A1629" s="263">
        <v>94048</v>
      </c>
      <c r="B1629" s="263" t="s">
        <v>4134</v>
      </c>
      <c r="C1629" s="264" t="s">
        <v>79</v>
      </c>
      <c r="D1629" s="265">
        <v>13.42</v>
      </c>
    </row>
    <row r="1630" spans="1:4" ht="13.5">
      <c r="A1630" s="263">
        <v>94049</v>
      </c>
      <c r="B1630" s="263" t="s">
        <v>4135</v>
      </c>
      <c r="C1630" s="264" t="s">
        <v>79</v>
      </c>
      <c r="D1630" s="265">
        <v>22.11</v>
      </c>
    </row>
    <row r="1631" spans="1:4" ht="13.5">
      <c r="A1631" s="263">
        <v>94050</v>
      </c>
      <c r="B1631" s="263" t="s">
        <v>4136</v>
      </c>
      <c r="C1631" s="264" t="s">
        <v>79</v>
      </c>
      <c r="D1631" s="265">
        <v>29.58</v>
      </c>
    </row>
    <row r="1632" spans="1:4" ht="13.5">
      <c r="A1632" s="263">
        <v>94051</v>
      </c>
      <c r="B1632" s="263" t="s">
        <v>966</v>
      </c>
      <c r="C1632" s="264" t="s">
        <v>79</v>
      </c>
      <c r="D1632" s="265">
        <v>17.91</v>
      </c>
    </row>
    <row r="1633" spans="1:4" ht="13.5">
      <c r="A1633" s="263">
        <v>94052</v>
      </c>
      <c r="B1633" s="263" t="s">
        <v>4137</v>
      </c>
      <c r="C1633" s="264" t="s">
        <v>79</v>
      </c>
      <c r="D1633" s="265">
        <v>25.26</v>
      </c>
    </row>
    <row r="1634" spans="1:4" ht="13.5">
      <c r="A1634" s="263">
        <v>94053</v>
      </c>
      <c r="B1634" s="263" t="s">
        <v>4138</v>
      </c>
      <c r="C1634" s="264" t="s">
        <v>79</v>
      </c>
      <c r="D1634" s="265">
        <v>14.84</v>
      </c>
    </row>
    <row r="1635" spans="1:4" ht="13.5">
      <c r="A1635" s="263">
        <v>94054</v>
      </c>
      <c r="B1635" s="263" t="s">
        <v>4139</v>
      </c>
      <c r="C1635" s="264" t="s">
        <v>79</v>
      </c>
      <c r="D1635" s="265">
        <v>22.35</v>
      </c>
    </row>
    <row r="1636" spans="1:4" ht="13.5">
      <c r="A1636" s="263">
        <v>94055</v>
      </c>
      <c r="B1636" s="263" t="s">
        <v>4140</v>
      </c>
      <c r="C1636" s="264" t="s">
        <v>79</v>
      </c>
      <c r="D1636" s="265">
        <v>20.94</v>
      </c>
    </row>
    <row r="1637" spans="1:4" ht="13.5">
      <c r="A1637" s="263">
        <v>94056</v>
      </c>
      <c r="B1637" s="263" t="s">
        <v>4141</v>
      </c>
      <c r="C1637" s="264" t="s">
        <v>79</v>
      </c>
      <c r="D1637" s="265">
        <v>28.45</v>
      </c>
    </row>
    <row r="1638" spans="1:4" ht="13.5">
      <c r="A1638" s="263">
        <v>94057</v>
      </c>
      <c r="B1638" s="263" t="s">
        <v>4142</v>
      </c>
      <c r="C1638" s="264" t="s">
        <v>79</v>
      </c>
      <c r="D1638" s="265">
        <v>16.760000000000002</v>
      </c>
    </row>
    <row r="1639" spans="1:4" ht="13.5">
      <c r="A1639" s="263">
        <v>94058</v>
      </c>
      <c r="B1639" s="263" t="s">
        <v>4143</v>
      </c>
      <c r="C1639" s="264" t="s">
        <v>79</v>
      </c>
      <c r="D1639" s="265">
        <v>24.11</v>
      </c>
    </row>
    <row r="1640" spans="1:4" ht="13.5">
      <c r="A1640" s="263">
        <v>94059</v>
      </c>
      <c r="B1640" s="263" t="s">
        <v>4144</v>
      </c>
      <c r="C1640" s="264" t="s">
        <v>79</v>
      </c>
      <c r="D1640" s="265">
        <v>13.7</v>
      </c>
    </row>
    <row r="1641" spans="1:4" ht="13.5">
      <c r="A1641" s="263">
        <v>94060</v>
      </c>
      <c r="B1641" s="263" t="s">
        <v>4145</v>
      </c>
      <c r="C1641" s="264" t="s">
        <v>79</v>
      </c>
      <c r="D1641" s="265">
        <v>21.19</v>
      </c>
    </row>
    <row r="1642" spans="1:4" ht="13.5">
      <c r="A1642" s="263">
        <v>83770</v>
      </c>
      <c r="B1642" s="263" t="s">
        <v>300</v>
      </c>
      <c r="C1642" s="264" t="s">
        <v>79</v>
      </c>
      <c r="D1642" s="265">
        <v>127.61</v>
      </c>
    </row>
    <row r="1643" spans="1:4" ht="13.5">
      <c r="A1643" s="263">
        <v>73301</v>
      </c>
      <c r="B1643" s="263" t="s">
        <v>1539</v>
      </c>
      <c r="C1643" s="264" t="s">
        <v>46</v>
      </c>
      <c r="D1643" s="265">
        <v>9.42</v>
      </c>
    </row>
    <row r="1644" spans="1:4" ht="13.5">
      <c r="A1644" s="263">
        <v>83515</v>
      </c>
      <c r="B1644" s="263" t="s">
        <v>1581</v>
      </c>
      <c r="C1644" s="264" t="s">
        <v>46</v>
      </c>
      <c r="D1644" s="265">
        <v>15.05</v>
      </c>
    </row>
    <row r="1645" spans="1:4" ht="13.5">
      <c r="A1645" s="263">
        <v>83516</v>
      </c>
      <c r="B1645" s="263" t="s">
        <v>1582</v>
      </c>
      <c r="C1645" s="264" t="s">
        <v>46</v>
      </c>
      <c r="D1645" s="265">
        <v>17.37</v>
      </c>
    </row>
    <row r="1646" spans="1:4" ht="13.5">
      <c r="A1646" s="263">
        <v>72144</v>
      </c>
      <c r="B1646" s="263" t="s">
        <v>1492</v>
      </c>
      <c r="C1646" s="264" t="s">
        <v>51</v>
      </c>
      <c r="D1646" s="265">
        <v>74.680000000000007</v>
      </c>
    </row>
    <row r="1647" spans="1:4" ht="13.5">
      <c r="A1647" s="263" t="s">
        <v>5409</v>
      </c>
      <c r="B1647" s="263" t="s">
        <v>5410</v>
      </c>
      <c r="C1647" s="264" t="s">
        <v>51</v>
      </c>
      <c r="D1647" s="265">
        <v>747.68</v>
      </c>
    </row>
    <row r="1648" spans="1:4" ht="13.5">
      <c r="A1648" s="263" t="s">
        <v>5411</v>
      </c>
      <c r="B1648" s="263" t="s">
        <v>1126</v>
      </c>
      <c r="C1648" s="264" t="s">
        <v>51</v>
      </c>
      <c r="D1648" s="265">
        <v>953.32</v>
      </c>
    </row>
    <row r="1649" spans="1:4" ht="13.5">
      <c r="A1649" s="263">
        <v>84874</v>
      </c>
      <c r="B1649" s="263" t="s">
        <v>1635</v>
      </c>
      <c r="C1649" s="264" t="s">
        <v>51</v>
      </c>
      <c r="D1649" s="265">
        <v>201.81</v>
      </c>
    </row>
    <row r="1650" spans="1:4" ht="13.5">
      <c r="A1650" s="263">
        <v>84876</v>
      </c>
      <c r="B1650" s="263" t="s">
        <v>334</v>
      </c>
      <c r="C1650" s="264" t="s">
        <v>79</v>
      </c>
      <c r="D1650" s="265">
        <v>641.01</v>
      </c>
    </row>
    <row r="1651" spans="1:4" ht="13.5">
      <c r="A1651" s="263">
        <v>90788</v>
      </c>
      <c r="B1651" s="263" t="s">
        <v>12641</v>
      </c>
      <c r="C1651" s="264" t="s">
        <v>51</v>
      </c>
      <c r="D1651" s="265">
        <v>507.07</v>
      </c>
    </row>
    <row r="1652" spans="1:4" ht="13.5">
      <c r="A1652" s="263">
        <v>90789</v>
      </c>
      <c r="B1652" s="263" t="s">
        <v>12642</v>
      </c>
      <c r="C1652" s="264" t="s">
        <v>51</v>
      </c>
      <c r="D1652" s="265">
        <v>523.85</v>
      </c>
    </row>
    <row r="1653" spans="1:4" ht="13.5">
      <c r="A1653" s="263">
        <v>90790</v>
      </c>
      <c r="B1653" s="263" t="s">
        <v>12643</v>
      </c>
      <c r="C1653" s="264" t="s">
        <v>51</v>
      </c>
      <c r="D1653" s="265">
        <v>528.16999999999996</v>
      </c>
    </row>
    <row r="1654" spans="1:4" ht="13.5">
      <c r="A1654" s="263">
        <v>90791</v>
      </c>
      <c r="B1654" s="263" t="s">
        <v>12644</v>
      </c>
      <c r="C1654" s="264" t="s">
        <v>51</v>
      </c>
      <c r="D1654" s="265">
        <v>564.34</v>
      </c>
    </row>
    <row r="1655" spans="1:4" ht="13.5">
      <c r="A1655" s="263">
        <v>90792</v>
      </c>
      <c r="B1655" s="263" t="s">
        <v>12645</v>
      </c>
      <c r="C1655" s="264" t="s">
        <v>51</v>
      </c>
      <c r="D1655" s="265">
        <v>586.33000000000004</v>
      </c>
    </row>
    <row r="1656" spans="1:4" ht="13.5">
      <c r="A1656" s="263">
        <v>90793</v>
      </c>
      <c r="B1656" s="263" t="s">
        <v>12646</v>
      </c>
      <c r="C1656" s="264" t="s">
        <v>51</v>
      </c>
      <c r="D1656" s="265">
        <v>602.75</v>
      </c>
    </row>
    <row r="1657" spans="1:4" ht="13.5">
      <c r="A1657" s="263">
        <v>90800</v>
      </c>
      <c r="B1657" s="263" t="s">
        <v>2948</v>
      </c>
      <c r="C1657" s="264" t="s">
        <v>51</v>
      </c>
      <c r="D1657" s="265">
        <v>160.13</v>
      </c>
    </row>
    <row r="1658" spans="1:4" ht="13.5">
      <c r="A1658" s="263">
        <v>90801</v>
      </c>
      <c r="B1658" s="263" t="s">
        <v>2949</v>
      </c>
      <c r="C1658" s="264" t="s">
        <v>51</v>
      </c>
      <c r="D1658" s="265">
        <v>166.86</v>
      </c>
    </row>
    <row r="1659" spans="1:4" ht="13.5">
      <c r="A1659" s="263">
        <v>90802</v>
      </c>
      <c r="B1659" s="263" t="s">
        <v>2950</v>
      </c>
      <c r="C1659" s="264" t="s">
        <v>51</v>
      </c>
      <c r="D1659" s="265">
        <v>173.61</v>
      </c>
    </row>
    <row r="1660" spans="1:4" ht="13.5">
      <c r="A1660" s="263">
        <v>90803</v>
      </c>
      <c r="B1660" s="263" t="s">
        <v>2951</v>
      </c>
      <c r="C1660" s="264" t="s">
        <v>51</v>
      </c>
      <c r="D1660" s="265">
        <v>180.35</v>
      </c>
    </row>
    <row r="1661" spans="1:4" ht="13.5">
      <c r="A1661" s="263">
        <v>90804</v>
      </c>
      <c r="B1661" s="263" t="s">
        <v>2952</v>
      </c>
      <c r="C1661" s="264" t="s">
        <v>51</v>
      </c>
      <c r="D1661" s="265">
        <v>217.48</v>
      </c>
    </row>
    <row r="1662" spans="1:4" ht="13.5">
      <c r="A1662" s="263">
        <v>90805</v>
      </c>
      <c r="B1662" s="263" t="s">
        <v>745</v>
      </c>
      <c r="C1662" s="264" t="s">
        <v>51</v>
      </c>
      <c r="D1662" s="265">
        <v>57.35</v>
      </c>
    </row>
    <row r="1663" spans="1:4" ht="13.5">
      <c r="A1663" s="263">
        <v>90806</v>
      </c>
      <c r="B1663" s="263" t="s">
        <v>2953</v>
      </c>
      <c r="C1663" s="264" t="s">
        <v>51</v>
      </c>
      <c r="D1663" s="265">
        <v>228.95</v>
      </c>
    </row>
    <row r="1664" spans="1:4" ht="13.5">
      <c r="A1664" s="263">
        <v>90807</v>
      </c>
      <c r="B1664" s="263" t="s">
        <v>746</v>
      </c>
      <c r="C1664" s="264" t="s">
        <v>51</v>
      </c>
      <c r="D1664" s="265">
        <v>62.09</v>
      </c>
    </row>
    <row r="1665" spans="1:4" ht="13.5">
      <c r="A1665" s="263">
        <v>90816</v>
      </c>
      <c r="B1665" s="263" t="s">
        <v>2962</v>
      </c>
      <c r="C1665" s="264" t="s">
        <v>51</v>
      </c>
      <c r="D1665" s="265">
        <v>240.45</v>
      </c>
    </row>
    <row r="1666" spans="1:4" ht="13.5">
      <c r="A1666" s="263">
        <v>90817</v>
      </c>
      <c r="B1666" s="263" t="s">
        <v>747</v>
      </c>
      <c r="C1666" s="264" t="s">
        <v>51</v>
      </c>
      <c r="D1666" s="265">
        <v>66.84</v>
      </c>
    </row>
    <row r="1667" spans="1:4" ht="13.5">
      <c r="A1667" s="263">
        <v>90818</v>
      </c>
      <c r="B1667" s="263" t="s">
        <v>2963</v>
      </c>
      <c r="C1667" s="264" t="s">
        <v>51</v>
      </c>
      <c r="D1667" s="265">
        <v>251.99</v>
      </c>
    </row>
    <row r="1668" spans="1:4" ht="13.5">
      <c r="A1668" s="263">
        <v>90819</v>
      </c>
      <c r="B1668" s="263" t="s">
        <v>748</v>
      </c>
      <c r="C1668" s="264" t="s">
        <v>51</v>
      </c>
      <c r="D1668" s="265">
        <v>71.64</v>
      </c>
    </row>
    <row r="1669" spans="1:4" ht="13.5">
      <c r="A1669" s="263">
        <v>90820</v>
      </c>
      <c r="B1669" s="263" t="s">
        <v>2964</v>
      </c>
      <c r="C1669" s="264" t="s">
        <v>51</v>
      </c>
      <c r="D1669" s="265">
        <v>355.59</v>
      </c>
    </row>
    <row r="1670" spans="1:4" ht="13.5">
      <c r="A1670" s="263">
        <v>90821</v>
      </c>
      <c r="B1670" s="263" t="s">
        <v>2965</v>
      </c>
      <c r="C1670" s="264" t="s">
        <v>51</v>
      </c>
      <c r="D1670" s="265">
        <v>385.4</v>
      </c>
    </row>
    <row r="1671" spans="1:4" ht="13.5">
      <c r="A1671" s="263">
        <v>90822</v>
      </c>
      <c r="B1671" s="263" t="s">
        <v>2966</v>
      </c>
      <c r="C1671" s="264" t="s">
        <v>51</v>
      </c>
      <c r="D1671" s="265">
        <v>380.19</v>
      </c>
    </row>
    <row r="1672" spans="1:4" ht="13.5">
      <c r="A1672" s="263">
        <v>90823</v>
      </c>
      <c r="B1672" s="263" t="s">
        <v>2967</v>
      </c>
      <c r="C1672" s="264" t="s">
        <v>51</v>
      </c>
      <c r="D1672" s="265">
        <v>398.76</v>
      </c>
    </row>
    <row r="1673" spans="1:4" ht="13.5">
      <c r="A1673" s="263">
        <v>90826</v>
      </c>
      <c r="B1673" s="263" t="s">
        <v>2968</v>
      </c>
      <c r="C1673" s="264" t="s">
        <v>51</v>
      </c>
      <c r="D1673" s="265">
        <v>24.12</v>
      </c>
    </row>
    <row r="1674" spans="1:4" ht="13.5">
      <c r="A1674" s="263">
        <v>90827</v>
      </c>
      <c r="B1674" s="263" t="s">
        <v>2969</v>
      </c>
      <c r="C1674" s="264" t="s">
        <v>51</v>
      </c>
      <c r="D1674" s="265">
        <v>25.42</v>
      </c>
    </row>
    <row r="1675" spans="1:4" ht="13.5">
      <c r="A1675" s="263">
        <v>90828</v>
      </c>
      <c r="B1675" s="263" t="s">
        <v>2970</v>
      </c>
      <c r="C1675" s="264" t="s">
        <v>51</v>
      </c>
      <c r="D1675" s="265">
        <v>26.72</v>
      </c>
    </row>
    <row r="1676" spans="1:4" ht="13.5">
      <c r="A1676" s="263">
        <v>90829</v>
      </c>
      <c r="B1676" s="263" t="s">
        <v>2971</v>
      </c>
      <c r="C1676" s="264" t="s">
        <v>51</v>
      </c>
      <c r="D1676" s="265">
        <v>28.04</v>
      </c>
    </row>
    <row r="1677" spans="1:4" ht="13.5">
      <c r="A1677" s="263">
        <v>90830</v>
      </c>
      <c r="B1677" s="263" t="s">
        <v>2972</v>
      </c>
      <c r="C1677" s="264" t="s">
        <v>51</v>
      </c>
      <c r="D1677" s="265">
        <v>91.53</v>
      </c>
    </row>
    <row r="1678" spans="1:4" ht="13.5">
      <c r="A1678" s="263">
        <v>90831</v>
      </c>
      <c r="B1678" s="263" t="s">
        <v>2973</v>
      </c>
      <c r="C1678" s="264" t="s">
        <v>51</v>
      </c>
      <c r="D1678" s="265">
        <v>71.72</v>
      </c>
    </row>
    <row r="1679" spans="1:4" ht="13.5">
      <c r="A1679" s="263">
        <v>90841</v>
      </c>
      <c r="B1679" s="263" t="s">
        <v>2974</v>
      </c>
      <c r="C1679" s="264" t="s">
        <v>51</v>
      </c>
      <c r="D1679" s="265">
        <v>693.03</v>
      </c>
    </row>
    <row r="1680" spans="1:4" ht="13.5">
      <c r="A1680" s="263">
        <v>90842</v>
      </c>
      <c r="B1680" s="263" t="s">
        <v>2975</v>
      </c>
      <c r="C1680" s="264" t="s">
        <v>51</v>
      </c>
      <c r="D1680" s="265">
        <v>743.21</v>
      </c>
    </row>
    <row r="1681" spans="1:4" ht="13.5">
      <c r="A1681" s="263">
        <v>90843</v>
      </c>
      <c r="B1681" s="263" t="s">
        <v>2976</v>
      </c>
      <c r="C1681" s="264" t="s">
        <v>51</v>
      </c>
      <c r="D1681" s="265">
        <v>765.61</v>
      </c>
    </row>
    <row r="1682" spans="1:4" ht="13.5">
      <c r="A1682" s="263">
        <v>90844</v>
      </c>
      <c r="B1682" s="263" t="s">
        <v>2977</v>
      </c>
      <c r="C1682" s="264" t="s">
        <v>51</v>
      </c>
      <c r="D1682" s="265">
        <v>798.36</v>
      </c>
    </row>
    <row r="1683" spans="1:4" ht="13.5">
      <c r="A1683" s="263">
        <v>90847</v>
      </c>
      <c r="B1683" s="263" t="s">
        <v>2978</v>
      </c>
      <c r="C1683" s="264" t="s">
        <v>51</v>
      </c>
      <c r="D1683" s="265">
        <v>621.30999999999995</v>
      </c>
    </row>
    <row r="1684" spans="1:4" ht="13.5">
      <c r="A1684" s="263">
        <v>90848</v>
      </c>
      <c r="B1684" s="263" t="s">
        <v>2979</v>
      </c>
      <c r="C1684" s="264" t="s">
        <v>51</v>
      </c>
      <c r="D1684" s="265">
        <v>665.19</v>
      </c>
    </row>
    <row r="1685" spans="1:4" ht="13.5">
      <c r="A1685" s="263">
        <v>90849</v>
      </c>
      <c r="B1685" s="263" t="s">
        <v>2980</v>
      </c>
      <c r="C1685" s="264" t="s">
        <v>51</v>
      </c>
      <c r="D1685" s="265">
        <v>674.08</v>
      </c>
    </row>
    <row r="1686" spans="1:4" ht="13.5">
      <c r="A1686" s="263">
        <v>90850</v>
      </c>
      <c r="B1686" s="263" t="s">
        <v>2981</v>
      </c>
      <c r="C1686" s="264" t="s">
        <v>51</v>
      </c>
      <c r="D1686" s="265">
        <v>706.83</v>
      </c>
    </row>
    <row r="1687" spans="1:4" ht="13.5">
      <c r="A1687" s="263">
        <v>91009</v>
      </c>
      <c r="B1687" s="263" t="s">
        <v>3037</v>
      </c>
      <c r="C1687" s="264" t="s">
        <v>51</v>
      </c>
      <c r="D1687" s="265">
        <v>363.82</v>
      </c>
    </row>
    <row r="1688" spans="1:4" ht="13.5">
      <c r="A1688" s="263">
        <v>91010</v>
      </c>
      <c r="B1688" s="263" t="s">
        <v>3038</v>
      </c>
      <c r="C1688" s="264" t="s">
        <v>51</v>
      </c>
      <c r="D1688" s="265">
        <v>295.14999999999998</v>
      </c>
    </row>
    <row r="1689" spans="1:4" ht="13.5">
      <c r="A1689" s="263">
        <v>91011</v>
      </c>
      <c r="B1689" s="263" t="s">
        <v>3039</v>
      </c>
      <c r="C1689" s="264" t="s">
        <v>51</v>
      </c>
      <c r="D1689" s="265">
        <v>411.03</v>
      </c>
    </row>
    <row r="1690" spans="1:4" ht="13.5">
      <c r="A1690" s="263">
        <v>91012</v>
      </c>
      <c r="B1690" s="263" t="s">
        <v>3040</v>
      </c>
      <c r="C1690" s="264" t="s">
        <v>51</v>
      </c>
      <c r="D1690" s="265">
        <v>392.42</v>
      </c>
    </row>
    <row r="1691" spans="1:4" ht="13.5">
      <c r="A1691" s="263">
        <v>91013</v>
      </c>
      <c r="B1691" s="263" t="s">
        <v>3041</v>
      </c>
      <c r="C1691" s="264" t="s">
        <v>51</v>
      </c>
      <c r="D1691" s="265">
        <v>629.54</v>
      </c>
    </row>
    <row r="1692" spans="1:4" ht="13.5">
      <c r="A1692" s="263">
        <v>91014</v>
      </c>
      <c r="B1692" s="263" t="s">
        <v>3042</v>
      </c>
      <c r="C1692" s="264" t="s">
        <v>51</v>
      </c>
      <c r="D1692" s="265">
        <v>574.94000000000005</v>
      </c>
    </row>
    <row r="1693" spans="1:4" ht="13.5">
      <c r="A1693" s="263">
        <v>91015</v>
      </c>
      <c r="B1693" s="263" t="s">
        <v>3043</v>
      </c>
      <c r="C1693" s="264" t="s">
        <v>51</v>
      </c>
      <c r="D1693" s="265">
        <v>704.92</v>
      </c>
    </row>
    <row r="1694" spans="1:4" ht="13.5">
      <c r="A1694" s="263">
        <v>91016</v>
      </c>
      <c r="B1694" s="263" t="s">
        <v>3044</v>
      </c>
      <c r="C1694" s="264" t="s">
        <v>51</v>
      </c>
      <c r="D1694" s="265">
        <v>700.49</v>
      </c>
    </row>
    <row r="1695" spans="1:4" ht="13.5">
      <c r="A1695" s="263">
        <v>91286</v>
      </c>
      <c r="B1695" s="263" t="s">
        <v>3138</v>
      </c>
      <c r="C1695" s="264" t="s">
        <v>51</v>
      </c>
      <c r="D1695" s="265">
        <v>128.15</v>
      </c>
    </row>
    <row r="1696" spans="1:4" ht="13.5">
      <c r="A1696" s="263">
        <v>91287</v>
      </c>
      <c r="B1696" s="263" t="s">
        <v>3139</v>
      </c>
      <c r="C1696" s="264" t="s">
        <v>51</v>
      </c>
      <c r="D1696" s="265">
        <v>134.88</v>
      </c>
    </row>
    <row r="1697" spans="1:4" ht="13.5">
      <c r="A1697" s="263">
        <v>91288</v>
      </c>
      <c r="B1697" s="263" t="s">
        <v>3140</v>
      </c>
      <c r="C1697" s="264" t="s">
        <v>51</v>
      </c>
      <c r="D1697" s="265">
        <v>141.63</v>
      </c>
    </row>
    <row r="1698" spans="1:4" ht="13.5">
      <c r="A1698" s="263">
        <v>91290</v>
      </c>
      <c r="B1698" s="263" t="s">
        <v>3141</v>
      </c>
      <c r="C1698" s="264" t="s">
        <v>51</v>
      </c>
      <c r="D1698" s="265">
        <v>148.37</v>
      </c>
    </row>
    <row r="1699" spans="1:4" ht="13.5">
      <c r="A1699" s="263">
        <v>91291</v>
      </c>
      <c r="B1699" s="263" t="s">
        <v>3142</v>
      </c>
      <c r="C1699" s="264" t="s">
        <v>51</v>
      </c>
      <c r="D1699" s="265">
        <v>185.5</v>
      </c>
    </row>
    <row r="1700" spans="1:4" ht="13.5">
      <c r="A1700" s="263">
        <v>91292</v>
      </c>
      <c r="B1700" s="263" t="s">
        <v>3143</v>
      </c>
      <c r="C1700" s="264" t="s">
        <v>51</v>
      </c>
      <c r="D1700" s="265">
        <v>196.97</v>
      </c>
    </row>
    <row r="1701" spans="1:4" ht="13.5">
      <c r="A1701" s="263">
        <v>91293</v>
      </c>
      <c r="B1701" s="263" t="s">
        <v>3144</v>
      </c>
      <c r="C1701" s="264" t="s">
        <v>51</v>
      </c>
      <c r="D1701" s="265">
        <v>208.47</v>
      </c>
    </row>
    <row r="1702" spans="1:4" ht="13.5">
      <c r="A1702" s="263">
        <v>91294</v>
      </c>
      <c r="B1702" s="263" t="s">
        <v>3145</v>
      </c>
      <c r="C1702" s="264" t="s">
        <v>51</v>
      </c>
      <c r="D1702" s="265">
        <v>220.01</v>
      </c>
    </row>
    <row r="1703" spans="1:4" ht="13.5">
      <c r="A1703" s="263">
        <v>91295</v>
      </c>
      <c r="B1703" s="263" t="s">
        <v>3146</v>
      </c>
      <c r="C1703" s="264" t="s">
        <v>51</v>
      </c>
      <c r="D1703" s="265">
        <v>341.7</v>
      </c>
    </row>
    <row r="1704" spans="1:4" ht="13.5">
      <c r="A1704" s="263">
        <v>91296</v>
      </c>
      <c r="B1704" s="263" t="s">
        <v>3147</v>
      </c>
      <c r="C1704" s="264" t="s">
        <v>51</v>
      </c>
      <c r="D1704" s="265">
        <v>361.35</v>
      </c>
    </row>
    <row r="1705" spans="1:4" ht="13.5">
      <c r="A1705" s="263">
        <v>91297</v>
      </c>
      <c r="B1705" s="263" t="s">
        <v>3148</v>
      </c>
      <c r="C1705" s="264" t="s">
        <v>51</v>
      </c>
      <c r="D1705" s="265">
        <v>413.29</v>
      </c>
    </row>
    <row r="1706" spans="1:4" ht="13.5">
      <c r="A1706" s="263">
        <v>91298</v>
      </c>
      <c r="B1706" s="263" t="s">
        <v>3149</v>
      </c>
      <c r="C1706" s="264" t="s">
        <v>51</v>
      </c>
      <c r="D1706" s="265">
        <v>603.02</v>
      </c>
    </row>
    <row r="1707" spans="1:4" ht="13.5">
      <c r="A1707" s="263">
        <v>91299</v>
      </c>
      <c r="B1707" s="263" t="s">
        <v>3150</v>
      </c>
      <c r="C1707" s="264" t="s">
        <v>51</v>
      </c>
      <c r="D1707" s="265">
        <v>821.75</v>
      </c>
    </row>
    <row r="1708" spans="1:4" ht="13.5">
      <c r="A1708" s="263">
        <v>91300</v>
      </c>
      <c r="B1708" s="263" t="s">
        <v>3151</v>
      </c>
      <c r="C1708" s="264" t="s">
        <v>51</v>
      </c>
      <c r="D1708" s="265">
        <v>20.420000000000002</v>
      </c>
    </row>
    <row r="1709" spans="1:4" ht="13.5">
      <c r="A1709" s="263">
        <v>91301</v>
      </c>
      <c r="B1709" s="263" t="s">
        <v>3152</v>
      </c>
      <c r="C1709" s="264" t="s">
        <v>51</v>
      </c>
      <c r="D1709" s="265">
        <v>21.66</v>
      </c>
    </row>
    <row r="1710" spans="1:4" ht="13.5">
      <c r="A1710" s="263">
        <v>91302</v>
      </c>
      <c r="B1710" s="263" t="s">
        <v>3153</v>
      </c>
      <c r="C1710" s="264" t="s">
        <v>51</v>
      </c>
      <c r="D1710" s="265">
        <v>22.89</v>
      </c>
    </row>
    <row r="1711" spans="1:4" ht="13.5">
      <c r="A1711" s="263">
        <v>91303</v>
      </c>
      <c r="B1711" s="263" t="s">
        <v>3154</v>
      </c>
      <c r="C1711" s="264" t="s">
        <v>51</v>
      </c>
      <c r="D1711" s="265">
        <v>24.15</v>
      </c>
    </row>
    <row r="1712" spans="1:4" ht="13.5">
      <c r="A1712" s="263">
        <v>91304</v>
      </c>
      <c r="B1712" s="263" t="s">
        <v>3155</v>
      </c>
      <c r="C1712" s="264" t="s">
        <v>51</v>
      </c>
      <c r="D1712" s="265">
        <v>69.510000000000005</v>
      </c>
    </row>
    <row r="1713" spans="1:4" ht="13.5">
      <c r="A1713" s="263">
        <v>91305</v>
      </c>
      <c r="B1713" s="263" t="s">
        <v>3156</v>
      </c>
      <c r="C1713" s="264" t="s">
        <v>51</v>
      </c>
      <c r="D1713" s="265">
        <v>52.48</v>
      </c>
    </row>
    <row r="1714" spans="1:4" ht="13.5">
      <c r="A1714" s="263">
        <v>91306</v>
      </c>
      <c r="B1714" s="263" t="s">
        <v>799</v>
      </c>
      <c r="C1714" s="264" t="s">
        <v>51</v>
      </c>
      <c r="D1714" s="265">
        <v>78.02</v>
      </c>
    </row>
    <row r="1715" spans="1:4" ht="13.5">
      <c r="A1715" s="263">
        <v>91307</v>
      </c>
      <c r="B1715" s="263" t="s">
        <v>800</v>
      </c>
      <c r="C1715" s="264" t="s">
        <v>51</v>
      </c>
      <c r="D1715" s="265">
        <v>55.07</v>
      </c>
    </row>
    <row r="1716" spans="1:4" ht="13.5">
      <c r="A1716" s="263">
        <v>91312</v>
      </c>
      <c r="B1716" s="263" t="s">
        <v>3157</v>
      </c>
      <c r="C1716" s="264" t="s">
        <v>51</v>
      </c>
      <c r="D1716" s="265">
        <v>634.41</v>
      </c>
    </row>
    <row r="1717" spans="1:4" ht="13.5">
      <c r="A1717" s="263">
        <v>91313</v>
      </c>
      <c r="B1717" s="263" t="s">
        <v>3158</v>
      </c>
      <c r="C1717" s="264" t="s">
        <v>51</v>
      </c>
      <c r="D1717" s="265">
        <v>680.76</v>
      </c>
    </row>
    <row r="1718" spans="1:4" ht="13.5">
      <c r="A1718" s="263">
        <v>91314</v>
      </c>
      <c r="B1718" s="263" t="s">
        <v>3159</v>
      </c>
      <c r="C1718" s="264" t="s">
        <v>51</v>
      </c>
      <c r="D1718" s="265">
        <v>703.95</v>
      </c>
    </row>
    <row r="1719" spans="1:4" ht="13.5">
      <c r="A1719" s="263">
        <v>91315</v>
      </c>
      <c r="B1719" s="263" t="s">
        <v>3160</v>
      </c>
      <c r="C1719" s="264" t="s">
        <v>51</v>
      </c>
      <c r="D1719" s="265">
        <v>736.58</v>
      </c>
    </row>
    <row r="1720" spans="1:4" ht="13.5">
      <c r="A1720" s="263">
        <v>91318</v>
      </c>
      <c r="B1720" s="263" t="s">
        <v>3161</v>
      </c>
      <c r="C1720" s="264" t="s">
        <v>51</v>
      </c>
      <c r="D1720" s="265">
        <v>581.92999999999995</v>
      </c>
    </row>
    <row r="1721" spans="1:4" ht="13.5">
      <c r="A1721" s="263">
        <v>91319</v>
      </c>
      <c r="B1721" s="263" t="s">
        <v>3162</v>
      </c>
      <c r="C1721" s="264" t="s">
        <v>51</v>
      </c>
      <c r="D1721" s="265">
        <v>625.69000000000005</v>
      </c>
    </row>
    <row r="1722" spans="1:4" ht="13.5">
      <c r="A1722" s="263">
        <v>91320</v>
      </c>
      <c r="B1722" s="263" t="s">
        <v>3163</v>
      </c>
      <c r="C1722" s="264" t="s">
        <v>51</v>
      </c>
      <c r="D1722" s="265">
        <v>634.44000000000005</v>
      </c>
    </row>
    <row r="1723" spans="1:4" ht="13.5">
      <c r="A1723" s="263">
        <v>91321</v>
      </c>
      <c r="B1723" s="263" t="s">
        <v>3164</v>
      </c>
      <c r="C1723" s="264" t="s">
        <v>51</v>
      </c>
      <c r="D1723" s="265">
        <v>667.07</v>
      </c>
    </row>
    <row r="1724" spans="1:4" ht="13.5">
      <c r="A1724" s="263">
        <v>91324</v>
      </c>
      <c r="B1724" s="263" t="s">
        <v>3165</v>
      </c>
      <c r="C1724" s="264" t="s">
        <v>51</v>
      </c>
      <c r="D1724" s="265">
        <v>590.16</v>
      </c>
    </row>
    <row r="1725" spans="1:4" ht="13.5">
      <c r="A1725" s="263">
        <v>91325</v>
      </c>
      <c r="B1725" s="263" t="s">
        <v>3166</v>
      </c>
      <c r="C1725" s="264" t="s">
        <v>51</v>
      </c>
      <c r="D1725" s="265">
        <v>535.44000000000005</v>
      </c>
    </row>
    <row r="1726" spans="1:4" ht="13.5">
      <c r="A1726" s="263">
        <v>91326</v>
      </c>
      <c r="B1726" s="263" t="s">
        <v>3167</v>
      </c>
      <c r="C1726" s="264" t="s">
        <v>51</v>
      </c>
      <c r="D1726" s="265">
        <v>665.28</v>
      </c>
    </row>
    <row r="1727" spans="1:4" ht="13.5">
      <c r="A1727" s="263">
        <v>91327</v>
      </c>
      <c r="B1727" s="263" t="s">
        <v>3168</v>
      </c>
      <c r="C1727" s="264" t="s">
        <v>51</v>
      </c>
      <c r="D1727" s="265">
        <v>660.73</v>
      </c>
    </row>
    <row r="1728" spans="1:4" ht="13.5">
      <c r="A1728" s="263">
        <v>91328</v>
      </c>
      <c r="B1728" s="263" t="s">
        <v>3169</v>
      </c>
      <c r="C1728" s="264" t="s">
        <v>51</v>
      </c>
      <c r="D1728" s="265">
        <v>607.41999999999996</v>
      </c>
    </row>
    <row r="1729" spans="1:4" ht="13.5">
      <c r="A1729" s="263">
        <v>91329</v>
      </c>
      <c r="B1729" s="263" t="s">
        <v>3170</v>
      </c>
      <c r="C1729" s="264" t="s">
        <v>51</v>
      </c>
      <c r="D1729" s="265">
        <v>568.04</v>
      </c>
    </row>
    <row r="1730" spans="1:4" ht="13.5">
      <c r="A1730" s="263">
        <v>91330</v>
      </c>
      <c r="B1730" s="263" t="s">
        <v>3171</v>
      </c>
      <c r="C1730" s="264" t="s">
        <v>51</v>
      </c>
      <c r="D1730" s="265">
        <v>641.14</v>
      </c>
    </row>
    <row r="1731" spans="1:4" ht="13.5">
      <c r="A1731" s="263">
        <v>91331</v>
      </c>
      <c r="B1731" s="263" t="s">
        <v>3172</v>
      </c>
      <c r="C1731" s="264" t="s">
        <v>51</v>
      </c>
      <c r="D1731" s="265">
        <v>601.64</v>
      </c>
    </row>
    <row r="1732" spans="1:4" ht="13.5">
      <c r="A1732" s="263">
        <v>91332</v>
      </c>
      <c r="B1732" s="263" t="s">
        <v>3173</v>
      </c>
      <c r="C1732" s="264" t="s">
        <v>51</v>
      </c>
      <c r="D1732" s="265">
        <v>707.18</v>
      </c>
    </row>
    <row r="1733" spans="1:4" ht="13.5">
      <c r="A1733" s="263">
        <v>91333</v>
      </c>
      <c r="B1733" s="263" t="s">
        <v>3174</v>
      </c>
      <c r="C1733" s="264" t="s">
        <v>51</v>
      </c>
      <c r="D1733" s="265">
        <v>667.54</v>
      </c>
    </row>
    <row r="1734" spans="1:4" ht="13.5">
      <c r="A1734" s="263">
        <v>91334</v>
      </c>
      <c r="B1734" s="263" t="s">
        <v>3175</v>
      </c>
      <c r="C1734" s="264" t="s">
        <v>51</v>
      </c>
      <c r="D1734" s="265">
        <v>896.91</v>
      </c>
    </row>
    <row r="1735" spans="1:4" ht="13.5">
      <c r="A1735" s="263">
        <v>91335</v>
      </c>
      <c r="B1735" s="263" t="s">
        <v>3176</v>
      </c>
      <c r="C1735" s="264" t="s">
        <v>51</v>
      </c>
      <c r="D1735" s="265">
        <v>857.27</v>
      </c>
    </row>
    <row r="1736" spans="1:4" ht="13.5">
      <c r="A1736" s="263">
        <v>91336</v>
      </c>
      <c r="B1736" s="263" t="s">
        <v>3177</v>
      </c>
      <c r="C1736" s="264" t="s">
        <v>51</v>
      </c>
      <c r="D1736" s="266">
        <v>1115.6400000000001</v>
      </c>
    </row>
    <row r="1737" spans="1:4" ht="13.5">
      <c r="A1737" s="263">
        <v>91337</v>
      </c>
      <c r="B1737" s="263" t="s">
        <v>3178</v>
      </c>
      <c r="C1737" s="264" t="s">
        <v>51</v>
      </c>
      <c r="D1737" s="266">
        <v>1076</v>
      </c>
    </row>
    <row r="1738" spans="1:4" ht="13.5">
      <c r="A1738" s="263" t="s">
        <v>5264</v>
      </c>
      <c r="B1738" s="263" t="s">
        <v>5265</v>
      </c>
      <c r="C1738" s="264" t="s">
        <v>51</v>
      </c>
      <c r="D1738" s="266">
        <v>2012.3</v>
      </c>
    </row>
    <row r="1739" spans="1:4" ht="13.5">
      <c r="A1739" s="263">
        <v>84844</v>
      </c>
      <c r="B1739" s="263" t="s">
        <v>331</v>
      </c>
      <c r="C1739" s="264" t="s">
        <v>79</v>
      </c>
      <c r="D1739" s="265">
        <v>542.28</v>
      </c>
    </row>
    <row r="1740" spans="1:4" ht="13.5">
      <c r="A1740" s="263">
        <v>84845</v>
      </c>
      <c r="B1740" s="263" t="s">
        <v>1631</v>
      </c>
      <c r="C1740" s="264" t="s">
        <v>79</v>
      </c>
      <c r="D1740" s="265">
        <v>858.53</v>
      </c>
    </row>
    <row r="1741" spans="1:4" ht="13.5">
      <c r="A1741" s="263">
        <v>84846</v>
      </c>
      <c r="B1741" s="263" t="s">
        <v>332</v>
      </c>
      <c r="C1741" s="264" t="s">
        <v>79</v>
      </c>
      <c r="D1741" s="265">
        <v>868.02</v>
      </c>
    </row>
    <row r="1742" spans="1:4" ht="13.5">
      <c r="A1742" s="263">
        <v>84847</v>
      </c>
      <c r="B1742" s="263" t="s">
        <v>1632</v>
      </c>
      <c r="C1742" s="264" t="s">
        <v>79</v>
      </c>
      <c r="D1742" s="265">
        <v>868.02</v>
      </c>
    </row>
    <row r="1743" spans="1:4" ht="13.5">
      <c r="A1743" s="263">
        <v>84848</v>
      </c>
      <c r="B1743" s="263" t="s">
        <v>1633</v>
      </c>
      <c r="C1743" s="264" t="s">
        <v>79</v>
      </c>
      <c r="D1743" s="265">
        <v>677.23</v>
      </c>
    </row>
    <row r="1744" spans="1:4" ht="13.5">
      <c r="A1744" s="263">
        <v>84849</v>
      </c>
      <c r="B1744" s="263" t="s">
        <v>1634</v>
      </c>
      <c r="C1744" s="264" t="s">
        <v>51</v>
      </c>
      <c r="D1744" s="265">
        <v>77.819999999999993</v>
      </c>
    </row>
    <row r="1745" spans="1:4" ht="13.5">
      <c r="A1745" s="263" t="s">
        <v>5417</v>
      </c>
      <c r="B1745" s="263" t="s">
        <v>5418</v>
      </c>
      <c r="C1745" s="264" t="s">
        <v>79</v>
      </c>
      <c r="D1745" s="265">
        <v>408.37</v>
      </c>
    </row>
    <row r="1746" spans="1:4" ht="13.5">
      <c r="A1746" s="263" t="s">
        <v>5419</v>
      </c>
      <c r="B1746" s="263" t="s">
        <v>1132</v>
      </c>
      <c r="C1746" s="264" t="s">
        <v>79</v>
      </c>
      <c r="D1746" s="265">
        <v>284.42</v>
      </c>
    </row>
    <row r="1747" spans="1:4" ht="13.5">
      <c r="A1747" s="263" t="s">
        <v>5420</v>
      </c>
      <c r="B1747" s="263" t="s">
        <v>5421</v>
      </c>
      <c r="C1747" s="264" t="s">
        <v>79</v>
      </c>
      <c r="D1747" s="265">
        <v>379.16</v>
      </c>
    </row>
    <row r="1748" spans="1:4" ht="13.5">
      <c r="A1748" s="263" t="s">
        <v>5497</v>
      </c>
      <c r="B1748" s="263" t="s">
        <v>1159</v>
      </c>
      <c r="C1748" s="264" t="s">
        <v>51</v>
      </c>
      <c r="D1748" s="265">
        <v>117.52</v>
      </c>
    </row>
    <row r="1749" spans="1:4" ht="13.5">
      <c r="A1749" s="263" t="s">
        <v>5498</v>
      </c>
      <c r="B1749" s="263" t="s">
        <v>1160</v>
      </c>
      <c r="C1749" s="264" t="s">
        <v>51</v>
      </c>
      <c r="D1749" s="265">
        <v>129.76</v>
      </c>
    </row>
    <row r="1750" spans="1:4" ht="13.5">
      <c r="A1750" s="263" t="s">
        <v>5538</v>
      </c>
      <c r="B1750" s="263" t="s">
        <v>1172</v>
      </c>
      <c r="C1750" s="264" t="s">
        <v>79</v>
      </c>
      <c r="D1750" s="265">
        <v>410.5</v>
      </c>
    </row>
    <row r="1751" spans="1:4" ht="13.5">
      <c r="A1751" s="263" t="s">
        <v>5539</v>
      </c>
      <c r="B1751" s="263" t="s">
        <v>1173</v>
      </c>
      <c r="C1751" s="264" t="s">
        <v>79</v>
      </c>
      <c r="D1751" s="265">
        <v>351.98</v>
      </c>
    </row>
    <row r="1752" spans="1:4" ht="13.5">
      <c r="A1752" s="263" t="s">
        <v>5540</v>
      </c>
      <c r="B1752" s="263" t="s">
        <v>5541</v>
      </c>
      <c r="C1752" s="264" t="s">
        <v>79</v>
      </c>
      <c r="D1752" s="265">
        <v>256.33999999999997</v>
      </c>
    </row>
    <row r="1753" spans="1:4" ht="13.5">
      <c r="A1753" s="263">
        <v>84854</v>
      </c>
      <c r="B1753" s="263" t="s">
        <v>333</v>
      </c>
      <c r="C1753" s="264" t="s">
        <v>20</v>
      </c>
      <c r="D1753" s="265">
        <v>30.62</v>
      </c>
    </row>
    <row r="1754" spans="1:4" ht="13.5">
      <c r="A1754" s="263">
        <v>94559</v>
      </c>
      <c r="B1754" s="263" t="s">
        <v>4266</v>
      </c>
      <c r="C1754" s="264" t="s">
        <v>79</v>
      </c>
      <c r="D1754" s="265">
        <v>565.13</v>
      </c>
    </row>
    <row r="1755" spans="1:4" ht="13.5">
      <c r="A1755" s="263">
        <v>94560</v>
      </c>
      <c r="B1755" s="263" t="s">
        <v>982</v>
      </c>
      <c r="C1755" s="264" t="s">
        <v>79</v>
      </c>
      <c r="D1755" s="265">
        <v>517.13</v>
      </c>
    </row>
    <row r="1756" spans="1:4" ht="13.5">
      <c r="A1756" s="263">
        <v>94562</v>
      </c>
      <c r="B1756" s="263" t="s">
        <v>983</v>
      </c>
      <c r="C1756" s="264" t="s">
        <v>79</v>
      </c>
      <c r="D1756" s="265">
        <v>542.66999999999996</v>
      </c>
    </row>
    <row r="1757" spans="1:4" ht="13.5">
      <c r="A1757" s="263">
        <v>94563</v>
      </c>
      <c r="B1757" s="263" t="s">
        <v>984</v>
      </c>
      <c r="C1757" s="264" t="s">
        <v>79</v>
      </c>
      <c r="D1757" s="265">
        <v>682.45</v>
      </c>
    </row>
    <row r="1758" spans="1:4" ht="13.5">
      <c r="A1758" s="263">
        <v>94564</v>
      </c>
      <c r="B1758" s="263" t="s">
        <v>4267</v>
      </c>
      <c r="C1758" s="264" t="s">
        <v>79</v>
      </c>
      <c r="D1758" s="265">
        <v>517.47</v>
      </c>
    </row>
    <row r="1759" spans="1:4" ht="13.5">
      <c r="A1759" s="263">
        <v>94565</v>
      </c>
      <c r="B1759" s="263" t="s">
        <v>4268</v>
      </c>
      <c r="C1759" s="264" t="s">
        <v>79</v>
      </c>
      <c r="D1759" s="265">
        <v>501.16</v>
      </c>
    </row>
    <row r="1760" spans="1:4" ht="13.5">
      <c r="A1760" s="263">
        <v>94567</v>
      </c>
      <c r="B1760" s="263" t="s">
        <v>4269</v>
      </c>
      <c r="C1760" s="264" t="s">
        <v>79</v>
      </c>
      <c r="D1760" s="265">
        <v>521.73</v>
      </c>
    </row>
    <row r="1761" spans="1:4" ht="13.5">
      <c r="A1761" s="263">
        <v>94568</v>
      </c>
      <c r="B1761" s="263" t="s">
        <v>4270</v>
      </c>
      <c r="C1761" s="264" t="s">
        <v>79</v>
      </c>
      <c r="D1761" s="265">
        <v>657.9</v>
      </c>
    </row>
    <row r="1762" spans="1:4" ht="13.5">
      <c r="A1762" s="263">
        <v>99837</v>
      </c>
      <c r="B1762" s="263" t="s">
        <v>12647</v>
      </c>
      <c r="C1762" s="264" t="s">
        <v>20</v>
      </c>
      <c r="D1762" s="265">
        <v>357.31</v>
      </c>
    </row>
    <row r="1763" spans="1:4" ht="13.5">
      <c r="A1763" s="263">
        <v>99839</v>
      </c>
      <c r="B1763" s="263" t="s">
        <v>12648</v>
      </c>
      <c r="C1763" s="264" t="s">
        <v>20</v>
      </c>
      <c r="D1763" s="265">
        <v>308.36</v>
      </c>
    </row>
    <row r="1764" spans="1:4" ht="13.5">
      <c r="A1764" s="263">
        <v>99841</v>
      </c>
      <c r="B1764" s="263" t="s">
        <v>12649</v>
      </c>
      <c r="C1764" s="264" t="s">
        <v>20</v>
      </c>
      <c r="D1764" s="265">
        <v>727.01</v>
      </c>
    </row>
    <row r="1765" spans="1:4" ht="13.5">
      <c r="A1765" s="263">
        <v>99855</v>
      </c>
      <c r="B1765" s="263" t="s">
        <v>12650</v>
      </c>
      <c r="C1765" s="264" t="s">
        <v>20</v>
      </c>
      <c r="D1765" s="265">
        <v>61.68</v>
      </c>
    </row>
    <row r="1766" spans="1:4" ht="13.5">
      <c r="A1766" s="263">
        <v>99857</v>
      </c>
      <c r="B1766" s="263" t="s">
        <v>12651</v>
      </c>
      <c r="C1766" s="264" t="s">
        <v>20</v>
      </c>
      <c r="D1766" s="265">
        <v>55.76</v>
      </c>
    </row>
    <row r="1767" spans="1:4" ht="13.5">
      <c r="A1767" s="263">
        <v>99861</v>
      </c>
      <c r="B1767" s="263" t="s">
        <v>12652</v>
      </c>
      <c r="C1767" s="264" t="s">
        <v>79</v>
      </c>
      <c r="D1767" s="265">
        <v>389.51</v>
      </c>
    </row>
    <row r="1768" spans="1:4" ht="13.5">
      <c r="A1768" s="263">
        <v>99862</v>
      </c>
      <c r="B1768" s="263" t="s">
        <v>12653</v>
      </c>
      <c r="C1768" s="264" t="s">
        <v>79</v>
      </c>
      <c r="D1768" s="265">
        <v>363.55</v>
      </c>
    </row>
    <row r="1769" spans="1:4" ht="13.5">
      <c r="A1769" s="263">
        <v>73665</v>
      </c>
      <c r="B1769" s="263" t="s">
        <v>1551</v>
      </c>
      <c r="C1769" s="264" t="s">
        <v>20</v>
      </c>
      <c r="D1769" s="265">
        <v>58.86</v>
      </c>
    </row>
    <row r="1770" spans="1:4" ht="13.5">
      <c r="A1770" s="263" t="s">
        <v>5581</v>
      </c>
      <c r="B1770" s="263" t="s">
        <v>1182</v>
      </c>
      <c r="C1770" s="264" t="s">
        <v>20</v>
      </c>
      <c r="D1770" s="265">
        <v>233.4</v>
      </c>
    </row>
    <row r="1771" spans="1:4" ht="13.5">
      <c r="A1771" s="263">
        <v>68050</v>
      </c>
      <c r="B1771" s="263" t="s">
        <v>150</v>
      </c>
      <c r="C1771" s="264" t="s">
        <v>79</v>
      </c>
      <c r="D1771" s="265">
        <v>534.49</v>
      </c>
    </row>
    <row r="1772" spans="1:4" ht="13.5">
      <c r="A1772" s="263">
        <v>90838</v>
      </c>
      <c r="B1772" s="263" t="s">
        <v>749</v>
      </c>
      <c r="C1772" s="264" t="s">
        <v>51</v>
      </c>
      <c r="D1772" s="265">
        <v>770.65</v>
      </c>
    </row>
    <row r="1773" spans="1:4" ht="13.5">
      <c r="A1773" s="263">
        <v>91338</v>
      </c>
      <c r="B1773" s="263" t="s">
        <v>6121</v>
      </c>
      <c r="C1773" s="264" t="s">
        <v>79</v>
      </c>
      <c r="D1773" s="265">
        <v>910.52</v>
      </c>
    </row>
    <row r="1774" spans="1:4" ht="13.5">
      <c r="A1774" s="263">
        <v>91341</v>
      </c>
      <c r="B1774" s="263" t="s">
        <v>3179</v>
      </c>
      <c r="C1774" s="264" t="s">
        <v>79</v>
      </c>
      <c r="D1774" s="265">
        <v>675.07</v>
      </c>
    </row>
    <row r="1775" spans="1:4" ht="13.5">
      <c r="A1775" s="263">
        <v>94805</v>
      </c>
      <c r="B1775" s="263" t="s">
        <v>4390</v>
      </c>
      <c r="C1775" s="264" t="s">
        <v>51</v>
      </c>
      <c r="D1775" s="266">
        <v>1011.72</v>
      </c>
    </row>
    <row r="1776" spans="1:4" ht="13.5">
      <c r="A1776" s="263">
        <v>94806</v>
      </c>
      <c r="B1776" s="263" t="s">
        <v>995</v>
      </c>
      <c r="C1776" s="264" t="s">
        <v>51</v>
      </c>
      <c r="D1776" s="265">
        <v>371.8</v>
      </c>
    </row>
    <row r="1777" spans="1:4" ht="13.5">
      <c r="A1777" s="263">
        <v>94807</v>
      </c>
      <c r="B1777" s="263" t="s">
        <v>996</v>
      </c>
      <c r="C1777" s="264" t="s">
        <v>51</v>
      </c>
      <c r="D1777" s="265">
        <v>443.84</v>
      </c>
    </row>
    <row r="1778" spans="1:4" ht="13.5">
      <c r="A1778" s="263" t="s">
        <v>5194</v>
      </c>
      <c r="B1778" s="263" t="s">
        <v>1038</v>
      </c>
      <c r="C1778" s="264" t="s">
        <v>51</v>
      </c>
      <c r="D1778" s="265">
        <v>109.94</v>
      </c>
    </row>
    <row r="1779" spans="1:4" ht="13.5">
      <c r="A1779" s="263">
        <v>84885</v>
      </c>
      <c r="B1779" s="263" t="s">
        <v>1636</v>
      </c>
      <c r="C1779" s="264" t="s">
        <v>51</v>
      </c>
      <c r="D1779" s="265">
        <v>604.03</v>
      </c>
    </row>
    <row r="1780" spans="1:4" ht="13.5">
      <c r="A1780" s="263">
        <v>84886</v>
      </c>
      <c r="B1780" s="263" t="s">
        <v>335</v>
      </c>
      <c r="C1780" s="264" t="s">
        <v>51</v>
      </c>
      <c r="D1780" s="266">
        <v>1099.3599999999999</v>
      </c>
    </row>
    <row r="1781" spans="1:4" ht="13.5">
      <c r="A1781" s="263">
        <v>84889</v>
      </c>
      <c r="B1781" s="263" t="s">
        <v>336</v>
      </c>
      <c r="C1781" s="264" t="s">
        <v>51</v>
      </c>
      <c r="D1781" s="265">
        <v>18.04</v>
      </c>
    </row>
    <row r="1782" spans="1:4" ht="13.5">
      <c r="A1782" s="263">
        <v>84891</v>
      </c>
      <c r="B1782" s="263" t="s">
        <v>337</v>
      </c>
      <c r="C1782" s="264" t="s">
        <v>51</v>
      </c>
      <c r="D1782" s="265">
        <v>181.57</v>
      </c>
    </row>
    <row r="1783" spans="1:4" ht="13.5">
      <c r="A1783" s="263" t="s">
        <v>5487</v>
      </c>
      <c r="B1783" s="263" t="s">
        <v>1153</v>
      </c>
      <c r="C1783" s="264" t="s">
        <v>51</v>
      </c>
      <c r="D1783" s="265">
        <v>34.35</v>
      </c>
    </row>
    <row r="1784" spans="1:4" ht="13.5">
      <c r="A1784" s="263" t="s">
        <v>5488</v>
      </c>
      <c r="B1784" s="263" t="s">
        <v>1154</v>
      </c>
      <c r="C1784" s="264" t="s">
        <v>51</v>
      </c>
      <c r="D1784" s="265">
        <v>29.13</v>
      </c>
    </row>
    <row r="1785" spans="1:4" ht="13.5">
      <c r="A1785" s="263" t="s">
        <v>5500</v>
      </c>
      <c r="B1785" s="263" t="s">
        <v>5501</v>
      </c>
      <c r="C1785" s="264" t="s">
        <v>51</v>
      </c>
      <c r="D1785" s="265">
        <v>150.81</v>
      </c>
    </row>
    <row r="1786" spans="1:4" ht="13.5">
      <c r="A1786" s="263">
        <v>84950</v>
      </c>
      <c r="B1786" s="263" t="s">
        <v>338</v>
      </c>
      <c r="C1786" s="264" t="s">
        <v>51</v>
      </c>
      <c r="D1786" s="265">
        <v>48.36</v>
      </c>
    </row>
    <row r="1787" spans="1:4" ht="13.5">
      <c r="A1787" s="263">
        <v>84952</v>
      </c>
      <c r="B1787" s="263" t="s">
        <v>339</v>
      </c>
      <c r="C1787" s="264" t="s">
        <v>51</v>
      </c>
      <c r="D1787" s="265">
        <v>36.18</v>
      </c>
    </row>
    <row r="1788" spans="1:4" ht="13.5">
      <c r="A1788" s="263">
        <v>72116</v>
      </c>
      <c r="B1788" s="263" t="s">
        <v>154</v>
      </c>
      <c r="C1788" s="264" t="s">
        <v>79</v>
      </c>
      <c r="D1788" s="265">
        <v>100.78</v>
      </c>
    </row>
    <row r="1789" spans="1:4" ht="13.5">
      <c r="A1789" s="263">
        <v>72117</v>
      </c>
      <c r="B1789" s="263" t="s">
        <v>155</v>
      </c>
      <c r="C1789" s="264" t="s">
        <v>79</v>
      </c>
      <c r="D1789" s="265">
        <v>129.04</v>
      </c>
    </row>
    <row r="1790" spans="1:4" ht="13.5">
      <c r="A1790" s="263">
        <v>72118</v>
      </c>
      <c r="B1790" s="263" t="s">
        <v>1484</v>
      </c>
      <c r="C1790" s="264" t="s">
        <v>79</v>
      </c>
      <c r="D1790" s="265">
        <v>165.76</v>
      </c>
    </row>
    <row r="1791" spans="1:4" ht="13.5">
      <c r="A1791" s="263">
        <v>72119</v>
      </c>
      <c r="B1791" s="263" t="s">
        <v>1485</v>
      </c>
      <c r="C1791" s="264" t="s">
        <v>79</v>
      </c>
      <c r="D1791" s="265">
        <v>208.45</v>
      </c>
    </row>
    <row r="1792" spans="1:4" ht="13.5">
      <c r="A1792" s="263">
        <v>72120</v>
      </c>
      <c r="B1792" s="263" t="s">
        <v>1486</v>
      </c>
      <c r="C1792" s="264" t="s">
        <v>79</v>
      </c>
      <c r="D1792" s="265">
        <v>262.86</v>
      </c>
    </row>
    <row r="1793" spans="1:4" ht="13.5">
      <c r="A1793" s="263">
        <v>72122</v>
      </c>
      <c r="B1793" s="263" t="s">
        <v>156</v>
      </c>
      <c r="C1793" s="264" t="s">
        <v>79</v>
      </c>
      <c r="D1793" s="265">
        <v>111.05</v>
      </c>
    </row>
    <row r="1794" spans="1:4" ht="13.5">
      <c r="A1794" s="263">
        <v>72123</v>
      </c>
      <c r="B1794" s="263" t="s">
        <v>157</v>
      </c>
      <c r="C1794" s="264" t="s">
        <v>79</v>
      </c>
      <c r="D1794" s="265">
        <v>293.05</v>
      </c>
    </row>
    <row r="1795" spans="1:4" ht="13.5">
      <c r="A1795" s="263" t="s">
        <v>5301</v>
      </c>
      <c r="B1795" s="263" t="s">
        <v>5302</v>
      </c>
      <c r="C1795" s="264" t="s">
        <v>51</v>
      </c>
      <c r="D1795" s="266">
        <v>1910.45</v>
      </c>
    </row>
    <row r="1796" spans="1:4" ht="13.5">
      <c r="A1796" s="263" t="s">
        <v>5507</v>
      </c>
      <c r="B1796" s="263" t="s">
        <v>1165</v>
      </c>
      <c r="C1796" s="264" t="s">
        <v>79</v>
      </c>
      <c r="D1796" s="265">
        <v>380.96</v>
      </c>
    </row>
    <row r="1797" spans="1:4" ht="13.5">
      <c r="A1797" s="263" t="s">
        <v>5508</v>
      </c>
      <c r="B1797" s="263" t="s">
        <v>5509</v>
      </c>
      <c r="C1797" s="264" t="s">
        <v>79</v>
      </c>
      <c r="D1797" s="265">
        <v>408.41</v>
      </c>
    </row>
    <row r="1798" spans="1:4" ht="13.5">
      <c r="A1798" s="263">
        <v>84957</v>
      </c>
      <c r="B1798" s="263" t="s">
        <v>340</v>
      </c>
      <c r="C1798" s="264" t="s">
        <v>79</v>
      </c>
      <c r="D1798" s="265">
        <v>154.96</v>
      </c>
    </row>
    <row r="1799" spans="1:4" ht="13.5">
      <c r="A1799" s="263">
        <v>84959</v>
      </c>
      <c r="B1799" s="263" t="s">
        <v>341</v>
      </c>
      <c r="C1799" s="264" t="s">
        <v>79</v>
      </c>
      <c r="D1799" s="265">
        <v>180.96</v>
      </c>
    </row>
    <row r="1800" spans="1:4" ht="13.5">
      <c r="A1800" s="263">
        <v>85001</v>
      </c>
      <c r="B1800" s="263" t="s">
        <v>342</v>
      </c>
      <c r="C1800" s="264" t="s">
        <v>79</v>
      </c>
      <c r="D1800" s="265">
        <v>172.29</v>
      </c>
    </row>
    <row r="1801" spans="1:4" ht="13.5">
      <c r="A1801" s="263">
        <v>85002</v>
      </c>
      <c r="B1801" s="263" t="s">
        <v>343</v>
      </c>
      <c r="C1801" s="264" t="s">
        <v>79</v>
      </c>
      <c r="D1801" s="265">
        <v>241.63</v>
      </c>
    </row>
    <row r="1802" spans="1:4" ht="13.5">
      <c r="A1802" s="263">
        <v>85004</v>
      </c>
      <c r="B1802" s="263" t="s">
        <v>344</v>
      </c>
      <c r="C1802" s="264" t="s">
        <v>79</v>
      </c>
      <c r="D1802" s="265">
        <v>120.29</v>
      </c>
    </row>
    <row r="1803" spans="1:4" ht="13.5">
      <c r="A1803" s="263">
        <v>85005</v>
      </c>
      <c r="B1803" s="263" t="s">
        <v>345</v>
      </c>
      <c r="C1803" s="264" t="s">
        <v>79</v>
      </c>
      <c r="D1803" s="265">
        <v>348.24</v>
      </c>
    </row>
    <row r="1804" spans="1:4" ht="13.5">
      <c r="A1804" s="263">
        <v>68054</v>
      </c>
      <c r="B1804" s="263" t="s">
        <v>151</v>
      </c>
      <c r="C1804" s="264" t="s">
        <v>79</v>
      </c>
      <c r="D1804" s="265">
        <v>252.45</v>
      </c>
    </row>
    <row r="1805" spans="1:4" ht="13.5">
      <c r="A1805" s="263" t="s">
        <v>5503</v>
      </c>
      <c r="B1805" s="263" t="s">
        <v>1163</v>
      </c>
      <c r="C1805" s="264" t="s">
        <v>79</v>
      </c>
      <c r="D1805" s="265">
        <v>343.51</v>
      </c>
    </row>
    <row r="1806" spans="1:4" ht="13.5">
      <c r="A1806" s="263" t="s">
        <v>5602</v>
      </c>
      <c r="B1806" s="263" t="s">
        <v>5603</v>
      </c>
      <c r="C1806" s="264" t="s">
        <v>79</v>
      </c>
      <c r="D1806" s="265">
        <v>612.53</v>
      </c>
    </row>
    <row r="1807" spans="1:4" ht="13.5">
      <c r="A1807" s="263">
        <v>85188</v>
      </c>
      <c r="B1807" s="263" t="s">
        <v>1639</v>
      </c>
      <c r="C1807" s="264" t="s">
        <v>51</v>
      </c>
      <c r="D1807" s="265">
        <v>602.37</v>
      </c>
    </row>
    <row r="1808" spans="1:4" ht="13.5">
      <c r="A1808" s="263">
        <v>85189</v>
      </c>
      <c r="B1808" s="263" t="s">
        <v>1640</v>
      </c>
      <c r="C1808" s="264" t="s">
        <v>51</v>
      </c>
      <c r="D1808" s="266">
        <v>1211.99</v>
      </c>
    </row>
    <row r="1809" spans="1:4" ht="13.5">
      <c r="A1809" s="263">
        <v>85010</v>
      </c>
      <c r="B1809" s="263" t="s">
        <v>346</v>
      </c>
      <c r="C1809" s="264" t="s">
        <v>79</v>
      </c>
      <c r="D1809" s="265">
        <v>577.12</v>
      </c>
    </row>
    <row r="1810" spans="1:4" ht="13.5">
      <c r="A1810" s="263">
        <v>85014</v>
      </c>
      <c r="B1810" s="263" t="s">
        <v>347</v>
      </c>
      <c r="C1810" s="264" t="s">
        <v>79</v>
      </c>
      <c r="D1810" s="265">
        <v>681.32</v>
      </c>
    </row>
    <row r="1811" spans="1:4" ht="13.5">
      <c r="A1811" s="263">
        <v>94569</v>
      </c>
      <c r="B1811" s="263" t="s">
        <v>4271</v>
      </c>
      <c r="C1811" s="264" t="s">
        <v>79</v>
      </c>
      <c r="D1811" s="265">
        <v>784.48</v>
      </c>
    </row>
    <row r="1812" spans="1:4" ht="13.5">
      <c r="A1812" s="263">
        <v>94570</v>
      </c>
      <c r="B1812" s="263" t="s">
        <v>4272</v>
      </c>
      <c r="C1812" s="264" t="s">
        <v>79</v>
      </c>
      <c r="D1812" s="265">
        <v>510.48</v>
      </c>
    </row>
    <row r="1813" spans="1:4" ht="13.5">
      <c r="A1813" s="263">
        <v>94572</v>
      </c>
      <c r="B1813" s="263" t="s">
        <v>4273</v>
      </c>
      <c r="C1813" s="264" t="s">
        <v>79</v>
      </c>
      <c r="D1813" s="265">
        <v>774.73</v>
      </c>
    </row>
    <row r="1814" spans="1:4" ht="13.5">
      <c r="A1814" s="263">
        <v>94573</v>
      </c>
      <c r="B1814" s="263" t="s">
        <v>4274</v>
      </c>
      <c r="C1814" s="264" t="s">
        <v>79</v>
      </c>
      <c r="D1814" s="265">
        <v>584.15</v>
      </c>
    </row>
    <row r="1815" spans="1:4" ht="13.5">
      <c r="A1815" s="263">
        <v>94574</v>
      </c>
      <c r="B1815" s="263" t="s">
        <v>4275</v>
      </c>
      <c r="C1815" s="264" t="s">
        <v>79</v>
      </c>
      <c r="D1815" s="265">
        <v>870.4</v>
      </c>
    </row>
    <row r="1816" spans="1:4" ht="13.5">
      <c r="A1816" s="263">
        <v>94575</v>
      </c>
      <c r="B1816" s="263" t="s">
        <v>985</v>
      </c>
      <c r="C1816" s="264" t="s">
        <v>79</v>
      </c>
      <c r="D1816" s="265">
        <v>819.11</v>
      </c>
    </row>
    <row r="1817" spans="1:4" ht="13.5">
      <c r="A1817" s="263">
        <v>94576</v>
      </c>
      <c r="B1817" s="263" t="s">
        <v>986</v>
      </c>
      <c r="C1817" s="264" t="s">
        <v>79</v>
      </c>
      <c r="D1817" s="265">
        <v>519.92999999999995</v>
      </c>
    </row>
    <row r="1818" spans="1:4" ht="13.5">
      <c r="A1818" s="263">
        <v>94578</v>
      </c>
      <c r="B1818" s="263" t="s">
        <v>987</v>
      </c>
      <c r="C1818" s="264" t="s">
        <v>79</v>
      </c>
      <c r="D1818" s="265">
        <v>784.35</v>
      </c>
    </row>
    <row r="1819" spans="1:4" ht="13.5">
      <c r="A1819" s="263">
        <v>94579</v>
      </c>
      <c r="B1819" s="263" t="s">
        <v>988</v>
      </c>
      <c r="C1819" s="264" t="s">
        <v>79</v>
      </c>
      <c r="D1819" s="265">
        <v>594.71</v>
      </c>
    </row>
    <row r="1820" spans="1:4" ht="13.5">
      <c r="A1820" s="263">
        <v>94580</v>
      </c>
      <c r="B1820" s="263" t="s">
        <v>989</v>
      </c>
      <c r="C1820" s="264" t="s">
        <v>79</v>
      </c>
      <c r="D1820" s="265">
        <v>880.59</v>
      </c>
    </row>
    <row r="1821" spans="1:4" ht="13.5">
      <c r="A1821" s="263">
        <v>94581</v>
      </c>
      <c r="B1821" s="263" t="s">
        <v>4276</v>
      </c>
      <c r="C1821" s="264" t="s">
        <v>79</v>
      </c>
      <c r="D1821" s="265">
        <v>820</v>
      </c>
    </row>
    <row r="1822" spans="1:4" ht="13.5">
      <c r="A1822" s="263">
        <v>94582</v>
      </c>
      <c r="B1822" s="263" t="s">
        <v>4277</v>
      </c>
      <c r="C1822" s="264" t="s">
        <v>79</v>
      </c>
      <c r="D1822" s="265">
        <v>520.9</v>
      </c>
    </row>
    <row r="1823" spans="1:4" ht="13.5">
      <c r="A1823" s="263">
        <v>94584</v>
      </c>
      <c r="B1823" s="263" t="s">
        <v>4278</v>
      </c>
      <c r="C1823" s="264" t="s">
        <v>79</v>
      </c>
      <c r="D1823" s="265">
        <v>790.98</v>
      </c>
    </row>
    <row r="1824" spans="1:4" ht="13.5">
      <c r="A1824" s="263">
        <v>94585</v>
      </c>
      <c r="B1824" s="263" t="s">
        <v>4279</v>
      </c>
      <c r="C1824" s="264" t="s">
        <v>79</v>
      </c>
      <c r="D1824" s="265">
        <v>594.75</v>
      </c>
    </row>
    <row r="1825" spans="1:4" ht="13.5">
      <c r="A1825" s="263">
        <v>94586</v>
      </c>
      <c r="B1825" s="263" t="s">
        <v>4280</v>
      </c>
      <c r="C1825" s="264" t="s">
        <v>79</v>
      </c>
      <c r="D1825" s="265">
        <v>887.93</v>
      </c>
    </row>
    <row r="1826" spans="1:4" ht="13.5">
      <c r="A1826" s="263" t="s">
        <v>5405</v>
      </c>
      <c r="B1826" s="263" t="s">
        <v>1124</v>
      </c>
      <c r="C1826" s="264" t="s">
        <v>20</v>
      </c>
      <c r="D1826" s="265">
        <v>35.380000000000003</v>
      </c>
    </row>
    <row r="1827" spans="1:4" ht="13.5">
      <c r="A1827" s="263" t="s">
        <v>5406</v>
      </c>
      <c r="B1827" s="263" t="s">
        <v>5407</v>
      </c>
      <c r="C1827" s="264" t="s">
        <v>20</v>
      </c>
      <c r="D1827" s="265">
        <v>27.76</v>
      </c>
    </row>
    <row r="1828" spans="1:4" ht="13.5">
      <c r="A1828" s="263">
        <v>85015</v>
      </c>
      <c r="B1828" s="263" t="s">
        <v>348</v>
      </c>
      <c r="C1828" s="264" t="s">
        <v>20</v>
      </c>
      <c r="D1828" s="265">
        <v>19.77</v>
      </c>
    </row>
    <row r="1829" spans="1:4" ht="13.5">
      <c r="A1829" s="263">
        <v>85016</v>
      </c>
      <c r="B1829" s="263" t="s">
        <v>349</v>
      </c>
      <c r="C1829" s="264" t="s">
        <v>20</v>
      </c>
      <c r="D1829" s="265">
        <v>25.2</v>
      </c>
    </row>
    <row r="1830" spans="1:4" ht="13.5">
      <c r="A1830" s="263">
        <v>97751</v>
      </c>
      <c r="B1830" s="263" t="s">
        <v>6033</v>
      </c>
      <c r="C1830" s="264" t="s">
        <v>46</v>
      </c>
      <c r="D1830" s="265">
        <v>590.66</v>
      </c>
    </row>
    <row r="1831" spans="1:4" ht="13.5">
      <c r="A1831" s="263">
        <v>97752</v>
      </c>
      <c r="B1831" s="263" t="s">
        <v>6034</v>
      </c>
      <c r="C1831" s="264" t="s">
        <v>46</v>
      </c>
      <c r="D1831" s="265">
        <v>562.69000000000005</v>
      </c>
    </row>
    <row r="1832" spans="1:4" ht="13.5">
      <c r="A1832" s="263">
        <v>97753</v>
      </c>
      <c r="B1832" s="263" t="s">
        <v>6035</v>
      </c>
      <c r="C1832" s="264" t="s">
        <v>46</v>
      </c>
      <c r="D1832" s="265">
        <v>523.62</v>
      </c>
    </row>
    <row r="1833" spans="1:4" ht="13.5">
      <c r="A1833" s="263">
        <v>97754</v>
      </c>
      <c r="B1833" s="263" t="s">
        <v>6036</v>
      </c>
      <c r="C1833" s="264" t="s">
        <v>46</v>
      </c>
      <c r="D1833" s="265">
        <v>497.99</v>
      </c>
    </row>
    <row r="1834" spans="1:4" ht="13.5">
      <c r="A1834" s="263">
        <v>97755</v>
      </c>
      <c r="B1834" s="263" t="s">
        <v>6037</v>
      </c>
      <c r="C1834" s="264" t="s">
        <v>46</v>
      </c>
      <c r="D1834" s="265">
        <v>572.39</v>
      </c>
    </row>
    <row r="1835" spans="1:4" ht="13.5">
      <c r="A1835" s="263">
        <v>97756</v>
      </c>
      <c r="B1835" s="263" t="s">
        <v>6038</v>
      </c>
      <c r="C1835" s="264" t="s">
        <v>46</v>
      </c>
      <c r="D1835" s="265">
        <v>547.41</v>
      </c>
    </row>
    <row r="1836" spans="1:4" ht="13.5">
      <c r="A1836" s="263">
        <v>97757</v>
      </c>
      <c r="B1836" s="263" t="s">
        <v>6039</v>
      </c>
      <c r="C1836" s="264" t="s">
        <v>46</v>
      </c>
      <c r="D1836" s="265">
        <v>505.52</v>
      </c>
    </row>
    <row r="1837" spans="1:4" ht="13.5">
      <c r="A1837" s="263">
        <v>97758</v>
      </c>
      <c r="B1837" s="263" t="s">
        <v>6040</v>
      </c>
      <c r="C1837" s="264" t="s">
        <v>46</v>
      </c>
      <c r="D1837" s="265">
        <v>474.09</v>
      </c>
    </row>
    <row r="1838" spans="1:4" ht="13.5">
      <c r="A1838" s="263">
        <v>97759</v>
      </c>
      <c r="B1838" s="263" t="s">
        <v>6041</v>
      </c>
      <c r="C1838" s="264" t="s">
        <v>46</v>
      </c>
      <c r="D1838" s="265">
        <v>570.29999999999995</v>
      </c>
    </row>
    <row r="1839" spans="1:4" ht="13.5">
      <c r="A1839" s="263">
        <v>97760</v>
      </c>
      <c r="B1839" s="263" t="s">
        <v>6042</v>
      </c>
      <c r="C1839" s="264" t="s">
        <v>46</v>
      </c>
      <c r="D1839" s="265">
        <v>537.9</v>
      </c>
    </row>
    <row r="1840" spans="1:4" ht="13.5">
      <c r="A1840" s="263">
        <v>97761</v>
      </c>
      <c r="B1840" s="263" t="s">
        <v>6043</v>
      </c>
      <c r="C1840" s="264" t="s">
        <v>46</v>
      </c>
      <c r="D1840" s="265">
        <v>491.5</v>
      </c>
    </row>
    <row r="1841" spans="1:4" ht="13.5">
      <c r="A1841" s="263">
        <v>97762</v>
      </c>
      <c r="B1841" s="263" t="s">
        <v>6044</v>
      </c>
      <c r="C1841" s="264" t="s">
        <v>46</v>
      </c>
      <c r="D1841" s="265">
        <v>456.37</v>
      </c>
    </row>
    <row r="1842" spans="1:4" ht="13.5">
      <c r="A1842" s="263">
        <v>97763</v>
      </c>
      <c r="B1842" s="263" t="s">
        <v>6045</v>
      </c>
      <c r="C1842" s="264" t="s">
        <v>46</v>
      </c>
      <c r="D1842" s="265">
        <v>558.73</v>
      </c>
    </row>
    <row r="1843" spans="1:4" ht="13.5">
      <c r="A1843" s="263">
        <v>97764</v>
      </c>
      <c r="B1843" s="263" t="s">
        <v>6046</v>
      </c>
      <c r="C1843" s="264" t="s">
        <v>46</v>
      </c>
      <c r="D1843" s="265">
        <v>498.2</v>
      </c>
    </row>
    <row r="1844" spans="1:4" ht="13.5">
      <c r="A1844" s="263">
        <v>97765</v>
      </c>
      <c r="B1844" s="263" t="s">
        <v>6047</v>
      </c>
      <c r="C1844" s="264" t="s">
        <v>46</v>
      </c>
      <c r="D1844" s="265">
        <v>471.49</v>
      </c>
    </row>
    <row r="1845" spans="1:4" ht="13.5">
      <c r="A1845" s="263">
        <v>97766</v>
      </c>
      <c r="B1845" s="263" t="s">
        <v>6048</v>
      </c>
      <c r="C1845" s="264" t="s">
        <v>46</v>
      </c>
      <c r="D1845" s="265">
        <v>454.7</v>
      </c>
    </row>
    <row r="1846" spans="1:4" ht="13.5">
      <c r="A1846" s="263">
        <v>97767</v>
      </c>
      <c r="B1846" s="263" t="s">
        <v>6049</v>
      </c>
      <c r="C1846" s="264" t="s">
        <v>46</v>
      </c>
      <c r="D1846" s="265">
        <v>472.15</v>
      </c>
    </row>
    <row r="1847" spans="1:4" ht="13.5">
      <c r="A1847" s="263">
        <v>97768</v>
      </c>
      <c r="B1847" s="263" t="s">
        <v>6050</v>
      </c>
      <c r="C1847" s="264" t="s">
        <v>46</v>
      </c>
      <c r="D1847" s="265">
        <v>460.9</v>
      </c>
    </row>
    <row r="1848" spans="1:4" ht="13.5">
      <c r="A1848" s="263">
        <v>97769</v>
      </c>
      <c r="B1848" s="263" t="s">
        <v>6051</v>
      </c>
      <c r="C1848" s="264" t="s">
        <v>46</v>
      </c>
      <c r="D1848" s="265">
        <v>437.73</v>
      </c>
    </row>
    <row r="1849" spans="1:4" ht="13.5">
      <c r="A1849" s="263">
        <v>97770</v>
      </c>
      <c r="B1849" s="263" t="s">
        <v>6052</v>
      </c>
      <c r="C1849" s="264" t="s">
        <v>46</v>
      </c>
      <c r="D1849" s="265">
        <v>418.4</v>
      </c>
    </row>
    <row r="1850" spans="1:4" ht="13.5">
      <c r="A1850" s="263">
        <v>97771</v>
      </c>
      <c r="B1850" s="263" t="s">
        <v>6053</v>
      </c>
      <c r="C1850" s="264" t="s">
        <v>46</v>
      </c>
      <c r="D1850" s="265">
        <v>453.87</v>
      </c>
    </row>
    <row r="1851" spans="1:4" ht="13.5">
      <c r="A1851" s="263">
        <v>97772</v>
      </c>
      <c r="B1851" s="263" t="s">
        <v>6054</v>
      </c>
      <c r="C1851" s="264" t="s">
        <v>46</v>
      </c>
      <c r="D1851" s="265">
        <v>438.57</v>
      </c>
    </row>
    <row r="1852" spans="1:4" ht="13.5">
      <c r="A1852" s="263">
        <v>97773</v>
      </c>
      <c r="B1852" s="263" t="s">
        <v>6055</v>
      </c>
      <c r="C1852" s="264" t="s">
        <v>46</v>
      </c>
      <c r="D1852" s="265">
        <v>414.62</v>
      </c>
    </row>
    <row r="1853" spans="1:4" ht="13.5">
      <c r="A1853" s="263">
        <v>97774</v>
      </c>
      <c r="B1853" s="263" t="s">
        <v>6056</v>
      </c>
      <c r="C1853" s="264" t="s">
        <v>46</v>
      </c>
      <c r="D1853" s="265">
        <v>393.87</v>
      </c>
    </row>
    <row r="1854" spans="1:4" ht="13.5">
      <c r="A1854" s="263">
        <v>97775</v>
      </c>
      <c r="B1854" s="263" t="s">
        <v>6057</v>
      </c>
      <c r="C1854" s="264" t="s">
        <v>46</v>
      </c>
      <c r="D1854" s="265">
        <v>661.5</v>
      </c>
    </row>
    <row r="1855" spans="1:4" ht="13.5">
      <c r="A1855" s="263">
        <v>97776</v>
      </c>
      <c r="B1855" s="263" t="s">
        <v>6058</v>
      </c>
      <c r="C1855" s="264" t="s">
        <v>46</v>
      </c>
      <c r="D1855" s="265">
        <v>631.95000000000005</v>
      </c>
    </row>
    <row r="1856" spans="1:4" ht="13.5">
      <c r="A1856" s="263">
        <v>97777</v>
      </c>
      <c r="B1856" s="263" t="s">
        <v>6059</v>
      </c>
      <c r="C1856" s="264" t="s">
        <v>46</v>
      </c>
      <c r="D1856" s="265">
        <v>591.07000000000005</v>
      </c>
    </row>
    <row r="1857" spans="1:4" ht="13.5">
      <c r="A1857" s="263">
        <v>97778</v>
      </c>
      <c r="B1857" s="263" t="s">
        <v>6060</v>
      </c>
      <c r="C1857" s="264" t="s">
        <v>46</v>
      </c>
      <c r="D1857" s="265">
        <v>564.66999999999996</v>
      </c>
    </row>
    <row r="1858" spans="1:4" ht="13.5">
      <c r="A1858" s="263">
        <v>97779</v>
      </c>
      <c r="B1858" s="263" t="s">
        <v>6061</v>
      </c>
      <c r="C1858" s="264" t="s">
        <v>46</v>
      </c>
      <c r="D1858" s="265">
        <v>631.88</v>
      </c>
    </row>
    <row r="1859" spans="1:4" ht="13.5">
      <c r="A1859" s="263">
        <v>97780</v>
      </c>
      <c r="B1859" s="263" t="s">
        <v>6062</v>
      </c>
      <c r="C1859" s="264" t="s">
        <v>46</v>
      </c>
      <c r="D1859" s="265">
        <v>606.70000000000005</v>
      </c>
    </row>
    <row r="1860" spans="1:4" ht="13.5">
      <c r="A1860" s="263">
        <v>97781</v>
      </c>
      <c r="B1860" s="263" t="s">
        <v>6063</v>
      </c>
      <c r="C1860" s="264" t="s">
        <v>46</v>
      </c>
      <c r="D1860" s="265">
        <v>563.17999999999995</v>
      </c>
    </row>
    <row r="1861" spans="1:4" ht="13.5">
      <c r="A1861" s="263">
        <v>97782</v>
      </c>
      <c r="B1861" s="263" t="s">
        <v>6064</v>
      </c>
      <c r="C1861" s="264" t="s">
        <v>46</v>
      </c>
      <c r="D1861" s="265">
        <v>530.08000000000004</v>
      </c>
    </row>
    <row r="1862" spans="1:4" ht="13.5">
      <c r="A1862" s="263">
        <v>97783</v>
      </c>
      <c r="B1862" s="263" t="s">
        <v>6065</v>
      </c>
      <c r="C1862" s="264" t="s">
        <v>46</v>
      </c>
      <c r="D1862" s="265">
        <v>629.16999999999996</v>
      </c>
    </row>
    <row r="1863" spans="1:4" ht="13.5">
      <c r="A1863" s="263">
        <v>97784</v>
      </c>
      <c r="B1863" s="263" t="s">
        <v>6066</v>
      </c>
      <c r="C1863" s="264" t="s">
        <v>46</v>
      </c>
      <c r="D1863" s="265">
        <v>595.44000000000005</v>
      </c>
    </row>
    <row r="1864" spans="1:4" ht="13.5">
      <c r="A1864" s="263">
        <v>97785</v>
      </c>
      <c r="B1864" s="263" t="s">
        <v>6067</v>
      </c>
      <c r="C1864" s="264" t="s">
        <v>46</v>
      </c>
      <c r="D1864" s="265">
        <v>546.91</v>
      </c>
    </row>
    <row r="1865" spans="1:4" ht="13.5">
      <c r="A1865" s="263">
        <v>97786</v>
      </c>
      <c r="B1865" s="263" t="s">
        <v>6068</v>
      </c>
      <c r="C1865" s="264" t="s">
        <v>46</v>
      </c>
      <c r="D1865" s="265">
        <v>509.45</v>
      </c>
    </row>
    <row r="1866" spans="1:4" ht="13.5">
      <c r="A1866" s="263">
        <v>97787</v>
      </c>
      <c r="B1866" s="263" t="s">
        <v>6069</v>
      </c>
      <c r="C1866" s="264" t="s">
        <v>46</v>
      </c>
      <c r="D1866" s="265">
        <v>588.84</v>
      </c>
    </row>
    <row r="1867" spans="1:4" ht="13.5">
      <c r="A1867" s="263">
        <v>97788</v>
      </c>
      <c r="B1867" s="263" t="s">
        <v>6070</v>
      </c>
      <c r="C1867" s="264" t="s">
        <v>46</v>
      </c>
      <c r="D1867" s="265">
        <v>567.46</v>
      </c>
    </row>
    <row r="1868" spans="1:4" ht="13.5">
      <c r="A1868" s="263">
        <v>97789</v>
      </c>
      <c r="B1868" s="263" t="s">
        <v>6071</v>
      </c>
      <c r="C1868" s="264" t="s">
        <v>46</v>
      </c>
      <c r="D1868" s="265">
        <v>538.94000000000005</v>
      </c>
    </row>
    <row r="1869" spans="1:4" ht="13.5">
      <c r="A1869" s="263">
        <v>97790</v>
      </c>
      <c r="B1869" s="263" t="s">
        <v>6072</v>
      </c>
      <c r="C1869" s="264" t="s">
        <v>46</v>
      </c>
      <c r="D1869" s="265">
        <v>521.38</v>
      </c>
    </row>
    <row r="1870" spans="1:4" ht="13.5">
      <c r="A1870" s="263">
        <v>97791</v>
      </c>
      <c r="B1870" s="263" t="s">
        <v>6073</v>
      </c>
      <c r="C1870" s="264" t="s">
        <v>46</v>
      </c>
      <c r="D1870" s="265">
        <v>531.64</v>
      </c>
    </row>
    <row r="1871" spans="1:4" ht="13.5">
      <c r="A1871" s="263">
        <v>97792</v>
      </c>
      <c r="B1871" s="263" t="s">
        <v>6074</v>
      </c>
      <c r="C1871" s="264" t="s">
        <v>46</v>
      </c>
      <c r="D1871" s="265">
        <v>520.19000000000005</v>
      </c>
    </row>
    <row r="1872" spans="1:4" ht="13.5">
      <c r="A1872" s="263">
        <v>97793</v>
      </c>
      <c r="B1872" s="263" t="s">
        <v>6075</v>
      </c>
      <c r="C1872" s="264" t="s">
        <v>46</v>
      </c>
      <c r="D1872" s="265">
        <v>495.39</v>
      </c>
    </row>
    <row r="1873" spans="1:4" ht="13.5">
      <c r="A1873" s="263">
        <v>97794</v>
      </c>
      <c r="B1873" s="263" t="s">
        <v>6076</v>
      </c>
      <c r="C1873" s="264" t="s">
        <v>46</v>
      </c>
      <c r="D1873" s="265">
        <v>474.39</v>
      </c>
    </row>
    <row r="1874" spans="1:4" ht="13.5">
      <c r="A1874" s="263">
        <v>97795</v>
      </c>
      <c r="B1874" s="263" t="s">
        <v>6077</v>
      </c>
      <c r="C1874" s="264" t="s">
        <v>46</v>
      </c>
      <c r="D1874" s="265">
        <v>512.74</v>
      </c>
    </row>
    <row r="1875" spans="1:4" ht="13.5">
      <c r="A1875" s="263">
        <v>97796</v>
      </c>
      <c r="B1875" s="263" t="s">
        <v>6078</v>
      </c>
      <c r="C1875" s="264" t="s">
        <v>46</v>
      </c>
      <c r="D1875" s="265">
        <v>496.11</v>
      </c>
    </row>
    <row r="1876" spans="1:4" ht="13.5">
      <c r="A1876" s="263">
        <v>97797</v>
      </c>
      <c r="B1876" s="263" t="s">
        <v>6079</v>
      </c>
      <c r="C1876" s="264" t="s">
        <v>46</v>
      </c>
      <c r="D1876" s="265">
        <v>470.03</v>
      </c>
    </row>
    <row r="1877" spans="1:4" ht="13.5">
      <c r="A1877" s="263">
        <v>97798</v>
      </c>
      <c r="B1877" s="263" t="s">
        <v>6080</v>
      </c>
      <c r="C1877" s="264" t="s">
        <v>46</v>
      </c>
      <c r="D1877" s="265">
        <v>446.95</v>
      </c>
    </row>
    <row r="1878" spans="1:4" ht="13.5">
      <c r="A1878" s="263">
        <v>97799</v>
      </c>
      <c r="B1878" s="263" t="s">
        <v>6081</v>
      </c>
      <c r="C1878" s="264" t="s">
        <v>46</v>
      </c>
      <c r="D1878" s="265">
        <v>521.61</v>
      </c>
    </row>
    <row r="1879" spans="1:4" ht="13.5">
      <c r="A1879" s="263">
        <v>97800</v>
      </c>
      <c r="B1879" s="263" t="s">
        <v>6082</v>
      </c>
      <c r="C1879" s="264" t="s">
        <v>46</v>
      </c>
      <c r="D1879" s="265">
        <v>593.82000000000005</v>
      </c>
    </row>
    <row r="1880" spans="1:4" ht="13.5">
      <c r="A1880" s="263">
        <v>89198</v>
      </c>
      <c r="B1880" s="263" t="s">
        <v>2243</v>
      </c>
      <c r="C1880" s="264" t="s">
        <v>20</v>
      </c>
      <c r="D1880" s="265">
        <v>67.66</v>
      </c>
    </row>
    <row r="1881" spans="1:4" ht="13.5">
      <c r="A1881" s="263">
        <v>89199</v>
      </c>
      <c r="B1881" s="263" t="s">
        <v>2244</v>
      </c>
      <c r="C1881" s="264" t="s">
        <v>20</v>
      </c>
      <c r="D1881" s="265">
        <v>88.72</v>
      </c>
    </row>
    <row r="1882" spans="1:4" ht="13.5">
      <c r="A1882" s="263">
        <v>89200</v>
      </c>
      <c r="B1882" s="263" t="s">
        <v>2245</v>
      </c>
      <c r="C1882" s="264" t="s">
        <v>20</v>
      </c>
      <c r="D1882" s="265">
        <v>206.86</v>
      </c>
    </row>
    <row r="1883" spans="1:4" ht="13.5">
      <c r="A1883" s="263">
        <v>89201</v>
      </c>
      <c r="B1883" s="263" t="s">
        <v>2246</v>
      </c>
      <c r="C1883" s="264" t="s">
        <v>20</v>
      </c>
      <c r="D1883" s="265">
        <v>52.67</v>
      </c>
    </row>
    <row r="1884" spans="1:4" ht="13.5">
      <c r="A1884" s="263">
        <v>89202</v>
      </c>
      <c r="B1884" s="263" t="s">
        <v>2247</v>
      </c>
      <c r="C1884" s="264" t="s">
        <v>20</v>
      </c>
      <c r="D1884" s="265">
        <v>67.97</v>
      </c>
    </row>
    <row r="1885" spans="1:4" ht="13.5">
      <c r="A1885" s="263">
        <v>89203</v>
      </c>
      <c r="B1885" s="263" t="s">
        <v>2248</v>
      </c>
      <c r="C1885" s="264" t="s">
        <v>20</v>
      </c>
      <c r="D1885" s="265">
        <v>157.65</v>
      </c>
    </row>
    <row r="1886" spans="1:4" ht="13.5">
      <c r="A1886" s="263">
        <v>89204</v>
      </c>
      <c r="B1886" s="263" t="s">
        <v>2249</v>
      </c>
      <c r="C1886" s="264" t="s">
        <v>20</v>
      </c>
      <c r="D1886" s="265">
        <v>47.46</v>
      </c>
    </row>
    <row r="1887" spans="1:4" ht="13.5">
      <c r="A1887" s="263">
        <v>89205</v>
      </c>
      <c r="B1887" s="263" t="s">
        <v>2250</v>
      </c>
      <c r="C1887" s="264" t="s">
        <v>20</v>
      </c>
      <c r="D1887" s="265">
        <v>61.89</v>
      </c>
    </row>
    <row r="1888" spans="1:4" ht="13.5">
      <c r="A1888" s="263">
        <v>89206</v>
      </c>
      <c r="B1888" s="263" t="s">
        <v>2251</v>
      </c>
      <c r="C1888" s="264" t="s">
        <v>20</v>
      </c>
      <c r="D1888" s="265">
        <v>146.16999999999999</v>
      </c>
    </row>
    <row r="1889" spans="1:4" ht="13.5">
      <c r="A1889" s="263">
        <v>90808</v>
      </c>
      <c r="B1889" s="263" t="s">
        <v>2954</v>
      </c>
      <c r="C1889" s="264" t="s">
        <v>20</v>
      </c>
      <c r="D1889" s="265">
        <v>70.53</v>
      </c>
    </row>
    <row r="1890" spans="1:4" ht="13.5">
      <c r="A1890" s="263">
        <v>90809</v>
      </c>
      <c r="B1890" s="263" t="s">
        <v>2955</v>
      </c>
      <c r="C1890" s="264" t="s">
        <v>20</v>
      </c>
      <c r="D1890" s="265">
        <v>68.37</v>
      </c>
    </row>
    <row r="1891" spans="1:4" ht="13.5">
      <c r="A1891" s="263">
        <v>90810</v>
      </c>
      <c r="B1891" s="263" t="s">
        <v>2956</v>
      </c>
      <c r="C1891" s="264" t="s">
        <v>20</v>
      </c>
      <c r="D1891" s="265">
        <v>154.36000000000001</v>
      </c>
    </row>
    <row r="1892" spans="1:4" ht="13.5">
      <c r="A1892" s="263">
        <v>90811</v>
      </c>
      <c r="B1892" s="263" t="s">
        <v>2957</v>
      </c>
      <c r="C1892" s="264" t="s">
        <v>20</v>
      </c>
      <c r="D1892" s="265">
        <v>147.81</v>
      </c>
    </row>
    <row r="1893" spans="1:4" ht="13.5">
      <c r="A1893" s="263">
        <v>90812</v>
      </c>
      <c r="B1893" s="263" t="s">
        <v>2958</v>
      </c>
      <c r="C1893" s="264" t="s">
        <v>20</v>
      </c>
      <c r="D1893" s="265">
        <v>268.02</v>
      </c>
    </row>
    <row r="1894" spans="1:4" ht="13.5">
      <c r="A1894" s="263">
        <v>90813</v>
      </c>
      <c r="B1894" s="263" t="s">
        <v>2959</v>
      </c>
      <c r="C1894" s="264" t="s">
        <v>20</v>
      </c>
      <c r="D1894" s="265">
        <v>258.99</v>
      </c>
    </row>
    <row r="1895" spans="1:4" ht="13.5">
      <c r="A1895" s="263">
        <v>90814</v>
      </c>
      <c r="B1895" s="263" t="s">
        <v>2960</v>
      </c>
      <c r="C1895" s="264" t="s">
        <v>20</v>
      </c>
      <c r="D1895" s="265">
        <v>327</v>
      </c>
    </row>
    <row r="1896" spans="1:4" ht="13.5">
      <c r="A1896" s="263">
        <v>90815</v>
      </c>
      <c r="B1896" s="263" t="s">
        <v>2961</v>
      </c>
      <c r="C1896" s="264" t="s">
        <v>20</v>
      </c>
      <c r="D1896" s="265">
        <v>397.66</v>
      </c>
    </row>
    <row r="1897" spans="1:4" ht="13.5">
      <c r="A1897" s="263">
        <v>90877</v>
      </c>
      <c r="B1897" s="263" t="s">
        <v>2982</v>
      </c>
      <c r="C1897" s="264" t="s">
        <v>20</v>
      </c>
      <c r="D1897" s="265">
        <v>42.51</v>
      </c>
    </row>
    <row r="1898" spans="1:4" ht="13.5">
      <c r="A1898" s="263">
        <v>90878</v>
      </c>
      <c r="B1898" s="263" t="s">
        <v>2983</v>
      </c>
      <c r="C1898" s="264" t="s">
        <v>20</v>
      </c>
      <c r="D1898" s="265">
        <v>40.92</v>
      </c>
    </row>
    <row r="1899" spans="1:4" ht="13.5">
      <c r="A1899" s="263">
        <v>90880</v>
      </c>
      <c r="B1899" s="263" t="s">
        <v>2984</v>
      </c>
      <c r="C1899" s="264" t="s">
        <v>20</v>
      </c>
      <c r="D1899" s="265">
        <v>54.64</v>
      </c>
    </row>
    <row r="1900" spans="1:4" ht="13.5">
      <c r="A1900" s="263">
        <v>90881</v>
      </c>
      <c r="B1900" s="263" t="s">
        <v>2985</v>
      </c>
      <c r="C1900" s="264" t="s">
        <v>20</v>
      </c>
      <c r="D1900" s="265">
        <v>50.65</v>
      </c>
    </row>
    <row r="1901" spans="1:4" ht="13.5">
      <c r="A1901" s="263">
        <v>90883</v>
      </c>
      <c r="B1901" s="263" t="s">
        <v>2986</v>
      </c>
      <c r="C1901" s="264" t="s">
        <v>20</v>
      </c>
      <c r="D1901" s="265">
        <v>75.87</v>
      </c>
    </row>
    <row r="1902" spans="1:4" ht="13.5">
      <c r="A1902" s="263">
        <v>90884</v>
      </c>
      <c r="B1902" s="263" t="s">
        <v>2987</v>
      </c>
      <c r="C1902" s="264" t="s">
        <v>20</v>
      </c>
      <c r="D1902" s="265">
        <v>74.02</v>
      </c>
    </row>
    <row r="1903" spans="1:4" ht="13.5">
      <c r="A1903" s="263">
        <v>90885</v>
      </c>
      <c r="B1903" s="263" t="s">
        <v>750</v>
      </c>
      <c r="C1903" s="264" t="s">
        <v>20</v>
      </c>
      <c r="D1903" s="265">
        <v>73.2</v>
      </c>
    </row>
    <row r="1904" spans="1:4" ht="13.5">
      <c r="A1904" s="263">
        <v>90886</v>
      </c>
      <c r="B1904" s="263" t="s">
        <v>2988</v>
      </c>
      <c r="C1904" s="264" t="s">
        <v>20</v>
      </c>
      <c r="D1904" s="265">
        <v>150.38999999999999</v>
      </c>
    </row>
    <row r="1905" spans="1:4" ht="13.5">
      <c r="A1905" s="263">
        <v>90887</v>
      </c>
      <c r="B1905" s="263" t="s">
        <v>2989</v>
      </c>
      <c r="C1905" s="264" t="s">
        <v>20</v>
      </c>
      <c r="D1905" s="265">
        <v>148.34</v>
      </c>
    </row>
    <row r="1906" spans="1:4" ht="13.5">
      <c r="A1906" s="263">
        <v>90888</v>
      </c>
      <c r="B1906" s="263" t="s">
        <v>751</v>
      </c>
      <c r="C1906" s="264" t="s">
        <v>20</v>
      </c>
      <c r="D1906" s="265">
        <v>147.44999999999999</v>
      </c>
    </row>
    <row r="1907" spans="1:4" ht="13.5">
      <c r="A1907" s="263">
        <v>90889</v>
      </c>
      <c r="B1907" s="263" t="s">
        <v>2990</v>
      </c>
      <c r="C1907" s="264" t="s">
        <v>20</v>
      </c>
      <c r="D1907" s="265">
        <v>177.49</v>
      </c>
    </row>
    <row r="1908" spans="1:4" ht="13.5">
      <c r="A1908" s="263">
        <v>90890</v>
      </c>
      <c r="B1908" s="263" t="s">
        <v>2991</v>
      </c>
      <c r="C1908" s="264" t="s">
        <v>20</v>
      </c>
      <c r="D1908" s="265">
        <v>174.41</v>
      </c>
    </row>
    <row r="1909" spans="1:4" ht="13.5">
      <c r="A1909" s="263">
        <v>90891</v>
      </c>
      <c r="B1909" s="263" t="s">
        <v>2992</v>
      </c>
      <c r="C1909" s="264" t="s">
        <v>20</v>
      </c>
      <c r="D1909" s="265">
        <v>173.04</v>
      </c>
    </row>
    <row r="1910" spans="1:4" ht="13.5">
      <c r="A1910" s="263">
        <v>95601</v>
      </c>
      <c r="B1910" s="263" t="s">
        <v>1028</v>
      </c>
      <c r="C1910" s="264" t="s">
        <v>51</v>
      </c>
      <c r="D1910" s="265">
        <v>13.14</v>
      </c>
    </row>
    <row r="1911" spans="1:4" ht="13.5">
      <c r="A1911" s="263">
        <v>95602</v>
      </c>
      <c r="B1911" s="263" t="s">
        <v>1029</v>
      </c>
      <c r="C1911" s="264" t="s">
        <v>51</v>
      </c>
      <c r="D1911" s="265">
        <v>16.79</v>
      </c>
    </row>
    <row r="1912" spans="1:4" ht="13.5">
      <c r="A1912" s="263">
        <v>95603</v>
      </c>
      <c r="B1912" s="263" t="s">
        <v>1030</v>
      </c>
      <c r="C1912" s="264" t="s">
        <v>51</v>
      </c>
      <c r="D1912" s="265">
        <v>22.03</v>
      </c>
    </row>
    <row r="1913" spans="1:4" ht="13.5">
      <c r="A1913" s="263">
        <v>95604</v>
      </c>
      <c r="B1913" s="263" t="s">
        <v>1031</v>
      </c>
      <c r="C1913" s="264" t="s">
        <v>51</v>
      </c>
      <c r="D1913" s="265">
        <v>29.02</v>
      </c>
    </row>
    <row r="1914" spans="1:4" ht="13.5">
      <c r="A1914" s="263">
        <v>95605</v>
      </c>
      <c r="B1914" s="263" t="s">
        <v>1032</v>
      </c>
      <c r="C1914" s="264" t="s">
        <v>51</v>
      </c>
      <c r="D1914" s="265">
        <v>45.51</v>
      </c>
    </row>
    <row r="1915" spans="1:4" ht="13.5">
      <c r="A1915" s="263">
        <v>95607</v>
      </c>
      <c r="B1915" s="263" t="s">
        <v>4675</v>
      </c>
      <c r="C1915" s="264" t="s">
        <v>51</v>
      </c>
      <c r="D1915" s="265">
        <v>5.16</v>
      </c>
    </row>
    <row r="1916" spans="1:4" ht="13.5">
      <c r="A1916" s="263">
        <v>95608</v>
      </c>
      <c r="B1916" s="263" t="s">
        <v>4676</v>
      </c>
      <c r="C1916" s="264" t="s">
        <v>51</v>
      </c>
      <c r="D1916" s="265">
        <v>5.95</v>
      </c>
    </row>
    <row r="1917" spans="1:4" ht="13.5">
      <c r="A1917" s="263">
        <v>95609</v>
      </c>
      <c r="B1917" s="263" t="s">
        <v>4677</v>
      </c>
      <c r="C1917" s="264" t="s">
        <v>51</v>
      </c>
      <c r="D1917" s="265">
        <v>6.63</v>
      </c>
    </row>
    <row r="1918" spans="1:4" ht="13.5">
      <c r="A1918" s="263">
        <v>96160</v>
      </c>
      <c r="B1918" s="263" t="s">
        <v>4851</v>
      </c>
      <c r="C1918" s="264" t="s">
        <v>20</v>
      </c>
      <c r="D1918" s="265">
        <v>169.91</v>
      </c>
    </row>
    <row r="1919" spans="1:4" ht="13.5">
      <c r="A1919" s="263">
        <v>96161</v>
      </c>
      <c r="B1919" s="263" t="s">
        <v>4852</v>
      </c>
      <c r="C1919" s="264" t="s">
        <v>20</v>
      </c>
      <c r="D1919" s="265">
        <v>252.23</v>
      </c>
    </row>
    <row r="1920" spans="1:4" ht="13.5">
      <c r="A1920" s="263">
        <v>96162</v>
      </c>
      <c r="B1920" s="263" t="s">
        <v>4853</v>
      </c>
      <c r="C1920" s="264" t="s">
        <v>20</v>
      </c>
      <c r="D1920" s="265">
        <v>328.49</v>
      </c>
    </row>
    <row r="1921" spans="1:4" ht="13.5">
      <c r="A1921" s="263">
        <v>96163</v>
      </c>
      <c r="B1921" s="263" t="s">
        <v>4854</v>
      </c>
      <c r="C1921" s="264" t="s">
        <v>20</v>
      </c>
      <c r="D1921" s="265">
        <v>372.23</v>
      </c>
    </row>
    <row r="1922" spans="1:4" ht="13.5">
      <c r="A1922" s="263">
        <v>96164</v>
      </c>
      <c r="B1922" s="263" t="s">
        <v>4855</v>
      </c>
      <c r="C1922" s="264" t="s">
        <v>20</v>
      </c>
      <c r="D1922" s="265">
        <v>155.63</v>
      </c>
    </row>
    <row r="1923" spans="1:4" ht="13.5">
      <c r="A1923" s="263">
        <v>96165</v>
      </c>
      <c r="B1923" s="263" t="s">
        <v>4856</v>
      </c>
      <c r="C1923" s="264" t="s">
        <v>20</v>
      </c>
      <c r="D1923" s="265">
        <v>232.67</v>
      </c>
    </row>
    <row r="1924" spans="1:4" ht="13.5">
      <c r="A1924" s="263">
        <v>96166</v>
      </c>
      <c r="B1924" s="263" t="s">
        <v>4857</v>
      </c>
      <c r="C1924" s="264" t="s">
        <v>20</v>
      </c>
      <c r="D1924" s="265">
        <v>298.37</v>
      </c>
    </row>
    <row r="1925" spans="1:4" ht="13.5">
      <c r="A1925" s="263">
        <v>96167</v>
      </c>
      <c r="B1925" s="263" t="s">
        <v>4858</v>
      </c>
      <c r="C1925" s="264" t="s">
        <v>20</v>
      </c>
      <c r="D1925" s="265">
        <v>329.37</v>
      </c>
    </row>
    <row r="1926" spans="1:4" ht="13.5">
      <c r="A1926" s="263">
        <v>96168</v>
      </c>
      <c r="B1926" s="263" t="s">
        <v>4859</v>
      </c>
      <c r="C1926" s="264" t="s">
        <v>20</v>
      </c>
      <c r="D1926" s="265">
        <v>148.72999999999999</v>
      </c>
    </row>
    <row r="1927" spans="1:4" ht="13.5">
      <c r="A1927" s="263">
        <v>96169</v>
      </c>
      <c r="B1927" s="263" t="s">
        <v>4860</v>
      </c>
      <c r="C1927" s="264" t="s">
        <v>20</v>
      </c>
      <c r="D1927" s="265">
        <v>223.77</v>
      </c>
    </row>
    <row r="1928" spans="1:4" ht="13.5">
      <c r="A1928" s="263">
        <v>96170</v>
      </c>
      <c r="B1928" s="263" t="s">
        <v>4861</v>
      </c>
      <c r="C1928" s="264" t="s">
        <v>20</v>
      </c>
      <c r="D1928" s="265">
        <v>287.41000000000003</v>
      </c>
    </row>
    <row r="1929" spans="1:4" ht="13.5">
      <c r="A1929" s="263">
        <v>96171</v>
      </c>
      <c r="B1929" s="263" t="s">
        <v>4862</v>
      </c>
      <c r="C1929" s="264" t="s">
        <v>20</v>
      </c>
      <c r="D1929" s="265">
        <v>314.64999999999998</v>
      </c>
    </row>
    <row r="1930" spans="1:4" ht="13.5">
      <c r="A1930" s="263">
        <v>96172</v>
      </c>
      <c r="B1930" s="263" t="s">
        <v>4863</v>
      </c>
      <c r="C1930" s="264" t="s">
        <v>20</v>
      </c>
      <c r="D1930" s="265">
        <v>180.19</v>
      </c>
    </row>
    <row r="1931" spans="1:4" ht="13.5">
      <c r="A1931" s="263">
        <v>96173</v>
      </c>
      <c r="B1931" s="263" t="s">
        <v>4864</v>
      </c>
      <c r="C1931" s="264" t="s">
        <v>20</v>
      </c>
      <c r="D1931" s="265">
        <v>265.14999999999998</v>
      </c>
    </row>
    <row r="1932" spans="1:4" ht="13.5">
      <c r="A1932" s="263">
        <v>96174</v>
      </c>
      <c r="B1932" s="263" t="s">
        <v>4865</v>
      </c>
      <c r="C1932" s="264" t="s">
        <v>20</v>
      </c>
      <c r="D1932" s="265">
        <v>344.99</v>
      </c>
    </row>
    <row r="1933" spans="1:4" ht="13.5">
      <c r="A1933" s="263">
        <v>96175</v>
      </c>
      <c r="B1933" s="263" t="s">
        <v>4866</v>
      </c>
      <c r="C1933" s="264" t="s">
        <v>20</v>
      </c>
      <c r="D1933" s="265">
        <v>391.42</v>
      </c>
    </row>
    <row r="1934" spans="1:4" ht="13.5">
      <c r="A1934" s="263">
        <v>96176</v>
      </c>
      <c r="B1934" s="263" t="s">
        <v>4867</v>
      </c>
      <c r="C1934" s="264" t="s">
        <v>20</v>
      </c>
      <c r="D1934" s="265">
        <v>162.49</v>
      </c>
    </row>
    <row r="1935" spans="1:4" ht="13.5">
      <c r="A1935" s="263">
        <v>96177</v>
      </c>
      <c r="B1935" s="263" t="s">
        <v>4868</v>
      </c>
      <c r="C1935" s="264" t="s">
        <v>20</v>
      </c>
      <c r="D1935" s="265">
        <v>240.59</v>
      </c>
    </row>
    <row r="1936" spans="1:4" ht="13.5">
      <c r="A1936" s="263">
        <v>96178</v>
      </c>
      <c r="B1936" s="263" t="s">
        <v>4869</v>
      </c>
      <c r="C1936" s="264" t="s">
        <v>20</v>
      </c>
      <c r="D1936" s="265">
        <v>307.72000000000003</v>
      </c>
    </row>
    <row r="1937" spans="1:4" ht="13.5">
      <c r="A1937" s="263">
        <v>96179</v>
      </c>
      <c r="B1937" s="263" t="s">
        <v>4870</v>
      </c>
      <c r="C1937" s="264" t="s">
        <v>20</v>
      </c>
      <c r="D1937" s="265">
        <v>339.52</v>
      </c>
    </row>
    <row r="1938" spans="1:4" ht="13.5">
      <c r="A1938" s="263">
        <v>96180</v>
      </c>
      <c r="B1938" s="263" t="s">
        <v>4871</v>
      </c>
      <c r="C1938" s="264" t="s">
        <v>20</v>
      </c>
      <c r="D1938" s="265">
        <v>153.76</v>
      </c>
    </row>
    <row r="1939" spans="1:4" ht="13.5">
      <c r="A1939" s="263">
        <v>96181</v>
      </c>
      <c r="B1939" s="263" t="s">
        <v>4872</v>
      </c>
      <c r="C1939" s="264" t="s">
        <v>20</v>
      </c>
      <c r="D1939" s="265">
        <v>229.64</v>
      </c>
    </row>
    <row r="1940" spans="1:4" ht="13.5">
      <c r="A1940" s="263">
        <v>96182</v>
      </c>
      <c r="B1940" s="263" t="s">
        <v>4873</v>
      </c>
      <c r="C1940" s="264" t="s">
        <v>20</v>
      </c>
      <c r="D1940" s="265">
        <v>293.12</v>
      </c>
    </row>
    <row r="1941" spans="1:4" ht="13.5">
      <c r="A1941" s="263">
        <v>96183</v>
      </c>
      <c r="B1941" s="263" t="s">
        <v>4874</v>
      </c>
      <c r="C1941" s="264" t="s">
        <v>20</v>
      </c>
      <c r="D1941" s="265">
        <v>321.54000000000002</v>
      </c>
    </row>
    <row r="1942" spans="1:4" ht="13.5">
      <c r="A1942" s="263">
        <v>98228</v>
      </c>
      <c r="B1942" s="263" t="s">
        <v>6162</v>
      </c>
      <c r="C1942" s="264" t="s">
        <v>20</v>
      </c>
      <c r="D1942" s="265">
        <v>46.71</v>
      </c>
    </row>
    <row r="1943" spans="1:4" ht="13.5">
      <c r="A1943" s="263">
        <v>98229</v>
      </c>
      <c r="B1943" s="263" t="s">
        <v>6163</v>
      </c>
      <c r="C1943" s="264" t="s">
        <v>20</v>
      </c>
      <c r="D1943" s="265">
        <v>62.88</v>
      </c>
    </row>
    <row r="1944" spans="1:4" ht="13.5">
      <c r="A1944" s="263">
        <v>98230</v>
      </c>
      <c r="B1944" s="263" t="s">
        <v>6164</v>
      </c>
      <c r="C1944" s="264" t="s">
        <v>20</v>
      </c>
      <c r="D1944" s="265">
        <v>85.42</v>
      </c>
    </row>
    <row r="1945" spans="1:4" ht="13.5">
      <c r="A1945" s="263">
        <v>83534</v>
      </c>
      <c r="B1945" s="263" t="s">
        <v>1584</v>
      </c>
      <c r="C1945" s="264" t="s">
        <v>46</v>
      </c>
      <c r="D1945" s="265">
        <v>475.37</v>
      </c>
    </row>
    <row r="1946" spans="1:4" ht="13.5">
      <c r="A1946" s="263">
        <v>95240</v>
      </c>
      <c r="B1946" s="263" t="s">
        <v>6338</v>
      </c>
      <c r="C1946" s="264" t="s">
        <v>79</v>
      </c>
      <c r="D1946" s="265">
        <v>12.05</v>
      </c>
    </row>
    <row r="1947" spans="1:4" ht="13.5">
      <c r="A1947" s="263">
        <v>95241</v>
      </c>
      <c r="B1947" s="263" t="s">
        <v>6339</v>
      </c>
      <c r="C1947" s="264" t="s">
        <v>79</v>
      </c>
      <c r="D1947" s="265">
        <v>20.100000000000001</v>
      </c>
    </row>
    <row r="1948" spans="1:4" ht="13.5">
      <c r="A1948" s="263">
        <v>96616</v>
      </c>
      <c r="B1948" s="263" t="s">
        <v>4966</v>
      </c>
      <c r="C1948" s="264" t="s">
        <v>46</v>
      </c>
      <c r="D1948" s="265">
        <v>419.34</v>
      </c>
    </row>
    <row r="1949" spans="1:4" ht="13.5">
      <c r="A1949" s="263">
        <v>96617</v>
      </c>
      <c r="B1949" s="263" t="s">
        <v>4967</v>
      </c>
      <c r="C1949" s="264" t="s">
        <v>79</v>
      </c>
      <c r="D1949" s="265">
        <v>12.56</v>
      </c>
    </row>
    <row r="1950" spans="1:4" ht="13.5">
      <c r="A1950" s="263">
        <v>96619</v>
      </c>
      <c r="B1950" s="263" t="s">
        <v>4968</v>
      </c>
      <c r="C1950" s="264" t="s">
        <v>79</v>
      </c>
      <c r="D1950" s="265">
        <v>20.95</v>
      </c>
    </row>
    <row r="1951" spans="1:4" ht="13.5">
      <c r="A1951" s="263">
        <v>96620</v>
      </c>
      <c r="B1951" s="263" t="s">
        <v>4969</v>
      </c>
      <c r="C1951" s="264" t="s">
        <v>46</v>
      </c>
      <c r="D1951" s="265">
        <v>402.2</v>
      </c>
    </row>
    <row r="1952" spans="1:4" ht="13.5">
      <c r="A1952" s="263">
        <v>96621</v>
      </c>
      <c r="B1952" s="263" t="s">
        <v>4970</v>
      </c>
      <c r="C1952" s="264" t="s">
        <v>46</v>
      </c>
      <c r="D1952" s="265">
        <v>153.28</v>
      </c>
    </row>
    <row r="1953" spans="1:4" ht="13.5">
      <c r="A1953" s="263">
        <v>96622</v>
      </c>
      <c r="B1953" s="263" t="s">
        <v>4971</v>
      </c>
      <c r="C1953" s="264" t="s">
        <v>46</v>
      </c>
      <c r="D1953" s="265">
        <v>102.89</v>
      </c>
    </row>
    <row r="1954" spans="1:4" ht="13.5">
      <c r="A1954" s="263">
        <v>96623</v>
      </c>
      <c r="B1954" s="263" t="s">
        <v>4972</v>
      </c>
      <c r="C1954" s="264" t="s">
        <v>46</v>
      </c>
      <c r="D1954" s="265">
        <v>141.54</v>
      </c>
    </row>
    <row r="1955" spans="1:4" ht="13.5">
      <c r="A1955" s="263">
        <v>96624</v>
      </c>
      <c r="B1955" s="263" t="s">
        <v>4973</v>
      </c>
      <c r="C1955" s="264" t="s">
        <v>46</v>
      </c>
      <c r="D1955" s="265">
        <v>98.76</v>
      </c>
    </row>
    <row r="1956" spans="1:4" ht="13.5">
      <c r="A1956" s="263">
        <v>97082</v>
      </c>
      <c r="B1956" s="263" t="s">
        <v>5781</v>
      </c>
      <c r="C1956" s="264" t="s">
        <v>46</v>
      </c>
      <c r="D1956" s="265">
        <v>42.77</v>
      </c>
    </row>
    <row r="1957" spans="1:4" ht="13.5">
      <c r="A1957" s="263">
        <v>97083</v>
      </c>
      <c r="B1957" s="263" t="s">
        <v>5782</v>
      </c>
      <c r="C1957" s="264" t="s">
        <v>79</v>
      </c>
      <c r="D1957" s="265">
        <v>2.2400000000000002</v>
      </c>
    </row>
    <row r="1958" spans="1:4" ht="13.5">
      <c r="A1958" s="263">
        <v>97084</v>
      </c>
      <c r="B1958" s="263" t="s">
        <v>5783</v>
      </c>
      <c r="C1958" s="264" t="s">
        <v>79</v>
      </c>
      <c r="D1958" s="265">
        <v>0.45</v>
      </c>
    </row>
    <row r="1959" spans="1:4" ht="13.5">
      <c r="A1959" s="263">
        <v>97086</v>
      </c>
      <c r="B1959" s="263" t="s">
        <v>5784</v>
      </c>
      <c r="C1959" s="264" t="s">
        <v>79</v>
      </c>
      <c r="D1959" s="265">
        <v>75.06</v>
      </c>
    </row>
    <row r="1960" spans="1:4" ht="13.5">
      <c r="A1960" s="263">
        <v>97094</v>
      </c>
      <c r="B1960" s="263" t="s">
        <v>5785</v>
      </c>
      <c r="C1960" s="264" t="s">
        <v>46</v>
      </c>
      <c r="D1960" s="265">
        <v>482.01</v>
      </c>
    </row>
    <row r="1961" spans="1:4" ht="13.5">
      <c r="A1961" s="263">
        <v>97095</v>
      </c>
      <c r="B1961" s="263" t="s">
        <v>5786</v>
      </c>
      <c r="C1961" s="264" t="s">
        <v>46</v>
      </c>
      <c r="D1961" s="265">
        <v>452.77</v>
      </c>
    </row>
    <row r="1962" spans="1:4" ht="13.5">
      <c r="A1962" s="263">
        <v>97096</v>
      </c>
      <c r="B1962" s="263" t="s">
        <v>5787</v>
      </c>
      <c r="C1962" s="264" t="s">
        <v>46</v>
      </c>
      <c r="D1962" s="265">
        <v>437.74</v>
      </c>
    </row>
    <row r="1963" spans="1:4" ht="13.5">
      <c r="A1963" s="263">
        <v>90996</v>
      </c>
      <c r="B1963" s="263" t="s">
        <v>3024</v>
      </c>
      <c r="C1963" s="264" t="s">
        <v>79</v>
      </c>
      <c r="D1963" s="265">
        <v>11.36</v>
      </c>
    </row>
    <row r="1964" spans="1:4" ht="13.5">
      <c r="A1964" s="263">
        <v>90997</v>
      </c>
      <c r="B1964" s="263" t="s">
        <v>3025</v>
      </c>
      <c r="C1964" s="264" t="s">
        <v>79</v>
      </c>
      <c r="D1964" s="265">
        <v>15.42</v>
      </c>
    </row>
    <row r="1965" spans="1:4" ht="13.5">
      <c r="A1965" s="263">
        <v>90998</v>
      </c>
      <c r="B1965" s="263" t="s">
        <v>3026</v>
      </c>
      <c r="C1965" s="264" t="s">
        <v>79</v>
      </c>
      <c r="D1965" s="265">
        <v>18.600000000000001</v>
      </c>
    </row>
    <row r="1966" spans="1:4" ht="13.5">
      <c r="A1966" s="263">
        <v>91000</v>
      </c>
      <c r="B1966" s="263" t="s">
        <v>3028</v>
      </c>
      <c r="C1966" s="264" t="s">
        <v>79</v>
      </c>
      <c r="D1966" s="265">
        <v>14.21</v>
      </c>
    </row>
    <row r="1967" spans="1:4" ht="13.5">
      <c r="A1967" s="263">
        <v>91002</v>
      </c>
      <c r="B1967" s="263" t="s">
        <v>3030</v>
      </c>
      <c r="C1967" s="264" t="s">
        <v>79</v>
      </c>
      <c r="D1967" s="265">
        <v>13.07</v>
      </c>
    </row>
    <row r="1968" spans="1:4" ht="13.5">
      <c r="A1968" s="263">
        <v>91003</v>
      </c>
      <c r="B1968" s="263" t="s">
        <v>3031</v>
      </c>
      <c r="C1968" s="264" t="s">
        <v>79</v>
      </c>
      <c r="D1968" s="265">
        <v>15.12</v>
      </c>
    </row>
    <row r="1969" spans="1:4" ht="13.5">
      <c r="A1969" s="263">
        <v>91004</v>
      </c>
      <c r="B1969" s="263" t="s">
        <v>3032</v>
      </c>
      <c r="C1969" s="264" t="s">
        <v>79</v>
      </c>
      <c r="D1969" s="265">
        <v>11.99</v>
      </c>
    </row>
    <row r="1970" spans="1:4" ht="13.5">
      <c r="A1970" s="263">
        <v>91005</v>
      </c>
      <c r="B1970" s="263" t="s">
        <v>3033</v>
      </c>
      <c r="C1970" s="264" t="s">
        <v>79</v>
      </c>
      <c r="D1970" s="265">
        <v>14.36</v>
      </c>
    </row>
    <row r="1971" spans="1:4" ht="13.5">
      <c r="A1971" s="263">
        <v>91006</v>
      </c>
      <c r="B1971" s="263" t="s">
        <v>3034</v>
      </c>
      <c r="C1971" s="264" t="s">
        <v>79</v>
      </c>
      <c r="D1971" s="265">
        <v>11.08</v>
      </c>
    </row>
    <row r="1972" spans="1:4" ht="13.5">
      <c r="A1972" s="263">
        <v>91007</v>
      </c>
      <c r="B1972" s="263" t="s">
        <v>3035</v>
      </c>
      <c r="C1972" s="264" t="s">
        <v>79</v>
      </c>
      <c r="D1972" s="265">
        <v>9.9499999999999993</v>
      </c>
    </row>
    <row r="1973" spans="1:4" ht="13.5">
      <c r="A1973" s="263">
        <v>91008</v>
      </c>
      <c r="B1973" s="263" t="s">
        <v>3036</v>
      </c>
      <c r="C1973" s="264" t="s">
        <v>79</v>
      </c>
      <c r="D1973" s="265">
        <v>12</v>
      </c>
    </row>
    <row r="1974" spans="1:4" ht="13.5">
      <c r="A1974" s="263">
        <v>92263</v>
      </c>
      <c r="B1974" s="263" t="s">
        <v>3432</v>
      </c>
      <c r="C1974" s="264" t="s">
        <v>79</v>
      </c>
      <c r="D1974" s="265">
        <v>93.88</v>
      </c>
    </row>
    <row r="1975" spans="1:4" ht="13.5">
      <c r="A1975" s="263">
        <v>92264</v>
      </c>
      <c r="B1975" s="263" t="s">
        <v>3433</v>
      </c>
      <c r="C1975" s="264" t="s">
        <v>79</v>
      </c>
      <c r="D1975" s="265">
        <v>110.45</v>
      </c>
    </row>
    <row r="1976" spans="1:4" ht="13.5">
      <c r="A1976" s="263">
        <v>92265</v>
      </c>
      <c r="B1976" s="263" t="s">
        <v>3434</v>
      </c>
      <c r="C1976" s="264" t="s">
        <v>79</v>
      </c>
      <c r="D1976" s="265">
        <v>71.569999999999993</v>
      </c>
    </row>
    <row r="1977" spans="1:4" ht="13.5">
      <c r="A1977" s="263">
        <v>92266</v>
      </c>
      <c r="B1977" s="263" t="s">
        <v>3435</v>
      </c>
      <c r="C1977" s="264" t="s">
        <v>79</v>
      </c>
      <c r="D1977" s="265">
        <v>86.33</v>
      </c>
    </row>
    <row r="1978" spans="1:4" ht="13.5">
      <c r="A1978" s="263">
        <v>92267</v>
      </c>
      <c r="B1978" s="263" t="s">
        <v>3436</v>
      </c>
      <c r="C1978" s="264" t="s">
        <v>79</v>
      </c>
      <c r="D1978" s="265">
        <v>25.89</v>
      </c>
    </row>
    <row r="1979" spans="1:4" ht="13.5">
      <c r="A1979" s="263">
        <v>92268</v>
      </c>
      <c r="B1979" s="263" t="s">
        <v>3437</v>
      </c>
      <c r="C1979" s="264" t="s">
        <v>79</v>
      </c>
      <c r="D1979" s="265">
        <v>38.92</v>
      </c>
    </row>
    <row r="1980" spans="1:4" ht="13.5">
      <c r="A1980" s="263">
        <v>92269</v>
      </c>
      <c r="B1980" s="263" t="s">
        <v>3438</v>
      </c>
      <c r="C1980" s="264" t="s">
        <v>79</v>
      </c>
      <c r="D1980" s="265">
        <v>61.37</v>
      </c>
    </row>
    <row r="1981" spans="1:4" ht="13.5">
      <c r="A1981" s="263">
        <v>92270</v>
      </c>
      <c r="B1981" s="263" t="s">
        <v>3439</v>
      </c>
      <c r="C1981" s="264" t="s">
        <v>79</v>
      </c>
      <c r="D1981" s="265">
        <v>47.54</v>
      </c>
    </row>
    <row r="1982" spans="1:4" ht="13.5">
      <c r="A1982" s="263">
        <v>92271</v>
      </c>
      <c r="B1982" s="263" t="s">
        <v>3440</v>
      </c>
      <c r="C1982" s="264" t="s">
        <v>79</v>
      </c>
      <c r="D1982" s="265">
        <v>29.27</v>
      </c>
    </row>
    <row r="1983" spans="1:4" ht="13.5">
      <c r="A1983" s="263">
        <v>92272</v>
      </c>
      <c r="B1983" s="263" t="s">
        <v>865</v>
      </c>
      <c r="C1983" s="264" t="s">
        <v>20</v>
      </c>
      <c r="D1983" s="265">
        <v>20.22</v>
      </c>
    </row>
    <row r="1984" spans="1:4" ht="13.5">
      <c r="A1984" s="263">
        <v>92273</v>
      </c>
      <c r="B1984" s="263" t="s">
        <v>866</v>
      </c>
      <c r="C1984" s="264" t="s">
        <v>20</v>
      </c>
      <c r="D1984" s="265">
        <v>9.06</v>
      </c>
    </row>
    <row r="1985" spans="1:4" ht="13.5">
      <c r="A1985" s="263">
        <v>92408</v>
      </c>
      <c r="B1985" s="263" t="s">
        <v>3493</v>
      </c>
      <c r="C1985" s="264" t="s">
        <v>79</v>
      </c>
      <c r="D1985" s="265">
        <v>134.24</v>
      </c>
    </row>
    <row r="1986" spans="1:4" ht="13.5">
      <c r="A1986" s="263">
        <v>92409</v>
      </c>
      <c r="B1986" s="263" t="s">
        <v>3494</v>
      </c>
      <c r="C1986" s="264" t="s">
        <v>79</v>
      </c>
      <c r="D1986" s="265">
        <v>125.92</v>
      </c>
    </row>
    <row r="1987" spans="1:4" ht="13.5">
      <c r="A1987" s="263">
        <v>92410</v>
      </c>
      <c r="B1987" s="263" t="s">
        <v>3495</v>
      </c>
      <c r="C1987" s="264" t="s">
        <v>79</v>
      </c>
      <c r="D1987" s="265">
        <v>95.81</v>
      </c>
    </row>
    <row r="1988" spans="1:4" ht="13.5">
      <c r="A1988" s="263">
        <v>92411</v>
      </c>
      <c r="B1988" s="263" t="s">
        <v>3496</v>
      </c>
      <c r="C1988" s="264" t="s">
        <v>79</v>
      </c>
      <c r="D1988" s="265">
        <v>88.47</v>
      </c>
    </row>
    <row r="1989" spans="1:4" ht="13.5">
      <c r="A1989" s="263">
        <v>92412</v>
      </c>
      <c r="B1989" s="263" t="s">
        <v>3497</v>
      </c>
      <c r="C1989" s="264" t="s">
        <v>79</v>
      </c>
      <c r="D1989" s="265">
        <v>65.66</v>
      </c>
    </row>
    <row r="1990" spans="1:4" ht="13.5">
      <c r="A1990" s="263">
        <v>92413</v>
      </c>
      <c r="B1990" s="263" t="s">
        <v>3498</v>
      </c>
      <c r="C1990" s="264" t="s">
        <v>79</v>
      </c>
      <c r="D1990" s="265">
        <v>60</v>
      </c>
    </row>
    <row r="1991" spans="1:4" ht="13.5">
      <c r="A1991" s="263">
        <v>92414</v>
      </c>
      <c r="B1991" s="263" t="s">
        <v>3499</v>
      </c>
      <c r="C1991" s="264" t="s">
        <v>79</v>
      </c>
      <c r="D1991" s="265">
        <v>91.06</v>
      </c>
    </row>
    <row r="1992" spans="1:4" ht="13.5">
      <c r="A1992" s="263">
        <v>92415</v>
      </c>
      <c r="B1992" s="263" t="s">
        <v>3500</v>
      </c>
      <c r="C1992" s="264" t="s">
        <v>79</v>
      </c>
      <c r="D1992" s="265">
        <v>83.72</v>
      </c>
    </row>
    <row r="1993" spans="1:4" ht="13.5">
      <c r="A1993" s="263">
        <v>92416</v>
      </c>
      <c r="B1993" s="263" t="s">
        <v>3501</v>
      </c>
      <c r="C1993" s="264" t="s">
        <v>79</v>
      </c>
      <c r="D1993" s="265">
        <v>106.17</v>
      </c>
    </row>
    <row r="1994" spans="1:4" ht="13.5">
      <c r="A1994" s="263">
        <v>92417</v>
      </c>
      <c r="B1994" s="263" t="s">
        <v>3502</v>
      </c>
      <c r="C1994" s="264" t="s">
        <v>79</v>
      </c>
      <c r="D1994" s="265">
        <v>98.85</v>
      </c>
    </row>
    <row r="1995" spans="1:4" ht="13.5">
      <c r="A1995" s="263">
        <v>92418</v>
      </c>
      <c r="B1995" s="263" t="s">
        <v>3503</v>
      </c>
      <c r="C1995" s="264" t="s">
        <v>79</v>
      </c>
      <c r="D1995" s="265">
        <v>59.37</v>
      </c>
    </row>
    <row r="1996" spans="1:4" ht="13.5">
      <c r="A1996" s="263">
        <v>92419</v>
      </c>
      <c r="B1996" s="263" t="s">
        <v>3504</v>
      </c>
      <c r="C1996" s="264" t="s">
        <v>79</v>
      </c>
      <c r="D1996" s="265">
        <v>53.74</v>
      </c>
    </row>
    <row r="1997" spans="1:4" ht="13.5">
      <c r="A1997" s="263">
        <v>92420</v>
      </c>
      <c r="B1997" s="263" t="s">
        <v>3505</v>
      </c>
      <c r="C1997" s="264" t="s">
        <v>79</v>
      </c>
      <c r="D1997" s="265">
        <v>70.989999999999995</v>
      </c>
    </row>
    <row r="1998" spans="1:4" ht="13.5">
      <c r="A1998" s="263">
        <v>92421</v>
      </c>
      <c r="B1998" s="263" t="s">
        <v>3506</v>
      </c>
      <c r="C1998" s="264" t="s">
        <v>79</v>
      </c>
      <c r="D1998" s="265">
        <v>65.349999999999994</v>
      </c>
    </row>
    <row r="1999" spans="1:4" ht="13.5">
      <c r="A1999" s="263">
        <v>92422</v>
      </c>
      <c r="B1999" s="263" t="s">
        <v>3507</v>
      </c>
      <c r="C1999" s="264" t="s">
        <v>79</v>
      </c>
      <c r="D1999" s="265">
        <v>49.21</v>
      </c>
    </row>
    <row r="2000" spans="1:4" ht="13.5">
      <c r="A2000" s="263">
        <v>92423</v>
      </c>
      <c r="B2000" s="263" t="s">
        <v>3508</v>
      </c>
      <c r="C2000" s="264" t="s">
        <v>79</v>
      </c>
      <c r="D2000" s="265">
        <v>44.32</v>
      </c>
    </row>
    <row r="2001" spans="1:4" ht="13.5">
      <c r="A2001" s="263">
        <v>92424</v>
      </c>
      <c r="B2001" s="263" t="s">
        <v>3509</v>
      </c>
      <c r="C2001" s="264" t="s">
        <v>79</v>
      </c>
      <c r="D2001" s="265">
        <v>59.31</v>
      </c>
    </row>
    <row r="2002" spans="1:4" ht="13.5">
      <c r="A2002" s="263">
        <v>92425</v>
      </c>
      <c r="B2002" s="263" t="s">
        <v>3510</v>
      </c>
      <c r="C2002" s="264" t="s">
        <v>79</v>
      </c>
      <c r="D2002" s="265">
        <v>54.41</v>
      </c>
    </row>
    <row r="2003" spans="1:4" ht="13.5">
      <c r="A2003" s="263">
        <v>92426</v>
      </c>
      <c r="B2003" s="263" t="s">
        <v>3511</v>
      </c>
      <c r="C2003" s="264" t="s">
        <v>79</v>
      </c>
      <c r="D2003" s="265">
        <v>44.1</v>
      </c>
    </row>
    <row r="2004" spans="1:4" ht="13.5">
      <c r="A2004" s="263">
        <v>92427</v>
      </c>
      <c r="B2004" s="263" t="s">
        <v>3512</v>
      </c>
      <c r="C2004" s="264" t="s">
        <v>79</v>
      </c>
      <c r="D2004" s="265">
        <v>39.56</v>
      </c>
    </row>
    <row r="2005" spans="1:4" ht="13.5">
      <c r="A2005" s="263">
        <v>92428</v>
      </c>
      <c r="B2005" s="263" t="s">
        <v>3513</v>
      </c>
      <c r="C2005" s="264" t="s">
        <v>79</v>
      </c>
      <c r="D2005" s="265">
        <v>53.45</v>
      </c>
    </row>
    <row r="2006" spans="1:4" ht="13.5">
      <c r="A2006" s="263">
        <v>92429</v>
      </c>
      <c r="B2006" s="263" t="s">
        <v>3514</v>
      </c>
      <c r="C2006" s="264" t="s">
        <v>79</v>
      </c>
      <c r="D2006" s="265">
        <v>48.92</v>
      </c>
    </row>
    <row r="2007" spans="1:4" ht="13.5">
      <c r="A2007" s="263">
        <v>92430</v>
      </c>
      <c r="B2007" s="263" t="s">
        <v>3515</v>
      </c>
      <c r="C2007" s="264" t="s">
        <v>79</v>
      </c>
      <c r="D2007" s="265">
        <v>40.65</v>
      </c>
    </row>
    <row r="2008" spans="1:4" ht="13.5">
      <c r="A2008" s="263">
        <v>92431</v>
      </c>
      <c r="B2008" s="263" t="s">
        <v>3516</v>
      </c>
      <c r="C2008" s="264" t="s">
        <v>79</v>
      </c>
      <c r="D2008" s="265">
        <v>36.340000000000003</v>
      </c>
    </row>
    <row r="2009" spans="1:4" ht="13.5">
      <c r="A2009" s="263">
        <v>92432</v>
      </c>
      <c r="B2009" s="263" t="s">
        <v>3517</v>
      </c>
      <c r="C2009" s="264" t="s">
        <v>79</v>
      </c>
      <c r="D2009" s="265">
        <v>49.53</v>
      </c>
    </row>
    <row r="2010" spans="1:4" ht="13.5">
      <c r="A2010" s="263">
        <v>92433</v>
      </c>
      <c r="B2010" s="263" t="s">
        <v>3518</v>
      </c>
      <c r="C2010" s="264" t="s">
        <v>79</v>
      </c>
      <c r="D2010" s="265">
        <v>45.22</v>
      </c>
    </row>
    <row r="2011" spans="1:4" ht="13.5">
      <c r="A2011" s="263">
        <v>92434</v>
      </c>
      <c r="B2011" s="263" t="s">
        <v>3519</v>
      </c>
      <c r="C2011" s="264" t="s">
        <v>79</v>
      </c>
      <c r="D2011" s="265">
        <v>38.82</v>
      </c>
    </row>
    <row r="2012" spans="1:4" ht="13.5">
      <c r="A2012" s="263">
        <v>92435</v>
      </c>
      <c r="B2012" s="263" t="s">
        <v>3520</v>
      </c>
      <c r="C2012" s="264" t="s">
        <v>79</v>
      </c>
      <c r="D2012" s="265">
        <v>34.659999999999997</v>
      </c>
    </row>
    <row r="2013" spans="1:4" ht="13.5">
      <c r="A2013" s="263">
        <v>92436</v>
      </c>
      <c r="B2013" s="263" t="s">
        <v>3521</v>
      </c>
      <c r="C2013" s="264" t="s">
        <v>79</v>
      </c>
      <c r="D2013" s="265">
        <v>47.39</v>
      </c>
    </row>
    <row r="2014" spans="1:4" ht="13.5">
      <c r="A2014" s="263">
        <v>92437</v>
      </c>
      <c r="B2014" s="263" t="s">
        <v>3522</v>
      </c>
      <c r="C2014" s="264" t="s">
        <v>79</v>
      </c>
      <c r="D2014" s="265">
        <v>43.24</v>
      </c>
    </row>
    <row r="2015" spans="1:4" ht="13.5">
      <c r="A2015" s="263">
        <v>92438</v>
      </c>
      <c r="B2015" s="263" t="s">
        <v>3523</v>
      </c>
      <c r="C2015" s="264" t="s">
        <v>79</v>
      </c>
      <c r="D2015" s="265">
        <v>37.49</v>
      </c>
    </row>
    <row r="2016" spans="1:4" ht="13.5">
      <c r="A2016" s="263">
        <v>92439</v>
      </c>
      <c r="B2016" s="263" t="s">
        <v>3524</v>
      </c>
      <c r="C2016" s="264" t="s">
        <v>79</v>
      </c>
      <c r="D2016" s="265">
        <v>33.43</v>
      </c>
    </row>
    <row r="2017" spans="1:4" ht="13.5">
      <c r="A2017" s="263">
        <v>92440</v>
      </c>
      <c r="B2017" s="263" t="s">
        <v>3525</v>
      </c>
      <c r="C2017" s="264" t="s">
        <v>79</v>
      </c>
      <c r="D2017" s="265">
        <v>45.83</v>
      </c>
    </row>
    <row r="2018" spans="1:4" ht="13.5">
      <c r="A2018" s="263">
        <v>92441</v>
      </c>
      <c r="B2018" s="263" t="s">
        <v>3526</v>
      </c>
      <c r="C2018" s="264" t="s">
        <v>79</v>
      </c>
      <c r="D2018" s="265">
        <v>41.8</v>
      </c>
    </row>
    <row r="2019" spans="1:4" ht="13.5">
      <c r="A2019" s="263">
        <v>92442</v>
      </c>
      <c r="B2019" s="263" t="s">
        <v>3527</v>
      </c>
      <c r="C2019" s="264" t="s">
        <v>79</v>
      </c>
      <c r="D2019" s="265">
        <v>34.81</v>
      </c>
    </row>
    <row r="2020" spans="1:4" ht="13.5">
      <c r="A2020" s="263">
        <v>92443</v>
      </c>
      <c r="B2020" s="263" t="s">
        <v>3528</v>
      </c>
      <c r="C2020" s="264" t="s">
        <v>79</v>
      </c>
      <c r="D2020" s="265">
        <v>30.88</v>
      </c>
    </row>
    <row r="2021" spans="1:4" ht="13.5">
      <c r="A2021" s="263">
        <v>92444</v>
      </c>
      <c r="B2021" s="263" t="s">
        <v>3529</v>
      </c>
      <c r="C2021" s="264" t="s">
        <v>79</v>
      </c>
      <c r="D2021" s="265">
        <v>42.87</v>
      </c>
    </row>
    <row r="2022" spans="1:4" ht="13.5">
      <c r="A2022" s="263">
        <v>92445</v>
      </c>
      <c r="B2022" s="263" t="s">
        <v>3530</v>
      </c>
      <c r="C2022" s="264" t="s">
        <v>79</v>
      </c>
      <c r="D2022" s="265">
        <v>38.96</v>
      </c>
    </row>
    <row r="2023" spans="1:4" ht="13.5">
      <c r="A2023" s="263">
        <v>92446</v>
      </c>
      <c r="B2023" s="263" t="s">
        <v>3531</v>
      </c>
      <c r="C2023" s="264" t="s">
        <v>79</v>
      </c>
      <c r="D2023" s="265">
        <v>121.26</v>
      </c>
    </row>
    <row r="2024" spans="1:4" ht="13.5">
      <c r="A2024" s="263">
        <v>92447</v>
      </c>
      <c r="B2024" s="263" t="s">
        <v>3532</v>
      </c>
      <c r="C2024" s="264" t="s">
        <v>79</v>
      </c>
      <c r="D2024" s="265">
        <v>89.97</v>
      </c>
    </row>
    <row r="2025" spans="1:4" ht="13.5">
      <c r="A2025" s="263">
        <v>92448</v>
      </c>
      <c r="B2025" s="263" t="s">
        <v>3533</v>
      </c>
      <c r="C2025" s="264" t="s">
        <v>79</v>
      </c>
      <c r="D2025" s="265">
        <v>74.760000000000005</v>
      </c>
    </row>
    <row r="2026" spans="1:4" ht="13.5">
      <c r="A2026" s="263">
        <v>92449</v>
      </c>
      <c r="B2026" s="263" t="s">
        <v>3534</v>
      </c>
      <c r="C2026" s="264" t="s">
        <v>79</v>
      </c>
      <c r="D2026" s="265">
        <v>156.80000000000001</v>
      </c>
    </row>
    <row r="2027" spans="1:4" ht="13.5">
      <c r="A2027" s="263">
        <v>92450</v>
      </c>
      <c r="B2027" s="263" t="s">
        <v>3535</v>
      </c>
      <c r="C2027" s="264" t="s">
        <v>79</v>
      </c>
      <c r="D2027" s="265">
        <v>187.79</v>
      </c>
    </row>
    <row r="2028" spans="1:4" ht="13.5">
      <c r="A2028" s="263">
        <v>92451</v>
      </c>
      <c r="B2028" s="263" t="s">
        <v>3536</v>
      </c>
      <c r="C2028" s="264" t="s">
        <v>79</v>
      </c>
      <c r="D2028" s="265">
        <v>107.71</v>
      </c>
    </row>
    <row r="2029" spans="1:4" ht="13.5">
      <c r="A2029" s="263">
        <v>92452</v>
      </c>
      <c r="B2029" s="263" t="s">
        <v>3537</v>
      </c>
      <c r="C2029" s="264" t="s">
        <v>79</v>
      </c>
      <c r="D2029" s="265">
        <v>101.28</v>
      </c>
    </row>
    <row r="2030" spans="1:4" ht="13.5">
      <c r="A2030" s="263">
        <v>92453</v>
      </c>
      <c r="B2030" s="263" t="s">
        <v>3538</v>
      </c>
      <c r="C2030" s="264" t="s">
        <v>79</v>
      </c>
      <c r="D2030" s="265">
        <v>134.72</v>
      </c>
    </row>
    <row r="2031" spans="1:4" ht="13.5">
      <c r="A2031" s="263">
        <v>92454</v>
      </c>
      <c r="B2031" s="263" t="s">
        <v>3539</v>
      </c>
      <c r="C2031" s="264" t="s">
        <v>79</v>
      </c>
      <c r="D2031" s="265">
        <v>206.91</v>
      </c>
    </row>
    <row r="2032" spans="1:4" ht="13.5">
      <c r="A2032" s="263">
        <v>92455</v>
      </c>
      <c r="B2032" s="263" t="s">
        <v>3540</v>
      </c>
      <c r="C2032" s="264" t="s">
        <v>79</v>
      </c>
      <c r="D2032" s="265">
        <v>88.6</v>
      </c>
    </row>
    <row r="2033" spans="1:4" ht="13.5">
      <c r="A2033" s="263">
        <v>92456</v>
      </c>
      <c r="B2033" s="263" t="s">
        <v>3541</v>
      </c>
      <c r="C2033" s="264" t="s">
        <v>79</v>
      </c>
      <c r="D2033" s="265">
        <v>86.41</v>
      </c>
    </row>
    <row r="2034" spans="1:4" ht="13.5">
      <c r="A2034" s="263">
        <v>92457</v>
      </c>
      <c r="B2034" s="263" t="s">
        <v>3542</v>
      </c>
      <c r="C2034" s="264" t="s">
        <v>79</v>
      </c>
      <c r="D2034" s="265">
        <v>116.72</v>
      </c>
    </row>
    <row r="2035" spans="1:4" ht="13.5">
      <c r="A2035" s="263">
        <v>92458</v>
      </c>
      <c r="B2035" s="263" t="s">
        <v>3543</v>
      </c>
      <c r="C2035" s="264" t="s">
        <v>79</v>
      </c>
      <c r="D2035" s="265">
        <v>195.09</v>
      </c>
    </row>
    <row r="2036" spans="1:4" ht="13.5">
      <c r="A2036" s="263">
        <v>92459</v>
      </c>
      <c r="B2036" s="263" t="s">
        <v>3544</v>
      </c>
      <c r="C2036" s="264" t="s">
        <v>79</v>
      </c>
      <c r="D2036" s="265">
        <v>74.989999999999995</v>
      </c>
    </row>
    <row r="2037" spans="1:4" ht="13.5">
      <c r="A2037" s="263">
        <v>92460</v>
      </c>
      <c r="B2037" s="263" t="s">
        <v>3545</v>
      </c>
      <c r="C2037" s="264" t="s">
        <v>79</v>
      </c>
      <c r="D2037" s="265">
        <v>70.739999999999995</v>
      </c>
    </row>
    <row r="2038" spans="1:4" ht="13.5">
      <c r="A2038" s="263">
        <v>92461</v>
      </c>
      <c r="B2038" s="263" t="s">
        <v>3546</v>
      </c>
      <c r="C2038" s="264" t="s">
        <v>79</v>
      </c>
      <c r="D2038" s="265">
        <v>107.36</v>
      </c>
    </row>
    <row r="2039" spans="1:4" ht="13.5">
      <c r="A2039" s="263">
        <v>92462</v>
      </c>
      <c r="B2039" s="263" t="s">
        <v>3547</v>
      </c>
      <c r="C2039" s="264" t="s">
        <v>79</v>
      </c>
      <c r="D2039" s="265">
        <v>187.55</v>
      </c>
    </row>
    <row r="2040" spans="1:4" ht="13.5">
      <c r="A2040" s="263">
        <v>92463</v>
      </c>
      <c r="B2040" s="263" t="s">
        <v>3548</v>
      </c>
      <c r="C2040" s="264" t="s">
        <v>79</v>
      </c>
      <c r="D2040" s="265">
        <v>67.73</v>
      </c>
    </row>
    <row r="2041" spans="1:4" ht="13.5">
      <c r="A2041" s="263">
        <v>92464</v>
      </c>
      <c r="B2041" s="263" t="s">
        <v>3549</v>
      </c>
      <c r="C2041" s="264" t="s">
        <v>79</v>
      </c>
      <c r="D2041" s="265">
        <v>67.61</v>
      </c>
    </row>
    <row r="2042" spans="1:4" ht="13.5">
      <c r="A2042" s="263">
        <v>92465</v>
      </c>
      <c r="B2042" s="263" t="s">
        <v>3550</v>
      </c>
      <c r="C2042" s="264" t="s">
        <v>79</v>
      </c>
      <c r="D2042" s="265">
        <v>84.64</v>
      </c>
    </row>
    <row r="2043" spans="1:4" ht="13.5">
      <c r="A2043" s="263">
        <v>92466</v>
      </c>
      <c r="B2043" s="263" t="s">
        <v>3551</v>
      </c>
      <c r="C2043" s="264" t="s">
        <v>79</v>
      </c>
      <c r="D2043" s="265">
        <v>181.94</v>
      </c>
    </row>
    <row r="2044" spans="1:4" ht="13.5">
      <c r="A2044" s="263">
        <v>92467</v>
      </c>
      <c r="B2044" s="263" t="s">
        <v>3552</v>
      </c>
      <c r="C2044" s="264" t="s">
        <v>79</v>
      </c>
      <c r="D2044" s="265">
        <v>54.67</v>
      </c>
    </row>
    <row r="2045" spans="1:4" ht="13.5">
      <c r="A2045" s="263">
        <v>92468</v>
      </c>
      <c r="B2045" s="263" t="s">
        <v>3553</v>
      </c>
      <c r="C2045" s="264" t="s">
        <v>79</v>
      </c>
      <c r="D2045" s="265">
        <v>62.3</v>
      </c>
    </row>
    <row r="2046" spans="1:4" ht="13.5">
      <c r="A2046" s="263">
        <v>92469</v>
      </c>
      <c r="B2046" s="263" t="s">
        <v>3554</v>
      </c>
      <c r="C2046" s="264" t="s">
        <v>79</v>
      </c>
      <c r="D2046" s="265">
        <v>76.92</v>
      </c>
    </row>
    <row r="2047" spans="1:4" ht="13.5">
      <c r="A2047" s="263">
        <v>92470</v>
      </c>
      <c r="B2047" s="263" t="s">
        <v>3555</v>
      </c>
      <c r="C2047" s="264" t="s">
        <v>79</v>
      </c>
      <c r="D2047" s="265">
        <v>177.77</v>
      </c>
    </row>
    <row r="2048" spans="1:4" ht="13.5">
      <c r="A2048" s="263">
        <v>92471</v>
      </c>
      <c r="B2048" s="263" t="s">
        <v>3556</v>
      </c>
      <c r="C2048" s="264" t="s">
        <v>79</v>
      </c>
      <c r="D2048" s="265">
        <v>49.75</v>
      </c>
    </row>
    <row r="2049" spans="1:4" ht="13.5">
      <c r="A2049" s="263">
        <v>92472</v>
      </c>
      <c r="B2049" s="263" t="s">
        <v>3557</v>
      </c>
      <c r="C2049" s="264" t="s">
        <v>79</v>
      </c>
      <c r="D2049" s="265">
        <v>58.67</v>
      </c>
    </row>
    <row r="2050" spans="1:4" ht="13.5">
      <c r="A2050" s="263">
        <v>92473</v>
      </c>
      <c r="B2050" s="263" t="s">
        <v>3558</v>
      </c>
      <c r="C2050" s="264" t="s">
        <v>79</v>
      </c>
      <c r="D2050" s="265">
        <v>70.66</v>
      </c>
    </row>
    <row r="2051" spans="1:4" ht="13.5">
      <c r="A2051" s="263">
        <v>92474</v>
      </c>
      <c r="B2051" s="263" t="s">
        <v>3559</v>
      </c>
      <c r="C2051" s="264" t="s">
        <v>79</v>
      </c>
      <c r="D2051" s="265">
        <v>174.15</v>
      </c>
    </row>
    <row r="2052" spans="1:4" ht="13.5">
      <c r="A2052" s="263">
        <v>92475</v>
      </c>
      <c r="B2052" s="263" t="s">
        <v>3560</v>
      </c>
      <c r="C2052" s="264" t="s">
        <v>79</v>
      </c>
      <c r="D2052" s="265">
        <v>45.75</v>
      </c>
    </row>
    <row r="2053" spans="1:4" ht="13.5">
      <c r="A2053" s="263">
        <v>92476</v>
      </c>
      <c r="B2053" s="263" t="s">
        <v>3561</v>
      </c>
      <c r="C2053" s="264" t="s">
        <v>79</v>
      </c>
      <c r="D2053" s="265">
        <v>55.59</v>
      </c>
    </row>
    <row r="2054" spans="1:4" ht="13.5">
      <c r="A2054" s="263">
        <v>92477</v>
      </c>
      <c r="B2054" s="263" t="s">
        <v>3562</v>
      </c>
      <c r="C2054" s="264" t="s">
        <v>79</v>
      </c>
      <c r="D2054" s="265">
        <v>57.35</v>
      </c>
    </row>
    <row r="2055" spans="1:4" ht="13.5">
      <c r="A2055" s="263">
        <v>92478</v>
      </c>
      <c r="B2055" s="263" t="s">
        <v>3563</v>
      </c>
      <c r="C2055" s="264" t="s">
        <v>79</v>
      </c>
      <c r="D2055" s="265">
        <v>167.08</v>
      </c>
    </row>
    <row r="2056" spans="1:4" ht="13.5">
      <c r="A2056" s="263">
        <v>92479</v>
      </c>
      <c r="B2056" s="263" t="s">
        <v>3564</v>
      </c>
      <c r="C2056" s="264" t="s">
        <v>79</v>
      </c>
      <c r="D2056" s="265">
        <v>37.229999999999997</v>
      </c>
    </row>
    <row r="2057" spans="1:4" ht="13.5">
      <c r="A2057" s="263">
        <v>92480</v>
      </c>
      <c r="B2057" s="263" t="s">
        <v>3565</v>
      </c>
      <c r="C2057" s="264" t="s">
        <v>79</v>
      </c>
      <c r="D2057" s="265">
        <v>49.47</v>
      </c>
    </row>
    <row r="2058" spans="1:4" ht="13.5">
      <c r="A2058" s="263">
        <v>92481</v>
      </c>
      <c r="B2058" s="263" t="s">
        <v>884</v>
      </c>
      <c r="C2058" s="264" t="s">
        <v>79</v>
      </c>
      <c r="D2058" s="265">
        <v>152.30000000000001</v>
      </c>
    </row>
    <row r="2059" spans="1:4" ht="13.5">
      <c r="A2059" s="263">
        <v>92482</v>
      </c>
      <c r="B2059" s="263" t="s">
        <v>3566</v>
      </c>
      <c r="C2059" s="264" t="s">
        <v>79</v>
      </c>
      <c r="D2059" s="265">
        <v>142.62</v>
      </c>
    </row>
    <row r="2060" spans="1:4" ht="13.5">
      <c r="A2060" s="263">
        <v>92483</v>
      </c>
      <c r="B2060" s="263" t="s">
        <v>885</v>
      </c>
      <c r="C2060" s="264" t="s">
        <v>79</v>
      </c>
      <c r="D2060" s="265">
        <v>120.53</v>
      </c>
    </row>
    <row r="2061" spans="1:4" ht="13.5">
      <c r="A2061" s="263">
        <v>92484</v>
      </c>
      <c r="B2061" s="263" t="s">
        <v>3567</v>
      </c>
      <c r="C2061" s="264" t="s">
        <v>79</v>
      </c>
      <c r="D2061" s="265">
        <v>111.96</v>
      </c>
    </row>
    <row r="2062" spans="1:4" ht="13.5">
      <c r="A2062" s="263">
        <v>92485</v>
      </c>
      <c r="B2062" s="263" t="s">
        <v>886</v>
      </c>
      <c r="C2062" s="264" t="s">
        <v>79</v>
      </c>
      <c r="D2062" s="265">
        <v>88.87</v>
      </c>
    </row>
    <row r="2063" spans="1:4" ht="13.5">
      <c r="A2063" s="263">
        <v>92486</v>
      </c>
      <c r="B2063" s="263" t="s">
        <v>3568</v>
      </c>
      <c r="C2063" s="264" t="s">
        <v>79</v>
      </c>
      <c r="D2063" s="265">
        <v>82.3</v>
      </c>
    </row>
    <row r="2064" spans="1:4" ht="13.5">
      <c r="A2064" s="263">
        <v>92487</v>
      </c>
      <c r="B2064" s="263" t="s">
        <v>3569</v>
      </c>
      <c r="C2064" s="264" t="s">
        <v>79</v>
      </c>
      <c r="D2064" s="265">
        <v>69.75</v>
      </c>
    </row>
    <row r="2065" spans="1:4" ht="13.5">
      <c r="A2065" s="263">
        <v>92488</v>
      </c>
      <c r="B2065" s="263" t="s">
        <v>3570</v>
      </c>
      <c r="C2065" s="264" t="s">
        <v>79</v>
      </c>
      <c r="D2065" s="265">
        <v>67.489999999999995</v>
      </c>
    </row>
    <row r="2066" spans="1:4" ht="13.5">
      <c r="A2066" s="263">
        <v>92489</v>
      </c>
      <c r="B2066" s="263" t="s">
        <v>3571</v>
      </c>
      <c r="C2066" s="264" t="s">
        <v>79</v>
      </c>
      <c r="D2066" s="265">
        <v>38.96</v>
      </c>
    </row>
    <row r="2067" spans="1:4" ht="13.5">
      <c r="A2067" s="263">
        <v>92490</v>
      </c>
      <c r="B2067" s="263" t="s">
        <v>3572</v>
      </c>
      <c r="C2067" s="264" t="s">
        <v>79</v>
      </c>
      <c r="D2067" s="265">
        <v>36.880000000000003</v>
      </c>
    </row>
    <row r="2068" spans="1:4" ht="13.5">
      <c r="A2068" s="263">
        <v>92491</v>
      </c>
      <c r="B2068" s="263" t="s">
        <v>3573</v>
      </c>
      <c r="C2068" s="264" t="s">
        <v>79</v>
      </c>
      <c r="D2068" s="265">
        <v>67.489999999999995</v>
      </c>
    </row>
    <row r="2069" spans="1:4" ht="13.5">
      <c r="A2069" s="263">
        <v>92492</v>
      </c>
      <c r="B2069" s="263" t="s">
        <v>3574</v>
      </c>
      <c r="C2069" s="264" t="s">
        <v>79</v>
      </c>
      <c r="D2069" s="265">
        <v>65.319999999999993</v>
      </c>
    </row>
    <row r="2070" spans="1:4" ht="13.5">
      <c r="A2070" s="263">
        <v>92493</v>
      </c>
      <c r="B2070" s="263" t="s">
        <v>3575</v>
      </c>
      <c r="C2070" s="264" t="s">
        <v>79</v>
      </c>
      <c r="D2070" s="265">
        <v>34.69</v>
      </c>
    </row>
    <row r="2071" spans="1:4" ht="13.5">
      <c r="A2071" s="263">
        <v>92494</v>
      </c>
      <c r="B2071" s="263" t="s">
        <v>3576</v>
      </c>
      <c r="C2071" s="264" t="s">
        <v>79</v>
      </c>
      <c r="D2071" s="265">
        <v>35.06</v>
      </c>
    </row>
    <row r="2072" spans="1:4" ht="13.5">
      <c r="A2072" s="263">
        <v>92495</v>
      </c>
      <c r="B2072" s="263" t="s">
        <v>3577</v>
      </c>
      <c r="C2072" s="264" t="s">
        <v>79</v>
      </c>
      <c r="D2072" s="265">
        <v>65.94</v>
      </c>
    </row>
    <row r="2073" spans="1:4" ht="13.5">
      <c r="A2073" s="263">
        <v>92496</v>
      </c>
      <c r="B2073" s="263" t="s">
        <v>3578</v>
      </c>
      <c r="C2073" s="264" t="s">
        <v>79</v>
      </c>
      <c r="D2073" s="265">
        <v>63.86</v>
      </c>
    </row>
    <row r="2074" spans="1:4" ht="13.5">
      <c r="A2074" s="263">
        <v>92497</v>
      </c>
      <c r="B2074" s="263" t="s">
        <v>3579</v>
      </c>
      <c r="C2074" s="264" t="s">
        <v>79</v>
      </c>
      <c r="D2074" s="265">
        <v>35.770000000000003</v>
      </c>
    </row>
    <row r="2075" spans="1:4" ht="13.5">
      <c r="A2075" s="263">
        <v>92498</v>
      </c>
      <c r="B2075" s="263" t="s">
        <v>3580</v>
      </c>
      <c r="C2075" s="264" t="s">
        <v>79</v>
      </c>
      <c r="D2075" s="265">
        <v>33.83</v>
      </c>
    </row>
    <row r="2076" spans="1:4" ht="13.5">
      <c r="A2076" s="263">
        <v>92499</v>
      </c>
      <c r="B2076" s="263" t="s">
        <v>3581</v>
      </c>
      <c r="C2076" s="264" t="s">
        <v>79</v>
      </c>
      <c r="D2076" s="265">
        <v>65.02</v>
      </c>
    </row>
    <row r="2077" spans="1:4" ht="13.5">
      <c r="A2077" s="263">
        <v>92500</v>
      </c>
      <c r="B2077" s="263" t="s">
        <v>3582</v>
      </c>
      <c r="C2077" s="264" t="s">
        <v>79</v>
      </c>
      <c r="D2077" s="265">
        <v>63</v>
      </c>
    </row>
    <row r="2078" spans="1:4" ht="13.5">
      <c r="A2078" s="263">
        <v>92501</v>
      </c>
      <c r="B2078" s="263" t="s">
        <v>3583</v>
      </c>
      <c r="C2078" s="264" t="s">
        <v>79</v>
      </c>
      <c r="D2078" s="265">
        <v>35</v>
      </c>
    </row>
    <row r="2079" spans="1:4" ht="13.5">
      <c r="A2079" s="263">
        <v>92502</v>
      </c>
      <c r="B2079" s="263" t="s">
        <v>3584</v>
      </c>
      <c r="C2079" s="264" t="s">
        <v>79</v>
      </c>
      <c r="D2079" s="265">
        <v>33.130000000000003</v>
      </c>
    </row>
    <row r="2080" spans="1:4" ht="13.5">
      <c r="A2080" s="263">
        <v>92503</v>
      </c>
      <c r="B2080" s="263" t="s">
        <v>3585</v>
      </c>
      <c r="C2080" s="264" t="s">
        <v>79</v>
      </c>
      <c r="D2080" s="265">
        <v>63.55</v>
      </c>
    </row>
    <row r="2081" spans="1:4" ht="13.5">
      <c r="A2081" s="263">
        <v>92504</v>
      </c>
      <c r="B2081" s="263" t="s">
        <v>3586</v>
      </c>
      <c r="C2081" s="264" t="s">
        <v>79</v>
      </c>
      <c r="D2081" s="265">
        <v>38.04</v>
      </c>
    </row>
    <row r="2082" spans="1:4" ht="13.5">
      <c r="A2082" s="263">
        <v>92505</v>
      </c>
      <c r="B2082" s="263" t="s">
        <v>3587</v>
      </c>
      <c r="C2082" s="264" t="s">
        <v>79</v>
      </c>
      <c r="D2082" s="265">
        <v>33.75</v>
      </c>
    </row>
    <row r="2083" spans="1:4" ht="13.5">
      <c r="A2083" s="263">
        <v>92506</v>
      </c>
      <c r="B2083" s="263" t="s">
        <v>3588</v>
      </c>
      <c r="C2083" s="264" t="s">
        <v>79</v>
      </c>
      <c r="D2083" s="265">
        <v>31.95</v>
      </c>
    </row>
    <row r="2084" spans="1:4" ht="13.5">
      <c r="A2084" s="263">
        <v>92507</v>
      </c>
      <c r="B2084" s="263" t="s">
        <v>3589</v>
      </c>
      <c r="C2084" s="264" t="s">
        <v>79</v>
      </c>
      <c r="D2084" s="265">
        <v>60.72</v>
      </c>
    </row>
    <row r="2085" spans="1:4" ht="13.5">
      <c r="A2085" s="263">
        <v>92508</v>
      </c>
      <c r="B2085" s="263" t="s">
        <v>3590</v>
      </c>
      <c r="C2085" s="264" t="s">
        <v>79</v>
      </c>
      <c r="D2085" s="265">
        <v>58.91</v>
      </c>
    </row>
    <row r="2086" spans="1:4" ht="13.5">
      <c r="A2086" s="263">
        <v>92509</v>
      </c>
      <c r="B2086" s="263" t="s">
        <v>3591</v>
      </c>
      <c r="C2086" s="264" t="s">
        <v>79</v>
      </c>
      <c r="D2086" s="265">
        <v>33.75</v>
      </c>
    </row>
    <row r="2087" spans="1:4" ht="13.5">
      <c r="A2087" s="263">
        <v>92510</v>
      </c>
      <c r="B2087" s="263" t="s">
        <v>3592</v>
      </c>
      <c r="C2087" s="264" t="s">
        <v>79</v>
      </c>
      <c r="D2087" s="265">
        <v>32.08</v>
      </c>
    </row>
    <row r="2088" spans="1:4" ht="13.5">
      <c r="A2088" s="263">
        <v>92511</v>
      </c>
      <c r="B2088" s="263" t="s">
        <v>3593</v>
      </c>
      <c r="C2088" s="264" t="s">
        <v>79</v>
      </c>
      <c r="D2088" s="265">
        <v>56.73</v>
      </c>
    </row>
    <row r="2089" spans="1:4" ht="13.5">
      <c r="A2089" s="263">
        <v>92512</v>
      </c>
      <c r="B2089" s="263" t="s">
        <v>3594</v>
      </c>
      <c r="C2089" s="264" t="s">
        <v>79</v>
      </c>
      <c r="D2089" s="265">
        <v>55.35</v>
      </c>
    </row>
    <row r="2090" spans="1:4" ht="13.5">
      <c r="A2090" s="263">
        <v>92513</v>
      </c>
      <c r="B2090" s="263" t="s">
        <v>3595</v>
      </c>
      <c r="C2090" s="264" t="s">
        <v>79</v>
      </c>
      <c r="D2090" s="265">
        <v>25.15</v>
      </c>
    </row>
    <row r="2091" spans="1:4" ht="13.5">
      <c r="A2091" s="263">
        <v>92514</v>
      </c>
      <c r="B2091" s="263" t="s">
        <v>3596</v>
      </c>
      <c r="C2091" s="264" t="s">
        <v>79</v>
      </c>
      <c r="D2091" s="265">
        <v>23.86</v>
      </c>
    </row>
    <row r="2092" spans="1:4" ht="13.5">
      <c r="A2092" s="263">
        <v>92515</v>
      </c>
      <c r="B2092" s="263" t="s">
        <v>3597</v>
      </c>
      <c r="C2092" s="264" t="s">
        <v>79</v>
      </c>
      <c r="D2092" s="265">
        <v>51.56</v>
      </c>
    </row>
    <row r="2093" spans="1:4" ht="13.5">
      <c r="A2093" s="263">
        <v>92516</v>
      </c>
      <c r="B2093" s="263" t="s">
        <v>3598</v>
      </c>
      <c r="C2093" s="264" t="s">
        <v>79</v>
      </c>
      <c r="D2093" s="265">
        <v>50.36</v>
      </c>
    </row>
    <row r="2094" spans="1:4" ht="13.5">
      <c r="A2094" s="263">
        <v>92517</v>
      </c>
      <c r="B2094" s="263" t="s">
        <v>3599</v>
      </c>
      <c r="C2094" s="264" t="s">
        <v>79</v>
      </c>
      <c r="D2094" s="265">
        <v>21.07</v>
      </c>
    </row>
    <row r="2095" spans="1:4" ht="13.5">
      <c r="A2095" s="263">
        <v>92518</v>
      </c>
      <c r="B2095" s="263" t="s">
        <v>3600</v>
      </c>
      <c r="C2095" s="264" t="s">
        <v>79</v>
      </c>
      <c r="D2095" s="265">
        <v>19.95</v>
      </c>
    </row>
    <row r="2096" spans="1:4" ht="13.5">
      <c r="A2096" s="263">
        <v>92519</v>
      </c>
      <c r="B2096" s="263" t="s">
        <v>3601</v>
      </c>
      <c r="C2096" s="264" t="s">
        <v>79</v>
      </c>
      <c r="D2096" s="265">
        <v>48.93</v>
      </c>
    </row>
    <row r="2097" spans="1:4" ht="13.5">
      <c r="A2097" s="263">
        <v>92520</v>
      </c>
      <c r="B2097" s="263" t="s">
        <v>3602</v>
      </c>
      <c r="C2097" s="264" t="s">
        <v>79</v>
      </c>
      <c r="D2097" s="265">
        <v>47.81</v>
      </c>
    </row>
    <row r="2098" spans="1:4" ht="13.5">
      <c r="A2098" s="263">
        <v>92521</v>
      </c>
      <c r="B2098" s="263" t="s">
        <v>3603</v>
      </c>
      <c r="C2098" s="264" t="s">
        <v>79</v>
      </c>
      <c r="D2098" s="265">
        <v>18.96</v>
      </c>
    </row>
    <row r="2099" spans="1:4" ht="13.5">
      <c r="A2099" s="263">
        <v>92522</v>
      </c>
      <c r="B2099" s="263" t="s">
        <v>3604</v>
      </c>
      <c r="C2099" s="264" t="s">
        <v>79</v>
      </c>
      <c r="D2099" s="265">
        <v>17.920000000000002</v>
      </c>
    </row>
    <row r="2100" spans="1:4" ht="13.5">
      <c r="A2100" s="263">
        <v>92523</v>
      </c>
      <c r="B2100" s="263" t="s">
        <v>3605</v>
      </c>
      <c r="C2100" s="264" t="s">
        <v>79</v>
      </c>
      <c r="D2100" s="265">
        <v>48.33</v>
      </c>
    </row>
    <row r="2101" spans="1:4" ht="13.5">
      <c r="A2101" s="263">
        <v>92524</v>
      </c>
      <c r="B2101" s="263" t="s">
        <v>3606</v>
      </c>
      <c r="C2101" s="264" t="s">
        <v>79</v>
      </c>
      <c r="D2101" s="265">
        <v>47.29</v>
      </c>
    </row>
    <row r="2102" spans="1:4" ht="13.5">
      <c r="A2102" s="263">
        <v>92525</v>
      </c>
      <c r="B2102" s="263" t="s">
        <v>3607</v>
      </c>
      <c r="C2102" s="264" t="s">
        <v>79</v>
      </c>
      <c r="D2102" s="265">
        <v>18.71</v>
      </c>
    </row>
    <row r="2103" spans="1:4" ht="13.5">
      <c r="A2103" s="263">
        <v>92526</v>
      </c>
      <c r="B2103" s="263" t="s">
        <v>3608</v>
      </c>
      <c r="C2103" s="264" t="s">
        <v>79</v>
      </c>
      <c r="D2103" s="265">
        <v>17.7</v>
      </c>
    </row>
    <row r="2104" spans="1:4" ht="13.5">
      <c r="A2104" s="263">
        <v>92527</v>
      </c>
      <c r="B2104" s="263" t="s">
        <v>3609</v>
      </c>
      <c r="C2104" s="264" t="s">
        <v>79</v>
      </c>
      <c r="D2104" s="265">
        <v>47.26</v>
      </c>
    </row>
    <row r="2105" spans="1:4" ht="13.5">
      <c r="A2105" s="263">
        <v>92528</v>
      </c>
      <c r="B2105" s="263" t="s">
        <v>3610</v>
      </c>
      <c r="C2105" s="264" t="s">
        <v>79</v>
      </c>
      <c r="D2105" s="265">
        <v>46.24</v>
      </c>
    </row>
    <row r="2106" spans="1:4" ht="13.5">
      <c r="A2106" s="263">
        <v>92529</v>
      </c>
      <c r="B2106" s="263" t="s">
        <v>3611</v>
      </c>
      <c r="C2106" s="264" t="s">
        <v>79</v>
      </c>
      <c r="D2106" s="265">
        <v>17.829999999999998</v>
      </c>
    </row>
    <row r="2107" spans="1:4" ht="13.5">
      <c r="A2107" s="263">
        <v>92530</v>
      </c>
      <c r="B2107" s="263" t="s">
        <v>3612</v>
      </c>
      <c r="C2107" s="264" t="s">
        <v>79</v>
      </c>
      <c r="D2107" s="265">
        <v>16.86</v>
      </c>
    </row>
    <row r="2108" spans="1:4" ht="13.5">
      <c r="A2108" s="263">
        <v>92531</v>
      </c>
      <c r="B2108" s="263" t="s">
        <v>3613</v>
      </c>
      <c r="C2108" s="264" t="s">
        <v>79</v>
      </c>
      <c r="D2108" s="265">
        <v>46.45</v>
      </c>
    </row>
    <row r="2109" spans="1:4" ht="13.5">
      <c r="A2109" s="263">
        <v>92532</v>
      </c>
      <c r="B2109" s="263" t="s">
        <v>3614</v>
      </c>
      <c r="C2109" s="264" t="s">
        <v>79</v>
      </c>
      <c r="D2109" s="265">
        <v>45.46</v>
      </c>
    </row>
    <row r="2110" spans="1:4" ht="13.5">
      <c r="A2110" s="263">
        <v>92533</v>
      </c>
      <c r="B2110" s="263" t="s">
        <v>3615</v>
      </c>
      <c r="C2110" s="264" t="s">
        <v>79</v>
      </c>
      <c r="D2110" s="265">
        <v>17.170000000000002</v>
      </c>
    </row>
    <row r="2111" spans="1:4" ht="13.5">
      <c r="A2111" s="263">
        <v>92534</v>
      </c>
      <c r="B2111" s="263" t="s">
        <v>3616</v>
      </c>
      <c r="C2111" s="264" t="s">
        <v>79</v>
      </c>
      <c r="D2111" s="265">
        <v>16.260000000000002</v>
      </c>
    </row>
    <row r="2112" spans="1:4" ht="13.5">
      <c r="A2112" s="263">
        <v>92535</v>
      </c>
      <c r="B2112" s="263" t="s">
        <v>3617</v>
      </c>
      <c r="C2112" s="264" t="s">
        <v>79</v>
      </c>
      <c r="D2112" s="265">
        <v>45</v>
      </c>
    </row>
    <row r="2113" spans="1:4" ht="13.5">
      <c r="A2113" s="263">
        <v>92536</v>
      </c>
      <c r="B2113" s="263" t="s">
        <v>3618</v>
      </c>
      <c r="C2113" s="264" t="s">
        <v>79</v>
      </c>
      <c r="D2113" s="265">
        <v>44.03</v>
      </c>
    </row>
    <row r="2114" spans="1:4" ht="13.5">
      <c r="A2114" s="263">
        <v>92537</v>
      </c>
      <c r="B2114" s="263" t="s">
        <v>3619</v>
      </c>
      <c r="C2114" s="264" t="s">
        <v>79</v>
      </c>
      <c r="D2114" s="265">
        <v>15.92</v>
      </c>
    </row>
    <row r="2115" spans="1:4" ht="13.5">
      <c r="A2115" s="263">
        <v>92538</v>
      </c>
      <c r="B2115" s="263" t="s">
        <v>3620</v>
      </c>
      <c r="C2115" s="264" t="s">
        <v>79</v>
      </c>
      <c r="D2115" s="265">
        <v>15.03</v>
      </c>
    </row>
    <row r="2116" spans="1:4" ht="13.5">
      <c r="A2116" s="263">
        <v>95934</v>
      </c>
      <c r="B2116" s="263" t="s">
        <v>4787</v>
      </c>
      <c r="C2116" s="264" t="s">
        <v>79</v>
      </c>
      <c r="D2116" s="265">
        <v>108.44</v>
      </c>
    </row>
    <row r="2117" spans="1:4" ht="13.5">
      <c r="A2117" s="263">
        <v>95935</v>
      </c>
      <c r="B2117" s="263" t="s">
        <v>4788</v>
      </c>
      <c r="C2117" s="264" t="s">
        <v>79</v>
      </c>
      <c r="D2117" s="265">
        <v>91.75</v>
      </c>
    </row>
    <row r="2118" spans="1:4" ht="13.5">
      <c r="A2118" s="263">
        <v>95936</v>
      </c>
      <c r="B2118" s="263" t="s">
        <v>4789</v>
      </c>
      <c r="C2118" s="264" t="s">
        <v>79</v>
      </c>
      <c r="D2118" s="265">
        <v>81.28</v>
      </c>
    </row>
    <row r="2119" spans="1:4" ht="13.5">
      <c r="A2119" s="263">
        <v>95937</v>
      </c>
      <c r="B2119" s="263" t="s">
        <v>1237</v>
      </c>
      <c r="C2119" s="264" t="s">
        <v>79</v>
      </c>
      <c r="D2119" s="265">
        <v>223.32</v>
      </c>
    </row>
    <row r="2120" spans="1:4" ht="13.5">
      <c r="A2120" s="263">
        <v>95938</v>
      </c>
      <c r="B2120" s="263" t="s">
        <v>1238</v>
      </c>
      <c r="C2120" s="264" t="s">
        <v>79</v>
      </c>
      <c r="D2120" s="265">
        <v>185.41</v>
      </c>
    </row>
    <row r="2121" spans="1:4" ht="13.5">
      <c r="A2121" s="263">
        <v>95939</v>
      </c>
      <c r="B2121" s="263" t="s">
        <v>4790</v>
      </c>
      <c r="C2121" s="264" t="s">
        <v>79</v>
      </c>
      <c r="D2121" s="265">
        <v>146.11000000000001</v>
      </c>
    </row>
    <row r="2122" spans="1:4" ht="13.5">
      <c r="A2122" s="263">
        <v>95940</v>
      </c>
      <c r="B2122" s="263" t="s">
        <v>4791</v>
      </c>
      <c r="C2122" s="264" t="s">
        <v>79</v>
      </c>
      <c r="D2122" s="265">
        <v>118.87</v>
      </c>
    </row>
    <row r="2123" spans="1:4" ht="13.5">
      <c r="A2123" s="263">
        <v>95941</v>
      </c>
      <c r="B2123" s="263" t="s">
        <v>4792</v>
      </c>
      <c r="C2123" s="264" t="s">
        <v>79</v>
      </c>
      <c r="D2123" s="265">
        <v>105.01</v>
      </c>
    </row>
    <row r="2124" spans="1:4" ht="13.5">
      <c r="A2124" s="263">
        <v>95942</v>
      </c>
      <c r="B2124" s="263" t="s">
        <v>4793</v>
      </c>
      <c r="C2124" s="264" t="s">
        <v>79</v>
      </c>
      <c r="D2124" s="265">
        <v>96.36</v>
      </c>
    </row>
    <row r="2125" spans="1:4" ht="13.5">
      <c r="A2125" s="263">
        <v>96252</v>
      </c>
      <c r="B2125" s="263" t="s">
        <v>4881</v>
      </c>
      <c r="C2125" s="264" t="s">
        <v>79</v>
      </c>
      <c r="D2125" s="265">
        <v>139.86000000000001</v>
      </c>
    </row>
    <row r="2126" spans="1:4" ht="13.5">
      <c r="A2126" s="263">
        <v>96257</v>
      </c>
      <c r="B2126" s="263" t="s">
        <v>4882</v>
      </c>
      <c r="C2126" s="264" t="s">
        <v>79</v>
      </c>
      <c r="D2126" s="265">
        <v>121.42</v>
      </c>
    </row>
    <row r="2127" spans="1:4" ht="13.5">
      <c r="A2127" s="263">
        <v>96258</v>
      </c>
      <c r="B2127" s="263" t="s">
        <v>4883</v>
      </c>
      <c r="C2127" s="264" t="s">
        <v>79</v>
      </c>
      <c r="D2127" s="265">
        <v>113.18</v>
      </c>
    </row>
    <row r="2128" spans="1:4" ht="13.5">
      <c r="A2128" s="263">
        <v>96259</v>
      </c>
      <c r="B2128" s="263" t="s">
        <v>4884</v>
      </c>
      <c r="C2128" s="264" t="s">
        <v>79</v>
      </c>
      <c r="D2128" s="265">
        <v>137.32</v>
      </c>
    </row>
    <row r="2129" spans="1:4" ht="13.5">
      <c r="A2129" s="263">
        <v>96529</v>
      </c>
      <c r="B2129" s="263" t="s">
        <v>4935</v>
      </c>
      <c r="C2129" s="264" t="s">
        <v>79</v>
      </c>
      <c r="D2129" s="265">
        <v>177.94</v>
      </c>
    </row>
    <row r="2130" spans="1:4" ht="13.5">
      <c r="A2130" s="263">
        <v>96530</v>
      </c>
      <c r="B2130" s="263" t="s">
        <v>4936</v>
      </c>
      <c r="C2130" s="264" t="s">
        <v>79</v>
      </c>
      <c r="D2130" s="265">
        <v>84.55</v>
      </c>
    </row>
    <row r="2131" spans="1:4" ht="13.5">
      <c r="A2131" s="263">
        <v>96531</v>
      </c>
      <c r="B2131" s="263" t="s">
        <v>4937</v>
      </c>
      <c r="C2131" s="264" t="s">
        <v>79</v>
      </c>
      <c r="D2131" s="265">
        <v>64.8</v>
      </c>
    </row>
    <row r="2132" spans="1:4" ht="13.5">
      <c r="A2132" s="263">
        <v>96532</v>
      </c>
      <c r="B2132" s="263" t="s">
        <v>4938</v>
      </c>
      <c r="C2132" s="264" t="s">
        <v>79</v>
      </c>
      <c r="D2132" s="265">
        <v>118.47</v>
      </c>
    </row>
    <row r="2133" spans="1:4" ht="13.5">
      <c r="A2133" s="263">
        <v>96533</v>
      </c>
      <c r="B2133" s="263" t="s">
        <v>4939</v>
      </c>
      <c r="C2133" s="264" t="s">
        <v>79</v>
      </c>
      <c r="D2133" s="265">
        <v>55.95</v>
      </c>
    </row>
    <row r="2134" spans="1:4" ht="13.5">
      <c r="A2134" s="263">
        <v>96534</v>
      </c>
      <c r="B2134" s="263" t="s">
        <v>4940</v>
      </c>
      <c r="C2134" s="264" t="s">
        <v>79</v>
      </c>
      <c r="D2134" s="265">
        <v>48.85</v>
      </c>
    </row>
    <row r="2135" spans="1:4" ht="13.5">
      <c r="A2135" s="263">
        <v>96535</v>
      </c>
      <c r="B2135" s="263" t="s">
        <v>4941</v>
      </c>
      <c r="C2135" s="264" t="s">
        <v>79</v>
      </c>
      <c r="D2135" s="265">
        <v>87.52</v>
      </c>
    </row>
    <row r="2136" spans="1:4" ht="13.5">
      <c r="A2136" s="263">
        <v>96536</v>
      </c>
      <c r="B2136" s="263" t="s">
        <v>4942</v>
      </c>
      <c r="C2136" s="264" t="s">
        <v>79</v>
      </c>
      <c r="D2136" s="265">
        <v>41.09</v>
      </c>
    </row>
    <row r="2137" spans="1:4" ht="13.5">
      <c r="A2137" s="263">
        <v>96537</v>
      </c>
      <c r="B2137" s="263" t="s">
        <v>4943</v>
      </c>
      <c r="C2137" s="264" t="s">
        <v>79</v>
      </c>
      <c r="D2137" s="265">
        <v>109.05</v>
      </c>
    </row>
    <row r="2138" spans="1:4" ht="13.5">
      <c r="A2138" s="263">
        <v>96538</v>
      </c>
      <c r="B2138" s="263" t="s">
        <v>4944</v>
      </c>
      <c r="C2138" s="264" t="s">
        <v>79</v>
      </c>
      <c r="D2138" s="265">
        <v>171.47</v>
      </c>
    </row>
    <row r="2139" spans="1:4" ht="13.5">
      <c r="A2139" s="263">
        <v>96539</v>
      </c>
      <c r="B2139" s="263" t="s">
        <v>4945</v>
      </c>
      <c r="C2139" s="264" t="s">
        <v>79</v>
      </c>
      <c r="D2139" s="265">
        <v>76.5</v>
      </c>
    </row>
    <row r="2140" spans="1:4" ht="13.5">
      <c r="A2140" s="263">
        <v>96540</v>
      </c>
      <c r="B2140" s="263" t="s">
        <v>4946</v>
      </c>
      <c r="C2140" s="264" t="s">
        <v>79</v>
      </c>
      <c r="D2140" s="265">
        <v>78.94</v>
      </c>
    </row>
    <row r="2141" spans="1:4" ht="13.5">
      <c r="A2141" s="263">
        <v>96541</v>
      </c>
      <c r="B2141" s="263" t="s">
        <v>4947</v>
      </c>
      <c r="C2141" s="264" t="s">
        <v>79</v>
      </c>
      <c r="D2141" s="265">
        <v>122.87</v>
      </c>
    </row>
    <row r="2142" spans="1:4" ht="13.5">
      <c r="A2142" s="263">
        <v>96542</v>
      </c>
      <c r="B2142" s="263" t="s">
        <v>4948</v>
      </c>
      <c r="C2142" s="264" t="s">
        <v>79</v>
      </c>
      <c r="D2142" s="265">
        <v>58.54</v>
      </c>
    </row>
    <row r="2143" spans="1:4" ht="13.5">
      <c r="A2143" s="263">
        <v>96543</v>
      </c>
      <c r="B2143" s="263" t="s">
        <v>4949</v>
      </c>
      <c r="C2143" s="264" t="s">
        <v>23</v>
      </c>
      <c r="D2143" s="265">
        <v>11.78</v>
      </c>
    </row>
    <row r="2144" spans="1:4" ht="13.5">
      <c r="A2144" s="263">
        <v>97747</v>
      </c>
      <c r="B2144" s="263" t="s">
        <v>6032</v>
      </c>
      <c r="C2144" s="264" t="s">
        <v>79</v>
      </c>
      <c r="D2144" s="265">
        <v>126.89</v>
      </c>
    </row>
    <row r="2145" spans="1:4" ht="13.5">
      <c r="A2145" s="263" t="s">
        <v>5226</v>
      </c>
      <c r="B2145" s="263" t="s">
        <v>1045</v>
      </c>
      <c r="C2145" s="264" t="s">
        <v>51</v>
      </c>
      <c r="D2145" s="265">
        <v>19.89</v>
      </c>
    </row>
    <row r="2146" spans="1:4" ht="13.5">
      <c r="A2146" s="263" t="s">
        <v>5444</v>
      </c>
      <c r="B2146" s="263" t="s">
        <v>1135</v>
      </c>
      <c r="C2146" s="264" t="s">
        <v>51</v>
      </c>
      <c r="D2146" s="265">
        <v>557.15</v>
      </c>
    </row>
    <row r="2147" spans="1:4" ht="13.5">
      <c r="A2147" s="263">
        <v>85662</v>
      </c>
      <c r="B2147" s="263" t="s">
        <v>360</v>
      </c>
      <c r="C2147" s="264" t="s">
        <v>79</v>
      </c>
      <c r="D2147" s="265">
        <v>11.5</v>
      </c>
    </row>
    <row r="2148" spans="1:4" ht="13.5">
      <c r="A2148" s="263">
        <v>89996</v>
      </c>
      <c r="B2148" s="263" t="s">
        <v>2784</v>
      </c>
      <c r="C2148" s="264" t="s">
        <v>23</v>
      </c>
      <c r="D2148" s="265">
        <v>6.78</v>
      </c>
    </row>
    <row r="2149" spans="1:4" ht="13.5">
      <c r="A2149" s="263">
        <v>89997</v>
      </c>
      <c r="B2149" s="263" t="s">
        <v>2785</v>
      </c>
      <c r="C2149" s="264" t="s">
        <v>23</v>
      </c>
      <c r="D2149" s="265">
        <v>5.91</v>
      </c>
    </row>
    <row r="2150" spans="1:4" ht="13.5">
      <c r="A2150" s="263">
        <v>89998</v>
      </c>
      <c r="B2150" s="263" t="s">
        <v>2786</v>
      </c>
      <c r="C2150" s="264" t="s">
        <v>23</v>
      </c>
      <c r="D2150" s="265">
        <v>6.4</v>
      </c>
    </row>
    <row r="2151" spans="1:4" ht="13.5">
      <c r="A2151" s="263">
        <v>89999</v>
      </c>
      <c r="B2151" s="263" t="s">
        <v>2787</v>
      </c>
      <c r="C2151" s="264" t="s">
        <v>23</v>
      </c>
      <c r="D2151" s="265">
        <v>10.199999999999999</v>
      </c>
    </row>
    <row r="2152" spans="1:4" ht="13.5">
      <c r="A2152" s="263">
        <v>90000</v>
      </c>
      <c r="B2152" s="263" t="s">
        <v>2788</v>
      </c>
      <c r="C2152" s="264" t="s">
        <v>23</v>
      </c>
      <c r="D2152" s="265">
        <v>7.77</v>
      </c>
    </row>
    <row r="2153" spans="1:4" ht="13.5">
      <c r="A2153" s="263">
        <v>91593</v>
      </c>
      <c r="B2153" s="263" t="s">
        <v>3223</v>
      </c>
      <c r="C2153" s="264" t="s">
        <v>23</v>
      </c>
      <c r="D2153" s="265">
        <v>7.74</v>
      </c>
    </row>
    <row r="2154" spans="1:4" ht="13.5">
      <c r="A2154" s="263">
        <v>91594</v>
      </c>
      <c r="B2154" s="263" t="s">
        <v>3224</v>
      </c>
      <c r="C2154" s="264" t="s">
        <v>23</v>
      </c>
      <c r="D2154" s="265">
        <v>8.14</v>
      </c>
    </row>
    <row r="2155" spans="1:4" ht="13.5">
      <c r="A2155" s="263">
        <v>91595</v>
      </c>
      <c r="B2155" s="263" t="s">
        <v>3225</v>
      </c>
      <c r="C2155" s="264" t="s">
        <v>23</v>
      </c>
      <c r="D2155" s="265">
        <v>8.94</v>
      </c>
    </row>
    <row r="2156" spans="1:4" ht="13.5">
      <c r="A2156" s="263">
        <v>91596</v>
      </c>
      <c r="B2156" s="263" t="s">
        <v>3226</v>
      </c>
      <c r="C2156" s="264" t="s">
        <v>23</v>
      </c>
      <c r="D2156" s="265">
        <v>7.88</v>
      </c>
    </row>
    <row r="2157" spans="1:4" ht="13.5">
      <c r="A2157" s="263">
        <v>91597</v>
      </c>
      <c r="B2157" s="263" t="s">
        <v>3227</v>
      </c>
      <c r="C2157" s="264" t="s">
        <v>23</v>
      </c>
      <c r="D2157" s="265">
        <v>5.49</v>
      </c>
    </row>
    <row r="2158" spans="1:4" ht="13.5">
      <c r="A2158" s="263">
        <v>91598</v>
      </c>
      <c r="B2158" s="263" t="s">
        <v>3228</v>
      </c>
      <c r="C2158" s="264" t="s">
        <v>23</v>
      </c>
      <c r="D2158" s="265">
        <v>7.81</v>
      </c>
    </row>
    <row r="2159" spans="1:4" ht="13.5">
      <c r="A2159" s="263">
        <v>91599</v>
      </c>
      <c r="B2159" s="263" t="s">
        <v>3229</v>
      </c>
      <c r="C2159" s="264" t="s">
        <v>23</v>
      </c>
      <c r="D2159" s="265">
        <v>8.36</v>
      </c>
    </row>
    <row r="2160" spans="1:4" ht="13.5">
      <c r="A2160" s="263">
        <v>91600</v>
      </c>
      <c r="B2160" s="263" t="s">
        <v>3230</v>
      </c>
      <c r="C2160" s="264" t="s">
        <v>23</v>
      </c>
      <c r="D2160" s="265">
        <v>8.8000000000000007</v>
      </c>
    </row>
    <row r="2161" spans="1:4" ht="13.5">
      <c r="A2161" s="263">
        <v>91601</v>
      </c>
      <c r="B2161" s="263" t="s">
        <v>3231</v>
      </c>
      <c r="C2161" s="264" t="s">
        <v>23</v>
      </c>
      <c r="D2161" s="265">
        <v>8.7100000000000009</v>
      </c>
    </row>
    <row r="2162" spans="1:4" ht="13.5">
      <c r="A2162" s="263">
        <v>91602</v>
      </c>
      <c r="B2162" s="263" t="s">
        <v>3232</v>
      </c>
      <c r="C2162" s="264" t="s">
        <v>23</v>
      </c>
      <c r="D2162" s="265">
        <v>8.33</v>
      </c>
    </row>
    <row r="2163" spans="1:4" ht="13.5">
      <c r="A2163" s="263">
        <v>91603</v>
      </c>
      <c r="B2163" s="263" t="s">
        <v>3233</v>
      </c>
      <c r="C2163" s="264" t="s">
        <v>23</v>
      </c>
      <c r="D2163" s="265">
        <v>6.73</v>
      </c>
    </row>
    <row r="2164" spans="1:4" ht="13.5">
      <c r="A2164" s="263">
        <v>92759</v>
      </c>
      <c r="B2164" s="263" t="s">
        <v>3763</v>
      </c>
      <c r="C2164" s="264" t="s">
        <v>23</v>
      </c>
      <c r="D2164" s="265">
        <v>9.7899999999999991</v>
      </c>
    </row>
    <row r="2165" spans="1:4" ht="13.5">
      <c r="A2165" s="263">
        <v>92760</v>
      </c>
      <c r="B2165" s="263" t="s">
        <v>3764</v>
      </c>
      <c r="C2165" s="264" t="s">
        <v>23</v>
      </c>
      <c r="D2165" s="265">
        <v>8.76</v>
      </c>
    </row>
    <row r="2166" spans="1:4" ht="13.5">
      <c r="A2166" s="263">
        <v>92761</v>
      </c>
      <c r="B2166" s="263" t="s">
        <v>3765</v>
      </c>
      <c r="C2166" s="264" t="s">
        <v>23</v>
      </c>
      <c r="D2166" s="265">
        <v>8.7799999999999994</v>
      </c>
    </row>
    <row r="2167" spans="1:4" ht="13.5">
      <c r="A2167" s="263">
        <v>92762</v>
      </c>
      <c r="B2167" s="263" t="s">
        <v>3766</v>
      </c>
      <c r="C2167" s="264" t="s">
        <v>23</v>
      </c>
      <c r="D2167" s="265">
        <v>7.22</v>
      </c>
    </row>
    <row r="2168" spans="1:4" ht="13.5">
      <c r="A2168" s="263">
        <v>92763</v>
      </c>
      <c r="B2168" s="263" t="s">
        <v>3767</v>
      </c>
      <c r="C2168" s="264" t="s">
        <v>23</v>
      </c>
      <c r="D2168" s="265">
        <v>6.52</v>
      </c>
    </row>
    <row r="2169" spans="1:4" ht="13.5">
      <c r="A2169" s="263">
        <v>92764</v>
      </c>
      <c r="B2169" s="263" t="s">
        <v>3768</v>
      </c>
      <c r="C2169" s="264" t="s">
        <v>23</v>
      </c>
      <c r="D2169" s="265">
        <v>6.18</v>
      </c>
    </row>
    <row r="2170" spans="1:4" ht="13.5">
      <c r="A2170" s="263">
        <v>92765</v>
      </c>
      <c r="B2170" s="263" t="s">
        <v>3769</v>
      </c>
      <c r="C2170" s="264" t="s">
        <v>23</v>
      </c>
      <c r="D2170" s="265">
        <v>5.73</v>
      </c>
    </row>
    <row r="2171" spans="1:4" ht="13.5">
      <c r="A2171" s="263">
        <v>92766</v>
      </c>
      <c r="B2171" s="263" t="s">
        <v>3770</v>
      </c>
      <c r="C2171" s="264" t="s">
        <v>23</v>
      </c>
      <c r="D2171" s="265">
        <v>6.35</v>
      </c>
    </row>
    <row r="2172" spans="1:4" ht="13.5">
      <c r="A2172" s="263">
        <v>92767</v>
      </c>
      <c r="B2172" s="263" t="s">
        <v>3771</v>
      </c>
      <c r="C2172" s="264" t="s">
        <v>23</v>
      </c>
      <c r="D2172" s="265">
        <v>9.9600000000000009</v>
      </c>
    </row>
    <row r="2173" spans="1:4" ht="13.5">
      <c r="A2173" s="263">
        <v>92768</v>
      </c>
      <c r="B2173" s="263" t="s">
        <v>3772</v>
      </c>
      <c r="C2173" s="264" t="s">
        <v>23</v>
      </c>
      <c r="D2173" s="265">
        <v>8.75</v>
      </c>
    </row>
    <row r="2174" spans="1:4" ht="13.5">
      <c r="A2174" s="263">
        <v>92769</v>
      </c>
      <c r="B2174" s="263" t="s">
        <v>3773</v>
      </c>
      <c r="C2174" s="264" t="s">
        <v>23</v>
      </c>
      <c r="D2174" s="265">
        <v>7.98</v>
      </c>
    </row>
    <row r="2175" spans="1:4" ht="13.5">
      <c r="A2175" s="263">
        <v>92770</v>
      </c>
      <c r="B2175" s="263" t="s">
        <v>3774</v>
      </c>
      <c r="C2175" s="264" t="s">
        <v>23</v>
      </c>
      <c r="D2175" s="265">
        <v>8.18</v>
      </c>
    </row>
    <row r="2176" spans="1:4" ht="13.5">
      <c r="A2176" s="263">
        <v>92771</v>
      </c>
      <c r="B2176" s="263" t="s">
        <v>3775</v>
      </c>
      <c r="C2176" s="264" t="s">
        <v>23</v>
      </c>
      <c r="D2176" s="265">
        <v>6.74</v>
      </c>
    </row>
    <row r="2177" spans="1:4" ht="13.5">
      <c r="A2177" s="263">
        <v>92772</v>
      </c>
      <c r="B2177" s="263" t="s">
        <v>3776</v>
      </c>
      <c r="C2177" s="264" t="s">
        <v>23</v>
      </c>
      <c r="D2177" s="265">
        <v>6.16</v>
      </c>
    </row>
    <row r="2178" spans="1:4" ht="13.5">
      <c r="A2178" s="263">
        <v>92773</v>
      </c>
      <c r="B2178" s="263" t="s">
        <v>3777</v>
      </c>
      <c r="C2178" s="264" t="s">
        <v>23</v>
      </c>
      <c r="D2178" s="265">
        <v>5.92</v>
      </c>
    </row>
    <row r="2179" spans="1:4" ht="13.5">
      <c r="A2179" s="263">
        <v>92774</v>
      </c>
      <c r="B2179" s="263" t="s">
        <v>3778</v>
      </c>
      <c r="C2179" s="264" t="s">
        <v>23</v>
      </c>
      <c r="D2179" s="265">
        <v>5.56</v>
      </c>
    </row>
    <row r="2180" spans="1:4" ht="13.5">
      <c r="A2180" s="263">
        <v>92775</v>
      </c>
      <c r="B2180" s="263" t="s">
        <v>3779</v>
      </c>
      <c r="C2180" s="264" t="s">
        <v>23</v>
      </c>
      <c r="D2180" s="265">
        <v>11.83</v>
      </c>
    </row>
    <row r="2181" spans="1:4" ht="13.5">
      <c r="A2181" s="263">
        <v>92776</v>
      </c>
      <c r="B2181" s="263" t="s">
        <v>3780</v>
      </c>
      <c r="C2181" s="264" t="s">
        <v>23</v>
      </c>
      <c r="D2181" s="265">
        <v>10.32</v>
      </c>
    </row>
    <row r="2182" spans="1:4" ht="13.5">
      <c r="A2182" s="263">
        <v>92777</v>
      </c>
      <c r="B2182" s="263" t="s">
        <v>3781</v>
      </c>
      <c r="C2182" s="264" t="s">
        <v>23</v>
      </c>
      <c r="D2182" s="265">
        <v>9.94</v>
      </c>
    </row>
    <row r="2183" spans="1:4" ht="13.5">
      <c r="A2183" s="263">
        <v>92778</v>
      </c>
      <c r="B2183" s="263" t="s">
        <v>3782</v>
      </c>
      <c r="C2183" s="264" t="s">
        <v>23</v>
      </c>
      <c r="D2183" s="265">
        <v>8.08</v>
      </c>
    </row>
    <row r="2184" spans="1:4" ht="13.5">
      <c r="A2184" s="263">
        <v>92779</v>
      </c>
      <c r="B2184" s="263" t="s">
        <v>3783</v>
      </c>
      <c r="C2184" s="264" t="s">
        <v>23</v>
      </c>
      <c r="D2184" s="265">
        <v>7.16</v>
      </c>
    </row>
    <row r="2185" spans="1:4" ht="13.5">
      <c r="A2185" s="263">
        <v>92780</v>
      </c>
      <c r="B2185" s="263" t="s">
        <v>3784</v>
      </c>
      <c r="C2185" s="264" t="s">
        <v>23</v>
      </c>
      <c r="D2185" s="265">
        <v>6.6</v>
      </c>
    </row>
    <row r="2186" spans="1:4" ht="13.5">
      <c r="A2186" s="263">
        <v>92781</v>
      </c>
      <c r="B2186" s="263" t="s">
        <v>3785</v>
      </c>
      <c r="C2186" s="264" t="s">
        <v>23</v>
      </c>
      <c r="D2186" s="265">
        <v>6.03</v>
      </c>
    </row>
    <row r="2187" spans="1:4" ht="13.5">
      <c r="A2187" s="263">
        <v>92782</v>
      </c>
      <c r="B2187" s="263" t="s">
        <v>3786</v>
      </c>
      <c r="C2187" s="264" t="s">
        <v>23</v>
      </c>
      <c r="D2187" s="265">
        <v>6.51</v>
      </c>
    </row>
    <row r="2188" spans="1:4" ht="13.5">
      <c r="A2188" s="263">
        <v>92783</v>
      </c>
      <c r="B2188" s="263" t="s">
        <v>3787</v>
      </c>
      <c r="C2188" s="264" t="s">
        <v>23</v>
      </c>
      <c r="D2188" s="265">
        <v>11.68</v>
      </c>
    </row>
    <row r="2189" spans="1:4" ht="13.5">
      <c r="A2189" s="263">
        <v>92784</v>
      </c>
      <c r="B2189" s="263" t="s">
        <v>3788</v>
      </c>
      <c r="C2189" s="264" t="s">
        <v>23</v>
      </c>
      <c r="D2189" s="265">
        <v>10.16</v>
      </c>
    </row>
    <row r="2190" spans="1:4" ht="13.5">
      <c r="A2190" s="263">
        <v>92785</v>
      </c>
      <c r="B2190" s="263" t="s">
        <v>3789</v>
      </c>
      <c r="C2190" s="264" t="s">
        <v>23</v>
      </c>
      <c r="D2190" s="265">
        <v>9.0399999999999991</v>
      </c>
    </row>
    <row r="2191" spans="1:4" ht="13.5">
      <c r="A2191" s="263">
        <v>92786</v>
      </c>
      <c r="B2191" s="263" t="s">
        <v>3790</v>
      </c>
      <c r="C2191" s="264" t="s">
        <v>23</v>
      </c>
      <c r="D2191" s="265">
        <v>8.9600000000000009</v>
      </c>
    </row>
    <row r="2192" spans="1:4" ht="13.5">
      <c r="A2192" s="263">
        <v>92787</v>
      </c>
      <c r="B2192" s="263" t="s">
        <v>3791</v>
      </c>
      <c r="C2192" s="264" t="s">
        <v>23</v>
      </c>
      <c r="D2192" s="265">
        <v>7.31</v>
      </c>
    </row>
    <row r="2193" spans="1:4" ht="13.5">
      <c r="A2193" s="263">
        <v>92788</v>
      </c>
      <c r="B2193" s="263" t="s">
        <v>3792</v>
      </c>
      <c r="C2193" s="264" t="s">
        <v>23</v>
      </c>
      <c r="D2193" s="265">
        <v>6.57</v>
      </c>
    </row>
    <row r="2194" spans="1:4" ht="13.5">
      <c r="A2194" s="263">
        <v>92789</v>
      </c>
      <c r="B2194" s="263" t="s">
        <v>3793</v>
      </c>
      <c r="C2194" s="264" t="s">
        <v>23</v>
      </c>
      <c r="D2194" s="265">
        <v>6.18</v>
      </c>
    </row>
    <row r="2195" spans="1:4" ht="13.5">
      <c r="A2195" s="263">
        <v>92790</v>
      </c>
      <c r="B2195" s="263" t="s">
        <v>3794</v>
      </c>
      <c r="C2195" s="264" t="s">
        <v>23</v>
      </c>
      <c r="D2195" s="265">
        <v>5.71</v>
      </c>
    </row>
    <row r="2196" spans="1:4" ht="13.5">
      <c r="A2196" s="263">
        <v>92791</v>
      </c>
      <c r="B2196" s="263" t="s">
        <v>3795</v>
      </c>
      <c r="C2196" s="264" t="s">
        <v>23</v>
      </c>
      <c r="D2196" s="265">
        <v>6.83</v>
      </c>
    </row>
    <row r="2197" spans="1:4" ht="13.5">
      <c r="A2197" s="263">
        <v>92792</v>
      </c>
      <c r="B2197" s="263" t="s">
        <v>3796</v>
      </c>
      <c r="C2197" s="264" t="s">
        <v>23</v>
      </c>
      <c r="D2197" s="265">
        <v>6.43</v>
      </c>
    </row>
    <row r="2198" spans="1:4" ht="13.5">
      <c r="A2198" s="263">
        <v>92793</v>
      </c>
      <c r="B2198" s="263" t="s">
        <v>3797</v>
      </c>
      <c r="C2198" s="264" t="s">
        <v>23</v>
      </c>
      <c r="D2198" s="265">
        <v>6.96</v>
      </c>
    </row>
    <row r="2199" spans="1:4" ht="13.5">
      <c r="A2199" s="263">
        <v>92794</v>
      </c>
      <c r="B2199" s="263" t="s">
        <v>3798</v>
      </c>
      <c r="C2199" s="264" t="s">
        <v>23</v>
      </c>
      <c r="D2199" s="265">
        <v>5.79</v>
      </c>
    </row>
    <row r="2200" spans="1:4" ht="13.5">
      <c r="A2200" s="263">
        <v>92795</v>
      </c>
      <c r="B2200" s="263" t="s">
        <v>3799</v>
      </c>
      <c r="C2200" s="264" t="s">
        <v>23</v>
      </c>
      <c r="D2200" s="265">
        <v>5.41</v>
      </c>
    </row>
    <row r="2201" spans="1:4" ht="13.5">
      <c r="A2201" s="263">
        <v>92796</v>
      </c>
      <c r="B2201" s="263" t="s">
        <v>3800</v>
      </c>
      <c r="C2201" s="264" t="s">
        <v>23</v>
      </c>
      <c r="D2201" s="265">
        <v>5.34</v>
      </c>
    </row>
    <row r="2202" spans="1:4" ht="13.5">
      <c r="A2202" s="263">
        <v>92797</v>
      </c>
      <c r="B2202" s="263" t="s">
        <v>3801</v>
      </c>
      <c r="C2202" s="264" t="s">
        <v>23</v>
      </c>
      <c r="D2202" s="265">
        <v>5.0999999999999996</v>
      </c>
    </row>
    <row r="2203" spans="1:4" ht="13.5">
      <c r="A2203" s="263">
        <v>92798</v>
      </c>
      <c r="B2203" s="263" t="s">
        <v>3802</v>
      </c>
      <c r="C2203" s="264" t="s">
        <v>23</v>
      </c>
      <c r="D2203" s="265">
        <v>5.86</v>
      </c>
    </row>
    <row r="2204" spans="1:4" ht="13.5">
      <c r="A2204" s="263">
        <v>92799</v>
      </c>
      <c r="B2204" s="263" t="s">
        <v>3803</v>
      </c>
      <c r="C2204" s="264" t="s">
        <v>23</v>
      </c>
      <c r="D2204" s="265">
        <v>7.16</v>
      </c>
    </row>
    <row r="2205" spans="1:4" ht="13.5">
      <c r="A2205" s="263">
        <v>92800</v>
      </c>
      <c r="B2205" s="263" t="s">
        <v>3804</v>
      </c>
      <c r="C2205" s="264" t="s">
        <v>23</v>
      </c>
      <c r="D2205" s="265">
        <v>6.45</v>
      </c>
    </row>
    <row r="2206" spans="1:4" ht="13.5">
      <c r="A2206" s="263">
        <v>92801</v>
      </c>
      <c r="B2206" s="263" t="s">
        <v>3805</v>
      </c>
      <c r="C2206" s="264" t="s">
        <v>23</v>
      </c>
      <c r="D2206" s="265">
        <v>6.21</v>
      </c>
    </row>
    <row r="2207" spans="1:4" ht="13.5">
      <c r="A2207" s="263">
        <v>92802</v>
      </c>
      <c r="B2207" s="263" t="s">
        <v>3806</v>
      </c>
      <c r="C2207" s="264" t="s">
        <v>23</v>
      </c>
      <c r="D2207" s="265">
        <v>6.84</v>
      </c>
    </row>
    <row r="2208" spans="1:4" ht="13.5">
      <c r="A2208" s="263">
        <v>92803</v>
      </c>
      <c r="B2208" s="263" t="s">
        <v>3807</v>
      </c>
      <c r="C2208" s="264" t="s">
        <v>23</v>
      </c>
      <c r="D2208" s="265">
        <v>5.71</v>
      </c>
    </row>
    <row r="2209" spans="1:4" ht="13.5">
      <c r="A2209" s="263">
        <v>92804</v>
      </c>
      <c r="B2209" s="263" t="s">
        <v>3808</v>
      </c>
      <c r="C2209" s="264" t="s">
        <v>23</v>
      </c>
      <c r="D2209" s="265">
        <v>5.36</v>
      </c>
    </row>
    <row r="2210" spans="1:4" ht="13.5">
      <c r="A2210" s="263">
        <v>92805</v>
      </c>
      <c r="B2210" s="263" t="s">
        <v>3809</v>
      </c>
      <c r="C2210" s="264" t="s">
        <v>23</v>
      </c>
      <c r="D2210" s="265">
        <v>5.32</v>
      </c>
    </row>
    <row r="2211" spans="1:4" ht="13.5">
      <c r="A2211" s="263">
        <v>92806</v>
      </c>
      <c r="B2211" s="263" t="s">
        <v>3810</v>
      </c>
      <c r="C2211" s="264" t="s">
        <v>23</v>
      </c>
      <c r="D2211" s="265">
        <v>5.09</v>
      </c>
    </row>
    <row r="2212" spans="1:4" ht="13.5">
      <c r="A2212" s="263">
        <v>92875</v>
      </c>
      <c r="B2212" s="263" t="s">
        <v>3868</v>
      </c>
      <c r="C2212" s="264" t="s">
        <v>23</v>
      </c>
      <c r="D2212" s="265">
        <v>6.3</v>
      </c>
    </row>
    <row r="2213" spans="1:4" ht="13.5">
      <c r="A2213" s="263">
        <v>92876</v>
      </c>
      <c r="B2213" s="263" t="s">
        <v>3869</v>
      </c>
      <c r="C2213" s="264" t="s">
        <v>23</v>
      </c>
      <c r="D2213" s="265">
        <v>6.06</v>
      </c>
    </row>
    <row r="2214" spans="1:4" ht="13.5">
      <c r="A2214" s="263">
        <v>92877</v>
      </c>
      <c r="B2214" s="263" t="s">
        <v>3870</v>
      </c>
      <c r="C2214" s="264" t="s">
        <v>23</v>
      </c>
      <c r="D2214" s="265">
        <v>5.51</v>
      </c>
    </row>
    <row r="2215" spans="1:4" ht="13.5">
      <c r="A2215" s="263">
        <v>92878</v>
      </c>
      <c r="B2215" s="263" t="s">
        <v>3871</v>
      </c>
      <c r="C2215" s="264" t="s">
        <v>23</v>
      </c>
      <c r="D2215" s="265">
        <v>5.43</v>
      </c>
    </row>
    <row r="2216" spans="1:4" ht="13.5">
      <c r="A2216" s="263">
        <v>92879</v>
      </c>
      <c r="B2216" s="263" t="s">
        <v>3872</v>
      </c>
      <c r="C2216" s="264" t="s">
        <v>23</v>
      </c>
      <c r="D2216" s="265">
        <v>5.36</v>
      </c>
    </row>
    <row r="2217" spans="1:4" ht="13.5">
      <c r="A2217" s="263">
        <v>92880</v>
      </c>
      <c r="B2217" s="263" t="s">
        <v>3873</v>
      </c>
      <c r="C2217" s="264" t="s">
        <v>23</v>
      </c>
      <c r="D2217" s="265">
        <v>5.47</v>
      </c>
    </row>
    <row r="2218" spans="1:4" ht="13.5">
      <c r="A2218" s="263">
        <v>92881</v>
      </c>
      <c r="B2218" s="263" t="s">
        <v>3874</v>
      </c>
      <c r="C2218" s="264" t="s">
        <v>23</v>
      </c>
      <c r="D2218" s="265">
        <v>5.45</v>
      </c>
    </row>
    <row r="2219" spans="1:4" ht="13.5">
      <c r="A2219" s="263">
        <v>92882</v>
      </c>
      <c r="B2219" s="263" t="s">
        <v>3875</v>
      </c>
      <c r="C2219" s="264" t="s">
        <v>23</v>
      </c>
      <c r="D2219" s="265">
        <v>8.6300000000000008</v>
      </c>
    </row>
    <row r="2220" spans="1:4" ht="13.5">
      <c r="A2220" s="263">
        <v>92883</v>
      </c>
      <c r="B2220" s="263" t="s">
        <v>3876</v>
      </c>
      <c r="C2220" s="264" t="s">
        <v>23</v>
      </c>
      <c r="D2220" s="265">
        <v>7.88</v>
      </c>
    </row>
    <row r="2221" spans="1:4" ht="13.5">
      <c r="A2221" s="263">
        <v>92884</v>
      </c>
      <c r="B2221" s="263" t="s">
        <v>3877</v>
      </c>
      <c r="C2221" s="264" t="s">
        <v>23</v>
      </c>
      <c r="D2221" s="265">
        <v>6.94</v>
      </c>
    </row>
    <row r="2222" spans="1:4" ht="13.5">
      <c r="A2222" s="263">
        <v>92885</v>
      </c>
      <c r="B2222" s="263" t="s">
        <v>3878</v>
      </c>
      <c r="C2222" s="264" t="s">
        <v>23</v>
      </c>
      <c r="D2222" s="265">
        <v>6.54</v>
      </c>
    </row>
    <row r="2223" spans="1:4" ht="13.5">
      <c r="A2223" s="263">
        <v>92886</v>
      </c>
      <c r="B2223" s="263" t="s">
        <v>3879</v>
      </c>
      <c r="C2223" s="264" t="s">
        <v>23</v>
      </c>
      <c r="D2223" s="265">
        <v>6.2</v>
      </c>
    </row>
    <row r="2224" spans="1:4" ht="13.5">
      <c r="A2224" s="263">
        <v>92887</v>
      </c>
      <c r="B2224" s="263" t="s">
        <v>3880</v>
      </c>
      <c r="C2224" s="264" t="s">
        <v>23</v>
      </c>
      <c r="D2224" s="265">
        <v>6.1</v>
      </c>
    </row>
    <row r="2225" spans="1:4" ht="13.5">
      <c r="A2225" s="263">
        <v>92888</v>
      </c>
      <c r="B2225" s="263" t="s">
        <v>3881</v>
      </c>
      <c r="C2225" s="264" t="s">
        <v>23</v>
      </c>
      <c r="D2225" s="265">
        <v>5.94</v>
      </c>
    </row>
    <row r="2226" spans="1:4" ht="13.5">
      <c r="A2226" s="263">
        <v>92915</v>
      </c>
      <c r="B2226" s="263" t="s">
        <v>5636</v>
      </c>
      <c r="C2226" s="264" t="s">
        <v>23</v>
      </c>
      <c r="D2226" s="265">
        <v>10.81</v>
      </c>
    </row>
    <row r="2227" spans="1:4" ht="13.5">
      <c r="A2227" s="263">
        <v>92916</v>
      </c>
      <c r="B2227" s="263" t="s">
        <v>5637</v>
      </c>
      <c r="C2227" s="264" t="s">
        <v>23</v>
      </c>
      <c r="D2227" s="265">
        <v>9.5399999999999991</v>
      </c>
    </row>
    <row r="2228" spans="1:4" ht="13.5">
      <c r="A2228" s="263">
        <v>92917</v>
      </c>
      <c r="B2228" s="263" t="s">
        <v>5638</v>
      </c>
      <c r="C2228" s="264" t="s">
        <v>23</v>
      </c>
      <c r="D2228" s="265">
        <v>9.35</v>
      </c>
    </row>
    <row r="2229" spans="1:4" ht="13.5">
      <c r="A2229" s="263">
        <v>92919</v>
      </c>
      <c r="B2229" s="263" t="s">
        <v>5639</v>
      </c>
      <c r="C2229" s="264" t="s">
        <v>23</v>
      </c>
      <c r="D2229" s="265">
        <v>7.64</v>
      </c>
    </row>
    <row r="2230" spans="1:4" ht="13.5">
      <c r="A2230" s="263">
        <v>92921</v>
      </c>
      <c r="B2230" s="263" t="s">
        <v>5640</v>
      </c>
      <c r="C2230" s="264" t="s">
        <v>23</v>
      </c>
      <c r="D2230" s="265">
        <v>6.84</v>
      </c>
    </row>
    <row r="2231" spans="1:4" ht="13.5">
      <c r="A2231" s="263">
        <v>92922</v>
      </c>
      <c r="B2231" s="263" t="s">
        <v>5641</v>
      </c>
      <c r="C2231" s="264" t="s">
        <v>23</v>
      </c>
      <c r="D2231" s="265">
        <v>6.39</v>
      </c>
    </row>
    <row r="2232" spans="1:4" ht="13.5">
      <c r="A2232" s="263">
        <v>92923</v>
      </c>
      <c r="B2232" s="263" t="s">
        <v>5642</v>
      </c>
      <c r="C2232" s="264" t="s">
        <v>23</v>
      </c>
      <c r="D2232" s="265">
        <v>5.88</v>
      </c>
    </row>
    <row r="2233" spans="1:4" ht="13.5">
      <c r="A2233" s="263">
        <v>92924</v>
      </c>
      <c r="B2233" s="263" t="s">
        <v>5643</v>
      </c>
      <c r="C2233" s="264" t="s">
        <v>23</v>
      </c>
      <c r="D2233" s="265">
        <v>6.43</v>
      </c>
    </row>
    <row r="2234" spans="1:4" ht="13.5">
      <c r="A2234" s="263">
        <v>95445</v>
      </c>
      <c r="B2234" s="263" t="s">
        <v>4638</v>
      </c>
      <c r="C2234" s="264" t="s">
        <v>23</v>
      </c>
      <c r="D2234" s="265">
        <v>5.47</v>
      </c>
    </row>
    <row r="2235" spans="1:4" ht="13.5">
      <c r="A2235" s="263">
        <v>95446</v>
      </c>
      <c r="B2235" s="263" t="s">
        <v>4639</v>
      </c>
      <c r="C2235" s="264" t="s">
        <v>23</v>
      </c>
      <c r="D2235" s="265">
        <v>5.61</v>
      </c>
    </row>
    <row r="2236" spans="1:4" ht="13.5">
      <c r="A2236" s="263">
        <v>95576</v>
      </c>
      <c r="B2236" s="263" t="s">
        <v>5910</v>
      </c>
      <c r="C2236" s="264" t="s">
        <v>23</v>
      </c>
      <c r="D2236" s="265">
        <v>8.89</v>
      </c>
    </row>
    <row r="2237" spans="1:4" ht="13.5">
      <c r="A2237" s="263">
        <v>95577</v>
      </c>
      <c r="B2237" s="263" t="s">
        <v>4662</v>
      </c>
      <c r="C2237" s="264" t="s">
        <v>23</v>
      </c>
      <c r="D2237" s="265">
        <v>7.39</v>
      </c>
    </row>
    <row r="2238" spans="1:4" ht="13.5">
      <c r="A2238" s="263">
        <v>95578</v>
      </c>
      <c r="B2238" s="263" t="s">
        <v>5911</v>
      </c>
      <c r="C2238" s="264" t="s">
        <v>23</v>
      </c>
      <c r="D2238" s="265">
        <v>6.74</v>
      </c>
    </row>
    <row r="2239" spans="1:4" ht="13.5">
      <c r="A2239" s="263">
        <v>95579</v>
      </c>
      <c r="B2239" s="263" t="s">
        <v>4663</v>
      </c>
      <c r="C2239" s="264" t="s">
        <v>23</v>
      </c>
      <c r="D2239" s="265">
        <v>6.43</v>
      </c>
    </row>
    <row r="2240" spans="1:4" ht="13.5">
      <c r="A2240" s="263">
        <v>95580</v>
      </c>
      <c r="B2240" s="263" t="s">
        <v>4664</v>
      </c>
      <c r="C2240" s="264" t="s">
        <v>23</v>
      </c>
      <c r="D2240" s="265">
        <v>6.02</v>
      </c>
    </row>
    <row r="2241" spans="1:4" ht="13.5">
      <c r="A2241" s="263">
        <v>95581</v>
      </c>
      <c r="B2241" s="263" t="s">
        <v>4665</v>
      </c>
      <c r="C2241" s="264" t="s">
        <v>23</v>
      </c>
      <c r="D2241" s="265">
        <v>6.65</v>
      </c>
    </row>
    <row r="2242" spans="1:4" ht="13.5">
      <c r="A2242" s="263">
        <v>95583</v>
      </c>
      <c r="B2242" s="263" t="s">
        <v>4666</v>
      </c>
      <c r="C2242" s="264" t="s">
        <v>23</v>
      </c>
      <c r="D2242" s="265">
        <v>11.15</v>
      </c>
    </row>
    <row r="2243" spans="1:4" ht="13.5">
      <c r="A2243" s="263">
        <v>95584</v>
      </c>
      <c r="B2243" s="263" t="s">
        <v>4667</v>
      </c>
      <c r="C2243" s="264" t="s">
        <v>23</v>
      </c>
      <c r="D2243" s="265">
        <v>9.23</v>
      </c>
    </row>
    <row r="2244" spans="1:4" ht="13.5">
      <c r="A2244" s="263">
        <v>95585</v>
      </c>
      <c r="B2244" s="263" t="s">
        <v>5912</v>
      </c>
      <c r="C2244" s="264" t="s">
        <v>23</v>
      </c>
      <c r="D2244" s="265">
        <v>9.24</v>
      </c>
    </row>
    <row r="2245" spans="1:4" ht="13.5">
      <c r="A2245" s="263">
        <v>95586</v>
      </c>
      <c r="B2245" s="263" t="s">
        <v>4668</v>
      </c>
      <c r="C2245" s="264" t="s">
        <v>23</v>
      </c>
      <c r="D2245" s="265">
        <v>7.65</v>
      </c>
    </row>
    <row r="2246" spans="1:4" ht="13.5">
      <c r="A2246" s="263">
        <v>95587</v>
      </c>
      <c r="B2246" s="263" t="s">
        <v>5913</v>
      </c>
      <c r="C2246" s="264" t="s">
        <v>23</v>
      </c>
      <c r="D2246" s="265">
        <v>6.97</v>
      </c>
    </row>
    <row r="2247" spans="1:4" ht="13.5">
      <c r="A2247" s="263">
        <v>95588</v>
      </c>
      <c r="B2247" s="263" t="s">
        <v>4669</v>
      </c>
      <c r="C2247" s="264" t="s">
        <v>23</v>
      </c>
      <c r="D2247" s="265">
        <v>6.6</v>
      </c>
    </row>
    <row r="2248" spans="1:4" ht="13.5">
      <c r="A2248" s="263">
        <v>95589</v>
      </c>
      <c r="B2248" s="263" t="s">
        <v>4670</v>
      </c>
      <c r="C2248" s="264" t="s">
        <v>23</v>
      </c>
      <c r="D2248" s="265">
        <v>6.17</v>
      </c>
    </row>
    <row r="2249" spans="1:4" ht="13.5">
      <c r="A2249" s="263">
        <v>95590</v>
      </c>
      <c r="B2249" s="263" t="s">
        <v>4671</v>
      </c>
      <c r="C2249" s="264" t="s">
        <v>23</v>
      </c>
      <c r="D2249" s="265">
        <v>6.77</v>
      </c>
    </row>
    <row r="2250" spans="1:4" ht="13.5">
      <c r="A2250" s="263">
        <v>95592</v>
      </c>
      <c r="B2250" s="263" t="s">
        <v>4672</v>
      </c>
      <c r="C2250" s="264" t="s">
        <v>23</v>
      </c>
      <c r="D2250" s="265">
        <v>13.6</v>
      </c>
    </row>
    <row r="2251" spans="1:4" ht="13.5">
      <c r="A2251" s="263">
        <v>95593</v>
      </c>
      <c r="B2251" s="263" t="s">
        <v>4673</v>
      </c>
      <c r="C2251" s="264" t="s">
        <v>23</v>
      </c>
      <c r="D2251" s="265">
        <v>10.72</v>
      </c>
    </row>
    <row r="2252" spans="1:4" ht="13.5">
      <c r="A2252" s="263">
        <v>95943</v>
      </c>
      <c r="B2252" s="263" t="s">
        <v>4794</v>
      </c>
      <c r="C2252" s="264" t="s">
        <v>23</v>
      </c>
      <c r="D2252" s="265">
        <v>14.28</v>
      </c>
    </row>
    <row r="2253" spans="1:4" ht="13.5">
      <c r="A2253" s="263">
        <v>95944</v>
      </c>
      <c r="B2253" s="263" t="s">
        <v>4795</v>
      </c>
      <c r="C2253" s="264" t="s">
        <v>23</v>
      </c>
      <c r="D2253" s="265">
        <v>12.6</v>
      </c>
    </row>
    <row r="2254" spans="1:4" ht="13.5">
      <c r="A2254" s="263">
        <v>95945</v>
      </c>
      <c r="B2254" s="263" t="s">
        <v>4796</v>
      </c>
      <c r="C2254" s="264" t="s">
        <v>23</v>
      </c>
      <c r="D2254" s="265">
        <v>10.75</v>
      </c>
    </row>
    <row r="2255" spans="1:4" ht="13.5">
      <c r="A2255" s="263">
        <v>95946</v>
      </c>
      <c r="B2255" s="263" t="s">
        <v>4797</v>
      </c>
      <c r="C2255" s="264" t="s">
        <v>23</v>
      </c>
      <c r="D2255" s="265">
        <v>7.96</v>
      </c>
    </row>
    <row r="2256" spans="1:4" ht="13.5">
      <c r="A2256" s="263">
        <v>95947</v>
      </c>
      <c r="B2256" s="263" t="s">
        <v>4798</v>
      </c>
      <c r="C2256" s="264" t="s">
        <v>23</v>
      </c>
      <c r="D2256" s="265">
        <v>6.52</v>
      </c>
    </row>
    <row r="2257" spans="1:4" ht="13.5">
      <c r="A2257" s="263">
        <v>95948</v>
      </c>
      <c r="B2257" s="263" t="s">
        <v>4799</v>
      </c>
      <c r="C2257" s="264" t="s">
        <v>23</v>
      </c>
      <c r="D2257" s="265">
        <v>5.76</v>
      </c>
    </row>
    <row r="2258" spans="1:4" ht="13.5">
      <c r="A2258" s="263">
        <v>96544</v>
      </c>
      <c r="B2258" s="263" t="s">
        <v>4950</v>
      </c>
      <c r="C2258" s="264" t="s">
        <v>23</v>
      </c>
      <c r="D2258" s="265">
        <v>10.27</v>
      </c>
    </row>
    <row r="2259" spans="1:4" ht="13.5">
      <c r="A2259" s="263">
        <v>96545</v>
      </c>
      <c r="B2259" s="263" t="s">
        <v>4951</v>
      </c>
      <c r="C2259" s="264" t="s">
        <v>23</v>
      </c>
      <c r="D2259" s="265">
        <v>9.9499999999999993</v>
      </c>
    </row>
    <row r="2260" spans="1:4" ht="13.5">
      <c r="A2260" s="263">
        <v>96546</v>
      </c>
      <c r="B2260" s="263" t="s">
        <v>4952</v>
      </c>
      <c r="C2260" s="264" t="s">
        <v>23</v>
      </c>
      <c r="D2260" s="265">
        <v>8.14</v>
      </c>
    </row>
    <row r="2261" spans="1:4" ht="13.5">
      <c r="A2261" s="263">
        <v>96547</v>
      </c>
      <c r="B2261" s="263" t="s">
        <v>4953</v>
      </c>
      <c r="C2261" s="264" t="s">
        <v>23</v>
      </c>
      <c r="D2261" s="265">
        <v>7.26</v>
      </c>
    </row>
    <row r="2262" spans="1:4" ht="13.5">
      <c r="A2262" s="263">
        <v>96548</v>
      </c>
      <c r="B2262" s="263" t="s">
        <v>4954</v>
      </c>
      <c r="C2262" s="264" t="s">
        <v>23</v>
      </c>
      <c r="D2262" s="265">
        <v>6.76</v>
      </c>
    </row>
    <row r="2263" spans="1:4" ht="13.5">
      <c r="A2263" s="263">
        <v>96549</v>
      </c>
      <c r="B2263" s="263" t="s">
        <v>4955</v>
      </c>
      <c r="C2263" s="264" t="s">
        <v>23</v>
      </c>
      <c r="D2263" s="265">
        <v>6.21</v>
      </c>
    </row>
    <row r="2264" spans="1:4" ht="13.5">
      <c r="A2264" s="263">
        <v>96550</v>
      </c>
      <c r="B2264" s="263" t="s">
        <v>4956</v>
      </c>
      <c r="C2264" s="264" t="s">
        <v>23</v>
      </c>
      <c r="D2264" s="265">
        <v>6.73</v>
      </c>
    </row>
    <row r="2265" spans="1:4" ht="13.5">
      <c r="A2265" s="263">
        <v>40780</v>
      </c>
      <c r="B2265" s="263" t="s">
        <v>141</v>
      </c>
      <c r="C2265" s="264" t="s">
        <v>79</v>
      </c>
      <c r="D2265" s="265">
        <v>8.66</v>
      </c>
    </row>
    <row r="2266" spans="1:4" ht="13.5">
      <c r="A2266" s="263" t="s">
        <v>5572</v>
      </c>
      <c r="B2266" s="263" t="s">
        <v>82</v>
      </c>
      <c r="C2266" s="264" t="s">
        <v>46</v>
      </c>
      <c r="D2266" s="265">
        <v>96.52</v>
      </c>
    </row>
    <row r="2267" spans="1:4" ht="13.5">
      <c r="A2267" s="263">
        <v>89993</v>
      </c>
      <c r="B2267" s="263" t="s">
        <v>678</v>
      </c>
      <c r="C2267" s="264" t="s">
        <v>46</v>
      </c>
      <c r="D2267" s="265">
        <v>599.69000000000005</v>
      </c>
    </row>
    <row r="2268" spans="1:4" ht="13.5">
      <c r="A2268" s="263">
        <v>89994</v>
      </c>
      <c r="B2268" s="263" t="s">
        <v>2782</v>
      </c>
      <c r="C2268" s="264" t="s">
        <v>46</v>
      </c>
      <c r="D2268" s="265">
        <v>503.59</v>
      </c>
    </row>
    <row r="2269" spans="1:4" ht="13.5">
      <c r="A2269" s="263">
        <v>89995</v>
      </c>
      <c r="B2269" s="263" t="s">
        <v>2783</v>
      </c>
      <c r="C2269" s="264" t="s">
        <v>46</v>
      </c>
      <c r="D2269" s="265">
        <v>575.11</v>
      </c>
    </row>
    <row r="2270" spans="1:4" ht="13.5">
      <c r="A2270" s="263">
        <v>90278</v>
      </c>
      <c r="B2270" s="263" t="s">
        <v>2809</v>
      </c>
      <c r="C2270" s="264" t="s">
        <v>46</v>
      </c>
      <c r="D2270" s="265">
        <v>288.31</v>
      </c>
    </row>
    <row r="2271" spans="1:4" ht="13.5">
      <c r="A2271" s="263">
        <v>90279</v>
      </c>
      <c r="B2271" s="263" t="s">
        <v>2810</v>
      </c>
      <c r="C2271" s="264" t="s">
        <v>46</v>
      </c>
      <c r="D2271" s="265">
        <v>306.42</v>
      </c>
    </row>
    <row r="2272" spans="1:4" ht="13.5">
      <c r="A2272" s="263">
        <v>90280</v>
      </c>
      <c r="B2272" s="263" t="s">
        <v>2811</v>
      </c>
      <c r="C2272" s="264" t="s">
        <v>46</v>
      </c>
      <c r="D2272" s="265">
        <v>340.59</v>
      </c>
    </row>
    <row r="2273" spans="1:4" ht="13.5">
      <c r="A2273" s="263">
        <v>90281</v>
      </c>
      <c r="B2273" s="263" t="s">
        <v>2812</v>
      </c>
      <c r="C2273" s="264" t="s">
        <v>46</v>
      </c>
      <c r="D2273" s="265">
        <v>388.18</v>
      </c>
    </row>
    <row r="2274" spans="1:4" ht="13.5">
      <c r="A2274" s="263">
        <v>90282</v>
      </c>
      <c r="B2274" s="263" t="s">
        <v>2813</v>
      </c>
      <c r="C2274" s="264" t="s">
        <v>46</v>
      </c>
      <c r="D2274" s="265">
        <v>292.88</v>
      </c>
    </row>
    <row r="2275" spans="1:4" ht="13.5">
      <c r="A2275" s="263">
        <v>90283</v>
      </c>
      <c r="B2275" s="263" t="s">
        <v>2814</v>
      </c>
      <c r="C2275" s="264" t="s">
        <v>46</v>
      </c>
      <c r="D2275" s="265">
        <v>312.31</v>
      </c>
    </row>
    <row r="2276" spans="1:4" ht="13.5">
      <c r="A2276" s="263">
        <v>90284</v>
      </c>
      <c r="B2276" s="263" t="s">
        <v>2815</v>
      </c>
      <c r="C2276" s="264" t="s">
        <v>46</v>
      </c>
      <c r="D2276" s="265">
        <v>347.26</v>
      </c>
    </row>
    <row r="2277" spans="1:4" ht="13.5">
      <c r="A2277" s="263">
        <v>90285</v>
      </c>
      <c r="B2277" s="263" t="s">
        <v>2816</v>
      </c>
      <c r="C2277" s="264" t="s">
        <v>46</v>
      </c>
      <c r="D2277" s="265">
        <v>397.7</v>
      </c>
    </row>
    <row r="2278" spans="1:4" ht="13.5">
      <c r="A2278" s="263">
        <v>90853</v>
      </c>
      <c r="B2278" s="263" t="s">
        <v>12654</v>
      </c>
      <c r="C2278" s="264" t="s">
        <v>46</v>
      </c>
      <c r="D2278" s="265">
        <v>459.49</v>
      </c>
    </row>
    <row r="2279" spans="1:4" ht="13.5">
      <c r="A2279" s="263">
        <v>90854</v>
      </c>
      <c r="B2279" s="263" t="s">
        <v>12655</v>
      </c>
      <c r="C2279" s="264" t="s">
        <v>46</v>
      </c>
      <c r="D2279" s="265">
        <v>445.67</v>
      </c>
    </row>
    <row r="2280" spans="1:4" ht="13.5">
      <c r="A2280" s="263">
        <v>90855</v>
      </c>
      <c r="B2280" s="263" t="s">
        <v>12656</v>
      </c>
      <c r="C2280" s="264" t="s">
        <v>46</v>
      </c>
      <c r="D2280" s="265">
        <v>485.95</v>
      </c>
    </row>
    <row r="2281" spans="1:4" ht="13.5">
      <c r="A2281" s="263">
        <v>90856</v>
      </c>
      <c r="B2281" s="263" t="s">
        <v>12657</v>
      </c>
      <c r="C2281" s="264" t="s">
        <v>46</v>
      </c>
      <c r="D2281" s="265">
        <v>462.78</v>
      </c>
    </row>
    <row r="2282" spans="1:4" ht="13.5">
      <c r="A2282" s="263">
        <v>90857</v>
      </c>
      <c r="B2282" s="263" t="s">
        <v>12658</v>
      </c>
      <c r="C2282" s="264" t="s">
        <v>46</v>
      </c>
      <c r="D2282" s="265">
        <v>447.86</v>
      </c>
    </row>
    <row r="2283" spans="1:4" ht="13.5">
      <c r="A2283" s="263">
        <v>90858</v>
      </c>
      <c r="B2283" s="263" t="s">
        <v>12659</v>
      </c>
      <c r="C2283" s="264" t="s">
        <v>46</v>
      </c>
      <c r="D2283" s="265">
        <v>501.06</v>
      </c>
    </row>
    <row r="2284" spans="1:4" ht="13.5">
      <c r="A2284" s="263">
        <v>90859</v>
      </c>
      <c r="B2284" s="263" t="s">
        <v>12660</v>
      </c>
      <c r="C2284" s="264" t="s">
        <v>46</v>
      </c>
      <c r="D2284" s="265">
        <v>438.61</v>
      </c>
    </row>
    <row r="2285" spans="1:4" ht="13.5">
      <c r="A2285" s="263">
        <v>90860</v>
      </c>
      <c r="B2285" s="263" t="s">
        <v>12661</v>
      </c>
      <c r="C2285" s="264" t="s">
        <v>46</v>
      </c>
      <c r="D2285" s="265">
        <v>443.19</v>
      </c>
    </row>
    <row r="2286" spans="1:4" ht="13.5">
      <c r="A2286" s="263">
        <v>90861</v>
      </c>
      <c r="B2286" s="263" t="s">
        <v>12662</v>
      </c>
      <c r="C2286" s="264" t="s">
        <v>46</v>
      </c>
      <c r="D2286" s="265">
        <v>452.12</v>
      </c>
    </row>
    <row r="2287" spans="1:4" ht="13.5">
      <c r="A2287" s="263">
        <v>90862</v>
      </c>
      <c r="B2287" s="263" t="s">
        <v>12663</v>
      </c>
      <c r="C2287" s="264" t="s">
        <v>46</v>
      </c>
      <c r="D2287" s="265">
        <v>412.63</v>
      </c>
    </row>
    <row r="2288" spans="1:4" ht="13.5">
      <c r="A2288" s="263">
        <v>92718</v>
      </c>
      <c r="B2288" s="263" t="s">
        <v>3737</v>
      </c>
      <c r="C2288" s="264" t="s">
        <v>46</v>
      </c>
      <c r="D2288" s="265">
        <v>515.29</v>
      </c>
    </row>
    <row r="2289" spans="1:4" ht="13.5">
      <c r="A2289" s="263">
        <v>92719</v>
      </c>
      <c r="B2289" s="263" t="s">
        <v>3738</v>
      </c>
      <c r="C2289" s="264" t="s">
        <v>46</v>
      </c>
      <c r="D2289" s="265">
        <v>394.46</v>
      </c>
    </row>
    <row r="2290" spans="1:4" ht="13.5">
      <c r="A2290" s="263">
        <v>92720</v>
      </c>
      <c r="B2290" s="263" t="s">
        <v>3739</v>
      </c>
      <c r="C2290" s="264" t="s">
        <v>46</v>
      </c>
      <c r="D2290" s="265">
        <v>451.85</v>
      </c>
    </row>
    <row r="2291" spans="1:4" ht="13.5">
      <c r="A2291" s="263">
        <v>92721</v>
      </c>
      <c r="B2291" s="263" t="s">
        <v>3740</v>
      </c>
      <c r="C2291" s="264" t="s">
        <v>46</v>
      </c>
      <c r="D2291" s="265">
        <v>387.06</v>
      </c>
    </row>
    <row r="2292" spans="1:4" ht="13.5">
      <c r="A2292" s="263">
        <v>92722</v>
      </c>
      <c r="B2292" s="263" t="s">
        <v>3741</v>
      </c>
      <c r="C2292" s="264" t="s">
        <v>46</v>
      </c>
      <c r="D2292" s="265">
        <v>448.77</v>
      </c>
    </row>
    <row r="2293" spans="1:4" ht="13.5">
      <c r="A2293" s="263">
        <v>92723</v>
      </c>
      <c r="B2293" s="263" t="s">
        <v>3742</v>
      </c>
      <c r="C2293" s="264" t="s">
        <v>46</v>
      </c>
      <c r="D2293" s="265">
        <v>434.98</v>
      </c>
    </row>
    <row r="2294" spans="1:4" ht="13.5">
      <c r="A2294" s="263">
        <v>92724</v>
      </c>
      <c r="B2294" s="263" t="s">
        <v>3743</v>
      </c>
      <c r="C2294" s="264" t="s">
        <v>46</v>
      </c>
      <c r="D2294" s="265">
        <v>432.29</v>
      </c>
    </row>
    <row r="2295" spans="1:4" ht="13.5">
      <c r="A2295" s="263">
        <v>92725</v>
      </c>
      <c r="B2295" s="263" t="s">
        <v>3744</v>
      </c>
      <c r="C2295" s="264" t="s">
        <v>46</v>
      </c>
      <c r="D2295" s="265">
        <v>431.16</v>
      </c>
    </row>
    <row r="2296" spans="1:4" ht="13.5">
      <c r="A2296" s="263">
        <v>92726</v>
      </c>
      <c r="B2296" s="263" t="s">
        <v>3745</v>
      </c>
      <c r="C2296" s="264" t="s">
        <v>46</v>
      </c>
      <c r="D2296" s="265">
        <v>429.27</v>
      </c>
    </row>
    <row r="2297" spans="1:4" ht="13.5">
      <c r="A2297" s="263">
        <v>92727</v>
      </c>
      <c r="B2297" s="263" t="s">
        <v>3746</v>
      </c>
      <c r="C2297" s="264" t="s">
        <v>46</v>
      </c>
      <c r="D2297" s="265">
        <v>457.44</v>
      </c>
    </row>
    <row r="2298" spans="1:4" ht="13.5">
      <c r="A2298" s="263">
        <v>92728</v>
      </c>
      <c r="B2298" s="263" t="s">
        <v>3747</v>
      </c>
      <c r="C2298" s="264" t="s">
        <v>46</v>
      </c>
      <c r="D2298" s="265">
        <v>438.14</v>
      </c>
    </row>
    <row r="2299" spans="1:4" ht="13.5">
      <c r="A2299" s="263">
        <v>92729</v>
      </c>
      <c r="B2299" s="263" t="s">
        <v>12465</v>
      </c>
      <c r="C2299" s="264" t="s">
        <v>46</v>
      </c>
      <c r="D2299" s="265">
        <v>429.94</v>
      </c>
    </row>
    <row r="2300" spans="1:4" ht="13.5">
      <c r="A2300" s="263">
        <v>92730</v>
      </c>
      <c r="B2300" s="263" t="s">
        <v>3748</v>
      </c>
      <c r="C2300" s="264" t="s">
        <v>46</v>
      </c>
      <c r="D2300" s="265">
        <v>416.33</v>
      </c>
    </row>
    <row r="2301" spans="1:4" ht="13.5">
      <c r="A2301" s="263">
        <v>92731</v>
      </c>
      <c r="B2301" s="263" t="s">
        <v>3749</v>
      </c>
      <c r="C2301" s="264" t="s">
        <v>46</v>
      </c>
      <c r="D2301" s="265">
        <v>432.21</v>
      </c>
    </row>
    <row r="2302" spans="1:4" ht="13.5">
      <c r="A2302" s="263">
        <v>92732</v>
      </c>
      <c r="B2302" s="263" t="s">
        <v>3750</v>
      </c>
      <c r="C2302" s="264" t="s">
        <v>46</v>
      </c>
      <c r="D2302" s="265">
        <v>418.94</v>
      </c>
    </row>
    <row r="2303" spans="1:4" ht="13.5">
      <c r="A2303" s="263">
        <v>92733</v>
      </c>
      <c r="B2303" s="263" t="s">
        <v>3751</v>
      </c>
      <c r="C2303" s="264" t="s">
        <v>46</v>
      </c>
      <c r="D2303" s="265">
        <v>413.3</v>
      </c>
    </row>
    <row r="2304" spans="1:4" ht="13.5">
      <c r="A2304" s="263">
        <v>92734</v>
      </c>
      <c r="B2304" s="263" t="s">
        <v>3752</v>
      </c>
      <c r="C2304" s="264" t="s">
        <v>46</v>
      </c>
      <c r="D2304" s="265">
        <v>403.95</v>
      </c>
    </row>
    <row r="2305" spans="1:4" ht="13.5">
      <c r="A2305" s="263">
        <v>92735</v>
      </c>
      <c r="B2305" s="263" t="s">
        <v>3753</v>
      </c>
      <c r="C2305" s="264" t="s">
        <v>46</v>
      </c>
      <c r="D2305" s="265">
        <v>408.84</v>
      </c>
    </row>
    <row r="2306" spans="1:4" ht="13.5">
      <c r="A2306" s="263">
        <v>92736</v>
      </c>
      <c r="B2306" s="263" t="s">
        <v>3754</v>
      </c>
      <c r="C2306" s="264" t="s">
        <v>46</v>
      </c>
      <c r="D2306" s="265">
        <v>398.81</v>
      </c>
    </row>
    <row r="2307" spans="1:4" ht="13.5">
      <c r="A2307" s="263">
        <v>92739</v>
      </c>
      <c r="B2307" s="263" t="s">
        <v>3755</v>
      </c>
      <c r="C2307" s="264" t="s">
        <v>46</v>
      </c>
      <c r="D2307" s="265">
        <v>384.29</v>
      </c>
    </row>
    <row r="2308" spans="1:4" ht="13.5">
      <c r="A2308" s="263">
        <v>92740</v>
      </c>
      <c r="B2308" s="263" t="s">
        <v>3756</v>
      </c>
      <c r="C2308" s="264" t="s">
        <v>46</v>
      </c>
      <c r="D2308" s="265">
        <v>379.31</v>
      </c>
    </row>
    <row r="2309" spans="1:4" ht="13.5">
      <c r="A2309" s="263">
        <v>92741</v>
      </c>
      <c r="B2309" s="263" t="s">
        <v>3757</v>
      </c>
      <c r="C2309" s="264" t="s">
        <v>46</v>
      </c>
      <c r="D2309" s="265">
        <v>563.07000000000005</v>
      </c>
    </row>
    <row r="2310" spans="1:4" ht="13.5">
      <c r="A2310" s="263">
        <v>92742</v>
      </c>
      <c r="B2310" s="263" t="s">
        <v>3758</v>
      </c>
      <c r="C2310" s="264" t="s">
        <v>46</v>
      </c>
      <c r="D2310" s="265">
        <v>756.1</v>
      </c>
    </row>
    <row r="2311" spans="1:4" ht="13.5">
      <c r="A2311" s="263">
        <v>92873</v>
      </c>
      <c r="B2311" s="263" t="s">
        <v>90</v>
      </c>
      <c r="C2311" s="264" t="s">
        <v>46</v>
      </c>
      <c r="D2311" s="265">
        <v>149.38999999999999</v>
      </c>
    </row>
    <row r="2312" spans="1:4" ht="13.5">
      <c r="A2312" s="263">
        <v>92874</v>
      </c>
      <c r="B2312" s="263" t="s">
        <v>3867</v>
      </c>
      <c r="C2312" s="264" t="s">
        <v>46</v>
      </c>
      <c r="D2312" s="265">
        <v>24.84</v>
      </c>
    </row>
    <row r="2313" spans="1:4" ht="13.5">
      <c r="A2313" s="263">
        <v>94962</v>
      </c>
      <c r="B2313" s="263" t="s">
        <v>4442</v>
      </c>
      <c r="C2313" s="264" t="s">
        <v>46</v>
      </c>
      <c r="D2313" s="265">
        <v>254.37</v>
      </c>
    </row>
    <row r="2314" spans="1:4" ht="13.5">
      <c r="A2314" s="263">
        <v>94963</v>
      </c>
      <c r="B2314" s="263" t="s">
        <v>4443</v>
      </c>
      <c r="C2314" s="264" t="s">
        <v>46</v>
      </c>
      <c r="D2314" s="265">
        <v>279.83999999999997</v>
      </c>
    </row>
    <row r="2315" spans="1:4" ht="13.5">
      <c r="A2315" s="263">
        <v>94964</v>
      </c>
      <c r="B2315" s="263" t="s">
        <v>1006</v>
      </c>
      <c r="C2315" s="264" t="s">
        <v>46</v>
      </c>
      <c r="D2315" s="265">
        <v>306.44</v>
      </c>
    </row>
    <row r="2316" spans="1:4" ht="13.5">
      <c r="A2316" s="263">
        <v>94965</v>
      </c>
      <c r="B2316" s="263" t="s">
        <v>4444</v>
      </c>
      <c r="C2316" s="264" t="s">
        <v>46</v>
      </c>
      <c r="D2316" s="265">
        <v>318.89</v>
      </c>
    </row>
    <row r="2317" spans="1:4" ht="13.5">
      <c r="A2317" s="263">
        <v>94966</v>
      </c>
      <c r="B2317" s="263" t="s">
        <v>4445</v>
      </c>
      <c r="C2317" s="264" t="s">
        <v>46</v>
      </c>
      <c r="D2317" s="265">
        <v>330.19</v>
      </c>
    </row>
    <row r="2318" spans="1:4" ht="13.5">
      <c r="A2318" s="263">
        <v>94967</v>
      </c>
      <c r="B2318" s="263" t="s">
        <v>4446</v>
      </c>
      <c r="C2318" s="264" t="s">
        <v>46</v>
      </c>
      <c r="D2318" s="265">
        <v>377.54</v>
      </c>
    </row>
    <row r="2319" spans="1:4" ht="13.5">
      <c r="A2319" s="263">
        <v>94968</v>
      </c>
      <c r="B2319" s="263" t="s">
        <v>4447</v>
      </c>
      <c r="C2319" s="264" t="s">
        <v>46</v>
      </c>
      <c r="D2319" s="265">
        <v>249.47</v>
      </c>
    </row>
    <row r="2320" spans="1:4" ht="13.5">
      <c r="A2320" s="263">
        <v>94969</v>
      </c>
      <c r="B2320" s="263" t="s">
        <v>4448</v>
      </c>
      <c r="C2320" s="264" t="s">
        <v>46</v>
      </c>
      <c r="D2320" s="265">
        <v>275.52999999999997</v>
      </c>
    </row>
    <row r="2321" spans="1:4" ht="13.5">
      <c r="A2321" s="263">
        <v>94970</v>
      </c>
      <c r="B2321" s="263" t="s">
        <v>1007</v>
      </c>
      <c r="C2321" s="264" t="s">
        <v>46</v>
      </c>
      <c r="D2321" s="265">
        <v>298.16000000000003</v>
      </c>
    </row>
    <row r="2322" spans="1:4" ht="13.5">
      <c r="A2322" s="263">
        <v>94971</v>
      </c>
      <c r="B2322" s="263" t="s">
        <v>4449</v>
      </c>
      <c r="C2322" s="264" t="s">
        <v>46</v>
      </c>
      <c r="D2322" s="265">
        <v>314.63</v>
      </c>
    </row>
    <row r="2323" spans="1:4" ht="13.5">
      <c r="A2323" s="263">
        <v>94972</v>
      </c>
      <c r="B2323" s="263" t="s">
        <v>4450</v>
      </c>
      <c r="C2323" s="264" t="s">
        <v>46</v>
      </c>
      <c r="D2323" s="265">
        <v>327.66000000000003</v>
      </c>
    </row>
    <row r="2324" spans="1:4" ht="13.5">
      <c r="A2324" s="263">
        <v>94973</v>
      </c>
      <c r="B2324" s="263" t="s">
        <v>4451</v>
      </c>
      <c r="C2324" s="264" t="s">
        <v>46</v>
      </c>
      <c r="D2324" s="265">
        <v>372.12</v>
      </c>
    </row>
    <row r="2325" spans="1:4" ht="13.5">
      <c r="A2325" s="263">
        <v>94974</v>
      </c>
      <c r="B2325" s="263" t="s">
        <v>4452</v>
      </c>
      <c r="C2325" s="264" t="s">
        <v>46</v>
      </c>
      <c r="D2325" s="265">
        <v>352.34</v>
      </c>
    </row>
    <row r="2326" spans="1:4" ht="13.5">
      <c r="A2326" s="263">
        <v>94975</v>
      </c>
      <c r="B2326" s="263" t="s">
        <v>4453</v>
      </c>
      <c r="C2326" s="264" t="s">
        <v>46</v>
      </c>
      <c r="D2326" s="265">
        <v>376.04</v>
      </c>
    </row>
    <row r="2327" spans="1:4" ht="13.5">
      <c r="A2327" s="263">
        <v>96555</v>
      </c>
      <c r="B2327" s="263" t="s">
        <v>4957</v>
      </c>
      <c r="C2327" s="264" t="s">
        <v>46</v>
      </c>
      <c r="D2327" s="265">
        <v>456.72</v>
      </c>
    </row>
    <row r="2328" spans="1:4" ht="13.5">
      <c r="A2328" s="263">
        <v>96556</v>
      </c>
      <c r="B2328" s="263" t="s">
        <v>4958</v>
      </c>
      <c r="C2328" s="264" t="s">
        <v>46</v>
      </c>
      <c r="D2328" s="265">
        <v>515.04999999999995</v>
      </c>
    </row>
    <row r="2329" spans="1:4" ht="13.5">
      <c r="A2329" s="263">
        <v>96557</v>
      </c>
      <c r="B2329" s="263" t="s">
        <v>4959</v>
      </c>
      <c r="C2329" s="264" t="s">
        <v>46</v>
      </c>
      <c r="D2329" s="265">
        <v>474.89</v>
      </c>
    </row>
    <row r="2330" spans="1:4" ht="13.5">
      <c r="A2330" s="263">
        <v>96558</v>
      </c>
      <c r="B2330" s="263" t="s">
        <v>4960</v>
      </c>
      <c r="C2330" s="264" t="s">
        <v>46</v>
      </c>
      <c r="D2330" s="265">
        <v>480.18</v>
      </c>
    </row>
    <row r="2331" spans="1:4" ht="13.5">
      <c r="A2331" s="263">
        <v>99235</v>
      </c>
      <c r="B2331" s="263" t="s">
        <v>12664</v>
      </c>
      <c r="C2331" s="264" t="s">
        <v>46</v>
      </c>
      <c r="D2331" s="265">
        <v>426.84</v>
      </c>
    </row>
    <row r="2332" spans="1:4" ht="13.5">
      <c r="A2332" s="263">
        <v>99431</v>
      </c>
      <c r="B2332" s="263" t="s">
        <v>12665</v>
      </c>
      <c r="C2332" s="264" t="s">
        <v>46</v>
      </c>
      <c r="D2332" s="265">
        <v>504.93</v>
      </c>
    </row>
    <row r="2333" spans="1:4" ht="13.5">
      <c r="A2333" s="263">
        <v>99432</v>
      </c>
      <c r="B2333" s="263" t="s">
        <v>12666</v>
      </c>
      <c r="C2333" s="264" t="s">
        <v>46</v>
      </c>
      <c r="D2333" s="265">
        <v>480.12</v>
      </c>
    </row>
    <row r="2334" spans="1:4" ht="13.5">
      <c r="A2334" s="263">
        <v>99433</v>
      </c>
      <c r="B2334" s="263" t="s">
        <v>12667</v>
      </c>
      <c r="C2334" s="264" t="s">
        <v>46</v>
      </c>
      <c r="D2334" s="265">
        <v>533.02</v>
      </c>
    </row>
    <row r="2335" spans="1:4" ht="13.5">
      <c r="A2335" s="263">
        <v>99434</v>
      </c>
      <c r="B2335" s="263" t="s">
        <v>12668</v>
      </c>
      <c r="C2335" s="264" t="s">
        <v>46</v>
      </c>
      <c r="D2335" s="265">
        <v>508.22</v>
      </c>
    </row>
    <row r="2336" spans="1:4" ht="13.5">
      <c r="A2336" s="263">
        <v>99435</v>
      </c>
      <c r="B2336" s="263" t="s">
        <v>12669</v>
      </c>
      <c r="C2336" s="264" t="s">
        <v>46</v>
      </c>
      <c r="D2336" s="265">
        <v>492.06</v>
      </c>
    </row>
    <row r="2337" spans="1:4" ht="13.5">
      <c r="A2337" s="263">
        <v>99436</v>
      </c>
      <c r="B2337" s="263" t="s">
        <v>12670</v>
      </c>
      <c r="C2337" s="264" t="s">
        <v>46</v>
      </c>
      <c r="D2337" s="265">
        <v>548.13</v>
      </c>
    </row>
    <row r="2338" spans="1:4" ht="13.5">
      <c r="A2338" s="263">
        <v>99437</v>
      </c>
      <c r="B2338" s="263" t="s">
        <v>12671</v>
      </c>
      <c r="C2338" s="264" t="s">
        <v>46</v>
      </c>
      <c r="D2338" s="265">
        <v>453.6</v>
      </c>
    </row>
    <row r="2339" spans="1:4" ht="13.5">
      <c r="A2339" s="263">
        <v>99438</v>
      </c>
      <c r="B2339" s="263" t="s">
        <v>12672</v>
      </c>
      <c r="C2339" s="264" t="s">
        <v>46</v>
      </c>
      <c r="D2339" s="265">
        <v>458.18</v>
      </c>
    </row>
    <row r="2340" spans="1:4" ht="13.5">
      <c r="A2340" s="263">
        <v>99439</v>
      </c>
      <c r="B2340" s="263" t="s">
        <v>12673</v>
      </c>
      <c r="C2340" s="264" t="s">
        <v>46</v>
      </c>
      <c r="D2340" s="265">
        <v>496.73</v>
      </c>
    </row>
    <row r="2341" spans="1:4" ht="13.5">
      <c r="A2341" s="263" t="s">
        <v>5542</v>
      </c>
      <c r="B2341" s="263" t="s">
        <v>5543</v>
      </c>
      <c r="C2341" s="264" t="s">
        <v>79</v>
      </c>
      <c r="D2341" s="265">
        <v>85.85</v>
      </c>
    </row>
    <row r="2342" spans="1:4" ht="13.5">
      <c r="A2342" s="263" t="s">
        <v>5544</v>
      </c>
      <c r="B2342" s="263" t="s">
        <v>5545</v>
      </c>
      <c r="C2342" s="264" t="s">
        <v>79</v>
      </c>
      <c r="D2342" s="265">
        <v>94.74</v>
      </c>
    </row>
    <row r="2343" spans="1:4" ht="13.5">
      <c r="A2343" s="263" t="s">
        <v>5546</v>
      </c>
      <c r="B2343" s="263" t="s">
        <v>5547</v>
      </c>
      <c r="C2343" s="264" t="s">
        <v>79</v>
      </c>
      <c r="D2343" s="265">
        <v>114.27</v>
      </c>
    </row>
    <row r="2344" spans="1:4" ht="13.5">
      <c r="A2344" s="263" t="s">
        <v>5548</v>
      </c>
      <c r="B2344" s="263" t="s">
        <v>5549</v>
      </c>
      <c r="C2344" s="264" t="s">
        <v>79</v>
      </c>
      <c r="D2344" s="265">
        <v>132.44</v>
      </c>
    </row>
    <row r="2345" spans="1:4" ht="13.5">
      <c r="A2345" s="263" t="s">
        <v>5582</v>
      </c>
      <c r="B2345" s="263" t="s">
        <v>5583</v>
      </c>
      <c r="C2345" s="264" t="s">
        <v>79</v>
      </c>
      <c r="D2345" s="265">
        <v>77.53</v>
      </c>
    </row>
    <row r="2346" spans="1:4" ht="13.5">
      <c r="A2346" s="263" t="s">
        <v>5584</v>
      </c>
      <c r="B2346" s="263" t="s">
        <v>5585</v>
      </c>
      <c r="C2346" s="264" t="s">
        <v>79</v>
      </c>
      <c r="D2346" s="265">
        <v>84.58</v>
      </c>
    </row>
    <row r="2347" spans="1:4" ht="13.5">
      <c r="A2347" s="263" t="s">
        <v>5269</v>
      </c>
      <c r="B2347" s="263" t="s">
        <v>1054</v>
      </c>
      <c r="C2347" s="264" t="s">
        <v>46</v>
      </c>
      <c r="D2347" s="265">
        <v>91.91</v>
      </c>
    </row>
    <row r="2348" spans="1:4" ht="13.5">
      <c r="A2348" s="263" t="s">
        <v>5270</v>
      </c>
      <c r="B2348" s="263" t="s">
        <v>1055</v>
      </c>
      <c r="C2348" s="264" t="s">
        <v>46</v>
      </c>
      <c r="D2348" s="265">
        <v>119.99</v>
      </c>
    </row>
    <row r="2349" spans="1:4" ht="13.5">
      <c r="A2349" s="263" t="s">
        <v>5499</v>
      </c>
      <c r="B2349" s="263" t="s">
        <v>1161</v>
      </c>
      <c r="C2349" s="264" t="s">
        <v>79</v>
      </c>
      <c r="D2349" s="265">
        <v>29.02</v>
      </c>
    </row>
    <row r="2350" spans="1:4" ht="13.5">
      <c r="A2350" s="263">
        <v>83518</v>
      </c>
      <c r="B2350" s="263" t="s">
        <v>271</v>
      </c>
      <c r="C2350" s="264" t="s">
        <v>46</v>
      </c>
      <c r="D2350" s="265">
        <v>329.8</v>
      </c>
    </row>
    <row r="2351" spans="1:4" ht="13.5">
      <c r="A2351" s="263">
        <v>95467</v>
      </c>
      <c r="B2351" s="263" t="s">
        <v>1025</v>
      </c>
      <c r="C2351" s="264" t="s">
        <v>46</v>
      </c>
      <c r="D2351" s="265">
        <v>362.81</v>
      </c>
    </row>
    <row r="2352" spans="1:4" ht="13.5">
      <c r="A2352" s="263">
        <v>68328</v>
      </c>
      <c r="B2352" s="263" t="s">
        <v>153</v>
      </c>
      <c r="C2352" s="264" t="s">
        <v>79</v>
      </c>
      <c r="D2352" s="265">
        <v>10.25</v>
      </c>
    </row>
    <row r="2353" spans="1:4" ht="13.5">
      <c r="A2353" s="263" t="s">
        <v>5402</v>
      </c>
      <c r="B2353" s="263" t="s">
        <v>1121</v>
      </c>
      <c r="C2353" s="264" t="s">
        <v>20</v>
      </c>
      <c r="D2353" s="265">
        <v>98.26</v>
      </c>
    </row>
    <row r="2354" spans="1:4" ht="13.5">
      <c r="A2354" s="263">
        <v>79471</v>
      </c>
      <c r="B2354" s="263" t="s">
        <v>248</v>
      </c>
      <c r="C2354" s="264" t="s">
        <v>23</v>
      </c>
      <c r="D2354" s="265">
        <v>57.43</v>
      </c>
    </row>
    <row r="2355" spans="1:4" ht="13.5">
      <c r="A2355" s="263">
        <v>98576</v>
      </c>
      <c r="B2355" s="263" t="s">
        <v>6340</v>
      </c>
      <c r="C2355" s="264" t="s">
        <v>20</v>
      </c>
      <c r="D2355" s="265">
        <v>15.2</v>
      </c>
    </row>
    <row r="2356" spans="1:4" ht="13.5">
      <c r="A2356" s="263">
        <v>93182</v>
      </c>
      <c r="B2356" s="263" t="s">
        <v>920</v>
      </c>
      <c r="C2356" s="264" t="s">
        <v>20</v>
      </c>
      <c r="D2356" s="265">
        <v>21.11</v>
      </c>
    </row>
    <row r="2357" spans="1:4" ht="13.5">
      <c r="A2357" s="263">
        <v>93183</v>
      </c>
      <c r="B2357" s="263" t="s">
        <v>921</v>
      </c>
      <c r="C2357" s="264" t="s">
        <v>20</v>
      </c>
      <c r="D2357" s="265">
        <v>27.07</v>
      </c>
    </row>
    <row r="2358" spans="1:4" ht="13.5">
      <c r="A2358" s="263">
        <v>93184</v>
      </c>
      <c r="B2358" s="263" t="s">
        <v>922</v>
      </c>
      <c r="C2358" s="264" t="s">
        <v>20</v>
      </c>
      <c r="D2358" s="265">
        <v>16.22</v>
      </c>
    </row>
    <row r="2359" spans="1:4" ht="13.5">
      <c r="A2359" s="263">
        <v>93185</v>
      </c>
      <c r="B2359" s="263" t="s">
        <v>923</v>
      </c>
      <c r="C2359" s="264" t="s">
        <v>20</v>
      </c>
      <c r="D2359" s="265">
        <v>26.63</v>
      </c>
    </row>
    <row r="2360" spans="1:4" ht="13.5">
      <c r="A2360" s="263">
        <v>93186</v>
      </c>
      <c r="B2360" s="263" t="s">
        <v>3977</v>
      </c>
      <c r="C2360" s="264" t="s">
        <v>20</v>
      </c>
      <c r="D2360" s="265">
        <v>37.33</v>
      </c>
    </row>
    <row r="2361" spans="1:4" ht="13.5">
      <c r="A2361" s="263">
        <v>93187</v>
      </c>
      <c r="B2361" s="263" t="s">
        <v>3978</v>
      </c>
      <c r="C2361" s="264" t="s">
        <v>20</v>
      </c>
      <c r="D2361" s="265">
        <v>42.79</v>
      </c>
    </row>
    <row r="2362" spans="1:4" ht="13.5">
      <c r="A2362" s="263">
        <v>93188</v>
      </c>
      <c r="B2362" s="263" t="s">
        <v>3979</v>
      </c>
      <c r="C2362" s="264" t="s">
        <v>20</v>
      </c>
      <c r="D2362" s="265">
        <v>36.729999999999997</v>
      </c>
    </row>
    <row r="2363" spans="1:4" ht="13.5">
      <c r="A2363" s="263">
        <v>93189</v>
      </c>
      <c r="B2363" s="263" t="s">
        <v>3980</v>
      </c>
      <c r="C2363" s="264" t="s">
        <v>20</v>
      </c>
      <c r="D2363" s="265">
        <v>43.32</v>
      </c>
    </row>
    <row r="2364" spans="1:4" ht="13.5">
      <c r="A2364" s="263">
        <v>93190</v>
      </c>
      <c r="B2364" s="263" t="s">
        <v>3981</v>
      </c>
      <c r="C2364" s="264" t="s">
        <v>20</v>
      </c>
      <c r="D2364" s="265">
        <v>29.19</v>
      </c>
    </row>
    <row r="2365" spans="1:4" ht="13.5">
      <c r="A2365" s="263">
        <v>93191</v>
      </c>
      <c r="B2365" s="263" t="s">
        <v>3982</v>
      </c>
      <c r="C2365" s="264" t="s">
        <v>20</v>
      </c>
      <c r="D2365" s="265">
        <v>30.49</v>
      </c>
    </row>
    <row r="2366" spans="1:4" ht="13.5">
      <c r="A2366" s="263">
        <v>93192</v>
      </c>
      <c r="B2366" s="263" t="s">
        <v>3983</v>
      </c>
      <c r="C2366" s="264" t="s">
        <v>20</v>
      </c>
      <c r="D2366" s="265">
        <v>32.71</v>
      </c>
    </row>
    <row r="2367" spans="1:4" ht="13.5">
      <c r="A2367" s="263">
        <v>93193</v>
      </c>
      <c r="B2367" s="263" t="s">
        <v>3984</v>
      </c>
      <c r="C2367" s="264" t="s">
        <v>20</v>
      </c>
      <c r="D2367" s="265">
        <v>31.07</v>
      </c>
    </row>
    <row r="2368" spans="1:4" ht="13.5">
      <c r="A2368" s="263">
        <v>93194</v>
      </c>
      <c r="B2368" s="263" t="s">
        <v>3985</v>
      </c>
      <c r="C2368" s="264" t="s">
        <v>20</v>
      </c>
      <c r="D2368" s="265">
        <v>20.82</v>
      </c>
    </row>
    <row r="2369" spans="1:4" ht="13.5">
      <c r="A2369" s="263">
        <v>93195</v>
      </c>
      <c r="B2369" s="263" t="s">
        <v>3986</v>
      </c>
      <c r="C2369" s="264" t="s">
        <v>20</v>
      </c>
      <c r="D2369" s="265">
        <v>24.54</v>
      </c>
    </row>
    <row r="2370" spans="1:4" ht="13.5">
      <c r="A2370" s="263">
        <v>93196</v>
      </c>
      <c r="B2370" s="263" t="s">
        <v>3987</v>
      </c>
      <c r="C2370" s="264" t="s">
        <v>20</v>
      </c>
      <c r="D2370" s="265">
        <v>35.57</v>
      </c>
    </row>
    <row r="2371" spans="1:4" ht="13.5">
      <c r="A2371" s="263">
        <v>93197</v>
      </c>
      <c r="B2371" s="263" t="s">
        <v>924</v>
      </c>
      <c r="C2371" s="264" t="s">
        <v>20</v>
      </c>
      <c r="D2371" s="265">
        <v>39.35</v>
      </c>
    </row>
    <row r="2372" spans="1:4" ht="13.5">
      <c r="A2372" s="263">
        <v>93198</v>
      </c>
      <c r="B2372" s="263" t="s">
        <v>3988</v>
      </c>
      <c r="C2372" s="264" t="s">
        <v>20</v>
      </c>
      <c r="D2372" s="265">
        <v>26.48</v>
      </c>
    </row>
    <row r="2373" spans="1:4" ht="13.5">
      <c r="A2373" s="263">
        <v>93199</v>
      </c>
      <c r="B2373" s="263" t="s">
        <v>3989</v>
      </c>
      <c r="C2373" s="264" t="s">
        <v>20</v>
      </c>
      <c r="D2373" s="265">
        <v>26.07</v>
      </c>
    </row>
    <row r="2374" spans="1:4" ht="13.5">
      <c r="A2374" s="263">
        <v>93200</v>
      </c>
      <c r="B2374" s="263" t="s">
        <v>925</v>
      </c>
      <c r="C2374" s="264" t="s">
        <v>20</v>
      </c>
      <c r="D2374" s="265">
        <v>2.06</v>
      </c>
    </row>
    <row r="2375" spans="1:4" ht="13.5">
      <c r="A2375" s="263">
        <v>93201</v>
      </c>
      <c r="B2375" s="263" t="s">
        <v>926</v>
      </c>
      <c r="C2375" s="264" t="s">
        <v>20</v>
      </c>
      <c r="D2375" s="265">
        <v>4.3099999999999996</v>
      </c>
    </row>
    <row r="2376" spans="1:4" ht="13.5">
      <c r="A2376" s="263">
        <v>93202</v>
      </c>
      <c r="B2376" s="263" t="s">
        <v>3990</v>
      </c>
      <c r="C2376" s="264" t="s">
        <v>20</v>
      </c>
      <c r="D2376" s="265">
        <v>17.010000000000002</v>
      </c>
    </row>
    <row r="2377" spans="1:4" ht="13.5">
      <c r="A2377" s="263">
        <v>93203</v>
      </c>
      <c r="B2377" s="263" t="s">
        <v>5907</v>
      </c>
      <c r="C2377" s="264" t="s">
        <v>20</v>
      </c>
      <c r="D2377" s="265">
        <v>12.07</v>
      </c>
    </row>
    <row r="2378" spans="1:4" ht="13.5">
      <c r="A2378" s="263">
        <v>93204</v>
      </c>
      <c r="B2378" s="263" t="s">
        <v>3991</v>
      </c>
      <c r="C2378" s="264" t="s">
        <v>20</v>
      </c>
      <c r="D2378" s="265">
        <v>29.6</v>
      </c>
    </row>
    <row r="2379" spans="1:4" ht="13.5">
      <c r="A2379" s="263">
        <v>93205</v>
      </c>
      <c r="B2379" s="263" t="s">
        <v>3992</v>
      </c>
      <c r="C2379" s="264" t="s">
        <v>20</v>
      </c>
      <c r="D2379" s="265">
        <v>23.77</v>
      </c>
    </row>
    <row r="2380" spans="1:4" ht="13.5">
      <c r="A2380" s="263">
        <v>71623</v>
      </c>
      <c r="B2380" s="263" t="s">
        <v>1480</v>
      </c>
      <c r="C2380" s="264" t="s">
        <v>20</v>
      </c>
      <c r="D2380" s="265">
        <v>25.3</v>
      </c>
    </row>
    <row r="2381" spans="1:4" ht="13.5">
      <c r="A2381" s="263" t="s">
        <v>5561</v>
      </c>
      <c r="B2381" s="263" t="s">
        <v>1175</v>
      </c>
      <c r="C2381" s="264" t="s">
        <v>51</v>
      </c>
      <c r="D2381" s="265">
        <v>12.56</v>
      </c>
    </row>
    <row r="2382" spans="1:4" ht="13.5">
      <c r="A2382" s="263">
        <v>83513</v>
      </c>
      <c r="B2382" s="263" t="s">
        <v>269</v>
      </c>
      <c r="C2382" s="264" t="s">
        <v>23</v>
      </c>
      <c r="D2382" s="265">
        <v>7.3</v>
      </c>
    </row>
    <row r="2383" spans="1:4" ht="13.5">
      <c r="A2383" s="263">
        <v>83514</v>
      </c>
      <c r="B2383" s="263" t="s">
        <v>270</v>
      </c>
      <c r="C2383" s="264" t="s">
        <v>23</v>
      </c>
      <c r="D2383" s="265">
        <v>6.53</v>
      </c>
    </row>
    <row r="2384" spans="1:4" ht="13.5">
      <c r="A2384" s="263">
        <v>84153</v>
      </c>
      <c r="B2384" s="263" t="s">
        <v>312</v>
      </c>
      <c r="C2384" s="264" t="s">
        <v>23</v>
      </c>
      <c r="D2384" s="265">
        <v>56.04</v>
      </c>
    </row>
    <row r="2385" spans="1:4" ht="13.5">
      <c r="A2385" s="263">
        <v>84154</v>
      </c>
      <c r="B2385" s="263" t="s">
        <v>313</v>
      </c>
      <c r="C2385" s="264" t="s">
        <v>138</v>
      </c>
      <c r="D2385" s="265">
        <v>115.39</v>
      </c>
    </row>
    <row r="2386" spans="1:4" ht="13.5">
      <c r="A2386" s="263">
        <v>85233</v>
      </c>
      <c r="B2386" s="263" t="s">
        <v>355</v>
      </c>
      <c r="C2386" s="264" t="s">
        <v>46</v>
      </c>
      <c r="D2386" s="266">
        <v>2143.92</v>
      </c>
    </row>
    <row r="2387" spans="1:4" ht="13.5">
      <c r="A2387" s="263">
        <v>95952</v>
      </c>
      <c r="B2387" s="263" t="s">
        <v>1239</v>
      </c>
      <c r="C2387" s="264" t="s">
        <v>46</v>
      </c>
      <c r="D2387" s="266">
        <v>1453.5</v>
      </c>
    </row>
    <row r="2388" spans="1:4" ht="13.5">
      <c r="A2388" s="263">
        <v>95953</v>
      </c>
      <c r="B2388" s="263" t="s">
        <v>4800</v>
      </c>
      <c r="C2388" s="264" t="s">
        <v>46</v>
      </c>
      <c r="D2388" s="266">
        <v>2322.27</v>
      </c>
    </row>
    <row r="2389" spans="1:4" ht="13.5">
      <c r="A2389" s="263">
        <v>95954</v>
      </c>
      <c r="B2389" s="263" t="s">
        <v>1240</v>
      </c>
      <c r="C2389" s="264" t="s">
        <v>46</v>
      </c>
      <c r="D2389" s="266">
        <v>1663.85</v>
      </c>
    </row>
    <row r="2390" spans="1:4" ht="13.5">
      <c r="A2390" s="263">
        <v>95955</v>
      </c>
      <c r="B2390" s="263" t="s">
        <v>1241</v>
      </c>
      <c r="C2390" s="264" t="s">
        <v>46</v>
      </c>
      <c r="D2390" s="266">
        <v>2026.68</v>
      </c>
    </row>
    <row r="2391" spans="1:4" ht="13.5">
      <c r="A2391" s="263">
        <v>95956</v>
      </c>
      <c r="B2391" s="263" t="s">
        <v>4801</v>
      </c>
      <c r="C2391" s="264" t="s">
        <v>46</v>
      </c>
      <c r="D2391" s="266">
        <v>1594.82</v>
      </c>
    </row>
    <row r="2392" spans="1:4" ht="13.5">
      <c r="A2392" s="263">
        <v>95957</v>
      </c>
      <c r="B2392" s="263" t="s">
        <v>1242</v>
      </c>
      <c r="C2392" s="264" t="s">
        <v>46</v>
      </c>
      <c r="D2392" s="266">
        <v>2025.1</v>
      </c>
    </row>
    <row r="2393" spans="1:4" ht="13.5">
      <c r="A2393" s="263">
        <v>95969</v>
      </c>
      <c r="B2393" s="263" t="s">
        <v>4803</v>
      </c>
      <c r="C2393" s="264" t="s">
        <v>46</v>
      </c>
      <c r="D2393" s="266">
        <v>2001.68</v>
      </c>
    </row>
    <row r="2394" spans="1:4" ht="13.5">
      <c r="A2394" s="263">
        <v>97733</v>
      </c>
      <c r="B2394" s="263" t="s">
        <v>6341</v>
      </c>
      <c r="C2394" s="264" t="s">
        <v>46</v>
      </c>
      <c r="D2394" s="266">
        <v>2255.4499999999998</v>
      </c>
    </row>
    <row r="2395" spans="1:4" ht="13.5">
      <c r="A2395" s="263">
        <v>97734</v>
      </c>
      <c r="B2395" s="263" t="s">
        <v>6342</v>
      </c>
      <c r="C2395" s="264" t="s">
        <v>46</v>
      </c>
      <c r="D2395" s="266">
        <v>1965.72</v>
      </c>
    </row>
    <row r="2396" spans="1:4" ht="13.5">
      <c r="A2396" s="263">
        <v>97735</v>
      </c>
      <c r="B2396" s="263" t="s">
        <v>6343</v>
      </c>
      <c r="C2396" s="264" t="s">
        <v>46</v>
      </c>
      <c r="D2396" s="266">
        <v>1628.31</v>
      </c>
    </row>
    <row r="2397" spans="1:4" ht="13.5">
      <c r="A2397" s="263">
        <v>97736</v>
      </c>
      <c r="B2397" s="263" t="s">
        <v>6344</v>
      </c>
      <c r="C2397" s="264" t="s">
        <v>46</v>
      </c>
      <c r="D2397" s="266">
        <v>1009.67</v>
      </c>
    </row>
    <row r="2398" spans="1:4" ht="13.5">
      <c r="A2398" s="263">
        <v>97737</v>
      </c>
      <c r="B2398" s="263" t="s">
        <v>6345</v>
      </c>
      <c r="C2398" s="264" t="s">
        <v>46</v>
      </c>
      <c r="D2398" s="266">
        <v>2252.9299999999998</v>
      </c>
    </row>
    <row r="2399" spans="1:4" ht="13.5">
      <c r="A2399" s="263">
        <v>97738</v>
      </c>
      <c r="B2399" s="263" t="s">
        <v>6346</v>
      </c>
      <c r="C2399" s="264" t="s">
        <v>46</v>
      </c>
      <c r="D2399" s="266">
        <v>3010.73</v>
      </c>
    </row>
    <row r="2400" spans="1:4" ht="13.5">
      <c r="A2400" s="263">
        <v>97739</v>
      </c>
      <c r="B2400" s="263" t="s">
        <v>6347</v>
      </c>
      <c r="C2400" s="264" t="s">
        <v>46</v>
      </c>
      <c r="D2400" s="266">
        <v>1846.77</v>
      </c>
    </row>
    <row r="2401" spans="1:4" ht="13.5">
      <c r="A2401" s="263">
        <v>97740</v>
      </c>
      <c r="B2401" s="263" t="s">
        <v>6348</v>
      </c>
      <c r="C2401" s="264" t="s">
        <v>46</v>
      </c>
      <c r="D2401" s="266">
        <v>1327.53</v>
      </c>
    </row>
    <row r="2402" spans="1:4" ht="13.5">
      <c r="A2402" s="263">
        <v>98615</v>
      </c>
      <c r="B2402" s="263" t="s">
        <v>6349</v>
      </c>
      <c r="C2402" s="264" t="s">
        <v>79</v>
      </c>
      <c r="D2402" s="265">
        <v>90.01</v>
      </c>
    </row>
    <row r="2403" spans="1:4" ht="13.5">
      <c r="A2403" s="263">
        <v>98616</v>
      </c>
      <c r="B2403" s="263" t="s">
        <v>6350</v>
      </c>
      <c r="C2403" s="264" t="s">
        <v>79</v>
      </c>
      <c r="D2403" s="265">
        <v>71.900000000000006</v>
      </c>
    </row>
    <row r="2404" spans="1:4" ht="13.5">
      <c r="A2404" s="263">
        <v>98617</v>
      </c>
      <c r="B2404" s="263" t="s">
        <v>6351</v>
      </c>
      <c r="C2404" s="264" t="s">
        <v>79</v>
      </c>
      <c r="D2404" s="265">
        <v>66.89</v>
      </c>
    </row>
    <row r="2405" spans="1:4" ht="13.5">
      <c r="A2405" s="263">
        <v>98618</v>
      </c>
      <c r="B2405" s="263" t="s">
        <v>6352</v>
      </c>
      <c r="C2405" s="264" t="s">
        <v>79</v>
      </c>
      <c r="D2405" s="265">
        <v>91.61</v>
      </c>
    </row>
    <row r="2406" spans="1:4" ht="13.5">
      <c r="A2406" s="263">
        <v>98619</v>
      </c>
      <c r="B2406" s="263" t="s">
        <v>6353</v>
      </c>
      <c r="C2406" s="264" t="s">
        <v>79</v>
      </c>
      <c r="D2406" s="265">
        <v>84</v>
      </c>
    </row>
    <row r="2407" spans="1:4" ht="13.5">
      <c r="A2407" s="263">
        <v>98620</v>
      </c>
      <c r="B2407" s="263" t="s">
        <v>6354</v>
      </c>
      <c r="C2407" s="264" t="s">
        <v>79</v>
      </c>
      <c r="D2407" s="265">
        <v>80.150000000000006</v>
      </c>
    </row>
    <row r="2408" spans="1:4" ht="13.5">
      <c r="A2408" s="263">
        <v>98621</v>
      </c>
      <c r="B2408" s="263" t="s">
        <v>6355</v>
      </c>
      <c r="C2408" s="264" t="s">
        <v>79</v>
      </c>
      <c r="D2408" s="265">
        <v>104.64</v>
      </c>
    </row>
    <row r="2409" spans="1:4" ht="13.5">
      <c r="A2409" s="263">
        <v>98622</v>
      </c>
      <c r="B2409" s="263" t="s">
        <v>6356</v>
      </c>
      <c r="C2409" s="264" t="s">
        <v>79</v>
      </c>
      <c r="D2409" s="265">
        <v>98.53</v>
      </c>
    </row>
    <row r="2410" spans="1:4" ht="13.5">
      <c r="A2410" s="263">
        <v>98623</v>
      </c>
      <c r="B2410" s="263" t="s">
        <v>6357</v>
      </c>
      <c r="C2410" s="264" t="s">
        <v>79</v>
      </c>
      <c r="D2410" s="265">
        <v>95.39</v>
      </c>
    </row>
    <row r="2411" spans="1:4" ht="13.5">
      <c r="A2411" s="263">
        <v>98624</v>
      </c>
      <c r="B2411" s="263" t="s">
        <v>6358</v>
      </c>
      <c r="C2411" s="264" t="s">
        <v>79</v>
      </c>
      <c r="D2411" s="265">
        <v>118.75</v>
      </c>
    </row>
    <row r="2412" spans="1:4" ht="13.5">
      <c r="A2412" s="263">
        <v>98625</v>
      </c>
      <c r="B2412" s="263" t="s">
        <v>6359</v>
      </c>
      <c r="C2412" s="264" t="s">
        <v>79</v>
      </c>
      <c r="D2412" s="265">
        <v>113.55</v>
      </c>
    </row>
    <row r="2413" spans="1:4" ht="13.5">
      <c r="A2413" s="263">
        <v>98626</v>
      </c>
      <c r="B2413" s="263" t="s">
        <v>6360</v>
      </c>
      <c r="C2413" s="264" t="s">
        <v>79</v>
      </c>
      <c r="D2413" s="265">
        <v>110.86</v>
      </c>
    </row>
    <row r="2414" spans="1:4" ht="13.5">
      <c r="A2414" s="263">
        <v>98655</v>
      </c>
      <c r="B2414" s="263" t="s">
        <v>6361</v>
      </c>
      <c r="C2414" s="264" t="s">
        <v>20</v>
      </c>
      <c r="D2414" s="265">
        <v>396.11</v>
      </c>
    </row>
    <row r="2415" spans="1:4" ht="13.5">
      <c r="A2415" s="263">
        <v>98656</v>
      </c>
      <c r="B2415" s="263" t="s">
        <v>6362</v>
      </c>
      <c r="C2415" s="264" t="s">
        <v>20</v>
      </c>
      <c r="D2415" s="265">
        <v>401.7</v>
      </c>
    </row>
    <row r="2416" spans="1:4" ht="13.5">
      <c r="A2416" s="263">
        <v>98657</v>
      </c>
      <c r="B2416" s="263" t="s">
        <v>6363</v>
      </c>
      <c r="C2416" s="264" t="s">
        <v>20</v>
      </c>
      <c r="D2416" s="265">
        <v>407.3</v>
      </c>
    </row>
    <row r="2417" spans="1:4" ht="13.5">
      <c r="A2417" s="263">
        <v>98658</v>
      </c>
      <c r="B2417" s="263" t="s">
        <v>6364</v>
      </c>
      <c r="C2417" s="264" t="s">
        <v>20</v>
      </c>
      <c r="D2417" s="265">
        <v>412.88</v>
      </c>
    </row>
    <row r="2418" spans="1:4" ht="13.5">
      <c r="A2418" s="263">
        <v>98659</v>
      </c>
      <c r="B2418" s="263" t="s">
        <v>6365</v>
      </c>
      <c r="C2418" s="264" t="s">
        <v>20</v>
      </c>
      <c r="D2418" s="265">
        <v>424.06</v>
      </c>
    </row>
    <row r="2419" spans="1:4" ht="13.5">
      <c r="A2419" s="263">
        <v>98746</v>
      </c>
      <c r="B2419" s="263" t="s">
        <v>12466</v>
      </c>
      <c r="C2419" s="264" t="s">
        <v>20</v>
      </c>
      <c r="D2419" s="265">
        <v>35.18</v>
      </c>
    </row>
    <row r="2420" spans="1:4" ht="13.5">
      <c r="A2420" s="263">
        <v>98749</v>
      </c>
      <c r="B2420" s="263" t="s">
        <v>12467</v>
      </c>
      <c r="C2420" s="264" t="s">
        <v>20</v>
      </c>
      <c r="D2420" s="265">
        <v>40.200000000000003</v>
      </c>
    </row>
    <row r="2421" spans="1:4" ht="13.5">
      <c r="A2421" s="263">
        <v>98750</v>
      </c>
      <c r="B2421" s="263" t="s">
        <v>12468</v>
      </c>
      <c r="C2421" s="264" t="s">
        <v>20</v>
      </c>
      <c r="D2421" s="265">
        <v>46.1</v>
      </c>
    </row>
    <row r="2422" spans="1:4" ht="13.5">
      <c r="A2422" s="263">
        <v>98751</v>
      </c>
      <c r="B2422" s="263" t="s">
        <v>12469</v>
      </c>
      <c r="C2422" s="264" t="s">
        <v>20</v>
      </c>
      <c r="D2422" s="265">
        <v>61.41</v>
      </c>
    </row>
    <row r="2423" spans="1:4" ht="13.5">
      <c r="A2423" s="263">
        <v>98752</v>
      </c>
      <c r="B2423" s="263" t="s">
        <v>12470</v>
      </c>
      <c r="C2423" s="264" t="s">
        <v>20</v>
      </c>
      <c r="D2423" s="265">
        <v>79.58</v>
      </c>
    </row>
    <row r="2424" spans="1:4" ht="13.5">
      <c r="A2424" s="263">
        <v>98753</v>
      </c>
      <c r="B2424" s="263" t="s">
        <v>12471</v>
      </c>
      <c r="C2424" s="264" t="s">
        <v>20</v>
      </c>
      <c r="D2424" s="265">
        <v>101.97</v>
      </c>
    </row>
    <row r="2425" spans="1:4" ht="13.5">
      <c r="A2425" s="263">
        <v>98560</v>
      </c>
      <c r="B2425" s="263" t="s">
        <v>6366</v>
      </c>
      <c r="C2425" s="264" t="s">
        <v>79</v>
      </c>
      <c r="D2425" s="265">
        <v>32.659999999999997</v>
      </c>
    </row>
    <row r="2426" spans="1:4" ht="13.5">
      <c r="A2426" s="263">
        <v>98561</v>
      </c>
      <c r="B2426" s="263" t="s">
        <v>6367</v>
      </c>
      <c r="C2426" s="264" t="s">
        <v>79</v>
      </c>
      <c r="D2426" s="265">
        <v>27.51</v>
      </c>
    </row>
    <row r="2427" spans="1:4" ht="13.5">
      <c r="A2427" s="263">
        <v>98562</v>
      </c>
      <c r="B2427" s="263" t="s">
        <v>6368</v>
      </c>
      <c r="C2427" s="264" t="s">
        <v>79</v>
      </c>
      <c r="D2427" s="265">
        <v>28.86</v>
      </c>
    </row>
    <row r="2428" spans="1:4" ht="13.5">
      <c r="A2428" s="263">
        <v>83735</v>
      </c>
      <c r="B2428" s="263" t="s">
        <v>297</v>
      </c>
      <c r="C2428" s="264" t="s">
        <v>79</v>
      </c>
      <c r="D2428" s="265">
        <v>53.77</v>
      </c>
    </row>
    <row r="2429" spans="1:4" ht="13.5">
      <c r="A2429" s="263">
        <v>98555</v>
      </c>
      <c r="B2429" s="263" t="s">
        <v>6369</v>
      </c>
      <c r="C2429" s="264" t="s">
        <v>79</v>
      </c>
      <c r="D2429" s="265">
        <v>27.35</v>
      </c>
    </row>
    <row r="2430" spans="1:4" ht="13.5">
      <c r="A2430" s="263">
        <v>98556</v>
      </c>
      <c r="B2430" s="263" t="s">
        <v>6370</v>
      </c>
      <c r="C2430" s="264" t="s">
        <v>79</v>
      </c>
      <c r="D2430" s="265">
        <v>46.59</v>
      </c>
    </row>
    <row r="2431" spans="1:4" ht="13.5">
      <c r="A2431" s="263">
        <v>98558</v>
      </c>
      <c r="B2431" s="263" t="s">
        <v>6371</v>
      </c>
      <c r="C2431" s="264" t="s">
        <v>51</v>
      </c>
      <c r="D2431" s="265">
        <v>7.2</v>
      </c>
    </row>
    <row r="2432" spans="1:4" ht="13.5">
      <c r="A2432" s="263">
        <v>98559</v>
      </c>
      <c r="B2432" s="263" t="s">
        <v>6372</v>
      </c>
      <c r="C2432" s="264" t="s">
        <v>20</v>
      </c>
      <c r="D2432" s="265">
        <v>3.26</v>
      </c>
    </row>
    <row r="2433" spans="1:4" ht="13.5">
      <c r="A2433" s="263">
        <v>68053</v>
      </c>
      <c r="B2433" s="263" t="s">
        <v>1476</v>
      </c>
      <c r="C2433" s="264" t="s">
        <v>79</v>
      </c>
      <c r="D2433" s="265">
        <v>4.76</v>
      </c>
    </row>
    <row r="2434" spans="1:4" ht="13.5">
      <c r="A2434" s="263" t="s">
        <v>5479</v>
      </c>
      <c r="B2434" s="263" t="s">
        <v>5480</v>
      </c>
      <c r="C2434" s="264" t="s">
        <v>79</v>
      </c>
      <c r="D2434" s="265">
        <v>42.39</v>
      </c>
    </row>
    <row r="2435" spans="1:4" ht="13.5">
      <c r="A2435" s="263">
        <v>98546</v>
      </c>
      <c r="B2435" s="263" t="s">
        <v>6373</v>
      </c>
      <c r="C2435" s="264" t="s">
        <v>79</v>
      </c>
      <c r="D2435" s="265">
        <v>73.12</v>
      </c>
    </row>
    <row r="2436" spans="1:4" ht="13.5">
      <c r="A2436" s="263">
        <v>98547</v>
      </c>
      <c r="B2436" s="263" t="s">
        <v>6374</v>
      </c>
      <c r="C2436" s="264" t="s">
        <v>79</v>
      </c>
      <c r="D2436" s="265">
        <v>136.22999999999999</v>
      </c>
    </row>
    <row r="2437" spans="1:4" ht="13.5">
      <c r="A2437" s="263" t="s">
        <v>5204</v>
      </c>
      <c r="B2437" s="263" t="s">
        <v>5205</v>
      </c>
      <c r="C2437" s="264" t="s">
        <v>79</v>
      </c>
      <c r="D2437" s="265">
        <v>140.82</v>
      </c>
    </row>
    <row r="2438" spans="1:4" ht="13.5">
      <c r="A2438" s="263" t="s">
        <v>5496</v>
      </c>
      <c r="B2438" s="263" t="s">
        <v>1158</v>
      </c>
      <c r="C2438" s="264" t="s">
        <v>79</v>
      </c>
      <c r="D2438" s="265">
        <v>73.489999999999995</v>
      </c>
    </row>
    <row r="2439" spans="1:4" ht="13.5">
      <c r="A2439" s="263" t="s">
        <v>5504</v>
      </c>
      <c r="B2439" s="263" t="s">
        <v>1164</v>
      </c>
      <c r="C2439" s="264" t="s">
        <v>79</v>
      </c>
      <c r="D2439" s="265">
        <v>9.14</v>
      </c>
    </row>
    <row r="2440" spans="1:4" ht="13.5">
      <c r="A2440" s="263">
        <v>98557</v>
      </c>
      <c r="B2440" s="263" t="s">
        <v>6375</v>
      </c>
      <c r="C2440" s="264" t="s">
        <v>79</v>
      </c>
      <c r="D2440" s="265">
        <v>28.59</v>
      </c>
    </row>
    <row r="2441" spans="1:4" ht="13.5">
      <c r="A2441" s="263" t="s">
        <v>5381</v>
      </c>
      <c r="B2441" s="263" t="s">
        <v>5382</v>
      </c>
      <c r="C2441" s="264" t="s">
        <v>79</v>
      </c>
      <c r="D2441" s="265">
        <v>26.31</v>
      </c>
    </row>
    <row r="2442" spans="1:4" ht="13.5">
      <c r="A2442" s="263" t="s">
        <v>5383</v>
      </c>
      <c r="B2442" s="263" t="s">
        <v>5384</v>
      </c>
      <c r="C2442" s="264" t="s">
        <v>79</v>
      </c>
      <c r="D2442" s="265">
        <v>51.18</v>
      </c>
    </row>
    <row r="2443" spans="1:4" ht="13.5">
      <c r="A2443" s="263">
        <v>72124</v>
      </c>
      <c r="B2443" s="263" t="s">
        <v>1487</v>
      </c>
      <c r="C2443" s="264" t="s">
        <v>138</v>
      </c>
      <c r="D2443" s="265">
        <v>100.59</v>
      </c>
    </row>
    <row r="2444" spans="1:4" ht="13.5">
      <c r="A2444" s="263" t="s">
        <v>5477</v>
      </c>
      <c r="B2444" s="263" t="s">
        <v>5478</v>
      </c>
      <c r="C2444" s="264" t="s">
        <v>20</v>
      </c>
      <c r="D2444" s="265">
        <v>48.81</v>
      </c>
    </row>
    <row r="2445" spans="1:4" ht="13.5">
      <c r="A2445" s="263" t="s">
        <v>5579</v>
      </c>
      <c r="B2445" s="263" t="s">
        <v>5580</v>
      </c>
      <c r="C2445" s="264" t="s">
        <v>79</v>
      </c>
      <c r="D2445" s="265">
        <v>161.85</v>
      </c>
    </row>
    <row r="2446" spans="1:4" ht="13.5">
      <c r="A2446" s="263">
        <v>98563</v>
      </c>
      <c r="B2446" s="263" t="s">
        <v>6376</v>
      </c>
      <c r="C2446" s="264" t="s">
        <v>79</v>
      </c>
      <c r="D2446" s="265">
        <v>23.4</v>
      </c>
    </row>
    <row r="2447" spans="1:4" ht="13.5">
      <c r="A2447" s="263">
        <v>98564</v>
      </c>
      <c r="B2447" s="263" t="s">
        <v>6377</v>
      </c>
      <c r="C2447" s="264" t="s">
        <v>79</v>
      </c>
      <c r="D2447" s="265">
        <v>34.090000000000003</v>
      </c>
    </row>
    <row r="2448" spans="1:4" ht="13.5">
      <c r="A2448" s="263">
        <v>98565</v>
      </c>
      <c r="B2448" s="263" t="s">
        <v>6378</v>
      </c>
      <c r="C2448" s="264" t="s">
        <v>79</v>
      </c>
      <c r="D2448" s="265">
        <v>33.68</v>
      </c>
    </row>
    <row r="2449" spans="1:4" ht="13.5">
      <c r="A2449" s="263">
        <v>98566</v>
      </c>
      <c r="B2449" s="263" t="s">
        <v>6379</v>
      </c>
      <c r="C2449" s="264" t="s">
        <v>79</v>
      </c>
      <c r="D2449" s="265">
        <v>44.37</v>
      </c>
    </row>
    <row r="2450" spans="1:4" ht="13.5">
      <c r="A2450" s="263">
        <v>98567</v>
      </c>
      <c r="B2450" s="263" t="s">
        <v>6380</v>
      </c>
      <c r="C2450" s="264" t="s">
        <v>79</v>
      </c>
      <c r="D2450" s="265">
        <v>43.47</v>
      </c>
    </row>
    <row r="2451" spans="1:4" ht="13.5">
      <c r="A2451" s="263">
        <v>98568</v>
      </c>
      <c r="B2451" s="263" t="s">
        <v>6381</v>
      </c>
      <c r="C2451" s="264" t="s">
        <v>79</v>
      </c>
      <c r="D2451" s="265">
        <v>54.14</v>
      </c>
    </row>
    <row r="2452" spans="1:4" ht="13.5">
      <c r="A2452" s="263">
        <v>98569</v>
      </c>
      <c r="B2452" s="263" t="s">
        <v>6382</v>
      </c>
      <c r="C2452" s="264" t="s">
        <v>79</v>
      </c>
      <c r="D2452" s="265">
        <v>53.72</v>
      </c>
    </row>
    <row r="2453" spans="1:4" ht="13.5">
      <c r="A2453" s="263">
        <v>98570</v>
      </c>
      <c r="B2453" s="263" t="s">
        <v>6383</v>
      </c>
      <c r="C2453" s="264" t="s">
        <v>79</v>
      </c>
      <c r="D2453" s="265">
        <v>64.430000000000007</v>
      </c>
    </row>
    <row r="2454" spans="1:4" ht="13.5">
      <c r="A2454" s="263">
        <v>98571</v>
      </c>
      <c r="B2454" s="263" t="s">
        <v>6384</v>
      </c>
      <c r="C2454" s="264" t="s">
        <v>79</v>
      </c>
      <c r="D2454" s="265">
        <v>29.07</v>
      </c>
    </row>
    <row r="2455" spans="1:4" ht="13.5">
      <c r="A2455" s="263">
        <v>98572</v>
      </c>
      <c r="B2455" s="263" t="s">
        <v>6385</v>
      </c>
      <c r="C2455" s="264" t="s">
        <v>79</v>
      </c>
      <c r="D2455" s="265">
        <v>35.83</v>
      </c>
    </row>
    <row r="2456" spans="1:4" ht="13.5">
      <c r="A2456" s="263">
        <v>98573</v>
      </c>
      <c r="B2456" s="263" t="s">
        <v>6386</v>
      </c>
      <c r="C2456" s="264" t="s">
        <v>79</v>
      </c>
      <c r="D2456" s="265">
        <v>46.24</v>
      </c>
    </row>
    <row r="2457" spans="1:4" ht="13.5">
      <c r="A2457" s="263" t="s">
        <v>5257</v>
      </c>
      <c r="B2457" s="263" t="s">
        <v>5258</v>
      </c>
      <c r="C2457" s="264" t="s">
        <v>20</v>
      </c>
      <c r="D2457" s="265">
        <v>22.01</v>
      </c>
    </row>
    <row r="2458" spans="1:4" ht="13.5">
      <c r="A2458" s="263" t="s">
        <v>5259</v>
      </c>
      <c r="B2458" s="263" t="s">
        <v>5260</v>
      </c>
      <c r="C2458" s="264" t="s">
        <v>20</v>
      </c>
      <c r="D2458" s="265">
        <v>34.15</v>
      </c>
    </row>
    <row r="2459" spans="1:4" ht="13.5">
      <c r="A2459" s="263">
        <v>91831</v>
      </c>
      <c r="B2459" s="263" t="s">
        <v>3265</v>
      </c>
      <c r="C2459" s="264" t="s">
        <v>20</v>
      </c>
      <c r="D2459" s="265">
        <v>5.21</v>
      </c>
    </row>
    <row r="2460" spans="1:4" ht="13.5">
      <c r="A2460" s="263">
        <v>91833</v>
      </c>
      <c r="B2460" s="263" t="s">
        <v>12674</v>
      </c>
      <c r="C2460" s="264" t="s">
        <v>20</v>
      </c>
      <c r="D2460" s="265">
        <v>5.5</v>
      </c>
    </row>
    <row r="2461" spans="1:4" ht="13.5">
      <c r="A2461" s="263">
        <v>91834</v>
      </c>
      <c r="B2461" s="263" t="s">
        <v>3266</v>
      </c>
      <c r="C2461" s="264" t="s">
        <v>20</v>
      </c>
      <c r="D2461" s="265">
        <v>5.82</v>
      </c>
    </row>
    <row r="2462" spans="1:4" ht="13.5">
      <c r="A2462" s="263">
        <v>91835</v>
      </c>
      <c r="B2462" s="263" t="s">
        <v>12675</v>
      </c>
      <c r="C2462" s="264" t="s">
        <v>20</v>
      </c>
      <c r="D2462" s="265">
        <v>6.53</v>
      </c>
    </row>
    <row r="2463" spans="1:4" ht="13.5">
      <c r="A2463" s="263">
        <v>91836</v>
      </c>
      <c r="B2463" s="263" t="s">
        <v>3267</v>
      </c>
      <c r="C2463" s="264" t="s">
        <v>20</v>
      </c>
      <c r="D2463" s="265">
        <v>7.46</v>
      </c>
    </row>
    <row r="2464" spans="1:4" ht="13.5">
      <c r="A2464" s="263">
        <v>91837</v>
      </c>
      <c r="B2464" s="263" t="s">
        <v>12676</v>
      </c>
      <c r="C2464" s="264" t="s">
        <v>20</v>
      </c>
      <c r="D2464" s="265">
        <v>9.1199999999999992</v>
      </c>
    </row>
    <row r="2465" spans="1:4" ht="13.5">
      <c r="A2465" s="263">
        <v>91839</v>
      </c>
      <c r="B2465" s="263" t="s">
        <v>12677</v>
      </c>
      <c r="C2465" s="264" t="s">
        <v>20</v>
      </c>
      <c r="D2465" s="265">
        <v>7.46</v>
      </c>
    </row>
    <row r="2466" spans="1:4" ht="13.5">
      <c r="A2466" s="263">
        <v>91840</v>
      </c>
      <c r="B2466" s="263" t="s">
        <v>12678</v>
      </c>
      <c r="C2466" s="264" t="s">
        <v>20</v>
      </c>
      <c r="D2466" s="265">
        <v>9.44</v>
      </c>
    </row>
    <row r="2467" spans="1:4" ht="13.5">
      <c r="A2467" s="263">
        <v>91841</v>
      </c>
      <c r="B2467" s="263" t="s">
        <v>12679</v>
      </c>
      <c r="C2467" s="264" t="s">
        <v>20</v>
      </c>
      <c r="D2467" s="265">
        <v>8.9</v>
      </c>
    </row>
    <row r="2468" spans="1:4" ht="13.5">
      <c r="A2468" s="263">
        <v>91842</v>
      </c>
      <c r="B2468" s="263" t="s">
        <v>3268</v>
      </c>
      <c r="C2468" s="264" t="s">
        <v>20</v>
      </c>
      <c r="D2468" s="265">
        <v>3.65</v>
      </c>
    </row>
    <row r="2469" spans="1:4" ht="13.5">
      <c r="A2469" s="263">
        <v>91843</v>
      </c>
      <c r="B2469" s="263" t="s">
        <v>12680</v>
      </c>
      <c r="C2469" s="264" t="s">
        <v>20</v>
      </c>
      <c r="D2469" s="265">
        <v>3.94</v>
      </c>
    </row>
    <row r="2470" spans="1:4" ht="13.5">
      <c r="A2470" s="263">
        <v>91844</v>
      </c>
      <c r="B2470" s="263" t="s">
        <v>3269</v>
      </c>
      <c r="C2470" s="264" t="s">
        <v>20</v>
      </c>
      <c r="D2470" s="265">
        <v>4.28</v>
      </c>
    </row>
    <row r="2471" spans="1:4" ht="13.5">
      <c r="A2471" s="263">
        <v>91845</v>
      </c>
      <c r="B2471" s="263" t="s">
        <v>12681</v>
      </c>
      <c r="C2471" s="264" t="s">
        <v>20</v>
      </c>
      <c r="D2471" s="265">
        <v>4.99</v>
      </c>
    </row>
    <row r="2472" spans="1:4" ht="13.5">
      <c r="A2472" s="263">
        <v>91846</v>
      </c>
      <c r="B2472" s="263" t="s">
        <v>3270</v>
      </c>
      <c r="C2472" s="264" t="s">
        <v>20</v>
      </c>
      <c r="D2472" s="265">
        <v>5.92</v>
      </c>
    </row>
    <row r="2473" spans="1:4" ht="13.5">
      <c r="A2473" s="263">
        <v>91847</v>
      </c>
      <c r="B2473" s="263" t="s">
        <v>12682</v>
      </c>
      <c r="C2473" s="264" t="s">
        <v>20</v>
      </c>
      <c r="D2473" s="265">
        <v>7.58</v>
      </c>
    </row>
    <row r="2474" spans="1:4" ht="13.5">
      <c r="A2474" s="263">
        <v>91849</v>
      </c>
      <c r="B2474" s="263" t="s">
        <v>12683</v>
      </c>
      <c r="C2474" s="264" t="s">
        <v>20</v>
      </c>
      <c r="D2474" s="265">
        <v>5.92</v>
      </c>
    </row>
    <row r="2475" spans="1:4" ht="13.5">
      <c r="A2475" s="263">
        <v>91850</v>
      </c>
      <c r="B2475" s="263" t="s">
        <v>12684</v>
      </c>
      <c r="C2475" s="264" t="s">
        <v>20</v>
      </c>
      <c r="D2475" s="265">
        <v>7.93</v>
      </c>
    </row>
    <row r="2476" spans="1:4" ht="13.5">
      <c r="A2476" s="263">
        <v>91851</v>
      </c>
      <c r="B2476" s="263" t="s">
        <v>12685</v>
      </c>
      <c r="C2476" s="264" t="s">
        <v>20</v>
      </c>
      <c r="D2476" s="265">
        <v>7.39</v>
      </c>
    </row>
    <row r="2477" spans="1:4" ht="13.5">
      <c r="A2477" s="263">
        <v>91852</v>
      </c>
      <c r="B2477" s="263" t="s">
        <v>3271</v>
      </c>
      <c r="C2477" s="264" t="s">
        <v>20</v>
      </c>
      <c r="D2477" s="265">
        <v>5.44</v>
      </c>
    </row>
    <row r="2478" spans="1:4" ht="13.5">
      <c r="A2478" s="263">
        <v>91853</v>
      </c>
      <c r="B2478" s="263" t="s">
        <v>12686</v>
      </c>
      <c r="C2478" s="264" t="s">
        <v>20</v>
      </c>
      <c r="D2478" s="265">
        <v>5.71</v>
      </c>
    </row>
    <row r="2479" spans="1:4" ht="13.5">
      <c r="A2479" s="263">
        <v>91854</v>
      </c>
      <c r="B2479" s="263" t="s">
        <v>3272</v>
      </c>
      <c r="C2479" s="264" t="s">
        <v>20</v>
      </c>
      <c r="D2479" s="265">
        <v>6.05</v>
      </c>
    </row>
    <row r="2480" spans="1:4" ht="13.5">
      <c r="A2480" s="263">
        <v>91855</v>
      </c>
      <c r="B2480" s="263" t="s">
        <v>12687</v>
      </c>
      <c r="C2480" s="264" t="s">
        <v>20</v>
      </c>
      <c r="D2480" s="265">
        <v>6.71</v>
      </c>
    </row>
    <row r="2481" spans="1:4" ht="13.5">
      <c r="A2481" s="263">
        <v>91856</v>
      </c>
      <c r="B2481" s="263" t="s">
        <v>3273</v>
      </c>
      <c r="C2481" s="264" t="s">
        <v>20</v>
      </c>
      <c r="D2481" s="265">
        <v>7.62</v>
      </c>
    </row>
    <row r="2482" spans="1:4" ht="13.5">
      <c r="A2482" s="263">
        <v>91857</v>
      </c>
      <c r="B2482" s="263" t="s">
        <v>12688</v>
      </c>
      <c r="C2482" s="264" t="s">
        <v>20</v>
      </c>
      <c r="D2482" s="265">
        <v>9.16</v>
      </c>
    </row>
    <row r="2483" spans="1:4" ht="13.5">
      <c r="A2483" s="263">
        <v>91859</v>
      </c>
      <c r="B2483" s="263" t="s">
        <v>12689</v>
      </c>
      <c r="C2483" s="264" t="s">
        <v>20</v>
      </c>
      <c r="D2483" s="265">
        <v>7.62</v>
      </c>
    </row>
    <row r="2484" spans="1:4" ht="13.5">
      <c r="A2484" s="263">
        <v>91860</v>
      </c>
      <c r="B2484" s="263" t="s">
        <v>12690</v>
      </c>
      <c r="C2484" s="264" t="s">
        <v>20</v>
      </c>
      <c r="D2484" s="265">
        <v>9.5500000000000007</v>
      </c>
    </row>
    <row r="2485" spans="1:4" ht="13.5">
      <c r="A2485" s="263">
        <v>91861</v>
      </c>
      <c r="B2485" s="263" t="s">
        <v>12691</v>
      </c>
      <c r="C2485" s="264" t="s">
        <v>20</v>
      </c>
      <c r="D2485" s="265">
        <v>9.0500000000000007</v>
      </c>
    </row>
    <row r="2486" spans="1:4" ht="13.5">
      <c r="A2486" s="263">
        <v>91862</v>
      </c>
      <c r="B2486" s="263" t="s">
        <v>3274</v>
      </c>
      <c r="C2486" s="264" t="s">
        <v>20</v>
      </c>
      <c r="D2486" s="265">
        <v>6.22</v>
      </c>
    </row>
    <row r="2487" spans="1:4" ht="13.5">
      <c r="A2487" s="263">
        <v>91863</v>
      </c>
      <c r="B2487" s="263" t="s">
        <v>3275</v>
      </c>
      <c r="C2487" s="264" t="s">
        <v>20</v>
      </c>
      <c r="D2487" s="265">
        <v>7.25</v>
      </c>
    </row>
    <row r="2488" spans="1:4" ht="13.5">
      <c r="A2488" s="263">
        <v>91864</v>
      </c>
      <c r="B2488" s="263" t="s">
        <v>3276</v>
      </c>
      <c r="C2488" s="264" t="s">
        <v>20</v>
      </c>
      <c r="D2488" s="265">
        <v>9.41</v>
      </c>
    </row>
    <row r="2489" spans="1:4" ht="13.5">
      <c r="A2489" s="263">
        <v>91865</v>
      </c>
      <c r="B2489" s="263" t="s">
        <v>3277</v>
      </c>
      <c r="C2489" s="264" t="s">
        <v>20</v>
      </c>
      <c r="D2489" s="265">
        <v>11.6</v>
      </c>
    </row>
    <row r="2490" spans="1:4" ht="13.5">
      <c r="A2490" s="263">
        <v>91866</v>
      </c>
      <c r="B2490" s="263" t="s">
        <v>3278</v>
      </c>
      <c r="C2490" s="264" t="s">
        <v>20</v>
      </c>
      <c r="D2490" s="265">
        <v>4.7699999999999996</v>
      </c>
    </row>
    <row r="2491" spans="1:4" ht="13.5">
      <c r="A2491" s="263">
        <v>91867</v>
      </c>
      <c r="B2491" s="263" t="s">
        <v>3279</v>
      </c>
      <c r="C2491" s="264" t="s">
        <v>20</v>
      </c>
      <c r="D2491" s="265">
        <v>5.82</v>
      </c>
    </row>
    <row r="2492" spans="1:4" ht="13.5">
      <c r="A2492" s="263">
        <v>91868</v>
      </c>
      <c r="B2492" s="263" t="s">
        <v>3280</v>
      </c>
      <c r="C2492" s="264" t="s">
        <v>20</v>
      </c>
      <c r="D2492" s="265">
        <v>7.97</v>
      </c>
    </row>
    <row r="2493" spans="1:4" ht="13.5">
      <c r="A2493" s="263">
        <v>91869</v>
      </c>
      <c r="B2493" s="263" t="s">
        <v>3281</v>
      </c>
      <c r="C2493" s="264" t="s">
        <v>20</v>
      </c>
      <c r="D2493" s="265">
        <v>10.15</v>
      </c>
    </row>
    <row r="2494" spans="1:4" ht="13.5">
      <c r="A2494" s="263">
        <v>91870</v>
      </c>
      <c r="B2494" s="263" t="s">
        <v>3282</v>
      </c>
      <c r="C2494" s="264" t="s">
        <v>20</v>
      </c>
      <c r="D2494" s="265">
        <v>6.99</v>
      </c>
    </row>
    <row r="2495" spans="1:4" ht="13.5">
      <c r="A2495" s="263">
        <v>91871</v>
      </c>
      <c r="B2495" s="263" t="s">
        <v>3283</v>
      </c>
      <c r="C2495" s="264" t="s">
        <v>20</v>
      </c>
      <c r="D2495" s="265">
        <v>8.06</v>
      </c>
    </row>
    <row r="2496" spans="1:4" ht="13.5">
      <c r="A2496" s="263">
        <v>91872</v>
      </c>
      <c r="B2496" s="263" t="s">
        <v>3284</v>
      </c>
      <c r="C2496" s="264" t="s">
        <v>20</v>
      </c>
      <c r="D2496" s="265">
        <v>10.210000000000001</v>
      </c>
    </row>
    <row r="2497" spans="1:4" ht="13.5">
      <c r="A2497" s="263">
        <v>91873</v>
      </c>
      <c r="B2497" s="263" t="s">
        <v>3285</v>
      </c>
      <c r="C2497" s="264" t="s">
        <v>20</v>
      </c>
      <c r="D2497" s="265">
        <v>12.37</v>
      </c>
    </row>
    <row r="2498" spans="1:4" ht="13.5">
      <c r="A2498" s="263">
        <v>93008</v>
      </c>
      <c r="B2498" s="263" t="s">
        <v>3945</v>
      </c>
      <c r="C2498" s="264" t="s">
        <v>20</v>
      </c>
      <c r="D2498" s="265">
        <v>9.67</v>
      </c>
    </row>
    <row r="2499" spans="1:4" ht="13.5">
      <c r="A2499" s="263">
        <v>93009</v>
      </c>
      <c r="B2499" s="263" t="s">
        <v>3946</v>
      </c>
      <c r="C2499" s="264" t="s">
        <v>20</v>
      </c>
      <c r="D2499" s="265">
        <v>14.01</v>
      </c>
    </row>
    <row r="2500" spans="1:4" ht="13.5">
      <c r="A2500" s="263">
        <v>93010</v>
      </c>
      <c r="B2500" s="263" t="s">
        <v>3947</v>
      </c>
      <c r="C2500" s="264" t="s">
        <v>20</v>
      </c>
      <c r="D2500" s="265">
        <v>19.32</v>
      </c>
    </row>
    <row r="2501" spans="1:4" ht="13.5">
      <c r="A2501" s="263">
        <v>93011</v>
      </c>
      <c r="B2501" s="263" t="s">
        <v>3948</v>
      </c>
      <c r="C2501" s="264" t="s">
        <v>20</v>
      </c>
      <c r="D2501" s="265">
        <v>23.48</v>
      </c>
    </row>
    <row r="2502" spans="1:4" ht="13.5">
      <c r="A2502" s="263">
        <v>93012</v>
      </c>
      <c r="B2502" s="263" t="s">
        <v>3949</v>
      </c>
      <c r="C2502" s="264" t="s">
        <v>20</v>
      </c>
      <c r="D2502" s="265">
        <v>35.130000000000003</v>
      </c>
    </row>
    <row r="2503" spans="1:4" ht="13.5">
      <c r="A2503" s="263">
        <v>95726</v>
      </c>
      <c r="B2503" s="263" t="s">
        <v>4730</v>
      </c>
      <c r="C2503" s="264" t="s">
        <v>20</v>
      </c>
      <c r="D2503" s="265">
        <v>4.3</v>
      </c>
    </row>
    <row r="2504" spans="1:4" ht="13.5">
      <c r="A2504" s="263">
        <v>95727</v>
      </c>
      <c r="B2504" s="263" t="s">
        <v>4731</v>
      </c>
      <c r="C2504" s="264" t="s">
        <v>20</v>
      </c>
      <c r="D2504" s="265">
        <v>4.87</v>
      </c>
    </row>
    <row r="2505" spans="1:4" ht="13.5">
      <c r="A2505" s="263">
        <v>95728</v>
      </c>
      <c r="B2505" s="263" t="s">
        <v>4732</v>
      </c>
      <c r="C2505" s="264" t="s">
        <v>20</v>
      </c>
      <c r="D2505" s="265">
        <v>6.04</v>
      </c>
    </row>
    <row r="2506" spans="1:4" ht="13.5">
      <c r="A2506" s="263">
        <v>95729</v>
      </c>
      <c r="B2506" s="263" t="s">
        <v>4733</v>
      </c>
      <c r="C2506" s="264" t="s">
        <v>20</v>
      </c>
      <c r="D2506" s="265">
        <v>5.73</v>
      </c>
    </row>
    <row r="2507" spans="1:4" ht="13.5">
      <c r="A2507" s="263">
        <v>95730</v>
      </c>
      <c r="B2507" s="263" t="s">
        <v>4734</v>
      </c>
      <c r="C2507" s="264" t="s">
        <v>20</v>
      </c>
      <c r="D2507" s="265">
        <v>6.29</v>
      </c>
    </row>
    <row r="2508" spans="1:4" ht="13.5">
      <c r="A2508" s="263">
        <v>95731</v>
      </c>
      <c r="B2508" s="263" t="s">
        <v>4735</v>
      </c>
      <c r="C2508" s="264" t="s">
        <v>20</v>
      </c>
      <c r="D2508" s="265">
        <v>7.47</v>
      </c>
    </row>
    <row r="2509" spans="1:4" ht="13.5">
      <c r="A2509" s="263">
        <v>95732</v>
      </c>
      <c r="B2509" s="263" t="s">
        <v>4736</v>
      </c>
      <c r="C2509" s="264" t="s">
        <v>51</v>
      </c>
      <c r="D2509" s="265">
        <v>2.97</v>
      </c>
    </row>
    <row r="2510" spans="1:4" ht="13.5">
      <c r="A2510" s="263">
        <v>95745</v>
      </c>
      <c r="B2510" s="263" t="s">
        <v>4742</v>
      </c>
      <c r="C2510" s="264" t="s">
        <v>20</v>
      </c>
      <c r="D2510" s="265">
        <v>16.07</v>
      </c>
    </row>
    <row r="2511" spans="1:4" ht="13.5">
      <c r="A2511" s="263">
        <v>95746</v>
      </c>
      <c r="B2511" s="263" t="s">
        <v>4743</v>
      </c>
      <c r="C2511" s="264" t="s">
        <v>20</v>
      </c>
      <c r="D2511" s="265">
        <v>19.989999999999998</v>
      </c>
    </row>
    <row r="2512" spans="1:4" ht="13.5">
      <c r="A2512" s="263">
        <v>95747</v>
      </c>
      <c r="B2512" s="263" t="s">
        <v>4744</v>
      </c>
      <c r="C2512" s="264" t="s">
        <v>20</v>
      </c>
      <c r="D2512" s="265">
        <v>33.29</v>
      </c>
    </row>
    <row r="2513" spans="1:4" ht="13.5">
      <c r="A2513" s="263">
        <v>95748</v>
      </c>
      <c r="B2513" s="263" t="s">
        <v>1232</v>
      </c>
      <c r="C2513" s="264" t="s">
        <v>20</v>
      </c>
      <c r="D2513" s="265">
        <v>35.869999999999997</v>
      </c>
    </row>
    <row r="2514" spans="1:4" ht="13.5">
      <c r="A2514" s="263">
        <v>95749</v>
      </c>
      <c r="B2514" s="263" t="s">
        <v>4745</v>
      </c>
      <c r="C2514" s="264" t="s">
        <v>20</v>
      </c>
      <c r="D2514" s="265">
        <v>20.7</v>
      </c>
    </row>
    <row r="2515" spans="1:4" ht="13.5">
      <c r="A2515" s="263">
        <v>95750</v>
      </c>
      <c r="B2515" s="263" t="s">
        <v>4746</v>
      </c>
      <c r="C2515" s="264" t="s">
        <v>20</v>
      </c>
      <c r="D2515" s="265">
        <v>24.51</v>
      </c>
    </row>
    <row r="2516" spans="1:4" ht="13.5">
      <c r="A2516" s="263">
        <v>95751</v>
      </c>
      <c r="B2516" s="263" t="s">
        <v>4747</v>
      </c>
      <c r="C2516" s="264" t="s">
        <v>20</v>
      </c>
      <c r="D2516" s="265">
        <v>37.68</v>
      </c>
    </row>
    <row r="2517" spans="1:4" ht="13.5">
      <c r="A2517" s="263">
        <v>95752</v>
      </c>
      <c r="B2517" s="263" t="s">
        <v>4748</v>
      </c>
      <c r="C2517" s="264" t="s">
        <v>20</v>
      </c>
      <c r="D2517" s="265">
        <v>40.090000000000003</v>
      </c>
    </row>
    <row r="2518" spans="1:4" ht="13.5">
      <c r="A2518" s="263">
        <v>97667</v>
      </c>
      <c r="B2518" s="263" t="s">
        <v>12692</v>
      </c>
      <c r="C2518" s="264" t="s">
        <v>20</v>
      </c>
      <c r="D2518" s="265">
        <v>6.14</v>
      </c>
    </row>
    <row r="2519" spans="1:4" ht="13.5">
      <c r="A2519" s="263">
        <v>97668</v>
      </c>
      <c r="B2519" s="263" t="s">
        <v>12693</v>
      </c>
      <c r="C2519" s="264" t="s">
        <v>20</v>
      </c>
      <c r="D2519" s="265">
        <v>9.35</v>
      </c>
    </row>
    <row r="2520" spans="1:4" ht="13.5">
      <c r="A2520" s="263">
        <v>97669</v>
      </c>
      <c r="B2520" s="263" t="s">
        <v>12694</v>
      </c>
      <c r="C2520" s="264" t="s">
        <v>20</v>
      </c>
      <c r="D2520" s="265">
        <v>14.73</v>
      </c>
    </row>
    <row r="2521" spans="1:4" ht="13.5">
      <c r="A2521" s="263">
        <v>97670</v>
      </c>
      <c r="B2521" s="263" t="s">
        <v>12695</v>
      </c>
      <c r="C2521" s="264" t="s">
        <v>20</v>
      </c>
      <c r="D2521" s="265">
        <v>19.11</v>
      </c>
    </row>
    <row r="2522" spans="1:4" ht="13.5">
      <c r="A2522" s="263">
        <v>72263</v>
      </c>
      <c r="B2522" s="263" t="s">
        <v>1506</v>
      </c>
      <c r="C2522" s="264" t="s">
        <v>51</v>
      </c>
      <c r="D2522" s="265">
        <v>19.27</v>
      </c>
    </row>
    <row r="2523" spans="1:4" ht="13.5">
      <c r="A2523" s="263">
        <v>72271</v>
      </c>
      <c r="B2523" s="263" t="s">
        <v>1507</v>
      </c>
      <c r="C2523" s="264" t="s">
        <v>51</v>
      </c>
      <c r="D2523" s="265">
        <v>11.46</v>
      </c>
    </row>
    <row r="2524" spans="1:4" ht="13.5">
      <c r="A2524" s="263">
        <v>72272</v>
      </c>
      <c r="B2524" s="263" t="s">
        <v>1508</v>
      </c>
      <c r="C2524" s="264" t="s">
        <v>51</v>
      </c>
      <c r="D2524" s="265">
        <v>12.99</v>
      </c>
    </row>
    <row r="2525" spans="1:4" ht="13.5">
      <c r="A2525" s="263" t="s">
        <v>5241</v>
      </c>
      <c r="B2525" s="263" t="s">
        <v>5242</v>
      </c>
      <c r="C2525" s="264" t="s">
        <v>51</v>
      </c>
      <c r="D2525" s="265">
        <v>32.700000000000003</v>
      </c>
    </row>
    <row r="2526" spans="1:4" ht="13.5">
      <c r="A2526" s="263" t="s">
        <v>5243</v>
      </c>
      <c r="B2526" s="263" t="s">
        <v>5244</v>
      </c>
      <c r="C2526" s="264" t="s">
        <v>51</v>
      </c>
      <c r="D2526" s="265">
        <v>50.92</v>
      </c>
    </row>
    <row r="2527" spans="1:4" ht="13.5">
      <c r="A2527" s="263" t="s">
        <v>5245</v>
      </c>
      <c r="B2527" s="263" t="s">
        <v>5246</v>
      </c>
      <c r="C2527" s="264" t="s">
        <v>51</v>
      </c>
      <c r="D2527" s="265">
        <v>130.52000000000001</v>
      </c>
    </row>
    <row r="2528" spans="1:4" ht="13.5">
      <c r="A2528" s="263" t="s">
        <v>5247</v>
      </c>
      <c r="B2528" s="263" t="s">
        <v>1050</v>
      </c>
      <c r="C2528" s="264" t="s">
        <v>51</v>
      </c>
      <c r="D2528" s="265">
        <v>20.97</v>
      </c>
    </row>
    <row r="2529" spans="1:4" ht="13.5">
      <c r="A2529" s="263">
        <v>83377</v>
      </c>
      <c r="B2529" s="263" t="s">
        <v>1567</v>
      </c>
      <c r="C2529" s="264" t="s">
        <v>51</v>
      </c>
      <c r="D2529" s="265">
        <v>11.53</v>
      </c>
    </row>
    <row r="2530" spans="1:4" ht="13.5">
      <c r="A2530" s="263">
        <v>91874</v>
      </c>
      <c r="B2530" s="263" t="s">
        <v>3286</v>
      </c>
      <c r="C2530" s="264" t="s">
        <v>51</v>
      </c>
      <c r="D2530" s="265">
        <v>3.28</v>
      </c>
    </row>
    <row r="2531" spans="1:4" ht="13.5">
      <c r="A2531" s="263">
        <v>91875</v>
      </c>
      <c r="B2531" s="263" t="s">
        <v>3287</v>
      </c>
      <c r="C2531" s="264" t="s">
        <v>51</v>
      </c>
      <c r="D2531" s="265">
        <v>4.33</v>
      </c>
    </row>
    <row r="2532" spans="1:4" ht="13.5">
      <c r="A2532" s="263">
        <v>91876</v>
      </c>
      <c r="B2532" s="263" t="s">
        <v>3288</v>
      </c>
      <c r="C2532" s="264" t="s">
        <v>51</v>
      </c>
      <c r="D2532" s="265">
        <v>5.7</v>
      </c>
    </row>
    <row r="2533" spans="1:4" ht="13.5">
      <c r="A2533" s="263">
        <v>91877</v>
      </c>
      <c r="B2533" s="263" t="s">
        <v>812</v>
      </c>
      <c r="C2533" s="264" t="s">
        <v>51</v>
      </c>
      <c r="D2533" s="265">
        <v>7.52</v>
      </c>
    </row>
    <row r="2534" spans="1:4" ht="13.5">
      <c r="A2534" s="263">
        <v>91878</v>
      </c>
      <c r="B2534" s="263" t="s">
        <v>3289</v>
      </c>
      <c r="C2534" s="264" t="s">
        <v>51</v>
      </c>
      <c r="D2534" s="265">
        <v>4.24</v>
      </c>
    </row>
    <row r="2535" spans="1:4" ht="13.5">
      <c r="A2535" s="263">
        <v>91879</v>
      </c>
      <c r="B2535" s="263" t="s">
        <v>3290</v>
      </c>
      <c r="C2535" s="264" t="s">
        <v>51</v>
      </c>
      <c r="D2535" s="265">
        <v>5.26</v>
      </c>
    </row>
    <row r="2536" spans="1:4" ht="13.5">
      <c r="A2536" s="263">
        <v>91880</v>
      </c>
      <c r="B2536" s="263" t="s">
        <v>3291</v>
      </c>
      <c r="C2536" s="264" t="s">
        <v>51</v>
      </c>
      <c r="D2536" s="265">
        <v>6.66</v>
      </c>
    </row>
    <row r="2537" spans="1:4" ht="13.5">
      <c r="A2537" s="263">
        <v>91881</v>
      </c>
      <c r="B2537" s="263" t="s">
        <v>813</v>
      </c>
      <c r="C2537" s="264" t="s">
        <v>51</v>
      </c>
      <c r="D2537" s="265">
        <v>8.49</v>
      </c>
    </row>
    <row r="2538" spans="1:4" ht="13.5">
      <c r="A2538" s="263">
        <v>91882</v>
      </c>
      <c r="B2538" s="263" t="s">
        <v>3292</v>
      </c>
      <c r="C2538" s="264" t="s">
        <v>51</v>
      </c>
      <c r="D2538" s="265">
        <v>5.28</v>
      </c>
    </row>
    <row r="2539" spans="1:4" ht="13.5">
      <c r="A2539" s="263">
        <v>91884</v>
      </c>
      <c r="B2539" s="263" t="s">
        <v>3293</v>
      </c>
      <c r="C2539" s="264" t="s">
        <v>51</v>
      </c>
      <c r="D2539" s="265">
        <v>6.06</v>
      </c>
    </row>
    <row r="2540" spans="1:4" ht="13.5">
      <c r="A2540" s="263">
        <v>91885</v>
      </c>
      <c r="B2540" s="263" t="s">
        <v>3294</v>
      </c>
      <c r="C2540" s="264" t="s">
        <v>51</v>
      </c>
      <c r="D2540" s="265">
        <v>7.14</v>
      </c>
    </row>
    <row r="2541" spans="1:4" ht="13.5">
      <c r="A2541" s="263">
        <v>91886</v>
      </c>
      <c r="B2541" s="263" t="s">
        <v>3295</v>
      </c>
      <c r="C2541" s="264" t="s">
        <v>51</v>
      </c>
      <c r="D2541" s="265">
        <v>8.59</v>
      </c>
    </row>
    <row r="2542" spans="1:4" ht="13.5">
      <c r="A2542" s="263">
        <v>91887</v>
      </c>
      <c r="B2542" s="263" t="s">
        <v>3296</v>
      </c>
      <c r="C2542" s="264" t="s">
        <v>51</v>
      </c>
      <c r="D2542" s="265">
        <v>5.91</v>
      </c>
    </row>
    <row r="2543" spans="1:4" ht="13.5">
      <c r="A2543" s="263">
        <v>91889</v>
      </c>
      <c r="B2543" s="263" t="s">
        <v>3297</v>
      </c>
      <c r="C2543" s="264" t="s">
        <v>51</v>
      </c>
      <c r="D2543" s="265">
        <v>5.72</v>
      </c>
    </row>
    <row r="2544" spans="1:4" ht="13.5">
      <c r="A2544" s="263">
        <v>91890</v>
      </c>
      <c r="B2544" s="263" t="s">
        <v>3298</v>
      </c>
      <c r="C2544" s="264" t="s">
        <v>51</v>
      </c>
      <c r="D2544" s="265">
        <v>7.1</v>
      </c>
    </row>
    <row r="2545" spans="1:4" ht="13.5">
      <c r="A2545" s="263">
        <v>91892</v>
      </c>
      <c r="B2545" s="263" t="s">
        <v>3299</v>
      </c>
      <c r="C2545" s="264" t="s">
        <v>51</v>
      </c>
      <c r="D2545" s="265">
        <v>8.3699999999999992</v>
      </c>
    </row>
    <row r="2546" spans="1:4" ht="13.5">
      <c r="A2546" s="263">
        <v>91893</v>
      </c>
      <c r="B2546" s="263" t="s">
        <v>3300</v>
      </c>
      <c r="C2546" s="264" t="s">
        <v>51</v>
      </c>
      <c r="D2546" s="265">
        <v>9.64</v>
      </c>
    </row>
    <row r="2547" spans="1:4" ht="13.5">
      <c r="A2547" s="263">
        <v>91895</v>
      </c>
      <c r="B2547" s="263" t="s">
        <v>12696</v>
      </c>
      <c r="C2547" s="264" t="s">
        <v>51</v>
      </c>
      <c r="D2547" s="265">
        <v>10.93</v>
      </c>
    </row>
    <row r="2548" spans="1:4" ht="13.5">
      <c r="A2548" s="263">
        <v>91896</v>
      </c>
      <c r="B2548" s="263" t="s">
        <v>814</v>
      </c>
      <c r="C2548" s="264" t="s">
        <v>51</v>
      </c>
      <c r="D2548" s="265">
        <v>11.83</v>
      </c>
    </row>
    <row r="2549" spans="1:4" ht="13.5">
      <c r="A2549" s="263">
        <v>91898</v>
      </c>
      <c r="B2549" s="263" t="s">
        <v>3301</v>
      </c>
      <c r="C2549" s="264" t="s">
        <v>51</v>
      </c>
      <c r="D2549" s="265">
        <v>13.21</v>
      </c>
    </row>
    <row r="2550" spans="1:4" ht="13.5">
      <c r="A2550" s="263">
        <v>91899</v>
      </c>
      <c r="B2550" s="263" t="s">
        <v>3302</v>
      </c>
      <c r="C2550" s="264" t="s">
        <v>51</v>
      </c>
      <c r="D2550" s="265">
        <v>7.31</v>
      </c>
    </row>
    <row r="2551" spans="1:4" ht="13.5">
      <c r="A2551" s="263">
        <v>91901</v>
      </c>
      <c r="B2551" s="263" t="s">
        <v>3303</v>
      </c>
      <c r="C2551" s="264" t="s">
        <v>51</v>
      </c>
      <c r="D2551" s="265">
        <v>7.12</v>
      </c>
    </row>
    <row r="2552" spans="1:4" ht="13.5">
      <c r="A2552" s="263">
        <v>91902</v>
      </c>
      <c r="B2552" s="263" t="s">
        <v>3304</v>
      </c>
      <c r="C2552" s="264" t="s">
        <v>51</v>
      </c>
      <c r="D2552" s="265">
        <v>8.5</v>
      </c>
    </row>
    <row r="2553" spans="1:4" ht="13.5">
      <c r="A2553" s="263">
        <v>91904</v>
      </c>
      <c r="B2553" s="263" t="s">
        <v>3305</v>
      </c>
      <c r="C2553" s="264" t="s">
        <v>51</v>
      </c>
      <c r="D2553" s="265">
        <v>9.77</v>
      </c>
    </row>
    <row r="2554" spans="1:4" ht="13.5">
      <c r="A2554" s="263">
        <v>91905</v>
      </c>
      <c r="B2554" s="263" t="s">
        <v>3306</v>
      </c>
      <c r="C2554" s="264" t="s">
        <v>51</v>
      </c>
      <c r="D2554" s="265">
        <v>11.05</v>
      </c>
    </row>
    <row r="2555" spans="1:4" ht="13.5">
      <c r="A2555" s="263">
        <v>91907</v>
      </c>
      <c r="B2555" s="263" t="s">
        <v>12697</v>
      </c>
      <c r="C2555" s="264" t="s">
        <v>51</v>
      </c>
      <c r="D2555" s="265">
        <v>12.34</v>
      </c>
    </row>
    <row r="2556" spans="1:4" ht="13.5">
      <c r="A2556" s="263">
        <v>91908</v>
      </c>
      <c r="B2556" s="263" t="s">
        <v>3307</v>
      </c>
      <c r="C2556" s="264" t="s">
        <v>51</v>
      </c>
      <c r="D2556" s="265">
        <v>13.27</v>
      </c>
    </row>
    <row r="2557" spans="1:4" ht="13.5">
      <c r="A2557" s="263">
        <v>91910</v>
      </c>
      <c r="B2557" s="263" t="s">
        <v>3308</v>
      </c>
      <c r="C2557" s="264" t="s">
        <v>51</v>
      </c>
      <c r="D2557" s="265">
        <v>14.65</v>
      </c>
    </row>
    <row r="2558" spans="1:4" ht="13.5">
      <c r="A2558" s="263">
        <v>91911</v>
      </c>
      <c r="B2558" s="263" t="s">
        <v>3309</v>
      </c>
      <c r="C2558" s="264" t="s">
        <v>51</v>
      </c>
      <c r="D2558" s="265">
        <v>8.91</v>
      </c>
    </row>
    <row r="2559" spans="1:4" ht="13.5">
      <c r="A2559" s="263">
        <v>91913</v>
      </c>
      <c r="B2559" s="263" t="s">
        <v>815</v>
      </c>
      <c r="C2559" s="264" t="s">
        <v>51</v>
      </c>
      <c r="D2559" s="265">
        <v>8.7200000000000006</v>
      </c>
    </row>
    <row r="2560" spans="1:4" ht="13.5">
      <c r="A2560" s="263">
        <v>91914</v>
      </c>
      <c r="B2560" s="263" t="s">
        <v>3310</v>
      </c>
      <c r="C2560" s="264" t="s">
        <v>51</v>
      </c>
      <c r="D2560" s="265">
        <v>9.73</v>
      </c>
    </row>
    <row r="2561" spans="1:4" ht="13.5">
      <c r="A2561" s="263">
        <v>91916</v>
      </c>
      <c r="B2561" s="263" t="s">
        <v>816</v>
      </c>
      <c r="C2561" s="264" t="s">
        <v>51</v>
      </c>
      <c r="D2561" s="265">
        <v>11</v>
      </c>
    </row>
    <row r="2562" spans="1:4" ht="13.5">
      <c r="A2562" s="263">
        <v>91917</v>
      </c>
      <c r="B2562" s="263" t="s">
        <v>3311</v>
      </c>
      <c r="C2562" s="264" t="s">
        <v>51</v>
      </c>
      <c r="D2562" s="265">
        <v>11.78</v>
      </c>
    </row>
    <row r="2563" spans="1:4" ht="13.5">
      <c r="A2563" s="263">
        <v>91919</v>
      </c>
      <c r="B2563" s="263" t="s">
        <v>12698</v>
      </c>
      <c r="C2563" s="264" t="s">
        <v>51</v>
      </c>
      <c r="D2563" s="265">
        <v>13.07</v>
      </c>
    </row>
    <row r="2564" spans="1:4" ht="13.5">
      <c r="A2564" s="263">
        <v>91920</v>
      </c>
      <c r="B2564" s="263" t="s">
        <v>817</v>
      </c>
      <c r="C2564" s="264" t="s">
        <v>51</v>
      </c>
      <c r="D2564" s="265">
        <v>13.43</v>
      </c>
    </row>
    <row r="2565" spans="1:4" ht="13.5">
      <c r="A2565" s="263">
        <v>91922</v>
      </c>
      <c r="B2565" s="263" t="s">
        <v>3312</v>
      </c>
      <c r="C2565" s="264" t="s">
        <v>51</v>
      </c>
      <c r="D2565" s="265">
        <v>14.81</v>
      </c>
    </row>
    <row r="2566" spans="1:4" ht="13.5">
      <c r="A2566" s="263">
        <v>93013</v>
      </c>
      <c r="B2566" s="263" t="s">
        <v>915</v>
      </c>
      <c r="C2566" s="264" t="s">
        <v>51</v>
      </c>
      <c r="D2566" s="265">
        <v>9.75</v>
      </c>
    </row>
    <row r="2567" spans="1:4" ht="13.5">
      <c r="A2567" s="263">
        <v>93014</v>
      </c>
      <c r="B2567" s="263" t="s">
        <v>3950</v>
      </c>
      <c r="C2567" s="264" t="s">
        <v>51</v>
      </c>
      <c r="D2567" s="265">
        <v>11.91</v>
      </c>
    </row>
    <row r="2568" spans="1:4" ht="13.5">
      <c r="A2568" s="263">
        <v>93015</v>
      </c>
      <c r="B2568" s="263" t="s">
        <v>916</v>
      </c>
      <c r="C2568" s="264" t="s">
        <v>51</v>
      </c>
      <c r="D2568" s="265">
        <v>17.64</v>
      </c>
    </row>
    <row r="2569" spans="1:4" ht="13.5">
      <c r="A2569" s="263">
        <v>93016</v>
      </c>
      <c r="B2569" s="263" t="s">
        <v>3951</v>
      </c>
      <c r="C2569" s="264" t="s">
        <v>51</v>
      </c>
      <c r="D2569" s="265">
        <v>21.3</v>
      </c>
    </row>
    <row r="2570" spans="1:4" ht="13.5">
      <c r="A2570" s="263">
        <v>93017</v>
      </c>
      <c r="B2570" s="263" t="s">
        <v>3952</v>
      </c>
      <c r="C2570" s="264" t="s">
        <v>51</v>
      </c>
      <c r="D2570" s="265">
        <v>31.6</v>
      </c>
    </row>
    <row r="2571" spans="1:4" ht="13.5">
      <c r="A2571" s="263">
        <v>93018</v>
      </c>
      <c r="B2571" s="263" t="s">
        <v>3953</v>
      </c>
      <c r="C2571" s="264" t="s">
        <v>51</v>
      </c>
      <c r="D2571" s="265">
        <v>14.87</v>
      </c>
    </row>
    <row r="2572" spans="1:4" ht="13.5">
      <c r="A2572" s="263">
        <v>93020</v>
      </c>
      <c r="B2572" s="263" t="s">
        <v>3954</v>
      </c>
      <c r="C2572" s="264" t="s">
        <v>51</v>
      </c>
      <c r="D2572" s="265">
        <v>18.87</v>
      </c>
    </row>
    <row r="2573" spans="1:4" ht="13.5">
      <c r="A2573" s="263">
        <v>93022</v>
      </c>
      <c r="B2573" s="263" t="s">
        <v>3955</v>
      </c>
      <c r="C2573" s="264" t="s">
        <v>51</v>
      </c>
      <c r="D2573" s="265">
        <v>30.65</v>
      </c>
    </row>
    <row r="2574" spans="1:4" ht="13.5">
      <c r="A2574" s="263">
        <v>93024</v>
      </c>
      <c r="B2574" s="263" t="s">
        <v>3956</v>
      </c>
      <c r="C2574" s="264" t="s">
        <v>51</v>
      </c>
      <c r="D2574" s="265">
        <v>32.340000000000003</v>
      </c>
    </row>
    <row r="2575" spans="1:4" ht="13.5">
      <c r="A2575" s="263">
        <v>93026</v>
      </c>
      <c r="B2575" s="263" t="s">
        <v>3957</v>
      </c>
      <c r="C2575" s="264" t="s">
        <v>51</v>
      </c>
      <c r="D2575" s="265">
        <v>51.92</v>
      </c>
    </row>
    <row r="2576" spans="1:4" ht="13.5">
      <c r="A2576" s="263">
        <v>95733</v>
      </c>
      <c r="B2576" s="263" t="s">
        <v>4737</v>
      </c>
      <c r="C2576" s="264" t="s">
        <v>51</v>
      </c>
      <c r="D2576" s="265">
        <v>3.88</v>
      </c>
    </row>
    <row r="2577" spans="1:4" ht="13.5">
      <c r="A2577" s="263">
        <v>95734</v>
      </c>
      <c r="B2577" s="263" t="s">
        <v>4738</v>
      </c>
      <c r="C2577" s="264" t="s">
        <v>51</v>
      </c>
      <c r="D2577" s="265">
        <v>5.16</v>
      </c>
    </row>
    <row r="2578" spans="1:4" ht="13.5">
      <c r="A2578" s="263">
        <v>95735</v>
      </c>
      <c r="B2578" s="263" t="s">
        <v>4739</v>
      </c>
      <c r="C2578" s="264" t="s">
        <v>51</v>
      </c>
      <c r="D2578" s="265">
        <v>4.45</v>
      </c>
    </row>
    <row r="2579" spans="1:4" ht="13.5">
      <c r="A2579" s="263">
        <v>95736</v>
      </c>
      <c r="B2579" s="263" t="s">
        <v>4740</v>
      </c>
      <c r="C2579" s="264" t="s">
        <v>51</v>
      </c>
      <c r="D2579" s="265">
        <v>5.2</v>
      </c>
    </row>
    <row r="2580" spans="1:4" ht="13.5">
      <c r="A2580" s="263">
        <v>95738</v>
      </c>
      <c r="B2580" s="263" t="s">
        <v>4741</v>
      </c>
      <c r="C2580" s="264" t="s">
        <v>51</v>
      </c>
      <c r="D2580" s="265">
        <v>6.23</v>
      </c>
    </row>
    <row r="2581" spans="1:4" ht="13.5">
      <c r="A2581" s="263">
        <v>95753</v>
      </c>
      <c r="B2581" s="263" t="s">
        <v>4749</v>
      </c>
      <c r="C2581" s="264" t="s">
        <v>51</v>
      </c>
      <c r="D2581" s="265">
        <v>5.18</v>
      </c>
    </row>
    <row r="2582" spans="1:4" ht="13.5">
      <c r="A2582" s="263">
        <v>95754</v>
      </c>
      <c r="B2582" s="263" t="s">
        <v>4750</v>
      </c>
      <c r="C2582" s="264" t="s">
        <v>51</v>
      </c>
      <c r="D2582" s="265">
        <v>6.44</v>
      </c>
    </row>
    <row r="2583" spans="1:4" ht="13.5">
      <c r="A2583" s="263">
        <v>95755</v>
      </c>
      <c r="B2583" s="263" t="s">
        <v>4751</v>
      </c>
      <c r="C2583" s="264" t="s">
        <v>51</v>
      </c>
      <c r="D2583" s="265">
        <v>9.32</v>
      </c>
    </row>
    <row r="2584" spans="1:4" ht="13.5">
      <c r="A2584" s="263">
        <v>95756</v>
      </c>
      <c r="B2584" s="263" t="s">
        <v>4752</v>
      </c>
      <c r="C2584" s="264" t="s">
        <v>51</v>
      </c>
      <c r="D2584" s="265">
        <v>12.44</v>
      </c>
    </row>
    <row r="2585" spans="1:4" ht="13.5">
      <c r="A2585" s="263">
        <v>95757</v>
      </c>
      <c r="B2585" s="263" t="s">
        <v>4753</v>
      </c>
      <c r="C2585" s="264" t="s">
        <v>51</v>
      </c>
      <c r="D2585" s="265">
        <v>7.75</v>
      </c>
    </row>
    <row r="2586" spans="1:4" ht="13.5">
      <c r="A2586" s="263">
        <v>95758</v>
      </c>
      <c r="B2586" s="263" t="s">
        <v>4754</v>
      </c>
      <c r="C2586" s="264" t="s">
        <v>51</v>
      </c>
      <c r="D2586" s="265">
        <v>8.6999999999999993</v>
      </c>
    </row>
    <row r="2587" spans="1:4" ht="13.5">
      <c r="A2587" s="263">
        <v>95759</v>
      </c>
      <c r="B2587" s="263" t="s">
        <v>4755</v>
      </c>
      <c r="C2587" s="264" t="s">
        <v>51</v>
      </c>
      <c r="D2587" s="265">
        <v>11.17</v>
      </c>
    </row>
    <row r="2588" spans="1:4" ht="13.5">
      <c r="A2588" s="263">
        <v>95760</v>
      </c>
      <c r="B2588" s="263" t="s">
        <v>4756</v>
      </c>
      <c r="C2588" s="264" t="s">
        <v>51</v>
      </c>
      <c r="D2588" s="265">
        <v>13.79</v>
      </c>
    </row>
    <row r="2589" spans="1:4" ht="13.5">
      <c r="A2589" s="263">
        <v>97559</v>
      </c>
      <c r="B2589" s="263" t="s">
        <v>12699</v>
      </c>
      <c r="C2589" s="264" t="s">
        <v>51</v>
      </c>
      <c r="D2589" s="265">
        <v>6.96</v>
      </c>
    </row>
    <row r="2590" spans="1:4" ht="13.5">
      <c r="A2590" s="263">
        <v>97562</v>
      </c>
      <c r="B2590" s="263" t="s">
        <v>12700</v>
      </c>
      <c r="C2590" s="264" t="s">
        <v>51</v>
      </c>
      <c r="D2590" s="265">
        <v>8.36</v>
      </c>
    </row>
    <row r="2591" spans="1:4" ht="13.5">
      <c r="A2591" s="263">
        <v>97564</v>
      </c>
      <c r="B2591" s="263" t="s">
        <v>12701</v>
      </c>
      <c r="C2591" s="264" t="s">
        <v>51</v>
      </c>
      <c r="D2591" s="265">
        <v>9.59</v>
      </c>
    </row>
    <row r="2592" spans="1:4" ht="13.5">
      <c r="A2592" s="263">
        <v>91924</v>
      </c>
      <c r="B2592" s="263" t="s">
        <v>3313</v>
      </c>
      <c r="C2592" s="264" t="s">
        <v>20</v>
      </c>
      <c r="D2592" s="265">
        <v>1.68</v>
      </c>
    </row>
    <row r="2593" spans="1:4" ht="13.5">
      <c r="A2593" s="263">
        <v>91925</v>
      </c>
      <c r="B2593" s="263" t="s">
        <v>3314</v>
      </c>
      <c r="C2593" s="264" t="s">
        <v>20</v>
      </c>
      <c r="D2593" s="265">
        <v>2.36</v>
      </c>
    </row>
    <row r="2594" spans="1:4" ht="13.5">
      <c r="A2594" s="263">
        <v>91926</v>
      </c>
      <c r="B2594" s="263" t="s">
        <v>3315</v>
      </c>
      <c r="C2594" s="264" t="s">
        <v>20</v>
      </c>
      <c r="D2594" s="265">
        <v>2.4500000000000002</v>
      </c>
    </row>
    <row r="2595" spans="1:4" ht="13.5">
      <c r="A2595" s="263">
        <v>91927</v>
      </c>
      <c r="B2595" s="263" t="s">
        <v>3316</v>
      </c>
      <c r="C2595" s="264" t="s">
        <v>20</v>
      </c>
      <c r="D2595" s="265">
        <v>3.16</v>
      </c>
    </row>
    <row r="2596" spans="1:4" ht="13.5">
      <c r="A2596" s="263">
        <v>91928</v>
      </c>
      <c r="B2596" s="263" t="s">
        <v>3317</v>
      </c>
      <c r="C2596" s="264" t="s">
        <v>20</v>
      </c>
      <c r="D2596" s="265">
        <v>3.92</v>
      </c>
    </row>
    <row r="2597" spans="1:4" ht="13.5">
      <c r="A2597" s="263">
        <v>91929</v>
      </c>
      <c r="B2597" s="263" t="s">
        <v>3318</v>
      </c>
      <c r="C2597" s="264" t="s">
        <v>20</v>
      </c>
      <c r="D2597" s="265">
        <v>4.42</v>
      </c>
    </row>
    <row r="2598" spans="1:4" ht="13.5">
      <c r="A2598" s="263">
        <v>91930</v>
      </c>
      <c r="B2598" s="263" t="s">
        <v>3319</v>
      </c>
      <c r="C2598" s="264" t="s">
        <v>20</v>
      </c>
      <c r="D2598" s="265">
        <v>5.36</v>
      </c>
    </row>
    <row r="2599" spans="1:4" ht="13.5">
      <c r="A2599" s="263">
        <v>91931</v>
      </c>
      <c r="B2599" s="263" t="s">
        <v>3320</v>
      </c>
      <c r="C2599" s="264" t="s">
        <v>20</v>
      </c>
      <c r="D2599" s="265">
        <v>5.96</v>
      </c>
    </row>
    <row r="2600" spans="1:4" ht="13.5">
      <c r="A2600" s="263">
        <v>91932</v>
      </c>
      <c r="B2600" s="263" t="s">
        <v>3321</v>
      </c>
      <c r="C2600" s="264" t="s">
        <v>20</v>
      </c>
      <c r="D2600" s="265">
        <v>8.75</v>
      </c>
    </row>
    <row r="2601" spans="1:4" ht="13.5">
      <c r="A2601" s="263">
        <v>91933</v>
      </c>
      <c r="B2601" s="263" t="s">
        <v>3322</v>
      </c>
      <c r="C2601" s="264" t="s">
        <v>20</v>
      </c>
      <c r="D2601" s="265">
        <v>9.31</v>
      </c>
    </row>
    <row r="2602" spans="1:4" ht="13.5">
      <c r="A2602" s="263">
        <v>91934</v>
      </c>
      <c r="B2602" s="263" t="s">
        <v>3323</v>
      </c>
      <c r="C2602" s="264" t="s">
        <v>20</v>
      </c>
      <c r="D2602" s="265">
        <v>13.36</v>
      </c>
    </row>
    <row r="2603" spans="1:4" ht="13.5">
      <c r="A2603" s="263">
        <v>91935</v>
      </c>
      <c r="B2603" s="263" t="s">
        <v>3324</v>
      </c>
      <c r="C2603" s="264" t="s">
        <v>20</v>
      </c>
      <c r="D2603" s="265">
        <v>14.17</v>
      </c>
    </row>
    <row r="2604" spans="1:4" ht="13.5">
      <c r="A2604" s="263">
        <v>92979</v>
      </c>
      <c r="B2604" s="263" t="s">
        <v>3921</v>
      </c>
      <c r="C2604" s="264" t="s">
        <v>20</v>
      </c>
      <c r="D2604" s="265">
        <v>5.63</v>
      </c>
    </row>
    <row r="2605" spans="1:4" ht="13.5">
      <c r="A2605" s="263">
        <v>92980</v>
      </c>
      <c r="B2605" s="263" t="s">
        <v>3922</v>
      </c>
      <c r="C2605" s="264" t="s">
        <v>20</v>
      </c>
      <c r="D2605" s="265">
        <v>6.12</v>
      </c>
    </row>
    <row r="2606" spans="1:4" ht="13.5">
      <c r="A2606" s="263">
        <v>92981</v>
      </c>
      <c r="B2606" s="263" t="s">
        <v>3923</v>
      </c>
      <c r="C2606" s="264" t="s">
        <v>20</v>
      </c>
      <c r="D2606" s="265">
        <v>8.66</v>
      </c>
    </row>
    <row r="2607" spans="1:4" ht="13.5">
      <c r="A2607" s="263">
        <v>92982</v>
      </c>
      <c r="B2607" s="263" t="s">
        <v>3924</v>
      </c>
      <c r="C2607" s="264" t="s">
        <v>20</v>
      </c>
      <c r="D2607" s="265">
        <v>9.36</v>
      </c>
    </row>
    <row r="2608" spans="1:4" ht="13.5">
      <c r="A2608" s="263">
        <v>92983</v>
      </c>
      <c r="B2608" s="263" t="s">
        <v>3925</v>
      </c>
      <c r="C2608" s="264" t="s">
        <v>20</v>
      </c>
      <c r="D2608" s="265">
        <v>15.16</v>
      </c>
    </row>
    <row r="2609" spans="1:4" ht="13.5">
      <c r="A2609" s="263">
        <v>92984</v>
      </c>
      <c r="B2609" s="263" t="s">
        <v>3926</v>
      </c>
      <c r="C2609" s="264" t="s">
        <v>20</v>
      </c>
      <c r="D2609" s="265">
        <v>15.54</v>
      </c>
    </row>
    <row r="2610" spans="1:4" ht="13.5">
      <c r="A2610" s="263">
        <v>92985</v>
      </c>
      <c r="B2610" s="263" t="s">
        <v>3927</v>
      </c>
      <c r="C2610" s="264" t="s">
        <v>20</v>
      </c>
      <c r="D2610" s="265">
        <v>20.329999999999998</v>
      </c>
    </row>
    <row r="2611" spans="1:4" ht="13.5">
      <c r="A2611" s="263">
        <v>92986</v>
      </c>
      <c r="B2611" s="263" t="s">
        <v>3928</v>
      </c>
      <c r="C2611" s="264" t="s">
        <v>20</v>
      </c>
      <c r="D2611" s="265">
        <v>20.91</v>
      </c>
    </row>
    <row r="2612" spans="1:4" ht="13.5">
      <c r="A2612" s="263">
        <v>92987</v>
      </c>
      <c r="B2612" s="263" t="s">
        <v>3929</v>
      </c>
      <c r="C2612" s="264" t="s">
        <v>20</v>
      </c>
      <c r="D2612" s="265">
        <v>29.17</v>
      </c>
    </row>
    <row r="2613" spans="1:4" ht="13.5">
      <c r="A2613" s="263">
        <v>92988</v>
      </c>
      <c r="B2613" s="263" t="s">
        <v>3930</v>
      </c>
      <c r="C2613" s="264" t="s">
        <v>20</v>
      </c>
      <c r="D2613" s="265">
        <v>29.24</v>
      </c>
    </row>
    <row r="2614" spans="1:4" ht="13.5">
      <c r="A2614" s="263">
        <v>92989</v>
      </c>
      <c r="B2614" s="263" t="s">
        <v>3931</v>
      </c>
      <c r="C2614" s="264" t="s">
        <v>20</v>
      </c>
      <c r="D2614" s="265">
        <v>40.43</v>
      </c>
    </row>
    <row r="2615" spans="1:4" ht="13.5">
      <c r="A2615" s="263">
        <v>92990</v>
      </c>
      <c r="B2615" s="263" t="s">
        <v>3932</v>
      </c>
      <c r="C2615" s="264" t="s">
        <v>20</v>
      </c>
      <c r="D2615" s="265">
        <v>39.97</v>
      </c>
    </row>
    <row r="2616" spans="1:4" ht="13.5">
      <c r="A2616" s="263">
        <v>92991</v>
      </c>
      <c r="B2616" s="263" t="s">
        <v>3933</v>
      </c>
      <c r="C2616" s="264" t="s">
        <v>20</v>
      </c>
      <c r="D2616" s="265">
        <v>52.69</v>
      </c>
    </row>
    <row r="2617" spans="1:4" ht="13.5">
      <c r="A2617" s="263">
        <v>92992</v>
      </c>
      <c r="B2617" s="263" t="s">
        <v>3934</v>
      </c>
      <c r="C2617" s="264" t="s">
        <v>20</v>
      </c>
      <c r="D2617" s="265">
        <v>52.72</v>
      </c>
    </row>
    <row r="2618" spans="1:4" ht="13.5">
      <c r="A2618" s="263">
        <v>92993</v>
      </c>
      <c r="B2618" s="263" t="s">
        <v>3935</v>
      </c>
      <c r="C2618" s="264" t="s">
        <v>20</v>
      </c>
      <c r="D2618" s="265">
        <v>67.48</v>
      </c>
    </row>
    <row r="2619" spans="1:4" ht="13.5">
      <c r="A2619" s="263">
        <v>92994</v>
      </c>
      <c r="B2619" s="263" t="s">
        <v>3936</v>
      </c>
      <c r="C2619" s="264" t="s">
        <v>20</v>
      </c>
      <c r="D2619" s="265">
        <v>68.14</v>
      </c>
    </row>
    <row r="2620" spans="1:4" ht="13.5">
      <c r="A2620" s="263">
        <v>92995</v>
      </c>
      <c r="B2620" s="263" t="s">
        <v>3937</v>
      </c>
      <c r="C2620" s="264" t="s">
        <v>20</v>
      </c>
      <c r="D2620" s="265">
        <v>83.88</v>
      </c>
    </row>
    <row r="2621" spans="1:4" ht="13.5">
      <c r="A2621" s="263">
        <v>92996</v>
      </c>
      <c r="B2621" s="263" t="s">
        <v>3938</v>
      </c>
      <c r="C2621" s="264" t="s">
        <v>20</v>
      </c>
      <c r="D2621" s="265">
        <v>84.11</v>
      </c>
    </row>
    <row r="2622" spans="1:4" ht="13.5">
      <c r="A2622" s="263">
        <v>92997</v>
      </c>
      <c r="B2622" s="263" t="s">
        <v>3939</v>
      </c>
      <c r="C2622" s="264" t="s">
        <v>20</v>
      </c>
      <c r="D2622" s="265">
        <v>101.9</v>
      </c>
    </row>
    <row r="2623" spans="1:4" ht="13.5">
      <c r="A2623" s="263">
        <v>92998</v>
      </c>
      <c r="B2623" s="263" t="s">
        <v>3940</v>
      </c>
      <c r="C2623" s="264" t="s">
        <v>20</v>
      </c>
      <c r="D2623" s="265">
        <v>102.86</v>
      </c>
    </row>
    <row r="2624" spans="1:4" ht="13.5">
      <c r="A2624" s="263">
        <v>92999</v>
      </c>
      <c r="B2624" s="263" t="s">
        <v>3941</v>
      </c>
      <c r="C2624" s="264" t="s">
        <v>20</v>
      </c>
      <c r="D2624" s="265">
        <v>134.09</v>
      </c>
    </row>
    <row r="2625" spans="1:4" ht="13.5">
      <c r="A2625" s="263">
        <v>93000</v>
      </c>
      <c r="B2625" s="263" t="s">
        <v>3942</v>
      </c>
      <c r="C2625" s="264" t="s">
        <v>20</v>
      </c>
      <c r="D2625" s="265">
        <v>134.88999999999999</v>
      </c>
    </row>
    <row r="2626" spans="1:4" ht="13.5">
      <c r="A2626" s="263">
        <v>93001</v>
      </c>
      <c r="B2626" s="263" t="s">
        <v>3943</v>
      </c>
      <c r="C2626" s="264" t="s">
        <v>20</v>
      </c>
      <c r="D2626" s="265">
        <v>163.69999999999999</v>
      </c>
    </row>
    <row r="2627" spans="1:4" ht="13.5">
      <c r="A2627" s="263">
        <v>93002</v>
      </c>
      <c r="B2627" s="263" t="s">
        <v>3944</v>
      </c>
      <c r="C2627" s="264" t="s">
        <v>20</v>
      </c>
      <c r="D2627" s="265">
        <v>168.2</v>
      </c>
    </row>
    <row r="2628" spans="1:4" ht="13.5">
      <c r="A2628" s="263">
        <v>83446</v>
      </c>
      <c r="B2628" s="263" t="s">
        <v>259</v>
      </c>
      <c r="C2628" s="264" t="s">
        <v>51</v>
      </c>
      <c r="D2628" s="265">
        <v>148.46</v>
      </c>
    </row>
    <row r="2629" spans="1:4" ht="13.5">
      <c r="A2629" s="263">
        <v>91936</v>
      </c>
      <c r="B2629" s="263" t="s">
        <v>3325</v>
      </c>
      <c r="C2629" s="264" t="s">
        <v>51</v>
      </c>
      <c r="D2629" s="265">
        <v>8.7100000000000009</v>
      </c>
    </row>
    <row r="2630" spans="1:4" ht="13.5">
      <c r="A2630" s="263">
        <v>91937</v>
      </c>
      <c r="B2630" s="263" t="s">
        <v>3326</v>
      </c>
      <c r="C2630" s="264" t="s">
        <v>51</v>
      </c>
      <c r="D2630" s="265">
        <v>7.49</v>
      </c>
    </row>
    <row r="2631" spans="1:4" ht="13.5">
      <c r="A2631" s="263">
        <v>91939</v>
      </c>
      <c r="B2631" s="263" t="s">
        <v>3327</v>
      </c>
      <c r="C2631" s="264" t="s">
        <v>51</v>
      </c>
      <c r="D2631" s="265">
        <v>19.21</v>
      </c>
    </row>
    <row r="2632" spans="1:4" ht="13.5">
      <c r="A2632" s="263">
        <v>91940</v>
      </c>
      <c r="B2632" s="263" t="s">
        <v>3328</v>
      </c>
      <c r="C2632" s="264" t="s">
        <v>51</v>
      </c>
      <c r="D2632" s="265">
        <v>10.130000000000001</v>
      </c>
    </row>
    <row r="2633" spans="1:4" ht="13.5">
      <c r="A2633" s="263">
        <v>91941</v>
      </c>
      <c r="B2633" s="263" t="s">
        <v>3329</v>
      </c>
      <c r="C2633" s="264" t="s">
        <v>51</v>
      </c>
      <c r="D2633" s="265">
        <v>6.73</v>
      </c>
    </row>
    <row r="2634" spans="1:4" ht="13.5">
      <c r="A2634" s="263">
        <v>91942</v>
      </c>
      <c r="B2634" s="263" t="s">
        <v>3330</v>
      </c>
      <c r="C2634" s="264" t="s">
        <v>51</v>
      </c>
      <c r="D2634" s="265">
        <v>23.4</v>
      </c>
    </row>
    <row r="2635" spans="1:4" ht="13.5">
      <c r="A2635" s="263">
        <v>91943</v>
      </c>
      <c r="B2635" s="263" t="s">
        <v>3331</v>
      </c>
      <c r="C2635" s="264" t="s">
        <v>51</v>
      </c>
      <c r="D2635" s="265">
        <v>12.97</v>
      </c>
    </row>
    <row r="2636" spans="1:4" ht="13.5">
      <c r="A2636" s="263">
        <v>91944</v>
      </c>
      <c r="B2636" s="263" t="s">
        <v>3332</v>
      </c>
      <c r="C2636" s="264" t="s">
        <v>51</v>
      </c>
      <c r="D2636" s="265">
        <v>9.06</v>
      </c>
    </row>
    <row r="2637" spans="1:4" ht="13.5">
      <c r="A2637" s="263">
        <v>92865</v>
      </c>
      <c r="B2637" s="263" t="s">
        <v>906</v>
      </c>
      <c r="C2637" s="264" t="s">
        <v>51</v>
      </c>
      <c r="D2637" s="265">
        <v>7.07</v>
      </c>
    </row>
    <row r="2638" spans="1:4" ht="13.5">
      <c r="A2638" s="263">
        <v>92866</v>
      </c>
      <c r="B2638" s="263" t="s">
        <v>907</v>
      </c>
      <c r="C2638" s="264" t="s">
        <v>51</v>
      </c>
      <c r="D2638" s="265">
        <v>5.95</v>
      </c>
    </row>
    <row r="2639" spans="1:4" ht="13.5">
      <c r="A2639" s="263">
        <v>92867</v>
      </c>
      <c r="B2639" s="263" t="s">
        <v>908</v>
      </c>
      <c r="C2639" s="264" t="s">
        <v>51</v>
      </c>
      <c r="D2639" s="265">
        <v>18.78</v>
      </c>
    </row>
    <row r="2640" spans="1:4" ht="13.5">
      <c r="A2640" s="263">
        <v>92868</v>
      </c>
      <c r="B2640" s="263" t="s">
        <v>3863</v>
      </c>
      <c r="C2640" s="264" t="s">
        <v>51</v>
      </c>
      <c r="D2640" s="265">
        <v>9.6999999999999993</v>
      </c>
    </row>
    <row r="2641" spans="1:4" ht="13.5">
      <c r="A2641" s="263">
        <v>92869</v>
      </c>
      <c r="B2641" s="263" t="s">
        <v>3864</v>
      </c>
      <c r="C2641" s="264" t="s">
        <v>51</v>
      </c>
      <c r="D2641" s="265">
        <v>6.3</v>
      </c>
    </row>
    <row r="2642" spans="1:4" ht="13.5">
      <c r="A2642" s="263">
        <v>92870</v>
      </c>
      <c r="B2642" s="263" t="s">
        <v>909</v>
      </c>
      <c r="C2642" s="264" t="s">
        <v>51</v>
      </c>
      <c r="D2642" s="265">
        <v>22.68</v>
      </c>
    </row>
    <row r="2643" spans="1:4" ht="13.5">
      <c r="A2643" s="263">
        <v>92871</v>
      </c>
      <c r="B2643" s="263" t="s">
        <v>3865</v>
      </c>
      <c r="C2643" s="264" t="s">
        <v>51</v>
      </c>
      <c r="D2643" s="265">
        <v>12.25</v>
      </c>
    </row>
    <row r="2644" spans="1:4" ht="13.5">
      <c r="A2644" s="263">
        <v>92872</v>
      </c>
      <c r="B2644" s="263" t="s">
        <v>3866</v>
      </c>
      <c r="C2644" s="264" t="s">
        <v>51</v>
      </c>
      <c r="D2644" s="265">
        <v>8.34</v>
      </c>
    </row>
    <row r="2645" spans="1:4" ht="13.5">
      <c r="A2645" s="263">
        <v>95777</v>
      </c>
      <c r="B2645" s="263" t="s">
        <v>4757</v>
      </c>
      <c r="C2645" s="264" t="s">
        <v>51</v>
      </c>
      <c r="D2645" s="265">
        <v>18.399999999999999</v>
      </c>
    </row>
    <row r="2646" spans="1:4" ht="13.5">
      <c r="A2646" s="263">
        <v>95778</v>
      </c>
      <c r="B2646" s="263" t="s">
        <v>4758</v>
      </c>
      <c r="C2646" s="264" t="s">
        <v>51</v>
      </c>
      <c r="D2646" s="265">
        <v>18.809999999999999</v>
      </c>
    </row>
    <row r="2647" spans="1:4" ht="13.5">
      <c r="A2647" s="263">
        <v>95779</v>
      </c>
      <c r="B2647" s="263" t="s">
        <v>4759</v>
      </c>
      <c r="C2647" s="264" t="s">
        <v>51</v>
      </c>
      <c r="D2647" s="265">
        <v>17.440000000000001</v>
      </c>
    </row>
    <row r="2648" spans="1:4" ht="13.5">
      <c r="A2648" s="263">
        <v>95780</v>
      </c>
      <c r="B2648" s="263" t="s">
        <v>4760</v>
      </c>
      <c r="C2648" s="264" t="s">
        <v>51</v>
      </c>
      <c r="D2648" s="265">
        <v>20.77</v>
      </c>
    </row>
    <row r="2649" spans="1:4" ht="13.5">
      <c r="A2649" s="263">
        <v>95781</v>
      </c>
      <c r="B2649" s="263" t="s">
        <v>4761</v>
      </c>
      <c r="C2649" s="264" t="s">
        <v>51</v>
      </c>
      <c r="D2649" s="265">
        <v>21.07</v>
      </c>
    </row>
    <row r="2650" spans="1:4" ht="13.5">
      <c r="A2650" s="263">
        <v>95782</v>
      </c>
      <c r="B2650" s="263" t="s">
        <v>1233</v>
      </c>
      <c r="C2650" s="264" t="s">
        <v>51</v>
      </c>
      <c r="D2650" s="265">
        <v>21.86</v>
      </c>
    </row>
    <row r="2651" spans="1:4" ht="13.5">
      <c r="A2651" s="263">
        <v>95785</v>
      </c>
      <c r="B2651" s="263" t="s">
        <v>4762</v>
      </c>
      <c r="C2651" s="264" t="s">
        <v>51</v>
      </c>
      <c r="D2651" s="265">
        <v>24.71</v>
      </c>
    </row>
    <row r="2652" spans="1:4" ht="13.5">
      <c r="A2652" s="263">
        <v>95787</v>
      </c>
      <c r="B2652" s="263" t="s">
        <v>1234</v>
      </c>
      <c r="C2652" s="264" t="s">
        <v>51</v>
      </c>
      <c r="D2652" s="265">
        <v>18.75</v>
      </c>
    </row>
    <row r="2653" spans="1:4" ht="13.5">
      <c r="A2653" s="263">
        <v>95789</v>
      </c>
      <c r="B2653" s="263" t="s">
        <v>1235</v>
      </c>
      <c r="C2653" s="264" t="s">
        <v>51</v>
      </c>
      <c r="D2653" s="265">
        <v>22.89</v>
      </c>
    </row>
    <row r="2654" spans="1:4" ht="13.5">
      <c r="A2654" s="263">
        <v>95791</v>
      </c>
      <c r="B2654" s="263" t="s">
        <v>1236</v>
      </c>
      <c r="C2654" s="264" t="s">
        <v>51</v>
      </c>
      <c r="D2654" s="265">
        <v>29.06</v>
      </c>
    </row>
    <row r="2655" spans="1:4" ht="13.5">
      <c r="A2655" s="263">
        <v>95795</v>
      </c>
      <c r="B2655" s="263" t="s">
        <v>4763</v>
      </c>
      <c r="C2655" s="264" t="s">
        <v>51</v>
      </c>
      <c r="D2655" s="265">
        <v>21.68</v>
      </c>
    </row>
    <row r="2656" spans="1:4" ht="13.5">
      <c r="A2656" s="263">
        <v>95796</v>
      </c>
      <c r="B2656" s="263" t="s">
        <v>4764</v>
      </c>
      <c r="C2656" s="264" t="s">
        <v>51</v>
      </c>
      <c r="D2656" s="265">
        <v>26.96</v>
      </c>
    </row>
    <row r="2657" spans="1:4" ht="13.5">
      <c r="A2657" s="263">
        <v>95797</v>
      </c>
      <c r="B2657" s="263" t="s">
        <v>4765</v>
      </c>
      <c r="C2657" s="264" t="s">
        <v>51</v>
      </c>
      <c r="D2657" s="265">
        <v>33.86</v>
      </c>
    </row>
    <row r="2658" spans="1:4" ht="13.5">
      <c r="A2658" s="263">
        <v>95801</v>
      </c>
      <c r="B2658" s="263" t="s">
        <v>4766</v>
      </c>
      <c r="C2658" s="264" t="s">
        <v>51</v>
      </c>
      <c r="D2658" s="265">
        <v>25.89</v>
      </c>
    </row>
    <row r="2659" spans="1:4" ht="13.5">
      <c r="A2659" s="263">
        <v>95802</v>
      </c>
      <c r="B2659" s="263" t="s">
        <v>4767</v>
      </c>
      <c r="C2659" s="264" t="s">
        <v>51</v>
      </c>
      <c r="D2659" s="265">
        <v>28.83</v>
      </c>
    </row>
    <row r="2660" spans="1:4" ht="13.5">
      <c r="A2660" s="263">
        <v>95803</v>
      </c>
      <c r="B2660" s="263" t="s">
        <v>4768</v>
      </c>
      <c r="C2660" s="264" t="s">
        <v>51</v>
      </c>
      <c r="D2660" s="265">
        <v>37.65</v>
      </c>
    </row>
    <row r="2661" spans="1:4" ht="13.5">
      <c r="A2661" s="263">
        <v>95804</v>
      </c>
      <c r="B2661" s="263" t="s">
        <v>4769</v>
      </c>
      <c r="C2661" s="264" t="s">
        <v>51</v>
      </c>
      <c r="D2661" s="265">
        <v>16.059999999999999</v>
      </c>
    </row>
    <row r="2662" spans="1:4" ht="13.5">
      <c r="A2662" s="263">
        <v>95805</v>
      </c>
      <c r="B2662" s="263" t="s">
        <v>4770</v>
      </c>
      <c r="C2662" s="264" t="s">
        <v>51</v>
      </c>
      <c r="D2662" s="265">
        <v>16.22</v>
      </c>
    </row>
    <row r="2663" spans="1:4" ht="13.5">
      <c r="A2663" s="263">
        <v>95806</v>
      </c>
      <c r="B2663" s="263" t="s">
        <v>4771</v>
      </c>
      <c r="C2663" s="264" t="s">
        <v>51</v>
      </c>
      <c r="D2663" s="265">
        <v>16.73</v>
      </c>
    </row>
    <row r="2664" spans="1:4" ht="13.5">
      <c r="A2664" s="263">
        <v>95807</v>
      </c>
      <c r="B2664" s="263" t="s">
        <v>4772</v>
      </c>
      <c r="C2664" s="264" t="s">
        <v>51</v>
      </c>
      <c r="D2664" s="265">
        <v>18.510000000000002</v>
      </c>
    </row>
    <row r="2665" spans="1:4" ht="13.5">
      <c r="A2665" s="263">
        <v>95808</v>
      </c>
      <c r="B2665" s="263" t="s">
        <v>4773</v>
      </c>
      <c r="C2665" s="264" t="s">
        <v>51</v>
      </c>
      <c r="D2665" s="265">
        <v>18.989999999999998</v>
      </c>
    </row>
    <row r="2666" spans="1:4" ht="13.5">
      <c r="A2666" s="263">
        <v>95809</v>
      </c>
      <c r="B2666" s="263" t="s">
        <v>4774</v>
      </c>
      <c r="C2666" s="264" t="s">
        <v>51</v>
      </c>
      <c r="D2666" s="265">
        <v>20.81</v>
      </c>
    </row>
    <row r="2667" spans="1:4" ht="13.5">
      <c r="A2667" s="263">
        <v>95810</v>
      </c>
      <c r="B2667" s="263" t="s">
        <v>4775</v>
      </c>
      <c r="C2667" s="264" t="s">
        <v>51</v>
      </c>
      <c r="D2667" s="265">
        <v>9.77</v>
      </c>
    </row>
    <row r="2668" spans="1:4" ht="13.5">
      <c r="A2668" s="263">
        <v>95811</v>
      </c>
      <c r="B2668" s="263" t="s">
        <v>4776</v>
      </c>
      <c r="C2668" s="264" t="s">
        <v>51</v>
      </c>
      <c r="D2668" s="265">
        <v>10.25</v>
      </c>
    </row>
    <row r="2669" spans="1:4" ht="13.5">
      <c r="A2669" s="263">
        <v>95812</v>
      </c>
      <c r="B2669" s="263" t="s">
        <v>4777</v>
      </c>
      <c r="C2669" s="264" t="s">
        <v>51</v>
      </c>
      <c r="D2669" s="265">
        <v>12.07</v>
      </c>
    </row>
    <row r="2670" spans="1:4" ht="13.5">
      <c r="A2670" s="263">
        <v>95813</v>
      </c>
      <c r="B2670" s="263" t="s">
        <v>4778</v>
      </c>
      <c r="C2670" s="264" t="s">
        <v>51</v>
      </c>
      <c r="D2670" s="265">
        <v>11.85</v>
      </c>
    </row>
    <row r="2671" spans="1:4" ht="13.5">
      <c r="A2671" s="263">
        <v>95814</v>
      </c>
      <c r="B2671" s="263" t="s">
        <v>4779</v>
      </c>
      <c r="C2671" s="264" t="s">
        <v>51</v>
      </c>
      <c r="D2671" s="265">
        <v>12.56</v>
      </c>
    </row>
    <row r="2672" spans="1:4" ht="13.5">
      <c r="A2672" s="263">
        <v>95815</v>
      </c>
      <c r="B2672" s="263" t="s">
        <v>4780</v>
      </c>
      <c r="C2672" s="264" t="s">
        <v>51</v>
      </c>
      <c r="D2672" s="265">
        <v>16.05</v>
      </c>
    </row>
    <row r="2673" spans="1:4" ht="13.5">
      <c r="A2673" s="263">
        <v>95816</v>
      </c>
      <c r="B2673" s="263" t="s">
        <v>4781</v>
      </c>
      <c r="C2673" s="264" t="s">
        <v>51</v>
      </c>
      <c r="D2673" s="265">
        <v>22.84</v>
      </c>
    </row>
    <row r="2674" spans="1:4" ht="13.5">
      <c r="A2674" s="263">
        <v>95817</v>
      </c>
      <c r="B2674" s="263" t="s">
        <v>4782</v>
      </c>
      <c r="C2674" s="264" t="s">
        <v>51</v>
      </c>
      <c r="D2674" s="265">
        <v>23.49</v>
      </c>
    </row>
    <row r="2675" spans="1:4" ht="13.5">
      <c r="A2675" s="263">
        <v>95818</v>
      </c>
      <c r="B2675" s="263" t="s">
        <v>4783</v>
      </c>
      <c r="C2675" s="264" t="s">
        <v>51</v>
      </c>
      <c r="D2675" s="265">
        <v>28.18</v>
      </c>
    </row>
    <row r="2676" spans="1:4" ht="13.5">
      <c r="A2676" s="263">
        <v>97886</v>
      </c>
      <c r="B2676" s="263" t="s">
        <v>6387</v>
      </c>
      <c r="C2676" s="264" t="s">
        <v>51</v>
      </c>
      <c r="D2676" s="265">
        <v>119.43</v>
      </c>
    </row>
    <row r="2677" spans="1:4" ht="13.5">
      <c r="A2677" s="263">
        <v>97887</v>
      </c>
      <c r="B2677" s="263" t="s">
        <v>6388</v>
      </c>
      <c r="C2677" s="264" t="s">
        <v>51</v>
      </c>
      <c r="D2677" s="265">
        <v>188.59</v>
      </c>
    </row>
    <row r="2678" spans="1:4" ht="13.5">
      <c r="A2678" s="263">
        <v>97888</v>
      </c>
      <c r="B2678" s="263" t="s">
        <v>6389</v>
      </c>
      <c r="C2678" s="264" t="s">
        <v>51</v>
      </c>
      <c r="D2678" s="265">
        <v>364.3</v>
      </c>
    </row>
    <row r="2679" spans="1:4" ht="13.5">
      <c r="A2679" s="263">
        <v>97889</v>
      </c>
      <c r="B2679" s="263" t="s">
        <v>6390</v>
      </c>
      <c r="C2679" s="264" t="s">
        <v>51</v>
      </c>
      <c r="D2679" s="265">
        <v>488.14</v>
      </c>
    </row>
    <row r="2680" spans="1:4" ht="13.5">
      <c r="A2680" s="263">
        <v>97890</v>
      </c>
      <c r="B2680" s="263" t="s">
        <v>6391</v>
      </c>
      <c r="C2680" s="264" t="s">
        <v>51</v>
      </c>
      <c r="D2680" s="265">
        <v>561.16</v>
      </c>
    </row>
    <row r="2681" spans="1:4" ht="13.5">
      <c r="A2681" s="263">
        <v>97891</v>
      </c>
      <c r="B2681" s="263" t="s">
        <v>6392</v>
      </c>
      <c r="C2681" s="264" t="s">
        <v>51</v>
      </c>
      <c r="D2681" s="265">
        <v>143.11000000000001</v>
      </c>
    </row>
    <row r="2682" spans="1:4" ht="13.5">
      <c r="A2682" s="263">
        <v>97892</v>
      </c>
      <c r="B2682" s="263" t="s">
        <v>6393</v>
      </c>
      <c r="C2682" s="264" t="s">
        <v>51</v>
      </c>
      <c r="D2682" s="265">
        <v>268.12</v>
      </c>
    </row>
    <row r="2683" spans="1:4" ht="13.5">
      <c r="A2683" s="263">
        <v>97893</v>
      </c>
      <c r="B2683" s="263" t="s">
        <v>6394</v>
      </c>
      <c r="C2683" s="264" t="s">
        <v>51</v>
      </c>
      <c r="D2683" s="265">
        <v>365.48</v>
      </c>
    </row>
    <row r="2684" spans="1:4" ht="13.5">
      <c r="A2684" s="263">
        <v>97894</v>
      </c>
      <c r="B2684" s="263" t="s">
        <v>6395</v>
      </c>
      <c r="C2684" s="264" t="s">
        <v>51</v>
      </c>
      <c r="D2684" s="265">
        <v>412.53</v>
      </c>
    </row>
    <row r="2685" spans="1:4" ht="13.5">
      <c r="A2685" s="263">
        <v>68066</v>
      </c>
      <c r="B2685" s="263" t="s">
        <v>152</v>
      </c>
      <c r="C2685" s="264" t="s">
        <v>51</v>
      </c>
      <c r="D2685" s="265">
        <v>115.07</v>
      </c>
    </row>
    <row r="2686" spans="1:4" ht="13.5">
      <c r="A2686" s="263">
        <v>72319</v>
      </c>
      <c r="B2686" s="263" t="s">
        <v>1511</v>
      </c>
      <c r="C2686" s="264" t="s">
        <v>51</v>
      </c>
      <c r="D2686" s="266">
        <v>3736.69</v>
      </c>
    </row>
    <row r="2687" spans="1:4" ht="13.5">
      <c r="A2687" s="263">
        <v>72341</v>
      </c>
      <c r="B2687" s="263" t="s">
        <v>178</v>
      </c>
      <c r="C2687" s="264" t="s">
        <v>51</v>
      </c>
      <c r="D2687" s="265">
        <v>210.24</v>
      </c>
    </row>
    <row r="2688" spans="1:4" ht="13.5">
      <c r="A2688" s="263">
        <v>72343</v>
      </c>
      <c r="B2688" s="263" t="s">
        <v>179</v>
      </c>
      <c r="C2688" s="264" t="s">
        <v>51</v>
      </c>
      <c r="D2688" s="265">
        <v>249.7</v>
      </c>
    </row>
    <row r="2689" spans="1:4" ht="13.5">
      <c r="A2689" s="263">
        <v>72344</v>
      </c>
      <c r="B2689" s="263" t="s">
        <v>180</v>
      </c>
      <c r="C2689" s="264" t="s">
        <v>51</v>
      </c>
      <c r="D2689" s="265">
        <v>396.38</v>
      </c>
    </row>
    <row r="2690" spans="1:4" ht="13.5">
      <c r="A2690" s="263">
        <v>72345</v>
      </c>
      <c r="B2690" s="263" t="s">
        <v>181</v>
      </c>
      <c r="C2690" s="264" t="s">
        <v>51</v>
      </c>
      <c r="D2690" s="266">
        <v>1149.25</v>
      </c>
    </row>
    <row r="2691" spans="1:4" ht="13.5">
      <c r="A2691" s="263" t="s">
        <v>5510</v>
      </c>
      <c r="B2691" s="263" t="s">
        <v>5511</v>
      </c>
      <c r="C2691" s="264" t="s">
        <v>51</v>
      </c>
      <c r="D2691" s="265">
        <v>11.24</v>
      </c>
    </row>
    <row r="2692" spans="1:4" ht="13.5">
      <c r="A2692" s="263" t="s">
        <v>5514</v>
      </c>
      <c r="B2692" s="263" t="s">
        <v>5515</v>
      </c>
      <c r="C2692" s="264" t="s">
        <v>51</v>
      </c>
      <c r="D2692" s="265">
        <v>17.27</v>
      </c>
    </row>
    <row r="2693" spans="1:4" ht="13.5">
      <c r="A2693" s="263" t="s">
        <v>5516</v>
      </c>
      <c r="B2693" s="263" t="s">
        <v>5517</v>
      </c>
      <c r="C2693" s="264" t="s">
        <v>51</v>
      </c>
      <c r="D2693" s="265">
        <v>50.71</v>
      </c>
    </row>
    <row r="2694" spans="1:4" ht="13.5">
      <c r="A2694" s="263" t="s">
        <v>5518</v>
      </c>
      <c r="B2694" s="263" t="s">
        <v>5519</v>
      </c>
      <c r="C2694" s="264" t="s">
        <v>51</v>
      </c>
      <c r="D2694" s="265">
        <v>73.08</v>
      </c>
    </row>
    <row r="2695" spans="1:4" ht="13.5">
      <c r="A2695" s="263" t="s">
        <v>5520</v>
      </c>
      <c r="B2695" s="263" t="s">
        <v>5521</v>
      </c>
      <c r="C2695" s="264" t="s">
        <v>51</v>
      </c>
      <c r="D2695" s="265">
        <v>97.51</v>
      </c>
    </row>
    <row r="2696" spans="1:4" ht="13.5">
      <c r="A2696" s="263" t="s">
        <v>5522</v>
      </c>
      <c r="B2696" s="263" t="s">
        <v>5523</v>
      </c>
      <c r="C2696" s="264" t="s">
        <v>51</v>
      </c>
      <c r="D2696" s="265">
        <v>276.58</v>
      </c>
    </row>
    <row r="2697" spans="1:4" ht="13.5">
      <c r="A2697" s="263" t="s">
        <v>5524</v>
      </c>
      <c r="B2697" s="263" t="s">
        <v>5525</v>
      </c>
      <c r="C2697" s="264" t="s">
        <v>51</v>
      </c>
      <c r="D2697" s="265">
        <v>715.19</v>
      </c>
    </row>
    <row r="2698" spans="1:4" ht="13.5">
      <c r="A2698" s="263" t="s">
        <v>5526</v>
      </c>
      <c r="B2698" s="263" t="s">
        <v>5527</v>
      </c>
      <c r="C2698" s="264" t="s">
        <v>51</v>
      </c>
      <c r="D2698" s="265">
        <v>977.43</v>
      </c>
    </row>
    <row r="2699" spans="1:4" ht="13.5">
      <c r="A2699" s="263" t="s">
        <v>5528</v>
      </c>
      <c r="B2699" s="263" t="s">
        <v>5529</v>
      </c>
      <c r="C2699" s="264" t="s">
        <v>51</v>
      </c>
      <c r="D2699" s="266">
        <v>1601.19</v>
      </c>
    </row>
    <row r="2700" spans="1:4" ht="13.5">
      <c r="A2700" s="263" t="s">
        <v>5512</v>
      </c>
      <c r="B2700" s="263" t="s">
        <v>5513</v>
      </c>
      <c r="C2700" s="264" t="s">
        <v>51</v>
      </c>
      <c r="D2700" s="265">
        <v>432.45</v>
      </c>
    </row>
    <row r="2701" spans="1:4" ht="13.5">
      <c r="A2701" s="263" t="s">
        <v>5530</v>
      </c>
      <c r="B2701" s="263" t="s">
        <v>1166</v>
      </c>
      <c r="C2701" s="264" t="s">
        <v>51</v>
      </c>
      <c r="D2701" s="265">
        <v>54.59</v>
      </c>
    </row>
    <row r="2702" spans="1:4" ht="13.5">
      <c r="A2702" s="263" t="s">
        <v>5531</v>
      </c>
      <c r="B2702" s="263" t="s">
        <v>44</v>
      </c>
      <c r="C2702" s="264" t="s">
        <v>51</v>
      </c>
      <c r="D2702" s="265">
        <v>353.19</v>
      </c>
    </row>
    <row r="2703" spans="1:4" ht="13.5">
      <c r="A2703" s="263" t="s">
        <v>5532</v>
      </c>
      <c r="B2703" s="263" t="s">
        <v>45</v>
      </c>
      <c r="C2703" s="264" t="s">
        <v>51</v>
      </c>
      <c r="D2703" s="265">
        <v>409.97</v>
      </c>
    </row>
    <row r="2704" spans="1:4" ht="13.5">
      <c r="A2704" s="263" t="s">
        <v>5533</v>
      </c>
      <c r="B2704" s="263" t="s">
        <v>1167</v>
      </c>
      <c r="C2704" s="264" t="s">
        <v>51</v>
      </c>
      <c r="D2704" s="265">
        <v>794.69</v>
      </c>
    </row>
    <row r="2705" spans="1:4" ht="13.5">
      <c r="A2705" s="263" t="s">
        <v>5534</v>
      </c>
      <c r="B2705" s="263" t="s">
        <v>1168</v>
      </c>
      <c r="C2705" s="264" t="s">
        <v>51</v>
      </c>
      <c r="D2705" s="265">
        <v>661.72</v>
      </c>
    </row>
    <row r="2706" spans="1:4" ht="13.5">
      <c r="A2706" s="263" t="s">
        <v>5535</v>
      </c>
      <c r="B2706" s="263" t="s">
        <v>1169</v>
      </c>
      <c r="C2706" s="264" t="s">
        <v>51</v>
      </c>
      <c r="D2706" s="265">
        <v>981.9</v>
      </c>
    </row>
    <row r="2707" spans="1:4" ht="13.5">
      <c r="A2707" s="263">
        <v>83463</v>
      </c>
      <c r="B2707" s="263" t="s">
        <v>1576</v>
      </c>
      <c r="C2707" s="264" t="s">
        <v>51</v>
      </c>
      <c r="D2707" s="265">
        <v>259.85000000000002</v>
      </c>
    </row>
    <row r="2708" spans="1:4" ht="13.5">
      <c r="A2708" s="263">
        <v>84402</v>
      </c>
      <c r="B2708" s="263" t="s">
        <v>1624</v>
      </c>
      <c r="C2708" s="264" t="s">
        <v>51</v>
      </c>
      <c r="D2708" s="265">
        <v>62.55</v>
      </c>
    </row>
    <row r="2709" spans="1:4" ht="13.5">
      <c r="A2709" s="263">
        <v>93653</v>
      </c>
      <c r="B2709" s="263" t="s">
        <v>944</v>
      </c>
      <c r="C2709" s="264" t="s">
        <v>51</v>
      </c>
      <c r="D2709" s="265">
        <v>8.65</v>
      </c>
    </row>
    <row r="2710" spans="1:4" ht="13.5">
      <c r="A2710" s="263">
        <v>93654</v>
      </c>
      <c r="B2710" s="263" t="s">
        <v>945</v>
      </c>
      <c r="C2710" s="264" t="s">
        <v>51</v>
      </c>
      <c r="D2710" s="265">
        <v>9.08</v>
      </c>
    </row>
    <row r="2711" spans="1:4" ht="13.5">
      <c r="A2711" s="263">
        <v>93655</v>
      </c>
      <c r="B2711" s="263" t="s">
        <v>946</v>
      </c>
      <c r="C2711" s="264" t="s">
        <v>51</v>
      </c>
      <c r="D2711" s="265">
        <v>9.8699999999999992</v>
      </c>
    </row>
    <row r="2712" spans="1:4" ht="13.5">
      <c r="A2712" s="263">
        <v>93656</v>
      </c>
      <c r="B2712" s="263" t="s">
        <v>947</v>
      </c>
      <c r="C2712" s="264" t="s">
        <v>51</v>
      </c>
      <c r="D2712" s="265">
        <v>9.8699999999999992</v>
      </c>
    </row>
    <row r="2713" spans="1:4" ht="13.5">
      <c r="A2713" s="263">
        <v>93657</v>
      </c>
      <c r="B2713" s="263" t="s">
        <v>948</v>
      </c>
      <c r="C2713" s="264" t="s">
        <v>51</v>
      </c>
      <c r="D2713" s="265">
        <v>10.86</v>
      </c>
    </row>
    <row r="2714" spans="1:4" ht="13.5">
      <c r="A2714" s="263">
        <v>93658</v>
      </c>
      <c r="B2714" s="263" t="s">
        <v>949</v>
      </c>
      <c r="C2714" s="264" t="s">
        <v>51</v>
      </c>
      <c r="D2714" s="265">
        <v>15.72</v>
      </c>
    </row>
    <row r="2715" spans="1:4" ht="13.5">
      <c r="A2715" s="263">
        <v>93659</v>
      </c>
      <c r="B2715" s="263" t="s">
        <v>950</v>
      </c>
      <c r="C2715" s="264" t="s">
        <v>51</v>
      </c>
      <c r="D2715" s="265">
        <v>17.73</v>
      </c>
    </row>
    <row r="2716" spans="1:4" ht="13.5">
      <c r="A2716" s="263">
        <v>93660</v>
      </c>
      <c r="B2716" s="263" t="s">
        <v>4100</v>
      </c>
      <c r="C2716" s="264" t="s">
        <v>51</v>
      </c>
      <c r="D2716" s="265">
        <v>42.96</v>
      </c>
    </row>
    <row r="2717" spans="1:4" ht="13.5">
      <c r="A2717" s="263">
        <v>93661</v>
      </c>
      <c r="B2717" s="263" t="s">
        <v>4101</v>
      </c>
      <c r="C2717" s="264" t="s">
        <v>51</v>
      </c>
      <c r="D2717" s="265">
        <v>43.79</v>
      </c>
    </row>
    <row r="2718" spans="1:4" ht="13.5">
      <c r="A2718" s="263">
        <v>93662</v>
      </c>
      <c r="B2718" s="263" t="s">
        <v>4102</v>
      </c>
      <c r="C2718" s="264" t="s">
        <v>51</v>
      </c>
      <c r="D2718" s="265">
        <v>45.44</v>
      </c>
    </row>
    <row r="2719" spans="1:4" ht="13.5">
      <c r="A2719" s="263">
        <v>93663</v>
      </c>
      <c r="B2719" s="263" t="s">
        <v>4103</v>
      </c>
      <c r="C2719" s="264" t="s">
        <v>51</v>
      </c>
      <c r="D2719" s="265">
        <v>45.44</v>
      </c>
    </row>
    <row r="2720" spans="1:4" ht="13.5">
      <c r="A2720" s="263">
        <v>93664</v>
      </c>
      <c r="B2720" s="263" t="s">
        <v>4104</v>
      </c>
      <c r="C2720" s="264" t="s">
        <v>51</v>
      </c>
      <c r="D2720" s="265">
        <v>47.38</v>
      </c>
    </row>
    <row r="2721" spans="1:4" ht="13.5">
      <c r="A2721" s="263">
        <v>93665</v>
      </c>
      <c r="B2721" s="263" t="s">
        <v>4105</v>
      </c>
      <c r="C2721" s="264" t="s">
        <v>51</v>
      </c>
      <c r="D2721" s="265">
        <v>49.86</v>
      </c>
    </row>
    <row r="2722" spans="1:4" ht="13.5">
      <c r="A2722" s="263">
        <v>93666</v>
      </c>
      <c r="B2722" s="263" t="s">
        <v>4106</v>
      </c>
      <c r="C2722" s="264" t="s">
        <v>51</v>
      </c>
      <c r="D2722" s="265">
        <v>53.87</v>
      </c>
    </row>
    <row r="2723" spans="1:4" ht="13.5">
      <c r="A2723" s="263">
        <v>93667</v>
      </c>
      <c r="B2723" s="263" t="s">
        <v>951</v>
      </c>
      <c r="C2723" s="264" t="s">
        <v>51</v>
      </c>
      <c r="D2723" s="265">
        <v>53.61</v>
      </c>
    </row>
    <row r="2724" spans="1:4" ht="13.5">
      <c r="A2724" s="263">
        <v>93668</v>
      </c>
      <c r="B2724" s="263" t="s">
        <v>952</v>
      </c>
      <c r="C2724" s="264" t="s">
        <v>51</v>
      </c>
      <c r="D2724" s="265">
        <v>54.88</v>
      </c>
    </row>
    <row r="2725" spans="1:4" ht="13.5">
      <c r="A2725" s="263">
        <v>93669</v>
      </c>
      <c r="B2725" s="263" t="s">
        <v>953</v>
      </c>
      <c r="C2725" s="264" t="s">
        <v>51</v>
      </c>
      <c r="D2725" s="265">
        <v>57.32</v>
      </c>
    </row>
    <row r="2726" spans="1:4" ht="13.5">
      <c r="A2726" s="263">
        <v>93670</v>
      </c>
      <c r="B2726" s="263" t="s">
        <v>954</v>
      </c>
      <c r="C2726" s="264" t="s">
        <v>51</v>
      </c>
      <c r="D2726" s="265">
        <v>57.32</v>
      </c>
    </row>
    <row r="2727" spans="1:4" ht="13.5">
      <c r="A2727" s="263">
        <v>93671</v>
      </c>
      <c r="B2727" s="263" t="s">
        <v>955</v>
      </c>
      <c r="C2727" s="264" t="s">
        <v>51</v>
      </c>
      <c r="D2727" s="265">
        <v>60.24</v>
      </c>
    </row>
    <row r="2728" spans="1:4" ht="13.5">
      <c r="A2728" s="263">
        <v>93672</v>
      </c>
      <c r="B2728" s="263" t="s">
        <v>956</v>
      </c>
      <c r="C2728" s="264" t="s">
        <v>51</v>
      </c>
      <c r="D2728" s="265">
        <v>64.91</v>
      </c>
    </row>
    <row r="2729" spans="1:4" ht="13.5">
      <c r="A2729" s="263">
        <v>93673</v>
      </c>
      <c r="B2729" s="263" t="s">
        <v>957</v>
      </c>
      <c r="C2729" s="264" t="s">
        <v>51</v>
      </c>
      <c r="D2729" s="265">
        <v>70.92</v>
      </c>
    </row>
    <row r="2730" spans="1:4" ht="13.5">
      <c r="A2730" s="263">
        <v>72339</v>
      </c>
      <c r="B2730" s="263" t="s">
        <v>177</v>
      </c>
      <c r="C2730" s="264" t="s">
        <v>51</v>
      </c>
      <c r="D2730" s="265">
        <v>47.44</v>
      </c>
    </row>
    <row r="2731" spans="1:4" ht="13.5">
      <c r="A2731" s="263">
        <v>83403</v>
      </c>
      <c r="B2731" s="263" t="s">
        <v>1575</v>
      </c>
      <c r="C2731" s="264" t="s">
        <v>51</v>
      </c>
      <c r="D2731" s="265">
        <v>15.33</v>
      </c>
    </row>
    <row r="2732" spans="1:4" ht="13.5">
      <c r="A2732" s="263">
        <v>83465</v>
      </c>
      <c r="B2732" s="263" t="s">
        <v>260</v>
      </c>
      <c r="C2732" s="264" t="s">
        <v>51</v>
      </c>
      <c r="D2732" s="265">
        <v>39.159999999999997</v>
      </c>
    </row>
    <row r="2733" spans="1:4" ht="13.5">
      <c r="A2733" s="263">
        <v>91945</v>
      </c>
      <c r="B2733" s="263" t="s">
        <v>818</v>
      </c>
      <c r="C2733" s="264" t="s">
        <v>51</v>
      </c>
      <c r="D2733" s="265">
        <v>6.77</v>
      </c>
    </row>
    <row r="2734" spans="1:4" ht="13.5">
      <c r="A2734" s="263">
        <v>91946</v>
      </c>
      <c r="B2734" s="263" t="s">
        <v>819</v>
      </c>
      <c r="C2734" s="264" t="s">
        <v>51</v>
      </c>
      <c r="D2734" s="265">
        <v>5.68</v>
      </c>
    </row>
    <row r="2735" spans="1:4" ht="13.5">
      <c r="A2735" s="263">
        <v>91947</v>
      </c>
      <c r="B2735" s="263" t="s">
        <v>820</v>
      </c>
      <c r="C2735" s="264" t="s">
        <v>51</v>
      </c>
      <c r="D2735" s="265">
        <v>5</v>
      </c>
    </row>
    <row r="2736" spans="1:4" ht="13.5">
      <c r="A2736" s="263">
        <v>91949</v>
      </c>
      <c r="B2736" s="263" t="s">
        <v>821</v>
      </c>
      <c r="C2736" s="264" t="s">
        <v>51</v>
      </c>
      <c r="D2736" s="265">
        <v>10.42</v>
      </c>
    </row>
    <row r="2737" spans="1:4" ht="13.5">
      <c r="A2737" s="263">
        <v>91950</v>
      </c>
      <c r="B2737" s="263" t="s">
        <v>822</v>
      </c>
      <c r="C2737" s="264" t="s">
        <v>51</v>
      </c>
      <c r="D2737" s="265">
        <v>9.11</v>
      </c>
    </row>
    <row r="2738" spans="1:4" ht="13.5">
      <c r="A2738" s="263">
        <v>91951</v>
      </c>
      <c r="B2738" s="263" t="s">
        <v>823</v>
      </c>
      <c r="C2738" s="264" t="s">
        <v>51</v>
      </c>
      <c r="D2738" s="265">
        <v>8.32</v>
      </c>
    </row>
    <row r="2739" spans="1:4" ht="13.5">
      <c r="A2739" s="263">
        <v>91952</v>
      </c>
      <c r="B2739" s="263" t="s">
        <v>3333</v>
      </c>
      <c r="C2739" s="264" t="s">
        <v>51</v>
      </c>
      <c r="D2739" s="265">
        <v>12.72</v>
      </c>
    </row>
    <row r="2740" spans="1:4" ht="13.5">
      <c r="A2740" s="263">
        <v>91953</v>
      </c>
      <c r="B2740" s="263" t="s">
        <v>824</v>
      </c>
      <c r="C2740" s="264" t="s">
        <v>51</v>
      </c>
      <c r="D2740" s="265">
        <v>18.399999999999999</v>
      </c>
    </row>
    <row r="2741" spans="1:4" ht="13.5">
      <c r="A2741" s="263">
        <v>91954</v>
      </c>
      <c r="B2741" s="263" t="s">
        <v>3334</v>
      </c>
      <c r="C2741" s="264" t="s">
        <v>51</v>
      </c>
      <c r="D2741" s="265">
        <v>17.079999999999998</v>
      </c>
    </row>
    <row r="2742" spans="1:4" ht="13.5">
      <c r="A2742" s="263">
        <v>91955</v>
      </c>
      <c r="B2742" s="263" t="s">
        <v>825</v>
      </c>
      <c r="C2742" s="264" t="s">
        <v>51</v>
      </c>
      <c r="D2742" s="265">
        <v>22.76</v>
      </c>
    </row>
    <row r="2743" spans="1:4" ht="13.5">
      <c r="A2743" s="263">
        <v>91956</v>
      </c>
      <c r="B2743" s="263" t="s">
        <v>3335</v>
      </c>
      <c r="C2743" s="264" t="s">
        <v>51</v>
      </c>
      <c r="D2743" s="265">
        <v>27.77</v>
      </c>
    </row>
    <row r="2744" spans="1:4" ht="13.5">
      <c r="A2744" s="263">
        <v>91957</v>
      </c>
      <c r="B2744" s="263" t="s">
        <v>3336</v>
      </c>
      <c r="C2744" s="264" t="s">
        <v>51</v>
      </c>
      <c r="D2744" s="265">
        <v>33.450000000000003</v>
      </c>
    </row>
    <row r="2745" spans="1:4" ht="13.5">
      <c r="A2745" s="263">
        <v>91958</v>
      </c>
      <c r="B2745" s="263" t="s">
        <v>3337</v>
      </c>
      <c r="C2745" s="264" t="s">
        <v>51</v>
      </c>
      <c r="D2745" s="265">
        <v>23.44</v>
      </c>
    </row>
    <row r="2746" spans="1:4" ht="13.5">
      <c r="A2746" s="263">
        <v>91959</v>
      </c>
      <c r="B2746" s="263" t="s">
        <v>826</v>
      </c>
      <c r="C2746" s="264" t="s">
        <v>51</v>
      </c>
      <c r="D2746" s="265">
        <v>29.12</v>
      </c>
    </row>
    <row r="2747" spans="1:4" ht="13.5">
      <c r="A2747" s="263">
        <v>91960</v>
      </c>
      <c r="B2747" s="263" t="s">
        <v>827</v>
      </c>
      <c r="C2747" s="264" t="s">
        <v>51</v>
      </c>
      <c r="D2747" s="265">
        <v>32.130000000000003</v>
      </c>
    </row>
    <row r="2748" spans="1:4" ht="13.5">
      <c r="A2748" s="263">
        <v>91961</v>
      </c>
      <c r="B2748" s="263" t="s">
        <v>828</v>
      </c>
      <c r="C2748" s="264" t="s">
        <v>51</v>
      </c>
      <c r="D2748" s="265">
        <v>37.81</v>
      </c>
    </row>
    <row r="2749" spans="1:4" ht="13.5">
      <c r="A2749" s="263">
        <v>91962</v>
      </c>
      <c r="B2749" s="263" t="s">
        <v>3338</v>
      </c>
      <c r="C2749" s="264" t="s">
        <v>51</v>
      </c>
      <c r="D2749" s="265">
        <v>42.86</v>
      </c>
    </row>
    <row r="2750" spans="1:4" ht="13.5">
      <c r="A2750" s="263">
        <v>91963</v>
      </c>
      <c r="B2750" s="263" t="s">
        <v>3339</v>
      </c>
      <c r="C2750" s="264" t="s">
        <v>51</v>
      </c>
      <c r="D2750" s="265">
        <v>48.54</v>
      </c>
    </row>
    <row r="2751" spans="1:4" ht="13.5">
      <c r="A2751" s="263">
        <v>91964</v>
      </c>
      <c r="B2751" s="263" t="s">
        <v>3340</v>
      </c>
      <c r="C2751" s="264" t="s">
        <v>51</v>
      </c>
      <c r="D2751" s="265">
        <v>38.49</v>
      </c>
    </row>
    <row r="2752" spans="1:4" ht="13.5">
      <c r="A2752" s="263">
        <v>91965</v>
      </c>
      <c r="B2752" s="263" t="s">
        <v>3341</v>
      </c>
      <c r="C2752" s="264" t="s">
        <v>51</v>
      </c>
      <c r="D2752" s="265">
        <v>44.17</v>
      </c>
    </row>
    <row r="2753" spans="1:4" ht="13.5">
      <c r="A2753" s="263">
        <v>91966</v>
      </c>
      <c r="B2753" s="263" t="s">
        <v>3342</v>
      </c>
      <c r="C2753" s="264" t="s">
        <v>51</v>
      </c>
      <c r="D2753" s="265">
        <v>34.17</v>
      </c>
    </row>
    <row r="2754" spans="1:4" ht="13.5">
      <c r="A2754" s="263">
        <v>91967</v>
      </c>
      <c r="B2754" s="263" t="s">
        <v>829</v>
      </c>
      <c r="C2754" s="264" t="s">
        <v>51</v>
      </c>
      <c r="D2754" s="265">
        <v>39.85</v>
      </c>
    </row>
    <row r="2755" spans="1:4" ht="13.5">
      <c r="A2755" s="263">
        <v>91968</v>
      </c>
      <c r="B2755" s="263" t="s">
        <v>830</v>
      </c>
      <c r="C2755" s="264" t="s">
        <v>51</v>
      </c>
      <c r="D2755" s="265">
        <v>47.18</v>
      </c>
    </row>
    <row r="2756" spans="1:4" ht="13.5">
      <c r="A2756" s="263">
        <v>91969</v>
      </c>
      <c r="B2756" s="263" t="s">
        <v>831</v>
      </c>
      <c r="C2756" s="264" t="s">
        <v>51</v>
      </c>
      <c r="D2756" s="265">
        <v>52.86</v>
      </c>
    </row>
    <row r="2757" spans="1:4" ht="13.5">
      <c r="A2757" s="263">
        <v>91970</v>
      </c>
      <c r="B2757" s="263" t="s">
        <v>3343</v>
      </c>
      <c r="C2757" s="264" t="s">
        <v>51</v>
      </c>
      <c r="D2757" s="265">
        <v>49.46</v>
      </c>
    </row>
    <row r="2758" spans="1:4" ht="13.5">
      <c r="A2758" s="263">
        <v>91971</v>
      </c>
      <c r="B2758" s="263" t="s">
        <v>3344</v>
      </c>
      <c r="C2758" s="264" t="s">
        <v>51</v>
      </c>
      <c r="D2758" s="265">
        <v>58.57</v>
      </c>
    </row>
    <row r="2759" spans="1:4" ht="13.5">
      <c r="A2759" s="263">
        <v>91972</v>
      </c>
      <c r="B2759" s="263" t="s">
        <v>3345</v>
      </c>
      <c r="C2759" s="264" t="s">
        <v>51</v>
      </c>
      <c r="D2759" s="265">
        <v>53.81</v>
      </c>
    </row>
    <row r="2760" spans="1:4" ht="13.5">
      <c r="A2760" s="263">
        <v>91973</v>
      </c>
      <c r="B2760" s="263" t="s">
        <v>3346</v>
      </c>
      <c r="C2760" s="264" t="s">
        <v>51</v>
      </c>
      <c r="D2760" s="265">
        <v>62.92</v>
      </c>
    </row>
    <row r="2761" spans="1:4" ht="13.5">
      <c r="A2761" s="263">
        <v>91974</v>
      </c>
      <c r="B2761" s="263" t="s">
        <v>3347</v>
      </c>
      <c r="C2761" s="264" t="s">
        <v>51</v>
      </c>
      <c r="D2761" s="265">
        <v>45.1</v>
      </c>
    </row>
    <row r="2762" spans="1:4" ht="13.5">
      <c r="A2762" s="263">
        <v>91975</v>
      </c>
      <c r="B2762" s="263" t="s">
        <v>832</v>
      </c>
      <c r="C2762" s="264" t="s">
        <v>51</v>
      </c>
      <c r="D2762" s="265">
        <v>54.21</v>
      </c>
    </row>
    <row r="2763" spans="1:4" ht="13.5">
      <c r="A2763" s="263">
        <v>91976</v>
      </c>
      <c r="B2763" s="263" t="s">
        <v>3348</v>
      </c>
      <c r="C2763" s="264" t="s">
        <v>51</v>
      </c>
      <c r="D2763" s="265">
        <v>66.61</v>
      </c>
    </row>
    <row r="2764" spans="1:4" ht="13.5">
      <c r="A2764" s="263">
        <v>91977</v>
      </c>
      <c r="B2764" s="263" t="s">
        <v>833</v>
      </c>
      <c r="C2764" s="264" t="s">
        <v>51</v>
      </c>
      <c r="D2764" s="265">
        <v>75.72</v>
      </c>
    </row>
    <row r="2765" spans="1:4" ht="13.5">
      <c r="A2765" s="263">
        <v>91978</v>
      </c>
      <c r="B2765" s="263" t="s">
        <v>5624</v>
      </c>
      <c r="C2765" s="264" t="s">
        <v>51</v>
      </c>
      <c r="D2765" s="265">
        <v>27.46</v>
      </c>
    </row>
    <row r="2766" spans="1:4" ht="13.5">
      <c r="A2766" s="263">
        <v>91979</v>
      </c>
      <c r="B2766" s="263" t="s">
        <v>5625</v>
      </c>
      <c r="C2766" s="264" t="s">
        <v>51</v>
      </c>
      <c r="D2766" s="265">
        <v>33.14</v>
      </c>
    </row>
    <row r="2767" spans="1:4" ht="13.5">
      <c r="A2767" s="263">
        <v>91980</v>
      </c>
      <c r="B2767" s="263" t="s">
        <v>5626</v>
      </c>
      <c r="C2767" s="264" t="s">
        <v>51</v>
      </c>
      <c r="D2767" s="265">
        <v>26.54</v>
      </c>
    </row>
    <row r="2768" spans="1:4" ht="13.5">
      <c r="A2768" s="263">
        <v>91981</v>
      </c>
      <c r="B2768" s="263" t="s">
        <v>5627</v>
      </c>
      <c r="C2768" s="264" t="s">
        <v>51</v>
      </c>
      <c r="D2768" s="265">
        <v>32.22</v>
      </c>
    </row>
    <row r="2769" spans="1:4" ht="13.5">
      <c r="A2769" s="263">
        <v>91982</v>
      </c>
      <c r="B2769" s="263" t="s">
        <v>5628</v>
      </c>
      <c r="C2769" s="264" t="s">
        <v>51</v>
      </c>
      <c r="D2769" s="265">
        <v>65.680000000000007</v>
      </c>
    </row>
    <row r="2770" spans="1:4" ht="13.5">
      <c r="A2770" s="263">
        <v>91983</v>
      </c>
      <c r="B2770" s="263" t="s">
        <v>5629</v>
      </c>
      <c r="C2770" s="264" t="s">
        <v>51</v>
      </c>
      <c r="D2770" s="265">
        <v>71.36</v>
      </c>
    </row>
    <row r="2771" spans="1:4" ht="13.5">
      <c r="A2771" s="263">
        <v>91984</v>
      </c>
      <c r="B2771" s="263" t="s">
        <v>5630</v>
      </c>
      <c r="C2771" s="264" t="s">
        <v>51</v>
      </c>
      <c r="D2771" s="265">
        <v>11.88</v>
      </c>
    </row>
    <row r="2772" spans="1:4" ht="13.5">
      <c r="A2772" s="263">
        <v>91985</v>
      </c>
      <c r="B2772" s="263" t="s">
        <v>5631</v>
      </c>
      <c r="C2772" s="264" t="s">
        <v>51</v>
      </c>
      <c r="D2772" s="265">
        <v>17.559999999999999</v>
      </c>
    </row>
    <row r="2773" spans="1:4" ht="13.5">
      <c r="A2773" s="263">
        <v>91986</v>
      </c>
      <c r="B2773" s="263" t="s">
        <v>5632</v>
      </c>
      <c r="C2773" s="264" t="s">
        <v>51</v>
      </c>
      <c r="D2773" s="265">
        <v>25.7</v>
      </c>
    </row>
    <row r="2774" spans="1:4" ht="13.5">
      <c r="A2774" s="263">
        <v>91987</v>
      </c>
      <c r="B2774" s="263" t="s">
        <v>5633</v>
      </c>
      <c r="C2774" s="264" t="s">
        <v>51</v>
      </c>
      <c r="D2774" s="265">
        <v>31.38</v>
      </c>
    </row>
    <row r="2775" spans="1:4" ht="13.5">
      <c r="A2775" s="263">
        <v>91988</v>
      </c>
      <c r="B2775" s="263" t="s">
        <v>5634</v>
      </c>
      <c r="C2775" s="264" t="s">
        <v>51</v>
      </c>
      <c r="D2775" s="265">
        <v>14.95</v>
      </c>
    </row>
    <row r="2776" spans="1:4" ht="13.5">
      <c r="A2776" s="263">
        <v>91989</v>
      </c>
      <c r="B2776" s="263" t="s">
        <v>5635</v>
      </c>
      <c r="C2776" s="264" t="s">
        <v>51</v>
      </c>
      <c r="D2776" s="265">
        <v>20.63</v>
      </c>
    </row>
    <row r="2777" spans="1:4" ht="13.5">
      <c r="A2777" s="263">
        <v>91990</v>
      </c>
      <c r="B2777" s="263" t="s">
        <v>91</v>
      </c>
      <c r="C2777" s="264" t="s">
        <v>51</v>
      </c>
      <c r="D2777" s="265">
        <v>22.49</v>
      </c>
    </row>
    <row r="2778" spans="1:4" ht="13.5">
      <c r="A2778" s="263">
        <v>91991</v>
      </c>
      <c r="B2778" s="263" t="s">
        <v>834</v>
      </c>
      <c r="C2778" s="264" t="s">
        <v>51</v>
      </c>
      <c r="D2778" s="265">
        <v>24.15</v>
      </c>
    </row>
    <row r="2779" spans="1:4" ht="13.5">
      <c r="A2779" s="263">
        <v>91992</v>
      </c>
      <c r="B2779" s="263" t="s">
        <v>3349</v>
      </c>
      <c r="C2779" s="264" t="s">
        <v>51</v>
      </c>
      <c r="D2779" s="265">
        <v>28.17</v>
      </c>
    </row>
    <row r="2780" spans="1:4" ht="13.5">
      <c r="A2780" s="263">
        <v>91993</v>
      </c>
      <c r="B2780" s="263" t="s">
        <v>3350</v>
      </c>
      <c r="C2780" s="264" t="s">
        <v>51</v>
      </c>
      <c r="D2780" s="265">
        <v>29.83</v>
      </c>
    </row>
    <row r="2781" spans="1:4" ht="13.5">
      <c r="A2781" s="263">
        <v>91994</v>
      </c>
      <c r="B2781" s="263" t="s">
        <v>835</v>
      </c>
      <c r="C2781" s="264" t="s">
        <v>51</v>
      </c>
      <c r="D2781" s="265">
        <v>16.22</v>
      </c>
    </row>
    <row r="2782" spans="1:4" ht="13.5">
      <c r="A2782" s="263">
        <v>91995</v>
      </c>
      <c r="B2782" s="263" t="s">
        <v>836</v>
      </c>
      <c r="C2782" s="264" t="s">
        <v>51</v>
      </c>
      <c r="D2782" s="265">
        <v>17.88</v>
      </c>
    </row>
    <row r="2783" spans="1:4" ht="13.5">
      <c r="A2783" s="263">
        <v>91996</v>
      </c>
      <c r="B2783" s="263" t="s">
        <v>3351</v>
      </c>
      <c r="C2783" s="264" t="s">
        <v>51</v>
      </c>
      <c r="D2783" s="265">
        <v>21.9</v>
      </c>
    </row>
    <row r="2784" spans="1:4" ht="13.5">
      <c r="A2784" s="263">
        <v>91997</v>
      </c>
      <c r="B2784" s="263" t="s">
        <v>3352</v>
      </c>
      <c r="C2784" s="264" t="s">
        <v>51</v>
      </c>
      <c r="D2784" s="265">
        <v>23.56</v>
      </c>
    </row>
    <row r="2785" spans="1:4" ht="13.5">
      <c r="A2785" s="263">
        <v>91998</v>
      </c>
      <c r="B2785" s="263" t="s">
        <v>837</v>
      </c>
      <c r="C2785" s="264" t="s">
        <v>51</v>
      </c>
      <c r="D2785" s="265">
        <v>13.78</v>
      </c>
    </row>
    <row r="2786" spans="1:4" ht="13.5">
      <c r="A2786" s="263">
        <v>91999</v>
      </c>
      <c r="B2786" s="263" t="s">
        <v>838</v>
      </c>
      <c r="C2786" s="264" t="s">
        <v>51</v>
      </c>
      <c r="D2786" s="265">
        <v>15.44</v>
      </c>
    </row>
    <row r="2787" spans="1:4" ht="13.5">
      <c r="A2787" s="263">
        <v>92000</v>
      </c>
      <c r="B2787" s="263" t="s">
        <v>3353</v>
      </c>
      <c r="C2787" s="264" t="s">
        <v>51</v>
      </c>
      <c r="D2787" s="265">
        <v>19.46</v>
      </c>
    </row>
    <row r="2788" spans="1:4" ht="13.5">
      <c r="A2788" s="263">
        <v>92001</v>
      </c>
      <c r="B2788" s="263" t="s">
        <v>3354</v>
      </c>
      <c r="C2788" s="264" t="s">
        <v>51</v>
      </c>
      <c r="D2788" s="265">
        <v>21.12</v>
      </c>
    </row>
    <row r="2789" spans="1:4" ht="13.5">
      <c r="A2789" s="263">
        <v>92002</v>
      </c>
      <c r="B2789" s="263" t="s">
        <v>3355</v>
      </c>
      <c r="C2789" s="264" t="s">
        <v>51</v>
      </c>
      <c r="D2789" s="265">
        <v>30.41</v>
      </c>
    </row>
    <row r="2790" spans="1:4" ht="13.5">
      <c r="A2790" s="263">
        <v>92003</v>
      </c>
      <c r="B2790" s="263" t="s">
        <v>3356</v>
      </c>
      <c r="C2790" s="264" t="s">
        <v>51</v>
      </c>
      <c r="D2790" s="265">
        <v>33.729999999999997</v>
      </c>
    </row>
    <row r="2791" spans="1:4" ht="13.5">
      <c r="A2791" s="263">
        <v>92004</v>
      </c>
      <c r="B2791" s="263" t="s">
        <v>3357</v>
      </c>
      <c r="C2791" s="264" t="s">
        <v>51</v>
      </c>
      <c r="D2791" s="265">
        <v>36.090000000000003</v>
      </c>
    </row>
    <row r="2792" spans="1:4" ht="13.5">
      <c r="A2792" s="263">
        <v>92005</v>
      </c>
      <c r="B2792" s="263" t="s">
        <v>3358</v>
      </c>
      <c r="C2792" s="264" t="s">
        <v>51</v>
      </c>
      <c r="D2792" s="265">
        <v>39.409999999999997</v>
      </c>
    </row>
    <row r="2793" spans="1:4" ht="13.5">
      <c r="A2793" s="263">
        <v>92006</v>
      </c>
      <c r="B2793" s="263" t="s">
        <v>3359</v>
      </c>
      <c r="C2793" s="264" t="s">
        <v>51</v>
      </c>
      <c r="D2793" s="265">
        <v>25.54</v>
      </c>
    </row>
    <row r="2794" spans="1:4" ht="13.5">
      <c r="A2794" s="263">
        <v>92007</v>
      </c>
      <c r="B2794" s="263" t="s">
        <v>3360</v>
      </c>
      <c r="C2794" s="264" t="s">
        <v>51</v>
      </c>
      <c r="D2794" s="265">
        <v>28.86</v>
      </c>
    </row>
    <row r="2795" spans="1:4" ht="13.5">
      <c r="A2795" s="263">
        <v>92008</v>
      </c>
      <c r="B2795" s="263" t="s">
        <v>3361</v>
      </c>
      <c r="C2795" s="264" t="s">
        <v>51</v>
      </c>
      <c r="D2795" s="265">
        <v>31.22</v>
      </c>
    </row>
    <row r="2796" spans="1:4" ht="13.5">
      <c r="A2796" s="263">
        <v>92009</v>
      </c>
      <c r="B2796" s="263" t="s">
        <v>3362</v>
      </c>
      <c r="C2796" s="264" t="s">
        <v>51</v>
      </c>
      <c r="D2796" s="265">
        <v>34.54</v>
      </c>
    </row>
    <row r="2797" spans="1:4" ht="13.5">
      <c r="A2797" s="263">
        <v>92010</v>
      </c>
      <c r="B2797" s="263" t="s">
        <v>3363</v>
      </c>
      <c r="C2797" s="264" t="s">
        <v>51</v>
      </c>
      <c r="D2797" s="265">
        <v>44.6</v>
      </c>
    </row>
    <row r="2798" spans="1:4" ht="13.5">
      <c r="A2798" s="263">
        <v>92011</v>
      </c>
      <c r="B2798" s="263" t="s">
        <v>3364</v>
      </c>
      <c r="C2798" s="264" t="s">
        <v>51</v>
      </c>
      <c r="D2798" s="265">
        <v>49.58</v>
      </c>
    </row>
    <row r="2799" spans="1:4" ht="13.5">
      <c r="A2799" s="263">
        <v>92012</v>
      </c>
      <c r="B2799" s="263" t="s">
        <v>3365</v>
      </c>
      <c r="C2799" s="264" t="s">
        <v>51</v>
      </c>
      <c r="D2799" s="265">
        <v>50.28</v>
      </c>
    </row>
    <row r="2800" spans="1:4" ht="13.5">
      <c r="A2800" s="263">
        <v>92013</v>
      </c>
      <c r="B2800" s="263" t="s">
        <v>3366</v>
      </c>
      <c r="C2800" s="264" t="s">
        <v>51</v>
      </c>
      <c r="D2800" s="265">
        <v>55.26</v>
      </c>
    </row>
    <row r="2801" spans="1:4" ht="13.5">
      <c r="A2801" s="263">
        <v>92014</v>
      </c>
      <c r="B2801" s="263" t="s">
        <v>3367</v>
      </c>
      <c r="C2801" s="264" t="s">
        <v>51</v>
      </c>
      <c r="D2801" s="265">
        <v>37.29</v>
      </c>
    </row>
    <row r="2802" spans="1:4" ht="13.5">
      <c r="A2802" s="263">
        <v>92015</v>
      </c>
      <c r="B2802" s="263" t="s">
        <v>3368</v>
      </c>
      <c r="C2802" s="264" t="s">
        <v>51</v>
      </c>
      <c r="D2802" s="265">
        <v>42.27</v>
      </c>
    </row>
    <row r="2803" spans="1:4" ht="13.5">
      <c r="A2803" s="263">
        <v>92016</v>
      </c>
      <c r="B2803" s="263" t="s">
        <v>3369</v>
      </c>
      <c r="C2803" s="264" t="s">
        <v>51</v>
      </c>
      <c r="D2803" s="265">
        <v>42.97</v>
      </c>
    </row>
    <row r="2804" spans="1:4" ht="13.5">
      <c r="A2804" s="263">
        <v>92017</v>
      </c>
      <c r="B2804" s="263" t="s">
        <v>3370</v>
      </c>
      <c r="C2804" s="264" t="s">
        <v>51</v>
      </c>
      <c r="D2804" s="265">
        <v>47.95</v>
      </c>
    </row>
    <row r="2805" spans="1:4" ht="13.5">
      <c r="A2805" s="263">
        <v>92018</v>
      </c>
      <c r="B2805" s="263" t="s">
        <v>3371</v>
      </c>
      <c r="C2805" s="264" t="s">
        <v>51</v>
      </c>
      <c r="D2805" s="265">
        <v>49.39</v>
      </c>
    </row>
    <row r="2806" spans="1:4" ht="13.5">
      <c r="A2806" s="263">
        <v>92019</v>
      </c>
      <c r="B2806" s="263" t="s">
        <v>3372</v>
      </c>
      <c r="C2806" s="264" t="s">
        <v>51</v>
      </c>
      <c r="D2806" s="265">
        <v>58.5</v>
      </c>
    </row>
    <row r="2807" spans="1:4" ht="13.5">
      <c r="A2807" s="263">
        <v>92020</v>
      </c>
      <c r="B2807" s="263" t="s">
        <v>3373</v>
      </c>
      <c r="C2807" s="264" t="s">
        <v>51</v>
      </c>
      <c r="D2807" s="265">
        <v>73.06</v>
      </c>
    </row>
    <row r="2808" spans="1:4" ht="13.5">
      <c r="A2808" s="263">
        <v>92021</v>
      </c>
      <c r="B2808" s="263" t="s">
        <v>3374</v>
      </c>
      <c r="C2808" s="264" t="s">
        <v>51</v>
      </c>
      <c r="D2808" s="265">
        <v>82.17</v>
      </c>
    </row>
    <row r="2809" spans="1:4" ht="13.5">
      <c r="A2809" s="263">
        <v>92022</v>
      </c>
      <c r="B2809" s="263" t="s">
        <v>839</v>
      </c>
      <c r="C2809" s="264" t="s">
        <v>51</v>
      </c>
      <c r="D2809" s="265">
        <v>26.91</v>
      </c>
    </row>
    <row r="2810" spans="1:4" ht="13.5">
      <c r="A2810" s="263">
        <v>92023</v>
      </c>
      <c r="B2810" s="263" t="s">
        <v>3375</v>
      </c>
      <c r="C2810" s="264" t="s">
        <v>51</v>
      </c>
      <c r="D2810" s="265">
        <v>32.590000000000003</v>
      </c>
    </row>
    <row r="2811" spans="1:4" ht="13.5">
      <c r="A2811" s="263">
        <v>92024</v>
      </c>
      <c r="B2811" s="263" t="s">
        <v>3376</v>
      </c>
      <c r="C2811" s="264" t="s">
        <v>51</v>
      </c>
      <c r="D2811" s="265">
        <v>41.14</v>
      </c>
    </row>
    <row r="2812" spans="1:4" ht="13.5">
      <c r="A2812" s="263">
        <v>92025</v>
      </c>
      <c r="B2812" s="263" t="s">
        <v>3377</v>
      </c>
      <c r="C2812" s="264" t="s">
        <v>51</v>
      </c>
      <c r="D2812" s="265">
        <v>46.82</v>
      </c>
    </row>
    <row r="2813" spans="1:4" ht="13.5">
      <c r="A2813" s="263">
        <v>92026</v>
      </c>
      <c r="B2813" s="263" t="s">
        <v>3378</v>
      </c>
      <c r="C2813" s="264" t="s">
        <v>51</v>
      </c>
      <c r="D2813" s="265">
        <v>37.630000000000003</v>
      </c>
    </row>
    <row r="2814" spans="1:4" ht="13.5">
      <c r="A2814" s="263">
        <v>92027</v>
      </c>
      <c r="B2814" s="263" t="s">
        <v>3379</v>
      </c>
      <c r="C2814" s="264" t="s">
        <v>51</v>
      </c>
      <c r="D2814" s="265">
        <v>43.31</v>
      </c>
    </row>
    <row r="2815" spans="1:4" ht="13.5">
      <c r="A2815" s="263">
        <v>92028</v>
      </c>
      <c r="B2815" s="263" t="s">
        <v>3380</v>
      </c>
      <c r="C2815" s="264" t="s">
        <v>51</v>
      </c>
      <c r="D2815" s="265">
        <v>31.27</v>
      </c>
    </row>
    <row r="2816" spans="1:4" ht="13.5">
      <c r="A2816" s="263">
        <v>92029</v>
      </c>
      <c r="B2816" s="263" t="s">
        <v>3381</v>
      </c>
      <c r="C2816" s="264" t="s">
        <v>51</v>
      </c>
      <c r="D2816" s="265">
        <v>36.950000000000003</v>
      </c>
    </row>
    <row r="2817" spans="1:4" ht="13.5">
      <c r="A2817" s="263">
        <v>92030</v>
      </c>
      <c r="B2817" s="263" t="s">
        <v>3382</v>
      </c>
      <c r="C2817" s="264" t="s">
        <v>51</v>
      </c>
      <c r="D2817" s="265">
        <v>45.46</v>
      </c>
    </row>
    <row r="2818" spans="1:4" ht="13.5">
      <c r="A2818" s="263">
        <v>92031</v>
      </c>
      <c r="B2818" s="263" t="s">
        <v>3383</v>
      </c>
      <c r="C2818" s="264" t="s">
        <v>51</v>
      </c>
      <c r="D2818" s="265">
        <v>51.14</v>
      </c>
    </row>
    <row r="2819" spans="1:4" ht="13.5">
      <c r="A2819" s="263">
        <v>92032</v>
      </c>
      <c r="B2819" s="263" t="s">
        <v>3384</v>
      </c>
      <c r="C2819" s="264" t="s">
        <v>51</v>
      </c>
      <c r="D2819" s="265">
        <v>46.32</v>
      </c>
    </row>
    <row r="2820" spans="1:4" ht="13.5">
      <c r="A2820" s="263">
        <v>92033</v>
      </c>
      <c r="B2820" s="263" t="s">
        <v>3385</v>
      </c>
      <c r="C2820" s="264" t="s">
        <v>51</v>
      </c>
      <c r="D2820" s="265">
        <v>52</v>
      </c>
    </row>
    <row r="2821" spans="1:4" ht="13.5">
      <c r="A2821" s="263">
        <v>92034</v>
      </c>
      <c r="B2821" s="263" t="s">
        <v>3386</v>
      </c>
      <c r="C2821" s="264" t="s">
        <v>51</v>
      </c>
      <c r="D2821" s="265">
        <v>42</v>
      </c>
    </row>
    <row r="2822" spans="1:4" ht="13.5">
      <c r="A2822" s="263">
        <v>92035</v>
      </c>
      <c r="B2822" s="263" t="s">
        <v>3387</v>
      </c>
      <c r="C2822" s="264" t="s">
        <v>51</v>
      </c>
      <c r="D2822" s="265">
        <v>47.68</v>
      </c>
    </row>
    <row r="2823" spans="1:4" ht="13.5">
      <c r="A2823" s="263">
        <v>72278</v>
      </c>
      <c r="B2823" s="263" t="s">
        <v>163</v>
      </c>
      <c r="C2823" s="264" t="s">
        <v>51</v>
      </c>
      <c r="D2823" s="265">
        <v>60.29</v>
      </c>
    </row>
    <row r="2824" spans="1:4" ht="13.5">
      <c r="A2824" s="263">
        <v>72280</v>
      </c>
      <c r="B2824" s="263" t="s">
        <v>164</v>
      </c>
      <c r="C2824" s="264" t="s">
        <v>51</v>
      </c>
      <c r="D2824" s="265">
        <v>39.96</v>
      </c>
    </row>
    <row r="2825" spans="1:4" ht="13.5">
      <c r="A2825" s="263" t="s">
        <v>5428</v>
      </c>
      <c r="B2825" s="263" t="s">
        <v>5429</v>
      </c>
      <c r="C2825" s="264" t="s">
        <v>51</v>
      </c>
      <c r="D2825" s="265">
        <v>133.22999999999999</v>
      </c>
    </row>
    <row r="2826" spans="1:4" ht="13.5">
      <c r="A2826" s="263" t="s">
        <v>5430</v>
      </c>
      <c r="B2826" s="263" t="s">
        <v>5431</v>
      </c>
      <c r="C2826" s="264" t="s">
        <v>51</v>
      </c>
      <c r="D2826" s="265">
        <v>176.81</v>
      </c>
    </row>
    <row r="2827" spans="1:4" ht="13.5">
      <c r="A2827" s="263" t="s">
        <v>5432</v>
      </c>
      <c r="B2827" s="263" t="s">
        <v>5433</v>
      </c>
      <c r="C2827" s="264" t="s">
        <v>51</v>
      </c>
      <c r="D2827" s="265">
        <v>50.31</v>
      </c>
    </row>
    <row r="2828" spans="1:4" ht="13.5">
      <c r="A2828" s="263">
        <v>83391</v>
      </c>
      <c r="B2828" s="263" t="s">
        <v>1568</v>
      </c>
      <c r="C2828" s="264" t="s">
        <v>51</v>
      </c>
      <c r="D2828" s="265">
        <v>27.18</v>
      </c>
    </row>
    <row r="2829" spans="1:4" ht="13.5">
      <c r="A2829" s="263">
        <v>83392</v>
      </c>
      <c r="B2829" s="263" t="s">
        <v>1569</v>
      </c>
      <c r="C2829" s="264" t="s">
        <v>51</v>
      </c>
      <c r="D2829" s="265">
        <v>19.989999999999998</v>
      </c>
    </row>
    <row r="2830" spans="1:4" ht="13.5">
      <c r="A2830" s="263">
        <v>83393</v>
      </c>
      <c r="B2830" s="263" t="s">
        <v>1570</v>
      </c>
      <c r="C2830" s="264" t="s">
        <v>51</v>
      </c>
      <c r="D2830" s="265">
        <v>25.68</v>
      </c>
    </row>
    <row r="2831" spans="1:4" ht="13.5">
      <c r="A2831" s="263">
        <v>83470</v>
      </c>
      <c r="B2831" s="263" t="s">
        <v>261</v>
      </c>
      <c r="C2831" s="264" t="s">
        <v>51</v>
      </c>
      <c r="D2831" s="265">
        <v>56.16</v>
      </c>
    </row>
    <row r="2832" spans="1:4" ht="13.5">
      <c r="A2832" s="263">
        <v>93040</v>
      </c>
      <c r="B2832" s="263" t="s">
        <v>3958</v>
      </c>
      <c r="C2832" s="264" t="s">
        <v>51</v>
      </c>
      <c r="D2832" s="265">
        <v>9.25</v>
      </c>
    </row>
    <row r="2833" spans="1:4" ht="13.5">
      <c r="A2833" s="263">
        <v>93041</v>
      </c>
      <c r="B2833" s="263" t="s">
        <v>3959</v>
      </c>
      <c r="C2833" s="264" t="s">
        <v>51</v>
      </c>
      <c r="D2833" s="265">
        <v>55.75</v>
      </c>
    </row>
    <row r="2834" spans="1:4" ht="13.5">
      <c r="A2834" s="263">
        <v>93042</v>
      </c>
      <c r="B2834" s="263" t="s">
        <v>3960</v>
      </c>
      <c r="C2834" s="264" t="s">
        <v>51</v>
      </c>
      <c r="D2834" s="265">
        <v>18.329999999999998</v>
      </c>
    </row>
    <row r="2835" spans="1:4" ht="13.5">
      <c r="A2835" s="263">
        <v>93043</v>
      </c>
      <c r="B2835" s="263" t="s">
        <v>3961</v>
      </c>
      <c r="C2835" s="264" t="s">
        <v>51</v>
      </c>
      <c r="D2835" s="265">
        <v>24.27</v>
      </c>
    </row>
    <row r="2836" spans="1:4" ht="13.5">
      <c r="A2836" s="263">
        <v>93044</v>
      </c>
      <c r="B2836" s="263" t="s">
        <v>917</v>
      </c>
      <c r="C2836" s="264" t="s">
        <v>51</v>
      </c>
      <c r="D2836" s="265">
        <v>10.34</v>
      </c>
    </row>
    <row r="2837" spans="1:4" ht="13.5">
      <c r="A2837" s="263">
        <v>93045</v>
      </c>
      <c r="B2837" s="263" t="s">
        <v>3962</v>
      </c>
      <c r="C2837" s="264" t="s">
        <v>51</v>
      </c>
      <c r="D2837" s="265">
        <v>31.46</v>
      </c>
    </row>
    <row r="2838" spans="1:4" ht="13.5">
      <c r="A2838" s="263">
        <v>97583</v>
      </c>
      <c r="B2838" s="263" t="s">
        <v>5942</v>
      </c>
      <c r="C2838" s="264" t="s">
        <v>51</v>
      </c>
      <c r="D2838" s="265">
        <v>42.63</v>
      </c>
    </row>
    <row r="2839" spans="1:4" ht="13.5">
      <c r="A2839" s="263">
        <v>97584</v>
      </c>
      <c r="B2839" s="263" t="s">
        <v>5943</v>
      </c>
      <c r="C2839" s="264" t="s">
        <v>51</v>
      </c>
      <c r="D2839" s="265">
        <v>58.6</v>
      </c>
    </row>
    <row r="2840" spans="1:4" ht="13.5">
      <c r="A2840" s="263">
        <v>97585</v>
      </c>
      <c r="B2840" s="263" t="s">
        <v>5944</v>
      </c>
      <c r="C2840" s="264" t="s">
        <v>51</v>
      </c>
      <c r="D2840" s="265">
        <v>58.23</v>
      </c>
    </row>
    <row r="2841" spans="1:4" ht="13.5">
      <c r="A2841" s="263">
        <v>97586</v>
      </c>
      <c r="B2841" s="263" t="s">
        <v>5945</v>
      </c>
      <c r="C2841" s="264" t="s">
        <v>51</v>
      </c>
      <c r="D2841" s="265">
        <v>77.510000000000005</v>
      </c>
    </row>
    <row r="2842" spans="1:4" ht="13.5">
      <c r="A2842" s="263">
        <v>97587</v>
      </c>
      <c r="B2842" s="263" t="s">
        <v>5946</v>
      </c>
      <c r="C2842" s="264" t="s">
        <v>51</v>
      </c>
      <c r="D2842" s="265">
        <v>134.86000000000001</v>
      </c>
    </row>
    <row r="2843" spans="1:4" ht="13.5">
      <c r="A2843" s="263">
        <v>97589</v>
      </c>
      <c r="B2843" s="263" t="s">
        <v>5947</v>
      </c>
      <c r="C2843" s="264" t="s">
        <v>51</v>
      </c>
      <c r="D2843" s="265">
        <v>24.24</v>
      </c>
    </row>
    <row r="2844" spans="1:4" ht="13.5">
      <c r="A2844" s="263">
        <v>97590</v>
      </c>
      <c r="B2844" s="263" t="s">
        <v>5948</v>
      </c>
      <c r="C2844" s="264" t="s">
        <v>51</v>
      </c>
      <c r="D2844" s="265">
        <v>50.88</v>
      </c>
    </row>
    <row r="2845" spans="1:4" ht="13.5">
      <c r="A2845" s="263">
        <v>97591</v>
      </c>
      <c r="B2845" s="263" t="s">
        <v>5949</v>
      </c>
      <c r="C2845" s="264" t="s">
        <v>51</v>
      </c>
      <c r="D2845" s="265">
        <v>67.25</v>
      </c>
    </row>
    <row r="2846" spans="1:4" ht="13.5">
      <c r="A2846" s="263">
        <v>97592</v>
      </c>
      <c r="B2846" s="263" t="s">
        <v>5950</v>
      </c>
      <c r="C2846" s="264" t="s">
        <v>51</v>
      </c>
      <c r="D2846" s="265">
        <v>94.91</v>
      </c>
    </row>
    <row r="2847" spans="1:4" ht="13.5">
      <c r="A2847" s="263">
        <v>97593</v>
      </c>
      <c r="B2847" s="263" t="s">
        <v>5951</v>
      </c>
      <c r="C2847" s="264" t="s">
        <v>51</v>
      </c>
      <c r="D2847" s="265">
        <v>70.680000000000007</v>
      </c>
    </row>
    <row r="2848" spans="1:4" ht="13.5">
      <c r="A2848" s="263">
        <v>97594</v>
      </c>
      <c r="B2848" s="263" t="s">
        <v>5952</v>
      </c>
      <c r="C2848" s="264" t="s">
        <v>51</v>
      </c>
      <c r="D2848" s="265">
        <v>66.760000000000005</v>
      </c>
    </row>
    <row r="2849" spans="1:4" ht="13.5">
      <c r="A2849" s="263">
        <v>97595</v>
      </c>
      <c r="B2849" s="263" t="s">
        <v>5953</v>
      </c>
      <c r="C2849" s="264" t="s">
        <v>51</v>
      </c>
      <c r="D2849" s="265">
        <v>47.05</v>
      </c>
    </row>
    <row r="2850" spans="1:4" ht="13.5">
      <c r="A2850" s="263">
        <v>97596</v>
      </c>
      <c r="B2850" s="263" t="s">
        <v>5954</v>
      </c>
      <c r="C2850" s="264" t="s">
        <v>51</v>
      </c>
      <c r="D2850" s="265">
        <v>32.65</v>
      </c>
    </row>
    <row r="2851" spans="1:4" ht="13.5">
      <c r="A2851" s="263">
        <v>97597</v>
      </c>
      <c r="B2851" s="263" t="s">
        <v>5955</v>
      </c>
      <c r="C2851" s="264" t="s">
        <v>51</v>
      </c>
      <c r="D2851" s="265">
        <v>40.26</v>
      </c>
    </row>
    <row r="2852" spans="1:4" ht="13.5">
      <c r="A2852" s="263">
        <v>97598</v>
      </c>
      <c r="B2852" s="263" t="s">
        <v>5956</v>
      </c>
      <c r="C2852" s="264" t="s">
        <v>51</v>
      </c>
      <c r="D2852" s="265">
        <v>38.42</v>
      </c>
    </row>
    <row r="2853" spans="1:4" ht="13.5">
      <c r="A2853" s="263">
        <v>97599</v>
      </c>
      <c r="B2853" s="263" t="s">
        <v>5957</v>
      </c>
      <c r="C2853" s="264" t="s">
        <v>51</v>
      </c>
      <c r="D2853" s="265">
        <v>36.31</v>
      </c>
    </row>
    <row r="2854" spans="1:4" ht="13.5">
      <c r="A2854" s="263">
        <v>97609</v>
      </c>
      <c r="B2854" s="263" t="s">
        <v>5964</v>
      </c>
      <c r="C2854" s="264" t="s">
        <v>51</v>
      </c>
      <c r="D2854" s="265">
        <v>23.88</v>
      </c>
    </row>
    <row r="2855" spans="1:4" ht="13.5">
      <c r="A2855" s="263">
        <v>97610</v>
      </c>
      <c r="B2855" s="263" t="s">
        <v>5965</v>
      </c>
      <c r="C2855" s="264" t="s">
        <v>51</v>
      </c>
      <c r="D2855" s="265">
        <v>29.82</v>
      </c>
    </row>
    <row r="2856" spans="1:4" ht="13.5">
      <c r="A2856" s="263">
        <v>97611</v>
      </c>
      <c r="B2856" s="263" t="s">
        <v>5966</v>
      </c>
      <c r="C2856" s="264" t="s">
        <v>51</v>
      </c>
      <c r="D2856" s="265">
        <v>14.8</v>
      </c>
    </row>
    <row r="2857" spans="1:4" ht="13.5">
      <c r="A2857" s="263">
        <v>97612</v>
      </c>
      <c r="B2857" s="263" t="s">
        <v>5967</v>
      </c>
      <c r="C2857" s="264" t="s">
        <v>51</v>
      </c>
      <c r="D2857" s="265">
        <v>15.89</v>
      </c>
    </row>
    <row r="2858" spans="1:4" ht="13.5">
      <c r="A2858" s="263">
        <v>97613</v>
      </c>
      <c r="B2858" s="263" t="s">
        <v>5968</v>
      </c>
      <c r="C2858" s="264" t="s">
        <v>51</v>
      </c>
      <c r="D2858" s="265">
        <v>19.54</v>
      </c>
    </row>
    <row r="2859" spans="1:4" ht="13.5">
      <c r="A2859" s="263">
        <v>97614</v>
      </c>
      <c r="B2859" s="263" t="s">
        <v>5969</v>
      </c>
      <c r="C2859" s="264" t="s">
        <v>51</v>
      </c>
      <c r="D2859" s="265">
        <v>32.71</v>
      </c>
    </row>
    <row r="2860" spans="1:4" ht="13.5">
      <c r="A2860" s="263">
        <v>97615</v>
      </c>
      <c r="B2860" s="263" t="s">
        <v>5970</v>
      </c>
      <c r="C2860" s="264" t="s">
        <v>51</v>
      </c>
      <c r="D2860" s="265">
        <v>30.42</v>
      </c>
    </row>
    <row r="2861" spans="1:4" ht="13.5">
      <c r="A2861" s="263">
        <v>97616</v>
      </c>
      <c r="B2861" s="263" t="s">
        <v>5971</v>
      </c>
      <c r="C2861" s="264" t="s">
        <v>51</v>
      </c>
      <c r="D2861" s="265">
        <v>34.14</v>
      </c>
    </row>
    <row r="2862" spans="1:4" ht="13.5">
      <c r="A2862" s="263">
        <v>97617</v>
      </c>
      <c r="B2862" s="263" t="s">
        <v>5972</v>
      </c>
      <c r="C2862" s="264" t="s">
        <v>51</v>
      </c>
      <c r="D2862" s="265">
        <v>33.97</v>
      </c>
    </row>
    <row r="2863" spans="1:4" ht="13.5">
      <c r="A2863" s="263">
        <v>97618</v>
      </c>
      <c r="B2863" s="263" t="s">
        <v>5973</v>
      </c>
      <c r="C2863" s="264" t="s">
        <v>51</v>
      </c>
      <c r="D2863" s="265">
        <v>31.96</v>
      </c>
    </row>
    <row r="2864" spans="1:4" ht="13.5">
      <c r="A2864" s="263">
        <v>41598</v>
      </c>
      <c r="B2864" s="263" t="s">
        <v>1450</v>
      </c>
      <c r="C2864" s="264" t="s">
        <v>51</v>
      </c>
      <c r="D2864" s="266">
        <v>1360.49</v>
      </c>
    </row>
    <row r="2865" spans="1:4" ht="13.5">
      <c r="A2865" s="263">
        <v>72941</v>
      </c>
      <c r="B2865" s="263" t="s">
        <v>1535</v>
      </c>
      <c r="C2865" s="264" t="s">
        <v>51</v>
      </c>
      <c r="D2865" s="265">
        <v>170.6</v>
      </c>
    </row>
    <row r="2866" spans="1:4" ht="13.5">
      <c r="A2866" s="263">
        <v>73624</v>
      </c>
      <c r="B2866" s="263" t="s">
        <v>231</v>
      </c>
      <c r="C2866" s="264" t="s">
        <v>51</v>
      </c>
      <c r="D2866" s="265">
        <v>74.77</v>
      </c>
    </row>
    <row r="2867" spans="1:4" ht="13.5">
      <c r="A2867" s="263" t="s">
        <v>5206</v>
      </c>
      <c r="B2867" s="263" t="s">
        <v>1042</v>
      </c>
      <c r="C2867" s="264" t="s">
        <v>51</v>
      </c>
      <c r="D2867" s="265">
        <v>9.1999999999999993</v>
      </c>
    </row>
    <row r="2868" spans="1:4" ht="13.5">
      <c r="A2868" s="263" t="s">
        <v>5207</v>
      </c>
      <c r="B2868" s="263" t="s">
        <v>1043</v>
      </c>
      <c r="C2868" s="264" t="s">
        <v>51</v>
      </c>
      <c r="D2868" s="265">
        <v>9.92</v>
      </c>
    </row>
    <row r="2869" spans="1:4" ht="13.5">
      <c r="A2869" s="263" t="s">
        <v>5208</v>
      </c>
      <c r="B2869" s="263" t="s">
        <v>5209</v>
      </c>
      <c r="C2869" s="264" t="s">
        <v>51</v>
      </c>
      <c r="D2869" s="265">
        <v>7.03</v>
      </c>
    </row>
    <row r="2870" spans="1:4" ht="13.5">
      <c r="A2870" s="263" t="s">
        <v>5210</v>
      </c>
      <c r="B2870" s="263" t="s">
        <v>5211</v>
      </c>
      <c r="C2870" s="264" t="s">
        <v>51</v>
      </c>
      <c r="D2870" s="265">
        <v>4.3899999999999997</v>
      </c>
    </row>
    <row r="2871" spans="1:4" ht="13.5">
      <c r="A2871" s="263" t="s">
        <v>5212</v>
      </c>
      <c r="B2871" s="263" t="s">
        <v>5213</v>
      </c>
      <c r="C2871" s="264" t="s">
        <v>51</v>
      </c>
      <c r="D2871" s="265">
        <v>3.97</v>
      </c>
    </row>
    <row r="2872" spans="1:4" ht="13.5">
      <c r="A2872" s="263" t="s">
        <v>5235</v>
      </c>
      <c r="B2872" s="263" t="s">
        <v>5236</v>
      </c>
      <c r="C2872" s="264" t="s">
        <v>51</v>
      </c>
      <c r="D2872" s="265">
        <v>338.96</v>
      </c>
    </row>
    <row r="2873" spans="1:4" ht="13.5">
      <c r="A2873" s="263" t="s">
        <v>5237</v>
      </c>
      <c r="B2873" s="263" t="s">
        <v>5238</v>
      </c>
      <c r="C2873" s="264" t="s">
        <v>51</v>
      </c>
      <c r="D2873" s="265">
        <v>25.98</v>
      </c>
    </row>
    <row r="2874" spans="1:4" ht="13.5">
      <c r="A2874" s="263" t="s">
        <v>5239</v>
      </c>
      <c r="B2874" s="263" t="s">
        <v>5240</v>
      </c>
      <c r="C2874" s="264" t="s">
        <v>51</v>
      </c>
      <c r="D2874" s="265">
        <v>79.78</v>
      </c>
    </row>
    <row r="2875" spans="1:4" ht="13.5">
      <c r="A2875" s="263">
        <v>88543</v>
      </c>
      <c r="B2875" s="263" t="s">
        <v>2142</v>
      </c>
      <c r="C2875" s="264" t="s">
        <v>51</v>
      </c>
      <c r="D2875" s="265">
        <v>139.16999999999999</v>
      </c>
    </row>
    <row r="2876" spans="1:4" ht="13.5">
      <c r="A2876" s="263">
        <v>88544</v>
      </c>
      <c r="B2876" s="263" t="s">
        <v>2143</v>
      </c>
      <c r="C2876" s="264" t="s">
        <v>51</v>
      </c>
      <c r="D2876" s="265">
        <v>85.83</v>
      </c>
    </row>
    <row r="2877" spans="1:4" ht="13.5">
      <c r="A2877" s="263">
        <v>88545</v>
      </c>
      <c r="B2877" s="263" t="s">
        <v>2144</v>
      </c>
      <c r="C2877" s="264" t="s">
        <v>51</v>
      </c>
      <c r="D2877" s="265">
        <v>161.30000000000001</v>
      </c>
    </row>
    <row r="2878" spans="1:4" ht="13.5">
      <c r="A2878" s="263">
        <v>83397</v>
      </c>
      <c r="B2878" s="263" t="s">
        <v>1571</v>
      </c>
      <c r="C2878" s="264" t="s">
        <v>51</v>
      </c>
      <c r="D2878" s="266">
        <v>1091.95</v>
      </c>
    </row>
    <row r="2879" spans="1:4" ht="13.5">
      <c r="A2879" s="263" t="s">
        <v>5216</v>
      </c>
      <c r="B2879" s="263" t="s">
        <v>5217</v>
      </c>
      <c r="C2879" s="264" t="s">
        <v>51</v>
      </c>
      <c r="D2879" s="266">
        <v>1238.3399999999999</v>
      </c>
    </row>
    <row r="2880" spans="1:4" ht="13.5">
      <c r="A2880" s="263" t="s">
        <v>5218</v>
      </c>
      <c r="B2880" s="263" t="s">
        <v>5219</v>
      </c>
      <c r="C2880" s="264" t="s">
        <v>51</v>
      </c>
      <c r="D2880" s="266">
        <v>1239.95</v>
      </c>
    </row>
    <row r="2881" spans="1:4" ht="13.5">
      <c r="A2881" s="263" t="s">
        <v>5220</v>
      </c>
      <c r="B2881" s="263" t="s">
        <v>5221</v>
      </c>
      <c r="C2881" s="264" t="s">
        <v>51</v>
      </c>
      <c r="D2881" s="266">
        <v>1278.22</v>
      </c>
    </row>
    <row r="2882" spans="1:4" ht="13.5">
      <c r="A2882" s="263" t="s">
        <v>5222</v>
      </c>
      <c r="B2882" s="263" t="s">
        <v>6396</v>
      </c>
      <c r="C2882" s="264" t="s">
        <v>51</v>
      </c>
      <c r="D2882" s="266">
        <v>1290.1600000000001</v>
      </c>
    </row>
    <row r="2883" spans="1:4" ht="13.5">
      <c r="A2883" s="263" t="s">
        <v>5315</v>
      </c>
      <c r="B2883" s="263" t="s">
        <v>1088</v>
      </c>
      <c r="C2883" s="264" t="s">
        <v>51</v>
      </c>
      <c r="D2883" s="265">
        <v>879.84</v>
      </c>
    </row>
    <row r="2884" spans="1:4" ht="13.5">
      <c r="A2884" s="263">
        <v>72281</v>
      </c>
      <c r="B2884" s="263" t="s">
        <v>165</v>
      </c>
      <c r="C2884" s="264" t="s">
        <v>51</v>
      </c>
      <c r="D2884" s="265">
        <v>100.91</v>
      </c>
    </row>
    <row r="2885" spans="1:4" ht="13.5">
      <c r="A2885" s="263">
        <v>72282</v>
      </c>
      <c r="B2885" s="263" t="s">
        <v>1509</v>
      </c>
      <c r="C2885" s="264" t="s">
        <v>51</v>
      </c>
      <c r="D2885" s="265">
        <v>137.88</v>
      </c>
    </row>
    <row r="2886" spans="1:4" ht="13.5">
      <c r="A2886" s="263" t="s">
        <v>5278</v>
      </c>
      <c r="B2886" s="263" t="s">
        <v>1061</v>
      </c>
      <c r="C2886" s="264" t="s">
        <v>51</v>
      </c>
      <c r="D2886" s="265">
        <v>26.08</v>
      </c>
    </row>
    <row r="2887" spans="1:4" ht="13.5">
      <c r="A2887" s="263" t="s">
        <v>5279</v>
      </c>
      <c r="B2887" s="263" t="s">
        <v>1062</v>
      </c>
      <c r="C2887" s="264" t="s">
        <v>51</v>
      </c>
      <c r="D2887" s="265">
        <v>34.22</v>
      </c>
    </row>
    <row r="2888" spans="1:4" ht="13.5">
      <c r="A2888" s="263" t="s">
        <v>5280</v>
      </c>
      <c r="B2888" s="263" t="s">
        <v>1063</v>
      </c>
      <c r="C2888" s="264" t="s">
        <v>51</v>
      </c>
      <c r="D2888" s="265">
        <v>16.86</v>
      </c>
    </row>
    <row r="2889" spans="1:4" ht="13.5">
      <c r="A2889" s="263" t="s">
        <v>5281</v>
      </c>
      <c r="B2889" s="263" t="s">
        <v>1064</v>
      </c>
      <c r="C2889" s="264" t="s">
        <v>51</v>
      </c>
      <c r="D2889" s="265">
        <v>21.7</v>
      </c>
    </row>
    <row r="2890" spans="1:4" ht="13.5">
      <c r="A2890" s="263" t="s">
        <v>5282</v>
      </c>
      <c r="B2890" s="263" t="s">
        <v>1065</v>
      </c>
      <c r="C2890" s="264" t="s">
        <v>51</v>
      </c>
      <c r="D2890" s="265">
        <v>38.119999999999997</v>
      </c>
    </row>
    <row r="2891" spans="1:4" ht="13.5">
      <c r="A2891" s="263" t="s">
        <v>5283</v>
      </c>
      <c r="B2891" s="263" t="s">
        <v>1066</v>
      </c>
      <c r="C2891" s="264" t="s">
        <v>51</v>
      </c>
      <c r="D2891" s="265">
        <v>30.89</v>
      </c>
    </row>
    <row r="2892" spans="1:4" ht="13.5">
      <c r="A2892" s="263" t="s">
        <v>5284</v>
      </c>
      <c r="B2892" s="263" t="s">
        <v>1067</v>
      </c>
      <c r="C2892" s="264" t="s">
        <v>51</v>
      </c>
      <c r="D2892" s="265">
        <v>35.130000000000003</v>
      </c>
    </row>
    <row r="2893" spans="1:4" ht="13.5">
      <c r="A2893" s="263" t="s">
        <v>5285</v>
      </c>
      <c r="B2893" s="263" t="s">
        <v>1068</v>
      </c>
      <c r="C2893" s="264" t="s">
        <v>51</v>
      </c>
      <c r="D2893" s="265">
        <v>40.340000000000003</v>
      </c>
    </row>
    <row r="2894" spans="1:4" ht="13.5">
      <c r="A2894" s="263" t="s">
        <v>5598</v>
      </c>
      <c r="B2894" s="263" t="s">
        <v>5599</v>
      </c>
      <c r="C2894" s="264" t="s">
        <v>51</v>
      </c>
      <c r="D2894" s="265">
        <v>125.95</v>
      </c>
    </row>
    <row r="2895" spans="1:4" ht="13.5">
      <c r="A2895" s="263" t="s">
        <v>5607</v>
      </c>
      <c r="B2895" s="263" t="s">
        <v>1190</v>
      </c>
      <c r="C2895" s="264" t="s">
        <v>51</v>
      </c>
      <c r="D2895" s="265">
        <v>243.25</v>
      </c>
    </row>
    <row r="2896" spans="1:4" ht="13.5">
      <c r="A2896" s="263">
        <v>83399</v>
      </c>
      <c r="B2896" s="263" t="s">
        <v>1572</v>
      </c>
      <c r="C2896" s="264" t="s">
        <v>51</v>
      </c>
      <c r="D2896" s="265">
        <v>28.77</v>
      </c>
    </row>
    <row r="2897" spans="1:4" ht="13.5">
      <c r="A2897" s="263">
        <v>83400</v>
      </c>
      <c r="B2897" s="263" t="s">
        <v>1573</v>
      </c>
      <c r="C2897" s="264" t="s">
        <v>51</v>
      </c>
      <c r="D2897" s="265">
        <v>90.34</v>
      </c>
    </row>
    <row r="2898" spans="1:4" ht="13.5">
      <c r="A2898" s="263">
        <v>83401</v>
      </c>
      <c r="B2898" s="263" t="s">
        <v>1574</v>
      </c>
      <c r="C2898" s="264" t="s">
        <v>51</v>
      </c>
      <c r="D2898" s="265">
        <v>90.34</v>
      </c>
    </row>
    <row r="2899" spans="1:4" ht="13.5">
      <c r="A2899" s="263">
        <v>83402</v>
      </c>
      <c r="B2899" s="263" t="s">
        <v>258</v>
      </c>
      <c r="C2899" s="264" t="s">
        <v>51</v>
      </c>
      <c r="D2899" s="265">
        <v>50.6</v>
      </c>
    </row>
    <row r="2900" spans="1:4" ht="13.5">
      <c r="A2900" s="263">
        <v>83475</v>
      </c>
      <c r="B2900" s="263" t="s">
        <v>262</v>
      </c>
      <c r="C2900" s="264" t="s">
        <v>51</v>
      </c>
      <c r="D2900" s="265">
        <v>357.17</v>
      </c>
    </row>
    <row r="2901" spans="1:4" ht="13.5">
      <c r="A2901" s="263">
        <v>83478</v>
      </c>
      <c r="B2901" s="263" t="s">
        <v>1577</v>
      </c>
      <c r="C2901" s="264" t="s">
        <v>51</v>
      </c>
      <c r="D2901" s="265">
        <v>260.35000000000002</v>
      </c>
    </row>
    <row r="2902" spans="1:4" ht="13.5">
      <c r="A2902" s="263">
        <v>83479</v>
      </c>
      <c r="B2902" s="263" t="s">
        <v>1578</v>
      </c>
      <c r="C2902" s="264" t="s">
        <v>51</v>
      </c>
      <c r="D2902" s="265">
        <v>103.13</v>
      </c>
    </row>
    <row r="2903" spans="1:4" ht="13.5">
      <c r="A2903" s="263">
        <v>83480</v>
      </c>
      <c r="B2903" s="263" t="s">
        <v>263</v>
      </c>
      <c r="C2903" s="264" t="s">
        <v>51</v>
      </c>
      <c r="D2903" s="265">
        <v>80.709999999999994</v>
      </c>
    </row>
    <row r="2904" spans="1:4" ht="13.5">
      <c r="A2904" s="263">
        <v>83481</v>
      </c>
      <c r="B2904" s="263" t="s">
        <v>264</v>
      </c>
      <c r="C2904" s="264" t="s">
        <v>51</v>
      </c>
      <c r="D2904" s="265">
        <v>91.11</v>
      </c>
    </row>
    <row r="2905" spans="1:4" ht="13.5">
      <c r="A2905" s="263">
        <v>97600</v>
      </c>
      <c r="B2905" s="263" t="s">
        <v>5958</v>
      </c>
      <c r="C2905" s="264" t="s">
        <v>51</v>
      </c>
      <c r="D2905" s="265">
        <v>183.29</v>
      </c>
    </row>
    <row r="2906" spans="1:4" ht="13.5">
      <c r="A2906" s="263">
        <v>97601</v>
      </c>
      <c r="B2906" s="263" t="s">
        <v>5959</v>
      </c>
      <c r="C2906" s="264" t="s">
        <v>51</v>
      </c>
      <c r="D2906" s="265">
        <v>193.1</v>
      </c>
    </row>
    <row r="2907" spans="1:4" ht="13.5">
      <c r="A2907" s="263">
        <v>97605</v>
      </c>
      <c r="B2907" s="263" t="s">
        <v>5960</v>
      </c>
      <c r="C2907" s="264" t="s">
        <v>51</v>
      </c>
      <c r="D2907" s="265">
        <v>60.04</v>
      </c>
    </row>
    <row r="2908" spans="1:4" ht="13.5">
      <c r="A2908" s="263">
        <v>97606</v>
      </c>
      <c r="B2908" s="263" t="s">
        <v>5961</v>
      </c>
      <c r="C2908" s="264" t="s">
        <v>51</v>
      </c>
      <c r="D2908" s="265">
        <v>50.96</v>
      </c>
    </row>
    <row r="2909" spans="1:4" ht="13.5">
      <c r="A2909" s="263">
        <v>97607</v>
      </c>
      <c r="B2909" s="263" t="s">
        <v>5962</v>
      </c>
      <c r="C2909" s="264" t="s">
        <v>51</v>
      </c>
      <c r="D2909" s="265">
        <v>86.34</v>
      </c>
    </row>
    <row r="2910" spans="1:4" ht="13.5">
      <c r="A2910" s="263">
        <v>97608</v>
      </c>
      <c r="B2910" s="263" t="s">
        <v>5963</v>
      </c>
      <c r="C2910" s="264" t="s">
        <v>51</v>
      </c>
      <c r="D2910" s="265">
        <v>68.180000000000007</v>
      </c>
    </row>
    <row r="2911" spans="1:4" ht="13.5">
      <c r="A2911" s="263" t="s">
        <v>5345</v>
      </c>
      <c r="B2911" s="263" t="s">
        <v>1090</v>
      </c>
      <c r="C2911" s="264" t="s">
        <v>51</v>
      </c>
      <c r="D2911" s="266">
        <v>6759.94</v>
      </c>
    </row>
    <row r="2912" spans="1:4" ht="13.5">
      <c r="A2912" s="263" t="s">
        <v>5347</v>
      </c>
      <c r="B2912" s="263" t="s">
        <v>1091</v>
      </c>
      <c r="C2912" s="264" t="s">
        <v>51</v>
      </c>
      <c r="D2912" s="266">
        <v>8353.7199999999993</v>
      </c>
    </row>
    <row r="2913" spans="1:4" ht="13.5">
      <c r="A2913" s="263" t="s">
        <v>5348</v>
      </c>
      <c r="B2913" s="263" t="s">
        <v>5349</v>
      </c>
      <c r="C2913" s="264" t="s">
        <v>51</v>
      </c>
      <c r="D2913" s="266">
        <v>10530.92</v>
      </c>
    </row>
    <row r="2914" spans="1:4" ht="13.5">
      <c r="A2914" s="263" t="s">
        <v>5350</v>
      </c>
      <c r="B2914" s="263" t="s">
        <v>5351</v>
      </c>
      <c r="C2914" s="264" t="s">
        <v>51</v>
      </c>
      <c r="D2914" s="266">
        <v>14749.6</v>
      </c>
    </row>
    <row r="2915" spans="1:4" ht="13.5">
      <c r="A2915" s="263" t="s">
        <v>5352</v>
      </c>
      <c r="B2915" s="263" t="s">
        <v>5353</v>
      </c>
      <c r="C2915" s="264" t="s">
        <v>51</v>
      </c>
      <c r="D2915" s="266">
        <v>17205.09</v>
      </c>
    </row>
    <row r="2916" spans="1:4" ht="13.5">
      <c r="A2916" s="263" t="s">
        <v>5354</v>
      </c>
      <c r="B2916" s="263" t="s">
        <v>5355</v>
      </c>
      <c r="C2916" s="264" t="s">
        <v>51</v>
      </c>
      <c r="D2916" s="266">
        <v>28008.12</v>
      </c>
    </row>
    <row r="2917" spans="1:4" ht="13.5">
      <c r="A2917" s="263" t="s">
        <v>5356</v>
      </c>
      <c r="B2917" s="263" t="s">
        <v>1092</v>
      </c>
      <c r="C2917" s="264" t="s">
        <v>51</v>
      </c>
      <c r="D2917" s="266">
        <v>4667.08</v>
      </c>
    </row>
    <row r="2918" spans="1:4" ht="13.5">
      <c r="A2918" s="263" t="s">
        <v>5357</v>
      </c>
      <c r="B2918" s="263" t="s">
        <v>1093</v>
      </c>
      <c r="C2918" s="264" t="s">
        <v>51</v>
      </c>
      <c r="D2918" s="266">
        <v>5225.75</v>
      </c>
    </row>
    <row r="2919" spans="1:4" ht="13.5">
      <c r="A2919" s="263" t="s">
        <v>5358</v>
      </c>
      <c r="B2919" s="263" t="s">
        <v>5359</v>
      </c>
      <c r="C2919" s="264" t="s">
        <v>51</v>
      </c>
      <c r="D2919" s="266">
        <v>38378.68</v>
      </c>
    </row>
    <row r="2920" spans="1:4" ht="13.5">
      <c r="A2920" s="263" t="s">
        <v>5346</v>
      </c>
      <c r="B2920" s="263" t="s">
        <v>1094</v>
      </c>
      <c r="C2920" s="264" t="s">
        <v>51</v>
      </c>
      <c r="D2920" s="266">
        <v>53684.72</v>
      </c>
    </row>
    <row r="2921" spans="1:4" ht="13.5">
      <c r="A2921" s="263">
        <v>93128</v>
      </c>
      <c r="B2921" s="263" t="s">
        <v>3963</v>
      </c>
      <c r="C2921" s="264" t="s">
        <v>51</v>
      </c>
      <c r="D2921" s="265">
        <v>98.06</v>
      </c>
    </row>
    <row r="2922" spans="1:4" ht="13.5">
      <c r="A2922" s="263">
        <v>93137</v>
      </c>
      <c r="B2922" s="263" t="s">
        <v>3964</v>
      </c>
      <c r="C2922" s="264" t="s">
        <v>51</v>
      </c>
      <c r="D2922" s="265">
        <v>115.83</v>
      </c>
    </row>
    <row r="2923" spans="1:4" ht="13.5">
      <c r="A2923" s="263">
        <v>93138</v>
      </c>
      <c r="B2923" s="263" t="s">
        <v>3965</v>
      </c>
      <c r="C2923" s="264" t="s">
        <v>51</v>
      </c>
      <c r="D2923" s="265">
        <v>109.47</v>
      </c>
    </row>
    <row r="2924" spans="1:4" ht="13.5">
      <c r="A2924" s="263">
        <v>93139</v>
      </c>
      <c r="B2924" s="263" t="s">
        <v>3966</v>
      </c>
      <c r="C2924" s="264" t="s">
        <v>51</v>
      </c>
      <c r="D2924" s="265">
        <v>138.63999999999999</v>
      </c>
    </row>
    <row r="2925" spans="1:4" ht="13.5">
      <c r="A2925" s="263">
        <v>93140</v>
      </c>
      <c r="B2925" s="263" t="s">
        <v>3967</v>
      </c>
      <c r="C2925" s="264" t="s">
        <v>51</v>
      </c>
      <c r="D2925" s="265">
        <v>130.75</v>
      </c>
    </row>
    <row r="2926" spans="1:4" ht="13.5">
      <c r="A2926" s="263">
        <v>93141</v>
      </c>
      <c r="B2926" s="263" t="s">
        <v>918</v>
      </c>
      <c r="C2926" s="264" t="s">
        <v>51</v>
      </c>
      <c r="D2926" s="265">
        <v>118.32</v>
      </c>
    </row>
    <row r="2927" spans="1:4" ht="13.5">
      <c r="A2927" s="263">
        <v>93142</v>
      </c>
      <c r="B2927" s="263" t="s">
        <v>3968</v>
      </c>
      <c r="C2927" s="264" t="s">
        <v>51</v>
      </c>
      <c r="D2927" s="265">
        <v>132.51</v>
      </c>
    </row>
    <row r="2928" spans="1:4" ht="13.5">
      <c r="A2928" s="263">
        <v>93143</v>
      </c>
      <c r="B2928" s="263" t="s">
        <v>919</v>
      </c>
      <c r="C2928" s="264" t="s">
        <v>51</v>
      </c>
      <c r="D2928" s="265">
        <v>119.98</v>
      </c>
    </row>
    <row r="2929" spans="1:4" ht="13.5">
      <c r="A2929" s="263">
        <v>93144</v>
      </c>
      <c r="B2929" s="263" t="s">
        <v>3969</v>
      </c>
      <c r="C2929" s="264" t="s">
        <v>51</v>
      </c>
      <c r="D2929" s="265">
        <v>150.18</v>
      </c>
    </row>
    <row r="2930" spans="1:4" ht="13.5">
      <c r="A2930" s="263">
        <v>93145</v>
      </c>
      <c r="B2930" s="263" t="s">
        <v>3970</v>
      </c>
      <c r="C2930" s="264" t="s">
        <v>51</v>
      </c>
      <c r="D2930" s="265">
        <v>143.12</v>
      </c>
    </row>
    <row r="2931" spans="1:4" ht="13.5">
      <c r="A2931" s="263">
        <v>93146</v>
      </c>
      <c r="B2931" s="263" t="s">
        <v>3971</v>
      </c>
      <c r="C2931" s="264" t="s">
        <v>51</v>
      </c>
      <c r="D2931" s="265">
        <v>154.53</v>
      </c>
    </row>
    <row r="2932" spans="1:4" ht="13.5">
      <c r="A2932" s="263">
        <v>93147</v>
      </c>
      <c r="B2932" s="263" t="s">
        <v>3972</v>
      </c>
      <c r="C2932" s="264" t="s">
        <v>51</v>
      </c>
      <c r="D2932" s="265">
        <v>175.85</v>
      </c>
    </row>
    <row r="2933" spans="1:4" ht="13.5">
      <c r="A2933" s="263">
        <v>8260</v>
      </c>
      <c r="B2933" s="263" t="s">
        <v>136</v>
      </c>
      <c r="C2933" s="264" t="s">
        <v>51</v>
      </c>
      <c r="D2933" s="266">
        <v>2962.64</v>
      </c>
    </row>
    <row r="2934" spans="1:4" ht="13.5">
      <c r="A2934" s="263">
        <v>72315</v>
      </c>
      <c r="B2934" s="263" t="s">
        <v>175</v>
      </c>
      <c r="C2934" s="264" t="s">
        <v>51</v>
      </c>
      <c r="D2934" s="265">
        <v>27.12</v>
      </c>
    </row>
    <row r="2935" spans="1:4" ht="13.5">
      <c r="A2935" s="263">
        <v>96971</v>
      </c>
      <c r="B2935" s="263" t="s">
        <v>5926</v>
      </c>
      <c r="C2935" s="264" t="s">
        <v>20</v>
      </c>
      <c r="D2935" s="265">
        <v>21.57</v>
      </c>
    </row>
    <row r="2936" spans="1:4" ht="13.5">
      <c r="A2936" s="263">
        <v>96972</v>
      </c>
      <c r="B2936" s="263" t="s">
        <v>5927</v>
      </c>
      <c r="C2936" s="264" t="s">
        <v>20</v>
      </c>
      <c r="D2936" s="265">
        <v>29.26</v>
      </c>
    </row>
    <row r="2937" spans="1:4" ht="13.5">
      <c r="A2937" s="263">
        <v>96973</v>
      </c>
      <c r="B2937" s="263" t="s">
        <v>5928</v>
      </c>
      <c r="C2937" s="264" t="s">
        <v>20</v>
      </c>
      <c r="D2937" s="265">
        <v>36.619999999999997</v>
      </c>
    </row>
    <row r="2938" spans="1:4" ht="13.5">
      <c r="A2938" s="263">
        <v>96974</v>
      </c>
      <c r="B2938" s="263" t="s">
        <v>5929</v>
      </c>
      <c r="C2938" s="264" t="s">
        <v>20</v>
      </c>
      <c r="D2938" s="265">
        <v>46.27</v>
      </c>
    </row>
    <row r="2939" spans="1:4" ht="13.5">
      <c r="A2939" s="263">
        <v>96975</v>
      </c>
      <c r="B2939" s="263" t="s">
        <v>5930</v>
      </c>
      <c r="C2939" s="264" t="s">
        <v>20</v>
      </c>
      <c r="D2939" s="265">
        <v>59.04</v>
      </c>
    </row>
    <row r="2940" spans="1:4" ht="13.5">
      <c r="A2940" s="263">
        <v>96976</v>
      </c>
      <c r="B2940" s="263" t="s">
        <v>5931</v>
      </c>
      <c r="C2940" s="264" t="s">
        <v>20</v>
      </c>
      <c r="D2940" s="265">
        <v>75.89</v>
      </c>
    </row>
    <row r="2941" spans="1:4" ht="13.5">
      <c r="A2941" s="263">
        <v>96977</v>
      </c>
      <c r="B2941" s="263" t="s">
        <v>5932</v>
      </c>
      <c r="C2941" s="264" t="s">
        <v>20</v>
      </c>
      <c r="D2941" s="265">
        <v>28.04</v>
      </c>
    </row>
    <row r="2942" spans="1:4" ht="13.5">
      <c r="A2942" s="263">
        <v>96978</v>
      </c>
      <c r="B2942" s="263" t="s">
        <v>5933</v>
      </c>
      <c r="C2942" s="264" t="s">
        <v>20</v>
      </c>
      <c r="D2942" s="265">
        <v>39.28</v>
      </c>
    </row>
    <row r="2943" spans="1:4" ht="13.5">
      <c r="A2943" s="263">
        <v>96979</v>
      </c>
      <c r="B2943" s="263" t="s">
        <v>5934</v>
      </c>
      <c r="C2943" s="264" t="s">
        <v>20</v>
      </c>
      <c r="D2943" s="265">
        <v>55</v>
      </c>
    </row>
    <row r="2944" spans="1:4" ht="13.5">
      <c r="A2944" s="263">
        <v>96984</v>
      </c>
      <c r="B2944" s="263" t="s">
        <v>5936</v>
      </c>
      <c r="C2944" s="264" t="s">
        <v>51</v>
      </c>
      <c r="D2944" s="265">
        <v>37.61</v>
      </c>
    </row>
    <row r="2945" spans="1:4" ht="13.5">
      <c r="A2945" s="263">
        <v>96985</v>
      </c>
      <c r="B2945" s="263" t="s">
        <v>5937</v>
      </c>
      <c r="C2945" s="264" t="s">
        <v>51</v>
      </c>
      <c r="D2945" s="265">
        <v>42.28</v>
      </c>
    </row>
    <row r="2946" spans="1:4" ht="13.5">
      <c r="A2946" s="263">
        <v>96986</v>
      </c>
      <c r="B2946" s="263" t="s">
        <v>5938</v>
      </c>
      <c r="C2946" s="264" t="s">
        <v>51</v>
      </c>
      <c r="D2946" s="265">
        <v>63.26</v>
      </c>
    </row>
    <row r="2947" spans="1:4" ht="13.5">
      <c r="A2947" s="263">
        <v>96987</v>
      </c>
      <c r="B2947" s="263" t="s">
        <v>5939</v>
      </c>
      <c r="C2947" s="264" t="s">
        <v>51</v>
      </c>
      <c r="D2947" s="265">
        <v>104.07</v>
      </c>
    </row>
    <row r="2948" spans="1:4" ht="13.5">
      <c r="A2948" s="263">
        <v>96988</v>
      </c>
      <c r="B2948" s="263" t="s">
        <v>5940</v>
      </c>
      <c r="C2948" s="264" t="s">
        <v>51</v>
      </c>
      <c r="D2948" s="265">
        <v>157.18</v>
      </c>
    </row>
    <row r="2949" spans="1:4" ht="13.5">
      <c r="A2949" s="263">
        <v>96989</v>
      </c>
      <c r="B2949" s="263" t="s">
        <v>5941</v>
      </c>
      <c r="C2949" s="264" t="s">
        <v>51</v>
      </c>
      <c r="D2949" s="265">
        <v>103.36</v>
      </c>
    </row>
    <row r="2950" spans="1:4" ht="13.5">
      <c r="A2950" s="263">
        <v>98463</v>
      </c>
      <c r="B2950" s="263" t="s">
        <v>5935</v>
      </c>
      <c r="C2950" s="264" t="s">
        <v>51</v>
      </c>
      <c r="D2950" s="265">
        <v>19.46</v>
      </c>
    </row>
    <row r="2951" spans="1:4" ht="13.5">
      <c r="A2951" s="263">
        <v>9535</v>
      </c>
      <c r="B2951" s="263" t="s">
        <v>1444</v>
      </c>
      <c r="C2951" s="264" t="s">
        <v>51</v>
      </c>
      <c r="D2951" s="265">
        <v>72.48</v>
      </c>
    </row>
    <row r="2952" spans="1:4" ht="13.5">
      <c r="A2952" s="263">
        <v>72327</v>
      </c>
      <c r="B2952" s="263" t="s">
        <v>87</v>
      </c>
      <c r="C2952" s="264" t="s">
        <v>51</v>
      </c>
      <c r="D2952" s="265">
        <v>5.39</v>
      </c>
    </row>
    <row r="2953" spans="1:4" ht="13.5">
      <c r="A2953" s="263">
        <v>72328</v>
      </c>
      <c r="B2953" s="263" t="s">
        <v>1512</v>
      </c>
      <c r="C2953" s="264" t="s">
        <v>51</v>
      </c>
      <c r="D2953" s="265">
        <v>6.3</v>
      </c>
    </row>
    <row r="2954" spans="1:4" ht="13.5">
      <c r="A2954" s="263">
        <v>72330</v>
      </c>
      <c r="B2954" s="263" t="s">
        <v>176</v>
      </c>
      <c r="C2954" s="264" t="s">
        <v>51</v>
      </c>
      <c r="D2954" s="265">
        <v>26.05</v>
      </c>
    </row>
    <row r="2955" spans="1:4" ht="13.5">
      <c r="A2955" s="263" t="s">
        <v>5232</v>
      </c>
      <c r="B2955" s="263" t="s">
        <v>1047</v>
      </c>
      <c r="C2955" s="264" t="s">
        <v>51</v>
      </c>
      <c r="D2955" s="265">
        <v>222.84</v>
      </c>
    </row>
    <row r="2956" spans="1:4" ht="13.5">
      <c r="A2956" s="263" t="s">
        <v>5233</v>
      </c>
      <c r="B2956" s="263" t="s">
        <v>1048</v>
      </c>
      <c r="C2956" s="264" t="s">
        <v>51</v>
      </c>
      <c r="D2956" s="265">
        <v>342.57</v>
      </c>
    </row>
    <row r="2957" spans="1:4" ht="13.5">
      <c r="A2957" s="263" t="s">
        <v>5234</v>
      </c>
      <c r="B2957" s="263" t="s">
        <v>1049</v>
      </c>
      <c r="C2957" s="264" t="s">
        <v>51</v>
      </c>
      <c r="D2957" s="265">
        <v>632.77</v>
      </c>
    </row>
    <row r="2958" spans="1:4" ht="13.5">
      <c r="A2958" s="263">
        <v>83482</v>
      </c>
      <c r="B2958" s="263" t="s">
        <v>265</v>
      </c>
      <c r="C2958" s="264" t="s">
        <v>51</v>
      </c>
      <c r="D2958" s="265">
        <v>26.05</v>
      </c>
    </row>
    <row r="2959" spans="1:4" ht="13.5">
      <c r="A2959" s="263">
        <v>83487</v>
      </c>
      <c r="B2959" s="263" t="s">
        <v>267</v>
      </c>
      <c r="C2959" s="264" t="s">
        <v>51</v>
      </c>
      <c r="D2959" s="265">
        <v>104.31</v>
      </c>
    </row>
    <row r="2960" spans="1:4" ht="13.5">
      <c r="A2960" s="263">
        <v>83490</v>
      </c>
      <c r="B2960" s="263" t="s">
        <v>86</v>
      </c>
      <c r="C2960" s="264" t="s">
        <v>51</v>
      </c>
      <c r="D2960" s="265">
        <v>219.46</v>
      </c>
    </row>
    <row r="2961" spans="1:4" ht="13.5">
      <c r="A2961" s="263">
        <v>83491</v>
      </c>
      <c r="B2961" s="263" t="s">
        <v>1579</v>
      </c>
      <c r="C2961" s="264" t="s">
        <v>51</v>
      </c>
      <c r="D2961" s="265">
        <v>307.87</v>
      </c>
    </row>
    <row r="2962" spans="1:4" ht="13.5">
      <c r="A2962" s="263">
        <v>83492</v>
      </c>
      <c r="B2962" s="263" t="s">
        <v>1580</v>
      </c>
      <c r="C2962" s="264" t="s">
        <v>51</v>
      </c>
      <c r="D2962" s="265">
        <v>466.38</v>
      </c>
    </row>
    <row r="2963" spans="1:4" ht="13.5">
      <c r="A2963" s="263">
        <v>83493</v>
      </c>
      <c r="B2963" s="263" t="s">
        <v>268</v>
      </c>
      <c r="C2963" s="264" t="s">
        <v>51</v>
      </c>
      <c r="D2963" s="265">
        <v>26.05</v>
      </c>
    </row>
    <row r="2964" spans="1:4" ht="13.5">
      <c r="A2964" s="263">
        <v>85195</v>
      </c>
      <c r="B2964" s="263" t="s">
        <v>354</v>
      </c>
      <c r="C2964" s="264" t="s">
        <v>51</v>
      </c>
      <c r="D2964" s="265">
        <v>62.11</v>
      </c>
    </row>
    <row r="2965" spans="1:4" ht="13.5">
      <c r="A2965" s="263">
        <v>88547</v>
      </c>
      <c r="B2965" s="263" t="s">
        <v>530</v>
      </c>
      <c r="C2965" s="264" t="s">
        <v>51</v>
      </c>
      <c r="D2965" s="265">
        <v>68.22</v>
      </c>
    </row>
    <row r="2966" spans="1:4" ht="13.5">
      <c r="A2966" s="263">
        <v>72283</v>
      </c>
      <c r="B2966" s="263" t="s">
        <v>1510</v>
      </c>
      <c r="C2966" s="264" t="s">
        <v>51</v>
      </c>
      <c r="D2966" s="265">
        <v>909.82</v>
      </c>
    </row>
    <row r="2967" spans="1:4" ht="13.5">
      <c r="A2967" s="263">
        <v>72287</v>
      </c>
      <c r="B2967" s="263" t="s">
        <v>167</v>
      </c>
      <c r="C2967" s="264" t="s">
        <v>51</v>
      </c>
      <c r="D2967" s="265">
        <v>213.95</v>
      </c>
    </row>
    <row r="2968" spans="1:4" ht="13.5">
      <c r="A2968" s="263">
        <v>72288</v>
      </c>
      <c r="B2968" s="263" t="s">
        <v>168</v>
      </c>
      <c r="C2968" s="264" t="s">
        <v>51</v>
      </c>
      <c r="D2968" s="265">
        <v>266.17</v>
      </c>
    </row>
    <row r="2969" spans="1:4" ht="13.5">
      <c r="A2969" s="263">
        <v>72553</v>
      </c>
      <c r="B2969" s="263" t="s">
        <v>183</v>
      </c>
      <c r="C2969" s="264" t="s">
        <v>51</v>
      </c>
      <c r="D2969" s="265">
        <v>141.55000000000001</v>
      </c>
    </row>
    <row r="2970" spans="1:4" ht="13.5">
      <c r="A2970" s="263">
        <v>72554</v>
      </c>
      <c r="B2970" s="263" t="s">
        <v>184</v>
      </c>
      <c r="C2970" s="264" t="s">
        <v>51</v>
      </c>
      <c r="D2970" s="265">
        <v>475.4</v>
      </c>
    </row>
    <row r="2971" spans="1:4" ht="13.5">
      <c r="A2971" s="263" t="s">
        <v>5229</v>
      </c>
      <c r="B2971" s="263" t="s">
        <v>1046</v>
      </c>
      <c r="C2971" s="264" t="s">
        <v>51</v>
      </c>
      <c r="D2971" s="265">
        <v>147.56</v>
      </c>
    </row>
    <row r="2972" spans="1:4" ht="13.5">
      <c r="A2972" s="263" t="s">
        <v>5230</v>
      </c>
      <c r="B2972" s="263" t="s">
        <v>5231</v>
      </c>
      <c r="C2972" s="264" t="s">
        <v>51</v>
      </c>
      <c r="D2972" s="265">
        <v>152.03</v>
      </c>
    </row>
    <row r="2973" spans="1:4" ht="13.5">
      <c r="A2973" s="263">
        <v>83633</v>
      </c>
      <c r="B2973" s="263" t="s">
        <v>273</v>
      </c>
      <c r="C2973" s="264" t="s">
        <v>51</v>
      </c>
      <c r="D2973" s="266">
        <v>1787.7</v>
      </c>
    </row>
    <row r="2974" spans="1:4" ht="13.5">
      <c r="A2974" s="263">
        <v>83634</v>
      </c>
      <c r="B2974" s="263" t="s">
        <v>1590</v>
      </c>
      <c r="C2974" s="264" t="s">
        <v>51</v>
      </c>
      <c r="D2974" s="265">
        <v>445.64</v>
      </c>
    </row>
    <row r="2975" spans="1:4" ht="13.5">
      <c r="A2975" s="263">
        <v>83635</v>
      </c>
      <c r="B2975" s="263" t="s">
        <v>274</v>
      </c>
      <c r="C2975" s="264" t="s">
        <v>51</v>
      </c>
      <c r="D2975" s="265">
        <v>171.41</v>
      </c>
    </row>
    <row r="2976" spans="1:4" ht="13.5">
      <c r="A2976" s="263">
        <v>96765</v>
      </c>
      <c r="B2976" s="263" t="s">
        <v>6397</v>
      </c>
      <c r="C2976" s="264" t="s">
        <v>51</v>
      </c>
      <c r="D2976" s="266">
        <v>1072.01</v>
      </c>
    </row>
    <row r="2977" spans="1:4" ht="13.5">
      <c r="A2977" s="263">
        <v>72337</v>
      </c>
      <c r="B2977" s="263" t="s">
        <v>1513</v>
      </c>
      <c r="C2977" s="264" t="s">
        <v>51</v>
      </c>
      <c r="D2977" s="265">
        <v>20.84</v>
      </c>
    </row>
    <row r="2978" spans="1:4" ht="13.5">
      <c r="A2978" s="263" t="s">
        <v>5197</v>
      </c>
      <c r="B2978" s="263" t="s">
        <v>5198</v>
      </c>
      <c r="C2978" s="264" t="s">
        <v>51</v>
      </c>
      <c r="D2978" s="265">
        <v>173.74</v>
      </c>
    </row>
    <row r="2979" spans="1:4" ht="13.5">
      <c r="A2979" s="263" t="s">
        <v>5199</v>
      </c>
      <c r="B2979" s="263" t="s">
        <v>5200</v>
      </c>
      <c r="C2979" s="264" t="s">
        <v>51</v>
      </c>
      <c r="D2979" s="265">
        <v>316.85000000000002</v>
      </c>
    </row>
    <row r="2980" spans="1:4" ht="13.5">
      <c r="A2980" s="263" t="s">
        <v>5201</v>
      </c>
      <c r="B2980" s="263" t="s">
        <v>5202</v>
      </c>
      <c r="C2980" s="264" t="s">
        <v>51</v>
      </c>
      <c r="D2980" s="266">
        <v>1034.04</v>
      </c>
    </row>
    <row r="2981" spans="1:4" ht="13.5">
      <c r="A2981" s="263" t="s">
        <v>5214</v>
      </c>
      <c r="B2981" s="263" t="s">
        <v>5215</v>
      </c>
      <c r="C2981" s="264" t="s">
        <v>20</v>
      </c>
      <c r="D2981" s="265">
        <v>2.0099999999999998</v>
      </c>
    </row>
    <row r="2982" spans="1:4" ht="13.5">
      <c r="A2982" s="263">
        <v>83366</v>
      </c>
      <c r="B2982" s="263" t="s">
        <v>5761</v>
      </c>
      <c r="C2982" s="264" t="s">
        <v>51</v>
      </c>
      <c r="D2982" s="265">
        <v>54.52</v>
      </c>
    </row>
    <row r="2983" spans="1:4" ht="13.5">
      <c r="A2983" s="263">
        <v>83367</v>
      </c>
      <c r="B2983" s="263" t="s">
        <v>1563</v>
      </c>
      <c r="C2983" s="264" t="s">
        <v>51</v>
      </c>
      <c r="D2983" s="265">
        <v>367.89</v>
      </c>
    </row>
    <row r="2984" spans="1:4" ht="13.5">
      <c r="A2984" s="263">
        <v>83368</v>
      </c>
      <c r="B2984" s="263" t="s">
        <v>257</v>
      </c>
      <c r="C2984" s="264" t="s">
        <v>51</v>
      </c>
      <c r="D2984" s="266">
        <v>1011.14</v>
      </c>
    </row>
    <row r="2985" spans="1:4" ht="13.5">
      <c r="A2985" s="263">
        <v>83369</v>
      </c>
      <c r="B2985" s="263" t="s">
        <v>1564</v>
      </c>
      <c r="C2985" s="264" t="s">
        <v>51</v>
      </c>
      <c r="D2985" s="265">
        <v>242.16</v>
      </c>
    </row>
    <row r="2986" spans="1:4" ht="13.5">
      <c r="A2986" s="263">
        <v>83370</v>
      </c>
      <c r="B2986" s="263" t="s">
        <v>1565</v>
      </c>
      <c r="C2986" s="264" t="s">
        <v>51</v>
      </c>
      <c r="D2986" s="265">
        <v>153.01</v>
      </c>
    </row>
    <row r="2987" spans="1:4" ht="13.5">
      <c r="A2987" s="263">
        <v>83371</v>
      </c>
      <c r="B2987" s="263" t="s">
        <v>1566</v>
      </c>
      <c r="C2987" s="264" t="s">
        <v>51</v>
      </c>
      <c r="D2987" s="265">
        <v>93.17</v>
      </c>
    </row>
    <row r="2988" spans="1:4" ht="13.5">
      <c r="A2988" s="263">
        <v>83639</v>
      </c>
      <c r="B2988" s="263" t="s">
        <v>1591</v>
      </c>
      <c r="C2988" s="264" t="s">
        <v>20</v>
      </c>
      <c r="D2988" s="265">
        <v>76.33</v>
      </c>
    </row>
    <row r="2989" spans="1:4" ht="13.5">
      <c r="A2989" s="263">
        <v>84676</v>
      </c>
      <c r="B2989" s="263" t="s">
        <v>1628</v>
      </c>
      <c r="C2989" s="264" t="s">
        <v>51</v>
      </c>
      <c r="D2989" s="265">
        <v>340.79</v>
      </c>
    </row>
    <row r="2990" spans="1:4" ht="13.5">
      <c r="A2990" s="263">
        <v>84796</v>
      </c>
      <c r="B2990" s="263" t="s">
        <v>1629</v>
      </c>
      <c r="C2990" s="264" t="s">
        <v>51</v>
      </c>
      <c r="D2990" s="265">
        <v>471.99</v>
      </c>
    </row>
    <row r="2991" spans="1:4" ht="13.5">
      <c r="A2991" s="263">
        <v>84798</v>
      </c>
      <c r="B2991" s="263" t="s">
        <v>1630</v>
      </c>
      <c r="C2991" s="264" t="s">
        <v>51</v>
      </c>
      <c r="D2991" s="265">
        <v>213.79</v>
      </c>
    </row>
    <row r="2992" spans="1:4" ht="13.5">
      <c r="A2992" s="263">
        <v>98261</v>
      </c>
      <c r="B2992" s="263" t="s">
        <v>6165</v>
      </c>
      <c r="C2992" s="264" t="s">
        <v>20</v>
      </c>
      <c r="D2992" s="265">
        <v>2.79</v>
      </c>
    </row>
    <row r="2993" spans="1:4" ht="13.5">
      <c r="A2993" s="263">
        <v>98262</v>
      </c>
      <c r="B2993" s="263" t="s">
        <v>6166</v>
      </c>
      <c r="C2993" s="264" t="s">
        <v>20</v>
      </c>
      <c r="D2993" s="265">
        <v>3.46</v>
      </c>
    </row>
    <row r="2994" spans="1:4" ht="13.5">
      <c r="A2994" s="263">
        <v>98263</v>
      </c>
      <c r="B2994" s="263" t="s">
        <v>6167</v>
      </c>
      <c r="C2994" s="264" t="s">
        <v>20</v>
      </c>
      <c r="D2994" s="265">
        <v>4.26</v>
      </c>
    </row>
    <row r="2995" spans="1:4" ht="13.5">
      <c r="A2995" s="263">
        <v>98264</v>
      </c>
      <c r="B2995" s="263" t="s">
        <v>6168</v>
      </c>
      <c r="C2995" s="264" t="s">
        <v>20</v>
      </c>
      <c r="D2995" s="265">
        <v>4.9000000000000004</v>
      </c>
    </row>
    <row r="2996" spans="1:4" ht="13.5">
      <c r="A2996" s="263">
        <v>98265</v>
      </c>
      <c r="B2996" s="263" t="s">
        <v>6169</v>
      </c>
      <c r="C2996" s="264" t="s">
        <v>20</v>
      </c>
      <c r="D2996" s="265">
        <v>5.86</v>
      </c>
    </row>
    <row r="2997" spans="1:4" ht="13.5">
      <c r="A2997" s="263">
        <v>98266</v>
      </c>
      <c r="B2997" s="263" t="s">
        <v>6170</v>
      </c>
      <c r="C2997" s="264" t="s">
        <v>20</v>
      </c>
      <c r="D2997" s="265">
        <v>6.43</v>
      </c>
    </row>
    <row r="2998" spans="1:4" ht="13.5">
      <c r="A2998" s="263">
        <v>98267</v>
      </c>
      <c r="B2998" s="263" t="s">
        <v>6171</v>
      </c>
      <c r="C2998" s="264" t="s">
        <v>20</v>
      </c>
      <c r="D2998" s="265">
        <v>11.04</v>
      </c>
    </row>
    <row r="2999" spans="1:4" ht="13.5">
      <c r="A2999" s="263">
        <v>98268</v>
      </c>
      <c r="B2999" s="263" t="s">
        <v>6172</v>
      </c>
      <c r="C2999" s="264" t="s">
        <v>20</v>
      </c>
      <c r="D2999" s="265">
        <v>18.93</v>
      </c>
    </row>
    <row r="3000" spans="1:4" ht="13.5">
      <c r="A3000" s="263">
        <v>98269</v>
      </c>
      <c r="B3000" s="263" t="s">
        <v>6173</v>
      </c>
      <c r="C3000" s="264" t="s">
        <v>20</v>
      </c>
      <c r="D3000" s="265">
        <v>24.86</v>
      </c>
    </row>
    <row r="3001" spans="1:4" ht="13.5">
      <c r="A3001" s="263">
        <v>98270</v>
      </c>
      <c r="B3001" s="263" t="s">
        <v>6174</v>
      </c>
      <c r="C3001" s="264" t="s">
        <v>20</v>
      </c>
      <c r="D3001" s="265">
        <v>41.6</v>
      </c>
    </row>
    <row r="3002" spans="1:4" ht="13.5">
      <c r="A3002" s="263">
        <v>98271</v>
      </c>
      <c r="B3002" s="263" t="s">
        <v>6175</v>
      </c>
      <c r="C3002" s="264" t="s">
        <v>20</v>
      </c>
      <c r="D3002" s="265">
        <v>65.680000000000007</v>
      </c>
    </row>
    <row r="3003" spans="1:4" ht="13.5">
      <c r="A3003" s="263">
        <v>98272</v>
      </c>
      <c r="B3003" s="263" t="s">
        <v>6176</v>
      </c>
      <c r="C3003" s="264" t="s">
        <v>20</v>
      </c>
      <c r="D3003" s="265">
        <v>156.74</v>
      </c>
    </row>
    <row r="3004" spans="1:4" ht="13.5">
      <c r="A3004" s="263">
        <v>98273</v>
      </c>
      <c r="B3004" s="263" t="s">
        <v>6177</v>
      </c>
      <c r="C3004" s="264" t="s">
        <v>20</v>
      </c>
      <c r="D3004" s="265">
        <v>2.89</v>
      </c>
    </row>
    <row r="3005" spans="1:4" ht="13.5">
      <c r="A3005" s="263">
        <v>98274</v>
      </c>
      <c r="B3005" s="263" t="s">
        <v>6178</v>
      </c>
      <c r="C3005" s="264" t="s">
        <v>20</v>
      </c>
      <c r="D3005" s="265">
        <v>3.85</v>
      </c>
    </row>
    <row r="3006" spans="1:4" ht="13.5">
      <c r="A3006" s="263">
        <v>98275</v>
      </c>
      <c r="B3006" s="263" t="s">
        <v>6179</v>
      </c>
      <c r="C3006" s="264" t="s">
        <v>20</v>
      </c>
      <c r="D3006" s="265">
        <v>4.41</v>
      </c>
    </row>
    <row r="3007" spans="1:4" ht="13.5">
      <c r="A3007" s="263">
        <v>98276</v>
      </c>
      <c r="B3007" s="263" t="s">
        <v>6180</v>
      </c>
      <c r="C3007" s="264" t="s">
        <v>20</v>
      </c>
      <c r="D3007" s="265">
        <v>9.0299999999999994</v>
      </c>
    </row>
    <row r="3008" spans="1:4" ht="13.5">
      <c r="A3008" s="263">
        <v>98277</v>
      </c>
      <c r="B3008" s="263" t="s">
        <v>6181</v>
      </c>
      <c r="C3008" s="264" t="s">
        <v>20</v>
      </c>
      <c r="D3008" s="265">
        <v>16.920000000000002</v>
      </c>
    </row>
    <row r="3009" spans="1:4" ht="13.5">
      <c r="A3009" s="263">
        <v>98278</v>
      </c>
      <c r="B3009" s="263" t="s">
        <v>6182</v>
      </c>
      <c r="C3009" s="264" t="s">
        <v>20</v>
      </c>
      <c r="D3009" s="265">
        <v>22.85</v>
      </c>
    </row>
    <row r="3010" spans="1:4" ht="13.5">
      <c r="A3010" s="263">
        <v>98279</v>
      </c>
      <c r="B3010" s="263" t="s">
        <v>6183</v>
      </c>
      <c r="C3010" s="264" t="s">
        <v>20</v>
      </c>
      <c r="D3010" s="265">
        <v>39.58</v>
      </c>
    </row>
    <row r="3011" spans="1:4" ht="13.5">
      <c r="A3011" s="263">
        <v>98280</v>
      </c>
      <c r="B3011" s="263" t="s">
        <v>6184</v>
      </c>
      <c r="C3011" s="264" t="s">
        <v>20</v>
      </c>
      <c r="D3011" s="265">
        <v>5.39</v>
      </c>
    </row>
    <row r="3012" spans="1:4" ht="13.5">
      <c r="A3012" s="263">
        <v>98281</v>
      </c>
      <c r="B3012" s="263" t="s">
        <v>6185</v>
      </c>
      <c r="C3012" s="264" t="s">
        <v>20</v>
      </c>
      <c r="D3012" s="265">
        <v>6.05</v>
      </c>
    </row>
    <row r="3013" spans="1:4" ht="13.5">
      <c r="A3013" s="263">
        <v>98282</v>
      </c>
      <c r="B3013" s="263" t="s">
        <v>6186</v>
      </c>
      <c r="C3013" s="264" t="s">
        <v>20</v>
      </c>
      <c r="D3013" s="265">
        <v>6.85</v>
      </c>
    </row>
    <row r="3014" spans="1:4" ht="13.5">
      <c r="A3014" s="263">
        <v>98283</v>
      </c>
      <c r="B3014" s="263" t="s">
        <v>6187</v>
      </c>
      <c r="C3014" s="264" t="s">
        <v>20</v>
      </c>
      <c r="D3014" s="265">
        <v>7.48</v>
      </c>
    </row>
    <row r="3015" spans="1:4" ht="13.5">
      <c r="A3015" s="263">
        <v>98284</v>
      </c>
      <c r="B3015" s="263" t="s">
        <v>6188</v>
      </c>
      <c r="C3015" s="264" t="s">
        <v>20</v>
      </c>
      <c r="D3015" s="265">
        <v>8.4499999999999993</v>
      </c>
    </row>
    <row r="3016" spans="1:4" ht="13.5">
      <c r="A3016" s="263">
        <v>98285</v>
      </c>
      <c r="B3016" s="263" t="s">
        <v>6189</v>
      </c>
      <c r="C3016" s="264" t="s">
        <v>20</v>
      </c>
      <c r="D3016" s="265">
        <v>9.01</v>
      </c>
    </row>
    <row r="3017" spans="1:4" ht="13.5">
      <c r="A3017" s="263">
        <v>98286</v>
      </c>
      <c r="B3017" s="263" t="s">
        <v>6190</v>
      </c>
      <c r="C3017" s="264" t="s">
        <v>20</v>
      </c>
      <c r="D3017" s="265">
        <v>13.62</v>
      </c>
    </row>
    <row r="3018" spans="1:4" ht="13.5">
      <c r="A3018" s="263">
        <v>98287</v>
      </c>
      <c r="B3018" s="263" t="s">
        <v>6191</v>
      </c>
      <c r="C3018" s="264" t="s">
        <v>20</v>
      </c>
      <c r="D3018" s="265">
        <v>1.24</v>
      </c>
    </row>
    <row r="3019" spans="1:4" ht="13.5">
      <c r="A3019" s="263">
        <v>98288</v>
      </c>
      <c r="B3019" s="263" t="s">
        <v>6192</v>
      </c>
      <c r="C3019" s="264" t="s">
        <v>20</v>
      </c>
      <c r="D3019" s="265">
        <v>1.9</v>
      </c>
    </row>
    <row r="3020" spans="1:4" ht="13.5">
      <c r="A3020" s="263">
        <v>98289</v>
      </c>
      <c r="B3020" s="263" t="s">
        <v>6193</v>
      </c>
      <c r="C3020" s="264" t="s">
        <v>20</v>
      </c>
      <c r="D3020" s="265">
        <v>2.71</v>
      </c>
    </row>
    <row r="3021" spans="1:4" ht="13.5">
      <c r="A3021" s="263">
        <v>98290</v>
      </c>
      <c r="B3021" s="263" t="s">
        <v>6194</v>
      </c>
      <c r="C3021" s="264" t="s">
        <v>20</v>
      </c>
      <c r="D3021" s="265">
        <v>3.35</v>
      </c>
    </row>
    <row r="3022" spans="1:4" ht="13.5">
      <c r="A3022" s="263">
        <v>98291</v>
      </c>
      <c r="B3022" s="263" t="s">
        <v>6195</v>
      </c>
      <c r="C3022" s="264" t="s">
        <v>20</v>
      </c>
      <c r="D3022" s="265">
        <v>4.3099999999999996</v>
      </c>
    </row>
    <row r="3023" spans="1:4" ht="13.5">
      <c r="A3023" s="263">
        <v>98292</v>
      </c>
      <c r="B3023" s="263" t="s">
        <v>6196</v>
      </c>
      <c r="C3023" s="264" t="s">
        <v>20</v>
      </c>
      <c r="D3023" s="265">
        <v>4.87</v>
      </c>
    </row>
    <row r="3024" spans="1:4" ht="13.5">
      <c r="A3024" s="263">
        <v>98293</v>
      </c>
      <c r="B3024" s="263" t="s">
        <v>6197</v>
      </c>
      <c r="C3024" s="264" t="s">
        <v>20</v>
      </c>
      <c r="D3024" s="265">
        <v>9.49</v>
      </c>
    </row>
    <row r="3025" spans="1:4" ht="13.5">
      <c r="A3025" s="263">
        <v>98400</v>
      </c>
      <c r="B3025" s="263" t="s">
        <v>6198</v>
      </c>
      <c r="C3025" s="264" t="s">
        <v>20</v>
      </c>
      <c r="D3025" s="265">
        <v>13.42</v>
      </c>
    </row>
    <row r="3026" spans="1:4" ht="13.5">
      <c r="A3026" s="263">
        <v>98401</v>
      </c>
      <c r="B3026" s="263" t="s">
        <v>6199</v>
      </c>
      <c r="C3026" s="264" t="s">
        <v>20</v>
      </c>
      <c r="D3026" s="265">
        <v>21.49</v>
      </c>
    </row>
    <row r="3027" spans="1:4" ht="13.5">
      <c r="A3027" s="263">
        <v>98402</v>
      </c>
      <c r="B3027" s="263" t="s">
        <v>6200</v>
      </c>
      <c r="C3027" s="264" t="s">
        <v>20</v>
      </c>
      <c r="D3027" s="265">
        <v>28.27</v>
      </c>
    </row>
    <row r="3028" spans="1:4" ht="13.5">
      <c r="A3028" s="263">
        <v>98397</v>
      </c>
      <c r="B3028" s="263" t="s">
        <v>6201</v>
      </c>
      <c r="C3028" s="264" t="s">
        <v>79</v>
      </c>
      <c r="D3028" s="265">
        <v>7.96</v>
      </c>
    </row>
    <row r="3029" spans="1:4" ht="13.5">
      <c r="A3029" s="263" t="s">
        <v>5445</v>
      </c>
      <c r="B3029" s="263" t="s">
        <v>5446</v>
      </c>
      <c r="C3029" s="264" t="s">
        <v>51</v>
      </c>
      <c r="D3029" s="266">
        <v>4923.38</v>
      </c>
    </row>
    <row r="3030" spans="1:4" ht="13.5">
      <c r="A3030" s="263">
        <v>85120</v>
      </c>
      <c r="B3030" s="263" t="s">
        <v>1637</v>
      </c>
      <c r="C3030" s="264" t="s">
        <v>51</v>
      </c>
      <c r="D3030" s="265">
        <v>121.91</v>
      </c>
    </row>
    <row r="3031" spans="1:4" ht="13.5">
      <c r="A3031" s="263">
        <v>83486</v>
      </c>
      <c r="B3031" s="263" t="s">
        <v>266</v>
      </c>
      <c r="C3031" s="264" t="s">
        <v>51</v>
      </c>
      <c r="D3031" s="266">
        <v>1299.3</v>
      </c>
    </row>
    <row r="3032" spans="1:4" ht="13.5">
      <c r="A3032" s="263">
        <v>83643</v>
      </c>
      <c r="B3032" s="263" t="s">
        <v>1592</v>
      </c>
      <c r="C3032" s="264" t="s">
        <v>51</v>
      </c>
      <c r="D3032" s="266">
        <v>3473.86</v>
      </c>
    </row>
    <row r="3033" spans="1:4" ht="13.5">
      <c r="A3033" s="263">
        <v>83644</v>
      </c>
      <c r="B3033" s="263" t="s">
        <v>275</v>
      </c>
      <c r="C3033" s="264" t="s">
        <v>51</v>
      </c>
      <c r="D3033" s="266">
        <v>5686.34</v>
      </c>
    </row>
    <row r="3034" spans="1:4" ht="13.5">
      <c r="A3034" s="263">
        <v>83645</v>
      </c>
      <c r="B3034" s="263" t="s">
        <v>276</v>
      </c>
      <c r="C3034" s="264" t="s">
        <v>51</v>
      </c>
      <c r="D3034" s="266">
        <v>1775.74</v>
      </c>
    </row>
    <row r="3035" spans="1:4" ht="13.5">
      <c r="A3035" s="263">
        <v>83646</v>
      </c>
      <c r="B3035" s="263" t="s">
        <v>277</v>
      </c>
      <c r="C3035" s="264" t="s">
        <v>51</v>
      </c>
      <c r="D3035" s="266">
        <v>2068.73</v>
      </c>
    </row>
    <row r="3036" spans="1:4" ht="13.5">
      <c r="A3036" s="263">
        <v>83647</v>
      </c>
      <c r="B3036" s="263" t="s">
        <v>278</v>
      </c>
      <c r="C3036" s="264" t="s">
        <v>51</v>
      </c>
      <c r="D3036" s="266">
        <v>1337.28</v>
      </c>
    </row>
    <row r="3037" spans="1:4" ht="13.5">
      <c r="A3037" s="263">
        <v>83648</v>
      </c>
      <c r="B3037" s="263" t="s">
        <v>279</v>
      </c>
      <c r="C3037" s="264" t="s">
        <v>51</v>
      </c>
      <c r="D3037" s="265">
        <v>841.92</v>
      </c>
    </row>
    <row r="3038" spans="1:4" ht="13.5">
      <c r="A3038" s="263">
        <v>83649</v>
      </c>
      <c r="B3038" s="263" t="s">
        <v>280</v>
      </c>
      <c r="C3038" s="264" t="s">
        <v>51</v>
      </c>
      <c r="D3038" s="266">
        <v>5019.1099999999997</v>
      </c>
    </row>
    <row r="3039" spans="1:4" ht="13.5">
      <c r="A3039" s="263">
        <v>83650</v>
      </c>
      <c r="B3039" s="263" t="s">
        <v>281</v>
      </c>
      <c r="C3039" s="264" t="s">
        <v>51</v>
      </c>
      <c r="D3039" s="266">
        <v>4142.1899999999996</v>
      </c>
    </row>
    <row r="3040" spans="1:4" ht="13.5">
      <c r="A3040" s="263">
        <v>98294</v>
      </c>
      <c r="B3040" s="263" t="s">
        <v>6202</v>
      </c>
      <c r="C3040" s="264" t="s">
        <v>20</v>
      </c>
      <c r="D3040" s="265">
        <v>1.95</v>
      </c>
    </row>
    <row r="3041" spans="1:4" ht="13.5">
      <c r="A3041" s="263">
        <v>98295</v>
      </c>
      <c r="B3041" s="263" t="s">
        <v>6203</v>
      </c>
      <c r="C3041" s="264" t="s">
        <v>20</v>
      </c>
      <c r="D3041" s="265">
        <v>1.49</v>
      </c>
    </row>
    <row r="3042" spans="1:4" ht="13.5">
      <c r="A3042" s="263">
        <v>98296</v>
      </c>
      <c r="B3042" s="263" t="s">
        <v>6204</v>
      </c>
      <c r="C3042" s="264" t="s">
        <v>20</v>
      </c>
      <c r="D3042" s="265">
        <v>3.02</v>
      </c>
    </row>
    <row r="3043" spans="1:4" ht="13.5">
      <c r="A3043" s="263">
        <v>98297</v>
      </c>
      <c r="B3043" s="263" t="s">
        <v>6205</v>
      </c>
      <c r="C3043" s="264" t="s">
        <v>20</v>
      </c>
      <c r="D3043" s="265">
        <v>2.27</v>
      </c>
    </row>
    <row r="3044" spans="1:4" ht="13.5">
      <c r="A3044" s="263">
        <v>98301</v>
      </c>
      <c r="B3044" s="263" t="s">
        <v>6206</v>
      </c>
      <c r="C3044" s="264" t="s">
        <v>51</v>
      </c>
      <c r="D3044" s="265">
        <v>424.01</v>
      </c>
    </row>
    <row r="3045" spans="1:4" ht="13.5">
      <c r="A3045" s="263">
        <v>98302</v>
      </c>
      <c r="B3045" s="263" t="s">
        <v>6207</v>
      </c>
      <c r="C3045" s="264" t="s">
        <v>51</v>
      </c>
      <c r="D3045" s="265">
        <v>585.30999999999995</v>
      </c>
    </row>
    <row r="3046" spans="1:4" ht="13.5">
      <c r="A3046" s="263">
        <v>98304</v>
      </c>
      <c r="B3046" s="263" t="s">
        <v>6208</v>
      </c>
      <c r="C3046" s="264" t="s">
        <v>51</v>
      </c>
      <c r="D3046" s="265">
        <v>921.51</v>
      </c>
    </row>
    <row r="3047" spans="1:4" ht="13.5">
      <c r="A3047" s="263">
        <v>98307</v>
      </c>
      <c r="B3047" s="263" t="s">
        <v>6209</v>
      </c>
      <c r="C3047" s="264" t="s">
        <v>51</v>
      </c>
      <c r="D3047" s="265">
        <v>34.06</v>
      </c>
    </row>
    <row r="3048" spans="1:4" ht="13.5">
      <c r="A3048" s="263">
        <v>98308</v>
      </c>
      <c r="B3048" s="263" t="s">
        <v>6210</v>
      </c>
      <c r="C3048" s="264" t="s">
        <v>51</v>
      </c>
      <c r="D3048" s="265">
        <v>22.27</v>
      </c>
    </row>
    <row r="3049" spans="1:4" ht="13.5">
      <c r="A3049" s="263">
        <v>98593</v>
      </c>
      <c r="B3049" s="263" t="s">
        <v>6398</v>
      </c>
      <c r="C3049" s="264" t="s">
        <v>51</v>
      </c>
      <c r="D3049" s="265">
        <v>728.86</v>
      </c>
    </row>
    <row r="3050" spans="1:4" ht="13.5">
      <c r="A3050" s="263">
        <v>89355</v>
      </c>
      <c r="B3050" s="263" t="s">
        <v>568</v>
      </c>
      <c r="C3050" s="264" t="s">
        <v>20</v>
      </c>
      <c r="D3050" s="265">
        <v>12.64</v>
      </c>
    </row>
    <row r="3051" spans="1:4" ht="13.5">
      <c r="A3051" s="263">
        <v>89356</v>
      </c>
      <c r="B3051" s="263" t="s">
        <v>569</v>
      </c>
      <c r="C3051" s="264" t="s">
        <v>20</v>
      </c>
      <c r="D3051" s="265">
        <v>14.85</v>
      </c>
    </row>
    <row r="3052" spans="1:4" ht="13.5">
      <c r="A3052" s="263">
        <v>89357</v>
      </c>
      <c r="B3052" s="263" t="s">
        <v>570</v>
      </c>
      <c r="C3052" s="264" t="s">
        <v>20</v>
      </c>
      <c r="D3052" s="265">
        <v>20.309999999999999</v>
      </c>
    </row>
    <row r="3053" spans="1:4" ht="13.5">
      <c r="A3053" s="263">
        <v>89401</v>
      </c>
      <c r="B3053" s="263" t="s">
        <v>2363</v>
      </c>
      <c r="C3053" s="264" t="s">
        <v>20</v>
      </c>
      <c r="D3053" s="265">
        <v>5.17</v>
      </c>
    </row>
    <row r="3054" spans="1:4" ht="13.5">
      <c r="A3054" s="263">
        <v>89402</v>
      </c>
      <c r="B3054" s="263" t="s">
        <v>2364</v>
      </c>
      <c r="C3054" s="264" t="s">
        <v>20</v>
      </c>
      <c r="D3054" s="265">
        <v>6.25</v>
      </c>
    </row>
    <row r="3055" spans="1:4" ht="13.5">
      <c r="A3055" s="263">
        <v>89403</v>
      </c>
      <c r="B3055" s="263" t="s">
        <v>2365</v>
      </c>
      <c r="C3055" s="264" t="s">
        <v>20</v>
      </c>
      <c r="D3055" s="265">
        <v>10.01</v>
      </c>
    </row>
    <row r="3056" spans="1:4" ht="13.5">
      <c r="A3056" s="263">
        <v>89446</v>
      </c>
      <c r="B3056" s="263" t="s">
        <v>2402</v>
      </c>
      <c r="C3056" s="264" t="s">
        <v>20</v>
      </c>
      <c r="D3056" s="265">
        <v>2.98</v>
      </c>
    </row>
    <row r="3057" spans="1:4" ht="13.5">
      <c r="A3057" s="263">
        <v>89447</v>
      </c>
      <c r="B3057" s="263" t="s">
        <v>2403</v>
      </c>
      <c r="C3057" s="264" t="s">
        <v>20</v>
      </c>
      <c r="D3057" s="265">
        <v>6.18</v>
      </c>
    </row>
    <row r="3058" spans="1:4" ht="13.5">
      <c r="A3058" s="263">
        <v>89448</v>
      </c>
      <c r="B3058" s="263" t="s">
        <v>2404</v>
      </c>
      <c r="C3058" s="264" t="s">
        <v>20</v>
      </c>
      <c r="D3058" s="265">
        <v>8.83</v>
      </c>
    </row>
    <row r="3059" spans="1:4" ht="13.5">
      <c r="A3059" s="263">
        <v>89449</v>
      </c>
      <c r="B3059" s="263" t="s">
        <v>2405</v>
      </c>
      <c r="C3059" s="264" t="s">
        <v>20</v>
      </c>
      <c r="D3059" s="265">
        <v>10.18</v>
      </c>
    </row>
    <row r="3060" spans="1:4" ht="13.5">
      <c r="A3060" s="263">
        <v>89450</v>
      </c>
      <c r="B3060" s="263" t="s">
        <v>2406</v>
      </c>
      <c r="C3060" s="264" t="s">
        <v>20</v>
      </c>
      <c r="D3060" s="265">
        <v>16.670000000000002</v>
      </c>
    </row>
    <row r="3061" spans="1:4" ht="13.5">
      <c r="A3061" s="263">
        <v>89451</v>
      </c>
      <c r="B3061" s="263" t="s">
        <v>2407</v>
      </c>
      <c r="C3061" s="264" t="s">
        <v>20</v>
      </c>
      <c r="D3061" s="265">
        <v>27.44</v>
      </c>
    </row>
    <row r="3062" spans="1:4" ht="13.5">
      <c r="A3062" s="263">
        <v>89452</v>
      </c>
      <c r="B3062" s="263" t="s">
        <v>2408</v>
      </c>
      <c r="C3062" s="264" t="s">
        <v>20</v>
      </c>
      <c r="D3062" s="265">
        <v>34.119999999999997</v>
      </c>
    </row>
    <row r="3063" spans="1:4" ht="13.5">
      <c r="A3063" s="263">
        <v>89508</v>
      </c>
      <c r="B3063" s="263" t="s">
        <v>2444</v>
      </c>
      <c r="C3063" s="264" t="s">
        <v>20</v>
      </c>
      <c r="D3063" s="265">
        <v>12.96</v>
      </c>
    </row>
    <row r="3064" spans="1:4" ht="13.5">
      <c r="A3064" s="263">
        <v>89509</v>
      </c>
      <c r="B3064" s="263" t="s">
        <v>2445</v>
      </c>
      <c r="C3064" s="264" t="s">
        <v>20</v>
      </c>
      <c r="D3064" s="265">
        <v>17.739999999999998</v>
      </c>
    </row>
    <row r="3065" spans="1:4" ht="13.5">
      <c r="A3065" s="263">
        <v>89511</v>
      </c>
      <c r="B3065" s="263" t="s">
        <v>2446</v>
      </c>
      <c r="C3065" s="264" t="s">
        <v>20</v>
      </c>
      <c r="D3065" s="265">
        <v>26.49</v>
      </c>
    </row>
    <row r="3066" spans="1:4" ht="13.5">
      <c r="A3066" s="263">
        <v>89512</v>
      </c>
      <c r="B3066" s="263" t="s">
        <v>2447</v>
      </c>
      <c r="C3066" s="264" t="s">
        <v>20</v>
      </c>
      <c r="D3066" s="265">
        <v>41.43</v>
      </c>
    </row>
    <row r="3067" spans="1:4" ht="13.5">
      <c r="A3067" s="263">
        <v>89576</v>
      </c>
      <c r="B3067" s="263" t="s">
        <v>2480</v>
      </c>
      <c r="C3067" s="264" t="s">
        <v>20</v>
      </c>
      <c r="D3067" s="265">
        <v>14.88</v>
      </c>
    </row>
    <row r="3068" spans="1:4" ht="13.5">
      <c r="A3068" s="263">
        <v>89578</v>
      </c>
      <c r="B3068" s="263" t="s">
        <v>2481</v>
      </c>
      <c r="C3068" s="264" t="s">
        <v>20</v>
      </c>
      <c r="D3068" s="265">
        <v>25.6</v>
      </c>
    </row>
    <row r="3069" spans="1:4" ht="13.5">
      <c r="A3069" s="263">
        <v>89580</v>
      </c>
      <c r="B3069" s="263" t="s">
        <v>2483</v>
      </c>
      <c r="C3069" s="264" t="s">
        <v>20</v>
      </c>
      <c r="D3069" s="265">
        <v>50.12</v>
      </c>
    </row>
    <row r="3070" spans="1:4" ht="13.5">
      <c r="A3070" s="263">
        <v>89633</v>
      </c>
      <c r="B3070" s="263" t="s">
        <v>644</v>
      </c>
      <c r="C3070" s="264" t="s">
        <v>20</v>
      </c>
      <c r="D3070" s="265">
        <v>17.309999999999999</v>
      </c>
    </row>
    <row r="3071" spans="1:4" ht="13.5">
      <c r="A3071" s="263">
        <v>89634</v>
      </c>
      <c r="B3071" s="263" t="s">
        <v>645</v>
      </c>
      <c r="C3071" s="264" t="s">
        <v>20</v>
      </c>
      <c r="D3071" s="265">
        <v>26.22</v>
      </c>
    </row>
    <row r="3072" spans="1:4" ht="13.5">
      <c r="A3072" s="263">
        <v>89635</v>
      </c>
      <c r="B3072" s="263" t="s">
        <v>646</v>
      </c>
      <c r="C3072" s="264" t="s">
        <v>20</v>
      </c>
      <c r="D3072" s="265">
        <v>37.32</v>
      </c>
    </row>
    <row r="3073" spans="1:4" ht="13.5">
      <c r="A3073" s="263">
        <v>89636</v>
      </c>
      <c r="B3073" s="263" t="s">
        <v>2520</v>
      </c>
      <c r="C3073" s="264" t="s">
        <v>20</v>
      </c>
      <c r="D3073" s="265">
        <v>45.4</v>
      </c>
    </row>
    <row r="3074" spans="1:4" ht="13.5">
      <c r="A3074" s="263">
        <v>89711</v>
      </c>
      <c r="B3074" s="263" t="s">
        <v>2586</v>
      </c>
      <c r="C3074" s="264" t="s">
        <v>20</v>
      </c>
      <c r="D3074" s="265">
        <v>13.22</v>
      </c>
    </row>
    <row r="3075" spans="1:4" ht="13.5">
      <c r="A3075" s="263">
        <v>89712</v>
      </c>
      <c r="B3075" s="263" t="s">
        <v>2587</v>
      </c>
      <c r="C3075" s="264" t="s">
        <v>20</v>
      </c>
      <c r="D3075" s="265">
        <v>19.34</v>
      </c>
    </row>
    <row r="3076" spans="1:4" ht="13.5">
      <c r="A3076" s="263">
        <v>89713</v>
      </c>
      <c r="B3076" s="263" t="s">
        <v>2588</v>
      </c>
      <c r="C3076" s="264" t="s">
        <v>20</v>
      </c>
      <c r="D3076" s="265">
        <v>29.41</v>
      </c>
    </row>
    <row r="3077" spans="1:4" ht="13.5">
      <c r="A3077" s="263">
        <v>89714</v>
      </c>
      <c r="B3077" s="263" t="s">
        <v>2589</v>
      </c>
      <c r="C3077" s="264" t="s">
        <v>20</v>
      </c>
      <c r="D3077" s="265">
        <v>37.93</v>
      </c>
    </row>
    <row r="3078" spans="1:4" ht="13.5">
      <c r="A3078" s="263">
        <v>89716</v>
      </c>
      <c r="B3078" s="263" t="s">
        <v>2590</v>
      </c>
      <c r="C3078" s="264" t="s">
        <v>20</v>
      </c>
      <c r="D3078" s="265">
        <v>18.399999999999999</v>
      </c>
    </row>
    <row r="3079" spans="1:4" ht="13.5">
      <c r="A3079" s="263">
        <v>89717</v>
      </c>
      <c r="B3079" s="263" t="s">
        <v>2591</v>
      </c>
      <c r="C3079" s="264" t="s">
        <v>20</v>
      </c>
      <c r="D3079" s="265">
        <v>28.12</v>
      </c>
    </row>
    <row r="3080" spans="1:4" ht="13.5">
      <c r="A3080" s="263">
        <v>89770</v>
      </c>
      <c r="B3080" s="263" t="s">
        <v>2635</v>
      </c>
      <c r="C3080" s="264" t="s">
        <v>20</v>
      </c>
      <c r="D3080" s="265">
        <v>30.51</v>
      </c>
    </row>
    <row r="3081" spans="1:4" ht="13.5">
      <c r="A3081" s="263">
        <v>89771</v>
      </c>
      <c r="B3081" s="263" t="s">
        <v>2636</v>
      </c>
      <c r="C3081" s="264" t="s">
        <v>20</v>
      </c>
      <c r="D3081" s="265">
        <v>41.7</v>
      </c>
    </row>
    <row r="3082" spans="1:4" ht="13.5">
      <c r="A3082" s="263">
        <v>89773</v>
      </c>
      <c r="B3082" s="263" t="s">
        <v>2638</v>
      </c>
      <c r="C3082" s="264" t="s">
        <v>20</v>
      </c>
      <c r="D3082" s="265">
        <v>97.07</v>
      </c>
    </row>
    <row r="3083" spans="1:4" ht="13.5">
      <c r="A3083" s="263">
        <v>89775</v>
      </c>
      <c r="B3083" s="263" t="s">
        <v>2640</v>
      </c>
      <c r="C3083" s="264" t="s">
        <v>20</v>
      </c>
      <c r="D3083" s="265">
        <v>153.31</v>
      </c>
    </row>
    <row r="3084" spans="1:4" ht="13.5">
      <c r="A3084" s="263">
        <v>89798</v>
      </c>
      <c r="B3084" s="263" t="s">
        <v>2662</v>
      </c>
      <c r="C3084" s="264" t="s">
        <v>20</v>
      </c>
      <c r="D3084" s="265">
        <v>7.38</v>
      </c>
    </row>
    <row r="3085" spans="1:4" ht="13.5">
      <c r="A3085" s="263">
        <v>89799</v>
      </c>
      <c r="B3085" s="263" t="s">
        <v>2663</v>
      </c>
      <c r="C3085" s="264" t="s">
        <v>20</v>
      </c>
      <c r="D3085" s="265">
        <v>12.34</v>
      </c>
    </row>
    <row r="3086" spans="1:4" ht="13.5">
      <c r="A3086" s="263">
        <v>89800</v>
      </c>
      <c r="B3086" s="263" t="s">
        <v>2664</v>
      </c>
      <c r="C3086" s="264" t="s">
        <v>20</v>
      </c>
      <c r="D3086" s="265">
        <v>15.48</v>
      </c>
    </row>
    <row r="3087" spans="1:4" ht="13.5">
      <c r="A3087" s="263">
        <v>89848</v>
      </c>
      <c r="B3087" s="263" t="s">
        <v>2711</v>
      </c>
      <c r="C3087" s="264" t="s">
        <v>20</v>
      </c>
      <c r="D3087" s="265">
        <v>19.43</v>
      </c>
    </row>
    <row r="3088" spans="1:4" ht="13.5">
      <c r="A3088" s="263">
        <v>89849</v>
      </c>
      <c r="B3088" s="263" t="s">
        <v>2712</v>
      </c>
      <c r="C3088" s="264" t="s">
        <v>20</v>
      </c>
      <c r="D3088" s="265">
        <v>36.83</v>
      </c>
    </row>
    <row r="3089" spans="1:4" ht="13.5">
      <c r="A3089" s="263">
        <v>89865</v>
      </c>
      <c r="B3089" s="263" t="s">
        <v>662</v>
      </c>
      <c r="C3089" s="264" t="s">
        <v>20</v>
      </c>
      <c r="D3089" s="265">
        <v>8.81</v>
      </c>
    </row>
    <row r="3090" spans="1:4" ht="13.5">
      <c r="A3090" s="263">
        <v>91784</v>
      </c>
      <c r="B3090" s="263" t="s">
        <v>808</v>
      </c>
      <c r="C3090" s="264" t="s">
        <v>20</v>
      </c>
      <c r="D3090" s="265">
        <v>29.88</v>
      </c>
    </row>
    <row r="3091" spans="1:4" ht="13.5">
      <c r="A3091" s="263">
        <v>91785</v>
      </c>
      <c r="B3091" s="263" t="s">
        <v>809</v>
      </c>
      <c r="C3091" s="264" t="s">
        <v>20</v>
      </c>
      <c r="D3091" s="265">
        <v>29.47</v>
      </c>
    </row>
    <row r="3092" spans="1:4" ht="13.5">
      <c r="A3092" s="263">
        <v>91786</v>
      </c>
      <c r="B3092" s="263" t="s">
        <v>3254</v>
      </c>
      <c r="C3092" s="264" t="s">
        <v>20</v>
      </c>
      <c r="D3092" s="265">
        <v>18.63</v>
      </c>
    </row>
    <row r="3093" spans="1:4" ht="13.5">
      <c r="A3093" s="263">
        <v>91787</v>
      </c>
      <c r="B3093" s="263" t="s">
        <v>3255</v>
      </c>
      <c r="C3093" s="264" t="s">
        <v>20</v>
      </c>
      <c r="D3093" s="265">
        <v>19.57</v>
      </c>
    </row>
    <row r="3094" spans="1:4" ht="13.5">
      <c r="A3094" s="263">
        <v>91788</v>
      </c>
      <c r="B3094" s="263" t="s">
        <v>3256</v>
      </c>
      <c r="C3094" s="264" t="s">
        <v>20</v>
      </c>
      <c r="D3094" s="265">
        <v>25.45</v>
      </c>
    </row>
    <row r="3095" spans="1:4" ht="13.5">
      <c r="A3095" s="263">
        <v>91789</v>
      </c>
      <c r="B3095" s="263" t="s">
        <v>810</v>
      </c>
      <c r="C3095" s="264" t="s">
        <v>20</v>
      </c>
      <c r="D3095" s="265">
        <v>27.46</v>
      </c>
    </row>
    <row r="3096" spans="1:4" ht="13.5">
      <c r="A3096" s="263">
        <v>91790</v>
      </c>
      <c r="B3096" s="263" t="s">
        <v>3257</v>
      </c>
      <c r="C3096" s="264" t="s">
        <v>20</v>
      </c>
      <c r="D3096" s="265">
        <v>42.08</v>
      </c>
    </row>
    <row r="3097" spans="1:4" ht="13.5">
      <c r="A3097" s="263">
        <v>91791</v>
      </c>
      <c r="B3097" s="263" t="s">
        <v>811</v>
      </c>
      <c r="C3097" s="264" t="s">
        <v>20</v>
      </c>
      <c r="D3097" s="265">
        <v>53.52</v>
      </c>
    </row>
    <row r="3098" spans="1:4" ht="13.5">
      <c r="A3098" s="263">
        <v>91792</v>
      </c>
      <c r="B3098" s="263" t="s">
        <v>3258</v>
      </c>
      <c r="C3098" s="264" t="s">
        <v>20</v>
      </c>
      <c r="D3098" s="265">
        <v>39.36</v>
      </c>
    </row>
    <row r="3099" spans="1:4" ht="13.5">
      <c r="A3099" s="263">
        <v>91793</v>
      </c>
      <c r="B3099" s="263" t="s">
        <v>3259</v>
      </c>
      <c r="C3099" s="264" t="s">
        <v>20</v>
      </c>
      <c r="D3099" s="265">
        <v>58.38</v>
      </c>
    </row>
    <row r="3100" spans="1:4" ht="13.5">
      <c r="A3100" s="263">
        <v>91794</v>
      </c>
      <c r="B3100" s="263" t="s">
        <v>3260</v>
      </c>
      <c r="C3100" s="264" t="s">
        <v>20</v>
      </c>
      <c r="D3100" s="265">
        <v>25.93</v>
      </c>
    </row>
    <row r="3101" spans="1:4" ht="13.5">
      <c r="A3101" s="263">
        <v>91795</v>
      </c>
      <c r="B3101" s="263" t="s">
        <v>3261</v>
      </c>
      <c r="C3101" s="264" t="s">
        <v>20</v>
      </c>
      <c r="D3101" s="265">
        <v>44.33</v>
      </c>
    </row>
    <row r="3102" spans="1:4" ht="13.5">
      <c r="A3102" s="263">
        <v>91796</v>
      </c>
      <c r="B3102" s="263" t="s">
        <v>3262</v>
      </c>
      <c r="C3102" s="264" t="s">
        <v>20</v>
      </c>
      <c r="D3102" s="265">
        <v>46.55</v>
      </c>
    </row>
    <row r="3103" spans="1:4" ht="13.5">
      <c r="A3103" s="263">
        <v>92275</v>
      </c>
      <c r="B3103" s="263" t="s">
        <v>6613</v>
      </c>
      <c r="C3103" s="264" t="s">
        <v>20</v>
      </c>
      <c r="D3103" s="265">
        <v>31.72</v>
      </c>
    </row>
    <row r="3104" spans="1:4" ht="13.5">
      <c r="A3104" s="263">
        <v>92276</v>
      </c>
      <c r="B3104" s="263" t="s">
        <v>6614</v>
      </c>
      <c r="C3104" s="264" t="s">
        <v>20</v>
      </c>
      <c r="D3104" s="265">
        <v>40.130000000000003</v>
      </c>
    </row>
    <row r="3105" spans="1:4" ht="13.5">
      <c r="A3105" s="263">
        <v>92277</v>
      </c>
      <c r="B3105" s="263" t="s">
        <v>6615</v>
      </c>
      <c r="C3105" s="264" t="s">
        <v>20</v>
      </c>
      <c r="D3105" s="265">
        <v>57.79</v>
      </c>
    </row>
    <row r="3106" spans="1:4" ht="13.5">
      <c r="A3106" s="263">
        <v>92278</v>
      </c>
      <c r="B3106" s="263" t="s">
        <v>6616</v>
      </c>
      <c r="C3106" s="264" t="s">
        <v>20</v>
      </c>
      <c r="D3106" s="265">
        <v>77.599999999999994</v>
      </c>
    </row>
    <row r="3107" spans="1:4" ht="13.5">
      <c r="A3107" s="263">
        <v>92279</v>
      </c>
      <c r="B3107" s="263" t="s">
        <v>6617</v>
      </c>
      <c r="C3107" s="264" t="s">
        <v>20</v>
      </c>
      <c r="D3107" s="265">
        <v>112.01</v>
      </c>
    </row>
    <row r="3108" spans="1:4" ht="13.5">
      <c r="A3108" s="263">
        <v>92280</v>
      </c>
      <c r="B3108" s="263" t="s">
        <v>6618</v>
      </c>
      <c r="C3108" s="264" t="s">
        <v>20</v>
      </c>
      <c r="D3108" s="265">
        <v>157.1</v>
      </c>
    </row>
    <row r="3109" spans="1:4" ht="13.5">
      <c r="A3109" s="263">
        <v>92281</v>
      </c>
      <c r="B3109" s="263" t="s">
        <v>6619</v>
      </c>
      <c r="C3109" s="264" t="s">
        <v>20</v>
      </c>
      <c r="D3109" s="265">
        <v>94.12</v>
      </c>
    </row>
    <row r="3110" spans="1:4" ht="13.5">
      <c r="A3110" s="263">
        <v>92282</v>
      </c>
      <c r="B3110" s="263" t="s">
        <v>6620</v>
      </c>
      <c r="C3110" s="264" t="s">
        <v>20</v>
      </c>
      <c r="D3110" s="265">
        <v>105.06</v>
      </c>
    </row>
    <row r="3111" spans="1:4" ht="13.5">
      <c r="A3111" s="263">
        <v>92283</v>
      </c>
      <c r="B3111" s="263" t="s">
        <v>6621</v>
      </c>
      <c r="C3111" s="264" t="s">
        <v>20</v>
      </c>
      <c r="D3111" s="265">
        <v>139.87</v>
      </c>
    </row>
    <row r="3112" spans="1:4" ht="13.5">
      <c r="A3112" s="263">
        <v>92284</v>
      </c>
      <c r="B3112" s="263" t="s">
        <v>6622</v>
      </c>
      <c r="C3112" s="264" t="s">
        <v>20</v>
      </c>
      <c r="D3112" s="265">
        <v>171.21</v>
      </c>
    </row>
    <row r="3113" spans="1:4" ht="13.5">
      <c r="A3113" s="263">
        <v>92285</v>
      </c>
      <c r="B3113" s="263" t="s">
        <v>6623</v>
      </c>
      <c r="C3113" s="264" t="s">
        <v>20</v>
      </c>
      <c r="D3113" s="265">
        <v>223.87</v>
      </c>
    </row>
    <row r="3114" spans="1:4" ht="13.5">
      <c r="A3114" s="263">
        <v>92286</v>
      </c>
      <c r="B3114" s="263" t="s">
        <v>6624</v>
      </c>
      <c r="C3114" s="264" t="s">
        <v>20</v>
      </c>
      <c r="D3114" s="265">
        <v>270.52999999999997</v>
      </c>
    </row>
    <row r="3115" spans="1:4" ht="13.5">
      <c r="A3115" s="263">
        <v>92305</v>
      </c>
      <c r="B3115" s="263" t="s">
        <v>6625</v>
      </c>
      <c r="C3115" s="264" t="s">
        <v>20</v>
      </c>
      <c r="D3115" s="265">
        <v>21.66</v>
      </c>
    </row>
    <row r="3116" spans="1:4" ht="13.5">
      <c r="A3116" s="263">
        <v>92306</v>
      </c>
      <c r="B3116" s="263" t="s">
        <v>6626</v>
      </c>
      <c r="C3116" s="264" t="s">
        <v>20</v>
      </c>
      <c r="D3116" s="265">
        <v>34.92</v>
      </c>
    </row>
    <row r="3117" spans="1:4" ht="13.5">
      <c r="A3117" s="263">
        <v>92307</v>
      </c>
      <c r="B3117" s="263" t="s">
        <v>6627</v>
      </c>
      <c r="C3117" s="264" t="s">
        <v>20</v>
      </c>
      <c r="D3117" s="265">
        <v>43.57</v>
      </c>
    </row>
    <row r="3118" spans="1:4" ht="13.5">
      <c r="A3118" s="263">
        <v>92308</v>
      </c>
      <c r="B3118" s="263" t="s">
        <v>6628</v>
      </c>
      <c r="C3118" s="264" t="s">
        <v>20</v>
      </c>
      <c r="D3118" s="265">
        <v>36.46</v>
      </c>
    </row>
    <row r="3119" spans="1:4" ht="13.5">
      <c r="A3119" s="263">
        <v>92309</v>
      </c>
      <c r="B3119" s="263" t="s">
        <v>6629</v>
      </c>
      <c r="C3119" s="264" t="s">
        <v>20</v>
      </c>
      <c r="D3119" s="265">
        <v>98.95</v>
      </c>
    </row>
    <row r="3120" spans="1:4" ht="13.5">
      <c r="A3120" s="263">
        <v>92310</v>
      </c>
      <c r="B3120" s="263" t="s">
        <v>6630</v>
      </c>
      <c r="C3120" s="264" t="s">
        <v>20</v>
      </c>
      <c r="D3120" s="265">
        <v>110.16</v>
      </c>
    </row>
    <row r="3121" spans="1:4" ht="13.5">
      <c r="A3121" s="263">
        <v>92320</v>
      </c>
      <c r="B3121" s="263" t="s">
        <v>6631</v>
      </c>
      <c r="C3121" s="264" t="s">
        <v>20</v>
      </c>
      <c r="D3121" s="265">
        <v>28.71</v>
      </c>
    </row>
    <row r="3122" spans="1:4" ht="13.5">
      <c r="A3122" s="263">
        <v>92321</v>
      </c>
      <c r="B3122" s="263" t="s">
        <v>6632</v>
      </c>
      <c r="C3122" s="264" t="s">
        <v>20</v>
      </c>
      <c r="D3122" s="265">
        <v>47.04</v>
      </c>
    </row>
    <row r="3123" spans="1:4" ht="13.5">
      <c r="A3123" s="263">
        <v>92322</v>
      </c>
      <c r="B3123" s="263" t="s">
        <v>6633</v>
      </c>
      <c r="C3123" s="264" t="s">
        <v>20</v>
      </c>
      <c r="D3123" s="265">
        <v>60.08</v>
      </c>
    </row>
    <row r="3124" spans="1:4" ht="13.5">
      <c r="A3124" s="263">
        <v>92323</v>
      </c>
      <c r="B3124" s="263" t="s">
        <v>6634</v>
      </c>
      <c r="C3124" s="264" t="s">
        <v>20</v>
      </c>
      <c r="D3124" s="265">
        <v>41.82</v>
      </c>
    </row>
    <row r="3125" spans="1:4" ht="13.5">
      <c r="A3125" s="263">
        <v>92324</v>
      </c>
      <c r="B3125" s="263" t="s">
        <v>6635</v>
      </c>
      <c r="C3125" s="264" t="s">
        <v>20</v>
      </c>
      <c r="D3125" s="265">
        <v>109.38</v>
      </c>
    </row>
    <row r="3126" spans="1:4" ht="13.5">
      <c r="A3126" s="263">
        <v>92325</v>
      </c>
      <c r="B3126" s="263" t="s">
        <v>6636</v>
      </c>
      <c r="C3126" s="264" t="s">
        <v>20</v>
      </c>
      <c r="D3126" s="265">
        <v>124.94</v>
      </c>
    </row>
    <row r="3127" spans="1:4" ht="13.5">
      <c r="A3127" s="263">
        <v>92335</v>
      </c>
      <c r="B3127" s="263" t="s">
        <v>3441</v>
      </c>
      <c r="C3127" s="264" t="s">
        <v>20</v>
      </c>
      <c r="D3127" s="265">
        <v>53.32</v>
      </c>
    </row>
    <row r="3128" spans="1:4" ht="13.5">
      <c r="A3128" s="263">
        <v>92336</v>
      </c>
      <c r="B3128" s="263" t="s">
        <v>3442</v>
      </c>
      <c r="C3128" s="264" t="s">
        <v>20</v>
      </c>
      <c r="D3128" s="265">
        <v>65.42</v>
      </c>
    </row>
    <row r="3129" spans="1:4" ht="13.5">
      <c r="A3129" s="263">
        <v>92337</v>
      </c>
      <c r="B3129" s="263" t="s">
        <v>3443</v>
      </c>
      <c r="C3129" s="264" t="s">
        <v>20</v>
      </c>
      <c r="D3129" s="265">
        <v>85.86</v>
      </c>
    </row>
    <row r="3130" spans="1:4" ht="13.5">
      <c r="A3130" s="263">
        <v>92338</v>
      </c>
      <c r="B3130" s="263" t="s">
        <v>867</v>
      </c>
      <c r="C3130" s="264" t="s">
        <v>20</v>
      </c>
      <c r="D3130" s="265">
        <v>73.290000000000006</v>
      </c>
    </row>
    <row r="3131" spans="1:4" ht="13.5">
      <c r="A3131" s="263">
        <v>92339</v>
      </c>
      <c r="B3131" s="263" t="s">
        <v>3444</v>
      </c>
      <c r="C3131" s="264" t="s">
        <v>20</v>
      </c>
      <c r="D3131" s="265">
        <v>108.96</v>
      </c>
    </row>
    <row r="3132" spans="1:4" ht="13.5">
      <c r="A3132" s="263">
        <v>92341</v>
      </c>
      <c r="B3132" s="263" t="s">
        <v>3445</v>
      </c>
      <c r="C3132" s="264" t="s">
        <v>20</v>
      </c>
      <c r="D3132" s="265">
        <v>60.36</v>
      </c>
    </row>
    <row r="3133" spans="1:4" ht="13.5">
      <c r="A3133" s="263">
        <v>92342</v>
      </c>
      <c r="B3133" s="263" t="s">
        <v>3446</v>
      </c>
      <c r="C3133" s="264" t="s">
        <v>20</v>
      </c>
      <c r="D3133" s="265">
        <v>72.489999999999995</v>
      </c>
    </row>
    <row r="3134" spans="1:4" ht="13.5">
      <c r="A3134" s="263">
        <v>92343</v>
      </c>
      <c r="B3134" s="263" t="s">
        <v>3447</v>
      </c>
      <c r="C3134" s="264" t="s">
        <v>20</v>
      </c>
      <c r="D3134" s="265">
        <v>93</v>
      </c>
    </row>
    <row r="3135" spans="1:4" ht="13.5">
      <c r="A3135" s="263">
        <v>92361</v>
      </c>
      <c r="B3135" s="263" t="s">
        <v>3454</v>
      </c>
      <c r="C3135" s="264" t="s">
        <v>20</v>
      </c>
      <c r="D3135" s="265">
        <v>59.21</v>
      </c>
    </row>
    <row r="3136" spans="1:4" ht="13.5">
      <c r="A3136" s="263">
        <v>92362</v>
      </c>
      <c r="B3136" s="263" t="s">
        <v>3455</v>
      </c>
      <c r="C3136" s="264" t="s">
        <v>20</v>
      </c>
      <c r="D3136" s="265">
        <v>94.32</v>
      </c>
    </row>
    <row r="3137" spans="1:4" ht="13.5">
      <c r="A3137" s="263">
        <v>92364</v>
      </c>
      <c r="B3137" s="263" t="s">
        <v>3456</v>
      </c>
      <c r="C3137" s="264" t="s">
        <v>20</v>
      </c>
      <c r="D3137" s="265">
        <v>32.46</v>
      </c>
    </row>
    <row r="3138" spans="1:4" ht="13.5">
      <c r="A3138" s="263">
        <v>92365</v>
      </c>
      <c r="B3138" s="263" t="s">
        <v>3457</v>
      </c>
      <c r="C3138" s="264" t="s">
        <v>20</v>
      </c>
      <c r="D3138" s="265">
        <v>37.299999999999997</v>
      </c>
    </row>
    <row r="3139" spans="1:4" ht="13.5">
      <c r="A3139" s="263">
        <v>92366</v>
      </c>
      <c r="B3139" s="263" t="s">
        <v>3458</v>
      </c>
      <c r="C3139" s="264" t="s">
        <v>20</v>
      </c>
      <c r="D3139" s="265">
        <v>51.66</v>
      </c>
    </row>
    <row r="3140" spans="1:4" ht="13.5">
      <c r="A3140" s="263">
        <v>92367</v>
      </c>
      <c r="B3140" s="263" t="s">
        <v>3459</v>
      </c>
      <c r="C3140" s="264" t="s">
        <v>20</v>
      </c>
      <c r="D3140" s="265">
        <v>63.39</v>
      </c>
    </row>
    <row r="3141" spans="1:4" ht="13.5">
      <c r="A3141" s="263">
        <v>92368</v>
      </c>
      <c r="B3141" s="263" t="s">
        <v>3460</v>
      </c>
      <c r="C3141" s="264" t="s">
        <v>20</v>
      </c>
      <c r="D3141" s="265">
        <v>83.54</v>
      </c>
    </row>
    <row r="3142" spans="1:4" ht="13.5">
      <c r="A3142" s="263">
        <v>92648</v>
      </c>
      <c r="B3142" s="263" t="s">
        <v>3680</v>
      </c>
      <c r="C3142" s="264" t="s">
        <v>20</v>
      </c>
      <c r="D3142" s="265">
        <v>50.7</v>
      </c>
    </row>
    <row r="3143" spans="1:4" ht="13.5">
      <c r="A3143" s="263">
        <v>92649</v>
      </c>
      <c r="B3143" s="263" t="s">
        <v>3681</v>
      </c>
      <c r="C3143" s="264" t="s">
        <v>20</v>
      </c>
      <c r="D3143" s="265">
        <v>61.74</v>
      </c>
    </row>
    <row r="3144" spans="1:4" ht="13.5">
      <c r="A3144" s="263">
        <v>92650</v>
      </c>
      <c r="B3144" s="263" t="s">
        <v>3682</v>
      </c>
      <c r="C3144" s="264" t="s">
        <v>20</v>
      </c>
      <c r="D3144" s="265">
        <v>96.85</v>
      </c>
    </row>
    <row r="3145" spans="1:4" ht="13.5">
      <c r="A3145" s="263">
        <v>92652</v>
      </c>
      <c r="B3145" s="263" t="s">
        <v>3683</v>
      </c>
      <c r="C3145" s="264" t="s">
        <v>20</v>
      </c>
      <c r="D3145" s="265">
        <v>35.68</v>
      </c>
    </row>
    <row r="3146" spans="1:4" ht="13.5">
      <c r="A3146" s="263">
        <v>92653</v>
      </c>
      <c r="B3146" s="263" t="s">
        <v>3684</v>
      </c>
      <c r="C3146" s="264" t="s">
        <v>20</v>
      </c>
      <c r="D3146" s="265">
        <v>40.54</v>
      </c>
    </row>
    <row r="3147" spans="1:4" ht="13.5">
      <c r="A3147" s="263">
        <v>92654</v>
      </c>
      <c r="B3147" s="263" t="s">
        <v>3685</v>
      </c>
      <c r="C3147" s="264" t="s">
        <v>20</v>
      </c>
      <c r="D3147" s="265">
        <v>54.9</v>
      </c>
    </row>
    <row r="3148" spans="1:4" ht="13.5">
      <c r="A3148" s="263">
        <v>92655</v>
      </c>
      <c r="B3148" s="263" t="s">
        <v>3686</v>
      </c>
      <c r="C3148" s="264" t="s">
        <v>20</v>
      </c>
      <c r="D3148" s="265">
        <v>66.7</v>
      </c>
    </row>
    <row r="3149" spans="1:4" ht="13.5">
      <c r="A3149" s="263">
        <v>92656</v>
      </c>
      <c r="B3149" s="263" t="s">
        <v>3687</v>
      </c>
      <c r="C3149" s="264" t="s">
        <v>20</v>
      </c>
      <c r="D3149" s="265">
        <v>86.85</v>
      </c>
    </row>
    <row r="3150" spans="1:4" ht="13.5">
      <c r="A3150" s="263">
        <v>92687</v>
      </c>
      <c r="B3150" s="263" t="s">
        <v>900</v>
      </c>
      <c r="C3150" s="264" t="s">
        <v>20</v>
      </c>
      <c r="D3150" s="265">
        <v>16.95</v>
      </c>
    </row>
    <row r="3151" spans="1:4" ht="13.5">
      <c r="A3151" s="263">
        <v>92688</v>
      </c>
      <c r="B3151" s="263" t="s">
        <v>901</v>
      </c>
      <c r="C3151" s="264" t="s">
        <v>20</v>
      </c>
      <c r="D3151" s="265">
        <v>24.03</v>
      </c>
    </row>
    <row r="3152" spans="1:4" ht="13.5">
      <c r="A3152" s="263">
        <v>92689</v>
      </c>
      <c r="B3152" s="263" t="s">
        <v>3718</v>
      </c>
      <c r="C3152" s="264" t="s">
        <v>20</v>
      </c>
      <c r="D3152" s="265">
        <v>25.43</v>
      </c>
    </row>
    <row r="3153" spans="1:4" ht="13.5">
      <c r="A3153" s="263">
        <v>92690</v>
      </c>
      <c r="B3153" s="263" t="s">
        <v>3719</v>
      </c>
      <c r="C3153" s="264" t="s">
        <v>20</v>
      </c>
      <c r="D3153" s="265">
        <v>36.770000000000003</v>
      </c>
    </row>
    <row r="3154" spans="1:4" ht="13.5">
      <c r="A3154" s="263">
        <v>94462</v>
      </c>
      <c r="B3154" s="263" t="s">
        <v>4231</v>
      </c>
      <c r="C3154" s="264" t="s">
        <v>20</v>
      </c>
      <c r="D3154" s="265">
        <v>60.25</v>
      </c>
    </row>
    <row r="3155" spans="1:4" ht="13.5">
      <c r="A3155" s="263">
        <v>94463</v>
      </c>
      <c r="B3155" s="263" t="s">
        <v>4232</v>
      </c>
      <c r="C3155" s="264" t="s">
        <v>20</v>
      </c>
      <c r="D3155" s="265">
        <v>70.16</v>
      </c>
    </row>
    <row r="3156" spans="1:4" ht="13.5">
      <c r="A3156" s="263">
        <v>94464</v>
      </c>
      <c r="B3156" s="263" t="s">
        <v>4233</v>
      </c>
      <c r="C3156" s="264" t="s">
        <v>20</v>
      </c>
      <c r="D3156" s="265">
        <v>98.39</v>
      </c>
    </row>
    <row r="3157" spans="1:4" ht="13.5">
      <c r="A3157" s="263">
        <v>94602</v>
      </c>
      <c r="B3157" s="263" t="s">
        <v>6637</v>
      </c>
      <c r="C3157" s="264" t="s">
        <v>20</v>
      </c>
      <c r="D3157" s="265">
        <v>124.09</v>
      </c>
    </row>
    <row r="3158" spans="1:4" ht="13.5">
      <c r="A3158" s="263">
        <v>94603</v>
      </c>
      <c r="B3158" s="263" t="s">
        <v>6638</v>
      </c>
      <c r="C3158" s="264" t="s">
        <v>20</v>
      </c>
      <c r="D3158" s="265">
        <v>165.6</v>
      </c>
    </row>
    <row r="3159" spans="1:4" ht="13.5">
      <c r="A3159" s="263">
        <v>94604</v>
      </c>
      <c r="B3159" s="263" t="s">
        <v>6639</v>
      </c>
      <c r="C3159" s="264" t="s">
        <v>20</v>
      </c>
      <c r="D3159" s="265">
        <v>225.35</v>
      </c>
    </row>
    <row r="3160" spans="1:4" ht="13.5">
      <c r="A3160" s="263">
        <v>94605</v>
      </c>
      <c r="B3160" s="263" t="s">
        <v>6640</v>
      </c>
      <c r="C3160" s="264" t="s">
        <v>20</v>
      </c>
      <c r="D3160" s="265">
        <v>320.64</v>
      </c>
    </row>
    <row r="3161" spans="1:4" ht="13.5">
      <c r="A3161" s="263">
        <v>94648</v>
      </c>
      <c r="B3161" s="263" t="s">
        <v>4281</v>
      </c>
      <c r="C3161" s="264" t="s">
        <v>20</v>
      </c>
      <c r="D3161" s="265">
        <v>6.8</v>
      </c>
    </row>
    <row r="3162" spans="1:4" ht="13.5">
      <c r="A3162" s="263">
        <v>94649</v>
      </c>
      <c r="B3162" s="263" t="s">
        <v>4282</v>
      </c>
      <c r="C3162" s="264" t="s">
        <v>20</v>
      </c>
      <c r="D3162" s="265">
        <v>9.82</v>
      </c>
    </row>
    <row r="3163" spans="1:4" ht="13.5">
      <c r="A3163" s="263">
        <v>94650</v>
      </c>
      <c r="B3163" s="263" t="s">
        <v>4283</v>
      </c>
      <c r="C3163" s="264" t="s">
        <v>20</v>
      </c>
      <c r="D3163" s="265">
        <v>14.03</v>
      </c>
    </row>
    <row r="3164" spans="1:4" ht="13.5">
      <c r="A3164" s="263">
        <v>94651</v>
      </c>
      <c r="B3164" s="263" t="s">
        <v>4284</v>
      </c>
      <c r="C3164" s="264" t="s">
        <v>20</v>
      </c>
      <c r="D3164" s="265">
        <v>15.17</v>
      </c>
    </row>
    <row r="3165" spans="1:4" ht="13.5">
      <c r="A3165" s="263">
        <v>94652</v>
      </c>
      <c r="B3165" s="263" t="s">
        <v>4285</v>
      </c>
      <c r="C3165" s="264" t="s">
        <v>20</v>
      </c>
      <c r="D3165" s="265">
        <v>24.67</v>
      </c>
    </row>
    <row r="3166" spans="1:4" ht="13.5">
      <c r="A3166" s="263">
        <v>94653</v>
      </c>
      <c r="B3166" s="263" t="s">
        <v>4286</v>
      </c>
      <c r="C3166" s="264" t="s">
        <v>20</v>
      </c>
      <c r="D3166" s="265">
        <v>34.479999999999997</v>
      </c>
    </row>
    <row r="3167" spans="1:4" ht="13.5">
      <c r="A3167" s="263">
        <v>94654</v>
      </c>
      <c r="B3167" s="263" t="s">
        <v>4287</v>
      </c>
      <c r="C3167" s="264" t="s">
        <v>20</v>
      </c>
      <c r="D3167" s="265">
        <v>46.72</v>
      </c>
    </row>
    <row r="3168" spans="1:4" ht="13.5">
      <c r="A3168" s="263">
        <v>94655</v>
      </c>
      <c r="B3168" s="263" t="s">
        <v>4288</v>
      </c>
      <c r="C3168" s="264" t="s">
        <v>20</v>
      </c>
      <c r="D3168" s="265">
        <v>64.180000000000007</v>
      </c>
    </row>
    <row r="3169" spans="1:4" ht="13.5">
      <c r="A3169" s="263">
        <v>94716</v>
      </c>
      <c r="B3169" s="263" t="s">
        <v>4347</v>
      </c>
      <c r="C3169" s="264" t="s">
        <v>20</v>
      </c>
      <c r="D3169" s="265">
        <v>18.62</v>
      </c>
    </row>
    <row r="3170" spans="1:4" ht="13.5">
      <c r="A3170" s="263">
        <v>94717</v>
      </c>
      <c r="B3170" s="263" t="s">
        <v>4348</v>
      </c>
      <c r="C3170" s="264" t="s">
        <v>20</v>
      </c>
      <c r="D3170" s="265">
        <v>27.41</v>
      </c>
    </row>
    <row r="3171" spans="1:4" ht="13.5">
      <c r="A3171" s="263">
        <v>94718</v>
      </c>
      <c r="B3171" s="263" t="s">
        <v>4349</v>
      </c>
      <c r="C3171" s="264" t="s">
        <v>20</v>
      </c>
      <c r="D3171" s="265">
        <v>33.89</v>
      </c>
    </row>
    <row r="3172" spans="1:4" ht="13.5">
      <c r="A3172" s="263">
        <v>94719</v>
      </c>
      <c r="B3172" s="263" t="s">
        <v>4350</v>
      </c>
      <c r="C3172" s="264" t="s">
        <v>20</v>
      </c>
      <c r="D3172" s="265">
        <v>44.44</v>
      </c>
    </row>
    <row r="3173" spans="1:4" ht="13.5">
      <c r="A3173" s="263">
        <v>94720</v>
      </c>
      <c r="B3173" s="263" t="s">
        <v>4351</v>
      </c>
      <c r="C3173" s="264" t="s">
        <v>20</v>
      </c>
      <c r="D3173" s="265">
        <v>67.069999999999993</v>
      </c>
    </row>
    <row r="3174" spans="1:4" ht="13.5">
      <c r="A3174" s="263">
        <v>94721</v>
      </c>
      <c r="B3174" s="263" t="s">
        <v>4352</v>
      </c>
      <c r="C3174" s="264" t="s">
        <v>20</v>
      </c>
      <c r="D3174" s="265">
        <v>97.99</v>
      </c>
    </row>
    <row r="3175" spans="1:4" ht="13.5">
      <c r="A3175" s="263">
        <v>94722</v>
      </c>
      <c r="B3175" s="263" t="s">
        <v>4353</v>
      </c>
      <c r="C3175" s="264" t="s">
        <v>20</v>
      </c>
      <c r="D3175" s="265">
        <v>170.71</v>
      </c>
    </row>
    <row r="3176" spans="1:4" ht="13.5">
      <c r="A3176" s="263">
        <v>95697</v>
      </c>
      <c r="B3176" s="263" t="s">
        <v>6399</v>
      </c>
      <c r="C3176" s="264" t="s">
        <v>20</v>
      </c>
      <c r="D3176" s="265">
        <v>48.17</v>
      </c>
    </row>
    <row r="3177" spans="1:4" ht="13.5">
      <c r="A3177" s="263">
        <v>96635</v>
      </c>
      <c r="B3177" s="263" t="s">
        <v>4974</v>
      </c>
      <c r="C3177" s="264" t="s">
        <v>20</v>
      </c>
      <c r="D3177" s="265">
        <v>20</v>
      </c>
    </row>
    <row r="3178" spans="1:4" ht="13.5">
      <c r="A3178" s="263">
        <v>96636</v>
      </c>
      <c r="B3178" s="263" t="s">
        <v>4975</v>
      </c>
      <c r="C3178" s="264" t="s">
        <v>20</v>
      </c>
      <c r="D3178" s="265">
        <v>21.2</v>
      </c>
    </row>
    <row r="3179" spans="1:4" ht="13.5">
      <c r="A3179" s="263">
        <v>96644</v>
      </c>
      <c r="B3179" s="263" t="s">
        <v>4983</v>
      </c>
      <c r="C3179" s="264" t="s">
        <v>20</v>
      </c>
      <c r="D3179" s="265">
        <v>12.69</v>
      </c>
    </row>
    <row r="3180" spans="1:4" ht="13.5">
      <c r="A3180" s="263">
        <v>96645</v>
      </c>
      <c r="B3180" s="263" t="s">
        <v>4984</v>
      </c>
      <c r="C3180" s="264" t="s">
        <v>20</v>
      </c>
      <c r="D3180" s="265">
        <v>16.48</v>
      </c>
    </row>
    <row r="3181" spans="1:4" ht="13.5">
      <c r="A3181" s="263">
        <v>96646</v>
      </c>
      <c r="B3181" s="263" t="s">
        <v>4985</v>
      </c>
      <c r="C3181" s="264" t="s">
        <v>20</v>
      </c>
      <c r="D3181" s="265">
        <v>25.6</v>
      </c>
    </row>
    <row r="3182" spans="1:4" ht="13.5">
      <c r="A3182" s="263">
        <v>96647</v>
      </c>
      <c r="B3182" s="263" t="s">
        <v>4986</v>
      </c>
      <c r="C3182" s="264" t="s">
        <v>20</v>
      </c>
      <c r="D3182" s="265">
        <v>11.36</v>
      </c>
    </row>
    <row r="3183" spans="1:4" ht="13.5">
      <c r="A3183" s="263">
        <v>96648</v>
      </c>
      <c r="B3183" s="263" t="s">
        <v>4987</v>
      </c>
      <c r="C3183" s="264" t="s">
        <v>20</v>
      </c>
      <c r="D3183" s="265">
        <v>20.86</v>
      </c>
    </row>
    <row r="3184" spans="1:4" ht="13.5">
      <c r="A3184" s="263">
        <v>96649</v>
      </c>
      <c r="B3184" s="263" t="s">
        <v>4988</v>
      </c>
      <c r="C3184" s="264" t="s">
        <v>20</v>
      </c>
      <c r="D3184" s="265">
        <v>30.89</v>
      </c>
    </row>
    <row r="3185" spans="1:4" ht="13.5">
      <c r="A3185" s="263">
        <v>96668</v>
      </c>
      <c r="B3185" s="263" t="s">
        <v>5007</v>
      </c>
      <c r="C3185" s="264" t="s">
        <v>20</v>
      </c>
      <c r="D3185" s="265">
        <v>7.6</v>
      </c>
    </row>
    <row r="3186" spans="1:4" ht="13.5">
      <c r="A3186" s="263">
        <v>96669</v>
      </c>
      <c r="B3186" s="263" t="s">
        <v>5008</v>
      </c>
      <c r="C3186" s="264" t="s">
        <v>20</v>
      </c>
      <c r="D3186" s="265">
        <v>9.43</v>
      </c>
    </row>
    <row r="3187" spans="1:4" ht="13.5">
      <c r="A3187" s="263">
        <v>96670</v>
      </c>
      <c r="B3187" s="263" t="s">
        <v>5009</v>
      </c>
      <c r="C3187" s="264" t="s">
        <v>20</v>
      </c>
      <c r="D3187" s="265">
        <v>14.32</v>
      </c>
    </row>
    <row r="3188" spans="1:4" ht="13.5">
      <c r="A3188" s="263">
        <v>96671</v>
      </c>
      <c r="B3188" s="263" t="s">
        <v>5010</v>
      </c>
      <c r="C3188" s="264" t="s">
        <v>20</v>
      </c>
      <c r="D3188" s="265">
        <v>19.2</v>
      </c>
    </row>
    <row r="3189" spans="1:4" ht="13.5">
      <c r="A3189" s="263">
        <v>96672</v>
      </c>
      <c r="B3189" s="263" t="s">
        <v>5011</v>
      </c>
      <c r="C3189" s="264" t="s">
        <v>20</v>
      </c>
      <c r="D3189" s="265">
        <v>28.22</v>
      </c>
    </row>
    <row r="3190" spans="1:4" ht="13.5">
      <c r="A3190" s="263">
        <v>96673</v>
      </c>
      <c r="B3190" s="263" t="s">
        <v>5012</v>
      </c>
      <c r="C3190" s="264" t="s">
        <v>20</v>
      </c>
      <c r="D3190" s="265">
        <v>45.94</v>
      </c>
    </row>
    <row r="3191" spans="1:4" ht="13.5">
      <c r="A3191" s="263">
        <v>96674</v>
      </c>
      <c r="B3191" s="263" t="s">
        <v>5013</v>
      </c>
      <c r="C3191" s="264" t="s">
        <v>20</v>
      </c>
      <c r="D3191" s="265">
        <v>64.58</v>
      </c>
    </row>
    <row r="3192" spans="1:4" ht="13.5">
      <c r="A3192" s="263">
        <v>96675</v>
      </c>
      <c r="B3192" s="263" t="s">
        <v>5014</v>
      </c>
      <c r="C3192" s="264" t="s">
        <v>20</v>
      </c>
      <c r="D3192" s="265">
        <v>111.88</v>
      </c>
    </row>
    <row r="3193" spans="1:4" ht="13.5">
      <c r="A3193" s="263">
        <v>96676</v>
      </c>
      <c r="B3193" s="263" t="s">
        <v>5015</v>
      </c>
      <c r="C3193" s="264" t="s">
        <v>20</v>
      </c>
      <c r="D3193" s="265">
        <v>7.56</v>
      </c>
    </row>
    <row r="3194" spans="1:4" ht="13.5">
      <c r="A3194" s="263">
        <v>96677</v>
      </c>
      <c r="B3194" s="263" t="s">
        <v>5016</v>
      </c>
      <c r="C3194" s="264" t="s">
        <v>20</v>
      </c>
      <c r="D3194" s="265">
        <v>12.46</v>
      </c>
    </row>
    <row r="3195" spans="1:4" ht="13.5">
      <c r="A3195" s="263">
        <v>96678</v>
      </c>
      <c r="B3195" s="263" t="s">
        <v>5017</v>
      </c>
      <c r="C3195" s="264" t="s">
        <v>20</v>
      </c>
      <c r="D3195" s="265">
        <v>17.32</v>
      </c>
    </row>
    <row r="3196" spans="1:4" ht="13.5">
      <c r="A3196" s="263">
        <v>96679</v>
      </c>
      <c r="B3196" s="263" t="s">
        <v>5018</v>
      </c>
      <c r="C3196" s="264" t="s">
        <v>20</v>
      </c>
      <c r="D3196" s="265">
        <v>25.29</v>
      </c>
    </row>
    <row r="3197" spans="1:4" ht="13.5">
      <c r="A3197" s="263">
        <v>96680</v>
      </c>
      <c r="B3197" s="263" t="s">
        <v>5019</v>
      </c>
      <c r="C3197" s="264" t="s">
        <v>20</v>
      </c>
      <c r="D3197" s="265">
        <v>34.159999999999997</v>
      </c>
    </row>
    <row r="3198" spans="1:4" ht="13.5">
      <c r="A3198" s="263">
        <v>96681</v>
      </c>
      <c r="B3198" s="263" t="s">
        <v>5020</v>
      </c>
      <c r="C3198" s="264" t="s">
        <v>20</v>
      </c>
      <c r="D3198" s="265">
        <v>63.38</v>
      </c>
    </row>
    <row r="3199" spans="1:4" ht="13.5">
      <c r="A3199" s="263">
        <v>96682</v>
      </c>
      <c r="B3199" s="263" t="s">
        <v>5021</v>
      </c>
      <c r="C3199" s="264" t="s">
        <v>20</v>
      </c>
      <c r="D3199" s="265">
        <v>93.42</v>
      </c>
    </row>
    <row r="3200" spans="1:4" ht="13.5">
      <c r="A3200" s="263">
        <v>96683</v>
      </c>
      <c r="B3200" s="263" t="s">
        <v>5022</v>
      </c>
      <c r="C3200" s="264" t="s">
        <v>20</v>
      </c>
      <c r="D3200" s="265">
        <v>128.07</v>
      </c>
    </row>
    <row r="3201" spans="1:4" ht="13.5">
      <c r="A3201" s="263">
        <v>96718</v>
      </c>
      <c r="B3201" s="263" t="s">
        <v>5057</v>
      </c>
      <c r="C3201" s="264" t="s">
        <v>20</v>
      </c>
      <c r="D3201" s="265">
        <v>4.9000000000000004</v>
      </c>
    </row>
    <row r="3202" spans="1:4" ht="13.5">
      <c r="A3202" s="263">
        <v>96719</v>
      </c>
      <c r="B3202" s="263" t="s">
        <v>5058</v>
      </c>
      <c r="C3202" s="264" t="s">
        <v>20</v>
      </c>
      <c r="D3202" s="265">
        <v>10.67</v>
      </c>
    </row>
    <row r="3203" spans="1:4" ht="13.5">
      <c r="A3203" s="263">
        <v>96720</v>
      </c>
      <c r="B3203" s="263" t="s">
        <v>5059</v>
      </c>
      <c r="C3203" s="264" t="s">
        <v>20</v>
      </c>
      <c r="D3203" s="265">
        <v>12.93</v>
      </c>
    </row>
    <row r="3204" spans="1:4" ht="13.5">
      <c r="A3204" s="263">
        <v>96721</v>
      </c>
      <c r="B3204" s="263" t="s">
        <v>5060</v>
      </c>
      <c r="C3204" s="264" t="s">
        <v>20</v>
      </c>
      <c r="D3204" s="265">
        <v>17.07</v>
      </c>
    </row>
    <row r="3205" spans="1:4" ht="13.5">
      <c r="A3205" s="263">
        <v>96722</v>
      </c>
      <c r="B3205" s="263" t="s">
        <v>5061</v>
      </c>
      <c r="C3205" s="264" t="s">
        <v>20</v>
      </c>
      <c r="D3205" s="265">
        <v>23.46</v>
      </c>
    </row>
    <row r="3206" spans="1:4" ht="13.5">
      <c r="A3206" s="263">
        <v>96723</v>
      </c>
      <c r="B3206" s="263" t="s">
        <v>5062</v>
      </c>
      <c r="C3206" s="264" t="s">
        <v>20</v>
      </c>
      <c r="D3206" s="265">
        <v>30.68</v>
      </c>
    </row>
    <row r="3207" spans="1:4" ht="13.5">
      <c r="A3207" s="263">
        <v>96724</v>
      </c>
      <c r="B3207" s="263" t="s">
        <v>5063</v>
      </c>
      <c r="C3207" s="264" t="s">
        <v>20</v>
      </c>
      <c r="D3207" s="265">
        <v>50.12</v>
      </c>
    </row>
    <row r="3208" spans="1:4" ht="13.5">
      <c r="A3208" s="263">
        <v>96725</v>
      </c>
      <c r="B3208" s="263" t="s">
        <v>5064</v>
      </c>
      <c r="C3208" s="264" t="s">
        <v>20</v>
      </c>
      <c r="D3208" s="265">
        <v>65.19</v>
      </c>
    </row>
    <row r="3209" spans="1:4" ht="13.5">
      <c r="A3209" s="263">
        <v>96726</v>
      </c>
      <c r="B3209" s="263" t="s">
        <v>5065</v>
      </c>
      <c r="C3209" s="264" t="s">
        <v>20</v>
      </c>
      <c r="D3209" s="265">
        <v>106.16</v>
      </c>
    </row>
    <row r="3210" spans="1:4" ht="13.5">
      <c r="A3210" s="263">
        <v>96727</v>
      </c>
      <c r="B3210" s="263" t="s">
        <v>5066</v>
      </c>
      <c r="C3210" s="264" t="s">
        <v>20</v>
      </c>
      <c r="D3210" s="265">
        <v>9.4</v>
      </c>
    </row>
    <row r="3211" spans="1:4" ht="13.5">
      <c r="A3211" s="263">
        <v>96728</v>
      </c>
      <c r="B3211" s="263" t="s">
        <v>5067</v>
      </c>
      <c r="C3211" s="264" t="s">
        <v>20</v>
      </c>
      <c r="D3211" s="265">
        <v>11.07</v>
      </c>
    </row>
    <row r="3212" spans="1:4" ht="13.5">
      <c r="A3212" s="263">
        <v>96729</v>
      </c>
      <c r="B3212" s="263" t="s">
        <v>5068</v>
      </c>
      <c r="C3212" s="264" t="s">
        <v>20</v>
      </c>
      <c r="D3212" s="265">
        <v>16.57</v>
      </c>
    </row>
    <row r="3213" spans="1:4" ht="13.5">
      <c r="A3213" s="263">
        <v>96730</v>
      </c>
      <c r="B3213" s="263" t="s">
        <v>5069</v>
      </c>
      <c r="C3213" s="264" t="s">
        <v>20</v>
      </c>
      <c r="D3213" s="265">
        <v>20.62</v>
      </c>
    </row>
    <row r="3214" spans="1:4" ht="13.5">
      <c r="A3214" s="263">
        <v>96731</v>
      </c>
      <c r="B3214" s="263" t="s">
        <v>5070</v>
      </c>
      <c r="C3214" s="264" t="s">
        <v>20</v>
      </c>
      <c r="D3214" s="265">
        <v>30.23</v>
      </c>
    </row>
    <row r="3215" spans="1:4" ht="13.5">
      <c r="A3215" s="263">
        <v>96732</v>
      </c>
      <c r="B3215" s="263" t="s">
        <v>5071</v>
      </c>
      <c r="C3215" s="264" t="s">
        <v>20</v>
      </c>
      <c r="D3215" s="265">
        <v>37.07</v>
      </c>
    </row>
    <row r="3216" spans="1:4" ht="13.5">
      <c r="A3216" s="263">
        <v>96733</v>
      </c>
      <c r="B3216" s="263" t="s">
        <v>5072</v>
      </c>
      <c r="C3216" s="264" t="s">
        <v>20</v>
      </c>
      <c r="D3216" s="265">
        <v>67.77</v>
      </c>
    </row>
    <row r="3217" spans="1:4" ht="13.5">
      <c r="A3217" s="263">
        <v>96734</v>
      </c>
      <c r="B3217" s="263" t="s">
        <v>5073</v>
      </c>
      <c r="C3217" s="264" t="s">
        <v>20</v>
      </c>
      <c r="D3217" s="265">
        <v>93.01</v>
      </c>
    </row>
    <row r="3218" spans="1:4" ht="13.5">
      <c r="A3218" s="263">
        <v>96735</v>
      </c>
      <c r="B3218" s="263" t="s">
        <v>5074</v>
      </c>
      <c r="C3218" s="264" t="s">
        <v>20</v>
      </c>
      <c r="D3218" s="265">
        <v>122.05</v>
      </c>
    </row>
    <row r="3219" spans="1:4" ht="13.5">
      <c r="A3219" s="263">
        <v>96794</v>
      </c>
      <c r="B3219" s="263" t="s">
        <v>5104</v>
      </c>
      <c r="C3219" s="264" t="s">
        <v>20</v>
      </c>
      <c r="D3219" s="265">
        <v>6.21</v>
      </c>
    </row>
    <row r="3220" spans="1:4" ht="13.5">
      <c r="A3220" s="263">
        <v>96795</v>
      </c>
      <c r="B3220" s="263" t="s">
        <v>5105</v>
      </c>
      <c r="C3220" s="264" t="s">
        <v>20</v>
      </c>
      <c r="D3220" s="265">
        <v>7.88</v>
      </c>
    </row>
    <row r="3221" spans="1:4" ht="13.5">
      <c r="A3221" s="263">
        <v>96796</v>
      </c>
      <c r="B3221" s="263" t="s">
        <v>5106</v>
      </c>
      <c r="C3221" s="264" t="s">
        <v>20</v>
      </c>
      <c r="D3221" s="265">
        <v>11</v>
      </c>
    </row>
    <row r="3222" spans="1:4" ht="13.5">
      <c r="A3222" s="263">
        <v>96797</v>
      </c>
      <c r="B3222" s="263" t="s">
        <v>5107</v>
      </c>
      <c r="C3222" s="264" t="s">
        <v>20</v>
      </c>
      <c r="D3222" s="265">
        <v>16.559999999999999</v>
      </c>
    </row>
    <row r="3223" spans="1:4" ht="13.5">
      <c r="A3223" s="263">
        <v>96798</v>
      </c>
      <c r="B3223" s="263" t="s">
        <v>5108</v>
      </c>
      <c r="C3223" s="264" t="s">
        <v>20</v>
      </c>
      <c r="D3223" s="265">
        <v>6.31</v>
      </c>
    </row>
    <row r="3224" spans="1:4" ht="13.5">
      <c r="A3224" s="263">
        <v>96799</v>
      </c>
      <c r="B3224" s="263" t="s">
        <v>5109</v>
      </c>
      <c r="C3224" s="264" t="s">
        <v>20</v>
      </c>
      <c r="D3224" s="265">
        <v>8.4700000000000006</v>
      </c>
    </row>
    <row r="3225" spans="1:4" ht="13.5">
      <c r="A3225" s="263">
        <v>96800</v>
      </c>
      <c r="B3225" s="263" t="s">
        <v>5110</v>
      </c>
      <c r="C3225" s="264" t="s">
        <v>20</v>
      </c>
      <c r="D3225" s="265">
        <v>12.19</v>
      </c>
    </row>
    <row r="3226" spans="1:4" ht="13.5">
      <c r="A3226" s="263">
        <v>96801</v>
      </c>
      <c r="B3226" s="263" t="s">
        <v>5111</v>
      </c>
      <c r="C3226" s="264" t="s">
        <v>20</v>
      </c>
      <c r="D3226" s="265">
        <v>18.61</v>
      </c>
    </row>
    <row r="3227" spans="1:4" ht="13.5">
      <c r="A3227" s="263">
        <v>97327</v>
      </c>
      <c r="B3227" s="263" t="s">
        <v>12472</v>
      </c>
      <c r="C3227" s="264" t="s">
        <v>20</v>
      </c>
      <c r="D3227" s="265">
        <v>17.29</v>
      </c>
    </row>
    <row r="3228" spans="1:4" ht="13.5">
      <c r="A3228" s="263">
        <v>97328</v>
      </c>
      <c r="B3228" s="263" t="s">
        <v>6641</v>
      </c>
      <c r="C3228" s="264" t="s">
        <v>20</v>
      </c>
      <c r="D3228" s="265">
        <v>30.26</v>
      </c>
    </row>
    <row r="3229" spans="1:4" ht="13.5">
      <c r="A3229" s="263">
        <v>97329</v>
      </c>
      <c r="B3229" s="263" t="s">
        <v>6642</v>
      </c>
      <c r="C3229" s="264" t="s">
        <v>20</v>
      </c>
      <c r="D3229" s="265">
        <v>37.590000000000003</v>
      </c>
    </row>
    <row r="3230" spans="1:4" ht="13.5">
      <c r="A3230" s="263">
        <v>97330</v>
      </c>
      <c r="B3230" s="263" t="s">
        <v>6643</v>
      </c>
      <c r="C3230" s="264" t="s">
        <v>20</v>
      </c>
      <c r="D3230" s="265">
        <v>45.77</v>
      </c>
    </row>
    <row r="3231" spans="1:4" ht="13.5">
      <c r="A3231" s="263">
        <v>97331</v>
      </c>
      <c r="B3231" s="263" t="s">
        <v>6644</v>
      </c>
      <c r="C3231" s="264" t="s">
        <v>20</v>
      </c>
      <c r="D3231" s="265">
        <v>17.52</v>
      </c>
    </row>
    <row r="3232" spans="1:4" ht="13.5">
      <c r="A3232" s="263">
        <v>97332</v>
      </c>
      <c r="B3232" s="263" t="s">
        <v>6645</v>
      </c>
      <c r="C3232" s="264" t="s">
        <v>20</v>
      </c>
      <c r="D3232" s="265">
        <v>30.53</v>
      </c>
    </row>
    <row r="3233" spans="1:4" ht="13.5">
      <c r="A3233" s="263">
        <v>97333</v>
      </c>
      <c r="B3233" s="263" t="s">
        <v>6646</v>
      </c>
      <c r="C3233" s="264" t="s">
        <v>20</v>
      </c>
      <c r="D3233" s="265">
        <v>37.92</v>
      </c>
    </row>
    <row r="3234" spans="1:4" ht="13.5">
      <c r="A3234" s="263">
        <v>97334</v>
      </c>
      <c r="B3234" s="263" t="s">
        <v>12473</v>
      </c>
      <c r="C3234" s="264" t="s">
        <v>20</v>
      </c>
      <c r="D3234" s="265">
        <v>46.13</v>
      </c>
    </row>
    <row r="3235" spans="1:4" ht="13.5">
      <c r="A3235" s="263">
        <v>97335</v>
      </c>
      <c r="B3235" s="263" t="s">
        <v>6647</v>
      </c>
      <c r="C3235" s="264" t="s">
        <v>20</v>
      </c>
      <c r="D3235" s="265">
        <v>45.49</v>
      </c>
    </row>
    <row r="3236" spans="1:4" ht="13.5">
      <c r="A3236" s="263">
        <v>97336</v>
      </c>
      <c r="B3236" s="263" t="s">
        <v>6648</v>
      </c>
      <c r="C3236" s="264" t="s">
        <v>20</v>
      </c>
      <c r="D3236" s="265">
        <v>57.74</v>
      </c>
    </row>
    <row r="3237" spans="1:4" ht="13.5">
      <c r="A3237" s="263">
        <v>97337</v>
      </c>
      <c r="B3237" s="263" t="s">
        <v>6649</v>
      </c>
      <c r="C3237" s="264" t="s">
        <v>20</v>
      </c>
      <c r="D3237" s="265">
        <v>86.61</v>
      </c>
    </row>
    <row r="3238" spans="1:4" ht="13.5">
      <c r="A3238" s="263">
        <v>97338</v>
      </c>
      <c r="B3238" s="263" t="s">
        <v>6650</v>
      </c>
      <c r="C3238" s="264" t="s">
        <v>20</v>
      </c>
      <c r="D3238" s="265">
        <v>104.08</v>
      </c>
    </row>
    <row r="3239" spans="1:4" ht="13.5">
      <c r="A3239" s="263">
        <v>97339</v>
      </c>
      <c r="B3239" s="263" t="s">
        <v>6651</v>
      </c>
      <c r="C3239" s="264" t="s">
        <v>20</v>
      </c>
      <c r="D3239" s="265">
        <v>112.01</v>
      </c>
    </row>
    <row r="3240" spans="1:4" ht="13.5">
      <c r="A3240" s="263">
        <v>97340</v>
      </c>
      <c r="B3240" s="263" t="s">
        <v>6652</v>
      </c>
      <c r="C3240" s="264" t="s">
        <v>20</v>
      </c>
      <c r="D3240" s="265">
        <v>112.57</v>
      </c>
    </row>
    <row r="3241" spans="1:4" ht="13.5">
      <c r="A3241" s="263">
        <v>97341</v>
      </c>
      <c r="B3241" s="263" t="s">
        <v>6653</v>
      </c>
      <c r="C3241" s="264" t="s">
        <v>20</v>
      </c>
      <c r="D3241" s="265">
        <v>31.28</v>
      </c>
    </row>
    <row r="3242" spans="1:4" ht="13.5">
      <c r="A3242" s="263">
        <v>97342</v>
      </c>
      <c r="B3242" s="263" t="s">
        <v>6654</v>
      </c>
      <c r="C3242" s="264" t="s">
        <v>20</v>
      </c>
      <c r="D3242" s="265">
        <v>48.69</v>
      </c>
    </row>
    <row r="3243" spans="1:4" ht="13.5">
      <c r="A3243" s="263">
        <v>97343</v>
      </c>
      <c r="B3243" s="263" t="s">
        <v>6655</v>
      </c>
      <c r="C3243" s="264" t="s">
        <v>20</v>
      </c>
      <c r="D3243" s="265">
        <v>61.18</v>
      </c>
    </row>
    <row r="3244" spans="1:4" ht="13.5">
      <c r="A3244" s="263">
        <v>97344</v>
      </c>
      <c r="B3244" s="263" t="s">
        <v>6656</v>
      </c>
      <c r="C3244" s="264" t="s">
        <v>20</v>
      </c>
      <c r="D3244" s="265">
        <v>38.33</v>
      </c>
    </row>
    <row r="3245" spans="1:4" ht="13.5">
      <c r="A3245" s="263">
        <v>97345</v>
      </c>
      <c r="B3245" s="263" t="s">
        <v>6657</v>
      </c>
      <c r="C3245" s="264" t="s">
        <v>20</v>
      </c>
      <c r="D3245" s="265">
        <v>60.81</v>
      </c>
    </row>
    <row r="3246" spans="1:4" ht="13.5">
      <c r="A3246" s="263">
        <v>97346</v>
      </c>
      <c r="B3246" s="263" t="s">
        <v>6658</v>
      </c>
      <c r="C3246" s="264" t="s">
        <v>20</v>
      </c>
      <c r="D3246" s="265">
        <v>77.69</v>
      </c>
    </row>
    <row r="3247" spans="1:4" ht="13.5">
      <c r="A3247" s="263">
        <v>97347</v>
      </c>
      <c r="B3247" s="263" t="s">
        <v>6659</v>
      </c>
      <c r="C3247" s="264" t="s">
        <v>20</v>
      </c>
      <c r="D3247" s="265">
        <v>54.72</v>
      </c>
    </row>
    <row r="3248" spans="1:4" ht="13.5">
      <c r="A3248" s="263">
        <v>97348</v>
      </c>
      <c r="B3248" s="263" t="s">
        <v>6660</v>
      </c>
      <c r="C3248" s="264" t="s">
        <v>20</v>
      </c>
      <c r="D3248" s="265">
        <v>75.510000000000005</v>
      </c>
    </row>
    <row r="3249" spans="1:4" ht="13.5">
      <c r="A3249" s="263">
        <v>97349</v>
      </c>
      <c r="B3249" s="263" t="s">
        <v>6661</v>
      </c>
      <c r="C3249" s="264" t="s">
        <v>20</v>
      </c>
      <c r="D3249" s="265">
        <v>108.74</v>
      </c>
    </row>
    <row r="3250" spans="1:4" ht="13.5">
      <c r="A3250" s="263">
        <v>97350</v>
      </c>
      <c r="B3250" s="263" t="s">
        <v>6662</v>
      </c>
      <c r="C3250" s="264" t="s">
        <v>20</v>
      </c>
      <c r="D3250" s="265">
        <v>131.97999999999999</v>
      </c>
    </row>
    <row r="3251" spans="1:4" ht="13.5">
      <c r="A3251" s="263">
        <v>97351</v>
      </c>
      <c r="B3251" s="263" t="s">
        <v>6663</v>
      </c>
      <c r="C3251" s="264" t="s">
        <v>20</v>
      </c>
      <c r="D3251" s="265">
        <v>182.41</v>
      </c>
    </row>
    <row r="3252" spans="1:4" ht="13.5">
      <c r="A3252" s="263">
        <v>97352</v>
      </c>
      <c r="B3252" s="263" t="s">
        <v>6664</v>
      </c>
      <c r="C3252" s="264" t="s">
        <v>20</v>
      </c>
      <c r="D3252" s="265">
        <v>236.31</v>
      </c>
    </row>
    <row r="3253" spans="1:4" ht="13.5">
      <c r="A3253" s="263">
        <v>97353</v>
      </c>
      <c r="B3253" s="263" t="s">
        <v>6665</v>
      </c>
      <c r="C3253" s="264" t="s">
        <v>20</v>
      </c>
      <c r="D3253" s="265">
        <v>36.74</v>
      </c>
    </row>
    <row r="3254" spans="1:4" ht="13.5">
      <c r="A3254" s="263">
        <v>97354</v>
      </c>
      <c r="B3254" s="263" t="s">
        <v>6666</v>
      </c>
      <c r="C3254" s="264" t="s">
        <v>20</v>
      </c>
      <c r="D3254" s="265">
        <v>57.92</v>
      </c>
    </row>
    <row r="3255" spans="1:4" ht="13.5">
      <c r="A3255" s="263">
        <v>97355</v>
      </c>
      <c r="B3255" s="263" t="s">
        <v>6667</v>
      </c>
      <c r="C3255" s="264" t="s">
        <v>20</v>
      </c>
      <c r="D3255" s="265">
        <v>78.95</v>
      </c>
    </row>
    <row r="3256" spans="1:4" ht="13.5">
      <c r="A3256" s="263">
        <v>97356</v>
      </c>
      <c r="B3256" s="263" t="s">
        <v>6668</v>
      </c>
      <c r="C3256" s="264" t="s">
        <v>20</v>
      </c>
      <c r="D3256" s="265">
        <v>43.79</v>
      </c>
    </row>
    <row r="3257" spans="1:4" ht="13.5">
      <c r="A3257" s="263">
        <v>97357</v>
      </c>
      <c r="B3257" s="263" t="s">
        <v>6669</v>
      </c>
      <c r="C3257" s="264" t="s">
        <v>20</v>
      </c>
      <c r="D3257" s="265">
        <v>70.040000000000006</v>
      </c>
    </row>
    <row r="3258" spans="1:4" ht="13.5">
      <c r="A3258" s="263">
        <v>97358</v>
      </c>
      <c r="B3258" s="263" t="s">
        <v>6670</v>
      </c>
      <c r="C3258" s="264" t="s">
        <v>20</v>
      </c>
      <c r="D3258" s="265">
        <v>95.46</v>
      </c>
    </row>
    <row r="3259" spans="1:4" ht="13.5">
      <c r="A3259" s="263">
        <v>97498</v>
      </c>
      <c r="B3259" s="263" t="s">
        <v>6400</v>
      </c>
      <c r="C3259" s="264" t="s">
        <v>20</v>
      </c>
      <c r="D3259" s="265">
        <v>26.48</v>
      </c>
    </row>
    <row r="3260" spans="1:4" ht="13.5">
      <c r="A3260" s="263">
        <v>97535</v>
      </c>
      <c r="B3260" s="263" t="s">
        <v>6401</v>
      </c>
      <c r="C3260" s="264" t="s">
        <v>20</v>
      </c>
      <c r="D3260" s="265">
        <v>29.68</v>
      </c>
    </row>
    <row r="3261" spans="1:4" ht="13.5">
      <c r="A3261" s="263">
        <v>97536</v>
      </c>
      <c r="B3261" s="263" t="s">
        <v>6402</v>
      </c>
      <c r="C3261" s="264" t="s">
        <v>20</v>
      </c>
      <c r="D3261" s="265">
        <v>37.049999999999997</v>
      </c>
    </row>
    <row r="3262" spans="1:4" ht="13.5">
      <c r="A3262" s="263">
        <v>72293</v>
      </c>
      <c r="B3262" s="263" t="s">
        <v>169</v>
      </c>
      <c r="C3262" s="264" t="s">
        <v>51</v>
      </c>
      <c r="D3262" s="265">
        <v>5.03</v>
      </c>
    </row>
    <row r="3263" spans="1:4" ht="13.5">
      <c r="A3263" s="263">
        <v>72294</v>
      </c>
      <c r="B3263" s="263" t="s">
        <v>170</v>
      </c>
      <c r="C3263" s="264" t="s">
        <v>51</v>
      </c>
      <c r="D3263" s="265">
        <v>7.55</v>
      </c>
    </row>
    <row r="3264" spans="1:4" ht="13.5">
      <c r="A3264" s="263">
        <v>72295</v>
      </c>
      <c r="B3264" s="263" t="s">
        <v>171</v>
      </c>
      <c r="C3264" s="264" t="s">
        <v>51</v>
      </c>
      <c r="D3264" s="265">
        <v>10.42</v>
      </c>
    </row>
    <row r="3265" spans="1:4" ht="13.5">
      <c r="A3265" s="263">
        <v>72306</v>
      </c>
      <c r="B3265" s="263" t="s">
        <v>172</v>
      </c>
      <c r="C3265" s="264" t="s">
        <v>51</v>
      </c>
      <c r="D3265" s="265">
        <v>143.57</v>
      </c>
    </row>
    <row r="3266" spans="1:4" ht="13.5">
      <c r="A3266" s="263">
        <v>72307</v>
      </c>
      <c r="B3266" s="263" t="s">
        <v>173</v>
      </c>
      <c r="C3266" s="264" t="s">
        <v>51</v>
      </c>
      <c r="D3266" s="265">
        <v>199.97</v>
      </c>
    </row>
    <row r="3267" spans="1:4" ht="13.5">
      <c r="A3267" s="263">
        <v>72313</v>
      </c>
      <c r="B3267" s="263" t="s">
        <v>174</v>
      </c>
      <c r="C3267" s="264" t="s">
        <v>51</v>
      </c>
      <c r="D3267" s="265">
        <v>459.2</v>
      </c>
    </row>
    <row r="3268" spans="1:4" ht="13.5">
      <c r="A3268" s="263">
        <v>72482</v>
      </c>
      <c r="B3268" s="263" t="s">
        <v>182</v>
      </c>
      <c r="C3268" s="264" t="s">
        <v>51</v>
      </c>
      <c r="D3268" s="265">
        <v>199.42</v>
      </c>
    </row>
    <row r="3269" spans="1:4" ht="13.5">
      <c r="A3269" s="263">
        <v>72619</v>
      </c>
      <c r="B3269" s="263" t="s">
        <v>185</v>
      </c>
      <c r="C3269" s="264" t="s">
        <v>51</v>
      </c>
      <c r="D3269" s="265">
        <v>83.38</v>
      </c>
    </row>
    <row r="3270" spans="1:4" ht="13.5">
      <c r="A3270" s="263">
        <v>72620</v>
      </c>
      <c r="B3270" s="263" t="s">
        <v>186</v>
      </c>
      <c r="C3270" s="264" t="s">
        <v>51</v>
      </c>
      <c r="D3270" s="265">
        <v>144.29</v>
      </c>
    </row>
    <row r="3271" spans="1:4" ht="13.5">
      <c r="A3271" s="263">
        <v>72621</v>
      </c>
      <c r="B3271" s="263" t="s">
        <v>187</v>
      </c>
      <c r="C3271" s="264" t="s">
        <v>51</v>
      </c>
      <c r="D3271" s="265">
        <v>230.51</v>
      </c>
    </row>
    <row r="3272" spans="1:4" ht="13.5">
      <c r="A3272" s="263">
        <v>72667</v>
      </c>
      <c r="B3272" s="263" t="s">
        <v>188</v>
      </c>
      <c r="C3272" s="264" t="s">
        <v>51</v>
      </c>
      <c r="D3272" s="265">
        <v>117.4</v>
      </c>
    </row>
    <row r="3273" spans="1:4" ht="13.5">
      <c r="A3273" s="263">
        <v>72668</v>
      </c>
      <c r="B3273" s="263" t="s">
        <v>189</v>
      </c>
      <c r="C3273" s="264" t="s">
        <v>51</v>
      </c>
      <c r="D3273" s="265">
        <v>116.69</v>
      </c>
    </row>
    <row r="3274" spans="1:4" ht="13.5">
      <c r="A3274" s="263">
        <v>72669</v>
      </c>
      <c r="B3274" s="263" t="s">
        <v>190</v>
      </c>
      <c r="C3274" s="264" t="s">
        <v>51</v>
      </c>
      <c r="D3274" s="265">
        <v>120.79</v>
      </c>
    </row>
    <row r="3275" spans="1:4" ht="13.5">
      <c r="A3275" s="263">
        <v>72681</v>
      </c>
      <c r="B3275" s="263" t="s">
        <v>191</v>
      </c>
      <c r="C3275" s="264" t="s">
        <v>51</v>
      </c>
      <c r="D3275" s="265">
        <v>81.39</v>
      </c>
    </row>
    <row r="3276" spans="1:4" ht="13.5">
      <c r="A3276" s="263">
        <v>72682</v>
      </c>
      <c r="B3276" s="263" t="s">
        <v>192</v>
      </c>
      <c r="C3276" s="264" t="s">
        <v>51</v>
      </c>
      <c r="D3276" s="265">
        <v>161.27000000000001</v>
      </c>
    </row>
    <row r="3277" spans="1:4" ht="13.5">
      <c r="A3277" s="263">
        <v>72683</v>
      </c>
      <c r="B3277" s="263" t="s">
        <v>193</v>
      </c>
      <c r="C3277" s="264" t="s">
        <v>51</v>
      </c>
      <c r="D3277" s="265">
        <v>257.52</v>
      </c>
    </row>
    <row r="3278" spans="1:4" ht="13.5">
      <c r="A3278" s="263">
        <v>72719</v>
      </c>
      <c r="B3278" s="263" t="s">
        <v>194</v>
      </c>
      <c r="C3278" s="264" t="s">
        <v>51</v>
      </c>
      <c r="D3278" s="265">
        <v>179.57</v>
      </c>
    </row>
    <row r="3279" spans="1:4" ht="13.5">
      <c r="A3279" s="263">
        <v>72720</v>
      </c>
      <c r="B3279" s="263" t="s">
        <v>195</v>
      </c>
      <c r="C3279" s="264" t="s">
        <v>51</v>
      </c>
      <c r="D3279" s="265">
        <v>245.83</v>
      </c>
    </row>
    <row r="3280" spans="1:4" ht="13.5">
      <c r="A3280" s="263">
        <v>72721</v>
      </c>
      <c r="B3280" s="263" t="s">
        <v>196</v>
      </c>
      <c r="C3280" s="264" t="s">
        <v>51</v>
      </c>
      <c r="D3280" s="265">
        <v>525.32000000000005</v>
      </c>
    </row>
    <row r="3281" spans="1:4" ht="13.5">
      <c r="A3281" s="263">
        <v>89358</v>
      </c>
      <c r="B3281" s="263" t="s">
        <v>2332</v>
      </c>
      <c r="C3281" s="264" t="s">
        <v>51</v>
      </c>
      <c r="D3281" s="265">
        <v>5.2</v>
      </c>
    </row>
    <row r="3282" spans="1:4" ht="13.5">
      <c r="A3282" s="263">
        <v>89359</v>
      </c>
      <c r="B3282" s="263" t="s">
        <v>2333</v>
      </c>
      <c r="C3282" s="264" t="s">
        <v>51</v>
      </c>
      <c r="D3282" s="265">
        <v>5.42</v>
      </c>
    </row>
    <row r="3283" spans="1:4" ht="13.5">
      <c r="A3283" s="263">
        <v>89360</v>
      </c>
      <c r="B3283" s="263" t="s">
        <v>2334</v>
      </c>
      <c r="C3283" s="264" t="s">
        <v>51</v>
      </c>
      <c r="D3283" s="265">
        <v>6.36</v>
      </c>
    </row>
    <row r="3284" spans="1:4" ht="13.5">
      <c r="A3284" s="263">
        <v>89361</v>
      </c>
      <c r="B3284" s="263" t="s">
        <v>2335</v>
      </c>
      <c r="C3284" s="264" t="s">
        <v>51</v>
      </c>
      <c r="D3284" s="265">
        <v>5.99</v>
      </c>
    </row>
    <row r="3285" spans="1:4" ht="13.5">
      <c r="A3285" s="263">
        <v>89362</v>
      </c>
      <c r="B3285" s="263" t="s">
        <v>2336</v>
      </c>
      <c r="C3285" s="264" t="s">
        <v>51</v>
      </c>
      <c r="D3285" s="265">
        <v>6.16</v>
      </c>
    </row>
    <row r="3286" spans="1:4" ht="13.5">
      <c r="A3286" s="263">
        <v>89363</v>
      </c>
      <c r="B3286" s="263" t="s">
        <v>2337</v>
      </c>
      <c r="C3286" s="264" t="s">
        <v>51</v>
      </c>
      <c r="D3286" s="265">
        <v>6.64</v>
      </c>
    </row>
    <row r="3287" spans="1:4" ht="13.5">
      <c r="A3287" s="263">
        <v>89364</v>
      </c>
      <c r="B3287" s="263" t="s">
        <v>2338</v>
      </c>
      <c r="C3287" s="264" t="s">
        <v>51</v>
      </c>
      <c r="D3287" s="265">
        <v>7.63</v>
      </c>
    </row>
    <row r="3288" spans="1:4" ht="13.5">
      <c r="A3288" s="263">
        <v>89365</v>
      </c>
      <c r="B3288" s="263" t="s">
        <v>2339</v>
      </c>
      <c r="C3288" s="264" t="s">
        <v>51</v>
      </c>
      <c r="D3288" s="265">
        <v>7.19</v>
      </c>
    </row>
    <row r="3289" spans="1:4" ht="13.5">
      <c r="A3289" s="263">
        <v>89366</v>
      </c>
      <c r="B3289" s="263" t="s">
        <v>2340</v>
      </c>
      <c r="C3289" s="264" t="s">
        <v>51</v>
      </c>
      <c r="D3289" s="265">
        <v>10.24</v>
      </c>
    </row>
    <row r="3290" spans="1:4" ht="13.5">
      <c r="A3290" s="263">
        <v>89367</v>
      </c>
      <c r="B3290" s="263" t="s">
        <v>2341</v>
      </c>
      <c r="C3290" s="264" t="s">
        <v>51</v>
      </c>
      <c r="D3290" s="265">
        <v>8.27</v>
      </c>
    </row>
    <row r="3291" spans="1:4" ht="13.5">
      <c r="A3291" s="263">
        <v>89368</v>
      </c>
      <c r="B3291" s="263" t="s">
        <v>2342</v>
      </c>
      <c r="C3291" s="264" t="s">
        <v>51</v>
      </c>
      <c r="D3291" s="265">
        <v>9.61</v>
      </c>
    </row>
    <row r="3292" spans="1:4" ht="13.5">
      <c r="A3292" s="263">
        <v>89369</v>
      </c>
      <c r="B3292" s="263" t="s">
        <v>2343</v>
      </c>
      <c r="C3292" s="264" t="s">
        <v>51</v>
      </c>
      <c r="D3292" s="265">
        <v>11.27</v>
      </c>
    </row>
    <row r="3293" spans="1:4" ht="13.5">
      <c r="A3293" s="263">
        <v>89370</v>
      </c>
      <c r="B3293" s="263" t="s">
        <v>2344</v>
      </c>
      <c r="C3293" s="264" t="s">
        <v>51</v>
      </c>
      <c r="D3293" s="265">
        <v>9.33</v>
      </c>
    </row>
    <row r="3294" spans="1:4" ht="13.5">
      <c r="A3294" s="263">
        <v>89371</v>
      </c>
      <c r="B3294" s="263" t="s">
        <v>571</v>
      </c>
      <c r="C3294" s="264" t="s">
        <v>51</v>
      </c>
      <c r="D3294" s="265">
        <v>3.85</v>
      </c>
    </row>
    <row r="3295" spans="1:4" ht="13.5">
      <c r="A3295" s="263">
        <v>89372</v>
      </c>
      <c r="B3295" s="263" t="s">
        <v>2345</v>
      </c>
      <c r="C3295" s="264" t="s">
        <v>51</v>
      </c>
      <c r="D3295" s="265">
        <v>8.27</v>
      </c>
    </row>
    <row r="3296" spans="1:4" ht="13.5">
      <c r="A3296" s="263">
        <v>89373</v>
      </c>
      <c r="B3296" s="263" t="s">
        <v>572</v>
      </c>
      <c r="C3296" s="264" t="s">
        <v>51</v>
      </c>
      <c r="D3296" s="265">
        <v>4.25</v>
      </c>
    </row>
    <row r="3297" spans="1:4" ht="13.5">
      <c r="A3297" s="263">
        <v>89374</v>
      </c>
      <c r="B3297" s="263" t="s">
        <v>2346</v>
      </c>
      <c r="C3297" s="264" t="s">
        <v>51</v>
      </c>
      <c r="D3297" s="265">
        <v>6.65</v>
      </c>
    </row>
    <row r="3298" spans="1:4" ht="13.5">
      <c r="A3298" s="263">
        <v>89375</v>
      </c>
      <c r="B3298" s="263" t="s">
        <v>573</v>
      </c>
      <c r="C3298" s="264" t="s">
        <v>51</v>
      </c>
      <c r="D3298" s="265">
        <v>8.09</v>
      </c>
    </row>
    <row r="3299" spans="1:4" ht="13.5">
      <c r="A3299" s="263">
        <v>89376</v>
      </c>
      <c r="B3299" s="263" t="s">
        <v>2347</v>
      </c>
      <c r="C3299" s="264" t="s">
        <v>51</v>
      </c>
      <c r="D3299" s="265">
        <v>3.89</v>
      </c>
    </row>
    <row r="3300" spans="1:4" ht="13.5">
      <c r="A3300" s="263">
        <v>89377</v>
      </c>
      <c r="B3300" s="263" t="s">
        <v>2348</v>
      </c>
      <c r="C3300" s="264" t="s">
        <v>51</v>
      </c>
      <c r="D3300" s="265">
        <v>6.03</v>
      </c>
    </row>
    <row r="3301" spans="1:4" ht="13.5">
      <c r="A3301" s="263">
        <v>89378</v>
      </c>
      <c r="B3301" s="263" t="s">
        <v>574</v>
      </c>
      <c r="C3301" s="264" t="s">
        <v>51</v>
      </c>
      <c r="D3301" s="265">
        <v>4.55</v>
      </c>
    </row>
    <row r="3302" spans="1:4" ht="13.5">
      <c r="A3302" s="263">
        <v>89379</v>
      </c>
      <c r="B3302" s="263" t="s">
        <v>2349</v>
      </c>
      <c r="C3302" s="264" t="s">
        <v>51</v>
      </c>
      <c r="D3302" s="265">
        <v>10.44</v>
      </c>
    </row>
    <row r="3303" spans="1:4" ht="13.5">
      <c r="A3303" s="263">
        <v>89380</v>
      </c>
      <c r="B3303" s="263" t="s">
        <v>575</v>
      </c>
      <c r="C3303" s="264" t="s">
        <v>51</v>
      </c>
      <c r="D3303" s="265">
        <v>6.36</v>
      </c>
    </row>
    <row r="3304" spans="1:4" ht="13.5">
      <c r="A3304" s="263">
        <v>89381</v>
      </c>
      <c r="B3304" s="263" t="s">
        <v>2350</v>
      </c>
      <c r="C3304" s="264" t="s">
        <v>51</v>
      </c>
      <c r="D3304" s="265">
        <v>8.27</v>
      </c>
    </row>
    <row r="3305" spans="1:4" ht="13.5">
      <c r="A3305" s="263">
        <v>89382</v>
      </c>
      <c r="B3305" s="263" t="s">
        <v>576</v>
      </c>
      <c r="C3305" s="264" t="s">
        <v>51</v>
      </c>
      <c r="D3305" s="265">
        <v>9.6199999999999992</v>
      </c>
    </row>
    <row r="3306" spans="1:4" ht="13.5">
      <c r="A3306" s="263">
        <v>89383</v>
      </c>
      <c r="B3306" s="263" t="s">
        <v>2351</v>
      </c>
      <c r="C3306" s="264" t="s">
        <v>51</v>
      </c>
      <c r="D3306" s="265">
        <v>4.6100000000000003</v>
      </c>
    </row>
    <row r="3307" spans="1:4" ht="13.5">
      <c r="A3307" s="263">
        <v>89384</v>
      </c>
      <c r="B3307" s="263" t="s">
        <v>2352</v>
      </c>
      <c r="C3307" s="264" t="s">
        <v>51</v>
      </c>
      <c r="D3307" s="265">
        <v>8.3699999999999992</v>
      </c>
    </row>
    <row r="3308" spans="1:4" ht="13.5">
      <c r="A3308" s="263">
        <v>89385</v>
      </c>
      <c r="B3308" s="263" t="s">
        <v>2353</v>
      </c>
      <c r="C3308" s="264" t="s">
        <v>51</v>
      </c>
      <c r="D3308" s="265">
        <v>5.07</v>
      </c>
    </row>
    <row r="3309" spans="1:4" ht="13.5">
      <c r="A3309" s="263">
        <v>89386</v>
      </c>
      <c r="B3309" s="263" t="s">
        <v>577</v>
      </c>
      <c r="C3309" s="264" t="s">
        <v>51</v>
      </c>
      <c r="D3309" s="265">
        <v>6.13</v>
      </c>
    </row>
    <row r="3310" spans="1:4" ht="13.5">
      <c r="A3310" s="263">
        <v>89387</v>
      </c>
      <c r="B3310" s="263" t="s">
        <v>2354</v>
      </c>
      <c r="C3310" s="264" t="s">
        <v>51</v>
      </c>
      <c r="D3310" s="265">
        <v>20.190000000000001</v>
      </c>
    </row>
    <row r="3311" spans="1:4" ht="13.5">
      <c r="A3311" s="263">
        <v>89388</v>
      </c>
      <c r="B3311" s="263" t="s">
        <v>578</v>
      </c>
      <c r="C3311" s="264" t="s">
        <v>51</v>
      </c>
      <c r="D3311" s="265">
        <v>7.72</v>
      </c>
    </row>
    <row r="3312" spans="1:4" ht="13.5">
      <c r="A3312" s="263">
        <v>89389</v>
      </c>
      <c r="B3312" s="263" t="s">
        <v>2355</v>
      </c>
      <c r="C3312" s="264" t="s">
        <v>51</v>
      </c>
      <c r="D3312" s="265">
        <v>8.26</v>
      </c>
    </row>
    <row r="3313" spans="1:4" ht="13.5">
      <c r="A3313" s="263">
        <v>89390</v>
      </c>
      <c r="B3313" s="263" t="s">
        <v>579</v>
      </c>
      <c r="C3313" s="264" t="s">
        <v>51</v>
      </c>
      <c r="D3313" s="265">
        <v>14.06</v>
      </c>
    </row>
    <row r="3314" spans="1:4" ht="13.5">
      <c r="A3314" s="263">
        <v>89391</v>
      </c>
      <c r="B3314" s="263" t="s">
        <v>2356</v>
      </c>
      <c r="C3314" s="264" t="s">
        <v>51</v>
      </c>
      <c r="D3314" s="265">
        <v>6.06</v>
      </c>
    </row>
    <row r="3315" spans="1:4" ht="13.5">
      <c r="A3315" s="263">
        <v>89392</v>
      </c>
      <c r="B3315" s="263" t="s">
        <v>2357</v>
      </c>
      <c r="C3315" s="264" t="s">
        <v>51</v>
      </c>
      <c r="D3315" s="265">
        <v>16.48</v>
      </c>
    </row>
    <row r="3316" spans="1:4" ht="13.5">
      <c r="A3316" s="263">
        <v>89393</v>
      </c>
      <c r="B3316" s="263" t="s">
        <v>580</v>
      </c>
      <c r="C3316" s="264" t="s">
        <v>51</v>
      </c>
      <c r="D3316" s="265">
        <v>7.19</v>
      </c>
    </row>
    <row r="3317" spans="1:4" ht="13.5">
      <c r="A3317" s="263">
        <v>89394</v>
      </c>
      <c r="B3317" s="263" t="s">
        <v>2358</v>
      </c>
      <c r="C3317" s="264" t="s">
        <v>51</v>
      </c>
      <c r="D3317" s="265">
        <v>12.7</v>
      </c>
    </row>
    <row r="3318" spans="1:4" ht="13.5">
      <c r="A3318" s="263">
        <v>89395</v>
      </c>
      <c r="B3318" s="263" t="s">
        <v>581</v>
      </c>
      <c r="C3318" s="264" t="s">
        <v>51</v>
      </c>
      <c r="D3318" s="265">
        <v>8.5500000000000007</v>
      </c>
    </row>
    <row r="3319" spans="1:4" ht="13.5">
      <c r="A3319" s="263">
        <v>89396</v>
      </c>
      <c r="B3319" s="263" t="s">
        <v>2359</v>
      </c>
      <c r="C3319" s="264" t="s">
        <v>51</v>
      </c>
      <c r="D3319" s="265">
        <v>13.27</v>
      </c>
    </row>
    <row r="3320" spans="1:4" ht="13.5">
      <c r="A3320" s="263">
        <v>89397</v>
      </c>
      <c r="B3320" s="263" t="s">
        <v>2360</v>
      </c>
      <c r="C3320" s="264" t="s">
        <v>51</v>
      </c>
      <c r="D3320" s="265">
        <v>9.81</v>
      </c>
    </row>
    <row r="3321" spans="1:4" ht="13.5">
      <c r="A3321" s="263">
        <v>89398</v>
      </c>
      <c r="B3321" s="263" t="s">
        <v>582</v>
      </c>
      <c r="C3321" s="264" t="s">
        <v>51</v>
      </c>
      <c r="D3321" s="265">
        <v>12.01</v>
      </c>
    </row>
    <row r="3322" spans="1:4" ht="13.5">
      <c r="A3322" s="263">
        <v>89399</v>
      </c>
      <c r="B3322" s="263" t="s">
        <v>2361</v>
      </c>
      <c r="C3322" s="264" t="s">
        <v>51</v>
      </c>
      <c r="D3322" s="265">
        <v>20.02</v>
      </c>
    </row>
    <row r="3323" spans="1:4" ht="13.5">
      <c r="A3323" s="263">
        <v>89400</v>
      </c>
      <c r="B3323" s="263" t="s">
        <v>2362</v>
      </c>
      <c r="C3323" s="264" t="s">
        <v>51</v>
      </c>
      <c r="D3323" s="265">
        <v>13.26</v>
      </c>
    </row>
    <row r="3324" spans="1:4" ht="13.5">
      <c r="A3324" s="263">
        <v>89404</v>
      </c>
      <c r="B3324" s="263" t="s">
        <v>2366</v>
      </c>
      <c r="C3324" s="264" t="s">
        <v>51</v>
      </c>
      <c r="D3324" s="265">
        <v>3.45</v>
      </c>
    </row>
    <row r="3325" spans="1:4" ht="13.5">
      <c r="A3325" s="263">
        <v>89405</v>
      </c>
      <c r="B3325" s="263" t="s">
        <v>2367</v>
      </c>
      <c r="C3325" s="264" t="s">
        <v>51</v>
      </c>
      <c r="D3325" s="265">
        <v>3.67</v>
      </c>
    </row>
    <row r="3326" spans="1:4" ht="13.5">
      <c r="A3326" s="263">
        <v>89406</v>
      </c>
      <c r="B3326" s="263" t="s">
        <v>2368</v>
      </c>
      <c r="C3326" s="264" t="s">
        <v>51</v>
      </c>
      <c r="D3326" s="265">
        <v>4.6100000000000003</v>
      </c>
    </row>
    <row r="3327" spans="1:4" ht="13.5">
      <c r="A3327" s="263">
        <v>89407</v>
      </c>
      <c r="B3327" s="263" t="s">
        <v>2369</v>
      </c>
      <c r="C3327" s="264" t="s">
        <v>51</v>
      </c>
      <c r="D3327" s="265">
        <v>4.24</v>
      </c>
    </row>
    <row r="3328" spans="1:4" ht="13.5">
      <c r="A3328" s="263">
        <v>89408</v>
      </c>
      <c r="B3328" s="263" t="s">
        <v>2370</v>
      </c>
      <c r="C3328" s="264" t="s">
        <v>51</v>
      </c>
      <c r="D3328" s="265">
        <v>4.13</v>
      </c>
    </row>
    <row r="3329" spans="1:4" ht="13.5">
      <c r="A3329" s="263">
        <v>89409</v>
      </c>
      <c r="B3329" s="263" t="s">
        <v>2371</v>
      </c>
      <c r="C3329" s="264" t="s">
        <v>51</v>
      </c>
      <c r="D3329" s="265">
        <v>4.6100000000000003</v>
      </c>
    </row>
    <row r="3330" spans="1:4" ht="13.5">
      <c r="A3330" s="263">
        <v>89410</v>
      </c>
      <c r="B3330" s="263" t="s">
        <v>2372</v>
      </c>
      <c r="C3330" s="264" t="s">
        <v>51</v>
      </c>
      <c r="D3330" s="265">
        <v>5.6</v>
      </c>
    </row>
    <row r="3331" spans="1:4" ht="13.5">
      <c r="A3331" s="263">
        <v>89411</v>
      </c>
      <c r="B3331" s="263" t="s">
        <v>2373</v>
      </c>
      <c r="C3331" s="264" t="s">
        <v>51</v>
      </c>
      <c r="D3331" s="265">
        <v>5.16</v>
      </c>
    </row>
    <row r="3332" spans="1:4" ht="13.5">
      <c r="A3332" s="263">
        <v>89412</v>
      </c>
      <c r="B3332" s="263" t="s">
        <v>2374</v>
      </c>
      <c r="C3332" s="264" t="s">
        <v>51</v>
      </c>
      <c r="D3332" s="265">
        <v>5.76</v>
      </c>
    </row>
    <row r="3333" spans="1:4" ht="13.5">
      <c r="A3333" s="263">
        <v>89413</v>
      </c>
      <c r="B3333" s="263" t="s">
        <v>2375</v>
      </c>
      <c r="C3333" s="264" t="s">
        <v>51</v>
      </c>
      <c r="D3333" s="265">
        <v>5.85</v>
      </c>
    </row>
    <row r="3334" spans="1:4" ht="13.5">
      <c r="A3334" s="263">
        <v>89414</v>
      </c>
      <c r="B3334" s="263" t="s">
        <v>2376</v>
      </c>
      <c r="C3334" s="264" t="s">
        <v>51</v>
      </c>
      <c r="D3334" s="265">
        <v>7.19</v>
      </c>
    </row>
    <row r="3335" spans="1:4" ht="13.5">
      <c r="A3335" s="263">
        <v>89415</v>
      </c>
      <c r="B3335" s="263" t="s">
        <v>2377</v>
      </c>
      <c r="C3335" s="264" t="s">
        <v>51</v>
      </c>
      <c r="D3335" s="265">
        <v>8.85</v>
      </c>
    </row>
    <row r="3336" spans="1:4" ht="13.5">
      <c r="A3336" s="263">
        <v>89416</v>
      </c>
      <c r="B3336" s="263" t="s">
        <v>2378</v>
      </c>
      <c r="C3336" s="264" t="s">
        <v>51</v>
      </c>
      <c r="D3336" s="265">
        <v>6.91</v>
      </c>
    </row>
    <row r="3337" spans="1:4" ht="13.5">
      <c r="A3337" s="263">
        <v>89417</v>
      </c>
      <c r="B3337" s="263" t="s">
        <v>2379</v>
      </c>
      <c r="C3337" s="264" t="s">
        <v>51</v>
      </c>
      <c r="D3337" s="265">
        <v>2.69</v>
      </c>
    </row>
    <row r="3338" spans="1:4" ht="13.5">
      <c r="A3338" s="263">
        <v>89418</v>
      </c>
      <c r="B3338" s="263" t="s">
        <v>2380</v>
      </c>
      <c r="C3338" s="264" t="s">
        <v>51</v>
      </c>
      <c r="D3338" s="265">
        <v>7.11</v>
      </c>
    </row>
    <row r="3339" spans="1:4" ht="13.5">
      <c r="A3339" s="263">
        <v>89419</v>
      </c>
      <c r="B3339" s="263" t="s">
        <v>583</v>
      </c>
      <c r="C3339" s="264" t="s">
        <v>51</v>
      </c>
      <c r="D3339" s="265">
        <v>3.09</v>
      </c>
    </row>
    <row r="3340" spans="1:4" ht="13.5">
      <c r="A3340" s="263">
        <v>89420</v>
      </c>
      <c r="B3340" s="263" t="s">
        <v>2381</v>
      </c>
      <c r="C3340" s="264" t="s">
        <v>51</v>
      </c>
      <c r="D3340" s="265">
        <v>5.49</v>
      </c>
    </row>
    <row r="3341" spans="1:4" ht="13.5">
      <c r="A3341" s="263">
        <v>89421</v>
      </c>
      <c r="B3341" s="263" t="s">
        <v>2382</v>
      </c>
      <c r="C3341" s="264" t="s">
        <v>51</v>
      </c>
      <c r="D3341" s="265">
        <v>6.93</v>
      </c>
    </row>
    <row r="3342" spans="1:4" ht="13.5">
      <c r="A3342" s="263">
        <v>89422</v>
      </c>
      <c r="B3342" s="263" t="s">
        <v>2383</v>
      </c>
      <c r="C3342" s="264" t="s">
        <v>51</v>
      </c>
      <c r="D3342" s="265">
        <v>2.73</v>
      </c>
    </row>
    <row r="3343" spans="1:4" ht="13.5">
      <c r="A3343" s="263">
        <v>89423</v>
      </c>
      <c r="B3343" s="263" t="s">
        <v>2384</v>
      </c>
      <c r="C3343" s="264" t="s">
        <v>51</v>
      </c>
      <c r="D3343" s="265">
        <v>5.25</v>
      </c>
    </row>
    <row r="3344" spans="1:4" ht="13.5">
      <c r="A3344" s="263">
        <v>89424</v>
      </c>
      <c r="B3344" s="263" t="s">
        <v>2385</v>
      </c>
      <c r="C3344" s="264" t="s">
        <v>51</v>
      </c>
      <c r="D3344" s="265">
        <v>3.19</v>
      </c>
    </row>
    <row r="3345" spans="1:4" ht="13.5">
      <c r="A3345" s="263">
        <v>89425</v>
      </c>
      <c r="B3345" s="263" t="s">
        <v>2386</v>
      </c>
      <c r="C3345" s="264" t="s">
        <v>51</v>
      </c>
      <c r="D3345" s="265">
        <v>9.08</v>
      </c>
    </row>
    <row r="3346" spans="1:4" ht="13.5">
      <c r="A3346" s="263">
        <v>89426</v>
      </c>
      <c r="B3346" s="263" t="s">
        <v>584</v>
      </c>
      <c r="C3346" s="264" t="s">
        <v>51</v>
      </c>
      <c r="D3346" s="265">
        <v>5</v>
      </c>
    </row>
    <row r="3347" spans="1:4" ht="13.5">
      <c r="A3347" s="263">
        <v>89427</v>
      </c>
      <c r="B3347" s="263" t="s">
        <v>2387</v>
      </c>
      <c r="C3347" s="264" t="s">
        <v>51</v>
      </c>
      <c r="D3347" s="265">
        <v>6.91</v>
      </c>
    </row>
    <row r="3348" spans="1:4" ht="13.5">
      <c r="A3348" s="263">
        <v>89428</v>
      </c>
      <c r="B3348" s="263" t="s">
        <v>2388</v>
      </c>
      <c r="C3348" s="264" t="s">
        <v>51</v>
      </c>
      <c r="D3348" s="265">
        <v>8.26</v>
      </c>
    </row>
    <row r="3349" spans="1:4" ht="13.5">
      <c r="A3349" s="263">
        <v>89429</v>
      </c>
      <c r="B3349" s="263" t="s">
        <v>2389</v>
      </c>
      <c r="C3349" s="264" t="s">
        <v>51</v>
      </c>
      <c r="D3349" s="265">
        <v>3.25</v>
      </c>
    </row>
    <row r="3350" spans="1:4" ht="13.5">
      <c r="A3350" s="263">
        <v>89430</v>
      </c>
      <c r="B3350" s="263" t="s">
        <v>2390</v>
      </c>
      <c r="C3350" s="264" t="s">
        <v>51</v>
      </c>
      <c r="D3350" s="265">
        <v>7.01</v>
      </c>
    </row>
    <row r="3351" spans="1:4" ht="13.5">
      <c r="A3351" s="263">
        <v>89431</v>
      </c>
      <c r="B3351" s="263" t="s">
        <v>2391</v>
      </c>
      <c r="C3351" s="264" t="s">
        <v>51</v>
      </c>
      <c r="D3351" s="265">
        <v>4.5</v>
      </c>
    </row>
    <row r="3352" spans="1:4" ht="13.5">
      <c r="A3352" s="263">
        <v>89432</v>
      </c>
      <c r="B3352" s="263" t="s">
        <v>2392</v>
      </c>
      <c r="C3352" s="264" t="s">
        <v>51</v>
      </c>
      <c r="D3352" s="265">
        <v>18.559999999999999</v>
      </c>
    </row>
    <row r="3353" spans="1:4" ht="13.5">
      <c r="A3353" s="263">
        <v>89433</v>
      </c>
      <c r="B3353" s="263" t="s">
        <v>585</v>
      </c>
      <c r="C3353" s="264" t="s">
        <v>51</v>
      </c>
      <c r="D3353" s="265">
        <v>6.09</v>
      </c>
    </row>
    <row r="3354" spans="1:4" ht="13.5">
      <c r="A3354" s="263">
        <v>89434</v>
      </c>
      <c r="B3354" s="263" t="s">
        <v>2393</v>
      </c>
      <c r="C3354" s="264" t="s">
        <v>51</v>
      </c>
      <c r="D3354" s="265">
        <v>6.63</v>
      </c>
    </row>
    <row r="3355" spans="1:4" ht="13.5">
      <c r="A3355" s="263">
        <v>89435</v>
      </c>
      <c r="B3355" s="263" t="s">
        <v>2394</v>
      </c>
      <c r="C3355" s="264" t="s">
        <v>51</v>
      </c>
      <c r="D3355" s="265">
        <v>12.43</v>
      </c>
    </row>
    <row r="3356" spans="1:4" ht="13.5">
      <c r="A3356" s="263">
        <v>89436</v>
      </c>
      <c r="B3356" s="263" t="s">
        <v>2395</v>
      </c>
      <c r="C3356" s="264" t="s">
        <v>51</v>
      </c>
      <c r="D3356" s="265">
        <v>4.43</v>
      </c>
    </row>
    <row r="3357" spans="1:4" ht="13.5">
      <c r="A3357" s="263">
        <v>89437</v>
      </c>
      <c r="B3357" s="263" t="s">
        <v>2396</v>
      </c>
      <c r="C3357" s="264" t="s">
        <v>51</v>
      </c>
      <c r="D3357" s="265">
        <v>14.85</v>
      </c>
    </row>
    <row r="3358" spans="1:4" ht="13.5">
      <c r="A3358" s="263">
        <v>89438</v>
      </c>
      <c r="B3358" s="263" t="s">
        <v>586</v>
      </c>
      <c r="C3358" s="264" t="s">
        <v>51</v>
      </c>
      <c r="D3358" s="265">
        <v>4.8600000000000003</v>
      </c>
    </row>
    <row r="3359" spans="1:4" ht="13.5">
      <c r="A3359" s="263">
        <v>89439</v>
      </c>
      <c r="B3359" s="263" t="s">
        <v>2397</v>
      </c>
      <c r="C3359" s="264" t="s">
        <v>51</v>
      </c>
      <c r="D3359" s="265">
        <v>6.12</v>
      </c>
    </row>
    <row r="3360" spans="1:4" ht="13.5">
      <c r="A3360" s="263">
        <v>89440</v>
      </c>
      <c r="B3360" s="263" t="s">
        <v>587</v>
      </c>
      <c r="C3360" s="264" t="s">
        <v>51</v>
      </c>
      <c r="D3360" s="265">
        <v>5.85</v>
      </c>
    </row>
    <row r="3361" spans="1:4" ht="13.5">
      <c r="A3361" s="263">
        <v>89441</v>
      </c>
      <c r="B3361" s="263" t="s">
        <v>2398</v>
      </c>
      <c r="C3361" s="264" t="s">
        <v>51</v>
      </c>
      <c r="D3361" s="265">
        <v>10.57</v>
      </c>
    </row>
    <row r="3362" spans="1:4" ht="13.5">
      <c r="A3362" s="263">
        <v>89442</v>
      </c>
      <c r="B3362" s="263" t="s">
        <v>2399</v>
      </c>
      <c r="C3362" s="264" t="s">
        <v>51</v>
      </c>
      <c r="D3362" s="265">
        <v>7.11</v>
      </c>
    </row>
    <row r="3363" spans="1:4" ht="13.5">
      <c r="A3363" s="263">
        <v>89443</v>
      </c>
      <c r="B3363" s="263" t="s">
        <v>588</v>
      </c>
      <c r="C3363" s="264" t="s">
        <v>51</v>
      </c>
      <c r="D3363" s="265">
        <v>8.8000000000000007</v>
      </c>
    </row>
    <row r="3364" spans="1:4" ht="13.5">
      <c r="A3364" s="263">
        <v>89444</v>
      </c>
      <c r="B3364" s="263" t="s">
        <v>2400</v>
      </c>
      <c r="C3364" s="264" t="s">
        <v>51</v>
      </c>
      <c r="D3364" s="265">
        <v>16.809999999999999</v>
      </c>
    </row>
    <row r="3365" spans="1:4" ht="13.5">
      <c r="A3365" s="263">
        <v>89445</v>
      </c>
      <c r="B3365" s="263" t="s">
        <v>2401</v>
      </c>
      <c r="C3365" s="264" t="s">
        <v>51</v>
      </c>
      <c r="D3365" s="265">
        <v>10.050000000000001</v>
      </c>
    </row>
    <row r="3366" spans="1:4" ht="13.5">
      <c r="A3366" s="263">
        <v>89481</v>
      </c>
      <c r="B3366" s="263" t="s">
        <v>589</v>
      </c>
      <c r="C3366" s="264" t="s">
        <v>51</v>
      </c>
      <c r="D3366" s="265">
        <v>3.13</v>
      </c>
    </row>
    <row r="3367" spans="1:4" ht="13.5">
      <c r="A3367" s="263">
        <v>89485</v>
      </c>
      <c r="B3367" s="263" t="s">
        <v>590</v>
      </c>
      <c r="C3367" s="264" t="s">
        <v>51</v>
      </c>
      <c r="D3367" s="265">
        <v>3.61</v>
      </c>
    </row>
    <row r="3368" spans="1:4" ht="13.5">
      <c r="A3368" s="263">
        <v>89489</v>
      </c>
      <c r="B3368" s="263" t="s">
        <v>591</v>
      </c>
      <c r="C3368" s="264" t="s">
        <v>51</v>
      </c>
      <c r="D3368" s="265">
        <v>4.5999999999999996</v>
      </c>
    </row>
    <row r="3369" spans="1:4" ht="13.5">
      <c r="A3369" s="263">
        <v>89490</v>
      </c>
      <c r="B3369" s="263" t="s">
        <v>592</v>
      </c>
      <c r="C3369" s="264" t="s">
        <v>51</v>
      </c>
      <c r="D3369" s="265">
        <v>4.16</v>
      </c>
    </row>
    <row r="3370" spans="1:4" ht="13.5">
      <c r="A3370" s="263">
        <v>89492</v>
      </c>
      <c r="B3370" s="263" t="s">
        <v>593</v>
      </c>
      <c r="C3370" s="264" t="s">
        <v>51</v>
      </c>
      <c r="D3370" s="265">
        <v>4.7</v>
      </c>
    </row>
    <row r="3371" spans="1:4" ht="13.5">
      <c r="A3371" s="263">
        <v>89493</v>
      </c>
      <c r="B3371" s="263" t="s">
        <v>594</v>
      </c>
      <c r="C3371" s="264" t="s">
        <v>51</v>
      </c>
      <c r="D3371" s="265">
        <v>6.04</v>
      </c>
    </row>
    <row r="3372" spans="1:4" ht="13.5">
      <c r="A3372" s="263">
        <v>89494</v>
      </c>
      <c r="B3372" s="263" t="s">
        <v>595</v>
      </c>
      <c r="C3372" s="264" t="s">
        <v>51</v>
      </c>
      <c r="D3372" s="265">
        <v>7.7</v>
      </c>
    </row>
    <row r="3373" spans="1:4" ht="13.5">
      <c r="A3373" s="263">
        <v>89496</v>
      </c>
      <c r="B3373" s="263" t="s">
        <v>596</v>
      </c>
      <c r="C3373" s="264" t="s">
        <v>51</v>
      </c>
      <c r="D3373" s="265">
        <v>5.76</v>
      </c>
    </row>
    <row r="3374" spans="1:4" ht="13.5">
      <c r="A3374" s="263">
        <v>89497</v>
      </c>
      <c r="B3374" s="263" t="s">
        <v>597</v>
      </c>
      <c r="C3374" s="264" t="s">
        <v>51</v>
      </c>
      <c r="D3374" s="265">
        <v>7.39</v>
      </c>
    </row>
    <row r="3375" spans="1:4" ht="13.5">
      <c r="A3375" s="263">
        <v>89498</v>
      </c>
      <c r="B3375" s="263" t="s">
        <v>598</v>
      </c>
      <c r="C3375" s="264" t="s">
        <v>51</v>
      </c>
      <c r="D3375" s="265">
        <v>8</v>
      </c>
    </row>
    <row r="3376" spans="1:4" ht="13.5">
      <c r="A3376" s="263">
        <v>89499</v>
      </c>
      <c r="B3376" s="263" t="s">
        <v>599</v>
      </c>
      <c r="C3376" s="264" t="s">
        <v>51</v>
      </c>
      <c r="D3376" s="265">
        <v>11.9</v>
      </c>
    </row>
    <row r="3377" spans="1:4" ht="13.5">
      <c r="A3377" s="263">
        <v>89500</v>
      </c>
      <c r="B3377" s="263" t="s">
        <v>600</v>
      </c>
      <c r="C3377" s="264" t="s">
        <v>51</v>
      </c>
      <c r="D3377" s="265">
        <v>8.1199999999999992</v>
      </c>
    </row>
    <row r="3378" spans="1:4" ht="13.5">
      <c r="A3378" s="263">
        <v>89501</v>
      </c>
      <c r="B3378" s="263" t="s">
        <v>601</v>
      </c>
      <c r="C3378" s="264" t="s">
        <v>51</v>
      </c>
      <c r="D3378" s="265">
        <v>8.93</v>
      </c>
    </row>
    <row r="3379" spans="1:4" ht="13.5">
      <c r="A3379" s="263">
        <v>89502</v>
      </c>
      <c r="B3379" s="263" t="s">
        <v>602</v>
      </c>
      <c r="C3379" s="264" t="s">
        <v>51</v>
      </c>
      <c r="D3379" s="265">
        <v>10.039999999999999</v>
      </c>
    </row>
    <row r="3380" spans="1:4" ht="13.5">
      <c r="A3380" s="263">
        <v>89503</v>
      </c>
      <c r="B3380" s="263" t="s">
        <v>603</v>
      </c>
      <c r="C3380" s="264" t="s">
        <v>51</v>
      </c>
      <c r="D3380" s="265">
        <v>14.88</v>
      </c>
    </row>
    <row r="3381" spans="1:4" ht="13.5">
      <c r="A3381" s="263">
        <v>89504</v>
      </c>
      <c r="B3381" s="263" t="s">
        <v>604</v>
      </c>
      <c r="C3381" s="264" t="s">
        <v>51</v>
      </c>
      <c r="D3381" s="265">
        <v>13.12</v>
      </c>
    </row>
    <row r="3382" spans="1:4" ht="13.5">
      <c r="A3382" s="263">
        <v>89505</v>
      </c>
      <c r="B3382" s="263" t="s">
        <v>605</v>
      </c>
      <c r="C3382" s="264" t="s">
        <v>51</v>
      </c>
      <c r="D3382" s="265">
        <v>21.94</v>
      </c>
    </row>
    <row r="3383" spans="1:4" ht="13.5">
      <c r="A3383" s="263">
        <v>89506</v>
      </c>
      <c r="B3383" s="263" t="s">
        <v>606</v>
      </c>
      <c r="C3383" s="264" t="s">
        <v>51</v>
      </c>
      <c r="D3383" s="265">
        <v>24.58</v>
      </c>
    </row>
    <row r="3384" spans="1:4" ht="13.5">
      <c r="A3384" s="263">
        <v>89507</v>
      </c>
      <c r="B3384" s="263" t="s">
        <v>607</v>
      </c>
      <c r="C3384" s="264" t="s">
        <v>51</v>
      </c>
      <c r="D3384" s="265">
        <v>30.09</v>
      </c>
    </row>
    <row r="3385" spans="1:4" ht="13.5">
      <c r="A3385" s="263">
        <v>89510</v>
      </c>
      <c r="B3385" s="263" t="s">
        <v>608</v>
      </c>
      <c r="C3385" s="264" t="s">
        <v>51</v>
      </c>
      <c r="D3385" s="265">
        <v>19.989999999999998</v>
      </c>
    </row>
    <row r="3386" spans="1:4" ht="13.5">
      <c r="A3386" s="263">
        <v>89513</v>
      </c>
      <c r="B3386" s="263" t="s">
        <v>609</v>
      </c>
      <c r="C3386" s="264" t="s">
        <v>51</v>
      </c>
      <c r="D3386" s="265">
        <v>66.56</v>
      </c>
    </row>
    <row r="3387" spans="1:4" ht="13.5">
      <c r="A3387" s="263">
        <v>89514</v>
      </c>
      <c r="B3387" s="263" t="s">
        <v>610</v>
      </c>
      <c r="C3387" s="264" t="s">
        <v>51</v>
      </c>
      <c r="D3387" s="265">
        <v>6.16</v>
      </c>
    </row>
    <row r="3388" spans="1:4" ht="13.5">
      <c r="A3388" s="263">
        <v>89515</v>
      </c>
      <c r="B3388" s="263" t="s">
        <v>611</v>
      </c>
      <c r="C3388" s="264" t="s">
        <v>51</v>
      </c>
      <c r="D3388" s="265">
        <v>50.47</v>
      </c>
    </row>
    <row r="3389" spans="1:4" ht="13.5">
      <c r="A3389" s="263">
        <v>89516</v>
      </c>
      <c r="B3389" s="263" t="s">
        <v>612</v>
      </c>
      <c r="C3389" s="264" t="s">
        <v>51</v>
      </c>
      <c r="D3389" s="265">
        <v>5.42</v>
      </c>
    </row>
    <row r="3390" spans="1:4" ht="13.5">
      <c r="A3390" s="263">
        <v>89517</v>
      </c>
      <c r="B3390" s="263" t="s">
        <v>613</v>
      </c>
      <c r="C3390" s="264" t="s">
        <v>51</v>
      </c>
      <c r="D3390" s="265">
        <v>42.65</v>
      </c>
    </row>
    <row r="3391" spans="1:4" ht="13.5">
      <c r="A3391" s="263">
        <v>89518</v>
      </c>
      <c r="B3391" s="263" t="s">
        <v>614</v>
      </c>
      <c r="C3391" s="264" t="s">
        <v>51</v>
      </c>
      <c r="D3391" s="265">
        <v>8.77</v>
      </c>
    </row>
    <row r="3392" spans="1:4" ht="13.5">
      <c r="A3392" s="263">
        <v>89519</v>
      </c>
      <c r="B3392" s="263" t="s">
        <v>615</v>
      </c>
      <c r="C3392" s="264" t="s">
        <v>51</v>
      </c>
      <c r="D3392" s="265">
        <v>29.14</v>
      </c>
    </row>
    <row r="3393" spans="1:4" ht="13.5">
      <c r="A3393" s="263">
        <v>89520</v>
      </c>
      <c r="B3393" s="263" t="s">
        <v>616</v>
      </c>
      <c r="C3393" s="264" t="s">
        <v>51</v>
      </c>
      <c r="D3393" s="265">
        <v>7.79</v>
      </c>
    </row>
    <row r="3394" spans="1:4" ht="13.5">
      <c r="A3394" s="263">
        <v>89521</v>
      </c>
      <c r="B3394" s="263" t="s">
        <v>617</v>
      </c>
      <c r="C3394" s="264" t="s">
        <v>51</v>
      </c>
      <c r="D3394" s="265">
        <v>78.39</v>
      </c>
    </row>
    <row r="3395" spans="1:4" ht="13.5">
      <c r="A3395" s="263">
        <v>89522</v>
      </c>
      <c r="B3395" s="263" t="s">
        <v>618</v>
      </c>
      <c r="C3395" s="264" t="s">
        <v>51</v>
      </c>
      <c r="D3395" s="265">
        <v>17.41</v>
      </c>
    </row>
    <row r="3396" spans="1:4" ht="13.5">
      <c r="A3396" s="263">
        <v>89523</v>
      </c>
      <c r="B3396" s="263" t="s">
        <v>619</v>
      </c>
      <c r="C3396" s="264" t="s">
        <v>51</v>
      </c>
      <c r="D3396" s="265">
        <v>59.45</v>
      </c>
    </row>
    <row r="3397" spans="1:4" ht="13.5">
      <c r="A3397" s="263">
        <v>89524</v>
      </c>
      <c r="B3397" s="263" t="s">
        <v>620</v>
      </c>
      <c r="C3397" s="264" t="s">
        <v>51</v>
      </c>
      <c r="D3397" s="265">
        <v>15.53</v>
      </c>
    </row>
    <row r="3398" spans="1:4" ht="13.5">
      <c r="A3398" s="263">
        <v>89525</v>
      </c>
      <c r="B3398" s="263" t="s">
        <v>621</v>
      </c>
      <c r="C3398" s="264" t="s">
        <v>51</v>
      </c>
      <c r="D3398" s="265">
        <v>58.49</v>
      </c>
    </row>
    <row r="3399" spans="1:4" ht="13.5">
      <c r="A3399" s="263">
        <v>89526</v>
      </c>
      <c r="B3399" s="263" t="s">
        <v>2448</v>
      </c>
      <c r="C3399" s="264" t="s">
        <v>51</v>
      </c>
      <c r="D3399" s="265">
        <v>22.39</v>
      </c>
    </row>
    <row r="3400" spans="1:4" ht="13.5">
      <c r="A3400" s="263">
        <v>89527</v>
      </c>
      <c r="B3400" s="263" t="s">
        <v>622</v>
      </c>
      <c r="C3400" s="264" t="s">
        <v>51</v>
      </c>
      <c r="D3400" s="265">
        <v>45.2</v>
      </c>
    </row>
    <row r="3401" spans="1:4" ht="13.5">
      <c r="A3401" s="263">
        <v>89528</v>
      </c>
      <c r="B3401" s="263" t="s">
        <v>2449</v>
      </c>
      <c r="C3401" s="264" t="s">
        <v>51</v>
      </c>
      <c r="D3401" s="265">
        <v>2.5099999999999998</v>
      </c>
    </row>
    <row r="3402" spans="1:4" ht="13.5">
      <c r="A3402" s="263">
        <v>89529</v>
      </c>
      <c r="B3402" s="263" t="s">
        <v>2450</v>
      </c>
      <c r="C3402" s="264" t="s">
        <v>51</v>
      </c>
      <c r="D3402" s="265">
        <v>25.64</v>
      </c>
    </row>
    <row r="3403" spans="1:4" ht="13.5">
      <c r="A3403" s="263">
        <v>89530</v>
      </c>
      <c r="B3403" s="263" t="s">
        <v>623</v>
      </c>
      <c r="C3403" s="264" t="s">
        <v>51</v>
      </c>
      <c r="D3403" s="265">
        <v>8.4</v>
      </c>
    </row>
    <row r="3404" spans="1:4" ht="13.5">
      <c r="A3404" s="263">
        <v>89531</v>
      </c>
      <c r="B3404" s="263" t="s">
        <v>2451</v>
      </c>
      <c r="C3404" s="264" t="s">
        <v>51</v>
      </c>
      <c r="D3404" s="265">
        <v>21.06</v>
      </c>
    </row>
    <row r="3405" spans="1:4" ht="13.5">
      <c r="A3405" s="263">
        <v>89532</v>
      </c>
      <c r="B3405" s="263" t="s">
        <v>2452</v>
      </c>
      <c r="C3405" s="264" t="s">
        <v>51</v>
      </c>
      <c r="D3405" s="265">
        <v>4.32</v>
      </c>
    </row>
    <row r="3406" spans="1:4" ht="13.5">
      <c r="A3406" s="263">
        <v>89533</v>
      </c>
      <c r="B3406" s="263" t="s">
        <v>624</v>
      </c>
      <c r="C3406" s="264" t="s">
        <v>51</v>
      </c>
      <c r="D3406" s="265">
        <v>21.06</v>
      </c>
    </row>
    <row r="3407" spans="1:4" ht="13.5">
      <c r="A3407" s="263">
        <v>89534</v>
      </c>
      <c r="B3407" s="263" t="s">
        <v>2453</v>
      </c>
      <c r="C3407" s="264" t="s">
        <v>51</v>
      </c>
      <c r="D3407" s="265">
        <v>3.03</v>
      </c>
    </row>
    <row r="3408" spans="1:4" ht="13.5">
      <c r="A3408" s="263">
        <v>89535</v>
      </c>
      <c r="B3408" s="263" t="s">
        <v>2454</v>
      </c>
      <c r="C3408" s="264" t="s">
        <v>51</v>
      </c>
      <c r="D3408" s="265">
        <v>32.83</v>
      </c>
    </row>
    <row r="3409" spans="1:4" ht="13.5">
      <c r="A3409" s="263">
        <v>89536</v>
      </c>
      <c r="B3409" s="263" t="s">
        <v>2455</v>
      </c>
      <c r="C3409" s="264" t="s">
        <v>51</v>
      </c>
      <c r="D3409" s="265">
        <v>7.58</v>
      </c>
    </row>
    <row r="3410" spans="1:4" ht="13.5">
      <c r="A3410" s="263">
        <v>89538</v>
      </c>
      <c r="B3410" s="263" t="s">
        <v>2456</v>
      </c>
      <c r="C3410" s="264" t="s">
        <v>51</v>
      </c>
      <c r="D3410" s="265">
        <v>2.57</v>
      </c>
    </row>
    <row r="3411" spans="1:4" ht="13.5">
      <c r="A3411" s="263">
        <v>89540</v>
      </c>
      <c r="B3411" s="263" t="s">
        <v>625</v>
      </c>
      <c r="C3411" s="264" t="s">
        <v>51</v>
      </c>
      <c r="D3411" s="265">
        <v>6.33</v>
      </c>
    </row>
    <row r="3412" spans="1:4" ht="13.5">
      <c r="A3412" s="263">
        <v>89541</v>
      </c>
      <c r="B3412" s="263" t="s">
        <v>2457</v>
      </c>
      <c r="C3412" s="264" t="s">
        <v>51</v>
      </c>
      <c r="D3412" s="265">
        <v>3.74</v>
      </c>
    </row>
    <row r="3413" spans="1:4" ht="13.5">
      <c r="A3413" s="263">
        <v>89542</v>
      </c>
      <c r="B3413" s="263" t="s">
        <v>626</v>
      </c>
      <c r="C3413" s="264" t="s">
        <v>51</v>
      </c>
      <c r="D3413" s="265">
        <v>17.8</v>
      </c>
    </row>
    <row r="3414" spans="1:4" ht="13.5">
      <c r="A3414" s="263">
        <v>89544</v>
      </c>
      <c r="B3414" s="263" t="s">
        <v>2458</v>
      </c>
      <c r="C3414" s="264" t="s">
        <v>51</v>
      </c>
      <c r="D3414" s="265">
        <v>5.37</v>
      </c>
    </row>
    <row r="3415" spans="1:4" ht="13.5">
      <c r="A3415" s="263">
        <v>89545</v>
      </c>
      <c r="B3415" s="263" t="s">
        <v>2459</v>
      </c>
      <c r="C3415" s="264" t="s">
        <v>51</v>
      </c>
      <c r="D3415" s="265">
        <v>7.9</v>
      </c>
    </row>
    <row r="3416" spans="1:4" ht="13.5">
      <c r="A3416" s="263">
        <v>89546</v>
      </c>
      <c r="B3416" s="263" t="s">
        <v>2460</v>
      </c>
      <c r="C3416" s="264" t="s">
        <v>51</v>
      </c>
      <c r="D3416" s="265">
        <v>6.91</v>
      </c>
    </row>
    <row r="3417" spans="1:4" ht="13.5">
      <c r="A3417" s="263">
        <v>89547</v>
      </c>
      <c r="B3417" s="263" t="s">
        <v>2461</v>
      </c>
      <c r="C3417" s="264" t="s">
        <v>51</v>
      </c>
      <c r="D3417" s="265">
        <v>11.92</v>
      </c>
    </row>
    <row r="3418" spans="1:4" ht="13.5">
      <c r="A3418" s="263">
        <v>89548</v>
      </c>
      <c r="B3418" s="263" t="s">
        <v>627</v>
      </c>
      <c r="C3418" s="264" t="s">
        <v>51</v>
      </c>
      <c r="D3418" s="265">
        <v>12.86</v>
      </c>
    </row>
    <row r="3419" spans="1:4" ht="13.5">
      <c r="A3419" s="263">
        <v>89549</v>
      </c>
      <c r="B3419" s="263" t="s">
        <v>2462</v>
      </c>
      <c r="C3419" s="264" t="s">
        <v>51</v>
      </c>
      <c r="D3419" s="265">
        <v>9.41</v>
      </c>
    </row>
    <row r="3420" spans="1:4" ht="13.5">
      <c r="A3420" s="263">
        <v>89550</v>
      </c>
      <c r="B3420" s="263" t="s">
        <v>628</v>
      </c>
      <c r="C3420" s="264" t="s">
        <v>51</v>
      </c>
      <c r="D3420" s="265">
        <v>22.2</v>
      </c>
    </row>
    <row r="3421" spans="1:4" ht="13.5">
      <c r="A3421" s="263">
        <v>89551</v>
      </c>
      <c r="B3421" s="263" t="s">
        <v>2463</v>
      </c>
      <c r="C3421" s="264" t="s">
        <v>51</v>
      </c>
      <c r="D3421" s="265">
        <v>5.87</v>
      </c>
    </row>
    <row r="3422" spans="1:4" ht="13.5">
      <c r="A3422" s="263">
        <v>89552</v>
      </c>
      <c r="B3422" s="263" t="s">
        <v>2464</v>
      </c>
      <c r="C3422" s="264" t="s">
        <v>51</v>
      </c>
      <c r="D3422" s="265">
        <v>11.67</v>
      </c>
    </row>
    <row r="3423" spans="1:4" ht="13.5">
      <c r="A3423" s="263">
        <v>89553</v>
      </c>
      <c r="B3423" s="263" t="s">
        <v>2465</v>
      </c>
      <c r="C3423" s="264" t="s">
        <v>51</v>
      </c>
      <c r="D3423" s="265">
        <v>3.67</v>
      </c>
    </row>
    <row r="3424" spans="1:4" ht="13.5">
      <c r="A3424" s="263">
        <v>89554</v>
      </c>
      <c r="B3424" s="263" t="s">
        <v>2466</v>
      </c>
      <c r="C3424" s="264" t="s">
        <v>51</v>
      </c>
      <c r="D3424" s="265">
        <v>14.72</v>
      </c>
    </row>
    <row r="3425" spans="1:4" ht="13.5">
      <c r="A3425" s="263">
        <v>89555</v>
      </c>
      <c r="B3425" s="263" t="s">
        <v>629</v>
      </c>
      <c r="C3425" s="264" t="s">
        <v>51</v>
      </c>
      <c r="D3425" s="265">
        <v>14.09</v>
      </c>
    </row>
    <row r="3426" spans="1:4" ht="13.5">
      <c r="A3426" s="263">
        <v>89556</v>
      </c>
      <c r="B3426" s="263" t="s">
        <v>630</v>
      </c>
      <c r="C3426" s="264" t="s">
        <v>51</v>
      </c>
      <c r="D3426" s="265">
        <v>21.13</v>
      </c>
    </row>
    <row r="3427" spans="1:4" ht="13.5">
      <c r="A3427" s="263">
        <v>89557</v>
      </c>
      <c r="B3427" s="263" t="s">
        <v>631</v>
      </c>
      <c r="C3427" s="264" t="s">
        <v>51</v>
      </c>
      <c r="D3427" s="265">
        <v>16.920000000000002</v>
      </c>
    </row>
    <row r="3428" spans="1:4" ht="13.5">
      <c r="A3428" s="263">
        <v>89558</v>
      </c>
      <c r="B3428" s="263" t="s">
        <v>2467</v>
      </c>
      <c r="C3428" s="264" t="s">
        <v>51</v>
      </c>
      <c r="D3428" s="265">
        <v>5.61</v>
      </c>
    </row>
    <row r="3429" spans="1:4" ht="13.5">
      <c r="A3429" s="263">
        <v>89559</v>
      </c>
      <c r="B3429" s="263" t="s">
        <v>632</v>
      </c>
      <c r="C3429" s="264" t="s">
        <v>51</v>
      </c>
      <c r="D3429" s="265">
        <v>36.409999999999997</v>
      </c>
    </row>
    <row r="3430" spans="1:4" ht="13.5">
      <c r="A3430" s="263">
        <v>89561</v>
      </c>
      <c r="B3430" s="263" t="s">
        <v>633</v>
      </c>
      <c r="C3430" s="264" t="s">
        <v>51</v>
      </c>
      <c r="D3430" s="265">
        <v>8.02</v>
      </c>
    </row>
    <row r="3431" spans="1:4" ht="13.5">
      <c r="A3431" s="263">
        <v>89562</v>
      </c>
      <c r="B3431" s="263" t="s">
        <v>2468</v>
      </c>
      <c r="C3431" s="264" t="s">
        <v>51</v>
      </c>
      <c r="D3431" s="265">
        <v>5.95</v>
      </c>
    </row>
    <row r="3432" spans="1:4" ht="13.5">
      <c r="A3432" s="263">
        <v>89563</v>
      </c>
      <c r="B3432" s="263" t="s">
        <v>634</v>
      </c>
      <c r="C3432" s="264" t="s">
        <v>51</v>
      </c>
      <c r="D3432" s="265">
        <v>13.15</v>
      </c>
    </row>
    <row r="3433" spans="1:4" ht="13.5">
      <c r="A3433" s="263">
        <v>89564</v>
      </c>
      <c r="B3433" s="263" t="s">
        <v>2469</v>
      </c>
      <c r="C3433" s="264" t="s">
        <v>51</v>
      </c>
      <c r="D3433" s="265">
        <v>10.54</v>
      </c>
    </row>
    <row r="3434" spans="1:4" ht="13.5">
      <c r="A3434" s="263">
        <v>89565</v>
      </c>
      <c r="B3434" s="263" t="s">
        <v>2470</v>
      </c>
      <c r="C3434" s="264" t="s">
        <v>51</v>
      </c>
      <c r="D3434" s="265">
        <v>31.4</v>
      </c>
    </row>
    <row r="3435" spans="1:4" ht="13.5">
      <c r="A3435" s="263">
        <v>89566</v>
      </c>
      <c r="B3435" s="263" t="s">
        <v>635</v>
      </c>
      <c r="C3435" s="264" t="s">
        <v>51</v>
      </c>
      <c r="D3435" s="265">
        <v>27.34</v>
      </c>
    </row>
    <row r="3436" spans="1:4" ht="13.5">
      <c r="A3436" s="263">
        <v>89567</v>
      </c>
      <c r="B3436" s="263" t="s">
        <v>2471</v>
      </c>
      <c r="C3436" s="264" t="s">
        <v>51</v>
      </c>
      <c r="D3436" s="265">
        <v>46.11</v>
      </c>
    </row>
    <row r="3437" spans="1:4" ht="13.5">
      <c r="A3437" s="263">
        <v>89568</v>
      </c>
      <c r="B3437" s="263" t="s">
        <v>2472</v>
      </c>
      <c r="C3437" s="264" t="s">
        <v>51</v>
      </c>
      <c r="D3437" s="265">
        <v>20.94</v>
      </c>
    </row>
    <row r="3438" spans="1:4" ht="13.5">
      <c r="A3438" s="263">
        <v>89569</v>
      </c>
      <c r="B3438" s="263" t="s">
        <v>2473</v>
      </c>
      <c r="C3438" s="264" t="s">
        <v>51</v>
      </c>
      <c r="D3438" s="265">
        <v>43.69</v>
      </c>
    </row>
    <row r="3439" spans="1:4" ht="13.5">
      <c r="A3439" s="263">
        <v>89570</v>
      </c>
      <c r="B3439" s="263" t="s">
        <v>2474</v>
      </c>
      <c r="C3439" s="264" t="s">
        <v>51</v>
      </c>
      <c r="D3439" s="265">
        <v>7.56</v>
      </c>
    </row>
    <row r="3440" spans="1:4" ht="13.5">
      <c r="A3440" s="263">
        <v>89571</v>
      </c>
      <c r="B3440" s="263" t="s">
        <v>2475</v>
      </c>
      <c r="C3440" s="264" t="s">
        <v>51</v>
      </c>
      <c r="D3440" s="265">
        <v>42.55</v>
      </c>
    </row>
    <row r="3441" spans="1:4" ht="13.5">
      <c r="A3441" s="263">
        <v>89572</v>
      </c>
      <c r="B3441" s="263" t="s">
        <v>2476</v>
      </c>
      <c r="C3441" s="264" t="s">
        <v>51</v>
      </c>
      <c r="D3441" s="265">
        <v>5.32</v>
      </c>
    </row>
    <row r="3442" spans="1:4" ht="13.5">
      <c r="A3442" s="263">
        <v>89573</v>
      </c>
      <c r="B3442" s="263" t="s">
        <v>2477</v>
      </c>
      <c r="C3442" s="264" t="s">
        <v>51</v>
      </c>
      <c r="D3442" s="265">
        <v>38.86</v>
      </c>
    </row>
    <row r="3443" spans="1:4" ht="13.5">
      <c r="A3443" s="263">
        <v>89574</v>
      </c>
      <c r="B3443" s="263" t="s">
        <v>2478</v>
      </c>
      <c r="C3443" s="264" t="s">
        <v>51</v>
      </c>
      <c r="D3443" s="265">
        <v>75.09</v>
      </c>
    </row>
    <row r="3444" spans="1:4" ht="13.5">
      <c r="A3444" s="263">
        <v>89575</v>
      </c>
      <c r="B3444" s="263" t="s">
        <v>2479</v>
      </c>
      <c r="C3444" s="264" t="s">
        <v>51</v>
      </c>
      <c r="D3444" s="265">
        <v>7.1</v>
      </c>
    </row>
    <row r="3445" spans="1:4" ht="13.5">
      <c r="A3445" s="263">
        <v>89577</v>
      </c>
      <c r="B3445" s="263" t="s">
        <v>636</v>
      </c>
      <c r="C3445" s="264" t="s">
        <v>51</v>
      </c>
      <c r="D3445" s="265">
        <v>21.55</v>
      </c>
    </row>
    <row r="3446" spans="1:4" ht="13.5">
      <c r="A3446" s="263">
        <v>89579</v>
      </c>
      <c r="B3446" s="263" t="s">
        <v>2482</v>
      </c>
      <c r="C3446" s="264" t="s">
        <v>51</v>
      </c>
      <c r="D3446" s="265">
        <v>7.26</v>
      </c>
    </row>
    <row r="3447" spans="1:4" ht="13.5">
      <c r="A3447" s="263">
        <v>89581</v>
      </c>
      <c r="B3447" s="263" t="s">
        <v>2484</v>
      </c>
      <c r="C3447" s="264" t="s">
        <v>51</v>
      </c>
      <c r="D3447" s="265">
        <v>16.09</v>
      </c>
    </row>
    <row r="3448" spans="1:4" ht="13.5">
      <c r="A3448" s="263">
        <v>89582</v>
      </c>
      <c r="B3448" s="263" t="s">
        <v>2485</v>
      </c>
      <c r="C3448" s="264" t="s">
        <v>51</v>
      </c>
      <c r="D3448" s="265">
        <v>14.21</v>
      </c>
    </row>
    <row r="3449" spans="1:4" ht="13.5">
      <c r="A3449" s="263">
        <v>89583</v>
      </c>
      <c r="B3449" s="263" t="s">
        <v>2486</v>
      </c>
      <c r="C3449" s="264" t="s">
        <v>51</v>
      </c>
      <c r="D3449" s="265">
        <v>21.07</v>
      </c>
    </row>
    <row r="3450" spans="1:4" ht="13.5">
      <c r="A3450" s="263">
        <v>89584</v>
      </c>
      <c r="B3450" s="263" t="s">
        <v>2487</v>
      </c>
      <c r="C3450" s="264" t="s">
        <v>51</v>
      </c>
      <c r="D3450" s="265">
        <v>24.32</v>
      </c>
    </row>
    <row r="3451" spans="1:4" ht="13.5">
      <c r="A3451" s="263">
        <v>89585</v>
      </c>
      <c r="B3451" s="263" t="s">
        <v>2488</v>
      </c>
      <c r="C3451" s="264" t="s">
        <v>51</v>
      </c>
      <c r="D3451" s="265">
        <v>19.739999999999998</v>
      </c>
    </row>
    <row r="3452" spans="1:4" ht="13.5">
      <c r="A3452" s="263">
        <v>89586</v>
      </c>
      <c r="B3452" s="263" t="s">
        <v>2489</v>
      </c>
      <c r="C3452" s="264" t="s">
        <v>51</v>
      </c>
      <c r="D3452" s="265">
        <v>19.739999999999998</v>
      </c>
    </row>
    <row r="3453" spans="1:4" ht="13.5">
      <c r="A3453" s="263">
        <v>89587</v>
      </c>
      <c r="B3453" s="263" t="s">
        <v>2490</v>
      </c>
      <c r="C3453" s="264" t="s">
        <v>51</v>
      </c>
      <c r="D3453" s="265">
        <v>31.51</v>
      </c>
    </row>
    <row r="3454" spans="1:4" ht="13.5">
      <c r="A3454" s="263">
        <v>89590</v>
      </c>
      <c r="B3454" s="263" t="s">
        <v>2491</v>
      </c>
      <c r="C3454" s="264" t="s">
        <v>51</v>
      </c>
      <c r="D3454" s="265">
        <v>76.16</v>
      </c>
    </row>
    <row r="3455" spans="1:4" ht="13.5">
      <c r="A3455" s="263">
        <v>89591</v>
      </c>
      <c r="B3455" s="263" t="s">
        <v>2492</v>
      </c>
      <c r="C3455" s="264" t="s">
        <v>51</v>
      </c>
      <c r="D3455" s="265">
        <v>63</v>
      </c>
    </row>
    <row r="3456" spans="1:4" ht="13.5">
      <c r="A3456" s="263">
        <v>89592</v>
      </c>
      <c r="B3456" s="263" t="s">
        <v>2493</v>
      </c>
      <c r="C3456" s="264" t="s">
        <v>51</v>
      </c>
      <c r="D3456" s="265">
        <v>101.27</v>
      </c>
    </row>
    <row r="3457" spans="1:4" ht="13.5">
      <c r="A3457" s="263">
        <v>89593</v>
      </c>
      <c r="B3457" s="263" t="s">
        <v>2494</v>
      </c>
      <c r="C3457" s="264" t="s">
        <v>51</v>
      </c>
      <c r="D3457" s="265">
        <v>19.55</v>
      </c>
    </row>
    <row r="3458" spans="1:4" ht="13.5">
      <c r="A3458" s="263">
        <v>89594</v>
      </c>
      <c r="B3458" s="263" t="s">
        <v>2495</v>
      </c>
      <c r="C3458" s="264" t="s">
        <v>51</v>
      </c>
      <c r="D3458" s="265">
        <v>23.48</v>
      </c>
    </row>
    <row r="3459" spans="1:4" ht="13.5">
      <c r="A3459" s="263">
        <v>89595</v>
      </c>
      <c r="B3459" s="263" t="s">
        <v>2496</v>
      </c>
      <c r="C3459" s="264" t="s">
        <v>51</v>
      </c>
      <c r="D3459" s="265">
        <v>9.3000000000000007</v>
      </c>
    </row>
    <row r="3460" spans="1:4" ht="13.5">
      <c r="A3460" s="263">
        <v>89596</v>
      </c>
      <c r="B3460" s="263" t="s">
        <v>2497</v>
      </c>
      <c r="C3460" s="264" t="s">
        <v>51</v>
      </c>
      <c r="D3460" s="265">
        <v>6.99</v>
      </c>
    </row>
    <row r="3461" spans="1:4" ht="13.5">
      <c r="A3461" s="263">
        <v>89597</v>
      </c>
      <c r="B3461" s="263" t="s">
        <v>2498</v>
      </c>
      <c r="C3461" s="264" t="s">
        <v>51</v>
      </c>
      <c r="D3461" s="265">
        <v>12.78</v>
      </c>
    </row>
    <row r="3462" spans="1:4" ht="13.5">
      <c r="A3462" s="263">
        <v>89598</v>
      </c>
      <c r="B3462" s="263" t="s">
        <v>2499</v>
      </c>
      <c r="C3462" s="264" t="s">
        <v>51</v>
      </c>
      <c r="D3462" s="265">
        <v>32.35</v>
      </c>
    </row>
    <row r="3463" spans="1:4" ht="13.5">
      <c r="A3463" s="263">
        <v>89599</v>
      </c>
      <c r="B3463" s="263" t="s">
        <v>2500</v>
      </c>
      <c r="C3463" s="264" t="s">
        <v>51</v>
      </c>
      <c r="D3463" s="265">
        <v>10.94</v>
      </c>
    </row>
    <row r="3464" spans="1:4" ht="13.5">
      <c r="A3464" s="263">
        <v>89600</v>
      </c>
      <c r="B3464" s="263" t="s">
        <v>2501</v>
      </c>
      <c r="C3464" s="264" t="s">
        <v>51</v>
      </c>
      <c r="D3464" s="265">
        <v>11.88</v>
      </c>
    </row>
    <row r="3465" spans="1:4" ht="13.5">
      <c r="A3465" s="263">
        <v>89605</v>
      </c>
      <c r="B3465" s="263" t="s">
        <v>2502</v>
      </c>
      <c r="C3465" s="264" t="s">
        <v>51</v>
      </c>
      <c r="D3465" s="265">
        <v>12.49</v>
      </c>
    </row>
    <row r="3466" spans="1:4" ht="13.5">
      <c r="A3466" s="263">
        <v>89609</v>
      </c>
      <c r="B3466" s="263" t="s">
        <v>2503</v>
      </c>
      <c r="C3466" s="264" t="s">
        <v>51</v>
      </c>
      <c r="D3466" s="265">
        <v>53.77</v>
      </c>
    </row>
    <row r="3467" spans="1:4" ht="13.5">
      <c r="A3467" s="263">
        <v>89610</v>
      </c>
      <c r="B3467" s="263" t="s">
        <v>2504</v>
      </c>
      <c r="C3467" s="264" t="s">
        <v>51</v>
      </c>
      <c r="D3467" s="265">
        <v>12.79</v>
      </c>
    </row>
    <row r="3468" spans="1:4" ht="13.5">
      <c r="A3468" s="263">
        <v>89611</v>
      </c>
      <c r="B3468" s="263" t="s">
        <v>2505</v>
      </c>
      <c r="C3468" s="264" t="s">
        <v>51</v>
      </c>
      <c r="D3468" s="265">
        <v>20.71</v>
      </c>
    </row>
    <row r="3469" spans="1:4" ht="13.5">
      <c r="A3469" s="263">
        <v>89612</v>
      </c>
      <c r="B3469" s="263" t="s">
        <v>2506</v>
      </c>
      <c r="C3469" s="264" t="s">
        <v>51</v>
      </c>
      <c r="D3469" s="265">
        <v>105.5</v>
      </c>
    </row>
    <row r="3470" spans="1:4" ht="13.5">
      <c r="A3470" s="263">
        <v>89613</v>
      </c>
      <c r="B3470" s="263" t="s">
        <v>2507</v>
      </c>
      <c r="C3470" s="264" t="s">
        <v>51</v>
      </c>
      <c r="D3470" s="265">
        <v>18.579999999999998</v>
      </c>
    </row>
    <row r="3471" spans="1:4" ht="13.5">
      <c r="A3471" s="263">
        <v>89614</v>
      </c>
      <c r="B3471" s="263" t="s">
        <v>2508</v>
      </c>
      <c r="C3471" s="264" t="s">
        <v>51</v>
      </c>
      <c r="D3471" s="265">
        <v>38.6</v>
      </c>
    </row>
    <row r="3472" spans="1:4" ht="13.5">
      <c r="A3472" s="263">
        <v>89615</v>
      </c>
      <c r="B3472" s="263" t="s">
        <v>2509</v>
      </c>
      <c r="C3472" s="264" t="s">
        <v>51</v>
      </c>
      <c r="D3472" s="265">
        <v>159.19999999999999</v>
      </c>
    </row>
    <row r="3473" spans="1:4" ht="13.5">
      <c r="A3473" s="263">
        <v>89616</v>
      </c>
      <c r="B3473" s="263" t="s">
        <v>2510</v>
      </c>
      <c r="C3473" s="264" t="s">
        <v>51</v>
      </c>
      <c r="D3473" s="265">
        <v>26.7</v>
      </c>
    </row>
    <row r="3474" spans="1:4" ht="13.5">
      <c r="A3474" s="263">
        <v>89617</v>
      </c>
      <c r="B3474" s="263" t="s">
        <v>2511</v>
      </c>
      <c r="C3474" s="264" t="s">
        <v>51</v>
      </c>
      <c r="D3474" s="265">
        <v>4.49</v>
      </c>
    </row>
    <row r="3475" spans="1:4" ht="13.5">
      <c r="A3475" s="263">
        <v>89618</v>
      </c>
      <c r="B3475" s="263" t="s">
        <v>2512</v>
      </c>
      <c r="C3475" s="264" t="s">
        <v>51</v>
      </c>
      <c r="D3475" s="265">
        <v>9.2100000000000009</v>
      </c>
    </row>
    <row r="3476" spans="1:4" ht="13.5">
      <c r="A3476" s="263">
        <v>89619</v>
      </c>
      <c r="B3476" s="263" t="s">
        <v>637</v>
      </c>
      <c r="C3476" s="264" t="s">
        <v>51</v>
      </c>
      <c r="D3476" s="265">
        <v>5.75</v>
      </c>
    </row>
    <row r="3477" spans="1:4" ht="13.5">
      <c r="A3477" s="263">
        <v>89620</v>
      </c>
      <c r="B3477" s="263" t="s">
        <v>2513</v>
      </c>
      <c r="C3477" s="264" t="s">
        <v>51</v>
      </c>
      <c r="D3477" s="265">
        <v>7.27</v>
      </c>
    </row>
    <row r="3478" spans="1:4" ht="13.5">
      <c r="A3478" s="263">
        <v>89621</v>
      </c>
      <c r="B3478" s="263" t="s">
        <v>2514</v>
      </c>
      <c r="C3478" s="264" t="s">
        <v>51</v>
      </c>
      <c r="D3478" s="265">
        <v>15.28</v>
      </c>
    </row>
    <row r="3479" spans="1:4" ht="13.5">
      <c r="A3479" s="263">
        <v>89622</v>
      </c>
      <c r="B3479" s="263" t="s">
        <v>638</v>
      </c>
      <c r="C3479" s="264" t="s">
        <v>51</v>
      </c>
      <c r="D3479" s="265">
        <v>8.52</v>
      </c>
    </row>
    <row r="3480" spans="1:4" ht="13.5">
      <c r="A3480" s="263">
        <v>89623</v>
      </c>
      <c r="B3480" s="263" t="s">
        <v>2515</v>
      </c>
      <c r="C3480" s="264" t="s">
        <v>51</v>
      </c>
      <c r="D3480" s="265">
        <v>11.4</v>
      </c>
    </row>
    <row r="3481" spans="1:4" ht="13.5">
      <c r="A3481" s="263">
        <v>89624</v>
      </c>
      <c r="B3481" s="263" t="s">
        <v>639</v>
      </c>
      <c r="C3481" s="264" t="s">
        <v>51</v>
      </c>
      <c r="D3481" s="265">
        <v>12.03</v>
      </c>
    </row>
    <row r="3482" spans="1:4" ht="13.5">
      <c r="A3482" s="263">
        <v>89625</v>
      </c>
      <c r="B3482" s="263" t="s">
        <v>2516</v>
      </c>
      <c r="C3482" s="264" t="s">
        <v>51</v>
      </c>
      <c r="D3482" s="265">
        <v>13.8</v>
      </c>
    </row>
    <row r="3483" spans="1:4" ht="13.5">
      <c r="A3483" s="263">
        <v>89626</v>
      </c>
      <c r="B3483" s="263" t="s">
        <v>640</v>
      </c>
      <c r="C3483" s="264" t="s">
        <v>51</v>
      </c>
      <c r="D3483" s="265">
        <v>18.66</v>
      </c>
    </row>
    <row r="3484" spans="1:4" ht="13.5">
      <c r="A3484" s="263">
        <v>89627</v>
      </c>
      <c r="B3484" s="263" t="s">
        <v>641</v>
      </c>
      <c r="C3484" s="264" t="s">
        <v>51</v>
      </c>
      <c r="D3484" s="265">
        <v>13.07</v>
      </c>
    </row>
    <row r="3485" spans="1:4" ht="13.5">
      <c r="A3485" s="263">
        <v>89628</v>
      </c>
      <c r="B3485" s="263" t="s">
        <v>2517</v>
      </c>
      <c r="C3485" s="264" t="s">
        <v>51</v>
      </c>
      <c r="D3485" s="265">
        <v>28.16</v>
      </c>
    </row>
    <row r="3486" spans="1:4" ht="13.5">
      <c r="A3486" s="263">
        <v>89629</v>
      </c>
      <c r="B3486" s="263" t="s">
        <v>2518</v>
      </c>
      <c r="C3486" s="264" t="s">
        <v>51</v>
      </c>
      <c r="D3486" s="265">
        <v>50.94</v>
      </c>
    </row>
    <row r="3487" spans="1:4" ht="13.5">
      <c r="A3487" s="263">
        <v>89630</v>
      </c>
      <c r="B3487" s="263" t="s">
        <v>642</v>
      </c>
      <c r="C3487" s="264" t="s">
        <v>51</v>
      </c>
      <c r="D3487" s="265">
        <v>44.32</v>
      </c>
    </row>
    <row r="3488" spans="1:4" ht="13.5">
      <c r="A3488" s="263">
        <v>89631</v>
      </c>
      <c r="B3488" s="263" t="s">
        <v>2519</v>
      </c>
      <c r="C3488" s="264" t="s">
        <v>51</v>
      </c>
      <c r="D3488" s="265">
        <v>76.930000000000007</v>
      </c>
    </row>
    <row r="3489" spans="1:4" ht="13.5">
      <c r="A3489" s="263">
        <v>89632</v>
      </c>
      <c r="B3489" s="263" t="s">
        <v>643</v>
      </c>
      <c r="C3489" s="264" t="s">
        <v>51</v>
      </c>
      <c r="D3489" s="265">
        <v>63.39</v>
      </c>
    </row>
    <row r="3490" spans="1:4" ht="13.5">
      <c r="A3490" s="263">
        <v>89637</v>
      </c>
      <c r="B3490" s="263" t="s">
        <v>2521</v>
      </c>
      <c r="C3490" s="264" t="s">
        <v>51</v>
      </c>
      <c r="D3490" s="265">
        <v>7.45</v>
      </c>
    </row>
    <row r="3491" spans="1:4" ht="13.5">
      <c r="A3491" s="263">
        <v>89638</v>
      </c>
      <c r="B3491" s="263" t="s">
        <v>2522</v>
      </c>
      <c r="C3491" s="264" t="s">
        <v>51</v>
      </c>
      <c r="D3491" s="265">
        <v>8.4600000000000009</v>
      </c>
    </row>
    <row r="3492" spans="1:4" ht="13.5">
      <c r="A3492" s="263">
        <v>89639</v>
      </c>
      <c r="B3492" s="263" t="s">
        <v>2523</v>
      </c>
      <c r="C3492" s="264" t="s">
        <v>51</v>
      </c>
      <c r="D3492" s="265">
        <v>8.85</v>
      </c>
    </row>
    <row r="3493" spans="1:4" ht="13.5">
      <c r="A3493" s="263">
        <v>89640</v>
      </c>
      <c r="B3493" s="263" t="s">
        <v>12702</v>
      </c>
      <c r="C3493" s="264" t="s">
        <v>51</v>
      </c>
      <c r="D3493" s="265">
        <v>14.89</v>
      </c>
    </row>
    <row r="3494" spans="1:4" ht="13.5">
      <c r="A3494" s="263">
        <v>89641</v>
      </c>
      <c r="B3494" s="263" t="s">
        <v>2524</v>
      </c>
      <c r="C3494" s="264" t="s">
        <v>51</v>
      </c>
      <c r="D3494" s="265">
        <v>10.62</v>
      </c>
    </row>
    <row r="3495" spans="1:4" ht="13.5">
      <c r="A3495" s="263">
        <v>89642</v>
      </c>
      <c r="B3495" s="263" t="s">
        <v>2525</v>
      </c>
      <c r="C3495" s="264" t="s">
        <v>51</v>
      </c>
      <c r="D3495" s="265">
        <v>12.56</v>
      </c>
    </row>
    <row r="3496" spans="1:4" ht="13.5">
      <c r="A3496" s="263">
        <v>89643</v>
      </c>
      <c r="B3496" s="263" t="s">
        <v>2526</v>
      </c>
      <c r="C3496" s="264" t="s">
        <v>51</v>
      </c>
      <c r="D3496" s="265">
        <v>13.21</v>
      </c>
    </row>
    <row r="3497" spans="1:4" ht="13.5">
      <c r="A3497" s="263">
        <v>89644</v>
      </c>
      <c r="B3497" s="263" t="s">
        <v>12703</v>
      </c>
      <c r="C3497" s="264" t="s">
        <v>51</v>
      </c>
      <c r="D3497" s="265">
        <v>22.4</v>
      </c>
    </row>
    <row r="3498" spans="1:4" ht="13.5">
      <c r="A3498" s="263">
        <v>89645</v>
      </c>
      <c r="B3498" s="263" t="s">
        <v>2527</v>
      </c>
      <c r="C3498" s="264" t="s">
        <v>51</v>
      </c>
      <c r="D3498" s="265">
        <v>25.72</v>
      </c>
    </row>
    <row r="3499" spans="1:4" ht="13.5">
      <c r="A3499" s="263">
        <v>89646</v>
      </c>
      <c r="B3499" s="263" t="s">
        <v>2528</v>
      </c>
      <c r="C3499" s="264" t="s">
        <v>51</v>
      </c>
      <c r="D3499" s="265">
        <v>17.29</v>
      </c>
    </row>
    <row r="3500" spans="1:4" ht="13.5">
      <c r="A3500" s="263">
        <v>89647</v>
      </c>
      <c r="B3500" s="263" t="s">
        <v>2529</v>
      </c>
      <c r="C3500" s="264" t="s">
        <v>51</v>
      </c>
      <c r="D3500" s="265">
        <v>16.84</v>
      </c>
    </row>
    <row r="3501" spans="1:4" ht="13.5">
      <c r="A3501" s="263">
        <v>89648</v>
      </c>
      <c r="B3501" s="263" t="s">
        <v>2530</v>
      </c>
      <c r="C3501" s="264" t="s">
        <v>51</v>
      </c>
      <c r="D3501" s="265">
        <v>18.920000000000002</v>
      </c>
    </row>
    <row r="3502" spans="1:4" ht="13.5">
      <c r="A3502" s="263">
        <v>89649</v>
      </c>
      <c r="B3502" s="263" t="s">
        <v>2531</v>
      </c>
      <c r="C3502" s="264" t="s">
        <v>51</v>
      </c>
      <c r="D3502" s="265">
        <v>26.27</v>
      </c>
    </row>
    <row r="3503" spans="1:4" ht="13.5">
      <c r="A3503" s="263">
        <v>89650</v>
      </c>
      <c r="B3503" s="263" t="s">
        <v>2532</v>
      </c>
      <c r="C3503" s="264" t="s">
        <v>51</v>
      </c>
      <c r="D3503" s="265">
        <v>26.27</v>
      </c>
    </row>
    <row r="3504" spans="1:4" ht="13.5">
      <c r="A3504" s="263">
        <v>89651</v>
      </c>
      <c r="B3504" s="263" t="s">
        <v>647</v>
      </c>
      <c r="C3504" s="264" t="s">
        <v>51</v>
      </c>
      <c r="D3504" s="265">
        <v>5</v>
      </c>
    </row>
    <row r="3505" spans="1:4" ht="13.5">
      <c r="A3505" s="263">
        <v>89652</v>
      </c>
      <c r="B3505" s="263" t="s">
        <v>2533</v>
      </c>
      <c r="C3505" s="264" t="s">
        <v>51</v>
      </c>
      <c r="D3505" s="265">
        <v>9.4499999999999993</v>
      </c>
    </row>
    <row r="3506" spans="1:4" ht="13.5">
      <c r="A3506" s="263">
        <v>89653</v>
      </c>
      <c r="B3506" s="263" t="s">
        <v>2534</v>
      </c>
      <c r="C3506" s="264" t="s">
        <v>51</v>
      </c>
      <c r="D3506" s="265">
        <v>16.3</v>
      </c>
    </row>
    <row r="3507" spans="1:4" ht="13.5">
      <c r="A3507" s="263">
        <v>89654</v>
      </c>
      <c r="B3507" s="263" t="s">
        <v>2535</v>
      </c>
      <c r="C3507" s="264" t="s">
        <v>51</v>
      </c>
      <c r="D3507" s="265">
        <v>15.85</v>
      </c>
    </row>
    <row r="3508" spans="1:4" ht="13.5">
      <c r="A3508" s="263">
        <v>89655</v>
      </c>
      <c r="B3508" s="263" t="s">
        <v>2536</v>
      </c>
      <c r="C3508" s="264" t="s">
        <v>51</v>
      </c>
      <c r="D3508" s="265">
        <v>24.23</v>
      </c>
    </row>
    <row r="3509" spans="1:4" ht="13.5">
      <c r="A3509" s="263">
        <v>89656</v>
      </c>
      <c r="B3509" s="263" t="s">
        <v>2537</v>
      </c>
      <c r="C3509" s="264" t="s">
        <v>51</v>
      </c>
      <c r="D3509" s="265">
        <v>10.16</v>
      </c>
    </row>
    <row r="3510" spans="1:4" ht="13.5">
      <c r="A3510" s="263">
        <v>89657</v>
      </c>
      <c r="B3510" s="263" t="s">
        <v>2538</v>
      </c>
      <c r="C3510" s="264" t="s">
        <v>51</v>
      </c>
      <c r="D3510" s="265">
        <v>10.38</v>
      </c>
    </row>
    <row r="3511" spans="1:4" ht="13.5">
      <c r="A3511" s="263">
        <v>89658</v>
      </c>
      <c r="B3511" s="263" t="s">
        <v>2539</v>
      </c>
      <c r="C3511" s="264" t="s">
        <v>51</v>
      </c>
      <c r="D3511" s="265">
        <v>6.9</v>
      </c>
    </row>
    <row r="3512" spans="1:4" ht="13.5">
      <c r="A3512" s="263">
        <v>89659</v>
      </c>
      <c r="B3512" s="263" t="s">
        <v>2540</v>
      </c>
      <c r="C3512" s="264" t="s">
        <v>51</v>
      </c>
      <c r="D3512" s="265">
        <v>13.72</v>
      </c>
    </row>
    <row r="3513" spans="1:4" ht="13.5">
      <c r="A3513" s="263">
        <v>89660</v>
      </c>
      <c r="B3513" s="263" t="s">
        <v>2541</v>
      </c>
      <c r="C3513" s="264" t="s">
        <v>51</v>
      </c>
      <c r="D3513" s="265">
        <v>6.31</v>
      </c>
    </row>
    <row r="3514" spans="1:4" ht="13.5">
      <c r="A3514" s="263">
        <v>89661</v>
      </c>
      <c r="B3514" s="263" t="s">
        <v>2542</v>
      </c>
      <c r="C3514" s="264" t="s">
        <v>51</v>
      </c>
      <c r="D3514" s="265">
        <v>18.91</v>
      </c>
    </row>
    <row r="3515" spans="1:4" ht="13.5">
      <c r="A3515" s="263">
        <v>89662</v>
      </c>
      <c r="B3515" s="263" t="s">
        <v>2543</v>
      </c>
      <c r="C3515" s="264" t="s">
        <v>51</v>
      </c>
      <c r="D3515" s="265">
        <v>30.02</v>
      </c>
    </row>
    <row r="3516" spans="1:4" ht="13.5">
      <c r="A3516" s="263">
        <v>89663</v>
      </c>
      <c r="B3516" s="263" t="s">
        <v>2544</v>
      </c>
      <c r="C3516" s="264" t="s">
        <v>51</v>
      </c>
      <c r="D3516" s="265">
        <v>11.41</v>
      </c>
    </row>
    <row r="3517" spans="1:4" ht="13.5">
      <c r="A3517" s="263">
        <v>89664</v>
      </c>
      <c r="B3517" s="263" t="s">
        <v>2545</v>
      </c>
      <c r="C3517" s="264" t="s">
        <v>51</v>
      </c>
      <c r="D3517" s="265">
        <v>13.72</v>
      </c>
    </row>
    <row r="3518" spans="1:4" ht="13.5">
      <c r="A3518" s="263">
        <v>89665</v>
      </c>
      <c r="B3518" s="263" t="s">
        <v>2546</v>
      </c>
      <c r="C3518" s="264" t="s">
        <v>51</v>
      </c>
      <c r="D3518" s="265">
        <v>8.43</v>
      </c>
    </row>
    <row r="3519" spans="1:4" ht="13.5">
      <c r="A3519" s="263">
        <v>89666</v>
      </c>
      <c r="B3519" s="263" t="s">
        <v>2547</v>
      </c>
      <c r="C3519" s="264" t="s">
        <v>51</v>
      </c>
      <c r="D3519" s="265">
        <v>5.29</v>
      </c>
    </row>
    <row r="3520" spans="1:4" ht="13.5">
      <c r="A3520" s="263">
        <v>89667</v>
      </c>
      <c r="B3520" s="263" t="s">
        <v>2548</v>
      </c>
      <c r="C3520" s="264" t="s">
        <v>51</v>
      </c>
      <c r="D3520" s="265">
        <v>21.22</v>
      </c>
    </row>
    <row r="3521" spans="1:4" ht="13.5">
      <c r="A3521" s="263">
        <v>89668</v>
      </c>
      <c r="B3521" s="263" t="s">
        <v>2549</v>
      </c>
      <c r="C3521" s="264" t="s">
        <v>51</v>
      </c>
      <c r="D3521" s="265">
        <v>28.39</v>
      </c>
    </row>
    <row r="3522" spans="1:4" ht="13.5">
      <c r="A3522" s="263">
        <v>89669</v>
      </c>
      <c r="B3522" s="263" t="s">
        <v>2550</v>
      </c>
      <c r="C3522" s="264" t="s">
        <v>51</v>
      </c>
      <c r="D3522" s="265">
        <v>13.88</v>
      </c>
    </row>
    <row r="3523" spans="1:4" ht="13.5">
      <c r="A3523" s="263">
        <v>89670</v>
      </c>
      <c r="B3523" s="263" t="s">
        <v>2551</v>
      </c>
      <c r="C3523" s="264" t="s">
        <v>51</v>
      </c>
      <c r="D3523" s="265">
        <v>10.66</v>
      </c>
    </row>
    <row r="3524" spans="1:4" ht="13.5">
      <c r="A3524" s="263">
        <v>89671</v>
      </c>
      <c r="B3524" s="263" t="s">
        <v>2552</v>
      </c>
      <c r="C3524" s="264" t="s">
        <v>51</v>
      </c>
      <c r="D3524" s="265">
        <v>20.29</v>
      </c>
    </row>
    <row r="3525" spans="1:4" ht="13.5">
      <c r="A3525" s="263">
        <v>89672</v>
      </c>
      <c r="B3525" s="263" t="s">
        <v>2553</v>
      </c>
      <c r="C3525" s="264" t="s">
        <v>51</v>
      </c>
      <c r="D3525" s="265">
        <v>18.47</v>
      </c>
    </row>
    <row r="3526" spans="1:4" ht="13.5">
      <c r="A3526" s="263">
        <v>89673</v>
      </c>
      <c r="B3526" s="263" t="s">
        <v>2554</v>
      </c>
      <c r="C3526" s="264" t="s">
        <v>51</v>
      </c>
      <c r="D3526" s="265">
        <v>16.079999999999998</v>
      </c>
    </row>
    <row r="3527" spans="1:4" ht="13.5">
      <c r="A3527" s="263">
        <v>89674</v>
      </c>
      <c r="B3527" s="263" t="s">
        <v>2555</v>
      </c>
      <c r="C3527" s="264" t="s">
        <v>51</v>
      </c>
      <c r="D3527" s="265">
        <v>28.42</v>
      </c>
    </row>
    <row r="3528" spans="1:4" ht="13.5">
      <c r="A3528" s="263">
        <v>89675</v>
      </c>
      <c r="B3528" s="263" t="s">
        <v>2556</v>
      </c>
      <c r="C3528" s="264" t="s">
        <v>51</v>
      </c>
      <c r="D3528" s="265">
        <v>35.57</v>
      </c>
    </row>
    <row r="3529" spans="1:4" ht="13.5">
      <c r="A3529" s="263">
        <v>89676</v>
      </c>
      <c r="B3529" s="263" t="s">
        <v>2557</v>
      </c>
      <c r="C3529" s="264" t="s">
        <v>51</v>
      </c>
      <c r="D3529" s="265">
        <v>44.66</v>
      </c>
    </row>
    <row r="3530" spans="1:4" ht="13.5">
      <c r="A3530" s="263">
        <v>89677</v>
      </c>
      <c r="B3530" s="263" t="s">
        <v>2558</v>
      </c>
      <c r="C3530" s="264" t="s">
        <v>51</v>
      </c>
      <c r="D3530" s="265">
        <v>39.880000000000003</v>
      </c>
    </row>
    <row r="3531" spans="1:4" ht="13.5">
      <c r="A3531" s="263">
        <v>89678</v>
      </c>
      <c r="B3531" s="263" t="s">
        <v>2559</v>
      </c>
      <c r="C3531" s="264" t="s">
        <v>51</v>
      </c>
      <c r="D3531" s="265">
        <v>7.19</v>
      </c>
    </row>
    <row r="3532" spans="1:4" ht="13.5">
      <c r="A3532" s="263">
        <v>89679</v>
      </c>
      <c r="B3532" s="263" t="s">
        <v>2560</v>
      </c>
      <c r="C3532" s="264" t="s">
        <v>51</v>
      </c>
      <c r="D3532" s="265">
        <v>62.76</v>
      </c>
    </row>
    <row r="3533" spans="1:4" ht="13.5">
      <c r="A3533" s="263">
        <v>89680</v>
      </c>
      <c r="B3533" s="263" t="s">
        <v>2561</v>
      </c>
      <c r="C3533" s="264" t="s">
        <v>51</v>
      </c>
      <c r="D3533" s="265">
        <v>17.53</v>
      </c>
    </row>
    <row r="3534" spans="1:4" ht="13.5">
      <c r="A3534" s="263">
        <v>89681</v>
      </c>
      <c r="B3534" s="263" t="s">
        <v>2562</v>
      </c>
      <c r="C3534" s="264" t="s">
        <v>51</v>
      </c>
      <c r="D3534" s="265">
        <v>43.93</v>
      </c>
    </row>
    <row r="3535" spans="1:4" ht="13.5">
      <c r="A3535" s="263">
        <v>89682</v>
      </c>
      <c r="B3535" s="263" t="s">
        <v>2563</v>
      </c>
      <c r="C3535" s="264" t="s">
        <v>51</v>
      </c>
      <c r="D3535" s="265">
        <v>29.2</v>
      </c>
    </row>
    <row r="3536" spans="1:4" ht="13.5">
      <c r="A3536" s="263">
        <v>89684</v>
      </c>
      <c r="B3536" s="263" t="s">
        <v>2564</v>
      </c>
      <c r="C3536" s="264" t="s">
        <v>51</v>
      </c>
      <c r="D3536" s="265">
        <v>41.72</v>
      </c>
    </row>
    <row r="3537" spans="1:4" ht="13.5">
      <c r="A3537" s="263">
        <v>89685</v>
      </c>
      <c r="B3537" s="263" t="s">
        <v>2565</v>
      </c>
      <c r="C3537" s="264" t="s">
        <v>51</v>
      </c>
      <c r="D3537" s="265">
        <v>29.58</v>
      </c>
    </row>
    <row r="3538" spans="1:4" ht="13.5">
      <c r="A3538" s="263">
        <v>89686</v>
      </c>
      <c r="B3538" s="263" t="s">
        <v>2566</v>
      </c>
      <c r="C3538" s="264" t="s">
        <v>51</v>
      </c>
      <c r="D3538" s="265">
        <v>165.57</v>
      </c>
    </row>
    <row r="3539" spans="1:4" ht="13.5">
      <c r="A3539" s="263">
        <v>89687</v>
      </c>
      <c r="B3539" s="263" t="s">
        <v>2567</v>
      </c>
      <c r="C3539" s="264" t="s">
        <v>51</v>
      </c>
      <c r="D3539" s="265">
        <v>25.52</v>
      </c>
    </row>
    <row r="3540" spans="1:4" ht="13.5">
      <c r="A3540" s="263">
        <v>89689</v>
      </c>
      <c r="B3540" s="263" t="s">
        <v>2568</v>
      </c>
      <c r="C3540" s="264" t="s">
        <v>51</v>
      </c>
      <c r="D3540" s="265">
        <v>31.71</v>
      </c>
    </row>
    <row r="3541" spans="1:4" ht="13.5">
      <c r="A3541" s="263">
        <v>89690</v>
      </c>
      <c r="B3541" s="263" t="s">
        <v>2569</v>
      </c>
      <c r="C3541" s="264" t="s">
        <v>51</v>
      </c>
      <c r="D3541" s="265">
        <v>44.29</v>
      </c>
    </row>
    <row r="3542" spans="1:4" ht="13.5">
      <c r="A3542" s="263">
        <v>89691</v>
      </c>
      <c r="B3542" s="263" t="s">
        <v>648</v>
      </c>
      <c r="C3542" s="264" t="s">
        <v>51</v>
      </c>
      <c r="D3542" s="265">
        <v>9.44</v>
      </c>
    </row>
    <row r="3543" spans="1:4" ht="13.5">
      <c r="A3543" s="263">
        <v>89692</v>
      </c>
      <c r="B3543" s="263" t="s">
        <v>2570</v>
      </c>
      <c r="C3543" s="264" t="s">
        <v>51</v>
      </c>
      <c r="D3543" s="265">
        <v>41.87</v>
      </c>
    </row>
    <row r="3544" spans="1:4" ht="13.5">
      <c r="A3544" s="263">
        <v>89693</v>
      </c>
      <c r="B3544" s="263" t="s">
        <v>2571</v>
      </c>
      <c r="C3544" s="264" t="s">
        <v>51</v>
      </c>
      <c r="D3544" s="265">
        <v>40.729999999999997</v>
      </c>
    </row>
    <row r="3545" spans="1:4" ht="13.5">
      <c r="A3545" s="263">
        <v>89694</v>
      </c>
      <c r="B3545" s="263" t="s">
        <v>2572</v>
      </c>
      <c r="C3545" s="264" t="s">
        <v>51</v>
      </c>
      <c r="D3545" s="265">
        <v>17.079999999999998</v>
      </c>
    </row>
    <row r="3546" spans="1:4" ht="13.5">
      <c r="A3546" s="263">
        <v>89695</v>
      </c>
      <c r="B3546" s="263" t="s">
        <v>2573</v>
      </c>
      <c r="C3546" s="264" t="s">
        <v>51</v>
      </c>
      <c r="D3546" s="265">
        <v>15.64</v>
      </c>
    </row>
    <row r="3547" spans="1:4" ht="13.5">
      <c r="A3547" s="263">
        <v>89696</v>
      </c>
      <c r="B3547" s="263" t="s">
        <v>2574</v>
      </c>
      <c r="C3547" s="264" t="s">
        <v>51</v>
      </c>
      <c r="D3547" s="265">
        <v>37.04</v>
      </c>
    </row>
    <row r="3548" spans="1:4" ht="13.5">
      <c r="A3548" s="263">
        <v>89697</v>
      </c>
      <c r="B3548" s="263" t="s">
        <v>649</v>
      </c>
      <c r="C3548" s="264" t="s">
        <v>51</v>
      </c>
      <c r="D3548" s="265">
        <v>12.01</v>
      </c>
    </row>
    <row r="3549" spans="1:4" ht="13.5">
      <c r="A3549" s="263">
        <v>89698</v>
      </c>
      <c r="B3549" s="263" t="s">
        <v>2575</v>
      </c>
      <c r="C3549" s="264" t="s">
        <v>51</v>
      </c>
      <c r="D3549" s="265">
        <v>130.76</v>
      </c>
    </row>
    <row r="3550" spans="1:4" ht="13.5">
      <c r="A3550" s="263">
        <v>89699</v>
      </c>
      <c r="B3550" s="263" t="s">
        <v>2576</v>
      </c>
      <c r="C3550" s="264" t="s">
        <v>51</v>
      </c>
      <c r="D3550" s="265">
        <v>111.5</v>
      </c>
    </row>
    <row r="3551" spans="1:4" ht="13.5">
      <c r="A3551" s="263">
        <v>89700</v>
      </c>
      <c r="B3551" s="263" t="s">
        <v>2577</v>
      </c>
      <c r="C3551" s="264" t="s">
        <v>51</v>
      </c>
      <c r="D3551" s="265">
        <v>18.559999999999999</v>
      </c>
    </row>
    <row r="3552" spans="1:4" ht="13.5">
      <c r="A3552" s="263">
        <v>89701</v>
      </c>
      <c r="B3552" s="263" t="s">
        <v>2578</v>
      </c>
      <c r="C3552" s="264" t="s">
        <v>51</v>
      </c>
      <c r="D3552" s="265">
        <v>86.9</v>
      </c>
    </row>
    <row r="3553" spans="1:4" ht="13.5">
      <c r="A3553" s="263">
        <v>89702</v>
      </c>
      <c r="B3553" s="263" t="s">
        <v>2579</v>
      </c>
      <c r="C3553" s="264" t="s">
        <v>51</v>
      </c>
      <c r="D3553" s="265">
        <v>18.559999999999999</v>
      </c>
    </row>
    <row r="3554" spans="1:4" ht="13.5">
      <c r="A3554" s="263">
        <v>89703</v>
      </c>
      <c r="B3554" s="263" t="s">
        <v>650</v>
      </c>
      <c r="C3554" s="264" t="s">
        <v>51</v>
      </c>
      <c r="D3554" s="265">
        <v>45.12</v>
      </c>
    </row>
    <row r="3555" spans="1:4" ht="13.5">
      <c r="A3555" s="263">
        <v>89704</v>
      </c>
      <c r="B3555" s="263" t="s">
        <v>2580</v>
      </c>
      <c r="C3555" s="264" t="s">
        <v>51</v>
      </c>
      <c r="D3555" s="265">
        <v>71.47</v>
      </c>
    </row>
    <row r="3556" spans="1:4" ht="13.5">
      <c r="A3556" s="263">
        <v>89705</v>
      </c>
      <c r="B3556" s="263" t="s">
        <v>2581</v>
      </c>
      <c r="C3556" s="264" t="s">
        <v>51</v>
      </c>
      <c r="D3556" s="265">
        <v>20.07</v>
      </c>
    </row>
    <row r="3557" spans="1:4" ht="13.5">
      <c r="A3557" s="263">
        <v>89706</v>
      </c>
      <c r="B3557" s="263" t="s">
        <v>2582</v>
      </c>
      <c r="C3557" s="264" t="s">
        <v>51</v>
      </c>
      <c r="D3557" s="265">
        <v>47.8</v>
      </c>
    </row>
    <row r="3558" spans="1:4" ht="13.5">
      <c r="A3558" s="263">
        <v>89718</v>
      </c>
      <c r="B3558" s="263" t="s">
        <v>2592</v>
      </c>
      <c r="C3558" s="264" t="s">
        <v>20</v>
      </c>
      <c r="D3558" s="265">
        <v>34.58</v>
      </c>
    </row>
    <row r="3559" spans="1:4" ht="13.5">
      <c r="A3559" s="263">
        <v>89719</v>
      </c>
      <c r="B3559" s="263" t="s">
        <v>2593</v>
      </c>
      <c r="C3559" s="264" t="s">
        <v>51</v>
      </c>
      <c r="D3559" s="265">
        <v>8.77</v>
      </c>
    </row>
    <row r="3560" spans="1:4" ht="13.5">
      <c r="A3560" s="263">
        <v>89720</v>
      </c>
      <c r="B3560" s="263" t="s">
        <v>2594</v>
      </c>
      <c r="C3560" s="264" t="s">
        <v>51</v>
      </c>
      <c r="D3560" s="265">
        <v>10.71</v>
      </c>
    </row>
    <row r="3561" spans="1:4" ht="13.5">
      <c r="A3561" s="263">
        <v>89721</v>
      </c>
      <c r="B3561" s="263" t="s">
        <v>2595</v>
      </c>
      <c r="C3561" s="264" t="s">
        <v>51</v>
      </c>
      <c r="D3561" s="265">
        <v>11.36</v>
      </c>
    </row>
    <row r="3562" spans="1:4" ht="13.5">
      <c r="A3562" s="263">
        <v>89722</v>
      </c>
      <c r="B3562" s="263" t="s">
        <v>12704</v>
      </c>
      <c r="C3562" s="264" t="s">
        <v>51</v>
      </c>
      <c r="D3562" s="265">
        <v>20.55</v>
      </c>
    </row>
    <row r="3563" spans="1:4" ht="13.5">
      <c r="A3563" s="263">
        <v>89723</v>
      </c>
      <c r="B3563" s="263" t="s">
        <v>2596</v>
      </c>
      <c r="C3563" s="264" t="s">
        <v>51</v>
      </c>
      <c r="D3563" s="265">
        <v>15.14</v>
      </c>
    </row>
    <row r="3564" spans="1:4" ht="13.5">
      <c r="A3564" s="263">
        <v>89724</v>
      </c>
      <c r="B3564" s="263" t="s">
        <v>2597</v>
      </c>
      <c r="C3564" s="264" t="s">
        <v>51</v>
      </c>
      <c r="D3564" s="265">
        <v>6.54</v>
      </c>
    </row>
    <row r="3565" spans="1:4" ht="13.5">
      <c r="A3565" s="263">
        <v>89725</v>
      </c>
      <c r="B3565" s="263" t="s">
        <v>2598</v>
      </c>
      <c r="C3565" s="264" t="s">
        <v>51</v>
      </c>
      <c r="D3565" s="265">
        <v>14.69</v>
      </c>
    </row>
    <row r="3566" spans="1:4" ht="13.5">
      <c r="A3566" s="263">
        <v>89726</v>
      </c>
      <c r="B3566" s="263" t="s">
        <v>2599</v>
      </c>
      <c r="C3566" s="264" t="s">
        <v>51</v>
      </c>
      <c r="D3566" s="265">
        <v>5.05</v>
      </c>
    </row>
    <row r="3567" spans="1:4" ht="13.5">
      <c r="A3567" s="263">
        <v>89727</v>
      </c>
      <c r="B3567" s="263" t="s">
        <v>2600</v>
      </c>
      <c r="C3567" s="264" t="s">
        <v>51</v>
      </c>
      <c r="D3567" s="265">
        <v>16.77</v>
      </c>
    </row>
    <row r="3568" spans="1:4" ht="13.5">
      <c r="A3568" s="263">
        <v>89728</v>
      </c>
      <c r="B3568" s="263" t="s">
        <v>2601</v>
      </c>
      <c r="C3568" s="264" t="s">
        <v>51</v>
      </c>
      <c r="D3568" s="265">
        <v>6.91</v>
      </c>
    </row>
    <row r="3569" spans="1:4" ht="13.5">
      <c r="A3569" s="263">
        <v>89729</v>
      </c>
      <c r="B3569" s="263" t="s">
        <v>2602</v>
      </c>
      <c r="C3569" s="264" t="s">
        <v>51</v>
      </c>
      <c r="D3569" s="265">
        <v>23.73</v>
      </c>
    </row>
    <row r="3570" spans="1:4" ht="13.5">
      <c r="A3570" s="263">
        <v>89730</v>
      </c>
      <c r="B3570" s="263" t="s">
        <v>2603</v>
      </c>
      <c r="C3570" s="264" t="s">
        <v>51</v>
      </c>
      <c r="D3570" s="265">
        <v>7.39</v>
      </c>
    </row>
    <row r="3571" spans="1:4" ht="13.5">
      <c r="A3571" s="263">
        <v>89731</v>
      </c>
      <c r="B3571" s="263" t="s">
        <v>2604</v>
      </c>
      <c r="C3571" s="264" t="s">
        <v>51</v>
      </c>
      <c r="D3571" s="265">
        <v>7.48</v>
      </c>
    </row>
    <row r="3572" spans="1:4" ht="13.5">
      <c r="A3572" s="263">
        <v>89732</v>
      </c>
      <c r="B3572" s="263" t="s">
        <v>2605</v>
      </c>
      <c r="C3572" s="264" t="s">
        <v>51</v>
      </c>
      <c r="D3572" s="265">
        <v>7.83</v>
      </c>
    </row>
    <row r="3573" spans="1:4" ht="13.5">
      <c r="A3573" s="263">
        <v>89733</v>
      </c>
      <c r="B3573" s="263" t="s">
        <v>2606</v>
      </c>
      <c r="C3573" s="264" t="s">
        <v>51</v>
      </c>
      <c r="D3573" s="265">
        <v>11.61</v>
      </c>
    </row>
    <row r="3574" spans="1:4" ht="13.5">
      <c r="A3574" s="263">
        <v>89734</v>
      </c>
      <c r="B3574" s="263" t="s">
        <v>2607</v>
      </c>
      <c r="C3574" s="264" t="s">
        <v>51</v>
      </c>
      <c r="D3574" s="265">
        <v>23.73</v>
      </c>
    </row>
    <row r="3575" spans="1:4" ht="13.5">
      <c r="A3575" s="263">
        <v>89735</v>
      </c>
      <c r="B3575" s="263" t="s">
        <v>2608</v>
      </c>
      <c r="C3575" s="264" t="s">
        <v>51</v>
      </c>
      <c r="D3575" s="265">
        <v>12.19</v>
      </c>
    </row>
    <row r="3576" spans="1:4" ht="13.5">
      <c r="A3576" s="263">
        <v>89736</v>
      </c>
      <c r="B3576" s="263" t="s">
        <v>2609</v>
      </c>
      <c r="C3576" s="264" t="s">
        <v>51</v>
      </c>
      <c r="D3576" s="265">
        <v>5.68</v>
      </c>
    </row>
    <row r="3577" spans="1:4" ht="13.5">
      <c r="A3577" s="263">
        <v>89737</v>
      </c>
      <c r="B3577" s="263" t="s">
        <v>2610</v>
      </c>
      <c r="C3577" s="264" t="s">
        <v>51</v>
      </c>
      <c r="D3577" s="265">
        <v>12.52</v>
      </c>
    </row>
    <row r="3578" spans="1:4" ht="13.5">
      <c r="A3578" s="263">
        <v>89738</v>
      </c>
      <c r="B3578" s="263" t="s">
        <v>2611</v>
      </c>
      <c r="C3578" s="264" t="s">
        <v>51</v>
      </c>
      <c r="D3578" s="265">
        <v>12.5</v>
      </c>
    </row>
    <row r="3579" spans="1:4" ht="13.5">
      <c r="A3579" s="263">
        <v>89739</v>
      </c>
      <c r="B3579" s="263" t="s">
        <v>2612</v>
      </c>
      <c r="C3579" s="264" t="s">
        <v>51</v>
      </c>
      <c r="D3579" s="265">
        <v>13.02</v>
      </c>
    </row>
    <row r="3580" spans="1:4" ht="13.5">
      <c r="A3580" s="263">
        <v>89740</v>
      </c>
      <c r="B3580" s="263" t="s">
        <v>652</v>
      </c>
      <c r="C3580" s="264" t="s">
        <v>51</v>
      </c>
      <c r="D3580" s="265">
        <v>5.09</v>
      </c>
    </row>
    <row r="3581" spans="1:4" ht="13.5">
      <c r="A3581" s="263">
        <v>89741</v>
      </c>
      <c r="B3581" s="263" t="s">
        <v>653</v>
      </c>
      <c r="C3581" s="264" t="s">
        <v>51</v>
      </c>
      <c r="D3581" s="265">
        <v>17.690000000000001</v>
      </c>
    </row>
    <row r="3582" spans="1:4" ht="13.5">
      <c r="A3582" s="263">
        <v>89742</v>
      </c>
      <c r="B3582" s="263" t="s">
        <v>2613</v>
      </c>
      <c r="C3582" s="264" t="s">
        <v>51</v>
      </c>
      <c r="D3582" s="265">
        <v>19.68</v>
      </c>
    </row>
    <row r="3583" spans="1:4" ht="13.5">
      <c r="A3583" s="263">
        <v>89743</v>
      </c>
      <c r="B3583" s="263" t="s">
        <v>2614</v>
      </c>
      <c r="C3583" s="264" t="s">
        <v>51</v>
      </c>
      <c r="D3583" s="265">
        <v>26.87</v>
      </c>
    </row>
    <row r="3584" spans="1:4" ht="13.5">
      <c r="A3584" s="263">
        <v>89744</v>
      </c>
      <c r="B3584" s="263" t="s">
        <v>2615</v>
      </c>
      <c r="C3584" s="264" t="s">
        <v>51</v>
      </c>
      <c r="D3584" s="265">
        <v>16.309999999999999</v>
      </c>
    </row>
    <row r="3585" spans="1:4" ht="13.5">
      <c r="A3585" s="263">
        <v>89745</v>
      </c>
      <c r="B3585" s="263" t="s">
        <v>2616</v>
      </c>
      <c r="C3585" s="264" t="s">
        <v>51</v>
      </c>
      <c r="D3585" s="265">
        <v>28.8</v>
      </c>
    </row>
    <row r="3586" spans="1:4" ht="13.5">
      <c r="A3586" s="263">
        <v>89746</v>
      </c>
      <c r="B3586" s="263" t="s">
        <v>2617</v>
      </c>
      <c r="C3586" s="264" t="s">
        <v>51</v>
      </c>
      <c r="D3586" s="265">
        <v>16.28</v>
      </c>
    </row>
    <row r="3587" spans="1:4" ht="13.5">
      <c r="A3587" s="263">
        <v>89747</v>
      </c>
      <c r="B3587" s="263" t="s">
        <v>654</v>
      </c>
      <c r="C3587" s="264" t="s">
        <v>51</v>
      </c>
      <c r="D3587" s="265">
        <v>10.19</v>
      </c>
    </row>
    <row r="3588" spans="1:4" ht="13.5">
      <c r="A3588" s="263">
        <v>89748</v>
      </c>
      <c r="B3588" s="263" t="s">
        <v>2618</v>
      </c>
      <c r="C3588" s="264" t="s">
        <v>51</v>
      </c>
      <c r="D3588" s="265">
        <v>24.1</v>
      </c>
    </row>
    <row r="3589" spans="1:4" ht="13.5">
      <c r="A3589" s="263">
        <v>89749</v>
      </c>
      <c r="B3589" s="263" t="s">
        <v>655</v>
      </c>
      <c r="C3589" s="264" t="s">
        <v>51</v>
      </c>
      <c r="D3589" s="265">
        <v>12.5</v>
      </c>
    </row>
    <row r="3590" spans="1:4" ht="13.5">
      <c r="A3590" s="263">
        <v>89750</v>
      </c>
      <c r="B3590" s="263" t="s">
        <v>2619</v>
      </c>
      <c r="C3590" s="264" t="s">
        <v>51</v>
      </c>
      <c r="D3590" s="265">
        <v>37.93</v>
      </c>
    </row>
    <row r="3591" spans="1:4" ht="13.5">
      <c r="A3591" s="263">
        <v>89751</v>
      </c>
      <c r="B3591" s="263" t="s">
        <v>2620</v>
      </c>
      <c r="C3591" s="264" t="s">
        <v>51</v>
      </c>
      <c r="D3591" s="265">
        <v>4.07</v>
      </c>
    </row>
    <row r="3592" spans="1:4" ht="13.5">
      <c r="A3592" s="263">
        <v>89752</v>
      </c>
      <c r="B3592" s="263" t="s">
        <v>2621</v>
      </c>
      <c r="C3592" s="264" t="s">
        <v>51</v>
      </c>
      <c r="D3592" s="265">
        <v>4.1900000000000004</v>
      </c>
    </row>
    <row r="3593" spans="1:4" ht="13.5">
      <c r="A3593" s="263">
        <v>89753</v>
      </c>
      <c r="B3593" s="263" t="s">
        <v>2622</v>
      </c>
      <c r="C3593" s="264" t="s">
        <v>51</v>
      </c>
      <c r="D3593" s="265">
        <v>6.04</v>
      </c>
    </row>
    <row r="3594" spans="1:4" ht="13.5">
      <c r="A3594" s="263">
        <v>89754</v>
      </c>
      <c r="B3594" s="263" t="s">
        <v>2623</v>
      </c>
      <c r="C3594" s="264" t="s">
        <v>51</v>
      </c>
      <c r="D3594" s="265">
        <v>10.24</v>
      </c>
    </row>
    <row r="3595" spans="1:4" ht="13.5">
      <c r="A3595" s="263">
        <v>89755</v>
      </c>
      <c r="B3595" s="263" t="s">
        <v>2624</v>
      </c>
      <c r="C3595" s="264" t="s">
        <v>51</v>
      </c>
      <c r="D3595" s="265">
        <v>9.23</v>
      </c>
    </row>
    <row r="3596" spans="1:4" ht="13.5">
      <c r="A3596" s="263">
        <v>89756</v>
      </c>
      <c r="B3596" s="263" t="s">
        <v>2625</v>
      </c>
      <c r="C3596" s="264" t="s">
        <v>51</v>
      </c>
      <c r="D3596" s="265">
        <v>17.04</v>
      </c>
    </row>
    <row r="3597" spans="1:4" ht="13.5">
      <c r="A3597" s="263">
        <v>89757</v>
      </c>
      <c r="B3597" s="263" t="s">
        <v>656</v>
      </c>
      <c r="C3597" s="264" t="s">
        <v>51</v>
      </c>
      <c r="D3597" s="265">
        <v>26.99</v>
      </c>
    </row>
    <row r="3598" spans="1:4" ht="13.5">
      <c r="A3598" s="263">
        <v>89758</v>
      </c>
      <c r="B3598" s="263" t="s">
        <v>2626</v>
      </c>
      <c r="C3598" s="264" t="s">
        <v>51</v>
      </c>
      <c r="D3598" s="265">
        <v>43.23</v>
      </c>
    </row>
    <row r="3599" spans="1:4" ht="13.5">
      <c r="A3599" s="263">
        <v>89759</v>
      </c>
      <c r="B3599" s="263" t="s">
        <v>2627</v>
      </c>
      <c r="C3599" s="264" t="s">
        <v>51</v>
      </c>
      <c r="D3599" s="265">
        <v>5.76</v>
      </c>
    </row>
    <row r="3600" spans="1:4" ht="13.5">
      <c r="A3600" s="263">
        <v>89760</v>
      </c>
      <c r="B3600" s="263" t="s">
        <v>2628</v>
      </c>
      <c r="C3600" s="264" t="s">
        <v>51</v>
      </c>
      <c r="D3600" s="265">
        <v>15.84</v>
      </c>
    </row>
    <row r="3601" spans="1:4" ht="13.5">
      <c r="A3601" s="263">
        <v>89761</v>
      </c>
      <c r="B3601" s="263" t="s">
        <v>2629</v>
      </c>
      <c r="C3601" s="264" t="s">
        <v>51</v>
      </c>
      <c r="D3601" s="265">
        <v>27.51</v>
      </c>
    </row>
    <row r="3602" spans="1:4" ht="13.5">
      <c r="A3602" s="263">
        <v>89762</v>
      </c>
      <c r="B3602" s="263" t="s">
        <v>2630</v>
      </c>
      <c r="C3602" s="264" t="s">
        <v>51</v>
      </c>
      <c r="D3602" s="265">
        <v>40.03</v>
      </c>
    </row>
    <row r="3603" spans="1:4" ht="13.5">
      <c r="A3603" s="263">
        <v>89763</v>
      </c>
      <c r="B3603" s="263" t="s">
        <v>2631</v>
      </c>
      <c r="C3603" s="264" t="s">
        <v>51</v>
      </c>
      <c r="D3603" s="265">
        <v>163.88</v>
      </c>
    </row>
    <row r="3604" spans="1:4" ht="13.5">
      <c r="A3604" s="263">
        <v>89764</v>
      </c>
      <c r="B3604" s="263" t="s">
        <v>657</v>
      </c>
      <c r="C3604" s="264" t="s">
        <v>51</v>
      </c>
      <c r="D3604" s="265">
        <v>30.02</v>
      </c>
    </row>
    <row r="3605" spans="1:4" ht="13.5">
      <c r="A3605" s="263">
        <v>89765</v>
      </c>
      <c r="B3605" s="263" t="s">
        <v>2632</v>
      </c>
      <c r="C3605" s="264" t="s">
        <v>51</v>
      </c>
      <c r="D3605" s="265">
        <v>11.09</v>
      </c>
    </row>
    <row r="3606" spans="1:4" ht="13.5">
      <c r="A3606" s="263">
        <v>89766</v>
      </c>
      <c r="B3606" s="263" t="s">
        <v>658</v>
      </c>
      <c r="C3606" s="264" t="s">
        <v>51</v>
      </c>
      <c r="D3606" s="265">
        <v>17.64</v>
      </c>
    </row>
    <row r="3607" spans="1:4" ht="13.5">
      <c r="A3607" s="263">
        <v>89767</v>
      </c>
      <c r="B3607" s="263" t="s">
        <v>2633</v>
      </c>
      <c r="C3607" s="264" t="s">
        <v>51</v>
      </c>
      <c r="D3607" s="265">
        <v>17.64</v>
      </c>
    </row>
    <row r="3608" spans="1:4" ht="13.5">
      <c r="A3608" s="263">
        <v>89768</v>
      </c>
      <c r="B3608" s="263" t="s">
        <v>2634</v>
      </c>
      <c r="C3608" s="264" t="s">
        <v>51</v>
      </c>
      <c r="D3608" s="265">
        <v>17.190000000000001</v>
      </c>
    </row>
    <row r="3609" spans="1:4" ht="13.5">
      <c r="A3609" s="263">
        <v>89769</v>
      </c>
      <c r="B3609" s="263" t="s">
        <v>659</v>
      </c>
      <c r="C3609" s="264" t="s">
        <v>51</v>
      </c>
      <c r="D3609" s="265">
        <v>44.39</v>
      </c>
    </row>
    <row r="3610" spans="1:4" ht="13.5">
      <c r="A3610" s="263">
        <v>89772</v>
      </c>
      <c r="B3610" s="263" t="s">
        <v>2637</v>
      </c>
      <c r="C3610" s="264" t="s">
        <v>20</v>
      </c>
      <c r="D3610" s="265">
        <v>63.34</v>
      </c>
    </row>
    <row r="3611" spans="1:4" ht="13.5">
      <c r="A3611" s="263">
        <v>89774</v>
      </c>
      <c r="B3611" s="263" t="s">
        <v>2639</v>
      </c>
      <c r="C3611" s="264" t="s">
        <v>51</v>
      </c>
      <c r="D3611" s="265">
        <v>9.92</v>
      </c>
    </row>
    <row r="3612" spans="1:4" ht="13.5">
      <c r="A3612" s="263">
        <v>89776</v>
      </c>
      <c r="B3612" s="263" t="s">
        <v>2641</v>
      </c>
      <c r="C3612" s="264" t="s">
        <v>51</v>
      </c>
      <c r="D3612" s="265">
        <v>13.16</v>
      </c>
    </row>
    <row r="3613" spans="1:4" ht="13.5">
      <c r="A3613" s="263">
        <v>89777</v>
      </c>
      <c r="B3613" s="263" t="s">
        <v>2642</v>
      </c>
      <c r="C3613" s="264" t="s">
        <v>51</v>
      </c>
      <c r="D3613" s="265">
        <v>22.57</v>
      </c>
    </row>
    <row r="3614" spans="1:4" ht="13.5">
      <c r="A3614" s="263">
        <v>89778</v>
      </c>
      <c r="B3614" s="263" t="s">
        <v>2643</v>
      </c>
      <c r="C3614" s="264" t="s">
        <v>51</v>
      </c>
      <c r="D3614" s="265">
        <v>12.54</v>
      </c>
    </row>
    <row r="3615" spans="1:4" ht="13.5">
      <c r="A3615" s="263">
        <v>89779</v>
      </c>
      <c r="B3615" s="263" t="s">
        <v>2644</v>
      </c>
      <c r="C3615" s="264" t="s">
        <v>51</v>
      </c>
      <c r="D3615" s="265">
        <v>18.55</v>
      </c>
    </row>
    <row r="3616" spans="1:4" ht="13.5">
      <c r="A3616" s="263">
        <v>89780</v>
      </c>
      <c r="B3616" s="263" t="s">
        <v>660</v>
      </c>
      <c r="C3616" s="264" t="s">
        <v>51</v>
      </c>
      <c r="D3616" s="265">
        <v>22.57</v>
      </c>
    </row>
    <row r="3617" spans="1:4" ht="13.5">
      <c r="A3617" s="263">
        <v>89781</v>
      </c>
      <c r="B3617" s="263" t="s">
        <v>2645</v>
      </c>
      <c r="C3617" s="264" t="s">
        <v>51</v>
      </c>
      <c r="D3617" s="265">
        <v>34.36</v>
      </c>
    </row>
    <row r="3618" spans="1:4" ht="13.5">
      <c r="A3618" s="263">
        <v>89782</v>
      </c>
      <c r="B3618" s="263" t="s">
        <v>2646</v>
      </c>
      <c r="C3618" s="264" t="s">
        <v>51</v>
      </c>
      <c r="D3618" s="265">
        <v>8</v>
      </c>
    </row>
    <row r="3619" spans="1:4" ht="13.5">
      <c r="A3619" s="263">
        <v>89783</v>
      </c>
      <c r="B3619" s="263" t="s">
        <v>2647</v>
      </c>
      <c r="C3619" s="264" t="s">
        <v>51</v>
      </c>
      <c r="D3619" s="265">
        <v>8.15</v>
      </c>
    </row>
    <row r="3620" spans="1:4" ht="13.5">
      <c r="A3620" s="263">
        <v>89784</v>
      </c>
      <c r="B3620" s="263" t="s">
        <v>2648</v>
      </c>
      <c r="C3620" s="264" t="s">
        <v>51</v>
      </c>
      <c r="D3620" s="265">
        <v>13.17</v>
      </c>
    </row>
    <row r="3621" spans="1:4" ht="13.5">
      <c r="A3621" s="263">
        <v>89785</v>
      </c>
      <c r="B3621" s="263" t="s">
        <v>2649</v>
      </c>
      <c r="C3621" s="264" t="s">
        <v>51</v>
      </c>
      <c r="D3621" s="265">
        <v>14.17</v>
      </c>
    </row>
    <row r="3622" spans="1:4" ht="13.5">
      <c r="A3622" s="263">
        <v>89786</v>
      </c>
      <c r="B3622" s="263" t="s">
        <v>2650</v>
      </c>
      <c r="C3622" s="264" t="s">
        <v>51</v>
      </c>
      <c r="D3622" s="265">
        <v>21.36</v>
      </c>
    </row>
    <row r="3623" spans="1:4" ht="13.5">
      <c r="A3623" s="263">
        <v>89787</v>
      </c>
      <c r="B3623" s="263" t="s">
        <v>2651</v>
      </c>
      <c r="C3623" s="264" t="s">
        <v>51</v>
      </c>
      <c r="D3623" s="265">
        <v>34.36</v>
      </c>
    </row>
    <row r="3624" spans="1:4" ht="13.5">
      <c r="A3624" s="263">
        <v>89788</v>
      </c>
      <c r="B3624" s="263" t="s">
        <v>2652</v>
      </c>
      <c r="C3624" s="264" t="s">
        <v>51</v>
      </c>
      <c r="D3624" s="265">
        <v>69.19</v>
      </c>
    </row>
    <row r="3625" spans="1:4" ht="13.5">
      <c r="A3625" s="263">
        <v>89789</v>
      </c>
      <c r="B3625" s="263" t="s">
        <v>2653</v>
      </c>
      <c r="C3625" s="264" t="s">
        <v>51</v>
      </c>
      <c r="D3625" s="265">
        <v>70.34</v>
      </c>
    </row>
    <row r="3626" spans="1:4" ht="13.5">
      <c r="A3626" s="263">
        <v>89790</v>
      </c>
      <c r="B3626" s="263" t="s">
        <v>2654</v>
      </c>
      <c r="C3626" s="264" t="s">
        <v>51</v>
      </c>
      <c r="D3626" s="265">
        <v>175.19</v>
      </c>
    </row>
    <row r="3627" spans="1:4" ht="13.5">
      <c r="A3627" s="263">
        <v>89791</v>
      </c>
      <c r="B3627" s="263" t="s">
        <v>2655</v>
      </c>
      <c r="C3627" s="264" t="s">
        <v>51</v>
      </c>
      <c r="D3627" s="265">
        <v>179.42</v>
      </c>
    </row>
    <row r="3628" spans="1:4" ht="13.5">
      <c r="A3628" s="263">
        <v>89792</v>
      </c>
      <c r="B3628" s="263" t="s">
        <v>2656</v>
      </c>
      <c r="C3628" s="264" t="s">
        <v>51</v>
      </c>
      <c r="D3628" s="265">
        <v>204.98</v>
      </c>
    </row>
    <row r="3629" spans="1:4" ht="13.5">
      <c r="A3629" s="263">
        <v>89793</v>
      </c>
      <c r="B3629" s="263" t="s">
        <v>2657</v>
      </c>
      <c r="C3629" s="264" t="s">
        <v>51</v>
      </c>
      <c r="D3629" s="265">
        <v>210.68</v>
      </c>
    </row>
    <row r="3630" spans="1:4" ht="13.5">
      <c r="A3630" s="263">
        <v>89794</v>
      </c>
      <c r="B3630" s="263" t="s">
        <v>2658</v>
      </c>
      <c r="C3630" s="264" t="s">
        <v>51</v>
      </c>
      <c r="D3630" s="265">
        <v>15.09</v>
      </c>
    </row>
    <row r="3631" spans="1:4" ht="13.5">
      <c r="A3631" s="263">
        <v>89795</v>
      </c>
      <c r="B3631" s="263" t="s">
        <v>2659</v>
      </c>
      <c r="C3631" s="264" t="s">
        <v>51</v>
      </c>
      <c r="D3631" s="265">
        <v>22.73</v>
      </c>
    </row>
    <row r="3632" spans="1:4" ht="13.5">
      <c r="A3632" s="263">
        <v>89796</v>
      </c>
      <c r="B3632" s="263" t="s">
        <v>2660</v>
      </c>
      <c r="C3632" s="264" t="s">
        <v>51</v>
      </c>
      <c r="D3632" s="265">
        <v>26.63</v>
      </c>
    </row>
    <row r="3633" spans="1:4" ht="13.5">
      <c r="A3633" s="263">
        <v>89797</v>
      </c>
      <c r="B3633" s="263" t="s">
        <v>2661</v>
      </c>
      <c r="C3633" s="264" t="s">
        <v>51</v>
      </c>
      <c r="D3633" s="265">
        <v>29.85</v>
      </c>
    </row>
    <row r="3634" spans="1:4" ht="13.5">
      <c r="A3634" s="263">
        <v>89801</v>
      </c>
      <c r="B3634" s="263" t="s">
        <v>2665</v>
      </c>
      <c r="C3634" s="264" t="s">
        <v>51</v>
      </c>
      <c r="D3634" s="265">
        <v>4.51</v>
      </c>
    </row>
    <row r="3635" spans="1:4" ht="13.5">
      <c r="A3635" s="263">
        <v>89802</v>
      </c>
      <c r="B3635" s="263" t="s">
        <v>2666</v>
      </c>
      <c r="C3635" s="264" t="s">
        <v>51</v>
      </c>
      <c r="D3635" s="265">
        <v>4.8600000000000003</v>
      </c>
    </row>
    <row r="3636" spans="1:4" ht="13.5">
      <c r="A3636" s="263">
        <v>89803</v>
      </c>
      <c r="B3636" s="263" t="s">
        <v>2667</v>
      </c>
      <c r="C3636" s="264" t="s">
        <v>51</v>
      </c>
      <c r="D3636" s="265">
        <v>8.64</v>
      </c>
    </row>
    <row r="3637" spans="1:4" ht="13.5">
      <c r="A3637" s="263">
        <v>89804</v>
      </c>
      <c r="B3637" s="263" t="s">
        <v>2668</v>
      </c>
      <c r="C3637" s="264" t="s">
        <v>51</v>
      </c>
      <c r="D3637" s="265">
        <v>9.2200000000000006</v>
      </c>
    </row>
    <row r="3638" spans="1:4" ht="13.5">
      <c r="A3638" s="263">
        <v>89805</v>
      </c>
      <c r="B3638" s="263" t="s">
        <v>2669</v>
      </c>
      <c r="C3638" s="264" t="s">
        <v>51</v>
      </c>
      <c r="D3638" s="265">
        <v>8.8800000000000008</v>
      </c>
    </row>
    <row r="3639" spans="1:4" ht="13.5">
      <c r="A3639" s="263">
        <v>89806</v>
      </c>
      <c r="B3639" s="263" t="s">
        <v>2670</v>
      </c>
      <c r="C3639" s="264" t="s">
        <v>51</v>
      </c>
      <c r="D3639" s="265">
        <v>9.3800000000000008</v>
      </c>
    </row>
    <row r="3640" spans="1:4" ht="13.5">
      <c r="A3640" s="263">
        <v>89807</v>
      </c>
      <c r="B3640" s="263" t="s">
        <v>2671</v>
      </c>
      <c r="C3640" s="264" t="s">
        <v>51</v>
      </c>
      <c r="D3640" s="265">
        <v>16.04</v>
      </c>
    </row>
    <row r="3641" spans="1:4" ht="13.5">
      <c r="A3641" s="263">
        <v>89808</v>
      </c>
      <c r="B3641" s="263" t="s">
        <v>2672</v>
      </c>
      <c r="C3641" s="264" t="s">
        <v>51</v>
      </c>
      <c r="D3641" s="265">
        <v>23.23</v>
      </c>
    </row>
    <row r="3642" spans="1:4" ht="13.5">
      <c r="A3642" s="263">
        <v>89809</v>
      </c>
      <c r="B3642" s="263" t="s">
        <v>2673</v>
      </c>
      <c r="C3642" s="264" t="s">
        <v>51</v>
      </c>
      <c r="D3642" s="265">
        <v>12.01</v>
      </c>
    </row>
    <row r="3643" spans="1:4" ht="13.5">
      <c r="A3643" s="263">
        <v>89810</v>
      </c>
      <c r="B3643" s="263" t="s">
        <v>2674</v>
      </c>
      <c r="C3643" s="264" t="s">
        <v>51</v>
      </c>
      <c r="D3643" s="265">
        <v>11.98</v>
      </c>
    </row>
    <row r="3644" spans="1:4" ht="13.5">
      <c r="A3644" s="263">
        <v>89811</v>
      </c>
      <c r="B3644" s="263" t="s">
        <v>2675</v>
      </c>
      <c r="C3644" s="264" t="s">
        <v>51</v>
      </c>
      <c r="D3644" s="265">
        <v>19.8</v>
      </c>
    </row>
    <row r="3645" spans="1:4" ht="13.5">
      <c r="A3645" s="263">
        <v>89812</v>
      </c>
      <c r="B3645" s="263" t="s">
        <v>2676</v>
      </c>
      <c r="C3645" s="264" t="s">
        <v>51</v>
      </c>
      <c r="D3645" s="265">
        <v>33.630000000000003</v>
      </c>
    </row>
    <row r="3646" spans="1:4" ht="13.5">
      <c r="A3646" s="263">
        <v>89813</v>
      </c>
      <c r="B3646" s="263" t="s">
        <v>2677</v>
      </c>
      <c r="C3646" s="264" t="s">
        <v>51</v>
      </c>
      <c r="D3646" s="265">
        <v>4.38</v>
      </c>
    </row>
    <row r="3647" spans="1:4" ht="13.5">
      <c r="A3647" s="263">
        <v>89814</v>
      </c>
      <c r="B3647" s="263" t="s">
        <v>2678</v>
      </c>
      <c r="C3647" s="264" t="s">
        <v>51</v>
      </c>
      <c r="D3647" s="265">
        <v>8.58</v>
      </c>
    </row>
    <row r="3648" spans="1:4" ht="13.5">
      <c r="A3648" s="263">
        <v>89815</v>
      </c>
      <c r="B3648" s="263" t="s">
        <v>2679</v>
      </c>
      <c r="C3648" s="264" t="s">
        <v>51</v>
      </c>
      <c r="D3648" s="265">
        <v>26.76</v>
      </c>
    </row>
    <row r="3649" spans="1:4" ht="13.5">
      <c r="A3649" s="263">
        <v>89816</v>
      </c>
      <c r="B3649" s="263" t="s">
        <v>2680</v>
      </c>
      <c r="C3649" s="264" t="s">
        <v>51</v>
      </c>
      <c r="D3649" s="265">
        <v>39.28</v>
      </c>
    </row>
    <row r="3650" spans="1:4" ht="13.5">
      <c r="A3650" s="263">
        <v>89817</v>
      </c>
      <c r="B3650" s="263" t="s">
        <v>2681</v>
      </c>
      <c r="C3650" s="264" t="s">
        <v>51</v>
      </c>
      <c r="D3650" s="265">
        <v>7.61</v>
      </c>
    </row>
    <row r="3651" spans="1:4" ht="13.5">
      <c r="A3651" s="263">
        <v>89818</v>
      </c>
      <c r="B3651" s="263" t="s">
        <v>2682</v>
      </c>
      <c r="C3651" s="264" t="s">
        <v>51</v>
      </c>
      <c r="D3651" s="265">
        <v>163.13</v>
      </c>
    </row>
    <row r="3652" spans="1:4" ht="13.5">
      <c r="A3652" s="263">
        <v>89819</v>
      </c>
      <c r="B3652" s="263" t="s">
        <v>2683</v>
      </c>
      <c r="C3652" s="264" t="s">
        <v>51</v>
      </c>
      <c r="D3652" s="265">
        <v>10.85</v>
      </c>
    </row>
    <row r="3653" spans="1:4" ht="13.5">
      <c r="A3653" s="263">
        <v>89820</v>
      </c>
      <c r="B3653" s="263" t="s">
        <v>2684</v>
      </c>
      <c r="C3653" s="264" t="s">
        <v>51</v>
      </c>
      <c r="D3653" s="265">
        <v>29.27</v>
      </c>
    </row>
    <row r="3654" spans="1:4" ht="13.5">
      <c r="A3654" s="263">
        <v>89821</v>
      </c>
      <c r="B3654" s="263" t="s">
        <v>2685</v>
      </c>
      <c r="C3654" s="264" t="s">
        <v>51</v>
      </c>
      <c r="D3654" s="265">
        <v>9.56</v>
      </c>
    </row>
    <row r="3655" spans="1:4" ht="13.5">
      <c r="A3655" s="263">
        <v>89822</v>
      </c>
      <c r="B3655" s="263" t="s">
        <v>2686</v>
      </c>
      <c r="C3655" s="264" t="s">
        <v>51</v>
      </c>
      <c r="D3655" s="265">
        <v>20.07</v>
      </c>
    </row>
    <row r="3656" spans="1:4" ht="13.5">
      <c r="A3656" s="263">
        <v>89823</v>
      </c>
      <c r="B3656" s="263" t="s">
        <v>2687</v>
      </c>
      <c r="C3656" s="264" t="s">
        <v>51</v>
      </c>
      <c r="D3656" s="265">
        <v>15.57</v>
      </c>
    </row>
    <row r="3657" spans="1:4" ht="13.5">
      <c r="A3657" s="263">
        <v>89824</v>
      </c>
      <c r="B3657" s="263" t="s">
        <v>2688</v>
      </c>
      <c r="C3657" s="264" t="s">
        <v>51</v>
      </c>
      <c r="D3657" s="265">
        <v>36.71</v>
      </c>
    </row>
    <row r="3658" spans="1:4" ht="13.5">
      <c r="A3658" s="263">
        <v>89825</v>
      </c>
      <c r="B3658" s="263" t="s">
        <v>2689</v>
      </c>
      <c r="C3658" s="264" t="s">
        <v>51</v>
      </c>
      <c r="D3658" s="265">
        <v>9.5299999999999994</v>
      </c>
    </row>
    <row r="3659" spans="1:4" ht="13.5">
      <c r="A3659" s="263">
        <v>89826</v>
      </c>
      <c r="B3659" s="263" t="s">
        <v>2690</v>
      </c>
      <c r="C3659" s="264" t="s">
        <v>51</v>
      </c>
      <c r="D3659" s="265">
        <v>166.23</v>
      </c>
    </row>
    <row r="3660" spans="1:4" ht="13.5">
      <c r="A3660" s="263">
        <v>89827</v>
      </c>
      <c r="B3660" s="263" t="s">
        <v>2691</v>
      </c>
      <c r="C3660" s="264" t="s">
        <v>51</v>
      </c>
      <c r="D3660" s="265">
        <v>10.53</v>
      </c>
    </row>
    <row r="3661" spans="1:4" ht="13.5">
      <c r="A3661" s="263">
        <v>89828</v>
      </c>
      <c r="B3661" s="263" t="s">
        <v>2692</v>
      </c>
      <c r="C3661" s="264" t="s">
        <v>51</v>
      </c>
      <c r="D3661" s="265">
        <v>57.24</v>
      </c>
    </row>
    <row r="3662" spans="1:4" ht="13.5">
      <c r="A3662" s="263">
        <v>89829</v>
      </c>
      <c r="B3662" s="263" t="s">
        <v>2693</v>
      </c>
      <c r="C3662" s="264" t="s">
        <v>51</v>
      </c>
      <c r="D3662" s="265">
        <v>16.73</v>
      </c>
    </row>
    <row r="3663" spans="1:4" ht="13.5">
      <c r="A3663" s="263">
        <v>89830</v>
      </c>
      <c r="B3663" s="263" t="s">
        <v>2694</v>
      </c>
      <c r="C3663" s="264" t="s">
        <v>51</v>
      </c>
      <c r="D3663" s="265">
        <v>18.100000000000001</v>
      </c>
    </row>
    <row r="3664" spans="1:4" ht="13.5">
      <c r="A3664" s="263">
        <v>89831</v>
      </c>
      <c r="B3664" s="263" t="s">
        <v>2695</v>
      </c>
      <c r="C3664" s="264" t="s">
        <v>51</v>
      </c>
      <c r="D3664" s="265">
        <v>199.25</v>
      </c>
    </row>
    <row r="3665" spans="1:4" ht="13.5">
      <c r="A3665" s="263">
        <v>89832</v>
      </c>
      <c r="B3665" s="263" t="s">
        <v>2696</v>
      </c>
      <c r="C3665" s="264" t="s">
        <v>51</v>
      </c>
      <c r="D3665" s="265">
        <v>38.6</v>
      </c>
    </row>
    <row r="3666" spans="1:4" ht="13.5">
      <c r="A3666" s="263">
        <v>89833</v>
      </c>
      <c r="B3666" s="263" t="s">
        <v>2697</v>
      </c>
      <c r="C3666" s="264" t="s">
        <v>51</v>
      </c>
      <c r="D3666" s="265">
        <v>21</v>
      </c>
    </row>
    <row r="3667" spans="1:4" ht="13.5">
      <c r="A3667" s="263">
        <v>89834</v>
      </c>
      <c r="B3667" s="263" t="s">
        <v>2698</v>
      </c>
      <c r="C3667" s="264" t="s">
        <v>51</v>
      </c>
      <c r="D3667" s="265">
        <v>24.22</v>
      </c>
    </row>
    <row r="3668" spans="1:4" ht="13.5">
      <c r="A3668" s="263">
        <v>89835</v>
      </c>
      <c r="B3668" s="263" t="s">
        <v>2699</v>
      </c>
      <c r="C3668" s="264" t="s">
        <v>51</v>
      </c>
      <c r="D3668" s="265">
        <v>37.369999999999997</v>
      </c>
    </row>
    <row r="3669" spans="1:4" ht="13.5">
      <c r="A3669" s="263">
        <v>89836</v>
      </c>
      <c r="B3669" s="263" t="s">
        <v>2700</v>
      </c>
      <c r="C3669" s="264" t="s">
        <v>51</v>
      </c>
      <c r="D3669" s="265">
        <v>269.49</v>
      </c>
    </row>
    <row r="3670" spans="1:4" ht="13.5">
      <c r="A3670" s="263">
        <v>89837</v>
      </c>
      <c r="B3670" s="263" t="s">
        <v>2701</v>
      </c>
      <c r="C3670" s="264" t="s">
        <v>51</v>
      </c>
      <c r="D3670" s="265">
        <v>132.62</v>
      </c>
    </row>
    <row r="3671" spans="1:4" ht="13.5">
      <c r="A3671" s="263">
        <v>89838</v>
      </c>
      <c r="B3671" s="263" t="s">
        <v>2702</v>
      </c>
      <c r="C3671" s="264" t="s">
        <v>51</v>
      </c>
      <c r="D3671" s="265">
        <v>144.41999999999999</v>
      </c>
    </row>
    <row r="3672" spans="1:4" ht="13.5">
      <c r="A3672" s="263">
        <v>89839</v>
      </c>
      <c r="B3672" s="263" t="s">
        <v>2703</v>
      </c>
      <c r="C3672" s="264" t="s">
        <v>51</v>
      </c>
      <c r="D3672" s="265">
        <v>192.21</v>
      </c>
    </row>
    <row r="3673" spans="1:4" ht="13.5">
      <c r="A3673" s="263">
        <v>89840</v>
      </c>
      <c r="B3673" s="263" t="s">
        <v>2704</v>
      </c>
      <c r="C3673" s="264" t="s">
        <v>51</v>
      </c>
      <c r="D3673" s="265">
        <v>164.75</v>
      </c>
    </row>
    <row r="3674" spans="1:4" ht="13.5">
      <c r="A3674" s="263">
        <v>89841</v>
      </c>
      <c r="B3674" s="263" t="s">
        <v>2705</v>
      </c>
      <c r="C3674" s="264" t="s">
        <v>51</v>
      </c>
      <c r="D3674" s="265">
        <v>282.43</v>
      </c>
    </row>
    <row r="3675" spans="1:4" ht="13.5">
      <c r="A3675" s="263">
        <v>89842</v>
      </c>
      <c r="B3675" s="263" t="s">
        <v>2706</v>
      </c>
      <c r="C3675" s="264" t="s">
        <v>51</v>
      </c>
      <c r="D3675" s="265">
        <v>42.87</v>
      </c>
    </row>
    <row r="3676" spans="1:4" ht="13.5">
      <c r="A3676" s="263">
        <v>89844</v>
      </c>
      <c r="B3676" s="263" t="s">
        <v>2707</v>
      </c>
      <c r="C3676" s="264" t="s">
        <v>51</v>
      </c>
      <c r="D3676" s="265">
        <v>54.93</v>
      </c>
    </row>
    <row r="3677" spans="1:4" ht="13.5">
      <c r="A3677" s="263">
        <v>89845</v>
      </c>
      <c r="B3677" s="263" t="s">
        <v>2708</v>
      </c>
      <c r="C3677" s="264" t="s">
        <v>51</v>
      </c>
      <c r="D3677" s="265">
        <v>86.59</v>
      </c>
    </row>
    <row r="3678" spans="1:4" ht="13.5">
      <c r="A3678" s="263">
        <v>89846</v>
      </c>
      <c r="B3678" s="263" t="s">
        <v>2709</v>
      </c>
      <c r="C3678" s="264" t="s">
        <v>51</v>
      </c>
      <c r="D3678" s="265">
        <v>199.55</v>
      </c>
    </row>
    <row r="3679" spans="1:4" ht="13.5">
      <c r="A3679" s="263">
        <v>89847</v>
      </c>
      <c r="B3679" s="263" t="s">
        <v>2710</v>
      </c>
      <c r="C3679" s="264" t="s">
        <v>51</v>
      </c>
      <c r="D3679" s="265">
        <v>244.13</v>
      </c>
    </row>
    <row r="3680" spans="1:4" ht="13.5">
      <c r="A3680" s="263">
        <v>89850</v>
      </c>
      <c r="B3680" s="263" t="s">
        <v>2713</v>
      </c>
      <c r="C3680" s="264" t="s">
        <v>51</v>
      </c>
      <c r="D3680" s="265">
        <v>15.98</v>
      </c>
    </row>
    <row r="3681" spans="1:4" ht="13.5">
      <c r="A3681" s="263">
        <v>89851</v>
      </c>
      <c r="B3681" s="263" t="s">
        <v>2714</v>
      </c>
      <c r="C3681" s="264" t="s">
        <v>51</v>
      </c>
      <c r="D3681" s="265">
        <v>15.95</v>
      </c>
    </row>
    <row r="3682" spans="1:4" ht="13.5">
      <c r="A3682" s="263">
        <v>89852</v>
      </c>
      <c r="B3682" s="263" t="s">
        <v>2715</v>
      </c>
      <c r="C3682" s="264" t="s">
        <v>51</v>
      </c>
      <c r="D3682" s="265">
        <v>23.77</v>
      </c>
    </row>
    <row r="3683" spans="1:4" ht="13.5">
      <c r="A3683" s="263">
        <v>89853</v>
      </c>
      <c r="B3683" s="263" t="s">
        <v>2716</v>
      </c>
      <c r="C3683" s="264" t="s">
        <v>51</v>
      </c>
      <c r="D3683" s="265">
        <v>37.6</v>
      </c>
    </row>
    <row r="3684" spans="1:4" ht="13.5">
      <c r="A3684" s="263">
        <v>89854</v>
      </c>
      <c r="B3684" s="263" t="s">
        <v>2717</v>
      </c>
      <c r="C3684" s="264" t="s">
        <v>51</v>
      </c>
      <c r="D3684" s="265">
        <v>50.16</v>
      </c>
    </row>
    <row r="3685" spans="1:4" ht="13.5">
      <c r="A3685" s="263">
        <v>89855</v>
      </c>
      <c r="B3685" s="263" t="s">
        <v>2718</v>
      </c>
      <c r="C3685" s="264" t="s">
        <v>51</v>
      </c>
      <c r="D3685" s="265">
        <v>52.94</v>
      </c>
    </row>
    <row r="3686" spans="1:4" ht="13.5">
      <c r="A3686" s="263">
        <v>89856</v>
      </c>
      <c r="B3686" s="263" t="s">
        <v>2719</v>
      </c>
      <c r="C3686" s="264" t="s">
        <v>51</v>
      </c>
      <c r="D3686" s="265">
        <v>12.2</v>
      </c>
    </row>
    <row r="3687" spans="1:4" ht="13.5">
      <c r="A3687" s="263">
        <v>89857</v>
      </c>
      <c r="B3687" s="263" t="s">
        <v>2720</v>
      </c>
      <c r="C3687" s="264" t="s">
        <v>51</v>
      </c>
      <c r="D3687" s="265">
        <v>18.21</v>
      </c>
    </row>
    <row r="3688" spans="1:4" ht="13.5">
      <c r="A3688" s="263">
        <v>89859</v>
      </c>
      <c r="B3688" s="263" t="s">
        <v>2721</v>
      </c>
      <c r="C3688" s="264" t="s">
        <v>51</v>
      </c>
      <c r="D3688" s="265">
        <v>60.05</v>
      </c>
    </row>
    <row r="3689" spans="1:4" ht="13.5">
      <c r="A3689" s="263">
        <v>89860</v>
      </c>
      <c r="B3689" s="263" t="s">
        <v>2722</v>
      </c>
      <c r="C3689" s="264" t="s">
        <v>51</v>
      </c>
      <c r="D3689" s="265">
        <v>26.29</v>
      </c>
    </row>
    <row r="3690" spans="1:4" ht="13.5">
      <c r="A3690" s="263">
        <v>89861</v>
      </c>
      <c r="B3690" s="263" t="s">
        <v>2723</v>
      </c>
      <c r="C3690" s="264" t="s">
        <v>51</v>
      </c>
      <c r="D3690" s="265">
        <v>29.51</v>
      </c>
    </row>
    <row r="3691" spans="1:4" ht="13.5">
      <c r="A3691" s="263">
        <v>89862</v>
      </c>
      <c r="B3691" s="263" t="s">
        <v>2724</v>
      </c>
      <c r="C3691" s="264" t="s">
        <v>51</v>
      </c>
      <c r="D3691" s="265">
        <v>56.91</v>
      </c>
    </row>
    <row r="3692" spans="1:4" ht="13.5">
      <c r="A3692" s="263">
        <v>89863</v>
      </c>
      <c r="B3692" s="263" t="s">
        <v>2725</v>
      </c>
      <c r="C3692" s="264" t="s">
        <v>51</v>
      </c>
      <c r="D3692" s="265">
        <v>110.73</v>
      </c>
    </row>
    <row r="3693" spans="1:4" ht="13.5">
      <c r="A3693" s="263">
        <v>89866</v>
      </c>
      <c r="B3693" s="263" t="s">
        <v>2726</v>
      </c>
      <c r="C3693" s="264" t="s">
        <v>51</v>
      </c>
      <c r="D3693" s="265">
        <v>3.47</v>
      </c>
    </row>
    <row r="3694" spans="1:4" ht="13.5">
      <c r="A3694" s="263">
        <v>89867</v>
      </c>
      <c r="B3694" s="263" t="s">
        <v>2727</v>
      </c>
      <c r="C3694" s="264" t="s">
        <v>51</v>
      </c>
      <c r="D3694" s="265">
        <v>3.95</v>
      </c>
    </row>
    <row r="3695" spans="1:4" ht="13.5">
      <c r="A3695" s="263">
        <v>89868</v>
      </c>
      <c r="B3695" s="263" t="s">
        <v>663</v>
      </c>
      <c r="C3695" s="264" t="s">
        <v>51</v>
      </c>
      <c r="D3695" s="265">
        <v>2.5299999999999998</v>
      </c>
    </row>
    <row r="3696" spans="1:4" ht="13.5">
      <c r="A3696" s="263">
        <v>89869</v>
      </c>
      <c r="B3696" s="263" t="s">
        <v>2728</v>
      </c>
      <c r="C3696" s="264" t="s">
        <v>51</v>
      </c>
      <c r="D3696" s="265">
        <v>5.47</v>
      </c>
    </row>
    <row r="3697" spans="1:4" ht="13.5">
      <c r="A3697" s="263">
        <v>89979</v>
      </c>
      <c r="B3697" s="263" t="s">
        <v>2775</v>
      </c>
      <c r="C3697" s="264" t="s">
        <v>51</v>
      </c>
      <c r="D3697" s="265">
        <v>16.399999999999999</v>
      </c>
    </row>
    <row r="3698" spans="1:4" ht="13.5">
      <c r="A3698" s="263">
        <v>89980</v>
      </c>
      <c r="B3698" s="263" t="s">
        <v>2776</v>
      </c>
      <c r="C3698" s="264" t="s">
        <v>51</v>
      </c>
      <c r="D3698" s="265">
        <v>6.23</v>
      </c>
    </row>
    <row r="3699" spans="1:4" ht="13.5">
      <c r="A3699" s="263">
        <v>89981</v>
      </c>
      <c r="B3699" s="263" t="s">
        <v>2777</v>
      </c>
      <c r="C3699" s="264" t="s">
        <v>51</v>
      </c>
      <c r="D3699" s="265">
        <v>14.01</v>
      </c>
    </row>
    <row r="3700" spans="1:4" ht="13.5">
      <c r="A3700" s="263">
        <v>90373</v>
      </c>
      <c r="B3700" s="263" t="s">
        <v>2818</v>
      </c>
      <c r="C3700" s="264" t="s">
        <v>51</v>
      </c>
      <c r="D3700" s="265">
        <v>9.5299999999999994</v>
      </c>
    </row>
    <row r="3701" spans="1:4" ht="13.5">
      <c r="A3701" s="263">
        <v>90374</v>
      </c>
      <c r="B3701" s="263" t="s">
        <v>2819</v>
      </c>
      <c r="C3701" s="264" t="s">
        <v>51</v>
      </c>
      <c r="D3701" s="265">
        <v>14.65</v>
      </c>
    </row>
    <row r="3702" spans="1:4" ht="13.5">
      <c r="A3702" s="263">
        <v>90375</v>
      </c>
      <c r="B3702" s="263" t="s">
        <v>679</v>
      </c>
      <c r="C3702" s="264" t="s">
        <v>51</v>
      </c>
      <c r="D3702" s="265">
        <v>6.15</v>
      </c>
    </row>
    <row r="3703" spans="1:4" ht="13.5">
      <c r="A3703" s="263">
        <v>92287</v>
      </c>
      <c r="B3703" s="263" t="s">
        <v>12474</v>
      </c>
      <c r="C3703" s="264" t="s">
        <v>51</v>
      </c>
      <c r="D3703" s="265">
        <v>10.69</v>
      </c>
    </row>
    <row r="3704" spans="1:4" ht="13.5">
      <c r="A3704" s="263">
        <v>92288</v>
      </c>
      <c r="B3704" s="263" t="s">
        <v>6671</v>
      </c>
      <c r="C3704" s="264" t="s">
        <v>51</v>
      </c>
      <c r="D3704" s="265">
        <v>16.29</v>
      </c>
    </row>
    <row r="3705" spans="1:4" ht="13.5">
      <c r="A3705" s="263">
        <v>92289</v>
      </c>
      <c r="B3705" s="263" t="s">
        <v>6672</v>
      </c>
      <c r="C3705" s="264" t="s">
        <v>51</v>
      </c>
      <c r="D3705" s="265">
        <v>28.18</v>
      </c>
    </row>
    <row r="3706" spans="1:4" ht="13.5">
      <c r="A3706" s="263">
        <v>92290</v>
      </c>
      <c r="B3706" s="263" t="s">
        <v>6673</v>
      </c>
      <c r="C3706" s="264" t="s">
        <v>51</v>
      </c>
      <c r="D3706" s="265">
        <v>42.5</v>
      </c>
    </row>
    <row r="3707" spans="1:4" ht="13.5">
      <c r="A3707" s="263">
        <v>92291</v>
      </c>
      <c r="B3707" s="263" t="s">
        <v>6674</v>
      </c>
      <c r="C3707" s="264" t="s">
        <v>51</v>
      </c>
      <c r="D3707" s="265">
        <v>64.8</v>
      </c>
    </row>
    <row r="3708" spans="1:4" ht="13.5">
      <c r="A3708" s="263">
        <v>92292</v>
      </c>
      <c r="B3708" s="263" t="s">
        <v>6675</v>
      </c>
      <c r="C3708" s="264" t="s">
        <v>51</v>
      </c>
      <c r="D3708" s="265">
        <v>200.05</v>
      </c>
    </row>
    <row r="3709" spans="1:4" ht="13.5">
      <c r="A3709" s="263">
        <v>92293</v>
      </c>
      <c r="B3709" s="263" t="s">
        <v>6676</v>
      </c>
      <c r="C3709" s="264" t="s">
        <v>51</v>
      </c>
      <c r="D3709" s="265">
        <v>6.21</v>
      </c>
    </row>
    <row r="3710" spans="1:4" ht="13.5">
      <c r="A3710" s="263">
        <v>92294</v>
      </c>
      <c r="B3710" s="263" t="s">
        <v>6677</v>
      </c>
      <c r="C3710" s="264" t="s">
        <v>51</v>
      </c>
      <c r="D3710" s="265">
        <v>10.039999999999999</v>
      </c>
    </row>
    <row r="3711" spans="1:4" ht="13.5">
      <c r="A3711" s="263">
        <v>92295</v>
      </c>
      <c r="B3711" s="263" t="s">
        <v>6678</v>
      </c>
      <c r="C3711" s="264" t="s">
        <v>51</v>
      </c>
      <c r="D3711" s="265">
        <v>18.36</v>
      </c>
    </row>
    <row r="3712" spans="1:4" ht="13.5">
      <c r="A3712" s="263">
        <v>92296</v>
      </c>
      <c r="B3712" s="263" t="s">
        <v>6679</v>
      </c>
      <c r="C3712" s="264" t="s">
        <v>51</v>
      </c>
      <c r="D3712" s="265">
        <v>24.35</v>
      </c>
    </row>
    <row r="3713" spans="1:4" ht="13.5">
      <c r="A3713" s="263">
        <v>92297</v>
      </c>
      <c r="B3713" s="263" t="s">
        <v>6680</v>
      </c>
      <c r="C3713" s="264" t="s">
        <v>51</v>
      </c>
      <c r="D3713" s="265">
        <v>37.43</v>
      </c>
    </row>
    <row r="3714" spans="1:4" ht="13.5">
      <c r="A3714" s="263">
        <v>92298</v>
      </c>
      <c r="B3714" s="263" t="s">
        <v>6681</v>
      </c>
      <c r="C3714" s="264" t="s">
        <v>51</v>
      </c>
      <c r="D3714" s="265">
        <v>103.77</v>
      </c>
    </row>
    <row r="3715" spans="1:4" ht="13.5">
      <c r="A3715" s="263">
        <v>92299</v>
      </c>
      <c r="B3715" s="263" t="s">
        <v>6682</v>
      </c>
      <c r="C3715" s="264" t="s">
        <v>51</v>
      </c>
      <c r="D3715" s="265">
        <v>14.12</v>
      </c>
    </row>
    <row r="3716" spans="1:4" ht="13.5">
      <c r="A3716" s="263">
        <v>92300</v>
      </c>
      <c r="B3716" s="263" t="s">
        <v>6683</v>
      </c>
      <c r="C3716" s="264" t="s">
        <v>51</v>
      </c>
      <c r="D3716" s="265">
        <v>20.82</v>
      </c>
    </row>
    <row r="3717" spans="1:4" ht="13.5">
      <c r="A3717" s="263">
        <v>92301</v>
      </c>
      <c r="B3717" s="263" t="s">
        <v>6684</v>
      </c>
      <c r="C3717" s="264" t="s">
        <v>51</v>
      </c>
      <c r="D3717" s="265">
        <v>40.020000000000003</v>
      </c>
    </row>
    <row r="3718" spans="1:4" ht="13.5">
      <c r="A3718" s="263">
        <v>92302</v>
      </c>
      <c r="B3718" s="263" t="s">
        <v>6685</v>
      </c>
      <c r="C3718" s="264" t="s">
        <v>51</v>
      </c>
      <c r="D3718" s="265">
        <v>52.79</v>
      </c>
    </row>
    <row r="3719" spans="1:4" ht="13.5">
      <c r="A3719" s="263">
        <v>92303</v>
      </c>
      <c r="B3719" s="263" t="s">
        <v>6686</v>
      </c>
      <c r="C3719" s="264" t="s">
        <v>51</v>
      </c>
      <c r="D3719" s="265">
        <v>95.88</v>
      </c>
    </row>
    <row r="3720" spans="1:4" ht="13.5">
      <c r="A3720" s="263">
        <v>92304</v>
      </c>
      <c r="B3720" s="263" t="s">
        <v>6687</v>
      </c>
      <c r="C3720" s="264" t="s">
        <v>51</v>
      </c>
      <c r="D3720" s="265">
        <v>247.03</v>
      </c>
    </row>
    <row r="3721" spans="1:4" ht="13.5">
      <c r="A3721" s="263">
        <v>92311</v>
      </c>
      <c r="B3721" s="263" t="s">
        <v>6688</v>
      </c>
      <c r="C3721" s="264" t="s">
        <v>51</v>
      </c>
      <c r="D3721" s="265">
        <v>8.0299999999999994</v>
      </c>
    </row>
    <row r="3722" spans="1:4" ht="13.5">
      <c r="A3722" s="263">
        <v>92312</v>
      </c>
      <c r="B3722" s="263" t="s">
        <v>6689</v>
      </c>
      <c r="C3722" s="264" t="s">
        <v>51</v>
      </c>
      <c r="D3722" s="265">
        <v>12.75</v>
      </c>
    </row>
    <row r="3723" spans="1:4" ht="13.5">
      <c r="A3723" s="263">
        <v>92313</v>
      </c>
      <c r="B3723" s="263" t="s">
        <v>6690</v>
      </c>
      <c r="C3723" s="264" t="s">
        <v>51</v>
      </c>
      <c r="D3723" s="265">
        <v>18.36</v>
      </c>
    </row>
    <row r="3724" spans="1:4" ht="13.5">
      <c r="A3724" s="263">
        <v>92314</v>
      </c>
      <c r="B3724" s="263" t="s">
        <v>6691</v>
      </c>
      <c r="C3724" s="264" t="s">
        <v>51</v>
      </c>
      <c r="D3724" s="265">
        <v>5.23</v>
      </c>
    </row>
    <row r="3725" spans="1:4" ht="13.5">
      <c r="A3725" s="263">
        <v>92315</v>
      </c>
      <c r="B3725" s="263" t="s">
        <v>6692</v>
      </c>
      <c r="C3725" s="264" t="s">
        <v>51</v>
      </c>
      <c r="D3725" s="265">
        <v>7.61</v>
      </c>
    </row>
    <row r="3726" spans="1:4" ht="13.5">
      <c r="A3726" s="263">
        <v>92316</v>
      </c>
      <c r="B3726" s="263" t="s">
        <v>6693</v>
      </c>
      <c r="C3726" s="264" t="s">
        <v>51</v>
      </c>
      <c r="D3726" s="265">
        <v>11.44</v>
      </c>
    </row>
    <row r="3727" spans="1:4" ht="13.5">
      <c r="A3727" s="263">
        <v>92317</v>
      </c>
      <c r="B3727" s="263" t="s">
        <v>6694</v>
      </c>
      <c r="C3727" s="264" t="s">
        <v>51</v>
      </c>
      <c r="D3727" s="265">
        <v>10.92</v>
      </c>
    </row>
    <row r="3728" spans="1:4" ht="13.5">
      <c r="A3728" s="263">
        <v>92318</v>
      </c>
      <c r="B3728" s="263" t="s">
        <v>6695</v>
      </c>
      <c r="C3728" s="264" t="s">
        <v>51</v>
      </c>
      <c r="D3728" s="265">
        <v>16.89</v>
      </c>
    </row>
    <row r="3729" spans="1:4" ht="13.5">
      <c r="A3729" s="263">
        <v>92319</v>
      </c>
      <c r="B3729" s="263" t="s">
        <v>6696</v>
      </c>
      <c r="C3729" s="264" t="s">
        <v>51</v>
      </c>
      <c r="D3729" s="265">
        <v>23.58</v>
      </c>
    </row>
    <row r="3730" spans="1:4" ht="13.5">
      <c r="A3730" s="263">
        <v>92326</v>
      </c>
      <c r="B3730" s="263" t="s">
        <v>6697</v>
      </c>
      <c r="C3730" s="264" t="s">
        <v>51</v>
      </c>
      <c r="D3730" s="265">
        <v>9.34</v>
      </c>
    </row>
    <row r="3731" spans="1:4" ht="13.5">
      <c r="A3731" s="263">
        <v>92327</v>
      </c>
      <c r="B3731" s="263" t="s">
        <v>6698</v>
      </c>
      <c r="C3731" s="264" t="s">
        <v>51</v>
      </c>
      <c r="D3731" s="265">
        <v>14.67</v>
      </c>
    </row>
    <row r="3732" spans="1:4" ht="13.5">
      <c r="A3732" s="263">
        <v>92328</v>
      </c>
      <c r="B3732" s="263" t="s">
        <v>6699</v>
      </c>
      <c r="C3732" s="264" t="s">
        <v>51</v>
      </c>
      <c r="D3732" s="265">
        <v>21.76</v>
      </c>
    </row>
    <row r="3733" spans="1:4" ht="13.5">
      <c r="A3733" s="263">
        <v>92329</v>
      </c>
      <c r="B3733" s="263" t="s">
        <v>6700</v>
      </c>
      <c r="C3733" s="264" t="s">
        <v>51</v>
      </c>
      <c r="D3733" s="265">
        <v>5.37</v>
      </c>
    </row>
    <row r="3734" spans="1:4" ht="13.5">
      <c r="A3734" s="263">
        <v>92330</v>
      </c>
      <c r="B3734" s="263" t="s">
        <v>6701</v>
      </c>
      <c r="C3734" s="264" t="s">
        <v>51</v>
      </c>
      <c r="D3734" s="265">
        <v>8.86</v>
      </c>
    </row>
    <row r="3735" spans="1:4" ht="13.5">
      <c r="A3735" s="263">
        <v>92331</v>
      </c>
      <c r="B3735" s="263" t="s">
        <v>6702</v>
      </c>
      <c r="C3735" s="264" t="s">
        <v>51</v>
      </c>
      <c r="D3735" s="265">
        <v>13.72</v>
      </c>
    </row>
    <row r="3736" spans="1:4" ht="13.5">
      <c r="A3736" s="263">
        <v>92332</v>
      </c>
      <c r="B3736" s="263" t="s">
        <v>6703</v>
      </c>
      <c r="C3736" s="264" t="s">
        <v>51</v>
      </c>
      <c r="D3736" s="265">
        <v>11.11</v>
      </c>
    </row>
    <row r="3737" spans="1:4" ht="13.5">
      <c r="A3737" s="263">
        <v>92333</v>
      </c>
      <c r="B3737" s="263" t="s">
        <v>6704</v>
      </c>
      <c r="C3737" s="264" t="s">
        <v>51</v>
      </c>
      <c r="D3737" s="265">
        <v>19.41</v>
      </c>
    </row>
    <row r="3738" spans="1:4" ht="13.5">
      <c r="A3738" s="263">
        <v>92334</v>
      </c>
      <c r="B3738" s="263" t="s">
        <v>6705</v>
      </c>
      <c r="C3738" s="264" t="s">
        <v>51</v>
      </c>
      <c r="D3738" s="265">
        <v>28.09</v>
      </c>
    </row>
    <row r="3739" spans="1:4" ht="13.5">
      <c r="A3739" s="263">
        <v>92344</v>
      </c>
      <c r="B3739" s="263" t="s">
        <v>868</v>
      </c>
      <c r="C3739" s="264" t="s">
        <v>51</v>
      </c>
      <c r="D3739" s="265">
        <v>37.96</v>
      </c>
    </row>
    <row r="3740" spans="1:4" ht="13.5">
      <c r="A3740" s="263">
        <v>92345</v>
      </c>
      <c r="B3740" s="263" t="s">
        <v>3448</v>
      </c>
      <c r="C3740" s="264" t="s">
        <v>51</v>
      </c>
      <c r="D3740" s="265">
        <v>37.950000000000003</v>
      </c>
    </row>
    <row r="3741" spans="1:4" ht="13.5">
      <c r="A3741" s="263">
        <v>92346</v>
      </c>
      <c r="B3741" s="263" t="s">
        <v>3449</v>
      </c>
      <c r="C3741" s="264" t="s">
        <v>51</v>
      </c>
      <c r="D3741" s="265">
        <v>48.52</v>
      </c>
    </row>
    <row r="3742" spans="1:4" ht="13.5">
      <c r="A3742" s="263">
        <v>92347</v>
      </c>
      <c r="B3742" s="263" t="s">
        <v>3450</v>
      </c>
      <c r="C3742" s="264" t="s">
        <v>51</v>
      </c>
      <c r="D3742" s="265">
        <v>53.25</v>
      </c>
    </row>
    <row r="3743" spans="1:4" ht="13.5">
      <c r="A3743" s="263">
        <v>92348</v>
      </c>
      <c r="B3743" s="263" t="s">
        <v>869</v>
      </c>
      <c r="C3743" s="264" t="s">
        <v>51</v>
      </c>
      <c r="D3743" s="265">
        <v>65.959999999999994</v>
      </c>
    </row>
    <row r="3744" spans="1:4" ht="13.5">
      <c r="A3744" s="263">
        <v>92349</v>
      </c>
      <c r="B3744" s="263" t="s">
        <v>3451</v>
      </c>
      <c r="C3744" s="264" t="s">
        <v>51</v>
      </c>
      <c r="D3744" s="265">
        <v>70.17</v>
      </c>
    </row>
    <row r="3745" spans="1:4" ht="13.5">
      <c r="A3745" s="263">
        <v>92350</v>
      </c>
      <c r="B3745" s="263" t="s">
        <v>870</v>
      </c>
      <c r="C3745" s="264" t="s">
        <v>51</v>
      </c>
      <c r="D3745" s="265">
        <v>56.43</v>
      </c>
    </row>
    <row r="3746" spans="1:4" ht="13.5">
      <c r="A3746" s="263">
        <v>92351</v>
      </c>
      <c r="B3746" s="263" t="s">
        <v>871</v>
      </c>
      <c r="C3746" s="264" t="s">
        <v>51</v>
      </c>
      <c r="D3746" s="265">
        <v>55.38</v>
      </c>
    </row>
    <row r="3747" spans="1:4" ht="13.5">
      <c r="A3747" s="263">
        <v>92352</v>
      </c>
      <c r="B3747" s="263" t="s">
        <v>3452</v>
      </c>
      <c r="C3747" s="264" t="s">
        <v>51</v>
      </c>
      <c r="D3747" s="265">
        <v>81.739999999999995</v>
      </c>
    </row>
    <row r="3748" spans="1:4" ht="13.5">
      <c r="A3748" s="263">
        <v>92353</v>
      </c>
      <c r="B3748" s="263" t="s">
        <v>3453</v>
      </c>
      <c r="C3748" s="264" t="s">
        <v>51</v>
      </c>
      <c r="D3748" s="265">
        <v>77.11</v>
      </c>
    </row>
    <row r="3749" spans="1:4" ht="13.5">
      <c r="A3749" s="263">
        <v>92354</v>
      </c>
      <c r="B3749" s="263" t="s">
        <v>872</v>
      </c>
      <c r="C3749" s="264" t="s">
        <v>51</v>
      </c>
      <c r="D3749" s="265">
        <v>106.06</v>
      </c>
    </row>
    <row r="3750" spans="1:4" ht="13.5">
      <c r="A3750" s="263">
        <v>92355</v>
      </c>
      <c r="B3750" s="263" t="s">
        <v>873</v>
      </c>
      <c r="C3750" s="264" t="s">
        <v>51</v>
      </c>
      <c r="D3750" s="265">
        <v>97.15</v>
      </c>
    </row>
    <row r="3751" spans="1:4" ht="13.5">
      <c r="A3751" s="263">
        <v>92356</v>
      </c>
      <c r="B3751" s="263" t="s">
        <v>874</v>
      </c>
      <c r="C3751" s="264" t="s">
        <v>51</v>
      </c>
      <c r="D3751" s="265">
        <v>73.86</v>
      </c>
    </row>
    <row r="3752" spans="1:4" ht="13.5">
      <c r="A3752" s="263">
        <v>92357</v>
      </c>
      <c r="B3752" s="263" t="s">
        <v>875</v>
      </c>
      <c r="C3752" s="264" t="s">
        <v>51</v>
      </c>
      <c r="D3752" s="265">
        <v>105.19</v>
      </c>
    </row>
    <row r="3753" spans="1:4" ht="13.5">
      <c r="A3753" s="263">
        <v>92358</v>
      </c>
      <c r="B3753" s="263" t="s">
        <v>876</v>
      </c>
      <c r="C3753" s="264" t="s">
        <v>51</v>
      </c>
      <c r="D3753" s="265">
        <v>128.75</v>
      </c>
    </row>
    <row r="3754" spans="1:4" ht="13.5">
      <c r="A3754" s="263">
        <v>92369</v>
      </c>
      <c r="B3754" s="263" t="s">
        <v>3461</v>
      </c>
      <c r="C3754" s="264" t="s">
        <v>51</v>
      </c>
      <c r="D3754" s="265">
        <v>21.75</v>
      </c>
    </row>
    <row r="3755" spans="1:4" ht="13.5">
      <c r="A3755" s="263">
        <v>92370</v>
      </c>
      <c r="B3755" s="263" t="s">
        <v>3462</v>
      </c>
      <c r="C3755" s="264" t="s">
        <v>51</v>
      </c>
      <c r="D3755" s="265">
        <v>22.6</v>
      </c>
    </row>
    <row r="3756" spans="1:4" ht="13.5">
      <c r="A3756" s="263">
        <v>92371</v>
      </c>
      <c r="B3756" s="263" t="s">
        <v>3463</v>
      </c>
      <c r="C3756" s="264" t="s">
        <v>51</v>
      </c>
      <c r="D3756" s="265">
        <v>25.77</v>
      </c>
    </row>
    <row r="3757" spans="1:4" ht="13.5">
      <c r="A3757" s="263">
        <v>92372</v>
      </c>
      <c r="B3757" s="263" t="s">
        <v>3464</v>
      </c>
      <c r="C3757" s="264" t="s">
        <v>51</v>
      </c>
      <c r="D3757" s="265">
        <v>26.56</v>
      </c>
    </row>
    <row r="3758" spans="1:4" ht="13.5">
      <c r="A3758" s="263">
        <v>92373</v>
      </c>
      <c r="B3758" s="263" t="s">
        <v>3465</v>
      </c>
      <c r="C3758" s="264" t="s">
        <v>51</v>
      </c>
      <c r="D3758" s="265">
        <v>30</v>
      </c>
    </row>
    <row r="3759" spans="1:4" ht="13.5">
      <c r="A3759" s="263">
        <v>92374</v>
      </c>
      <c r="B3759" s="263" t="s">
        <v>3466</v>
      </c>
      <c r="C3759" s="264" t="s">
        <v>51</v>
      </c>
      <c r="D3759" s="265">
        <v>30.15</v>
      </c>
    </row>
    <row r="3760" spans="1:4" ht="13.5">
      <c r="A3760" s="263">
        <v>92375</v>
      </c>
      <c r="B3760" s="263" t="s">
        <v>3467</v>
      </c>
      <c r="C3760" s="264" t="s">
        <v>51</v>
      </c>
      <c r="D3760" s="265">
        <v>37.93</v>
      </c>
    </row>
    <row r="3761" spans="1:4" ht="13.5">
      <c r="A3761" s="263">
        <v>92376</v>
      </c>
      <c r="B3761" s="263" t="s">
        <v>3468</v>
      </c>
      <c r="C3761" s="264" t="s">
        <v>51</v>
      </c>
      <c r="D3761" s="265">
        <v>37.92</v>
      </c>
    </row>
    <row r="3762" spans="1:4" ht="13.5">
      <c r="A3762" s="263">
        <v>92377</v>
      </c>
      <c r="B3762" s="263" t="s">
        <v>3469</v>
      </c>
      <c r="C3762" s="264" t="s">
        <v>51</v>
      </c>
      <c r="D3762" s="265">
        <v>49.64</v>
      </c>
    </row>
    <row r="3763" spans="1:4" ht="13.5">
      <c r="A3763" s="263">
        <v>92378</v>
      </c>
      <c r="B3763" s="263" t="s">
        <v>3470</v>
      </c>
      <c r="C3763" s="264" t="s">
        <v>51</v>
      </c>
      <c r="D3763" s="265">
        <v>54.37</v>
      </c>
    </row>
    <row r="3764" spans="1:4" ht="13.5">
      <c r="A3764" s="263">
        <v>92379</v>
      </c>
      <c r="B3764" s="263" t="s">
        <v>3471</v>
      </c>
      <c r="C3764" s="264" t="s">
        <v>51</v>
      </c>
      <c r="D3764" s="265">
        <v>68.28</v>
      </c>
    </row>
    <row r="3765" spans="1:4" ht="13.5">
      <c r="A3765" s="263">
        <v>92380</v>
      </c>
      <c r="B3765" s="263" t="s">
        <v>3472</v>
      </c>
      <c r="C3765" s="264" t="s">
        <v>51</v>
      </c>
      <c r="D3765" s="265">
        <v>72.489999999999995</v>
      </c>
    </row>
    <row r="3766" spans="1:4" ht="13.5">
      <c r="A3766" s="263">
        <v>92381</v>
      </c>
      <c r="B3766" s="263" t="s">
        <v>3473</v>
      </c>
      <c r="C3766" s="264" t="s">
        <v>51</v>
      </c>
      <c r="D3766" s="265">
        <v>32.840000000000003</v>
      </c>
    </row>
    <row r="3767" spans="1:4" ht="13.5">
      <c r="A3767" s="263">
        <v>92382</v>
      </c>
      <c r="B3767" s="263" t="s">
        <v>3474</v>
      </c>
      <c r="C3767" s="264" t="s">
        <v>51</v>
      </c>
      <c r="D3767" s="265">
        <v>31.71</v>
      </c>
    </row>
    <row r="3768" spans="1:4" ht="13.5">
      <c r="A3768" s="263">
        <v>92383</v>
      </c>
      <c r="B3768" s="263" t="s">
        <v>3475</v>
      </c>
      <c r="C3768" s="264" t="s">
        <v>51</v>
      </c>
      <c r="D3768" s="265">
        <v>40.21</v>
      </c>
    </row>
    <row r="3769" spans="1:4" ht="13.5">
      <c r="A3769" s="263">
        <v>92384</v>
      </c>
      <c r="B3769" s="263" t="s">
        <v>3476</v>
      </c>
      <c r="C3769" s="264" t="s">
        <v>51</v>
      </c>
      <c r="D3769" s="265">
        <v>37.97</v>
      </c>
    </row>
    <row r="3770" spans="1:4" ht="13.5">
      <c r="A3770" s="263">
        <v>92385</v>
      </c>
      <c r="B3770" s="263" t="s">
        <v>3477</v>
      </c>
      <c r="C3770" s="264" t="s">
        <v>51</v>
      </c>
      <c r="D3770" s="265">
        <v>45.69</v>
      </c>
    </row>
    <row r="3771" spans="1:4" ht="13.5">
      <c r="A3771" s="263">
        <v>92386</v>
      </c>
      <c r="B3771" s="263" t="s">
        <v>3478</v>
      </c>
      <c r="C3771" s="264" t="s">
        <v>51</v>
      </c>
      <c r="D3771" s="265">
        <v>44.15</v>
      </c>
    </row>
    <row r="3772" spans="1:4" ht="13.5">
      <c r="A3772" s="263">
        <v>92387</v>
      </c>
      <c r="B3772" s="263" t="s">
        <v>3479</v>
      </c>
      <c r="C3772" s="264" t="s">
        <v>51</v>
      </c>
      <c r="D3772" s="265">
        <v>56.38</v>
      </c>
    </row>
    <row r="3773" spans="1:4" ht="13.5">
      <c r="A3773" s="263">
        <v>92388</v>
      </c>
      <c r="B3773" s="263" t="s">
        <v>3480</v>
      </c>
      <c r="C3773" s="264" t="s">
        <v>51</v>
      </c>
      <c r="D3773" s="265">
        <v>55.33</v>
      </c>
    </row>
    <row r="3774" spans="1:4" ht="13.5">
      <c r="A3774" s="263">
        <v>92389</v>
      </c>
      <c r="B3774" s="263" t="s">
        <v>3481</v>
      </c>
      <c r="C3774" s="264" t="s">
        <v>51</v>
      </c>
      <c r="D3774" s="265">
        <v>83.46</v>
      </c>
    </row>
    <row r="3775" spans="1:4" ht="13.5">
      <c r="A3775" s="263">
        <v>92390</v>
      </c>
      <c r="B3775" s="263" t="s">
        <v>3482</v>
      </c>
      <c r="C3775" s="264" t="s">
        <v>51</v>
      </c>
      <c r="D3775" s="265">
        <v>78.83</v>
      </c>
    </row>
    <row r="3776" spans="1:4" ht="13.5">
      <c r="A3776" s="263">
        <v>92635</v>
      </c>
      <c r="B3776" s="263" t="s">
        <v>3672</v>
      </c>
      <c r="C3776" s="264" t="s">
        <v>51</v>
      </c>
      <c r="D3776" s="265">
        <v>109.54</v>
      </c>
    </row>
    <row r="3777" spans="1:4" ht="13.5">
      <c r="A3777" s="263">
        <v>92636</v>
      </c>
      <c r="B3777" s="263" t="s">
        <v>3673</v>
      </c>
      <c r="C3777" s="264" t="s">
        <v>51</v>
      </c>
      <c r="D3777" s="265">
        <v>100.63</v>
      </c>
    </row>
    <row r="3778" spans="1:4" ht="13.5">
      <c r="A3778" s="263">
        <v>92637</v>
      </c>
      <c r="B3778" s="263" t="s">
        <v>3674</v>
      </c>
      <c r="C3778" s="264" t="s">
        <v>51</v>
      </c>
      <c r="D3778" s="265">
        <v>42.72</v>
      </c>
    </row>
    <row r="3779" spans="1:4" ht="13.5">
      <c r="A3779" s="263">
        <v>92638</v>
      </c>
      <c r="B3779" s="263" t="s">
        <v>3675</v>
      </c>
      <c r="C3779" s="264" t="s">
        <v>51</v>
      </c>
      <c r="D3779" s="265">
        <v>50.94</v>
      </c>
    </row>
    <row r="3780" spans="1:4" ht="13.5">
      <c r="A3780" s="263">
        <v>92639</v>
      </c>
      <c r="B3780" s="263" t="s">
        <v>3676</v>
      </c>
      <c r="C3780" s="264" t="s">
        <v>51</v>
      </c>
      <c r="D3780" s="265">
        <v>58.31</v>
      </c>
    </row>
    <row r="3781" spans="1:4" ht="13.5">
      <c r="A3781" s="263">
        <v>92640</v>
      </c>
      <c r="B3781" s="263" t="s">
        <v>3677</v>
      </c>
      <c r="C3781" s="264" t="s">
        <v>51</v>
      </c>
      <c r="D3781" s="265">
        <v>73.760000000000005</v>
      </c>
    </row>
    <row r="3782" spans="1:4" ht="13.5">
      <c r="A3782" s="263">
        <v>92642</v>
      </c>
      <c r="B3782" s="263" t="s">
        <v>3678</v>
      </c>
      <c r="C3782" s="264" t="s">
        <v>51</v>
      </c>
      <c r="D3782" s="265">
        <v>107.44</v>
      </c>
    </row>
    <row r="3783" spans="1:4" ht="13.5">
      <c r="A3783" s="263">
        <v>92644</v>
      </c>
      <c r="B3783" s="263" t="s">
        <v>3679</v>
      </c>
      <c r="C3783" s="264" t="s">
        <v>51</v>
      </c>
      <c r="D3783" s="265">
        <v>133.38</v>
      </c>
    </row>
    <row r="3784" spans="1:4" ht="13.5">
      <c r="A3784" s="263">
        <v>92657</v>
      </c>
      <c r="B3784" s="263" t="s">
        <v>3688</v>
      </c>
      <c r="C3784" s="264" t="s">
        <v>51</v>
      </c>
      <c r="D3784" s="265">
        <v>15.5</v>
      </c>
    </row>
    <row r="3785" spans="1:4" ht="13.5">
      <c r="A3785" s="263">
        <v>92658</v>
      </c>
      <c r="B3785" s="263" t="s">
        <v>3689</v>
      </c>
      <c r="C3785" s="264" t="s">
        <v>51</v>
      </c>
      <c r="D3785" s="265">
        <v>16.350000000000001</v>
      </c>
    </row>
    <row r="3786" spans="1:4" ht="13.5">
      <c r="A3786" s="263">
        <v>92659</v>
      </c>
      <c r="B3786" s="263" t="s">
        <v>3690</v>
      </c>
      <c r="C3786" s="264" t="s">
        <v>51</v>
      </c>
      <c r="D3786" s="265">
        <v>18.66</v>
      </c>
    </row>
    <row r="3787" spans="1:4" ht="13.5">
      <c r="A3787" s="263">
        <v>92660</v>
      </c>
      <c r="B3787" s="263" t="s">
        <v>3691</v>
      </c>
      <c r="C3787" s="264" t="s">
        <v>51</v>
      </c>
      <c r="D3787" s="265">
        <v>19.45</v>
      </c>
    </row>
    <row r="3788" spans="1:4" ht="13.5">
      <c r="A3788" s="263">
        <v>92661</v>
      </c>
      <c r="B3788" s="263" t="s">
        <v>3692</v>
      </c>
      <c r="C3788" s="264" t="s">
        <v>51</v>
      </c>
      <c r="D3788" s="265">
        <v>21.9</v>
      </c>
    </row>
    <row r="3789" spans="1:4" ht="13.5">
      <c r="A3789" s="263">
        <v>92662</v>
      </c>
      <c r="B3789" s="263" t="s">
        <v>3693</v>
      </c>
      <c r="C3789" s="264" t="s">
        <v>51</v>
      </c>
      <c r="D3789" s="265">
        <v>22.05</v>
      </c>
    </row>
    <row r="3790" spans="1:4" ht="13.5">
      <c r="A3790" s="263">
        <v>92663</v>
      </c>
      <c r="B3790" s="263" t="s">
        <v>3694</v>
      </c>
      <c r="C3790" s="264" t="s">
        <v>51</v>
      </c>
      <c r="D3790" s="265">
        <v>28.59</v>
      </c>
    </row>
    <row r="3791" spans="1:4" ht="13.5">
      <c r="A3791" s="263">
        <v>92664</v>
      </c>
      <c r="B3791" s="263" t="s">
        <v>3695</v>
      </c>
      <c r="C3791" s="264" t="s">
        <v>51</v>
      </c>
      <c r="D3791" s="265">
        <v>28.58</v>
      </c>
    </row>
    <row r="3792" spans="1:4" ht="13.5">
      <c r="A3792" s="263">
        <v>92665</v>
      </c>
      <c r="B3792" s="263" t="s">
        <v>3696</v>
      </c>
      <c r="C3792" s="264" t="s">
        <v>51</v>
      </c>
      <c r="D3792" s="265">
        <v>38.47</v>
      </c>
    </row>
    <row r="3793" spans="1:4" ht="13.5">
      <c r="A3793" s="263">
        <v>92666</v>
      </c>
      <c r="B3793" s="263" t="s">
        <v>3697</v>
      </c>
      <c r="C3793" s="264" t="s">
        <v>51</v>
      </c>
      <c r="D3793" s="265">
        <v>43.2</v>
      </c>
    </row>
    <row r="3794" spans="1:4" ht="13.5">
      <c r="A3794" s="263">
        <v>92667</v>
      </c>
      <c r="B3794" s="263" t="s">
        <v>3698</v>
      </c>
      <c r="C3794" s="264" t="s">
        <v>51</v>
      </c>
      <c r="D3794" s="265">
        <v>55.28</v>
      </c>
    </row>
    <row r="3795" spans="1:4" ht="13.5">
      <c r="A3795" s="263">
        <v>92668</v>
      </c>
      <c r="B3795" s="263" t="s">
        <v>3699</v>
      </c>
      <c r="C3795" s="264" t="s">
        <v>51</v>
      </c>
      <c r="D3795" s="265">
        <v>59.49</v>
      </c>
    </row>
    <row r="3796" spans="1:4" ht="13.5">
      <c r="A3796" s="263">
        <v>92669</v>
      </c>
      <c r="B3796" s="263" t="s">
        <v>3700</v>
      </c>
      <c r="C3796" s="264" t="s">
        <v>51</v>
      </c>
      <c r="D3796" s="265">
        <v>23.45</v>
      </c>
    </row>
    <row r="3797" spans="1:4" ht="13.5">
      <c r="A3797" s="263">
        <v>92670</v>
      </c>
      <c r="B3797" s="263" t="s">
        <v>3701</v>
      </c>
      <c r="C3797" s="264" t="s">
        <v>51</v>
      </c>
      <c r="D3797" s="265">
        <v>22.32</v>
      </c>
    </row>
    <row r="3798" spans="1:4" ht="13.5">
      <c r="A3798" s="263">
        <v>92671</v>
      </c>
      <c r="B3798" s="263" t="s">
        <v>3702</v>
      </c>
      <c r="C3798" s="264" t="s">
        <v>51</v>
      </c>
      <c r="D3798" s="265">
        <v>29.56</v>
      </c>
    </row>
    <row r="3799" spans="1:4" ht="13.5">
      <c r="A3799" s="263">
        <v>92672</v>
      </c>
      <c r="B3799" s="263" t="s">
        <v>3703</v>
      </c>
      <c r="C3799" s="264" t="s">
        <v>51</v>
      </c>
      <c r="D3799" s="265">
        <v>27.32</v>
      </c>
    </row>
    <row r="3800" spans="1:4" ht="13.5">
      <c r="A3800" s="263">
        <v>92673</v>
      </c>
      <c r="B3800" s="263" t="s">
        <v>3704</v>
      </c>
      <c r="C3800" s="264" t="s">
        <v>51</v>
      </c>
      <c r="D3800" s="265">
        <v>33.549999999999997</v>
      </c>
    </row>
    <row r="3801" spans="1:4" ht="13.5">
      <c r="A3801" s="263">
        <v>92674</v>
      </c>
      <c r="B3801" s="263" t="s">
        <v>3705</v>
      </c>
      <c r="C3801" s="264" t="s">
        <v>51</v>
      </c>
      <c r="D3801" s="265">
        <v>32.01</v>
      </c>
    </row>
    <row r="3802" spans="1:4" ht="13.5">
      <c r="A3802" s="263">
        <v>92675</v>
      </c>
      <c r="B3802" s="263" t="s">
        <v>3706</v>
      </c>
      <c r="C3802" s="264" t="s">
        <v>51</v>
      </c>
      <c r="D3802" s="265">
        <v>42.42</v>
      </c>
    </row>
    <row r="3803" spans="1:4" ht="13.5">
      <c r="A3803" s="263">
        <v>92676</v>
      </c>
      <c r="B3803" s="263" t="s">
        <v>3707</v>
      </c>
      <c r="C3803" s="264" t="s">
        <v>51</v>
      </c>
      <c r="D3803" s="265">
        <v>41.37</v>
      </c>
    </row>
    <row r="3804" spans="1:4" ht="13.5">
      <c r="A3804" s="263">
        <v>92677</v>
      </c>
      <c r="B3804" s="263" t="s">
        <v>3708</v>
      </c>
      <c r="C3804" s="264" t="s">
        <v>51</v>
      </c>
      <c r="D3804" s="265">
        <v>66.73</v>
      </c>
    </row>
    <row r="3805" spans="1:4" ht="13.5">
      <c r="A3805" s="263">
        <v>92678</v>
      </c>
      <c r="B3805" s="263" t="s">
        <v>3709</v>
      </c>
      <c r="C3805" s="264" t="s">
        <v>51</v>
      </c>
      <c r="D3805" s="265">
        <v>62.1</v>
      </c>
    </row>
    <row r="3806" spans="1:4" ht="13.5">
      <c r="A3806" s="263">
        <v>92679</v>
      </c>
      <c r="B3806" s="263" t="s">
        <v>3710</v>
      </c>
      <c r="C3806" s="264" t="s">
        <v>51</v>
      </c>
      <c r="D3806" s="265">
        <v>90.06</v>
      </c>
    </row>
    <row r="3807" spans="1:4" ht="13.5">
      <c r="A3807" s="263">
        <v>92680</v>
      </c>
      <c r="B3807" s="263" t="s">
        <v>3711</v>
      </c>
      <c r="C3807" s="264" t="s">
        <v>51</v>
      </c>
      <c r="D3807" s="265">
        <v>81.150000000000006</v>
      </c>
    </row>
    <row r="3808" spans="1:4" ht="13.5">
      <c r="A3808" s="263">
        <v>92681</v>
      </c>
      <c r="B3808" s="263" t="s">
        <v>3712</v>
      </c>
      <c r="C3808" s="264" t="s">
        <v>51</v>
      </c>
      <c r="D3808" s="265">
        <v>30.19</v>
      </c>
    </row>
    <row r="3809" spans="1:4" ht="13.5">
      <c r="A3809" s="263">
        <v>92682</v>
      </c>
      <c r="B3809" s="263" t="s">
        <v>3713</v>
      </c>
      <c r="C3809" s="264" t="s">
        <v>51</v>
      </c>
      <c r="D3809" s="265">
        <v>36.67</v>
      </c>
    </row>
    <row r="3810" spans="1:4" ht="13.5">
      <c r="A3810" s="263">
        <v>92683</v>
      </c>
      <c r="B3810" s="263" t="s">
        <v>3714</v>
      </c>
      <c r="C3810" s="264" t="s">
        <v>51</v>
      </c>
      <c r="D3810" s="265">
        <v>42.14</v>
      </c>
    </row>
    <row r="3811" spans="1:4" ht="13.5">
      <c r="A3811" s="263">
        <v>92684</v>
      </c>
      <c r="B3811" s="263" t="s">
        <v>3715</v>
      </c>
      <c r="C3811" s="264" t="s">
        <v>51</v>
      </c>
      <c r="D3811" s="265">
        <v>55.14</v>
      </c>
    </row>
    <row r="3812" spans="1:4" ht="13.5">
      <c r="A3812" s="263">
        <v>92685</v>
      </c>
      <c r="B3812" s="263" t="s">
        <v>3716</v>
      </c>
      <c r="C3812" s="264" t="s">
        <v>51</v>
      </c>
      <c r="D3812" s="265">
        <v>85.14</v>
      </c>
    </row>
    <row r="3813" spans="1:4" ht="13.5">
      <c r="A3813" s="263">
        <v>92686</v>
      </c>
      <c r="B3813" s="263" t="s">
        <v>3717</v>
      </c>
      <c r="C3813" s="264" t="s">
        <v>51</v>
      </c>
      <c r="D3813" s="265">
        <v>107.38</v>
      </c>
    </row>
    <row r="3814" spans="1:4" ht="13.5">
      <c r="A3814" s="263">
        <v>92692</v>
      </c>
      <c r="B3814" s="263" t="s">
        <v>3720</v>
      </c>
      <c r="C3814" s="264" t="s">
        <v>51</v>
      </c>
      <c r="D3814" s="265">
        <v>8.4499999999999993</v>
      </c>
    </row>
    <row r="3815" spans="1:4" ht="13.5">
      <c r="A3815" s="263">
        <v>92693</v>
      </c>
      <c r="B3815" s="263" t="s">
        <v>902</v>
      </c>
      <c r="C3815" s="264" t="s">
        <v>51</v>
      </c>
      <c r="D3815" s="265">
        <v>8.64</v>
      </c>
    </row>
    <row r="3816" spans="1:4" ht="13.5">
      <c r="A3816" s="263">
        <v>92694</v>
      </c>
      <c r="B3816" s="263" t="s">
        <v>3721</v>
      </c>
      <c r="C3816" s="264" t="s">
        <v>51</v>
      </c>
      <c r="D3816" s="265">
        <v>13.64</v>
      </c>
    </row>
    <row r="3817" spans="1:4" ht="13.5">
      <c r="A3817" s="263">
        <v>92695</v>
      </c>
      <c r="B3817" s="263" t="s">
        <v>903</v>
      </c>
      <c r="C3817" s="264" t="s">
        <v>51</v>
      </c>
      <c r="D3817" s="265">
        <v>13.83</v>
      </c>
    </row>
    <row r="3818" spans="1:4" ht="13.5">
      <c r="A3818" s="263">
        <v>92696</v>
      </c>
      <c r="B3818" s="263" t="s">
        <v>904</v>
      </c>
      <c r="C3818" s="264" t="s">
        <v>51</v>
      </c>
      <c r="D3818" s="265">
        <v>21.5</v>
      </c>
    </row>
    <row r="3819" spans="1:4" ht="13.5">
      <c r="A3819" s="263">
        <v>92697</v>
      </c>
      <c r="B3819" s="263" t="s">
        <v>3722</v>
      </c>
      <c r="C3819" s="264" t="s">
        <v>51</v>
      </c>
      <c r="D3819" s="265">
        <v>22.35</v>
      </c>
    </row>
    <row r="3820" spans="1:4" ht="13.5">
      <c r="A3820" s="263">
        <v>92698</v>
      </c>
      <c r="B3820" s="263" t="s">
        <v>3723</v>
      </c>
      <c r="C3820" s="264" t="s">
        <v>51</v>
      </c>
      <c r="D3820" s="265">
        <v>12.5</v>
      </c>
    </row>
    <row r="3821" spans="1:4" ht="13.5">
      <c r="A3821" s="263">
        <v>92699</v>
      </c>
      <c r="B3821" s="263" t="s">
        <v>3724</v>
      </c>
      <c r="C3821" s="264" t="s">
        <v>51</v>
      </c>
      <c r="D3821" s="265">
        <v>11.88</v>
      </c>
    </row>
    <row r="3822" spans="1:4" ht="13.5">
      <c r="A3822" s="263">
        <v>92700</v>
      </c>
      <c r="B3822" s="263" t="s">
        <v>3725</v>
      </c>
      <c r="C3822" s="264" t="s">
        <v>51</v>
      </c>
      <c r="D3822" s="265">
        <v>20.61</v>
      </c>
    </row>
    <row r="3823" spans="1:4" ht="13.5">
      <c r="A3823" s="263">
        <v>92701</v>
      </c>
      <c r="B3823" s="263" t="s">
        <v>3726</v>
      </c>
      <c r="C3823" s="264" t="s">
        <v>51</v>
      </c>
      <c r="D3823" s="265">
        <v>19.7</v>
      </c>
    </row>
    <row r="3824" spans="1:4" ht="13.5">
      <c r="A3824" s="263">
        <v>92702</v>
      </c>
      <c r="B3824" s="263" t="s">
        <v>3727</v>
      </c>
      <c r="C3824" s="264" t="s">
        <v>51</v>
      </c>
      <c r="D3824" s="265">
        <v>32.479999999999997</v>
      </c>
    </row>
    <row r="3825" spans="1:4" ht="13.5">
      <c r="A3825" s="263">
        <v>92703</v>
      </c>
      <c r="B3825" s="263" t="s">
        <v>3728</v>
      </c>
      <c r="C3825" s="264" t="s">
        <v>51</v>
      </c>
      <c r="D3825" s="265">
        <v>31.35</v>
      </c>
    </row>
    <row r="3826" spans="1:4" ht="13.5">
      <c r="A3826" s="263">
        <v>92704</v>
      </c>
      <c r="B3826" s="263" t="s">
        <v>3729</v>
      </c>
      <c r="C3826" s="264" t="s">
        <v>51</v>
      </c>
      <c r="D3826" s="265">
        <v>16.02</v>
      </c>
    </row>
    <row r="3827" spans="1:4" ht="13.5">
      <c r="A3827" s="263">
        <v>92705</v>
      </c>
      <c r="B3827" s="263" t="s">
        <v>3730</v>
      </c>
      <c r="C3827" s="264" t="s">
        <v>51</v>
      </c>
      <c r="D3827" s="265">
        <v>26.08</v>
      </c>
    </row>
    <row r="3828" spans="1:4" ht="13.5">
      <c r="A3828" s="263">
        <v>92706</v>
      </c>
      <c r="B3828" s="263" t="s">
        <v>905</v>
      </c>
      <c r="C3828" s="264" t="s">
        <v>51</v>
      </c>
      <c r="D3828" s="265">
        <v>42.24</v>
      </c>
    </row>
    <row r="3829" spans="1:4" ht="13.5">
      <c r="A3829" s="263">
        <v>92889</v>
      </c>
      <c r="B3829" s="263" t="s">
        <v>910</v>
      </c>
      <c r="C3829" s="264" t="s">
        <v>51</v>
      </c>
      <c r="D3829" s="265">
        <v>68.62</v>
      </c>
    </row>
    <row r="3830" spans="1:4" ht="13.5">
      <c r="A3830" s="263">
        <v>92890</v>
      </c>
      <c r="B3830" s="263" t="s">
        <v>3882</v>
      </c>
      <c r="C3830" s="264" t="s">
        <v>51</v>
      </c>
      <c r="D3830" s="265">
        <v>101.26</v>
      </c>
    </row>
    <row r="3831" spans="1:4" ht="13.5">
      <c r="A3831" s="263">
        <v>92891</v>
      </c>
      <c r="B3831" s="263" t="s">
        <v>911</v>
      </c>
      <c r="C3831" s="264" t="s">
        <v>51</v>
      </c>
      <c r="D3831" s="265">
        <v>145.75</v>
      </c>
    </row>
    <row r="3832" spans="1:4" ht="13.5">
      <c r="A3832" s="263">
        <v>92892</v>
      </c>
      <c r="B3832" s="263" t="s">
        <v>3883</v>
      </c>
      <c r="C3832" s="264" t="s">
        <v>51</v>
      </c>
      <c r="D3832" s="265">
        <v>31.73</v>
      </c>
    </row>
    <row r="3833" spans="1:4" ht="13.5">
      <c r="A3833" s="263">
        <v>92893</v>
      </c>
      <c r="B3833" s="263" t="s">
        <v>3884</v>
      </c>
      <c r="C3833" s="264" t="s">
        <v>51</v>
      </c>
      <c r="D3833" s="265">
        <v>43.53</v>
      </c>
    </row>
    <row r="3834" spans="1:4" ht="13.5">
      <c r="A3834" s="263">
        <v>92894</v>
      </c>
      <c r="B3834" s="263" t="s">
        <v>3885</v>
      </c>
      <c r="C3834" s="264" t="s">
        <v>51</v>
      </c>
      <c r="D3834" s="265">
        <v>51.45</v>
      </c>
    </row>
    <row r="3835" spans="1:4" ht="13.5">
      <c r="A3835" s="263">
        <v>92895</v>
      </c>
      <c r="B3835" s="263" t="s">
        <v>3886</v>
      </c>
      <c r="C3835" s="264" t="s">
        <v>51</v>
      </c>
      <c r="D3835" s="265">
        <v>68.59</v>
      </c>
    </row>
    <row r="3836" spans="1:4" ht="13.5">
      <c r="A3836" s="263">
        <v>92896</v>
      </c>
      <c r="B3836" s="263" t="s">
        <v>3887</v>
      </c>
      <c r="C3836" s="264" t="s">
        <v>51</v>
      </c>
      <c r="D3836" s="265">
        <v>102.38</v>
      </c>
    </row>
    <row r="3837" spans="1:4" ht="13.5">
      <c r="A3837" s="263">
        <v>92897</v>
      </c>
      <c r="B3837" s="263" t="s">
        <v>3888</v>
      </c>
      <c r="C3837" s="264" t="s">
        <v>51</v>
      </c>
      <c r="D3837" s="265">
        <v>148.07</v>
      </c>
    </row>
    <row r="3838" spans="1:4" ht="13.5">
      <c r="A3838" s="263">
        <v>92898</v>
      </c>
      <c r="B3838" s="263" t="s">
        <v>3889</v>
      </c>
      <c r="C3838" s="264" t="s">
        <v>51</v>
      </c>
      <c r="D3838" s="265">
        <v>25.48</v>
      </c>
    </row>
    <row r="3839" spans="1:4" ht="13.5">
      <c r="A3839" s="263">
        <v>92899</v>
      </c>
      <c r="B3839" s="263" t="s">
        <v>3890</v>
      </c>
      <c r="C3839" s="264" t="s">
        <v>51</v>
      </c>
      <c r="D3839" s="265">
        <v>36.42</v>
      </c>
    </row>
    <row r="3840" spans="1:4" ht="13.5">
      <c r="A3840" s="263">
        <v>92900</v>
      </c>
      <c r="B3840" s="263" t="s">
        <v>3891</v>
      </c>
      <c r="C3840" s="264" t="s">
        <v>51</v>
      </c>
      <c r="D3840" s="265">
        <v>43.35</v>
      </c>
    </row>
    <row r="3841" spans="1:4" ht="13.5">
      <c r="A3841" s="263">
        <v>92901</v>
      </c>
      <c r="B3841" s="263" t="s">
        <v>3892</v>
      </c>
      <c r="C3841" s="264" t="s">
        <v>51</v>
      </c>
      <c r="D3841" s="265">
        <v>59.25</v>
      </c>
    </row>
    <row r="3842" spans="1:4" ht="13.5">
      <c r="A3842" s="263">
        <v>92902</v>
      </c>
      <c r="B3842" s="263" t="s">
        <v>3893</v>
      </c>
      <c r="C3842" s="264" t="s">
        <v>51</v>
      </c>
      <c r="D3842" s="265">
        <v>91.21</v>
      </c>
    </row>
    <row r="3843" spans="1:4" ht="13.5">
      <c r="A3843" s="263">
        <v>92903</v>
      </c>
      <c r="B3843" s="263" t="s">
        <v>3894</v>
      </c>
      <c r="C3843" s="264" t="s">
        <v>51</v>
      </c>
      <c r="D3843" s="265">
        <v>135.07</v>
      </c>
    </row>
    <row r="3844" spans="1:4" ht="13.5">
      <c r="A3844" s="263">
        <v>92904</v>
      </c>
      <c r="B3844" s="263" t="s">
        <v>3895</v>
      </c>
      <c r="C3844" s="264" t="s">
        <v>51</v>
      </c>
      <c r="D3844" s="265">
        <v>17.02</v>
      </c>
    </row>
    <row r="3845" spans="1:4" ht="13.5">
      <c r="A3845" s="263">
        <v>92905</v>
      </c>
      <c r="B3845" s="263" t="s">
        <v>3896</v>
      </c>
      <c r="C3845" s="264" t="s">
        <v>51</v>
      </c>
      <c r="D3845" s="265">
        <v>24.82</v>
      </c>
    </row>
    <row r="3846" spans="1:4" ht="13.5">
      <c r="A3846" s="263">
        <v>92906</v>
      </c>
      <c r="B3846" s="263" t="s">
        <v>912</v>
      </c>
      <c r="C3846" s="264" t="s">
        <v>51</v>
      </c>
      <c r="D3846" s="265">
        <v>31.48</v>
      </c>
    </row>
    <row r="3847" spans="1:4" ht="13.5">
      <c r="A3847" s="263">
        <v>92907</v>
      </c>
      <c r="B3847" s="263" t="s">
        <v>6403</v>
      </c>
      <c r="C3847" s="264" t="s">
        <v>51</v>
      </c>
      <c r="D3847" s="265">
        <v>39.729999999999997</v>
      </c>
    </row>
    <row r="3848" spans="1:4" ht="13.5">
      <c r="A3848" s="263">
        <v>92908</v>
      </c>
      <c r="B3848" s="263" t="s">
        <v>6404</v>
      </c>
      <c r="C3848" s="264" t="s">
        <v>51</v>
      </c>
      <c r="D3848" s="265">
        <v>39.729999999999997</v>
      </c>
    </row>
    <row r="3849" spans="1:4" ht="13.5">
      <c r="A3849" s="263">
        <v>92909</v>
      </c>
      <c r="B3849" s="263" t="s">
        <v>3897</v>
      </c>
      <c r="C3849" s="264" t="s">
        <v>51</v>
      </c>
      <c r="D3849" s="265">
        <v>39.729999999999997</v>
      </c>
    </row>
    <row r="3850" spans="1:4" ht="13.5">
      <c r="A3850" s="263">
        <v>92910</v>
      </c>
      <c r="B3850" s="263" t="s">
        <v>6405</v>
      </c>
      <c r="C3850" s="264" t="s">
        <v>51</v>
      </c>
      <c r="D3850" s="265">
        <v>55.24</v>
      </c>
    </row>
    <row r="3851" spans="1:4" ht="13.5">
      <c r="A3851" s="263">
        <v>92911</v>
      </c>
      <c r="B3851" s="263" t="s">
        <v>6406</v>
      </c>
      <c r="C3851" s="264" t="s">
        <v>51</v>
      </c>
      <c r="D3851" s="265">
        <v>55.24</v>
      </c>
    </row>
    <row r="3852" spans="1:4" ht="13.5">
      <c r="A3852" s="263">
        <v>92912</v>
      </c>
      <c r="B3852" s="263" t="s">
        <v>6407</v>
      </c>
      <c r="C3852" s="264" t="s">
        <v>51</v>
      </c>
      <c r="D3852" s="265">
        <v>71.709999999999994</v>
      </c>
    </row>
    <row r="3853" spans="1:4" ht="13.5">
      <c r="A3853" s="263">
        <v>92913</v>
      </c>
      <c r="B3853" s="263" t="s">
        <v>6408</v>
      </c>
      <c r="C3853" s="264" t="s">
        <v>51</v>
      </c>
      <c r="D3853" s="265">
        <v>73.650000000000006</v>
      </c>
    </row>
    <row r="3854" spans="1:4" ht="13.5">
      <c r="A3854" s="263">
        <v>92914</v>
      </c>
      <c r="B3854" s="263" t="s">
        <v>3898</v>
      </c>
      <c r="C3854" s="264" t="s">
        <v>51</v>
      </c>
      <c r="D3854" s="265">
        <v>73.650000000000006</v>
      </c>
    </row>
    <row r="3855" spans="1:4" ht="13.5">
      <c r="A3855" s="263">
        <v>92918</v>
      </c>
      <c r="B3855" s="263" t="s">
        <v>3899</v>
      </c>
      <c r="C3855" s="264" t="s">
        <v>51</v>
      </c>
      <c r="D3855" s="265">
        <v>22.53</v>
      </c>
    </row>
    <row r="3856" spans="1:4" ht="13.5">
      <c r="A3856" s="263">
        <v>92920</v>
      </c>
      <c r="B3856" s="263" t="s">
        <v>3900</v>
      </c>
      <c r="C3856" s="264" t="s">
        <v>51</v>
      </c>
      <c r="D3856" s="265">
        <v>22.65</v>
      </c>
    </row>
    <row r="3857" spans="1:4" ht="13.5">
      <c r="A3857" s="263">
        <v>92925</v>
      </c>
      <c r="B3857" s="263" t="s">
        <v>3901</v>
      </c>
      <c r="C3857" s="264" t="s">
        <v>51</v>
      </c>
      <c r="D3857" s="265">
        <v>27.19</v>
      </c>
    </row>
    <row r="3858" spans="1:4" ht="13.5">
      <c r="A3858" s="263">
        <v>92926</v>
      </c>
      <c r="B3858" s="263" t="s">
        <v>3902</v>
      </c>
      <c r="C3858" s="264" t="s">
        <v>51</v>
      </c>
      <c r="D3858" s="265">
        <v>27.19</v>
      </c>
    </row>
    <row r="3859" spans="1:4" ht="13.5">
      <c r="A3859" s="263">
        <v>92927</v>
      </c>
      <c r="B3859" s="263" t="s">
        <v>6706</v>
      </c>
      <c r="C3859" s="264" t="s">
        <v>51</v>
      </c>
      <c r="D3859" s="265">
        <v>27.19</v>
      </c>
    </row>
    <row r="3860" spans="1:4" ht="13.5">
      <c r="A3860" s="263">
        <v>92928</v>
      </c>
      <c r="B3860" s="263" t="s">
        <v>6409</v>
      </c>
      <c r="C3860" s="264" t="s">
        <v>51</v>
      </c>
      <c r="D3860" s="265">
        <v>30.81</v>
      </c>
    </row>
    <row r="3861" spans="1:4" ht="13.5">
      <c r="A3861" s="263">
        <v>92929</v>
      </c>
      <c r="B3861" s="263" t="s">
        <v>6410</v>
      </c>
      <c r="C3861" s="264" t="s">
        <v>51</v>
      </c>
      <c r="D3861" s="265">
        <v>30.81</v>
      </c>
    </row>
    <row r="3862" spans="1:4" ht="13.5">
      <c r="A3862" s="263">
        <v>92930</v>
      </c>
      <c r="B3862" s="263" t="s">
        <v>6411</v>
      </c>
      <c r="C3862" s="264" t="s">
        <v>51</v>
      </c>
      <c r="D3862" s="265">
        <v>30.81</v>
      </c>
    </row>
    <row r="3863" spans="1:4" ht="13.5">
      <c r="A3863" s="263">
        <v>92931</v>
      </c>
      <c r="B3863" s="263" t="s">
        <v>6412</v>
      </c>
      <c r="C3863" s="264" t="s">
        <v>51</v>
      </c>
      <c r="D3863" s="265">
        <v>39.700000000000003</v>
      </c>
    </row>
    <row r="3864" spans="1:4" ht="13.5">
      <c r="A3864" s="263">
        <v>92932</v>
      </c>
      <c r="B3864" s="263" t="s">
        <v>6413</v>
      </c>
      <c r="C3864" s="264" t="s">
        <v>51</v>
      </c>
      <c r="D3864" s="265">
        <v>39.700000000000003</v>
      </c>
    </row>
    <row r="3865" spans="1:4" ht="13.5">
      <c r="A3865" s="263">
        <v>92933</v>
      </c>
      <c r="B3865" s="263" t="s">
        <v>3903</v>
      </c>
      <c r="C3865" s="264" t="s">
        <v>51</v>
      </c>
      <c r="D3865" s="265">
        <v>39.700000000000003</v>
      </c>
    </row>
    <row r="3866" spans="1:4" ht="13.5">
      <c r="A3866" s="263">
        <v>92934</v>
      </c>
      <c r="B3866" s="263" t="s">
        <v>6414</v>
      </c>
      <c r="C3866" s="264" t="s">
        <v>51</v>
      </c>
      <c r="D3866" s="265">
        <v>56.36</v>
      </c>
    </row>
    <row r="3867" spans="1:4" ht="13.5">
      <c r="A3867" s="263">
        <v>92935</v>
      </c>
      <c r="B3867" s="263" t="s">
        <v>6415</v>
      </c>
      <c r="C3867" s="264" t="s">
        <v>51</v>
      </c>
      <c r="D3867" s="265">
        <v>56.36</v>
      </c>
    </row>
    <row r="3868" spans="1:4" ht="13.5">
      <c r="A3868" s="263">
        <v>92936</v>
      </c>
      <c r="B3868" s="263" t="s">
        <v>6416</v>
      </c>
      <c r="C3868" s="264" t="s">
        <v>51</v>
      </c>
      <c r="D3868" s="265">
        <v>75.97</v>
      </c>
    </row>
    <row r="3869" spans="1:4" ht="13.5">
      <c r="A3869" s="263">
        <v>92937</v>
      </c>
      <c r="B3869" s="263" t="s">
        <v>3904</v>
      </c>
      <c r="C3869" s="264" t="s">
        <v>51</v>
      </c>
      <c r="D3869" s="265">
        <v>75.97</v>
      </c>
    </row>
    <row r="3870" spans="1:4" ht="13.5">
      <c r="A3870" s="263">
        <v>92938</v>
      </c>
      <c r="B3870" s="263" t="s">
        <v>3905</v>
      </c>
      <c r="C3870" s="264" t="s">
        <v>51</v>
      </c>
      <c r="D3870" s="265">
        <v>16.28</v>
      </c>
    </row>
    <row r="3871" spans="1:4" ht="13.5">
      <c r="A3871" s="263">
        <v>92939</v>
      </c>
      <c r="B3871" s="263" t="s">
        <v>3906</v>
      </c>
      <c r="C3871" s="264" t="s">
        <v>51</v>
      </c>
      <c r="D3871" s="265">
        <v>16.399999999999999</v>
      </c>
    </row>
    <row r="3872" spans="1:4" ht="13.5">
      <c r="A3872" s="263">
        <v>92940</v>
      </c>
      <c r="B3872" s="263" t="s">
        <v>6417</v>
      </c>
      <c r="C3872" s="264" t="s">
        <v>51</v>
      </c>
      <c r="D3872" s="265">
        <v>20.079999999999998</v>
      </c>
    </row>
    <row r="3873" spans="1:4" ht="13.5">
      <c r="A3873" s="263">
        <v>92941</v>
      </c>
      <c r="B3873" s="263" t="s">
        <v>6418</v>
      </c>
      <c r="C3873" s="264" t="s">
        <v>51</v>
      </c>
      <c r="D3873" s="265">
        <v>20.079999999999998</v>
      </c>
    </row>
    <row r="3874" spans="1:4" ht="13.5">
      <c r="A3874" s="263">
        <v>92942</v>
      </c>
      <c r="B3874" s="263" t="s">
        <v>6419</v>
      </c>
      <c r="C3874" s="264" t="s">
        <v>51</v>
      </c>
      <c r="D3874" s="265">
        <v>20.079999999999998</v>
      </c>
    </row>
    <row r="3875" spans="1:4" ht="13.5">
      <c r="A3875" s="263">
        <v>92943</v>
      </c>
      <c r="B3875" s="263" t="s">
        <v>6420</v>
      </c>
      <c r="C3875" s="264" t="s">
        <v>51</v>
      </c>
      <c r="D3875" s="265">
        <v>22.71</v>
      </c>
    </row>
    <row r="3876" spans="1:4" ht="13.5">
      <c r="A3876" s="263">
        <v>92944</v>
      </c>
      <c r="B3876" s="263" t="s">
        <v>6421</v>
      </c>
      <c r="C3876" s="264" t="s">
        <v>51</v>
      </c>
      <c r="D3876" s="265">
        <v>22.71</v>
      </c>
    </row>
    <row r="3877" spans="1:4" ht="13.5">
      <c r="A3877" s="263">
        <v>92945</v>
      </c>
      <c r="B3877" s="263" t="s">
        <v>6422</v>
      </c>
      <c r="C3877" s="264" t="s">
        <v>51</v>
      </c>
      <c r="D3877" s="265">
        <v>22.71</v>
      </c>
    </row>
    <row r="3878" spans="1:4" ht="13.5">
      <c r="A3878" s="263">
        <v>92946</v>
      </c>
      <c r="B3878" s="263" t="s">
        <v>6423</v>
      </c>
      <c r="C3878" s="264" t="s">
        <v>51</v>
      </c>
      <c r="D3878" s="265">
        <v>30.36</v>
      </c>
    </row>
    <row r="3879" spans="1:4" ht="13.5">
      <c r="A3879" s="263">
        <v>92947</v>
      </c>
      <c r="B3879" s="263" t="s">
        <v>6424</v>
      </c>
      <c r="C3879" s="264" t="s">
        <v>51</v>
      </c>
      <c r="D3879" s="265">
        <v>30.36</v>
      </c>
    </row>
    <row r="3880" spans="1:4" ht="13.5">
      <c r="A3880" s="263">
        <v>92948</v>
      </c>
      <c r="B3880" s="263" t="s">
        <v>3907</v>
      </c>
      <c r="C3880" s="264" t="s">
        <v>51</v>
      </c>
      <c r="D3880" s="265">
        <v>30.36</v>
      </c>
    </row>
    <row r="3881" spans="1:4" ht="13.5">
      <c r="A3881" s="263">
        <v>92949</v>
      </c>
      <c r="B3881" s="263" t="s">
        <v>6425</v>
      </c>
      <c r="C3881" s="264" t="s">
        <v>51</v>
      </c>
      <c r="D3881" s="265">
        <v>45.19</v>
      </c>
    </row>
    <row r="3882" spans="1:4" ht="13.5">
      <c r="A3882" s="263">
        <v>92950</v>
      </c>
      <c r="B3882" s="263" t="s">
        <v>3908</v>
      </c>
      <c r="C3882" s="264" t="s">
        <v>51</v>
      </c>
      <c r="D3882" s="265">
        <v>45.19</v>
      </c>
    </row>
    <row r="3883" spans="1:4" ht="13.5">
      <c r="A3883" s="263">
        <v>92951</v>
      </c>
      <c r="B3883" s="263" t="s">
        <v>6426</v>
      </c>
      <c r="C3883" s="264" t="s">
        <v>51</v>
      </c>
      <c r="D3883" s="265">
        <v>62.97</v>
      </c>
    </row>
    <row r="3884" spans="1:4" ht="13.5">
      <c r="A3884" s="263">
        <v>92952</v>
      </c>
      <c r="B3884" s="263" t="s">
        <v>3909</v>
      </c>
      <c r="C3884" s="264" t="s">
        <v>51</v>
      </c>
      <c r="D3884" s="265">
        <v>62.97</v>
      </c>
    </row>
    <row r="3885" spans="1:4" ht="13.5">
      <c r="A3885" s="263">
        <v>92953</v>
      </c>
      <c r="B3885" s="263" t="s">
        <v>913</v>
      </c>
      <c r="C3885" s="264" t="s">
        <v>51</v>
      </c>
      <c r="D3885" s="265">
        <v>14.44</v>
      </c>
    </row>
    <row r="3886" spans="1:4" ht="13.5">
      <c r="A3886" s="263">
        <v>93050</v>
      </c>
      <c r="B3886" s="263" t="s">
        <v>6707</v>
      </c>
      <c r="C3886" s="264" t="s">
        <v>51</v>
      </c>
      <c r="D3886" s="265">
        <v>6.95</v>
      </c>
    </row>
    <row r="3887" spans="1:4" ht="13.5">
      <c r="A3887" s="263">
        <v>93051</v>
      </c>
      <c r="B3887" s="263" t="s">
        <v>6708</v>
      </c>
      <c r="C3887" s="264" t="s">
        <v>51</v>
      </c>
      <c r="D3887" s="265">
        <v>6.45</v>
      </c>
    </row>
    <row r="3888" spans="1:4" ht="13.5">
      <c r="A3888" s="263">
        <v>93052</v>
      </c>
      <c r="B3888" s="263" t="s">
        <v>6709</v>
      </c>
      <c r="C3888" s="264" t="s">
        <v>51</v>
      </c>
      <c r="D3888" s="265">
        <v>291.74</v>
      </c>
    </row>
    <row r="3889" spans="1:4" ht="13.5">
      <c r="A3889" s="263">
        <v>93054</v>
      </c>
      <c r="B3889" s="263" t="s">
        <v>6710</v>
      </c>
      <c r="C3889" s="264" t="s">
        <v>51</v>
      </c>
      <c r="D3889" s="265">
        <v>12.89</v>
      </c>
    </row>
    <row r="3890" spans="1:4" ht="13.5">
      <c r="A3890" s="263">
        <v>93055</v>
      </c>
      <c r="B3890" s="263" t="s">
        <v>6711</v>
      </c>
      <c r="C3890" s="264" t="s">
        <v>51</v>
      </c>
      <c r="D3890" s="265">
        <v>25.81</v>
      </c>
    </row>
    <row r="3891" spans="1:4" ht="13.5">
      <c r="A3891" s="263">
        <v>93056</v>
      </c>
      <c r="B3891" s="263" t="s">
        <v>6712</v>
      </c>
      <c r="C3891" s="264" t="s">
        <v>51</v>
      </c>
      <c r="D3891" s="265">
        <v>10.039999999999999</v>
      </c>
    </row>
    <row r="3892" spans="1:4" ht="13.5">
      <c r="A3892" s="263">
        <v>93057</v>
      </c>
      <c r="B3892" s="263" t="s">
        <v>6713</v>
      </c>
      <c r="C3892" s="264" t="s">
        <v>51</v>
      </c>
      <c r="D3892" s="265">
        <v>8.83</v>
      </c>
    </row>
    <row r="3893" spans="1:4" ht="13.5">
      <c r="A3893" s="263">
        <v>93058</v>
      </c>
      <c r="B3893" s="263" t="s">
        <v>6714</v>
      </c>
      <c r="C3893" s="264" t="s">
        <v>51</v>
      </c>
      <c r="D3893" s="265">
        <v>320.85000000000002</v>
      </c>
    </row>
    <row r="3894" spans="1:4" ht="13.5">
      <c r="A3894" s="263">
        <v>93059</v>
      </c>
      <c r="B3894" s="263" t="s">
        <v>6715</v>
      </c>
      <c r="C3894" s="264" t="s">
        <v>51</v>
      </c>
      <c r="D3894" s="265">
        <v>17.61</v>
      </c>
    </row>
    <row r="3895" spans="1:4" ht="13.5">
      <c r="A3895" s="263">
        <v>93060</v>
      </c>
      <c r="B3895" s="263" t="s">
        <v>6716</v>
      </c>
      <c r="C3895" s="264" t="s">
        <v>51</v>
      </c>
      <c r="D3895" s="265">
        <v>44.71</v>
      </c>
    </row>
    <row r="3896" spans="1:4" ht="13.5">
      <c r="A3896" s="263">
        <v>93061</v>
      </c>
      <c r="B3896" s="263" t="s">
        <v>6717</v>
      </c>
      <c r="C3896" s="264" t="s">
        <v>51</v>
      </c>
      <c r="D3896" s="265">
        <v>18.43</v>
      </c>
    </row>
    <row r="3897" spans="1:4" ht="13.5">
      <c r="A3897" s="263">
        <v>93062</v>
      </c>
      <c r="B3897" s="263" t="s">
        <v>6718</v>
      </c>
      <c r="C3897" s="264" t="s">
        <v>51</v>
      </c>
      <c r="D3897" s="265">
        <v>16.079999999999998</v>
      </c>
    </row>
    <row r="3898" spans="1:4" ht="13.5">
      <c r="A3898" s="263">
        <v>93063</v>
      </c>
      <c r="B3898" s="263" t="s">
        <v>6719</v>
      </c>
      <c r="C3898" s="264" t="s">
        <v>51</v>
      </c>
      <c r="D3898" s="265">
        <v>367.53</v>
      </c>
    </row>
    <row r="3899" spans="1:4" ht="13.5">
      <c r="A3899" s="263">
        <v>93064</v>
      </c>
      <c r="B3899" s="263" t="s">
        <v>6720</v>
      </c>
      <c r="C3899" s="264" t="s">
        <v>51</v>
      </c>
      <c r="D3899" s="265">
        <v>28.2</v>
      </c>
    </row>
    <row r="3900" spans="1:4" ht="13.5">
      <c r="A3900" s="263">
        <v>93065</v>
      </c>
      <c r="B3900" s="263" t="s">
        <v>6721</v>
      </c>
      <c r="C3900" s="264" t="s">
        <v>51</v>
      </c>
      <c r="D3900" s="265">
        <v>26.46</v>
      </c>
    </row>
    <row r="3901" spans="1:4" ht="13.5">
      <c r="A3901" s="263">
        <v>93066</v>
      </c>
      <c r="B3901" s="263" t="s">
        <v>6722</v>
      </c>
      <c r="C3901" s="264" t="s">
        <v>51</v>
      </c>
      <c r="D3901" s="265">
        <v>461.29</v>
      </c>
    </row>
    <row r="3902" spans="1:4" ht="13.5">
      <c r="A3902" s="263">
        <v>93067</v>
      </c>
      <c r="B3902" s="263" t="s">
        <v>6723</v>
      </c>
      <c r="C3902" s="264" t="s">
        <v>51</v>
      </c>
      <c r="D3902" s="265">
        <v>41.62</v>
      </c>
    </row>
    <row r="3903" spans="1:4" ht="13.5">
      <c r="A3903" s="263">
        <v>93068</v>
      </c>
      <c r="B3903" s="263" t="s">
        <v>6724</v>
      </c>
      <c r="C3903" s="264" t="s">
        <v>51</v>
      </c>
      <c r="D3903" s="265">
        <v>36.54</v>
      </c>
    </row>
    <row r="3904" spans="1:4" ht="13.5">
      <c r="A3904" s="263">
        <v>93069</v>
      </c>
      <c r="B3904" s="263" t="s">
        <v>6725</v>
      </c>
      <c r="C3904" s="264" t="s">
        <v>51</v>
      </c>
      <c r="D3904" s="265">
        <v>639.17999999999995</v>
      </c>
    </row>
    <row r="3905" spans="1:4" ht="13.5">
      <c r="A3905" s="263">
        <v>93070</v>
      </c>
      <c r="B3905" s="263" t="s">
        <v>6726</v>
      </c>
      <c r="C3905" s="264" t="s">
        <v>51</v>
      </c>
      <c r="D3905" s="265">
        <v>103.77</v>
      </c>
    </row>
    <row r="3906" spans="1:4" ht="13.5">
      <c r="A3906" s="263">
        <v>93071</v>
      </c>
      <c r="B3906" s="263" t="s">
        <v>6727</v>
      </c>
      <c r="C3906" s="264" t="s">
        <v>51</v>
      </c>
      <c r="D3906" s="265">
        <v>96.45</v>
      </c>
    </row>
    <row r="3907" spans="1:4" ht="13.5">
      <c r="A3907" s="263">
        <v>93072</v>
      </c>
      <c r="B3907" s="263" t="s">
        <v>6728</v>
      </c>
      <c r="C3907" s="264" t="s">
        <v>51</v>
      </c>
      <c r="D3907" s="265">
        <v>843.21</v>
      </c>
    </row>
    <row r="3908" spans="1:4" ht="13.5">
      <c r="A3908" s="263">
        <v>93073</v>
      </c>
      <c r="B3908" s="263" t="s">
        <v>6729</v>
      </c>
      <c r="C3908" s="264" t="s">
        <v>51</v>
      </c>
      <c r="D3908" s="265">
        <v>47.28</v>
      </c>
    </row>
    <row r="3909" spans="1:4" ht="13.5">
      <c r="A3909" s="263">
        <v>93074</v>
      </c>
      <c r="B3909" s="263" t="s">
        <v>6730</v>
      </c>
      <c r="C3909" s="264" t="s">
        <v>51</v>
      </c>
      <c r="D3909" s="265">
        <v>8.01</v>
      </c>
    </row>
    <row r="3910" spans="1:4" ht="13.5">
      <c r="A3910" s="263">
        <v>93075</v>
      </c>
      <c r="B3910" s="263" t="s">
        <v>6731</v>
      </c>
      <c r="C3910" s="264" t="s">
        <v>51</v>
      </c>
      <c r="D3910" s="265">
        <v>12.85</v>
      </c>
    </row>
    <row r="3911" spans="1:4" ht="13.5">
      <c r="A3911" s="263">
        <v>93076</v>
      </c>
      <c r="B3911" s="263" t="s">
        <v>6732</v>
      </c>
      <c r="C3911" s="264" t="s">
        <v>51</v>
      </c>
      <c r="D3911" s="265">
        <v>12.59</v>
      </c>
    </row>
    <row r="3912" spans="1:4" ht="13.5">
      <c r="A3912" s="263">
        <v>93077</v>
      </c>
      <c r="B3912" s="263" t="s">
        <v>6733</v>
      </c>
      <c r="C3912" s="264" t="s">
        <v>51</v>
      </c>
      <c r="D3912" s="265">
        <v>18.02</v>
      </c>
    </row>
    <row r="3913" spans="1:4" ht="13.5">
      <c r="A3913" s="263">
        <v>93078</v>
      </c>
      <c r="B3913" s="263" t="s">
        <v>6734</v>
      </c>
      <c r="C3913" s="264" t="s">
        <v>51</v>
      </c>
      <c r="D3913" s="265">
        <v>19.45</v>
      </c>
    </row>
    <row r="3914" spans="1:4" ht="13.5">
      <c r="A3914" s="263">
        <v>93079</v>
      </c>
      <c r="B3914" s="263" t="s">
        <v>6735</v>
      </c>
      <c r="C3914" s="264" t="s">
        <v>51</v>
      </c>
      <c r="D3914" s="265">
        <v>17.37</v>
      </c>
    </row>
    <row r="3915" spans="1:4" ht="13.5">
      <c r="A3915" s="263">
        <v>93080</v>
      </c>
      <c r="B3915" s="263" t="s">
        <v>6736</v>
      </c>
      <c r="C3915" s="264" t="s">
        <v>51</v>
      </c>
      <c r="D3915" s="265">
        <v>5.25</v>
      </c>
    </row>
    <row r="3916" spans="1:4" ht="13.5">
      <c r="A3916" s="263">
        <v>93081</v>
      </c>
      <c r="B3916" s="263" t="s">
        <v>6737</v>
      </c>
      <c r="C3916" s="264" t="s">
        <v>51</v>
      </c>
      <c r="D3916" s="265">
        <v>11.39</v>
      </c>
    </row>
    <row r="3917" spans="1:4" ht="13.5">
      <c r="A3917" s="263">
        <v>93082</v>
      </c>
      <c r="B3917" s="263" t="s">
        <v>6738</v>
      </c>
      <c r="C3917" s="264" t="s">
        <v>51</v>
      </c>
      <c r="D3917" s="265">
        <v>13.83</v>
      </c>
    </row>
    <row r="3918" spans="1:4" ht="13.5">
      <c r="A3918" s="263">
        <v>93083</v>
      </c>
      <c r="B3918" s="263" t="s">
        <v>6739</v>
      </c>
      <c r="C3918" s="264" t="s">
        <v>51</v>
      </c>
      <c r="D3918" s="265">
        <v>252.45</v>
      </c>
    </row>
    <row r="3919" spans="1:4" ht="13.5">
      <c r="A3919" s="263">
        <v>93084</v>
      </c>
      <c r="B3919" s="263" t="s">
        <v>6740</v>
      </c>
      <c r="C3919" s="264" t="s">
        <v>51</v>
      </c>
      <c r="D3919" s="265">
        <v>8.35</v>
      </c>
    </row>
    <row r="3920" spans="1:4" ht="13.5">
      <c r="A3920" s="263">
        <v>93085</v>
      </c>
      <c r="B3920" s="263" t="s">
        <v>6741</v>
      </c>
      <c r="C3920" s="264" t="s">
        <v>51</v>
      </c>
      <c r="D3920" s="265">
        <v>7.85</v>
      </c>
    </row>
    <row r="3921" spans="1:4" ht="13.5">
      <c r="A3921" s="263">
        <v>93086</v>
      </c>
      <c r="B3921" s="263" t="s">
        <v>6742</v>
      </c>
      <c r="C3921" s="264" t="s">
        <v>51</v>
      </c>
      <c r="D3921" s="265">
        <v>293.14</v>
      </c>
    </row>
    <row r="3922" spans="1:4" ht="13.5">
      <c r="A3922" s="263">
        <v>93087</v>
      </c>
      <c r="B3922" s="263" t="s">
        <v>6743</v>
      </c>
      <c r="C3922" s="264" t="s">
        <v>51</v>
      </c>
      <c r="D3922" s="265">
        <v>12.39</v>
      </c>
    </row>
    <row r="3923" spans="1:4" ht="13.5">
      <c r="A3923" s="263">
        <v>93088</v>
      </c>
      <c r="B3923" s="263" t="s">
        <v>6744</v>
      </c>
      <c r="C3923" s="264" t="s">
        <v>51</v>
      </c>
      <c r="D3923" s="265">
        <v>14.4</v>
      </c>
    </row>
    <row r="3924" spans="1:4" ht="13.5">
      <c r="A3924" s="263">
        <v>93089</v>
      </c>
      <c r="B3924" s="263" t="s">
        <v>6745</v>
      </c>
      <c r="C3924" s="264" t="s">
        <v>51</v>
      </c>
      <c r="D3924" s="265">
        <v>27.21</v>
      </c>
    </row>
    <row r="3925" spans="1:4" ht="13.5">
      <c r="A3925" s="263">
        <v>93090</v>
      </c>
      <c r="B3925" s="263" t="s">
        <v>6746</v>
      </c>
      <c r="C3925" s="264" t="s">
        <v>51</v>
      </c>
      <c r="D3925" s="265">
        <v>11.44</v>
      </c>
    </row>
    <row r="3926" spans="1:4" ht="13.5">
      <c r="A3926" s="263">
        <v>93091</v>
      </c>
      <c r="B3926" s="263" t="s">
        <v>6747</v>
      </c>
      <c r="C3926" s="264" t="s">
        <v>51</v>
      </c>
      <c r="D3926" s="265">
        <v>10.23</v>
      </c>
    </row>
    <row r="3927" spans="1:4" ht="13.5">
      <c r="A3927" s="263">
        <v>93092</v>
      </c>
      <c r="B3927" s="263" t="s">
        <v>6748</v>
      </c>
      <c r="C3927" s="264" t="s">
        <v>51</v>
      </c>
      <c r="D3927" s="265">
        <v>322.25</v>
      </c>
    </row>
    <row r="3928" spans="1:4" ht="13.5">
      <c r="A3928" s="263">
        <v>93093</v>
      </c>
      <c r="B3928" s="263" t="s">
        <v>6749</v>
      </c>
      <c r="C3928" s="264" t="s">
        <v>51</v>
      </c>
      <c r="D3928" s="265">
        <v>19.010000000000002</v>
      </c>
    </row>
    <row r="3929" spans="1:4" ht="13.5">
      <c r="A3929" s="263">
        <v>93094</v>
      </c>
      <c r="B3929" s="263" t="s">
        <v>6750</v>
      </c>
      <c r="C3929" s="264" t="s">
        <v>51</v>
      </c>
      <c r="D3929" s="265">
        <v>46.11</v>
      </c>
    </row>
    <row r="3930" spans="1:4" ht="13.5">
      <c r="A3930" s="263">
        <v>93095</v>
      </c>
      <c r="B3930" s="263" t="s">
        <v>6751</v>
      </c>
      <c r="C3930" s="264" t="s">
        <v>51</v>
      </c>
      <c r="D3930" s="265">
        <v>35.33</v>
      </c>
    </row>
    <row r="3931" spans="1:4" ht="13.5">
      <c r="A3931" s="263">
        <v>93096</v>
      </c>
      <c r="B3931" s="263" t="s">
        <v>6752</v>
      </c>
      <c r="C3931" s="264" t="s">
        <v>51</v>
      </c>
      <c r="D3931" s="265">
        <v>50.05</v>
      </c>
    </row>
    <row r="3932" spans="1:4" ht="13.5">
      <c r="A3932" s="263">
        <v>93097</v>
      </c>
      <c r="B3932" s="263" t="s">
        <v>6753</v>
      </c>
      <c r="C3932" s="264" t="s">
        <v>51</v>
      </c>
      <c r="D3932" s="265">
        <v>8.18</v>
      </c>
    </row>
    <row r="3933" spans="1:4" ht="13.5">
      <c r="A3933" s="263">
        <v>93098</v>
      </c>
      <c r="B3933" s="263" t="s">
        <v>6754</v>
      </c>
      <c r="C3933" s="264" t="s">
        <v>51</v>
      </c>
      <c r="D3933" s="265">
        <v>13.02</v>
      </c>
    </row>
    <row r="3934" spans="1:4" ht="13.5">
      <c r="A3934" s="263">
        <v>93099</v>
      </c>
      <c r="B3934" s="263" t="s">
        <v>6755</v>
      </c>
      <c r="C3934" s="264" t="s">
        <v>51</v>
      </c>
      <c r="D3934" s="265">
        <v>14.51</v>
      </c>
    </row>
    <row r="3935" spans="1:4" ht="13.5">
      <c r="A3935" s="263">
        <v>93100</v>
      </c>
      <c r="B3935" s="263" t="s">
        <v>6756</v>
      </c>
      <c r="C3935" s="264" t="s">
        <v>51</v>
      </c>
      <c r="D3935" s="265">
        <v>19.940000000000001</v>
      </c>
    </row>
    <row r="3936" spans="1:4" ht="13.5">
      <c r="A3936" s="263">
        <v>93101</v>
      </c>
      <c r="B3936" s="263" t="s">
        <v>6757</v>
      </c>
      <c r="C3936" s="264" t="s">
        <v>51</v>
      </c>
      <c r="D3936" s="265">
        <v>21.37</v>
      </c>
    </row>
    <row r="3937" spans="1:4" ht="13.5">
      <c r="A3937" s="263">
        <v>93102</v>
      </c>
      <c r="B3937" s="263" t="s">
        <v>6758</v>
      </c>
      <c r="C3937" s="264" t="s">
        <v>51</v>
      </c>
      <c r="D3937" s="265">
        <v>19.11</v>
      </c>
    </row>
    <row r="3938" spans="1:4" ht="13.5">
      <c r="A3938" s="263">
        <v>93103</v>
      </c>
      <c r="B3938" s="263" t="s">
        <v>6759</v>
      </c>
      <c r="C3938" s="264" t="s">
        <v>51</v>
      </c>
      <c r="D3938" s="265">
        <v>5.39</v>
      </c>
    </row>
    <row r="3939" spans="1:4" ht="13.5">
      <c r="A3939" s="263">
        <v>93104</v>
      </c>
      <c r="B3939" s="263" t="s">
        <v>6760</v>
      </c>
      <c r="C3939" s="264" t="s">
        <v>51</v>
      </c>
      <c r="D3939" s="265">
        <v>11.53</v>
      </c>
    </row>
    <row r="3940" spans="1:4" ht="13.5">
      <c r="A3940" s="263">
        <v>93105</v>
      </c>
      <c r="B3940" s="263" t="s">
        <v>6761</v>
      </c>
      <c r="C3940" s="264" t="s">
        <v>51</v>
      </c>
      <c r="D3940" s="265">
        <v>13.97</v>
      </c>
    </row>
    <row r="3941" spans="1:4" ht="13.5">
      <c r="A3941" s="263">
        <v>93106</v>
      </c>
      <c r="B3941" s="263" t="s">
        <v>6762</v>
      </c>
      <c r="C3941" s="264" t="s">
        <v>51</v>
      </c>
      <c r="D3941" s="265">
        <v>252.59</v>
      </c>
    </row>
    <row r="3942" spans="1:4" ht="13.5">
      <c r="A3942" s="263">
        <v>93107</v>
      </c>
      <c r="B3942" s="263" t="s">
        <v>6763</v>
      </c>
      <c r="C3942" s="264" t="s">
        <v>51</v>
      </c>
      <c r="D3942" s="265">
        <v>9.6</v>
      </c>
    </row>
    <row r="3943" spans="1:4" ht="13.5">
      <c r="A3943" s="263">
        <v>93108</v>
      </c>
      <c r="B3943" s="263" t="s">
        <v>6764</v>
      </c>
      <c r="C3943" s="264" t="s">
        <v>51</v>
      </c>
      <c r="D3943" s="265">
        <v>9.1</v>
      </c>
    </row>
    <row r="3944" spans="1:4" ht="13.5">
      <c r="A3944" s="263">
        <v>93109</v>
      </c>
      <c r="B3944" s="263" t="s">
        <v>6765</v>
      </c>
      <c r="C3944" s="264" t="s">
        <v>51</v>
      </c>
      <c r="D3944" s="265">
        <v>294.39</v>
      </c>
    </row>
    <row r="3945" spans="1:4" ht="13.5">
      <c r="A3945" s="263">
        <v>93110</v>
      </c>
      <c r="B3945" s="263" t="s">
        <v>6766</v>
      </c>
      <c r="C3945" s="264" t="s">
        <v>51</v>
      </c>
      <c r="D3945" s="265">
        <v>13.64</v>
      </c>
    </row>
    <row r="3946" spans="1:4" ht="13.5">
      <c r="A3946" s="263">
        <v>93111</v>
      </c>
      <c r="B3946" s="263" t="s">
        <v>6767</v>
      </c>
      <c r="C3946" s="264" t="s">
        <v>51</v>
      </c>
      <c r="D3946" s="265">
        <v>15.54</v>
      </c>
    </row>
    <row r="3947" spans="1:4" ht="13.5">
      <c r="A3947" s="263">
        <v>93112</v>
      </c>
      <c r="B3947" s="263" t="s">
        <v>6768</v>
      </c>
      <c r="C3947" s="264" t="s">
        <v>51</v>
      </c>
      <c r="D3947" s="265">
        <v>28.46</v>
      </c>
    </row>
    <row r="3948" spans="1:4" ht="13.5">
      <c r="A3948" s="263">
        <v>93113</v>
      </c>
      <c r="B3948" s="263" t="s">
        <v>6769</v>
      </c>
      <c r="C3948" s="264" t="s">
        <v>51</v>
      </c>
      <c r="D3948" s="265">
        <v>13.72</v>
      </c>
    </row>
    <row r="3949" spans="1:4" ht="13.5">
      <c r="A3949" s="263">
        <v>93114</v>
      </c>
      <c r="B3949" s="263" t="s">
        <v>6770</v>
      </c>
      <c r="C3949" s="264" t="s">
        <v>51</v>
      </c>
      <c r="D3949" s="265">
        <v>21.29</v>
      </c>
    </row>
    <row r="3950" spans="1:4" ht="13.5">
      <c r="A3950" s="263">
        <v>93115</v>
      </c>
      <c r="B3950" s="263" t="s">
        <v>6771</v>
      </c>
      <c r="C3950" s="264" t="s">
        <v>51</v>
      </c>
      <c r="D3950" s="265">
        <v>48.39</v>
      </c>
    </row>
    <row r="3951" spans="1:4" ht="13.5">
      <c r="A3951" s="263">
        <v>93116</v>
      </c>
      <c r="B3951" s="263" t="s">
        <v>6772</v>
      </c>
      <c r="C3951" s="264" t="s">
        <v>51</v>
      </c>
      <c r="D3951" s="265">
        <v>324.52999999999997</v>
      </c>
    </row>
    <row r="3952" spans="1:4" ht="13.5">
      <c r="A3952" s="263">
        <v>93117</v>
      </c>
      <c r="B3952" s="263" t="s">
        <v>6773</v>
      </c>
      <c r="C3952" s="264" t="s">
        <v>51</v>
      </c>
      <c r="D3952" s="265">
        <v>35.520000000000003</v>
      </c>
    </row>
    <row r="3953" spans="1:4" ht="13.5">
      <c r="A3953" s="263">
        <v>93118</v>
      </c>
      <c r="B3953" s="263" t="s">
        <v>6774</v>
      </c>
      <c r="C3953" s="264" t="s">
        <v>51</v>
      </c>
      <c r="D3953" s="265">
        <v>52.57</v>
      </c>
    </row>
    <row r="3954" spans="1:4" ht="13.5">
      <c r="A3954" s="263">
        <v>93119</v>
      </c>
      <c r="B3954" s="263" t="s">
        <v>6775</v>
      </c>
      <c r="C3954" s="264" t="s">
        <v>51</v>
      </c>
      <c r="D3954" s="265">
        <v>10.53</v>
      </c>
    </row>
    <row r="3955" spans="1:4" ht="13.5">
      <c r="A3955" s="263">
        <v>93120</v>
      </c>
      <c r="B3955" s="263" t="s">
        <v>6776</v>
      </c>
      <c r="C3955" s="264" t="s">
        <v>51</v>
      </c>
      <c r="D3955" s="265">
        <v>15.96</v>
      </c>
    </row>
    <row r="3956" spans="1:4" ht="13.5">
      <c r="A3956" s="263">
        <v>93121</v>
      </c>
      <c r="B3956" s="263" t="s">
        <v>6777</v>
      </c>
      <c r="C3956" s="264" t="s">
        <v>51</v>
      </c>
      <c r="D3956" s="265">
        <v>17.39</v>
      </c>
    </row>
    <row r="3957" spans="1:4" ht="13.5">
      <c r="A3957" s="263">
        <v>93122</v>
      </c>
      <c r="B3957" s="263" t="s">
        <v>6778</v>
      </c>
      <c r="C3957" s="264" t="s">
        <v>51</v>
      </c>
      <c r="D3957" s="265">
        <v>15.3</v>
      </c>
    </row>
    <row r="3958" spans="1:4" ht="13.5">
      <c r="A3958" s="263">
        <v>93123</v>
      </c>
      <c r="B3958" s="263" t="s">
        <v>6779</v>
      </c>
      <c r="C3958" s="264" t="s">
        <v>51</v>
      </c>
      <c r="D3958" s="265">
        <v>33.04</v>
      </c>
    </row>
    <row r="3959" spans="1:4" ht="13.5">
      <c r="A3959" s="263">
        <v>93124</v>
      </c>
      <c r="B3959" s="263" t="s">
        <v>6780</v>
      </c>
      <c r="C3959" s="264" t="s">
        <v>51</v>
      </c>
      <c r="D3959" s="265">
        <v>51.64</v>
      </c>
    </row>
    <row r="3960" spans="1:4" ht="13.5">
      <c r="A3960" s="263">
        <v>93125</v>
      </c>
      <c r="B3960" s="263" t="s">
        <v>6781</v>
      </c>
      <c r="C3960" s="264" t="s">
        <v>51</v>
      </c>
      <c r="D3960" s="265">
        <v>74.92</v>
      </c>
    </row>
    <row r="3961" spans="1:4" ht="13.5">
      <c r="A3961" s="263">
        <v>93126</v>
      </c>
      <c r="B3961" s="263" t="s">
        <v>6782</v>
      </c>
      <c r="C3961" s="264" t="s">
        <v>51</v>
      </c>
      <c r="D3961" s="265">
        <v>164.87</v>
      </c>
    </row>
    <row r="3962" spans="1:4" ht="13.5">
      <c r="A3962" s="263">
        <v>93133</v>
      </c>
      <c r="B3962" s="263" t="s">
        <v>6783</v>
      </c>
      <c r="C3962" s="264" t="s">
        <v>51</v>
      </c>
      <c r="D3962" s="265">
        <v>12.51</v>
      </c>
    </row>
    <row r="3963" spans="1:4" ht="13.5">
      <c r="A3963" s="263">
        <v>94465</v>
      </c>
      <c r="B3963" s="263" t="s">
        <v>4234</v>
      </c>
      <c r="C3963" s="264" t="s">
        <v>51</v>
      </c>
      <c r="D3963" s="265">
        <v>28.1</v>
      </c>
    </row>
    <row r="3964" spans="1:4" ht="13.5">
      <c r="A3964" s="263">
        <v>94466</v>
      </c>
      <c r="B3964" s="263" t="s">
        <v>4235</v>
      </c>
      <c r="C3964" s="264" t="s">
        <v>51</v>
      </c>
      <c r="D3964" s="265">
        <v>28.11</v>
      </c>
    </row>
    <row r="3965" spans="1:4" ht="13.5">
      <c r="A3965" s="263">
        <v>94467</v>
      </c>
      <c r="B3965" s="263" t="s">
        <v>4236</v>
      </c>
      <c r="C3965" s="264" t="s">
        <v>51</v>
      </c>
      <c r="D3965" s="265">
        <v>41.41</v>
      </c>
    </row>
    <row r="3966" spans="1:4" ht="13.5">
      <c r="A3966" s="263">
        <v>94468</v>
      </c>
      <c r="B3966" s="263" t="s">
        <v>4237</v>
      </c>
      <c r="C3966" s="264" t="s">
        <v>51</v>
      </c>
      <c r="D3966" s="265">
        <v>36.68</v>
      </c>
    </row>
    <row r="3967" spans="1:4" ht="13.5">
      <c r="A3967" s="263">
        <v>94469</v>
      </c>
      <c r="B3967" s="263" t="s">
        <v>4238</v>
      </c>
      <c r="C3967" s="264" t="s">
        <v>51</v>
      </c>
      <c r="D3967" s="265">
        <v>59.4</v>
      </c>
    </row>
    <row r="3968" spans="1:4" ht="13.5">
      <c r="A3968" s="263">
        <v>94470</v>
      </c>
      <c r="B3968" s="263" t="s">
        <v>4239</v>
      </c>
      <c r="C3968" s="264" t="s">
        <v>51</v>
      </c>
      <c r="D3968" s="265">
        <v>55.19</v>
      </c>
    </row>
    <row r="3969" spans="1:4" ht="13.5">
      <c r="A3969" s="263">
        <v>94471</v>
      </c>
      <c r="B3969" s="263" t="s">
        <v>4240</v>
      </c>
      <c r="C3969" s="264" t="s">
        <v>51</v>
      </c>
      <c r="D3969" s="265">
        <v>40.65</v>
      </c>
    </row>
    <row r="3970" spans="1:4" ht="13.5">
      <c r="A3970" s="263">
        <v>94472</v>
      </c>
      <c r="B3970" s="263" t="s">
        <v>4241</v>
      </c>
      <c r="C3970" s="264" t="s">
        <v>51</v>
      </c>
      <c r="D3970" s="265">
        <v>41.7</v>
      </c>
    </row>
    <row r="3971" spans="1:4" ht="13.5">
      <c r="A3971" s="263">
        <v>94473</v>
      </c>
      <c r="B3971" s="263" t="s">
        <v>4242</v>
      </c>
      <c r="C3971" s="264" t="s">
        <v>51</v>
      </c>
      <c r="D3971" s="265">
        <v>59.45</v>
      </c>
    </row>
    <row r="3972" spans="1:4" ht="13.5">
      <c r="A3972" s="263">
        <v>94474</v>
      </c>
      <c r="B3972" s="263" t="s">
        <v>4243</v>
      </c>
      <c r="C3972" s="264" t="s">
        <v>51</v>
      </c>
      <c r="D3972" s="265">
        <v>64.08</v>
      </c>
    </row>
    <row r="3973" spans="1:4" ht="13.5">
      <c r="A3973" s="263">
        <v>94475</v>
      </c>
      <c r="B3973" s="263" t="s">
        <v>4244</v>
      </c>
      <c r="C3973" s="264" t="s">
        <v>51</v>
      </c>
      <c r="D3973" s="265">
        <v>81.02</v>
      </c>
    </row>
    <row r="3974" spans="1:4" ht="13.5">
      <c r="A3974" s="263">
        <v>94476</v>
      </c>
      <c r="B3974" s="263" t="s">
        <v>4245</v>
      </c>
      <c r="C3974" s="264" t="s">
        <v>51</v>
      </c>
      <c r="D3974" s="265">
        <v>89.93</v>
      </c>
    </row>
    <row r="3975" spans="1:4" ht="13.5">
      <c r="A3975" s="263">
        <v>94477</v>
      </c>
      <c r="B3975" s="263" t="s">
        <v>4246</v>
      </c>
      <c r="C3975" s="264" t="s">
        <v>51</v>
      </c>
      <c r="D3975" s="265">
        <v>54.12</v>
      </c>
    </row>
    <row r="3976" spans="1:4" ht="13.5">
      <c r="A3976" s="263">
        <v>94478</v>
      </c>
      <c r="B3976" s="263" t="s">
        <v>4247</v>
      </c>
      <c r="C3976" s="264" t="s">
        <v>51</v>
      </c>
      <c r="D3976" s="265">
        <v>81.540000000000006</v>
      </c>
    </row>
    <row r="3977" spans="1:4" ht="13.5">
      <c r="A3977" s="263">
        <v>94479</v>
      </c>
      <c r="B3977" s="263" t="s">
        <v>4248</v>
      </c>
      <c r="C3977" s="264" t="s">
        <v>51</v>
      </c>
      <c r="D3977" s="265">
        <v>107.14</v>
      </c>
    </row>
    <row r="3978" spans="1:4" ht="13.5">
      <c r="A3978" s="263">
        <v>94606</v>
      </c>
      <c r="B3978" s="263" t="s">
        <v>6784</v>
      </c>
      <c r="C3978" s="264" t="s">
        <v>51</v>
      </c>
      <c r="D3978" s="265">
        <v>47.23</v>
      </c>
    </row>
    <row r="3979" spans="1:4" ht="13.5">
      <c r="A3979" s="263">
        <v>94608</v>
      </c>
      <c r="B3979" s="263" t="s">
        <v>6785</v>
      </c>
      <c r="C3979" s="264" t="s">
        <v>51</v>
      </c>
      <c r="D3979" s="265">
        <v>111.68</v>
      </c>
    </row>
    <row r="3980" spans="1:4" ht="13.5">
      <c r="A3980" s="263">
        <v>94610</v>
      </c>
      <c r="B3980" s="263" t="s">
        <v>6786</v>
      </c>
      <c r="C3980" s="264" t="s">
        <v>51</v>
      </c>
      <c r="D3980" s="265">
        <v>164.71</v>
      </c>
    </row>
    <row r="3981" spans="1:4" ht="13.5">
      <c r="A3981" s="263">
        <v>94612</v>
      </c>
      <c r="B3981" s="263" t="s">
        <v>6787</v>
      </c>
      <c r="C3981" s="264" t="s">
        <v>51</v>
      </c>
      <c r="D3981" s="265">
        <v>229.77</v>
      </c>
    </row>
    <row r="3982" spans="1:4" ht="13.5">
      <c r="A3982" s="263">
        <v>94614</v>
      </c>
      <c r="B3982" s="263" t="s">
        <v>6788</v>
      </c>
      <c r="C3982" s="264" t="s">
        <v>51</v>
      </c>
      <c r="D3982" s="265">
        <v>79.33</v>
      </c>
    </row>
    <row r="3983" spans="1:4" ht="13.5">
      <c r="A3983" s="263">
        <v>94615</v>
      </c>
      <c r="B3983" s="263" t="s">
        <v>6789</v>
      </c>
      <c r="C3983" s="264" t="s">
        <v>51</v>
      </c>
      <c r="D3983" s="265">
        <v>89.45</v>
      </c>
    </row>
    <row r="3984" spans="1:4" ht="13.5">
      <c r="A3984" s="263">
        <v>94616</v>
      </c>
      <c r="B3984" s="263" t="s">
        <v>6790</v>
      </c>
      <c r="C3984" s="264" t="s">
        <v>51</v>
      </c>
      <c r="D3984" s="265">
        <v>212.3</v>
      </c>
    </row>
    <row r="3985" spans="1:4" ht="13.5">
      <c r="A3985" s="263">
        <v>94617</v>
      </c>
      <c r="B3985" s="263" t="s">
        <v>6791</v>
      </c>
      <c r="C3985" s="264" t="s">
        <v>51</v>
      </c>
      <c r="D3985" s="265">
        <v>177.12</v>
      </c>
    </row>
    <row r="3986" spans="1:4" ht="13.5">
      <c r="A3986" s="263">
        <v>94618</v>
      </c>
      <c r="B3986" s="263" t="s">
        <v>6792</v>
      </c>
      <c r="C3986" s="264" t="s">
        <v>51</v>
      </c>
      <c r="D3986" s="265">
        <v>208.97</v>
      </c>
    </row>
    <row r="3987" spans="1:4" ht="13.5">
      <c r="A3987" s="263">
        <v>94620</v>
      </c>
      <c r="B3987" s="263" t="s">
        <v>6793</v>
      </c>
      <c r="C3987" s="264" t="s">
        <v>51</v>
      </c>
      <c r="D3987" s="265">
        <v>472.1</v>
      </c>
    </row>
    <row r="3988" spans="1:4" ht="13.5">
      <c r="A3988" s="263">
        <v>94622</v>
      </c>
      <c r="B3988" s="263" t="s">
        <v>6794</v>
      </c>
      <c r="C3988" s="264" t="s">
        <v>51</v>
      </c>
      <c r="D3988" s="265">
        <v>115.47</v>
      </c>
    </row>
    <row r="3989" spans="1:4" ht="13.5">
      <c r="A3989" s="263">
        <v>94623</v>
      </c>
      <c r="B3989" s="263" t="s">
        <v>6795</v>
      </c>
      <c r="C3989" s="264" t="s">
        <v>51</v>
      </c>
      <c r="D3989" s="265">
        <v>263.38</v>
      </c>
    </row>
    <row r="3990" spans="1:4" ht="13.5">
      <c r="A3990" s="263">
        <v>94624</v>
      </c>
      <c r="B3990" s="263" t="s">
        <v>6796</v>
      </c>
      <c r="C3990" s="264" t="s">
        <v>51</v>
      </c>
      <c r="D3990" s="265">
        <v>398.18</v>
      </c>
    </row>
    <row r="3991" spans="1:4" ht="13.5">
      <c r="A3991" s="263">
        <v>94625</v>
      </c>
      <c r="B3991" s="263" t="s">
        <v>6797</v>
      </c>
      <c r="C3991" s="264" t="s">
        <v>51</v>
      </c>
      <c r="D3991" s="265">
        <v>821.4</v>
      </c>
    </row>
    <row r="3992" spans="1:4" ht="13.5">
      <c r="A3992" s="263">
        <v>94656</v>
      </c>
      <c r="B3992" s="263" t="s">
        <v>4289</v>
      </c>
      <c r="C3992" s="264" t="s">
        <v>51</v>
      </c>
      <c r="D3992" s="265">
        <v>4.24</v>
      </c>
    </row>
    <row r="3993" spans="1:4" ht="13.5">
      <c r="A3993" s="263">
        <v>94657</v>
      </c>
      <c r="B3993" s="263" t="s">
        <v>4290</v>
      </c>
      <c r="C3993" s="264" t="s">
        <v>51</v>
      </c>
      <c r="D3993" s="265">
        <v>4.18</v>
      </c>
    </row>
    <row r="3994" spans="1:4" ht="13.5">
      <c r="A3994" s="263">
        <v>94658</v>
      </c>
      <c r="B3994" s="263" t="s">
        <v>4291</v>
      </c>
      <c r="C3994" s="264" t="s">
        <v>51</v>
      </c>
      <c r="D3994" s="265">
        <v>4.82</v>
      </c>
    </row>
    <row r="3995" spans="1:4" ht="13.5">
      <c r="A3995" s="263">
        <v>94659</v>
      </c>
      <c r="B3995" s="263" t="s">
        <v>4292</v>
      </c>
      <c r="C3995" s="264" t="s">
        <v>51</v>
      </c>
      <c r="D3995" s="265">
        <v>4.8899999999999997</v>
      </c>
    </row>
    <row r="3996" spans="1:4" ht="13.5">
      <c r="A3996" s="263">
        <v>94660</v>
      </c>
      <c r="B3996" s="263" t="s">
        <v>4293</v>
      </c>
      <c r="C3996" s="264" t="s">
        <v>51</v>
      </c>
      <c r="D3996" s="265">
        <v>7.81</v>
      </c>
    </row>
    <row r="3997" spans="1:4" ht="13.5">
      <c r="A3997" s="263">
        <v>94661</v>
      </c>
      <c r="B3997" s="263" t="s">
        <v>4294</v>
      </c>
      <c r="C3997" s="264" t="s">
        <v>51</v>
      </c>
      <c r="D3997" s="265">
        <v>8.1</v>
      </c>
    </row>
    <row r="3998" spans="1:4" ht="13.5">
      <c r="A3998" s="263">
        <v>94662</v>
      </c>
      <c r="B3998" s="263" t="s">
        <v>4295</v>
      </c>
      <c r="C3998" s="264" t="s">
        <v>51</v>
      </c>
      <c r="D3998" s="265">
        <v>8.41</v>
      </c>
    </row>
    <row r="3999" spans="1:4" ht="13.5">
      <c r="A3999" s="263">
        <v>94663</v>
      </c>
      <c r="B3999" s="263" t="s">
        <v>4296</v>
      </c>
      <c r="C3999" s="264" t="s">
        <v>51</v>
      </c>
      <c r="D3999" s="265">
        <v>8.52</v>
      </c>
    </row>
    <row r="4000" spans="1:4" ht="13.5">
      <c r="A4000" s="263">
        <v>94664</v>
      </c>
      <c r="B4000" s="263" t="s">
        <v>4297</v>
      </c>
      <c r="C4000" s="264" t="s">
        <v>51</v>
      </c>
      <c r="D4000" s="265">
        <v>17.75</v>
      </c>
    </row>
    <row r="4001" spans="1:4" ht="13.5">
      <c r="A4001" s="263">
        <v>94665</v>
      </c>
      <c r="B4001" s="263" t="s">
        <v>4298</v>
      </c>
      <c r="C4001" s="264" t="s">
        <v>51</v>
      </c>
      <c r="D4001" s="265">
        <v>17.739999999999998</v>
      </c>
    </row>
    <row r="4002" spans="1:4" ht="13.5">
      <c r="A4002" s="263">
        <v>94666</v>
      </c>
      <c r="B4002" s="263" t="s">
        <v>4299</v>
      </c>
      <c r="C4002" s="264" t="s">
        <v>51</v>
      </c>
      <c r="D4002" s="265">
        <v>21.15</v>
      </c>
    </row>
    <row r="4003" spans="1:4" ht="13.5">
      <c r="A4003" s="263">
        <v>94667</v>
      </c>
      <c r="B4003" s="263" t="s">
        <v>4300</v>
      </c>
      <c r="C4003" s="264" t="s">
        <v>51</v>
      </c>
      <c r="D4003" s="265">
        <v>23.28</v>
      </c>
    </row>
    <row r="4004" spans="1:4" ht="13.5">
      <c r="A4004" s="263">
        <v>94668</v>
      </c>
      <c r="B4004" s="263" t="s">
        <v>4301</v>
      </c>
      <c r="C4004" s="264" t="s">
        <v>51</v>
      </c>
      <c r="D4004" s="265">
        <v>36.409999999999997</v>
      </c>
    </row>
    <row r="4005" spans="1:4" ht="13.5">
      <c r="A4005" s="263">
        <v>94669</v>
      </c>
      <c r="B4005" s="263" t="s">
        <v>4302</v>
      </c>
      <c r="C4005" s="264" t="s">
        <v>51</v>
      </c>
      <c r="D4005" s="265">
        <v>48.31</v>
      </c>
    </row>
    <row r="4006" spans="1:4" ht="13.5">
      <c r="A4006" s="263">
        <v>94670</v>
      </c>
      <c r="B4006" s="263" t="s">
        <v>4303</v>
      </c>
      <c r="C4006" s="264" t="s">
        <v>51</v>
      </c>
      <c r="D4006" s="265">
        <v>47</v>
      </c>
    </row>
    <row r="4007" spans="1:4" ht="13.5">
      <c r="A4007" s="263">
        <v>94671</v>
      </c>
      <c r="B4007" s="263" t="s">
        <v>4304</v>
      </c>
      <c r="C4007" s="264" t="s">
        <v>51</v>
      </c>
      <c r="D4007" s="265">
        <v>66.849999999999994</v>
      </c>
    </row>
    <row r="4008" spans="1:4" ht="13.5">
      <c r="A4008" s="263">
        <v>94672</v>
      </c>
      <c r="B4008" s="263" t="s">
        <v>4305</v>
      </c>
      <c r="C4008" s="264" t="s">
        <v>51</v>
      </c>
      <c r="D4008" s="265">
        <v>7.09</v>
      </c>
    </row>
    <row r="4009" spans="1:4" ht="13.5">
      <c r="A4009" s="263">
        <v>94673</v>
      </c>
      <c r="B4009" s="263" t="s">
        <v>4306</v>
      </c>
      <c r="C4009" s="264" t="s">
        <v>51</v>
      </c>
      <c r="D4009" s="265">
        <v>6.93</v>
      </c>
    </row>
    <row r="4010" spans="1:4" ht="13.5">
      <c r="A4010" s="263">
        <v>94674</v>
      </c>
      <c r="B4010" s="263" t="s">
        <v>4307</v>
      </c>
      <c r="C4010" s="264" t="s">
        <v>51</v>
      </c>
      <c r="D4010" s="265">
        <v>6.37</v>
      </c>
    </row>
    <row r="4011" spans="1:4" ht="13.5">
      <c r="A4011" s="263">
        <v>94675</v>
      </c>
      <c r="B4011" s="263" t="s">
        <v>4308</v>
      </c>
      <c r="C4011" s="264" t="s">
        <v>51</v>
      </c>
      <c r="D4011" s="265">
        <v>9.3699999999999992</v>
      </c>
    </row>
    <row r="4012" spans="1:4" ht="13.5">
      <c r="A4012" s="263">
        <v>94676</v>
      </c>
      <c r="B4012" s="263" t="s">
        <v>4309</v>
      </c>
      <c r="C4012" s="264" t="s">
        <v>51</v>
      </c>
      <c r="D4012" s="265">
        <v>10.78</v>
      </c>
    </row>
    <row r="4013" spans="1:4" ht="13.5">
      <c r="A4013" s="263">
        <v>94677</v>
      </c>
      <c r="B4013" s="263" t="s">
        <v>4310</v>
      </c>
      <c r="C4013" s="264" t="s">
        <v>51</v>
      </c>
      <c r="D4013" s="265">
        <v>15.29</v>
      </c>
    </row>
    <row r="4014" spans="1:4" ht="13.5">
      <c r="A4014" s="263">
        <v>94678</v>
      </c>
      <c r="B4014" s="263" t="s">
        <v>4311</v>
      </c>
      <c r="C4014" s="264" t="s">
        <v>51</v>
      </c>
      <c r="D4014" s="265">
        <v>11.04</v>
      </c>
    </row>
    <row r="4015" spans="1:4" ht="13.5">
      <c r="A4015" s="263">
        <v>94679</v>
      </c>
      <c r="B4015" s="263" t="s">
        <v>4312</v>
      </c>
      <c r="C4015" s="264" t="s">
        <v>51</v>
      </c>
      <c r="D4015" s="265">
        <v>16.989999999999998</v>
      </c>
    </row>
    <row r="4016" spans="1:4" ht="13.5">
      <c r="A4016" s="263">
        <v>94680</v>
      </c>
      <c r="B4016" s="263" t="s">
        <v>4313</v>
      </c>
      <c r="C4016" s="264" t="s">
        <v>51</v>
      </c>
      <c r="D4016" s="265">
        <v>28.54</v>
      </c>
    </row>
    <row r="4017" spans="1:4" ht="13.5">
      <c r="A4017" s="263">
        <v>94681</v>
      </c>
      <c r="B4017" s="263" t="s">
        <v>4314</v>
      </c>
      <c r="C4017" s="264" t="s">
        <v>51</v>
      </c>
      <c r="D4017" s="265">
        <v>36.69</v>
      </c>
    </row>
    <row r="4018" spans="1:4" ht="13.5">
      <c r="A4018" s="263">
        <v>94682</v>
      </c>
      <c r="B4018" s="263" t="s">
        <v>4315</v>
      </c>
      <c r="C4018" s="264" t="s">
        <v>51</v>
      </c>
      <c r="D4018" s="265">
        <v>70.45</v>
      </c>
    </row>
    <row r="4019" spans="1:4" ht="13.5">
      <c r="A4019" s="263">
        <v>94683</v>
      </c>
      <c r="B4019" s="263" t="s">
        <v>4316</v>
      </c>
      <c r="C4019" s="264" t="s">
        <v>51</v>
      </c>
      <c r="D4019" s="265">
        <v>46.54</v>
      </c>
    </row>
    <row r="4020" spans="1:4" ht="13.5">
      <c r="A4020" s="263">
        <v>94684</v>
      </c>
      <c r="B4020" s="263" t="s">
        <v>4317</v>
      </c>
      <c r="C4020" s="264" t="s">
        <v>51</v>
      </c>
      <c r="D4020" s="265">
        <v>91.52</v>
      </c>
    </row>
    <row r="4021" spans="1:4" ht="13.5">
      <c r="A4021" s="263">
        <v>94685</v>
      </c>
      <c r="B4021" s="263" t="s">
        <v>4318</v>
      </c>
      <c r="C4021" s="264" t="s">
        <v>51</v>
      </c>
      <c r="D4021" s="265">
        <v>71.62</v>
      </c>
    </row>
    <row r="4022" spans="1:4" ht="13.5">
      <c r="A4022" s="263">
        <v>94686</v>
      </c>
      <c r="B4022" s="263" t="s">
        <v>4319</v>
      </c>
      <c r="C4022" s="264" t="s">
        <v>51</v>
      </c>
      <c r="D4022" s="265">
        <v>166.55</v>
      </c>
    </row>
    <row r="4023" spans="1:4" ht="13.5">
      <c r="A4023" s="263">
        <v>94687</v>
      </c>
      <c r="B4023" s="263" t="s">
        <v>4320</v>
      </c>
      <c r="C4023" s="264" t="s">
        <v>51</v>
      </c>
      <c r="D4023" s="265">
        <v>136.55000000000001</v>
      </c>
    </row>
    <row r="4024" spans="1:4" ht="13.5">
      <c r="A4024" s="263">
        <v>94688</v>
      </c>
      <c r="B4024" s="263" t="s">
        <v>4321</v>
      </c>
      <c r="C4024" s="264" t="s">
        <v>51</v>
      </c>
      <c r="D4024" s="265">
        <v>7.59</v>
      </c>
    </row>
    <row r="4025" spans="1:4" ht="13.5">
      <c r="A4025" s="263">
        <v>94689</v>
      </c>
      <c r="B4025" s="263" t="s">
        <v>4322</v>
      </c>
      <c r="C4025" s="264" t="s">
        <v>51</v>
      </c>
      <c r="D4025" s="265">
        <v>9.75</v>
      </c>
    </row>
    <row r="4026" spans="1:4" ht="13.5">
      <c r="A4026" s="263">
        <v>94690</v>
      </c>
      <c r="B4026" s="263" t="s">
        <v>4323</v>
      </c>
      <c r="C4026" s="264" t="s">
        <v>51</v>
      </c>
      <c r="D4026" s="265">
        <v>9.4</v>
      </c>
    </row>
    <row r="4027" spans="1:4" ht="13.5">
      <c r="A4027" s="263">
        <v>94691</v>
      </c>
      <c r="B4027" s="263" t="s">
        <v>4324</v>
      </c>
      <c r="C4027" s="264" t="s">
        <v>51</v>
      </c>
      <c r="D4027" s="265">
        <v>10.65</v>
      </c>
    </row>
    <row r="4028" spans="1:4" ht="13.5">
      <c r="A4028" s="263">
        <v>94692</v>
      </c>
      <c r="B4028" s="263" t="s">
        <v>4325</v>
      </c>
      <c r="C4028" s="264" t="s">
        <v>51</v>
      </c>
      <c r="D4028" s="265">
        <v>16.03</v>
      </c>
    </row>
    <row r="4029" spans="1:4" ht="13.5">
      <c r="A4029" s="263">
        <v>94693</v>
      </c>
      <c r="B4029" s="263" t="s">
        <v>4326</v>
      </c>
      <c r="C4029" s="264" t="s">
        <v>51</v>
      </c>
      <c r="D4029" s="265">
        <v>16.66</v>
      </c>
    </row>
    <row r="4030" spans="1:4" ht="13.5">
      <c r="A4030" s="263">
        <v>94694</v>
      </c>
      <c r="B4030" s="263" t="s">
        <v>4327</v>
      </c>
      <c r="C4030" s="264" t="s">
        <v>51</v>
      </c>
      <c r="D4030" s="265">
        <v>16.7</v>
      </c>
    </row>
    <row r="4031" spans="1:4" ht="13.5">
      <c r="A4031" s="263">
        <v>94695</v>
      </c>
      <c r="B4031" s="263" t="s">
        <v>4328</v>
      </c>
      <c r="C4031" s="264" t="s">
        <v>51</v>
      </c>
      <c r="D4031" s="265">
        <v>21.56</v>
      </c>
    </row>
    <row r="4032" spans="1:4" ht="13.5">
      <c r="A4032" s="263">
        <v>94696</v>
      </c>
      <c r="B4032" s="263" t="s">
        <v>4329</v>
      </c>
      <c r="C4032" s="264" t="s">
        <v>51</v>
      </c>
      <c r="D4032" s="265">
        <v>37.340000000000003</v>
      </c>
    </row>
    <row r="4033" spans="1:4" ht="13.5">
      <c r="A4033" s="263">
        <v>94697</v>
      </c>
      <c r="B4033" s="263" t="s">
        <v>4330</v>
      </c>
      <c r="C4033" s="264" t="s">
        <v>51</v>
      </c>
      <c r="D4033" s="265">
        <v>56.16</v>
      </c>
    </row>
    <row r="4034" spans="1:4" ht="13.5">
      <c r="A4034" s="263">
        <v>94698</v>
      </c>
      <c r="B4034" s="263" t="s">
        <v>4331</v>
      </c>
      <c r="C4034" s="264" t="s">
        <v>51</v>
      </c>
      <c r="D4034" s="265">
        <v>49.54</v>
      </c>
    </row>
    <row r="4035" spans="1:4" ht="13.5">
      <c r="A4035" s="263">
        <v>94699</v>
      </c>
      <c r="B4035" s="263" t="s">
        <v>4332</v>
      </c>
      <c r="C4035" s="264" t="s">
        <v>51</v>
      </c>
      <c r="D4035" s="265">
        <v>94.93</v>
      </c>
    </row>
    <row r="4036" spans="1:4" ht="13.5">
      <c r="A4036" s="263">
        <v>94700</v>
      </c>
      <c r="B4036" s="263" t="s">
        <v>4333</v>
      </c>
      <c r="C4036" s="264" t="s">
        <v>51</v>
      </c>
      <c r="D4036" s="265">
        <v>81.39</v>
      </c>
    </row>
    <row r="4037" spans="1:4" ht="13.5">
      <c r="A4037" s="263">
        <v>94701</v>
      </c>
      <c r="B4037" s="263" t="s">
        <v>4334</v>
      </c>
      <c r="C4037" s="264" t="s">
        <v>51</v>
      </c>
      <c r="D4037" s="265">
        <v>137.88</v>
      </c>
    </row>
    <row r="4038" spans="1:4" ht="13.5">
      <c r="A4038" s="263">
        <v>94702</v>
      </c>
      <c r="B4038" s="263" t="s">
        <v>4335</v>
      </c>
      <c r="C4038" s="264" t="s">
        <v>51</v>
      </c>
      <c r="D4038" s="265">
        <v>130.94999999999999</v>
      </c>
    </row>
    <row r="4039" spans="1:4" ht="13.5">
      <c r="A4039" s="263">
        <v>94703</v>
      </c>
      <c r="B4039" s="263" t="s">
        <v>4336</v>
      </c>
      <c r="C4039" s="264" t="s">
        <v>51</v>
      </c>
      <c r="D4039" s="265">
        <v>12.66</v>
      </c>
    </row>
    <row r="4040" spans="1:4" ht="13.5">
      <c r="A4040" s="263">
        <v>94704</v>
      </c>
      <c r="B4040" s="263" t="s">
        <v>990</v>
      </c>
      <c r="C4040" s="264" t="s">
        <v>51</v>
      </c>
      <c r="D4040" s="265">
        <v>14.74</v>
      </c>
    </row>
    <row r="4041" spans="1:4" ht="13.5">
      <c r="A4041" s="263">
        <v>94705</v>
      </c>
      <c r="B4041" s="263" t="s">
        <v>4337</v>
      </c>
      <c r="C4041" s="264" t="s">
        <v>51</v>
      </c>
      <c r="D4041" s="265">
        <v>17.89</v>
      </c>
    </row>
    <row r="4042" spans="1:4" ht="13.5">
      <c r="A4042" s="263">
        <v>94706</v>
      </c>
      <c r="B4042" s="263" t="s">
        <v>4338</v>
      </c>
      <c r="C4042" s="264" t="s">
        <v>51</v>
      </c>
      <c r="D4042" s="265">
        <v>26.05</v>
      </c>
    </row>
    <row r="4043" spans="1:4" ht="13.5">
      <c r="A4043" s="263">
        <v>94707</v>
      </c>
      <c r="B4043" s="263" t="s">
        <v>991</v>
      </c>
      <c r="C4043" s="264" t="s">
        <v>51</v>
      </c>
      <c r="D4043" s="265">
        <v>31.89</v>
      </c>
    </row>
    <row r="4044" spans="1:4" ht="13.5">
      <c r="A4044" s="263">
        <v>94708</v>
      </c>
      <c r="B4044" s="263" t="s">
        <v>4339</v>
      </c>
      <c r="C4044" s="264" t="s">
        <v>51</v>
      </c>
      <c r="D4044" s="265">
        <v>16.690000000000001</v>
      </c>
    </row>
    <row r="4045" spans="1:4" ht="13.5">
      <c r="A4045" s="263">
        <v>94709</v>
      </c>
      <c r="B4045" s="263" t="s">
        <v>4340</v>
      </c>
      <c r="C4045" s="264" t="s">
        <v>51</v>
      </c>
      <c r="D4045" s="265">
        <v>20.83</v>
      </c>
    </row>
    <row r="4046" spans="1:4" ht="13.5">
      <c r="A4046" s="263">
        <v>94710</v>
      </c>
      <c r="B4046" s="263" t="s">
        <v>4341</v>
      </c>
      <c r="C4046" s="264" t="s">
        <v>51</v>
      </c>
      <c r="D4046" s="265">
        <v>31.12</v>
      </c>
    </row>
    <row r="4047" spans="1:4" ht="13.5">
      <c r="A4047" s="263">
        <v>94711</v>
      </c>
      <c r="B4047" s="263" t="s">
        <v>4342</v>
      </c>
      <c r="C4047" s="264" t="s">
        <v>51</v>
      </c>
      <c r="D4047" s="265">
        <v>37.840000000000003</v>
      </c>
    </row>
    <row r="4048" spans="1:4" ht="13.5">
      <c r="A4048" s="263">
        <v>94712</v>
      </c>
      <c r="B4048" s="263" t="s">
        <v>4343</v>
      </c>
      <c r="C4048" s="264" t="s">
        <v>51</v>
      </c>
      <c r="D4048" s="265">
        <v>49.65</v>
      </c>
    </row>
    <row r="4049" spans="1:4" ht="13.5">
      <c r="A4049" s="263">
        <v>94713</v>
      </c>
      <c r="B4049" s="263" t="s">
        <v>4344</v>
      </c>
      <c r="C4049" s="264" t="s">
        <v>51</v>
      </c>
      <c r="D4049" s="265">
        <v>124.58</v>
      </c>
    </row>
    <row r="4050" spans="1:4" ht="13.5">
      <c r="A4050" s="263">
        <v>94714</v>
      </c>
      <c r="B4050" s="263" t="s">
        <v>4345</v>
      </c>
      <c r="C4050" s="264" t="s">
        <v>51</v>
      </c>
      <c r="D4050" s="265">
        <v>167.78</v>
      </c>
    </row>
    <row r="4051" spans="1:4" ht="13.5">
      <c r="A4051" s="263">
        <v>94715</v>
      </c>
      <c r="B4051" s="263" t="s">
        <v>4346</v>
      </c>
      <c r="C4051" s="264" t="s">
        <v>51</v>
      </c>
      <c r="D4051" s="265">
        <v>230.44</v>
      </c>
    </row>
    <row r="4052" spans="1:4" ht="13.5">
      <c r="A4052" s="263">
        <v>94724</v>
      </c>
      <c r="B4052" s="263" t="s">
        <v>4354</v>
      </c>
      <c r="C4052" s="264" t="s">
        <v>51</v>
      </c>
      <c r="D4052" s="265">
        <v>27.11</v>
      </c>
    </row>
    <row r="4053" spans="1:4" ht="13.5">
      <c r="A4053" s="263">
        <v>94725</v>
      </c>
      <c r="B4053" s="263" t="s">
        <v>4355</v>
      </c>
      <c r="C4053" s="264" t="s">
        <v>51</v>
      </c>
      <c r="D4053" s="265">
        <v>5.62</v>
      </c>
    </row>
    <row r="4054" spans="1:4" ht="13.5">
      <c r="A4054" s="263">
        <v>94726</v>
      </c>
      <c r="B4054" s="263" t="s">
        <v>4356</v>
      </c>
      <c r="C4054" s="264" t="s">
        <v>51</v>
      </c>
      <c r="D4054" s="265">
        <v>42.47</v>
      </c>
    </row>
    <row r="4055" spans="1:4" ht="13.5">
      <c r="A4055" s="263">
        <v>94727</v>
      </c>
      <c r="B4055" s="263" t="s">
        <v>4357</v>
      </c>
      <c r="C4055" s="264" t="s">
        <v>51</v>
      </c>
      <c r="D4055" s="265">
        <v>8.4700000000000006</v>
      </c>
    </row>
    <row r="4056" spans="1:4" ht="13.5">
      <c r="A4056" s="263">
        <v>94728</v>
      </c>
      <c r="B4056" s="263" t="s">
        <v>4358</v>
      </c>
      <c r="C4056" s="264" t="s">
        <v>51</v>
      </c>
      <c r="D4056" s="265">
        <v>163.44999999999999</v>
      </c>
    </row>
    <row r="4057" spans="1:4" ht="13.5">
      <c r="A4057" s="263">
        <v>94729</v>
      </c>
      <c r="B4057" s="263" t="s">
        <v>4359</v>
      </c>
      <c r="C4057" s="264" t="s">
        <v>51</v>
      </c>
      <c r="D4057" s="265">
        <v>15.41</v>
      </c>
    </row>
    <row r="4058" spans="1:4" ht="13.5">
      <c r="A4058" s="263">
        <v>94730</v>
      </c>
      <c r="B4058" s="263" t="s">
        <v>4360</v>
      </c>
      <c r="C4058" s="264" t="s">
        <v>51</v>
      </c>
      <c r="D4058" s="265">
        <v>198.9</v>
      </c>
    </row>
    <row r="4059" spans="1:4" ht="13.5">
      <c r="A4059" s="263">
        <v>94731</v>
      </c>
      <c r="B4059" s="263" t="s">
        <v>4361</v>
      </c>
      <c r="C4059" s="264" t="s">
        <v>51</v>
      </c>
      <c r="D4059" s="265">
        <v>19.72</v>
      </c>
    </row>
    <row r="4060" spans="1:4" ht="13.5">
      <c r="A4060" s="263">
        <v>94733</v>
      </c>
      <c r="B4060" s="263" t="s">
        <v>4362</v>
      </c>
      <c r="C4060" s="264" t="s">
        <v>51</v>
      </c>
      <c r="D4060" s="265">
        <v>38.64</v>
      </c>
    </row>
    <row r="4061" spans="1:4" ht="13.5">
      <c r="A4061" s="263">
        <v>94737</v>
      </c>
      <c r="B4061" s="263" t="s">
        <v>4363</v>
      </c>
      <c r="C4061" s="264" t="s">
        <v>51</v>
      </c>
      <c r="D4061" s="265">
        <v>167.45</v>
      </c>
    </row>
    <row r="4062" spans="1:4" ht="13.5">
      <c r="A4062" s="263">
        <v>94740</v>
      </c>
      <c r="B4062" s="263" t="s">
        <v>4364</v>
      </c>
      <c r="C4062" s="264" t="s">
        <v>51</v>
      </c>
      <c r="D4062" s="265">
        <v>9.0399999999999991</v>
      </c>
    </row>
    <row r="4063" spans="1:4" ht="13.5">
      <c r="A4063" s="263">
        <v>94741</v>
      </c>
      <c r="B4063" s="263" t="s">
        <v>4365</v>
      </c>
      <c r="C4063" s="264" t="s">
        <v>51</v>
      </c>
      <c r="D4063" s="265">
        <v>11.63</v>
      </c>
    </row>
    <row r="4064" spans="1:4" ht="13.5">
      <c r="A4064" s="263">
        <v>94742</v>
      </c>
      <c r="B4064" s="263" t="s">
        <v>4366</v>
      </c>
      <c r="C4064" s="264" t="s">
        <v>51</v>
      </c>
      <c r="D4064" s="265">
        <v>14.54</v>
      </c>
    </row>
    <row r="4065" spans="1:4" ht="13.5">
      <c r="A4065" s="263">
        <v>94743</v>
      </c>
      <c r="B4065" s="263" t="s">
        <v>4367</v>
      </c>
      <c r="C4065" s="264" t="s">
        <v>51</v>
      </c>
      <c r="D4065" s="265">
        <v>16.170000000000002</v>
      </c>
    </row>
    <row r="4066" spans="1:4" ht="13.5">
      <c r="A4066" s="263">
        <v>94744</v>
      </c>
      <c r="B4066" s="263" t="s">
        <v>4368</v>
      </c>
      <c r="C4066" s="264" t="s">
        <v>51</v>
      </c>
      <c r="D4066" s="265">
        <v>23.62</v>
      </c>
    </row>
    <row r="4067" spans="1:4" ht="13.5">
      <c r="A4067" s="263">
        <v>94746</v>
      </c>
      <c r="B4067" s="263" t="s">
        <v>4369</v>
      </c>
      <c r="C4067" s="264" t="s">
        <v>51</v>
      </c>
      <c r="D4067" s="265">
        <v>34.56</v>
      </c>
    </row>
    <row r="4068" spans="1:4" ht="13.5">
      <c r="A4068" s="263">
        <v>94748</v>
      </c>
      <c r="B4068" s="263" t="s">
        <v>4370</v>
      </c>
      <c r="C4068" s="264" t="s">
        <v>51</v>
      </c>
      <c r="D4068" s="265">
        <v>72</v>
      </c>
    </row>
    <row r="4069" spans="1:4" ht="13.5">
      <c r="A4069" s="263">
        <v>94750</v>
      </c>
      <c r="B4069" s="263" t="s">
        <v>4371</v>
      </c>
      <c r="C4069" s="264" t="s">
        <v>51</v>
      </c>
      <c r="D4069" s="265">
        <v>175.48</v>
      </c>
    </row>
    <row r="4070" spans="1:4" ht="13.5">
      <c r="A4070" s="263">
        <v>94752</v>
      </c>
      <c r="B4070" s="263" t="s">
        <v>4372</v>
      </c>
      <c r="C4070" s="264" t="s">
        <v>51</v>
      </c>
      <c r="D4070" s="265">
        <v>211.38</v>
      </c>
    </row>
    <row r="4071" spans="1:4" ht="13.5">
      <c r="A4071" s="263">
        <v>94756</v>
      </c>
      <c r="B4071" s="263" t="s">
        <v>4373</v>
      </c>
      <c r="C4071" s="264" t="s">
        <v>51</v>
      </c>
      <c r="D4071" s="265">
        <v>11.31</v>
      </c>
    </row>
    <row r="4072" spans="1:4" ht="13.5">
      <c r="A4072" s="263">
        <v>94757</v>
      </c>
      <c r="B4072" s="263" t="s">
        <v>4374</v>
      </c>
      <c r="C4072" s="264" t="s">
        <v>51</v>
      </c>
      <c r="D4072" s="265">
        <v>16.22</v>
      </c>
    </row>
    <row r="4073" spans="1:4" ht="13.5">
      <c r="A4073" s="263">
        <v>94758</v>
      </c>
      <c r="B4073" s="263" t="s">
        <v>4375</v>
      </c>
      <c r="C4073" s="264" t="s">
        <v>51</v>
      </c>
      <c r="D4073" s="265">
        <v>44.02</v>
      </c>
    </row>
    <row r="4074" spans="1:4" ht="13.5">
      <c r="A4074" s="263">
        <v>94759</v>
      </c>
      <c r="B4074" s="263" t="s">
        <v>4376</v>
      </c>
      <c r="C4074" s="264" t="s">
        <v>51</v>
      </c>
      <c r="D4074" s="265">
        <v>54.93</v>
      </c>
    </row>
    <row r="4075" spans="1:4" ht="13.5">
      <c r="A4075" s="263">
        <v>94760</v>
      </c>
      <c r="B4075" s="263" t="s">
        <v>4377</v>
      </c>
      <c r="C4075" s="264" t="s">
        <v>51</v>
      </c>
      <c r="D4075" s="265">
        <v>90.01</v>
      </c>
    </row>
    <row r="4076" spans="1:4" ht="13.5">
      <c r="A4076" s="263">
        <v>94761</v>
      </c>
      <c r="B4076" s="263" t="s">
        <v>4378</v>
      </c>
      <c r="C4076" s="264" t="s">
        <v>51</v>
      </c>
      <c r="D4076" s="265">
        <v>199.4</v>
      </c>
    </row>
    <row r="4077" spans="1:4" ht="13.5">
      <c r="A4077" s="263">
        <v>94762</v>
      </c>
      <c r="B4077" s="263" t="s">
        <v>4379</v>
      </c>
      <c r="C4077" s="264" t="s">
        <v>51</v>
      </c>
      <c r="D4077" s="265">
        <v>251.95</v>
      </c>
    </row>
    <row r="4078" spans="1:4" ht="13.5">
      <c r="A4078" s="263">
        <v>94783</v>
      </c>
      <c r="B4078" s="263" t="s">
        <v>4382</v>
      </c>
      <c r="C4078" s="264" t="s">
        <v>51</v>
      </c>
      <c r="D4078" s="265">
        <v>11.75</v>
      </c>
    </row>
    <row r="4079" spans="1:4" ht="13.5">
      <c r="A4079" s="263">
        <v>94785</v>
      </c>
      <c r="B4079" s="263" t="s">
        <v>4383</v>
      </c>
      <c r="C4079" s="264" t="s">
        <v>51</v>
      </c>
      <c r="D4079" s="265">
        <v>21.13</v>
      </c>
    </row>
    <row r="4080" spans="1:4" ht="13.5">
      <c r="A4080" s="263">
        <v>94786</v>
      </c>
      <c r="B4080" s="263" t="s">
        <v>992</v>
      </c>
      <c r="C4080" s="264" t="s">
        <v>51</v>
      </c>
      <c r="D4080" s="265">
        <v>27</v>
      </c>
    </row>
    <row r="4081" spans="1:4" ht="13.5">
      <c r="A4081" s="263">
        <v>94787</v>
      </c>
      <c r="B4081" s="263" t="s">
        <v>993</v>
      </c>
      <c r="C4081" s="264" t="s">
        <v>51</v>
      </c>
      <c r="D4081" s="265">
        <v>36.29</v>
      </c>
    </row>
    <row r="4082" spans="1:4" ht="13.5">
      <c r="A4082" s="263">
        <v>94788</v>
      </c>
      <c r="B4082" s="263" t="s">
        <v>4384</v>
      </c>
      <c r="C4082" s="264" t="s">
        <v>51</v>
      </c>
      <c r="D4082" s="265">
        <v>51.06</v>
      </c>
    </row>
    <row r="4083" spans="1:4" ht="13.5">
      <c r="A4083" s="263">
        <v>94789</v>
      </c>
      <c r="B4083" s="263" t="s">
        <v>994</v>
      </c>
      <c r="C4083" s="264" t="s">
        <v>51</v>
      </c>
      <c r="D4083" s="265">
        <v>153.54</v>
      </c>
    </row>
    <row r="4084" spans="1:4" ht="13.5">
      <c r="A4084" s="263">
        <v>94790</v>
      </c>
      <c r="B4084" s="263" t="s">
        <v>4385</v>
      </c>
      <c r="C4084" s="264" t="s">
        <v>51</v>
      </c>
      <c r="D4084" s="265">
        <v>177.11</v>
      </c>
    </row>
    <row r="4085" spans="1:4" ht="13.5">
      <c r="A4085" s="263">
        <v>94791</v>
      </c>
      <c r="B4085" s="263" t="s">
        <v>4386</v>
      </c>
      <c r="C4085" s="264" t="s">
        <v>51</v>
      </c>
      <c r="D4085" s="265">
        <v>246.85</v>
      </c>
    </row>
    <row r="4086" spans="1:4" ht="13.5">
      <c r="A4086" s="263">
        <v>94863</v>
      </c>
      <c r="B4086" s="263" t="s">
        <v>4391</v>
      </c>
      <c r="C4086" s="264" t="s">
        <v>51</v>
      </c>
      <c r="D4086" s="265">
        <v>144.30000000000001</v>
      </c>
    </row>
    <row r="4087" spans="1:4" ht="13.5">
      <c r="A4087" s="263">
        <v>95141</v>
      </c>
      <c r="B4087" s="263" t="s">
        <v>4482</v>
      </c>
      <c r="C4087" s="264" t="s">
        <v>51</v>
      </c>
      <c r="D4087" s="265">
        <v>19.850000000000001</v>
      </c>
    </row>
    <row r="4088" spans="1:4" ht="13.5">
      <c r="A4088" s="263">
        <v>95237</v>
      </c>
      <c r="B4088" s="263" t="s">
        <v>4495</v>
      </c>
      <c r="C4088" s="264" t="s">
        <v>51</v>
      </c>
      <c r="D4088" s="265">
        <v>14.77</v>
      </c>
    </row>
    <row r="4089" spans="1:4" ht="13.5">
      <c r="A4089" s="263">
        <v>95693</v>
      </c>
      <c r="B4089" s="263" t="s">
        <v>4704</v>
      </c>
      <c r="C4089" s="264" t="s">
        <v>51</v>
      </c>
      <c r="D4089" s="265">
        <v>33.69</v>
      </c>
    </row>
    <row r="4090" spans="1:4" ht="13.5">
      <c r="A4090" s="263">
        <v>95694</v>
      </c>
      <c r="B4090" s="263" t="s">
        <v>1037</v>
      </c>
      <c r="C4090" s="264" t="s">
        <v>51</v>
      </c>
      <c r="D4090" s="265">
        <v>40.6</v>
      </c>
    </row>
    <row r="4091" spans="1:4" ht="13.5">
      <c r="A4091" s="263">
        <v>95695</v>
      </c>
      <c r="B4091" s="263" t="s">
        <v>4705</v>
      </c>
      <c r="C4091" s="264" t="s">
        <v>51</v>
      </c>
      <c r="D4091" s="265">
        <v>39.28</v>
      </c>
    </row>
    <row r="4092" spans="1:4" ht="13.5">
      <c r="A4092" s="263">
        <v>95696</v>
      </c>
      <c r="B4092" s="263" t="s">
        <v>6427</v>
      </c>
      <c r="C4092" s="264" t="s">
        <v>51</v>
      </c>
      <c r="D4092" s="265">
        <v>25.61</v>
      </c>
    </row>
    <row r="4093" spans="1:4" ht="13.5">
      <c r="A4093" s="263">
        <v>96637</v>
      </c>
      <c r="B4093" s="263" t="s">
        <v>4976</v>
      </c>
      <c r="C4093" s="264" t="s">
        <v>51</v>
      </c>
      <c r="D4093" s="265">
        <v>9.5</v>
      </c>
    </row>
    <row r="4094" spans="1:4" ht="13.5">
      <c r="A4094" s="263">
        <v>96638</v>
      </c>
      <c r="B4094" s="263" t="s">
        <v>4977</v>
      </c>
      <c r="C4094" s="264" t="s">
        <v>51</v>
      </c>
      <c r="D4094" s="265">
        <v>9.19</v>
      </c>
    </row>
    <row r="4095" spans="1:4" ht="13.5">
      <c r="A4095" s="263">
        <v>96639</v>
      </c>
      <c r="B4095" s="263" t="s">
        <v>4978</v>
      </c>
      <c r="C4095" s="264" t="s">
        <v>51</v>
      </c>
      <c r="D4095" s="265">
        <v>6.58</v>
      </c>
    </row>
    <row r="4096" spans="1:4" ht="13.5">
      <c r="A4096" s="263">
        <v>96640</v>
      </c>
      <c r="B4096" s="263" t="s">
        <v>4979</v>
      </c>
      <c r="C4096" s="264" t="s">
        <v>51</v>
      </c>
      <c r="D4096" s="265">
        <v>15.32</v>
      </c>
    </row>
    <row r="4097" spans="1:4" ht="13.5">
      <c r="A4097" s="263">
        <v>96641</v>
      </c>
      <c r="B4097" s="263" t="s">
        <v>4980</v>
      </c>
      <c r="C4097" s="264" t="s">
        <v>51</v>
      </c>
      <c r="D4097" s="265">
        <v>12.2</v>
      </c>
    </row>
    <row r="4098" spans="1:4" ht="13.5">
      <c r="A4098" s="263">
        <v>96642</v>
      </c>
      <c r="B4098" s="263" t="s">
        <v>4981</v>
      </c>
      <c r="C4098" s="264" t="s">
        <v>51</v>
      </c>
      <c r="D4098" s="265">
        <v>12.59</v>
      </c>
    </row>
    <row r="4099" spans="1:4" ht="13.5">
      <c r="A4099" s="263">
        <v>96643</v>
      </c>
      <c r="B4099" s="263" t="s">
        <v>4982</v>
      </c>
      <c r="C4099" s="264" t="s">
        <v>51</v>
      </c>
      <c r="D4099" s="265">
        <v>30.88</v>
      </c>
    </row>
    <row r="4100" spans="1:4" ht="13.5">
      <c r="A4100" s="263">
        <v>96650</v>
      </c>
      <c r="B4100" s="263" t="s">
        <v>4989</v>
      </c>
      <c r="C4100" s="264" t="s">
        <v>51</v>
      </c>
      <c r="D4100" s="265">
        <v>6.98</v>
      </c>
    </row>
    <row r="4101" spans="1:4" ht="13.5">
      <c r="A4101" s="263">
        <v>96651</v>
      </c>
      <c r="B4101" s="263" t="s">
        <v>4990</v>
      </c>
      <c r="C4101" s="264" t="s">
        <v>51</v>
      </c>
      <c r="D4101" s="265">
        <v>6.67</v>
      </c>
    </row>
    <row r="4102" spans="1:4" ht="13.5">
      <c r="A4102" s="263">
        <v>96652</v>
      </c>
      <c r="B4102" s="263" t="s">
        <v>4991</v>
      </c>
      <c r="C4102" s="264" t="s">
        <v>51</v>
      </c>
      <c r="D4102" s="265">
        <v>13.44</v>
      </c>
    </row>
    <row r="4103" spans="1:4" ht="13.5">
      <c r="A4103" s="263">
        <v>96653</v>
      </c>
      <c r="B4103" s="263" t="s">
        <v>4992</v>
      </c>
      <c r="C4103" s="264" t="s">
        <v>51</v>
      </c>
      <c r="D4103" s="265">
        <v>13.41</v>
      </c>
    </row>
    <row r="4104" spans="1:4" ht="13.5">
      <c r="A4104" s="263">
        <v>96654</v>
      </c>
      <c r="B4104" s="263" t="s">
        <v>4993</v>
      </c>
      <c r="C4104" s="264" t="s">
        <v>51</v>
      </c>
      <c r="D4104" s="265">
        <v>22.14</v>
      </c>
    </row>
    <row r="4105" spans="1:4" ht="13.5">
      <c r="A4105" s="263">
        <v>96655</v>
      </c>
      <c r="B4105" s="263" t="s">
        <v>4994</v>
      </c>
      <c r="C4105" s="264" t="s">
        <v>51</v>
      </c>
      <c r="D4105" s="265">
        <v>21.79</v>
      </c>
    </row>
    <row r="4106" spans="1:4" ht="13.5">
      <c r="A4106" s="263">
        <v>96656</v>
      </c>
      <c r="B4106" s="263" t="s">
        <v>4995</v>
      </c>
      <c r="C4106" s="264" t="s">
        <v>51</v>
      </c>
      <c r="D4106" s="265">
        <v>4.93</v>
      </c>
    </row>
    <row r="4107" spans="1:4" ht="13.5">
      <c r="A4107" s="263">
        <v>96657</v>
      </c>
      <c r="B4107" s="263" t="s">
        <v>4996</v>
      </c>
      <c r="C4107" s="264" t="s">
        <v>51</v>
      </c>
      <c r="D4107" s="265">
        <v>13.67</v>
      </c>
    </row>
    <row r="4108" spans="1:4" ht="13.5">
      <c r="A4108" s="263">
        <v>96658</v>
      </c>
      <c r="B4108" s="263" t="s">
        <v>4997</v>
      </c>
      <c r="C4108" s="264" t="s">
        <v>51</v>
      </c>
      <c r="D4108" s="265">
        <v>10.55</v>
      </c>
    </row>
    <row r="4109" spans="1:4" ht="13.5">
      <c r="A4109" s="263">
        <v>96659</v>
      </c>
      <c r="B4109" s="263" t="s">
        <v>4998</v>
      </c>
      <c r="C4109" s="264" t="s">
        <v>51</v>
      </c>
      <c r="D4109" s="265">
        <v>9.07</v>
      </c>
    </row>
    <row r="4110" spans="1:4" ht="13.5">
      <c r="A4110" s="263">
        <v>96660</v>
      </c>
      <c r="B4110" s="263" t="s">
        <v>4999</v>
      </c>
      <c r="C4110" s="264" t="s">
        <v>51</v>
      </c>
      <c r="D4110" s="265">
        <v>23.64</v>
      </c>
    </row>
    <row r="4111" spans="1:4" ht="13.5">
      <c r="A4111" s="263">
        <v>96661</v>
      </c>
      <c r="B4111" s="263" t="s">
        <v>5000</v>
      </c>
      <c r="C4111" s="264" t="s">
        <v>51</v>
      </c>
      <c r="D4111" s="265">
        <v>18.84</v>
      </c>
    </row>
    <row r="4112" spans="1:4" ht="13.5">
      <c r="A4112" s="263">
        <v>96662</v>
      </c>
      <c r="B4112" s="263" t="s">
        <v>5001</v>
      </c>
      <c r="C4112" s="264" t="s">
        <v>51</v>
      </c>
      <c r="D4112" s="265">
        <v>9.23</v>
      </c>
    </row>
    <row r="4113" spans="1:4" ht="13.5">
      <c r="A4113" s="263">
        <v>96663</v>
      </c>
      <c r="B4113" s="263" t="s">
        <v>5002</v>
      </c>
      <c r="C4113" s="264" t="s">
        <v>51</v>
      </c>
      <c r="D4113" s="265">
        <v>16.14</v>
      </c>
    </row>
    <row r="4114" spans="1:4" ht="13.5">
      <c r="A4114" s="263">
        <v>96664</v>
      </c>
      <c r="B4114" s="263" t="s">
        <v>5003</v>
      </c>
      <c r="C4114" s="264" t="s">
        <v>51</v>
      </c>
      <c r="D4114" s="265">
        <v>17.170000000000002</v>
      </c>
    </row>
    <row r="4115" spans="1:4" ht="13.5">
      <c r="A4115" s="263">
        <v>96665</v>
      </c>
      <c r="B4115" s="263" t="s">
        <v>5004</v>
      </c>
      <c r="C4115" s="264" t="s">
        <v>51</v>
      </c>
      <c r="D4115" s="265">
        <v>9.2100000000000009</v>
      </c>
    </row>
    <row r="4116" spans="1:4" ht="13.5">
      <c r="A4116" s="263">
        <v>96666</v>
      </c>
      <c r="B4116" s="263" t="s">
        <v>5005</v>
      </c>
      <c r="C4116" s="264" t="s">
        <v>51</v>
      </c>
      <c r="D4116" s="265">
        <v>17.989999999999998</v>
      </c>
    </row>
    <row r="4117" spans="1:4" ht="13.5">
      <c r="A4117" s="263">
        <v>96667</v>
      </c>
      <c r="B4117" s="263" t="s">
        <v>5006</v>
      </c>
      <c r="C4117" s="264" t="s">
        <v>51</v>
      </c>
      <c r="D4117" s="265">
        <v>30.94</v>
      </c>
    </row>
    <row r="4118" spans="1:4" ht="13.5">
      <c r="A4118" s="263">
        <v>96684</v>
      </c>
      <c r="B4118" s="263" t="s">
        <v>5023</v>
      </c>
      <c r="C4118" s="264" t="s">
        <v>51</v>
      </c>
      <c r="D4118" s="265">
        <v>3.21</v>
      </c>
    </row>
    <row r="4119" spans="1:4" ht="13.5">
      <c r="A4119" s="263">
        <v>96685</v>
      </c>
      <c r="B4119" s="263" t="s">
        <v>5024</v>
      </c>
      <c r="C4119" s="264" t="s">
        <v>51</v>
      </c>
      <c r="D4119" s="265">
        <v>2.9</v>
      </c>
    </row>
    <row r="4120" spans="1:4" ht="13.5">
      <c r="A4120" s="263">
        <v>96686</v>
      </c>
      <c r="B4120" s="263" t="s">
        <v>5025</v>
      </c>
      <c r="C4120" s="264" t="s">
        <v>51</v>
      </c>
      <c r="D4120" s="265">
        <v>4.8099999999999996</v>
      </c>
    </row>
    <row r="4121" spans="1:4" ht="13.5">
      <c r="A4121" s="263">
        <v>96687</v>
      </c>
      <c r="B4121" s="263" t="s">
        <v>5026</v>
      </c>
      <c r="C4121" s="264" t="s">
        <v>51</v>
      </c>
      <c r="D4121" s="265">
        <v>4.78</v>
      </c>
    </row>
    <row r="4122" spans="1:4" ht="13.5">
      <c r="A4122" s="263">
        <v>96688</v>
      </c>
      <c r="B4122" s="263" t="s">
        <v>5027</v>
      </c>
      <c r="C4122" s="264" t="s">
        <v>51</v>
      </c>
      <c r="D4122" s="265">
        <v>8.18</v>
      </c>
    </row>
    <row r="4123" spans="1:4" ht="13.5">
      <c r="A4123" s="263">
        <v>96689</v>
      </c>
      <c r="B4123" s="263" t="s">
        <v>5028</v>
      </c>
      <c r="C4123" s="264" t="s">
        <v>51</v>
      </c>
      <c r="D4123" s="265">
        <v>7.83</v>
      </c>
    </row>
    <row r="4124" spans="1:4" ht="13.5">
      <c r="A4124" s="263">
        <v>96690</v>
      </c>
      <c r="B4124" s="263" t="s">
        <v>5029</v>
      </c>
      <c r="C4124" s="264" t="s">
        <v>51</v>
      </c>
      <c r="D4124" s="265">
        <v>15.01</v>
      </c>
    </row>
    <row r="4125" spans="1:4" ht="13.5">
      <c r="A4125" s="263">
        <v>96691</v>
      </c>
      <c r="B4125" s="263" t="s">
        <v>5030</v>
      </c>
      <c r="C4125" s="264" t="s">
        <v>51</v>
      </c>
      <c r="D4125" s="265">
        <v>15.48</v>
      </c>
    </row>
    <row r="4126" spans="1:4" ht="13.5">
      <c r="A4126" s="263">
        <v>96692</v>
      </c>
      <c r="B4126" s="263" t="s">
        <v>5031</v>
      </c>
      <c r="C4126" s="264" t="s">
        <v>51</v>
      </c>
      <c r="D4126" s="265">
        <v>22.73</v>
      </c>
    </row>
    <row r="4127" spans="1:4" ht="13.5">
      <c r="A4127" s="263">
        <v>96693</v>
      </c>
      <c r="B4127" s="263" t="s">
        <v>5032</v>
      </c>
      <c r="C4127" s="264" t="s">
        <v>51</v>
      </c>
      <c r="D4127" s="265">
        <v>21.58</v>
      </c>
    </row>
    <row r="4128" spans="1:4" ht="13.5">
      <c r="A4128" s="263">
        <v>96694</v>
      </c>
      <c r="B4128" s="263" t="s">
        <v>5033</v>
      </c>
      <c r="C4128" s="264" t="s">
        <v>51</v>
      </c>
      <c r="D4128" s="265">
        <v>49.07</v>
      </c>
    </row>
    <row r="4129" spans="1:4" ht="13.5">
      <c r="A4129" s="263">
        <v>96695</v>
      </c>
      <c r="B4129" s="263" t="s">
        <v>5034</v>
      </c>
      <c r="C4129" s="264" t="s">
        <v>51</v>
      </c>
      <c r="D4129" s="265">
        <v>47.72</v>
      </c>
    </row>
    <row r="4130" spans="1:4" ht="13.5">
      <c r="A4130" s="263">
        <v>96696</v>
      </c>
      <c r="B4130" s="263" t="s">
        <v>5035</v>
      </c>
      <c r="C4130" s="264" t="s">
        <v>51</v>
      </c>
      <c r="D4130" s="265">
        <v>73.75</v>
      </c>
    </row>
    <row r="4131" spans="1:4" ht="13.5">
      <c r="A4131" s="263">
        <v>96697</v>
      </c>
      <c r="B4131" s="263" t="s">
        <v>5036</v>
      </c>
      <c r="C4131" s="264" t="s">
        <v>51</v>
      </c>
      <c r="D4131" s="265">
        <v>110.3</v>
      </c>
    </row>
    <row r="4132" spans="1:4" ht="13.5">
      <c r="A4132" s="263">
        <v>96698</v>
      </c>
      <c r="B4132" s="263" t="s">
        <v>5037</v>
      </c>
      <c r="C4132" s="264" t="s">
        <v>51</v>
      </c>
      <c r="D4132" s="265">
        <v>2.42</v>
      </c>
    </row>
    <row r="4133" spans="1:4" ht="13.5">
      <c r="A4133" s="263">
        <v>96699</v>
      </c>
      <c r="B4133" s="263" t="s">
        <v>5038</v>
      </c>
      <c r="C4133" s="264" t="s">
        <v>51</v>
      </c>
      <c r="D4133" s="265">
        <v>11.16</v>
      </c>
    </row>
    <row r="4134" spans="1:4" ht="13.5">
      <c r="A4134" s="263">
        <v>96700</v>
      </c>
      <c r="B4134" s="263" t="s">
        <v>5039</v>
      </c>
      <c r="C4134" s="264" t="s">
        <v>51</v>
      </c>
      <c r="D4134" s="265">
        <v>8.0399999999999991</v>
      </c>
    </row>
    <row r="4135" spans="1:4" ht="13.5">
      <c r="A4135" s="263">
        <v>96701</v>
      </c>
      <c r="B4135" s="263" t="s">
        <v>5040</v>
      </c>
      <c r="C4135" s="264" t="s">
        <v>51</v>
      </c>
      <c r="D4135" s="265">
        <v>3.32</v>
      </c>
    </row>
    <row r="4136" spans="1:4" ht="13.5">
      <c r="A4136" s="263">
        <v>96702</v>
      </c>
      <c r="B4136" s="263" t="s">
        <v>5041</v>
      </c>
      <c r="C4136" s="264" t="s">
        <v>51</v>
      </c>
      <c r="D4136" s="265">
        <v>3.48</v>
      </c>
    </row>
    <row r="4137" spans="1:4" ht="13.5">
      <c r="A4137" s="263">
        <v>96703</v>
      </c>
      <c r="B4137" s="263" t="s">
        <v>5042</v>
      </c>
      <c r="C4137" s="264" t="s">
        <v>51</v>
      </c>
      <c r="D4137" s="265">
        <v>6.82</v>
      </c>
    </row>
    <row r="4138" spans="1:4" ht="13.5">
      <c r="A4138" s="263">
        <v>96704</v>
      </c>
      <c r="B4138" s="263" t="s">
        <v>5043</v>
      </c>
      <c r="C4138" s="264" t="s">
        <v>51</v>
      </c>
      <c r="D4138" s="265">
        <v>7.85</v>
      </c>
    </row>
    <row r="4139" spans="1:4" ht="13.5">
      <c r="A4139" s="263">
        <v>96705</v>
      </c>
      <c r="B4139" s="263" t="s">
        <v>5044</v>
      </c>
      <c r="C4139" s="264" t="s">
        <v>51</v>
      </c>
      <c r="D4139" s="265">
        <v>10.27</v>
      </c>
    </row>
    <row r="4140" spans="1:4" ht="13.5">
      <c r="A4140" s="263">
        <v>96706</v>
      </c>
      <c r="B4140" s="263" t="s">
        <v>5045</v>
      </c>
      <c r="C4140" s="264" t="s">
        <v>51</v>
      </c>
      <c r="D4140" s="265">
        <v>15.45</v>
      </c>
    </row>
    <row r="4141" spans="1:4" ht="13.5">
      <c r="A4141" s="263">
        <v>96707</v>
      </c>
      <c r="B4141" s="263" t="s">
        <v>5046</v>
      </c>
      <c r="C4141" s="264" t="s">
        <v>51</v>
      </c>
      <c r="D4141" s="265">
        <v>31.57</v>
      </c>
    </row>
    <row r="4142" spans="1:4" ht="13.5">
      <c r="A4142" s="263">
        <v>96708</v>
      </c>
      <c r="B4142" s="263" t="s">
        <v>5047</v>
      </c>
      <c r="C4142" s="264" t="s">
        <v>51</v>
      </c>
      <c r="D4142" s="265">
        <v>49.62</v>
      </c>
    </row>
    <row r="4143" spans="1:4" ht="13.5">
      <c r="A4143" s="263">
        <v>96709</v>
      </c>
      <c r="B4143" s="263" t="s">
        <v>5048</v>
      </c>
      <c r="C4143" s="264" t="s">
        <v>51</v>
      </c>
      <c r="D4143" s="265">
        <v>78.25</v>
      </c>
    </row>
    <row r="4144" spans="1:4" ht="13.5">
      <c r="A4144" s="263">
        <v>96710</v>
      </c>
      <c r="B4144" s="263" t="s">
        <v>5049</v>
      </c>
      <c r="C4144" s="264" t="s">
        <v>51</v>
      </c>
      <c r="D4144" s="265">
        <v>4.22</v>
      </c>
    </row>
    <row r="4145" spans="1:4" ht="13.5">
      <c r="A4145" s="263">
        <v>96711</v>
      </c>
      <c r="B4145" s="263" t="s">
        <v>5050</v>
      </c>
      <c r="C4145" s="264" t="s">
        <v>51</v>
      </c>
      <c r="D4145" s="265">
        <v>6.51</v>
      </c>
    </row>
    <row r="4146" spans="1:4" ht="13.5">
      <c r="A4146" s="263">
        <v>96712</v>
      </c>
      <c r="B4146" s="263" t="s">
        <v>5051</v>
      </c>
      <c r="C4146" s="264" t="s">
        <v>51</v>
      </c>
      <c r="D4146" s="265">
        <v>12.29</v>
      </c>
    </row>
    <row r="4147" spans="1:4" ht="13.5">
      <c r="A4147" s="263">
        <v>96713</v>
      </c>
      <c r="B4147" s="263" t="s">
        <v>5052</v>
      </c>
      <c r="C4147" s="264" t="s">
        <v>51</v>
      </c>
      <c r="D4147" s="265">
        <v>17.14</v>
      </c>
    </row>
    <row r="4148" spans="1:4" ht="13.5">
      <c r="A4148" s="263">
        <v>96714</v>
      </c>
      <c r="B4148" s="263" t="s">
        <v>5053</v>
      </c>
      <c r="C4148" s="264" t="s">
        <v>51</v>
      </c>
      <c r="D4148" s="265">
        <v>28.75</v>
      </c>
    </row>
    <row r="4149" spans="1:4" ht="13.5">
      <c r="A4149" s="263">
        <v>96715</v>
      </c>
      <c r="B4149" s="263" t="s">
        <v>5054</v>
      </c>
      <c r="C4149" s="264" t="s">
        <v>51</v>
      </c>
      <c r="D4149" s="265">
        <v>53.24</v>
      </c>
    </row>
    <row r="4150" spans="1:4" ht="13.5">
      <c r="A4150" s="263">
        <v>96716</v>
      </c>
      <c r="B4150" s="263" t="s">
        <v>5055</v>
      </c>
      <c r="C4150" s="264" t="s">
        <v>51</v>
      </c>
      <c r="D4150" s="265">
        <v>79.77</v>
      </c>
    </row>
    <row r="4151" spans="1:4" ht="13.5">
      <c r="A4151" s="263">
        <v>96717</v>
      </c>
      <c r="B4151" s="263" t="s">
        <v>5056</v>
      </c>
      <c r="C4151" s="264" t="s">
        <v>51</v>
      </c>
      <c r="D4151" s="265">
        <v>125.31</v>
      </c>
    </row>
    <row r="4152" spans="1:4" ht="13.5">
      <c r="A4152" s="263">
        <v>96736</v>
      </c>
      <c r="B4152" s="263" t="s">
        <v>5075</v>
      </c>
      <c r="C4152" s="264" t="s">
        <v>51</v>
      </c>
      <c r="D4152" s="265">
        <v>3.76</v>
      </c>
    </row>
    <row r="4153" spans="1:4" ht="13.5">
      <c r="A4153" s="263">
        <v>96737</v>
      </c>
      <c r="B4153" s="263" t="s">
        <v>5076</v>
      </c>
      <c r="C4153" s="264" t="s">
        <v>51</v>
      </c>
      <c r="D4153" s="265">
        <v>4.24</v>
      </c>
    </row>
    <row r="4154" spans="1:4" ht="13.5">
      <c r="A4154" s="263">
        <v>96738</v>
      </c>
      <c r="B4154" s="263" t="s">
        <v>5077</v>
      </c>
      <c r="C4154" s="264" t="s">
        <v>51</v>
      </c>
      <c r="D4154" s="265">
        <v>12.98</v>
      </c>
    </row>
    <row r="4155" spans="1:4" ht="13.5">
      <c r="A4155" s="263">
        <v>96739</v>
      </c>
      <c r="B4155" s="263" t="s">
        <v>5078</v>
      </c>
      <c r="C4155" s="264" t="s">
        <v>51</v>
      </c>
      <c r="D4155" s="265">
        <v>5.47</v>
      </c>
    </row>
    <row r="4156" spans="1:4" ht="13.5">
      <c r="A4156" s="263">
        <v>96740</v>
      </c>
      <c r="B4156" s="263" t="s">
        <v>5079</v>
      </c>
      <c r="C4156" s="264" t="s">
        <v>51</v>
      </c>
      <c r="D4156" s="265">
        <v>20.04</v>
      </c>
    </row>
    <row r="4157" spans="1:4" ht="13.5">
      <c r="A4157" s="263">
        <v>96741</v>
      </c>
      <c r="B4157" s="263" t="s">
        <v>5080</v>
      </c>
      <c r="C4157" s="264" t="s">
        <v>51</v>
      </c>
      <c r="D4157" s="265">
        <v>8.31</v>
      </c>
    </row>
    <row r="4158" spans="1:4" ht="13.5">
      <c r="A4158" s="263">
        <v>96742</v>
      </c>
      <c r="B4158" s="263" t="s">
        <v>5081</v>
      </c>
      <c r="C4158" s="264" t="s">
        <v>51</v>
      </c>
      <c r="D4158" s="265">
        <v>12.62</v>
      </c>
    </row>
    <row r="4159" spans="1:4" ht="13.5">
      <c r="A4159" s="263">
        <v>96743</v>
      </c>
      <c r="B4159" s="263" t="s">
        <v>5082</v>
      </c>
      <c r="C4159" s="264" t="s">
        <v>51</v>
      </c>
      <c r="D4159" s="265">
        <v>16.079999999999998</v>
      </c>
    </row>
    <row r="4160" spans="1:4" ht="13.5">
      <c r="A4160" s="263">
        <v>96744</v>
      </c>
      <c r="B4160" s="263" t="s">
        <v>5083</v>
      </c>
      <c r="C4160" s="264" t="s">
        <v>51</v>
      </c>
      <c r="D4160" s="265">
        <v>33.89</v>
      </c>
    </row>
    <row r="4161" spans="1:4" ht="13.5">
      <c r="A4161" s="263">
        <v>96745</v>
      </c>
      <c r="B4161" s="263" t="s">
        <v>5084</v>
      </c>
      <c r="C4161" s="264" t="s">
        <v>51</v>
      </c>
      <c r="D4161" s="265">
        <v>49.07</v>
      </c>
    </row>
    <row r="4162" spans="1:4" ht="13.5">
      <c r="A4162" s="263">
        <v>96746</v>
      </c>
      <c r="B4162" s="263" t="s">
        <v>5085</v>
      </c>
      <c r="C4162" s="264" t="s">
        <v>51</v>
      </c>
      <c r="D4162" s="265">
        <v>78.22</v>
      </c>
    </row>
    <row r="4163" spans="1:4" ht="13.5">
      <c r="A4163" s="263">
        <v>96747</v>
      </c>
      <c r="B4163" s="263" t="s">
        <v>5086</v>
      </c>
      <c r="C4163" s="264" t="s">
        <v>51</v>
      </c>
      <c r="D4163" s="265">
        <v>5.36</v>
      </c>
    </row>
    <row r="4164" spans="1:4" ht="13.5">
      <c r="A4164" s="263">
        <v>96748</v>
      </c>
      <c r="B4164" s="263" t="s">
        <v>5087</v>
      </c>
      <c r="C4164" s="264" t="s">
        <v>51</v>
      </c>
      <c r="D4164" s="265">
        <v>5.96</v>
      </c>
    </row>
    <row r="4165" spans="1:4" ht="13.5">
      <c r="A4165" s="263">
        <v>96749</v>
      </c>
      <c r="B4165" s="263" t="s">
        <v>5088</v>
      </c>
      <c r="C4165" s="264" t="s">
        <v>51</v>
      </c>
      <c r="D4165" s="265">
        <v>8.0500000000000007</v>
      </c>
    </row>
    <row r="4166" spans="1:4" ht="13.5">
      <c r="A4166" s="263">
        <v>96750</v>
      </c>
      <c r="B4166" s="263" t="s">
        <v>5089</v>
      </c>
      <c r="C4166" s="264" t="s">
        <v>51</v>
      </c>
      <c r="D4166" s="265">
        <v>10.4</v>
      </c>
    </row>
    <row r="4167" spans="1:4" ht="13.5">
      <c r="A4167" s="263">
        <v>96751</v>
      </c>
      <c r="B4167" s="263" t="s">
        <v>5090</v>
      </c>
      <c r="C4167" s="264" t="s">
        <v>51</v>
      </c>
      <c r="D4167" s="265">
        <v>18.53</v>
      </c>
    </row>
    <row r="4168" spans="1:4" ht="13.5">
      <c r="A4168" s="263">
        <v>96752</v>
      </c>
      <c r="B4168" s="263" t="s">
        <v>5091</v>
      </c>
      <c r="C4168" s="264" t="s">
        <v>51</v>
      </c>
      <c r="D4168" s="265">
        <v>23.66</v>
      </c>
    </row>
    <row r="4169" spans="1:4" ht="13.5">
      <c r="A4169" s="263">
        <v>96753</v>
      </c>
      <c r="B4169" s="263" t="s">
        <v>5092</v>
      </c>
      <c r="C4169" s="264" t="s">
        <v>51</v>
      </c>
      <c r="D4169" s="265">
        <v>52.53</v>
      </c>
    </row>
    <row r="4170" spans="1:4" ht="13.5">
      <c r="A4170" s="263">
        <v>96754</v>
      </c>
      <c r="B4170" s="263" t="s">
        <v>5093</v>
      </c>
      <c r="C4170" s="264" t="s">
        <v>51</v>
      </c>
      <c r="D4170" s="265">
        <v>72.88</v>
      </c>
    </row>
    <row r="4171" spans="1:4" ht="13.5">
      <c r="A4171" s="263">
        <v>96755</v>
      </c>
      <c r="B4171" s="263" t="s">
        <v>5094</v>
      </c>
      <c r="C4171" s="264" t="s">
        <v>51</v>
      </c>
      <c r="D4171" s="265">
        <v>110.27</v>
      </c>
    </row>
    <row r="4172" spans="1:4" ht="13.5">
      <c r="A4172" s="263">
        <v>96756</v>
      </c>
      <c r="B4172" s="263" t="s">
        <v>5095</v>
      </c>
      <c r="C4172" s="264" t="s">
        <v>51</v>
      </c>
      <c r="D4172" s="265">
        <v>9.41</v>
      </c>
    </row>
    <row r="4173" spans="1:4" ht="13.5">
      <c r="A4173" s="263">
        <v>96757</v>
      </c>
      <c r="B4173" s="263" t="s">
        <v>5096</v>
      </c>
      <c r="C4173" s="264" t="s">
        <v>51</v>
      </c>
      <c r="D4173" s="265">
        <v>9.1</v>
      </c>
    </row>
    <row r="4174" spans="1:4" ht="13.5">
      <c r="A4174" s="263">
        <v>96758</v>
      </c>
      <c r="B4174" s="263" t="s">
        <v>5097</v>
      </c>
      <c r="C4174" s="264" t="s">
        <v>51</v>
      </c>
      <c r="D4174" s="265">
        <v>10.82</v>
      </c>
    </row>
    <row r="4175" spans="1:4" ht="13.5">
      <c r="A4175" s="263">
        <v>96759</v>
      </c>
      <c r="B4175" s="263" t="s">
        <v>5098</v>
      </c>
      <c r="C4175" s="264" t="s">
        <v>51</v>
      </c>
      <c r="D4175" s="265">
        <v>15.27</v>
      </c>
    </row>
    <row r="4176" spans="1:4" ht="13.5">
      <c r="A4176" s="263">
        <v>96760</v>
      </c>
      <c r="B4176" s="263" t="s">
        <v>5099</v>
      </c>
      <c r="C4176" s="264" t="s">
        <v>51</v>
      </c>
      <c r="D4176" s="265">
        <v>21.8</v>
      </c>
    </row>
    <row r="4177" spans="1:4" ht="13.5">
      <c r="A4177" s="263">
        <v>96761</v>
      </c>
      <c r="B4177" s="263" t="s">
        <v>5100</v>
      </c>
      <c r="C4177" s="264" t="s">
        <v>51</v>
      </c>
      <c r="D4177" s="265">
        <v>30</v>
      </c>
    </row>
    <row r="4178" spans="1:4" ht="13.5">
      <c r="A4178" s="263">
        <v>96762</v>
      </c>
      <c r="B4178" s="263" t="s">
        <v>5101</v>
      </c>
      <c r="C4178" s="264" t="s">
        <v>51</v>
      </c>
      <c r="D4178" s="265">
        <v>57.83</v>
      </c>
    </row>
    <row r="4179" spans="1:4" ht="13.5">
      <c r="A4179" s="263">
        <v>96763</v>
      </c>
      <c r="B4179" s="263" t="s">
        <v>5102</v>
      </c>
      <c r="C4179" s="264" t="s">
        <v>51</v>
      </c>
      <c r="D4179" s="265">
        <v>78.61</v>
      </c>
    </row>
    <row r="4180" spans="1:4" ht="13.5">
      <c r="A4180" s="263">
        <v>96764</v>
      </c>
      <c r="B4180" s="263" t="s">
        <v>5103</v>
      </c>
      <c r="C4180" s="264" t="s">
        <v>51</v>
      </c>
      <c r="D4180" s="265">
        <v>125.24</v>
      </c>
    </row>
    <row r="4181" spans="1:4" ht="13.5">
      <c r="A4181" s="263">
        <v>96802</v>
      </c>
      <c r="B4181" s="263" t="s">
        <v>5112</v>
      </c>
      <c r="C4181" s="264" t="s">
        <v>51</v>
      </c>
      <c r="D4181" s="265">
        <v>180.08</v>
      </c>
    </row>
    <row r="4182" spans="1:4" ht="13.5">
      <c r="A4182" s="263">
        <v>96803</v>
      </c>
      <c r="B4182" s="263" t="s">
        <v>5113</v>
      </c>
      <c r="C4182" s="264" t="s">
        <v>51</v>
      </c>
      <c r="D4182" s="265">
        <v>92.71</v>
      </c>
    </row>
    <row r="4183" spans="1:4" ht="13.5">
      <c r="A4183" s="263">
        <v>96804</v>
      </c>
      <c r="B4183" s="263" t="s">
        <v>5114</v>
      </c>
      <c r="C4183" s="264" t="s">
        <v>51</v>
      </c>
      <c r="D4183" s="265">
        <v>166.61</v>
      </c>
    </row>
    <row r="4184" spans="1:4" ht="13.5">
      <c r="A4184" s="263">
        <v>96805</v>
      </c>
      <c r="B4184" s="263" t="s">
        <v>5115</v>
      </c>
      <c r="C4184" s="264" t="s">
        <v>51</v>
      </c>
      <c r="D4184" s="265">
        <v>186.4</v>
      </c>
    </row>
    <row r="4185" spans="1:4" ht="13.5">
      <c r="A4185" s="263">
        <v>96806</v>
      </c>
      <c r="B4185" s="263" t="s">
        <v>5116</v>
      </c>
      <c r="C4185" s="264" t="s">
        <v>51</v>
      </c>
      <c r="D4185" s="265">
        <v>90.97</v>
      </c>
    </row>
    <row r="4186" spans="1:4" ht="13.5">
      <c r="A4186" s="263">
        <v>96807</v>
      </c>
      <c r="B4186" s="263" t="s">
        <v>5117</v>
      </c>
      <c r="C4186" s="264" t="s">
        <v>51</v>
      </c>
      <c r="D4186" s="265">
        <v>152.1</v>
      </c>
    </row>
    <row r="4187" spans="1:4" ht="13.5">
      <c r="A4187" s="263">
        <v>96808</v>
      </c>
      <c r="B4187" s="263" t="s">
        <v>5118</v>
      </c>
      <c r="C4187" s="264" t="s">
        <v>51</v>
      </c>
      <c r="D4187" s="265">
        <v>8.73</v>
      </c>
    </row>
    <row r="4188" spans="1:4" ht="13.5">
      <c r="A4188" s="263">
        <v>96809</v>
      </c>
      <c r="B4188" s="263" t="s">
        <v>5119</v>
      </c>
      <c r="C4188" s="264" t="s">
        <v>51</v>
      </c>
      <c r="D4188" s="265">
        <v>9.94</v>
      </c>
    </row>
    <row r="4189" spans="1:4" ht="13.5">
      <c r="A4189" s="263">
        <v>96810</v>
      </c>
      <c r="B4189" s="263" t="s">
        <v>5120</v>
      </c>
      <c r="C4189" s="264" t="s">
        <v>51</v>
      </c>
      <c r="D4189" s="265">
        <v>10.76</v>
      </c>
    </row>
    <row r="4190" spans="1:4" ht="13.5">
      <c r="A4190" s="263">
        <v>96811</v>
      </c>
      <c r="B4190" s="263" t="s">
        <v>5121</v>
      </c>
      <c r="C4190" s="264" t="s">
        <v>51</v>
      </c>
      <c r="D4190" s="265">
        <v>11.61</v>
      </c>
    </row>
    <row r="4191" spans="1:4" ht="13.5">
      <c r="A4191" s="263">
        <v>96812</v>
      </c>
      <c r="B4191" s="263" t="s">
        <v>5122</v>
      </c>
      <c r="C4191" s="264" t="s">
        <v>51</v>
      </c>
      <c r="D4191" s="265">
        <v>11.17</v>
      </c>
    </row>
    <row r="4192" spans="1:4" ht="13.5">
      <c r="A4192" s="263">
        <v>96813</v>
      </c>
      <c r="B4192" s="263" t="s">
        <v>5123</v>
      </c>
      <c r="C4192" s="264" t="s">
        <v>51</v>
      </c>
      <c r="D4192" s="265">
        <v>12.8</v>
      </c>
    </row>
    <row r="4193" spans="1:4" ht="13.5">
      <c r="A4193" s="263">
        <v>96814</v>
      </c>
      <c r="B4193" s="263" t="s">
        <v>5124</v>
      </c>
      <c r="C4193" s="264" t="s">
        <v>51</v>
      </c>
      <c r="D4193" s="265">
        <v>10.9</v>
      </c>
    </row>
    <row r="4194" spans="1:4" ht="13.5">
      <c r="A4194" s="263">
        <v>96815</v>
      </c>
      <c r="B4194" s="263" t="s">
        <v>5125</v>
      </c>
      <c r="C4194" s="264" t="s">
        <v>51</v>
      </c>
      <c r="D4194" s="265">
        <v>18.14</v>
      </c>
    </row>
    <row r="4195" spans="1:4" ht="13.5">
      <c r="A4195" s="263">
        <v>96816</v>
      </c>
      <c r="B4195" s="263" t="s">
        <v>5126</v>
      </c>
      <c r="C4195" s="264" t="s">
        <v>51</v>
      </c>
      <c r="D4195" s="265">
        <v>15.04</v>
      </c>
    </row>
    <row r="4196" spans="1:4" ht="13.5">
      <c r="A4196" s="263">
        <v>96817</v>
      </c>
      <c r="B4196" s="263" t="s">
        <v>5127</v>
      </c>
      <c r="C4196" s="264" t="s">
        <v>51</v>
      </c>
      <c r="D4196" s="265">
        <v>17.010000000000002</v>
      </c>
    </row>
    <row r="4197" spans="1:4" ht="13.5">
      <c r="A4197" s="263">
        <v>96818</v>
      </c>
      <c r="B4197" s="263" t="s">
        <v>5128</v>
      </c>
      <c r="C4197" s="264" t="s">
        <v>51</v>
      </c>
      <c r="D4197" s="265">
        <v>15.89</v>
      </c>
    </row>
    <row r="4198" spans="1:4" ht="13.5">
      <c r="A4198" s="263">
        <v>96819</v>
      </c>
      <c r="B4198" s="263" t="s">
        <v>5129</v>
      </c>
      <c r="C4198" s="264" t="s">
        <v>51</v>
      </c>
      <c r="D4198" s="265">
        <v>15.89</v>
      </c>
    </row>
    <row r="4199" spans="1:4" ht="13.5">
      <c r="A4199" s="263">
        <v>96820</v>
      </c>
      <c r="B4199" s="263" t="s">
        <v>5130</v>
      </c>
      <c r="C4199" s="264" t="s">
        <v>51</v>
      </c>
      <c r="D4199" s="265">
        <v>28.51</v>
      </c>
    </row>
    <row r="4200" spans="1:4" ht="13.5">
      <c r="A4200" s="263">
        <v>96821</v>
      </c>
      <c r="B4200" s="263" t="s">
        <v>5131</v>
      </c>
      <c r="C4200" s="264" t="s">
        <v>51</v>
      </c>
      <c r="D4200" s="265">
        <v>24.41</v>
      </c>
    </row>
    <row r="4201" spans="1:4" ht="13.5">
      <c r="A4201" s="263">
        <v>96822</v>
      </c>
      <c r="B4201" s="263" t="s">
        <v>5132</v>
      </c>
      <c r="C4201" s="264" t="s">
        <v>51</v>
      </c>
      <c r="D4201" s="265">
        <v>24.72</v>
      </c>
    </row>
    <row r="4202" spans="1:4" ht="13.5">
      <c r="A4202" s="263">
        <v>96823</v>
      </c>
      <c r="B4202" s="263" t="s">
        <v>5133</v>
      </c>
      <c r="C4202" s="264" t="s">
        <v>51</v>
      </c>
      <c r="D4202" s="265">
        <v>10.220000000000001</v>
      </c>
    </row>
    <row r="4203" spans="1:4" ht="13.5">
      <c r="A4203" s="263">
        <v>96824</v>
      </c>
      <c r="B4203" s="263" t="s">
        <v>5134</v>
      </c>
      <c r="C4203" s="264" t="s">
        <v>51</v>
      </c>
      <c r="D4203" s="265">
        <v>11.48</v>
      </c>
    </row>
    <row r="4204" spans="1:4" ht="13.5">
      <c r="A4204" s="263">
        <v>96825</v>
      </c>
      <c r="B4204" s="263" t="s">
        <v>5135</v>
      </c>
      <c r="C4204" s="264" t="s">
        <v>51</v>
      </c>
      <c r="D4204" s="265">
        <v>15.43</v>
      </c>
    </row>
    <row r="4205" spans="1:4" ht="13.5">
      <c r="A4205" s="263">
        <v>96826</v>
      </c>
      <c r="B4205" s="263" t="s">
        <v>5136</v>
      </c>
      <c r="C4205" s="264" t="s">
        <v>51</v>
      </c>
      <c r="D4205" s="265">
        <v>14.1</v>
      </c>
    </row>
    <row r="4206" spans="1:4" ht="13.5">
      <c r="A4206" s="263">
        <v>96827</v>
      </c>
      <c r="B4206" s="263" t="s">
        <v>5137</v>
      </c>
      <c r="C4206" s="264" t="s">
        <v>51</v>
      </c>
      <c r="D4206" s="265">
        <v>14.61</v>
      </c>
    </row>
    <row r="4207" spans="1:4" ht="13.5">
      <c r="A4207" s="263">
        <v>96828</v>
      </c>
      <c r="B4207" s="263" t="s">
        <v>5138</v>
      </c>
      <c r="C4207" s="264" t="s">
        <v>51</v>
      </c>
      <c r="D4207" s="265">
        <v>18.239999999999998</v>
      </c>
    </row>
    <row r="4208" spans="1:4" ht="13.5">
      <c r="A4208" s="263">
        <v>96829</v>
      </c>
      <c r="B4208" s="263" t="s">
        <v>5139</v>
      </c>
      <c r="C4208" s="264" t="s">
        <v>51</v>
      </c>
      <c r="D4208" s="265">
        <v>14.08</v>
      </c>
    </row>
    <row r="4209" spans="1:4" ht="13.5">
      <c r="A4209" s="263">
        <v>96830</v>
      </c>
      <c r="B4209" s="263" t="s">
        <v>5140</v>
      </c>
      <c r="C4209" s="264" t="s">
        <v>51</v>
      </c>
      <c r="D4209" s="265">
        <v>20.350000000000001</v>
      </c>
    </row>
    <row r="4210" spans="1:4" ht="13.5">
      <c r="A4210" s="263">
        <v>96831</v>
      </c>
      <c r="B4210" s="263" t="s">
        <v>5141</v>
      </c>
      <c r="C4210" s="264" t="s">
        <v>51</v>
      </c>
      <c r="D4210" s="265">
        <v>16.690000000000001</v>
      </c>
    </row>
    <row r="4211" spans="1:4" ht="13.5">
      <c r="A4211" s="263">
        <v>96832</v>
      </c>
      <c r="B4211" s="263" t="s">
        <v>5142</v>
      </c>
      <c r="C4211" s="264" t="s">
        <v>51</v>
      </c>
      <c r="D4211" s="265">
        <v>19.21</v>
      </c>
    </row>
    <row r="4212" spans="1:4" ht="13.5">
      <c r="A4212" s="263">
        <v>96833</v>
      </c>
      <c r="B4212" s="263" t="s">
        <v>5143</v>
      </c>
      <c r="C4212" s="264" t="s">
        <v>51</v>
      </c>
      <c r="D4212" s="265">
        <v>18.02</v>
      </c>
    </row>
    <row r="4213" spans="1:4" ht="13.5">
      <c r="A4213" s="263">
        <v>96834</v>
      </c>
      <c r="B4213" s="263" t="s">
        <v>5144</v>
      </c>
      <c r="C4213" s="264" t="s">
        <v>51</v>
      </c>
      <c r="D4213" s="265">
        <v>29.54</v>
      </c>
    </row>
    <row r="4214" spans="1:4" ht="13.5">
      <c r="A4214" s="263">
        <v>96835</v>
      </c>
      <c r="B4214" s="263" t="s">
        <v>5145</v>
      </c>
      <c r="C4214" s="264" t="s">
        <v>51</v>
      </c>
      <c r="D4214" s="265">
        <v>25.63</v>
      </c>
    </row>
    <row r="4215" spans="1:4" ht="13.5">
      <c r="A4215" s="263">
        <v>96836</v>
      </c>
      <c r="B4215" s="263" t="s">
        <v>5146</v>
      </c>
      <c r="C4215" s="264" t="s">
        <v>51</v>
      </c>
      <c r="D4215" s="265">
        <v>27.25</v>
      </c>
    </row>
    <row r="4216" spans="1:4" ht="13.5">
      <c r="A4216" s="263">
        <v>96837</v>
      </c>
      <c r="B4216" s="263" t="s">
        <v>5147</v>
      </c>
      <c r="C4216" s="264" t="s">
        <v>51</v>
      </c>
      <c r="D4216" s="265">
        <v>15.15</v>
      </c>
    </row>
    <row r="4217" spans="1:4" ht="13.5">
      <c r="A4217" s="263">
        <v>96838</v>
      </c>
      <c r="B4217" s="263" t="s">
        <v>5148</v>
      </c>
      <c r="C4217" s="264" t="s">
        <v>51</v>
      </c>
      <c r="D4217" s="265">
        <v>13.98</v>
      </c>
    </row>
    <row r="4218" spans="1:4" ht="13.5">
      <c r="A4218" s="263">
        <v>96839</v>
      </c>
      <c r="B4218" s="263" t="s">
        <v>5149</v>
      </c>
      <c r="C4218" s="264" t="s">
        <v>51</v>
      </c>
      <c r="D4218" s="265">
        <v>13.78</v>
      </c>
    </row>
    <row r="4219" spans="1:4" ht="13.5">
      <c r="A4219" s="263">
        <v>96840</v>
      </c>
      <c r="B4219" s="263" t="s">
        <v>5150</v>
      </c>
      <c r="C4219" s="264" t="s">
        <v>51</v>
      </c>
      <c r="D4219" s="265">
        <v>17.71</v>
      </c>
    </row>
    <row r="4220" spans="1:4" ht="13.5">
      <c r="A4220" s="263">
        <v>96841</v>
      </c>
      <c r="B4220" s="263" t="s">
        <v>5151</v>
      </c>
      <c r="C4220" s="264" t="s">
        <v>51</v>
      </c>
      <c r="D4220" s="265">
        <v>15.61</v>
      </c>
    </row>
    <row r="4221" spans="1:4" ht="13.5">
      <c r="A4221" s="263">
        <v>96842</v>
      </c>
      <c r="B4221" s="263" t="s">
        <v>5152</v>
      </c>
      <c r="C4221" s="264" t="s">
        <v>51</v>
      </c>
      <c r="D4221" s="265">
        <v>19.63</v>
      </c>
    </row>
    <row r="4222" spans="1:4" ht="13.5">
      <c r="A4222" s="263">
        <v>96843</v>
      </c>
      <c r="B4222" s="263" t="s">
        <v>5153</v>
      </c>
      <c r="C4222" s="264" t="s">
        <v>51</v>
      </c>
      <c r="D4222" s="265">
        <v>18.91</v>
      </c>
    </row>
    <row r="4223" spans="1:4" ht="13.5">
      <c r="A4223" s="263">
        <v>96844</v>
      </c>
      <c r="B4223" s="263" t="s">
        <v>5154</v>
      </c>
      <c r="C4223" s="264" t="s">
        <v>51</v>
      </c>
      <c r="D4223" s="265">
        <v>25.48</v>
      </c>
    </row>
    <row r="4224" spans="1:4" ht="13.5">
      <c r="A4224" s="263">
        <v>96845</v>
      </c>
      <c r="B4224" s="263" t="s">
        <v>5155</v>
      </c>
      <c r="C4224" s="264" t="s">
        <v>51</v>
      </c>
      <c r="D4224" s="265">
        <v>27.4</v>
      </c>
    </row>
    <row r="4225" spans="1:4" ht="13.5">
      <c r="A4225" s="263">
        <v>96846</v>
      </c>
      <c r="B4225" s="263" t="s">
        <v>5156</v>
      </c>
      <c r="C4225" s="264" t="s">
        <v>51</v>
      </c>
      <c r="D4225" s="265">
        <v>21.79</v>
      </c>
    </row>
    <row r="4226" spans="1:4" ht="13.5">
      <c r="A4226" s="263">
        <v>96847</v>
      </c>
      <c r="B4226" s="263" t="s">
        <v>5157</v>
      </c>
      <c r="C4226" s="264" t="s">
        <v>51</v>
      </c>
      <c r="D4226" s="265">
        <v>23.85</v>
      </c>
    </row>
    <row r="4227" spans="1:4" ht="13.5">
      <c r="A4227" s="263">
        <v>96848</v>
      </c>
      <c r="B4227" s="263" t="s">
        <v>5158</v>
      </c>
      <c r="C4227" s="264" t="s">
        <v>51</v>
      </c>
      <c r="D4227" s="265">
        <v>35.46</v>
      </c>
    </row>
    <row r="4228" spans="1:4" ht="13.5">
      <c r="A4228" s="263">
        <v>96849</v>
      </c>
      <c r="B4228" s="263" t="s">
        <v>5159</v>
      </c>
      <c r="C4228" s="264" t="s">
        <v>51</v>
      </c>
      <c r="D4228" s="265">
        <v>12.96</v>
      </c>
    </row>
    <row r="4229" spans="1:4" ht="13.5">
      <c r="A4229" s="263">
        <v>96850</v>
      </c>
      <c r="B4229" s="263" t="s">
        <v>5160</v>
      </c>
      <c r="C4229" s="264" t="s">
        <v>51</v>
      </c>
      <c r="D4229" s="265">
        <v>15.06</v>
      </c>
    </row>
    <row r="4230" spans="1:4" ht="13.5">
      <c r="A4230" s="263">
        <v>96851</v>
      </c>
      <c r="B4230" s="263" t="s">
        <v>5161</v>
      </c>
      <c r="C4230" s="264" t="s">
        <v>51</v>
      </c>
      <c r="D4230" s="265">
        <v>19.760000000000002</v>
      </c>
    </row>
    <row r="4231" spans="1:4" ht="13.5">
      <c r="A4231" s="263">
        <v>96852</v>
      </c>
      <c r="B4231" s="263" t="s">
        <v>5162</v>
      </c>
      <c r="C4231" s="264" t="s">
        <v>51</v>
      </c>
      <c r="D4231" s="265">
        <v>17.170000000000002</v>
      </c>
    </row>
    <row r="4232" spans="1:4" ht="13.5">
      <c r="A4232" s="263">
        <v>96853</v>
      </c>
      <c r="B4232" s="263" t="s">
        <v>5163</v>
      </c>
      <c r="C4232" s="264" t="s">
        <v>51</v>
      </c>
      <c r="D4232" s="265">
        <v>19.22</v>
      </c>
    </row>
    <row r="4233" spans="1:4" ht="13.5">
      <c r="A4233" s="263">
        <v>96854</v>
      </c>
      <c r="B4233" s="263" t="s">
        <v>5164</v>
      </c>
      <c r="C4233" s="264" t="s">
        <v>51</v>
      </c>
      <c r="D4233" s="265">
        <v>22.86</v>
      </c>
    </row>
    <row r="4234" spans="1:4" ht="13.5">
      <c r="A4234" s="263">
        <v>96855</v>
      </c>
      <c r="B4234" s="263" t="s">
        <v>5165</v>
      </c>
      <c r="C4234" s="264" t="s">
        <v>51</v>
      </c>
      <c r="D4234" s="265">
        <v>21.29</v>
      </c>
    </row>
    <row r="4235" spans="1:4" ht="13.5">
      <c r="A4235" s="263">
        <v>96856</v>
      </c>
      <c r="B4235" s="263" t="s">
        <v>5166</v>
      </c>
      <c r="C4235" s="264" t="s">
        <v>51</v>
      </c>
      <c r="D4235" s="265">
        <v>21.58</v>
      </c>
    </row>
    <row r="4236" spans="1:4" ht="13.5">
      <c r="A4236" s="263">
        <v>96857</v>
      </c>
      <c r="B4236" s="263" t="s">
        <v>5167</v>
      </c>
      <c r="C4236" s="264" t="s">
        <v>51</v>
      </c>
      <c r="D4236" s="265">
        <v>33.89</v>
      </c>
    </row>
    <row r="4237" spans="1:4" ht="13.5">
      <c r="A4237" s="263">
        <v>96858</v>
      </c>
      <c r="B4237" s="263" t="s">
        <v>5168</v>
      </c>
      <c r="C4237" s="264" t="s">
        <v>51</v>
      </c>
      <c r="D4237" s="265">
        <v>34.450000000000003</v>
      </c>
    </row>
    <row r="4238" spans="1:4" ht="13.5">
      <c r="A4238" s="263">
        <v>96859</v>
      </c>
      <c r="B4238" s="263" t="s">
        <v>5169</v>
      </c>
      <c r="C4238" s="264" t="s">
        <v>51</v>
      </c>
      <c r="D4238" s="265">
        <v>42.44</v>
      </c>
    </row>
    <row r="4239" spans="1:4" ht="13.5">
      <c r="A4239" s="263">
        <v>96860</v>
      </c>
      <c r="B4239" s="263" t="s">
        <v>5170</v>
      </c>
      <c r="C4239" s="264" t="s">
        <v>51</v>
      </c>
      <c r="D4239" s="265">
        <v>17.72</v>
      </c>
    </row>
    <row r="4240" spans="1:4" ht="13.5">
      <c r="A4240" s="263">
        <v>96861</v>
      </c>
      <c r="B4240" s="263" t="s">
        <v>5171</v>
      </c>
      <c r="C4240" s="264" t="s">
        <v>51</v>
      </c>
      <c r="D4240" s="265">
        <v>19.05</v>
      </c>
    </row>
    <row r="4241" spans="1:4" ht="13.5">
      <c r="A4241" s="263">
        <v>96862</v>
      </c>
      <c r="B4241" s="263" t="s">
        <v>5172</v>
      </c>
      <c r="C4241" s="264" t="s">
        <v>51</v>
      </c>
      <c r="D4241" s="265">
        <v>21.33</v>
      </c>
    </row>
    <row r="4242" spans="1:4" ht="13.5">
      <c r="A4242" s="263">
        <v>96863</v>
      </c>
      <c r="B4242" s="263" t="s">
        <v>5173</v>
      </c>
      <c r="C4242" s="264" t="s">
        <v>51</v>
      </c>
      <c r="D4242" s="265">
        <v>21.11</v>
      </c>
    </row>
    <row r="4243" spans="1:4" ht="13.5">
      <c r="A4243" s="263">
        <v>96864</v>
      </c>
      <c r="B4243" s="263" t="s">
        <v>5174</v>
      </c>
      <c r="C4243" s="264" t="s">
        <v>51</v>
      </c>
      <c r="D4243" s="265">
        <v>32.96</v>
      </c>
    </row>
    <row r="4244" spans="1:4" ht="13.5">
      <c r="A4244" s="263">
        <v>96865</v>
      </c>
      <c r="B4244" s="263" t="s">
        <v>5175</v>
      </c>
      <c r="C4244" s="264" t="s">
        <v>51</v>
      </c>
      <c r="D4244" s="265">
        <v>32.32</v>
      </c>
    </row>
    <row r="4245" spans="1:4" ht="13.5">
      <c r="A4245" s="263">
        <v>96866</v>
      </c>
      <c r="B4245" s="263" t="s">
        <v>5176</v>
      </c>
      <c r="C4245" s="264" t="s">
        <v>51</v>
      </c>
      <c r="D4245" s="265">
        <v>43.21</v>
      </c>
    </row>
    <row r="4246" spans="1:4" ht="13.5">
      <c r="A4246" s="263">
        <v>96867</v>
      </c>
      <c r="B4246" s="263" t="s">
        <v>5177</v>
      </c>
      <c r="C4246" s="264" t="s">
        <v>51</v>
      </c>
      <c r="D4246" s="265">
        <v>49.92</v>
      </c>
    </row>
    <row r="4247" spans="1:4" ht="13.5">
      <c r="A4247" s="263">
        <v>96868</v>
      </c>
      <c r="B4247" s="263" t="s">
        <v>5178</v>
      </c>
      <c r="C4247" s="264" t="s">
        <v>51</v>
      </c>
      <c r="D4247" s="265">
        <v>19.97</v>
      </c>
    </row>
    <row r="4248" spans="1:4" ht="13.5">
      <c r="A4248" s="263">
        <v>96869</v>
      </c>
      <c r="B4248" s="263" t="s">
        <v>5179</v>
      </c>
      <c r="C4248" s="264" t="s">
        <v>51</v>
      </c>
      <c r="D4248" s="265">
        <v>23.84</v>
      </c>
    </row>
    <row r="4249" spans="1:4" ht="13.5">
      <c r="A4249" s="263">
        <v>96870</v>
      </c>
      <c r="B4249" s="263" t="s">
        <v>5180</v>
      </c>
      <c r="C4249" s="264" t="s">
        <v>51</v>
      </c>
      <c r="D4249" s="265">
        <v>37.31</v>
      </c>
    </row>
    <row r="4250" spans="1:4" ht="13.5">
      <c r="A4250" s="263">
        <v>96871</v>
      </c>
      <c r="B4250" s="263" t="s">
        <v>5181</v>
      </c>
      <c r="C4250" s="264" t="s">
        <v>51</v>
      </c>
      <c r="D4250" s="265">
        <v>53.83</v>
      </c>
    </row>
    <row r="4251" spans="1:4" ht="13.5">
      <c r="A4251" s="263">
        <v>96872</v>
      </c>
      <c r="B4251" s="263" t="s">
        <v>5182</v>
      </c>
      <c r="C4251" s="264" t="s">
        <v>51</v>
      </c>
      <c r="D4251" s="265">
        <v>52.32</v>
      </c>
    </row>
    <row r="4252" spans="1:4" ht="13.5">
      <c r="A4252" s="263">
        <v>96873</v>
      </c>
      <c r="B4252" s="263" t="s">
        <v>5183</v>
      </c>
      <c r="C4252" s="264" t="s">
        <v>51</v>
      </c>
      <c r="D4252" s="265">
        <v>59.72</v>
      </c>
    </row>
    <row r="4253" spans="1:4" ht="13.5">
      <c r="A4253" s="263">
        <v>96874</v>
      </c>
      <c r="B4253" s="263" t="s">
        <v>5184</v>
      </c>
      <c r="C4253" s="264" t="s">
        <v>51</v>
      </c>
      <c r="D4253" s="265">
        <v>63.49</v>
      </c>
    </row>
    <row r="4254" spans="1:4" ht="13.5">
      <c r="A4254" s="263">
        <v>96875</v>
      </c>
      <c r="B4254" s="263" t="s">
        <v>5185</v>
      </c>
      <c r="C4254" s="264" t="s">
        <v>51</v>
      </c>
      <c r="D4254" s="265">
        <v>75.400000000000006</v>
      </c>
    </row>
    <row r="4255" spans="1:4" ht="13.5">
      <c r="A4255" s="263">
        <v>96876</v>
      </c>
      <c r="B4255" s="263" t="s">
        <v>5186</v>
      </c>
      <c r="C4255" s="264" t="s">
        <v>51</v>
      </c>
      <c r="D4255" s="265">
        <v>127.85</v>
      </c>
    </row>
    <row r="4256" spans="1:4" ht="13.5">
      <c r="A4256" s="263">
        <v>96877</v>
      </c>
      <c r="B4256" s="263" t="s">
        <v>5187</v>
      </c>
      <c r="C4256" s="264" t="s">
        <v>51</v>
      </c>
      <c r="D4256" s="265">
        <v>136.49</v>
      </c>
    </row>
    <row r="4257" spans="1:4" ht="13.5">
      <c r="A4257" s="263">
        <v>96878</v>
      </c>
      <c r="B4257" s="263" t="s">
        <v>5188</v>
      </c>
      <c r="C4257" s="264" t="s">
        <v>51</v>
      </c>
      <c r="D4257" s="265">
        <v>138.1</v>
      </c>
    </row>
    <row r="4258" spans="1:4" ht="13.5">
      <c r="A4258" s="263">
        <v>96879</v>
      </c>
      <c r="B4258" s="263" t="s">
        <v>5189</v>
      </c>
      <c r="C4258" s="264" t="s">
        <v>51</v>
      </c>
      <c r="D4258" s="265">
        <v>139.18</v>
      </c>
    </row>
    <row r="4259" spans="1:4" ht="13.5">
      <c r="A4259" s="263">
        <v>96880</v>
      </c>
      <c r="B4259" s="263" t="s">
        <v>5190</v>
      </c>
      <c r="C4259" s="264" t="s">
        <v>51</v>
      </c>
      <c r="D4259" s="265">
        <v>158.53</v>
      </c>
    </row>
    <row r="4260" spans="1:4" ht="13.5">
      <c r="A4260" s="263">
        <v>96881</v>
      </c>
      <c r="B4260" s="263" t="s">
        <v>5191</v>
      </c>
      <c r="C4260" s="264" t="s">
        <v>51</v>
      </c>
      <c r="D4260" s="265">
        <v>167.3</v>
      </c>
    </row>
    <row r="4261" spans="1:4" ht="13.5">
      <c r="A4261" s="263">
        <v>97425</v>
      </c>
      <c r="B4261" s="263" t="s">
        <v>6428</v>
      </c>
      <c r="C4261" s="264" t="s">
        <v>51</v>
      </c>
      <c r="D4261" s="265">
        <v>17.329999999999998</v>
      </c>
    </row>
    <row r="4262" spans="1:4" ht="13.5">
      <c r="A4262" s="263">
        <v>97426</v>
      </c>
      <c r="B4262" s="263" t="s">
        <v>6429</v>
      </c>
      <c r="C4262" s="264" t="s">
        <v>51</v>
      </c>
      <c r="D4262" s="265">
        <v>20.43</v>
      </c>
    </row>
    <row r="4263" spans="1:4" ht="13.5">
      <c r="A4263" s="263">
        <v>97427</v>
      </c>
      <c r="B4263" s="263" t="s">
        <v>6430</v>
      </c>
      <c r="C4263" s="264" t="s">
        <v>51</v>
      </c>
      <c r="D4263" s="265">
        <v>22.76</v>
      </c>
    </row>
    <row r="4264" spans="1:4" ht="13.5">
      <c r="A4264" s="263">
        <v>97428</v>
      </c>
      <c r="B4264" s="263" t="s">
        <v>6431</v>
      </c>
      <c r="C4264" s="264" t="s">
        <v>51</v>
      </c>
      <c r="D4264" s="265">
        <v>28.19</v>
      </c>
    </row>
    <row r="4265" spans="1:4" ht="13.5">
      <c r="A4265" s="263">
        <v>97429</v>
      </c>
      <c r="B4265" s="263" t="s">
        <v>6432</v>
      </c>
      <c r="C4265" s="264" t="s">
        <v>51</v>
      </c>
      <c r="D4265" s="265">
        <v>33.19</v>
      </c>
    </row>
    <row r="4266" spans="1:4" ht="13.5">
      <c r="A4266" s="263">
        <v>97430</v>
      </c>
      <c r="B4266" s="263" t="s">
        <v>6433</v>
      </c>
      <c r="C4266" s="264" t="s">
        <v>51</v>
      </c>
      <c r="D4266" s="265">
        <v>26.01</v>
      </c>
    </row>
    <row r="4267" spans="1:4" ht="13.5">
      <c r="A4267" s="263">
        <v>97431</v>
      </c>
      <c r="B4267" s="263" t="s">
        <v>6434</v>
      </c>
      <c r="C4267" s="264" t="s">
        <v>51</v>
      </c>
      <c r="D4267" s="265">
        <v>29.07</v>
      </c>
    </row>
    <row r="4268" spans="1:4" ht="13.5">
      <c r="A4268" s="263">
        <v>97432</v>
      </c>
      <c r="B4268" s="263" t="s">
        <v>6435</v>
      </c>
      <c r="C4268" s="264" t="s">
        <v>51</v>
      </c>
      <c r="D4268" s="265">
        <v>32.799999999999997</v>
      </c>
    </row>
    <row r="4269" spans="1:4" ht="13.5">
      <c r="A4269" s="263">
        <v>97433</v>
      </c>
      <c r="B4269" s="263" t="s">
        <v>12475</v>
      </c>
      <c r="C4269" s="264" t="s">
        <v>51</v>
      </c>
      <c r="D4269" s="265">
        <v>58.43</v>
      </c>
    </row>
    <row r="4270" spans="1:4" ht="13.5">
      <c r="A4270" s="263">
        <v>97434</v>
      </c>
      <c r="B4270" s="263" t="s">
        <v>6436</v>
      </c>
      <c r="C4270" s="264" t="s">
        <v>51</v>
      </c>
      <c r="D4270" s="265">
        <v>59.49</v>
      </c>
    </row>
    <row r="4271" spans="1:4" ht="13.5">
      <c r="A4271" s="263">
        <v>97435</v>
      </c>
      <c r="B4271" s="263" t="s">
        <v>6437</v>
      </c>
      <c r="C4271" s="264" t="s">
        <v>51</v>
      </c>
      <c r="D4271" s="265">
        <v>68.319999999999993</v>
      </c>
    </row>
    <row r="4272" spans="1:4" ht="13.5">
      <c r="A4272" s="263">
        <v>97436</v>
      </c>
      <c r="B4272" s="263" t="s">
        <v>12476</v>
      </c>
      <c r="C4272" s="264" t="s">
        <v>51</v>
      </c>
      <c r="D4272" s="265">
        <v>70.36</v>
      </c>
    </row>
    <row r="4273" spans="1:4" ht="13.5">
      <c r="A4273" s="263">
        <v>97437</v>
      </c>
      <c r="B4273" s="263" t="s">
        <v>6438</v>
      </c>
      <c r="C4273" s="264" t="s">
        <v>51</v>
      </c>
      <c r="D4273" s="265">
        <v>78.14</v>
      </c>
    </row>
    <row r="4274" spans="1:4" ht="13.5">
      <c r="A4274" s="263">
        <v>97438</v>
      </c>
      <c r="B4274" s="263" t="s">
        <v>6439</v>
      </c>
      <c r="C4274" s="264" t="s">
        <v>51</v>
      </c>
      <c r="D4274" s="265">
        <v>80.33</v>
      </c>
    </row>
    <row r="4275" spans="1:4" ht="13.5">
      <c r="A4275" s="263">
        <v>97439</v>
      </c>
      <c r="B4275" s="263" t="s">
        <v>6440</v>
      </c>
      <c r="C4275" s="264" t="s">
        <v>51</v>
      </c>
      <c r="D4275" s="265">
        <v>88.07</v>
      </c>
    </row>
    <row r="4276" spans="1:4" ht="13.5">
      <c r="A4276" s="263">
        <v>97440</v>
      </c>
      <c r="B4276" s="263" t="s">
        <v>6441</v>
      </c>
      <c r="C4276" s="264" t="s">
        <v>51</v>
      </c>
      <c r="D4276" s="265">
        <v>105.49</v>
      </c>
    </row>
    <row r="4277" spans="1:4" ht="13.5">
      <c r="A4277" s="263">
        <v>97442</v>
      </c>
      <c r="B4277" s="263" t="s">
        <v>6442</v>
      </c>
      <c r="C4277" s="264" t="s">
        <v>51</v>
      </c>
      <c r="D4277" s="265">
        <v>116.55</v>
      </c>
    </row>
    <row r="4278" spans="1:4" ht="13.5">
      <c r="A4278" s="263">
        <v>97443</v>
      </c>
      <c r="B4278" s="263" t="s">
        <v>6443</v>
      </c>
      <c r="C4278" s="264" t="s">
        <v>51</v>
      </c>
      <c r="D4278" s="265">
        <v>60.48</v>
      </c>
    </row>
    <row r="4279" spans="1:4" ht="13.5">
      <c r="A4279" s="263">
        <v>97444</v>
      </c>
      <c r="B4279" s="263" t="s">
        <v>12477</v>
      </c>
      <c r="C4279" s="264" t="s">
        <v>51</v>
      </c>
      <c r="D4279" s="265">
        <v>70.150000000000006</v>
      </c>
    </row>
    <row r="4280" spans="1:4" ht="13.5">
      <c r="A4280" s="263">
        <v>97446</v>
      </c>
      <c r="B4280" s="263" t="s">
        <v>6444</v>
      </c>
      <c r="C4280" s="264" t="s">
        <v>51</v>
      </c>
      <c r="D4280" s="265">
        <v>117.57</v>
      </c>
    </row>
    <row r="4281" spans="1:4" ht="13.5">
      <c r="A4281" s="263">
        <v>97447</v>
      </c>
      <c r="B4281" s="263" t="s">
        <v>6445</v>
      </c>
      <c r="C4281" s="264" t="s">
        <v>51</v>
      </c>
      <c r="D4281" s="265">
        <v>117.57</v>
      </c>
    </row>
    <row r="4282" spans="1:4" ht="13.5">
      <c r="A4282" s="263">
        <v>97449</v>
      </c>
      <c r="B4282" s="263" t="s">
        <v>12478</v>
      </c>
      <c r="C4282" s="264" t="s">
        <v>51</v>
      </c>
      <c r="D4282" s="265">
        <v>125.36</v>
      </c>
    </row>
    <row r="4283" spans="1:4" ht="13.5">
      <c r="A4283" s="263">
        <v>97450</v>
      </c>
      <c r="B4283" s="263" t="s">
        <v>6446</v>
      </c>
      <c r="C4283" s="264" t="s">
        <v>51</v>
      </c>
      <c r="D4283" s="265">
        <v>151.66999999999999</v>
      </c>
    </row>
    <row r="4284" spans="1:4" ht="13.5">
      <c r="A4284" s="263">
        <v>97452</v>
      </c>
      <c r="B4284" s="263" t="s">
        <v>12479</v>
      </c>
      <c r="C4284" s="264" t="s">
        <v>51</v>
      </c>
      <c r="D4284" s="265">
        <v>98.72</v>
      </c>
    </row>
    <row r="4285" spans="1:4" ht="13.5">
      <c r="A4285" s="263">
        <v>97453</v>
      </c>
      <c r="B4285" s="263" t="s">
        <v>12480</v>
      </c>
      <c r="C4285" s="264" t="s">
        <v>51</v>
      </c>
      <c r="D4285" s="265">
        <v>104.24</v>
      </c>
    </row>
    <row r="4286" spans="1:4" ht="13.5">
      <c r="A4286" s="263">
        <v>97454</v>
      </c>
      <c r="B4286" s="263" t="s">
        <v>12481</v>
      </c>
      <c r="C4286" s="264" t="s">
        <v>51</v>
      </c>
      <c r="D4286" s="265">
        <v>162.56</v>
      </c>
    </row>
    <row r="4287" spans="1:4" ht="13.5">
      <c r="A4287" s="263">
        <v>97455</v>
      </c>
      <c r="B4287" s="263" t="s">
        <v>12482</v>
      </c>
      <c r="C4287" s="264" t="s">
        <v>51</v>
      </c>
      <c r="D4287" s="265">
        <v>171.38</v>
      </c>
    </row>
    <row r="4288" spans="1:4" ht="13.5">
      <c r="A4288" s="263">
        <v>97456</v>
      </c>
      <c r="B4288" s="263" t="s">
        <v>12483</v>
      </c>
      <c r="C4288" s="264" t="s">
        <v>51</v>
      </c>
      <c r="D4288" s="265">
        <v>356.58</v>
      </c>
    </row>
    <row r="4289" spans="1:4" ht="13.5">
      <c r="A4289" s="263">
        <v>97457</v>
      </c>
      <c r="B4289" s="263" t="s">
        <v>12484</v>
      </c>
      <c r="C4289" s="264" t="s">
        <v>51</v>
      </c>
      <c r="D4289" s="265">
        <v>317</v>
      </c>
    </row>
    <row r="4290" spans="1:4" ht="13.5">
      <c r="A4290" s="263">
        <v>97458</v>
      </c>
      <c r="B4290" s="263" t="s">
        <v>6447</v>
      </c>
      <c r="C4290" s="264" t="s">
        <v>51</v>
      </c>
      <c r="D4290" s="265">
        <v>153.78</v>
      </c>
    </row>
    <row r="4291" spans="1:4" ht="13.5">
      <c r="A4291" s="263">
        <v>97459</v>
      </c>
      <c r="B4291" s="263" t="s">
        <v>6448</v>
      </c>
      <c r="C4291" s="264" t="s">
        <v>51</v>
      </c>
      <c r="D4291" s="265">
        <v>256.33999999999997</v>
      </c>
    </row>
    <row r="4292" spans="1:4" ht="13.5">
      <c r="A4292" s="263">
        <v>97460</v>
      </c>
      <c r="B4292" s="263" t="s">
        <v>6449</v>
      </c>
      <c r="C4292" s="264" t="s">
        <v>51</v>
      </c>
      <c r="D4292" s="265">
        <v>388.07</v>
      </c>
    </row>
    <row r="4293" spans="1:4" ht="13.5">
      <c r="A4293" s="263">
        <v>97461</v>
      </c>
      <c r="B4293" s="263" t="s">
        <v>12485</v>
      </c>
      <c r="C4293" s="264" t="s">
        <v>51</v>
      </c>
      <c r="D4293" s="265">
        <v>18.899999999999999</v>
      </c>
    </row>
    <row r="4294" spans="1:4" ht="13.5">
      <c r="A4294" s="263">
        <v>97462</v>
      </c>
      <c r="B4294" s="263" t="s">
        <v>12486</v>
      </c>
      <c r="C4294" s="264" t="s">
        <v>51</v>
      </c>
      <c r="D4294" s="265">
        <v>16.07</v>
      </c>
    </row>
    <row r="4295" spans="1:4" ht="13.5">
      <c r="A4295" s="263">
        <v>97464</v>
      </c>
      <c r="B4295" s="263" t="s">
        <v>12487</v>
      </c>
      <c r="C4295" s="264" t="s">
        <v>51</v>
      </c>
      <c r="D4295" s="265">
        <v>26.95</v>
      </c>
    </row>
    <row r="4296" spans="1:4" ht="13.5">
      <c r="A4296" s="263">
        <v>97465</v>
      </c>
      <c r="B4296" s="263" t="s">
        <v>12488</v>
      </c>
      <c r="C4296" s="264" t="s">
        <v>51</v>
      </c>
      <c r="D4296" s="265">
        <v>31.72</v>
      </c>
    </row>
    <row r="4297" spans="1:4" ht="13.5">
      <c r="A4297" s="263">
        <v>97467</v>
      </c>
      <c r="B4297" s="263" t="s">
        <v>12489</v>
      </c>
      <c r="C4297" s="264" t="s">
        <v>51</v>
      </c>
      <c r="D4297" s="265">
        <v>34.159999999999997</v>
      </c>
    </row>
    <row r="4298" spans="1:4" ht="13.5">
      <c r="A4298" s="263">
        <v>97468</v>
      </c>
      <c r="B4298" s="263" t="s">
        <v>12490</v>
      </c>
      <c r="C4298" s="264" t="s">
        <v>51</v>
      </c>
      <c r="D4298" s="265">
        <v>40.270000000000003</v>
      </c>
    </row>
    <row r="4299" spans="1:4" ht="13.5">
      <c r="A4299" s="263">
        <v>97470</v>
      </c>
      <c r="B4299" s="263" t="s">
        <v>12491</v>
      </c>
      <c r="C4299" s="264" t="s">
        <v>51</v>
      </c>
      <c r="D4299" s="265">
        <v>49.8</v>
      </c>
    </row>
    <row r="4300" spans="1:4" ht="13.5">
      <c r="A4300" s="263">
        <v>97471</v>
      </c>
      <c r="B4300" s="263" t="s">
        <v>12492</v>
      </c>
      <c r="C4300" s="264" t="s">
        <v>51</v>
      </c>
      <c r="D4300" s="265">
        <v>59.47</v>
      </c>
    </row>
    <row r="4301" spans="1:4" ht="13.5">
      <c r="A4301" s="263">
        <v>97474</v>
      </c>
      <c r="B4301" s="263" t="s">
        <v>12493</v>
      </c>
      <c r="C4301" s="264" t="s">
        <v>51</v>
      </c>
      <c r="D4301" s="265">
        <v>89.17</v>
      </c>
    </row>
    <row r="4302" spans="1:4" ht="13.5">
      <c r="A4302" s="263">
        <v>97475</v>
      </c>
      <c r="B4302" s="263" t="s">
        <v>12494</v>
      </c>
      <c r="C4302" s="264" t="s">
        <v>51</v>
      </c>
      <c r="D4302" s="265">
        <v>108.71</v>
      </c>
    </row>
    <row r="4303" spans="1:4" ht="13.5">
      <c r="A4303" s="263">
        <v>97477</v>
      </c>
      <c r="B4303" s="263" t="s">
        <v>12495</v>
      </c>
      <c r="C4303" s="264" t="s">
        <v>51</v>
      </c>
      <c r="D4303" s="265">
        <v>118.32</v>
      </c>
    </row>
    <row r="4304" spans="1:4" ht="13.5">
      <c r="A4304" s="263">
        <v>97478</v>
      </c>
      <c r="B4304" s="263" t="s">
        <v>12496</v>
      </c>
      <c r="C4304" s="264" t="s">
        <v>51</v>
      </c>
      <c r="D4304" s="265">
        <v>144.63</v>
      </c>
    </row>
    <row r="4305" spans="1:4" ht="13.5">
      <c r="A4305" s="263">
        <v>97479</v>
      </c>
      <c r="B4305" s="263" t="s">
        <v>12497</v>
      </c>
      <c r="C4305" s="264" t="s">
        <v>51</v>
      </c>
      <c r="D4305" s="265">
        <v>30.32</v>
      </c>
    </row>
    <row r="4306" spans="1:4" ht="13.5">
      <c r="A4306" s="263">
        <v>97480</v>
      </c>
      <c r="B4306" s="263" t="s">
        <v>12498</v>
      </c>
      <c r="C4306" s="264" t="s">
        <v>51</v>
      </c>
      <c r="D4306" s="265">
        <v>30.32</v>
      </c>
    </row>
    <row r="4307" spans="1:4" ht="13.5">
      <c r="A4307" s="263">
        <v>97481</v>
      </c>
      <c r="B4307" s="263" t="s">
        <v>12499</v>
      </c>
      <c r="C4307" s="264" t="s">
        <v>51</v>
      </c>
      <c r="D4307" s="265">
        <v>43.51</v>
      </c>
    </row>
    <row r="4308" spans="1:4" ht="13.5">
      <c r="A4308" s="263">
        <v>97482</v>
      </c>
      <c r="B4308" s="263" t="s">
        <v>12500</v>
      </c>
      <c r="C4308" s="264" t="s">
        <v>51</v>
      </c>
      <c r="D4308" s="265">
        <v>43.51</v>
      </c>
    </row>
    <row r="4309" spans="1:4" ht="13.5">
      <c r="A4309" s="263">
        <v>97483</v>
      </c>
      <c r="B4309" s="263" t="s">
        <v>6450</v>
      </c>
      <c r="C4309" s="264" t="s">
        <v>51</v>
      </c>
      <c r="D4309" s="265">
        <v>60.4</v>
      </c>
    </row>
    <row r="4310" spans="1:4" ht="13.5">
      <c r="A4310" s="263">
        <v>97484</v>
      </c>
      <c r="B4310" s="263" t="s">
        <v>6451</v>
      </c>
      <c r="C4310" s="264" t="s">
        <v>51</v>
      </c>
      <c r="D4310" s="265">
        <v>60.4</v>
      </c>
    </row>
    <row r="4311" spans="1:4" ht="13.5">
      <c r="A4311" s="263">
        <v>97485</v>
      </c>
      <c r="B4311" s="263" t="s">
        <v>6452</v>
      </c>
      <c r="C4311" s="264" t="s">
        <v>51</v>
      </c>
      <c r="D4311" s="265">
        <v>82.71</v>
      </c>
    </row>
    <row r="4312" spans="1:4" ht="13.5">
      <c r="A4312" s="263">
        <v>97486</v>
      </c>
      <c r="B4312" s="263" t="s">
        <v>6453</v>
      </c>
      <c r="C4312" s="264" t="s">
        <v>51</v>
      </c>
      <c r="D4312" s="265">
        <v>88.23</v>
      </c>
    </row>
    <row r="4313" spans="1:4" ht="13.5">
      <c r="A4313" s="263">
        <v>97487</v>
      </c>
      <c r="B4313" s="263" t="s">
        <v>6454</v>
      </c>
      <c r="C4313" s="264" t="s">
        <v>51</v>
      </c>
      <c r="D4313" s="265">
        <v>149.29</v>
      </c>
    </row>
    <row r="4314" spans="1:4" ht="13.5">
      <c r="A4314" s="263">
        <v>97488</v>
      </c>
      <c r="B4314" s="263" t="s">
        <v>6455</v>
      </c>
      <c r="C4314" s="264" t="s">
        <v>51</v>
      </c>
      <c r="D4314" s="265">
        <v>158.11000000000001</v>
      </c>
    </row>
    <row r="4315" spans="1:4" ht="13.5">
      <c r="A4315" s="263">
        <v>97489</v>
      </c>
      <c r="B4315" s="263" t="s">
        <v>6456</v>
      </c>
      <c r="C4315" s="264" t="s">
        <v>51</v>
      </c>
      <c r="D4315" s="265">
        <v>345.99</v>
      </c>
    </row>
    <row r="4316" spans="1:4" ht="13.5">
      <c r="A4316" s="263">
        <v>97490</v>
      </c>
      <c r="B4316" s="263" t="s">
        <v>6457</v>
      </c>
      <c r="C4316" s="264" t="s">
        <v>51</v>
      </c>
      <c r="D4316" s="265">
        <v>306.41000000000003</v>
      </c>
    </row>
    <row r="4317" spans="1:4" ht="13.5">
      <c r="A4317" s="263">
        <v>97491</v>
      </c>
      <c r="B4317" s="263" t="s">
        <v>6458</v>
      </c>
      <c r="C4317" s="264" t="s">
        <v>51</v>
      </c>
      <c r="D4317" s="265">
        <v>46.27</v>
      </c>
    </row>
    <row r="4318" spans="1:4" ht="13.5">
      <c r="A4318" s="263">
        <v>97492</v>
      </c>
      <c r="B4318" s="263" t="s">
        <v>6459</v>
      </c>
      <c r="C4318" s="264" t="s">
        <v>51</v>
      </c>
      <c r="D4318" s="265">
        <v>67.2</v>
      </c>
    </row>
    <row r="4319" spans="1:4" ht="13.5">
      <c r="A4319" s="263">
        <v>97493</v>
      </c>
      <c r="B4319" s="263" t="s">
        <v>6460</v>
      </c>
      <c r="C4319" s="264" t="s">
        <v>51</v>
      </c>
      <c r="D4319" s="265">
        <v>86.5</v>
      </c>
    </row>
    <row r="4320" spans="1:4" ht="13.5">
      <c r="A4320" s="263">
        <v>97494</v>
      </c>
      <c r="B4320" s="263" t="s">
        <v>6461</v>
      </c>
      <c r="C4320" s="264" t="s">
        <v>51</v>
      </c>
      <c r="D4320" s="265">
        <v>132.41</v>
      </c>
    </row>
    <row r="4321" spans="1:4" ht="13.5">
      <c r="A4321" s="263">
        <v>97495</v>
      </c>
      <c r="B4321" s="263" t="s">
        <v>6462</v>
      </c>
      <c r="C4321" s="264" t="s">
        <v>51</v>
      </c>
      <c r="D4321" s="265">
        <v>238.62</v>
      </c>
    </row>
    <row r="4322" spans="1:4" ht="13.5">
      <c r="A4322" s="263">
        <v>97496</v>
      </c>
      <c r="B4322" s="263" t="s">
        <v>6463</v>
      </c>
      <c r="C4322" s="264" t="s">
        <v>51</v>
      </c>
      <c r="D4322" s="265">
        <v>373.99</v>
      </c>
    </row>
    <row r="4323" spans="1:4" ht="13.5">
      <c r="A4323" s="263">
        <v>97499</v>
      </c>
      <c r="B4323" s="263" t="s">
        <v>6464</v>
      </c>
      <c r="C4323" s="264" t="s">
        <v>51</v>
      </c>
      <c r="D4323" s="265">
        <v>17.170000000000002</v>
      </c>
    </row>
    <row r="4324" spans="1:4" ht="13.5">
      <c r="A4324" s="263">
        <v>97500</v>
      </c>
      <c r="B4324" s="263" t="s">
        <v>6465</v>
      </c>
      <c r="C4324" s="264" t="s">
        <v>51</v>
      </c>
      <c r="D4324" s="265">
        <v>14.34</v>
      </c>
    </row>
    <row r="4325" spans="1:4" ht="13.5">
      <c r="A4325" s="263">
        <v>97502</v>
      </c>
      <c r="B4325" s="263" t="s">
        <v>6466</v>
      </c>
      <c r="C4325" s="264" t="s">
        <v>51</v>
      </c>
      <c r="D4325" s="265">
        <v>23.74</v>
      </c>
    </row>
    <row r="4326" spans="1:4" ht="13.5">
      <c r="A4326" s="263">
        <v>97503</v>
      </c>
      <c r="B4326" s="263" t="s">
        <v>6467</v>
      </c>
      <c r="C4326" s="264" t="s">
        <v>51</v>
      </c>
      <c r="D4326" s="265">
        <v>28.68</v>
      </c>
    </row>
    <row r="4327" spans="1:4" ht="13.5">
      <c r="A4327" s="263">
        <v>97505</v>
      </c>
      <c r="B4327" s="263" t="s">
        <v>6468</v>
      </c>
      <c r="C4327" s="264" t="s">
        <v>51</v>
      </c>
      <c r="D4327" s="265">
        <v>29.65</v>
      </c>
    </row>
    <row r="4328" spans="1:4" ht="13.5">
      <c r="A4328" s="263">
        <v>97506</v>
      </c>
      <c r="B4328" s="263" t="s">
        <v>6469</v>
      </c>
      <c r="C4328" s="264" t="s">
        <v>51</v>
      </c>
      <c r="D4328" s="265">
        <v>35.76</v>
      </c>
    </row>
    <row r="4329" spans="1:4" ht="13.5">
      <c r="A4329" s="263">
        <v>97508</v>
      </c>
      <c r="B4329" s="263" t="s">
        <v>6470</v>
      </c>
      <c r="C4329" s="264" t="s">
        <v>51</v>
      </c>
      <c r="D4329" s="265">
        <v>43.42</v>
      </c>
    </row>
    <row r="4330" spans="1:4" ht="13.5">
      <c r="A4330" s="263">
        <v>97509</v>
      </c>
      <c r="B4330" s="263" t="s">
        <v>6471</v>
      </c>
      <c r="C4330" s="264" t="s">
        <v>51</v>
      </c>
      <c r="D4330" s="265">
        <v>53.09</v>
      </c>
    </row>
    <row r="4331" spans="1:4" ht="13.5">
      <c r="A4331" s="263">
        <v>97511</v>
      </c>
      <c r="B4331" s="263" t="s">
        <v>6472</v>
      </c>
      <c r="C4331" s="264" t="s">
        <v>51</v>
      </c>
      <c r="D4331" s="265">
        <v>80.010000000000005</v>
      </c>
    </row>
    <row r="4332" spans="1:4" ht="13.5">
      <c r="A4332" s="263">
        <v>97512</v>
      </c>
      <c r="B4332" s="263" t="s">
        <v>6473</v>
      </c>
      <c r="C4332" s="264" t="s">
        <v>51</v>
      </c>
      <c r="D4332" s="265">
        <v>99.55</v>
      </c>
    </row>
    <row r="4333" spans="1:4" ht="13.5">
      <c r="A4333" s="263">
        <v>97514</v>
      </c>
      <c r="B4333" s="263" t="s">
        <v>6474</v>
      </c>
      <c r="C4333" s="264" t="s">
        <v>51</v>
      </c>
      <c r="D4333" s="265">
        <v>106.26</v>
      </c>
    </row>
    <row r="4334" spans="1:4" ht="13.5">
      <c r="A4334" s="263">
        <v>97515</v>
      </c>
      <c r="B4334" s="263" t="s">
        <v>6475</v>
      </c>
      <c r="C4334" s="264" t="s">
        <v>51</v>
      </c>
      <c r="D4334" s="265">
        <v>132.57</v>
      </c>
    </row>
    <row r="4335" spans="1:4" ht="13.5">
      <c r="A4335" s="263">
        <v>97517</v>
      </c>
      <c r="B4335" s="263" t="s">
        <v>6476</v>
      </c>
      <c r="C4335" s="264" t="s">
        <v>51</v>
      </c>
      <c r="D4335" s="265">
        <v>27.74</v>
      </c>
    </row>
    <row r="4336" spans="1:4" ht="13.5">
      <c r="A4336" s="263">
        <v>97518</v>
      </c>
      <c r="B4336" s="263" t="s">
        <v>6477</v>
      </c>
      <c r="C4336" s="264" t="s">
        <v>51</v>
      </c>
      <c r="D4336" s="265">
        <v>27.74</v>
      </c>
    </row>
    <row r="4337" spans="1:4" ht="13.5">
      <c r="A4337" s="263">
        <v>97519</v>
      </c>
      <c r="B4337" s="263" t="s">
        <v>6478</v>
      </c>
      <c r="C4337" s="264" t="s">
        <v>51</v>
      </c>
      <c r="D4337" s="265">
        <v>38.94</v>
      </c>
    </row>
    <row r="4338" spans="1:4" ht="13.5">
      <c r="A4338" s="263">
        <v>97520</v>
      </c>
      <c r="B4338" s="263" t="s">
        <v>6479</v>
      </c>
      <c r="C4338" s="264" t="s">
        <v>51</v>
      </c>
      <c r="D4338" s="265">
        <v>38.94</v>
      </c>
    </row>
    <row r="4339" spans="1:4" ht="13.5">
      <c r="A4339" s="263">
        <v>97521</v>
      </c>
      <c r="B4339" s="263" t="s">
        <v>6480</v>
      </c>
      <c r="C4339" s="264" t="s">
        <v>51</v>
      </c>
      <c r="D4339" s="265">
        <v>53.61</v>
      </c>
    </row>
    <row r="4340" spans="1:4" ht="13.5">
      <c r="A4340" s="263">
        <v>97522</v>
      </c>
      <c r="B4340" s="263" t="s">
        <v>6481</v>
      </c>
      <c r="C4340" s="264" t="s">
        <v>51</v>
      </c>
      <c r="D4340" s="265">
        <v>53.61</v>
      </c>
    </row>
    <row r="4341" spans="1:4" ht="13.5">
      <c r="A4341" s="263">
        <v>97523</v>
      </c>
      <c r="B4341" s="263" t="s">
        <v>6482</v>
      </c>
      <c r="C4341" s="264" t="s">
        <v>51</v>
      </c>
      <c r="D4341" s="265">
        <v>73.14</v>
      </c>
    </row>
    <row r="4342" spans="1:4" ht="13.5">
      <c r="A4342" s="263">
        <v>97524</v>
      </c>
      <c r="B4342" s="263" t="s">
        <v>6483</v>
      </c>
      <c r="C4342" s="264" t="s">
        <v>51</v>
      </c>
      <c r="D4342" s="265">
        <v>78.66</v>
      </c>
    </row>
    <row r="4343" spans="1:4" ht="13.5">
      <c r="A4343" s="263">
        <v>97525</v>
      </c>
      <c r="B4343" s="263" t="s">
        <v>6484</v>
      </c>
      <c r="C4343" s="264" t="s">
        <v>51</v>
      </c>
      <c r="D4343" s="265">
        <v>135.46</v>
      </c>
    </row>
    <row r="4344" spans="1:4" ht="13.5">
      <c r="A4344" s="263">
        <v>97526</v>
      </c>
      <c r="B4344" s="263" t="s">
        <v>6485</v>
      </c>
      <c r="C4344" s="264" t="s">
        <v>51</v>
      </c>
      <c r="D4344" s="265">
        <v>144.28</v>
      </c>
    </row>
    <row r="4345" spans="1:4" ht="13.5">
      <c r="A4345" s="263">
        <v>97527</v>
      </c>
      <c r="B4345" s="263" t="s">
        <v>6486</v>
      </c>
      <c r="C4345" s="264" t="s">
        <v>51</v>
      </c>
      <c r="D4345" s="265">
        <v>327.96</v>
      </c>
    </row>
    <row r="4346" spans="1:4" ht="13.5">
      <c r="A4346" s="263">
        <v>97528</v>
      </c>
      <c r="B4346" s="263" t="s">
        <v>6487</v>
      </c>
      <c r="C4346" s="264" t="s">
        <v>51</v>
      </c>
      <c r="D4346" s="265">
        <v>288.38</v>
      </c>
    </row>
    <row r="4347" spans="1:4" ht="13.5">
      <c r="A4347" s="263">
        <v>97529</v>
      </c>
      <c r="B4347" s="263" t="s">
        <v>6488</v>
      </c>
      <c r="C4347" s="264" t="s">
        <v>51</v>
      </c>
      <c r="D4347" s="265">
        <v>42.86</v>
      </c>
    </row>
    <row r="4348" spans="1:4" ht="13.5">
      <c r="A4348" s="263">
        <v>97530</v>
      </c>
      <c r="B4348" s="263" t="s">
        <v>6489</v>
      </c>
      <c r="C4348" s="264" t="s">
        <v>51</v>
      </c>
      <c r="D4348" s="265">
        <v>61.13</v>
      </c>
    </row>
    <row r="4349" spans="1:4" ht="13.5">
      <c r="A4349" s="263">
        <v>97531</v>
      </c>
      <c r="B4349" s="263" t="s">
        <v>6490</v>
      </c>
      <c r="C4349" s="264" t="s">
        <v>51</v>
      </c>
      <c r="D4349" s="265">
        <v>77.42</v>
      </c>
    </row>
    <row r="4350" spans="1:4" ht="13.5">
      <c r="A4350" s="263">
        <v>97532</v>
      </c>
      <c r="B4350" s="263" t="s">
        <v>6491</v>
      </c>
      <c r="C4350" s="264" t="s">
        <v>51</v>
      </c>
      <c r="D4350" s="265">
        <v>119.64</v>
      </c>
    </row>
    <row r="4351" spans="1:4" ht="13.5">
      <c r="A4351" s="263">
        <v>97533</v>
      </c>
      <c r="B4351" s="263" t="s">
        <v>6492</v>
      </c>
      <c r="C4351" s="264" t="s">
        <v>51</v>
      </c>
      <c r="D4351" s="265">
        <v>222.91</v>
      </c>
    </row>
    <row r="4352" spans="1:4" ht="13.5">
      <c r="A4352" s="263">
        <v>97534</v>
      </c>
      <c r="B4352" s="263" t="s">
        <v>6493</v>
      </c>
      <c r="C4352" s="264" t="s">
        <v>51</v>
      </c>
      <c r="D4352" s="265">
        <v>349.93</v>
      </c>
    </row>
    <row r="4353" spans="1:4" ht="13.5">
      <c r="A4353" s="263">
        <v>97537</v>
      </c>
      <c r="B4353" s="263" t="s">
        <v>6494</v>
      </c>
      <c r="C4353" s="264" t="s">
        <v>51</v>
      </c>
      <c r="D4353" s="265">
        <v>13.24</v>
      </c>
    </row>
    <row r="4354" spans="1:4" ht="13.5">
      <c r="A4354" s="263">
        <v>97540</v>
      </c>
      <c r="B4354" s="263" t="s">
        <v>6495</v>
      </c>
      <c r="C4354" s="264" t="s">
        <v>51</v>
      </c>
      <c r="D4354" s="265">
        <v>18.34</v>
      </c>
    </row>
    <row r="4355" spans="1:4" ht="13.5">
      <c r="A4355" s="263">
        <v>97541</v>
      </c>
      <c r="B4355" s="263" t="s">
        <v>6496</v>
      </c>
      <c r="C4355" s="264" t="s">
        <v>51</v>
      </c>
      <c r="D4355" s="265">
        <v>15.99</v>
      </c>
    </row>
    <row r="4356" spans="1:4" ht="13.5">
      <c r="A4356" s="263">
        <v>97543</v>
      </c>
      <c r="B4356" s="263" t="s">
        <v>6497</v>
      </c>
      <c r="C4356" s="264" t="s">
        <v>51</v>
      </c>
      <c r="D4356" s="265">
        <v>30.6</v>
      </c>
    </row>
    <row r="4357" spans="1:4" ht="13.5">
      <c r="A4357" s="263">
        <v>97544</v>
      </c>
      <c r="B4357" s="263" t="s">
        <v>6498</v>
      </c>
      <c r="C4357" s="264" t="s">
        <v>51</v>
      </c>
      <c r="D4357" s="265">
        <v>27.77</v>
      </c>
    </row>
    <row r="4358" spans="1:4" ht="13.5">
      <c r="A4358" s="263">
        <v>97546</v>
      </c>
      <c r="B4358" s="263" t="s">
        <v>6499</v>
      </c>
      <c r="C4358" s="264" t="s">
        <v>51</v>
      </c>
      <c r="D4358" s="265">
        <v>18.7</v>
      </c>
    </row>
    <row r="4359" spans="1:4" ht="13.5">
      <c r="A4359" s="263">
        <v>97547</v>
      </c>
      <c r="B4359" s="263" t="s">
        <v>6500</v>
      </c>
      <c r="C4359" s="264" t="s">
        <v>51</v>
      </c>
      <c r="D4359" s="265">
        <v>18.7</v>
      </c>
    </row>
    <row r="4360" spans="1:4" ht="13.5">
      <c r="A4360" s="263">
        <v>97548</v>
      </c>
      <c r="B4360" s="263" t="s">
        <v>6501</v>
      </c>
      <c r="C4360" s="264" t="s">
        <v>51</v>
      </c>
      <c r="D4360" s="265">
        <v>28.21</v>
      </c>
    </row>
    <row r="4361" spans="1:4" ht="13.5">
      <c r="A4361" s="263">
        <v>97549</v>
      </c>
      <c r="B4361" s="263" t="s">
        <v>6502</v>
      </c>
      <c r="C4361" s="264" t="s">
        <v>51</v>
      </c>
      <c r="D4361" s="265">
        <v>28.21</v>
      </c>
    </row>
    <row r="4362" spans="1:4" ht="13.5">
      <c r="A4362" s="263">
        <v>97550</v>
      </c>
      <c r="B4362" s="263" t="s">
        <v>6503</v>
      </c>
      <c r="C4362" s="264" t="s">
        <v>51</v>
      </c>
      <c r="D4362" s="265">
        <v>47.9</v>
      </c>
    </row>
    <row r="4363" spans="1:4" ht="13.5">
      <c r="A4363" s="263">
        <v>97551</v>
      </c>
      <c r="B4363" s="263" t="s">
        <v>6504</v>
      </c>
      <c r="C4363" s="264" t="s">
        <v>51</v>
      </c>
      <c r="D4363" s="265">
        <v>47.9</v>
      </c>
    </row>
    <row r="4364" spans="1:4" ht="13.5">
      <c r="A4364" s="263">
        <v>97552</v>
      </c>
      <c r="B4364" s="263" t="s">
        <v>6505</v>
      </c>
      <c r="C4364" s="264" t="s">
        <v>51</v>
      </c>
      <c r="D4364" s="265">
        <v>26.98</v>
      </c>
    </row>
    <row r="4365" spans="1:4" ht="13.5">
      <c r="A4365" s="263">
        <v>97553</v>
      </c>
      <c r="B4365" s="263" t="s">
        <v>6506</v>
      </c>
      <c r="C4365" s="264" t="s">
        <v>51</v>
      </c>
      <c r="D4365" s="265">
        <v>39.659999999999997</v>
      </c>
    </row>
    <row r="4366" spans="1:4" ht="13.5">
      <c r="A4366" s="263">
        <v>97554</v>
      </c>
      <c r="B4366" s="263" t="s">
        <v>6507</v>
      </c>
      <c r="C4366" s="264" t="s">
        <v>51</v>
      </c>
      <c r="D4366" s="265">
        <v>69.760000000000005</v>
      </c>
    </row>
    <row r="4367" spans="1:4" ht="13.5">
      <c r="A4367" s="263">
        <v>98602</v>
      </c>
      <c r="B4367" s="263" t="s">
        <v>6798</v>
      </c>
      <c r="C4367" s="264" t="s">
        <v>51</v>
      </c>
      <c r="D4367" s="265">
        <v>10.99</v>
      </c>
    </row>
    <row r="4368" spans="1:4" ht="13.5">
      <c r="A4368" s="263">
        <v>6171</v>
      </c>
      <c r="B4368" s="263" t="s">
        <v>129</v>
      </c>
      <c r="C4368" s="264" t="s">
        <v>51</v>
      </c>
      <c r="D4368" s="265">
        <v>23.07</v>
      </c>
    </row>
    <row r="4369" spans="1:4" ht="13.5">
      <c r="A4369" s="263" t="s">
        <v>5575</v>
      </c>
      <c r="B4369" s="263" t="s">
        <v>1180</v>
      </c>
      <c r="C4369" s="264" t="s">
        <v>51</v>
      </c>
      <c r="D4369" s="265">
        <v>212.7</v>
      </c>
    </row>
    <row r="4370" spans="1:4" ht="13.5">
      <c r="A4370" s="263" t="s">
        <v>5576</v>
      </c>
      <c r="B4370" s="263" t="s">
        <v>1181</v>
      </c>
      <c r="C4370" s="264" t="s">
        <v>51</v>
      </c>
      <c r="D4370" s="265">
        <v>294.13</v>
      </c>
    </row>
    <row r="4371" spans="1:4" ht="13.5">
      <c r="A4371" s="263">
        <v>88503</v>
      </c>
      <c r="B4371" s="263" t="s">
        <v>528</v>
      </c>
      <c r="C4371" s="264" t="s">
        <v>51</v>
      </c>
      <c r="D4371" s="265">
        <v>624.33000000000004</v>
      </c>
    </row>
    <row r="4372" spans="1:4" ht="13.5">
      <c r="A4372" s="263">
        <v>88504</v>
      </c>
      <c r="B4372" s="263" t="s">
        <v>529</v>
      </c>
      <c r="C4372" s="264" t="s">
        <v>51</v>
      </c>
      <c r="D4372" s="265">
        <v>505.94</v>
      </c>
    </row>
    <row r="4373" spans="1:4" ht="13.5">
      <c r="A4373" s="263">
        <v>97900</v>
      </c>
      <c r="B4373" s="263" t="s">
        <v>6508</v>
      </c>
      <c r="C4373" s="264" t="s">
        <v>51</v>
      </c>
      <c r="D4373" s="265">
        <v>131.05000000000001</v>
      </c>
    </row>
    <row r="4374" spans="1:4" ht="13.5">
      <c r="A4374" s="263">
        <v>97901</v>
      </c>
      <c r="B4374" s="263" t="s">
        <v>6509</v>
      </c>
      <c r="C4374" s="264" t="s">
        <v>51</v>
      </c>
      <c r="D4374" s="265">
        <v>208.03</v>
      </c>
    </row>
    <row r="4375" spans="1:4" ht="13.5">
      <c r="A4375" s="263">
        <v>97902</v>
      </c>
      <c r="B4375" s="263" t="s">
        <v>6510</v>
      </c>
      <c r="C4375" s="264" t="s">
        <v>51</v>
      </c>
      <c r="D4375" s="265">
        <v>410.74</v>
      </c>
    </row>
    <row r="4376" spans="1:4" ht="13.5">
      <c r="A4376" s="263">
        <v>97903</v>
      </c>
      <c r="B4376" s="263" t="s">
        <v>6511</v>
      </c>
      <c r="C4376" s="264" t="s">
        <v>51</v>
      </c>
      <c r="D4376" s="265">
        <v>566.59</v>
      </c>
    </row>
    <row r="4377" spans="1:4" ht="13.5">
      <c r="A4377" s="263">
        <v>97904</v>
      </c>
      <c r="B4377" s="263" t="s">
        <v>6512</v>
      </c>
      <c r="C4377" s="264" t="s">
        <v>51</v>
      </c>
      <c r="D4377" s="265">
        <v>669.85</v>
      </c>
    </row>
    <row r="4378" spans="1:4" ht="13.5">
      <c r="A4378" s="263">
        <v>97905</v>
      </c>
      <c r="B4378" s="263" t="s">
        <v>6513</v>
      </c>
      <c r="C4378" s="264" t="s">
        <v>51</v>
      </c>
      <c r="D4378" s="265">
        <v>167.23</v>
      </c>
    </row>
    <row r="4379" spans="1:4" ht="13.5">
      <c r="A4379" s="263">
        <v>97906</v>
      </c>
      <c r="B4379" s="263" t="s">
        <v>6514</v>
      </c>
      <c r="C4379" s="264" t="s">
        <v>51</v>
      </c>
      <c r="D4379" s="265">
        <v>313.07</v>
      </c>
    </row>
    <row r="4380" spans="1:4" ht="13.5">
      <c r="A4380" s="263">
        <v>97907</v>
      </c>
      <c r="B4380" s="263" t="s">
        <v>6515</v>
      </c>
      <c r="C4380" s="264" t="s">
        <v>51</v>
      </c>
      <c r="D4380" s="265">
        <v>441.97</v>
      </c>
    </row>
    <row r="4381" spans="1:4" ht="13.5">
      <c r="A4381" s="263">
        <v>97908</v>
      </c>
      <c r="B4381" s="263" t="s">
        <v>6516</v>
      </c>
      <c r="C4381" s="264" t="s">
        <v>51</v>
      </c>
      <c r="D4381" s="265">
        <v>522.39</v>
      </c>
    </row>
    <row r="4382" spans="1:4" ht="13.5">
      <c r="A4382" s="263">
        <v>98102</v>
      </c>
      <c r="B4382" s="263" t="s">
        <v>6517</v>
      </c>
      <c r="C4382" s="264" t="s">
        <v>51</v>
      </c>
      <c r="D4382" s="265">
        <v>77.31</v>
      </c>
    </row>
    <row r="4383" spans="1:4" ht="13.5">
      <c r="A4383" s="263">
        <v>98103</v>
      </c>
      <c r="B4383" s="263" t="s">
        <v>6518</v>
      </c>
      <c r="C4383" s="264" t="s">
        <v>51</v>
      </c>
      <c r="D4383" s="265">
        <v>162.71</v>
      </c>
    </row>
    <row r="4384" spans="1:4" ht="13.5">
      <c r="A4384" s="263">
        <v>98104</v>
      </c>
      <c r="B4384" s="263" t="s">
        <v>6519</v>
      </c>
      <c r="C4384" s="264" t="s">
        <v>51</v>
      </c>
      <c r="D4384" s="265">
        <v>276.58999999999997</v>
      </c>
    </row>
    <row r="4385" spans="1:4" ht="13.5">
      <c r="A4385" s="263">
        <v>98105</v>
      </c>
      <c r="B4385" s="263" t="s">
        <v>6520</v>
      </c>
      <c r="C4385" s="264" t="s">
        <v>51</v>
      </c>
      <c r="D4385" s="265">
        <v>478.44</v>
      </c>
    </row>
    <row r="4386" spans="1:4" ht="13.5">
      <c r="A4386" s="263">
        <v>98106</v>
      </c>
      <c r="B4386" s="263" t="s">
        <v>6521</v>
      </c>
      <c r="C4386" s="264" t="s">
        <v>51</v>
      </c>
      <c r="D4386" s="265">
        <v>791.9</v>
      </c>
    </row>
    <row r="4387" spans="1:4" ht="13.5">
      <c r="A4387" s="263">
        <v>98107</v>
      </c>
      <c r="B4387" s="263" t="s">
        <v>6522</v>
      </c>
      <c r="C4387" s="264" t="s">
        <v>51</v>
      </c>
      <c r="D4387" s="265">
        <v>200.57</v>
      </c>
    </row>
    <row r="4388" spans="1:4" ht="13.5">
      <c r="A4388" s="263">
        <v>98108</v>
      </c>
      <c r="B4388" s="263" t="s">
        <v>6523</v>
      </c>
      <c r="C4388" s="264" t="s">
        <v>51</v>
      </c>
      <c r="D4388" s="265">
        <v>355.93</v>
      </c>
    </row>
    <row r="4389" spans="1:4" ht="13.5">
      <c r="A4389" s="263">
        <v>99250</v>
      </c>
      <c r="B4389" s="263" t="s">
        <v>12705</v>
      </c>
      <c r="C4389" s="264" t="s">
        <v>51</v>
      </c>
      <c r="D4389" s="265">
        <v>128.55000000000001</v>
      </c>
    </row>
    <row r="4390" spans="1:4" ht="13.5">
      <c r="A4390" s="263">
        <v>99251</v>
      </c>
      <c r="B4390" s="263" t="s">
        <v>12706</v>
      </c>
      <c r="C4390" s="264" t="s">
        <v>51</v>
      </c>
      <c r="D4390" s="265">
        <v>203.74</v>
      </c>
    </row>
    <row r="4391" spans="1:4" ht="13.5">
      <c r="A4391" s="263">
        <v>99253</v>
      </c>
      <c r="B4391" s="263" t="s">
        <v>12707</v>
      </c>
      <c r="C4391" s="264" t="s">
        <v>51</v>
      </c>
      <c r="D4391" s="265">
        <v>401.1</v>
      </c>
    </row>
    <row r="4392" spans="1:4" ht="13.5">
      <c r="A4392" s="263">
        <v>99255</v>
      </c>
      <c r="B4392" s="263" t="s">
        <v>12708</v>
      </c>
      <c r="C4392" s="264" t="s">
        <v>51</v>
      </c>
      <c r="D4392" s="265">
        <v>553.38</v>
      </c>
    </row>
    <row r="4393" spans="1:4" ht="13.5">
      <c r="A4393" s="263">
        <v>99257</v>
      </c>
      <c r="B4393" s="263" t="s">
        <v>12709</v>
      </c>
      <c r="C4393" s="264" t="s">
        <v>51</v>
      </c>
      <c r="D4393" s="265">
        <v>652.77</v>
      </c>
    </row>
    <row r="4394" spans="1:4" ht="13.5">
      <c r="A4394" s="263">
        <v>99258</v>
      </c>
      <c r="B4394" s="263" t="s">
        <v>12710</v>
      </c>
      <c r="C4394" s="264" t="s">
        <v>51</v>
      </c>
      <c r="D4394" s="265">
        <v>163.69</v>
      </c>
    </row>
    <row r="4395" spans="1:4" ht="13.5">
      <c r="A4395" s="263">
        <v>99260</v>
      </c>
      <c r="B4395" s="263" t="s">
        <v>12711</v>
      </c>
      <c r="C4395" s="264" t="s">
        <v>51</v>
      </c>
      <c r="D4395" s="265">
        <v>307</v>
      </c>
    </row>
    <row r="4396" spans="1:4" ht="13.5">
      <c r="A4396" s="263">
        <v>99262</v>
      </c>
      <c r="B4396" s="263" t="s">
        <v>12712</v>
      </c>
      <c r="C4396" s="264" t="s">
        <v>51</v>
      </c>
      <c r="D4396" s="265">
        <v>433.31</v>
      </c>
    </row>
    <row r="4397" spans="1:4" ht="13.5">
      <c r="A4397" s="263">
        <v>99264</v>
      </c>
      <c r="B4397" s="263" t="s">
        <v>12713</v>
      </c>
      <c r="C4397" s="264" t="s">
        <v>51</v>
      </c>
      <c r="D4397" s="265">
        <v>510.69</v>
      </c>
    </row>
    <row r="4398" spans="1:4" ht="13.5">
      <c r="A4398" s="263">
        <v>89482</v>
      </c>
      <c r="B4398" s="263" t="s">
        <v>2436</v>
      </c>
      <c r="C4398" s="264" t="s">
        <v>51</v>
      </c>
      <c r="D4398" s="265">
        <v>17.690000000000001</v>
      </c>
    </row>
    <row r="4399" spans="1:4" ht="13.5">
      <c r="A4399" s="263">
        <v>89491</v>
      </c>
      <c r="B4399" s="263" t="s">
        <v>2442</v>
      </c>
      <c r="C4399" s="264" t="s">
        <v>51</v>
      </c>
      <c r="D4399" s="265">
        <v>42.59</v>
      </c>
    </row>
    <row r="4400" spans="1:4" ht="13.5">
      <c r="A4400" s="263">
        <v>89495</v>
      </c>
      <c r="B4400" s="263" t="s">
        <v>2443</v>
      </c>
      <c r="C4400" s="264" t="s">
        <v>51</v>
      </c>
      <c r="D4400" s="265">
        <v>6.8</v>
      </c>
    </row>
    <row r="4401" spans="1:4" ht="13.5">
      <c r="A4401" s="263">
        <v>89707</v>
      </c>
      <c r="B4401" s="263" t="s">
        <v>2583</v>
      </c>
      <c r="C4401" s="264" t="s">
        <v>51</v>
      </c>
      <c r="D4401" s="265">
        <v>21.68</v>
      </c>
    </row>
    <row r="4402" spans="1:4" ht="13.5">
      <c r="A4402" s="263">
        <v>89708</v>
      </c>
      <c r="B4402" s="263" t="s">
        <v>2584</v>
      </c>
      <c r="C4402" s="264" t="s">
        <v>51</v>
      </c>
      <c r="D4402" s="265">
        <v>47.95</v>
      </c>
    </row>
    <row r="4403" spans="1:4" ht="13.5">
      <c r="A4403" s="263">
        <v>89709</v>
      </c>
      <c r="B4403" s="263" t="s">
        <v>2585</v>
      </c>
      <c r="C4403" s="264" t="s">
        <v>51</v>
      </c>
      <c r="D4403" s="265">
        <v>7.97</v>
      </c>
    </row>
    <row r="4404" spans="1:4" ht="13.5">
      <c r="A4404" s="263">
        <v>89710</v>
      </c>
      <c r="B4404" s="263" t="s">
        <v>651</v>
      </c>
      <c r="C4404" s="264" t="s">
        <v>51</v>
      </c>
      <c r="D4404" s="265">
        <v>7.81</v>
      </c>
    </row>
    <row r="4405" spans="1:4" ht="13.5">
      <c r="A4405" s="263">
        <v>72739</v>
      </c>
      <c r="B4405" s="263" t="s">
        <v>1514</v>
      </c>
      <c r="C4405" s="264" t="s">
        <v>51</v>
      </c>
      <c r="D4405" s="265">
        <v>406.25</v>
      </c>
    </row>
    <row r="4406" spans="1:4" ht="13.5">
      <c r="A4406" s="263" t="s">
        <v>5600</v>
      </c>
      <c r="B4406" s="263" t="s">
        <v>5601</v>
      </c>
      <c r="C4406" s="264" t="s">
        <v>51</v>
      </c>
      <c r="D4406" s="265">
        <v>425.61</v>
      </c>
    </row>
    <row r="4407" spans="1:4" ht="13.5">
      <c r="A4407" s="263">
        <v>86872</v>
      </c>
      <c r="B4407" s="263" t="s">
        <v>361</v>
      </c>
      <c r="C4407" s="264" t="s">
        <v>51</v>
      </c>
      <c r="D4407" s="265">
        <v>555.13</v>
      </c>
    </row>
    <row r="4408" spans="1:4" ht="13.5">
      <c r="A4408" s="263">
        <v>86874</v>
      </c>
      <c r="B4408" s="263" t="s">
        <v>1642</v>
      </c>
      <c r="C4408" s="264" t="s">
        <v>51</v>
      </c>
      <c r="D4408" s="265">
        <v>340.54</v>
      </c>
    </row>
    <row r="4409" spans="1:4" ht="13.5">
      <c r="A4409" s="263">
        <v>86875</v>
      </c>
      <c r="B4409" s="263" t="s">
        <v>1643</v>
      </c>
      <c r="C4409" s="264" t="s">
        <v>51</v>
      </c>
      <c r="D4409" s="265">
        <v>317.38</v>
      </c>
    </row>
    <row r="4410" spans="1:4" ht="13.5">
      <c r="A4410" s="263">
        <v>86876</v>
      </c>
      <c r="B4410" s="263" t="s">
        <v>1644</v>
      </c>
      <c r="C4410" s="264" t="s">
        <v>51</v>
      </c>
      <c r="D4410" s="265">
        <v>183.2</v>
      </c>
    </row>
    <row r="4411" spans="1:4" ht="13.5">
      <c r="A4411" s="263">
        <v>86877</v>
      </c>
      <c r="B4411" s="263" t="s">
        <v>362</v>
      </c>
      <c r="C4411" s="264" t="s">
        <v>51</v>
      </c>
      <c r="D4411" s="265">
        <v>26.17</v>
      </c>
    </row>
    <row r="4412" spans="1:4" ht="13.5">
      <c r="A4412" s="263">
        <v>86878</v>
      </c>
      <c r="B4412" s="263" t="s">
        <v>1645</v>
      </c>
      <c r="C4412" s="264" t="s">
        <v>51</v>
      </c>
      <c r="D4412" s="265">
        <v>54.54</v>
      </c>
    </row>
    <row r="4413" spans="1:4" ht="13.5">
      <c r="A4413" s="263">
        <v>86879</v>
      </c>
      <c r="B4413" s="263" t="s">
        <v>1646</v>
      </c>
      <c r="C4413" s="264" t="s">
        <v>51</v>
      </c>
      <c r="D4413" s="265">
        <v>6.54</v>
      </c>
    </row>
    <row r="4414" spans="1:4" ht="13.5">
      <c r="A4414" s="263">
        <v>86880</v>
      </c>
      <c r="B4414" s="263" t="s">
        <v>1647</v>
      </c>
      <c r="C4414" s="264" t="s">
        <v>51</v>
      </c>
      <c r="D4414" s="265">
        <v>20.66</v>
      </c>
    </row>
    <row r="4415" spans="1:4" ht="13.5">
      <c r="A4415" s="263">
        <v>86881</v>
      </c>
      <c r="B4415" s="263" t="s">
        <v>1648</v>
      </c>
      <c r="C4415" s="264" t="s">
        <v>51</v>
      </c>
      <c r="D4415" s="265">
        <v>154.41</v>
      </c>
    </row>
    <row r="4416" spans="1:4" ht="13.5">
      <c r="A4416" s="263">
        <v>86882</v>
      </c>
      <c r="B4416" s="263" t="s">
        <v>1649</v>
      </c>
      <c r="C4416" s="264" t="s">
        <v>51</v>
      </c>
      <c r="D4416" s="265">
        <v>21.25</v>
      </c>
    </row>
    <row r="4417" spans="1:4" ht="13.5">
      <c r="A4417" s="263">
        <v>86883</v>
      </c>
      <c r="B4417" s="263" t="s">
        <v>1650</v>
      </c>
      <c r="C4417" s="264" t="s">
        <v>51</v>
      </c>
      <c r="D4417" s="265">
        <v>12.08</v>
      </c>
    </row>
    <row r="4418" spans="1:4" ht="13.5">
      <c r="A4418" s="263">
        <v>86884</v>
      </c>
      <c r="B4418" s="263" t="s">
        <v>1651</v>
      </c>
      <c r="C4418" s="264" t="s">
        <v>51</v>
      </c>
      <c r="D4418" s="265">
        <v>8.0500000000000007</v>
      </c>
    </row>
    <row r="4419" spans="1:4" ht="13.5">
      <c r="A4419" s="263">
        <v>86885</v>
      </c>
      <c r="B4419" s="263" t="s">
        <v>1652</v>
      </c>
      <c r="C4419" s="264" t="s">
        <v>51</v>
      </c>
      <c r="D4419" s="265">
        <v>11.06</v>
      </c>
    </row>
    <row r="4420" spans="1:4" ht="13.5">
      <c r="A4420" s="263">
        <v>86886</v>
      </c>
      <c r="B4420" s="263" t="s">
        <v>1653</v>
      </c>
      <c r="C4420" s="264" t="s">
        <v>51</v>
      </c>
      <c r="D4420" s="265">
        <v>37.47</v>
      </c>
    </row>
    <row r="4421" spans="1:4" ht="13.5">
      <c r="A4421" s="263">
        <v>86887</v>
      </c>
      <c r="B4421" s="263" t="s">
        <v>1654</v>
      </c>
      <c r="C4421" s="264" t="s">
        <v>51</v>
      </c>
      <c r="D4421" s="265">
        <v>40.68</v>
      </c>
    </row>
    <row r="4422" spans="1:4" ht="13.5">
      <c r="A4422" s="263">
        <v>86888</v>
      </c>
      <c r="B4422" s="263" t="s">
        <v>363</v>
      </c>
      <c r="C4422" s="264" t="s">
        <v>51</v>
      </c>
      <c r="D4422" s="265">
        <v>327.58999999999997</v>
      </c>
    </row>
    <row r="4423" spans="1:4" ht="13.5">
      <c r="A4423" s="263">
        <v>86889</v>
      </c>
      <c r="B4423" s="263" t="s">
        <v>1655</v>
      </c>
      <c r="C4423" s="264" t="s">
        <v>51</v>
      </c>
      <c r="D4423" s="265">
        <v>561.38</v>
      </c>
    </row>
    <row r="4424" spans="1:4" ht="13.5">
      <c r="A4424" s="263">
        <v>86893</v>
      </c>
      <c r="B4424" s="263" t="s">
        <v>1656</v>
      </c>
      <c r="C4424" s="264" t="s">
        <v>51</v>
      </c>
      <c r="D4424" s="265">
        <v>469.06</v>
      </c>
    </row>
    <row r="4425" spans="1:4" ht="13.5">
      <c r="A4425" s="263">
        <v>86894</v>
      </c>
      <c r="B4425" s="263" t="s">
        <v>1657</v>
      </c>
      <c r="C4425" s="264" t="s">
        <v>51</v>
      </c>
      <c r="D4425" s="265">
        <v>227.92</v>
      </c>
    </row>
    <row r="4426" spans="1:4" ht="13.5">
      <c r="A4426" s="263">
        <v>86895</v>
      </c>
      <c r="B4426" s="263" t="s">
        <v>1658</v>
      </c>
      <c r="C4426" s="264" t="s">
        <v>51</v>
      </c>
      <c r="D4426" s="265">
        <v>277.83</v>
      </c>
    </row>
    <row r="4427" spans="1:4" ht="13.5">
      <c r="A4427" s="263">
        <v>86899</v>
      </c>
      <c r="B4427" s="263" t="s">
        <v>1659</v>
      </c>
      <c r="C4427" s="264" t="s">
        <v>51</v>
      </c>
      <c r="D4427" s="265">
        <v>243.2</v>
      </c>
    </row>
    <row r="4428" spans="1:4" ht="13.5">
      <c r="A4428" s="263">
        <v>86900</v>
      </c>
      <c r="B4428" s="263" t="s">
        <v>1660</v>
      </c>
      <c r="C4428" s="264" t="s">
        <v>51</v>
      </c>
      <c r="D4428" s="265">
        <v>138.84</v>
      </c>
    </row>
    <row r="4429" spans="1:4" ht="13.5">
      <c r="A4429" s="263">
        <v>86901</v>
      </c>
      <c r="B4429" s="263" t="s">
        <v>1661</v>
      </c>
      <c r="C4429" s="264" t="s">
        <v>51</v>
      </c>
      <c r="D4429" s="265">
        <v>100.77</v>
      </c>
    </row>
    <row r="4430" spans="1:4" ht="13.5">
      <c r="A4430" s="263">
        <v>86902</v>
      </c>
      <c r="B4430" s="263" t="s">
        <v>1662</v>
      </c>
      <c r="C4430" s="264" t="s">
        <v>51</v>
      </c>
      <c r="D4430" s="265">
        <v>201.55</v>
      </c>
    </row>
    <row r="4431" spans="1:4" ht="13.5">
      <c r="A4431" s="263">
        <v>86903</v>
      </c>
      <c r="B4431" s="263" t="s">
        <v>1663</v>
      </c>
      <c r="C4431" s="264" t="s">
        <v>51</v>
      </c>
      <c r="D4431" s="265">
        <v>261.62</v>
      </c>
    </row>
    <row r="4432" spans="1:4" ht="13.5">
      <c r="A4432" s="263">
        <v>86904</v>
      </c>
      <c r="B4432" s="263" t="s">
        <v>1664</v>
      </c>
      <c r="C4432" s="264" t="s">
        <v>51</v>
      </c>
      <c r="D4432" s="265">
        <v>100.99</v>
      </c>
    </row>
    <row r="4433" spans="1:4" ht="13.5">
      <c r="A4433" s="263">
        <v>86905</v>
      </c>
      <c r="B4433" s="263" t="s">
        <v>1665</v>
      </c>
      <c r="C4433" s="264" t="s">
        <v>51</v>
      </c>
      <c r="D4433" s="265">
        <v>219.66</v>
      </c>
    </row>
    <row r="4434" spans="1:4" ht="13.5">
      <c r="A4434" s="263">
        <v>86906</v>
      </c>
      <c r="B4434" s="263" t="s">
        <v>364</v>
      </c>
      <c r="C4434" s="264" t="s">
        <v>51</v>
      </c>
      <c r="D4434" s="265">
        <v>51.4</v>
      </c>
    </row>
    <row r="4435" spans="1:4" ht="13.5">
      <c r="A4435" s="263">
        <v>86908</v>
      </c>
      <c r="B4435" s="263" t="s">
        <v>1666</v>
      </c>
      <c r="C4435" s="264" t="s">
        <v>51</v>
      </c>
      <c r="D4435" s="265">
        <v>264.39999999999998</v>
      </c>
    </row>
    <row r="4436" spans="1:4" ht="13.5">
      <c r="A4436" s="263">
        <v>86909</v>
      </c>
      <c r="B4436" s="263" t="s">
        <v>1667</v>
      </c>
      <c r="C4436" s="264" t="s">
        <v>51</v>
      </c>
      <c r="D4436" s="265">
        <v>102.79</v>
      </c>
    </row>
    <row r="4437" spans="1:4" ht="13.5">
      <c r="A4437" s="263">
        <v>86910</v>
      </c>
      <c r="B4437" s="263" t="s">
        <v>1668</v>
      </c>
      <c r="C4437" s="264" t="s">
        <v>51</v>
      </c>
      <c r="D4437" s="265">
        <v>98.31</v>
      </c>
    </row>
    <row r="4438" spans="1:4" ht="13.5">
      <c r="A4438" s="263">
        <v>86911</v>
      </c>
      <c r="B4438" s="263" t="s">
        <v>365</v>
      </c>
      <c r="C4438" s="264" t="s">
        <v>51</v>
      </c>
      <c r="D4438" s="265">
        <v>43.49</v>
      </c>
    </row>
    <row r="4439" spans="1:4" ht="13.5">
      <c r="A4439" s="263">
        <v>86912</v>
      </c>
      <c r="B4439" s="263" t="s">
        <v>366</v>
      </c>
      <c r="C4439" s="264" t="s">
        <v>51</v>
      </c>
      <c r="D4439" s="265">
        <v>43.49</v>
      </c>
    </row>
    <row r="4440" spans="1:4" ht="13.5">
      <c r="A4440" s="263">
        <v>86913</v>
      </c>
      <c r="B4440" s="263" t="s">
        <v>1669</v>
      </c>
      <c r="C4440" s="264" t="s">
        <v>51</v>
      </c>
      <c r="D4440" s="265">
        <v>19.11</v>
      </c>
    </row>
    <row r="4441" spans="1:4" ht="13.5">
      <c r="A4441" s="263">
        <v>86914</v>
      </c>
      <c r="B4441" s="263" t="s">
        <v>367</v>
      </c>
      <c r="C4441" s="264" t="s">
        <v>51</v>
      </c>
      <c r="D4441" s="265">
        <v>39.4</v>
      </c>
    </row>
    <row r="4442" spans="1:4" ht="13.5">
      <c r="A4442" s="263">
        <v>86915</v>
      </c>
      <c r="B4442" s="263" t="s">
        <v>368</v>
      </c>
      <c r="C4442" s="264" t="s">
        <v>51</v>
      </c>
      <c r="D4442" s="265">
        <v>86.69</v>
      </c>
    </row>
    <row r="4443" spans="1:4" ht="13.5">
      <c r="A4443" s="263">
        <v>86916</v>
      </c>
      <c r="B4443" s="263" t="s">
        <v>1670</v>
      </c>
      <c r="C4443" s="264" t="s">
        <v>51</v>
      </c>
      <c r="D4443" s="265">
        <v>36.81</v>
      </c>
    </row>
    <row r="4444" spans="1:4" ht="13.5">
      <c r="A4444" s="263">
        <v>86919</v>
      </c>
      <c r="B4444" s="263" t="s">
        <v>1671</v>
      </c>
      <c r="C4444" s="264" t="s">
        <v>51</v>
      </c>
      <c r="D4444" s="265">
        <v>632.78</v>
      </c>
    </row>
    <row r="4445" spans="1:4" ht="13.5">
      <c r="A4445" s="263">
        <v>86920</v>
      </c>
      <c r="B4445" s="263" t="s">
        <v>12501</v>
      </c>
      <c r="C4445" s="264" t="s">
        <v>51</v>
      </c>
      <c r="D4445" s="265">
        <v>592.86</v>
      </c>
    </row>
    <row r="4446" spans="1:4" ht="13.5">
      <c r="A4446" s="263">
        <v>86921</v>
      </c>
      <c r="B4446" s="263" t="s">
        <v>1672</v>
      </c>
      <c r="C4446" s="264" t="s">
        <v>51</v>
      </c>
      <c r="D4446" s="265">
        <v>610.55999999999995</v>
      </c>
    </row>
    <row r="4447" spans="1:4" ht="13.5">
      <c r="A4447" s="263">
        <v>86922</v>
      </c>
      <c r="B4447" s="263" t="s">
        <v>1673</v>
      </c>
      <c r="C4447" s="264" t="s">
        <v>51</v>
      </c>
      <c r="D4447" s="265">
        <v>560.52</v>
      </c>
    </row>
    <row r="4448" spans="1:4" ht="13.5">
      <c r="A4448" s="263">
        <v>86923</v>
      </c>
      <c r="B4448" s="263" t="s">
        <v>1674</v>
      </c>
      <c r="C4448" s="264" t="s">
        <v>51</v>
      </c>
      <c r="D4448" s="265">
        <v>387.44</v>
      </c>
    </row>
    <row r="4449" spans="1:4" ht="13.5">
      <c r="A4449" s="263">
        <v>86924</v>
      </c>
      <c r="B4449" s="263" t="s">
        <v>1675</v>
      </c>
      <c r="C4449" s="264" t="s">
        <v>51</v>
      </c>
      <c r="D4449" s="265">
        <v>405.14</v>
      </c>
    </row>
    <row r="4450" spans="1:4" ht="13.5">
      <c r="A4450" s="263">
        <v>86925</v>
      </c>
      <c r="B4450" s="263" t="s">
        <v>1676</v>
      </c>
      <c r="C4450" s="264" t="s">
        <v>51</v>
      </c>
      <c r="D4450" s="265">
        <v>355.11</v>
      </c>
    </row>
    <row r="4451" spans="1:4" ht="13.5">
      <c r="A4451" s="263">
        <v>86926</v>
      </c>
      <c r="B4451" s="263" t="s">
        <v>1677</v>
      </c>
      <c r="C4451" s="264" t="s">
        <v>51</v>
      </c>
      <c r="D4451" s="265">
        <v>372.81</v>
      </c>
    </row>
    <row r="4452" spans="1:4" ht="13.5">
      <c r="A4452" s="263">
        <v>86927</v>
      </c>
      <c r="B4452" s="263" t="s">
        <v>1678</v>
      </c>
      <c r="C4452" s="264" t="s">
        <v>51</v>
      </c>
      <c r="D4452" s="265">
        <v>230.1</v>
      </c>
    </row>
    <row r="4453" spans="1:4" ht="13.5">
      <c r="A4453" s="263">
        <v>86928</v>
      </c>
      <c r="B4453" s="263" t="s">
        <v>1679</v>
      </c>
      <c r="C4453" s="264" t="s">
        <v>51</v>
      </c>
      <c r="D4453" s="265">
        <v>247.8</v>
      </c>
    </row>
    <row r="4454" spans="1:4" ht="13.5">
      <c r="A4454" s="263">
        <v>86929</v>
      </c>
      <c r="B4454" s="263" t="s">
        <v>1680</v>
      </c>
      <c r="C4454" s="264" t="s">
        <v>51</v>
      </c>
      <c r="D4454" s="265">
        <v>220.93</v>
      </c>
    </row>
    <row r="4455" spans="1:4" ht="13.5">
      <c r="A4455" s="263">
        <v>86930</v>
      </c>
      <c r="B4455" s="263" t="s">
        <v>1681</v>
      </c>
      <c r="C4455" s="264" t="s">
        <v>51</v>
      </c>
      <c r="D4455" s="265">
        <v>238.63</v>
      </c>
    </row>
    <row r="4456" spans="1:4" ht="13.5">
      <c r="A4456" s="263">
        <v>86931</v>
      </c>
      <c r="B4456" s="263" t="s">
        <v>1682</v>
      </c>
      <c r="C4456" s="264" t="s">
        <v>51</v>
      </c>
      <c r="D4456" s="265">
        <v>338.65</v>
      </c>
    </row>
    <row r="4457" spans="1:4" ht="13.5">
      <c r="A4457" s="263">
        <v>86932</v>
      </c>
      <c r="B4457" s="263" t="s">
        <v>1683</v>
      </c>
      <c r="C4457" s="264" t="s">
        <v>51</v>
      </c>
      <c r="D4457" s="265">
        <v>368.27</v>
      </c>
    </row>
    <row r="4458" spans="1:4" ht="13.5">
      <c r="A4458" s="263">
        <v>86933</v>
      </c>
      <c r="B4458" s="263" t="s">
        <v>1684</v>
      </c>
      <c r="C4458" s="264" t="s">
        <v>51</v>
      </c>
      <c r="D4458" s="265">
        <v>313.32</v>
      </c>
    </row>
    <row r="4459" spans="1:4" ht="13.5">
      <c r="A4459" s="263">
        <v>86934</v>
      </c>
      <c r="B4459" s="263" t="s">
        <v>1685</v>
      </c>
      <c r="C4459" s="264" t="s">
        <v>51</v>
      </c>
      <c r="D4459" s="265">
        <v>304.14999999999998</v>
      </c>
    </row>
    <row r="4460" spans="1:4" ht="13.5">
      <c r="A4460" s="263">
        <v>86935</v>
      </c>
      <c r="B4460" s="263" t="s">
        <v>1686</v>
      </c>
      <c r="C4460" s="264" t="s">
        <v>51</v>
      </c>
      <c r="D4460" s="265">
        <v>205.46</v>
      </c>
    </row>
    <row r="4461" spans="1:4" ht="13.5">
      <c r="A4461" s="263">
        <v>86936</v>
      </c>
      <c r="B4461" s="263" t="s">
        <v>1687</v>
      </c>
      <c r="C4461" s="264" t="s">
        <v>51</v>
      </c>
      <c r="D4461" s="265">
        <v>347.79</v>
      </c>
    </row>
    <row r="4462" spans="1:4" ht="13.5">
      <c r="A4462" s="263">
        <v>86937</v>
      </c>
      <c r="B4462" s="263" t="s">
        <v>1688</v>
      </c>
      <c r="C4462" s="264" t="s">
        <v>51</v>
      </c>
      <c r="D4462" s="265">
        <v>139.02000000000001</v>
      </c>
    </row>
    <row r="4463" spans="1:4" ht="13.5">
      <c r="A4463" s="263">
        <v>86938</v>
      </c>
      <c r="B4463" s="263" t="s">
        <v>1689</v>
      </c>
      <c r="C4463" s="264" t="s">
        <v>51</v>
      </c>
      <c r="D4463" s="265">
        <v>281.35000000000002</v>
      </c>
    </row>
    <row r="4464" spans="1:4" ht="13.5">
      <c r="A4464" s="263">
        <v>86939</v>
      </c>
      <c r="B4464" s="263" t="s">
        <v>1690</v>
      </c>
      <c r="C4464" s="264" t="s">
        <v>51</v>
      </c>
      <c r="D4464" s="265">
        <v>279.62</v>
      </c>
    </row>
    <row r="4465" spans="1:4" ht="13.5">
      <c r="A4465" s="263">
        <v>86940</v>
      </c>
      <c r="B4465" s="263" t="s">
        <v>1691</v>
      </c>
      <c r="C4465" s="264" t="s">
        <v>51</v>
      </c>
      <c r="D4465" s="265">
        <v>743.22</v>
      </c>
    </row>
    <row r="4466" spans="1:4" ht="13.5">
      <c r="A4466" s="263">
        <v>86941</v>
      </c>
      <c r="B4466" s="263" t="s">
        <v>1692</v>
      </c>
      <c r="C4466" s="264" t="s">
        <v>51</v>
      </c>
      <c r="D4466" s="265">
        <v>569.57000000000005</v>
      </c>
    </row>
    <row r="4467" spans="1:4" ht="13.5">
      <c r="A4467" s="263">
        <v>86942</v>
      </c>
      <c r="B4467" s="263" t="s">
        <v>1693</v>
      </c>
      <c r="C4467" s="264" t="s">
        <v>51</v>
      </c>
      <c r="D4467" s="265">
        <v>188.23</v>
      </c>
    </row>
    <row r="4468" spans="1:4" ht="13.5">
      <c r="A4468" s="263">
        <v>86943</v>
      </c>
      <c r="B4468" s="263" t="s">
        <v>1694</v>
      </c>
      <c r="C4468" s="264" t="s">
        <v>51</v>
      </c>
      <c r="D4468" s="265">
        <v>179.06</v>
      </c>
    </row>
    <row r="4469" spans="1:4" ht="13.5">
      <c r="A4469" s="263">
        <v>86947</v>
      </c>
      <c r="B4469" s="263" t="s">
        <v>12502</v>
      </c>
      <c r="C4469" s="264" t="s">
        <v>51</v>
      </c>
      <c r="D4469" s="265">
        <v>825.57</v>
      </c>
    </row>
    <row r="4470" spans="1:4" ht="13.5">
      <c r="A4470" s="263">
        <v>88571</v>
      </c>
      <c r="B4470" s="263" t="s">
        <v>2145</v>
      </c>
      <c r="C4470" s="264" t="s">
        <v>51</v>
      </c>
      <c r="D4470" s="265">
        <v>59.43</v>
      </c>
    </row>
    <row r="4471" spans="1:4" ht="13.5">
      <c r="A4471" s="263">
        <v>93396</v>
      </c>
      <c r="B4471" s="263" t="s">
        <v>4048</v>
      </c>
      <c r="C4471" s="264" t="s">
        <v>51</v>
      </c>
      <c r="D4471" s="265">
        <v>476.3</v>
      </c>
    </row>
    <row r="4472" spans="1:4" ht="13.5">
      <c r="A4472" s="263">
        <v>93441</v>
      </c>
      <c r="B4472" s="263" t="s">
        <v>4088</v>
      </c>
      <c r="C4472" s="264" t="s">
        <v>51</v>
      </c>
      <c r="D4472" s="265">
        <v>818.38</v>
      </c>
    </row>
    <row r="4473" spans="1:4" ht="13.5">
      <c r="A4473" s="263">
        <v>93442</v>
      </c>
      <c r="B4473" s="263" t="s">
        <v>4089</v>
      </c>
      <c r="C4473" s="264" t="s">
        <v>51</v>
      </c>
      <c r="D4473" s="265">
        <v>927.69</v>
      </c>
    </row>
    <row r="4474" spans="1:4" ht="13.5">
      <c r="A4474" s="263">
        <v>95469</v>
      </c>
      <c r="B4474" s="263" t="s">
        <v>1026</v>
      </c>
      <c r="C4474" s="264" t="s">
        <v>51</v>
      </c>
      <c r="D4474" s="265">
        <v>161.08000000000001</v>
      </c>
    </row>
    <row r="4475" spans="1:4" ht="13.5">
      <c r="A4475" s="263">
        <v>95470</v>
      </c>
      <c r="B4475" s="263" t="s">
        <v>4641</v>
      </c>
      <c r="C4475" s="264" t="s">
        <v>51</v>
      </c>
      <c r="D4475" s="265">
        <v>166.73</v>
      </c>
    </row>
    <row r="4476" spans="1:4" ht="13.5">
      <c r="A4476" s="263">
        <v>95471</v>
      </c>
      <c r="B4476" s="263" t="s">
        <v>4642</v>
      </c>
      <c r="C4476" s="264" t="s">
        <v>51</v>
      </c>
      <c r="D4476" s="265">
        <v>559.01</v>
      </c>
    </row>
    <row r="4477" spans="1:4" ht="13.5">
      <c r="A4477" s="263">
        <v>95472</v>
      </c>
      <c r="B4477" s="263" t="s">
        <v>4643</v>
      </c>
      <c r="C4477" s="264" t="s">
        <v>51</v>
      </c>
      <c r="D4477" s="265">
        <v>564.66</v>
      </c>
    </row>
    <row r="4478" spans="1:4" ht="13.5">
      <c r="A4478" s="263">
        <v>95542</v>
      </c>
      <c r="B4478" s="263" t="s">
        <v>4646</v>
      </c>
      <c r="C4478" s="264" t="s">
        <v>51</v>
      </c>
      <c r="D4478" s="265">
        <v>36.950000000000003</v>
      </c>
    </row>
    <row r="4479" spans="1:4" ht="13.5">
      <c r="A4479" s="263">
        <v>95543</v>
      </c>
      <c r="B4479" s="263" t="s">
        <v>4647</v>
      </c>
      <c r="C4479" s="264" t="s">
        <v>51</v>
      </c>
      <c r="D4479" s="265">
        <v>59.01</v>
      </c>
    </row>
    <row r="4480" spans="1:4" ht="13.5">
      <c r="A4480" s="263">
        <v>95544</v>
      </c>
      <c r="B4480" s="263" t="s">
        <v>4648</v>
      </c>
      <c r="C4480" s="264" t="s">
        <v>51</v>
      </c>
      <c r="D4480" s="265">
        <v>47.34</v>
      </c>
    </row>
    <row r="4481" spans="1:4" ht="13.5">
      <c r="A4481" s="263">
        <v>95545</v>
      </c>
      <c r="B4481" s="263" t="s">
        <v>1027</v>
      </c>
      <c r="C4481" s="264" t="s">
        <v>51</v>
      </c>
      <c r="D4481" s="265">
        <v>46.23</v>
      </c>
    </row>
    <row r="4482" spans="1:4" ht="13.5">
      <c r="A4482" s="263">
        <v>95546</v>
      </c>
      <c r="B4482" s="263" t="s">
        <v>4649</v>
      </c>
      <c r="C4482" s="264" t="s">
        <v>51</v>
      </c>
      <c r="D4482" s="265">
        <v>133.08000000000001</v>
      </c>
    </row>
    <row r="4483" spans="1:4" ht="13.5">
      <c r="A4483" s="263">
        <v>95547</v>
      </c>
      <c r="B4483" s="263" t="s">
        <v>4650</v>
      </c>
      <c r="C4483" s="264" t="s">
        <v>51</v>
      </c>
      <c r="D4483" s="265">
        <v>31.56</v>
      </c>
    </row>
    <row r="4484" spans="1:4" ht="13.5">
      <c r="A4484" s="263">
        <v>6087</v>
      </c>
      <c r="B4484" s="263" t="s">
        <v>128</v>
      </c>
      <c r="C4484" s="264" t="s">
        <v>51</v>
      </c>
      <c r="D4484" s="265">
        <v>22.88</v>
      </c>
    </row>
    <row r="4485" spans="1:4" ht="13.5">
      <c r="A4485" s="263">
        <v>98052</v>
      </c>
      <c r="B4485" s="263" t="s">
        <v>6524</v>
      </c>
      <c r="C4485" s="264" t="s">
        <v>51</v>
      </c>
      <c r="D4485" s="266">
        <v>1216.45</v>
      </c>
    </row>
    <row r="4486" spans="1:4" ht="13.5">
      <c r="A4486" s="263">
        <v>98053</v>
      </c>
      <c r="B4486" s="263" t="s">
        <v>6525</v>
      </c>
      <c r="C4486" s="264" t="s">
        <v>51</v>
      </c>
      <c r="D4486" s="266">
        <v>1800.46</v>
      </c>
    </row>
    <row r="4487" spans="1:4" ht="13.5">
      <c r="A4487" s="263">
        <v>98054</v>
      </c>
      <c r="B4487" s="263" t="s">
        <v>6526</v>
      </c>
      <c r="C4487" s="264" t="s">
        <v>51</v>
      </c>
      <c r="D4487" s="266">
        <v>2679.37</v>
      </c>
    </row>
    <row r="4488" spans="1:4" ht="13.5">
      <c r="A4488" s="263">
        <v>98055</v>
      </c>
      <c r="B4488" s="263" t="s">
        <v>6527</v>
      </c>
      <c r="C4488" s="264" t="s">
        <v>51</v>
      </c>
      <c r="D4488" s="266">
        <v>3547.85</v>
      </c>
    </row>
    <row r="4489" spans="1:4" ht="13.5">
      <c r="A4489" s="263">
        <v>98056</v>
      </c>
      <c r="B4489" s="263" t="s">
        <v>6528</v>
      </c>
      <c r="C4489" s="264" t="s">
        <v>51</v>
      </c>
      <c r="D4489" s="266">
        <v>4121.46</v>
      </c>
    </row>
    <row r="4490" spans="1:4" ht="13.5">
      <c r="A4490" s="263">
        <v>98057</v>
      </c>
      <c r="B4490" s="263" t="s">
        <v>6529</v>
      </c>
      <c r="C4490" s="264" t="s">
        <v>51</v>
      </c>
      <c r="D4490" s="266">
        <v>5475.68</v>
      </c>
    </row>
    <row r="4491" spans="1:4" ht="13.5">
      <c r="A4491" s="263">
        <v>98066</v>
      </c>
      <c r="B4491" s="263" t="s">
        <v>6530</v>
      </c>
      <c r="C4491" s="264" t="s">
        <v>51</v>
      </c>
      <c r="D4491" s="266">
        <v>3538.06</v>
      </c>
    </row>
    <row r="4492" spans="1:4" ht="13.5">
      <c r="A4492" s="263">
        <v>98067</v>
      </c>
      <c r="B4492" s="263" t="s">
        <v>6531</v>
      </c>
      <c r="C4492" s="264" t="s">
        <v>51</v>
      </c>
      <c r="D4492" s="266">
        <v>4729.91</v>
      </c>
    </row>
    <row r="4493" spans="1:4" ht="13.5">
      <c r="A4493" s="263">
        <v>98068</v>
      </c>
      <c r="B4493" s="263" t="s">
        <v>6532</v>
      </c>
      <c r="C4493" s="264" t="s">
        <v>51</v>
      </c>
      <c r="D4493" s="266">
        <v>6690.11</v>
      </c>
    </row>
    <row r="4494" spans="1:4" ht="13.5">
      <c r="A4494" s="263">
        <v>98069</v>
      </c>
      <c r="B4494" s="263" t="s">
        <v>6533</v>
      </c>
      <c r="C4494" s="264" t="s">
        <v>51</v>
      </c>
      <c r="D4494" s="266">
        <v>8960.2800000000007</v>
      </c>
    </row>
    <row r="4495" spans="1:4" ht="13.5">
      <c r="A4495" s="263">
        <v>98070</v>
      </c>
      <c r="B4495" s="263" t="s">
        <v>6534</v>
      </c>
      <c r="C4495" s="264" t="s">
        <v>51</v>
      </c>
      <c r="D4495" s="266">
        <v>10277.67</v>
      </c>
    </row>
    <row r="4496" spans="1:4" ht="13.5">
      <c r="A4496" s="263">
        <v>98071</v>
      </c>
      <c r="B4496" s="263" t="s">
        <v>6535</v>
      </c>
      <c r="C4496" s="264" t="s">
        <v>51</v>
      </c>
      <c r="D4496" s="266">
        <v>11299.89</v>
      </c>
    </row>
    <row r="4497" spans="1:4" ht="13.5">
      <c r="A4497" s="263">
        <v>98072</v>
      </c>
      <c r="B4497" s="263" t="s">
        <v>6536</v>
      </c>
      <c r="C4497" s="264" t="s">
        <v>51</v>
      </c>
      <c r="D4497" s="266">
        <v>2942.43</v>
      </c>
    </row>
    <row r="4498" spans="1:4" ht="13.5">
      <c r="A4498" s="263">
        <v>98073</v>
      </c>
      <c r="B4498" s="263" t="s">
        <v>6537</v>
      </c>
      <c r="C4498" s="264" t="s">
        <v>51</v>
      </c>
      <c r="D4498" s="266">
        <v>4586.4799999999996</v>
      </c>
    </row>
    <row r="4499" spans="1:4" ht="13.5">
      <c r="A4499" s="263">
        <v>98074</v>
      </c>
      <c r="B4499" s="263" t="s">
        <v>6538</v>
      </c>
      <c r="C4499" s="264" t="s">
        <v>51</v>
      </c>
      <c r="D4499" s="266">
        <v>7103.51</v>
      </c>
    </row>
    <row r="4500" spans="1:4" ht="13.5">
      <c r="A4500" s="263">
        <v>98075</v>
      </c>
      <c r="B4500" s="263" t="s">
        <v>6539</v>
      </c>
      <c r="C4500" s="264" t="s">
        <v>51</v>
      </c>
      <c r="D4500" s="266">
        <v>9227.7800000000007</v>
      </c>
    </row>
    <row r="4501" spans="1:4" ht="13.5">
      <c r="A4501" s="263">
        <v>98076</v>
      </c>
      <c r="B4501" s="263" t="s">
        <v>6540</v>
      </c>
      <c r="C4501" s="264" t="s">
        <v>51</v>
      </c>
      <c r="D4501" s="266">
        <v>10622.45</v>
      </c>
    </row>
    <row r="4502" spans="1:4" ht="13.5">
      <c r="A4502" s="263">
        <v>98077</v>
      </c>
      <c r="B4502" s="263" t="s">
        <v>6541</v>
      </c>
      <c r="C4502" s="264" t="s">
        <v>51</v>
      </c>
      <c r="D4502" s="266">
        <v>12499.52</v>
      </c>
    </row>
    <row r="4503" spans="1:4" ht="13.5">
      <c r="A4503" s="263">
        <v>98078</v>
      </c>
      <c r="B4503" s="263" t="s">
        <v>6542</v>
      </c>
      <c r="C4503" s="264" t="s">
        <v>51</v>
      </c>
      <c r="D4503" s="266">
        <v>3025.47</v>
      </c>
    </row>
    <row r="4504" spans="1:4" ht="13.5">
      <c r="A4504" s="263">
        <v>98079</v>
      </c>
      <c r="B4504" s="263" t="s">
        <v>6543</v>
      </c>
      <c r="C4504" s="264" t="s">
        <v>51</v>
      </c>
      <c r="D4504" s="266">
        <v>5296.55</v>
      </c>
    </row>
    <row r="4505" spans="1:4" ht="13.5">
      <c r="A4505" s="263">
        <v>98080</v>
      </c>
      <c r="B4505" s="263" t="s">
        <v>6544</v>
      </c>
      <c r="C4505" s="264" t="s">
        <v>51</v>
      </c>
      <c r="D4505" s="266">
        <v>6803.13</v>
      </c>
    </row>
    <row r="4506" spans="1:4" ht="13.5">
      <c r="A4506" s="263">
        <v>98081</v>
      </c>
      <c r="B4506" s="263" t="s">
        <v>6545</v>
      </c>
      <c r="C4506" s="264" t="s">
        <v>51</v>
      </c>
      <c r="D4506" s="266">
        <v>10072.549999999999</v>
      </c>
    </row>
    <row r="4507" spans="1:4" ht="13.5">
      <c r="A4507" s="263">
        <v>98082</v>
      </c>
      <c r="B4507" s="263" t="s">
        <v>6546</v>
      </c>
      <c r="C4507" s="264" t="s">
        <v>51</v>
      </c>
      <c r="D4507" s="266">
        <v>2753.6</v>
      </c>
    </row>
    <row r="4508" spans="1:4" ht="13.5">
      <c r="A4508" s="263">
        <v>98083</v>
      </c>
      <c r="B4508" s="263" t="s">
        <v>6547</v>
      </c>
      <c r="C4508" s="264" t="s">
        <v>51</v>
      </c>
      <c r="D4508" s="266">
        <v>3643.65</v>
      </c>
    </row>
    <row r="4509" spans="1:4" ht="13.5">
      <c r="A4509" s="263">
        <v>98084</v>
      </c>
      <c r="B4509" s="263" t="s">
        <v>6548</v>
      </c>
      <c r="C4509" s="264" t="s">
        <v>51</v>
      </c>
      <c r="D4509" s="266">
        <v>5120.63</v>
      </c>
    </row>
    <row r="4510" spans="1:4" ht="13.5">
      <c r="A4510" s="263">
        <v>98085</v>
      </c>
      <c r="B4510" s="263" t="s">
        <v>6549</v>
      </c>
      <c r="C4510" s="264" t="s">
        <v>51</v>
      </c>
      <c r="D4510" s="266">
        <v>6928.96</v>
      </c>
    </row>
    <row r="4511" spans="1:4" ht="13.5">
      <c r="A4511" s="263">
        <v>98086</v>
      </c>
      <c r="B4511" s="263" t="s">
        <v>6550</v>
      </c>
      <c r="C4511" s="264" t="s">
        <v>51</v>
      </c>
      <c r="D4511" s="266">
        <v>7847.4</v>
      </c>
    </row>
    <row r="4512" spans="1:4" ht="13.5">
      <c r="A4512" s="263">
        <v>98087</v>
      </c>
      <c r="B4512" s="263" t="s">
        <v>6551</v>
      </c>
      <c r="C4512" s="264" t="s">
        <v>51</v>
      </c>
      <c r="D4512" s="266">
        <v>8427.48</v>
      </c>
    </row>
    <row r="4513" spans="1:4" ht="13.5">
      <c r="A4513" s="263">
        <v>98088</v>
      </c>
      <c r="B4513" s="263" t="s">
        <v>6552</v>
      </c>
      <c r="C4513" s="264" t="s">
        <v>51</v>
      </c>
      <c r="D4513" s="266">
        <v>2345.88</v>
      </c>
    </row>
    <row r="4514" spans="1:4" ht="13.5">
      <c r="A4514" s="263">
        <v>98089</v>
      </c>
      <c r="B4514" s="263" t="s">
        <v>6553</v>
      </c>
      <c r="C4514" s="264" t="s">
        <v>51</v>
      </c>
      <c r="D4514" s="266">
        <v>3703.01</v>
      </c>
    </row>
    <row r="4515" spans="1:4" ht="13.5">
      <c r="A4515" s="263">
        <v>98090</v>
      </c>
      <c r="B4515" s="263" t="s">
        <v>6554</v>
      </c>
      <c r="C4515" s="264" t="s">
        <v>51</v>
      </c>
      <c r="D4515" s="266">
        <v>5807.5</v>
      </c>
    </row>
    <row r="4516" spans="1:4" ht="13.5">
      <c r="A4516" s="263">
        <v>98091</v>
      </c>
      <c r="B4516" s="263" t="s">
        <v>6555</v>
      </c>
      <c r="C4516" s="264" t="s">
        <v>51</v>
      </c>
      <c r="D4516" s="266">
        <v>7501.46</v>
      </c>
    </row>
    <row r="4517" spans="1:4" ht="13.5">
      <c r="A4517" s="263">
        <v>98092</v>
      </c>
      <c r="B4517" s="263" t="s">
        <v>6556</v>
      </c>
      <c r="C4517" s="264" t="s">
        <v>51</v>
      </c>
      <c r="D4517" s="266">
        <v>8796.11</v>
      </c>
    </row>
    <row r="4518" spans="1:4" ht="13.5">
      <c r="A4518" s="263">
        <v>98093</v>
      </c>
      <c r="B4518" s="263" t="s">
        <v>6557</v>
      </c>
      <c r="C4518" s="264" t="s">
        <v>51</v>
      </c>
      <c r="D4518" s="266">
        <v>10379.790000000001</v>
      </c>
    </row>
    <row r="4519" spans="1:4" ht="13.5">
      <c r="A4519" s="263">
        <v>98094</v>
      </c>
      <c r="B4519" s="263" t="s">
        <v>6558</v>
      </c>
      <c r="C4519" s="264" t="s">
        <v>51</v>
      </c>
      <c r="D4519" s="266">
        <v>1996.85</v>
      </c>
    </row>
    <row r="4520" spans="1:4" ht="13.5">
      <c r="A4520" s="263">
        <v>98099</v>
      </c>
      <c r="B4520" s="263" t="s">
        <v>6559</v>
      </c>
      <c r="C4520" s="264" t="s">
        <v>51</v>
      </c>
      <c r="D4520" s="266">
        <v>3427.88</v>
      </c>
    </row>
    <row r="4521" spans="1:4" ht="13.5">
      <c r="A4521" s="263">
        <v>98100</v>
      </c>
      <c r="B4521" s="263" t="s">
        <v>6560</v>
      </c>
      <c r="C4521" s="264" t="s">
        <v>51</v>
      </c>
      <c r="D4521" s="266">
        <v>4467.72</v>
      </c>
    </row>
    <row r="4522" spans="1:4" ht="13.5">
      <c r="A4522" s="263">
        <v>98101</v>
      </c>
      <c r="B4522" s="263" t="s">
        <v>6561</v>
      </c>
      <c r="C4522" s="264" t="s">
        <v>51</v>
      </c>
      <c r="D4522" s="266">
        <v>6604.68</v>
      </c>
    </row>
    <row r="4523" spans="1:4" ht="13.5">
      <c r="A4523" s="263">
        <v>98109</v>
      </c>
      <c r="B4523" s="263" t="s">
        <v>6562</v>
      </c>
      <c r="C4523" s="264" t="s">
        <v>51</v>
      </c>
      <c r="D4523" s="265">
        <v>580.49</v>
      </c>
    </row>
    <row r="4524" spans="1:4" ht="13.5">
      <c r="A4524" s="263">
        <v>98110</v>
      </c>
      <c r="B4524" s="263" t="s">
        <v>6563</v>
      </c>
      <c r="C4524" s="264" t="s">
        <v>51</v>
      </c>
      <c r="D4524" s="265">
        <v>338.27</v>
      </c>
    </row>
    <row r="4525" spans="1:4" ht="13.5">
      <c r="A4525" s="263">
        <v>98111</v>
      </c>
      <c r="B4525" s="263" t="s">
        <v>6564</v>
      </c>
      <c r="C4525" s="264" t="s">
        <v>51</v>
      </c>
      <c r="D4525" s="265">
        <v>18.23</v>
      </c>
    </row>
    <row r="4526" spans="1:4" ht="13.5">
      <c r="A4526" s="263">
        <v>98114</v>
      </c>
      <c r="B4526" s="263" t="s">
        <v>6565</v>
      </c>
      <c r="C4526" s="264" t="s">
        <v>51</v>
      </c>
      <c r="D4526" s="265">
        <v>373.7</v>
      </c>
    </row>
    <row r="4527" spans="1:4" ht="13.5">
      <c r="A4527" s="263">
        <v>98115</v>
      </c>
      <c r="B4527" s="263" t="s">
        <v>6566</v>
      </c>
      <c r="C4527" s="264" t="s">
        <v>51</v>
      </c>
      <c r="D4527" s="265">
        <v>82.27</v>
      </c>
    </row>
    <row r="4528" spans="1:4" ht="13.5">
      <c r="A4528" s="263">
        <v>89957</v>
      </c>
      <c r="B4528" s="263" t="s">
        <v>2765</v>
      </c>
      <c r="C4528" s="264" t="s">
        <v>51</v>
      </c>
      <c r="D4528" s="265">
        <v>96.66</v>
      </c>
    </row>
    <row r="4529" spans="1:4" ht="13.5">
      <c r="A4529" s="263">
        <v>89959</v>
      </c>
      <c r="B4529" s="263" t="s">
        <v>2766</v>
      </c>
      <c r="C4529" s="264" t="s">
        <v>51</v>
      </c>
      <c r="D4529" s="265">
        <v>174.93</v>
      </c>
    </row>
    <row r="4530" spans="1:4" ht="13.5">
      <c r="A4530" s="263" t="s">
        <v>5502</v>
      </c>
      <c r="B4530" s="263" t="s">
        <v>1162</v>
      </c>
      <c r="C4530" s="264" t="s">
        <v>51</v>
      </c>
      <c r="D4530" s="265">
        <v>72.47</v>
      </c>
    </row>
    <row r="4531" spans="1:4" ht="13.5">
      <c r="A4531" s="263" t="s">
        <v>5577</v>
      </c>
      <c r="B4531" s="263" t="s">
        <v>5578</v>
      </c>
      <c r="C4531" s="264" t="s">
        <v>51</v>
      </c>
      <c r="D4531" s="265">
        <v>191.6</v>
      </c>
    </row>
    <row r="4532" spans="1:4" ht="13.5">
      <c r="A4532" s="263">
        <v>89349</v>
      </c>
      <c r="B4532" s="263" t="s">
        <v>2331</v>
      </c>
      <c r="C4532" s="264" t="s">
        <v>51</v>
      </c>
      <c r="D4532" s="265">
        <v>17.39</v>
      </c>
    </row>
    <row r="4533" spans="1:4" ht="13.5">
      <c r="A4533" s="263">
        <v>89351</v>
      </c>
      <c r="B4533" s="263" t="s">
        <v>12714</v>
      </c>
      <c r="C4533" s="264" t="s">
        <v>51</v>
      </c>
      <c r="D4533" s="265">
        <v>19.440000000000001</v>
      </c>
    </row>
    <row r="4534" spans="1:4" ht="13.5">
      <c r="A4534" s="263">
        <v>89352</v>
      </c>
      <c r="B4534" s="263" t="s">
        <v>565</v>
      </c>
      <c r="C4534" s="264" t="s">
        <v>51</v>
      </c>
      <c r="D4534" s="265">
        <v>21.74</v>
      </c>
    </row>
    <row r="4535" spans="1:4" ht="13.5">
      <c r="A4535" s="263">
        <v>89353</v>
      </c>
      <c r="B4535" s="263" t="s">
        <v>566</v>
      </c>
      <c r="C4535" s="264" t="s">
        <v>51</v>
      </c>
      <c r="D4535" s="265">
        <v>22.56</v>
      </c>
    </row>
    <row r="4536" spans="1:4" ht="13.5">
      <c r="A4536" s="263">
        <v>89354</v>
      </c>
      <c r="B4536" s="263" t="s">
        <v>567</v>
      </c>
      <c r="C4536" s="264" t="s">
        <v>51</v>
      </c>
      <c r="D4536" s="265">
        <v>248.97</v>
      </c>
    </row>
    <row r="4537" spans="1:4" ht="13.5">
      <c r="A4537" s="263">
        <v>89969</v>
      </c>
      <c r="B4537" s="263" t="s">
        <v>2767</v>
      </c>
      <c r="C4537" s="264" t="s">
        <v>51</v>
      </c>
      <c r="D4537" s="265">
        <v>26.77</v>
      </c>
    </row>
    <row r="4538" spans="1:4" ht="13.5">
      <c r="A4538" s="263">
        <v>89970</v>
      </c>
      <c r="B4538" s="263" t="s">
        <v>2768</v>
      </c>
      <c r="C4538" s="264" t="s">
        <v>51</v>
      </c>
      <c r="D4538" s="265">
        <v>29.12</v>
      </c>
    </row>
    <row r="4539" spans="1:4" ht="13.5">
      <c r="A4539" s="263">
        <v>89971</v>
      </c>
      <c r="B4539" s="263" t="s">
        <v>2769</v>
      </c>
      <c r="C4539" s="264" t="s">
        <v>51</v>
      </c>
      <c r="D4539" s="265">
        <v>29.52</v>
      </c>
    </row>
    <row r="4540" spans="1:4" ht="13.5">
      <c r="A4540" s="263">
        <v>89972</v>
      </c>
      <c r="B4540" s="263" t="s">
        <v>2770</v>
      </c>
      <c r="C4540" s="264" t="s">
        <v>51</v>
      </c>
      <c r="D4540" s="265">
        <v>31.78</v>
      </c>
    </row>
    <row r="4541" spans="1:4" ht="13.5">
      <c r="A4541" s="263">
        <v>89973</v>
      </c>
      <c r="B4541" s="263" t="s">
        <v>2771</v>
      </c>
      <c r="C4541" s="264" t="s">
        <v>51</v>
      </c>
      <c r="D4541" s="265">
        <v>429.23</v>
      </c>
    </row>
    <row r="4542" spans="1:4" ht="13.5">
      <c r="A4542" s="263">
        <v>89974</v>
      </c>
      <c r="B4542" s="263" t="s">
        <v>2772</v>
      </c>
      <c r="C4542" s="264" t="s">
        <v>51</v>
      </c>
      <c r="D4542" s="265">
        <v>235.87</v>
      </c>
    </row>
    <row r="4543" spans="1:4" ht="13.5">
      <c r="A4543" s="263">
        <v>89984</v>
      </c>
      <c r="B4543" s="263" t="s">
        <v>2778</v>
      </c>
      <c r="C4543" s="264" t="s">
        <v>51</v>
      </c>
      <c r="D4543" s="265">
        <v>44.19</v>
      </c>
    </row>
    <row r="4544" spans="1:4" ht="13.5">
      <c r="A4544" s="263">
        <v>89985</v>
      </c>
      <c r="B4544" s="263" t="s">
        <v>2779</v>
      </c>
      <c r="C4544" s="264" t="s">
        <v>51</v>
      </c>
      <c r="D4544" s="265">
        <v>45.37</v>
      </c>
    </row>
    <row r="4545" spans="1:4" ht="13.5">
      <c r="A4545" s="263">
        <v>89986</v>
      </c>
      <c r="B4545" s="263" t="s">
        <v>2780</v>
      </c>
      <c r="C4545" s="264" t="s">
        <v>51</v>
      </c>
      <c r="D4545" s="265">
        <v>43.19</v>
      </c>
    </row>
    <row r="4546" spans="1:4" ht="13.5">
      <c r="A4546" s="263">
        <v>89987</v>
      </c>
      <c r="B4546" s="263" t="s">
        <v>2781</v>
      </c>
      <c r="C4546" s="264" t="s">
        <v>51</v>
      </c>
      <c r="D4546" s="265">
        <v>47.56</v>
      </c>
    </row>
    <row r="4547" spans="1:4" ht="13.5">
      <c r="A4547" s="263">
        <v>90371</v>
      </c>
      <c r="B4547" s="263" t="s">
        <v>2817</v>
      </c>
      <c r="C4547" s="264" t="s">
        <v>51</v>
      </c>
      <c r="D4547" s="265">
        <v>14.26</v>
      </c>
    </row>
    <row r="4548" spans="1:4" ht="13.5">
      <c r="A4548" s="263">
        <v>94489</v>
      </c>
      <c r="B4548" s="263" t="s">
        <v>4253</v>
      </c>
      <c r="C4548" s="264" t="s">
        <v>51</v>
      </c>
      <c r="D4548" s="265">
        <v>10.89</v>
      </c>
    </row>
    <row r="4549" spans="1:4" ht="13.5">
      <c r="A4549" s="263">
        <v>94490</v>
      </c>
      <c r="B4549" s="263" t="s">
        <v>4254</v>
      </c>
      <c r="C4549" s="264" t="s">
        <v>51</v>
      </c>
      <c r="D4549" s="265">
        <v>18.850000000000001</v>
      </c>
    </row>
    <row r="4550" spans="1:4" ht="13.5">
      <c r="A4550" s="263">
        <v>94491</v>
      </c>
      <c r="B4550" s="263" t="s">
        <v>4255</v>
      </c>
      <c r="C4550" s="264" t="s">
        <v>51</v>
      </c>
      <c r="D4550" s="265">
        <v>26.48</v>
      </c>
    </row>
    <row r="4551" spans="1:4" ht="13.5">
      <c r="A4551" s="263">
        <v>94492</v>
      </c>
      <c r="B4551" s="263" t="s">
        <v>4256</v>
      </c>
      <c r="C4551" s="264" t="s">
        <v>51</v>
      </c>
      <c r="D4551" s="265">
        <v>27</v>
      </c>
    </row>
    <row r="4552" spans="1:4" ht="13.5">
      <c r="A4552" s="263">
        <v>94493</v>
      </c>
      <c r="B4552" s="263" t="s">
        <v>4257</v>
      </c>
      <c r="C4552" s="264" t="s">
        <v>51</v>
      </c>
      <c r="D4552" s="265">
        <v>48.96</v>
      </c>
    </row>
    <row r="4553" spans="1:4" ht="13.5">
      <c r="A4553" s="263">
        <v>94494</v>
      </c>
      <c r="B4553" s="263" t="s">
        <v>4258</v>
      </c>
      <c r="C4553" s="264" t="s">
        <v>51</v>
      </c>
      <c r="D4553" s="265">
        <v>41.51</v>
      </c>
    </row>
    <row r="4554" spans="1:4" ht="13.5">
      <c r="A4554" s="263">
        <v>94495</v>
      </c>
      <c r="B4554" s="263" t="s">
        <v>4259</v>
      </c>
      <c r="C4554" s="264" t="s">
        <v>51</v>
      </c>
      <c r="D4554" s="265">
        <v>50.64</v>
      </c>
    </row>
    <row r="4555" spans="1:4" ht="13.5">
      <c r="A4555" s="263">
        <v>94496</v>
      </c>
      <c r="B4555" s="263" t="s">
        <v>4260</v>
      </c>
      <c r="C4555" s="264" t="s">
        <v>51</v>
      </c>
      <c r="D4555" s="265">
        <v>60.29</v>
      </c>
    </row>
    <row r="4556" spans="1:4" ht="13.5">
      <c r="A4556" s="263">
        <v>94497</v>
      </c>
      <c r="B4556" s="263" t="s">
        <v>4261</v>
      </c>
      <c r="C4556" s="264" t="s">
        <v>51</v>
      </c>
      <c r="D4556" s="265">
        <v>69.2</v>
      </c>
    </row>
    <row r="4557" spans="1:4" ht="13.5">
      <c r="A4557" s="263">
        <v>94498</v>
      </c>
      <c r="B4557" s="263" t="s">
        <v>4262</v>
      </c>
      <c r="C4557" s="264" t="s">
        <v>51</v>
      </c>
      <c r="D4557" s="265">
        <v>87.26</v>
      </c>
    </row>
    <row r="4558" spans="1:4" ht="13.5">
      <c r="A4558" s="263">
        <v>94499</v>
      </c>
      <c r="B4558" s="263" t="s">
        <v>4263</v>
      </c>
      <c r="C4558" s="264" t="s">
        <v>51</v>
      </c>
      <c r="D4558" s="265">
        <v>151.36000000000001</v>
      </c>
    </row>
    <row r="4559" spans="1:4" ht="13.5">
      <c r="A4559" s="263">
        <v>94500</v>
      </c>
      <c r="B4559" s="263" t="s">
        <v>4264</v>
      </c>
      <c r="C4559" s="264" t="s">
        <v>51</v>
      </c>
      <c r="D4559" s="265">
        <v>178.66</v>
      </c>
    </row>
    <row r="4560" spans="1:4" ht="13.5">
      <c r="A4560" s="263">
        <v>94501</v>
      </c>
      <c r="B4560" s="263" t="s">
        <v>4265</v>
      </c>
      <c r="C4560" s="264" t="s">
        <v>51</v>
      </c>
      <c r="D4560" s="265">
        <v>341.05</v>
      </c>
    </row>
    <row r="4561" spans="1:4" ht="13.5">
      <c r="A4561" s="263">
        <v>94792</v>
      </c>
      <c r="B4561" s="263" t="s">
        <v>4387</v>
      </c>
      <c r="C4561" s="264" t="s">
        <v>51</v>
      </c>
      <c r="D4561" s="265">
        <v>72.849999999999994</v>
      </c>
    </row>
    <row r="4562" spans="1:4" ht="13.5">
      <c r="A4562" s="263">
        <v>94793</v>
      </c>
      <c r="B4562" s="263" t="s">
        <v>4388</v>
      </c>
      <c r="C4562" s="264" t="s">
        <v>51</v>
      </c>
      <c r="D4562" s="265">
        <v>91.86</v>
      </c>
    </row>
    <row r="4563" spans="1:4" ht="13.5">
      <c r="A4563" s="263">
        <v>94794</v>
      </c>
      <c r="B4563" s="263" t="s">
        <v>4389</v>
      </c>
      <c r="C4563" s="264" t="s">
        <v>51</v>
      </c>
      <c r="D4563" s="265">
        <v>94.86</v>
      </c>
    </row>
    <row r="4564" spans="1:4" ht="13.5">
      <c r="A4564" s="263">
        <v>94795</v>
      </c>
      <c r="B4564" s="263" t="s">
        <v>12715</v>
      </c>
      <c r="C4564" s="264" t="s">
        <v>51</v>
      </c>
      <c r="D4564" s="265">
        <v>21</v>
      </c>
    </row>
    <row r="4565" spans="1:4" ht="13.5">
      <c r="A4565" s="263">
        <v>94796</v>
      </c>
      <c r="B4565" s="263" t="s">
        <v>12716</v>
      </c>
      <c r="C4565" s="264" t="s">
        <v>51</v>
      </c>
      <c r="D4565" s="265">
        <v>24.59</v>
      </c>
    </row>
    <row r="4566" spans="1:4" ht="13.5">
      <c r="A4566" s="263">
        <v>94797</v>
      </c>
      <c r="B4566" s="263" t="s">
        <v>12717</v>
      </c>
      <c r="C4566" s="264" t="s">
        <v>51</v>
      </c>
      <c r="D4566" s="265">
        <v>37.32</v>
      </c>
    </row>
    <row r="4567" spans="1:4" ht="13.5">
      <c r="A4567" s="263">
        <v>94798</v>
      </c>
      <c r="B4567" s="263" t="s">
        <v>12718</v>
      </c>
      <c r="C4567" s="264" t="s">
        <v>51</v>
      </c>
      <c r="D4567" s="265">
        <v>80.14</v>
      </c>
    </row>
    <row r="4568" spans="1:4" ht="13.5">
      <c r="A4568" s="263">
        <v>94799</v>
      </c>
      <c r="B4568" s="263" t="s">
        <v>12719</v>
      </c>
      <c r="C4568" s="264" t="s">
        <v>51</v>
      </c>
      <c r="D4568" s="265">
        <v>78.010000000000005</v>
      </c>
    </row>
    <row r="4569" spans="1:4" ht="13.5">
      <c r="A4569" s="263">
        <v>94800</v>
      </c>
      <c r="B4569" s="263" t="s">
        <v>12720</v>
      </c>
      <c r="C4569" s="264" t="s">
        <v>51</v>
      </c>
      <c r="D4569" s="265">
        <v>132.37</v>
      </c>
    </row>
    <row r="4570" spans="1:4" ht="13.5">
      <c r="A4570" s="263">
        <v>95248</v>
      </c>
      <c r="B4570" s="263" t="s">
        <v>4496</v>
      </c>
      <c r="C4570" s="264" t="s">
        <v>51</v>
      </c>
      <c r="D4570" s="265">
        <v>48.16</v>
      </c>
    </row>
    <row r="4571" spans="1:4" ht="13.5">
      <c r="A4571" s="263">
        <v>95249</v>
      </c>
      <c r="B4571" s="263" t="s">
        <v>4497</v>
      </c>
      <c r="C4571" s="264" t="s">
        <v>51</v>
      </c>
      <c r="D4571" s="265">
        <v>51.62</v>
      </c>
    </row>
    <row r="4572" spans="1:4" ht="13.5">
      <c r="A4572" s="263">
        <v>95250</v>
      </c>
      <c r="B4572" s="263" t="s">
        <v>4498</v>
      </c>
      <c r="C4572" s="264" t="s">
        <v>51</v>
      </c>
      <c r="D4572" s="265">
        <v>60.68</v>
      </c>
    </row>
    <row r="4573" spans="1:4" ht="13.5">
      <c r="A4573" s="263">
        <v>95251</v>
      </c>
      <c r="B4573" s="263" t="s">
        <v>4499</v>
      </c>
      <c r="C4573" s="264" t="s">
        <v>51</v>
      </c>
      <c r="D4573" s="265">
        <v>78.42</v>
      </c>
    </row>
    <row r="4574" spans="1:4" ht="13.5">
      <c r="A4574" s="263">
        <v>95252</v>
      </c>
      <c r="B4574" s="263" t="s">
        <v>4500</v>
      </c>
      <c r="C4574" s="264" t="s">
        <v>51</v>
      </c>
      <c r="D4574" s="265">
        <v>89.1</v>
      </c>
    </row>
    <row r="4575" spans="1:4" ht="13.5">
      <c r="A4575" s="263">
        <v>95253</v>
      </c>
      <c r="B4575" s="263" t="s">
        <v>4501</v>
      </c>
      <c r="C4575" s="264" t="s">
        <v>51</v>
      </c>
      <c r="D4575" s="265">
        <v>124.34</v>
      </c>
    </row>
    <row r="4576" spans="1:4" ht="13.5">
      <c r="A4576" s="263">
        <v>99619</v>
      </c>
      <c r="B4576" s="263" t="s">
        <v>12721</v>
      </c>
      <c r="C4576" s="264" t="s">
        <v>51</v>
      </c>
      <c r="D4576" s="265">
        <v>54.48</v>
      </c>
    </row>
    <row r="4577" spans="1:4" ht="13.5">
      <c r="A4577" s="263">
        <v>99620</v>
      </c>
      <c r="B4577" s="263" t="s">
        <v>12722</v>
      </c>
      <c r="C4577" s="264" t="s">
        <v>51</v>
      </c>
      <c r="D4577" s="265">
        <v>90.56</v>
      </c>
    </row>
    <row r="4578" spans="1:4" ht="13.5">
      <c r="A4578" s="263">
        <v>99621</v>
      </c>
      <c r="B4578" s="263" t="s">
        <v>12723</v>
      </c>
      <c r="C4578" s="264" t="s">
        <v>51</v>
      </c>
      <c r="D4578" s="265">
        <v>123.39</v>
      </c>
    </row>
    <row r="4579" spans="1:4" ht="13.5">
      <c r="A4579" s="263">
        <v>99622</v>
      </c>
      <c r="B4579" s="263" t="s">
        <v>12724</v>
      </c>
      <c r="C4579" s="264" t="s">
        <v>51</v>
      </c>
      <c r="D4579" s="265">
        <v>134.80000000000001</v>
      </c>
    </row>
    <row r="4580" spans="1:4" ht="13.5">
      <c r="A4580" s="263">
        <v>99623</v>
      </c>
      <c r="B4580" s="263" t="s">
        <v>12725</v>
      </c>
      <c r="C4580" s="264" t="s">
        <v>51</v>
      </c>
      <c r="D4580" s="265">
        <v>179.52</v>
      </c>
    </row>
    <row r="4581" spans="1:4" ht="13.5">
      <c r="A4581" s="263">
        <v>99624</v>
      </c>
      <c r="B4581" s="263" t="s">
        <v>12726</v>
      </c>
      <c r="C4581" s="264" t="s">
        <v>51</v>
      </c>
      <c r="D4581" s="265">
        <v>244.86</v>
      </c>
    </row>
    <row r="4582" spans="1:4" ht="13.5">
      <c r="A4582" s="263">
        <v>99625</v>
      </c>
      <c r="B4582" s="263" t="s">
        <v>12727</v>
      </c>
      <c r="C4582" s="264" t="s">
        <v>51</v>
      </c>
      <c r="D4582" s="265">
        <v>328.92</v>
      </c>
    </row>
    <row r="4583" spans="1:4" ht="13.5">
      <c r="A4583" s="263">
        <v>99626</v>
      </c>
      <c r="B4583" s="263" t="s">
        <v>12728</v>
      </c>
      <c r="C4583" s="264" t="s">
        <v>51</v>
      </c>
      <c r="D4583" s="265">
        <v>494.28</v>
      </c>
    </row>
    <row r="4584" spans="1:4" ht="13.5">
      <c r="A4584" s="263">
        <v>99627</v>
      </c>
      <c r="B4584" s="263" t="s">
        <v>12729</v>
      </c>
      <c r="C4584" s="264" t="s">
        <v>51</v>
      </c>
      <c r="D4584" s="265">
        <v>55</v>
      </c>
    </row>
    <row r="4585" spans="1:4" ht="13.5">
      <c r="A4585" s="263">
        <v>99628</v>
      </c>
      <c r="B4585" s="263" t="s">
        <v>12730</v>
      </c>
      <c r="C4585" s="264" t="s">
        <v>51</v>
      </c>
      <c r="D4585" s="265">
        <v>37.36</v>
      </c>
    </row>
    <row r="4586" spans="1:4" ht="13.5">
      <c r="A4586" s="263">
        <v>99629</v>
      </c>
      <c r="B4586" s="263" t="s">
        <v>12731</v>
      </c>
      <c r="C4586" s="264" t="s">
        <v>51</v>
      </c>
      <c r="D4586" s="265">
        <v>59.14</v>
      </c>
    </row>
    <row r="4587" spans="1:4" ht="13.5">
      <c r="A4587" s="263">
        <v>99630</v>
      </c>
      <c r="B4587" s="263" t="s">
        <v>12732</v>
      </c>
      <c r="C4587" s="264" t="s">
        <v>51</v>
      </c>
      <c r="D4587" s="265">
        <v>76.459999999999994</v>
      </c>
    </row>
    <row r="4588" spans="1:4" ht="13.5">
      <c r="A4588" s="263">
        <v>99631</v>
      </c>
      <c r="B4588" s="263" t="s">
        <v>12733</v>
      </c>
      <c r="C4588" s="264" t="s">
        <v>51</v>
      </c>
      <c r="D4588" s="265">
        <v>84.08</v>
      </c>
    </row>
    <row r="4589" spans="1:4" ht="13.5">
      <c r="A4589" s="263">
        <v>99632</v>
      </c>
      <c r="B4589" s="263" t="s">
        <v>12734</v>
      </c>
      <c r="C4589" s="264" t="s">
        <v>51</v>
      </c>
      <c r="D4589" s="265">
        <v>111.7</v>
      </c>
    </row>
    <row r="4590" spans="1:4" ht="13.5">
      <c r="A4590" s="263">
        <v>99633</v>
      </c>
      <c r="B4590" s="263" t="s">
        <v>12735</v>
      </c>
      <c r="C4590" s="264" t="s">
        <v>51</v>
      </c>
      <c r="D4590" s="265">
        <v>212.89</v>
      </c>
    </row>
    <row r="4591" spans="1:4" ht="13.5">
      <c r="A4591" s="263">
        <v>99634</v>
      </c>
      <c r="B4591" s="263" t="s">
        <v>12736</v>
      </c>
      <c r="C4591" s="264" t="s">
        <v>51</v>
      </c>
      <c r="D4591" s="265">
        <v>348.29</v>
      </c>
    </row>
    <row r="4592" spans="1:4" ht="13.5">
      <c r="A4592" s="263">
        <v>99635</v>
      </c>
      <c r="B4592" s="263" t="s">
        <v>12737</v>
      </c>
      <c r="C4592" s="264" t="s">
        <v>51</v>
      </c>
      <c r="D4592" s="265">
        <v>172.25</v>
      </c>
    </row>
    <row r="4593" spans="1:4" ht="13.5">
      <c r="A4593" s="263">
        <v>95634</v>
      </c>
      <c r="B4593" s="263" t="s">
        <v>12738</v>
      </c>
      <c r="C4593" s="264" t="s">
        <v>51</v>
      </c>
      <c r="D4593" s="265">
        <v>104.08</v>
      </c>
    </row>
    <row r="4594" spans="1:4" ht="13.5">
      <c r="A4594" s="263">
        <v>95635</v>
      </c>
      <c r="B4594" s="263" t="s">
        <v>12739</v>
      </c>
      <c r="C4594" s="264" t="s">
        <v>51</v>
      </c>
      <c r="D4594" s="265">
        <v>113.29</v>
      </c>
    </row>
    <row r="4595" spans="1:4" ht="13.5">
      <c r="A4595" s="263">
        <v>95637</v>
      </c>
      <c r="B4595" s="263" t="s">
        <v>4691</v>
      </c>
      <c r="C4595" s="264" t="s">
        <v>51</v>
      </c>
      <c r="D4595" s="265">
        <v>327.68</v>
      </c>
    </row>
    <row r="4596" spans="1:4" ht="13.5">
      <c r="A4596" s="263">
        <v>95638</v>
      </c>
      <c r="B4596" s="263" t="s">
        <v>4692</v>
      </c>
      <c r="C4596" s="264" t="s">
        <v>51</v>
      </c>
      <c r="D4596" s="265">
        <v>394.28</v>
      </c>
    </row>
    <row r="4597" spans="1:4" ht="13.5">
      <c r="A4597" s="263">
        <v>95639</v>
      </c>
      <c r="B4597" s="263" t="s">
        <v>4693</v>
      </c>
      <c r="C4597" s="264" t="s">
        <v>51</v>
      </c>
      <c r="D4597" s="265">
        <v>488.04</v>
      </c>
    </row>
    <row r="4598" spans="1:4" ht="13.5">
      <c r="A4598" s="263">
        <v>95641</v>
      </c>
      <c r="B4598" s="263" t="s">
        <v>4694</v>
      </c>
      <c r="C4598" s="264" t="s">
        <v>51</v>
      </c>
      <c r="D4598" s="265">
        <v>183.91</v>
      </c>
    </row>
    <row r="4599" spans="1:4" ht="13.5">
      <c r="A4599" s="263">
        <v>95642</v>
      </c>
      <c r="B4599" s="263" t="s">
        <v>4695</v>
      </c>
      <c r="C4599" s="264" t="s">
        <v>51</v>
      </c>
      <c r="D4599" s="265">
        <v>271.76</v>
      </c>
    </row>
    <row r="4600" spans="1:4" ht="13.5">
      <c r="A4600" s="263">
        <v>95643</v>
      </c>
      <c r="B4600" s="263" t="s">
        <v>4696</v>
      </c>
      <c r="C4600" s="264" t="s">
        <v>51</v>
      </c>
      <c r="D4600" s="265">
        <v>355.4</v>
      </c>
    </row>
    <row r="4601" spans="1:4" ht="13.5">
      <c r="A4601" s="263">
        <v>95644</v>
      </c>
      <c r="B4601" s="263" t="s">
        <v>4697</v>
      </c>
      <c r="C4601" s="264" t="s">
        <v>51</v>
      </c>
      <c r="D4601" s="265">
        <v>131.79</v>
      </c>
    </row>
    <row r="4602" spans="1:4" ht="13.5">
      <c r="A4602" s="263">
        <v>95645</v>
      </c>
      <c r="B4602" s="263" t="s">
        <v>4698</v>
      </c>
      <c r="C4602" s="264" t="s">
        <v>51</v>
      </c>
      <c r="D4602" s="265">
        <v>240.71</v>
      </c>
    </row>
    <row r="4603" spans="1:4" ht="13.5">
      <c r="A4603" s="263">
        <v>95646</v>
      </c>
      <c r="B4603" s="263" t="s">
        <v>4699</v>
      </c>
      <c r="C4603" s="264" t="s">
        <v>51</v>
      </c>
      <c r="D4603" s="265">
        <v>358.45</v>
      </c>
    </row>
    <row r="4604" spans="1:4" ht="13.5">
      <c r="A4604" s="263">
        <v>95647</v>
      </c>
      <c r="B4604" s="263" t="s">
        <v>4700</v>
      </c>
      <c r="C4604" s="264" t="s">
        <v>51</v>
      </c>
      <c r="D4604" s="265">
        <v>469.79</v>
      </c>
    </row>
    <row r="4605" spans="1:4" ht="13.5">
      <c r="A4605" s="263">
        <v>95673</v>
      </c>
      <c r="B4605" s="263" t="s">
        <v>4701</v>
      </c>
      <c r="C4605" s="264" t="s">
        <v>51</v>
      </c>
      <c r="D4605" s="265">
        <v>101.25</v>
      </c>
    </row>
    <row r="4606" spans="1:4" ht="13.5">
      <c r="A4606" s="263">
        <v>95674</v>
      </c>
      <c r="B4606" s="263" t="s">
        <v>4702</v>
      </c>
      <c r="C4606" s="264" t="s">
        <v>51</v>
      </c>
      <c r="D4606" s="265">
        <v>107.57</v>
      </c>
    </row>
    <row r="4607" spans="1:4" ht="13.5">
      <c r="A4607" s="263">
        <v>95675</v>
      </c>
      <c r="B4607" s="263" t="s">
        <v>1036</v>
      </c>
      <c r="C4607" s="264" t="s">
        <v>51</v>
      </c>
      <c r="D4607" s="265">
        <v>131.49</v>
      </c>
    </row>
    <row r="4608" spans="1:4" ht="13.5">
      <c r="A4608" s="263">
        <v>95676</v>
      </c>
      <c r="B4608" s="263" t="s">
        <v>4703</v>
      </c>
      <c r="C4608" s="264" t="s">
        <v>51</v>
      </c>
      <c r="D4608" s="265">
        <v>85.5</v>
      </c>
    </row>
    <row r="4609" spans="1:4" ht="13.5">
      <c r="A4609" s="263">
        <v>97741</v>
      </c>
      <c r="B4609" s="263" t="s">
        <v>6018</v>
      </c>
      <c r="C4609" s="264" t="s">
        <v>51</v>
      </c>
      <c r="D4609" s="265">
        <v>103.09</v>
      </c>
    </row>
    <row r="4610" spans="1:4" ht="13.5">
      <c r="A4610" s="263">
        <v>72285</v>
      </c>
      <c r="B4610" s="263" t="s">
        <v>166</v>
      </c>
      <c r="C4610" s="264" t="s">
        <v>51</v>
      </c>
      <c r="D4610" s="265">
        <v>78.709999999999994</v>
      </c>
    </row>
    <row r="4611" spans="1:4" ht="13.5">
      <c r="A4611" s="263">
        <v>90436</v>
      </c>
      <c r="B4611" s="263" t="s">
        <v>680</v>
      </c>
      <c r="C4611" s="264" t="s">
        <v>51</v>
      </c>
      <c r="D4611" s="265">
        <v>10.27</v>
      </c>
    </row>
    <row r="4612" spans="1:4" ht="13.5">
      <c r="A4612" s="263">
        <v>90437</v>
      </c>
      <c r="B4612" s="263" t="s">
        <v>681</v>
      </c>
      <c r="C4612" s="264" t="s">
        <v>51</v>
      </c>
      <c r="D4612" s="265">
        <v>24.95</v>
      </c>
    </row>
    <row r="4613" spans="1:4" ht="13.5">
      <c r="A4613" s="263">
        <v>90438</v>
      </c>
      <c r="B4613" s="263" t="s">
        <v>682</v>
      </c>
      <c r="C4613" s="264" t="s">
        <v>51</v>
      </c>
      <c r="D4613" s="265">
        <v>35.76</v>
      </c>
    </row>
    <row r="4614" spans="1:4" ht="13.5">
      <c r="A4614" s="263">
        <v>90439</v>
      </c>
      <c r="B4614" s="263" t="s">
        <v>683</v>
      </c>
      <c r="C4614" s="264" t="s">
        <v>51</v>
      </c>
      <c r="D4614" s="265">
        <v>40.549999999999997</v>
      </c>
    </row>
    <row r="4615" spans="1:4" ht="13.5">
      <c r="A4615" s="263">
        <v>90440</v>
      </c>
      <c r="B4615" s="263" t="s">
        <v>684</v>
      </c>
      <c r="C4615" s="264" t="s">
        <v>51</v>
      </c>
      <c r="D4615" s="265">
        <v>64.95</v>
      </c>
    </row>
    <row r="4616" spans="1:4" ht="13.5">
      <c r="A4616" s="263">
        <v>90441</v>
      </c>
      <c r="B4616" s="263" t="s">
        <v>685</v>
      </c>
      <c r="C4616" s="264" t="s">
        <v>51</v>
      </c>
      <c r="D4616" s="265">
        <v>82.95</v>
      </c>
    </row>
    <row r="4617" spans="1:4" ht="13.5">
      <c r="A4617" s="263">
        <v>90443</v>
      </c>
      <c r="B4617" s="263" t="s">
        <v>686</v>
      </c>
      <c r="C4617" s="264" t="s">
        <v>20</v>
      </c>
      <c r="D4617" s="265">
        <v>9.32</v>
      </c>
    </row>
    <row r="4618" spans="1:4" ht="13.5">
      <c r="A4618" s="263">
        <v>90444</v>
      </c>
      <c r="B4618" s="263" t="s">
        <v>687</v>
      </c>
      <c r="C4618" s="264" t="s">
        <v>20</v>
      </c>
      <c r="D4618" s="265">
        <v>17.39</v>
      </c>
    </row>
    <row r="4619" spans="1:4" ht="13.5">
      <c r="A4619" s="263">
        <v>90445</v>
      </c>
      <c r="B4619" s="263" t="s">
        <v>2824</v>
      </c>
      <c r="C4619" s="264" t="s">
        <v>20</v>
      </c>
      <c r="D4619" s="265">
        <v>18.57</v>
      </c>
    </row>
    <row r="4620" spans="1:4" ht="13.5">
      <c r="A4620" s="263">
        <v>90446</v>
      </c>
      <c r="B4620" s="263" t="s">
        <v>2825</v>
      </c>
      <c r="C4620" s="264" t="s">
        <v>20</v>
      </c>
      <c r="D4620" s="265">
        <v>20.170000000000002</v>
      </c>
    </row>
    <row r="4621" spans="1:4" ht="13.5">
      <c r="A4621" s="263">
        <v>90447</v>
      </c>
      <c r="B4621" s="263" t="s">
        <v>688</v>
      </c>
      <c r="C4621" s="264" t="s">
        <v>20</v>
      </c>
      <c r="D4621" s="265">
        <v>4.53</v>
      </c>
    </row>
    <row r="4622" spans="1:4" ht="13.5">
      <c r="A4622" s="263">
        <v>90451</v>
      </c>
      <c r="B4622" s="263" t="s">
        <v>2826</v>
      </c>
      <c r="C4622" s="264" t="s">
        <v>51</v>
      </c>
      <c r="D4622" s="265">
        <v>3.12</v>
      </c>
    </row>
    <row r="4623" spans="1:4" ht="13.5">
      <c r="A4623" s="263">
        <v>90452</v>
      </c>
      <c r="B4623" s="263" t="s">
        <v>689</v>
      </c>
      <c r="C4623" s="264" t="s">
        <v>51</v>
      </c>
      <c r="D4623" s="265">
        <v>13.12</v>
      </c>
    </row>
    <row r="4624" spans="1:4" ht="13.5">
      <c r="A4624" s="263">
        <v>90453</v>
      </c>
      <c r="B4624" s="263" t="s">
        <v>690</v>
      </c>
      <c r="C4624" s="264" t="s">
        <v>51</v>
      </c>
      <c r="D4624" s="265">
        <v>1.86</v>
      </c>
    </row>
    <row r="4625" spans="1:4" ht="13.5">
      <c r="A4625" s="263">
        <v>90454</v>
      </c>
      <c r="B4625" s="263" t="s">
        <v>691</v>
      </c>
      <c r="C4625" s="264" t="s">
        <v>51</v>
      </c>
      <c r="D4625" s="265">
        <v>3.25</v>
      </c>
    </row>
    <row r="4626" spans="1:4" ht="13.5">
      <c r="A4626" s="263">
        <v>90455</v>
      </c>
      <c r="B4626" s="263" t="s">
        <v>2827</v>
      </c>
      <c r="C4626" s="264" t="s">
        <v>51</v>
      </c>
      <c r="D4626" s="265">
        <v>4.3600000000000003</v>
      </c>
    </row>
    <row r="4627" spans="1:4" ht="13.5">
      <c r="A4627" s="263">
        <v>90456</v>
      </c>
      <c r="B4627" s="263" t="s">
        <v>2828</v>
      </c>
      <c r="C4627" s="264" t="s">
        <v>51</v>
      </c>
      <c r="D4627" s="265">
        <v>2.99</v>
      </c>
    </row>
    <row r="4628" spans="1:4" ht="13.5">
      <c r="A4628" s="263">
        <v>90457</v>
      </c>
      <c r="B4628" s="263" t="s">
        <v>2829</v>
      </c>
      <c r="C4628" s="264" t="s">
        <v>51</v>
      </c>
      <c r="D4628" s="265">
        <v>6.83</v>
      </c>
    </row>
    <row r="4629" spans="1:4" ht="13.5">
      <c r="A4629" s="263">
        <v>90458</v>
      </c>
      <c r="B4629" s="263" t="s">
        <v>2830</v>
      </c>
      <c r="C4629" s="264" t="s">
        <v>51</v>
      </c>
      <c r="D4629" s="265">
        <v>19.38</v>
      </c>
    </row>
    <row r="4630" spans="1:4" ht="13.5">
      <c r="A4630" s="263">
        <v>90459</v>
      </c>
      <c r="B4630" s="263" t="s">
        <v>2831</v>
      </c>
      <c r="C4630" s="264" t="s">
        <v>51</v>
      </c>
      <c r="D4630" s="265">
        <v>27.34</v>
      </c>
    </row>
    <row r="4631" spans="1:4" ht="13.5">
      <c r="A4631" s="263">
        <v>90460</v>
      </c>
      <c r="B4631" s="263" t="s">
        <v>2832</v>
      </c>
      <c r="C4631" s="264" t="s">
        <v>20</v>
      </c>
      <c r="D4631" s="265">
        <v>18.899999999999999</v>
      </c>
    </row>
    <row r="4632" spans="1:4" ht="13.5">
      <c r="A4632" s="263">
        <v>90461</v>
      </c>
      <c r="B4632" s="263" t="s">
        <v>2833</v>
      </c>
      <c r="C4632" s="264" t="s">
        <v>20</v>
      </c>
      <c r="D4632" s="265">
        <v>10.52</v>
      </c>
    </row>
    <row r="4633" spans="1:4" ht="13.5">
      <c r="A4633" s="263">
        <v>90462</v>
      </c>
      <c r="B4633" s="263" t="s">
        <v>2834</v>
      </c>
      <c r="C4633" s="264" t="s">
        <v>20</v>
      </c>
      <c r="D4633" s="265">
        <v>2.2799999999999998</v>
      </c>
    </row>
    <row r="4634" spans="1:4" ht="13.5">
      <c r="A4634" s="263">
        <v>90463</v>
      </c>
      <c r="B4634" s="263" t="s">
        <v>2835</v>
      </c>
      <c r="C4634" s="264" t="s">
        <v>20</v>
      </c>
      <c r="D4634" s="265">
        <v>1.84</v>
      </c>
    </row>
    <row r="4635" spans="1:4" ht="13.5">
      <c r="A4635" s="263">
        <v>90466</v>
      </c>
      <c r="B4635" s="263" t="s">
        <v>692</v>
      </c>
      <c r="C4635" s="264" t="s">
        <v>20</v>
      </c>
      <c r="D4635" s="265">
        <v>9.2799999999999994</v>
      </c>
    </row>
    <row r="4636" spans="1:4" ht="13.5">
      <c r="A4636" s="263">
        <v>90467</v>
      </c>
      <c r="B4636" s="263" t="s">
        <v>693</v>
      </c>
      <c r="C4636" s="264" t="s">
        <v>20</v>
      </c>
      <c r="D4636" s="265">
        <v>14.66</v>
      </c>
    </row>
    <row r="4637" spans="1:4" ht="13.5">
      <c r="A4637" s="263">
        <v>90468</v>
      </c>
      <c r="B4637" s="263" t="s">
        <v>2836</v>
      </c>
      <c r="C4637" s="264" t="s">
        <v>20</v>
      </c>
      <c r="D4637" s="265">
        <v>4.04</v>
      </c>
    </row>
    <row r="4638" spans="1:4" ht="13.5">
      <c r="A4638" s="263">
        <v>90469</v>
      </c>
      <c r="B4638" s="263" t="s">
        <v>2837</v>
      </c>
      <c r="C4638" s="264" t="s">
        <v>20</v>
      </c>
      <c r="D4638" s="265">
        <v>6.47</v>
      </c>
    </row>
    <row r="4639" spans="1:4" ht="13.5">
      <c r="A4639" s="263">
        <v>90470</v>
      </c>
      <c r="B4639" s="263" t="s">
        <v>2838</v>
      </c>
      <c r="C4639" s="264" t="s">
        <v>20</v>
      </c>
      <c r="D4639" s="265">
        <v>8.89</v>
      </c>
    </row>
    <row r="4640" spans="1:4" ht="13.5">
      <c r="A4640" s="263">
        <v>91166</v>
      </c>
      <c r="B4640" s="263" t="s">
        <v>3103</v>
      </c>
      <c r="C4640" s="264" t="s">
        <v>20</v>
      </c>
      <c r="D4640" s="265">
        <v>2.98</v>
      </c>
    </row>
    <row r="4641" spans="1:4" ht="13.5">
      <c r="A4641" s="263">
        <v>91167</v>
      </c>
      <c r="B4641" s="263" t="s">
        <v>3104</v>
      </c>
      <c r="C4641" s="264" t="s">
        <v>20</v>
      </c>
      <c r="D4641" s="265">
        <v>8.32</v>
      </c>
    </row>
    <row r="4642" spans="1:4" ht="13.5">
      <c r="A4642" s="263">
        <v>91168</v>
      </c>
      <c r="B4642" s="263" t="s">
        <v>3105</v>
      </c>
      <c r="C4642" s="264" t="s">
        <v>20</v>
      </c>
      <c r="D4642" s="265">
        <v>6.3</v>
      </c>
    </row>
    <row r="4643" spans="1:4" ht="13.5">
      <c r="A4643" s="263">
        <v>91169</v>
      </c>
      <c r="B4643" s="263" t="s">
        <v>3106</v>
      </c>
      <c r="C4643" s="264" t="s">
        <v>20</v>
      </c>
      <c r="D4643" s="265">
        <v>7.47</v>
      </c>
    </row>
    <row r="4644" spans="1:4" ht="13.5">
      <c r="A4644" s="263">
        <v>91170</v>
      </c>
      <c r="B4644" s="263" t="s">
        <v>3107</v>
      </c>
      <c r="C4644" s="264" t="s">
        <v>20</v>
      </c>
      <c r="D4644" s="265">
        <v>2.13</v>
      </c>
    </row>
    <row r="4645" spans="1:4" ht="13.5">
      <c r="A4645" s="263">
        <v>91171</v>
      </c>
      <c r="B4645" s="263" t="s">
        <v>3108</v>
      </c>
      <c r="C4645" s="264" t="s">
        <v>20</v>
      </c>
      <c r="D4645" s="265">
        <v>2.68</v>
      </c>
    </row>
    <row r="4646" spans="1:4" ht="13.5">
      <c r="A4646" s="263">
        <v>91172</v>
      </c>
      <c r="B4646" s="263" t="s">
        <v>3109</v>
      </c>
      <c r="C4646" s="264" t="s">
        <v>20</v>
      </c>
      <c r="D4646" s="265">
        <v>3.94</v>
      </c>
    </row>
    <row r="4647" spans="1:4" ht="13.5">
      <c r="A4647" s="263">
        <v>91173</v>
      </c>
      <c r="B4647" s="263" t="s">
        <v>3110</v>
      </c>
      <c r="C4647" s="264" t="s">
        <v>20</v>
      </c>
      <c r="D4647" s="265">
        <v>1.08</v>
      </c>
    </row>
    <row r="4648" spans="1:4" ht="13.5">
      <c r="A4648" s="263">
        <v>91174</v>
      </c>
      <c r="B4648" s="263" t="s">
        <v>3111</v>
      </c>
      <c r="C4648" s="264" t="s">
        <v>20</v>
      </c>
      <c r="D4648" s="265">
        <v>2.13</v>
      </c>
    </row>
    <row r="4649" spans="1:4" ht="13.5">
      <c r="A4649" s="263">
        <v>91175</v>
      </c>
      <c r="B4649" s="263" t="s">
        <v>3112</v>
      </c>
      <c r="C4649" s="264" t="s">
        <v>20</v>
      </c>
      <c r="D4649" s="265">
        <v>3.46</v>
      </c>
    </row>
    <row r="4650" spans="1:4" ht="13.5">
      <c r="A4650" s="263">
        <v>91176</v>
      </c>
      <c r="B4650" s="263" t="s">
        <v>3113</v>
      </c>
      <c r="C4650" s="264" t="s">
        <v>20</v>
      </c>
      <c r="D4650" s="265">
        <v>29.05</v>
      </c>
    </row>
    <row r="4651" spans="1:4" ht="13.5">
      <c r="A4651" s="263">
        <v>91177</v>
      </c>
      <c r="B4651" s="263" t="s">
        <v>3114</v>
      </c>
      <c r="C4651" s="264" t="s">
        <v>20</v>
      </c>
      <c r="D4651" s="265">
        <v>13.16</v>
      </c>
    </row>
    <row r="4652" spans="1:4" ht="13.5">
      <c r="A4652" s="263">
        <v>91178</v>
      </c>
      <c r="B4652" s="263" t="s">
        <v>3115</v>
      </c>
      <c r="C4652" s="264" t="s">
        <v>20</v>
      </c>
      <c r="D4652" s="265">
        <v>13.32</v>
      </c>
    </row>
    <row r="4653" spans="1:4" ht="13.5">
      <c r="A4653" s="263">
        <v>91179</v>
      </c>
      <c r="B4653" s="263" t="s">
        <v>3116</v>
      </c>
      <c r="C4653" s="264" t="s">
        <v>20</v>
      </c>
      <c r="D4653" s="265">
        <v>7.45</v>
      </c>
    </row>
    <row r="4654" spans="1:4" ht="13.5">
      <c r="A4654" s="263">
        <v>91180</v>
      </c>
      <c r="B4654" s="263" t="s">
        <v>3117</v>
      </c>
      <c r="C4654" s="264" t="s">
        <v>20</v>
      </c>
      <c r="D4654" s="265">
        <v>6.08</v>
      </c>
    </row>
    <row r="4655" spans="1:4" ht="13.5">
      <c r="A4655" s="263">
        <v>91181</v>
      </c>
      <c r="B4655" s="263" t="s">
        <v>3118</v>
      </c>
      <c r="C4655" s="264" t="s">
        <v>20</v>
      </c>
      <c r="D4655" s="265">
        <v>6.51</v>
      </c>
    </row>
    <row r="4656" spans="1:4" ht="13.5">
      <c r="A4656" s="263">
        <v>91182</v>
      </c>
      <c r="B4656" s="263" t="s">
        <v>3119</v>
      </c>
      <c r="C4656" s="264" t="s">
        <v>20</v>
      </c>
      <c r="D4656" s="265">
        <v>19.739999999999998</v>
      </c>
    </row>
    <row r="4657" spans="1:4" ht="13.5">
      <c r="A4657" s="263">
        <v>91183</v>
      </c>
      <c r="B4657" s="263" t="s">
        <v>3120</v>
      </c>
      <c r="C4657" s="264" t="s">
        <v>20</v>
      </c>
      <c r="D4657" s="265">
        <v>9.69</v>
      </c>
    </row>
    <row r="4658" spans="1:4" ht="13.5">
      <c r="A4658" s="263">
        <v>91184</v>
      </c>
      <c r="B4658" s="263" t="s">
        <v>3121</v>
      </c>
      <c r="C4658" s="264" t="s">
        <v>20</v>
      </c>
      <c r="D4658" s="265">
        <v>9.0299999999999994</v>
      </c>
    </row>
    <row r="4659" spans="1:4" ht="13.5">
      <c r="A4659" s="263">
        <v>91185</v>
      </c>
      <c r="B4659" s="263" t="s">
        <v>3122</v>
      </c>
      <c r="C4659" s="264" t="s">
        <v>20</v>
      </c>
      <c r="D4659" s="265">
        <v>5.0599999999999996</v>
      </c>
    </row>
    <row r="4660" spans="1:4" ht="13.5">
      <c r="A4660" s="263">
        <v>91186</v>
      </c>
      <c r="B4660" s="263" t="s">
        <v>3123</v>
      </c>
      <c r="C4660" s="264" t="s">
        <v>20</v>
      </c>
      <c r="D4660" s="265">
        <v>4.13</v>
      </c>
    </row>
    <row r="4661" spans="1:4" ht="13.5">
      <c r="A4661" s="263">
        <v>91187</v>
      </c>
      <c r="B4661" s="263" t="s">
        <v>3124</v>
      </c>
      <c r="C4661" s="264" t="s">
        <v>20</v>
      </c>
      <c r="D4661" s="265">
        <v>4.7699999999999996</v>
      </c>
    </row>
    <row r="4662" spans="1:4" ht="13.5">
      <c r="A4662" s="263">
        <v>91188</v>
      </c>
      <c r="B4662" s="263" t="s">
        <v>3125</v>
      </c>
      <c r="C4662" s="264" t="s">
        <v>51</v>
      </c>
      <c r="D4662" s="265">
        <v>4.92</v>
      </c>
    </row>
    <row r="4663" spans="1:4" ht="13.5">
      <c r="A4663" s="263">
        <v>91189</v>
      </c>
      <c r="B4663" s="263" t="s">
        <v>794</v>
      </c>
      <c r="C4663" s="264" t="s">
        <v>51</v>
      </c>
      <c r="D4663" s="265">
        <v>32.53</v>
      </c>
    </row>
    <row r="4664" spans="1:4" ht="13.5">
      <c r="A4664" s="263">
        <v>91190</v>
      </c>
      <c r="B4664" s="263" t="s">
        <v>795</v>
      </c>
      <c r="C4664" s="264" t="s">
        <v>51</v>
      </c>
      <c r="D4664" s="265">
        <v>3.6</v>
      </c>
    </row>
    <row r="4665" spans="1:4" ht="13.5">
      <c r="A4665" s="263">
        <v>91191</v>
      </c>
      <c r="B4665" s="263" t="s">
        <v>796</v>
      </c>
      <c r="C4665" s="264" t="s">
        <v>51</v>
      </c>
      <c r="D4665" s="265">
        <v>3.81</v>
      </c>
    </row>
    <row r="4666" spans="1:4" ht="13.5">
      <c r="A4666" s="263">
        <v>91192</v>
      </c>
      <c r="B4666" s="263" t="s">
        <v>797</v>
      </c>
      <c r="C4666" s="264" t="s">
        <v>51</v>
      </c>
      <c r="D4666" s="265">
        <v>4.22</v>
      </c>
    </row>
    <row r="4667" spans="1:4" ht="13.5">
      <c r="A4667" s="263">
        <v>91222</v>
      </c>
      <c r="B4667" s="263" t="s">
        <v>798</v>
      </c>
      <c r="C4667" s="264" t="s">
        <v>20</v>
      </c>
      <c r="D4667" s="265">
        <v>10.039999999999999</v>
      </c>
    </row>
    <row r="4668" spans="1:4" ht="13.5">
      <c r="A4668" s="263">
        <v>94480</v>
      </c>
      <c r="B4668" s="263" t="s">
        <v>4249</v>
      </c>
      <c r="C4668" s="264" t="s">
        <v>51</v>
      </c>
      <c r="D4668" s="266">
        <v>1473.52</v>
      </c>
    </row>
    <row r="4669" spans="1:4" ht="13.5">
      <c r="A4669" s="263">
        <v>94481</v>
      </c>
      <c r="B4669" s="263" t="s">
        <v>4250</v>
      </c>
      <c r="C4669" s="264" t="s">
        <v>51</v>
      </c>
      <c r="D4669" s="266">
        <v>1071.26</v>
      </c>
    </row>
    <row r="4670" spans="1:4" ht="13.5">
      <c r="A4670" s="263">
        <v>94482</v>
      </c>
      <c r="B4670" s="263" t="s">
        <v>4251</v>
      </c>
      <c r="C4670" s="264" t="s">
        <v>51</v>
      </c>
      <c r="D4670" s="265">
        <v>867.05</v>
      </c>
    </row>
    <row r="4671" spans="1:4" ht="13.5">
      <c r="A4671" s="263">
        <v>94483</v>
      </c>
      <c r="B4671" s="263" t="s">
        <v>4252</v>
      </c>
      <c r="C4671" s="264" t="s">
        <v>51</v>
      </c>
      <c r="D4671" s="265">
        <v>741.77</v>
      </c>
    </row>
    <row r="4672" spans="1:4" ht="13.5">
      <c r="A4672" s="263">
        <v>95541</v>
      </c>
      <c r="B4672" s="263" t="s">
        <v>4645</v>
      </c>
      <c r="C4672" s="264" t="s">
        <v>51</v>
      </c>
      <c r="D4672" s="265">
        <v>3.33</v>
      </c>
    </row>
    <row r="4673" spans="1:4" ht="13.5">
      <c r="A4673" s="263">
        <v>95573</v>
      </c>
      <c r="B4673" s="263" t="s">
        <v>4660</v>
      </c>
      <c r="C4673" s="264" t="s">
        <v>51</v>
      </c>
      <c r="D4673" s="265">
        <v>41.77</v>
      </c>
    </row>
    <row r="4674" spans="1:4" ht="13.5">
      <c r="A4674" s="263">
        <v>95574</v>
      </c>
      <c r="B4674" s="263" t="s">
        <v>4661</v>
      </c>
      <c r="C4674" s="264" t="s">
        <v>51</v>
      </c>
      <c r="D4674" s="265">
        <v>31.25</v>
      </c>
    </row>
    <row r="4675" spans="1:4" ht="13.5">
      <c r="A4675" s="263">
        <v>96559</v>
      </c>
      <c r="B4675" s="263" t="s">
        <v>4961</v>
      </c>
      <c r="C4675" s="264" t="s">
        <v>79</v>
      </c>
      <c r="D4675" s="265">
        <v>53.3</v>
      </c>
    </row>
    <row r="4676" spans="1:4" ht="13.5">
      <c r="A4676" s="263">
        <v>96560</v>
      </c>
      <c r="B4676" s="263" t="s">
        <v>4962</v>
      </c>
      <c r="C4676" s="264" t="s">
        <v>79</v>
      </c>
      <c r="D4676" s="265">
        <v>28.12</v>
      </c>
    </row>
    <row r="4677" spans="1:4" ht="13.5">
      <c r="A4677" s="263">
        <v>96561</v>
      </c>
      <c r="B4677" s="263" t="s">
        <v>4963</v>
      </c>
      <c r="C4677" s="264" t="s">
        <v>79</v>
      </c>
      <c r="D4677" s="265">
        <v>17.82</v>
      </c>
    </row>
    <row r="4678" spans="1:4" ht="13.5">
      <c r="A4678" s="263">
        <v>96562</v>
      </c>
      <c r="B4678" s="263" t="s">
        <v>4964</v>
      </c>
      <c r="C4678" s="264" t="s">
        <v>20</v>
      </c>
      <c r="D4678" s="265">
        <v>28.16</v>
      </c>
    </row>
    <row r="4679" spans="1:4" ht="13.5">
      <c r="A4679" s="263">
        <v>96563</v>
      </c>
      <c r="B4679" s="263" t="s">
        <v>4965</v>
      </c>
      <c r="C4679" s="264" t="s">
        <v>20</v>
      </c>
      <c r="D4679" s="265">
        <v>31.11</v>
      </c>
    </row>
    <row r="4680" spans="1:4" ht="13.5">
      <c r="A4680" s="263">
        <v>98113</v>
      </c>
      <c r="B4680" s="263" t="s">
        <v>6567</v>
      </c>
      <c r="C4680" s="264" t="s">
        <v>51</v>
      </c>
      <c r="D4680" s="266">
        <v>1879.07</v>
      </c>
    </row>
    <row r="4681" spans="1:4" ht="13.5">
      <c r="A4681" s="263" t="s">
        <v>5275</v>
      </c>
      <c r="B4681" s="263" t="s">
        <v>1058</v>
      </c>
      <c r="C4681" s="264" t="s">
        <v>51</v>
      </c>
      <c r="D4681" s="265">
        <v>370.2</v>
      </c>
    </row>
    <row r="4682" spans="1:4" ht="13.5">
      <c r="A4682" s="263" t="s">
        <v>5276</v>
      </c>
      <c r="B4682" s="263" t="s">
        <v>1059</v>
      </c>
      <c r="C4682" s="264" t="s">
        <v>51</v>
      </c>
      <c r="D4682" s="265">
        <v>481.26</v>
      </c>
    </row>
    <row r="4683" spans="1:4" ht="13.5">
      <c r="A4683" s="263" t="s">
        <v>5287</v>
      </c>
      <c r="B4683" s="263" t="s">
        <v>1070</v>
      </c>
      <c r="C4683" s="264" t="s">
        <v>51</v>
      </c>
      <c r="D4683" s="265">
        <v>156.77000000000001</v>
      </c>
    </row>
    <row r="4684" spans="1:4" ht="13.5">
      <c r="A4684" s="263" t="s">
        <v>5288</v>
      </c>
      <c r="B4684" s="263" t="s">
        <v>1071</v>
      </c>
      <c r="C4684" s="264" t="s">
        <v>51</v>
      </c>
      <c r="D4684" s="265">
        <v>250.84</v>
      </c>
    </row>
    <row r="4685" spans="1:4" ht="13.5">
      <c r="A4685" s="263" t="s">
        <v>5289</v>
      </c>
      <c r="B4685" s="263" t="s">
        <v>1072</v>
      </c>
      <c r="C4685" s="264" t="s">
        <v>51</v>
      </c>
      <c r="D4685" s="265">
        <v>501.68</v>
      </c>
    </row>
    <row r="4686" spans="1:4" ht="13.5">
      <c r="A4686" s="263" t="s">
        <v>5290</v>
      </c>
      <c r="B4686" s="263" t="s">
        <v>1073</v>
      </c>
      <c r="C4686" s="264" t="s">
        <v>51</v>
      </c>
      <c r="D4686" s="265">
        <v>752.52</v>
      </c>
    </row>
    <row r="4687" spans="1:4" ht="13.5">
      <c r="A4687" s="263" t="s">
        <v>5291</v>
      </c>
      <c r="B4687" s="263" t="s">
        <v>1074</v>
      </c>
      <c r="C4687" s="264" t="s">
        <v>51</v>
      </c>
      <c r="D4687" s="265">
        <v>967.12</v>
      </c>
    </row>
    <row r="4688" spans="1:4" ht="13.5">
      <c r="A4688" s="263" t="s">
        <v>5292</v>
      </c>
      <c r="B4688" s="263" t="s">
        <v>1075</v>
      </c>
      <c r="C4688" s="264" t="s">
        <v>51</v>
      </c>
      <c r="D4688" s="266">
        <v>1315.29</v>
      </c>
    </row>
    <row r="4689" spans="1:4" ht="13.5">
      <c r="A4689" s="263" t="s">
        <v>5293</v>
      </c>
      <c r="B4689" s="263" t="s">
        <v>1076</v>
      </c>
      <c r="C4689" s="264" t="s">
        <v>51</v>
      </c>
      <c r="D4689" s="266">
        <v>1470.03</v>
      </c>
    </row>
    <row r="4690" spans="1:4" ht="13.5">
      <c r="A4690" s="263" t="s">
        <v>5294</v>
      </c>
      <c r="B4690" s="263" t="s">
        <v>1077</v>
      </c>
      <c r="C4690" s="264" t="s">
        <v>51</v>
      </c>
      <c r="D4690" s="265">
        <v>386.85</v>
      </c>
    </row>
    <row r="4691" spans="1:4" ht="13.5">
      <c r="A4691" s="263" t="s">
        <v>5295</v>
      </c>
      <c r="B4691" s="263" t="s">
        <v>1078</v>
      </c>
      <c r="C4691" s="264" t="s">
        <v>51</v>
      </c>
      <c r="D4691" s="265">
        <v>502.9</v>
      </c>
    </row>
    <row r="4692" spans="1:4" ht="13.5">
      <c r="A4692" s="263" t="s">
        <v>5296</v>
      </c>
      <c r="B4692" s="263" t="s">
        <v>1079</v>
      </c>
      <c r="C4692" s="264" t="s">
        <v>51</v>
      </c>
      <c r="D4692" s="265">
        <v>773.7</v>
      </c>
    </row>
    <row r="4693" spans="1:4" ht="13.5">
      <c r="A4693" s="263" t="s">
        <v>5297</v>
      </c>
      <c r="B4693" s="263" t="s">
        <v>1080</v>
      </c>
      <c r="C4693" s="264" t="s">
        <v>51</v>
      </c>
      <c r="D4693" s="266">
        <v>1237.92</v>
      </c>
    </row>
    <row r="4694" spans="1:4" ht="13.5">
      <c r="A4694" s="263" t="s">
        <v>5298</v>
      </c>
      <c r="B4694" s="263" t="s">
        <v>1081</v>
      </c>
      <c r="C4694" s="264" t="s">
        <v>51</v>
      </c>
      <c r="D4694" s="265">
        <v>156.77000000000001</v>
      </c>
    </row>
    <row r="4695" spans="1:4" ht="13.5">
      <c r="A4695" s="263" t="s">
        <v>5299</v>
      </c>
      <c r="B4695" s="263" t="s">
        <v>1082</v>
      </c>
      <c r="C4695" s="264" t="s">
        <v>51</v>
      </c>
      <c r="D4695" s="265">
        <v>313.55</v>
      </c>
    </row>
    <row r="4696" spans="1:4" ht="13.5">
      <c r="A4696" s="263" t="s">
        <v>5300</v>
      </c>
      <c r="B4696" s="263" t="s">
        <v>1083</v>
      </c>
      <c r="C4696" s="264" t="s">
        <v>51</v>
      </c>
      <c r="D4696" s="265">
        <v>627.1</v>
      </c>
    </row>
    <row r="4697" spans="1:4" ht="13.5">
      <c r="A4697" s="263">
        <v>73612</v>
      </c>
      <c r="B4697" s="263" t="s">
        <v>230</v>
      </c>
      <c r="C4697" s="264" t="s">
        <v>51</v>
      </c>
      <c r="D4697" s="265">
        <v>306.5</v>
      </c>
    </row>
    <row r="4698" spans="1:4" ht="13.5">
      <c r="A4698" s="263">
        <v>73660</v>
      </c>
      <c r="B4698" s="263" t="s">
        <v>233</v>
      </c>
      <c r="C4698" s="264" t="s">
        <v>79</v>
      </c>
      <c r="D4698" s="265">
        <v>63.2</v>
      </c>
    </row>
    <row r="4699" spans="1:4" ht="13.5">
      <c r="A4699" s="263">
        <v>73693</v>
      </c>
      <c r="B4699" s="263" t="s">
        <v>234</v>
      </c>
      <c r="C4699" s="264" t="s">
        <v>79</v>
      </c>
      <c r="D4699" s="265">
        <v>18.690000000000001</v>
      </c>
    </row>
    <row r="4700" spans="1:4" ht="13.5">
      <c r="A4700" s="263">
        <v>73694</v>
      </c>
      <c r="B4700" s="263" t="s">
        <v>235</v>
      </c>
      <c r="C4700" s="264" t="s">
        <v>51</v>
      </c>
      <c r="D4700" s="265">
        <v>121.09</v>
      </c>
    </row>
    <row r="4701" spans="1:4" ht="13.5">
      <c r="A4701" s="263">
        <v>73695</v>
      </c>
      <c r="B4701" s="263" t="s">
        <v>236</v>
      </c>
      <c r="C4701" s="264" t="s">
        <v>51</v>
      </c>
      <c r="D4701" s="265">
        <v>62.27</v>
      </c>
    </row>
    <row r="4702" spans="1:4" ht="13.5">
      <c r="A4702" s="263" t="s">
        <v>5273</v>
      </c>
      <c r="B4702" s="263" t="s">
        <v>1056</v>
      </c>
      <c r="C4702" s="264" t="s">
        <v>51</v>
      </c>
      <c r="D4702" s="265">
        <v>306.5</v>
      </c>
    </row>
    <row r="4703" spans="1:4" ht="13.5">
      <c r="A4703" s="263" t="s">
        <v>5274</v>
      </c>
      <c r="B4703" s="263" t="s">
        <v>1057</v>
      </c>
      <c r="C4703" s="264" t="s">
        <v>79</v>
      </c>
      <c r="D4703" s="265">
        <v>843.15</v>
      </c>
    </row>
    <row r="4704" spans="1:4" ht="13.5">
      <c r="A4704" s="263" t="s">
        <v>5385</v>
      </c>
      <c r="B4704" s="263" t="s">
        <v>1104</v>
      </c>
      <c r="C4704" s="264" t="s">
        <v>46</v>
      </c>
      <c r="D4704" s="265">
        <v>68.959999999999994</v>
      </c>
    </row>
    <row r="4705" spans="1:4" ht="13.5">
      <c r="A4705" s="263" t="s">
        <v>5386</v>
      </c>
      <c r="B4705" s="263" t="s">
        <v>1105</v>
      </c>
      <c r="C4705" s="264" t="s">
        <v>46</v>
      </c>
      <c r="D4705" s="265">
        <v>158.02000000000001</v>
      </c>
    </row>
    <row r="4706" spans="1:4" ht="13.5">
      <c r="A4706" s="263" t="s">
        <v>5387</v>
      </c>
      <c r="B4706" s="263" t="s">
        <v>1106</v>
      </c>
      <c r="C4706" s="264" t="s">
        <v>46</v>
      </c>
      <c r="D4706" s="265">
        <v>68.959999999999994</v>
      </c>
    </row>
    <row r="4707" spans="1:4" ht="13.5">
      <c r="A4707" s="263" t="s">
        <v>5388</v>
      </c>
      <c r="B4707" s="263" t="s">
        <v>1107</v>
      </c>
      <c r="C4707" s="264" t="s">
        <v>46</v>
      </c>
      <c r="D4707" s="265">
        <v>75.52</v>
      </c>
    </row>
    <row r="4708" spans="1:4" ht="13.5">
      <c r="A4708" s="263" t="s">
        <v>5389</v>
      </c>
      <c r="B4708" s="263" t="s">
        <v>1108</v>
      </c>
      <c r="C4708" s="264" t="s">
        <v>46</v>
      </c>
      <c r="D4708" s="265">
        <v>68.959999999999994</v>
      </c>
    </row>
    <row r="4709" spans="1:4" ht="13.5">
      <c r="A4709" s="263" t="s">
        <v>5277</v>
      </c>
      <c r="B4709" s="263" t="s">
        <v>1060</v>
      </c>
      <c r="C4709" s="264" t="s">
        <v>51</v>
      </c>
      <c r="D4709" s="265">
        <v>64.989999999999995</v>
      </c>
    </row>
    <row r="4710" spans="1:4" ht="13.5">
      <c r="A4710" s="263" t="s">
        <v>5588</v>
      </c>
      <c r="B4710" s="263" t="s">
        <v>1185</v>
      </c>
      <c r="C4710" s="264" t="s">
        <v>51</v>
      </c>
      <c r="D4710" s="265">
        <v>63.21</v>
      </c>
    </row>
    <row r="4711" spans="1:4" ht="13.5">
      <c r="A4711" s="263" t="s">
        <v>5608</v>
      </c>
      <c r="B4711" s="263" t="s">
        <v>1191</v>
      </c>
      <c r="C4711" s="264" t="s">
        <v>20</v>
      </c>
      <c r="D4711" s="265">
        <v>21.43</v>
      </c>
    </row>
    <row r="4712" spans="1:4" ht="13.5">
      <c r="A4712" s="263">
        <v>83878</v>
      </c>
      <c r="B4712" s="263" t="s">
        <v>302</v>
      </c>
      <c r="C4712" s="264" t="s">
        <v>51</v>
      </c>
      <c r="D4712" s="265">
        <v>33.56</v>
      </c>
    </row>
    <row r="4713" spans="1:4" ht="13.5">
      <c r="A4713" s="263">
        <v>83879</v>
      </c>
      <c r="B4713" s="263" t="s">
        <v>303</v>
      </c>
      <c r="C4713" s="264" t="s">
        <v>51</v>
      </c>
      <c r="D4713" s="265">
        <v>40.520000000000003</v>
      </c>
    </row>
    <row r="4714" spans="1:4" ht="13.5">
      <c r="A4714" s="263">
        <v>73658</v>
      </c>
      <c r="B4714" s="263" t="s">
        <v>1550</v>
      </c>
      <c r="C4714" s="264" t="s">
        <v>51</v>
      </c>
      <c r="D4714" s="265">
        <v>487.44</v>
      </c>
    </row>
    <row r="4715" spans="1:4" ht="13.5">
      <c r="A4715" s="263">
        <v>93350</v>
      </c>
      <c r="B4715" s="263" t="s">
        <v>4030</v>
      </c>
      <c r="C4715" s="264" t="s">
        <v>51</v>
      </c>
      <c r="D4715" s="265">
        <v>733.68</v>
      </c>
    </row>
    <row r="4716" spans="1:4" ht="13.5">
      <c r="A4716" s="263">
        <v>93351</v>
      </c>
      <c r="B4716" s="263" t="s">
        <v>4031</v>
      </c>
      <c r="C4716" s="264" t="s">
        <v>51</v>
      </c>
      <c r="D4716" s="265">
        <v>598.37</v>
      </c>
    </row>
    <row r="4717" spans="1:4" ht="13.5">
      <c r="A4717" s="263">
        <v>93352</v>
      </c>
      <c r="B4717" s="263" t="s">
        <v>4032</v>
      </c>
      <c r="C4717" s="264" t="s">
        <v>51</v>
      </c>
      <c r="D4717" s="265">
        <v>463.93</v>
      </c>
    </row>
    <row r="4718" spans="1:4" ht="13.5">
      <c r="A4718" s="263">
        <v>93353</v>
      </c>
      <c r="B4718" s="263" t="s">
        <v>4033</v>
      </c>
      <c r="C4718" s="264" t="s">
        <v>51</v>
      </c>
      <c r="D4718" s="265">
        <v>332.68</v>
      </c>
    </row>
    <row r="4719" spans="1:4" ht="13.5">
      <c r="A4719" s="263">
        <v>93354</v>
      </c>
      <c r="B4719" s="263" t="s">
        <v>4034</v>
      </c>
      <c r="C4719" s="264" t="s">
        <v>51</v>
      </c>
      <c r="D4719" s="265">
        <v>479.23</v>
      </c>
    </row>
    <row r="4720" spans="1:4" ht="13.5">
      <c r="A4720" s="263">
        <v>93355</v>
      </c>
      <c r="B4720" s="263" t="s">
        <v>4035</v>
      </c>
      <c r="C4720" s="264" t="s">
        <v>51</v>
      </c>
      <c r="D4720" s="265">
        <v>397.79</v>
      </c>
    </row>
    <row r="4721" spans="1:4" ht="13.5">
      <c r="A4721" s="263">
        <v>93356</v>
      </c>
      <c r="B4721" s="263" t="s">
        <v>4036</v>
      </c>
      <c r="C4721" s="264" t="s">
        <v>51</v>
      </c>
      <c r="D4721" s="265">
        <v>315.74</v>
      </c>
    </row>
    <row r="4722" spans="1:4" ht="13.5">
      <c r="A4722" s="263">
        <v>93357</v>
      </c>
      <c r="B4722" s="263" t="s">
        <v>4037</v>
      </c>
      <c r="C4722" s="264" t="s">
        <v>51</v>
      </c>
      <c r="D4722" s="265">
        <v>235.37</v>
      </c>
    </row>
    <row r="4723" spans="1:4" ht="13.5">
      <c r="A4723" s="263">
        <v>83335</v>
      </c>
      <c r="B4723" s="263" t="s">
        <v>253</v>
      </c>
      <c r="C4723" s="264" t="s">
        <v>46</v>
      </c>
      <c r="D4723" s="265">
        <v>39.01</v>
      </c>
    </row>
    <row r="4724" spans="1:4" ht="13.5">
      <c r="A4724" s="263">
        <v>88548</v>
      </c>
      <c r="B4724" s="263" t="s">
        <v>531</v>
      </c>
      <c r="C4724" s="264" t="s">
        <v>46</v>
      </c>
      <c r="D4724" s="265">
        <v>26.09</v>
      </c>
    </row>
    <row r="4725" spans="1:4" ht="13.5">
      <c r="A4725" s="263" t="s">
        <v>5404</v>
      </c>
      <c r="B4725" s="263" t="s">
        <v>1123</v>
      </c>
      <c r="C4725" s="264" t="s">
        <v>79</v>
      </c>
      <c r="D4725" s="265">
        <v>0.34</v>
      </c>
    </row>
    <row r="4726" spans="1:4" ht="13.5">
      <c r="A4726" s="263" t="s">
        <v>5564</v>
      </c>
      <c r="B4726" s="263" t="s">
        <v>1176</v>
      </c>
      <c r="C4726" s="264" t="s">
        <v>46</v>
      </c>
      <c r="D4726" s="265">
        <v>3.01</v>
      </c>
    </row>
    <row r="4727" spans="1:4" ht="13.5">
      <c r="A4727" s="263" t="s">
        <v>5565</v>
      </c>
      <c r="B4727" s="263" t="s">
        <v>5566</v>
      </c>
      <c r="C4727" s="264" t="s">
        <v>79</v>
      </c>
      <c r="D4727" s="265">
        <v>0.21</v>
      </c>
    </row>
    <row r="4728" spans="1:4" ht="13.5">
      <c r="A4728" s="263" t="s">
        <v>5567</v>
      </c>
      <c r="B4728" s="263" t="s">
        <v>1177</v>
      </c>
      <c r="C4728" s="264" t="s">
        <v>46</v>
      </c>
      <c r="D4728" s="265">
        <v>4.6900000000000004</v>
      </c>
    </row>
    <row r="4729" spans="1:4" ht="13.5">
      <c r="A4729" s="263" t="s">
        <v>5568</v>
      </c>
      <c r="B4729" s="263" t="s">
        <v>5569</v>
      </c>
      <c r="C4729" s="264" t="s">
        <v>46</v>
      </c>
      <c r="D4729" s="265">
        <v>1.52</v>
      </c>
    </row>
    <row r="4730" spans="1:4" ht="13.5">
      <c r="A4730" s="263" t="s">
        <v>5570</v>
      </c>
      <c r="B4730" s="263" t="s">
        <v>5571</v>
      </c>
      <c r="C4730" s="264" t="s">
        <v>46</v>
      </c>
      <c r="D4730" s="265">
        <v>2.94</v>
      </c>
    </row>
    <row r="4731" spans="1:4" ht="13.5">
      <c r="A4731" s="263" t="s">
        <v>5586</v>
      </c>
      <c r="B4731" s="263" t="s">
        <v>1183</v>
      </c>
      <c r="C4731" s="264" t="s">
        <v>46</v>
      </c>
      <c r="D4731" s="265">
        <v>1.48</v>
      </c>
    </row>
    <row r="4732" spans="1:4" ht="13.5">
      <c r="A4732" s="263">
        <v>79472</v>
      </c>
      <c r="B4732" s="263" t="s">
        <v>249</v>
      </c>
      <c r="C4732" s="264" t="s">
        <v>79</v>
      </c>
      <c r="D4732" s="265">
        <v>0.45</v>
      </c>
    </row>
    <row r="4733" spans="1:4" ht="13.5">
      <c r="A4733" s="263">
        <v>79473</v>
      </c>
      <c r="B4733" s="263" t="s">
        <v>250</v>
      </c>
      <c r="C4733" s="264" t="s">
        <v>46</v>
      </c>
      <c r="D4733" s="265">
        <v>5.29</v>
      </c>
    </row>
    <row r="4734" spans="1:4" ht="13.5">
      <c r="A4734" s="263">
        <v>79480</v>
      </c>
      <c r="B4734" s="263" t="s">
        <v>1556</v>
      </c>
      <c r="C4734" s="264" t="s">
        <v>46</v>
      </c>
      <c r="D4734" s="265">
        <v>2.14</v>
      </c>
    </row>
    <row r="4735" spans="1:4" ht="13.5">
      <c r="A4735" s="263">
        <v>83336</v>
      </c>
      <c r="B4735" s="263" t="s">
        <v>1557</v>
      </c>
      <c r="C4735" s="264" t="s">
        <v>46</v>
      </c>
      <c r="D4735" s="265">
        <v>4.13</v>
      </c>
    </row>
    <row r="4736" spans="1:4" ht="13.5">
      <c r="A4736" s="263">
        <v>83338</v>
      </c>
      <c r="B4736" s="263" t="s">
        <v>1558</v>
      </c>
      <c r="C4736" s="264" t="s">
        <v>46</v>
      </c>
      <c r="D4736" s="265">
        <v>2.2599999999999998</v>
      </c>
    </row>
    <row r="4737" spans="1:4" ht="13.5">
      <c r="A4737" s="263">
        <v>89885</v>
      </c>
      <c r="B4737" s="263" t="s">
        <v>2729</v>
      </c>
      <c r="C4737" s="264" t="s">
        <v>46</v>
      </c>
      <c r="D4737" s="265">
        <v>7.89</v>
      </c>
    </row>
    <row r="4738" spans="1:4" ht="13.5">
      <c r="A4738" s="263">
        <v>89886</v>
      </c>
      <c r="B4738" s="263" t="s">
        <v>2730</v>
      </c>
      <c r="C4738" s="264" t="s">
        <v>46</v>
      </c>
      <c r="D4738" s="265">
        <v>7.92</v>
      </c>
    </row>
    <row r="4739" spans="1:4" ht="13.5">
      <c r="A4739" s="263">
        <v>89887</v>
      </c>
      <c r="B4739" s="263" t="s">
        <v>2731</v>
      </c>
      <c r="C4739" s="264" t="s">
        <v>46</v>
      </c>
      <c r="D4739" s="265">
        <v>8.2200000000000006</v>
      </c>
    </row>
    <row r="4740" spans="1:4" ht="13.5">
      <c r="A4740" s="263">
        <v>89888</v>
      </c>
      <c r="B4740" s="263" t="s">
        <v>2732</v>
      </c>
      <c r="C4740" s="264" t="s">
        <v>46</v>
      </c>
      <c r="D4740" s="265">
        <v>8.1300000000000008</v>
      </c>
    </row>
    <row r="4741" spans="1:4" ht="13.5">
      <c r="A4741" s="263">
        <v>89889</v>
      </c>
      <c r="B4741" s="263" t="s">
        <v>2733</v>
      </c>
      <c r="C4741" s="264" t="s">
        <v>46</v>
      </c>
      <c r="D4741" s="265">
        <v>8.44</v>
      </c>
    </row>
    <row r="4742" spans="1:4" ht="13.5">
      <c r="A4742" s="263">
        <v>89890</v>
      </c>
      <c r="B4742" s="263" t="s">
        <v>2734</v>
      </c>
      <c r="C4742" s="264" t="s">
        <v>46</v>
      </c>
      <c r="D4742" s="265">
        <v>11.84</v>
      </c>
    </row>
    <row r="4743" spans="1:4" ht="13.5">
      <c r="A4743" s="263">
        <v>89893</v>
      </c>
      <c r="B4743" s="263" t="s">
        <v>2735</v>
      </c>
      <c r="C4743" s="264" t="s">
        <v>46</v>
      </c>
      <c r="D4743" s="265">
        <v>14.62</v>
      </c>
    </row>
    <row r="4744" spans="1:4" ht="13.5">
      <c r="A4744" s="263">
        <v>89894</v>
      </c>
      <c r="B4744" s="263" t="s">
        <v>2736</v>
      </c>
      <c r="C4744" s="264" t="s">
        <v>46</v>
      </c>
      <c r="D4744" s="265">
        <v>16.260000000000002</v>
      </c>
    </row>
    <row r="4745" spans="1:4" ht="13.5">
      <c r="A4745" s="263">
        <v>89895</v>
      </c>
      <c r="B4745" s="263" t="s">
        <v>2737</v>
      </c>
      <c r="C4745" s="264" t="s">
        <v>46</v>
      </c>
      <c r="D4745" s="265">
        <v>19.829999999999998</v>
      </c>
    </row>
    <row r="4746" spans="1:4" ht="13.5">
      <c r="A4746" s="263">
        <v>89903</v>
      </c>
      <c r="B4746" s="263" t="s">
        <v>2738</v>
      </c>
      <c r="C4746" s="264" t="s">
        <v>46</v>
      </c>
      <c r="D4746" s="265">
        <v>7</v>
      </c>
    </row>
    <row r="4747" spans="1:4" ht="13.5">
      <c r="A4747" s="263">
        <v>89904</v>
      </c>
      <c r="B4747" s="263" t="s">
        <v>2739</v>
      </c>
      <c r="C4747" s="264" t="s">
        <v>46</v>
      </c>
      <c r="D4747" s="265">
        <v>7.04</v>
      </c>
    </row>
    <row r="4748" spans="1:4" ht="13.5">
      <c r="A4748" s="263">
        <v>89905</v>
      </c>
      <c r="B4748" s="263" t="s">
        <v>2740</v>
      </c>
      <c r="C4748" s="264" t="s">
        <v>46</v>
      </c>
      <c r="D4748" s="265">
        <v>7.3</v>
      </c>
    </row>
    <row r="4749" spans="1:4" ht="13.5">
      <c r="A4749" s="263">
        <v>89906</v>
      </c>
      <c r="B4749" s="263" t="s">
        <v>2741</v>
      </c>
      <c r="C4749" s="264" t="s">
        <v>46</v>
      </c>
      <c r="D4749" s="265">
        <v>7.22</v>
      </c>
    </row>
    <row r="4750" spans="1:4" ht="13.5">
      <c r="A4750" s="263">
        <v>89907</v>
      </c>
      <c r="B4750" s="263" t="s">
        <v>2742</v>
      </c>
      <c r="C4750" s="264" t="s">
        <v>46</v>
      </c>
      <c r="D4750" s="265">
        <v>8.08</v>
      </c>
    </row>
    <row r="4751" spans="1:4" ht="13.5">
      <c r="A4751" s="263">
        <v>89908</v>
      </c>
      <c r="B4751" s="263" t="s">
        <v>2743</v>
      </c>
      <c r="C4751" s="264" t="s">
        <v>46</v>
      </c>
      <c r="D4751" s="265">
        <v>11.13</v>
      </c>
    </row>
    <row r="4752" spans="1:4" ht="13.5">
      <c r="A4752" s="263">
        <v>89911</v>
      </c>
      <c r="B4752" s="263" t="s">
        <v>2744</v>
      </c>
      <c r="C4752" s="264" t="s">
        <v>46</v>
      </c>
      <c r="D4752" s="265">
        <v>13.62</v>
      </c>
    </row>
    <row r="4753" spans="1:4" ht="13.5">
      <c r="A4753" s="263">
        <v>89912</v>
      </c>
      <c r="B4753" s="263" t="s">
        <v>2745</v>
      </c>
      <c r="C4753" s="264" t="s">
        <v>46</v>
      </c>
      <c r="D4753" s="265">
        <v>14.57</v>
      </c>
    </row>
    <row r="4754" spans="1:4" ht="13.5">
      <c r="A4754" s="263">
        <v>89913</v>
      </c>
      <c r="B4754" s="263" t="s">
        <v>2746</v>
      </c>
      <c r="C4754" s="264" t="s">
        <v>46</v>
      </c>
      <c r="D4754" s="265">
        <v>17.77</v>
      </c>
    </row>
    <row r="4755" spans="1:4" ht="13.5">
      <c r="A4755" s="263">
        <v>89921</v>
      </c>
      <c r="B4755" s="263" t="s">
        <v>2747</v>
      </c>
      <c r="C4755" s="264" t="s">
        <v>46</v>
      </c>
      <c r="D4755" s="265">
        <v>6.47</v>
      </c>
    </row>
    <row r="4756" spans="1:4" ht="13.5">
      <c r="A4756" s="263">
        <v>89922</v>
      </c>
      <c r="B4756" s="263" t="s">
        <v>2748</v>
      </c>
      <c r="C4756" s="264" t="s">
        <v>46</v>
      </c>
      <c r="D4756" s="265">
        <v>6.51</v>
      </c>
    </row>
    <row r="4757" spans="1:4" ht="13.5">
      <c r="A4757" s="263">
        <v>89923</v>
      </c>
      <c r="B4757" s="263" t="s">
        <v>2749</v>
      </c>
      <c r="C4757" s="264" t="s">
        <v>46</v>
      </c>
      <c r="D4757" s="265">
        <v>6.81</v>
      </c>
    </row>
    <row r="4758" spans="1:4" ht="13.5">
      <c r="A4758" s="263">
        <v>89924</v>
      </c>
      <c r="B4758" s="263" t="s">
        <v>2750</v>
      </c>
      <c r="C4758" s="264" t="s">
        <v>46</v>
      </c>
      <c r="D4758" s="265">
        <v>6.72</v>
      </c>
    </row>
    <row r="4759" spans="1:4" ht="13.5">
      <c r="A4759" s="263">
        <v>89925</v>
      </c>
      <c r="B4759" s="263" t="s">
        <v>2751</v>
      </c>
      <c r="C4759" s="264" t="s">
        <v>46</v>
      </c>
      <c r="D4759" s="265">
        <v>7.03</v>
      </c>
    </row>
    <row r="4760" spans="1:4" ht="13.5">
      <c r="A4760" s="263">
        <v>89926</v>
      </c>
      <c r="B4760" s="263" t="s">
        <v>2752</v>
      </c>
      <c r="C4760" s="264" t="s">
        <v>46</v>
      </c>
      <c r="D4760" s="265">
        <v>10.68</v>
      </c>
    </row>
    <row r="4761" spans="1:4" ht="13.5">
      <c r="A4761" s="263">
        <v>89929</v>
      </c>
      <c r="B4761" s="263" t="s">
        <v>2753</v>
      </c>
      <c r="C4761" s="264" t="s">
        <v>46</v>
      </c>
      <c r="D4761" s="265">
        <v>13.73</v>
      </c>
    </row>
    <row r="4762" spans="1:4" ht="13.5">
      <c r="A4762" s="263">
        <v>89930</v>
      </c>
      <c r="B4762" s="263" t="s">
        <v>2754</v>
      </c>
      <c r="C4762" s="264" t="s">
        <v>46</v>
      </c>
      <c r="D4762" s="265">
        <v>14.75</v>
      </c>
    </row>
    <row r="4763" spans="1:4" ht="13.5">
      <c r="A4763" s="263">
        <v>89931</v>
      </c>
      <c r="B4763" s="263" t="s">
        <v>2755</v>
      </c>
      <c r="C4763" s="264" t="s">
        <v>46</v>
      </c>
      <c r="D4763" s="265">
        <v>18.600000000000001</v>
      </c>
    </row>
    <row r="4764" spans="1:4" ht="13.5">
      <c r="A4764" s="263">
        <v>89939</v>
      </c>
      <c r="B4764" s="263" t="s">
        <v>2756</v>
      </c>
      <c r="C4764" s="264" t="s">
        <v>46</v>
      </c>
      <c r="D4764" s="265">
        <v>6.08</v>
      </c>
    </row>
    <row r="4765" spans="1:4" ht="13.5">
      <c r="A4765" s="263">
        <v>89940</v>
      </c>
      <c r="B4765" s="263" t="s">
        <v>2757</v>
      </c>
      <c r="C4765" s="264" t="s">
        <v>46</v>
      </c>
      <c r="D4765" s="265">
        <v>6.1</v>
      </c>
    </row>
    <row r="4766" spans="1:4" ht="13.5">
      <c r="A4766" s="263">
        <v>89941</v>
      </c>
      <c r="B4766" s="263" t="s">
        <v>2758</v>
      </c>
      <c r="C4766" s="264" t="s">
        <v>46</v>
      </c>
      <c r="D4766" s="265">
        <v>6.37</v>
      </c>
    </row>
    <row r="4767" spans="1:4" ht="13.5">
      <c r="A4767" s="263">
        <v>89942</v>
      </c>
      <c r="B4767" s="263" t="s">
        <v>2759</v>
      </c>
      <c r="C4767" s="264" t="s">
        <v>46</v>
      </c>
      <c r="D4767" s="265">
        <v>6.29</v>
      </c>
    </row>
    <row r="4768" spans="1:4" ht="13.5">
      <c r="A4768" s="263">
        <v>89943</v>
      </c>
      <c r="B4768" s="263" t="s">
        <v>2760</v>
      </c>
      <c r="C4768" s="264" t="s">
        <v>46</v>
      </c>
      <c r="D4768" s="265">
        <v>6.57</v>
      </c>
    </row>
    <row r="4769" spans="1:4" ht="13.5">
      <c r="A4769" s="263">
        <v>89944</v>
      </c>
      <c r="B4769" s="263" t="s">
        <v>2761</v>
      </c>
      <c r="C4769" s="264" t="s">
        <v>46</v>
      </c>
      <c r="D4769" s="265">
        <v>9.83</v>
      </c>
    </row>
    <row r="4770" spans="1:4" ht="13.5">
      <c r="A4770" s="263">
        <v>89947</v>
      </c>
      <c r="B4770" s="263" t="s">
        <v>2762</v>
      </c>
      <c r="C4770" s="264" t="s">
        <v>46</v>
      </c>
      <c r="D4770" s="265">
        <v>12.17</v>
      </c>
    </row>
    <row r="4771" spans="1:4" ht="13.5">
      <c r="A4771" s="263">
        <v>89948</v>
      </c>
      <c r="B4771" s="263" t="s">
        <v>2763</v>
      </c>
      <c r="C4771" s="264" t="s">
        <v>46</v>
      </c>
      <c r="D4771" s="265">
        <v>13.49</v>
      </c>
    </row>
    <row r="4772" spans="1:4" ht="13.5">
      <c r="A4772" s="263">
        <v>89949</v>
      </c>
      <c r="B4772" s="263" t="s">
        <v>2764</v>
      </c>
      <c r="C4772" s="264" t="s">
        <v>46</v>
      </c>
      <c r="D4772" s="265">
        <v>16.52</v>
      </c>
    </row>
    <row r="4773" spans="1:4" ht="13.5">
      <c r="A4773" s="263">
        <v>96520</v>
      </c>
      <c r="B4773" s="263" t="s">
        <v>4926</v>
      </c>
      <c r="C4773" s="264" t="s">
        <v>46</v>
      </c>
      <c r="D4773" s="265">
        <v>69.03</v>
      </c>
    </row>
    <row r="4774" spans="1:4" ht="13.5">
      <c r="A4774" s="263">
        <v>96521</v>
      </c>
      <c r="B4774" s="263" t="s">
        <v>4927</v>
      </c>
      <c r="C4774" s="264" t="s">
        <v>46</v>
      </c>
      <c r="D4774" s="265">
        <v>30.08</v>
      </c>
    </row>
    <row r="4775" spans="1:4" ht="13.5">
      <c r="A4775" s="263">
        <v>96522</v>
      </c>
      <c r="B4775" s="263" t="s">
        <v>4928</v>
      </c>
      <c r="C4775" s="264" t="s">
        <v>46</v>
      </c>
      <c r="D4775" s="265">
        <v>103.83</v>
      </c>
    </row>
    <row r="4776" spans="1:4" ht="13.5">
      <c r="A4776" s="263">
        <v>96523</v>
      </c>
      <c r="B4776" s="263" t="s">
        <v>4929</v>
      </c>
      <c r="C4776" s="264" t="s">
        <v>46</v>
      </c>
      <c r="D4776" s="265">
        <v>66.5</v>
      </c>
    </row>
    <row r="4777" spans="1:4" ht="13.5">
      <c r="A4777" s="263">
        <v>96524</v>
      </c>
      <c r="B4777" s="263" t="s">
        <v>4930</v>
      </c>
      <c r="C4777" s="264" t="s">
        <v>46</v>
      </c>
      <c r="D4777" s="265">
        <v>124.27</v>
      </c>
    </row>
    <row r="4778" spans="1:4" ht="13.5">
      <c r="A4778" s="263">
        <v>96525</v>
      </c>
      <c r="B4778" s="263" t="s">
        <v>4931</v>
      </c>
      <c r="C4778" s="264" t="s">
        <v>46</v>
      </c>
      <c r="D4778" s="265">
        <v>27.52</v>
      </c>
    </row>
    <row r="4779" spans="1:4" ht="13.5">
      <c r="A4779" s="263">
        <v>96526</v>
      </c>
      <c r="B4779" s="263" t="s">
        <v>4932</v>
      </c>
      <c r="C4779" s="264" t="s">
        <v>46</v>
      </c>
      <c r="D4779" s="265">
        <v>209.42</v>
      </c>
    </row>
    <row r="4780" spans="1:4" ht="13.5">
      <c r="A4780" s="263">
        <v>96527</v>
      </c>
      <c r="B4780" s="263" t="s">
        <v>4933</v>
      </c>
      <c r="C4780" s="264" t="s">
        <v>46</v>
      </c>
      <c r="D4780" s="265">
        <v>87.37</v>
      </c>
    </row>
    <row r="4781" spans="1:4" ht="13.5">
      <c r="A4781" s="263">
        <v>96528</v>
      </c>
      <c r="B4781" s="263" t="s">
        <v>4934</v>
      </c>
      <c r="C4781" s="264" t="s">
        <v>79</v>
      </c>
      <c r="D4781" s="265">
        <v>95.39</v>
      </c>
    </row>
    <row r="4782" spans="1:4" ht="13.5">
      <c r="A4782" s="263">
        <v>98116</v>
      </c>
      <c r="B4782" s="263" t="s">
        <v>6122</v>
      </c>
      <c r="C4782" s="264" t="s">
        <v>46</v>
      </c>
      <c r="D4782" s="265">
        <v>12.4</v>
      </c>
    </row>
    <row r="4783" spans="1:4" ht="13.5">
      <c r="A4783" s="263">
        <v>98117</v>
      </c>
      <c r="B4783" s="263" t="s">
        <v>6123</v>
      </c>
      <c r="C4783" s="264" t="s">
        <v>46</v>
      </c>
      <c r="D4783" s="265">
        <v>11.61</v>
      </c>
    </row>
    <row r="4784" spans="1:4" ht="13.5">
      <c r="A4784" s="263">
        <v>98118</v>
      </c>
      <c r="B4784" s="263" t="s">
        <v>6124</v>
      </c>
      <c r="C4784" s="264" t="s">
        <v>46</v>
      </c>
      <c r="D4784" s="265">
        <v>11.65</v>
      </c>
    </row>
    <row r="4785" spans="1:4" ht="13.5">
      <c r="A4785" s="263">
        <v>98119</v>
      </c>
      <c r="B4785" s="263" t="s">
        <v>6125</v>
      </c>
      <c r="C4785" s="264" t="s">
        <v>46</v>
      </c>
      <c r="D4785" s="265">
        <v>10.32</v>
      </c>
    </row>
    <row r="4786" spans="1:4" ht="13.5">
      <c r="A4786" s="263">
        <v>72915</v>
      </c>
      <c r="B4786" s="263" t="s">
        <v>1530</v>
      </c>
      <c r="C4786" s="264" t="s">
        <v>46</v>
      </c>
      <c r="D4786" s="265">
        <v>9.93</v>
      </c>
    </row>
    <row r="4787" spans="1:4" ht="13.5">
      <c r="A4787" s="263">
        <v>72917</v>
      </c>
      <c r="B4787" s="263" t="s">
        <v>92</v>
      </c>
      <c r="C4787" s="264" t="s">
        <v>46</v>
      </c>
      <c r="D4787" s="265">
        <v>11.34</v>
      </c>
    </row>
    <row r="4788" spans="1:4" ht="13.5">
      <c r="A4788" s="263">
        <v>72918</v>
      </c>
      <c r="B4788" s="263" t="s">
        <v>207</v>
      </c>
      <c r="C4788" s="264" t="s">
        <v>46</v>
      </c>
      <c r="D4788" s="265">
        <v>13.23</v>
      </c>
    </row>
    <row r="4789" spans="1:4" ht="13.5">
      <c r="A4789" s="263" t="s">
        <v>5434</v>
      </c>
      <c r="B4789" s="263" t="s">
        <v>5435</v>
      </c>
      <c r="C4789" s="264" t="s">
        <v>46</v>
      </c>
      <c r="D4789" s="265">
        <v>147.30000000000001</v>
      </c>
    </row>
    <row r="4790" spans="1:4" ht="13.5">
      <c r="A4790" s="263" t="s">
        <v>5618</v>
      </c>
      <c r="B4790" s="263" t="s">
        <v>1195</v>
      </c>
      <c r="C4790" s="264" t="s">
        <v>46</v>
      </c>
      <c r="D4790" s="265">
        <v>220.95</v>
      </c>
    </row>
    <row r="4791" spans="1:4" ht="13.5">
      <c r="A4791" s="263">
        <v>83343</v>
      </c>
      <c r="B4791" s="263" t="s">
        <v>1559</v>
      </c>
      <c r="C4791" s="264" t="s">
        <v>46</v>
      </c>
      <c r="D4791" s="265">
        <v>12.69</v>
      </c>
    </row>
    <row r="4792" spans="1:4" ht="13.5">
      <c r="A4792" s="263">
        <v>90082</v>
      </c>
      <c r="B4792" s="263" t="s">
        <v>12503</v>
      </c>
      <c r="C4792" s="264" t="s">
        <v>46</v>
      </c>
      <c r="D4792" s="265">
        <v>7.58</v>
      </c>
    </row>
    <row r="4793" spans="1:4" ht="13.5">
      <c r="A4793" s="263">
        <v>90084</v>
      </c>
      <c r="B4793" s="263" t="s">
        <v>2789</v>
      </c>
      <c r="C4793" s="264" t="s">
        <v>46</v>
      </c>
      <c r="D4793" s="265">
        <v>7.35</v>
      </c>
    </row>
    <row r="4794" spans="1:4" ht="13.5">
      <c r="A4794" s="263">
        <v>90085</v>
      </c>
      <c r="B4794" s="263" t="s">
        <v>2790</v>
      </c>
      <c r="C4794" s="264" t="s">
        <v>46</v>
      </c>
      <c r="D4794" s="265">
        <v>6.92</v>
      </c>
    </row>
    <row r="4795" spans="1:4" ht="13.5">
      <c r="A4795" s="263">
        <v>90086</v>
      </c>
      <c r="B4795" s="263" t="s">
        <v>2791</v>
      </c>
      <c r="C4795" s="264" t="s">
        <v>46</v>
      </c>
      <c r="D4795" s="265">
        <v>7</v>
      </c>
    </row>
    <row r="4796" spans="1:4" ht="13.5">
      <c r="A4796" s="263">
        <v>90087</v>
      </c>
      <c r="B4796" s="263" t="s">
        <v>2792</v>
      </c>
      <c r="C4796" s="264" t="s">
        <v>46</v>
      </c>
      <c r="D4796" s="265">
        <v>6.17</v>
      </c>
    </row>
    <row r="4797" spans="1:4" ht="13.5">
      <c r="A4797" s="263">
        <v>90088</v>
      </c>
      <c r="B4797" s="263" t="s">
        <v>2793</v>
      </c>
      <c r="C4797" s="264" t="s">
        <v>46</v>
      </c>
      <c r="D4797" s="265">
        <v>6.29</v>
      </c>
    </row>
    <row r="4798" spans="1:4" ht="13.5">
      <c r="A4798" s="263">
        <v>90090</v>
      </c>
      <c r="B4798" s="263" t="s">
        <v>2794</v>
      </c>
      <c r="C4798" s="264" t="s">
        <v>46</v>
      </c>
      <c r="D4798" s="265">
        <v>6.04</v>
      </c>
    </row>
    <row r="4799" spans="1:4" ht="13.5">
      <c r="A4799" s="263">
        <v>90091</v>
      </c>
      <c r="B4799" s="263" t="s">
        <v>12504</v>
      </c>
      <c r="C4799" s="264" t="s">
        <v>46</v>
      </c>
      <c r="D4799" s="265">
        <v>4.5199999999999996</v>
      </c>
    </row>
    <row r="4800" spans="1:4" ht="13.5">
      <c r="A4800" s="263">
        <v>90092</v>
      </c>
      <c r="B4800" s="263" t="s">
        <v>2795</v>
      </c>
      <c r="C4800" s="264" t="s">
        <v>46</v>
      </c>
      <c r="D4800" s="265">
        <v>4.38</v>
      </c>
    </row>
    <row r="4801" spans="1:4" ht="13.5">
      <c r="A4801" s="263">
        <v>90093</v>
      </c>
      <c r="B4801" s="263" t="s">
        <v>2796</v>
      </c>
      <c r="C4801" s="264" t="s">
        <v>46</v>
      </c>
      <c r="D4801" s="265">
        <v>4.12</v>
      </c>
    </row>
    <row r="4802" spans="1:4" ht="13.5">
      <c r="A4802" s="263">
        <v>90094</v>
      </c>
      <c r="B4802" s="263" t="s">
        <v>2797</v>
      </c>
      <c r="C4802" s="264" t="s">
        <v>46</v>
      </c>
      <c r="D4802" s="265">
        <v>4.16</v>
      </c>
    </row>
    <row r="4803" spans="1:4" ht="13.5">
      <c r="A4803" s="263">
        <v>90095</v>
      </c>
      <c r="B4803" s="263" t="s">
        <v>2798</v>
      </c>
      <c r="C4803" s="264" t="s">
        <v>46</v>
      </c>
      <c r="D4803" s="265">
        <v>3.67</v>
      </c>
    </row>
    <row r="4804" spans="1:4" ht="13.5">
      <c r="A4804" s="263">
        <v>90096</v>
      </c>
      <c r="B4804" s="263" t="s">
        <v>2799</v>
      </c>
      <c r="C4804" s="264" t="s">
        <v>46</v>
      </c>
      <c r="D4804" s="265">
        <v>3.75</v>
      </c>
    </row>
    <row r="4805" spans="1:4" ht="13.5">
      <c r="A4805" s="263">
        <v>90098</v>
      </c>
      <c r="B4805" s="263" t="s">
        <v>2800</v>
      </c>
      <c r="C4805" s="264" t="s">
        <v>46</v>
      </c>
      <c r="D4805" s="265">
        <v>3.6</v>
      </c>
    </row>
    <row r="4806" spans="1:4" ht="13.5">
      <c r="A4806" s="263">
        <v>90099</v>
      </c>
      <c r="B4806" s="263" t="s">
        <v>2801</v>
      </c>
      <c r="C4806" s="264" t="s">
        <v>46</v>
      </c>
      <c r="D4806" s="265">
        <v>10.3</v>
      </c>
    </row>
    <row r="4807" spans="1:4" ht="13.5">
      <c r="A4807" s="263">
        <v>90100</v>
      </c>
      <c r="B4807" s="263" t="s">
        <v>2802</v>
      </c>
      <c r="C4807" s="264" t="s">
        <v>46</v>
      </c>
      <c r="D4807" s="265">
        <v>8.76</v>
      </c>
    </row>
    <row r="4808" spans="1:4" ht="13.5">
      <c r="A4808" s="263">
        <v>90101</v>
      </c>
      <c r="B4808" s="263" t="s">
        <v>2803</v>
      </c>
      <c r="C4808" s="264" t="s">
        <v>46</v>
      </c>
      <c r="D4808" s="265">
        <v>8.65</v>
      </c>
    </row>
    <row r="4809" spans="1:4" ht="13.5">
      <c r="A4809" s="263">
        <v>90102</v>
      </c>
      <c r="B4809" s="263" t="s">
        <v>2804</v>
      </c>
      <c r="C4809" s="264" t="s">
        <v>46</v>
      </c>
      <c r="D4809" s="265">
        <v>7.87</v>
      </c>
    </row>
    <row r="4810" spans="1:4" ht="13.5">
      <c r="A4810" s="263">
        <v>90105</v>
      </c>
      <c r="B4810" s="263" t="s">
        <v>2805</v>
      </c>
      <c r="C4810" s="264" t="s">
        <v>46</v>
      </c>
      <c r="D4810" s="265">
        <v>6.14</v>
      </c>
    </row>
    <row r="4811" spans="1:4" ht="13.5">
      <c r="A4811" s="263">
        <v>90106</v>
      </c>
      <c r="B4811" s="263" t="s">
        <v>2806</v>
      </c>
      <c r="C4811" s="264" t="s">
        <v>46</v>
      </c>
      <c r="D4811" s="265">
        <v>5.24</v>
      </c>
    </row>
    <row r="4812" spans="1:4" ht="13.5">
      <c r="A4812" s="263">
        <v>90107</v>
      </c>
      <c r="B4812" s="263" t="s">
        <v>6211</v>
      </c>
      <c r="C4812" s="264" t="s">
        <v>46</v>
      </c>
      <c r="D4812" s="265">
        <v>5.16</v>
      </c>
    </row>
    <row r="4813" spans="1:4" ht="13.5">
      <c r="A4813" s="263">
        <v>90108</v>
      </c>
      <c r="B4813" s="263" t="s">
        <v>2807</v>
      </c>
      <c r="C4813" s="264" t="s">
        <v>46</v>
      </c>
      <c r="D4813" s="265">
        <v>4.7</v>
      </c>
    </row>
    <row r="4814" spans="1:4" ht="13.5">
      <c r="A4814" s="263">
        <v>93358</v>
      </c>
      <c r="B4814" s="263" t="s">
        <v>6212</v>
      </c>
      <c r="C4814" s="264" t="s">
        <v>46</v>
      </c>
      <c r="D4814" s="265">
        <v>58.27</v>
      </c>
    </row>
    <row r="4815" spans="1:4" ht="13.5">
      <c r="A4815" s="263">
        <v>79482</v>
      </c>
      <c r="B4815" s="263" t="s">
        <v>251</v>
      </c>
      <c r="C4815" s="264" t="s">
        <v>46</v>
      </c>
      <c r="D4815" s="265">
        <v>72.12</v>
      </c>
    </row>
    <row r="4816" spans="1:4" ht="13.5">
      <c r="A4816" s="263">
        <v>94304</v>
      </c>
      <c r="B4816" s="263" t="s">
        <v>4201</v>
      </c>
      <c r="C4816" s="264" t="s">
        <v>46</v>
      </c>
      <c r="D4816" s="265">
        <v>23.59</v>
      </c>
    </row>
    <row r="4817" spans="1:4" ht="13.5">
      <c r="A4817" s="263">
        <v>94305</v>
      </c>
      <c r="B4817" s="263" t="s">
        <v>4202</v>
      </c>
      <c r="C4817" s="264" t="s">
        <v>46</v>
      </c>
      <c r="D4817" s="265">
        <v>21.31</v>
      </c>
    </row>
    <row r="4818" spans="1:4" ht="13.5">
      <c r="A4818" s="263">
        <v>94306</v>
      </c>
      <c r="B4818" s="263" t="s">
        <v>4203</v>
      </c>
      <c r="C4818" s="264" t="s">
        <v>46</v>
      </c>
      <c r="D4818" s="265">
        <v>18.43</v>
      </c>
    </row>
    <row r="4819" spans="1:4" ht="13.5">
      <c r="A4819" s="263">
        <v>94307</v>
      </c>
      <c r="B4819" s="263" t="s">
        <v>4204</v>
      </c>
      <c r="C4819" s="264" t="s">
        <v>46</v>
      </c>
      <c r="D4819" s="265">
        <v>19.100000000000001</v>
      </c>
    </row>
    <row r="4820" spans="1:4" ht="13.5">
      <c r="A4820" s="263">
        <v>94308</v>
      </c>
      <c r="B4820" s="263" t="s">
        <v>4205</v>
      </c>
      <c r="C4820" s="264" t="s">
        <v>46</v>
      </c>
      <c r="D4820" s="265">
        <v>17.3</v>
      </c>
    </row>
    <row r="4821" spans="1:4" ht="13.5">
      <c r="A4821" s="263">
        <v>94309</v>
      </c>
      <c r="B4821" s="263" t="s">
        <v>4206</v>
      </c>
      <c r="C4821" s="264" t="s">
        <v>46</v>
      </c>
      <c r="D4821" s="265">
        <v>18.12</v>
      </c>
    </row>
    <row r="4822" spans="1:4" ht="13.5">
      <c r="A4822" s="263">
        <v>94310</v>
      </c>
      <c r="B4822" s="263" t="s">
        <v>4207</v>
      </c>
      <c r="C4822" s="264" t="s">
        <v>46</v>
      </c>
      <c r="D4822" s="265">
        <v>16.72</v>
      </c>
    </row>
    <row r="4823" spans="1:4" ht="13.5">
      <c r="A4823" s="263">
        <v>94315</v>
      </c>
      <c r="B4823" s="263" t="s">
        <v>974</v>
      </c>
      <c r="C4823" s="264" t="s">
        <v>46</v>
      </c>
      <c r="D4823" s="265">
        <v>27.86</v>
      </c>
    </row>
    <row r="4824" spans="1:4" ht="13.5">
      <c r="A4824" s="263">
        <v>94316</v>
      </c>
      <c r="B4824" s="263" t="s">
        <v>4208</v>
      </c>
      <c r="C4824" s="264" t="s">
        <v>46</v>
      </c>
      <c r="D4824" s="265">
        <v>22.66</v>
      </c>
    </row>
    <row r="4825" spans="1:4" ht="13.5">
      <c r="A4825" s="263">
        <v>94317</v>
      </c>
      <c r="B4825" s="263" t="s">
        <v>975</v>
      </c>
      <c r="C4825" s="264" t="s">
        <v>46</v>
      </c>
      <c r="D4825" s="265">
        <v>20.36</v>
      </c>
    </row>
    <row r="4826" spans="1:4" ht="13.5">
      <c r="A4826" s="263">
        <v>94318</v>
      </c>
      <c r="B4826" s="263" t="s">
        <v>4209</v>
      </c>
      <c r="C4826" s="264" t="s">
        <v>46</v>
      </c>
      <c r="D4826" s="265">
        <v>17.39</v>
      </c>
    </row>
    <row r="4827" spans="1:4" ht="13.5">
      <c r="A4827" s="263">
        <v>94319</v>
      </c>
      <c r="B4827" s="263" t="s">
        <v>4210</v>
      </c>
      <c r="C4827" s="264" t="s">
        <v>46</v>
      </c>
      <c r="D4827" s="265">
        <v>30.88</v>
      </c>
    </row>
    <row r="4828" spans="1:4" ht="13.5">
      <c r="A4828" s="263">
        <v>94327</v>
      </c>
      <c r="B4828" s="263" t="s">
        <v>4211</v>
      </c>
      <c r="C4828" s="264" t="s">
        <v>46</v>
      </c>
      <c r="D4828" s="265">
        <v>74.69</v>
      </c>
    </row>
    <row r="4829" spans="1:4" ht="13.5">
      <c r="A4829" s="263">
        <v>94328</v>
      </c>
      <c r="B4829" s="263" t="s">
        <v>4212</v>
      </c>
      <c r="C4829" s="264" t="s">
        <v>46</v>
      </c>
      <c r="D4829" s="265">
        <v>72.41</v>
      </c>
    </row>
    <row r="4830" spans="1:4" ht="13.5">
      <c r="A4830" s="263">
        <v>94329</v>
      </c>
      <c r="B4830" s="263" t="s">
        <v>4213</v>
      </c>
      <c r="C4830" s="264" t="s">
        <v>46</v>
      </c>
      <c r="D4830" s="265">
        <v>69.53</v>
      </c>
    </row>
    <row r="4831" spans="1:4" ht="13.5">
      <c r="A4831" s="263">
        <v>94330</v>
      </c>
      <c r="B4831" s="263" t="s">
        <v>4214</v>
      </c>
      <c r="C4831" s="264" t="s">
        <v>46</v>
      </c>
      <c r="D4831" s="265">
        <v>70.2</v>
      </c>
    </row>
    <row r="4832" spans="1:4" ht="13.5">
      <c r="A4832" s="263">
        <v>94331</v>
      </c>
      <c r="B4832" s="263" t="s">
        <v>4215</v>
      </c>
      <c r="C4832" s="264" t="s">
        <v>46</v>
      </c>
      <c r="D4832" s="265">
        <v>68.400000000000006</v>
      </c>
    </row>
    <row r="4833" spans="1:4" ht="13.5">
      <c r="A4833" s="263">
        <v>94332</v>
      </c>
      <c r="B4833" s="263" t="s">
        <v>4216</v>
      </c>
      <c r="C4833" s="264" t="s">
        <v>46</v>
      </c>
      <c r="D4833" s="265">
        <v>69.22</v>
      </c>
    </row>
    <row r="4834" spans="1:4" ht="13.5">
      <c r="A4834" s="263">
        <v>94333</v>
      </c>
      <c r="B4834" s="263" t="s">
        <v>4217</v>
      </c>
      <c r="C4834" s="264" t="s">
        <v>46</v>
      </c>
      <c r="D4834" s="265">
        <v>67.819999999999993</v>
      </c>
    </row>
    <row r="4835" spans="1:4" ht="13.5">
      <c r="A4835" s="263">
        <v>94338</v>
      </c>
      <c r="B4835" s="263" t="s">
        <v>976</v>
      </c>
      <c r="C4835" s="264" t="s">
        <v>46</v>
      </c>
      <c r="D4835" s="265">
        <v>78.959999999999994</v>
      </c>
    </row>
    <row r="4836" spans="1:4" ht="13.5">
      <c r="A4836" s="263">
        <v>94339</v>
      </c>
      <c r="B4836" s="263" t="s">
        <v>4218</v>
      </c>
      <c r="C4836" s="264" t="s">
        <v>46</v>
      </c>
      <c r="D4836" s="265">
        <v>73.760000000000005</v>
      </c>
    </row>
    <row r="4837" spans="1:4" ht="13.5">
      <c r="A4837" s="263">
        <v>94340</v>
      </c>
      <c r="B4837" s="263" t="s">
        <v>977</v>
      </c>
      <c r="C4837" s="264" t="s">
        <v>46</v>
      </c>
      <c r="D4837" s="265">
        <v>71.459999999999994</v>
      </c>
    </row>
    <row r="4838" spans="1:4" ht="13.5">
      <c r="A4838" s="263">
        <v>94341</v>
      </c>
      <c r="B4838" s="263" t="s">
        <v>4219</v>
      </c>
      <c r="C4838" s="264" t="s">
        <v>46</v>
      </c>
      <c r="D4838" s="265">
        <v>68.489999999999995</v>
      </c>
    </row>
    <row r="4839" spans="1:4" ht="13.5">
      <c r="A4839" s="263">
        <v>94342</v>
      </c>
      <c r="B4839" s="263" t="s">
        <v>978</v>
      </c>
      <c r="C4839" s="264" t="s">
        <v>46</v>
      </c>
      <c r="D4839" s="265">
        <v>81.98</v>
      </c>
    </row>
    <row r="4840" spans="1:4" ht="13.5">
      <c r="A4840" s="263">
        <v>96385</v>
      </c>
      <c r="B4840" s="263" t="s">
        <v>5644</v>
      </c>
      <c r="C4840" s="264" t="s">
        <v>46</v>
      </c>
      <c r="D4840" s="265">
        <v>5.04</v>
      </c>
    </row>
    <row r="4841" spans="1:4" ht="13.5">
      <c r="A4841" s="263">
        <v>96386</v>
      </c>
      <c r="B4841" s="263" t="s">
        <v>5645</v>
      </c>
      <c r="C4841" s="264" t="s">
        <v>46</v>
      </c>
      <c r="D4841" s="265">
        <v>4.87</v>
      </c>
    </row>
    <row r="4842" spans="1:4" ht="13.5">
      <c r="A4842" s="263">
        <v>83346</v>
      </c>
      <c r="B4842" s="263" t="s">
        <v>254</v>
      </c>
      <c r="C4842" s="264" t="s">
        <v>46</v>
      </c>
      <c r="D4842" s="265">
        <v>0.93</v>
      </c>
    </row>
    <row r="4843" spans="1:4" ht="13.5">
      <c r="A4843" s="263">
        <v>93360</v>
      </c>
      <c r="B4843" s="263" t="s">
        <v>12505</v>
      </c>
      <c r="C4843" s="264" t="s">
        <v>46</v>
      </c>
      <c r="D4843" s="265">
        <v>13.23</v>
      </c>
    </row>
    <row r="4844" spans="1:4" ht="13.5">
      <c r="A4844" s="263">
        <v>93361</v>
      </c>
      <c r="B4844" s="263" t="s">
        <v>12506</v>
      </c>
      <c r="C4844" s="264" t="s">
        <v>46</v>
      </c>
      <c r="D4844" s="265">
        <v>11.05</v>
      </c>
    </row>
    <row r="4845" spans="1:4" ht="13.5">
      <c r="A4845" s="263">
        <v>93362</v>
      </c>
      <c r="B4845" s="263" t="s">
        <v>12507</v>
      </c>
      <c r="C4845" s="264" t="s">
        <v>46</v>
      </c>
      <c r="D4845" s="265">
        <v>8.08</v>
      </c>
    </row>
    <row r="4846" spans="1:4" ht="13.5">
      <c r="A4846" s="263">
        <v>93363</v>
      </c>
      <c r="B4846" s="263" t="s">
        <v>12508</v>
      </c>
      <c r="C4846" s="264" t="s">
        <v>46</v>
      </c>
      <c r="D4846" s="265">
        <v>8.75</v>
      </c>
    </row>
    <row r="4847" spans="1:4" ht="13.5">
      <c r="A4847" s="263">
        <v>93364</v>
      </c>
      <c r="B4847" s="263" t="s">
        <v>4038</v>
      </c>
      <c r="C4847" s="264" t="s">
        <v>46</v>
      </c>
      <c r="D4847" s="265">
        <v>6.95</v>
      </c>
    </row>
    <row r="4848" spans="1:4" ht="13.5">
      <c r="A4848" s="263">
        <v>93365</v>
      </c>
      <c r="B4848" s="263" t="s">
        <v>12509</v>
      </c>
      <c r="C4848" s="264" t="s">
        <v>46</v>
      </c>
      <c r="D4848" s="265">
        <v>7.72</v>
      </c>
    </row>
    <row r="4849" spans="1:4" ht="13.5">
      <c r="A4849" s="263">
        <v>93366</v>
      </c>
      <c r="B4849" s="263" t="s">
        <v>12510</v>
      </c>
      <c r="C4849" s="264" t="s">
        <v>46</v>
      </c>
      <c r="D4849" s="265">
        <v>6.38</v>
      </c>
    </row>
    <row r="4850" spans="1:4" ht="13.5">
      <c r="A4850" s="263">
        <v>93367</v>
      </c>
      <c r="B4850" s="263" t="s">
        <v>12511</v>
      </c>
      <c r="C4850" s="264" t="s">
        <v>46</v>
      </c>
      <c r="D4850" s="265">
        <v>12.34</v>
      </c>
    </row>
    <row r="4851" spans="1:4" ht="13.5">
      <c r="A4851" s="263">
        <v>93368</v>
      </c>
      <c r="B4851" s="263" t="s">
        <v>12512</v>
      </c>
      <c r="C4851" s="264" t="s">
        <v>46</v>
      </c>
      <c r="D4851" s="265">
        <v>10.08</v>
      </c>
    </row>
    <row r="4852" spans="1:4" ht="13.5">
      <c r="A4852" s="263">
        <v>93369</v>
      </c>
      <c r="B4852" s="263" t="s">
        <v>4039</v>
      </c>
      <c r="C4852" s="264" t="s">
        <v>46</v>
      </c>
      <c r="D4852" s="265">
        <v>7.19</v>
      </c>
    </row>
    <row r="4853" spans="1:4" ht="13.5">
      <c r="A4853" s="263">
        <v>93370</v>
      </c>
      <c r="B4853" s="263" t="s">
        <v>12513</v>
      </c>
      <c r="C4853" s="264" t="s">
        <v>46</v>
      </c>
      <c r="D4853" s="265">
        <v>7.87</v>
      </c>
    </row>
    <row r="4854" spans="1:4" ht="13.5">
      <c r="A4854" s="263">
        <v>93371</v>
      </c>
      <c r="B4854" s="263" t="s">
        <v>4040</v>
      </c>
      <c r="C4854" s="264" t="s">
        <v>46</v>
      </c>
      <c r="D4854" s="265">
        <v>6.06</v>
      </c>
    </row>
    <row r="4855" spans="1:4" ht="13.5">
      <c r="A4855" s="263">
        <v>93372</v>
      </c>
      <c r="B4855" s="263" t="s">
        <v>12514</v>
      </c>
      <c r="C4855" s="264" t="s">
        <v>46</v>
      </c>
      <c r="D4855" s="265">
        <v>6.89</v>
      </c>
    </row>
    <row r="4856" spans="1:4" ht="13.5">
      <c r="A4856" s="263">
        <v>93373</v>
      </c>
      <c r="B4856" s="263" t="s">
        <v>4041</v>
      </c>
      <c r="C4856" s="264" t="s">
        <v>46</v>
      </c>
      <c r="D4856" s="265">
        <v>5.5</v>
      </c>
    </row>
    <row r="4857" spans="1:4" ht="13.5">
      <c r="A4857" s="263">
        <v>93374</v>
      </c>
      <c r="B4857" s="263" t="s">
        <v>4042</v>
      </c>
      <c r="C4857" s="264" t="s">
        <v>46</v>
      </c>
      <c r="D4857" s="265">
        <v>15.48</v>
      </c>
    </row>
    <row r="4858" spans="1:4" ht="13.5">
      <c r="A4858" s="263">
        <v>93375</v>
      </c>
      <c r="B4858" s="263" t="s">
        <v>12515</v>
      </c>
      <c r="C4858" s="264" t="s">
        <v>46</v>
      </c>
      <c r="D4858" s="265">
        <v>11.9</v>
      </c>
    </row>
    <row r="4859" spans="1:4" ht="13.5">
      <c r="A4859" s="263">
        <v>93376</v>
      </c>
      <c r="B4859" s="263" t="s">
        <v>12516</v>
      </c>
      <c r="C4859" s="264" t="s">
        <v>46</v>
      </c>
      <c r="D4859" s="265">
        <v>9.75</v>
      </c>
    </row>
    <row r="4860" spans="1:4" ht="13.5">
      <c r="A4860" s="263">
        <v>93377</v>
      </c>
      <c r="B4860" s="263" t="s">
        <v>4043</v>
      </c>
      <c r="C4860" s="264" t="s">
        <v>46</v>
      </c>
      <c r="D4860" s="265">
        <v>6.62</v>
      </c>
    </row>
    <row r="4861" spans="1:4" ht="13.5">
      <c r="A4861" s="263">
        <v>93378</v>
      </c>
      <c r="B4861" s="263" t="s">
        <v>12517</v>
      </c>
      <c r="C4861" s="264" t="s">
        <v>46</v>
      </c>
      <c r="D4861" s="265">
        <v>14.38</v>
      </c>
    </row>
    <row r="4862" spans="1:4" ht="13.5">
      <c r="A4862" s="263">
        <v>93379</v>
      </c>
      <c r="B4862" s="263" t="s">
        <v>12518</v>
      </c>
      <c r="C4862" s="264" t="s">
        <v>46</v>
      </c>
      <c r="D4862" s="265">
        <v>11.08</v>
      </c>
    </row>
    <row r="4863" spans="1:4" ht="13.5">
      <c r="A4863" s="263">
        <v>93380</v>
      </c>
      <c r="B4863" s="263" t="s">
        <v>12519</v>
      </c>
      <c r="C4863" s="264" t="s">
        <v>46</v>
      </c>
      <c r="D4863" s="265">
        <v>9.11</v>
      </c>
    </row>
    <row r="4864" spans="1:4" ht="13.5">
      <c r="A4864" s="263">
        <v>93381</v>
      </c>
      <c r="B4864" s="263" t="s">
        <v>4044</v>
      </c>
      <c r="C4864" s="264" t="s">
        <v>46</v>
      </c>
      <c r="D4864" s="265">
        <v>6.16</v>
      </c>
    </row>
    <row r="4865" spans="1:4" ht="13.5">
      <c r="A4865" s="263">
        <v>93382</v>
      </c>
      <c r="B4865" s="263" t="s">
        <v>933</v>
      </c>
      <c r="C4865" s="264" t="s">
        <v>46</v>
      </c>
      <c r="D4865" s="265">
        <v>19.649999999999999</v>
      </c>
    </row>
    <row r="4866" spans="1:4" ht="13.5">
      <c r="A4866" s="263">
        <v>96995</v>
      </c>
      <c r="B4866" s="263" t="s">
        <v>5762</v>
      </c>
      <c r="C4866" s="264" t="s">
        <v>46</v>
      </c>
      <c r="D4866" s="265">
        <v>35.33</v>
      </c>
    </row>
    <row r="4867" spans="1:4" ht="13.5">
      <c r="A4867" s="263">
        <v>72838</v>
      </c>
      <c r="B4867" s="263" t="s">
        <v>1516</v>
      </c>
      <c r="C4867" s="264" t="s">
        <v>200</v>
      </c>
      <c r="D4867" s="265">
        <v>0.91</v>
      </c>
    </row>
    <row r="4868" spans="1:4" ht="13.5">
      <c r="A4868" s="263">
        <v>72839</v>
      </c>
      <c r="B4868" s="263" t="s">
        <v>1517</v>
      </c>
      <c r="C4868" s="264" t="s">
        <v>200</v>
      </c>
      <c r="D4868" s="265">
        <v>0.73</v>
      </c>
    </row>
    <row r="4869" spans="1:4" ht="13.5">
      <c r="A4869" s="263">
        <v>72840</v>
      </c>
      <c r="B4869" s="263" t="s">
        <v>201</v>
      </c>
      <c r="C4869" s="264" t="s">
        <v>200</v>
      </c>
      <c r="D4869" s="265">
        <v>0.61</v>
      </c>
    </row>
    <row r="4870" spans="1:4" ht="13.5">
      <c r="A4870" s="263">
        <v>72844</v>
      </c>
      <c r="B4870" s="263" t="s">
        <v>1518</v>
      </c>
      <c r="C4870" s="264" t="s">
        <v>94</v>
      </c>
      <c r="D4870" s="265">
        <v>0.8</v>
      </c>
    </row>
    <row r="4871" spans="1:4" ht="13.5">
      <c r="A4871" s="263">
        <v>72845</v>
      </c>
      <c r="B4871" s="263" t="s">
        <v>202</v>
      </c>
      <c r="C4871" s="264" t="s">
        <v>94</v>
      </c>
      <c r="D4871" s="265">
        <v>4.8099999999999996</v>
      </c>
    </row>
    <row r="4872" spans="1:4" ht="13.5">
      <c r="A4872" s="263">
        <v>72846</v>
      </c>
      <c r="B4872" s="263" t="s">
        <v>1519</v>
      </c>
      <c r="C4872" s="264" t="s">
        <v>94</v>
      </c>
      <c r="D4872" s="265">
        <v>3.97</v>
      </c>
    </row>
    <row r="4873" spans="1:4" ht="13.5">
      <c r="A4873" s="263">
        <v>72847</v>
      </c>
      <c r="B4873" s="263" t="s">
        <v>203</v>
      </c>
      <c r="C4873" s="264" t="s">
        <v>94</v>
      </c>
      <c r="D4873" s="265">
        <v>8.56</v>
      </c>
    </row>
    <row r="4874" spans="1:4" ht="13.5">
      <c r="A4874" s="263">
        <v>72848</v>
      </c>
      <c r="B4874" s="263" t="s">
        <v>1520</v>
      </c>
      <c r="C4874" s="264" t="s">
        <v>94</v>
      </c>
      <c r="D4874" s="265">
        <v>2.14</v>
      </c>
    </row>
    <row r="4875" spans="1:4" ht="13.5">
      <c r="A4875" s="263">
        <v>72849</v>
      </c>
      <c r="B4875" s="263" t="s">
        <v>1521</v>
      </c>
      <c r="C4875" s="264" t="s">
        <v>94</v>
      </c>
      <c r="D4875" s="265">
        <v>2.74</v>
      </c>
    </row>
    <row r="4876" spans="1:4" ht="13.5">
      <c r="A4876" s="263">
        <v>72850</v>
      </c>
      <c r="B4876" s="263" t="s">
        <v>1522</v>
      </c>
      <c r="C4876" s="264" t="s">
        <v>94</v>
      </c>
      <c r="D4876" s="265">
        <v>11.5</v>
      </c>
    </row>
    <row r="4877" spans="1:4" ht="13.5">
      <c r="A4877" s="263">
        <v>72882</v>
      </c>
      <c r="B4877" s="263" t="s">
        <v>1516</v>
      </c>
      <c r="C4877" s="264" t="s">
        <v>204</v>
      </c>
      <c r="D4877" s="265">
        <v>1.36</v>
      </c>
    </row>
    <row r="4878" spans="1:4" ht="13.5">
      <c r="A4878" s="263">
        <v>72883</v>
      </c>
      <c r="B4878" s="263" t="s">
        <v>1517</v>
      </c>
      <c r="C4878" s="264" t="s">
        <v>204</v>
      </c>
      <c r="D4878" s="265">
        <v>1.0900000000000001</v>
      </c>
    </row>
    <row r="4879" spans="1:4" ht="13.5">
      <c r="A4879" s="263">
        <v>72884</v>
      </c>
      <c r="B4879" s="263" t="s">
        <v>201</v>
      </c>
      <c r="C4879" s="264" t="s">
        <v>204</v>
      </c>
      <c r="D4879" s="265">
        <v>0.91</v>
      </c>
    </row>
    <row r="4880" spans="1:4" ht="13.5">
      <c r="A4880" s="263">
        <v>72888</v>
      </c>
      <c r="B4880" s="263" t="s">
        <v>1518</v>
      </c>
      <c r="C4880" s="264" t="s">
        <v>46</v>
      </c>
      <c r="D4880" s="265">
        <v>1.19</v>
      </c>
    </row>
    <row r="4881" spans="1:4" ht="13.5">
      <c r="A4881" s="263">
        <v>72890</v>
      </c>
      <c r="B4881" s="263" t="s">
        <v>205</v>
      </c>
      <c r="C4881" s="264" t="s">
        <v>46</v>
      </c>
      <c r="D4881" s="265">
        <v>7.23</v>
      </c>
    </row>
    <row r="4882" spans="1:4" ht="13.5">
      <c r="A4882" s="263">
        <v>72891</v>
      </c>
      <c r="B4882" s="263" t="s">
        <v>1523</v>
      </c>
      <c r="C4882" s="264" t="s">
        <v>46</v>
      </c>
      <c r="D4882" s="265">
        <v>5.96</v>
      </c>
    </row>
    <row r="4883" spans="1:4" ht="13.5">
      <c r="A4883" s="263">
        <v>72892</v>
      </c>
      <c r="B4883" s="263" t="s">
        <v>1524</v>
      </c>
      <c r="C4883" s="264" t="s">
        <v>46</v>
      </c>
      <c r="D4883" s="265">
        <v>12.85</v>
      </c>
    </row>
    <row r="4884" spans="1:4" ht="13.5">
      <c r="A4884" s="263">
        <v>72893</v>
      </c>
      <c r="B4884" s="263" t="s">
        <v>1525</v>
      </c>
      <c r="C4884" s="264" t="s">
        <v>46</v>
      </c>
      <c r="D4884" s="265">
        <v>3.2</v>
      </c>
    </row>
    <row r="4885" spans="1:4" ht="13.5">
      <c r="A4885" s="263">
        <v>72894</v>
      </c>
      <c r="B4885" s="263" t="s">
        <v>1526</v>
      </c>
      <c r="C4885" s="264" t="s">
        <v>46</v>
      </c>
      <c r="D4885" s="265">
        <v>4.1100000000000003</v>
      </c>
    </row>
    <row r="4886" spans="1:4" ht="13.5">
      <c r="A4886" s="263">
        <v>72895</v>
      </c>
      <c r="B4886" s="263" t="s">
        <v>1527</v>
      </c>
      <c r="C4886" s="264" t="s">
        <v>46</v>
      </c>
      <c r="D4886" s="265">
        <v>21.67</v>
      </c>
    </row>
    <row r="4887" spans="1:4" ht="13.5">
      <c r="A4887" s="263">
        <v>72897</v>
      </c>
      <c r="B4887" s="263" t="s">
        <v>57</v>
      </c>
      <c r="C4887" s="264" t="s">
        <v>46</v>
      </c>
      <c r="D4887" s="265">
        <v>17.79</v>
      </c>
    </row>
    <row r="4888" spans="1:4" ht="13.5">
      <c r="A4888" s="263">
        <v>72898</v>
      </c>
      <c r="B4888" s="263" t="s">
        <v>206</v>
      </c>
      <c r="C4888" s="264" t="s">
        <v>46</v>
      </c>
      <c r="D4888" s="265">
        <v>3.85</v>
      </c>
    </row>
    <row r="4889" spans="1:4" ht="13.5">
      <c r="A4889" s="263">
        <v>72899</v>
      </c>
      <c r="B4889" s="263" t="s">
        <v>1528</v>
      </c>
      <c r="C4889" s="264" t="s">
        <v>46</v>
      </c>
      <c r="D4889" s="265">
        <v>5.6</v>
      </c>
    </row>
    <row r="4890" spans="1:4" ht="13.5">
      <c r="A4890" s="263">
        <v>72900</v>
      </c>
      <c r="B4890" s="263" t="s">
        <v>1529</v>
      </c>
      <c r="C4890" s="264" t="s">
        <v>46</v>
      </c>
      <c r="D4890" s="265">
        <v>6.16</v>
      </c>
    </row>
    <row r="4891" spans="1:4" ht="13.5">
      <c r="A4891" s="263" t="s">
        <v>5450</v>
      </c>
      <c r="B4891" s="263" t="s">
        <v>5451</v>
      </c>
      <c r="C4891" s="264" t="s">
        <v>46</v>
      </c>
      <c r="D4891" s="265">
        <v>1.69</v>
      </c>
    </row>
    <row r="4892" spans="1:4" ht="13.5">
      <c r="A4892" s="263">
        <v>83356</v>
      </c>
      <c r="B4892" s="263" t="s">
        <v>255</v>
      </c>
      <c r="C4892" s="264" t="s">
        <v>204</v>
      </c>
      <c r="D4892" s="265">
        <v>0.81</v>
      </c>
    </row>
    <row r="4893" spans="1:4" ht="13.5">
      <c r="A4893" s="263">
        <v>83358</v>
      </c>
      <c r="B4893" s="263" t="s">
        <v>256</v>
      </c>
      <c r="C4893" s="264" t="s">
        <v>204</v>
      </c>
      <c r="D4893" s="265">
        <v>1.68</v>
      </c>
    </row>
    <row r="4894" spans="1:4" ht="13.5">
      <c r="A4894" s="263">
        <v>95303</v>
      </c>
      <c r="B4894" s="263" t="s">
        <v>4526</v>
      </c>
      <c r="C4894" s="264" t="s">
        <v>204</v>
      </c>
      <c r="D4894" s="265">
        <v>1.04</v>
      </c>
    </row>
    <row r="4895" spans="1:4" ht="13.5">
      <c r="A4895" s="263">
        <v>97912</v>
      </c>
      <c r="B4895" s="263" t="s">
        <v>6099</v>
      </c>
      <c r="C4895" s="264" t="s">
        <v>204</v>
      </c>
      <c r="D4895" s="265">
        <v>2.21</v>
      </c>
    </row>
    <row r="4896" spans="1:4" ht="13.5">
      <c r="A4896" s="263">
        <v>97913</v>
      </c>
      <c r="B4896" s="263" t="s">
        <v>6100</v>
      </c>
      <c r="C4896" s="264" t="s">
        <v>204</v>
      </c>
      <c r="D4896" s="265">
        <v>1.7</v>
      </c>
    </row>
    <row r="4897" spans="1:4" ht="13.5">
      <c r="A4897" s="263">
        <v>97914</v>
      </c>
      <c r="B4897" s="263" t="s">
        <v>6101</v>
      </c>
      <c r="C4897" s="264" t="s">
        <v>204</v>
      </c>
      <c r="D4897" s="265">
        <v>1.59</v>
      </c>
    </row>
    <row r="4898" spans="1:4" ht="13.5">
      <c r="A4898" s="263">
        <v>97915</v>
      </c>
      <c r="B4898" s="263" t="s">
        <v>6102</v>
      </c>
      <c r="C4898" s="264" t="s">
        <v>204</v>
      </c>
      <c r="D4898" s="265">
        <v>1.1299999999999999</v>
      </c>
    </row>
    <row r="4899" spans="1:4" ht="13.5">
      <c r="A4899" s="263">
        <v>97916</v>
      </c>
      <c r="B4899" s="263" t="s">
        <v>6103</v>
      </c>
      <c r="C4899" s="264" t="s">
        <v>200</v>
      </c>
      <c r="D4899" s="265">
        <v>1.48</v>
      </c>
    </row>
    <row r="4900" spans="1:4" ht="13.5">
      <c r="A4900" s="263">
        <v>97917</v>
      </c>
      <c r="B4900" s="263" t="s">
        <v>6104</v>
      </c>
      <c r="C4900" s="264" t="s">
        <v>200</v>
      </c>
      <c r="D4900" s="265">
        <v>1.1299999999999999</v>
      </c>
    </row>
    <row r="4901" spans="1:4" ht="13.5">
      <c r="A4901" s="263">
        <v>97918</v>
      </c>
      <c r="B4901" s="263" t="s">
        <v>6105</v>
      </c>
      <c r="C4901" s="264" t="s">
        <v>200</v>
      </c>
      <c r="D4901" s="265">
        <v>1.06</v>
      </c>
    </row>
    <row r="4902" spans="1:4" ht="13.5">
      <c r="A4902" s="263">
        <v>97919</v>
      </c>
      <c r="B4902" s="263" t="s">
        <v>6106</v>
      </c>
      <c r="C4902" s="264" t="s">
        <v>200</v>
      </c>
      <c r="D4902" s="265">
        <v>0.75</v>
      </c>
    </row>
    <row r="4903" spans="1:4" ht="13.5">
      <c r="A4903" s="263">
        <v>94097</v>
      </c>
      <c r="B4903" s="263" t="s">
        <v>4146</v>
      </c>
      <c r="C4903" s="264" t="s">
        <v>79</v>
      </c>
      <c r="D4903" s="265">
        <v>4.26</v>
      </c>
    </row>
    <row r="4904" spans="1:4" ht="13.5">
      <c r="A4904" s="263">
        <v>94098</v>
      </c>
      <c r="B4904" s="263" t="s">
        <v>4147</v>
      </c>
      <c r="C4904" s="264" t="s">
        <v>79</v>
      </c>
      <c r="D4904" s="265">
        <v>4.87</v>
      </c>
    </row>
    <row r="4905" spans="1:4" ht="13.5">
      <c r="A4905" s="263">
        <v>94099</v>
      </c>
      <c r="B4905" s="263" t="s">
        <v>4148</v>
      </c>
      <c r="C4905" s="264" t="s">
        <v>79</v>
      </c>
      <c r="D4905" s="265">
        <v>2.13</v>
      </c>
    </row>
    <row r="4906" spans="1:4" ht="13.5">
      <c r="A4906" s="263">
        <v>94100</v>
      </c>
      <c r="B4906" s="263" t="s">
        <v>4149</v>
      </c>
      <c r="C4906" s="264" t="s">
        <v>79</v>
      </c>
      <c r="D4906" s="265">
        <v>2.73</v>
      </c>
    </row>
    <row r="4907" spans="1:4" ht="13.5">
      <c r="A4907" s="263">
        <v>94102</v>
      </c>
      <c r="B4907" s="263" t="s">
        <v>4150</v>
      </c>
      <c r="C4907" s="264" t="s">
        <v>46</v>
      </c>
      <c r="D4907" s="265">
        <v>154.24</v>
      </c>
    </row>
    <row r="4908" spans="1:4" ht="13.5">
      <c r="A4908" s="263">
        <v>94103</v>
      </c>
      <c r="B4908" s="263" t="s">
        <v>4151</v>
      </c>
      <c r="C4908" s="264" t="s">
        <v>46</v>
      </c>
      <c r="D4908" s="265">
        <v>197.67</v>
      </c>
    </row>
    <row r="4909" spans="1:4" ht="13.5">
      <c r="A4909" s="263">
        <v>94104</v>
      </c>
      <c r="B4909" s="263" t="s">
        <v>4152</v>
      </c>
      <c r="C4909" s="264" t="s">
        <v>46</v>
      </c>
      <c r="D4909" s="265">
        <v>157.63</v>
      </c>
    </row>
    <row r="4910" spans="1:4" ht="13.5">
      <c r="A4910" s="263">
        <v>94105</v>
      </c>
      <c r="B4910" s="263" t="s">
        <v>4153</v>
      </c>
      <c r="C4910" s="264" t="s">
        <v>46</v>
      </c>
      <c r="D4910" s="265">
        <v>201.09</v>
      </c>
    </row>
    <row r="4911" spans="1:4" ht="13.5">
      <c r="A4911" s="263">
        <v>94106</v>
      </c>
      <c r="B4911" s="263" t="s">
        <v>4154</v>
      </c>
      <c r="C4911" s="264" t="s">
        <v>46</v>
      </c>
      <c r="D4911" s="265">
        <v>137.25</v>
      </c>
    </row>
    <row r="4912" spans="1:4" ht="13.5">
      <c r="A4912" s="263">
        <v>94107</v>
      </c>
      <c r="B4912" s="263" t="s">
        <v>4155</v>
      </c>
      <c r="C4912" s="264" t="s">
        <v>46</v>
      </c>
      <c r="D4912" s="265">
        <v>180.69</v>
      </c>
    </row>
    <row r="4913" spans="1:4" ht="13.5">
      <c r="A4913" s="263">
        <v>94108</v>
      </c>
      <c r="B4913" s="263" t="s">
        <v>4156</v>
      </c>
      <c r="C4913" s="264" t="s">
        <v>46</v>
      </c>
      <c r="D4913" s="265">
        <v>140.66</v>
      </c>
    </row>
    <row r="4914" spans="1:4" ht="13.5">
      <c r="A4914" s="263">
        <v>94110</v>
      </c>
      <c r="B4914" s="263" t="s">
        <v>4157</v>
      </c>
      <c r="C4914" s="264" t="s">
        <v>46</v>
      </c>
      <c r="D4914" s="265">
        <v>184.09</v>
      </c>
    </row>
    <row r="4915" spans="1:4" ht="13.5">
      <c r="A4915" s="263">
        <v>94111</v>
      </c>
      <c r="B4915" s="263" t="s">
        <v>4158</v>
      </c>
      <c r="C4915" s="264" t="s">
        <v>46</v>
      </c>
      <c r="D4915" s="265">
        <v>130.61000000000001</v>
      </c>
    </row>
    <row r="4916" spans="1:4" ht="13.5">
      <c r="A4916" s="263">
        <v>94112</v>
      </c>
      <c r="B4916" s="263" t="s">
        <v>4159</v>
      </c>
      <c r="C4916" s="264" t="s">
        <v>46</v>
      </c>
      <c r="D4916" s="265">
        <v>168.56</v>
      </c>
    </row>
    <row r="4917" spans="1:4" ht="13.5">
      <c r="A4917" s="263">
        <v>94113</v>
      </c>
      <c r="B4917" s="263" t="s">
        <v>4160</v>
      </c>
      <c r="C4917" s="264" t="s">
        <v>46</v>
      </c>
      <c r="D4917" s="265">
        <v>136.03</v>
      </c>
    </row>
    <row r="4918" spans="1:4" ht="13.5">
      <c r="A4918" s="263">
        <v>94114</v>
      </c>
      <c r="B4918" s="263" t="s">
        <v>4161</v>
      </c>
      <c r="C4918" s="264" t="s">
        <v>46</v>
      </c>
      <c r="D4918" s="265">
        <v>174.66</v>
      </c>
    </row>
    <row r="4919" spans="1:4" ht="13.5">
      <c r="A4919" s="263">
        <v>94115</v>
      </c>
      <c r="B4919" s="263" t="s">
        <v>4162</v>
      </c>
      <c r="C4919" s="264" t="s">
        <v>46</v>
      </c>
      <c r="D4919" s="265">
        <v>105.31</v>
      </c>
    </row>
    <row r="4920" spans="1:4" ht="13.5">
      <c r="A4920" s="263">
        <v>94116</v>
      </c>
      <c r="B4920" s="263" t="s">
        <v>4163</v>
      </c>
      <c r="C4920" s="264" t="s">
        <v>46</v>
      </c>
      <c r="D4920" s="265">
        <v>139.56</v>
      </c>
    </row>
    <row r="4921" spans="1:4" ht="13.5">
      <c r="A4921" s="263">
        <v>94117</v>
      </c>
      <c r="B4921" s="263" t="s">
        <v>4164</v>
      </c>
      <c r="C4921" s="264" t="s">
        <v>46</v>
      </c>
      <c r="D4921" s="265">
        <v>110.36</v>
      </c>
    </row>
    <row r="4922" spans="1:4" ht="13.5">
      <c r="A4922" s="263">
        <v>94118</v>
      </c>
      <c r="B4922" s="263" t="s">
        <v>4165</v>
      </c>
      <c r="C4922" s="264" t="s">
        <v>46</v>
      </c>
      <c r="D4922" s="265">
        <v>145.5</v>
      </c>
    </row>
    <row r="4923" spans="1:4" ht="13.5">
      <c r="A4923" s="263">
        <v>6514</v>
      </c>
      <c r="B4923" s="263" t="s">
        <v>131</v>
      </c>
      <c r="C4923" s="264" t="s">
        <v>46</v>
      </c>
      <c r="D4923" s="265">
        <v>105.39</v>
      </c>
    </row>
    <row r="4924" spans="1:4" ht="13.5">
      <c r="A4924" s="263">
        <v>88549</v>
      </c>
      <c r="B4924" s="263" t="s">
        <v>532</v>
      </c>
      <c r="C4924" s="264" t="s">
        <v>46</v>
      </c>
      <c r="D4924" s="265">
        <v>84.33</v>
      </c>
    </row>
    <row r="4925" spans="1:4" ht="13.5">
      <c r="A4925" s="263">
        <v>41721</v>
      </c>
      <c r="B4925" s="263" t="s">
        <v>145</v>
      </c>
      <c r="C4925" s="264" t="s">
        <v>46</v>
      </c>
      <c r="D4925" s="265">
        <v>2.98</v>
      </c>
    </row>
    <row r="4926" spans="1:4" ht="13.5">
      <c r="A4926" s="263">
        <v>41722</v>
      </c>
      <c r="B4926" s="263" t="s">
        <v>146</v>
      </c>
      <c r="C4926" s="264" t="s">
        <v>46</v>
      </c>
      <c r="D4926" s="265">
        <v>4.29</v>
      </c>
    </row>
    <row r="4927" spans="1:4" ht="13.5">
      <c r="A4927" s="263" t="s">
        <v>5447</v>
      </c>
      <c r="B4927" s="263" t="s">
        <v>83</v>
      </c>
      <c r="C4927" s="264" t="s">
        <v>46</v>
      </c>
      <c r="D4927" s="265">
        <v>4.2699999999999996</v>
      </c>
    </row>
    <row r="4928" spans="1:4" ht="13.5">
      <c r="A4928" s="263" t="s">
        <v>5448</v>
      </c>
      <c r="B4928" s="263" t="s">
        <v>5449</v>
      </c>
      <c r="C4928" s="264" t="s">
        <v>46</v>
      </c>
      <c r="D4928" s="265">
        <v>5.15</v>
      </c>
    </row>
    <row r="4929" spans="1:4" ht="13.5">
      <c r="A4929" s="263" t="s">
        <v>5481</v>
      </c>
      <c r="B4929" s="263" t="s">
        <v>5482</v>
      </c>
      <c r="C4929" s="264" t="s">
        <v>46</v>
      </c>
      <c r="D4929" s="265">
        <v>1.6</v>
      </c>
    </row>
    <row r="4930" spans="1:4" ht="13.5">
      <c r="A4930" s="263">
        <v>83344</v>
      </c>
      <c r="B4930" s="263" t="s">
        <v>1560</v>
      </c>
      <c r="C4930" s="264" t="s">
        <v>46</v>
      </c>
      <c r="D4930" s="265">
        <v>0.89</v>
      </c>
    </row>
    <row r="4931" spans="1:4" ht="13.5">
      <c r="A4931" s="263">
        <v>95606</v>
      </c>
      <c r="B4931" s="263" t="s">
        <v>4674</v>
      </c>
      <c r="C4931" s="264" t="s">
        <v>46</v>
      </c>
      <c r="D4931" s="265">
        <v>1.25</v>
      </c>
    </row>
    <row r="4932" spans="1:4" ht="13.5">
      <c r="A4932" s="263">
        <v>72131</v>
      </c>
      <c r="B4932" s="263" t="s">
        <v>158</v>
      </c>
      <c r="C4932" s="264" t="s">
        <v>79</v>
      </c>
      <c r="D4932" s="265">
        <v>120.8</v>
      </c>
    </row>
    <row r="4933" spans="1:4" ht="13.5">
      <c r="A4933" s="263">
        <v>72132</v>
      </c>
      <c r="B4933" s="263" t="s">
        <v>1488</v>
      </c>
      <c r="C4933" s="264" t="s">
        <v>79</v>
      </c>
      <c r="D4933" s="265">
        <v>62.33</v>
      </c>
    </row>
    <row r="4934" spans="1:4" ht="13.5">
      <c r="A4934" s="263">
        <v>72133</v>
      </c>
      <c r="B4934" s="263" t="s">
        <v>1489</v>
      </c>
      <c r="C4934" s="264" t="s">
        <v>79</v>
      </c>
      <c r="D4934" s="265">
        <v>211.67</v>
      </c>
    </row>
    <row r="4935" spans="1:4" ht="13.5">
      <c r="A4935" s="263">
        <v>87471</v>
      </c>
      <c r="B4935" s="263" t="s">
        <v>1878</v>
      </c>
      <c r="C4935" s="264" t="s">
        <v>79</v>
      </c>
      <c r="D4935" s="265">
        <v>39.299999999999997</v>
      </c>
    </row>
    <row r="4936" spans="1:4" ht="13.5">
      <c r="A4936" s="263">
        <v>87472</v>
      </c>
      <c r="B4936" s="263" t="s">
        <v>1879</v>
      </c>
      <c r="C4936" s="264" t="s">
        <v>79</v>
      </c>
      <c r="D4936" s="265">
        <v>40.28</v>
      </c>
    </row>
    <row r="4937" spans="1:4" ht="13.5">
      <c r="A4937" s="263">
        <v>87473</v>
      </c>
      <c r="B4937" s="263" t="s">
        <v>1880</v>
      </c>
      <c r="C4937" s="264" t="s">
        <v>79</v>
      </c>
      <c r="D4937" s="265">
        <v>54.09</v>
      </c>
    </row>
    <row r="4938" spans="1:4" ht="13.5">
      <c r="A4938" s="263">
        <v>87474</v>
      </c>
      <c r="B4938" s="263" t="s">
        <v>1881</v>
      </c>
      <c r="C4938" s="264" t="s">
        <v>79</v>
      </c>
      <c r="D4938" s="265">
        <v>55.2</v>
      </c>
    </row>
    <row r="4939" spans="1:4" ht="13.5">
      <c r="A4939" s="263">
        <v>87475</v>
      </c>
      <c r="B4939" s="263" t="s">
        <v>1882</v>
      </c>
      <c r="C4939" s="264" t="s">
        <v>79</v>
      </c>
      <c r="D4939" s="265">
        <v>63.92</v>
      </c>
    </row>
    <row r="4940" spans="1:4" ht="13.5">
      <c r="A4940" s="263">
        <v>87476</v>
      </c>
      <c r="B4940" s="263" t="s">
        <v>1883</v>
      </c>
      <c r="C4940" s="264" t="s">
        <v>79</v>
      </c>
      <c r="D4940" s="265">
        <v>65.22</v>
      </c>
    </row>
    <row r="4941" spans="1:4" ht="13.5">
      <c r="A4941" s="263">
        <v>87477</v>
      </c>
      <c r="B4941" s="263" t="s">
        <v>1884</v>
      </c>
      <c r="C4941" s="264" t="s">
        <v>79</v>
      </c>
      <c r="D4941" s="265">
        <v>35.83</v>
      </c>
    </row>
    <row r="4942" spans="1:4" ht="13.5">
      <c r="A4942" s="263">
        <v>87478</v>
      </c>
      <c r="B4942" s="263" t="s">
        <v>1885</v>
      </c>
      <c r="C4942" s="264" t="s">
        <v>79</v>
      </c>
      <c r="D4942" s="265">
        <v>36.81</v>
      </c>
    </row>
    <row r="4943" spans="1:4" ht="13.5">
      <c r="A4943" s="263">
        <v>87479</v>
      </c>
      <c r="B4943" s="263" t="s">
        <v>1886</v>
      </c>
      <c r="C4943" s="264" t="s">
        <v>79</v>
      </c>
      <c r="D4943" s="265">
        <v>50.15</v>
      </c>
    </row>
    <row r="4944" spans="1:4" ht="13.5">
      <c r="A4944" s="263">
        <v>87480</v>
      </c>
      <c r="B4944" s="263" t="s">
        <v>1887</v>
      </c>
      <c r="C4944" s="264" t="s">
        <v>79</v>
      </c>
      <c r="D4944" s="265">
        <v>51.26</v>
      </c>
    </row>
    <row r="4945" spans="1:4" ht="13.5">
      <c r="A4945" s="263">
        <v>87481</v>
      </c>
      <c r="B4945" s="263" t="s">
        <v>1888</v>
      </c>
      <c r="C4945" s="264" t="s">
        <v>79</v>
      </c>
      <c r="D4945" s="265">
        <v>60</v>
      </c>
    </row>
    <row r="4946" spans="1:4" ht="13.5">
      <c r="A4946" s="263">
        <v>87482</v>
      </c>
      <c r="B4946" s="263" t="s">
        <v>1889</v>
      </c>
      <c r="C4946" s="264" t="s">
        <v>79</v>
      </c>
      <c r="D4946" s="265">
        <v>61.3</v>
      </c>
    </row>
    <row r="4947" spans="1:4" ht="13.5">
      <c r="A4947" s="263">
        <v>87483</v>
      </c>
      <c r="B4947" s="263" t="s">
        <v>1890</v>
      </c>
      <c r="C4947" s="264" t="s">
        <v>79</v>
      </c>
      <c r="D4947" s="265">
        <v>44.75</v>
      </c>
    </row>
    <row r="4948" spans="1:4" ht="13.5">
      <c r="A4948" s="263">
        <v>87484</v>
      </c>
      <c r="B4948" s="263" t="s">
        <v>1891</v>
      </c>
      <c r="C4948" s="264" t="s">
        <v>79</v>
      </c>
      <c r="D4948" s="265">
        <v>45.73</v>
      </c>
    </row>
    <row r="4949" spans="1:4" ht="13.5">
      <c r="A4949" s="263">
        <v>87485</v>
      </c>
      <c r="B4949" s="263" t="s">
        <v>1892</v>
      </c>
      <c r="C4949" s="264" t="s">
        <v>79</v>
      </c>
      <c r="D4949" s="265">
        <v>59.66</v>
      </c>
    </row>
    <row r="4950" spans="1:4" ht="13.5">
      <c r="A4950" s="263">
        <v>87487</v>
      </c>
      <c r="B4950" s="263" t="s">
        <v>1893</v>
      </c>
      <c r="C4950" s="264" t="s">
        <v>79</v>
      </c>
      <c r="D4950" s="265">
        <v>69.349999999999994</v>
      </c>
    </row>
    <row r="4951" spans="1:4" ht="13.5">
      <c r="A4951" s="263">
        <v>87488</v>
      </c>
      <c r="B4951" s="263" t="s">
        <v>1894</v>
      </c>
      <c r="C4951" s="264" t="s">
        <v>79</v>
      </c>
      <c r="D4951" s="265">
        <v>70.650000000000006</v>
      </c>
    </row>
    <row r="4952" spans="1:4" ht="13.5">
      <c r="A4952" s="263">
        <v>87489</v>
      </c>
      <c r="B4952" s="263" t="s">
        <v>1895</v>
      </c>
      <c r="C4952" s="264" t="s">
        <v>79</v>
      </c>
      <c r="D4952" s="265">
        <v>38.99</v>
      </c>
    </row>
    <row r="4953" spans="1:4" ht="13.5">
      <c r="A4953" s="263">
        <v>87490</v>
      </c>
      <c r="B4953" s="263" t="s">
        <v>1896</v>
      </c>
      <c r="C4953" s="264" t="s">
        <v>79</v>
      </c>
      <c r="D4953" s="265">
        <v>39.97</v>
      </c>
    </row>
    <row r="4954" spans="1:4" ht="13.5">
      <c r="A4954" s="263">
        <v>87491</v>
      </c>
      <c r="B4954" s="263" t="s">
        <v>1897</v>
      </c>
      <c r="C4954" s="264" t="s">
        <v>79</v>
      </c>
      <c r="D4954" s="265">
        <v>53.43</v>
      </c>
    </row>
    <row r="4955" spans="1:4" ht="13.5">
      <c r="A4955" s="263">
        <v>87492</v>
      </c>
      <c r="B4955" s="263" t="s">
        <v>1898</v>
      </c>
      <c r="C4955" s="264" t="s">
        <v>79</v>
      </c>
      <c r="D4955" s="265">
        <v>54.54</v>
      </c>
    </row>
    <row r="4956" spans="1:4" ht="13.5">
      <c r="A4956" s="263">
        <v>87493</v>
      </c>
      <c r="B4956" s="263" t="s">
        <v>1899</v>
      </c>
      <c r="C4956" s="264" t="s">
        <v>79</v>
      </c>
      <c r="D4956" s="265">
        <v>63.39</v>
      </c>
    </row>
    <row r="4957" spans="1:4" ht="13.5">
      <c r="A4957" s="263">
        <v>87494</v>
      </c>
      <c r="B4957" s="263" t="s">
        <v>1900</v>
      </c>
      <c r="C4957" s="264" t="s">
        <v>79</v>
      </c>
      <c r="D4957" s="265">
        <v>64.69</v>
      </c>
    </row>
    <row r="4958" spans="1:4" ht="13.5">
      <c r="A4958" s="263">
        <v>87495</v>
      </c>
      <c r="B4958" s="263" t="s">
        <v>1901</v>
      </c>
      <c r="C4958" s="264" t="s">
        <v>79</v>
      </c>
      <c r="D4958" s="265">
        <v>64.36</v>
      </c>
    </row>
    <row r="4959" spans="1:4" ht="13.5">
      <c r="A4959" s="263">
        <v>87496</v>
      </c>
      <c r="B4959" s="263" t="s">
        <v>1902</v>
      </c>
      <c r="C4959" s="264" t="s">
        <v>79</v>
      </c>
      <c r="D4959" s="265">
        <v>65.290000000000006</v>
      </c>
    </row>
    <row r="4960" spans="1:4" ht="13.5">
      <c r="A4960" s="263">
        <v>87497</v>
      </c>
      <c r="B4960" s="263" t="s">
        <v>1903</v>
      </c>
      <c r="C4960" s="264" t="s">
        <v>79</v>
      </c>
      <c r="D4960" s="265">
        <v>62.66</v>
      </c>
    </row>
    <row r="4961" spans="1:4" ht="13.5">
      <c r="A4961" s="263">
        <v>87498</v>
      </c>
      <c r="B4961" s="263" t="s">
        <v>1904</v>
      </c>
      <c r="C4961" s="264" t="s">
        <v>79</v>
      </c>
      <c r="D4961" s="265">
        <v>63.84</v>
      </c>
    </row>
    <row r="4962" spans="1:4" ht="13.5">
      <c r="A4962" s="263">
        <v>87499</v>
      </c>
      <c r="B4962" s="263" t="s">
        <v>1905</v>
      </c>
      <c r="C4962" s="264" t="s">
        <v>79</v>
      </c>
      <c r="D4962" s="265">
        <v>70.040000000000006</v>
      </c>
    </row>
    <row r="4963" spans="1:4" ht="13.5">
      <c r="A4963" s="263">
        <v>87500</v>
      </c>
      <c r="B4963" s="263" t="s">
        <v>1906</v>
      </c>
      <c r="C4963" s="264" t="s">
        <v>79</v>
      </c>
      <c r="D4963" s="265">
        <v>71.040000000000006</v>
      </c>
    </row>
    <row r="4964" spans="1:4" ht="13.5">
      <c r="A4964" s="263">
        <v>87501</v>
      </c>
      <c r="B4964" s="263" t="s">
        <v>1907</v>
      </c>
      <c r="C4964" s="264" t="s">
        <v>79</v>
      </c>
      <c r="D4964" s="265">
        <v>108.69</v>
      </c>
    </row>
    <row r="4965" spans="1:4" ht="13.5">
      <c r="A4965" s="263">
        <v>87502</v>
      </c>
      <c r="B4965" s="263" t="s">
        <v>1908</v>
      </c>
      <c r="C4965" s="264" t="s">
        <v>79</v>
      </c>
      <c r="D4965" s="265">
        <v>109.96</v>
      </c>
    </row>
    <row r="4966" spans="1:4" ht="13.5">
      <c r="A4966" s="263">
        <v>87503</v>
      </c>
      <c r="B4966" s="263" t="s">
        <v>1909</v>
      </c>
      <c r="C4966" s="264" t="s">
        <v>79</v>
      </c>
      <c r="D4966" s="265">
        <v>55.55</v>
      </c>
    </row>
    <row r="4967" spans="1:4" ht="13.5">
      <c r="A4967" s="263">
        <v>87504</v>
      </c>
      <c r="B4967" s="263" t="s">
        <v>1910</v>
      </c>
      <c r="C4967" s="264" t="s">
        <v>79</v>
      </c>
      <c r="D4967" s="265">
        <v>56.48</v>
      </c>
    </row>
    <row r="4968" spans="1:4" ht="13.5">
      <c r="A4968" s="263">
        <v>87505</v>
      </c>
      <c r="B4968" s="263" t="s">
        <v>1911</v>
      </c>
      <c r="C4968" s="264" t="s">
        <v>79</v>
      </c>
      <c r="D4968" s="265">
        <v>53.94</v>
      </c>
    </row>
    <row r="4969" spans="1:4" ht="13.5">
      <c r="A4969" s="263">
        <v>87506</v>
      </c>
      <c r="B4969" s="263" t="s">
        <v>1912</v>
      </c>
      <c r="C4969" s="264" t="s">
        <v>79</v>
      </c>
      <c r="D4969" s="265">
        <v>55.12</v>
      </c>
    </row>
    <row r="4970" spans="1:4" ht="13.5">
      <c r="A4970" s="263">
        <v>87507</v>
      </c>
      <c r="B4970" s="263" t="s">
        <v>1913</v>
      </c>
      <c r="C4970" s="264" t="s">
        <v>79</v>
      </c>
      <c r="D4970" s="265">
        <v>58.37</v>
      </c>
    </row>
    <row r="4971" spans="1:4" ht="13.5">
      <c r="A4971" s="263">
        <v>87508</v>
      </c>
      <c r="B4971" s="263" t="s">
        <v>1914</v>
      </c>
      <c r="C4971" s="264" t="s">
        <v>79</v>
      </c>
      <c r="D4971" s="265">
        <v>59.37</v>
      </c>
    </row>
    <row r="4972" spans="1:4" ht="13.5">
      <c r="A4972" s="263">
        <v>87509</v>
      </c>
      <c r="B4972" s="263" t="s">
        <v>1915</v>
      </c>
      <c r="C4972" s="264" t="s">
        <v>79</v>
      </c>
      <c r="D4972" s="265">
        <v>89.79</v>
      </c>
    </row>
    <row r="4973" spans="1:4" ht="13.5">
      <c r="A4973" s="263">
        <v>87510</v>
      </c>
      <c r="B4973" s="263" t="s">
        <v>1916</v>
      </c>
      <c r="C4973" s="264" t="s">
        <v>79</v>
      </c>
      <c r="D4973" s="265">
        <v>91.06</v>
      </c>
    </row>
    <row r="4974" spans="1:4" ht="13.5">
      <c r="A4974" s="263">
        <v>87511</v>
      </c>
      <c r="B4974" s="263" t="s">
        <v>1917</v>
      </c>
      <c r="C4974" s="264" t="s">
        <v>79</v>
      </c>
      <c r="D4974" s="265">
        <v>71.98</v>
      </c>
    </row>
    <row r="4975" spans="1:4" ht="13.5">
      <c r="A4975" s="263">
        <v>87512</v>
      </c>
      <c r="B4975" s="263" t="s">
        <v>1918</v>
      </c>
      <c r="C4975" s="264" t="s">
        <v>79</v>
      </c>
      <c r="D4975" s="265">
        <v>72.91</v>
      </c>
    </row>
    <row r="4976" spans="1:4" ht="13.5">
      <c r="A4976" s="263">
        <v>87513</v>
      </c>
      <c r="B4976" s="263" t="s">
        <v>1919</v>
      </c>
      <c r="C4976" s="264" t="s">
        <v>79</v>
      </c>
      <c r="D4976" s="265">
        <v>70.58</v>
      </c>
    </row>
    <row r="4977" spans="1:4" ht="13.5">
      <c r="A4977" s="263">
        <v>87514</v>
      </c>
      <c r="B4977" s="263" t="s">
        <v>1920</v>
      </c>
      <c r="C4977" s="264" t="s">
        <v>79</v>
      </c>
      <c r="D4977" s="265">
        <v>71.760000000000005</v>
      </c>
    </row>
    <row r="4978" spans="1:4" ht="13.5">
      <c r="A4978" s="263">
        <v>87515</v>
      </c>
      <c r="B4978" s="263" t="s">
        <v>1921</v>
      </c>
      <c r="C4978" s="264" t="s">
        <v>79</v>
      </c>
      <c r="D4978" s="265">
        <v>80.61</v>
      </c>
    </row>
    <row r="4979" spans="1:4" ht="13.5">
      <c r="A4979" s="263">
        <v>87516</v>
      </c>
      <c r="B4979" s="263" t="s">
        <v>1922</v>
      </c>
      <c r="C4979" s="264" t="s">
        <v>79</v>
      </c>
      <c r="D4979" s="265">
        <v>81.61</v>
      </c>
    </row>
    <row r="4980" spans="1:4" ht="13.5">
      <c r="A4980" s="263">
        <v>87517</v>
      </c>
      <c r="B4980" s="263" t="s">
        <v>1923</v>
      </c>
      <c r="C4980" s="264" t="s">
        <v>79</v>
      </c>
      <c r="D4980" s="265">
        <v>125.13</v>
      </c>
    </row>
    <row r="4981" spans="1:4" ht="13.5">
      <c r="A4981" s="263">
        <v>87518</v>
      </c>
      <c r="B4981" s="263" t="s">
        <v>1924</v>
      </c>
      <c r="C4981" s="264" t="s">
        <v>79</v>
      </c>
      <c r="D4981" s="265">
        <v>126.4</v>
      </c>
    </row>
    <row r="4982" spans="1:4" ht="13.5">
      <c r="A4982" s="263">
        <v>87519</v>
      </c>
      <c r="B4982" s="263" t="s">
        <v>1925</v>
      </c>
      <c r="C4982" s="264" t="s">
        <v>79</v>
      </c>
      <c r="D4982" s="265">
        <v>60.36</v>
      </c>
    </row>
    <row r="4983" spans="1:4" ht="13.5">
      <c r="A4983" s="263">
        <v>87520</v>
      </c>
      <c r="B4983" s="263" t="s">
        <v>1926</v>
      </c>
      <c r="C4983" s="264" t="s">
        <v>79</v>
      </c>
      <c r="D4983" s="265">
        <v>61.29</v>
      </c>
    </row>
    <row r="4984" spans="1:4" ht="13.5">
      <c r="A4984" s="263">
        <v>87521</v>
      </c>
      <c r="B4984" s="263" t="s">
        <v>1927</v>
      </c>
      <c r="C4984" s="264" t="s">
        <v>79</v>
      </c>
      <c r="D4984" s="265">
        <v>58.81</v>
      </c>
    </row>
    <row r="4985" spans="1:4" ht="13.5">
      <c r="A4985" s="263">
        <v>87522</v>
      </c>
      <c r="B4985" s="263" t="s">
        <v>1928</v>
      </c>
      <c r="C4985" s="264" t="s">
        <v>79</v>
      </c>
      <c r="D4985" s="265">
        <v>59.99</v>
      </c>
    </row>
    <row r="4986" spans="1:4" ht="13.5">
      <c r="A4986" s="263">
        <v>87523</v>
      </c>
      <c r="B4986" s="263" t="s">
        <v>1929</v>
      </c>
      <c r="C4986" s="264" t="s">
        <v>79</v>
      </c>
      <c r="D4986" s="265">
        <v>64.83</v>
      </c>
    </row>
    <row r="4987" spans="1:4" ht="13.5">
      <c r="A4987" s="263">
        <v>87524</v>
      </c>
      <c r="B4987" s="263" t="s">
        <v>1930</v>
      </c>
      <c r="C4987" s="264" t="s">
        <v>79</v>
      </c>
      <c r="D4987" s="265">
        <v>65.83</v>
      </c>
    </row>
    <row r="4988" spans="1:4" ht="13.5">
      <c r="A4988" s="263">
        <v>87525</v>
      </c>
      <c r="B4988" s="263" t="s">
        <v>1931</v>
      </c>
      <c r="C4988" s="264" t="s">
        <v>79</v>
      </c>
      <c r="D4988" s="265">
        <v>99.79</v>
      </c>
    </row>
    <row r="4989" spans="1:4" ht="13.5">
      <c r="A4989" s="263">
        <v>87526</v>
      </c>
      <c r="B4989" s="263" t="s">
        <v>1932</v>
      </c>
      <c r="C4989" s="264" t="s">
        <v>79</v>
      </c>
      <c r="D4989" s="265">
        <v>101.06</v>
      </c>
    </row>
    <row r="4990" spans="1:4" ht="13.5">
      <c r="A4990" s="263">
        <v>89043</v>
      </c>
      <c r="B4990" s="263" t="s">
        <v>2212</v>
      </c>
      <c r="C4990" s="264" t="s">
        <v>79</v>
      </c>
      <c r="D4990" s="265">
        <v>61.45</v>
      </c>
    </row>
    <row r="4991" spans="1:4" ht="13.5">
      <c r="A4991" s="263">
        <v>89168</v>
      </c>
      <c r="B4991" s="263" t="s">
        <v>2222</v>
      </c>
      <c r="C4991" s="264" t="s">
        <v>79</v>
      </c>
      <c r="D4991" s="265">
        <v>63.17</v>
      </c>
    </row>
    <row r="4992" spans="1:4" ht="13.5">
      <c r="A4992" s="263">
        <v>89977</v>
      </c>
      <c r="B4992" s="263" t="s">
        <v>2773</v>
      </c>
      <c r="C4992" s="264" t="s">
        <v>79</v>
      </c>
      <c r="D4992" s="265">
        <v>106.07</v>
      </c>
    </row>
    <row r="4993" spans="1:4" ht="13.5">
      <c r="A4993" s="263">
        <v>90112</v>
      </c>
      <c r="B4993" s="263" t="s">
        <v>2808</v>
      </c>
      <c r="C4993" s="264" t="s">
        <v>79</v>
      </c>
      <c r="D4993" s="265">
        <v>60.77</v>
      </c>
    </row>
    <row r="4994" spans="1:4" ht="13.5">
      <c r="A4994" s="263">
        <v>95474</v>
      </c>
      <c r="B4994" s="263" t="s">
        <v>4644</v>
      </c>
      <c r="C4994" s="264" t="s">
        <v>46</v>
      </c>
      <c r="D4994" s="265">
        <v>622.37</v>
      </c>
    </row>
    <row r="4995" spans="1:4" ht="13.5">
      <c r="A4995" s="263">
        <v>89282</v>
      </c>
      <c r="B4995" s="263" t="s">
        <v>2299</v>
      </c>
      <c r="C4995" s="264" t="s">
        <v>79</v>
      </c>
      <c r="D4995" s="265">
        <v>51.26</v>
      </c>
    </row>
    <row r="4996" spans="1:4" ht="13.5">
      <c r="A4996" s="263">
        <v>89283</v>
      </c>
      <c r="B4996" s="263" t="s">
        <v>2300</v>
      </c>
      <c r="C4996" s="264" t="s">
        <v>79</v>
      </c>
      <c r="D4996" s="265">
        <v>53.1</v>
      </c>
    </row>
    <row r="4997" spans="1:4" ht="13.5">
      <c r="A4997" s="263">
        <v>89284</v>
      </c>
      <c r="B4997" s="263" t="s">
        <v>2301</v>
      </c>
      <c r="C4997" s="264" t="s">
        <v>79</v>
      </c>
      <c r="D4997" s="265">
        <v>47.01</v>
      </c>
    </row>
    <row r="4998" spans="1:4" ht="13.5">
      <c r="A4998" s="263">
        <v>89285</v>
      </c>
      <c r="B4998" s="263" t="s">
        <v>2302</v>
      </c>
      <c r="C4998" s="264" t="s">
        <v>79</v>
      </c>
      <c r="D4998" s="265">
        <v>48.85</v>
      </c>
    </row>
    <row r="4999" spans="1:4" ht="13.5">
      <c r="A4999" s="263">
        <v>89286</v>
      </c>
      <c r="B4999" s="263" t="s">
        <v>2303</v>
      </c>
      <c r="C4999" s="264" t="s">
        <v>79</v>
      </c>
      <c r="D4999" s="265">
        <v>55.39</v>
      </c>
    </row>
    <row r="5000" spans="1:4" ht="13.5">
      <c r="A5000" s="263">
        <v>89287</v>
      </c>
      <c r="B5000" s="263" t="s">
        <v>2304</v>
      </c>
      <c r="C5000" s="264" t="s">
        <v>79</v>
      </c>
      <c r="D5000" s="265">
        <v>57.23</v>
      </c>
    </row>
    <row r="5001" spans="1:4" ht="13.5">
      <c r="A5001" s="263">
        <v>89288</v>
      </c>
      <c r="B5001" s="263" t="s">
        <v>2305</v>
      </c>
      <c r="C5001" s="264" t="s">
        <v>79</v>
      </c>
      <c r="D5001" s="265">
        <v>49.53</v>
      </c>
    </row>
    <row r="5002" spans="1:4" ht="13.5">
      <c r="A5002" s="263">
        <v>89289</v>
      </c>
      <c r="B5002" s="263" t="s">
        <v>2306</v>
      </c>
      <c r="C5002" s="264" t="s">
        <v>79</v>
      </c>
      <c r="D5002" s="265">
        <v>51.37</v>
      </c>
    </row>
    <row r="5003" spans="1:4" ht="13.5">
      <c r="A5003" s="263">
        <v>89290</v>
      </c>
      <c r="B5003" s="263" t="s">
        <v>2307</v>
      </c>
      <c r="C5003" s="264" t="s">
        <v>79</v>
      </c>
      <c r="D5003" s="265">
        <v>59.16</v>
      </c>
    </row>
    <row r="5004" spans="1:4" ht="13.5">
      <c r="A5004" s="263">
        <v>89291</v>
      </c>
      <c r="B5004" s="263" t="s">
        <v>2308</v>
      </c>
      <c r="C5004" s="264" t="s">
        <v>79</v>
      </c>
      <c r="D5004" s="265">
        <v>61.2</v>
      </c>
    </row>
    <row r="5005" spans="1:4" ht="13.5">
      <c r="A5005" s="263">
        <v>89292</v>
      </c>
      <c r="B5005" s="263" t="s">
        <v>2309</v>
      </c>
      <c r="C5005" s="264" t="s">
        <v>79</v>
      </c>
      <c r="D5005" s="265">
        <v>54.98</v>
      </c>
    </row>
    <row r="5006" spans="1:4" ht="13.5">
      <c r="A5006" s="263">
        <v>89293</v>
      </c>
      <c r="B5006" s="263" t="s">
        <v>2310</v>
      </c>
      <c r="C5006" s="264" t="s">
        <v>79</v>
      </c>
      <c r="D5006" s="265">
        <v>57.02</v>
      </c>
    </row>
    <row r="5007" spans="1:4" ht="13.5">
      <c r="A5007" s="263">
        <v>89294</v>
      </c>
      <c r="B5007" s="263" t="s">
        <v>2311</v>
      </c>
      <c r="C5007" s="264" t="s">
        <v>79</v>
      </c>
      <c r="D5007" s="265">
        <v>64.680000000000007</v>
      </c>
    </row>
    <row r="5008" spans="1:4" ht="13.5">
      <c r="A5008" s="263">
        <v>89295</v>
      </c>
      <c r="B5008" s="263" t="s">
        <v>2312</v>
      </c>
      <c r="C5008" s="264" t="s">
        <v>79</v>
      </c>
      <c r="D5008" s="265">
        <v>66.72</v>
      </c>
    </row>
    <row r="5009" spans="1:4" ht="13.5">
      <c r="A5009" s="263">
        <v>89296</v>
      </c>
      <c r="B5009" s="263" t="s">
        <v>2313</v>
      </c>
      <c r="C5009" s="264" t="s">
        <v>79</v>
      </c>
      <c r="D5009" s="265">
        <v>58.18</v>
      </c>
    </row>
    <row r="5010" spans="1:4" ht="13.5">
      <c r="A5010" s="263">
        <v>89297</v>
      </c>
      <c r="B5010" s="263" t="s">
        <v>2314</v>
      </c>
      <c r="C5010" s="264" t="s">
        <v>79</v>
      </c>
      <c r="D5010" s="265">
        <v>60.22</v>
      </c>
    </row>
    <row r="5011" spans="1:4" ht="13.5">
      <c r="A5011" s="263">
        <v>89298</v>
      </c>
      <c r="B5011" s="263" t="s">
        <v>2315</v>
      </c>
      <c r="C5011" s="264" t="s">
        <v>79</v>
      </c>
      <c r="D5011" s="265">
        <v>60.13</v>
      </c>
    </row>
    <row r="5012" spans="1:4" ht="13.5">
      <c r="A5012" s="263">
        <v>89299</v>
      </c>
      <c r="B5012" s="263" t="s">
        <v>2316</v>
      </c>
      <c r="C5012" s="264" t="s">
        <v>79</v>
      </c>
      <c r="D5012" s="265">
        <v>62.74</v>
      </c>
    </row>
    <row r="5013" spans="1:4" ht="13.5">
      <c r="A5013" s="263">
        <v>89300</v>
      </c>
      <c r="B5013" s="263" t="s">
        <v>2317</v>
      </c>
      <c r="C5013" s="264" t="s">
        <v>79</v>
      </c>
      <c r="D5013" s="265">
        <v>55.88</v>
      </c>
    </row>
    <row r="5014" spans="1:4" ht="13.5">
      <c r="A5014" s="263">
        <v>89301</v>
      </c>
      <c r="B5014" s="263" t="s">
        <v>2318</v>
      </c>
      <c r="C5014" s="264" t="s">
        <v>79</v>
      </c>
      <c r="D5014" s="265">
        <v>58.49</v>
      </c>
    </row>
    <row r="5015" spans="1:4" ht="13.5">
      <c r="A5015" s="263">
        <v>89302</v>
      </c>
      <c r="B5015" s="263" t="s">
        <v>2319</v>
      </c>
      <c r="C5015" s="264" t="s">
        <v>79</v>
      </c>
      <c r="D5015" s="265">
        <v>66.959999999999994</v>
      </c>
    </row>
    <row r="5016" spans="1:4" ht="13.5">
      <c r="A5016" s="263">
        <v>89303</v>
      </c>
      <c r="B5016" s="263" t="s">
        <v>2320</v>
      </c>
      <c r="C5016" s="264" t="s">
        <v>79</v>
      </c>
      <c r="D5016" s="265">
        <v>69.569999999999993</v>
      </c>
    </row>
    <row r="5017" spans="1:4" ht="13.5">
      <c r="A5017" s="263">
        <v>89304</v>
      </c>
      <c r="B5017" s="263" t="s">
        <v>2321</v>
      </c>
      <c r="C5017" s="264" t="s">
        <v>79</v>
      </c>
      <c r="D5017" s="265">
        <v>60.09</v>
      </c>
    </row>
    <row r="5018" spans="1:4" ht="13.5">
      <c r="A5018" s="263">
        <v>89305</v>
      </c>
      <c r="B5018" s="263" t="s">
        <v>2322</v>
      </c>
      <c r="C5018" s="264" t="s">
        <v>79</v>
      </c>
      <c r="D5018" s="265">
        <v>62.7</v>
      </c>
    </row>
    <row r="5019" spans="1:4" ht="13.5">
      <c r="A5019" s="263">
        <v>89306</v>
      </c>
      <c r="B5019" s="263" t="s">
        <v>2323</v>
      </c>
      <c r="C5019" s="264" t="s">
        <v>79</v>
      </c>
      <c r="D5019" s="265">
        <v>68.2</v>
      </c>
    </row>
    <row r="5020" spans="1:4" ht="13.5">
      <c r="A5020" s="263">
        <v>89307</v>
      </c>
      <c r="B5020" s="263" t="s">
        <v>2324</v>
      </c>
      <c r="C5020" s="264" t="s">
        <v>79</v>
      </c>
      <c r="D5020" s="265">
        <v>71.099999999999994</v>
      </c>
    </row>
    <row r="5021" spans="1:4" ht="13.5">
      <c r="A5021" s="263">
        <v>89308</v>
      </c>
      <c r="B5021" s="263" t="s">
        <v>2325</v>
      </c>
      <c r="C5021" s="264" t="s">
        <v>79</v>
      </c>
      <c r="D5021" s="265">
        <v>64.040000000000006</v>
      </c>
    </row>
    <row r="5022" spans="1:4" ht="13.5">
      <c r="A5022" s="263">
        <v>89309</v>
      </c>
      <c r="B5022" s="263" t="s">
        <v>2326</v>
      </c>
      <c r="C5022" s="264" t="s">
        <v>79</v>
      </c>
      <c r="D5022" s="265">
        <v>66.94</v>
      </c>
    </row>
    <row r="5023" spans="1:4" ht="13.5">
      <c r="A5023" s="263">
        <v>89310</v>
      </c>
      <c r="B5023" s="263" t="s">
        <v>2327</v>
      </c>
      <c r="C5023" s="264" t="s">
        <v>79</v>
      </c>
      <c r="D5023" s="265">
        <v>76.37</v>
      </c>
    </row>
    <row r="5024" spans="1:4" ht="13.5">
      <c r="A5024" s="263">
        <v>89311</v>
      </c>
      <c r="B5024" s="263" t="s">
        <v>2328</v>
      </c>
      <c r="C5024" s="264" t="s">
        <v>79</v>
      </c>
      <c r="D5024" s="265">
        <v>79.27</v>
      </c>
    </row>
    <row r="5025" spans="1:4" ht="13.5">
      <c r="A5025" s="263">
        <v>89312</v>
      </c>
      <c r="B5025" s="263" t="s">
        <v>2329</v>
      </c>
      <c r="C5025" s="264" t="s">
        <v>79</v>
      </c>
      <c r="D5025" s="265">
        <v>68.900000000000006</v>
      </c>
    </row>
    <row r="5026" spans="1:4" ht="13.5">
      <c r="A5026" s="263">
        <v>89313</v>
      </c>
      <c r="B5026" s="263" t="s">
        <v>2330</v>
      </c>
      <c r="C5026" s="264" t="s">
        <v>79</v>
      </c>
      <c r="D5026" s="265">
        <v>71.8</v>
      </c>
    </row>
    <row r="5027" spans="1:4" ht="13.5">
      <c r="A5027" s="263">
        <v>95465</v>
      </c>
      <c r="B5027" s="263" t="s">
        <v>1024</v>
      </c>
      <c r="C5027" s="264" t="s">
        <v>79</v>
      </c>
      <c r="D5027" s="265">
        <v>136.4</v>
      </c>
    </row>
    <row r="5028" spans="1:4" ht="13.5">
      <c r="A5028" s="263">
        <v>87447</v>
      </c>
      <c r="B5028" s="263" t="s">
        <v>1854</v>
      </c>
      <c r="C5028" s="264" t="s">
        <v>79</v>
      </c>
      <c r="D5028" s="265">
        <v>48.75</v>
      </c>
    </row>
    <row r="5029" spans="1:4" ht="13.5">
      <c r="A5029" s="263">
        <v>87448</v>
      </c>
      <c r="B5029" s="263" t="s">
        <v>1855</v>
      </c>
      <c r="C5029" s="264" t="s">
        <v>79</v>
      </c>
      <c r="D5029" s="265">
        <v>49.23</v>
      </c>
    </row>
    <row r="5030" spans="1:4" ht="13.5">
      <c r="A5030" s="263">
        <v>87449</v>
      </c>
      <c r="B5030" s="263" t="s">
        <v>1856</v>
      </c>
      <c r="C5030" s="264" t="s">
        <v>79</v>
      </c>
      <c r="D5030" s="265">
        <v>61.76</v>
      </c>
    </row>
    <row r="5031" spans="1:4" ht="13.5">
      <c r="A5031" s="263">
        <v>87450</v>
      </c>
      <c r="B5031" s="263" t="s">
        <v>1857</v>
      </c>
      <c r="C5031" s="264" t="s">
        <v>79</v>
      </c>
      <c r="D5031" s="265">
        <v>62.73</v>
      </c>
    </row>
    <row r="5032" spans="1:4" ht="13.5">
      <c r="A5032" s="263">
        <v>87451</v>
      </c>
      <c r="B5032" s="263" t="s">
        <v>1858</v>
      </c>
      <c r="C5032" s="264" t="s">
        <v>79</v>
      </c>
      <c r="D5032" s="265">
        <v>75.47</v>
      </c>
    </row>
    <row r="5033" spans="1:4" ht="13.5">
      <c r="A5033" s="263">
        <v>87452</v>
      </c>
      <c r="B5033" s="263" t="s">
        <v>1859</v>
      </c>
      <c r="C5033" s="264" t="s">
        <v>79</v>
      </c>
      <c r="D5033" s="265">
        <v>75.91</v>
      </c>
    </row>
    <row r="5034" spans="1:4" ht="13.5">
      <c r="A5034" s="263">
        <v>87453</v>
      </c>
      <c r="B5034" s="263" t="s">
        <v>1860</v>
      </c>
      <c r="C5034" s="264" t="s">
        <v>79</v>
      </c>
      <c r="D5034" s="265">
        <v>45.53</v>
      </c>
    </row>
    <row r="5035" spans="1:4" ht="13.5">
      <c r="A5035" s="263">
        <v>87454</v>
      </c>
      <c r="B5035" s="263" t="s">
        <v>1861</v>
      </c>
      <c r="C5035" s="264" t="s">
        <v>79</v>
      </c>
      <c r="D5035" s="265">
        <v>46.36</v>
      </c>
    </row>
    <row r="5036" spans="1:4" ht="13.5">
      <c r="A5036" s="263">
        <v>87455</v>
      </c>
      <c r="B5036" s="263" t="s">
        <v>1862</v>
      </c>
      <c r="C5036" s="264" t="s">
        <v>79</v>
      </c>
      <c r="D5036" s="265">
        <v>57.73</v>
      </c>
    </row>
    <row r="5037" spans="1:4" ht="13.5">
      <c r="A5037" s="263">
        <v>87456</v>
      </c>
      <c r="B5037" s="263" t="s">
        <v>1863</v>
      </c>
      <c r="C5037" s="264" t="s">
        <v>79</v>
      </c>
      <c r="D5037" s="265">
        <v>59.04</v>
      </c>
    </row>
    <row r="5038" spans="1:4" ht="13.5">
      <c r="A5038" s="263">
        <v>87457</v>
      </c>
      <c r="B5038" s="263" t="s">
        <v>1864</v>
      </c>
      <c r="C5038" s="264" t="s">
        <v>79</v>
      </c>
      <c r="D5038" s="265">
        <v>70.59</v>
      </c>
    </row>
    <row r="5039" spans="1:4" ht="13.5">
      <c r="A5039" s="263">
        <v>87458</v>
      </c>
      <c r="B5039" s="263" t="s">
        <v>1865</v>
      </c>
      <c r="C5039" s="264" t="s">
        <v>79</v>
      </c>
      <c r="D5039" s="265">
        <v>71.81</v>
      </c>
    </row>
    <row r="5040" spans="1:4" ht="13.5">
      <c r="A5040" s="263">
        <v>87459</v>
      </c>
      <c r="B5040" s="263" t="s">
        <v>1866</v>
      </c>
      <c r="C5040" s="264" t="s">
        <v>79</v>
      </c>
      <c r="D5040" s="265">
        <v>54.04</v>
      </c>
    </row>
    <row r="5041" spans="1:4" ht="13.5">
      <c r="A5041" s="263">
        <v>87460</v>
      </c>
      <c r="B5041" s="263" t="s">
        <v>1867</v>
      </c>
      <c r="C5041" s="264" t="s">
        <v>79</v>
      </c>
      <c r="D5041" s="265">
        <v>54.87</v>
      </c>
    </row>
    <row r="5042" spans="1:4" ht="13.5">
      <c r="A5042" s="263">
        <v>87461</v>
      </c>
      <c r="B5042" s="263" t="s">
        <v>1868</v>
      </c>
      <c r="C5042" s="264" t="s">
        <v>79</v>
      </c>
      <c r="D5042" s="265">
        <v>67.08</v>
      </c>
    </row>
    <row r="5043" spans="1:4" ht="13.5">
      <c r="A5043" s="263">
        <v>87462</v>
      </c>
      <c r="B5043" s="263" t="s">
        <v>1869</v>
      </c>
      <c r="C5043" s="264" t="s">
        <v>79</v>
      </c>
      <c r="D5043" s="265">
        <v>68.05</v>
      </c>
    </row>
    <row r="5044" spans="1:4" ht="13.5">
      <c r="A5044" s="263">
        <v>87463</v>
      </c>
      <c r="B5044" s="263" t="s">
        <v>1870</v>
      </c>
      <c r="C5044" s="264" t="s">
        <v>79</v>
      </c>
      <c r="D5044" s="265">
        <v>80.08</v>
      </c>
    </row>
    <row r="5045" spans="1:4" ht="13.5">
      <c r="A5045" s="263">
        <v>87464</v>
      </c>
      <c r="B5045" s="263" t="s">
        <v>1871</v>
      </c>
      <c r="C5045" s="264" t="s">
        <v>79</v>
      </c>
      <c r="D5045" s="265">
        <v>81.3</v>
      </c>
    </row>
    <row r="5046" spans="1:4" ht="13.5">
      <c r="A5046" s="263">
        <v>87465</v>
      </c>
      <c r="B5046" s="263" t="s">
        <v>1872</v>
      </c>
      <c r="C5046" s="264" t="s">
        <v>79</v>
      </c>
      <c r="D5046" s="265">
        <v>48.53</v>
      </c>
    </row>
    <row r="5047" spans="1:4" ht="13.5">
      <c r="A5047" s="263">
        <v>87466</v>
      </c>
      <c r="B5047" s="263" t="s">
        <v>1873</v>
      </c>
      <c r="C5047" s="264" t="s">
        <v>79</v>
      </c>
      <c r="D5047" s="265">
        <v>49.36</v>
      </c>
    </row>
    <row r="5048" spans="1:4" ht="13.5">
      <c r="A5048" s="263">
        <v>87467</v>
      </c>
      <c r="B5048" s="263" t="s">
        <v>1874</v>
      </c>
      <c r="C5048" s="264" t="s">
        <v>79</v>
      </c>
      <c r="D5048" s="265">
        <v>61.1</v>
      </c>
    </row>
    <row r="5049" spans="1:4" ht="13.5">
      <c r="A5049" s="263">
        <v>87468</v>
      </c>
      <c r="B5049" s="263" t="s">
        <v>1875</v>
      </c>
      <c r="C5049" s="264" t="s">
        <v>79</v>
      </c>
      <c r="D5049" s="265">
        <v>62.07</v>
      </c>
    </row>
    <row r="5050" spans="1:4" ht="13.5">
      <c r="A5050" s="263">
        <v>87469</v>
      </c>
      <c r="B5050" s="263" t="s">
        <v>1876</v>
      </c>
      <c r="C5050" s="264" t="s">
        <v>79</v>
      </c>
      <c r="D5050" s="265">
        <v>74.12</v>
      </c>
    </row>
    <row r="5051" spans="1:4" ht="13.5">
      <c r="A5051" s="263">
        <v>87470</v>
      </c>
      <c r="B5051" s="263" t="s">
        <v>1877</v>
      </c>
      <c r="C5051" s="264" t="s">
        <v>79</v>
      </c>
      <c r="D5051" s="265">
        <v>75.34</v>
      </c>
    </row>
    <row r="5052" spans="1:4" ht="13.5">
      <c r="A5052" s="263">
        <v>89044</v>
      </c>
      <c r="B5052" s="263" t="s">
        <v>2213</v>
      </c>
      <c r="C5052" s="264" t="s">
        <v>79</v>
      </c>
      <c r="D5052" s="265">
        <v>48.61</v>
      </c>
    </row>
    <row r="5053" spans="1:4" ht="13.5">
      <c r="A5053" s="263">
        <v>89169</v>
      </c>
      <c r="B5053" s="263" t="s">
        <v>2223</v>
      </c>
      <c r="C5053" s="264" t="s">
        <v>79</v>
      </c>
      <c r="D5053" s="265">
        <v>49.31</v>
      </c>
    </row>
    <row r="5054" spans="1:4" ht="13.5">
      <c r="A5054" s="263">
        <v>89978</v>
      </c>
      <c r="B5054" s="263" t="s">
        <v>2774</v>
      </c>
      <c r="C5054" s="264" t="s">
        <v>79</v>
      </c>
      <c r="D5054" s="265">
        <v>62.02</v>
      </c>
    </row>
    <row r="5055" spans="1:4" ht="13.5">
      <c r="A5055" s="263" t="s">
        <v>5422</v>
      </c>
      <c r="B5055" s="263" t="s">
        <v>5423</v>
      </c>
      <c r="C5055" s="264" t="s">
        <v>79</v>
      </c>
      <c r="D5055" s="265">
        <v>116.32</v>
      </c>
    </row>
    <row r="5056" spans="1:4" ht="13.5">
      <c r="A5056" s="263" t="s">
        <v>5424</v>
      </c>
      <c r="B5056" s="263" t="s">
        <v>5425</v>
      </c>
      <c r="C5056" s="264" t="s">
        <v>79</v>
      </c>
      <c r="D5056" s="265">
        <v>116.49</v>
      </c>
    </row>
    <row r="5057" spans="1:4" ht="13.5">
      <c r="A5057" s="263" t="s">
        <v>5426</v>
      </c>
      <c r="B5057" s="263" t="s">
        <v>5427</v>
      </c>
      <c r="C5057" s="264" t="s">
        <v>79</v>
      </c>
      <c r="D5057" s="265">
        <v>206.36</v>
      </c>
    </row>
    <row r="5058" spans="1:4" ht="13.5">
      <c r="A5058" s="263">
        <v>89453</v>
      </c>
      <c r="B5058" s="263" t="s">
        <v>2409</v>
      </c>
      <c r="C5058" s="264" t="s">
        <v>79</v>
      </c>
      <c r="D5058" s="265">
        <v>57.01</v>
      </c>
    </row>
    <row r="5059" spans="1:4" ht="13.5">
      <c r="A5059" s="263">
        <v>89454</v>
      </c>
      <c r="B5059" s="263" t="s">
        <v>2410</v>
      </c>
      <c r="C5059" s="264" t="s">
        <v>79</v>
      </c>
      <c r="D5059" s="265">
        <v>54.44</v>
      </c>
    </row>
    <row r="5060" spans="1:4" ht="13.5">
      <c r="A5060" s="263">
        <v>89455</v>
      </c>
      <c r="B5060" s="263" t="s">
        <v>2411</v>
      </c>
      <c r="C5060" s="264" t="s">
        <v>79</v>
      </c>
      <c r="D5060" s="265">
        <v>70.55</v>
      </c>
    </row>
    <row r="5061" spans="1:4" ht="13.5">
      <c r="A5061" s="263">
        <v>89456</v>
      </c>
      <c r="B5061" s="263" t="s">
        <v>2412</v>
      </c>
      <c r="C5061" s="264" t="s">
        <v>79</v>
      </c>
      <c r="D5061" s="265">
        <v>67.430000000000007</v>
      </c>
    </row>
    <row r="5062" spans="1:4" ht="13.5">
      <c r="A5062" s="263">
        <v>89457</v>
      </c>
      <c r="B5062" s="263" t="s">
        <v>2413</v>
      </c>
      <c r="C5062" s="264" t="s">
        <v>79</v>
      </c>
      <c r="D5062" s="265">
        <v>60.58</v>
      </c>
    </row>
    <row r="5063" spans="1:4" ht="13.5">
      <c r="A5063" s="263">
        <v>89458</v>
      </c>
      <c r="B5063" s="263" t="s">
        <v>2414</v>
      </c>
      <c r="C5063" s="264" t="s">
        <v>79</v>
      </c>
      <c r="D5063" s="265">
        <v>56.42</v>
      </c>
    </row>
    <row r="5064" spans="1:4" ht="13.5">
      <c r="A5064" s="263">
        <v>89459</v>
      </c>
      <c r="B5064" s="263" t="s">
        <v>2415</v>
      </c>
      <c r="C5064" s="264" t="s">
        <v>79</v>
      </c>
      <c r="D5064" s="265">
        <v>75.540000000000006</v>
      </c>
    </row>
    <row r="5065" spans="1:4" ht="13.5">
      <c r="A5065" s="263">
        <v>89460</v>
      </c>
      <c r="B5065" s="263" t="s">
        <v>2416</v>
      </c>
      <c r="C5065" s="264" t="s">
        <v>79</v>
      </c>
      <c r="D5065" s="265">
        <v>70.42</v>
      </c>
    </row>
    <row r="5066" spans="1:4" ht="13.5">
      <c r="A5066" s="263">
        <v>89462</v>
      </c>
      <c r="B5066" s="263" t="s">
        <v>2417</v>
      </c>
      <c r="C5066" s="264" t="s">
        <v>79</v>
      </c>
      <c r="D5066" s="265">
        <v>65.64</v>
      </c>
    </row>
    <row r="5067" spans="1:4" ht="13.5">
      <c r="A5067" s="263">
        <v>89463</v>
      </c>
      <c r="B5067" s="263" t="s">
        <v>2418</v>
      </c>
      <c r="C5067" s="264" t="s">
        <v>79</v>
      </c>
      <c r="D5067" s="265">
        <v>63.33</v>
      </c>
    </row>
    <row r="5068" spans="1:4" ht="13.5">
      <c r="A5068" s="263">
        <v>89464</v>
      </c>
      <c r="B5068" s="263" t="s">
        <v>2419</v>
      </c>
      <c r="C5068" s="264" t="s">
        <v>79</v>
      </c>
      <c r="D5068" s="265">
        <v>87.96</v>
      </c>
    </row>
    <row r="5069" spans="1:4" ht="13.5">
      <c r="A5069" s="263">
        <v>89465</v>
      </c>
      <c r="B5069" s="263" t="s">
        <v>2420</v>
      </c>
      <c r="C5069" s="264" t="s">
        <v>79</v>
      </c>
      <c r="D5069" s="265">
        <v>85.21</v>
      </c>
    </row>
    <row r="5070" spans="1:4" ht="13.5">
      <c r="A5070" s="263">
        <v>89466</v>
      </c>
      <c r="B5070" s="263" t="s">
        <v>2421</v>
      </c>
      <c r="C5070" s="264" t="s">
        <v>79</v>
      </c>
      <c r="D5070" s="265">
        <v>69.36</v>
      </c>
    </row>
    <row r="5071" spans="1:4" ht="13.5">
      <c r="A5071" s="263">
        <v>89467</v>
      </c>
      <c r="B5071" s="263" t="s">
        <v>2422</v>
      </c>
      <c r="C5071" s="264" t="s">
        <v>79</v>
      </c>
      <c r="D5071" s="265">
        <v>65.31</v>
      </c>
    </row>
    <row r="5072" spans="1:4" ht="13.5">
      <c r="A5072" s="263">
        <v>89468</v>
      </c>
      <c r="B5072" s="263" t="s">
        <v>2423</v>
      </c>
      <c r="C5072" s="264" t="s">
        <v>79</v>
      </c>
      <c r="D5072" s="265">
        <v>92.52</v>
      </c>
    </row>
    <row r="5073" spans="1:4" ht="13.5">
      <c r="A5073" s="263">
        <v>89469</v>
      </c>
      <c r="B5073" s="263" t="s">
        <v>2424</v>
      </c>
      <c r="C5073" s="264" t="s">
        <v>79</v>
      </c>
      <c r="D5073" s="265">
        <v>87.61</v>
      </c>
    </row>
    <row r="5074" spans="1:4" ht="13.5">
      <c r="A5074" s="263">
        <v>89470</v>
      </c>
      <c r="B5074" s="263" t="s">
        <v>2425</v>
      </c>
      <c r="C5074" s="264" t="s">
        <v>79</v>
      </c>
      <c r="D5074" s="265">
        <v>67.66</v>
      </c>
    </row>
    <row r="5075" spans="1:4" ht="13.5">
      <c r="A5075" s="263">
        <v>89471</v>
      </c>
      <c r="B5075" s="263" t="s">
        <v>2426</v>
      </c>
      <c r="C5075" s="264" t="s">
        <v>79</v>
      </c>
      <c r="D5075" s="265">
        <v>65.09</v>
      </c>
    </row>
    <row r="5076" spans="1:4" ht="13.5">
      <c r="A5076" s="263">
        <v>89472</v>
      </c>
      <c r="B5076" s="263" t="s">
        <v>2427</v>
      </c>
      <c r="C5076" s="264" t="s">
        <v>79</v>
      </c>
      <c r="D5076" s="265">
        <v>80.989999999999995</v>
      </c>
    </row>
    <row r="5077" spans="1:4" ht="13.5">
      <c r="A5077" s="263">
        <v>89473</v>
      </c>
      <c r="B5077" s="263" t="s">
        <v>2428</v>
      </c>
      <c r="C5077" s="264" t="s">
        <v>79</v>
      </c>
      <c r="D5077" s="265">
        <v>78.05</v>
      </c>
    </row>
    <row r="5078" spans="1:4" ht="13.5">
      <c r="A5078" s="263">
        <v>89474</v>
      </c>
      <c r="B5078" s="263" t="s">
        <v>2429</v>
      </c>
      <c r="C5078" s="264" t="s">
        <v>79</v>
      </c>
      <c r="D5078" s="265">
        <v>74.22</v>
      </c>
    </row>
    <row r="5079" spans="1:4" ht="13.5">
      <c r="A5079" s="263">
        <v>89475</v>
      </c>
      <c r="B5079" s="263" t="s">
        <v>2430</v>
      </c>
      <c r="C5079" s="264" t="s">
        <v>79</v>
      </c>
      <c r="D5079" s="265">
        <v>68.72</v>
      </c>
    </row>
    <row r="5080" spans="1:4" ht="13.5">
      <c r="A5080" s="263">
        <v>89476</v>
      </c>
      <c r="B5080" s="263" t="s">
        <v>2431</v>
      </c>
      <c r="C5080" s="264" t="s">
        <v>79</v>
      </c>
      <c r="D5080" s="265">
        <v>89.15</v>
      </c>
    </row>
    <row r="5081" spans="1:4" ht="13.5">
      <c r="A5081" s="263">
        <v>89477</v>
      </c>
      <c r="B5081" s="263" t="s">
        <v>2432</v>
      </c>
      <c r="C5081" s="264" t="s">
        <v>79</v>
      </c>
      <c r="D5081" s="265">
        <v>82.87</v>
      </c>
    </row>
    <row r="5082" spans="1:4" ht="13.5">
      <c r="A5082" s="263">
        <v>89478</v>
      </c>
      <c r="B5082" s="263" t="s">
        <v>2433</v>
      </c>
      <c r="C5082" s="264" t="s">
        <v>79</v>
      </c>
      <c r="D5082" s="265">
        <v>76.5</v>
      </c>
    </row>
    <row r="5083" spans="1:4" ht="13.5">
      <c r="A5083" s="263">
        <v>89479</v>
      </c>
      <c r="B5083" s="263" t="s">
        <v>2434</v>
      </c>
      <c r="C5083" s="264" t="s">
        <v>79</v>
      </c>
      <c r="D5083" s="265">
        <v>74.19</v>
      </c>
    </row>
    <row r="5084" spans="1:4" ht="13.5">
      <c r="A5084" s="263">
        <v>89480</v>
      </c>
      <c r="B5084" s="263" t="s">
        <v>2435</v>
      </c>
      <c r="C5084" s="264" t="s">
        <v>79</v>
      </c>
      <c r="D5084" s="265">
        <v>98.6</v>
      </c>
    </row>
    <row r="5085" spans="1:4" ht="13.5">
      <c r="A5085" s="263">
        <v>89483</v>
      </c>
      <c r="B5085" s="263" t="s">
        <v>2437</v>
      </c>
      <c r="C5085" s="264" t="s">
        <v>79</v>
      </c>
      <c r="D5085" s="265">
        <v>96.02</v>
      </c>
    </row>
    <row r="5086" spans="1:4" ht="13.5">
      <c r="A5086" s="263">
        <v>89484</v>
      </c>
      <c r="B5086" s="263" t="s">
        <v>2438</v>
      </c>
      <c r="C5086" s="264" t="s">
        <v>79</v>
      </c>
      <c r="D5086" s="265">
        <v>83.22</v>
      </c>
    </row>
    <row r="5087" spans="1:4" ht="13.5">
      <c r="A5087" s="263">
        <v>89486</v>
      </c>
      <c r="B5087" s="263" t="s">
        <v>2439</v>
      </c>
      <c r="C5087" s="264" t="s">
        <v>79</v>
      </c>
      <c r="D5087" s="265">
        <v>78</v>
      </c>
    </row>
    <row r="5088" spans="1:4" ht="13.5">
      <c r="A5088" s="263">
        <v>89487</v>
      </c>
      <c r="B5088" s="263" t="s">
        <v>2440</v>
      </c>
      <c r="C5088" s="264" t="s">
        <v>79</v>
      </c>
      <c r="D5088" s="265">
        <v>106.32</v>
      </c>
    </row>
    <row r="5089" spans="1:4" ht="13.5">
      <c r="A5089" s="263">
        <v>89488</v>
      </c>
      <c r="B5089" s="263" t="s">
        <v>2441</v>
      </c>
      <c r="C5089" s="264" t="s">
        <v>79</v>
      </c>
      <c r="D5089" s="265">
        <v>100.25</v>
      </c>
    </row>
    <row r="5090" spans="1:4" ht="13.5">
      <c r="A5090" s="263">
        <v>91815</v>
      </c>
      <c r="B5090" s="263" t="s">
        <v>3263</v>
      </c>
      <c r="C5090" s="264" t="s">
        <v>79</v>
      </c>
      <c r="D5090" s="265">
        <v>57.01</v>
      </c>
    </row>
    <row r="5091" spans="1:4" ht="13.5">
      <c r="A5091" s="263">
        <v>91816</v>
      </c>
      <c r="B5091" s="263" t="s">
        <v>3264</v>
      </c>
      <c r="C5091" s="264" t="s">
        <v>79</v>
      </c>
      <c r="D5091" s="265">
        <v>65.78</v>
      </c>
    </row>
    <row r="5092" spans="1:4" ht="13.5">
      <c r="A5092" s="263">
        <v>72139</v>
      </c>
      <c r="B5092" s="263" t="s">
        <v>1491</v>
      </c>
      <c r="C5092" s="264" t="s">
        <v>79</v>
      </c>
      <c r="D5092" s="265">
        <v>510.98</v>
      </c>
    </row>
    <row r="5093" spans="1:4" ht="13.5">
      <c r="A5093" s="263">
        <v>72175</v>
      </c>
      <c r="B5093" s="263" t="s">
        <v>1493</v>
      </c>
      <c r="C5093" s="264" t="s">
        <v>79</v>
      </c>
      <c r="D5093" s="265">
        <v>514.98</v>
      </c>
    </row>
    <row r="5094" spans="1:4" ht="13.5">
      <c r="A5094" s="263">
        <v>72176</v>
      </c>
      <c r="B5094" s="263" t="s">
        <v>1494</v>
      </c>
      <c r="C5094" s="264" t="s">
        <v>79</v>
      </c>
      <c r="D5094" s="265">
        <v>518.98</v>
      </c>
    </row>
    <row r="5095" spans="1:4" ht="13.5">
      <c r="A5095" s="263">
        <v>72178</v>
      </c>
      <c r="B5095" s="263" t="s">
        <v>160</v>
      </c>
      <c r="C5095" s="264" t="s">
        <v>79</v>
      </c>
      <c r="D5095" s="265">
        <v>23.06</v>
      </c>
    </row>
    <row r="5096" spans="1:4" ht="13.5">
      <c r="A5096" s="263">
        <v>72179</v>
      </c>
      <c r="B5096" s="263" t="s">
        <v>1495</v>
      </c>
      <c r="C5096" s="264" t="s">
        <v>79</v>
      </c>
      <c r="D5096" s="265">
        <v>45.27</v>
      </c>
    </row>
    <row r="5097" spans="1:4" ht="13.5">
      <c r="A5097" s="263">
        <v>72180</v>
      </c>
      <c r="B5097" s="263" t="s">
        <v>1496</v>
      </c>
      <c r="C5097" s="264" t="s">
        <v>79</v>
      </c>
      <c r="D5097" s="265">
        <v>14.44</v>
      </c>
    </row>
    <row r="5098" spans="1:4" ht="13.5">
      <c r="A5098" s="263">
        <v>72181</v>
      </c>
      <c r="B5098" s="263" t="s">
        <v>1497</v>
      </c>
      <c r="C5098" s="264" t="s">
        <v>79</v>
      </c>
      <c r="D5098" s="265">
        <v>29.33</v>
      </c>
    </row>
    <row r="5099" spans="1:4" ht="13.5">
      <c r="A5099" s="263" t="s">
        <v>5227</v>
      </c>
      <c r="B5099" s="263" t="s">
        <v>5228</v>
      </c>
      <c r="C5099" s="264" t="s">
        <v>79</v>
      </c>
      <c r="D5099" s="265">
        <v>266.51</v>
      </c>
    </row>
    <row r="5100" spans="1:4" ht="13.5">
      <c r="A5100" s="263" t="s">
        <v>5408</v>
      </c>
      <c r="B5100" s="263" t="s">
        <v>1125</v>
      </c>
      <c r="C5100" s="264" t="s">
        <v>79</v>
      </c>
      <c r="D5100" s="265">
        <v>185.58</v>
      </c>
    </row>
    <row r="5101" spans="1:4" ht="13.5">
      <c r="A5101" s="263" t="s">
        <v>5596</v>
      </c>
      <c r="B5101" s="263" t="s">
        <v>5597</v>
      </c>
      <c r="C5101" s="264" t="s">
        <v>79</v>
      </c>
      <c r="D5101" s="265">
        <v>544.24</v>
      </c>
    </row>
    <row r="5102" spans="1:4" ht="13.5">
      <c r="A5102" s="263">
        <v>79627</v>
      </c>
      <c r="B5102" s="263" t="s">
        <v>252</v>
      </c>
      <c r="C5102" s="264" t="s">
        <v>79</v>
      </c>
      <c r="D5102" s="265">
        <v>593.48</v>
      </c>
    </row>
    <row r="5103" spans="1:4" ht="13.5">
      <c r="A5103" s="263">
        <v>96358</v>
      </c>
      <c r="B5103" s="263" t="s">
        <v>4897</v>
      </c>
      <c r="C5103" s="264" t="s">
        <v>79</v>
      </c>
      <c r="D5103" s="265">
        <v>78.16</v>
      </c>
    </row>
    <row r="5104" spans="1:4" ht="13.5">
      <c r="A5104" s="263">
        <v>96359</v>
      </c>
      <c r="B5104" s="263" t="s">
        <v>4898</v>
      </c>
      <c r="C5104" s="264" t="s">
        <v>79</v>
      </c>
      <c r="D5104" s="265">
        <v>86.19</v>
      </c>
    </row>
    <row r="5105" spans="1:4" ht="13.5">
      <c r="A5105" s="263">
        <v>96360</v>
      </c>
      <c r="B5105" s="263" t="s">
        <v>4899</v>
      </c>
      <c r="C5105" s="264" t="s">
        <v>79</v>
      </c>
      <c r="D5105" s="265">
        <v>99.65</v>
      </c>
    </row>
    <row r="5106" spans="1:4" ht="13.5">
      <c r="A5106" s="263">
        <v>96361</v>
      </c>
      <c r="B5106" s="263" t="s">
        <v>4900</v>
      </c>
      <c r="C5106" s="264" t="s">
        <v>79</v>
      </c>
      <c r="D5106" s="265">
        <v>115.27</v>
      </c>
    </row>
    <row r="5107" spans="1:4" ht="13.5">
      <c r="A5107" s="263">
        <v>96362</v>
      </c>
      <c r="B5107" s="263" t="s">
        <v>4901</v>
      </c>
      <c r="C5107" s="264" t="s">
        <v>79</v>
      </c>
      <c r="D5107" s="265">
        <v>103.14</v>
      </c>
    </row>
    <row r="5108" spans="1:4" ht="13.5">
      <c r="A5108" s="263">
        <v>96363</v>
      </c>
      <c r="B5108" s="263" t="s">
        <v>4902</v>
      </c>
      <c r="C5108" s="264" t="s">
        <v>79</v>
      </c>
      <c r="D5108" s="265">
        <v>111.42</v>
      </c>
    </row>
    <row r="5109" spans="1:4" ht="13.5">
      <c r="A5109" s="263">
        <v>96364</v>
      </c>
      <c r="B5109" s="263" t="s">
        <v>4903</v>
      </c>
      <c r="C5109" s="264" t="s">
        <v>79</v>
      </c>
      <c r="D5109" s="265">
        <v>124.62</v>
      </c>
    </row>
    <row r="5110" spans="1:4" ht="13.5">
      <c r="A5110" s="263">
        <v>96365</v>
      </c>
      <c r="B5110" s="263" t="s">
        <v>4904</v>
      </c>
      <c r="C5110" s="264" t="s">
        <v>79</v>
      </c>
      <c r="D5110" s="265">
        <v>140.49</v>
      </c>
    </row>
    <row r="5111" spans="1:4" ht="13.5">
      <c r="A5111" s="263">
        <v>96366</v>
      </c>
      <c r="B5111" s="263" t="s">
        <v>4905</v>
      </c>
      <c r="C5111" s="264" t="s">
        <v>79</v>
      </c>
      <c r="D5111" s="265">
        <v>128.12</v>
      </c>
    </row>
    <row r="5112" spans="1:4" ht="13.5">
      <c r="A5112" s="263">
        <v>96367</v>
      </c>
      <c r="B5112" s="263" t="s">
        <v>4906</v>
      </c>
      <c r="C5112" s="264" t="s">
        <v>79</v>
      </c>
      <c r="D5112" s="265">
        <v>136.61000000000001</v>
      </c>
    </row>
    <row r="5113" spans="1:4" ht="13.5">
      <c r="A5113" s="263">
        <v>96368</v>
      </c>
      <c r="B5113" s="263" t="s">
        <v>4907</v>
      </c>
      <c r="C5113" s="264" t="s">
        <v>79</v>
      </c>
      <c r="D5113" s="265">
        <v>149.6</v>
      </c>
    </row>
    <row r="5114" spans="1:4" ht="13.5">
      <c r="A5114" s="263">
        <v>96369</v>
      </c>
      <c r="B5114" s="263" t="s">
        <v>4908</v>
      </c>
      <c r="C5114" s="264" t="s">
        <v>79</v>
      </c>
      <c r="D5114" s="265">
        <v>165.71</v>
      </c>
    </row>
    <row r="5115" spans="1:4" ht="13.5">
      <c r="A5115" s="263">
        <v>96370</v>
      </c>
      <c r="B5115" s="263" t="s">
        <v>4909</v>
      </c>
      <c r="C5115" s="264" t="s">
        <v>79</v>
      </c>
      <c r="D5115" s="265">
        <v>50.18</v>
      </c>
    </row>
    <row r="5116" spans="1:4" ht="13.5">
      <c r="A5116" s="263">
        <v>96371</v>
      </c>
      <c r="B5116" s="263" t="s">
        <v>4910</v>
      </c>
      <c r="C5116" s="264" t="s">
        <v>79</v>
      </c>
      <c r="D5116" s="265">
        <v>58.06</v>
      </c>
    </row>
    <row r="5117" spans="1:4" ht="13.5">
      <c r="A5117" s="263">
        <v>96372</v>
      </c>
      <c r="B5117" s="263" t="s">
        <v>4911</v>
      </c>
      <c r="C5117" s="264" t="s">
        <v>79</v>
      </c>
      <c r="D5117" s="265">
        <v>22.25</v>
      </c>
    </row>
    <row r="5118" spans="1:4" ht="13.5">
      <c r="A5118" s="263">
        <v>96373</v>
      </c>
      <c r="B5118" s="263" t="s">
        <v>4912</v>
      </c>
      <c r="C5118" s="264" t="s">
        <v>20</v>
      </c>
      <c r="D5118" s="265">
        <v>7.81</v>
      </c>
    </row>
    <row r="5119" spans="1:4" ht="13.5">
      <c r="A5119" s="263">
        <v>96374</v>
      </c>
      <c r="B5119" s="263" t="s">
        <v>4913</v>
      </c>
      <c r="C5119" s="264" t="s">
        <v>20</v>
      </c>
      <c r="D5119" s="265">
        <v>15.24</v>
      </c>
    </row>
    <row r="5120" spans="1:4" ht="13.5">
      <c r="A5120" s="263" t="s">
        <v>5363</v>
      </c>
      <c r="B5120" s="263" t="s">
        <v>5364</v>
      </c>
      <c r="C5120" s="264" t="s">
        <v>79</v>
      </c>
      <c r="D5120" s="265">
        <v>54.86</v>
      </c>
    </row>
    <row r="5121" spans="1:4" ht="13.5">
      <c r="A5121" s="263" t="s">
        <v>5365</v>
      </c>
      <c r="B5121" s="263" t="s">
        <v>5366</v>
      </c>
      <c r="C5121" s="264" t="s">
        <v>79</v>
      </c>
      <c r="D5121" s="265">
        <v>112.28</v>
      </c>
    </row>
    <row r="5122" spans="1:4" ht="13.5">
      <c r="A5122" s="263" t="s">
        <v>5251</v>
      </c>
      <c r="B5122" s="263" t="s">
        <v>5252</v>
      </c>
      <c r="C5122" s="264" t="s">
        <v>79</v>
      </c>
      <c r="D5122" s="265">
        <v>53.68</v>
      </c>
    </row>
    <row r="5123" spans="1:4" ht="13.5">
      <c r="A5123" s="263" t="s">
        <v>5253</v>
      </c>
      <c r="B5123" s="263" t="s">
        <v>5254</v>
      </c>
      <c r="C5123" s="264" t="s">
        <v>79</v>
      </c>
      <c r="D5123" s="265">
        <v>39.1</v>
      </c>
    </row>
    <row r="5124" spans="1:4" ht="13.5">
      <c r="A5124" s="263">
        <v>83694</v>
      </c>
      <c r="B5124" s="263" t="s">
        <v>1603</v>
      </c>
      <c r="C5124" s="264" t="s">
        <v>79</v>
      </c>
      <c r="D5124" s="265">
        <v>14.3</v>
      </c>
    </row>
    <row r="5125" spans="1:4" ht="13.5">
      <c r="A5125" s="263" t="s">
        <v>5621</v>
      </c>
      <c r="B5125" s="263" t="s">
        <v>1198</v>
      </c>
      <c r="C5125" s="264" t="s">
        <v>79</v>
      </c>
      <c r="D5125" s="265">
        <v>28.44</v>
      </c>
    </row>
    <row r="5126" spans="1:4" ht="13.5">
      <c r="A5126" s="263">
        <v>83771</v>
      </c>
      <c r="B5126" s="263" t="s">
        <v>301</v>
      </c>
      <c r="C5126" s="264" t="s">
        <v>46</v>
      </c>
      <c r="D5126" s="265">
        <v>7.07</v>
      </c>
    </row>
    <row r="5127" spans="1:4" ht="13.5">
      <c r="A5127" s="263">
        <v>92970</v>
      </c>
      <c r="B5127" s="263" t="s">
        <v>3920</v>
      </c>
      <c r="C5127" s="264" t="s">
        <v>79</v>
      </c>
      <c r="D5127" s="265">
        <v>10.76</v>
      </c>
    </row>
    <row r="5128" spans="1:4" ht="13.5">
      <c r="A5128" s="263">
        <v>72916</v>
      </c>
      <c r="B5128" s="263" t="s">
        <v>1531</v>
      </c>
      <c r="C5128" s="264" t="s">
        <v>46</v>
      </c>
      <c r="D5128" s="265">
        <v>29.98</v>
      </c>
    </row>
    <row r="5129" spans="1:4" ht="13.5">
      <c r="A5129" s="263">
        <v>72919</v>
      </c>
      <c r="B5129" s="263" t="s">
        <v>1532</v>
      </c>
      <c r="C5129" s="264" t="s">
        <v>46</v>
      </c>
      <c r="D5129" s="265">
        <v>44.27</v>
      </c>
    </row>
    <row r="5130" spans="1:4" ht="13.5">
      <c r="A5130" s="263">
        <v>72922</v>
      </c>
      <c r="B5130" s="263" t="s">
        <v>208</v>
      </c>
      <c r="C5130" s="264" t="s">
        <v>46</v>
      </c>
      <c r="D5130" s="265">
        <v>60.93</v>
      </c>
    </row>
    <row r="5131" spans="1:4" ht="13.5">
      <c r="A5131" s="263">
        <v>72923</v>
      </c>
      <c r="B5131" s="263" t="s">
        <v>1533</v>
      </c>
      <c r="C5131" s="264" t="s">
        <v>46</v>
      </c>
      <c r="D5131" s="265">
        <v>67.75</v>
      </c>
    </row>
    <row r="5132" spans="1:4" ht="13.5">
      <c r="A5132" s="263">
        <v>72924</v>
      </c>
      <c r="B5132" s="263" t="s">
        <v>1534</v>
      </c>
      <c r="C5132" s="264" t="s">
        <v>46</v>
      </c>
      <c r="D5132" s="265">
        <v>57.99</v>
      </c>
    </row>
    <row r="5133" spans="1:4" ht="13.5">
      <c r="A5133" s="263">
        <v>72961</v>
      </c>
      <c r="B5133" s="263" t="s">
        <v>211</v>
      </c>
      <c r="C5133" s="264" t="s">
        <v>79</v>
      </c>
      <c r="D5133" s="265">
        <v>1.25</v>
      </c>
    </row>
    <row r="5134" spans="1:4" ht="13.5">
      <c r="A5134" s="263">
        <v>96387</v>
      </c>
      <c r="B5134" s="263" t="s">
        <v>5646</v>
      </c>
      <c r="C5134" s="264" t="s">
        <v>46</v>
      </c>
      <c r="D5134" s="265">
        <v>6.3</v>
      </c>
    </row>
    <row r="5135" spans="1:4" ht="13.5">
      <c r="A5135" s="263">
        <v>96388</v>
      </c>
      <c r="B5135" s="263" t="s">
        <v>5647</v>
      </c>
      <c r="C5135" s="264" t="s">
        <v>46</v>
      </c>
      <c r="D5135" s="265">
        <v>6.03</v>
      </c>
    </row>
    <row r="5136" spans="1:4" ht="13.5">
      <c r="A5136" s="263">
        <v>96389</v>
      </c>
      <c r="B5136" s="263" t="s">
        <v>5648</v>
      </c>
      <c r="C5136" s="264" t="s">
        <v>46</v>
      </c>
      <c r="D5136" s="265">
        <v>31.47</v>
      </c>
    </row>
    <row r="5137" spans="1:4" ht="13.5">
      <c r="A5137" s="263">
        <v>96390</v>
      </c>
      <c r="B5137" s="263" t="s">
        <v>5649</v>
      </c>
      <c r="C5137" s="264" t="s">
        <v>46</v>
      </c>
      <c r="D5137" s="265">
        <v>53.52</v>
      </c>
    </row>
    <row r="5138" spans="1:4" ht="13.5">
      <c r="A5138" s="263">
        <v>96391</v>
      </c>
      <c r="B5138" s="263" t="s">
        <v>5650</v>
      </c>
      <c r="C5138" s="264" t="s">
        <v>46</v>
      </c>
      <c r="D5138" s="265">
        <v>75.2</v>
      </c>
    </row>
    <row r="5139" spans="1:4" ht="13.5">
      <c r="A5139" s="263">
        <v>96392</v>
      </c>
      <c r="B5139" s="263" t="s">
        <v>5651</v>
      </c>
      <c r="C5139" s="264" t="s">
        <v>46</v>
      </c>
      <c r="D5139" s="265">
        <v>100.85</v>
      </c>
    </row>
    <row r="5140" spans="1:4" ht="13.5">
      <c r="A5140" s="263">
        <v>96396</v>
      </c>
      <c r="B5140" s="263" t="s">
        <v>5652</v>
      </c>
      <c r="C5140" s="264" t="s">
        <v>46</v>
      </c>
      <c r="D5140" s="265">
        <v>115.8</v>
      </c>
    </row>
    <row r="5141" spans="1:4" ht="13.5">
      <c r="A5141" s="263">
        <v>96397</v>
      </c>
      <c r="B5141" s="263" t="s">
        <v>5653</v>
      </c>
      <c r="C5141" s="264" t="s">
        <v>46</v>
      </c>
      <c r="D5141" s="265">
        <v>155.34</v>
      </c>
    </row>
    <row r="5142" spans="1:4" ht="13.5">
      <c r="A5142" s="263">
        <v>96398</v>
      </c>
      <c r="B5142" s="263" t="s">
        <v>5654</v>
      </c>
      <c r="C5142" s="264" t="s">
        <v>46</v>
      </c>
      <c r="D5142" s="265">
        <v>171.22</v>
      </c>
    </row>
    <row r="5143" spans="1:4" ht="13.5">
      <c r="A5143" s="263">
        <v>96399</v>
      </c>
      <c r="B5143" s="263" t="s">
        <v>5655</v>
      </c>
      <c r="C5143" s="264" t="s">
        <v>46</v>
      </c>
      <c r="D5143" s="265">
        <v>95.29</v>
      </c>
    </row>
    <row r="5144" spans="1:4" ht="13.5">
      <c r="A5144" s="263">
        <v>96400</v>
      </c>
      <c r="B5144" s="263" t="s">
        <v>5656</v>
      </c>
      <c r="C5144" s="264" t="s">
        <v>46</v>
      </c>
      <c r="D5144" s="265">
        <v>104.2</v>
      </c>
    </row>
    <row r="5145" spans="1:4" ht="13.5">
      <c r="A5145" s="263">
        <v>96401</v>
      </c>
      <c r="B5145" s="263" t="s">
        <v>5657</v>
      </c>
      <c r="C5145" s="264" t="s">
        <v>79</v>
      </c>
      <c r="D5145" s="265">
        <v>7.13</v>
      </c>
    </row>
    <row r="5146" spans="1:4" ht="13.5">
      <c r="A5146" s="263">
        <v>96402</v>
      </c>
      <c r="B5146" s="263" t="s">
        <v>12740</v>
      </c>
      <c r="C5146" s="264" t="s">
        <v>79</v>
      </c>
      <c r="D5146" s="265">
        <v>1.74</v>
      </c>
    </row>
    <row r="5147" spans="1:4" ht="13.5">
      <c r="A5147" s="263">
        <v>72799</v>
      </c>
      <c r="B5147" s="263" t="s">
        <v>1515</v>
      </c>
      <c r="C5147" s="264" t="s">
        <v>79</v>
      </c>
      <c r="D5147" s="265">
        <v>73.09</v>
      </c>
    </row>
    <row r="5148" spans="1:4" ht="13.5">
      <c r="A5148" s="263">
        <v>72942</v>
      </c>
      <c r="B5148" s="263" t="s">
        <v>209</v>
      </c>
      <c r="C5148" s="264" t="s">
        <v>79</v>
      </c>
      <c r="D5148" s="265">
        <v>1.67</v>
      </c>
    </row>
    <row r="5149" spans="1:4" ht="13.5">
      <c r="A5149" s="263">
        <v>72943</v>
      </c>
      <c r="B5149" s="263" t="s">
        <v>210</v>
      </c>
      <c r="C5149" s="264" t="s">
        <v>79</v>
      </c>
      <c r="D5149" s="265">
        <v>2.23</v>
      </c>
    </row>
    <row r="5150" spans="1:4" ht="13.5">
      <c r="A5150" s="263">
        <v>72972</v>
      </c>
      <c r="B5150" s="263" t="s">
        <v>214</v>
      </c>
      <c r="C5150" s="264" t="s">
        <v>79</v>
      </c>
      <c r="D5150" s="265">
        <v>0.78</v>
      </c>
    </row>
    <row r="5151" spans="1:4" ht="13.5">
      <c r="A5151" s="263">
        <v>72973</v>
      </c>
      <c r="B5151" s="263" t="s">
        <v>215</v>
      </c>
      <c r="C5151" s="264" t="s">
        <v>20</v>
      </c>
      <c r="D5151" s="265">
        <v>1.47</v>
      </c>
    </row>
    <row r="5152" spans="1:4" ht="13.5">
      <c r="A5152" s="263">
        <v>72974</v>
      </c>
      <c r="B5152" s="263" t="s">
        <v>216</v>
      </c>
      <c r="C5152" s="264" t="s">
        <v>79</v>
      </c>
      <c r="D5152" s="265">
        <v>4.9000000000000004</v>
      </c>
    </row>
    <row r="5153" spans="1:4" ht="13.5">
      <c r="A5153" s="263">
        <v>72975</v>
      </c>
      <c r="B5153" s="263" t="s">
        <v>217</v>
      </c>
      <c r="C5153" s="264" t="s">
        <v>79</v>
      </c>
      <c r="D5153" s="265">
        <v>0.55000000000000004</v>
      </c>
    </row>
    <row r="5154" spans="1:4" ht="13.5">
      <c r="A5154" s="263">
        <v>72978</v>
      </c>
      <c r="B5154" s="263" t="s">
        <v>1537</v>
      </c>
      <c r="C5154" s="264" t="s">
        <v>20</v>
      </c>
      <c r="D5154" s="265">
        <v>4.9000000000000004</v>
      </c>
    </row>
    <row r="5155" spans="1:4" ht="13.5">
      <c r="A5155" s="263">
        <v>72979</v>
      </c>
      <c r="B5155" s="263" t="s">
        <v>1538</v>
      </c>
      <c r="C5155" s="264" t="s">
        <v>79</v>
      </c>
      <c r="D5155" s="265">
        <v>9.3699999999999992</v>
      </c>
    </row>
    <row r="5156" spans="1:4" ht="13.5">
      <c r="A5156" s="263" t="s">
        <v>5203</v>
      </c>
      <c r="B5156" s="263" t="s">
        <v>1041</v>
      </c>
      <c r="C5156" s="264" t="s">
        <v>79</v>
      </c>
      <c r="D5156" s="265">
        <v>5.22</v>
      </c>
    </row>
    <row r="5157" spans="1:4" ht="13.5">
      <c r="A5157" s="263" t="s">
        <v>5310</v>
      </c>
      <c r="B5157" s="263" t="s">
        <v>5311</v>
      </c>
      <c r="C5157" s="264" t="s">
        <v>46</v>
      </c>
      <c r="D5157" s="265">
        <v>896.11</v>
      </c>
    </row>
    <row r="5158" spans="1:4" ht="13.5">
      <c r="A5158" s="263" t="s">
        <v>5312</v>
      </c>
      <c r="B5158" s="263" t="s">
        <v>5313</v>
      </c>
      <c r="C5158" s="264" t="s">
        <v>46</v>
      </c>
      <c r="D5158" s="265">
        <v>738.1</v>
      </c>
    </row>
    <row r="5159" spans="1:4" ht="13.5">
      <c r="A5159" s="263">
        <v>92391</v>
      </c>
      <c r="B5159" s="263" t="s">
        <v>877</v>
      </c>
      <c r="C5159" s="264" t="s">
        <v>79</v>
      </c>
      <c r="D5159" s="265">
        <v>64.48</v>
      </c>
    </row>
    <row r="5160" spans="1:4" ht="13.5">
      <c r="A5160" s="263">
        <v>92392</v>
      </c>
      <c r="B5160" s="263" t="s">
        <v>878</v>
      </c>
      <c r="C5160" s="264" t="s">
        <v>79</v>
      </c>
      <c r="D5160" s="265">
        <v>67.67</v>
      </c>
    </row>
    <row r="5161" spans="1:4" ht="13.5">
      <c r="A5161" s="263">
        <v>92393</v>
      </c>
      <c r="B5161" s="263" t="s">
        <v>879</v>
      </c>
      <c r="C5161" s="264" t="s">
        <v>79</v>
      </c>
      <c r="D5161" s="265">
        <v>57.46</v>
      </c>
    </row>
    <row r="5162" spans="1:4" ht="13.5">
      <c r="A5162" s="263">
        <v>92394</v>
      </c>
      <c r="B5162" s="263" t="s">
        <v>880</v>
      </c>
      <c r="C5162" s="264" t="s">
        <v>79</v>
      </c>
      <c r="D5162" s="265">
        <v>61.52</v>
      </c>
    </row>
    <row r="5163" spans="1:4" ht="13.5">
      <c r="A5163" s="263">
        <v>92395</v>
      </c>
      <c r="B5163" s="263" t="s">
        <v>881</v>
      </c>
      <c r="C5163" s="264" t="s">
        <v>79</v>
      </c>
      <c r="D5163" s="265">
        <v>77.83</v>
      </c>
    </row>
    <row r="5164" spans="1:4" ht="13.5">
      <c r="A5164" s="263">
        <v>92396</v>
      </c>
      <c r="B5164" s="263" t="s">
        <v>3483</v>
      </c>
      <c r="C5164" s="264" t="s">
        <v>79</v>
      </c>
      <c r="D5164" s="265">
        <v>67.02</v>
      </c>
    </row>
    <row r="5165" spans="1:4" ht="13.5">
      <c r="A5165" s="263">
        <v>92397</v>
      </c>
      <c r="B5165" s="263" t="s">
        <v>3484</v>
      </c>
      <c r="C5165" s="264" t="s">
        <v>79</v>
      </c>
      <c r="D5165" s="265">
        <v>56.5</v>
      </c>
    </row>
    <row r="5166" spans="1:4" ht="13.5">
      <c r="A5166" s="263">
        <v>92398</v>
      </c>
      <c r="B5166" s="263" t="s">
        <v>3485</v>
      </c>
      <c r="C5166" s="264" t="s">
        <v>79</v>
      </c>
      <c r="D5166" s="265">
        <v>63.11</v>
      </c>
    </row>
    <row r="5167" spans="1:4" ht="13.5">
      <c r="A5167" s="263">
        <v>92399</v>
      </c>
      <c r="B5167" s="263" t="s">
        <v>882</v>
      </c>
      <c r="C5167" s="264" t="s">
        <v>79</v>
      </c>
      <c r="D5167" s="265">
        <v>64.31</v>
      </c>
    </row>
    <row r="5168" spans="1:4" ht="13.5">
      <c r="A5168" s="263">
        <v>92400</v>
      </c>
      <c r="B5168" s="263" t="s">
        <v>3486</v>
      </c>
      <c r="C5168" s="264" t="s">
        <v>79</v>
      </c>
      <c r="D5168" s="265">
        <v>77.3</v>
      </c>
    </row>
    <row r="5169" spans="1:4" ht="13.5">
      <c r="A5169" s="263">
        <v>92401</v>
      </c>
      <c r="B5169" s="263" t="s">
        <v>883</v>
      </c>
      <c r="C5169" s="264" t="s">
        <v>79</v>
      </c>
      <c r="D5169" s="265">
        <v>78.59</v>
      </c>
    </row>
    <row r="5170" spans="1:4" ht="13.5">
      <c r="A5170" s="263">
        <v>92402</v>
      </c>
      <c r="B5170" s="263" t="s">
        <v>3487</v>
      </c>
      <c r="C5170" s="264" t="s">
        <v>79</v>
      </c>
      <c r="D5170" s="265">
        <v>68.48</v>
      </c>
    </row>
    <row r="5171" spans="1:4" ht="13.5">
      <c r="A5171" s="263">
        <v>92403</v>
      </c>
      <c r="B5171" s="263" t="s">
        <v>3488</v>
      </c>
      <c r="C5171" s="264" t="s">
        <v>79</v>
      </c>
      <c r="D5171" s="265">
        <v>57.85</v>
      </c>
    </row>
    <row r="5172" spans="1:4" ht="13.5">
      <c r="A5172" s="263">
        <v>92404</v>
      </c>
      <c r="B5172" s="263" t="s">
        <v>3489</v>
      </c>
      <c r="C5172" s="264" t="s">
        <v>79</v>
      </c>
      <c r="D5172" s="265">
        <v>64.45</v>
      </c>
    </row>
    <row r="5173" spans="1:4" ht="13.5">
      <c r="A5173" s="263">
        <v>92405</v>
      </c>
      <c r="B5173" s="263" t="s">
        <v>3490</v>
      </c>
      <c r="C5173" s="264" t="s">
        <v>79</v>
      </c>
      <c r="D5173" s="265">
        <v>65.599999999999994</v>
      </c>
    </row>
    <row r="5174" spans="1:4" ht="13.5">
      <c r="A5174" s="263">
        <v>92406</v>
      </c>
      <c r="B5174" s="263" t="s">
        <v>3491</v>
      </c>
      <c r="C5174" s="264" t="s">
        <v>79</v>
      </c>
      <c r="D5174" s="265">
        <v>78.680000000000007</v>
      </c>
    </row>
    <row r="5175" spans="1:4" ht="13.5">
      <c r="A5175" s="263">
        <v>92407</v>
      </c>
      <c r="B5175" s="263" t="s">
        <v>3492</v>
      </c>
      <c r="C5175" s="264" t="s">
        <v>79</v>
      </c>
      <c r="D5175" s="265">
        <v>79.92</v>
      </c>
    </row>
    <row r="5176" spans="1:4" ht="13.5">
      <c r="A5176" s="263">
        <v>93679</v>
      </c>
      <c r="B5176" s="263" t="s">
        <v>4107</v>
      </c>
      <c r="C5176" s="264" t="s">
        <v>79</v>
      </c>
      <c r="D5176" s="265">
        <v>73.37</v>
      </c>
    </row>
    <row r="5177" spans="1:4" ht="13.5">
      <c r="A5177" s="263">
        <v>93680</v>
      </c>
      <c r="B5177" s="263" t="s">
        <v>4108</v>
      </c>
      <c r="C5177" s="264" t="s">
        <v>79</v>
      </c>
      <c r="D5177" s="265">
        <v>62.58</v>
      </c>
    </row>
    <row r="5178" spans="1:4" ht="13.5">
      <c r="A5178" s="263">
        <v>93681</v>
      </c>
      <c r="B5178" s="263" t="s">
        <v>4109</v>
      </c>
      <c r="C5178" s="264" t="s">
        <v>79</v>
      </c>
      <c r="D5178" s="265">
        <v>75.27</v>
      </c>
    </row>
    <row r="5179" spans="1:4" ht="13.5">
      <c r="A5179" s="263">
        <v>93682</v>
      </c>
      <c r="B5179" s="263" t="s">
        <v>958</v>
      </c>
      <c r="C5179" s="264" t="s">
        <v>79</v>
      </c>
      <c r="D5179" s="265">
        <v>76.58</v>
      </c>
    </row>
    <row r="5180" spans="1:4" ht="13.5">
      <c r="A5180" s="263">
        <v>97114</v>
      </c>
      <c r="B5180" s="263" t="s">
        <v>5788</v>
      </c>
      <c r="C5180" s="264" t="s">
        <v>20</v>
      </c>
      <c r="D5180" s="265">
        <v>0.31</v>
      </c>
    </row>
    <row r="5181" spans="1:4" ht="13.5">
      <c r="A5181" s="263">
        <v>97115</v>
      </c>
      <c r="B5181" s="263" t="s">
        <v>5789</v>
      </c>
      <c r="C5181" s="264" t="s">
        <v>23</v>
      </c>
      <c r="D5181" s="265">
        <v>30.83</v>
      </c>
    </row>
    <row r="5182" spans="1:4" ht="13.5">
      <c r="A5182" s="263">
        <v>97120</v>
      </c>
      <c r="B5182" s="263" t="s">
        <v>5790</v>
      </c>
      <c r="C5182" s="264" t="s">
        <v>23</v>
      </c>
      <c r="D5182" s="265">
        <v>6.57</v>
      </c>
    </row>
    <row r="5183" spans="1:4" ht="13.5">
      <c r="A5183" s="263">
        <v>97802</v>
      </c>
      <c r="B5183" s="263" t="s">
        <v>6083</v>
      </c>
      <c r="C5183" s="264" t="s">
        <v>79</v>
      </c>
      <c r="D5183" s="265">
        <v>4.68</v>
      </c>
    </row>
    <row r="5184" spans="1:4" ht="13.5">
      <c r="A5184" s="263">
        <v>97803</v>
      </c>
      <c r="B5184" s="263" t="s">
        <v>6084</v>
      </c>
      <c r="C5184" s="264" t="s">
        <v>79</v>
      </c>
      <c r="D5184" s="265">
        <v>5.69</v>
      </c>
    </row>
    <row r="5185" spans="1:4" ht="13.5">
      <c r="A5185" s="263">
        <v>97805</v>
      </c>
      <c r="B5185" s="263" t="s">
        <v>6085</v>
      </c>
      <c r="C5185" s="264" t="s">
        <v>79</v>
      </c>
      <c r="D5185" s="265">
        <v>9.8800000000000008</v>
      </c>
    </row>
    <row r="5186" spans="1:4" ht="13.5">
      <c r="A5186" s="263">
        <v>97806</v>
      </c>
      <c r="B5186" s="263" t="s">
        <v>6086</v>
      </c>
      <c r="C5186" s="264" t="s">
        <v>79</v>
      </c>
      <c r="D5186" s="265">
        <v>12.26</v>
      </c>
    </row>
    <row r="5187" spans="1:4" ht="13.5">
      <c r="A5187" s="263">
        <v>97807</v>
      </c>
      <c r="B5187" s="263" t="s">
        <v>6087</v>
      </c>
      <c r="C5187" s="264" t="s">
        <v>79</v>
      </c>
      <c r="D5187" s="265">
        <v>14.11</v>
      </c>
    </row>
    <row r="5188" spans="1:4" ht="13.5">
      <c r="A5188" s="263">
        <v>97809</v>
      </c>
      <c r="B5188" s="263" t="s">
        <v>6088</v>
      </c>
      <c r="C5188" s="264" t="s">
        <v>79</v>
      </c>
      <c r="D5188" s="265">
        <v>17.48</v>
      </c>
    </row>
    <row r="5189" spans="1:4" ht="13.5">
      <c r="A5189" s="263">
        <v>97810</v>
      </c>
      <c r="B5189" s="263" t="s">
        <v>6089</v>
      </c>
      <c r="C5189" s="264" t="s">
        <v>79</v>
      </c>
      <c r="D5189" s="265">
        <v>19.86</v>
      </c>
    </row>
    <row r="5190" spans="1:4" ht="13.5">
      <c r="A5190" s="263">
        <v>97811</v>
      </c>
      <c r="B5190" s="263" t="s">
        <v>6090</v>
      </c>
      <c r="C5190" s="264" t="s">
        <v>79</v>
      </c>
      <c r="D5190" s="265">
        <v>21.75</v>
      </c>
    </row>
    <row r="5191" spans="1:4" ht="13.5">
      <c r="A5191" s="263">
        <v>97813</v>
      </c>
      <c r="B5191" s="263" t="s">
        <v>6091</v>
      </c>
      <c r="C5191" s="264" t="s">
        <v>79</v>
      </c>
      <c r="D5191" s="265">
        <v>4.84</v>
      </c>
    </row>
    <row r="5192" spans="1:4" ht="13.5">
      <c r="A5192" s="263">
        <v>97814</v>
      </c>
      <c r="B5192" s="263" t="s">
        <v>6092</v>
      </c>
      <c r="C5192" s="264" t="s">
        <v>79</v>
      </c>
      <c r="D5192" s="265">
        <v>5.85</v>
      </c>
    </row>
    <row r="5193" spans="1:4" ht="13.5">
      <c r="A5193" s="263">
        <v>97816</v>
      </c>
      <c r="B5193" s="263" t="s">
        <v>6093</v>
      </c>
      <c r="C5193" s="264" t="s">
        <v>79</v>
      </c>
      <c r="D5193" s="265">
        <v>10.36</v>
      </c>
    </row>
    <row r="5194" spans="1:4" ht="13.5">
      <c r="A5194" s="263">
        <v>97817</v>
      </c>
      <c r="B5194" s="263" t="s">
        <v>6094</v>
      </c>
      <c r="C5194" s="264" t="s">
        <v>79</v>
      </c>
      <c r="D5194" s="265">
        <v>12.73</v>
      </c>
    </row>
    <row r="5195" spans="1:4" ht="13.5">
      <c r="A5195" s="263">
        <v>97818</v>
      </c>
      <c r="B5195" s="263" t="s">
        <v>6095</v>
      </c>
      <c r="C5195" s="264" t="s">
        <v>79</v>
      </c>
      <c r="D5195" s="265">
        <v>14.78</v>
      </c>
    </row>
    <row r="5196" spans="1:4" ht="13.5">
      <c r="A5196" s="263">
        <v>97820</v>
      </c>
      <c r="B5196" s="263" t="s">
        <v>6096</v>
      </c>
      <c r="C5196" s="264" t="s">
        <v>79</v>
      </c>
      <c r="D5196" s="265">
        <v>18.47</v>
      </c>
    </row>
    <row r="5197" spans="1:4" ht="13.5">
      <c r="A5197" s="263">
        <v>97821</v>
      </c>
      <c r="B5197" s="263" t="s">
        <v>6097</v>
      </c>
      <c r="C5197" s="264" t="s">
        <v>79</v>
      </c>
      <c r="D5197" s="265">
        <v>20.85</v>
      </c>
    </row>
    <row r="5198" spans="1:4" ht="13.5">
      <c r="A5198" s="263">
        <v>97822</v>
      </c>
      <c r="B5198" s="263" t="s">
        <v>6098</v>
      </c>
      <c r="C5198" s="264" t="s">
        <v>79</v>
      </c>
      <c r="D5198" s="265">
        <v>22.89</v>
      </c>
    </row>
    <row r="5199" spans="1:4" ht="13.5">
      <c r="A5199" s="263">
        <v>72947</v>
      </c>
      <c r="B5199" s="263" t="s">
        <v>1536</v>
      </c>
      <c r="C5199" s="264" t="s">
        <v>79</v>
      </c>
      <c r="D5199" s="265">
        <v>11.13</v>
      </c>
    </row>
    <row r="5200" spans="1:4" ht="13.5">
      <c r="A5200" s="263">
        <v>83693</v>
      </c>
      <c r="B5200" s="263" t="s">
        <v>295</v>
      </c>
      <c r="C5200" s="264" t="s">
        <v>79</v>
      </c>
      <c r="D5200" s="265">
        <v>3</v>
      </c>
    </row>
    <row r="5201" spans="1:4" ht="13.5">
      <c r="A5201" s="263" t="s">
        <v>5223</v>
      </c>
      <c r="B5201" s="263" t="s">
        <v>5224</v>
      </c>
      <c r="C5201" s="264" t="s">
        <v>20</v>
      </c>
      <c r="D5201" s="265">
        <v>488.78</v>
      </c>
    </row>
    <row r="5202" spans="1:4" ht="13.5">
      <c r="A5202" s="263" t="s">
        <v>5225</v>
      </c>
      <c r="B5202" s="263" t="s">
        <v>1044</v>
      </c>
      <c r="C5202" s="264" t="s">
        <v>20</v>
      </c>
      <c r="D5202" s="265">
        <v>419.89</v>
      </c>
    </row>
    <row r="5203" spans="1:4" ht="13.5">
      <c r="A5203" s="263" t="s">
        <v>5622</v>
      </c>
      <c r="B5203" s="263" t="s">
        <v>5623</v>
      </c>
      <c r="C5203" s="264" t="s">
        <v>79</v>
      </c>
      <c r="D5203" s="265">
        <v>4.87</v>
      </c>
    </row>
    <row r="5204" spans="1:4" ht="13.5">
      <c r="A5204" s="263">
        <v>72962</v>
      </c>
      <c r="B5204" s="263" t="s">
        <v>212</v>
      </c>
      <c r="C5204" s="264" t="s">
        <v>94</v>
      </c>
      <c r="D5204" s="265">
        <v>330.52</v>
      </c>
    </row>
    <row r="5205" spans="1:4" ht="13.5">
      <c r="A5205" s="263">
        <v>72963</v>
      </c>
      <c r="B5205" s="263" t="s">
        <v>213</v>
      </c>
      <c r="C5205" s="264" t="s">
        <v>94</v>
      </c>
      <c r="D5205" s="265">
        <v>276.64999999999998</v>
      </c>
    </row>
    <row r="5206" spans="1:4" ht="13.5">
      <c r="A5206" s="263" t="s">
        <v>12741</v>
      </c>
      <c r="B5206" s="263" t="s">
        <v>12742</v>
      </c>
      <c r="C5206" s="264" t="s">
        <v>46</v>
      </c>
      <c r="D5206" s="265">
        <v>545.05999999999995</v>
      </c>
    </row>
    <row r="5207" spans="1:4" ht="13.5">
      <c r="A5207" s="263">
        <v>95990</v>
      </c>
      <c r="B5207" s="263" t="s">
        <v>5914</v>
      </c>
      <c r="C5207" s="264" t="s">
        <v>46</v>
      </c>
      <c r="D5207" s="265">
        <v>907.67</v>
      </c>
    </row>
    <row r="5208" spans="1:4" ht="13.5">
      <c r="A5208" s="263">
        <v>95992</v>
      </c>
      <c r="B5208" s="263" t="s">
        <v>5915</v>
      </c>
      <c r="C5208" s="264" t="s">
        <v>46</v>
      </c>
      <c r="D5208" s="265">
        <v>848.16</v>
      </c>
    </row>
    <row r="5209" spans="1:4" ht="13.5">
      <c r="A5209" s="263">
        <v>95993</v>
      </c>
      <c r="B5209" s="263" t="s">
        <v>5916</v>
      </c>
      <c r="C5209" s="264" t="s">
        <v>46</v>
      </c>
      <c r="D5209" s="265">
        <v>877.8</v>
      </c>
    </row>
    <row r="5210" spans="1:4" ht="13.5">
      <c r="A5210" s="263">
        <v>95994</v>
      </c>
      <c r="B5210" s="263" t="s">
        <v>5917</v>
      </c>
      <c r="C5210" s="264" t="s">
        <v>46</v>
      </c>
      <c r="D5210" s="265">
        <v>826.6</v>
      </c>
    </row>
    <row r="5211" spans="1:4" ht="13.5">
      <c r="A5211" s="263">
        <v>95995</v>
      </c>
      <c r="B5211" s="263" t="s">
        <v>5918</v>
      </c>
      <c r="C5211" s="264" t="s">
        <v>46</v>
      </c>
      <c r="D5211" s="265">
        <v>859.19</v>
      </c>
    </row>
    <row r="5212" spans="1:4" ht="13.5">
      <c r="A5212" s="263">
        <v>95996</v>
      </c>
      <c r="B5212" s="263" t="s">
        <v>5919</v>
      </c>
      <c r="C5212" s="264" t="s">
        <v>46</v>
      </c>
      <c r="D5212" s="265">
        <v>813.18</v>
      </c>
    </row>
    <row r="5213" spans="1:4" ht="13.5">
      <c r="A5213" s="263">
        <v>95997</v>
      </c>
      <c r="B5213" s="263" t="s">
        <v>5920</v>
      </c>
      <c r="C5213" s="264" t="s">
        <v>46</v>
      </c>
      <c r="D5213" s="265">
        <v>847.82</v>
      </c>
    </row>
    <row r="5214" spans="1:4" ht="13.5">
      <c r="A5214" s="263">
        <v>95998</v>
      </c>
      <c r="B5214" s="263" t="s">
        <v>5921</v>
      </c>
      <c r="C5214" s="264" t="s">
        <v>46</v>
      </c>
      <c r="D5214" s="265">
        <v>804.98</v>
      </c>
    </row>
    <row r="5215" spans="1:4" ht="13.5">
      <c r="A5215" s="263">
        <v>95999</v>
      </c>
      <c r="B5215" s="263" t="s">
        <v>5922</v>
      </c>
      <c r="C5215" s="264" t="s">
        <v>46</v>
      </c>
      <c r="D5215" s="265">
        <v>839.72</v>
      </c>
    </row>
    <row r="5216" spans="1:4" ht="13.5">
      <c r="A5216" s="263">
        <v>96000</v>
      </c>
      <c r="B5216" s="263" t="s">
        <v>5923</v>
      </c>
      <c r="C5216" s="264" t="s">
        <v>46</v>
      </c>
      <c r="D5216" s="265">
        <v>799.15</v>
      </c>
    </row>
    <row r="5217" spans="1:4" ht="13.5">
      <c r="A5217" s="263">
        <v>96001</v>
      </c>
      <c r="B5217" s="263" t="s">
        <v>5924</v>
      </c>
      <c r="C5217" s="264" t="s">
        <v>79</v>
      </c>
      <c r="D5217" s="265">
        <v>4.95</v>
      </c>
    </row>
    <row r="5218" spans="1:4" ht="13.5">
      <c r="A5218" s="263">
        <v>96002</v>
      </c>
      <c r="B5218" s="263" t="s">
        <v>5925</v>
      </c>
      <c r="C5218" s="264" t="s">
        <v>79</v>
      </c>
      <c r="D5218" s="265">
        <v>5.7</v>
      </c>
    </row>
    <row r="5219" spans="1:4" ht="13.5">
      <c r="A5219" s="263">
        <v>96393</v>
      </c>
      <c r="B5219" s="263" t="s">
        <v>4914</v>
      </c>
      <c r="C5219" s="264" t="s">
        <v>46</v>
      </c>
      <c r="D5219" s="265">
        <v>110.06</v>
      </c>
    </row>
    <row r="5220" spans="1:4" ht="13.5">
      <c r="A5220" s="263">
        <v>96394</v>
      </c>
      <c r="B5220" s="263" t="s">
        <v>4915</v>
      </c>
      <c r="C5220" s="264" t="s">
        <v>46</v>
      </c>
      <c r="D5220" s="265">
        <v>148.93</v>
      </c>
    </row>
    <row r="5221" spans="1:4" ht="13.5">
      <c r="A5221" s="263">
        <v>96395</v>
      </c>
      <c r="B5221" s="263" t="s">
        <v>4916</v>
      </c>
      <c r="C5221" s="264" t="s">
        <v>46</v>
      </c>
      <c r="D5221" s="265">
        <v>165.5</v>
      </c>
    </row>
    <row r="5222" spans="1:4" ht="13.5">
      <c r="A5222" s="263">
        <v>73445</v>
      </c>
      <c r="B5222" s="263" t="s">
        <v>1546</v>
      </c>
      <c r="C5222" s="264" t="s">
        <v>79</v>
      </c>
      <c r="D5222" s="265">
        <v>7.51</v>
      </c>
    </row>
    <row r="5223" spans="1:4" ht="13.5">
      <c r="A5223" s="263">
        <v>73446</v>
      </c>
      <c r="B5223" s="263" t="s">
        <v>224</v>
      </c>
      <c r="C5223" s="264" t="s">
        <v>79</v>
      </c>
      <c r="D5223" s="265">
        <v>17.13</v>
      </c>
    </row>
    <row r="5224" spans="1:4" ht="13.5">
      <c r="A5224" s="263" t="s">
        <v>5536</v>
      </c>
      <c r="B5224" s="263" t="s">
        <v>1170</v>
      </c>
      <c r="C5224" s="264" t="s">
        <v>79</v>
      </c>
      <c r="D5224" s="265">
        <v>14.13</v>
      </c>
    </row>
    <row r="5225" spans="1:4" ht="13.5">
      <c r="A5225" s="263" t="s">
        <v>5537</v>
      </c>
      <c r="B5225" s="263" t="s">
        <v>1171</v>
      </c>
      <c r="C5225" s="264" t="s">
        <v>79</v>
      </c>
      <c r="D5225" s="265">
        <v>17.68</v>
      </c>
    </row>
    <row r="5226" spans="1:4" ht="13.5">
      <c r="A5226" s="263">
        <v>79462</v>
      </c>
      <c r="B5226" s="263" t="s">
        <v>242</v>
      </c>
      <c r="C5226" s="264" t="s">
        <v>79</v>
      </c>
      <c r="D5226" s="265">
        <v>44.45</v>
      </c>
    </row>
    <row r="5227" spans="1:4" ht="13.5">
      <c r="A5227" s="263" t="s">
        <v>5611</v>
      </c>
      <c r="B5227" s="263" t="s">
        <v>5612</v>
      </c>
      <c r="C5227" s="264" t="s">
        <v>79</v>
      </c>
      <c r="D5227" s="265">
        <v>10.79</v>
      </c>
    </row>
    <row r="5228" spans="1:4" ht="13.5">
      <c r="A5228" s="263">
        <v>84651</v>
      </c>
      <c r="B5228" s="263" t="s">
        <v>323</v>
      </c>
      <c r="C5228" s="264" t="s">
        <v>79</v>
      </c>
      <c r="D5228" s="265">
        <v>8.4</v>
      </c>
    </row>
    <row r="5229" spans="1:4" ht="13.5">
      <c r="A5229" s="263">
        <v>88411</v>
      </c>
      <c r="B5229" s="263" t="s">
        <v>2117</v>
      </c>
      <c r="C5229" s="264" t="s">
        <v>79</v>
      </c>
      <c r="D5229" s="265">
        <v>1.67</v>
      </c>
    </row>
    <row r="5230" spans="1:4" ht="13.5">
      <c r="A5230" s="263">
        <v>88412</v>
      </c>
      <c r="B5230" s="263" t="s">
        <v>2118</v>
      </c>
      <c r="C5230" s="264" t="s">
        <v>79</v>
      </c>
      <c r="D5230" s="265">
        <v>1.19</v>
      </c>
    </row>
    <row r="5231" spans="1:4" ht="13.5">
      <c r="A5231" s="263">
        <v>88413</v>
      </c>
      <c r="B5231" s="263" t="s">
        <v>505</v>
      </c>
      <c r="C5231" s="264" t="s">
        <v>79</v>
      </c>
      <c r="D5231" s="265">
        <v>2.64</v>
      </c>
    </row>
    <row r="5232" spans="1:4" ht="13.5">
      <c r="A5232" s="263">
        <v>88414</v>
      </c>
      <c r="B5232" s="263" t="s">
        <v>506</v>
      </c>
      <c r="C5232" s="264" t="s">
        <v>79</v>
      </c>
      <c r="D5232" s="265">
        <v>2.96</v>
      </c>
    </row>
    <row r="5233" spans="1:4" ht="13.5">
      <c r="A5233" s="263">
        <v>88415</v>
      </c>
      <c r="B5233" s="263" t="s">
        <v>2119</v>
      </c>
      <c r="C5233" s="264" t="s">
        <v>79</v>
      </c>
      <c r="D5233" s="265">
        <v>1.83</v>
      </c>
    </row>
    <row r="5234" spans="1:4" ht="13.5">
      <c r="A5234" s="263">
        <v>88416</v>
      </c>
      <c r="B5234" s="263" t="s">
        <v>2120</v>
      </c>
      <c r="C5234" s="264" t="s">
        <v>79</v>
      </c>
      <c r="D5234" s="265">
        <v>14.12</v>
      </c>
    </row>
    <row r="5235" spans="1:4" ht="13.5">
      <c r="A5235" s="263">
        <v>88417</v>
      </c>
      <c r="B5235" s="263" t="s">
        <v>2121</v>
      </c>
      <c r="C5235" s="264" t="s">
        <v>79</v>
      </c>
      <c r="D5235" s="265">
        <v>12.4</v>
      </c>
    </row>
    <row r="5236" spans="1:4" ht="13.5">
      <c r="A5236" s="263">
        <v>88420</v>
      </c>
      <c r="B5236" s="263" t="s">
        <v>2122</v>
      </c>
      <c r="C5236" s="264" t="s">
        <v>79</v>
      </c>
      <c r="D5236" s="265">
        <v>17.600000000000001</v>
      </c>
    </row>
    <row r="5237" spans="1:4" ht="13.5">
      <c r="A5237" s="263">
        <v>88421</v>
      </c>
      <c r="B5237" s="263" t="s">
        <v>2123</v>
      </c>
      <c r="C5237" s="264" t="s">
        <v>79</v>
      </c>
      <c r="D5237" s="265">
        <v>18.7</v>
      </c>
    </row>
    <row r="5238" spans="1:4" ht="13.5">
      <c r="A5238" s="263">
        <v>88423</v>
      </c>
      <c r="B5238" s="263" t="s">
        <v>510</v>
      </c>
      <c r="C5238" s="264" t="s">
        <v>79</v>
      </c>
      <c r="D5238" s="265">
        <v>14.66</v>
      </c>
    </row>
    <row r="5239" spans="1:4" ht="13.5">
      <c r="A5239" s="263">
        <v>88424</v>
      </c>
      <c r="B5239" s="263" t="s">
        <v>2124</v>
      </c>
      <c r="C5239" s="264" t="s">
        <v>79</v>
      </c>
      <c r="D5239" s="265">
        <v>16.489999999999998</v>
      </c>
    </row>
    <row r="5240" spans="1:4" ht="13.5">
      <c r="A5240" s="263">
        <v>88426</v>
      </c>
      <c r="B5240" s="263" t="s">
        <v>2125</v>
      </c>
      <c r="C5240" s="264" t="s">
        <v>79</v>
      </c>
      <c r="D5240" s="265">
        <v>13.51</v>
      </c>
    </row>
    <row r="5241" spans="1:4" ht="13.5">
      <c r="A5241" s="263">
        <v>88428</v>
      </c>
      <c r="B5241" s="263" t="s">
        <v>2127</v>
      </c>
      <c r="C5241" s="264" t="s">
        <v>79</v>
      </c>
      <c r="D5241" s="265">
        <v>22.47</v>
      </c>
    </row>
    <row r="5242" spans="1:4" ht="13.5">
      <c r="A5242" s="263">
        <v>88429</v>
      </c>
      <c r="B5242" s="263" t="s">
        <v>2128</v>
      </c>
      <c r="C5242" s="264" t="s">
        <v>79</v>
      </c>
      <c r="D5242" s="265">
        <v>24.37</v>
      </c>
    </row>
    <row r="5243" spans="1:4" ht="13.5">
      <c r="A5243" s="263">
        <v>88431</v>
      </c>
      <c r="B5243" s="263" t="s">
        <v>513</v>
      </c>
      <c r="C5243" s="264" t="s">
        <v>79</v>
      </c>
      <c r="D5243" s="265">
        <v>17.420000000000002</v>
      </c>
    </row>
    <row r="5244" spans="1:4" ht="13.5">
      <c r="A5244" s="263">
        <v>88432</v>
      </c>
      <c r="B5244" s="263" t="s">
        <v>514</v>
      </c>
      <c r="C5244" s="264" t="s">
        <v>79</v>
      </c>
      <c r="D5244" s="265">
        <v>12.47</v>
      </c>
    </row>
    <row r="5245" spans="1:4" ht="13.5">
      <c r="A5245" s="263">
        <v>88482</v>
      </c>
      <c r="B5245" s="263" t="s">
        <v>522</v>
      </c>
      <c r="C5245" s="264" t="s">
        <v>79</v>
      </c>
      <c r="D5245" s="265">
        <v>2.09</v>
      </c>
    </row>
    <row r="5246" spans="1:4" ht="13.5">
      <c r="A5246" s="263">
        <v>88483</v>
      </c>
      <c r="B5246" s="263" t="s">
        <v>84</v>
      </c>
      <c r="C5246" s="264" t="s">
        <v>79</v>
      </c>
      <c r="D5246" s="265">
        <v>1.88</v>
      </c>
    </row>
    <row r="5247" spans="1:4" ht="13.5">
      <c r="A5247" s="263">
        <v>88484</v>
      </c>
      <c r="B5247" s="263" t="s">
        <v>523</v>
      </c>
      <c r="C5247" s="264" t="s">
        <v>79</v>
      </c>
      <c r="D5247" s="265">
        <v>1.85</v>
      </c>
    </row>
    <row r="5248" spans="1:4" ht="13.5">
      <c r="A5248" s="263">
        <v>88485</v>
      </c>
      <c r="B5248" s="263" t="s">
        <v>73</v>
      </c>
      <c r="C5248" s="264" t="s">
        <v>79</v>
      </c>
      <c r="D5248" s="265">
        <v>1.56</v>
      </c>
    </row>
    <row r="5249" spans="1:4" ht="13.5">
      <c r="A5249" s="263">
        <v>88486</v>
      </c>
      <c r="B5249" s="263" t="s">
        <v>524</v>
      </c>
      <c r="C5249" s="264" t="s">
        <v>79</v>
      </c>
      <c r="D5249" s="265">
        <v>9.16</v>
      </c>
    </row>
    <row r="5250" spans="1:4" ht="13.5">
      <c r="A5250" s="263">
        <v>88487</v>
      </c>
      <c r="B5250" s="263" t="s">
        <v>2135</v>
      </c>
      <c r="C5250" s="264" t="s">
        <v>79</v>
      </c>
      <c r="D5250" s="265">
        <v>8.23</v>
      </c>
    </row>
    <row r="5251" spans="1:4" ht="13.5">
      <c r="A5251" s="263">
        <v>88488</v>
      </c>
      <c r="B5251" s="263" t="s">
        <v>2136</v>
      </c>
      <c r="C5251" s="264" t="s">
        <v>79</v>
      </c>
      <c r="D5251" s="265">
        <v>11.71</v>
      </c>
    </row>
    <row r="5252" spans="1:4" ht="13.5">
      <c r="A5252" s="263">
        <v>88489</v>
      </c>
      <c r="B5252" s="263" t="s">
        <v>48</v>
      </c>
      <c r="C5252" s="264" t="s">
        <v>79</v>
      </c>
      <c r="D5252" s="265">
        <v>10.38</v>
      </c>
    </row>
    <row r="5253" spans="1:4" ht="13.5">
      <c r="A5253" s="263">
        <v>88490</v>
      </c>
      <c r="B5253" s="263" t="s">
        <v>2137</v>
      </c>
      <c r="C5253" s="264" t="s">
        <v>79</v>
      </c>
      <c r="D5253" s="265">
        <v>6.79</v>
      </c>
    </row>
    <row r="5254" spans="1:4" ht="13.5">
      <c r="A5254" s="263">
        <v>88491</v>
      </c>
      <c r="B5254" s="263" t="s">
        <v>2138</v>
      </c>
      <c r="C5254" s="264" t="s">
        <v>79</v>
      </c>
      <c r="D5254" s="265">
        <v>6.57</v>
      </c>
    </row>
    <row r="5255" spans="1:4" ht="13.5">
      <c r="A5255" s="263">
        <v>88492</v>
      </c>
      <c r="B5255" s="263" t="s">
        <v>2139</v>
      </c>
      <c r="C5255" s="264" t="s">
        <v>79</v>
      </c>
      <c r="D5255" s="265">
        <v>8.1300000000000008</v>
      </c>
    </row>
    <row r="5256" spans="1:4" ht="13.5">
      <c r="A5256" s="263">
        <v>88493</v>
      </c>
      <c r="B5256" s="263" t="s">
        <v>2140</v>
      </c>
      <c r="C5256" s="264" t="s">
        <v>79</v>
      </c>
      <c r="D5256" s="265">
        <v>7.82</v>
      </c>
    </row>
    <row r="5257" spans="1:4" ht="13.5">
      <c r="A5257" s="263">
        <v>88494</v>
      </c>
      <c r="B5257" s="263" t="s">
        <v>525</v>
      </c>
      <c r="C5257" s="264" t="s">
        <v>79</v>
      </c>
      <c r="D5257" s="265">
        <v>13.84</v>
      </c>
    </row>
    <row r="5258" spans="1:4" ht="13.5">
      <c r="A5258" s="263">
        <v>88495</v>
      </c>
      <c r="B5258" s="263" t="s">
        <v>526</v>
      </c>
      <c r="C5258" s="264" t="s">
        <v>79</v>
      </c>
      <c r="D5258" s="265">
        <v>7.51</v>
      </c>
    </row>
    <row r="5259" spans="1:4" ht="13.5">
      <c r="A5259" s="263">
        <v>88496</v>
      </c>
      <c r="B5259" s="263" t="s">
        <v>527</v>
      </c>
      <c r="C5259" s="264" t="s">
        <v>79</v>
      </c>
      <c r="D5259" s="265">
        <v>18.78</v>
      </c>
    </row>
    <row r="5260" spans="1:4" ht="13.5">
      <c r="A5260" s="263">
        <v>88497</v>
      </c>
      <c r="B5260" s="263" t="s">
        <v>2141</v>
      </c>
      <c r="C5260" s="264" t="s">
        <v>79</v>
      </c>
      <c r="D5260" s="265">
        <v>10.32</v>
      </c>
    </row>
    <row r="5261" spans="1:4" ht="13.5">
      <c r="A5261" s="263">
        <v>95305</v>
      </c>
      <c r="B5261" s="263" t="s">
        <v>1021</v>
      </c>
      <c r="C5261" s="264" t="s">
        <v>79</v>
      </c>
      <c r="D5261" s="265">
        <v>10.78</v>
      </c>
    </row>
    <row r="5262" spans="1:4" ht="13.5">
      <c r="A5262" s="263">
        <v>95306</v>
      </c>
      <c r="B5262" s="263" t="s">
        <v>1022</v>
      </c>
      <c r="C5262" s="264" t="s">
        <v>79</v>
      </c>
      <c r="D5262" s="265">
        <v>12.46</v>
      </c>
    </row>
    <row r="5263" spans="1:4" ht="13.5">
      <c r="A5263" s="263">
        <v>95622</v>
      </c>
      <c r="B5263" s="263" t="s">
        <v>1033</v>
      </c>
      <c r="C5263" s="264" t="s">
        <v>79</v>
      </c>
      <c r="D5263" s="265">
        <v>10.34</v>
      </c>
    </row>
    <row r="5264" spans="1:4" ht="13.5">
      <c r="A5264" s="263">
        <v>95623</v>
      </c>
      <c r="B5264" s="263" t="s">
        <v>1034</v>
      </c>
      <c r="C5264" s="264" t="s">
        <v>79</v>
      </c>
      <c r="D5264" s="265">
        <v>7.99</v>
      </c>
    </row>
    <row r="5265" spans="1:4" ht="13.5">
      <c r="A5265" s="263">
        <v>95624</v>
      </c>
      <c r="B5265" s="263" t="s">
        <v>4683</v>
      </c>
      <c r="C5265" s="264" t="s">
        <v>79</v>
      </c>
      <c r="D5265" s="265">
        <v>15.12</v>
      </c>
    </row>
    <row r="5266" spans="1:4" ht="13.5">
      <c r="A5266" s="263">
        <v>95625</v>
      </c>
      <c r="B5266" s="263" t="s">
        <v>4684</v>
      </c>
      <c r="C5266" s="264" t="s">
        <v>79</v>
      </c>
      <c r="D5266" s="265">
        <v>16.62</v>
      </c>
    </row>
    <row r="5267" spans="1:4" ht="13.5">
      <c r="A5267" s="263">
        <v>95626</v>
      </c>
      <c r="B5267" s="263" t="s">
        <v>1035</v>
      </c>
      <c r="C5267" s="264" t="s">
        <v>79</v>
      </c>
      <c r="D5267" s="265">
        <v>11.1</v>
      </c>
    </row>
    <row r="5268" spans="1:4" ht="13.5">
      <c r="A5268" s="263">
        <v>96126</v>
      </c>
      <c r="B5268" s="263" t="s">
        <v>4838</v>
      </c>
      <c r="C5268" s="264" t="s">
        <v>79</v>
      </c>
      <c r="D5268" s="265">
        <v>12.41</v>
      </c>
    </row>
    <row r="5269" spans="1:4" ht="13.5">
      <c r="A5269" s="263">
        <v>96127</v>
      </c>
      <c r="B5269" s="263" t="s">
        <v>4839</v>
      </c>
      <c r="C5269" s="264" t="s">
        <v>79</v>
      </c>
      <c r="D5269" s="265">
        <v>9.4700000000000006</v>
      </c>
    </row>
    <row r="5270" spans="1:4" ht="13.5">
      <c r="A5270" s="263">
        <v>96128</v>
      </c>
      <c r="B5270" s="263" t="s">
        <v>4840</v>
      </c>
      <c r="C5270" s="264" t="s">
        <v>79</v>
      </c>
      <c r="D5270" s="265">
        <v>18.36</v>
      </c>
    </row>
    <row r="5271" spans="1:4" ht="13.5">
      <c r="A5271" s="263">
        <v>96129</v>
      </c>
      <c r="B5271" s="263" t="s">
        <v>4841</v>
      </c>
      <c r="C5271" s="264" t="s">
        <v>79</v>
      </c>
      <c r="D5271" s="265">
        <v>20.25</v>
      </c>
    </row>
    <row r="5272" spans="1:4" ht="13.5">
      <c r="A5272" s="263">
        <v>96130</v>
      </c>
      <c r="B5272" s="263" t="s">
        <v>4842</v>
      </c>
      <c r="C5272" s="264" t="s">
        <v>79</v>
      </c>
      <c r="D5272" s="265">
        <v>13.33</v>
      </c>
    </row>
    <row r="5273" spans="1:4" ht="13.5">
      <c r="A5273" s="263">
        <v>96131</v>
      </c>
      <c r="B5273" s="263" t="s">
        <v>4843</v>
      </c>
      <c r="C5273" s="264" t="s">
        <v>79</v>
      </c>
      <c r="D5273" s="265">
        <v>17.16</v>
      </c>
    </row>
    <row r="5274" spans="1:4" ht="13.5">
      <c r="A5274" s="263">
        <v>96132</v>
      </c>
      <c r="B5274" s="263" t="s">
        <v>4844</v>
      </c>
      <c r="C5274" s="264" t="s">
        <v>79</v>
      </c>
      <c r="D5274" s="265">
        <v>13.25</v>
      </c>
    </row>
    <row r="5275" spans="1:4" ht="13.5">
      <c r="A5275" s="263">
        <v>96133</v>
      </c>
      <c r="B5275" s="263" t="s">
        <v>4845</v>
      </c>
      <c r="C5275" s="264" t="s">
        <v>79</v>
      </c>
      <c r="D5275" s="265">
        <v>25.06</v>
      </c>
    </row>
    <row r="5276" spans="1:4" ht="13.5">
      <c r="A5276" s="263">
        <v>96134</v>
      </c>
      <c r="B5276" s="263" t="s">
        <v>4846</v>
      </c>
      <c r="C5276" s="264" t="s">
        <v>79</v>
      </c>
      <c r="D5276" s="265">
        <v>27.59</v>
      </c>
    </row>
    <row r="5277" spans="1:4" ht="13.5">
      <c r="A5277" s="263">
        <v>96135</v>
      </c>
      <c r="B5277" s="263" t="s">
        <v>4847</v>
      </c>
      <c r="C5277" s="264" t="s">
        <v>79</v>
      </c>
      <c r="D5277" s="265">
        <v>18.41</v>
      </c>
    </row>
    <row r="5278" spans="1:4" ht="13.5">
      <c r="A5278" s="263">
        <v>79460</v>
      </c>
      <c r="B5278" s="263" t="s">
        <v>241</v>
      </c>
      <c r="C5278" s="264" t="s">
        <v>79</v>
      </c>
      <c r="D5278" s="265">
        <v>39.64</v>
      </c>
    </row>
    <row r="5279" spans="1:4" ht="13.5">
      <c r="A5279" s="263">
        <v>79465</v>
      </c>
      <c r="B5279" s="263" t="s">
        <v>245</v>
      </c>
      <c r="C5279" s="264" t="s">
        <v>79</v>
      </c>
      <c r="D5279" s="265">
        <v>39.28</v>
      </c>
    </row>
    <row r="5280" spans="1:4" ht="13.5">
      <c r="A5280" s="263" t="s">
        <v>5619</v>
      </c>
      <c r="B5280" s="263" t="s">
        <v>1196</v>
      </c>
      <c r="C5280" s="264" t="s">
        <v>79</v>
      </c>
      <c r="D5280" s="265">
        <v>55.67</v>
      </c>
    </row>
    <row r="5281" spans="1:4" ht="13.5">
      <c r="A5281" s="263">
        <v>84647</v>
      </c>
      <c r="B5281" s="263" t="s">
        <v>322</v>
      </c>
      <c r="C5281" s="264" t="s">
        <v>79</v>
      </c>
      <c r="D5281" s="265">
        <v>119.79</v>
      </c>
    </row>
    <row r="5282" spans="1:4" ht="13.5">
      <c r="A5282" s="263">
        <v>84656</v>
      </c>
      <c r="B5282" s="263" t="s">
        <v>324</v>
      </c>
      <c r="C5282" s="264" t="s">
        <v>79</v>
      </c>
      <c r="D5282" s="265">
        <v>28.32</v>
      </c>
    </row>
    <row r="5283" spans="1:4" ht="13.5">
      <c r="A5283" s="263">
        <v>6082</v>
      </c>
      <c r="B5283" s="263" t="s">
        <v>127</v>
      </c>
      <c r="C5283" s="264" t="s">
        <v>79</v>
      </c>
      <c r="D5283" s="265">
        <v>14.27</v>
      </c>
    </row>
    <row r="5284" spans="1:4" ht="13.5">
      <c r="A5284" s="263">
        <v>40905</v>
      </c>
      <c r="B5284" s="263" t="s">
        <v>143</v>
      </c>
      <c r="C5284" s="264" t="s">
        <v>79</v>
      </c>
      <c r="D5284" s="265">
        <v>17.84</v>
      </c>
    </row>
    <row r="5285" spans="1:4" ht="13.5">
      <c r="A5285" s="263" t="s">
        <v>5195</v>
      </c>
      <c r="B5285" s="263" t="s">
        <v>1039</v>
      </c>
      <c r="C5285" s="264" t="s">
        <v>79</v>
      </c>
      <c r="D5285" s="265">
        <v>14.51</v>
      </c>
    </row>
    <row r="5286" spans="1:4" ht="13.5">
      <c r="A5286" s="263" t="s">
        <v>5491</v>
      </c>
      <c r="B5286" s="263" t="s">
        <v>1157</v>
      </c>
      <c r="C5286" s="264" t="s">
        <v>79</v>
      </c>
      <c r="D5286" s="265">
        <v>20.47</v>
      </c>
    </row>
    <row r="5287" spans="1:4" ht="13.5">
      <c r="A5287" s="263" t="s">
        <v>5492</v>
      </c>
      <c r="B5287" s="263" t="s">
        <v>5493</v>
      </c>
      <c r="C5287" s="264" t="s">
        <v>79</v>
      </c>
      <c r="D5287" s="265">
        <v>20.09</v>
      </c>
    </row>
    <row r="5288" spans="1:4" ht="13.5">
      <c r="A5288" s="263" t="s">
        <v>5494</v>
      </c>
      <c r="B5288" s="263" t="s">
        <v>5495</v>
      </c>
      <c r="C5288" s="264" t="s">
        <v>79</v>
      </c>
      <c r="D5288" s="265">
        <v>19.989999999999998</v>
      </c>
    </row>
    <row r="5289" spans="1:4" ht="13.5">
      <c r="A5289" s="263">
        <v>79463</v>
      </c>
      <c r="B5289" s="263" t="s">
        <v>243</v>
      </c>
      <c r="C5289" s="264" t="s">
        <v>79</v>
      </c>
      <c r="D5289" s="265">
        <v>12.3</v>
      </c>
    </row>
    <row r="5290" spans="1:4" ht="13.5">
      <c r="A5290" s="263">
        <v>79464</v>
      </c>
      <c r="B5290" s="263" t="s">
        <v>244</v>
      </c>
      <c r="C5290" s="264" t="s">
        <v>79</v>
      </c>
      <c r="D5290" s="265">
        <v>16.489999999999998</v>
      </c>
    </row>
    <row r="5291" spans="1:4" ht="13.5">
      <c r="A5291" s="263">
        <v>79466</v>
      </c>
      <c r="B5291" s="263" t="s">
        <v>246</v>
      </c>
      <c r="C5291" s="264" t="s">
        <v>79</v>
      </c>
      <c r="D5291" s="265">
        <v>15.35</v>
      </c>
    </row>
    <row r="5292" spans="1:4" ht="13.5">
      <c r="A5292" s="263" t="s">
        <v>5613</v>
      </c>
      <c r="B5292" s="263" t="s">
        <v>1192</v>
      </c>
      <c r="C5292" s="264" t="s">
        <v>79</v>
      </c>
      <c r="D5292" s="265">
        <v>20.47</v>
      </c>
    </row>
    <row r="5293" spans="1:4" ht="13.5">
      <c r="A5293" s="263">
        <v>84645</v>
      </c>
      <c r="B5293" s="263" t="s">
        <v>321</v>
      </c>
      <c r="C5293" s="264" t="s">
        <v>79</v>
      </c>
      <c r="D5293" s="265">
        <v>15.15</v>
      </c>
    </row>
    <row r="5294" spans="1:4" ht="13.5">
      <c r="A5294" s="263">
        <v>84657</v>
      </c>
      <c r="B5294" s="263" t="s">
        <v>325</v>
      </c>
      <c r="C5294" s="264" t="s">
        <v>79</v>
      </c>
      <c r="D5294" s="265">
        <v>8.14</v>
      </c>
    </row>
    <row r="5295" spans="1:4" ht="13.5">
      <c r="A5295" s="263">
        <v>84659</v>
      </c>
      <c r="B5295" s="263" t="s">
        <v>326</v>
      </c>
      <c r="C5295" s="264" t="s">
        <v>79</v>
      </c>
      <c r="D5295" s="265">
        <v>13.62</v>
      </c>
    </row>
    <row r="5296" spans="1:4" ht="13.5">
      <c r="A5296" s="263">
        <v>84679</v>
      </c>
      <c r="B5296" s="263" t="s">
        <v>330</v>
      </c>
      <c r="C5296" s="264" t="s">
        <v>79</v>
      </c>
      <c r="D5296" s="265">
        <v>16.98</v>
      </c>
    </row>
    <row r="5297" spans="1:4" ht="13.5">
      <c r="A5297" s="263">
        <v>95464</v>
      </c>
      <c r="B5297" s="263" t="s">
        <v>1023</v>
      </c>
      <c r="C5297" s="264" t="s">
        <v>79</v>
      </c>
      <c r="D5297" s="265">
        <v>17.91</v>
      </c>
    </row>
    <row r="5298" spans="1:4" ht="13.5">
      <c r="A5298" s="263">
        <v>73656</v>
      </c>
      <c r="B5298" s="263" t="s">
        <v>232</v>
      </c>
      <c r="C5298" s="264" t="s">
        <v>79</v>
      </c>
      <c r="D5298" s="265">
        <v>14.48</v>
      </c>
    </row>
    <row r="5299" spans="1:4" ht="13.5">
      <c r="A5299" s="263" t="s">
        <v>5255</v>
      </c>
      <c r="B5299" s="263" t="s">
        <v>5256</v>
      </c>
      <c r="C5299" s="264" t="s">
        <v>79</v>
      </c>
      <c r="D5299" s="265">
        <v>30.31</v>
      </c>
    </row>
    <row r="5300" spans="1:4" ht="13.5">
      <c r="A5300" s="263" t="s">
        <v>5367</v>
      </c>
      <c r="B5300" s="263" t="s">
        <v>1096</v>
      </c>
      <c r="C5300" s="264" t="s">
        <v>79</v>
      </c>
      <c r="D5300" s="265">
        <v>8.2100000000000009</v>
      </c>
    </row>
    <row r="5301" spans="1:4" ht="13.5">
      <c r="A5301" s="263" t="s">
        <v>5414</v>
      </c>
      <c r="B5301" s="263" t="s">
        <v>1129</v>
      </c>
      <c r="C5301" s="264" t="s">
        <v>79</v>
      </c>
      <c r="D5301" s="265">
        <v>22.11</v>
      </c>
    </row>
    <row r="5302" spans="1:4" ht="13.5">
      <c r="A5302" s="263" t="s">
        <v>5415</v>
      </c>
      <c r="B5302" s="263" t="s">
        <v>1130</v>
      </c>
      <c r="C5302" s="264" t="s">
        <v>79</v>
      </c>
      <c r="D5302" s="265">
        <v>22.21</v>
      </c>
    </row>
    <row r="5303" spans="1:4" ht="13.5">
      <c r="A5303" s="263" t="s">
        <v>5416</v>
      </c>
      <c r="B5303" s="263" t="s">
        <v>1131</v>
      </c>
      <c r="C5303" s="264" t="s">
        <v>79</v>
      </c>
      <c r="D5303" s="265">
        <v>22.59</v>
      </c>
    </row>
    <row r="5304" spans="1:4" ht="13.5">
      <c r="A5304" s="263" t="s">
        <v>5489</v>
      </c>
      <c r="B5304" s="263" t="s">
        <v>1155</v>
      </c>
      <c r="C5304" s="264" t="s">
        <v>79</v>
      </c>
      <c r="D5304" s="265">
        <v>17.22</v>
      </c>
    </row>
    <row r="5305" spans="1:4" ht="13.5">
      <c r="A5305" s="263" t="s">
        <v>5490</v>
      </c>
      <c r="B5305" s="263" t="s">
        <v>1156</v>
      </c>
      <c r="C5305" s="264" t="s">
        <v>79</v>
      </c>
      <c r="D5305" s="265">
        <v>11.15</v>
      </c>
    </row>
    <row r="5306" spans="1:4" ht="13.5">
      <c r="A5306" s="263" t="s">
        <v>5562</v>
      </c>
      <c r="B5306" s="263" t="s">
        <v>5563</v>
      </c>
      <c r="C5306" s="264" t="s">
        <v>79</v>
      </c>
      <c r="D5306" s="265">
        <v>15.53</v>
      </c>
    </row>
    <row r="5307" spans="1:4" ht="13.5">
      <c r="A5307" s="263" t="s">
        <v>5614</v>
      </c>
      <c r="B5307" s="263" t="s">
        <v>1193</v>
      </c>
      <c r="C5307" s="264" t="s">
        <v>79</v>
      </c>
      <c r="D5307" s="265">
        <v>14.08</v>
      </c>
    </row>
    <row r="5308" spans="1:4" ht="13.5">
      <c r="A5308" s="263" t="s">
        <v>5615</v>
      </c>
      <c r="B5308" s="263" t="s">
        <v>5616</v>
      </c>
      <c r="C5308" s="264" t="s">
        <v>51</v>
      </c>
      <c r="D5308" s="265">
        <v>18.09</v>
      </c>
    </row>
    <row r="5309" spans="1:4" ht="13.5">
      <c r="A5309" s="263" t="s">
        <v>5620</v>
      </c>
      <c r="B5309" s="263" t="s">
        <v>1197</v>
      </c>
      <c r="C5309" s="264" t="s">
        <v>79</v>
      </c>
      <c r="D5309" s="265">
        <v>28.65</v>
      </c>
    </row>
    <row r="5310" spans="1:4" ht="13.5">
      <c r="A5310" s="263">
        <v>84660</v>
      </c>
      <c r="B5310" s="263" t="s">
        <v>327</v>
      </c>
      <c r="C5310" s="264" t="s">
        <v>79</v>
      </c>
      <c r="D5310" s="265">
        <v>5.74</v>
      </c>
    </row>
    <row r="5311" spans="1:4" ht="13.5">
      <c r="A5311" s="263">
        <v>84661</v>
      </c>
      <c r="B5311" s="263" t="s">
        <v>1625</v>
      </c>
      <c r="C5311" s="264" t="s">
        <v>79</v>
      </c>
      <c r="D5311" s="265">
        <v>14.43</v>
      </c>
    </row>
    <row r="5312" spans="1:4" ht="13.5">
      <c r="A5312" s="263">
        <v>84662</v>
      </c>
      <c r="B5312" s="263" t="s">
        <v>1626</v>
      </c>
      <c r="C5312" s="264" t="s">
        <v>79</v>
      </c>
      <c r="D5312" s="265">
        <v>22.78</v>
      </c>
    </row>
    <row r="5313" spans="1:4" ht="13.5">
      <c r="A5313" s="263">
        <v>95468</v>
      </c>
      <c r="B5313" s="263" t="s">
        <v>4640</v>
      </c>
      <c r="C5313" s="264" t="s">
        <v>79</v>
      </c>
      <c r="D5313" s="265">
        <v>33.26</v>
      </c>
    </row>
    <row r="5314" spans="1:4" ht="13.5">
      <c r="A5314" s="263">
        <v>41595</v>
      </c>
      <c r="B5314" s="263" t="s">
        <v>144</v>
      </c>
      <c r="C5314" s="264" t="s">
        <v>20</v>
      </c>
      <c r="D5314" s="265">
        <v>9.65</v>
      </c>
    </row>
    <row r="5315" spans="1:4" ht="13.5">
      <c r="A5315" s="263" t="s">
        <v>5443</v>
      </c>
      <c r="B5315" s="263" t="s">
        <v>1134</v>
      </c>
      <c r="C5315" s="264" t="s">
        <v>79</v>
      </c>
      <c r="D5315" s="265">
        <v>15.18</v>
      </c>
    </row>
    <row r="5316" spans="1:4" ht="13.5">
      <c r="A5316" s="263" t="s">
        <v>5606</v>
      </c>
      <c r="B5316" s="263" t="s">
        <v>1189</v>
      </c>
      <c r="C5316" s="264" t="s">
        <v>79</v>
      </c>
      <c r="D5316" s="265">
        <v>12.05</v>
      </c>
    </row>
    <row r="5317" spans="1:4" ht="13.5">
      <c r="A5317" s="263">
        <v>79467</v>
      </c>
      <c r="B5317" s="263" t="s">
        <v>1555</v>
      </c>
      <c r="C5317" s="264" t="s">
        <v>247</v>
      </c>
      <c r="D5317" s="265">
        <v>12.27</v>
      </c>
    </row>
    <row r="5318" spans="1:4" ht="13.5">
      <c r="A5318" s="263" t="s">
        <v>5617</v>
      </c>
      <c r="B5318" s="263" t="s">
        <v>1194</v>
      </c>
      <c r="C5318" s="264" t="s">
        <v>79</v>
      </c>
      <c r="D5318" s="265">
        <v>16.809999999999999</v>
      </c>
    </row>
    <row r="5319" spans="1:4" ht="13.5">
      <c r="A5319" s="263">
        <v>84663</v>
      </c>
      <c r="B5319" s="263" t="s">
        <v>1627</v>
      </c>
      <c r="C5319" s="264" t="s">
        <v>79</v>
      </c>
      <c r="D5319" s="265">
        <v>17.98</v>
      </c>
    </row>
    <row r="5320" spans="1:4" ht="13.5">
      <c r="A5320" s="263">
        <v>84665</v>
      </c>
      <c r="B5320" s="263" t="s">
        <v>328</v>
      </c>
      <c r="C5320" s="264" t="s">
        <v>79</v>
      </c>
      <c r="D5320" s="265">
        <v>16.55</v>
      </c>
    </row>
    <row r="5321" spans="1:4" ht="13.5">
      <c r="A5321" s="263">
        <v>84666</v>
      </c>
      <c r="B5321" s="263" t="s">
        <v>329</v>
      </c>
      <c r="C5321" s="264" t="s">
        <v>79</v>
      </c>
      <c r="D5321" s="265">
        <v>18.48</v>
      </c>
    </row>
    <row r="5322" spans="1:4" ht="13.5">
      <c r="A5322" s="263">
        <v>75889</v>
      </c>
      <c r="B5322" s="263" t="s">
        <v>240</v>
      </c>
      <c r="C5322" s="264" t="s">
        <v>79</v>
      </c>
      <c r="D5322" s="265">
        <v>16.66</v>
      </c>
    </row>
    <row r="5323" spans="1:4" ht="13.5">
      <c r="A5323" s="263">
        <v>72191</v>
      </c>
      <c r="B5323" s="263" t="s">
        <v>1500</v>
      </c>
      <c r="C5323" s="264" t="s">
        <v>79</v>
      </c>
      <c r="D5323" s="265">
        <v>71.3</v>
      </c>
    </row>
    <row r="5324" spans="1:4" ht="13.5">
      <c r="A5324" s="263">
        <v>72192</v>
      </c>
      <c r="B5324" s="263" t="s">
        <v>1501</v>
      </c>
      <c r="C5324" s="264" t="s">
        <v>79</v>
      </c>
      <c r="D5324" s="265">
        <v>19.8</v>
      </c>
    </row>
    <row r="5325" spans="1:4" ht="13.5">
      <c r="A5325" s="263">
        <v>72193</v>
      </c>
      <c r="B5325" s="263" t="s">
        <v>1502</v>
      </c>
      <c r="C5325" s="264" t="s">
        <v>79</v>
      </c>
      <c r="D5325" s="265">
        <v>53.75</v>
      </c>
    </row>
    <row r="5326" spans="1:4" ht="13.5">
      <c r="A5326" s="263">
        <v>73655</v>
      </c>
      <c r="B5326" s="263" t="s">
        <v>1549</v>
      </c>
      <c r="C5326" s="264" t="s">
        <v>79</v>
      </c>
      <c r="D5326" s="265">
        <v>133.66</v>
      </c>
    </row>
    <row r="5327" spans="1:4" ht="13.5">
      <c r="A5327" s="263" t="s">
        <v>5192</v>
      </c>
      <c r="B5327" s="263" t="s">
        <v>5193</v>
      </c>
      <c r="C5327" s="264" t="s">
        <v>79</v>
      </c>
      <c r="D5327" s="265">
        <v>157.94999999999999</v>
      </c>
    </row>
    <row r="5328" spans="1:4" ht="13.5">
      <c r="A5328" s="263">
        <v>84181</v>
      </c>
      <c r="B5328" s="263" t="s">
        <v>317</v>
      </c>
      <c r="C5328" s="264" t="s">
        <v>79</v>
      </c>
      <c r="D5328" s="265">
        <v>128.99</v>
      </c>
    </row>
    <row r="5329" spans="1:4" ht="13.5">
      <c r="A5329" s="263">
        <v>87246</v>
      </c>
      <c r="B5329" s="263" t="s">
        <v>1698</v>
      </c>
      <c r="C5329" s="264" t="s">
        <v>79</v>
      </c>
      <c r="D5329" s="265">
        <v>37.58</v>
      </c>
    </row>
    <row r="5330" spans="1:4" ht="13.5">
      <c r="A5330" s="263">
        <v>87247</v>
      </c>
      <c r="B5330" s="263" t="s">
        <v>1699</v>
      </c>
      <c r="C5330" s="264" t="s">
        <v>79</v>
      </c>
      <c r="D5330" s="265">
        <v>32.56</v>
      </c>
    </row>
    <row r="5331" spans="1:4" ht="13.5">
      <c r="A5331" s="263">
        <v>87248</v>
      </c>
      <c r="B5331" s="263" t="s">
        <v>1700</v>
      </c>
      <c r="C5331" s="264" t="s">
        <v>79</v>
      </c>
      <c r="D5331" s="265">
        <v>28.39</v>
      </c>
    </row>
    <row r="5332" spans="1:4" ht="13.5">
      <c r="A5332" s="263">
        <v>87249</v>
      </c>
      <c r="B5332" s="263" t="s">
        <v>1701</v>
      </c>
      <c r="C5332" s="264" t="s">
        <v>79</v>
      </c>
      <c r="D5332" s="265">
        <v>42.44</v>
      </c>
    </row>
    <row r="5333" spans="1:4" ht="13.5">
      <c r="A5333" s="263">
        <v>87250</v>
      </c>
      <c r="B5333" s="263" t="s">
        <v>1702</v>
      </c>
      <c r="C5333" s="264" t="s">
        <v>79</v>
      </c>
      <c r="D5333" s="265">
        <v>34.49</v>
      </c>
    </row>
    <row r="5334" spans="1:4" ht="13.5">
      <c r="A5334" s="263">
        <v>87251</v>
      </c>
      <c r="B5334" s="263" t="s">
        <v>1703</v>
      </c>
      <c r="C5334" s="264" t="s">
        <v>79</v>
      </c>
      <c r="D5334" s="265">
        <v>29.29</v>
      </c>
    </row>
    <row r="5335" spans="1:4" ht="13.5">
      <c r="A5335" s="263">
        <v>87255</v>
      </c>
      <c r="B5335" s="263" t="s">
        <v>1704</v>
      </c>
      <c r="C5335" s="264" t="s">
        <v>79</v>
      </c>
      <c r="D5335" s="265">
        <v>66.5</v>
      </c>
    </row>
    <row r="5336" spans="1:4" ht="13.5">
      <c r="A5336" s="263">
        <v>87256</v>
      </c>
      <c r="B5336" s="263" t="s">
        <v>1705</v>
      </c>
      <c r="C5336" s="264" t="s">
        <v>79</v>
      </c>
      <c r="D5336" s="265">
        <v>57.13</v>
      </c>
    </row>
    <row r="5337" spans="1:4" ht="13.5">
      <c r="A5337" s="263">
        <v>87257</v>
      </c>
      <c r="B5337" s="263" t="s">
        <v>1706</v>
      </c>
      <c r="C5337" s="264" t="s">
        <v>79</v>
      </c>
      <c r="D5337" s="265">
        <v>51.06</v>
      </c>
    </row>
    <row r="5338" spans="1:4" ht="13.5">
      <c r="A5338" s="263">
        <v>87258</v>
      </c>
      <c r="B5338" s="263" t="s">
        <v>1707</v>
      </c>
      <c r="C5338" s="264" t="s">
        <v>79</v>
      </c>
      <c r="D5338" s="265">
        <v>89.33</v>
      </c>
    </row>
    <row r="5339" spans="1:4" ht="13.5">
      <c r="A5339" s="263">
        <v>87259</v>
      </c>
      <c r="B5339" s="263" t="s">
        <v>1708</v>
      </c>
      <c r="C5339" s="264" t="s">
        <v>79</v>
      </c>
      <c r="D5339" s="265">
        <v>80.47</v>
      </c>
    </row>
    <row r="5340" spans="1:4" ht="13.5">
      <c r="A5340" s="263">
        <v>87260</v>
      </c>
      <c r="B5340" s="263" t="s">
        <v>1709</v>
      </c>
      <c r="C5340" s="264" t="s">
        <v>79</v>
      </c>
      <c r="D5340" s="265">
        <v>75.14</v>
      </c>
    </row>
    <row r="5341" spans="1:4" ht="13.5">
      <c r="A5341" s="263">
        <v>87261</v>
      </c>
      <c r="B5341" s="263" t="s">
        <v>1710</v>
      </c>
      <c r="C5341" s="264" t="s">
        <v>79</v>
      </c>
      <c r="D5341" s="265">
        <v>101.85</v>
      </c>
    </row>
    <row r="5342" spans="1:4" ht="13.5">
      <c r="A5342" s="263">
        <v>87262</v>
      </c>
      <c r="B5342" s="263" t="s">
        <v>1711</v>
      </c>
      <c r="C5342" s="264" t="s">
        <v>79</v>
      </c>
      <c r="D5342" s="265">
        <v>91.66</v>
      </c>
    </row>
    <row r="5343" spans="1:4" ht="13.5">
      <c r="A5343" s="263">
        <v>87263</v>
      </c>
      <c r="B5343" s="263" t="s">
        <v>1712</v>
      </c>
      <c r="C5343" s="264" t="s">
        <v>79</v>
      </c>
      <c r="D5343" s="265">
        <v>85.38</v>
      </c>
    </row>
    <row r="5344" spans="1:4" ht="13.5">
      <c r="A5344" s="263">
        <v>89046</v>
      </c>
      <c r="B5344" s="263" t="s">
        <v>2215</v>
      </c>
      <c r="C5344" s="264" t="s">
        <v>79</v>
      </c>
      <c r="D5344" s="265">
        <v>32.31</v>
      </c>
    </row>
    <row r="5345" spans="1:4" ht="13.5">
      <c r="A5345" s="263">
        <v>89171</v>
      </c>
      <c r="B5345" s="263" t="s">
        <v>2225</v>
      </c>
      <c r="C5345" s="264" t="s">
        <v>79</v>
      </c>
      <c r="D5345" s="265">
        <v>30.28</v>
      </c>
    </row>
    <row r="5346" spans="1:4" ht="13.5">
      <c r="A5346" s="263">
        <v>93389</v>
      </c>
      <c r="B5346" s="263" t="s">
        <v>4045</v>
      </c>
      <c r="C5346" s="264" t="s">
        <v>79</v>
      </c>
      <c r="D5346" s="265">
        <v>34.39</v>
      </c>
    </row>
    <row r="5347" spans="1:4" ht="13.5">
      <c r="A5347" s="263">
        <v>93390</v>
      </c>
      <c r="B5347" s="263" t="s">
        <v>4046</v>
      </c>
      <c r="C5347" s="264" t="s">
        <v>79</v>
      </c>
      <c r="D5347" s="265">
        <v>29.43</v>
      </c>
    </row>
    <row r="5348" spans="1:4" ht="13.5">
      <c r="A5348" s="263">
        <v>93391</v>
      </c>
      <c r="B5348" s="263" t="s">
        <v>4047</v>
      </c>
      <c r="C5348" s="264" t="s">
        <v>79</v>
      </c>
      <c r="D5348" s="265">
        <v>25.26</v>
      </c>
    </row>
    <row r="5349" spans="1:4" ht="13.5">
      <c r="A5349" s="263" t="s">
        <v>5196</v>
      </c>
      <c r="B5349" s="263" t="s">
        <v>1040</v>
      </c>
      <c r="C5349" s="264" t="s">
        <v>79</v>
      </c>
      <c r="D5349" s="265">
        <v>199.9</v>
      </c>
    </row>
    <row r="5350" spans="1:4" ht="13.5">
      <c r="A5350" s="263" t="s">
        <v>5413</v>
      </c>
      <c r="B5350" s="263" t="s">
        <v>1128</v>
      </c>
      <c r="C5350" s="264" t="s">
        <v>79</v>
      </c>
      <c r="D5350" s="265">
        <v>41.74</v>
      </c>
    </row>
    <row r="5351" spans="1:4" ht="13.5">
      <c r="A5351" s="263">
        <v>84183</v>
      </c>
      <c r="B5351" s="263" t="s">
        <v>318</v>
      </c>
      <c r="C5351" s="264" t="s">
        <v>79</v>
      </c>
      <c r="D5351" s="265">
        <v>141.35</v>
      </c>
    </row>
    <row r="5352" spans="1:4" ht="13.5">
      <c r="A5352" s="263">
        <v>98670</v>
      </c>
      <c r="B5352" s="263" t="s">
        <v>6568</v>
      </c>
      <c r="C5352" s="264" t="s">
        <v>79</v>
      </c>
      <c r="D5352" s="265">
        <v>124.18</v>
      </c>
    </row>
    <row r="5353" spans="1:4" ht="13.5">
      <c r="A5353" s="263">
        <v>98671</v>
      </c>
      <c r="B5353" s="263" t="s">
        <v>6569</v>
      </c>
      <c r="C5353" s="264" t="s">
        <v>79</v>
      </c>
      <c r="D5353" s="265">
        <v>290.81</v>
      </c>
    </row>
    <row r="5354" spans="1:4" ht="13.5">
      <c r="A5354" s="263">
        <v>98672</v>
      </c>
      <c r="B5354" s="263" t="s">
        <v>6570</v>
      </c>
      <c r="C5354" s="264" t="s">
        <v>79</v>
      </c>
      <c r="D5354" s="265">
        <v>364.68</v>
      </c>
    </row>
    <row r="5355" spans="1:4" ht="13.5">
      <c r="A5355" s="263">
        <v>98673</v>
      </c>
      <c r="B5355" s="263" t="s">
        <v>6571</v>
      </c>
      <c r="C5355" s="264" t="s">
        <v>79</v>
      </c>
      <c r="D5355" s="265">
        <v>128.06</v>
      </c>
    </row>
    <row r="5356" spans="1:4" ht="13.5">
      <c r="A5356" s="263">
        <v>98679</v>
      </c>
      <c r="B5356" s="263" t="s">
        <v>6572</v>
      </c>
      <c r="C5356" s="264" t="s">
        <v>79</v>
      </c>
      <c r="D5356" s="265">
        <v>24.11</v>
      </c>
    </row>
    <row r="5357" spans="1:4" ht="13.5">
      <c r="A5357" s="263">
        <v>98680</v>
      </c>
      <c r="B5357" s="263" t="s">
        <v>6573</v>
      </c>
      <c r="C5357" s="264" t="s">
        <v>79</v>
      </c>
      <c r="D5357" s="265">
        <v>30.23</v>
      </c>
    </row>
    <row r="5358" spans="1:4" ht="13.5">
      <c r="A5358" s="263">
        <v>98681</v>
      </c>
      <c r="B5358" s="263" t="s">
        <v>6574</v>
      </c>
      <c r="C5358" s="264" t="s">
        <v>79</v>
      </c>
      <c r="D5358" s="265">
        <v>22.44</v>
      </c>
    </row>
    <row r="5359" spans="1:4" ht="13.5">
      <c r="A5359" s="263">
        <v>98682</v>
      </c>
      <c r="B5359" s="263" t="s">
        <v>6575</v>
      </c>
      <c r="C5359" s="264" t="s">
        <v>79</v>
      </c>
      <c r="D5359" s="265">
        <v>28.56</v>
      </c>
    </row>
    <row r="5360" spans="1:4" ht="13.5">
      <c r="A5360" s="263">
        <v>98685</v>
      </c>
      <c r="B5360" s="263" t="s">
        <v>6576</v>
      </c>
      <c r="C5360" s="264" t="s">
        <v>20</v>
      </c>
      <c r="D5360" s="265">
        <v>52.85</v>
      </c>
    </row>
    <row r="5361" spans="1:4" ht="13.5">
      <c r="A5361" s="263">
        <v>98686</v>
      </c>
      <c r="B5361" s="263" t="s">
        <v>6577</v>
      </c>
      <c r="C5361" s="264" t="s">
        <v>20</v>
      </c>
      <c r="D5361" s="265">
        <v>28.77</v>
      </c>
    </row>
    <row r="5362" spans="1:4" ht="13.5">
      <c r="A5362" s="263">
        <v>98688</v>
      </c>
      <c r="B5362" s="263" t="s">
        <v>6578</v>
      </c>
      <c r="C5362" s="264" t="s">
        <v>20</v>
      </c>
      <c r="D5362" s="265">
        <v>32.659999999999997</v>
      </c>
    </row>
    <row r="5363" spans="1:4" ht="13.5">
      <c r="A5363" s="263">
        <v>98689</v>
      </c>
      <c r="B5363" s="263" t="s">
        <v>6579</v>
      </c>
      <c r="C5363" s="264" t="s">
        <v>20</v>
      </c>
      <c r="D5363" s="265">
        <v>75.23</v>
      </c>
    </row>
    <row r="5364" spans="1:4" ht="13.5">
      <c r="A5364" s="263">
        <v>72187</v>
      </c>
      <c r="B5364" s="263" t="s">
        <v>161</v>
      </c>
      <c r="C5364" s="264" t="s">
        <v>79</v>
      </c>
      <c r="D5364" s="265">
        <v>166.98</v>
      </c>
    </row>
    <row r="5365" spans="1:4" ht="13.5">
      <c r="A5365" s="263">
        <v>72188</v>
      </c>
      <c r="B5365" s="263" t="s">
        <v>1499</v>
      </c>
      <c r="C5365" s="264" t="s">
        <v>79</v>
      </c>
      <c r="D5365" s="265">
        <v>166.98</v>
      </c>
    </row>
    <row r="5366" spans="1:4" ht="13.5">
      <c r="A5366" s="263" t="s">
        <v>5390</v>
      </c>
      <c r="B5366" s="263" t="s">
        <v>1109</v>
      </c>
      <c r="C5366" s="264" t="s">
        <v>79</v>
      </c>
      <c r="D5366" s="265">
        <v>150.41</v>
      </c>
    </row>
    <row r="5367" spans="1:4" ht="13.5">
      <c r="A5367" s="263">
        <v>84186</v>
      </c>
      <c r="B5367" s="263" t="s">
        <v>319</v>
      </c>
      <c r="C5367" s="264" t="s">
        <v>79</v>
      </c>
      <c r="D5367" s="265">
        <v>64.010000000000005</v>
      </c>
    </row>
    <row r="5368" spans="1:4" ht="13.5">
      <c r="A5368" s="263">
        <v>84187</v>
      </c>
      <c r="B5368" s="263" t="s">
        <v>320</v>
      </c>
      <c r="C5368" s="264" t="s">
        <v>79</v>
      </c>
      <c r="D5368" s="265">
        <v>10.93</v>
      </c>
    </row>
    <row r="5369" spans="1:4" ht="13.5">
      <c r="A5369" s="263">
        <v>72136</v>
      </c>
      <c r="B5369" s="263" t="s">
        <v>159</v>
      </c>
      <c r="C5369" s="264" t="s">
        <v>79</v>
      </c>
      <c r="D5369" s="265">
        <v>74.12</v>
      </c>
    </row>
    <row r="5370" spans="1:4" ht="13.5">
      <c r="A5370" s="263">
        <v>72137</v>
      </c>
      <c r="B5370" s="263" t="s">
        <v>1490</v>
      </c>
      <c r="C5370" s="264" t="s">
        <v>79</v>
      </c>
      <c r="D5370" s="265">
        <v>87.61</v>
      </c>
    </row>
    <row r="5371" spans="1:4" ht="13.5">
      <c r="A5371" s="263">
        <v>72815</v>
      </c>
      <c r="B5371" s="263" t="s">
        <v>199</v>
      </c>
      <c r="C5371" s="264" t="s">
        <v>79</v>
      </c>
      <c r="D5371" s="265">
        <v>44.49</v>
      </c>
    </row>
    <row r="5372" spans="1:4" ht="13.5">
      <c r="A5372" s="263">
        <v>84191</v>
      </c>
      <c r="B5372" s="263" t="s">
        <v>1623</v>
      </c>
      <c r="C5372" s="264" t="s">
        <v>79</v>
      </c>
      <c r="D5372" s="265">
        <v>105.71</v>
      </c>
    </row>
    <row r="5373" spans="1:4" ht="13.5">
      <c r="A5373" s="263" t="s">
        <v>5505</v>
      </c>
      <c r="B5373" s="263" t="s">
        <v>5506</v>
      </c>
      <c r="C5373" s="264" t="s">
        <v>20</v>
      </c>
      <c r="D5373" s="265">
        <v>31</v>
      </c>
    </row>
    <row r="5374" spans="1:4" ht="13.5">
      <c r="A5374" s="263">
        <v>98695</v>
      </c>
      <c r="B5374" s="263" t="s">
        <v>6580</v>
      </c>
      <c r="C5374" s="264" t="s">
        <v>20</v>
      </c>
      <c r="D5374" s="265">
        <v>65.099999999999994</v>
      </c>
    </row>
    <row r="5375" spans="1:4" ht="13.5">
      <c r="A5375" s="263">
        <v>98697</v>
      </c>
      <c r="B5375" s="263" t="s">
        <v>6581</v>
      </c>
      <c r="C5375" s="264" t="s">
        <v>20</v>
      </c>
      <c r="D5375" s="265">
        <v>43</v>
      </c>
    </row>
    <row r="5376" spans="1:4" ht="13.5">
      <c r="A5376" s="263" t="s">
        <v>5398</v>
      </c>
      <c r="B5376" s="263" t="s">
        <v>1117</v>
      </c>
      <c r="C5376" s="264" t="s">
        <v>20</v>
      </c>
      <c r="D5376" s="265">
        <v>15.73</v>
      </c>
    </row>
    <row r="5377" spans="1:4" ht="13.5">
      <c r="A5377" s="263">
        <v>84162</v>
      </c>
      <c r="B5377" s="263" t="s">
        <v>314</v>
      </c>
      <c r="C5377" s="264" t="s">
        <v>20</v>
      </c>
      <c r="D5377" s="265">
        <v>16.84</v>
      </c>
    </row>
    <row r="5378" spans="1:4" ht="13.5">
      <c r="A5378" s="263">
        <v>88648</v>
      </c>
      <c r="B5378" s="263" t="s">
        <v>2152</v>
      </c>
      <c r="C5378" s="264" t="s">
        <v>20</v>
      </c>
      <c r="D5378" s="265">
        <v>4.46</v>
      </c>
    </row>
    <row r="5379" spans="1:4" ht="13.5">
      <c r="A5379" s="263">
        <v>88649</v>
      </c>
      <c r="B5379" s="263" t="s">
        <v>2153</v>
      </c>
      <c r="C5379" s="264" t="s">
        <v>20</v>
      </c>
      <c r="D5379" s="265">
        <v>4.99</v>
      </c>
    </row>
    <row r="5380" spans="1:4" ht="13.5">
      <c r="A5380" s="263">
        <v>88650</v>
      </c>
      <c r="B5380" s="263" t="s">
        <v>2154</v>
      </c>
      <c r="C5380" s="264" t="s">
        <v>20</v>
      </c>
      <c r="D5380" s="265">
        <v>9.2100000000000009</v>
      </c>
    </row>
    <row r="5381" spans="1:4" ht="13.5">
      <c r="A5381" s="263">
        <v>96467</v>
      </c>
      <c r="B5381" s="263" t="s">
        <v>4923</v>
      </c>
      <c r="C5381" s="264" t="s">
        <v>20</v>
      </c>
      <c r="D5381" s="265">
        <v>4.0999999999999996</v>
      </c>
    </row>
    <row r="5382" spans="1:4" ht="13.5">
      <c r="A5382" s="263" t="s">
        <v>5314</v>
      </c>
      <c r="B5382" s="263" t="s">
        <v>1087</v>
      </c>
      <c r="C5382" s="264" t="s">
        <v>20</v>
      </c>
      <c r="D5382" s="265">
        <v>22.51</v>
      </c>
    </row>
    <row r="5383" spans="1:4" ht="13.5">
      <c r="A5383" s="263">
        <v>84168</v>
      </c>
      <c r="B5383" s="263" t="s">
        <v>315</v>
      </c>
      <c r="C5383" s="264" t="s">
        <v>20</v>
      </c>
      <c r="D5383" s="265">
        <v>18.62</v>
      </c>
    </row>
    <row r="5384" spans="1:4" ht="13.5">
      <c r="A5384" s="263">
        <v>68325</v>
      </c>
      <c r="B5384" s="263" t="s">
        <v>1477</v>
      </c>
      <c r="C5384" s="264" t="s">
        <v>79</v>
      </c>
      <c r="D5384" s="265">
        <v>41.55</v>
      </c>
    </row>
    <row r="5385" spans="1:4" ht="13.5">
      <c r="A5385" s="263">
        <v>68333</v>
      </c>
      <c r="B5385" s="263" t="s">
        <v>1478</v>
      </c>
      <c r="C5385" s="264" t="s">
        <v>79</v>
      </c>
      <c r="D5385" s="265">
        <v>42.04</v>
      </c>
    </row>
    <row r="5386" spans="1:4" ht="13.5">
      <c r="A5386" s="263">
        <v>72183</v>
      </c>
      <c r="B5386" s="263" t="s">
        <v>1498</v>
      </c>
      <c r="C5386" s="264" t="s">
        <v>79</v>
      </c>
      <c r="D5386" s="265">
        <v>74.819999999999993</v>
      </c>
    </row>
    <row r="5387" spans="1:4" ht="13.5">
      <c r="A5387" s="263">
        <v>84175</v>
      </c>
      <c r="B5387" s="263" t="s">
        <v>1622</v>
      </c>
      <c r="C5387" s="264" t="s">
        <v>20</v>
      </c>
      <c r="D5387" s="265">
        <v>10.91</v>
      </c>
    </row>
    <row r="5388" spans="1:4" ht="13.5">
      <c r="A5388" s="263">
        <v>84176</v>
      </c>
      <c r="B5388" s="263" t="s">
        <v>316</v>
      </c>
      <c r="C5388" s="264" t="s">
        <v>20</v>
      </c>
      <c r="D5388" s="265">
        <v>19.899999999999999</v>
      </c>
    </row>
    <row r="5389" spans="1:4" ht="13.5">
      <c r="A5389" s="263">
        <v>94990</v>
      </c>
      <c r="B5389" s="263" t="s">
        <v>4454</v>
      </c>
      <c r="C5389" s="264" t="s">
        <v>46</v>
      </c>
      <c r="D5389" s="265">
        <v>526.14</v>
      </c>
    </row>
    <row r="5390" spans="1:4" ht="13.5">
      <c r="A5390" s="263">
        <v>94991</v>
      </c>
      <c r="B5390" s="263" t="s">
        <v>1008</v>
      </c>
      <c r="C5390" s="264" t="s">
        <v>46</v>
      </c>
      <c r="D5390" s="265">
        <v>485.21</v>
      </c>
    </row>
    <row r="5391" spans="1:4" ht="13.5">
      <c r="A5391" s="263">
        <v>94992</v>
      </c>
      <c r="B5391" s="263" t="s">
        <v>4455</v>
      </c>
      <c r="C5391" s="264" t="s">
        <v>79</v>
      </c>
      <c r="D5391" s="265">
        <v>57.52</v>
      </c>
    </row>
    <row r="5392" spans="1:4" ht="13.5">
      <c r="A5392" s="263">
        <v>94993</v>
      </c>
      <c r="B5392" s="263" t="s">
        <v>4456</v>
      </c>
      <c r="C5392" s="264" t="s">
        <v>79</v>
      </c>
      <c r="D5392" s="265">
        <v>55.07</v>
      </c>
    </row>
    <row r="5393" spans="1:4" ht="13.5">
      <c r="A5393" s="263">
        <v>94994</v>
      </c>
      <c r="B5393" s="263" t="s">
        <v>4457</v>
      </c>
      <c r="C5393" s="264" t="s">
        <v>79</v>
      </c>
      <c r="D5393" s="265">
        <v>68.97</v>
      </c>
    </row>
    <row r="5394" spans="1:4" ht="13.5">
      <c r="A5394" s="263">
        <v>94995</v>
      </c>
      <c r="B5394" s="263" t="s">
        <v>4458</v>
      </c>
      <c r="C5394" s="264" t="s">
        <v>79</v>
      </c>
      <c r="D5394" s="265">
        <v>65.69</v>
      </c>
    </row>
    <row r="5395" spans="1:4" ht="13.5">
      <c r="A5395" s="263">
        <v>94996</v>
      </c>
      <c r="B5395" s="263" t="s">
        <v>4459</v>
      </c>
      <c r="C5395" s="264" t="s">
        <v>79</v>
      </c>
      <c r="D5395" s="265">
        <v>79.69</v>
      </c>
    </row>
    <row r="5396" spans="1:4" ht="13.5">
      <c r="A5396" s="263">
        <v>94997</v>
      </c>
      <c r="B5396" s="263" t="s">
        <v>4460</v>
      </c>
      <c r="C5396" s="264" t="s">
        <v>79</v>
      </c>
      <c r="D5396" s="265">
        <v>75.599999999999994</v>
      </c>
    </row>
    <row r="5397" spans="1:4" ht="13.5">
      <c r="A5397" s="263">
        <v>94998</v>
      </c>
      <c r="B5397" s="263" t="s">
        <v>4461</v>
      </c>
      <c r="C5397" s="264" t="s">
        <v>79</v>
      </c>
      <c r="D5397" s="265">
        <v>90.19</v>
      </c>
    </row>
    <row r="5398" spans="1:4" ht="13.5">
      <c r="A5398" s="263">
        <v>94999</v>
      </c>
      <c r="B5398" s="263" t="s">
        <v>4462</v>
      </c>
      <c r="C5398" s="264" t="s">
        <v>79</v>
      </c>
      <c r="D5398" s="265">
        <v>85.27</v>
      </c>
    </row>
    <row r="5399" spans="1:4" ht="13.5">
      <c r="A5399" s="263">
        <v>87620</v>
      </c>
      <c r="B5399" s="263" t="s">
        <v>1958</v>
      </c>
      <c r="C5399" s="264" t="s">
        <v>79</v>
      </c>
      <c r="D5399" s="265">
        <v>23.99</v>
      </c>
    </row>
    <row r="5400" spans="1:4" ht="13.5">
      <c r="A5400" s="263">
        <v>87622</v>
      </c>
      <c r="B5400" s="263" t="s">
        <v>1959</v>
      </c>
      <c r="C5400" s="264" t="s">
        <v>79</v>
      </c>
      <c r="D5400" s="265">
        <v>26.9</v>
      </c>
    </row>
    <row r="5401" spans="1:4" ht="13.5">
      <c r="A5401" s="263">
        <v>87623</v>
      </c>
      <c r="B5401" s="263" t="s">
        <v>1960</v>
      </c>
      <c r="C5401" s="264" t="s">
        <v>79</v>
      </c>
      <c r="D5401" s="265">
        <v>55.82</v>
      </c>
    </row>
    <row r="5402" spans="1:4" ht="13.5">
      <c r="A5402" s="263">
        <v>87624</v>
      </c>
      <c r="B5402" s="263" t="s">
        <v>1961</v>
      </c>
      <c r="C5402" s="264" t="s">
        <v>79</v>
      </c>
      <c r="D5402" s="265">
        <v>61.12</v>
      </c>
    </row>
    <row r="5403" spans="1:4" ht="13.5">
      <c r="A5403" s="263">
        <v>87630</v>
      </c>
      <c r="B5403" s="263" t="s">
        <v>1962</v>
      </c>
      <c r="C5403" s="264" t="s">
        <v>79</v>
      </c>
      <c r="D5403" s="265">
        <v>29.65</v>
      </c>
    </row>
    <row r="5404" spans="1:4" ht="13.5">
      <c r="A5404" s="263">
        <v>87632</v>
      </c>
      <c r="B5404" s="263" t="s">
        <v>1963</v>
      </c>
      <c r="C5404" s="264" t="s">
        <v>79</v>
      </c>
      <c r="D5404" s="265">
        <v>33.69</v>
      </c>
    </row>
    <row r="5405" spans="1:4" ht="13.5">
      <c r="A5405" s="263">
        <v>87633</v>
      </c>
      <c r="B5405" s="263" t="s">
        <v>1964</v>
      </c>
      <c r="C5405" s="264" t="s">
        <v>79</v>
      </c>
      <c r="D5405" s="265">
        <v>73.91</v>
      </c>
    </row>
    <row r="5406" spans="1:4" ht="13.5">
      <c r="A5406" s="263">
        <v>87634</v>
      </c>
      <c r="B5406" s="263" t="s">
        <v>1965</v>
      </c>
      <c r="C5406" s="264" t="s">
        <v>79</v>
      </c>
      <c r="D5406" s="265">
        <v>81.27</v>
      </c>
    </row>
    <row r="5407" spans="1:4" ht="13.5">
      <c r="A5407" s="263">
        <v>87640</v>
      </c>
      <c r="B5407" s="263" t="s">
        <v>1966</v>
      </c>
      <c r="C5407" s="264" t="s">
        <v>79</v>
      </c>
      <c r="D5407" s="265">
        <v>34.200000000000003</v>
      </c>
    </row>
    <row r="5408" spans="1:4" ht="13.5">
      <c r="A5408" s="263">
        <v>87642</v>
      </c>
      <c r="B5408" s="263" t="s">
        <v>1967</v>
      </c>
      <c r="C5408" s="264" t="s">
        <v>79</v>
      </c>
      <c r="D5408" s="265">
        <v>39.17</v>
      </c>
    </row>
    <row r="5409" spans="1:4" ht="13.5">
      <c r="A5409" s="263">
        <v>87643</v>
      </c>
      <c r="B5409" s="263" t="s">
        <v>1968</v>
      </c>
      <c r="C5409" s="264" t="s">
        <v>79</v>
      </c>
      <c r="D5409" s="265">
        <v>88.63</v>
      </c>
    </row>
    <row r="5410" spans="1:4" ht="13.5">
      <c r="A5410" s="263">
        <v>87644</v>
      </c>
      <c r="B5410" s="263" t="s">
        <v>1969</v>
      </c>
      <c r="C5410" s="264" t="s">
        <v>79</v>
      </c>
      <c r="D5410" s="265">
        <v>97.68</v>
      </c>
    </row>
    <row r="5411" spans="1:4" ht="13.5">
      <c r="A5411" s="263">
        <v>87680</v>
      </c>
      <c r="B5411" s="263" t="s">
        <v>391</v>
      </c>
      <c r="C5411" s="264" t="s">
        <v>79</v>
      </c>
      <c r="D5411" s="265">
        <v>27.69</v>
      </c>
    </row>
    <row r="5412" spans="1:4" ht="13.5">
      <c r="A5412" s="263">
        <v>87682</v>
      </c>
      <c r="B5412" s="263" t="s">
        <v>1970</v>
      </c>
      <c r="C5412" s="264" t="s">
        <v>79</v>
      </c>
      <c r="D5412" s="265">
        <v>32.659999999999997</v>
      </c>
    </row>
    <row r="5413" spans="1:4" ht="13.5">
      <c r="A5413" s="263">
        <v>87683</v>
      </c>
      <c r="B5413" s="263" t="s">
        <v>1971</v>
      </c>
      <c r="C5413" s="264" t="s">
        <v>79</v>
      </c>
      <c r="D5413" s="265">
        <v>82.12</v>
      </c>
    </row>
    <row r="5414" spans="1:4" ht="13.5">
      <c r="A5414" s="263">
        <v>87684</v>
      </c>
      <c r="B5414" s="263" t="s">
        <v>1972</v>
      </c>
      <c r="C5414" s="264" t="s">
        <v>79</v>
      </c>
      <c r="D5414" s="265">
        <v>91.17</v>
      </c>
    </row>
    <row r="5415" spans="1:4" ht="13.5">
      <c r="A5415" s="263">
        <v>87690</v>
      </c>
      <c r="B5415" s="263" t="s">
        <v>392</v>
      </c>
      <c r="C5415" s="264" t="s">
        <v>79</v>
      </c>
      <c r="D5415" s="265">
        <v>32.159999999999997</v>
      </c>
    </row>
    <row r="5416" spans="1:4" ht="13.5">
      <c r="A5416" s="263">
        <v>87692</v>
      </c>
      <c r="B5416" s="263" t="s">
        <v>1973</v>
      </c>
      <c r="C5416" s="264" t="s">
        <v>79</v>
      </c>
      <c r="D5416" s="265">
        <v>37.86</v>
      </c>
    </row>
    <row r="5417" spans="1:4" ht="13.5">
      <c r="A5417" s="263">
        <v>87693</v>
      </c>
      <c r="B5417" s="263" t="s">
        <v>1974</v>
      </c>
      <c r="C5417" s="264" t="s">
        <v>79</v>
      </c>
      <c r="D5417" s="265">
        <v>94.5</v>
      </c>
    </row>
    <row r="5418" spans="1:4" ht="13.5">
      <c r="A5418" s="263">
        <v>87694</v>
      </c>
      <c r="B5418" s="263" t="s">
        <v>1975</v>
      </c>
      <c r="C5418" s="264" t="s">
        <v>79</v>
      </c>
      <c r="D5418" s="265">
        <v>104.86</v>
      </c>
    </row>
    <row r="5419" spans="1:4" ht="13.5">
      <c r="A5419" s="263">
        <v>87700</v>
      </c>
      <c r="B5419" s="263" t="s">
        <v>393</v>
      </c>
      <c r="C5419" s="264" t="s">
        <v>79</v>
      </c>
      <c r="D5419" s="265">
        <v>34.76</v>
      </c>
    </row>
    <row r="5420" spans="1:4" ht="13.5">
      <c r="A5420" s="263">
        <v>87702</v>
      </c>
      <c r="B5420" s="263" t="s">
        <v>1976</v>
      </c>
      <c r="C5420" s="264" t="s">
        <v>79</v>
      </c>
      <c r="D5420" s="265">
        <v>40.950000000000003</v>
      </c>
    </row>
    <row r="5421" spans="1:4" ht="13.5">
      <c r="A5421" s="263">
        <v>87703</v>
      </c>
      <c r="B5421" s="263" t="s">
        <v>1977</v>
      </c>
      <c r="C5421" s="264" t="s">
        <v>79</v>
      </c>
      <c r="D5421" s="265">
        <v>102.64</v>
      </c>
    </row>
    <row r="5422" spans="1:4" ht="13.5">
      <c r="A5422" s="263">
        <v>87704</v>
      </c>
      <c r="B5422" s="263" t="s">
        <v>1978</v>
      </c>
      <c r="C5422" s="264" t="s">
        <v>79</v>
      </c>
      <c r="D5422" s="265">
        <v>113.92</v>
      </c>
    </row>
    <row r="5423" spans="1:4" ht="13.5">
      <c r="A5423" s="263">
        <v>87735</v>
      </c>
      <c r="B5423" s="263" t="s">
        <v>1979</v>
      </c>
      <c r="C5423" s="264" t="s">
        <v>79</v>
      </c>
      <c r="D5423" s="265">
        <v>31.63</v>
      </c>
    </row>
    <row r="5424" spans="1:4" ht="13.5">
      <c r="A5424" s="263">
        <v>87737</v>
      </c>
      <c r="B5424" s="263" t="s">
        <v>1980</v>
      </c>
      <c r="C5424" s="264" t="s">
        <v>79</v>
      </c>
      <c r="D5424" s="265">
        <v>34.54</v>
      </c>
    </row>
    <row r="5425" spans="1:4" ht="13.5">
      <c r="A5425" s="263">
        <v>87738</v>
      </c>
      <c r="B5425" s="263" t="s">
        <v>1981</v>
      </c>
      <c r="C5425" s="264" t="s">
        <v>79</v>
      </c>
      <c r="D5425" s="265">
        <v>63.46</v>
      </c>
    </row>
    <row r="5426" spans="1:4" ht="13.5">
      <c r="A5426" s="263">
        <v>87739</v>
      </c>
      <c r="B5426" s="263" t="s">
        <v>1982</v>
      </c>
      <c r="C5426" s="264" t="s">
        <v>79</v>
      </c>
      <c r="D5426" s="265">
        <v>68.760000000000005</v>
      </c>
    </row>
    <row r="5427" spans="1:4" ht="13.5">
      <c r="A5427" s="263">
        <v>87745</v>
      </c>
      <c r="B5427" s="263" t="s">
        <v>1983</v>
      </c>
      <c r="C5427" s="264" t="s">
        <v>79</v>
      </c>
      <c r="D5427" s="265">
        <v>37.28</v>
      </c>
    </row>
    <row r="5428" spans="1:4" ht="13.5">
      <c r="A5428" s="263">
        <v>87747</v>
      </c>
      <c r="B5428" s="263" t="s">
        <v>1984</v>
      </c>
      <c r="C5428" s="264" t="s">
        <v>79</v>
      </c>
      <c r="D5428" s="265">
        <v>41.32</v>
      </c>
    </row>
    <row r="5429" spans="1:4" ht="13.5">
      <c r="A5429" s="263">
        <v>87748</v>
      </c>
      <c r="B5429" s="263" t="s">
        <v>1985</v>
      </c>
      <c r="C5429" s="264" t="s">
        <v>79</v>
      </c>
      <c r="D5429" s="265">
        <v>81.540000000000006</v>
      </c>
    </row>
    <row r="5430" spans="1:4" ht="13.5">
      <c r="A5430" s="263">
        <v>87749</v>
      </c>
      <c r="B5430" s="263" t="s">
        <v>1986</v>
      </c>
      <c r="C5430" s="264" t="s">
        <v>79</v>
      </c>
      <c r="D5430" s="265">
        <v>88.9</v>
      </c>
    </row>
    <row r="5431" spans="1:4" ht="13.5">
      <c r="A5431" s="263">
        <v>87755</v>
      </c>
      <c r="B5431" s="263" t="s">
        <v>1987</v>
      </c>
      <c r="C5431" s="264" t="s">
        <v>79</v>
      </c>
      <c r="D5431" s="265">
        <v>33.57</v>
      </c>
    </row>
    <row r="5432" spans="1:4" ht="13.5">
      <c r="A5432" s="263">
        <v>87757</v>
      </c>
      <c r="B5432" s="263" t="s">
        <v>1988</v>
      </c>
      <c r="C5432" s="264" t="s">
        <v>79</v>
      </c>
      <c r="D5432" s="265">
        <v>37.61</v>
      </c>
    </row>
    <row r="5433" spans="1:4" ht="13.5">
      <c r="A5433" s="263">
        <v>87758</v>
      </c>
      <c r="B5433" s="263" t="s">
        <v>1989</v>
      </c>
      <c r="C5433" s="264" t="s">
        <v>79</v>
      </c>
      <c r="D5433" s="265">
        <v>77.83</v>
      </c>
    </row>
    <row r="5434" spans="1:4" ht="13.5">
      <c r="A5434" s="263">
        <v>87759</v>
      </c>
      <c r="B5434" s="263" t="s">
        <v>1990</v>
      </c>
      <c r="C5434" s="264" t="s">
        <v>79</v>
      </c>
      <c r="D5434" s="265">
        <v>85.19</v>
      </c>
    </row>
    <row r="5435" spans="1:4" ht="13.5">
      <c r="A5435" s="263">
        <v>87765</v>
      </c>
      <c r="B5435" s="263" t="s">
        <v>1991</v>
      </c>
      <c r="C5435" s="264" t="s">
        <v>79</v>
      </c>
      <c r="D5435" s="265">
        <v>38.119999999999997</v>
      </c>
    </row>
    <row r="5436" spans="1:4" ht="13.5">
      <c r="A5436" s="263">
        <v>87767</v>
      </c>
      <c r="B5436" s="263" t="s">
        <v>1992</v>
      </c>
      <c r="C5436" s="264" t="s">
        <v>79</v>
      </c>
      <c r="D5436" s="265">
        <v>43.09</v>
      </c>
    </row>
    <row r="5437" spans="1:4" ht="13.5">
      <c r="A5437" s="263">
        <v>87768</v>
      </c>
      <c r="B5437" s="263" t="s">
        <v>1993</v>
      </c>
      <c r="C5437" s="264" t="s">
        <v>79</v>
      </c>
      <c r="D5437" s="265">
        <v>92.55</v>
      </c>
    </row>
    <row r="5438" spans="1:4" ht="13.5">
      <c r="A5438" s="263">
        <v>87769</v>
      </c>
      <c r="B5438" s="263" t="s">
        <v>1994</v>
      </c>
      <c r="C5438" s="264" t="s">
        <v>79</v>
      </c>
      <c r="D5438" s="265">
        <v>101.6</v>
      </c>
    </row>
    <row r="5439" spans="1:4" ht="13.5">
      <c r="A5439" s="263">
        <v>88470</v>
      </c>
      <c r="B5439" s="263" t="s">
        <v>516</v>
      </c>
      <c r="C5439" s="264" t="s">
        <v>79</v>
      </c>
      <c r="D5439" s="265">
        <v>22.53</v>
      </c>
    </row>
    <row r="5440" spans="1:4" ht="13.5">
      <c r="A5440" s="263">
        <v>88471</v>
      </c>
      <c r="B5440" s="263" t="s">
        <v>517</v>
      </c>
      <c r="C5440" s="264" t="s">
        <v>79</v>
      </c>
      <c r="D5440" s="265">
        <v>27.83</v>
      </c>
    </row>
    <row r="5441" spans="1:4" ht="13.5">
      <c r="A5441" s="263">
        <v>88472</v>
      </c>
      <c r="B5441" s="263" t="s">
        <v>518</v>
      </c>
      <c r="C5441" s="264" t="s">
        <v>79</v>
      </c>
      <c r="D5441" s="265">
        <v>32</v>
      </c>
    </row>
    <row r="5442" spans="1:4" ht="13.5">
      <c r="A5442" s="263">
        <v>88476</v>
      </c>
      <c r="B5442" s="263" t="s">
        <v>519</v>
      </c>
      <c r="C5442" s="264" t="s">
        <v>79</v>
      </c>
      <c r="D5442" s="265">
        <v>18.329999999999998</v>
      </c>
    </row>
    <row r="5443" spans="1:4" ht="13.5">
      <c r="A5443" s="263">
        <v>88477</v>
      </c>
      <c r="B5443" s="263" t="s">
        <v>520</v>
      </c>
      <c r="C5443" s="264" t="s">
        <v>79</v>
      </c>
      <c r="D5443" s="265">
        <v>25.09</v>
      </c>
    </row>
    <row r="5444" spans="1:4" ht="13.5">
      <c r="A5444" s="263">
        <v>88478</v>
      </c>
      <c r="B5444" s="263" t="s">
        <v>521</v>
      </c>
      <c r="C5444" s="264" t="s">
        <v>79</v>
      </c>
      <c r="D5444" s="265">
        <v>30.57</v>
      </c>
    </row>
    <row r="5445" spans="1:4" ht="13.5">
      <c r="A5445" s="263">
        <v>90900</v>
      </c>
      <c r="B5445" s="263" t="s">
        <v>752</v>
      </c>
      <c r="C5445" s="264" t="s">
        <v>79</v>
      </c>
      <c r="D5445" s="265">
        <v>58.14</v>
      </c>
    </row>
    <row r="5446" spans="1:4" ht="13.5">
      <c r="A5446" s="263">
        <v>90902</v>
      </c>
      <c r="B5446" s="263" t="s">
        <v>2993</v>
      </c>
      <c r="C5446" s="264" t="s">
        <v>79</v>
      </c>
      <c r="D5446" s="265">
        <v>63.84</v>
      </c>
    </row>
    <row r="5447" spans="1:4" ht="13.5">
      <c r="A5447" s="263">
        <v>90903</v>
      </c>
      <c r="B5447" s="263" t="s">
        <v>2994</v>
      </c>
      <c r="C5447" s="264" t="s">
        <v>79</v>
      </c>
      <c r="D5447" s="265">
        <v>120.48</v>
      </c>
    </row>
    <row r="5448" spans="1:4" ht="13.5">
      <c r="A5448" s="263">
        <v>90904</v>
      </c>
      <c r="B5448" s="263" t="s">
        <v>2995</v>
      </c>
      <c r="C5448" s="264" t="s">
        <v>79</v>
      </c>
      <c r="D5448" s="265">
        <v>130.84</v>
      </c>
    </row>
    <row r="5449" spans="1:4" ht="13.5">
      <c r="A5449" s="263">
        <v>90910</v>
      </c>
      <c r="B5449" s="263" t="s">
        <v>753</v>
      </c>
      <c r="C5449" s="264" t="s">
        <v>79</v>
      </c>
      <c r="D5449" s="265">
        <v>61.42</v>
      </c>
    </row>
    <row r="5450" spans="1:4" ht="13.5">
      <c r="A5450" s="263">
        <v>90912</v>
      </c>
      <c r="B5450" s="263" t="s">
        <v>2996</v>
      </c>
      <c r="C5450" s="264" t="s">
        <v>79</v>
      </c>
      <c r="D5450" s="265">
        <v>67.61</v>
      </c>
    </row>
    <row r="5451" spans="1:4" ht="13.5">
      <c r="A5451" s="263">
        <v>90913</v>
      </c>
      <c r="B5451" s="263" t="s">
        <v>2997</v>
      </c>
      <c r="C5451" s="264" t="s">
        <v>79</v>
      </c>
      <c r="D5451" s="265">
        <v>129.30000000000001</v>
      </c>
    </row>
    <row r="5452" spans="1:4" ht="13.5">
      <c r="A5452" s="263">
        <v>90914</v>
      </c>
      <c r="B5452" s="263" t="s">
        <v>2998</v>
      </c>
      <c r="C5452" s="264" t="s">
        <v>79</v>
      </c>
      <c r="D5452" s="265">
        <v>140.58000000000001</v>
      </c>
    </row>
    <row r="5453" spans="1:4" ht="13.5">
      <c r="A5453" s="263">
        <v>90920</v>
      </c>
      <c r="B5453" s="263" t="s">
        <v>754</v>
      </c>
      <c r="C5453" s="264" t="s">
        <v>79</v>
      </c>
      <c r="D5453" s="265">
        <v>67.45</v>
      </c>
    </row>
    <row r="5454" spans="1:4" ht="13.5">
      <c r="A5454" s="263">
        <v>90922</v>
      </c>
      <c r="B5454" s="263" t="s">
        <v>2999</v>
      </c>
      <c r="C5454" s="264" t="s">
        <v>79</v>
      </c>
      <c r="D5454" s="265">
        <v>74.58</v>
      </c>
    </row>
    <row r="5455" spans="1:4" ht="13.5">
      <c r="A5455" s="263">
        <v>90923</v>
      </c>
      <c r="B5455" s="263" t="s">
        <v>3000</v>
      </c>
      <c r="C5455" s="264" t="s">
        <v>79</v>
      </c>
      <c r="D5455" s="265">
        <v>145.5</v>
      </c>
    </row>
    <row r="5456" spans="1:4" ht="13.5">
      <c r="A5456" s="263">
        <v>90924</v>
      </c>
      <c r="B5456" s="263" t="s">
        <v>3001</v>
      </c>
      <c r="C5456" s="264" t="s">
        <v>79</v>
      </c>
      <c r="D5456" s="265">
        <v>158.47</v>
      </c>
    </row>
    <row r="5457" spans="1:4" ht="13.5">
      <c r="A5457" s="263">
        <v>90930</v>
      </c>
      <c r="B5457" s="263" t="s">
        <v>755</v>
      </c>
      <c r="C5457" s="264" t="s">
        <v>79</v>
      </c>
      <c r="D5457" s="265">
        <v>53.21</v>
      </c>
    </row>
    <row r="5458" spans="1:4" ht="13.5">
      <c r="A5458" s="263">
        <v>90932</v>
      </c>
      <c r="B5458" s="263" t="s">
        <v>3002</v>
      </c>
      <c r="C5458" s="264" t="s">
        <v>79</v>
      </c>
      <c r="D5458" s="265">
        <v>58.91</v>
      </c>
    </row>
    <row r="5459" spans="1:4" ht="13.5">
      <c r="A5459" s="263">
        <v>90933</v>
      </c>
      <c r="B5459" s="263" t="s">
        <v>3003</v>
      </c>
      <c r="C5459" s="264" t="s">
        <v>79</v>
      </c>
      <c r="D5459" s="265">
        <v>115.55</v>
      </c>
    </row>
    <row r="5460" spans="1:4" ht="13.5">
      <c r="A5460" s="263">
        <v>90934</v>
      </c>
      <c r="B5460" s="263" t="s">
        <v>3004</v>
      </c>
      <c r="C5460" s="264" t="s">
        <v>79</v>
      </c>
      <c r="D5460" s="265">
        <v>125.91</v>
      </c>
    </row>
    <row r="5461" spans="1:4" ht="13.5">
      <c r="A5461" s="263">
        <v>90940</v>
      </c>
      <c r="B5461" s="263" t="s">
        <v>756</v>
      </c>
      <c r="C5461" s="264" t="s">
        <v>79</v>
      </c>
      <c r="D5461" s="265">
        <v>56.51</v>
      </c>
    </row>
    <row r="5462" spans="1:4" ht="13.5">
      <c r="A5462" s="263">
        <v>90942</v>
      </c>
      <c r="B5462" s="263" t="s">
        <v>3005</v>
      </c>
      <c r="C5462" s="264" t="s">
        <v>79</v>
      </c>
      <c r="D5462" s="265">
        <v>62.7</v>
      </c>
    </row>
    <row r="5463" spans="1:4" ht="13.5">
      <c r="A5463" s="263">
        <v>90943</v>
      </c>
      <c r="B5463" s="263" t="s">
        <v>3006</v>
      </c>
      <c r="C5463" s="264" t="s">
        <v>79</v>
      </c>
      <c r="D5463" s="265">
        <v>124.39</v>
      </c>
    </row>
    <row r="5464" spans="1:4" ht="13.5">
      <c r="A5464" s="263">
        <v>90944</v>
      </c>
      <c r="B5464" s="263" t="s">
        <v>3007</v>
      </c>
      <c r="C5464" s="264" t="s">
        <v>79</v>
      </c>
      <c r="D5464" s="265">
        <v>135.66999999999999</v>
      </c>
    </row>
    <row r="5465" spans="1:4" ht="13.5">
      <c r="A5465" s="263">
        <v>90950</v>
      </c>
      <c r="B5465" s="263" t="s">
        <v>757</v>
      </c>
      <c r="C5465" s="264" t="s">
        <v>79</v>
      </c>
      <c r="D5465" s="265">
        <v>62.51</v>
      </c>
    </row>
    <row r="5466" spans="1:4" ht="13.5">
      <c r="A5466" s="263">
        <v>90952</v>
      </c>
      <c r="B5466" s="263" t="s">
        <v>3008</v>
      </c>
      <c r="C5466" s="264" t="s">
        <v>79</v>
      </c>
      <c r="D5466" s="265">
        <v>69.64</v>
      </c>
    </row>
    <row r="5467" spans="1:4" ht="13.5">
      <c r="A5467" s="263">
        <v>90953</v>
      </c>
      <c r="B5467" s="263" t="s">
        <v>3009</v>
      </c>
      <c r="C5467" s="264" t="s">
        <v>79</v>
      </c>
      <c r="D5467" s="265">
        <v>140.56</v>
      </c>
    </row>
    <row r="5468" spans="1:4" ht="13.5">
      <c r="A5468" s="263">
        <v>90954</v>
      </c>
      <c r="B5468" s="263" t="s">
        <v>3010</v>
      </c>
      <c r="C5468" s="264" t="s">
        <v>79</v>
      </c>
      <c r="D5468" s="265">
        <v>153.53</v>
      </c>
    </row>
    <row r="5469" spans="1:4" ht="13.5">
      <c r="A5469" s="263">
        <v>94438</v>
      </c>
      <c r="B5469" s="263" t="s">
        <v>4220</v>
      </c>
      <c r="C5469" s="264" t="s">
        <v>79</v>
      </c>
      <c r="D5469" s="265">
        <v>31.79</v>
      </c>
    </row>
    <row r="5470" spans="1:4" ht="13.5">
      <c r="A5470" s="263">
        <v>94439</v>
      </c>
      <c r="B5470" s="263" t="s">
        <v>4221</v>
      </c>
      <c r="C5470" s="264" t="s">
        <v>79</v>
      </c>
      <c r="D5470" s="265">
        <v>35.44</v>
      </c>
    </row>
    <row r="5471" spans="1:4" ht="13.5">
      <c r="A5471" s="263">
        <v>94779</v>
      </c>
      <c r="B5471" s="263" t="s">
        <v>4380</v>
      </c>
      <c r="C5471" s="264" t="s">
        <v>79</v>
      </c>
      <c r="D5471" s="265">
        <v>30.94</v>
      </c>
    </row>
    <row r="5472" spans="1:4" ht="13.5">
      <c r="A5472" s="263">
        <v>94782</v>
      </c>
      <c r="B5472" s="263" t="s">
        <v>4381</v>
      </c>
      <c r="C5472" s="264" t="s">
        <v>79</v>
      </c>
      <c r="D5472" s="265">
        <v>34.979999999999997</v>
      </c>
    </row>
    <row r="5473" spans="1:4" ht="13.5">
      <c r="A5473" s="263">
        <v>72190</v>
      </c>
      <c r="B5473" s="263" t="s">
        <v>162</v>
      </c>
      <c r="C5473" s="264" t="s">
        <v>20</v>
      </c>
      <c r="D5473" s="265">
        <v>28.47</v>
      </c>
    </row>
    <row r="5474" spans="1:4" ht="13.5">
      <c r="A5474" s="263">
        <v>87871</v>
      </c>
      <c r="B5474" s="263" t="s">
        <v>2063</v>
      </c>
      <c r="C5474" s="264" t="s">
        <v>79</v>
      </c>
      <c r="D5474" s="265">
        <v>15.72</v>
      </c>
    </row>
    <row r="5475" spans="1:4" ht="13.5">
      <c r="A5475" s="263">
        <v>87872</v>
      </c>
      <c r="B5475" s="263" t="s">
        <v>2064</v>
      </c>
      <c r="C5475" s="264" t="s">
        <v>79</v>
      </c>
      <c r="D5475" s="265">
        <v>15.1</v>
      </c>
    </row>
    <row r="5476" spans="1:4" ht="13.5">
      <c r="A5476" s="263">
        <v>87873</v>
      </c>
      <c r="B5476" s="263" t="s">
        <v>394</v>
      </c>
      <c r="C5476" s="264" t="s">
        <v>79</v>
      </c>
      <c r="D5476" s="265">
        <v>4.2</v>
      </c>
    </row>
    <row r="5477" spans="1:4" ht="13.5">
      <c r="A5477" s="263">
        <v>87874</v>
      </c>
      <c r="B5477" s="263" t="s">
        <v>395</v>
      </c>
      <c r="C5477" s="264" t="s">
        <v>79</v>
      </c>
      <c r="D5477" s="265">
        <v>4.08</v>
      </c>
    </row>
    <row r="5478" spans="1:4" ht="13.5">
      <c r="A5478" s="263">
        <v>87876</v>
      </c>
      <c r="B5478" s="263" t="s">
        <v>2065</v>
      </c>
      <c r="C5478" s="264" t="s">
        <v>79</v>
      </c>
      <c r="D5478" s="265">
        <v>8.48</v>
      </c>
    </row>
    <row r="5479" spans="1:4" ht="13.5">
      <c r="A5479" s="263">
        <v>87877</v>
      </c>
      <c r="B5479" s="263" t="s">
        <v>396</v>
      </c>
      <c r="C5479" s="264" t="s">
        <v>79</v>
      </c>
      <c r="D5479" s="265">
        <v>8.1999999999999993</v>
      </c>
    </row>
    <row r="5480" spans="1:4" ht="13.5">
      <c r="A5480" s="263">
        <v>87878</v>
      </c>
      <c r="B5480" s="263" t="s">
        <v>2066</v>
      </c>
      <c r="C5480" s="264" t="s">
        <v>79</v>
      </c>
      <c r="D5480" s="265">
        <v>3.15</v>
      </c>
    </row>
    <row r="5481" spans="1:4" ht="13.5">
      <c r="A5481" s="263">
        <v>87879</v>
      </c>
      <c r="B5481" s="263" t="s">
        <v>2067</v>
      </c>
      <c r="C5481" s="264" t="s">
        <v>79</v>
      </c>
      <c r="D5481" s="265">
        <v>2.74</v>
      </c>
    </row>
    <row r="5482" spans="1:4" ht="13.5">
      <c r="A5482" s="263">
        <v>87881</v>
      </c>
      <c r="B5482" s="263" t="s">
        <v>2068</v>
      </c>
      <c r="C5482" s="264" t="s">
        <v>79</v>
      </c>
      <c r="D5482" s="265">
        <v>4.1100000000000003</v>
      </c>
    </row>
    <row r="5483" spans="1:4" ht="13.5">
      <c r="A5483" s="263">
        <v>87882</v>
      </c>
      <c r="B5483" s="263" t="s">
        <v>2069</v>
      </c>
      <c r="C5483" s="264" t="s">
        <v>79</v>
      </c>
      <c r="D5483" s="265">
        <v>3.99</v>
      </c>
    </row>
    <row r="5484" spans="1:4" ht="13.5">
      <c r="A5484" s="263">
        <v>87884</v>
      </c>
      <c r="B5484" s="263" t="s">
        <v>2070</v>
      </c>
      <c r="C5484" s="264" t="s">
        <v>79</v>
      </c>
      <c r="D5484" s="265">
        <v>8.39</v>
      </c>
    </row>
    <row r="5485" spans="1:4" ht="13.5">
      <c r="A5485" s="263">
        <v>87885</v>
      </c>
      <c r="B5485" s="263" t="s">
        <v>2071</v>
      </c>
      <c r="C5485" s="264" t="s">
        <v>79</v>
      </c>
      <c r="D5485" s="265">
        <v>8.11</v>
      </c>
    </row>
    <row r="5486" spans="1:4" ht="13.5">
      <c r="A5486" s="263">
        <v>87886</v>
      </c>
      <c r="B5486" s="263" t="s">
        <v>2072</v>
      </c>
      <c r="C5486" s="264" t="s">
        <v>79</v>
      </c>
      <c r="D5486" s="265">
        <v>20.48</v>
      </c>
    </row>
    <row r="5487" spans="1:4" ht="13.5">
      <c r="A5487" s="263">
        <v>87887</v>
      </c>
      <c r="B5487" s="263" t="s">
        <v>2073</v>
      </c>
      <c r="C5487" s="264" t="s">
        <v>79</v>
      </c>
      <c r="D5487" s="265">
        <v>19.86</v>
      </c>
    </row>
    <row r="5488" spans="1:4" ht="13.5">
      <c r="A5488" s="263">
        <v>87888</v>
      </c>
      <c r="B5488" s="263" t="s">
        <v>397</v>
      </c>
      <c r="C5488" s="264" t="s">
        <v>79</v>
      </c>
      <c r="D5488" s="265">
        <v>5.23</v>
      </c>
    </row>
    <row r="5489" spans="1:4" ht="13.5">
      <c r="A5489" s="263">
        <v>87889</v>
      </c>
      <c r="B5489" s="263" t="s">
        <v>2074</v>
      </c>
      <c r="C5489" s="264" t="s">
        <v>79</v>
      </c>
      <c r="D5489" s="265">
        <v>5.1100000000000003</v>
      </c>
    </row>
    <row r="5490" spans="1:4" ht="13.5">
      <c r="A5490" s="263">
        <v>87891</v>
      </c>
      <c r="B5490" s="263" t="s">
        <v>2075</v>
      </c>
      <c r="C5490" s="264" t="s">
        <v>79</v>
      </c>
      <c r="D5490" s="265">
        <v>9.51</v>
      </c>
    </row>
    <row r="5491" spans="1:4" ht="13.5">
      <c r="A5491" s="263">
        <v>87892</v>
      </c>
      <c r="B5491" s="263" t="s">
        <v>2076</v>
      </c>
      <c r="C5491" s="264" t="s">
        <v>79</v>
      </c>
      <c r="D5491" s="265">
        <v>9.23</v>
      </c>
    </row>
    <row r="5492" spans="1:4" ht="13.5">
      <c r="A5492" s="263">
        <v>87893</v>
      </c>
      <c r="B5492" s="263" t="s">
        <v>398</v>
      </c>
      <c r="C5492" s="264" t="s">
        <v>79</v>
      </c>
      <c r="D5492" s="265">
        <v>4.9400000000000004</v>
      </c>
    </row>
    <row r="5493" spans="1:4" ht="13.5">
      <c r="A5493" s="263">
        <v>87894</v>
      </c>
      <c r="B5493" s="263" t="s">
        <v>399</v>
      </c>
      <c r="C5493" s="264" t="s">
        <v>79</v>
      </c>
      <c r="D5493" s="265">
        <v>4.53</v>
      </c>
    </row>
    <row r="5494" spans="1:4" ht="13.5">
      <c r="A5494" s="263">
        <v>87896</v>
      </c>
      <c r="B5494" s="263" t="s">
        <v>400</v>
      </c>
      <c r="C5494" s="264" t="s">
        <v>79</v>
      </c>
      <c r="D5494" s="265">
        <v>4.42</v>
      </c>
    </row>
    <row r="5495" spans="1:4" ht="13.5">
      <c r="A5495" s="263">
        <v>87897</v>
      </c>
      <c r="B5495" s="263" t="s">
        <v>401</v>
      </c>
      <c r="C5495" s="264" t="s">
        <v>79</v>
      </c>
      <c r="D5495" s="265">
        <v>4.01</v>
      </c>
    </row>
    <row r="5496" spans="1:4" ht="13.5">
      <c r="A5496" s="263">
        <v>87899</v>
      </c>
      <c r="B5496" s="263" t="s">
        <v>402</v>
      </c>
      <c r="C5496" s="264" t="s">
        <v>79</v>
      </c>
      <c r="D5496" s="265">
        <v>6.12</v>
      </c>
    </row>
    <row r="5497" spans="1:4" ht="13.5">
      <c r="A5497" s="263">
        <v>87900</v>
      </c>
      <c r="B5497" s="263" t="s">
        <v>2077</v>
      </c>
      <c r="C5497" s="264" t="s">
        <v>79</v>
      </c>
      <c r="D5497" s="265">
        <v>6</v>
      </c>
    </row>
    <row r="5498" spans="1:4" ht="13.5">
      <c r="A5498" s="263">
        <v>87902</v>
      </c>
      <c r="B5498" s="263" t="s">
        <v>2078</v>
      </c>
      <c r="C5498" s="264" t="s">
        <v>79</v>
      </c>
      <c r="D5498" s="265">
        <v>10.4</v>
      </c>
    </row>
    <row r="5499" spans="1:4" ht="13.5">
      <c r="A5499" s="263">
        <v>87903</v>
      </c>
      <c r="B5499" s="263" t="s">
        <v>2079</v>
      </c>
      <c r="C5499" s="264" t="s">
        <v>79</v>
      </c>
      <c r="D5499" s="265">
        <v>10.119999999999999</v>
      </c>
    </row>
    <row r="5500" spans="1:4" ht="13.5">
      <c r="A5500" s="263">
        <v>87904</v>
      </c>
      <c r="B5500" s="263" t="s">
        <v>403</v>
      </c>
      <c r="C5500" s="264" t="s">
        <v>79</v>
      </c>
      <c r="D5500" s="265">
        <v>6.44</v>
      </c>
    </row>
    <row r="5501" spans="1:4" ht="13.5">
      <c r="A5501" s="263">
        <v>87905</v>
      </c>
      <c r="B5501" s="263" t="s">
        <v>404</v>
      </c>
      <c r="C5501" s="264" t="s">
        <v>79</v>
      </c>
      <c r="D5501" s="265">
        <v>6.03</v>
      </c>
    </row>
    <row r="5502" spans="1:4" ht="13.5">
      <c r="A5502" s="263">
        <v>87907</v>
      </c>
      <c r="B5502" s="263" t="s">
        <v>405</v>
      </c>
      <c r="C5502" s="264" t="s">
        <v>79</v>
      </c>
      <c r="D5502" s="265">
        <v>5.7</v>
      </c>
    </row>
    <row r="5503" spans="1:4" ht="13.5">
      <c r="A5503" s="263">
        <v>87908</v>
      </c>
      <c r="B5503" s="263" t="s">
        <v>406</v>
      </c>
      <c r="C5503" s="264" t="s">
        <v>79</v>
      </c>
      <c r="D5503" s="265">
        <v>5.29</v>
      </c>
    </row>
    <row r="5504" spans="1:4" ht="13.5">
      <c r="A5504" s="263">
        <v>87910</v>
      </c>
      <c r="B5504" s="263" t="s">
        <v>2080</v>
      </c>
      <c r="C5504" s="264" t="s">
        <v>79</v>
      </c>
      <c r="D5504" s="265">
        <v>20.399999999999999</v>
      </c>
    </row>
    <row r="5505" spans="1:4" ht="13.5">
      <c r="A5505" s="263">
        <v>87911</v>
      </c>
      <c r="B5505" s="263" t="s">
        <v>2081</v>
      </c>
      <c r="C5505" s="264" t="s">
        <v>79</v>
      </c>
      <c r="D5505" s="265">
        <v>19.78</v>
      </c>
    </row>
    <row r="5506" spans="1:4" ht="13.5">
      <c r="A5506" s="263">
        <v>5991</v>
      </c>
      <c r="B5506" s="263" t="s">
        <v>1414</v>
      </c>
      <c r="C5506" s="264" t="s">
        <v>79</v>
      </c>
      <c r="D5506" s="265">
        <v>38.159999999999997</v>
      </c>
    </row>
    <row r="5507" spans="1:4" ht="13.5">
      <c r="A5507" s="263">
        <v>84023</v>
      </c>
      <c r="B5507" s="263" t="s">
        <v>304</v>
      </c>
      <c r="C5507" s="264" t="s">
        <v>79</v>
      </c>
      <c r="D5507" s="265">
        <v>36.229999999999997</v>
      </c>
    </row>
    <row r="5508" spans="1:4" ht="13.5">
      <c r="A5508" s="263">
        <v>84024</v>
      </c>
      <c r="B5508" s="263" t="s">
        <v>305</v>
      </c>
      <c r="C5508" s="264" t="s">
        <v>79</v>
      </c>
      <c r="D5508" s="265">
        <v>34.159999999999997</v>
      </c>
    </row>
    <row r="5509" spans="1:4" ht="13.5">
      <c r="A5509" s="263">
        <v>84026</v>
      </c>
      <c r="B5509" s="263" t="s">
        <v>306</v>
      </c>
      <c r="C5509" s="264" t="s">
        <v>79</v>
      </c>
      <c r="D5509" s="265">
        <v>42.87</v>
      </c>
    </row>
    <row r="5510" spans="1:4" ht="13.5">
      <c r="A5510" s="263">
        <v>84027</v>
      </c>
      <c r="B5510" s="263" t="s">
        <v>307</v>
      </c>
      <c r="C5510" s="264" t="s">
        <v>79</v>
      </c>
      <c r="D5510" s="265">
        <v>28.81</v>
      </c>
    </row>
    <row r="5511" spans="1:4" ht="13.5">
      <c r="A5511" s="263">
        <v>84028</v>
      </c>
      <c r="B5511" s="263" t="s">
        <v>1616</v>
      </c>
      <c r="C5511" s="264" t="s">
        <v>79</v>
      </c>
      <c r="D5511" s="265">
        <v>48.34</v>
      </c>
    </row>
    <row r="5512" spans="1:4" ht="13.5">
      <c r="A5512" s="263">
        <v>84072</v>
      </c>
      <c r="B5512" s="263" t="s">
        <v>1617</v>
      </c>
      <c r="C5512" s="264" t="s">
        <v>79</v>
      </c>
      <c r="D5512" s="265">
        <v>29.23</v>
      </c>
    </row>
    <row r="5513" spans="1:4" ht="13.5">
      <c r="A5513" s="263">
        <v>87411</v>
      </c>
      <c r="B5513" s="263" t="s">
        <v>1825</v>
      </c>
      <c r="C5513" s="264" t="s">
        <v>79</v>
      </c>
      <c r="D5513" s="265">
        <v>11.97</v>
      </c>
    </row>
    <row r="5514" spans="1:4" ht="13.5">
      <c r="A5514" s="263">
        <v>87412</v>
      </c>
      <c r="B5514" s="263" t="s">
        <v>1826</v>
      </c>
      <c r="C5514" s="264" t="s">
        <v>79</v>
      </c>
      <c r="D5514" s="265">
        <v>16.850000000000001</v>
      </c>
    </row>
    <row r="5515" spans="1:4" ht="13.5">
      <c r="A5515" s="263">
        <v>87413</v>
      </c>
      <c r="B5515" s="263" t="s">
        <v>1827</v>
      </c>
      <c r="C5515" s="264" t="s">
        <v>79</v>
      </c>
      <c r="D5515" s="265">
        <v>19.63</v>
      </c>
    </row>
    <row r="5516" spans="1:4" ht="13.5">
      <c r="A5516" s="263">
        <v>87414</v>
      </c>
      <c r="B5516" s="263" t="s">
        <v>1828</v>
      </c>
      <c r="C5516" s="264" t="s">
        <v>79</v>
      </c>
      <c r="D5516" s="265">
        <v>17.93</v>
      </c>
    </row>
    <row r="5517" spans="1:4" ht="13.5">
      <c r="A5517" s="263">
        <v>87415</v>
      </c>
      <c r="B5517" s="263" t="s">
        <v>1829</v>
      </c>
      <c r="C5517" s="264" t="s">
        <v>79</v>
      </c>
      <c r="D5517" s="265">
        <v>22.66</v>
      </c>
    </row>
    <row r="5518" spans="1:4" ht="13.5">
      <c r="A5518" s="263">
        <v>87416</v>
      </c>
      <c r="B5518" s="263" t="s">
        <v>1830</v>
      </c>
      <c r="C5518" s="264" t="s">
        <v>79</v>
      </c>
      <c r="D5518" s="265">
        <v>25.62</v>
      </c>
    </row>
    <row r="5519" spans="1:4" ht="13.5">
      <c r="A5519" s="263">
        <v>87417</v>
      </c>
      <c r="B5519" s="263" t="s">
        <v>1831</v>
      </c>
      <c r="C5519" s="264" t="s">
        <v>79</v>
      </c>
      <c r="D5519" s="265">
        <v>12.66</v>
      </c>
    </row>
    <row r="5520" spans="1:4" ht="13.5">
      <c r="A5520" s="263">
        <v>87418</v>
      </c>
      <c r="B5520" s="263" t="s">
        <v>1832</v>
      </c>
      <c r="C5520" s="264" t="s">
        <v>79</v>
      </c>
      <c r="D5520" s="265">
        <v>13.02</v>
      </c>
    </row>
    <row r="5521" spans="1:4" ht="13.5">
      <c r="A5521" s="263">
        <v>87419</v>
      </c>
      <c r="B5521" s="263" t="s">
        <v>1833</v>
      </c>
      <c r="C5521" s="264" t="s">
        <v>79</v>
      </c>
      <c r="D5521" s="265">
        <v>14.06</v>
      </c>
    </row>
    <row r="5522" spans="1:4" ht="13.5">
      <c r="A5522" s="263">
        <v>87420</v>
      </c>
      <c r="B5522" s="263" t="s">
        <v>1834</v>
      </c>
      <c r="C5522" s="264" t="s">
        <v>79</v>
      </c>
      <c r="D5522" s="265">
        <v>19.16</v>
      </c>
    </row>
    <row r="5523" spans="1:4" ht="13.5">
      <c r="A5523" s="263">
        <v>87421</v>
      </c>
      <c r="B5523" s="263" t="s">
        <v>1835</v>
      </c>
      <c r="C5523" s="264" t="s">
        <v>79</v>
      </c>
      <c r="D5523" s="265">
        <v>19.52</v>
      </c>
    </row>
    <row r="5524" spans="1:4" ht="13.5">
      <c r="A5524" s="263">
        <v>87422</v>
      </c>
      <c r="B5524" s="263" t="s">
        <v>1836</v>
      </c>
      <c r="C5524" s="264" t="s">
        <v>79</v>
      </c>
      <c r="D5524" s="265">
        <v>20.57</v>
      </c>
    </row>
    <row r="5525" spans="1:4" ht="13.5">
      <c r="A5525" s="263">
        <v>87423</v>
      </c>
      <c r="B5525" s="263" t="s">
        <v>1837</v>
      </c>
      <c r="C5525" s="264" t="s">
        <v>79</v>
      </c>
      <c r="D5525" s="265">
        <v>25.08</v>
      </c>
    </row>
    <row r="5526" spans="1:4" ht="13.5">
      <c r="A5526" s="263">
        <v>87424</v>
      </c>
      <c r="B5526" s="263" t="s">
        <v>1838</v>
      </c>
      <c r="C5526" s="264" t="s">
        <v>79</v>
      </c>
      <c r="D5526" s="265">
        <v>25.62</v>
      </c>
    </row>
    <row r="5527" spans="1:4" ht="13.5">
      <c r="A5527" s="263">
        <v>87425</v>
      </c>
      <c r="B5527" s="263" t="s">
        <v>1839</v>
      </c>
      <c r="C5527" s="264" t="s">
        <v>79</v>
      </c>
      <c r="D5527" s="265">
        <v>26.49</v>
      </c>
    </row>
    <row r="5528" spans="1:4" ht="13.5">
      <c r="A5528" s="263">
        <v>87426</v>
      </c>
      <c r="B5528" s="263" t="s">
        <v>1840</v>
      </c>
      <c r="C5528" s="264" t="s">
        <v>79</v>
      </c>
      <c r="D5528" s="265">
        <v>29.62</v>
      </c>
    </row>
    <row r="5529" spans="1:4" ht="13.5">
      <c r="A5529" s="263">
        <v>87427</v>
      </c>
      <c r="B5529" s="263" t="s">
        <v>1841</v>
      </c>
      <c r="C5529" s="264" t="s">
        <v>79</v>
      </c>
      <c r="D5529" s="265">
        <v>30.16</v>
      </c>
    </row>
    <row r="5530" spans="1:4" ht="13.5">
      <c r="A5530" s="263">
        <v>87428</v>
      </c>
      <c r="B5530" s="263" t="s">
        <v>1842</v>
      </c>
      <c r="C5530" s="264" t="s">
        <v>79</v>
      </c>
      <c r="D5530" s="265">
        <v>31.03</v>
      </c>
    </row>
    <row r="5531" spans="1:4" ht="13.5">
      <c r="A5531" s="263">
        <v>87429</v>
      </c>
      <c r="B5531" s="263" t="s">
        <v>1843</v>
      </c>
      <c r="C5531" s="264" t="s">
        <v>79</v>
      </c>
      <c r="D5531" s="265">
        <v>14.31</v>
      </c>
    </row>
    <row r="5532" spans="1:4" ht="13.5">
      <c r="A5532" s="263">
        <v>87430</v>
      </c>
      <c r="B5532" s="263" t="s">
        <v>1844</v>
      </c>
      <c r="C5532" s="264" t="s">
        <v>79</v>
      </c>
      <c r="D5532" s="265">
        <v>14.67</v>
      </c>
    </row>
    <row r="5533" spans="1:4" ht="13.5">
      <c r="A5533" s="263">
        <v>87431</v>
      </c>
      <c r="B5533" s="263" t="s">
        <v>1845</v>
      </c>
      <c r="C5533" s="264" t="s">
        <v>79</v>
      </c>
      <c r="D5533" s="265">
        <v>14.85</v>
      </c>
    </row>
    <row r="5534" spans="1:4" ht="13.5">
      <c r="A5534" s="263">
        <v>87432</v>
      </c>
      <c r="B5534" s="263" t="s">
        <v>1846</v>
      </c>
      <c r="C5534" s="264" t="s">
        <v>79</v>
      </c>
      <c r="D5534" s="265">
        <v>20.84</v>
      </c>
    </row>
    <row r="5535" spans="1:4" ht="13.5">
      <c r="A5535" s="263">
        <v>87433</v>
      </c>
      <c r="B5535" s="263" t="s">
        <v>1847</v>
      </c>
      <c r="C5535" s="264" t="s">
        <v>79</v>
      </c>
      <c r="D5535" s="265">
        <v>21.56</v>
      </c>
    </row>
    <row r="5536" spans="1:4" ht="13.5">
      <c r="A5536" s="263">
        <v>87434</v>
      </c>
      <c r="B5536" s="263" t="s">
        <v>1848</v>
      </c>
      <c r="C5536" s="264" t="s">
        <v>79</v>
      </c>
      <c r="D5536" s="265">
        <v>22.07</v>
      </c>
    </row>
    <row r="5537" spans="1:4" ht="13.5">
      <c r="A5537" s="263">
        <v>87435</v>
      </c>
      <c r="B5537" s="263" t="s">
        <v>1849</v>
      </c>
      <c r="C5537" s="264" t="s">
        <v>79</v>
      </c>
      <c r="D5537" s="265">
        <v>23.12</v>
      </c>
    </row>
    <row r="5538" spans="1:4" ht="13.5">
      <c r="A5538" s="263">
        <v>87436</v>
      </c>
      <c r="B5538" s="263" t="s">
        <v>1850</v>
      </c>
      <c r="C5538" s="264" t="s">
        <v>79</v>
      </c>
      <c r="D5538" s="265">
        <v>24.35</v>
      </c>
    </row>
    <row r="5539" spans="1:4" ht="13.5">
      <c r="A5539" s="263">
        <v>87437</v>
      </c>
      <c r="B5539" s="263" t="s">
        <v>384</v>
      </c>
      <c r="C5539" s="264" t="s">
        <v>79</v>
      </c>
      <c r="D5539" s="265">
        <v>25.21</v>
      </c>
    </row>
    <row r="5540" spans="1:4" ht="13.5">
      <c r="A5540" s="263">
        <v>87438</v>
      </c>
      <c r="B5540" s="263" t="s">
        <v>1851</v>
      </c>
      <c r="C5540" s="264" t="s">
        <v>79</v>
      </c>
      <c r="D5540" s="265">
        <v>28.62</v>
      </c>
    </row>
    <row r="5541" spans="1:4" ht="13.5">
      <c r="A5541" s="263">
        <v>87439</v>
      </c>
      <c r="B5541" s="263" t="s">
        <v>1852</v>
      </c>
      <c r="C5541" s="264" t="s">
        <v>79</v>
      </c>
      <c r="D5541" s="265">
        <v>30.17</v>
      </c>
    </row>
    <row r="5542" spans="1:4" ht="13.5">
      <c r="A5542" s="263">
        <v>87440</v>
      </c>
      <c r="B5542" s="263" t="s">
        <v>385</v>
      </c>
      <c r="C5542" s="264" t="s">
        <v>79</v>
      </c>
      <c r="D5542" s="265">
        <v>30.89</v>
      </c>
    </row>
    <row r="5543" spans="1:4" ht="13.5">
      <c r="A5543" s="263">
        <v>87527</v>
      </c>
      <c r="B5543" s="263" t="s">
        <v>1933</v>
      </c>
      <c r="C5543" s="264" t="s">
        <v>79</v>
      </c>
      <c r="D5543" s="265">
        <v>26.7</v>
      </c>
    </row>
    <row r="5544" spans="1:4" ht="13.5">
      <c r="A5544" s="263">
        <v>87528</v>
      </c>
      <c r="B5544" s="263" t="s">
        <v>1934</v>
      </c>
      <c r="C5544" s="264" t="s">
        <v>79</v>
      </c>
      <c r="D5544" s="265">
        <v>30.25</v>
      </c>
    </row>
    <row r="5545" spans="1:4" ht="13.5">
      <c r="A5545" s="263">
        <v>87529</v>
      </c>
      <c r="B5545" s="263" t="s">
        <v>1935</v>
      </c>
      <c r="C5545" s="264" t="s">
        <v>79</v>
      </c>
      <c r="D5545" s="265">
        <v>24.12</v>
      </c>
    </row>
    <row r="5546" spans="1:4" ht="13.5">
      <c r="A5546" s="263">
        <v>87530</v>
      </c>
      <c r="B5546" s="263" t="s">
        <v>1936</v>
      </c>
      <c r="C5546" s="264" t="s">
        <v>79</v>
      </c>
      <c r="D5546" s="265">
        <v>27.67</v>
      </c>
    </row>
    <row r="5547" spans="1:4" ht="13.5">
      <c r="A5547" s="263">
        <v>87531</v>
      </c>
      <c r="B5547" s="263" t="s">
        <v>1937</v>
      </c>
      <c r="C5547" s="264" t="s">
        <v>79</v>
      </c>
      <c r="D5547" s="265">
        <v>23.2</v>
      </c>
    </row>
    <row r="5548" spans="1:4" ht="13.5">
      <c r="A5548" s="263">
        <v>87532</v>
      </c>
      <c r="B5548" s="263" t="s">
        <v>1938</v>
      </c>
      <c r="C5548" s="264" t="s">
        <v>79</v>
      </c>
      <c r="D5548" s="265">
        <v>26.75</v>
      </c>
    </row>
    <row r="5549" spans="1:4" ht="13.5">
      <c r="A5549" s="263">
        <v>87535</v>
      </c>
      <c r="B5549" s="263" t="s">
        <v>1939</v>
      </c>
      <c r="C5549" s="264" t="s">
        <v>79</v>
      </c>
      <c r="D5549" s="265">
        <v>20.62</v>
      </c>
    </row>
    <row r="5550" spans="1:4" ht="13.5">
      <c r="A5550" s="263">
        <v>87536</v>
      </c>
      <c r="B5550" s="263" t="s">
        <v>1940</v>
      </c>
      <c r="C5550" s="264" t="s">
        <v>79</v>
      </c>
      <c r="D5550" s="265">
        <v>24.17</v>
      </c>
    </row>
    <row r="5551" spans="1:4" ht="13.5">
      <c r="A5551" s="263">
        <v>87537</v>
      </c>
      <c r="B5551" s="263" t="s">
        <v>1941</v>
      </c>
      <c r="C5551" s="264" t="s">
        <v>79</v>
      </c>
      <c r="D5551" s="265">
        <v>48.7</v>
      </c>
    </row>
    <row r="5552" spans="1:4" ht="13.5">
      <c r="A5552" s="263">
        <v>87538</v>
      </c>
      <c r="B5552" s="263" t="s">
        <v>1942</v>
      </c>
      <c r="C5552" s="264" t="s">
        <v>79</v>
      </c>
      <c r="D5552" s="265">
        <v>46.51</v>
      </c>
    </row>
    <row r="5553" spans="1:4" ht="13.5">
      <c r="A5553" s="263">
        <v>87539</v>
      </c>
      <c r="B5553" s="263" t="s">
        <v>1943</v>
      </c>
      <c r="C5553" s="264" t="s">
        <v>79</v>
      </c>
      <c r="D5553" s="265">
        <v>45.73</v>
      </c>
    </row>
    <row r="5554" spans="1:4" ht="13.5">
      <c r="A5554" s="263">
        <v>87541</v>
      </c>
      <c r="B5554" s="263" t="s">
        <v>1944</v>
      </c>
      <c r="C5554" s="264" t="s">
        <v>79</v>
      </c>
      <c r="D5554" s="265">
        <v>43.53</v>
      </c>
    </row>
    <row r="5555" spans="1:4" ht="13.5">
      <c r="A5555" s="263">
        <v>87543</v>
      </c>
      <c r="B5555" s="263" t="s">
        <v>5906</v>
      </c>
      <c r="C5555" s="264" t="s">
        <v>79</v>
      </c>
      <c r="D5555" s="265">
        <v>15.38</v>
      </c>
    </row>
    <row r="5556" spans="1:4" ht="13.5">
      <c r="A5556" s="263">
        <v>87545</v>
      </c>
      <c r="B5556" s="263" t="s">
        <v>1945</v>
      </c>
      <c r="C5556" s="264" t="s">
        <v>79</v>
      </c>
      <c r="D5556" s="265">
        <v>18.2</v>
      </c>
    </row>
    <row r="5557" spans="1:4" ht="13.5">
      <c r="A5557" s="263">
        <v>87546</v>
      </c>
      <c r="B5557" s="263" t="s">
        <v>1946</v>
      </c>
      <c r="C5557" s="264" t="s">
        <v>79</v>
      </c>
      <c r="D5557" s="265">
        <v>20.21</v>
      </c>
    </row>
    <row r="5558" spans="1:4" ht="13.5">
      <c r="A5558" s="263">
        <v>87547</v>
      </c>
      <c r="B5558" s="263" t="s">
        <v>1947</v>
      </c>
      <c r="C5558" s="264" t="s">
        <v>79</v>
      </c>
      <c r="D5558" s="265">
        <v>15.63</v>
      </c>
    </row>
    <row r="5559" spans="1:4" ht="13.5">
      <c r="A5559" s="263">
        <v>87548</v>
      </c>
      <c r="B5559" s="263" t="s">
        <v>1948</v>
      </c>
      <c r="C5559" s="264" t="s">
        <v>79</v>
      </c>
      <c r="D5559" s="265">
        <v>17.64</v>
      </c>
    </row>
    <row r="5560" spans="1:4" ht="13.5">
      <c r="A5560" s="263">
        <v>87549</v>
      </c>
      <c r="B5560" s="263" t="s">
        <v>1949</v>
      </c>
      <c r="C5560" s="264" t="s">
        <v>79</v>
      </c>
      <c r="D5560" s="265">
        <v>14.7</v>
      </c>
    </row>
    <row r="5561" spans="1:4" ht="13.5">
      <c r="A5561" s="263">
        <v>87550</v>
      </c>
      <c r="B5561" s="263" t="s">
        <v>1950</v>
      </c>
      <c r="C5561" s="264" t="s">
        <v>79</v>
      </c>
      <c r="D5561" s="265">
        <v>16.71</v>
      </c>
    </row>
    <row r="5562" spans="1:4" ht="13.5">
      <c r="A5562" s="263">
        <v>87553</v>
      </c>
      <c r="B5562" s="263" t="s">
        <v>1951</v>
      </c>
      <c r="C5562" s="264" t="s">
        <v>79</v>
      </c>
      <c r="D5562" s="265">
        <v>12.13</v>
      </c>
    </row>
    <row r="5563" spans="1:4" ht="13.5">
      <c r="A5563" s="263">
        <v>87554</v>
      </c>
      <c r="B5563" s="263" t="s">
        <v>1952</v>
      </c>
      <c r="C5563" s="264" t="s">
        <v>79</v>
      </c>
      <c r="D5563" s="265">
        <v>14.14</v>
      </c>
    </row>
    <row r="5564" spans="1:4" ht="13.5">
      <c r="A5564" s="263">
        <v>87555</v>
      </c>
      <c r="B5564" s="263" t="s">
        <v>1953</v>
      </c>
      <c r="C5564" s="264" t="s">
        <v>79</v>
      </c>
      <c r="D5564" s="265">
        <v>29.86</v>
      </c>
    </row>
    <row r="5565" spans="1:4" ht="13.5">
      <c r="A5565" s="263">
        <v>87556</v>
      </c>
      <c r="B5565" s="263" t="s">
        <v>1954</v>
      </c>
      <c r="C5565" s="264" t="s">
        <v>79</v>
      </c>
      <c r="D5565" s="265">
        <v>27.68</v>
      </c>
    </row>
    <row r="5566" spans="1:4" ht="13.5">
      <c r="A5566" s="263">
        <v>87557</v>
      </c>
      <c r="B5566" s="263" t="s">
        <v>1955</v>
      </c>
      <c r="C5566" s="264" t="s">
        <v>79</v>
      </c>
      <c r="D5566" s="265">
        <v>26.88</v>
      </c>
    </row>
    <row r="5567" spans="1:4" ht="13.5">
      <c r="A5567" s="263">
        <v>87559</v>
      </c>
      <c r="B5567" s="263" t="s">
        <v>1956</v>
      </c>
      <c r="C5567" s="264" t="s">
        <v>79</v>
      </c>
      <c r="D5567" s="265">
        <v>24.68</v>
      </c>
    </row>
    <row r="5568" spans="1:4" ht="13.5">
      <c r="A5568" s="263">
        <v>87561</v>
      </c>
      <c r="B5568" s="263" t="s">
        <v>1957</v>
      </c>
      <c r="C5568" s="264" t="s">
        <v>79</v>
      </c>
      <c r="D5568" s="265">
        <v>27.08</v>
      </c>
    </row>
    <row r="5569" spans="1:4" ht="13.5">
      <c r="A5569" s="263">
        <v>87775</v>
      </c>
      <c r="B5569" s="263" t="s">
        <v>1995</v>
      </c>
      <c r="C5569" s="264" t="s">
        <v>79</v>
      </c>
      <c r="D5569" s="265">
        <v>38.26</v>
      </c>
    </row>
    <row r="5570" spans="1:4" ht="13.5">
      <c r="A5570" s="263">
        <v>87777</v>
      </c>
      <c r="B5570" s="263" t="s">
        <v>1996</v>
      </c>
      <c r="C5570" s="264" t="s">
        <v>79</v>
      </c>
      <c r="D5570" s="265">
        <v>41.22</v>
      </c>
    </row>
    <row r="5571" spans="1:4" ht="13.5">
      <c r="A5571" s="263">
        <v>87778</v>
      </c>
      <c r="B5571" s="263" t="s">
        <v>1997</v>
      </c>
      <c r="C5571" s="264" t="s">
        <v>79</v>
      </c>
      <c r="D5571" s="265">
        <v>54.75</v>
      </c>
    </row>
    <row r="5572" spans="1:4" ht="13.5">
      <c r="A5572" s="263">
        <v>87779</v>
      </c>
      <c r="B5572" s="263" t="s">
        <v>1998</v>
      </c>
      <c r="C5572" s="264" t="s">
        <v>79</v>
      </c>
      <c r="D5572" s="265">
        <v>44.62</v>
      </c>
    </row>
    <row r="5573" spans="1:4" ht="13.5">
      <c r="A5573" s="263">
        <v>87781</v>
      </c>
      <c r="B5573" s="263" t="s">
        <v>1999</v>
      </c>
      <c r="C5573" s="264" t="s">
        <v>79</v>
      </c>
      <c r="D5573" s="265">
        <v>48.59</v>
      </c>
    </row>
    <row r="5574" spans="1:4" ht="13.5">
      <c r="A5574" s="263">
        <v>87783</v>
      </c>
      <c r="B5574" s="263" t="s">
        <v>2000</v>
      </c>
      <c r="C5574" s="264" t="s">
        <v>79</v>
      </c>
      <c r="D5574" s="265">
        <v>68.180000000000007</v>
      </c>
    </row>
    <row r="5575" spans="1:4" ht="13.5">
      <c r="A5575" s="263">
        <v>87784</v>
      </c>
      <c r="B5575" s="263" t="s">
        <v>2001</v>
      </c>
      <c r="C5575" s="264" t="s">
        <v>79</v>
      </c>
      <c r="D5575" s="265">
        <v>50.98</v>
      </c>
    </row>
    <row r="5576" spans="1:4" ht="13.5">
      <c r="A5576" s="263">
        <v>87786</v>
      </c>
      <c r="B5576" s="263" t="s">
        <v>2002</v>
      </c>
      <c r="C5576" s="264" t="s">
        <v>79</v>
      </c>
      <c r="D5576" s="265">
        <v>55.96</v>
      </c>
    </row>
    <row r="5577" spans="1:4" ht="13.5">
      <c r="A5577" s="263">
        <v>87787</v>
      </c>
      <c r="B5577" s="263" t="s">
        <v>2003</v>
      </c>
      <c r="C5577" s="264" t="s">
        <v>79</v>
      </c>
      <c r="D5577" s="265">
        <v>81.61</v>
      </c>
    </row>
    <row r="5578" spans="1:4" ht="13.5">
      <c r="A5578" s="263">
        <v>87788</v>
      </c>
      <c r="B5578" s="263" t="s">
        <v>2004</v>
      </c>
      <c r="C5578" s="264" t="s">
        <v>79</v>
      </c>
      <c r="D5578" s="265">
        <v>65.64</v>
      </c>
    </row>
    <row r="5579" spans="1:4" ht="13.5">
      <c r="A5579" s="263">
        <v>87790</v>
      </c>
      <c r="B5579" s="263" t="s">
        <v>2005</v>
      </c>
      <c r="C5579" s="264" t="s">
        <v>79</v>
      </c>
      <c r="D5579" s="265">
        <v>71.12</v>
      </c>
    </row>
    <row r="5580" spans="1:4" ht="13.5">
      <c r="A5580" s="263">
        <v>87791</v>
      </c>
      <c r="B5580" s="263" t="s">
        <v>2006</v>
      </c>
      <c r="C5580" s="264" t="s">
        <v>79</v>
      </c>
      <c r="D5580" s="265">
        <v>96.82</v>
      </c>
    </row>
    <row r="5581" spans="1:4" ht="13.5">
      <c r="A5581" s="263">
        <v>87792</v>
      </c>
      <c r="B5581" s="263" t="s">
        <v>2007</v>
      </c>
      <c r="C5581" s="264" t="s">
        <v>79</v>
      </c>
      <c r="D5581" s="265">
        <v>25.3</v>
      </c>
    </row>
    <row r="5582" spans="1:4" ht="13.5">
      <c r="A5582" s="263">
        <v>87794</v>
      </c>
      <c r="B5582" s="263" t="s">
        <v>2008</v>
      </c>
      <c r="C5582" s="264" t="s">
        <v>79</v>
      </c>
      <c r="D5582" s="265">
        <v>28.06</v>
      </c>
    </row>
    <row r="5583" spans="1:4" ht="13.5">
      <c r="A5583" s="263">
        <v>87795</v>
      </c>
      <c r="B5583" s="263" t="s">
        <v>2009</v>
      </c>
      <c r="C5583" s="264" t="s">
        <v>79</v>
      </c>
      <c r="D5583" s="265">
        <v>40.380000000000003</v>
      </c>
    </row>
    <row r="5584" spans="1:4" ht="13.5">
      <c r="A5584" s="263">
        <v>87797</v>
      </c>
      <c r="B5584" s="263" t="s">
        <v>2010</v>
      </c>
      <c r="C5584" s="264" t="s">
        <v>79</v>
      </c>
      <c r="D5584" s="265">
        <v>31.41</v>
      </c>
    </row>
    <row r="5585" spans="1:4" ht="13.5">
      <c r="A5585" s="263">
        <v>87799</v>
      </c>
      <c r="B5585" s="263" t="s">
        <v>2011</v>
      </c>
      <c r="C5585" s="264" t="s">
        <v>79</v>
      </c>
      <c r="D5585" s="265">
        <v>35.119999999999997</v>
      </c>
    </row>
    <row r="5586" spans="1:4" ht="13.5">
      <c r="A5586" s="263">
        <v>87800</v>
      </c>
      <c r="B5586" s="263" t="s">
        <v>2012</v>
      </c>
      <c r="C5586" s="264" t="s">
        <v>79</v>
      </c>
      <c r="D5586" s="265">
        <v>53.11</v>
      </c>
    </row>
    <row r="5587" spans="1:4" ht="13.5">
      <c r="A5587" s="263">
        <v>87801</v>
      </c>
      <c r="B5587" s="263" t="s">
        <v>2013</v>
      </c>
      <c r="C5587" s="264" t="s">
        <v>79</v>
      </c>
      <c r="D5587" s="265">
        <v>37.520000000000003</v>
      </c>
    </row>
    <row r="5588" spans="1:4" ht="13.5">
      <c r="A5588" s="263">
        <v>87803</v>
      </c>
      <c r="B5588" s="263" t="s">
        <v>2014</v>
      </c>
      <c r="C5588" s="264" t="s">
        <v>79</v>
      </c>
      <c r="D5588" s="265">
        <v>42.17</v>
      </c>
    </row>
    <row r="5589" spans="1:4" ht="13.5">
      <c r="A5589" s="263">
        <v>87804</v>
      </c>
      <c r="B5589" s="263" t="s">
        <v>2015</v>
      </c>
      <c r="C5589" s="264" t="s">
        <v>79</v>
      </c>
      <c r="D5589" s="265">
        <v>65.83</v>
      </c>
    </row>
    <row r="5590" spans="1:4" ht="13.5">
      <c r="A5590" s="263">
        <v>87805</v>
      </c>
      <c r="B5590" s="263" t="s">
        <v>2016</v>
      </c>
      <c r="C5590" s="264" t="s">
        <v>79</v>
      </c>
      <c r="D5590" s="265">
        <v>43.2</v>
      </c>
    </row>
    <row r="5591" spans="1:4" ht="13.5">
      <c r="A5591" s="263">
        <v>87807</v>
      </c>
      <c r="B5591" s="263" t="s">
        <v>2017</v>
      </c>
      <c r="C5591" s="264" t="s">
        <v>79</v>
      </c>
      <c r="D5591" s="265">
        <v>48.33</v>
      </c>
    </row>
    <row r="5592" spans="1:4" ht="13.5">
      <c r="A5592" s="263">
        <v>87808</v>
      </c>
      <c r="B5592" s="263" t="s">
        <v>2018</v>
      </c>
      <c r="C5592" s="264" t="s">
        <v>79</v>
      </c>
      <c r="D5592" s="265">
        <v>71.87</v>
      </c>
    </row>
    <row r="5593" spans="1:4" ht="13.5">
      <c r="A5593" s="263">
        <v>87809</v>
      </c>
      <c r="B5593" s="263" t="s">
        <v>2019</v>
      </c>
      <c r="C5593" s="264" t="s">
        <v>79</v>
      </c>
      <c r="D5593" s="265">
        <v>61.11</v>
      </c>
    </row>
    <row r="5594" spans="1:4" ht="13.5">
      <c r="A5594" s="263">
        <v>87811</v>
      </c>
      <c r="B5594" s="263" t="s">
        <v>2020</v>
      </c>
      <c r="C5594" s="264" t="s">
        <v>79</v>
      </c>
      <c r="D5594" s="265">
        <v>63.87</v>
      </c>
    </row>
    <row r="5595" spans="1:4" ht="13.5">
      <c r="A5595" s="263">
        <v>87812</v>
      </c>
      <c r="B5595" s="263" t="s">
        <v>2021</v>
      </c>
      <c r="C5595" s="264" t="s">
        <v>79</v>
      </c>
      <c r="D5595" s="265">
        <v>75.86</v>
      </c>
    </row>
    <row r="5596" spans="1:4" ht="13.5">
      <c r="A5596" s="263">
        <v>87813</v>
      </c>
      <c r="B5596" s="263" t="s">
        <v>2022</v>
      </c>
      <c r="C5596" s="264" t="s">
        <v>79</v>
      </c>
      <c r="D5596" s="265">
        <v>67.2</v>
      </c>
    </row>
    <row r="5597" spans="1:4" ht="13.5">
      <c r="A5597" s="263">
        <v>87815</v>
      </c>
      <c r="B5597" s="263" t="s">
        <v>2023</v>
      </c>
      <c r="C5597" s="264" t="s">
        <v>79</v>
      </c>
      <c r="D5597" s="265">
        <v>70.91</v>
      </c>
    </row>
    <row r="5598" spans="1:4" ht="13.5">
      <c r="A5598" s="263">
        <v>87816</v>
      </c>
      <c r="B5598" s="263" t="s">
        <v>2024</v>
      </c>
      <c r="C5598" s="264" t="s">
        <v>79</v>
      </c>
      <c r="D5598" s="265">
        <v>88.59</v>
      </c>
    </row>
    <row r="5599" spans="1:4" ht="13.5">
      <c r="A5599" s="263">
        <v>87817</v>
      </c>
      <c r="B5599" s="263" t="s">
        <v>2025</v>
      </c>
      <c r="C5599" s="264" t="s">
        <v>79</v>
      </c>
      <c r="D5599" s="265">
        <v>73</v>
      </c>
    </row>
    <row r="5600" spans="1:4" ht="13.5">
      <c r="A5600" s="263">
        <v>87819</v>
      </c>
      <c r="B5600" s="263" t="s">
        <v>2026</v>
      </c>
      <c r="C5600" s="264" t="s">
        <v>79</v>
      </c>
      <c r="D5600" s="265">
        <v>77.650000000000006</v>
      </c>
    </row>
    <row r="5601" spans="1:4" ht="13.5">
      <c r="A5601" s="263">
        <v>87820</v>
      </c>
      <c r="B5601" s="263" t="s">
        <v>2027</v>
      </c>
      <c r="C5601" s="264" t="s">
        <v>79</v>
      </c>
      <c r="D5601" s="265">
        <v>101.31</v>
      </c>
    </row>
    <row r="5602" spans="1:4" ht="13.5">
      <c r="A5602" s="263">
        <v>87821</v>
      </c>
      <c r="B5602" s="263" t="s">
        <v>2028</v>
      </c>
      <c r="C5602" s="264" t="s">
        <v>79</v>
      </c>
      <c r="D5602" s="265">
        <v>105.27</v>
      </c>
    </row>
    <row r="5603" spans="1:4" ht="13.5">
      <c r="A5603" s="263">
        <v>87823</v>
      </c>
      <c r="B5603" s="263" t="s">
        <v>2029</v>
      </c>
      <c r="C5603" s="264" t="s">
        <v>79</v>
      </c>
      <c r="D5603" s="265">
        <v>110.4</v>
      </c>
    </row>
    <row r="5604" spans="1:4" ht="13.5">
      <c r="A5604" s="263">
        <v>87824</v>
      </c>
      <c r="B5604" s="263" t="s">
        <v>2030</v>
      </c>
      <c r="C5604" s="264" t="s">
        <v>79</v>
      </c>
      <c r="D5604" s="265">
        <v>133.62</v>
      </c>
    </row>
    <row r="5605" spans="1:4" ht="13.5">
      <c r="A5605" s="263">
        <v>87825</v>
      </c>
      <c r="B5605" s="263" t="s">
        <v>2031</v>
      </c>
      <c r="C5605" s="264" t="s">
        <v>79</v>
      </c>
      <c r="D5605" s="265">
        <v>48.29</v>
      </c>
    </row>
    <row r="5606" spans="1:4" ht="13.5">
      <c r="A5606" s="263">
        <v>87827</v>
      </c>
      <c r="B5606" s="263" t="s">
        <v>2032</v>
      </c>
      <c r="C5606" s="264" t="s">
        <v>79</v>
      </c>
      <c r="D5606" s="265">
        <v>51.68</v>
      </c>
    </row>
    <row r="5607" spans="1:4" ht="13.5">
      <c r="A5607" s="263">
        <v>87828</v>
      </c>
      <c r="B5607" s="263" t="s">
        <v>2033</v>
      </c>
      <c r="C5607" s="264" t="s">
        <v>79</v>
      </c>
      <c r="D5607" s="265">
        <v>67.75</v>
      </c>
    </row>
    <row r="5608" spans="1:4" ht="13.5">
      <c r="A5608" s="263">
        <v>87829</v>
      </c>
      <c r="B5608" s="263" t="s">
        <v>2034</v>
      </c>
      <c r="C5608" s="264" t="s">
        <v>79</v>
      </c>
      <c r="D5608" s="265">
        <v>55.17</v>
      </c>
    </row>
    <row r="5609" spans="1:4" ht="13.5">
      <c r="A5609" s="263">
        <v>87831</v>
      </c>
      <c r="B5609" s="263" t="s">
        <v>2035</v>
      </c>
      <c r="C5609" s="264" t="s">
        <v>79</v>
      </c>
      <c r="D5609" s="265">
        <v>59.71</v>
      </c>
    </row>
    <row r="5610" spans="1:4" ht="13.5">
      <c r="A5610" s="263">
        <v>87832</v>
      </c>
      <c r="B5610" s="263" t="s">
        <v>2036</v>
      </c>
      <c r="C5610" s="264" t="s">
        <v>79</v>
      </c>
      <c r="D5610" s="265">
        <v>82.69</v>
      </c>
    </row>
    <row r="5611" spans="1:4" ht="13.5">
      <c r="A5611" s="263">
        <v>87834</v>
      </c>
      <c r="B5611" s="263" t="s">
        <v>2037</v>
      </c>
      <c r="C5611" s="264" t="s">
        <v>79</v>
      </c>
      <c r="D5611" s="265">
        <v>141.08000000000001</v>
      </c>
    </row>
    <row r="5612" spans="1:4" ht="13.5">
      <c r="A5612" s="263">
        <v>87835</v>
      </c>
      <c r="B5612" s="263" t="s">
        <v>2038</v>
      </c>
      <c r="C5612" s="264" t="s">
        <v>79</v>
      </c>
      <c r="D5612" s="265">
        <v>96.15</v>
      </c>
    </row>
    <row r="5613" spans="1:4" ht="13.5">
      <c r="A5613" s="263">
        <v>87836</v>
      </c>
      <c r="B5613" s="263" t="s">
        <v>2039</v>
      </c>
      <c r="C5613" s="264" t="s">
        <v>79</v>
      </c>
      <c r="D5613" s="265">
        <v>134.66</v>
      </c>
    </row>
    <row r="5614" spans="1:4" ht="13.5">
      <c r="A5614" s="263">
        <v>87837</v>
      </c>
      <c r="B5614" s="263" t="s">
        <v>2040</v>
      </c>
      <c r="C5614" s="264" t="s">
        <v>79</v>
      </c>
      <c r="D5614" s="265">
        <v>90.62</v>
      </c>
    </row>
    <row r="5615" spans="1:4" ht="13.5">
      <c r="A5615" s="263">
        <v>87838</v>
      </c>
      <c r="B5615" s="263" t="s">
        <v>2041</v>
      </c>
      <c r="C5615" s="264" t="s">
        <v>79</v>
      </c>
      <c r="D5615" s="265">
        <v>147.5</v>
      </c>
    </row>
    <row r="5616" spans="1:4" ht="13.5">
      <c r="A5616" s="263">
        <v>87839</v>
      </c>
      <c r="B5616" s="263" t="s">
        <v>2042</v>
      </c>
      <c r="C5616" s="264" t="s">
        <v>79</v>
      </c>
      <c r="D5616" s="265">
        <v>100.36</v>
      </c>
    </row>
    <row r="5617" spans="1:4" ht="13.5">
      <c r="A5617" s="263">
        <v>87840</v>
      </c>
      <c r="B5617" s="263" t="s">
        <v>2043</v>
      </c>
      <c r="C5617" s="264" t="s">
        <v>79</v>
      </c>
      <c r="D5617" s="265">
        <v>139.74</v>
      </c>
    </row>
    <row r="5618" spans="1:4" ht="13.5">
      <c r="A5618" s="263">
        <v>87841</v>
      </c>
      <c r="B5618" s="263" t="s">
        <v>2044</v>
      </c>
      <c r="C5618" s="264" t="s">
        <v>79</v>
      </c>
      <c r="D5618" s="265">
        <v>93.47</v>
      </c>
    </row>
    <row r="5619" spans="1:4" ht="13.5">
      <c r="A5619" s="263">
        <v>87842</v>
      </c>
      <c r="B5619" s="263" t="s">
        <v>2045</v>
      </c>
      <c r="C5619" s="264" t="s">
        <v>79</v>
      </c>
      <c r="D5619" s="265">
        <v>144.19</v>
      </c>
    </row>
    <row r="5620" spans="1:4" ht="13.5">
      <c r="A5620" s="263">
        <v>87843</v>
      </c>
      <c r="B5620" s="263" t="s">
        <v>2046</v>
      </c>
      <c r="C5620" s="264" t="s">
        <v>79</v>
      </c>
      <c r="D5620" s="265">
        <v>106.36</v>
      </c>
    </row>
    <row r="5621" spans="1:4" ht="13.5">
      <c r="A5621" s="263">
        <v>87844</v>
      </c>
      <c r="B5621" s="263" t="s">
        <v>2047</v>
      </c>
      <c r="C5621" s="264" t="s">
        <v>79</v>
      </c>
      <c r="D5621" s="265">
        <v>132.85</v>
      </c>
    </row>
    <row r="5622" spans="1:4" ht="13.5">
      <c r="A5622" s="263">
        <v>87845</v>
      </c>
      <c r="B5622" s="263" t="s">
        <v>2048</v>
      </c>
      <c r="C5622" s="264" t="s">
        <v>79</v>
      </c>
      <c r="D5622" s="265">
        <v>95.91</v>
      </c>
    </row>
    <row r="5623" spans="1:4" ht="13.5">
      <c r="A5623" s="263">
        <v>87846</v>
      </c>
      <c r="B5623" s="263" t="s">
        <v>2049</v>
      </c>
      <c r="C5623" s="264" t="s">
        <v>79</v>
      </c>
      <c r="D5623" s="265">
        <v>152.62</v>
      </c>
    </row>
    <row r="5624" spans="1:4" ht="13.5">
      <c r="A5624" s="263">
        <v>87847</v>
      </c>
      <c r="B5624" s="263" t="s">
        <v>2050</v>
      </c>
      <c r="C5624" s="264" t="s">
        <v>79</v>
      </c>
      <c r="D5624" s="265">
        <v>107.68</v>
      </c>
    </row>
    <row r="5625" spans="1:4" ht="13.5">
      <c r="A5625" s="263">
        <v>87848</v>
      </c>
      <c r="B5625" s="263" t="s">
        <v>2051</v>
      </c>
      <c r="C5625" s="264" t="s">
        <v>79</v>
      </c>
      <c r="D5625" s="265">
        <v>145.16</v>
      </c>
    </row>
    <row r="5626" spans="1:4" ht="13.5">
      <c r="A5626" s="263">
        <v>87849</v>
      </c>
      <c r="B5626" s="263" t="s">
        <v>2052</v>
      </c>
      <c r="C5626" s="264" t="s">
        <v>79</v>
      </c>
      <c r="D5626" s="265">
        <v>101.1</v>
      </c>
    </row>
    <row r="5627" spans="1:4" ht="13.5">
      <c r="A5627" s="263">
        <v>87850</v>
      </c>
      <c r="B5627" s="263" t="s">
        <v>2053</v>
      </c>
      <c r="C5627" s="264" t="s">
        <v>79</v>
      </c>
      <c r="D5627" s="265">
        <v>159.06</v>
      </c>
    </row>
    <row r="5628" spans="1:4" ht="13.5">
      <c r="A5628" s="263">
        <v>87851</v>
      </c>
      <c r="B5628" s="263" t="s">
        <v>2054</v>
      </c>
      <c r="C5628" s="264" t="s">
        <v>79</v>
      </c>
      <c r="D5628" s="265">
        <v>111.92</v>
      </c>
    </row>
    <row r="5629" spans="1:4" ht="13.5">
      <c r="A5629" s="263">
        <v>87852</v>
      </c>
      <c r="B5629" s="263" t="s">
        <v>2055</v>
      </c>
      <c r="C5629" s="264" t="s">
        <v>79</v>
      </c>
      <c r="D5629" s="265">
        <v>150.22</v>
      </c>
    </row>
    <row r="5630" spans="1:4" ht="13.5">
      <c r="A5630" s="263">
        <v>87853</v>
      </c>
      <c r="B5630" s="263" t="s">
        <v>2056</v>
      </c>
      <c r="C5630" s="264" t="s">
        <v>79</v>
      </c>
      <c r="D5630" s="265">
        <v>103.94</v>
      </c>
    </row>
    <row r="5631" spans="1:4" ht="13.5">
      <c r="A5631" s="263">
        <v>87854</v>
      </c>
      <c r="B5631" s="263" t="s">
        <v>2057</v>
      </c>
      <c r="C5631" s="264" t="s">
        <v>79</v>
      </c>
      <c r="D5631" s="265">
        <v>155.72999999999999</v>
      </c>
    </row>
    <row r="5632" spans="1:4" ht="13.5">
      <c r="A5632" s="263">
        <v>87855</v>
      </c>
      <c r="B5632" s="263" t="s">
        <v>2058</v>
      </c>
      <c r="C5632" s="264" t="s">
        <v>79</v>
      </c>
      <c r="D5632" s="265">
        <v>117.91</v>
      </c>
    </row>
    <row r="5633" spans="1:4" ht="13.5">
      <c r="A5633" s="263">
        <v>87856</v>
      </c>
      <c r="B5633" s="263" t="s">
        <v>2059</v>
      </c>
      <c r="C5633" s="264" t="s">
        <v>79</v>
      </c>
      <c r="D5633" s="265">
        <v>143.35</v>
      </c>
    </row>
    <row r="5634" spans="1:4" ht="13.5">
      <c r="A5634" s="263">
        <v>87857</v>
      </c>
      <c r="B5634" s="263" t="s">
        <v>2060</v>
      </c>
      <c r="C5634" s="264" t="s">
        <v>79</v>
      </c>
      <c r="D5634" s="265">
        <v>106.38</v>
      </c>
    </row>
    <row r="5635" spans="1:4" ht="13.5">
      <c r="A5635" s="263">
        <v>87858</v>
      </c>
      <c r="B5635" s="263" t="s">
        <v>2061</v>
      </c>
      <c r="C5635" s="264" t="s">
        <v>79</v>
      </c>
      <c r="D5635" s="265">
        <v>102.92</v>
      </c>
    </row>
    <row r="5636" spans="1:4" ht="13.5">
      <c r="A5636" s="263">
        <v>87859</v>
      </c>
      <c r="B5636" s="263" t="s">
        <v>2062</v>
      </c>
      <c r="C5636" s="264" t="s">
        <v>79</v>
      </c>
      <c r="D5636" s="265">
        <v>118.74</v>
      </c>
    </row>
    <row r="5637" spans="1:4" ht="13.5">
      <c r="A5637" s="263">
        <v>89048</v>
      </c>
      <c r="B5637" s="263" t="s">
        <v>2216</v>
      </c>
      <c r="C5637" s="264" t="s">
        <v>79</v>
      </c>
      <c r="D5637" s="265">
        <v>24.66</v>
      </c>
    </row>
    <row r="5638" spans="1:4" ht="13.5">
      <c r="A5638" s="263">
        <v>89049</v>
      </c>
      <c r="B5638" s="263" t="s">
        <v>2217</v>
      </c>
      <c r="C5638" s="264" t="s">
        <v>79</v>
      </c>
      <c r="D5638" s="265">
        <v>16.43</v>
      </c>
    </row>
    <row r="5639" spans="1:4" ht="13.5">
      <c r="A5639" s="263">
        <v>89173</v>
      </c>
      <c r="B5639" s="263" t="s">
        <v>2226</v>
      </c>
      <c r="C5639" s="264" t="s">
        <v>79</v>
      </c>
      <c r="D5639" s="265">
        <v>24.26</v>
      </c>
    </row>
    <row r="5640" spans="1:4" ht="13.5">
      <c r="A5640" s="263">
        <v>90406</v>
      </c>
      <c r="B5640" s="263" t="s">
        <v>2820</v>
      </c>
      <c r="C5640" s="264" t="s">
        <v>79</v>
      </c>
      <c r="D5640" s="265">
        <v>31.65</v>
      </c>
    </row>
    <row r="5641" spans="1:4" ht="13.5">
      <c r="A5641" s="263">
        <v>90407</v>
      </c>
      <c r="B5641" s="263" t="s">
        <v>2821</v>
      </c>
      <c r="C5641" s="264" t="s">
        <v>79</v>
      </c>
      <c r="D5641" s="265">
        <v>35.200000000000003</v>
      </c>
    </row>
    <row r="5642" spans="1:4" ht="13.5">
      <c r="A5642" s="263">
        <v>90408</v>
      </c>
      <c r="B5642" s="263" t="s">
        <v>2822</v>
      </c>
      <c r="C5642" s="264" t="s">
        <v>79</v>
      </c>
      <c r="D5642" s="265">
        <v>22.94</v>
      </c>
    </row>
    <row r="5643" spans="1:4" ht="13.5">
      <c r="A5643" s="263">
        <v>90409</v>
      </c>
      <c r="B5643" s="263" t="s">
        <v>2823</v>
      </c>
      <c r="C5643" s="264" t="s">
        <v>79</v>
      </c>
      <c r="D5643" s="265">
        <v>24.95</v>
      </c>
    </row>
    <row r="5644" spans="1:4" ht="13.5">
      <c r="A5644" s="263">
        <v>5998</v>
      </c>
      <c r="B5644" s="263" t="s">
        <v>126</v>
      </c>
      <c r="C5644" s="264" t="s">
        <v>79</v>
      </c>
      <c r="D5644" s="265">
        <v>0.77</v>
      </c>
    </row>
    <row r="5645" spans="1:4" ht="13.5">
      <c r="A5645" s="263">
        <v>84084</v>
      </c>
      <c r="B5645" s="263" t="s">
        <v>308</v>
      </c>
      <c r="C5645" s="264" t="s">
        <v>79</v>
      </c>
      <c r="D5645" s="265">
        <v>5.89</v>
      </c>
    </row>
    <row r="5646" spans="1:4" ht="13.5">
      <c r="A5646" s="263">
        <v>87242</v>
      </c>
      <c r="B5646" s="263" t="s">
        <v>371</v>
      </c>
      <c r="C5646" s="264" t="s">
        <v>79</v>
      </c>
      <c r="D5646" s="265">
        <v>164.31</v>
      </c>
    </row>
    <row r="5647" spans="1:4" ht="13.5">
      <c r="A5647" s="263">
        <v>87243</v>
      </c>
      <c r="B5647" s="263" t="s">
        <v>372</v>
      </c>
      <c r="C5647" s="264" t="s">
        <v>79</v>
      </c>
      <c r="D5647" s="265">
        <v>150.80000000000001</v>
      </c>
    </row>
    <row r="5648" spans="1:4" ht="13.5">
      <c r="A5648" s="263">
        <v>87244</v>
      </c>
      <c r="B5648" s="263" t="s">
        <v>1696</v>
      </c>
      <c r="C5648" s="264" t="s">
        <v>79</v>
      </c>
      <c r="D5648" s="265">
        <v>159.76</v>
      </c>
    </row>
    <row r="5649" spans="1:4" ht="13.5">
      <c r="A5649" s="263">
        <v>87245</v>
      </c>
      <c r="B5649" s="263" t="s">
        <v>1697</v>
      </c>
      <c r="C5649" s="264" t="s">
        <v>79</v>
      </c>
      <c r="D5649" s="265">
        <v>191.05</v>
      </c>
    </row>
    <row r="5650" spans="1:4" ht="13.5">
      <c r="A5650" s="263">
        <v>87264</v>
      </c>
      <c r="B5650" s="263" t="s">
        <v>1713</v>
      </c>
      <c r="C5650" s="264" t="s">
        <v>79</v>
      </c>
      <c r="D5650" s="265">
        <v>43.86</v>
      </c>
    </row>
    <row r="5651" spans="1:4" ht="13.5">
      <c r="A5651" s="263">
        <v>87265</v>
      </c>
      <c r="B5651" s="263" t="s">
        <v>1714</v>
      </c>
      <c r="C5651" s="264" t="s">
        <v>79</v>
      </c>
      <c r="D5651" s="265">
        <v>38.19</v>
      </c>
    </row>
    <row r="5652" spans="1:4" ht="13.5">
      <c r="A5652" s="263">
        <v>87266</v>
      </c>
      <c r="B5652" s="263" t="s">
        <v>1715</v>
      </c>
      <c r="C5652" s="264" t="s">
        <v>79</v>
      </c>
      <c r="D5652" s="265">
        <v>45.9</v>
      </c>
    </row>
    <row r="5653" spans="1:4" ht="13.5">
      <c r="A5653" s="263">
        <v>87267</v>
      </c>
      <c r="B5653" s="263" t="s">
        <v>1716</v>
      </c>
      <c r="C5653" s="264" t="s">
        <v>79</v>
      </c>
      <c r="D5653" s="265">
        <v>43.36</v>
      </c>
    </row>
    <row r="5654" spans="1:4" ht="13.5">
      <c r="A5654" s="263">
        <v>87268</v>
      </c>
      <c r="B5654" s="263" t="s">
        <v>1717</v>
      </c>
      <c r="C5654" s="264" t="s">
        <v>79</v>
      </c>
      <c r="D5654" s="265">
        <v>47.22</v>
      </c>
    </row>
    <row r="5655" spans="1:4" ht="13.5">
      <c r="A5655" s="263">
        <v>87269</v>
      </c>
      <c r="B5655" s="263" t="s">
        <v>1718</v>
      </c>
      <c r="C5655" s="264" t="s">
        <v>79</v>
      </c>
      <c r="D5655" s="265">
        <v>41.03</v>
      </c>
    </row>
    <row r="5656" spans="1:4" ht="13.5">
      <c r="A5656" s="263">
        <v>87270</v>
      </c>
      <c r="B5656" s="263" t="s">
        <v>1719</v>
      </c>
      <c r="C5656" s="264" t="s">
        <v>79</v>
      </c>
      <c r="D5656" s="265">
        <v>48.92</v>
      </c>
    </row>
    <row r="5657" spans="1:4" ht="13.5">
      <c r="A5657" s="263">
        <v>87271</v>
      </c>
      <c r="B5657" s="263" t="s">
        <v>1720</v>
      </c>
      <c r="C5657" s="264" t="s">
        <v>79</v>
      </c>
      <c r="D5657" s="265">
        <v>46</v>
      </c>
    </row>
    <row r="5658" spans="1:4" ht="13.5">
      <c r="A5658" s="263">
        <v>87272</v>
      </c>
      <c r="B5658" s="263" t="s">
        <v>1721</v>
      </c>
      <c r="C5658" s="264" t="s">
        <v>79</v>
      </c>
      <c r="D5658" s="265">
        <v>50.45</v>
      </c>
    </row>
    <row r="5659" spans="1:4" ht="13.5">
      <c r="A5659" s="263">
        <v>87273</v>
      </c>
      <c r="B5659" s="263" t="s">
        <v>1722</v>
      </c>
      <c r="C5659" s="264" t="s">
        <v>79</v>
      </c>
      <c r="D5659" s="265">
        <v>42.89</v>
      </c>
    </row>
    <row r="5660" spans="1:4" ht="13.5">
      <c r="A5660" s="263">
        <v>87274</v>
      </c>
      <c r="B5660" s="263" t="s">
        <v>1723</v>
      </c>
      <c r="C5660" s="264" t="s">
        <v>79</v>
      </c>
      <c r="D5660" s="265">
        <v>51.65</v>
      </c>
    </row>
    <row r="5661" spans="1:4" ht="13.5">
      <c r="A5661" s="263">
        <v>87275</v>
      </c>
      <c r="B5661" s="263" t="s">
        <v>1724</v>
      </c>
      <c r="C5661" s="264" t="s">
        <v>79</v>
      </c>
      <c r="D5661" s="265">
        <v>49.07</v>
      </c>
    </row>
    <row r="5662" spans="1:4" ht="13.5">
      <c r="A5662" s="263">
        <v>88786</v>
      </c>
      <c r="B5662" s="263" t="s">
        <v>2156</v>
      </c>
      <c r="C5662" s="264" t="s">
        <v>79</v>
      </c>
      <c r="D5662" s="265">
        <v>183.09</v>
      </c>
    </row>
    <row r="5663" spans="1:4" ht="13.5">
      <c r="A5663" s="263">
        <v>88787</v>
      </c>
      <c r="B5663" s="263" t="s">
        <v>2157</v>
      </c>
      <c r="C5663" s="264" t="s">
        <v>79</v>
      </c>
      <c r="D5663" s="265">
        <v>168.78</v>
      </c>
    </row>
    <row r="5664" spans="1:4" ht="13.5">
      <c r="A5664" s="263">
        <v>88788</v>
      </c>
      <c r="B5664" s="263" t="s">
        <v>2158</v>
      </c>
      <c r="C5664" s="264" t="s">
        <v>79</v>
      </c>
      <c r="D5664" s="265">
        <v>177.74</v>
      </c>
    </row>
    <row r="5665" spans="1:4" ht="13.5">
      <c r="A5665" s="263">
        <v>88789</v>
      </c>
      <c r="B5665" s="263" t="s">
        <v>2159</v>
      </c>
      <c r="C5665" s="264" t="s">
        <v>79</v>
      </c>
      <c r="D5665" s="265">
        <v>211.79</v>
      </c>
    </row>
    <row r="5666" spans="1:4" ht="13.5">
      <c r="A5666" s="263">
        <v>89045</v>
      </c>
      <c r="B5666" s="263" t="s">
        <v>2214</v>
      </c>
      <c r="C5666" s="264" t="s">
        <v>79</v>
      </c>
      <c r="D5666" s="265">
        <v>43.71</v>
      </c>
    </row>
    <row r="5667" spans="1:4" ht="13.5">
      <c r="A5667" s="263">
        <v>89170</v>
      </c>
      <c r="B5667" s="263" t="s">
        <v>2224</v>
      </c>
      <c r="C5667" s="264" t="s">
        <v>79</v>
      </c>
      <c r="D5667" s="265">
        <v>42.29</v>
      </c>
    </row>
    <row r="5668" spans="1:4" ht="13.5">
      <c r="A5668" s="263">
        <v>93392</v>
      </c>
      <c r="B5668" s="263" t="s">
        <v>12743</v>
      </c>
      <c r="C5668" s="264" t="s">
        <v>79</v>
      </c>
      <c r="D5668" s="265">
        <v>35.22</v>
      </c>
    </row>
    <row r="5669" spans="1:4" ht="13.5">
      <c r="A5669" s="263">
        <v>93393</v>
      </c>
      <c r="B5669" s="263" t="s">
        <v>12744</v>
      </c>
      <c r="C5669" s="264" t="s">
        <v>79</v>
      </c>
      <c r="D5669" s="265">
        <v>29.63</v>
      </c>
    </row>
    <row r="5670" spans="1:4" ht="13.5">
      <c r="A5670" s="263">
        <v>93394</v>
      </c>
      <c r="B5670" s="263" t="s">
        <v>12745</v>
      </c>
      <c r="C5670" s="264" t="s">
        <v>79</v>
      </c>
      <c r="D5670" s="265">
        <v>37.26</v>
      </c>
    </row>
    <row r="5671" spans="1:4" ht="13.5">
      <c r="A5671" s="263">
        <v>93395</v>
      </c>
      <c r="B5671" s="263" t="s">
        <v>12746</v>
      </c>
      <c r="C5671" s="264" t="s">
        <v>79</v>
      </c>
      <c r="D5671" s="265">
        <v>34.72</v>
      </c>
    </row>
    <row r="5672" spans="1:4" ht="13.5">
      <c r="A5672" s="263">
        <v>99194</v>
      </c>
      <c r="B5672" s="263" t="s">
        <v>12747</v>
      </c>
      <c r="C5672" s="264" t="s">
        <v>79</v>
      </c>
      <c r="D5672" s="265">
        <v>40.81</v>
      </c>
    </row>
    <row r="5673" spans="1:4" ht="13.5">
      <c r="A5673" s="263">
        <v>99195</v>
      </c>
      <c r="B5673" s="263" t="s">
        <v>12748</v>
      </c>
      <c r="C5673" s="264" t="s">
        <v>79</v>
      </c>
      <c r="D5673" s="265">
        <v>35.22</v>
      </c>
    </row>
    <row r="5674" spans="1:4" ht="13.5">
      <c r="A5674" s="263">
        <v>99196</v>
      </c>
      <c r="B5674" s="263" t="s">
        <v>12749</v>
      </c>
      <c r="C5674" s="264" t="s">
        <v>79</v>
      </c>
      <c r="D5674" s="265">
        <v>42.85</v>
      </c>
    </row>
    <row r="5675" spans="1:4" ht="13.5">
      <c r="A5675" s="263">
        <v>99198</v>
      </c>
      <c r="B5675" s="263" t="s">
        <v>12750</v>
      </c>
      <c r="C5675" s="264" t="s">
        <v>79</v>
      </c>
      <c r="D5675" s="265">
        <v>40.31</v>
      </c>
    </row>
    <row r="5676" spans="1:4" ht="13.5">
      <c r="A5676" s="263">
        <v>84088</v>
      </c>
      <c r="B5676" s="263" t="s">
        <v>1618</v>
      </c>
      <c r="C5676" s="264" t="s">
        <v>20</v>
      </c>
      <c r="D5676" s="265">
        <v>84.17</v>
      </c>
    </row>
    <row r="5677" spans="1:4" ht="13.5">
      <c r="A5677" s="263">
        <v>84089</v>
      </c>
      <c r="B5677" s="263" t="s">
        <v>1619</v>
      </c>
      <c r="C5677" s="264" t="s">
        <v>20</v>
      </c>
      <c r="D5677" s="265">
        <v>118.74</v>
      </c>
    </row>
    <row r="5678" spans="1:4" ht="13.5">
      <c r="A5678" s="263">
        <v>40675</v>
      </c>
      <c r="B5678" s="263" t="s">
        <v>140</v>
      </c>
      <c r="C5678" s="264" t="s">
        <v>20</v>
      </c>
      <c r="D5678" s="265">
        <v>3.86</v>
      </c>
    </row>
    <row r="5679" spans="1:4" ht="13.5">
      <c r="A5679" s="263">
        <v>84093</v>
      </c>
      <c r="B5679" s="263" t="s">
        <v>1620</v>
      </c>
      <c r="C5679" s="264" t="s">
        <v>20</v>
      </c>
      <c r="D5679" s="265">
        <v>23.46</v>
      </c>
    </row>
    <row r="5680" spans="1:4" ht="13.5">
      <c r="A5680" s="263">
        <v>96112</v>
      </c>
      <c r="B5680" s="263" t="s">
        <v>4829</v>
      </c>
      <c r="C5680" s="264" t="s">
        <v>79</v>
      </c>
      <c r="D5680" s="265">
        <v>81.42</v>
      </c>
    </row>
    <row r="5681" spans="1:4" ht="13.5">
      <c r="A5681" s="263">
        <v>96117</v>
      </c>
      <c r="B5681" s="263" t="s">
        <v>4833</v>
      </c>
      <c r="C5681" s="264" t="s">
        <v>79</v>
      </c>
      <c r="D5681" s="265">
        <v>90.24</v>
      </c>
    </row>
    <row r="5682" spans="1:4" ht="13.5">
      <c r="A5682" s="263">
        <v>96122</v>
      </c>
      <c r="B5682" s="263" t="s">
        <v>4836</v>
      </c>
      <c r="C5682" s="264" t="s">
        <v>20</v>
      </c>
      <c r="D5682" s="265">
        <v>20.2</v>
      </c>
    </row>
    <row r="5683" spans="1:4" ht="13.5">
      <c r="A5683" s="263">
        <v>96109</v>
      </c>
      <c r="B5683" s="263" t="s">
        <v>4826</v>
      </c>
      <c r="C5683" s="264" t="s">
        <v>79</v>
      </c>
      <c r="D5683" s="265">
        <v>35.770000000000003</v>
      </c>
    </row>
    <row r="5684" spans="1:4" ht="13.5">
      <c r="A5684" s="263">
        <v>96110</v>
      </c>
      <c r="B5684" s="263" t="s">
        <v>4827</v>
      </c>
      <c r="C5684" s="264" t="s">
        <v>79</v>
      </c>
      <c r="D5684" s="265">
        <v>55.82</v>
      </c>
    </row>
    <row r="5685" spans="1:4" ht="13.5">
      <c r="A5685" s="263">
        <v>96113</v>
      </c>
      <c r="B5685" s="263" t="s">
        <v>4830</v>
      </c>
      <c r="C5685" s="264" t="s">
        <v>79</v>
      </c>
      <c r="D5685" s="265">
        <v>32.14</v>
      </c>
    </row>
    <row r="5686" spans="1:4" ht="13.5">
      <c r="A5686" s="263">
        <v>96114</v>
      </c>
      <c r="B5686" s="263" t="s">
        <v>4831</v>
      </c>
      <c r="C5686" s="264" t="s">
        <v>79</v>
      </c>
      <c r="D5686" s="265">
        <v>57.98</v>
      </c>
    </row>
    <row r="5687" spans="1:4" ht="13.5">
      <c r="A5687" s="263">
        <v>96120</v>
      </c>
      <c r="B5687" s="263" t="s">
        <v>4834</v>
      </c>
      <c r="C5687" s="264" t="s">
        <v>20</v>
      </c>
      <c r="D5687" s="265">
        <v>2.5099999999999998</v>
      </c>
    </row>
    <row r="5688" spans="1:4" ht="13.5">
      <c r="A5688" s="263">
        <v>96123</v>
      </c>
      <c r="B5688" s="263" t="s">
        <v>4837</v>
      </c>
      <c r="C5688" s="264" t="s">
        <v>20</v>
      </c>
      <c r="D5688" s="265">
        <v>23.5</v>
      </c>
    </row>
    <row r="5689" spans="1:4" ht="13.5">
      <c r="A5689" s="263">
        <v>99054</v>
      </c>
      <c r="B5689" s="263" t="s">
        <v>12520</v>
      </c>
      <c r="C5689" s="264" t="s">
        <v>79</v>
      </c>
      <c r="D5689" s="265">
        <v>43.44</v>
      </c>
    </row>
    <row r="5690" spans="1:4" ht="13.5">
      <c r="A5690" s="263">
        <v>72200</v>
      </c>
      <c r="B5690" s="263" t="s">
        <v>1504</v>
      </c>
      <c r="C5690" s="264" t="s">
        <v>79</v>
      </c>
      <c r="D5690" s="265">
        <v>90.13</v>
      </c>
    </row>
    <row r="5691" spans="1:4" ht="13.5">
      <c r="A5691" s="263" t="s">
        <v>5263</v>
      </c>
      <c r="B5691" s="263" t="s">
        <v>1052</v>
      </c>
      <c r="C5691" s="264" t="s">
        <v>20</v>
      </c>
      <c r="D5691" s="265">
        <v>85.72</v>
      </c>
    </row>
    <row r="5692" spans="1:4" ht="13.5">
      <c r="A5692" s="263">
        <v>72201</v>
      </c>
      <c r="B5692" s="263" t="s">
        <v>1505</v>
      </c>
      <c r="C5692" s="264" t="s">
        <v>79</v>
      </c>
      <c r="D5692" s="265">
        <v>10.17</v>
      </c>
    </row>
    <row r="5693" spans="1:4" ht="13.5">
      <c r="A5693" s="263">
        <v>96111</v>
      </c>
      <c r="B5693" s="263" t="s">
        <v>4828</v>
      </c>
      <c r="C5693" s="264" t="s">
        <v>79</v>
      </c>
      <c r="D5693" s="265">
        <v>35.83</v>
      </c>
    </row>
    <row r="5694" spans="1:4" ht="13.5">
      <c r="A5694" s="263">
        <v>96116</v>
      </c>
      <c r="B5694" s="263" t="s">
        <v>4832</v>
      </c>
      <c r="C5694" s="264" t="s">
        <v>79</v>
      </c>
      <c r="D5694" s="265">
        <v>39.9</v>
      </c>
    </row>
    <row r="5695" spans="1:4" ht="13.5">
      <c r="A5695" s="263">
        <v>96121</v>
      </c>
      <c r="B5695" s="263" t="s">
        <v>4835</v>
      </c>
      <c r="C5695" s="264" t="s">
        <v>20</v>
      </c>
      <c r="D5695" s="265">
        <v>7.01</v>
      </c>
    </row>
    <row r="5696" spans="1:4" ht="13.5">
      <c r="A5696" s="263">
        <v>96485</v>
      </c>
      <c r="B5696" s="263" t="s">
        <v>4924</v>
      </c>
      <c r="C5696" s="264" t="s">
        <v>79</v>
      </c>
      <c r="D5696" s="265">
        <v>40.99</v>
      </c>
    </row>
    <row r="5697" spans="1:4" ht="13.5">
      <c r="A5697" s="263">
        <v>96486</v>
      </c>
      <c r="B5697" s="263" t="s">
        <v>4925</v>
      </c>
      <c r="C5697" s="264" t="s">
        <v>79</v>
      </c>
      <c r="D5697" s="265">
        <v>45.38</v>
      </c>
    </row>
    <row r="5698" spans="1:4" ht="13.5">
      <c r="A5698" s="263">
        <v>72198</v>
      </c>
      <c r="B5698" s="263" t="s">
        <v>1503</v>
      </c>
      <c r="C5698" s="264" t="s">
        <v>79</v>
      </c>
      <c r="D5698" s="265">
        <v>99.73</v>
      </c>
    </row>
    <row r="5699" spans="1:4" ht="13.5">
      <c r="A5699" s="263" t="s">
        <v>5286</v>
      </c>
      <c r="B5699" s="263" t="s">
        <v>1069</v>
      </c>
      <c r="C5699" s="264" t="s">
        <v>79</v>
      </c>
      <c r="D5699" s="265">
        <v>57.17</v>
      </c>
    </row>
    <row r="5700" spans="1:4" ht="13.5">
      <c r="A5700" s="263">
        <v>83730</v>
      </c>
      <c r="B5700" s="263" t="s">
        <v>1608</v>
      </c>
      <c r="C5700" s="264" t="s">
        <v>79</v>
      </c>
      <c r="D5700" s="265">
        <v>184.38</v>
      </c>
    </row>
    <row r="5701" spans="1:4" ht="13.5">
      <c r="A5701" s="263">
        <v>83736</v>
      </c>
      <c r="B5701" s="263" t="s">
        <v>298</v>
      </c>
      <c r="C5701" s="264" t="s">
        <v>79</v>
      </c>
      <c r="D5701" s="265">
        <v>170.1</v>
      </c>
    </row>
    <row r="5702" spans="1:4" ht="13.5">
      <c r="A5702" s="263">
        <v>91514</v>
      </c>
      <c r="B5702" s="263" t="s">
        <v>3210</v>
      </c>
      <c r="C5702" s="264" t="s">
        <v>79</v>
      </c>
      <c r="D5702" s="265">
        <v>4.78</v>
      </c>
    </row>
    <row r="5703" spans="1:4" ht="13.5">
      <c r="A5703" s="263">
        <v>91515</v>
      </c>
      <c r="B5703" s="263" t="s">
        <v>3211</v>
      </c>
      <c r="C5703" s="264" t="s">
        <v>79</v>
      </c>
      <c r="D5703" s="265">
        <v>6.32</v>
      </c>
    </row>
    <row r="5704" spans="1:4" ht="13.5">
      <c r="A5704" s="263">
        <v>91516</v>
      </c>
      <c r="B5704" s="263" t="s">
        <v>3212</v>
      </c>
      <c r="C5704" s="264" t="s">
        <v>79</v>
      </c>
      <c r="D5704" s="265">
        <v>9.2200000000000006</v>
      </c>
    </row>
    <row r="5705" spans="1:4" ht="13.5">
      <c r="A5705" s="263">
        <v>91517</v>
      </c>
      <c r="B5705" s="263" t="s">
        <v>3213</v>
      </c>
      <c r="C5705" s="264" t="s">
        <v>79</v>
      </c>
      <c r="D5705" s="265">
        <v>10.28</v>
      </c>
    </row>
    <row r="5706" spans="1:4" ht="13.5">
      <c r="A5706" s="263">
        <v>91519</v>
      </c>
      <c r="B5706" s="263" t="s">
        <v>3214</v>
      </c>
      <c r="C5706" s="264" t="s">
        <v>79</v>
      </c>
      <c r="D5706" s="265">
        <v>11.79</v>
      </c>
    </row>
    <row r="5707" spans="1:4" ht="13.5">
      <c r="A5707" s="263">
        <v>91520</v>
      </c>
      <c r="B5707" s="263" t="s">
        <v>3215</v>
      </c>
      <c r="C5707" s="264" t="s">
        <v>79</v>
      </c>
      <c r="D5707" s="265">
        <v>1.74</v>
      </c>
    </row>
    <row r="5708" spans="1:4" ht="13.5">
      <c r="A5708" s="263">
        <v>91522</v>
      </c>
      <c r="B5708" s="263" t="s">
        <v>805</v>
      </c>
      <c r="C5708" s="264" t="s">
        <v>79</v>
      </c>
      <c r="D5708" s="265">
        <v>2.08</v>
      </c>
    </row>
    <row r="5709" spans="1:4" ht="13.5">
      <c r="A5709" s="263">
        <v>91525</v>
      </c>
      <c r="B5709" s="263" t="s">
        <v>3216</v>
      </c>
      <c r="C5709" s="264" t="s">
        <v>79</v>
      </c>
      <c r="D5709" s="265">
        <v>3.87</v>
      </c>
    </row>
    <row r="5710" spans="1:4" ht="13.5">
      <c r="A5710" s="263">
        <v>73548</v>
      </c>
      <c r="B5710" s="263" t="s">
        <v>225</v>
      </c>
      <c r="C5710" s="264" t="s">
        <v>46</v>
      </c>
      <c r="D5710" s="265">
        <v>496.74</v>
      </c>
    </row>
    <row r="5711" spans="1:4" ht="13.5">
      <c r="A5711" s="263">
        <v>73549</v>
      </c>
      <c r="B5711" s="263" t="s">
        <v>226</v>
      </c>
      <c r="C5711" s="264" t="s">
        <v>46</v>
      </c>
      <c r="D5711" s="265">
        <v>474.07</v>
      </c>
    </row>
    <row r="5712" spans="1:4" ht="13.5">
      <c r="A5712" s="263">
        <v>87280</v>
      </c>
      <c r="B5712" s="263" t="s">
        <v>1725</v>
      </c>
      <c r="C5712" s="264" t="s">
        <v>46</v>
      </c>
      <c r="D5712" s="265">
        <v>279.89999999999998</v>
      </c>
    </row>
    <row r="5713" spans="1:4" ht="13.5">
      <c r="A5713" s="263">
        <v>87281</v>
      </c>
      <c r="B5713" s="263" t="s">
        <v>1726</v>
      </c>
      <c r="C5713" s="264" t="s">
        <v>46</v>
      </c>
      <c r="D5713" s="265">
        <v>279.48</v>
      </c>
    </row>
    <row r="5714" spans="1:4" ht="13.5">
      <c r="A5714" s="263">
        <v>87283</v>
      </c>
      <c r="B5714" s="263" t="s">
        <v>1727</v>
      </c>
      <c r="C5714" s="264" t="s">
        <v>46</v>
      </c>
      <c r="D5714" s="265">
        <v>301.06</v>
      </c>
    </row>
    <row r="5715" spans="1:4" ht="13.5">
      <c r="A5715" s="263">
        <v>87284</v>
      </c>
      <c r="B5715" s="263" t="s">
        <v>1728</v>
      </c>
      <c r="C5715" s="264" t="s">
        <v>46</v>
      </c>
      <c r="D5715" s="265">
        <v>288.64</v>
      </c>
    </row>
    <row r="5716" spans="1:4" ht="13.5">
      <c r="A5716" s="263">
        <v>87286</v>
      </c>
      <c r="B5716" s="263" t="s">
        <v>1729</v>
      </c>
      <c r="C5716" s="264" t="s">
        <v>46</v>
      </c>
      <c r="D5716" s="265">
        <v>294.44</v>
      </c>
    </row>
    <row r="5717" spans="1:4" ht="13.5">
      <c r="A5717" s="263">
        <v>87287</v>
      </c>
      <c r="B5717" s="263" t="s">
        <v>1730</v>
      </c>
      <c r="C5717" s="264" t="s">
        <v>46</v>
      </c>
      <c r="D5717" s="265">
        <v>349.81</v>
      </c>
    </row>
    <row r="5718" spans="1:4" ht="13.5">
      <c r="A5718" s="263">
        <v>87289</v>
      </c>
      <c r="B5718" s="263" t="s">
        <v>1731</v>
      </c>
      <c r="C5718" s="264" t="s">
        <v>46</v>
      </c>
      <c r="D5718" s="265">
        <v>335.24</v>
      </c>
    </row>
    <row r="5719" spans="1:4" ht="13.5">
      <c r="A5719" s="263">
        <v>87290</v>
      </c>
      <c r="B5719" s="263" t="s">
        <v>1732</v>
      </c>
      <c r="C5719" s="264" t="s">
        <v>46</v>
      </c>
      <c r="D5719" s="265">
        <v>334.39</v>
      </c>
    </row>
    <row r="5720" spans="1:4" ht="13.5">
      <c r="A5720" s="263">
        <v>87292</v>
      </c>
      <c r="B5720" s="263" t="s">
        <v>1733</v>
      </c>
      <c r="C5720" s="264" t="s">
        <v>46</v>
      </c>
      <c r="D5720" s="265">
        <v>348.59</v>
      </c>
    </row>
    <row r="5721" spans="1:4" ht="13.5">
      <c r="A5721" s="263">
        <v>87294</v>
      </c>
      <c r="B5721" s="263" t="s">
        <v>1734</v>
      </c>
      <c r="C5721" s="264" t="s">
        <v>46</v>
      </c>
      <c r="D5721" s="265">
        <v>333.83</v>
      </c>
    </row>
    <row r="5722" spans="1:4" ht="13.5">
      <c r="A5722" s="263">
        <v>87295</v>
      </c>
      <c r="B5722" s="263" t="s">
        <v>1735</v>
      </c>
      <c r="C5722" s="264" t="s">
        <v>46</v>
      </c>
      <c r="D5722" s="265">
        <v>335.3</v>
      </c>
    </row>
    <row r="5723" spans="1:4" ht="13.5">
      <c r="A5723" s="263">
        <v>87296</v>
      </c>
      <c r="B5723" s="263" t="s">
        <v>1736</v>
      </c>
      <c r="C5723" s="264" t="s">
        <v>46</v>
      </c>
      <c r="D5723" s="265">
        <v>323.12</v>
      </c>
    </row>
    <row r="5724" spans="1:4" ht="13.5">
      <c r="A5724" s="263">
        <v>87298</v>
      </c>
      <c r="B5724" s="263" t="s">
        <v>1737</v>
      </c>
      <c r="C5724" s="264" t="s">
        <v>46</v>
      </c>
      <c r="D5724" s="265">
        <v>431.19</v>
      </c>
    </row>
    <row r="5725" spans="1:4" ht="13.5">
      <c r="A5725" s="263">
        <v>87299</v>
      </c>
      <c r="B5725" s="263" t="s">
        <v>1738</v>
      </c>
      <c r="C5725" s="264" t="s">
        <v>46</v>
      </c>
      <c r="D5725" s="265">
        <v>422.63</v>
      </c>
    </row>
    <row r="5726" spans="1:4" ht="13.5">
      <c r="A5726" s="263">
        <v>87301</v>
      </c>
      <c r="B5726" s="263" t="s">
        <v>1739</v>
      </c>
      <c r="C5726" s="264" t="s">
        <v>46</v>
      </c>
      <c r="D5726" s="265">
        <v>383.36</v>
      </c>
    </row>
    <row r="5727" spans="1:4" ht="13.5">
      <c r="A5727" s="263">
        <v>87302</v>
      </c>
      <c r="B5727" s="263" t="s">
        <v>1740</v>
      </c>
      <c r="C5727" s="264" t="s">
        <v>46</v>
      </c>
      <c r="D5727" s="265">
        <v>376.87</v>
      </c>
    </row>
    <row r="5728" spans="1:4" ht="13.5">
      <c r="A5728" s="263">
        <v>87304</v>
      </c>
      <c r="B5728" s="263" t="s">
        <v>1741</v>
      </c>
      <c r="C5728" s="264" t="s">
        <v>46</v>
      </c>
      <c r="D5728" s="265">
        <v>354.63</v>
      </c>
    </row>
    <row r="5729" spans="1:4" ht="13.5">
      <c r="A5729" s="263">
        <v>87305</v>
      </c>
      <c r="B5729" s="263" t="s">
        <v>1742</v>
      </c>
      <c r="C5729" s="264" t="s">
        <v>46</v>
      </c>
      <c r="D5729" s="265">
        <v>348.18</v>
      </c>
    </row>
    <row r="5730" spans="1:4" ht="13.5">
      <c r="A5730" s="263">
        <v>87307</v>
      </c>
      <c r="B5730" s="263" t="s">
        <v>1743</v>
      </c>
      <c r="C5730" s="264" t="s">
        <v>46</v>
      </c>
      <c r="D5730" s="265">
        <v>330.02</v>
      </c>
    </row>
    <row r="5731" spans="1:4" ht="13.5">
      <c r="A5731" s="263">
        <v>87308</v>
      </c>
      <c r="B5731" s="263" t="s">
        <v>1744</v>
      </c>
      <c r="C5731" s="264" t="s">
        <v>46</v>
      </c>
      <c r="D5731" s="265">
        <v>324.62</v>
      </c>
    </row>
    <row r="5732" spans="1:4" ht="13.5">
      <c r="A5732" s="263">
        <v>87310</v>
      </c>
      <c r="B5732" s="263" t="s">
        <v>1745</v>
      </c>
      <c r="C5732" s="264" t="s">
        <v>46</v>
      </c>
      <c r="D5732" s="265">
        <v>272.04000000000002</v>
      </c>
    </row>
    <row r="5733" spans="1:4" ht="13.5">
      <c r="A5733" s="263">
        <v>87311</v>
      </c>
      <c r="B5733" s="263" t="s">
        <v>1746</v>
      </c>
      <c r="C5733" s="264" t="s">
        <v>46</v>
      </c>
      <c r="D5733" s="265">
        <v>268.75</v>
      </c>
    </row>
    <row r="5734" spans="1:4" ht="13.5">
      <c r="A5734" s="263">
        <v>87313</v>
      </c>
      <c r="B5734" s="263" t="s">
        <v>1747</v>
      </c>
      <c r="C5734" s="264" t="s">
        <v>46</v>
      </c>
      <c r="D5734" s="265">
        <v>329.04</v>
      </c>
    </row>
    <row r="5735" spans="1:4" ht="13.5">
      <c r="A5735" s="263">
        <v>87314</v>
      </c>
      <c r="B5735" s="263" t="s">
        <v>1748</v>
      </c>
      <c r="C5735" s="264" t="s">
        <v>46</v>
      </c>
      <c r="D5735" s="265">
        <v>326.7</v>
      </c>
    </row>
    <row r="5736" spans="1:4" ht="13.5">
      <c r="A5736" s="263">
        <v>87316</v>
      </c>
      <c r="B5736" s="263" t="s">
        <v>1749</v>
      </c>
      <c r="C5736" s="264" t="s">
        <v>46</v>
      </c>
      <c r="D5736" s="265">
        <v>298.45</v>
      </c>
    </row>
    <row r="5737" spans="1:4" ht="13.5">
      <c r="A5737" s="263">
        <v>87317</v>
      </c>
      <c r="B5737" s="263" t="s">
        <v>1750</v>
      </c>
      <c r="C5737" s="264" t="s">
        <v>46</v>
      </c>
      <c r="D5737" s="265">
        <v>292.54000000000002</v>
      </c>
    </row>
    <row r="5738" spans="1:4" ht="13.5">
      <c r="A5738" s="263">
        <v>87319</v>
      </c>
      <c r="B5738" s="263" t="s">
        <v>1751</v>
      </c>
      <c r="C5738" s="264" t="s">
        <v>46</v>
      </c>
      <c r="D5738" s="266">
        <v>2154.1</v>
      </c>
    </row>
    <row r="5739" spans="1:4" ht="13.5">
      <c r="A5739" s="263">
        <v>87320</v>
      </c>
      <c r="B5739" s="263" t="s">
        <v>1752</v>
      </c>
      <c r="C5739" s="264" t="s">
        <v>46</v>
      </c>
      <c r="D5739" s="266">
        <v>2159.4</v>
      </c>
    </row>
    <row r="5740" spans="1:4" ht="13.5">
      <c r="A5740" s="263">
        <v>87322</v>
      </c>
      <c r="B5740" s="263" t="s">
        <v>1753</v>
      </c>
      <c r="C5740" s="264" t="s">
        <v>46</v>
      </c>
      <c r="D5740" s="266">
        <v>2216.66</v>
      </c>
    </row>
    <row r="5741" spans="1:4" ht="13.5">
      <c r="A5741" s="263">
        <v>87323</v>
      </c>
      <c r="B5741" s="263" t="s">
        <v>1754</v>
      </c>
      <c r="C5741" s="264" t="s">
        <v>46</v>
      </c>
      <c r="D5741" s="266">
        <v>2207.33</v>
      </c>
    </row>
    <row r="5742" spans="1:4" ht="13.5">
      <c r="A5742" s="263">
        <v>87325</v>
      </c>
      <c r="B5742" s="263" t="s">
        <v>1755</v>
      </c>
      <c r="C5742" s="264" t="s">
        <v>46</v>
      </c>
      <c r="D5742" s="266">
        <v>2177</v>
      </c>
    </row>
    <row r="5743" spans="1:4" ht="13.5">
      <c r="A5743" s="263">
        <v>87326</v>
      </c>
      <c r="B5743" s="263" t="s">
        <v>1756</v>
      </c>
      <c r="C5743" s="264" t="s">
        <v>46</v>
      </c>
      <c r="D5743" s="266">
        <v>2175.8000000000002</v>
      </c>
    </row>
    <row r="5744" spans="1:4" ht="13.5">
      <c r="A5744" s="263">
        <v>87327</v>
      </c>
      <c r="B5744" s="263" t="s">
        <v>1757</v>
      </c>
      <c r="C5744" s="264" t="s">
        <v>46</v>
      </c>
      <c r="D5744" s="265">
        <v>294.64</v>
      </c>
    </row>
    <row r="5745" spans="1:4" ht="13.5">
      <c r="A5745" s="263">
        <v>87328</v>
      </c>
      <c r="B5745" s="263" t="s">
        <v>1758</v>
      </c>
      <c r="C5745" s="264" t="s">
        <v>46</v>
      </c>
      <c r="D5745" s="265">
        <v>267.17</v>
      </c>
    </row>
    <row r="5746" spans="1:4" ht="13.5">
      <c r="A5746" s="263">
        <v>87329</v>
      </c>
      <c r="B5746" s="263" t="s">
        <v>1759</v>
      </c>
      <c r="C5746" s="264" t="s">
        <v>46</v>
      </c>
      <c r="D5746" s="265">
        <v>316.91000000000003</v>
      </c>
    </row>
    <row r="5747" spans="1:4" ht="13.5">
      <c r="A5747" s="263">
        <v>87330</v>
      </c>
      <c r="B5747" s="263" t="s">
        <v>1760</v>
      </c>
      <c r="C5747" s="264" t="s">
        <v>46</v>
      </c>
      <c r="D5747" s="265">
        <v>287.14</v>
      </c>
    </row>
    <row r="5748" spans="1:4" ht="13.5">
      <c r="A5748" s="263">
        <v>87331</v>
      </c>
      <c r="B5748" s="263" t="s">
        <v>1761</v>
      </c>
      <c r="C5748" s="264" t="s">
        <v>46</v>
      </c>
      <c r="D5748" s="265">
        <v>364.02</v>
      </c>
    </row>
    <row r="5749" spans="1:4" ht="13.5">
      <c r="A5749" s="263">
        <v>87332</v>
      </c>
      <c r="B5749" s="263" t="s">
        <v>1762</v>
      </c>
      <c r="C5749" s="264" t="s">
        <v>46</v>
      </c>
      <c r="D5749" s="265">
        <v>334.56</v>
      </c>
    </row>
    <row r="5750" spans="1:4" ht="13.5">
      <c r="A5750" s="263">
        <v>87333</v>
      </c>
      <c r="B5750" s="263" t="s">
        <v>1763</v>
      </c>
      <c r="C5750" s="264" t="s">
        <v>46</v>
      </c>
      <c r="D5750" s="265">
        <v>339.7</v>
      </c>
    </row>
    <row r="5751" spans="1:4" ht="13.5">
      <c r="A5751" s="263">
        <v>87334</v>
      </c>
      <c r="B5751" s="263" t="s">
        <v>1764</v>
      </c>
      <c r="C5751" s="264" t="s">
        <v>46</v>
      </c>
      <c r="D5751" s="265">
        <v>318.51</v>
      </c>
    </row>
    <row r="5752" spans="1:4" ht="13.5">
      <c r="A5752" s="263">
        <v>87335</v>
      </c>
      <c r="B5752" s="263" t="s">
        <v>1765</v>
      </c>
      <c r="C5752" s="264" t="s">
        <v>46</v>
      </c>
      <c r="D5752" s="265">
        <v>345.08</v>
      </c>
    </row>
    <row r="5753" spans="1:4" ht="13.5">
      <c r="A5753" s="263">
        <v>87336</v>
      </c>
      <c r="B5753" s="263" t="s">
        <v>1766</v>
      </c>
      <c r="C5753" s="264" t="s">
        <v>46</v>
      </c>
      <c r="D5753" s="265">
        <v>330.02</v>
      </c>
    </row>
    <row r="5754" spans="1:4" ht="13.5">
      <c r="A5754" s="263">
        <v>87337</v>
      </c>
      <c r="B5754" s="263" t="s">
        <v>1767</v>
      </c>
      <c r="C5754" s="264" t="s">
        <v>46</v>
      </c>
      <c r="D5754" s="265">
        <v>328.88</v>
      </c>
    </row>
    <row r="5755" spans="1:4" ht="13.5">
      <c r="A5755" s="263">
        <v>87338</v>
      </c>
      <c r="B5755" s="263" t="s">
        <v>1768</v>
      </c>
      <c r="C5755" s="264" t="s">
        <v>46</v>
      </c>
      <c r="D5755" s="265">
        <v>318.86</v>
      </c>
    </row>
    <row r="5756" spans="1:4" ht="13.5">
      <c r="A5756" s="263">
        <v>87339</v>
      </c>
      <c r="B5756" s="263" t="s">
        <v>1769</v>
      </c>
      <c r="C5756" s="264" t="s">
        <v>46</v>
      </c>
      <c r="D5756" s="265">
        <v>490.6</v>
      </c>
    </row>
    <row r="5757" spans="1:4" ht="13.5">
      <c r="A5757" s="263">
        <v>87340</v>
      </c>
      <c r="B5757" s="263" t="s">
        <v>1770</v>
      </c>
      <c r="C5757" s="264" t="s">
        <v>46</v>
      </c>
      <c r="D5757" s="265">
        <v>421.31</v>
      </c>
    </row>
    <row r="5758" spans="1:4" ht="13.5">
      <c r="A5758" s="263">
        <v>87341</v>
      </c>
      <c r="B5758" s="263" t="s">
        <v>1771</v>
      </c>
      <c r="C5758" s="264" t="s">
        <v>46</v>
      </c>
      <c r="D5758" s="265">
        <v>409.84</v>
      </c>
    </row>
    <row r="5759" spans="1:4" ht="13.5">
      <c r="A5759" s="263">
        <v>87342</v>
      </c>
      <c r="B5759" s="263" t="s">
        <v>1772</v>
      </c>
      <c r="C5759" s="264" t="s">
        <v>46</v>
      </c>
      <c r="D5759" s="265">
        <v>425.59</v>
      </c>
    </row>
    <row r="5760" spans="1:4" ht="13.5">
      <c r="A5760" s="263">
        <v>87343</v>
      </c>
      <c r="B5760" s="263" t="s">
        <v>1773</v>
      </c>
      <c r="C5760" s="264" t="s">
        <v>46</v>
      </c>
      <c r="D5760" s="265">
        <v>380.88</v>
      </c>
    </row>
    <row r="5761" spans="1:4" ht="13.5">
      <c r="A5761" s="263">
        <v>87344</v>
      </c>
      <c r="B5761" s="263" t="s">
        <v>1774</v>
      </c>
      <c r="C5761" s="264" t="s">
        <v>46</v>
      </c>
      <c r="D5761" s="265">
        <v>364.18</v>
      </c>
    </row>
    <row r="5762" spans="1:4" ht="13.5">
      <c r="A5762" s="263">
        <v>87345</v>
      </c>
      <c r="B5762" s="263" t="s">
        <v>1775</v>
      </c>
      <c r="C5762" s="264" t="s">
        <v>46</v>
      </c>
      <c r="D5762" s="265">
        <v>375.54</v>
      </c>
    </row>
    <row r="5763" spans="1:4" ht="13.5">
      <c r="A5763" s="263">
        <v>87346</v>
      </c>
      <c r="B5763" s="263" t="s">
        <v>1776</v>
      </c>
      <c r="C5763" s="264" t="s">
        <v>46</v>
      </c>
      <c r="D5763" s="265">
        <v>345.07</v>
      </c>
    </row>
    <row r="5764" spans="1:4" ht="13.5">
      <c r="A5764" s="263">
        <v>87347</v>
      </c>
      <c r="B5764" s="263" t="s">
        <v>1777</v>
      </c>
      <c r="C5764" s="264" t="s">
        <v>46</v>
      </c>
      <c r="D5764" s="265">
        <v>336.54</v>
      </c>
    </row>
    <row r="5765" spans="1:4" ht="13.5">
      <c r="A5765" s="263">
        <v>87348</v>
      </c>
      <c r="B5765" s="263" t="s">
        <v>1778</v>
      </c>
      <c r="C5765" s="264" t="s">
        <v>46</v>
      </c>
      <c r="D5765" s="265">
        <v>349.43</v>
      </c>
    </row>
    <row r="5766" spans="1:4" ht="13.5">
      <c r="A5766" s="263">
        <v>87349</v>
      </c>
      <c r="B5766" s="263" t="s">
        <v>1779</v>
      </c>
      <c r="C5766" s="264" t="s">
        <v>46</v>
      </c>
      <c r="D5766" s="265">
        <v>311.82</v>
      </c>
    </row>
    <row r="5767" spans="1:4" ht="13.5">
      <c r="A5767" s="263">
        <v>87350</v>
      </c>
      <c r="B5767" s="263" t="s">
        <v>1780</v>
      </c>
      <c r="C5767" s="264" t="s">
        <v>46</v>
      </c>
      <c r="D5767" s="265">
        <v>295.55</v>
      </c>
    </row>
    <row r="5768" spans="1:4" ht="13.5">
      <c r="A5768" s="263">
        <v>87351</v>
      </c>
      <c r="B5768" s="263" t="s">
        <v>1781</v>
      </c>
      <c r="C5768" s="264" t="s">
        <v>46</v>
      </c>
      <c r="D5768" s="265">
        <v>267.77999999999997</v>
      </c>
    </row>
    <row r="5769" spans="1:4" ht="13.5">
      <c r="A5769" s="263">
        <v>87352</v>
      </c>
      <c r="B5769" s="263" t="s">
        <v>1782</v>
      </c>
      <c r="C5769" s="264" t="s">
        <v>46</v>
      </c>
      <c r="D5769" s="265">
        <v>372.82</v>
      </c>
    </row>
    <row r="5770" spans="1:4" ht="13.5">
      <c r="A5770" s="263">
        <v>87353</v>
      </c>
      <c r="B5770" s="263" t="s">
        <v>1783</v>
      </c>
      <c r="C5770" s="264" t="s">
        <v>46</v>
      </c>
      <c r="D5770" s="265">
        <v>332.44</v>
      </c>
    </row>
    <row r="5771" spans="1:4" ht="13.5">
      <c r="A5771" s="263">
        <v>87354</v>
      </c>
      <c r="B5771" s="263" t="s">
        <v>1784</v>
      </c>
      <c r="C5771" s="264" t="s">
        <v>46</v>
      </c>
      <c r="D5771" s="265">
        <v>315.24</v>
      </c>
    </row>
    <row r="5772" spans="1:4" ht="13.5">
      <c r="A5772" s="263">
        <v>87355</v>
      </c>
      <c r="B5772" s="263" t="s">
        <v>1785</v>
      </c>
      <c r="C5772" s="264" t="s">
        <v>46</v>
      </c>
      <c r="D5772" s="265">
        <v>323.75</v>
      </c>
    </row>
    <row r="5773" spans="1:4" ht="13.5">
      <c r="A5773" s="263">
        <v>87356</v>
      </c>
      <c r="B5773" s="263" t="s">
        <v>1786</v>
      </c>
      <c r="C5773" s="264" t="s">
        <v>46</v>
      </c>
      <c r="D5773" s="265">
        <v>291.08</v>
      </c>
    </row>
    <row r="5774" spans="1:4" ht="13.5">
      <c r="A5774" s="263">
        <v>87357</v>
      </c>
      <c r="B5774" s="263" t="s">
        <v>1787</v>
      </c>
      <c r="C5774" s="264" t="s">
        <v>46</v>
      </c>
      <c r="D5774" s="265">
        <v>284.83999999999997</v>
      </c>
    </row>
    <row r="5775" spans="1:4" ht="13.5">
      <c r="A5775" s="263">
        <v>87358</v>
      </c>
      <c r="B5775" s="263" t="s">
        <v>1788</v>
      </c>
      <c r="C5775" s="264" t="s">
        <v>46</v>
      </c>
      <c r="D5775" s="266">
        <v>2121.7399999999998</v>
      </c>
    </row>
    <row r="5776" spans="1:4" ht="13.5">
      <c r="A5776" s="263">
        <v>87359</v>
      </c>
      <c r="B5776" s="263" t="s">
        <v>1789</v>
      </c>
      <c r="C5776" s="264" t="s">
        <v>46</v>
      </c>
      <c r="D5776" s="266">
        <v>2111.5700000000002</v>
      </c>
    </row>
    <row r="5777" spans="1:4" ht="13.5">
      <c r="A5777" s="263">
        <v>87360</v>
      </c>
      <c r="B5777" s="263" t="s">
        <v>1790</v>
      </c>
      <c r="C5777" s="264" t="s">
        <v>46</v>
      </c>
      <c r="D5777" s="266">
        <v>2190.39</v>
      </c>
    </row>
    <row r="5778" spans="1:4" ht="13.5">
      <c r="A5778" s="263">
        <v>87361</v>
      </c>
      <c r="B5778" s="263" t="s">
        <v>1791</v>
      </c>
      <c r="C5778" s="264" t="s">
        <v>46</v>
      </c>
      <c r="D5778" s="266">
        <v>2171.11</v>
      </c>
    </row>
    <row r="5779" spans="1:4" ht="13.5">
      <c r="A5779" s="263">
        <v>87362</v>
      </c>
      <c r="B5779" s="263" t="s">
        <v>1792</v>
      </c>
      <c r="C5779" s="264" t="s">
        <v>46</v>
      </c>
      <c r="D5779" s="266">
        <v>2169.5700000000002</v>
      </c>
    </row>
    <row r="5780" spans="1:4" ht="13.5">
      <c r="A5780" s="263">
        <v>87363</v>
      </c>
      <c r="B5780" s="263" t="s">
        <v>1793</v>
      </c>
      <c r="C5780" s="264" t="s">
        <v>46</v>
      </c>
      <c r="D5780" s="266">
        <v>2160.02</v>
      </c>
    </row>
    <row r="5781" spans="1:4" ht="13.5">
      <c r="A5781" s="263">
        <v>87364</v>
      </c>
      <c r="B5781" s="263" t="s">
        <v>1794</v>
      </c>
      <c r="C5781" s="264" t="s">
        <v>46</v>
      </c>
      <c r="D5781" s="266">
        <v>2132.41</v>
      </c>
    </row>
    <row r="5782" spans="1:4" ht="13.5">
      <c r="A5782" s="263">
        <v>87365</v>
      </c>
      <c r="B5782" s="263" t="s">
        <v>1795</v>
      </c>
      <c r="C5782" s="264" t="s">
        <v>46</v>
      </c>
      <c r="D5782" s="265">
        <v>373.19</v>
      </c>
    </row>
    <row r="5783" spans="1:4" ht="13.5">
      <c r="A5783" s="263">
        <v>87366</v>
      </c>
      <c r="B5783" s="263" t="s">
        <v>1796</v>
      </c>
      <c r="C5783" s="264" t="s">
        <v>46</v>
      </c>
      <c r="D5783" s="265">
        <v>388.54</v>
      </c>
    </row>
    <row r="5784" spans="1:4" ht="13.5">
      <c r="A5784" s="263">
        <v>87367</v>
      </c>
      <c r="B5784" s="263" t="s">
        <v>1797</v>
      </c>
      <c r="C5784" s="264" t="s">
        <v>46</v>
      </c>
      <c r="D5784" s="265">
        <v>439.06</v>
      </c>
    </row>
    <row r="5785" spans="1:4" ht="13.5">
      <c r="A5785" s="263">
        <v>87368</v>
      </c>
      <c r="B5785" s="263" t="s">
        <v>1798</v>
      </c>
      <c r="C5785" s="264" t="s">
        <v>46</v>
      </c>
      <c r="D5785" s="265">
        <v>433.3</v>
      </c>
    </row>
    <row r="5786" spans="1:4" ht="13.5">
      <c r="A5786" s="263">
        <v>87369</v>
      </c>
      <c r="B5786" s="263" t="s">
        <v>1799</v>
      </c>
      <c r="C5786" s="264" t="s">
        <v>46</v>
      </c>
      <c r="D5786" s="265">
        <v>442.95</v>
      </c>
    </row>
    <row r="5787" spans="1:4" ht="13.5">
      <c r="A5787" s="263">
        <v>87370</v>
      </c>
      <c r="B5787" s="263" t="s">
        <v>1800</v>
      </c>
      <c r="C5787" s="264" t="s">
        <v>46</v>
      </c>
      <c r="D5787" s="265">
        <v>427.83</v>
      </c>
    </row>
    <row r="5788" spans="1:4" ht="13.5">
      <c r="A5788" s="263">
        <v>87371</v>
      </c>
      <c r="B5788" s="263" t="s">
        <v>373</v>
      </c>
      <c r="C5788" s="264" t="s">
        <v>46</v>
      </c>
      <c r="D5788" s="265">
        <v>420.96</v>
      </c>
    </row>
    <row r="5789" spans="1:4" ht="13.5">
      <c r="A5789" s="263">
        <v>87372</v>
      </c>
      <c r="B5789" s="263" t="s">
        <v>1801</v>
      </c>
      <c r="C5789" s="264" t="s">
        <v>46</v>
      </c>
      <c r="D5789" s="265">
        <v>523.23</v>
      </c>
    </row>
    <row r="5790" spans="1:4" ht="13.5">
      <c r="A5790" s="263">
        <v>87373</v>
      </c>
      <c r="B5790" s="263" t="s">
        <v>1802</v>
      </c>
      <c r="C5790" s="264" t="s">
        <v>46</v>
      </c>
      <c r="D5790" s="265">
        <v>477.15</v>
      </c>
    </row>
    <row r="5791" spans="1:4" ht="13.5">
      <c r="A5791" s="263">
        <v>87374</v>
      </c>
      <c r="B5791" s="263" t="s">
        <v>1803</v>
      </c>
      <c r="C5791" s="264" t="s">
        <v>46</v>
      </c>
      <c r="D5791" s="265">
        <v>446.19</v>
      </c>
    </row>
    <row r="5792" spans="1:4" ht="13.5">
      <c r="A5792" s="263">
        <v>87375</v>
      </c>
      <c r="B5792" s="263" t="s">
        <v>1804</v>
      </c>
      <c r="C5792" s="264" t="s">
        <v>46</v>
      </c>
      <c r="D5792" s="265">
        <v>419.97</v>
      </c>
    </row>
    <row r="5793" spans="1:4" ht="13.5">
      <c r="A5793" s="263">
        <v>87376</v>
      </c>
      <c r="B5793" s="263" t="s">
        <v>1805</v>
      </c>
      <c r="C5793" s="264" t="s">
        <v>46</v>
      </c>
      <c r="D5793" s="265">
        <v>371.8</v>
      </c>
    </row>
    <row r="5794" spans="1:4" ht="13.5">
      <c r="A5794" s="263">
        <v>87377</v>
      </c>
      <c r="B5794" s="263" t="s">
        <v>1806</v>
      </c>
      <c r="C5794" s="264" t="s">
        <v>46</v>
      </c>
      <c r="D5794" s="265">
        <v>426.75</v>
      </c>
    </row>
    <row r="5795" spans="1:4" ht="13.5">
      <c r="A5795" s="263">
        <v>87378</v>
      </c>
      <c r="B5795" s="263" t="s">
        <v>1807</v>
      </c>
      <c r="C5795" s="264" t="s">
        <v>46</v>
      </c>
      <c r="D5795" s="265">
        <v>393.76</v>
      </c>
    </row>
    <row r="5796" spans="1:4" ht="13.5">
      <c r="A5796" s="263">
        <v>87379</v>
      </c>
      <c r="B5796" s="263" t="s">
        <v>1808</v>
      </c>
      <c r="C5796" s="264" t="s">
        <v>46</v>
      </c>
      <c r="D5796" s="266">
        <v>2235.33</v>
      </c>
    </row>
    <row r="5797" spans="1:4" ht="13.5">
      <c r="A5797" s="263">
        <v>87380</v>
      </c>
      <c r="B5797" s="263" t="s">
        <v>1809</v>
      </c>
      <c r="C5797" s="264" t="s">
        <v>46</v>
      </c>
      <c r="D5797" s="266">
        <v>2292.13</v>
      </c>
    </row>
    <row r="5798" spans="1:4" ht="13.5">
      <c r="A5798" s="263">
        <v>87381</v>
      </c>
      <c r="B5798" s="263" t="s">
        <v>1810</v>
      </c>
      <c r="C5798" s="264" t="s">
        <v>46</v>
      </c>
      <c r="D5798" s="266">
        <v>2258.86</v>
      </c>
    </row>
    <row r="5799" spans="1:4" ht="13.5">
      <c r="A5799" s="263">
        <v>87382</v>
      </c>
      <c r="B5799" s="263" t="s">
        <v>1811</v>
      </c>
      <c r="C5799" s="264" t="s">
        <v>46</v>
      </c>
      <c r="D5799" s="265">
        <v>993.54</v>
      </c>
    </row>
    <row r="5800" spans="1:4" ht="13.5">
      <c r="A5800" s="263">
        <v>87383</v>
      </c>
      <c r="B5800" s="263" t="s">
        <v>1812</v>
      </c>
      <c r="C5800" s="264" t="s">
        <v>46</v>
      </c>
      <c r="D5800" s="265">
        <v>990.65</v>
      </c>
    </row>
    <row r="5801" spans="1:4" ht="13.5">
      <c r="A5801" s="263">
        <v>87384</v>
      </c>
      <c r="B5801" s="263" t="s">
        <v>1813</v>
      </c>
      <c r="C5801" s="264" t="s">
        <v>46</v>
      </c>
      <c r="D5801" s="265">
        <v>987.29</v>
      </c>
    </row>
    <row r="5802" spans="1:4" ht="13.5">
      <c r="A5802" s="263">
        <v>87385</v>
      </c>
      <c r="B5802" s="263" t="s">
        <v>1814</v>
      </c>
      <c r="C5802" s="264" t="s">
        <v>46</v>
      </c>
      <c r="D5802" s="266">
        <v>1412.85</v>
      </c>
    </row>
    <row r="5803" spans="1:4" ht="13.5">
      <c r="A5803" s="263">
        <v>87386</v>
      </c>
      <c r="B5803" s="263" t="s">
        <v>1815</v>
      </c>
      <c r="C5803" s="264" t="s">
        <v>46</v>
      </c>
      <c r="D5803" s="266">
        <v>1410.29</v>
      </c>
    </row>
    <row r="5804" spans="1:4" ht="13.5">
      <c r="A5804" s="263">
        <v>87387</v>
      </c>
      <c r="B5804" s="263" t="s">
        <v>1816</v>
      </c>
      <c r="C5804" s="264" t="s">
        <v>46</v>
      </c>
      <c r="D5804" s="266">
        <v>1410.35</v>
      </c>
    </row>
    <row r="5805" spans="1:4" ht="13.5">
      <c r="A5805" s="263">
        <v>87388</v>
      </c>
      <c r="B5805" s="263" t="s">
        <v>374</v>
      </c>
      <c r="C5805" s="264" t="s">
        <v>46</v>
      </c>
      <c r="D5805" s="266">
        <v>3365.27</v>
      </c>
    </row>
    <row r="5806" spans="1:4" ht="13.5">
      <c r="A5806" s="263">
        <v>87389</v>
      </c>
      <c r="B5806" s="263" t="s">
        <v>375</v>
      </c>
      <c r="C5806" s="264" t="s">
        <v>46</v>
      </c>
      <c r="D5806" s="266">
        <v>3382</v>
      </c>
    </row>
    <row r="5807" spans="1:4" ht="13.5">
      <c r="A5807" s="263">
        <v>87390</v>
      </c>
      <c r="B5807" s="263" t="s">
        <v>376</v>
      </c>
      <c r="C5807" s="264" t="s">
        <v>46</v>
      </c>
      <c r="D5807" s="266">
        <v>3393.14</v>
      </c>
    </row>
    <row r="5808" spans="1:4" ht="13.5">
      <c r="A5808" s="263">
        <v>87391</v>
      </c>
      <c r="B5808" s="263" t="s">
        <v>377</v>
      </c>
      <c r="C5808" s="264" t="s">
        <v>46</v>
      </c>
      <c r="D5808" s="266">
        <v>4864.7700000000004</v>
      </c>
    </row>
    <row r="5809" spans="1:4" ht="13.5">
      <c r="A5809" s="263">
        <v>87393</v>
      </c>
      <c r="B5809" s="263" t="s">
        <v>378</v>
      </c>
      <c r="C5809" s="264" t="s">
        <v>46</v>
      </c>
      <c r="D5809" s="266">
        <v>4924.68</v>
      </c>
    </row>
    <row r="5810" spans="1:4" ht="13.5">
      <c r="A5810" s="263">
        <v>87394</v>
      </c>
      <c r="B5810" s="263" t="s">
        <v>379</v>
      </c>
      <c r="C5810" s="264" t="s">
        <v>46</v>
      </c>
      <c r="D5810" s="266">
        <v>4951.46</v>
      </c>
    </row>
    <row r="5811" spans="1:4" ht="13.5">
      <c r="A5811" s="263">
        <v>87395</v>
      </c>
      <c r="B5811" s="263" t="s">
        <v>1817</v>
      </c>
      <c r="C5811" s="264" t="s">
        <v>46</v>
      </c>
      <c r="D5811" s="266">
        <v>3816.25</v>
      </c>
    </row>
    <row r="5812" spans="1:4" ht="13.5">
      <c r="A5812" s="263">
        <v>87396</v>
      </c>
      <c r="B5812" s="263" t="s">
        <v>1818</v>
      </c>
      <c r="C5812" s="264" t="s">
        <v>46</v>
      </c>
      <c r="D5812" s="266">
        <v>3861.32</v>
      </c>
    </row>
    <row r="5813" spans="1:4" ht="13.5">
      <c r="A5813" s="263">
        <v>87397</v>
      </c>
      <c r="B5813" s="263" t="s">
        <v>1819</v>
      </c>
      <c r="C5813" s="264" t="s">
        <v>46</v>
      </c>
      <c r="D5813" s="266">
        <v>3877.8</v>
      </c>
    </row>
    <row r="5814" spans="1:4" ht="13.5">
      <c r="A5814" s="263">
        <v>87398</v>
      </c>
      <c r="B5814" s="263" t="s">
        <v>1820</v>
      </c>
      <c r="C5814" s="264" t="s">
        <v>46</v>
      </c>
      <c r="D5814" s="266">
        <v>1145.9100000000001</v>
      </c>
    </row>
    <row r="5815" spans="1:4" ht="13.5">
      <c r="A5815" s="263">
        <v>87399</v>
      </c>
      <c r="B5815" s="263" t="s">
        <v>380</v>
      </c>
      <c r="C5815" s="264" t="s">
        <v>46</v>
      </c>
      <c r="D5815" s="266">
        <v>1581.05</v>
      </c>
    </row>
    <row r="5816" spans="1:4" ht="13.5">
      <c r="A5816" s="263">
        <v>87401</v>
      </c>
      <c r="B5816" s="263" t="s">
        <v>1821</v>
      </c>
      <c r="C5816" s="264" t="s">
        <v>46</v>
      </c>
      <c r="D5816" s="266">
        <v>5112.84</v>
      </c>
    </row>
    <row r="5817" spans="1:4" ht="13.5">
      <c r="A5817" s="263">
        <v>87402</v>
      </c>
      <c r="B5817" s="263" t="s">
        <v>1822</v>
      </c>
      <c r="C5817" s="264" t="s">
        <v>46</v>
      </c>
      <c r="D5817" s="266">
        <v>4055.49</v>
      </c>
    </row>
    <row r="5818" spans="1:4" ht="13.5">
      <c r="A5818" s="263">
        <v>87404</v>
      </c>
      <c r="B5818" s="263" t="s">
        <v>381</v>
      </c>
      <c r="C5818" s="264" t="s">
        <v>46</v>
      </c>
      <c r="D5818" s="266">
        <v>3481.8</v>
      </c>
    </row>
    <row r="5819" spans="1:4" ht="13.5">
      <c r="A5819" s="263">
        <v>87405</v>
      </c>
      <c r="B5819" s="263" t="s">
        <v>382</v>
      </c>
      <c r="C5819" s="264" t="s">
        <v>46</v>
      </c>
      <c r="D5819" s="266">
        <v>3490.84</v>
      </c>
    </row>
    <row r="5820" spans="1:4" ht="13.5">
      <c r="A5820" s="263">
        <v>87407</v>
      </c>
      <c r="B5820" s="263" t="s">
        <v>1823</v>
      </c>
      <c r="C5820" s="264" t="s">
        <v>46</v>
      </c>
      <c r="D5820" s="266">
        <v>1009.47</v>
      </c>
    </row>
    <row r="5821" spans="1:4" ht="13.5">
      <c r="A5821" s="263">
        <v>87408</v>
      </c>
      <c r="B5821" s="263" t="s">
        <v>383</v>
      </c>
      <c r="C5821" s="264" t="s">
        <v>46</v>
      </c>
      <c r="D5821" s="266">
        <v>1000.42</v>
      </c>
    </row>
    <row r="5822" spans="1:4" ht="13.5">
      <c r="A5822" s="263">
        <v>87410</v>
      </c>
      <c r="B5822" s="263" t="s">
        <v>1824</v>
      </c>
      <c r="C5822" s="264" t="s">
        <v>46</v>
      </c>
      <c r="D5822" s="265">
        <v>756.79</v>
      </c>
    </row>
    <row r="5823" spans="1:4" ht="13.5">
      <c r="A5823" s="263">
        <v>88626</v>
      </c>
      <c r="B5823" s="263" t="s">
        <v>2146</v>
      </c>
      <c r="C5823" s="264" t="s">
        <v>46</v>
      </c>
      <c r="D5823" s="265">
        <v>325.17</v>
      </c>
    </row>
    <row r="5824" spans="1:4" ht="13.5">
      <c r="A5824" s="263">
        <v>88627</v>
      </c>
      <c r="B5824" s="263" t="s">
        <v>2147</v>
      </c>
      <c r="C5824" s="264" t="s">
        <v>46</v>
      </c>
      <c r="D5824" s="265">
        <v>399.42</v>
      </c>
    </row>
    <row r="5825" spans="1:4" ht="13.5">
      <c r="A5825" s="263">
        <v>88628</v>
      </c>
      <c r="B5825" s="263" t="s">
        <v>2148</v>
      </c>
      <c r="C5825" s="264" t="s">
        <v>46</v>
      </c>
      <c r="D5825" s="265">
        <v>336.07</v>
      </c>
    </row>
    <row r="5826" spans="1:4" ht="13.5">
      <c r="A5826" s="263">
        <v>88629</v>
      </c>
      <c r="B5826" s="263" t="s">
        <v>2149</v>
      </c>
      <c r="C5826" s="264" t="s">
        <v>46</v>
      </c>
      <c r="D5826" s="265">
        <v>413.4</v>
      </c>
    </row>
    <row r="5827" spans="1:4" ht="13.5">
      <c r="A5827" s="263">
        <v>88630</v>
      </c>
      <c r="B5827" s="263" t="s">
        <v>2150</v>
      </c>
      <c r="C5827" s="264" t="s">
        <v>46</v>
      </c>
      <c r="D5827" s="265">
        <v>298.02</v>
      </c>
    </row>
    <row r="5828" spans="1:4" ht="13.5">
      <c r="A5828" s="263">
        <v>88631</v>
      </c>
      <c r="B5828" s="263" t="s">
        <v>2151</v>
      </c>
      <c r="C5828" s="264" t="s">
        <v>46</v>
      </c>
      <c r="D5828" s="265">
        <v>377.67</v>
      </c>
    </row>
    <row r="5829" spans="1:4" ht="13.5">
      <c r="A5829" s="263">
        <v>88715</v>
      </c>
      <c r="B5829" s="263" t="s">
        <v>2155</v>
      </c>
      <c r="C5829" s="264" t="s">
        <v>46</v>
      </c>
      <c r="D5829" s="265">
        <v>330.94</v>
      </c>
    </row>
    <row r="5830" spans="1:4" ht="13.5">
      <c r="A5830" s="263">
        <v>95563</v>
      </c>
      <c r="B5830" s="263" t="s">
        <v>4651</v>
      </c>
      <c r="C5830" s="264" t="s">
        <v>46</v>
      </c>
      <c r="D5830" s="265">
        <v>534.83000000000004</v>
      </c>
    </row>
    <row r="5831" spans="1:4" ht="13.5">
      <c r="A5831" s="263">
        <v>96920</v>
      </c>
      <c r="B5831" s="263" t="s">
        <v>5658</v>
      </c>
      <c r="C5831" s="264" t="s">
        <v>46</v>
      </c>
      <c r="D5831" s="265">
        <v>419.41</v>
      </c>
    </row>
    <row r="5832" spans="1:4" ht="13.5">
      <c r="A5832" s="263">
        <v>88036</v>
      </c>
      <c r="B5832" s="263" t="s">
        <v>407</v>
      </c>
      <c r="C5832" s="264" t="s">
        <v>46</v>
      </c>
      <c r="D5832" s="265">
        <v>25.55</v>
      </c>
    </row>
    <row r="5833" spans="1:4" ht="13.5">
      <c r="A5833" s="263">
        <v>88037</v>
      </c>
      <c r="B5833" s="263" t="s">
        <v>408</v>
      </c>
      <c r="C5833" s="264" t="s">
        <v>46</v>
      </c>
      <c r="D5833" s="265">
        <v>35.79</v>
      </c>
    </row>
    <row r="5834" spans="1:4" ht="13.5">
      <c r="A5834" s="263">
        <v>88038</v>
      </c>
      <c r="B5834" s="263" t="s">
        <v>409</v>
      </c>
      <c r="C5834" s="264" t="s">
        <v>46</v>
      </c>
      <c r="D5834" s="265">
        <v>48.6</v>
      </c>
    </row>
    <row r="5835" spans="1:4" ht="13.5">
      <c r="A5835" s="263">
        <v>88039</v>
      </c>
      <c r="B5835" s="263" t="s">
        <v>410</v>
      </c>
      <c r="C5835" s="264" t="s">
        <v>46</v>
      </c>
      <c r="D5835" s="265">
        <v>61.41</v>
      </c>
    </row>
    <row r="5836" spans="1:4" ht="13.5">
      <c r="A5836" s="263">
        <v>88040</v>
      </c>
      <c r="B5836" s="263" t="s">
        <v>411</v>
      </c>
      <c r="C5836" s="264" t="s">
        <v>46</v>
      </c>
      <c r="D5836" s="265">
        <v>8.41</v>
      </c>
    </row>
    <row r="5837" spans="1:4" ht="13.5">
      <c r="A5837" s="263">
        <v>88041</v>
      </c>
      <c r="B5837" s="263" t="s">
        <v>412</v>
      </c>
      <c r="C5837" s="264" t="s">
        <v>46</v>
      </c>
      <c r="D5837" s="265">
        <v>13.05</v>
      </c>
    </row>
    <row r="5838" spans="1:4" ht="13.5">
      <c r="A5838" s="263">
        <v>88042</v>
      </c>
      <c r="B5838" s="263" t="s">
        <v>413</v>
      </c>
      <c r="C5838" s="264" t="s">
        <v>46</v>
      </c>
      <c r="D5838" s="265">
        <v>18.829999999999998</v>
      </c>
    </row>
    <row r="5839" spans="1:4" ht="13.5">
      <c r="A5839" s="263">
        <v>88043</v>
      </c>
      <c r="B5839" s="263" t="s">
        <v>2082</v>
      </c>
      <c r="C5839" s="264" t="s">
        <v>46</v>
      </c>
      <c r="D5839" s="265">
        <v>24.62</v>
      </c>
    </row>
    <row r="5840" spans="1:4" ht="13.5">
      <c r="A5840" s="263">
        <v>88044</v>
      </c>
      <c r="B5840" s="263" t="s">
        <v>414</v>
      </c>
      <c r="C5840" s="264" t="s">
        <v>51</v>
      </c>
      <c r="D5840" s="265">
        <v>0.53</v>
      </c>
    </row>
    <row r="5841" spans="1:4" ht="13.5">
      <c r="A5841" s="263">
        <v>88045</v>
      </c>
      <c r="B5841" s="263" t="s">
        <v>415</v>
      </c>
      <c r="C5841" s="264" t="s">
        <v>51</v>
      </c>
      <c r="D5841" s="265">
        <v>0.26</v>
      </c>
    </row>
    <row r="5842" spans="1:4" ht="13.5">
      <c r="A5842" s="263">
        <v>88046</v>
      </c>
      <c r="B5842" s="263" t="s">
        <v>416</v>
      </c>
      <c r="C5842" s="264" t="s">
        <v>51</v>
      </c>
      <c r="D5842" s="265">
        <v>0.23</v>
      </c>
    </row>
    <row r="5843" spans="1:4" ht="13.5">
      <c r="A5843" s="263">
        <v>88047</v>
      </c>
      <c r="B5843" s="263" t="s">
        <v>417</v>
      </c>
      <c r="C5843" s="264" t="s">
        <v>51</v>
      </c>
      <c r="D5843" s="265">
        <v>0.08</v>
      </c>
    </row>
    <row r="5844" spans="1:4" ht="13.5">
      <c r="A5844" s="263">
        <v>88048</v>
      </c>
      <c r="B5844" s="263" t="s">
        <v>418</v>
      </c>
      <c r="C5844" s="264" t="s">
        <v>51</v>
      </c>
      <c r="D5844" s="265">
        <v>0.3</v>
      </c>
    </row>
    <row r="5845" spans="1:4" ht="13.5">
      <c r="A5845" s="263">
        <v>88049</v>
      </c>
      <c r="B5845" s="263" t="s">
        <v>419</v>
      </c>
      <c r="C5845" s="264" t="s">
        <v>51</v>
      </c>
      <c r="D5845" s="265">
        <v>0.1</v>
      </c>
    </row>
    <row r="5846" spans="1:4" ht="13.5">
      <c r="A5846" s="263">
        <v>88050</v>
      </c>
      <c r="B5846" s="263" t="s">
        <v>420</v>
      </c>
      <c r="C5846" s="264" t="s">
        <v>51</v>
      </c>
      <c r="D5846" s="265">
        <v>0.39</v>
      </c>
    </row>
    <row r="5847" spans="1:4" ht="13.5">
      <c r="A5847" s="263">
        <v>88051</v>
      </c>
      <c r="B5847" s="263" t="s">
        <v>421</v>
      </c>
      <c r="C5847" s="264" t="s">
        <v>51</v>
      </c>
      <c r="D5847" s="265">
        <v>0.12</v>
      </c>
    </row>
    <row r="5848" spans="1:4" ht="13.5">
      <c r="A5848" s="263">
        <v>88052</v>
      </c>
      <c r="B5848" s="263" t="s">
        <v>422</v>
      </c>
      <c r="C5848" s="264" t="s">
        <v>51</v>
      </c>
      <c r="D5848" s="265">
        <v>0.49</v>
      </c>
    </row>
    <row r="5849" spans="1:4" ht="13.5">
      <c r="A5849" s="263">
        <v>88053</v>
      </c>
      <c r="B5849" s="263" t="s">
        <v>423</v>
      </c>
      <c r="C5849" s="264" t="s">
        <v>51</v>
      </c>
      <c r="D5849" s="265">
        <v>0.14000000000000001</v>
      </c>
    </row>
    <row r="5850" spans="1:4" ht="13.5">
      <c r="A5850" s="263">
        <v>88054</v>
      </c>
      <c r="B5850" s="263" t="s">
        <v>424</v>
      </c>
      <c r="C5850" s="264" t="s">
        <v>51</v>
      </c>
      <c r="D5850" s="265">
        <v>0.09</v>
      </c>
    </row>
    <row r="5851" spans="1:4" ht="13.5">
      <c r="A5851" s="263">
        <v>88055</v>
      </c>
      <c r="B5851" s="263" t="s">
        <v>425</v>
      </c>
      <c r="C5851" s="264" t="s">
        <v>51</v>
      </c>
      <c r="D5851" s="265">
        <v>0.02</v>
      </c>
    </row>
    <row r="5852" spans="1:4" ht="13.5">
      <c r="A5852" s="263">
        <v>88056</v>
      </c>
      <c r="B5852" s="263" t="s">
        <v>426</v>
      </c>
      <c r="C5852" s="264" t="s">
        <v>51</v>
      </c>
      <c r="D5852" s="265">
        <v>0.15</v>
      </c>
    </row>
    <row r="5853" spans="1:4" ht="13.5">
      <c r="A5853" s="263">
        <v>88057</v>
      </c>
      <c r="B5853" s="263" t="s">
        <v>427</v>
      </c>
      <c r="C5853" s="264" t="s">
        <v>51</v>
      </c>
      <c r="D5853" s="265">
        <v>0.03</v>
      </c>
    </row>
    <row r="5854" spans="1:4" ht="13.5">
      <c r="A5854" s="263">
        <v>88058</v>
      </c>
      <c r="B5854" s="263" t="s">
        <v>428</v>
      </c>
      <c r="C5854" s="264" t="s">
        <v>51</v>
      </c>
      <c r="D5854" s="265">
        <v>0.23</v>
      </c>
    </row>
    <row r="5855" spans="1:4" ht="13.5">
      <c r="A5855" s="263">
        <v>88059</v>
      </c>
      <c r="B5855" s="263" t="s">
        <v>429</v>
      </c>
      <c r="C5855" s="264" t="s">
        <v>51</v>
      </c>
      <c r="D5855" s="265">
        <v>0.05</v>
      </c>
    </row>
    <row r="5856" spans="1:4" ht="13.5">
      <c r="A5856" s="263">
        <v>88060</v>
      </c>
      <c r="B5856" s="263" t="s">
        <v>430</v>
      </c>
      <c r="C5856" s="264" t="s">
        <v>51</v>
      </c>
      <c r="D5856" s="265">
        <v>0.3</v>
      </c>
    </row>
    <row r="5857" spans="1:4" ht="13.5">
      <c r="A5857" s="263">
        <v>88061</v>
      </c>
      <c r="B5857" s="263" t="s">
        <v>431</v>
      </c>
      <c r="C5857" s="264" t="s">
        <v>51</v>
      </c>
      <c r="D5857" s="265">
        <v>7.0000000000000007E-2</v>
      </c>
    </row>
    <row r="5858" spans="1:4" ht="13.5">
      <c r="A5858" s="263">
        <v>88074</v>
      </c>
      <c r="B5858" s="263" t="s">
        <v>432</v>
      </c>
      <c r="C5858" s="264" t="s">
        <v>79</v>
      </c>
      <c r="D5858" s="265">
        <v>0.76</v>
      </c>
    </row>
    <row r="5859" spans="1:4" ht="13.5">
      <c r="A5859" s="263">
        <v>88075</v>
      </c>
      <c r="B5859" s="263" t="s">
        <v>2083</v>
      </c>
      <c r="C5859" s="264" t="s">
        <v>79</v>
      </c>
      <c r="D5859" s="265">
        <v>0.51</v>
      </c>
    </row>
    <row r="5860" spans="1:4" ht="13.5">
      <c r="A5860" s="263">
        <v>88076</v>
      </c>
      <c r="B5860" s="263" t="s">
        <v>2084</v>
      </c>
      <c r="C5860" s="264" t="s">
        <v>79</v>
      </c>
      <c r="D5860" s="265">
        <v>0.59</v>
      </c>
    </row>
    <row r="5861" spans="1:4" ht="13.5">
      <c r="A5861" s="263">
        <v>88077</v>
      </c>
      <c r="B5861" s="263" t="s">
        <v>2085</v>
      </c>
      <c r="C5861" s="264" t="s">
        <v>79</v>
      </c>
      <c r="D5861" s="265">
        <v>0.68</v>
      </c>
    </row>
    <row r="5862" spans="1:4" ht="13.5">
      <c r="A5862" s="263">
        <v>88078</v>
      </c>
      <c r="B5862" s="263" t="s">
        <v>2086</v>
      </c>
      <c r="C5862" s="264" t="s">
        <v>79</v>
      </c>
      <c r="D5862" s="265">
        <v>0.78</v>
      </c>
    </row>
    <row r="5863" spans="1:4" ht="13.5">
      <c r="A5863" s="263">
        <v>88079</v>
      </c>
      <c r="B5863" s="263" t="s">
        <v>2087</v>
      </c>
      <c r="C5863" s="264" t="s">
        <v>79</v>
      </c>
      <c r="D5863" s="265">
        <v>0.13</v>
      </c>
    </row>
    <row r="5864" spans="1:4" ht="13.5">
      <c r="A5864" s="263">
        <v>88080</v>
      </c>
      <c r="B5864" s="263" t="s">
        <v>2088</v>
      </c>
      <c r="C5864" s="264" t="s">
        <v>79</v>
      </c>
      <c r="D5864" s="265">
        <v>0.22</v>
      </c>
    </row>
    <row r="5865" spans="1:4" ht="13.5">
      <c r="A5865" s="263">
        <v>88081</v>
      </c>
      <c r="B5865" s="263" t="s">
        <v>2089</v>
      </c>
      <c r="C5865" s="264" t="s">
        <v>79</v>
      </c>
      <c r="D5865" s="265">
        <v>0.33</v>
      </c>
    </row>
    <row r="5866" spans="1:4" ht="13.5">
      <c r="A5866" s="263">
        <v>88082</v>
      </c>
      <c r="B5866" s="263" t="s">
        <v>2090</v>
      </c>
      <c r="C5866" s="264" t="s">
        <v>79</v>
      </c>
      <c r="D5866" s="265">
        <v>0.44</v>
      </c>
    </row>
    <row r="5867" spans="1:4" ht="13.5">
      <c r="A5867" s="263">
        <v>88083</v>
      </c>
      <c r="B5867" s="263" t="s">
        <v>433</v>
      </c>
      <c r="C5867" s="264" t="s">
        <v>79</v>
      </c>
      <c r="D5867" s="265">
        <v>0.06</v>
      </c>
    </row>
    <row r="5868" spans="1:4" ht="13.5">
      <c r="A5868" s="263">
        <v>88084</v>
      </c>
      <c r="B5868" s="263" t="s">
        <v>434</v>
      </c>
      <c r="C5868" s="264" t="s">
        <v>79</v>
      </c>
      <c r="D5868" s="265">
        <v>0.1</v>
      </c>
    </row>
    <row r="5869" spans="1:4" ht="13.5">
      <c r="A5869" s="263">
        <v>88085</v>
      </c>
      <c r="B5869" s="263" t="s">
        <v>435</v>
      </c>
      <c r="C5869" s="264" t="s">
        <v>79</v>
      </c>
      <c r="D5869" s="265">
        <v>0.15</v>
      </c>
    </row>
    <row r="5870" spans="1:4" ht="13.5">
      <c r="A5870" s="263">
        <v>88086</v>
      </c>
      <c r="B5870" s="263" t="s">
        <v>2091</v>
      </c>
      <c r="C5870" s="264" t="s">
        <v>79</v>
      </c>
      <c r="D5870" s="265">
        <v>0.21</v>
      </c>
    </row>
    <row r="5871" spans="1:4" ht="13.5">
      <c r="A5871" s="263">
        <v>88087</v>
      </c>
      <c r="B5871" s="263" t="s">
        <v>436</v>
      </c>
      <c r="C5871" s="264" t="s">
        <v>93</v>
      </c>
      <c r="D5871" s="265">
        <v>0.06</v>
      </c>
    </row>
    <row r="5872" spans="1:4" ht="13.5">
      <c r="A5872" s="263">
        <v>88099</v>
      </c>
      <c r="B5872" s="263" t="s">
        <v>2092</v>
      </c>
      <c r="C5872" s="264" t="s">
        <v>51</v>
      </c>
      <c r="D5872" s="265">
        <v>0.21</v>
      </c>
    </row>
    <row r="5873" spans="1:4" ht="13.5">
      <c r="A5873" s="263">
        <v>88100</v>
      </c>
      <c r="B5873" s="263" t="s">
        <v>2093</v>
      </c>
      <c r="C5873" s="264" t="s">
        <v>51</v>
      </c>
      <c r="D5873" s="265">
        <v>0.1</v>
      </c>
    </row>
    <row r="5874" spans="1:4" ht="13.5">
      <c r="A5874" s="263">
        <v>88101</v>
      </c>
      <c r="B5874" s="263" t="s">
        <v>437</v>
      </c>
      <c r="C5874" s="264" t="s">
        <v>79</v>
      </c>
      <c r="D5874" s="265">
        <v>0.33</v>
      </c>
    </row>
    <row r="5875" spans="1:4" ht="13.5">
      <c r="A5875" s="263">
        <v>88102</v>
      </c>
      <c r="B5875" s="263" t="s">
        <v>438</v>
      </c>
      <c r="C5875" s="264" t="s">
        <v>93</v>
      </c>
      <c r="D5875" s="265">
        <v>0.02</v>
      </c>
    </row>
    <row r="5876" spans="1:4" ht="13.5">
      <c r="A5876" s="263">
        <v>88103</v>
      </c>
      <c r="B5876" s="263" t="s">
        <v>1298</v>
      </c>
      <c r="C5876" s="264" t="s">
        <v>93</v>
      </c>
      <c r="D5876" s="265">
        <v>0.04</v>
      </c>
    </row>
    <row r="5877" spans="1:4" ht="13.5">
      <c r="A5877" s="263">
        <v>89176</v>
      </c>
      <c r="B5877" s="263" t="s">
        <v>2227</v>
      </c>
      <c r="C5877" s="264" t="s">
        <v>94</v>
      </c>
      <c r="D5877" s="265">
        <v>7.36</v>
      </c>
    </row>
    <row r="5878" spans="1:4" ht="13.5">
      <c r="A5878" s="263">
        <v>89177</v>
      </c>
      <c r="B5878" s="263" t="s">
        <v>2228</v>
      </c>
      <c r="C5878" s="264" t="s">
        <v>94</v>
      </c>
      <c r="D5878" s="265">
        <v>10.31</v>
      </c>
    </row>
    <row r="5879" spans="1:4" ht="13.5">
      <c r="A5879" s="263">
        <v>89178</v>
      </c>
      <c r="B5879" s="263" t="s">
        <v>2229</v>
      </c>
      <c r="C5879" s="264" t="s">
        <v>94</v>
      </c>
      <c r="D5879" s="265">
        <v>11.78</v>
      </c>
    </row>
    <row r="5880" spans="1:4" ht="13.5">
      <c r="A5880" s="263">
        <v>89179</v>
      </c>
      <c r="B5880" s="263" t="s">
        <v>2230</v>
      </c>
      <c r="C5880" s="264" t="s">
        <v>94</v>
      </c>
      <c r="D5880" s="265">
        <v>11.78</v>
      </c>
    </row>
    <row r="5881" spans="1:4" ht="13.5">
      <c r="A5881" s="263">
        <v>89180</v>
      </c>
      <c r="B5881" s="263" t="s">
        <v>2231</v>
      </c>
      <c r="C5881" s="264" t="s">
        <v>94</v>
      </c>
      <c r="D5881" s="265">
        <v>13.25</v>
      </c>
    </row>
    <row r="5882" spans="1:4" ht="13.5">
      <c r="A5882" s="263">
        <v>89181</v>
      </c>
      <c r="B5882" s="263" t="s">
        <v>2232</v>
      </c>
      <c r="C5882" s="264" t="s">
        <v>94</v>
      </c>
      <c r="D5882" s="265">
        <v>16.2</v>
      </c>
    </row>
    <row r="5883" spans="1:4" ht="13.5">
      <c r="A5883" s="263">
        <v>89182</v>
      </c>
      <c r="B5883" s="263" t="s">
        <v>2233</v>
      </c>
      <c r="C5883" s="264" t="s">
        <v>94</v>
      </c>
      <c r="D5883" s="265">
        <v>16.2</v>
      </c>
    </row>
    <row r="5884" spans="1:4" ht="13.5">
      <c r="A5884" s="263">
        <v>89183</v>
      </c>
      <c r="B5884" s="263" t="s">
        <v>2234</v>
      </c>
      <c r="C5884" s="264" t="s">
        <v>94</v>
      </c>
      <c r="D5884" s="265">
        <v>17.670000000000002</v>
      </c>
    </row>
    <row r="5885" spans="1:4" ht="13.5">
      <c r="A5885" s="263">
        <v>89184</v>
      </c>
      <c r="B5885" s="263" t="s">
        <v>2235</v>
      </c>
      <c r="C5885" s="264" t="s">
        <v>94</v>
      </c>
      <c r="D5885" s="265">
        <v>20.62</v>
      </c>
    </row>
    <row r="5886" spans="1:4" ht="13.5">
      <c r="A5886" s="263">
        <v>89185</v>
      </c>
      <c r="B5886" s="263" t="s">
        <v>2236</v>
      </c>
      <c r="C5886" s="264" t="s">
        <v>94</v>
      </c>
      <c r="D5886" s="265">
        <v>20.62</v>
      </c>
    </row>
    <row r="5887" spans="1:4" ht="13.5">
      <c r="A5887" s="263">
        <v>89186</v>
      </c>
      <c r="B5887" s="263" t="s">
        <v>2237</v>
      </c>
      <c r="C5887" s="264" t="s">
        <v>94</v>
      </c>
      <c r="D5887" s="265">
        <v>22.09</v>
      </c>
    </row>
    <row r="5888" spans="1:4" ht="13.5">
      <c r="A5888" s="263">
        <v>89187</v>
      </c>
      <c r="B5888" s="263" t="s">
        <v>2238</v>
      </c>
      <c r="C5888" s="264" t="s">
        <v>94</v>
      </c>
      <c r="D5888" s="265">
        <v>25.04</v>
      </c>
    </row>
    <row r="5889" spans="1:4" ht="13.5">
      <c r="A5889" s="263">
        <v>89188</v>
      </c>
      <c r="B5889" s="263" t="s">
        <v>2239</v>
      </c>
      <c r="C5889" s="264" t="s">
        <v>95</v>
      </c>
      <c r="D5889" s="265">
        <v>0.37</v>
      </c>
    </row>
    <row r="5890" spans="1:4" ht="13.5">
      <c r="A5890" s="263">
        <v>89189</v>
      </c>
      <c r="B5890" s="263" t="s">
        <v>2240</v>
      </c>
      <c r="C5890" s="264" t="s">
        <v>95</v>
      </c>
      <c r="D5890" s="265">
        <v>0.47</v>
      </c>
    </row>
    <row r="5891" spans="1:4" ht="13.5">
      <c r="A5891" s="263">
        <v>89190</v>
      </c>
      <c r="B5891" s="263" t="s">
        <v>2241</v>
      </c>
      <c r="C5891" s="264" t="s">
        <v>95</v>
      </c>
      <c r="D5891" s="265">
        <v>0.63</v>
      </c>
    </row>
    <row r="5892" spans="1:4" ht="13.5">
      <c r="A5892" s="263">
        <v>89191</v>
      </c>
      <c r="B5892" s="263" t="s">
        <v>2242</v>
      </c>
      <c r="C5892" s="264" t="s">
        <v>95</v>
      </c>
      <c r="D5892" s="265">
        <v>0.76</v>
      </c>
    </row>
    <row r="5893" spans="1:4" ht="13.5">
      <c r="A5893" s="263">
        <v>89192</v>
      </c>
      <c r="B5893" s="263" t="s">
        <v>544</v>
      </c>
      <c r="C5893" s="264" t="s">
        <v>94</v>
      </c>
      <c r="D5893" s="265">
        <v>22.09</v>
      </c>
    </row>
    <row r="5894" spans="1:4" ht="13.5">
      <c r="A5894" s="263">
        <v>89193</v>
      </c>
      <c r="B5894" s="263" t="s">
        <v>545</v>
      </c>
      <c r="C5894" s="264" t="s">
        <v>94</v>
      </c>
      <c r="D5894" s="265">
        <v>36.82</v>
      </c>
    </row>
    <row r="5895" spans="1:4" ht="13.5">
      <c r="A5895" s="263">
        <v>89194</v>
      </c>
      <c r="B5895" s="263" t="s">
        <v>546</v>
      </c>
      <c r="C5895" s="264" t="s">
        <v>94</v>
      </c>
      <c r="D5895" s="265">
        <v>54.5</v>
      </c>
    </row>
    <row r="5896" spans="1:4" ht="13.5">
      <c r="A5896" s="263">
        <v>89195</v>
      </c>
      <c r="B5896" s="263" t="s">
        <v>547</v>
      </c>
      <c r="C5896" s="264" t="s">
        <v>94</v>
      </c>
      <c r="D5896" s="265">
        <v>8.83</v>
      </c>
    </row>
    <row r="5897" spans="1:4" ht="13.5">
      <c r="A5897" s="263">
        <v>89196</v>
      </c>
      <c r="B5897" s="263" t="s">
        <v>548</v>
      </c>
      <c r="C5897" s="264" t="s">
        <v>94</v>
      </c>
      <c r="D5897" s="265">
        <v>14.73</v>
      </c>
    </row>
    <row r="5898" spans="1:4" ht="13.5">
      <c r="A5898" s="263">
        <v>89197</v>
      </c>
      <c r="B5898" s="263" t="s">
        <v>549</v>
      </c>
      <c r="C5898" s="264" t="s">
        <v>94</v>
      </c>
      <c r="D5898" s="265">
        <v>22.09</v>
      </c>
    </row>
    <row r="5899" spans="1:4" ht="13.5">
      <c r="A5899" s="263">
        <v>91104</v>
      </c>
      <c r="B5899" s="263" t="s">
        <v>3074</v>
      </c>
      <c r="C5899" s="264" t="s">
        <v>20</v>
      </c>
      <c r="D5899" s="265">
        <v>0.05</v>
      </c>
    </row>
    <row r="5900" spans="1:4" ht="13.5">
      <c r="A5900" s="263">
        <v>91105</v>
      </c>
      <c r="B5900" s="263" t="s">
        <v>781</v>
      </c>
      <c r="C5900" s="264" t="s">
        <v>20</v>
      </c>
      <c r="D5900" s="265">
        <v>0.14000000000000001</v>
      </c>
    </row>
    <row r="5901" spans="1:4" ht="13.5">
      <c r="A5901" s="263">
        <v>91106</v>
      </c>
      <c r="B5901" s="263" t="s">
        <v>782</v>
      </c>
      <c r="C5901" s="264" t="s">
        <v>20</v>
      </c>
      <c r="D5901" s="265">
        <v>0.05</v>
      </c>
    </row>
    <row r="5902" spans="1:4" ht="13.5">
      <c r="A5902" s="263">
        <v>91107</v>
      </c>
      <c r="B5902" s="263" t="s">
        <v>3075</v>
      </c>
      <c r="C5902" s="264" t="s">
        <v>20</v>
      </c>
      <c r="D5902" s="265">
        <v>7.0000000000000007E-2</v>
      </c>
    </row>
    <row r="5903" spans="1:4" ht="13.5">
      <c r="A5903" s="263">
        <v>91108</v>
      </c>
      <c r="B5903" s="263" t="s">
        <v>3076</v>
      </c>
      <c r="C5903" s="264" t="s">
        <v>20</v>
      </c>
      <c r="D5903" s="265">
        <v>0.14000000000000001</v>
      </c>
    </row>
    <row r="5904" spans="1:4" ht="13.5">
      <c r="A5904" s="263">
        <v>91109</v>
      </c>
      <c r="B5904" s="263" t="s">
        <v>783</v>
      </c>
      <c r="C5904" s="264" t="s">
        <v>20</v>
      </c>
      <c r="D5904" s="265">
        <v>0.11</v>
      </c>
    </row>
    <row r="5905" spans="1:4" ht="13.5">
      <c r="A5905" s="263">
        <v>91110</v>
      </c>
      <c r="B5905" s="263" t="s">
        <v>3077</v>
      </c>
      <c r="C5905" s="264" t="s">
        <v>20</v>
      </c>
      <c r="D5905" s="265">
        <v>0.14000000000000001</v>
      </c>
    </row>
    <row r="5906" spans="1:4" ht="13.5">
      <c r="A5906" s="263">
        <v>91111</v>
      </c>
      <c r="B5906" s="263" t="s">
        <v>3078</v>
      </c>
      <c r="C5906" s="264" t="s">
        <v>20</v>
      </c>
      <c r="D5906" s="265">
        <v>0.19</v>
      </c>
    </row>
    <row r="5907" spans="1:4" ht="13.5">
      <c r="A5907" s="263">
        <v>91112</v>
      </c>
      <c r="B5907" s="263" t="s">
        <v>3079</v>
      </c>
      <c r="C5907" s="264" t="s">
        <v>20</v>
      </c>
      <c r="D5907" s="265">
        <v>0.1</v>
      </c>
    </row>
    <row r="5908" spans="1:4" ht="13.5">
      <c r="A5908" s="263">
        <v>91113</v>
      </c>
      <c r="B5908" s="263" t="s">
        <v>3080</v>
      </c>
      <c r="C5908" s="264" t="s">
        <v>20</v>
      </c>
      <c r="D5908" s="265">
        <v>0.21</v>
      </c>
    </row>
    <row r="5909" spans="1:4" ht="13.5">
      <c r="A5909" s="263">
        <v>91114</v>
      </c>
      <c r="B5909" s="263" t="s">
        <v>3081</v>
      </c>
      <c r="C5909" s="264" t="s">
        <v>20</v>
      </c>
      <c r="D5909" s="265">
        <v>0.4</v>
      </c>
    </row>
    <row r="5910" spans="1:4" ht="13.5">
      <c r="A5910" s="263">
        <v>91115</v>
      </c>
      <c r="B5910" s="263" t="s">
        <v>3082</v>
      </c>
      <c r="C5910" s="264" t="s">
        <v>20</v>
      </c>
      <c r="D5910" s="265">
        <v>0.06</v>
      </c>
    </row>
    <row r="5911" spans="1:4" ht="13.5">
      <c r="A5911" s="263">
        <v>91116</v>
      </c>
      <c r="B5911" s="263" t="s">
        <v>3083</v>
      </c>
      <c r="C5911" s="264" t="s">
        <v>20</v>
      </c>
      <c r="D5911" s="265">
        <v>0.11</v>
      </c>
    </row>
    <row r="5912" spans="1:4" ht="13.5">
      <c r="A5912" s="263">
        <v>91117</v>
      </c>
      <c r="B5912" s="263" t="s">
        <v>3084</v>
      </c>
      <c r="C5912" s="264" t="s">
        <v>20</v>
      </c>
      <c r="D5912" s="265">
        <v>0.17</v>
      </c>
    </row>
    <row r="5913" spans="1:4" ht="13.5">
      <c r="A5913" s="263">
        <v>91118</v>
      </c>
      <c r="B5913" s="263" t="s">
        <v>3085</v>
      </c>
      <c r="C5913" s="264" t="s">
        <v>20</v>
      </c>
      <c r="D5913" s="265">
        <v>0.14000000000000001</v>
      </c>
    </row>
    <row r="5914" spans="1:4" ht="13.5">
      <c r="A5914" s="263">
        <v>91119</v>
      </c>
      <c r="B5914" s="263" t="s">
        <v>3086</v>
      </c>
      <c r="C5914" s="264" t="s">
        <v>20</v>
      </c>
      <c r="D5914" s="265">
        <v>0.27</v>
      </c>
    </row>
    <row r="5915" spans="1:4" ht="13.5">
      <c r="A5915" s="263">
        <v>91120</v>
      </c>
      <c r="B5915" s="263" t="s">
        <v>3087</v>
      </c>
      <c r="C5915" s="264" t="s">
        <v>20</v>
      </c>
      <c r="D5915" s="265">
        <v>0.4</v>
      </c>
    </row>
    <row r="5916" spans="1:4" ht="13.5">
      <c r="A5916" s="263">
        <v>91121</v>
      </c>
      <c r="B5916" s="263" t="s">
        <v>3088</v>
      </c>
      <c r="C5916" s="264" t="s">
        <v>20</v>
      </c>
      <c r="D5916" s="265">
        <v>0.67</v>
      </c>
    </row>
    <row r="5917" spans="1:4" ht="13.5">
      <c r="A5917" s="263">
        <v>91122</v>
      </c>
      <c r="B5917" s="263" t="s">
        <v>3089</v>
      </c>
      <c r="C5917" s="264" t="s">
        <v>20</v>
      </c>
      <c r="D5917" s="265">
        <v>0.95</v>
      </c>
    </row>
    <row r="5918" spans="1:4" ht="13.5">
      <c r="A5918" s="263">
        <v>91123</v>
      </c>
      <c r="B5918" s="263" t="s">
        <v>3090</v>
      </c>
      <c r="C5918" s="264" t="s">
        <v>20</v>
      </c>
      <c r="D5918" s="265">
        <v>1.22</v>
      </c>
    </row>
    <row r="5919" spans="1:4" ht="13.5">
      <c r="A5919" s="263">
        <v>91124</v>
      </c>
      <c r="B5919" s="263" t="s">
        <v>784</v>
      </c>
      <c r="C5919" s="264" t="s">
        <v>46</v>
      </c>
      <c r="D5919" s="265">
        <v>62.6</v>
      </c>
    </row>
    <row r="5920" spans="1:4" ht="13.5">
      <c r="A5920" s="263">
        <v>91125</v>
      </c>
      <c r="B5920" s="263" t="s">
        <v>785</v>
      </c>
      <c r="C5920" s="264" t="s">
        <v>23</v>
      </c>
      <c r="D5920" s="265">
        <v>7.0000000000000007E-2</v>
      </c>
    </row>
    <row r="5921" spans="1:4" ht="13.5">
      <c r="A5921" s="263">
        <v>91128</v>
      </c>
      <c r="B5921" s="263" t="s">
        <v>3091</v>
      </c>
      <c r="C5921" s="264" t="s">
        <v>95</v>
      </c>
      <c r="D5921" s="265">
        <v>0.13</v>
      </c>
    </row>
    <row r="5922" spans="1:4" ht="13.5">
      <c r="A5922" s="263">
        <v>91129</v>
      </c>
      <c r="B5922" s="263" t="s">
        <v>3092</v>
      </c>
      <c r="C5922" s="264" t="s">
        <v>95</v>
      </c>
      <c r="D5922" s="265">
        <v>0.2</v>
      </c>
    </row>
    <row r="5923" spans="1:4" ht="13.5">
      <c r="A5923" s="263">
        <v>91130</v>
      </c>
      <c r="B5923" s="263" t="s">
        <v>3093</v>
      </c>
      <c r="C5923" s="264" t="s">
        <v>95</v>
      </c>
      <c r="D5923" s="265">
        <v>0.28000000000000003</v>
      </c>
    </row>
    <row r="5924" spans="1:4" ht="13.5">
      <c r="A5924" s="263">
        <v>91132</v>
      </c>
      <c r="B5924" s="263" t="s">
        <v>3094</v>
      </c>
      <c r="C5924" s="264" t="s">
        <v>95</v>
      </c>
      <c r="D5924" s="265">
        <v>0.39</v>
      </c>
    </row>
    <row r="5925" spans="1:4" ht="13.5">
      <c r="A5925" s="263">
        <v>91134</v>
      </c>
      <c r="B5925" s="263" t="s">
        <v>786</v>
      </c>
      <c r="C5925" s="264" t="s">
        <v>94</v>
      </c>
      <c r="D5925" s="265">
        <v>2.33</v>
      </c>
    </row>
    <row r="5926" spans="1:4" ht="13.5">
      <c r="A5926" s="263">
        <v>91135</v>
      </c>
      <c r="B5926" s="263" t="s">
        <v>787</v>
      </c>
      <c r="C5926" s="264" t="s">
        <v>94</v>
      </c>
      <c r="D5926" s="265">
        <v>4.2</v>
      </c>
    </row>
    <row r="5927" spans="1:4" ht="13.5">
      <c r="A5927" s="263">
        <v>91136</v>
      </c>
      <c r="B5927" s="263" t="s">
        <v>788</v>
      </c>
      <c r="C5927" s="264" t="s">
        <v>94</v>
      </c>
      <c r="D5927" s="265">
        <v>6.06</v>
      </c>
    </row>
    <row r="5928" spans="1:4" ht="13.5">
      <c r="A5928" s="263">
        <v>91137</v>
      </c>
      <c r="B5928" s="263" t="s">
        <v>789</v>
      </c>
      <c r="C5928" s="264" t="s">
        <v>94</v>
      </c>
      <c r="D5928" s="265">
        <v>7.92</v>
      </c>
    </row>
    <row r="5929" spans="1:4" ht="13.5">
      <c r="A5929" s="263">
        <v>91138</v>
      </c>
      <c r="B5929" s="263" t="s">
        <v>3095</v>
      </c>
      <c r="C5929" s="264" t="s">
        <v>97</v>
      </c>
      <c r="D5929" s="265">
        <v>79.319999999999993</v>
      </c>
    </row>
    <row r="5930" spans="1:4" ht="13.5">
      <c r="A5930" s="263">
        <v>91139</v>
      </c>
      <c r="B5930" s="263" t="s">
        <v>3096</v>
      </c>
      <c r="C5930" s="264" t="s">
        <v>97</v>
      </c>
      <c r="D5930" s="265">
        <v>42.07</v>
      </c>
    </row>
    <row r="5931" spans="1:4" ht="13.5">
      <c r="A5931" s="263">
        <v>91140</v>
      </c>
      <c r="B5931" s="263" t="s">
        <v>790</v>
      </c>
      <c r="C5931" s="264" t="s">
        <v>97</v>
      </c>
      <c r="D5931" s="265">
        <v>18.61</v>
      </c>
    </row>
    <row r="5932" spans="1:4" ht="13.5">
      <c r="A5932" s="263">
        <v>91141</v>
      </c>
      <c r="B5932" s="263" t="s">
        <v>3097</v>
      </c>
      <c r="C5932" s="264" t="s">
        <v>97</v>
      </c>
      <c r="D5932" s="265">
        <v>121.4</v>
      </c>
    </row>
    <row r="5933" spans="1:4" ht="13.5">
      <c r="A5933" s="263">
        <v>91142</v>
      </c>
      <c r="B5933" s="263" t="s">
        <v>3098</v>
      </c>
      <c r="C5933" s="264" t="s">
        <v>97</v>
      </c>
      <c r="D5933" s="265">
        <v>79.319999999999993</v>
      </c>
    </row>
    <row r="5934" spans="1:4" ht="13.5">
      <c r="A5934" s="263">
        <v>91143</v>
      </c>
      <c r="B5934" s="263" t="s">
        <v>791</v>
      </c>
      <c r="C5934" s="264" t="s">
        <v>97</v>
      </c>
      <c r="D5934" s="265">
        <v>18.61</v>
      </c>
    </row>
    <row r="5935" spans="1:4" ht="13.5">
      <c r="A5935" s="263">
        <v>91144</v>
      </c>
      <c r="B5935" s="263" t="s">
        <v>3099</v>
      </c>
      <c r="C5935" s="264" t="s">
        <v>97</v>
      </c>
      <c r="D5935" s="265">
        <v>163.49</v>
      </c>
    </row>
    <row r="5936" spans="1:4" ht="13.5">
      <c r="A5936" s="263">
        <v>91145</v>
      </c>
      <c r="B5936" s="263" t="s">
        <v>3100</v>
      </c>
      <c r="C5936" s="264" t="s">
        <v>97</v>
      </c>
      <c r="D5936" s="265">
        <v>121.4</v>
      </c>
    </row>
    <row r="5937" spans="1:4" ht="13.5">
      <c r="A5937" s="263">
        <v>91146</v>
      </c>
      <c r="B5937" s="263" t="s">
        <v>792</v>
      </c>
      <c r="C5937" s="264" t="s">
        <v>97</v>
      </c>
      <c r="D5937" s="265">
        <v>23.45</v>
      </c>
    </row>
    <row r="5938" spans="1:4" ht="13.5">
      <c r="A5938" s="263">
        <v>91147</v>
      </c>
      <c r="B5938" s="263" t="s">
        <v>3101</v>
      </c>
      <c r="C5938" s="264" t="s">
        <v>97</v>
      </c>
      <c r="D5938" s="265">
        <v>224.2</v>
      </c>
    </row>
    <row r="5939" spans="1:4" ht="13.5">
      <c r="A5939" s="263">
        <v>91148</v>
      </c>
      <c r="B5939" s="263" t="s">
        <v>3102</v>
      </c>
      <c r="C5939" s="264" t="s">
        <v>97</v>
      </c>
      <c r="D5939" s="265">
        <v>144.88</v>
      </c>
    </row>
    <row r="5940" spans="1:4" ht="13.5">
      <c r="A5940" s="263">
        <v>91149</v>
      </c>
      <c r="B5940" s="263" t="s">
        <v>793</v>
      </c>
      <c r="C5940" s="264" t="s">
        <v>97</v>
      </c>
      <c r="D5940" s="265">
        <v>37.229999999999997</v>
      </c>
    </row>
    <row r="5941" spans="1:4" ht="13.5">
      <c r="A5941" s="263">
        <v>92121</v>
      </c>
      <c r="B5941" s="263" t="s">
        <v>851</v>
      </c>
      <c r="C5941" s="264" t="s">
        <v>46</v>
      </c>
      <c r="D5941" s="265">
        <v>21.02</v>
      </c>
    </row>
    <row r="5942" spans="1:4" ht="13.5">
      <c r="A5942" s="263">
        <v>92122</v>
      </c>
      <c r="B5942" s="263" t="s">
        <v>852</v>
      </c>
      <c r="C5942" s="264" t="s">
        <v>46</v>
      </c>
      <c r="D5942" s="265">
        <v>35.32</v>
      </c>
    </row>
    <row r="5943" spans="1:4" ht="13.5">
      <c r="A5943" s="263">
        <v>92123</v>
      </c>
      <c r="B5943" s="263" t="s">
        <v>853</v>
      </c>
      <c r="C5943" s="264" t="s">
        <v>46</v>
      </c>
      <c r="D5943" s="265">
        <v>37.15</v>
      </c>
    </row>
    <row r="5944" spans="1:4" ht="13.5">
      <c r="A5944" s="263">
        <v>94926</v>
      </c>
      <c r="B5944" s="263" t="s">
        <v>997</v>
      </c>
      <c r="C5944" s="264" t="s">
        <v>79</v>
      </c>
      <c r="D5944" s="265">
        <v>1.06</v>
      </c>
    </row>
    <row r="5945" spans="1:4" ht="13.5">
      <c r="A5945" s="263">
        <v>94927</v>
      </c>
      <c r="B5945" s="263" t="s">
        <v>998</v>
      </c>
      <c r="C5945" s="264" t="s">
        <v>79</v>
      </c>
      <c r="D5945" s="265">
        <v>0.55000000000000004</v>
      </c>
    </row>
    <row r="5946" spans="1:4" ht="13.5">
      <c r="A5946" s="263">
        <v>94928</v>
      </c>
      <c r="B5946" s="263" t="s">
        <v>4416</v>
      </c>
      <c r="C5946" s="264" t="s">
        <v>51</v>
      </c>
      <c r="D5946" s="265">
        <v>1.68</v>
      </c>
    </row>
    <row r="5947" spans="1:4" ht="13.5">
      <c r="A5947" s="263">
        <v>94929</v>
      </c>
      <c r="B5947" s="263" t="s">
        <v>999</v>
      </c>
      <c r="C5947" s="264" t="s">
        <v>51</v>
      </c>
      <c r="D5947" s="265">
        <v>2.96</v>
      </c>
    </row>
    <row r="5948" spans="1:4" ht="13.5">
      <c r="A5948" s="263">
        <v>94930</v>
      </c>
      <c r="B5948" s="263" t="s">
        <v>4417</v>
      </c>
      <c r="C5948" s="264" t="s">
        <v>51</v>
      </c>
      <c r="D5948" s="265">
        <v>0.87</v>
      </c>
    </row>
    <row r="5949" spans="1:4" ht="13.5">
      <c r="A5949" s="263">
        <v>94931</v>
      </c>
      <c r="B5949" s="263" t="s">
        <v>4418</v>
      </c>
      <c r="C5949" s="264" t="s">
        <v>51</v>
      </c>
      <c r="D5949" s="265">
        <v>1.54</v>
      </c>
    </row>
    <row r="5950" spans="1:4" ht="13.5">
      <c r="A5950" s="263">
        <v>94932</v>
      </c>
      <c r="B5950" s="263" t="s">
        <v>4419</v>
      </c>
      <c r="C5950" s="264" t="s">
        <v>51</v>
      </c>
      <c r="D5950" s="265">
        <v>3.14</v>
      </c>
    </row>
    <row r="5951" spans="1:4" ht="13.5">
      <c r="A5951" s="263">
        <v>94934</v>
      </c>
      <c r="B5951" s="263" t="s">
        <v>4420</v>
      </c>
      <c r="C5951" s="264" t="s">
        <v>51</v>
      </c>
      <c r="D5951" s="265">
        <v>1.08</v>
      </c>
    </row>
    <row r="5952" spans="1:4" ht="13.5">
      <c r="A5952" s="263">
        <v>94935</v>
      </c>
      <c r="B5952" s="263" t="s">
        <v>4421</v>
      </c>
      <c r="C5952" s="264" t="s">
        <v>51</v>
      </c>
      <c r="D5952" s="265">
        <v>1.7</v>
      </c>
    </row>
    <row r="5953" spans="1:4" ht="13.5">
      <c r="A5953" s="263">
        <v>94936</v>
      </c>
      <c r="B5953" s="263" t="s">
        <v>4422</v>
      </c>
      <c r="C5953" s="264" t="s">
        <v>51</v>
      </c>
      <c r="D5953" s="265">
        <v>2.73</v>
      </c>
    </row>
    <row r="5954" spans="1:4" ht="13.5">
      <c r="A5954" s="263">
        <v>94937</v>
      </c>
      <c r="B5954" s="263" t="s">
        <v>4423</v>
      </c>
      <c r="C5954" s="264" t="s">
        <v>51</v>
      </c>
      <c r="D5954" s="265">
        <v>4.0199999999999996</v>
      </c>
    </row>
    <row r="5955" spans="1:4" ht="13.5">
      <c r="A5955" s="263">
        <v>94938</v>
      </c>
      <c r="B5955" s="263" t="s">
        <v>4424</v>
      </c>
      <c r="C5955" s="264" t="s">
        <v>51</v>
      </c>
      <c r="D5955" s="265">
        <v>5.31</v>
      </c>
    </row>
    <row r="5956" spans="1:4" ht="13.5">
      <c r="A5956" s="263">
        <v>94939</v>
      </c>
      <c r="B5956" s="263" t="s">
        <v>1000</v>
      </c>
      <c r="C5956" s="264" t="s">
        <v>79</v>
      </c>
      <c r="D5956" s="265">
        <v>1.65</v>
      </c>
    </row>
    <row r="5957" spans="1:4" ht="13.5">
      <c r="A5957" s="263">
        <v>94940</v>
      </c>
      <c r="B5957" s="263" t="s">
        <v>1001</v>
      </c>
      <c r="C5957" s="264" t="s">
        <v>79</v>
      </c>
      <c r="D5957" s="265">
        <v>0.86</v>
      </c>
    </row>
    <row r="5958" spans="1:4" ht="13.5">
      <c r="A5958" s="263">
        <v>94941</v>
      </c>
      <c r="B5958" s="263" t="s">
        <v>1002</v>
      </c>
      <c r="C5958" s="264" t="s">
        <v>23</v>
      </c>
      <c r="D5958" s="265">
        <v>0.05</v>
      </c>
    </row>
    <row r="5959" spans="1:4" ht="13.5">
      <c r="A5959" s="263">
        <v>94942</v>
      </c>
      <c r="B5959" s="263" t="s">
        <v>4425</v>
      </c>
      <c r="C5959" s="264" t="s">
        <v>79</v>
      </c>
      <c r="D5959" s="265">
        <v>0.67</v>
      </c>
    </row>
    <row r="5960" spans="1:4" ht="13.5">
      <c r="A5960" s="263">
        <v>94943</v>
      </c>
      <c r="B5960" s="263" t="s">
        <v>1003</v>
      </c>
      <c r="C5960" s="264" t="s">
        <v>79</v>
      </c>
      <c r="D5960" s="265">
        <v>0.36</v>
      </c>
    </row>
    <row r="5961" spans="1:4" ht="13.5">
      <c r="A5961" s="263">
        <v>94944</v>
      </c>
      <c r="B5961" s="263" t="s">
        <v>4426</v>
      </c>
      <c r="C5961" s="264" t="s">
        <v>79</v>
      </c>
      <c r="D5961" s="265">
        <v>0.92</v>
      </c>
    </row>
    <row r="5962" spans="1:4" ht="13.5">
      <c r="A5962" s="263">
        <v>94945</v>
      </c>
      <c r="B5962" s="263" t="s">
        <v>4427</v>
      </c>
      <c r="C5962" s="264" t="s">
        <v>79</v>
      </c>
      <c r="D5962" s="265">
        <v>0.21</v>
      </c>
    </row>
    <row r="5963" spans="1:4" ht="13.5">
      <c r="A5963" s="263">
        <v>94946</v>
      </c>
      <c r="B5963" s="263" t="s">
        <v>4428</v>
      </c>
      <c r="C5963" s="264" t="s">
        <v>51</v>
      </c>
      <c r="D5963" s="265">
        <v>0.94</v>
      </c>
    </row>
    <row r="5964" spans="1:4" ht="13.5">
      <c r="A5964" s="263">
        <v>94947</v>
      </c>
      <c r="B5964" s="263" t="s">
        <v>4429</v>
      </c>
      <c r="C5964" s="264" t="s">
        <v>51</v>
      </c>
      <c r="D5964" s="265">
        <v>0.7</v>
      </c>
    </row>
    <row r="5965" spans="1:4" ht="13.5">
      <c r="A5965" s="263">
        <v>94948</v>
      </c>
      <c r="B5965" s="263" t="s">
        <v>4430</v>
      </c>
      <c r="C5965" s="264" t="s">
        <v>51</v>
      </c>
      <c r="D5965" s="265">
        <v>0.5</v>
      </c>
    </row>
    <row r="5966" spans="1:4" ht="13.5">
      <c r="A5966" s="263">
        <v>94949</v>
      </c>
      <c r="B5966" s="263" t="s">
        <v>4431</v>
      </c>
      <c r="C5966" s="264" t="s">
        <v>51</v>
      </c>
      <c r="D5966" s="265">
        <v>0.76</v>
      </c>
    </row>
    <row r="5967" spans="1:4" ht="13.5">
      <c r="A5967" s="263">
        <v>94950</v>
      </c>
      <c r="B5967" s="263" t="s">
        <v>4432</v>
      </c>
      <c r="C5967" s="264" t="s">
        <v>51</v>
      </c>
      <c r="D5967" s="265">
        <v>1.08</v>
      </c>
    </row>
    <row r="5968" spans="1:4" ht="13.5">
      <c r="A5968" s="263">
        <v>94951</v>
      </c>
      <c r="B5968" s="263" t="s">
        <v>4433</v>
      </c>
      <c r="C5968" s="264" t="s">
        <v>51</v>
      </c>
      <c r="D5968" s="265">
        <v>1.4</v>
      </c>
    </row>
    <row r="5969" spans="1:4" ht="13.5">
      <c r="A5969" s="263">
        <v>94952</v>
      </c>
      <c r="B5969" s="263" t="s">
        <v>4434</v>
      </c>
      <c r="C5969" s="264" t="s">
        <v>51</v>
      </c>
      <c r="D5969" s="265">
        <v>0.28000000000000003</v>
      </c>
    </row>
    <row r="5970" spans="1:4" ht="13.5">
      <c r="A5970" s="263">
        <v>94953</v>
      </c>
      <c r="B5970" s="263" t="s">
        <v>4435</v>
      </c>
      <c r="C5970" s="264" t="s">
        <v>79</v>
      </c>
      <c r="D5970" s="265">
        <v>4.28</v>
      </c>
    </row>
    <row r="5971" spans="1:4" ht="13.5">
      <c r="A5971" s="263">
        <v>94954</v>
      </c>
      <c r="B5971" s="263" t="s">
        <v>4436</v>
      </c>
      <c r="C5971" s="264" t="s">
        <v>79</v>
      </c>
      <c r="D5971" s="265">
        <v>0.69</v>
      </c>
    </row>
    <row r="5972" spans="1:4" ht="13.5">
      <c r="A5972" s="263">
        <v>94955</v>
      </c>
      <c r="B5972" s="263" t="s">
        <v>4437</v>
      </c>
      <c r="C5972" s="264" t="s">
        <v>79</v>
      </c>
      <c r="D5972" s="265">
        <v>1.03</v>
      </c>
    </row>
    <row r="5973" spans="1:4" ht="13.5">
      <c r="A5973" s="263">
        <v>94956</v>
      </c>
      <c r="B5973" s="263" t="s">
        <v>4438</v>
      </c>
      <c r="C5973" s="264" t="s">
        <v>79</v>
      </c>
      <c r="D5973" s="265">
        <v>1.46</v>
      </c>
    </row>
    <row r="5974" spans="1:4" ht="13.5">
      <c r="A5974" s="263">
        <v>94957</v>
      </c>
      <c r="B5974" s="263" t="s">
        <v>4439</v>
      </c>
      <c r="C5974" s="264" t="s">
        <v>79</v>
      </c>
      <c r="D5974" s="265">
        <v>1.89</v>
      </c>
    </row>
    <row r="5975" spans="1:4" ht="13.5">
      <c r="A5975" s="263">
        <v>94958</v>
      </c>
      <c r="B5975" s="263" t="s">
        <v>4440</v>
      </c>
      <c r="C5975" s="264" t="s">
        <v>79</v>
      </c>
      <c r="D5975" s="265">
        <v>0.49</v>
      </c>
    </row>
    <row r="5976" spans="1:4" ht="13.5">
      <c r="A5976" s="263">
        <v>94959</v>
      </c>
      <c r="B5976" s="263" t="s">
        <v>4441</v>
      </c>
      <c r="C5976" s="264" t="s">
        <v>20</v>
      </c>
      <c r="D5976" s="265">
        <v>1.17</v>
      </c>
    </row>
    <row r="5977" spans="1:4" ht="13.5">
      <c r="A5977" s="263">
        <v>94960</v>
      </c>
      <c r="B5977" s="263" t="s">
        <v>1004</v>
      </c>
      <c r="C5977" s="264" t="s">
        <v>20</v>
      </c>
      <c r="D5977" s="265">
        <v>0.96</v>
      </c>
    </row>
    <row r="5978" spans="1:4" ht="13.5">
      <c r="A5978" s="263">
        <v>94961</v>
      </c>
      <c r="B5978" s="263" t="s">
        <v>1005</v>
      </c>
      <c r="C5978" s="264" t="s">
        <v>20</v>
      </c>
      <c r="D5978" s="265">
        <v>0.44</v>
      </c>
    </row>
    <row r="5979" spans="1:4" ht="13.5">
      <c r="A5979" s="263">
        <v>84117</v>
      </c>
      <c r="B5979" s="263" t="s">
        <v>309</v>
      </c>
      <c r="C5979" s="264" t="s">
        <v>79</v>
      </c>
      <c r="D5979" s="265">
        <v>17.8</v>
      </c>
    </row>
    <row r="5980" spans="1:4" ht="13.5">
      <c r="A5980" s="263">
        <v>84120</v>
      </c>
      <c r="B5980" s="263" t="s">
        <v>310</v>
      </c>
      <c r="C5980" s="264" t="s">
        <v>79</v>
      </c>
      <c r="D5980" s="265">
        <v>12.57</v>
      </c>
    </row>
    <row r="5981" spans="1:4" ht="13.5">
      <c r="A5981" s="263">
        <v>99802</v>
      </c>
      <c r="B5981" s="263" t="s">
        <v>12751</v>
      </c>
      <c r="C5981" s="264" t="s">
        <v>79</v>
      </c>
      <c r="D5981" s="265">
        <v>0.36</v>
      </c>
    </row>
    <row r="5982" spans="1:4" ht="13.5">
      <c r="A5982" s="263">
        <v>99803</v>
      </c>
      <c r="B5982" s="263" t="s">
        <v>12752</v>
      </c>
      <c r="C5982" s="264" t="s">
        <v>79</v>
      </c>
      <c r="D5982" s="265">
        <v>1.42</v>
      </c>
    </row>
    <row r="5983" spans="1:4" ht="13.5">
      <c r="A5983" s="263">
        <v>99805</v>
      </c>
      <c r="B5983" s="263" t="s">
        <v>12753</v>
      </c>
      <c r="C5983" s="264" t="s">
        <v>79</v>
      </c>
      <c r="D5983" s="265">
        <v>7.46</v>
      </c>
    </row>
    <row r="5984" spans="1:4" ht="13.5">
      <c r="A5984" s="263">
        <v>99806</v>
      </c>
      <c r="B5984" s="263" t="s">
        <v>12754</v>
      </c>
      <c r="C5984" s="264" t="s">
        <v>79</v>
      </c>
      <c r="D5984" s="265">
        <v>0.57999999999999996</v>
      </c>
    </row>
    <row r="5985" spans="1:4" ht="13.5">
      <c r="A5985" s="263">
        <v>99808</v>
      </c>
      <c r="B5985" s="263" t="s">
        <v>12755</v>
      </c>
      <c r="C5985" s="264" t="s">
        <v>79</v>
      </c>
      <c r="D5985" s="265">
        <v>2.4500000000000002</v>
      </c>
    </row>
    <row r="5986" spans="1:4" ht="13.5">
      <c r="A5986" s="263">
        <v>99809</v>
      </c>
      <c r="B5986" s="263" t="s">
        <v>12756</v>
      </c>
      <c r="C5986" s="264" t="s">
        <v>79</v>
      </c>
      <c r="D5986" s="265">
        <v>4.0599999999999996</v>
      </c>
    </row>
    <row r="5987" spans="1:4" ht="13.5">
      <c r="A5987" s="263">
        <v>99811</v>
      </c>
      <c r="B5987" s="263" t="s">
        <v>12757</v>
      </c>
      <c r="C5987" s="264" t="s">
        <v>79</v>
      </c>
      <c r="D5987" s="265">
        <v>2.4300000000000002</v>
      </c>
    </row>
    <row r="5988" spans="1:4" ht="13.5">
      <c r="A5988" s="263">
        <v>99812</v>
      </c>
      <c r="B5988" s="263" t="s">
        <v>12758</v>
      </c>
      <c r="C5988" s="264" t="s">
        <v>79</v>
      </c>
      <c r="D5988" s="265">
        <v>0.78</v>
      </c>
    </row>
    <row r="5989" spans="1:4" ht="13.5">
      <c r="A5989" s="263">
        <v>99814</v>
      </c>
      <c r="B5989" s="263" t="s">
        <v>12759</v>
      </c>
      <c r="C5989" s="264" t="s">
        <v>79</v>
      </c>
      <c r="D5989" s="265">
        <v>1.32</v>
      </c>
    </row>
    <row r="5990" spans="1:4" ht="13.5">
      <c r="A5990" s="263">
        <v>99822</v>
      </c>
      <c r="B5990" s="263" t="s">
        <v>12760</v>
      </c>
      <c r="C5990" s="264" t="s">
        <v>79</v>
      </c>
      <c r="D5990" s="265">
        <v>0.69</v>
      </c>
    </row>
    <row r="5991" spans="1:4" ht="13.5">
      <c r="A5991" s="263">
        <v>99826</v>
      </c>
      <c r="B5991" s="263" t="s">
        <v>12761</v>
      </c>
      <c r="C5991" s="264" t="s">
        <v>79</v>
      </c>
      <c r="D5991" s="265">
        <v>1.06</v>
      </c>
    </row>
    <row r="5992" spans="1:4" ht="13.5">
      <c r="A5992" s="263" t="s">
        <v>5573</v>
      </c>
      <c r="B5992" s="263" t="s">
        <v>1178</v>
      </c>
      <c r="C5992" s="264" t="s">
        <v>20</v>
      </c>
      <c r="D5992" s="265">
        <v>39.07</v>
      </c>
    </row>
    <row r="5993" spans="1:4" ht="13.5">
      <c r="A5993" s="263" t="s">
        <v>5574</v>
      </c>
      <c r="B5993" s="263" t="s">
        <v>1179</v>
      </c>
      <c r="C5993" s="264" t="s">
        <v>20</v>
      </c>
      <c r="D5993" s="265">
        <v>63.7</v>
      </c>
    </row>
    <row r="5994" spans="1:4" ht="13.5">
      <c r="A5994" s="263">
        <v>84127</v>
      </c>
      <c r="B5994" s="263" t="s">
        <v>311</v>
      </c>
      <c r="C5994" s="264" t="s">
        <v>20</v>
      </c>
      <c r="D5994" s="265">
        <v>365.87</v>
      </c>
    </row>
    <row r="5995" spans="1:4" ht="13.5">
      <c r="A5995" s="263">
        <v>40841</v>
      </c>
      <c r="B5995" s="263" t="s">
        <v>142</v>
      </c>
      <c r="C5995" s="264" t="s">
        <v>51</v>
      </c>
      <c r="D5995" s="265">
        <v>101.81</v>
      </c>
    </row>
    <row r="5996" spans="1:4" ht="13.5">
      <c r="A5996" s="263">
        <v>71516</v>
      </c>
      <c r="B5996" s="263" t="s">
        <v>1479</v>
      </c>
      <c r="C5996" s="264" t="s">
        <v>51</v>
      </c>
      <c r="D5996" s="265">
        <v>560</v>
      </c>
    </row>
    <row r="5997" spans="1:4" ht="13.5">
      <c r="A5997" s="263">
        <v>73361</v>
      </c>
      <c r="B5997" s="263" t="s">
        <v>222</v>
      </c>
      <c r="C5997" s="264" t="s">
        <v>46</v>
      </c>
      <c r="D5997" s="265">
        <v>356.76</v>
      </c>
    </row>
    <row r="5998" spans="1:4" ht="13.5">
      <c r="A5998" s="263">
        <v>73714</v>
      </c>
      <c r="B5998" s="263" t="s">
        <v>1553</v>
      </c>
      <c r="C5998" s="264" t="s">
        <v>51</v>
      </c>
      <c r="D5998" s="266">
        <v>1320.79</v>
      </c>
    </row>
    <row r="5999" spans="1:4" ht="13.5">
      <c r="A5999" s="263">
        <v>86957</v>
      </c>
      <c r="B5999" s="263" t="s">
        <v>369</v>
      </c>
      <c r="C5999" s="264" t="s">
        <v>51</v>
      </c>
      <c r="D5999" s="265">
        <v>22.17</v>
      </c>
    </row>
    <row r="6000" spans="1:4" ht="13.5">
      <c r="A6000" s="263">
        <v>86958</v>
      </c>
      <c r="B6000" s="263" t="s">
        <v>370</v>
      </c>
      <c r="C6000" s="264" t="s">
        <v>51</v>
      </c>
      <c r="D6000" s="265">
        <v>17.95</v>
      </c>
    </row>
    <row r="6001" spans="1:4" ht="13.5">
      <c r="A6001" s="263">
        <v>97010</v>
      </c>
      <c r="B6001" s="263" t="s">
        <v>5763</v>
      </c>
      <c r="C6001" s="264" t="s">
        <v>20</v>
      </c>
      <c r="D6001" s="265">
        <v>31.2</v>
      </c>
    </row>
    <row r="6002" spans="1:4" ht="13.5">
      <c r="A6002" s="263">
        <v>97011</v>
      </c>
      <c r="B6002" s="263" t="s">
        <v>5764</v>
      </c>
      <c r="C6002" s="264" t="s">
        <v>20</v>
      </c>
      <c r="D6002" s="265">
        <v>25.12</v>
      </c>
    </row>
    <row r="6003" spans="1:4" ht="13.5">
      <c r="A6003" s="263">
        <v>97012</v>
      </c>
      <c r="B6003" s="263" t="s">
        <v>5765</v>
      </c>
      <c r="C6003" s="264" t="s">
        <v>20</v>
      </c>
      <c r="D6003" s="265">
        <v>22.09</v>
      </c>
    </row>
    <row r="6004" spans="1:4" ht="13.5">
      <c r="A6004" s="263">
        <v>97013</v>
      </c>
      <c r="B6004" s="263" t="s">
        <v>5766</v>
      </c>
      <c r="C6004" s="264" t="s">
        <v>20</v>
      </c>
      <c r="D6004" s="265">
        <v>43.23</v>
      </c>
    </row>
    <row r="6005" spans="1:4" ht="13.5">
      <c r="A6005" s="263">
        <v>97014</v>
      </c>
      <c r="B6005" s="263" t="s">
        <v>5767</v>
      </c>
      <c r="C6005" s="264" t="s">
        <v>20</v>
      </c>
      <c r="D6005" s="265">
        <v>33.31</v>
      </c>
    </row>
    <row r="6006" spans="1:4" ht="13.5">
      <c r="A6006" s="263">
        <v>97015</v>
      </c>
      <c r="B6006" s="263" t="s">
        <v>5768</v>
      </c>
      <c r="C6006" s="264" t="s">
        <v>20</v>
      </c>
      <c r="D6006" s="265">
        <v>28.3</v>
      </c>
    </row>
    <row r="6007" spans="1:4" ht="13.5">
      <c r="A6007" s="263">
        <v>97016</v>
      </c>
      <c r="B6007" s="263" t="s">
        <v>5769</v>
      </c>
      <c r="C6007" s="264" t="s">
        <v>20</v>
      </c>
      <c r="D6007" s="265">
        <v>26.36</v>
      </c>
    </row>
    <row r="6008" spans="1:4" ht="13.5">
      <c r="A6008" s="263">
        <v>97017</v>
      </c>
      <c r="B6008" s="263" t="s">
        <v>5770</v>
      </c>
      <c r="C6008" s="264" t="s">
        <v>20</v>
      </c>
      <c r="D6008" s="265">
        <v>20.58</v>
      </c>
    </row>
    <row r="6009" spans="1:4" ht="13.5">
      <c r="A6009" s="263">
        <v>97018</v>
      </c>
      <c r="B6009" s="263" t="s">
        <v>5771</v>
      </c>
      <c r="C6009" s="264" t="s">
        <v>20</v>
      </c>
      <c r="D6009" s="265">
        <v>17.579999999999998</v>
      </c>
    </row>
    <row r="6010" spans="1:4" ht="13.5">
      <c r="A6010" s="263">
        <v>97031</v>
      </c>
      <c r="B6010" s="263" t="s">
        <v>5772</v>
      </c>
      <c r="C6010" s="264" t="s">
        <v>20</v>
      </c>
      <c r="D6010" s="265">
        <v>48.44</v>
      </c>
    </row>
    <row r="6011" spans="1:4" ht="13.5">
      <c r="A6011" s="263">
        <v>97032</v>
      </c>
      <c r="B6011" s="263" t="s">
        <v>12521</v>
      </c>
      <c r="C6011" s="264" t="s">
        <v>20</v>
      </c>
      <c r="D6011" s="265">
        <v>31.14</v>
      </c>
    </row>
    <row r="6012" spans="1:4" ht="13.5">
      <c r="A6012" s="263">
        <v>97033</v>
      </c>
      <c r="B6012" s="263" t="s">
        <v>6582</v>
      </c>
      <c r="C6012" s="264" t="s">
        <v>20</v>
      </c>
      <c r="D6012" s="265">
        <v>55.34</v>
      </c>
    </row>
    <row r="6013" spans="1:4" ht="13.5">
      <c r="A6013" s="263">
        <v>97034</v>
      </c>
      <c r="B6013" s="263" t="s">
        <v>6583</v>
      </c>
      <c r="C6013" s="264" t="s">
        <v>20</v>
      </c>
      <c r="D6013" s="265">
        <v>33.9</v>
      </c>
    </row>
    <row r="6014" spans="1:4" ht="13.5">
      <c r="A6014" s="263">
        <v>97039</v>
      </c>
      <c r="B6014" s="263" t="s">
        <v>5773</v>
      </c>
      <c r="C6014" s="264" t="s">
        <v>79</v>
      </c>
      <c r="D6014" s="265">
        <v>28.32</v>
      </c>
    </row>
    <row r="6015" spans="1:4" ht="13.5">
      <c r="A6015" s="263">
        <v>97040</v>
      </c>
      <c r="B6015" s="263" t="s">
        <v>5774</v>
      </c>
      <c r="C6015" s="264" t="s">
        <v>79</v>
      </c>
      <c r="D6015" s="265">
        <v>10.82</v>
      </c>
    </row>
    <row r="6016" spans="1:4" ht="13.5">
      <c r="A6016" s="263">
        <v>97041</v>
      </c>
      <c r="B6016" s="263" t="s">
        <v>5775</v>
      </c>
      <c r="C6016" s="264" t="s">
        <v>79</v>
      </c>
      <c r="D6016" s="265">
        <v>89.43</v>
      </c>
    </row>
    <row r="6017" spans="1:4" ht="13.5">
      <c r="A6017" s="263">
        <v>97046</v>
      </c>
      <c r="B6017" s="263" t="s">
        <v>6584</v>
      </c>
      <c r="C6017" s="264" t="s">
        <v>79</v>
      </c>
      <c r="D6017" s="265">
        <v>0.24</v>
      </c>
    </row>
    <row r="6018" spans="1:4" ht="13.5">
      <c r="A6018" s="263">
        <v>97047</v>
      </c>
      <c r="B6018" s="263" t="s">
        <v>6585</v>
      </c>
      <c r="C6018" s="264" t="s">
        <v>79</v>
      </c>
      <c r="D6018" s="265">
        <v>0.09</v>
      </c>
    </row>
    <row r="6019" spans="1:4" ht="13.5">
      <c r="A6019" s="263">
        <v>97048</v>
      </c>
      <c r="B6019" s="263" t="s">
        <v>6586</v>
      </c>
      <c r="C6019" s="264" t="s">
        <v>79</v>
      </c>
      <c r="D6019" s="265">
        <v>0.06</v>
      </c>
    </row>
    <row r="6020" spans="1:4" ht="13.5">
      <c r="A6020" s="263">
        <v>97051</v>
      </c>
      <c r="B6020" s="263" t="s">
        <v>6213</v>
      </c>
      <c r="C6020" s="264" t="s">
        <v>20</v>
      </c>
      <c r="D6020" s="265">
        <v>0.47</v>
      </c>
    </row>
    <row r="6021" spans="1:4" ht="13.5">
      <c r="A6021" s="263">
        <v>97053</v>
      </c>
      <c r="B6021" s="263" t="s">
        <v>6214</v>
      </c>
      <c r="C6021" s="264" t="s">
        <v>20</v>
      </c>
      <c r="D6021" s="265">
        <v>17.16</v>
      </c>
    </row>
    <row r="6022" spans="1:4" ht="13.5">
      <c r="A6022" s="263">
        <v>97062</v>
      </c>
      <c r="B6022" s="263" t="s">
        <v>5776</v>
      </c>
      <c r="C6022" s="264" t="s">
        <v>79</v>
      </c>
      <c r="D6022" s="265">
        <v>5.01</v>
      </c>
    </row>
    <row r="6023" spans="1:4" ht="13.5">
      <c r="A6023" s="263">
        <v>97063</v>
      </c>
      <c r="B6023" s="263" t="s">
        <v>5777</v>
      </c>
      <c r="C6023" s="264" t="s">
        <v>79</v>
      </c>
      <c r="D6023" s="265">
        <v>7.18</v>
      </c>
    </row>
    <row r="6024" spans="1:4" ht="13.5">
      <c r="A6024" s="263">
        <v>97064</v>
      </c>
      <c r="B6024" s="263" t="s">
        <v>5778</v>
      </c>
      <c r="C6024" s="264" t="s">
        <v>20</v>
      </c>
      <c r="D6024" s="265">
        <v>13.77</v>
      </c>
    </row>
    <row r="6025" spans="1:4" ht="13.5">
      <c r="A6025" s="263">
        <v>97065</v>
      </c>
      <c r="B6025" s="263" t="s">
        <v>5779</v>
      </c>
      <c r="C6025" s="264" t="s">
        <v>46</v>
      </c>
      <c r="D6025" s="265">
        <v>5.25</v>
      </c>
    </row>
    <row r="6026" spans="1:4" ht="13.5">
      <c r="A6026" s="263">
        <v>97066</v>
      </c>
      <c r="B6026" s="263" t="s">
        <v>6799</v>
      </c>
      <c r="C6026" s="264" t="s">
        <v>79</v>
      </c>
      <c r="D6026" s="265">
        <v>49.89</v>
      </c>
    </row>
    <row r="6027" spans="1:4" ht="13.5">
      <c r="A6027" s="263">
        <v>97067</v>
      </c>
      <c r="B6027" s="263" t="s">
        <v>5780</v>
      </c>
      <c r="C6027" s="264" t="s">
        <v>20</v>
      </c>
      <c r="D6027" s="265">
        <v>383.67</v>
      </c>
    </row>
    <row r="6028" spans="1:4" ht="13.5">
      <c r="A6028" s="263" t="s">
        <v>5412</v>
      </c>
      <c r="B6028" s="263" t="s">
        <v>1127</v>
      </c>
      <c r="C6028" s="264" t="s">
        <v>51</v>
      </c>
      <c r="D6028" s="265">
        <v>154.71</v>
      </c>
    </row>
    <row r="6029" spans="1:4" ht="13.5">
      <c r="A6029" s="263">
        <v>73672</v>
      </c>
      <c r="B6029" s="263" t="s">
        <v>1552</v>
      </c>
      <c r="C6029" s="264" t="s">
        <v>79</v>
      </c>
      <c r="D6029" s="265">
        <v>0.34</v>
      </c>
    </row>
    <row r="6030" spans="1:4" ht="13.5">
      <c r="A6030" s="263" t="s">
        <v>5271</v>
      </c>
      <c r="B6030" s="263" t="s">
        <v>5272</v>
      </c>
      <c r="C6030" s="264" t="s">
        <v>79</v>
      </c>
      <c r="D6030" s="265">
        <v>0.49</v>
      </c>
    </row>
    <row r="6031" spans="1:4" ht="13.5">
      <c r="A6031" s="263" t="s">
        <v>5360</v>
      </c>
      <c r="B6031" s="263" t="s">
        <v>5361</v>
      </c>
      <c r="C6031" s="264" t="s">
        <v>79</v>
      </c>
      <c r="D6031" s="265">
        <v>0.13</v>
      </c>
    </row>
    <row r="6032" spans="1:4" ht="13.5">
      <c r="A6032" s="263" t="s">
        <v>5362</v>
      </c>
      <c r="B6032" s="263" t="s">
        <v>1095</v>
      </c>
      <c r="C6032" s="264" t="s">
        <v>79</v>
      </c>
      <c r="D6032" s="265">
        <v>1.17</v>
      </c>
    </row>
    <row r="6033" spans="1:4" ht="13.5">
      <c r="A6033" s="263">
        <v>85331</v>
      </c>
      <c r="B6033" s="263" t="s">
        <v>356</v>
      </c>
      <c r="C6033" s="264" t="s">
        <v>79</v>
      </c>
      <c r="D6033" s="265">
        <v>1.1399999999999999</v>
      </c>
    </row>
    <row r="6034" spans="1:4" ht="13.5">
      <c r="A6034" s="263">
        <v>85422</v>
      </c>
      <c r="B6034" s="263" t="s">
        <v>358</v>
      </c>
      <c r="C6034" s="264" t="s">
        <v>79</v>
      </c>
      <c r="D6034" s="265">
        <v>5.89</v>
      </c>
    </row>
    <row r="6035" spans="1:4" ht="13.5">
      <c r="A6035" s="263" t="s">
        <v>5591</v>
      </c>
      <c r="B6035" s="263" t="s">
        <v>5592</v>
      </c>
      <c r="C6035" s="264" t="s">
        <v>79</v>
      </c>
      <c r="D6035" s="265">
        <v>49.13</v>
      </c>
    </row>
    <row r="6036" spans="1:4" ht="13.5">
      <c r="A6036" s="263" t="s">
        <v>5593</v>
      </c>
      <c r="B6036" s="263" t="s">
        <v>1188</v>
      </c>
      <c r="C6036" s="264" t="s">
        <v>20</v>
      </c>
      <c r="D6036" s="265">
        <v>2.33</v>
      </c>
    </row>
    <row r="6037" spans="1:4" ht="13.5">
      <c r="A6037" s="263" t="s">
        <v>5589</v>
      </c>
      <c r="B6037" s="263" t="s">
        <v>1186</v>
      </c>
      <c r="C6037" s="264" t="s">
        <v>79</v>
      </c>
      <c r="D6037" s="265">
        <v>47.07</v>
      </c>
    </row>
    <row r="6038" spans="1:4" ht="13.5">
      <c r="A6038" s="263" t="s">
        <v>5590</v>
      </c>
      <c r="B6038" s="263" t="s">
        <v>1187</v>
      </c>
      <c r="C6038" s="264" t="s">
        <v>79</v>
      </c>
      <c r="D6038" s="265">
        <v>44.64</v>
      </c>
    </row>
    <row r="6039" spans="1:4" ht="13.5">
      <c r="A6039" s="263">
        <v>84126</v>
      </c>
      <c r="B6039" s="263" t="s">
        <v>1621</v>
      </c>
      <c r="C6039" s="264" t="s">
        <v>79</v>
      </c>
      <c r="D6039" s="265">
        <v>36.590000000000003</v>
      </c>
    </row>
    <row r="6040" spans="1:4" ht="13.5">
      <c r="A6040" s="263">
        <v>85421</v>
      </c>
      <c r="B6040" s="263" t="s">
        <v>357</v>
      </c>
      <c r="C6040" s="264" t="s">
        <v>79</v>
      </c>
      <c r="D6040" s="265">
        <v>11.67</v>
      </c>
    </row>
    <row r="6041" spans="1:4" ht="13.5">
      <c r="A6041" s="263">
        <v>97621</v>
      </c>
      <c r="B6041" s="263" t="s">
        <v>5974</v>
      </c>
      <c r="C6041" s="264" t="s">
        <v>46</v>
      </c>
      <c r="D6041" s="265">
        <v>78.599999999999994</v>
      </c>
    </row>
    <row r="6042" spans="1:4" ht="13.5">
      <c r="A6042" s="263">
        <v>97622</v>
      </c>
      <c r="B6042" s="263" t="s">
        <v>5975</v>
      </c>
      <c r="C6042" s="264" t="s">
        <v>46</v>
      </c>
      <c r="D6042" s="265">
        <v>38.31</v>
      </c>
    </row>
    <row r="6043" spans="1:4" ht="13.5">
      <c r="A6043" s="263">
        <v>97623</v>
      </c>
      <c r="B6043" s="263" t="s">
        <v>5976</v>
      </c>
      <c r="C6043" s="264" t="s">
        <v>46</v>
      </c>
      <c r="D6043" s="265">
        <v>117.36</v>
      </c>
    </row>
    <row r="6044" spans="1:4" ht="13.5">
      <c r="A6044" s="263">
        <v>97624</v>
      </c>
      <c r="B6044" s="263" t="s">
        <v>5977</v>
      </c>
      <c r="C6044" s="264" t="s">
        <v>46</v>
      </c>
      <c r="D6044" s="265">
        <v>72.03</v>
      </c>
    </row>
    <row r="6045" spans="1:4" ht="13.5">
      <c r="A6045" s="263">
        <v>97625</v>
      </c>
      <c r="B6045" s="263" t="s">
        <v>5978</v>
      </c>
      <c r="C6045" s="264" t="s">
        <v>46</v>
      </c>
      <c r="D6045" s="265">
        <v>37.770000000000003</v>
      </c>
    </row>
    <row r="6046" spans="1:4" ht="13.5">
      <c r="A6046" s="263">
        <v>97626</v>
      </c>
      <c r="B6046" s="263" t="s">
        <v>5979</v>
      </c>
      <c r="C6046" s="264" t="s">
        <v>46</v>
      </c>
      <c r="D6046" s="265">
        <v>397.77</v>
      </c>
    </row>
    <row r="6047" spans="1:4" ht="13.5">
      <c r="A6047" s="263">
        <v>97627</v>
      </c>
      <c r="B6047" s="263" t="s">
        <v>5980</v>
      </c>
      <c r="C6047" s="264" t="s">
        <v>46</v>
      </c>
      <c r="D6047" s="265">
        <v>171.33</v>
      </c>
    </row>
    <row r="6048" spans="1:4" ht="13.5">
      <c r="A6048" s="263">
        <v>97628</v>
      </c>
      <c r="B6048" s="263" t="s">
        <v>5981</v>
      </c>
      <c r="C6048" s="264" t="s">
        <v>46</v>
      </c>
      <c r="D6048" s="265">
        <v>189.35</v>
      </c>
    </row>
    <row r="6049" spans="1:4" ht="13.5">
      <c r="A6049" s="263">
        <v>97629</v>
      </c>
      <c r="B6049" s="263" t="s">
        <v>5982</v>
      </c>
      <c r="C6049" s="264" t="s">
        <v>46</v>
      </c>
      <c r="D6049" s="265">
        <v>80.81</v>
      </c>
    </row>
    <row r="6050" spans="1:4" ht="13.5">
      <c r="A6050" s="263">
        <v>97631</v>
      </c>
      <c r="B6050" s="263" t="s">
        <v>5983</v>
      </c>
      <c r="C6050" s="264" t="s">
        <v>79</v>
      </c>
      <c r="D6050" s="265">
        <v>2.2200000000000002</v>
      </c>
    </row>
    <row r="6051" spans="1:4" ht="13.5">
      <c r="A6051" s="263">
        <v>97632</v>
      </c>
      <c r="B6051" s="263" t="s">
        <v>5984</v>
      </c>
      <c r="C6051" s="264" t="s">
        <v>20</v>
      </c>
      <c r="D6051" s="265">
        <v>1.73</v>
      </c>
    </row>
    <row r="6052" spans="1:4" ht="13.5">
      <c r="A6052" s="263">
        <v>97633</v>
      </c>
      <c r="B6052" s="263" t="s">
        <v>5985</v>
      </c>
      <c r="C6052" s="264" t="s">
        <v>79</v>
      </c>
      <c r="D6052" s="265">
        <v>15.19</v>
      </c>
    </row>
    <row r="6053" spans="1:4" ht="13.5">
      <c r="A6053" s="263">
        <v>97634</v>
      </c>
      <c r="B6053" s="263" t="s">
        <v>5986</v>
      </c>
      <c r="C6053" s="264" t="s">
        <v>79</v>
      </c>
      <c r="D6053" s="265">
        <v>7.94</v>
      </c>
    </row>
    <row r="6054" spans="1:4" ht="13.5">
      <c r="A6054" s="263">
        <v>97635</v>
      </c>
      <c r="B6054" s="263" t="s">
        <v>5987</v>
      </c>
      <c r="C6054" s="264" t="s">
        <v>79</v>
      </c>
      <c r="D6054" s="265">
        <v>10.52</v>
      </c>
    </row>
    <row r="6055" spans="1:4" ht="13.5">
      <c r="A6055" s="263">
        <v>97636</v>
      </c>
      <c r="B6055" s="263" t="s">
        <v>5988</v>
      </c>
      <c r="C6055" s="264" t="s">
        <v>79</v>
      </c>
      <c r="D6055" s="265">
        <v>9.0500000000000007</v>
      </c>
    </row>
    <row r="6056" spans="1:4" ht="13.5">
      <c r="A6056" s="263">
        <v>97637</v>
      </c>
      <c r="B6056" s="263" t="s">
        <v>5989</v>
      </c>
      <c r="C6056" s="264" t="s">
        <v>79</v>
      </c>
      <c r="D6056" s="265">
        <v>1.73</v>
      </c>
    </row>
    <row r="6057" spans="1:4" ht="13.5">
      <c r="A6057" s="263">
        <v>97638</v>
      </c>
      <c r="B6057" s="263" t="s">
        <v>5990</v>
      </c>
      <c r="C6057" s="264" t="s">
        <v>79</v>
      </c>
      <c r="D6057" s="265">
        <v>5.07</v>
      </c>
    </row>
    <row r="6058" spans="1:4" ht="13.5">
      <c r="A6058" s="263">
        <v>97639</v>
      </c>
      <c r="B6058" s="263" t="s">
        <v>5991</v>
      </c>
      <c r="C6058" s="264" t="s">
        <v>79</v>
      </c>
      <c r="D6058" s="265">
        <v>13.37</v>
      </c>
    </row>
    <row r="6059" spans="1:4" ht="13.5">
      <c r="A6059" s="263">
        <v>97640</v>
      </c>
      <c r="B6059" s="263" t="s">
        <v>5992</v>
      </c>
      <c r="C6059" s="264" t="s">
        <v>79</v>
      </c>
      <c r="D6059" s="265">
        <v>1.0900000000000001</v>
      </c>
    </row>
    <row r="6060" spans="1:4" ht="13.5">
      <c r="A6060" s="263">
        <v>97641</v>
      </c>
      <c r="B6060" s="263" t="s">
        <v>5993</v>
      </c>
      <c r="C6060" s="264" t="s">
        <v>79</v>
      </c>
      <c r="D6060" s="265">
        <v>3.34</v>
      </c>
    </row>
    <row r="6061" spans="1:4" ht="13.5">
      <c r="A6061" s="263">
        <v>97642</v>
      </c>
      <c r="B6061" s="263" t="s">
        <v>5994</v>
      </c>
      <c r="C6061" s="264" t="s">
        <v>79</v>
      </c>
      <c r="D6061" s="265">
        <v>1.97</v>
      </c>
    </row>
    <row r="6062" spans="1:4" ht="13.5">
      <c r="A6062" s="263">
        <v>97643</v>
      </c>
      <c r="B6062" s="263" t="s">
        <v>5995</v>
      </c>
      <c r="C6062" s="264" t="s">
        <v>79</v>
      </c>
      <c r="D6062" s="265">
        <v>16.43</v>
      </c>
    </row>
    <row r="6063" spans="1:4" ht="13.5">
      <c r="A6063" s="263">
        <v>97644</v>
      </c>
      <c r="B6063" s="263" t="s">
        <v>5996</v>
      </c>
      <c r="C6063" s="264" t="s">
        <v>79</v>
      </c>
      <c r="D6063" s="265">
        <v>6.18</v>
      </c>
    </row>
    <row r="6064" spans="1:4" ht="13.5">
      <c r="A6064" s="263">
        <v>97645</v>
      </c>
      <c r="B6064" s="263" t="s">
        <v>5997</v>
      </c>
      <c r="C6064" s="264" t="s">
        <v>79</v>
      </c>
      <c r="D6064" s="265">
        <v>18.07</v>
      </c>
    </row>
    <row r="6065" spans="1:4" ht="13.5">
      <c r="A6065" s="263">
        <v>97647</v>
      </c>
      <c r="B6065" s="263" t="s">
        <v>5998</v>
      </c>
      <c r="C6065" s="264" t="s">
        <v>79</v>
      </c>
      <c r="D6065" s="265">
        <v>2.37</v>
      </c>
    </row>
    <row r="6066" spans="1:4" ht="13.5">
      <c r="A6066" s="263">
        <v>97648</v>
      </c>
      <c r="B6066" s="263" t="s">
        <v>5999</v>
      </c>
      <c r="C6066" s="264" t="s">
        <v>79</v>
      </c>
      <c r="D6066" s="265">
        <v>1.36</v>
      </c>
    </row>
    <row r="6067" spans="1:4" ht="13.5">
      <c r="A6067" s="263">
        <v>97649</v>
      </c>
      <c r="B6067" s="263" t="s">
        <v>6000</v>
      </c>
      <c r="C6067" s="264" t="s">
        <v>79</v>
      </c>
      <c r="D6067" s="265">
        <v>2.93</v>
      </c>
    </row>
    <row r="6068" spans="1:4" ht="13.5">
      <c r="A6068" s="263">
        <v>97650</v>
      </c>
      <c r="B6068" s="263" t="s">
        <v>6001</v>
      </c>
      <c r="C6068" s="264" t="s">
        <v>79</v>
      </c>
      <c r="D6068" s="265">
        <v>5.0999999999999996</v>
      </c>
    </row>
    <row r="6069" spans="1:4" ht="13.5">
      <c r="A6069" s="263">
        <v>97651</v>
      </c>
      <c r="B6069" s="263" t="s">
        <v>6002</v>
      </c>
      <c r="C6069" s="264" t="s">
        <v>51</v>
      </c>
      <c r="D6069" s="265">
        <v>56.5</v>
      </c>
    </row>
    <row r="6070" spans="1:4" ht="13.5">
      <c r="A6070" s="263">
        <v>97652</v>
      </c>
      <c r="B6070" s="263" t="s">
        <v>6003</v>
      </c>
      <c r="C6070" s="264" t="s">
        <v>51</v>
      </c>
      <c r="D6070" s="265">
        <v>128.11000000000001</v>
      </c>
    </row>
    <row r="6071" spans="1:4" ht="13.5">
      <c r="A6071" s="263">
        <v>97653</v>
      </c>
      <c r="B6071" s="263" t="s">
        <v>6004</v>
      </c>
      <c r="C6071" s="264" t="s">
        <v>51</v>
      </c>
      <c r="D6071" s="265">
        <v>80.069999999999993</v>
      </c>
    </row>
    <row r="6072" spans="1:4" ht="13.5">
      <c r="A6072" s="263">
        <v>97654</v>
      </c>
      <c r="B6072" s="263" t="s">
        <v>6005</v>
      </c>
      <c r="C6072" s="264" t="s">
        <v>51</v>
      </c>
      <c r="D6072" s="265">
        <v>99.67</v>
      </c>
    </row>
    <row r="6073" spans="1:4" ht="13.5">
      <c r="A6073" s="263">
        <v>97655</v>
      </c>
      <c r="B6073" s="263" t="s">
        <v>6006</v>
      </c>
      <c r="C6073" s="264" t="s">
        <v>79</v>
      </c>
      <c r="D6073" s="265">
        <v>16.11</v>
      </c>
    </row>
    <row r="6074" spans="1:4" ht="13.5">
      <c r="A6074" s="263">
        <v>97656</v>
      </c>
      <c r="B6074" s="263" t="s">
        <v>6007</v>
      </c>
      <c r="C6074" s="264" t="s">
        <v>51</v>
      </c>
      <c r="D6074" s="265">
        <v>158.47999999999999</v>
      </c>
    </row>
    <row r="6075" spans="1:4" ht="13.5">
      <c r="A6075" s="263">
        <v>97657</v>
      </c>
      <c r="B6075" s="263" t="s">
        <v>6008</v>
      </c>
      <c r="C6075" s="264" t="s">
        <v>51</v>
      </c>
      <c r="D6075" s="265">
        <v>314.12</v>
      </c>
    </row>
    <row r="6076" spans="1:4" ht="13.5">
      <c r="A6076" s="263">
        <v>97658</v>
      </c>
      <c r="B6076" s="263" t="s">
        <v>6009</v>
      </c>
      <c r="C6076" s="264" t="s">
        <v>51</v>
      </c>
      <c r="D6076" s="265">
        <v>118.61</v>
      </c>
    </row>
    <row r="6077" spans="1:4" ht="13.5">
      <c r="A6077" s="263">
        <v>97659</v>
      </c>
      <c r="B6077" s="263" t="s">
        <v>6010</v>
      </c>
      <c r="C6077" s="264" t="s">
        <v>51</v>
      </c>
      <c r="D6077" s="265">
        <v>162.44999999999999</v>
      </c>
    </row>
    <row r="6078" spans="1:4" ht="13.5">
      <c r="A6078" s="263">
        <v>97660</v>
      </c>
      <c r="B6078" s="263" t="s">
        <v>6011</v>
      </c>
      <c r="C6078" s="264" t="s">
        <v>51</v>
      </c>
      <c r="D6078" s="265">
        <v>0.44</v>
      </c>
    </row>
    <row r="6079" spans="1:4" ht="13.5">
      <c r="A6079" s="263">
        <v>97661</v>
      </c>
      <c r="B6079" s="263" t="s">
        <v>6012</v>
      </c>
      <c r="C6079" s="264" t="s">
        <v>20</v>
      </c>
      <c r="D6079" s="265">
        <v>0.44</v>
      </c>
    </row>
    <row r="6080" spans="1:4" ht="13.5">
      <c r="A6080" s="263">
        <v>97662</v>
      </c>
      <c r="B6080" s="263" t="s">
        <v>6013</v>
      </c>
      <c r="C6080" s="264" t="s">
        <v>20</v>
      </c>
      <c r="D6080" s="265">
        <v>0.33</v>
      </c>
    </row>
    <row r="6081" spans="1:4" ht="13.5">
      <c r="A6081" s="263">
        <v>97663</v>
      </c>
      <c r="B6081" s="263" t="s">
        <v>6014</v>
      </c>
      <c r="C6081" s="264" t="s">
        <v>51</v>
      </c>
      <c r="D6081" s="265">
        <v>8.32</v>
      </c>
    </row>
    <row r="6082" spans="1:4" ht="13.5">
      <c r="A6082" s="263">
        <v>97664</v>
      </c>
      <c r="B6082" s="263" t="s">
        <v>6015</v>
      </c>
      <c r="C6082" s="264" t="s">
        <v>51</v>
      </c>
      <c r="D6082" s="265">
        <v>1.03</v>
      </c>
    </row>
    <row r="6083" spans="1:4" ht="13.5">
      <c r="A6083" s="263">
        <v>97665</v>
      </c>
      <c r="B6083" s="263" t="s">
        <v>6016</v>
      </c>
      <c r="C6083" s="264" t="s">
        <v>51</v>
      </c>
      <c r="D6083" s="265">
        <v>0.86</v>
      </c>
    </row>
    <row r="6084" spans="1:4" ht="13.5">
      <c r="A6084" s="263">
        <v>97666</v>
      </c>
      <c r="B6084" s="263" t="s">
        <v>6017</v>
      </c>
      <c r="C6084" s="264" t="s">
        <v>51</v>
      </c>
      <c r="D6084" s="265">
        <v>6.07</v>
      </c>
    </row>
    <row r="6085" spans="1:4" ht="13.5">
      <c r="A6085" s="263">
        <v>85423</v>
      </c>
      <c r="B6085" s="263" t="s">
        <v>359</v>
      </c>
      <c r="C6085" s="264" t="s">
        <v>79</v>
      </c>
      <c r="D6085" s="265">
        <v>6.71</v>
      </c>
    </row>
    <row r="6086" spans="1:4" ht="13.5">
      <c r="A6086" s="263">
        <v>85424</v>
      </c>
      <c r="B6086" s="263" t="s">
        <v>1641</v>
      </c>
      <c r="C6086" s="264" t="s">
        <v>79</v>
      </c>
      <c r="D6086" s="265">
        <v>19.25</v>
      </c>
    </row>
    <row r="6087" spans="1:4" ht="13.5">
      <c r="A6087" s="263">
        <v>72742</v>
      </c>
      <c r="B6087" s="263" t="s">
        <v>197</v>
      </c>
      <c r="C6087" s="264" t="s">
        <v>51</v>
      </c>
      <c r="D6087" s="265">
        <v>554.48</v>
      </c>
    </row>
    <row r="6088" spans="1:4" ht="13.5">
      <c r="A6088" s="263">
        <v>72743</v>
      </c>
      <c r="B6088" s="263" t="s">
        <v>198</v>
      </c>
      <c r="C6088" s="264" t="s">
        <v>51</v>
      </c>
      <c r="D6088" s="265">
        <v>277.24</v>
      </c>
    </row>
    <row r="6089" spans="1:4" ht="13.5">
      <c r="A6089" s="263" t="s">
        <v>5456</v>
      </c>
      <c r="B6089" s="263" t="s">
        <v>1136</v>
      </c>
      <c r="C6089" s="264" t="s">
        <v>46</v>
      </c>
      <c r="D6089" s="265">
        <v>20.56</v>
      </c>
    </row>
    <row r="6090" spans="1:4" ht="13.5">
      <c r="A6090" s="263" t="s">
        <v>5457</v>
      </c>
      <c r="B6090" s="263" t="s">
        <v>1137</v>
      </c>
      <c r="C6090" s="264" t="s">
        <v>79</v>
      </c>
      <c r="D6090" s="265">
        <v>0.76</v>
      </c>
    </row>
    <row r="6091" spans="1:4" ht="13.5">
      <c r="A6091" s="263" t="s">
        <v>5458</v>
      </c>
      <c r="B6091" s="263" t="s">
        <v>1138</v>
      </c>
      <c r="C6091" s="264" t="s">
        <v>46</v>
      </c>
      <c r="D6091" s="265">
        <v>1.45</v>
      </c>
    </row>
    <row r="6092" spans="1:4" ht="13.5">
      <c r="A6092" s="263" t="s">
        <v>5468</v>
      </c>
      <c r="B6092" s="263" t="s">
        <v>1139</v>
      </c>
      <c r="C6092" s="264" t="s">
        <v>51</v>
      </c>
      <c r="D6092" s="265">
        <v>138.62</v>
      </c>
    </row>
    <row r="6093" spans="1:4" ht="13.5">
      <c r="A6093" s="263" t="s">
        <v>5474</v>
      </c>
      <c r="B6093" s="263" t="s">
        <v>1140</v>
      </c>
      <c r="C6093" s="264" t="s">
        <v>51</v>
      </c>
      <c r="D6093" s="265">
        <v>110.89</v>
      </c>
    </row>
    <row r="6094" spans="1:4" ht="13.5">
      <c r="A6094" s="263" t="s">
        <v>5475</v>
      </c>
      <c r="B6094" s="263" t="s">
        <v>1141</v>
      </c>
      <c r="C6094" s="264" t="s">
        <v>51</v>
      </c>
      <c r="D6094" s="265">
        <v>69.31</v>
      </c>
    </row>
    <row r="6095" spans="1:4" ht="13.5">
      <c r="A6095" s="263" t="s">
        <v>5476</v>
      </c>
      <c r="B6095" s="263" t="s">
        <v>1142</v>
      </c>
      <c r="C6095" s="264" t="s">
        <v>51</v>
      </c>
      <c r="D6095" s="265">
        <v>62.37</v>
      </c>
    </row>
    <row r="6096" spans="1:4" ht="13.5">
      <c r="A6096" s="263" t="s">
        <v>5459</v>
      </c>
      <c r="B6096" s="263" t="s">
        <v>5460</v>
      </c>
      <c r="C6096" s="264" t="s">
        <v>51</v>
      </c>
      <c r="D6096" s="265">
        <v>131.68</v>
      </c>
    </row>
    <row r="6097" spans="1:4" ht="13.5">
      <c r="A6097" s="263" t="s">
        <v>5461</v>
      </c>
      <c r="B6097" s="263" t="s">
        <v>5462</v>
      </c>
      <c r="C6097" s="264" t="s">
        <v>51</v>
      </c>
      <c r="D6097" s="265">
        <v>55.44</v>
      </c>
    </row>
    <row r="6098" spans="1:4" ht="13.5">
      <c r="A6098" s="263" t="s">
        <v>5463</v>
      </c>
      <c r="B6098" s="263" t="s">
        <v>5464</v>
      </c>
      <c r="C6098" s="264" t="s">
        <v>51</v>
      </c>
      <c r="D6098" s="265">
        <v>159.4</v>
      </c>
    </row>
    <row r="6099" spans="1:4" ht="13.5">
      <c r="A6099" s="263" t="s">
        <v>5465</v>
      </c>
      <c r="B6099" s="263" t="s">
        <v>1143</v>
      </c>
      <c r="C6099" s="264" t="s">
        <v>51</v>
      </c>
      <c r="D6099" s="265">
        <v>41.58</v>
      </c>
    </row>
    <row r="6100" spans="1:4" ht="13.5">
      <c r="A6100" s="263" t="s">
        <v>5466</v>
      </c>
      <c r="B6100" s="263" t="s">
        <v>1144</v>
      </c>
      <c r="C6100" s="264" t="s">
        <v>51</v>
      </c>
      <c r="D6100" s="265">
        <v>110.89</v>
      </c>
    </row>
    <row r="6101" spans="1:4" ht="13.5">
      <c r="A6101" s="263" t="s">
        <v>5467</v>
      </c>
      <c r="B6101" s="263" t="s">
        <v>1145</v>
      </c>
      <c r="C6101" s="264" t="s">
        <v>51</v>
      </c>
      <c r="D6101" s="265">
        <v>48.51</v>
      </c>
    </row>
    <row r="6102" spans="1:4" ht="13.5">
      <c r="A6102" s="263" t="s">
        <v>5469</v>
      </c>
      <c r="B6102" s="263" t="s">
        <v>1146</v>
      </c>
      <c r="C6102" s="264" t="s">
        <v>51</v>
      </c>
      <c r="D6102" s="265">
        <v>124.75</v>
      </c>
    </row>
    <row r="6103" spans="1:4" ht="13.5">
      <c r="A6103" s="263" t="s">
        <v>5470</v>
      </c>
      <c r="B6103" s="263" t="s">
        <v>1147</v>
      </c>
      <c r="C6103" s="264" t="s">
        <v>51</v>
      </c>
      <c r="D6103" s="265">
        <v>138.62</v>
      </c>
    </row>
    <row r="6104" spans="1:4" ht="13.5">
      <c r="A6104" s="263" t="s">
        <v>5471</v>
      </c>
      <c r="B6104" s="263" t="s">
        <v>1148</v>
      </c>
      <c r="C6104" s="264" t="s">
        <v>51</v>
      </c>
      <c r="D6104" s="265">
        <v>69.31</v>
      </c>
    </row>
    <row r="6105" spans="1:4" ht="13.5">
      <c r="A6105" s="263" t="s">
        <v>5472</v>
      </c>
      <c r="B6105" s="263" t="s">
        <v>1149</v>
      </c>
      <c r="C6105" s="264" t="s">
        <v>51</v>
      </c>
      <c r="D6105" s="265">
        <v>62.37</v>
      </c>
    </row>
    <row r="6106" spans="1:4" ht="13.5">
      <c r="A6106" s="263" t="s">
        <v>5473</v>
      </c>
      <c r="B6106" s="263" t="s">
        <v>1150</v>
      </c>
      <c r="C6106" s="264" t="s">
        <v>51</v>
      </c>
      <c r="D6106" s="265">
        <v>46.5</v>
      </c>
    </row>
    <row r="6107" spans="1:4" ht="13.5">
      <c r="A6107" s="263">
        <v>95967</v>
      </c>
      <c r="B6107" s="263" t="s">
        <v>4802</v>
      </c>
      <c r="C6107" s="264" t="s">
        <v>27</v>
      </c>
      <c r="D6107" s="265">
        <v>111.94</v>
      </c>
    </row>
    <row r="6108" spans="1:4" ht="13.5">
      <c r="A6108" s="263">
        <v>99058</v>
      </c>
      <c r="B6108" s="263" t="s">
        <v>12762</v>
      </c>
      <c r="C6108" s="264" t="s">
        <v>51</v>
      </c>
      <c r="D6108" s="265">
        <v>5.75</v>
      </c>
    </row>
    <row r="6109" spans="1:4" ht="13.5">
      <c r="A6109" s="263">
        <v>99059</v>
      </c>
      <c r="B6109" s="263" t="s">
        <v>12763</v>
      </c>
      <c r="C6109" s="264" t="s">
        <v>20</v>
      </c>
      <c r="D6109" s="265">
        <v>32.380000000000003</v>
      </c>
    </row>
    <row r="6110" spans="1:4" ht="13.5">
      <c r="A6110" s="263">
        <v>99060</v>
      </c>
      <c r="B6110" s="263" t="s">
        <v>12764</v>
      </c>
      <c r="C6110" s="264" t="s">
        <v>51</v>
      </c>
      <c r="D6110" s="265">
        <v>81.819999999999993</v>
      </c>
    </row>
    <row r="6111" spans="1:4" ht="13.5">
      <c r="A6111" s="263">
        <v>99061</v>
      </c>
      <c r="B6111" s="263" t="s">
        <v>12765</v>
      </c>
      <c r="C6111" s="264" t="s">
        <v>51</v>
      </c>
      <c r="D6111" s="265">
        <v>56.67</v>
      </c>
    </row>
    <row r="6112" spans="1:4" ht="13.5">
      <c r="A6112" s="263">
        <v>99062</v>
      </c>
      <c r="B6112" s="263" t="s">
        <v>12766</v>
      </c>
      <c r="C6112" s="264" t="s">
        <v>51</v>
      </c>
      <c r="D6112" s="265">
        <v>1.68</v>
      </c>
    </row>
    <row r="6113" spans="1:4" ht="13.5">
      <c r="A6113" s="263">
        <v>99063</v>
      </c>
      <c r="B6113" s="263" t="s">
        <v>12767</v>
      </c>
      <c r="C6113" s="264" t="s">
        <v>20</v>
      </c>
      <c r="D6113" s="265">
        <v>2.83</v>
      </c>
    </row>
    <row r="6114" spans="1:4" ht="13.5">
      <c r="A6114" s="263">
        <v>99064</v>
      </c>
      <c r="B6114" s="263" t="s">
        <v>12768</v>
      </c>
      <c r="C6114" s="264" t="s">
        <v>20</v>
      </c>
      <c r="D6114" s="265">
        <v>0.28000000000000003</v>
      </c>
    </row>
    <row r="6115" spans="1:4" ht="13.5">
      <c r="A6115" s="263">
        <v>78472</v>
      </c>
      <c r="B6115" s="263" t="s">
        <v>1554</v>
      </c>
      <c r="C6115" s="264" t="s">
        <v>79</v>
      </c>
      <c r="D6115" s="265">
        <v>0.28999999999999998</v>
      </c>
    </row>
    <row r="6116" spans="1:4" ht="13.5">
      <c r="A6116" s="263">
        <v>93588</v>
      </c>
      <c r="B6116" s="263" t="s">
        <v>4094</v>
      </c>
      <c r="C6116" s="264" t="s">
        <v>204</v>
      </c>
      <c r="D6116" s="265">
        <v>1.59</v>
      </c>
    </row>
    <row r="6117" spans="1:4" ht="13.5">
      <c r="A6117" s="263">
        <v>93589</v>
      </c>
      <c r="B6117" s="263" t="s">
        <v>4095</v>
      </c>
      <c r="C6117" s="264" t="s">
        <v>204</v>
      </c>
      <c r="D6117" s="265">
        <v>1.22</v>
      </c>
    </row>
    <row r="6118" spans="1:4" ht="13.5">
      <c r="A6118" s="263">
        <v>93590</v>
      </c>
      <c r="B6118" s="263" t="s">
        <v>4096</v>
      </c>
      <c r="C6118" s="264" t="s">
        <v>204</v>
      </c>
      <c r="D6118" s="265">
        <v>0.81</v>
      </c>
    </row>
    <row r="6119" spans="1:4" ht="13.5">
      <c r="A6119" s="263">
        <v>93591</v>
      </c>
      <c r="B6119" s="263" t="s">
        <v>4097</v>
      </c>
      <c r="C6119" s="264" t="s">
        <v>204</v>
      </c>
      <c r="D6119" s="265">
        <v>1.45</v>
      </c>
    </row>
    <row r="6120" spans="1:4" ht="13.5">
      <c r="A6120" s="263">
        <v>93592</v>
      </c>
      <c r="B6120" s="263" t="s">
        <v>4098</v>
      </c>
      <c r="C6120" s="264" t="s">
        <v>204</v>
      </c>
      <c r="D6120" s="265">
        <v>1.1100000000000001</v>
      </c>
    </row>
    <row r="6121" spans="1:4" ht="13.5">
      <c r="A6121" s="263">
        <v>93593</v>
      </c>
      <c r="B6121" s="263" t="s">
        <v>4099</v>
      </c>
      <c r="C6121" s="264" t="s">
        <v>204</v>
      </c>
      <c r="D6121" s="265">
        <v>0.74</v>
      </c>
    </row>
    <row r="6122" spans="1:4" ht="13.5">
      <c r="A6122" s="263">
        <v>93594</v>
      </c>
      <c r="B6122" s="263" t="s">
        <v>6020</v>
      </c>
      <c r="C6122" s="264" t="s">
        <v>200</v>
      </c>
      <c r="D6122" s="265">
        <v>1.06</v>
      </c>
    </row>
    <row r="6123" spans="1:4" ht="13.5">
      <c r="A6123" s="263">
        <v>93595</v>
      </c>
      <c r="B6123" s="263" t="s">
        <v>6021</v>
      </c>
      <c r="C6123" s="264" t="s">
        <v>200</v>
      </c>
      <c r="D6123" s="265">
        <v>0.81</v>
      </c>
    </row>
    <row r="6124" spans="1:4" ht="13.5">
      <c r="A6124" s="263">
        <v>93596</v>
      </c>
      <c r="B6124" s="263" t="s">
        <v>6022</v>
      </c>
      <c r="C6124" s="264" t="s">
        <v>200</v>
      </c>
      <c r="D6124" s="265">
        <v>0.54</v>
      </c>
    </row>
    <row r="6125" spans="1:4" ht="13.5">
      <c r="A6125" s="263">
        <v>93597</v>
      </c>
      <c r="B6125" s="263" t="s">
        <v>6023</v>
      </c>
      <c r="C6125" s="264" t="s">
        <v>200</v>
      </c>
      <c r="D6125" s="265">
        <v>0.97</v>
      </c>
    </row>
    <row r="6126" spans="1:4" ht="13.5">
      <c r="A6126" s="263">
        <v>93598</v>
      </c>
      <c r="B6126" s="263" t="s">
        <v>6024</v>
      </c>
      <c r="C6126" s="264" t="s">
        <v>200</v>
      </c>
      <c r="D6126" s="265">
        <v>0.74</v>
      </c>
    </row>
    <row r="6127" spans="1:4" ht="13.5">
      <c r="A6127" s="263">
        <v>93599</v>
      </c>
      <c r="B6127" s="263" t="s">
        <v>6025</v>
      </c>
      <c r="C6127" s="264" t="s">
        <v>200</v>
      </c>
      <c r="D6127" s="265">
        <v>0.49</v>
      </c>
    </row>
    <row r="6128" spans="1:4" ht="13.5">
      <c r="A6128" s="263">
        <v>95425</v>
      </c>
      <c r="B6128" s="263" t="s">
        <v>4635</v>
      </c>
      <c r="C6128" s="264" t="s">
        <v>204</v>
      </c>
      <c r="D6128" s="265">
        <v>1.26</v>
      </c>
    </row>
    <row r="6129" spans="1:4" ht="13.5">
      <c r="A6129" s="263">
        <v>95426</v>
      </c>
      <c r="B6129" s="263" t="s">
        <v>4636</v>
      </c>
      <c r="C6129" s="264" t="s">
        <v>204</v>
      </c>
      <c r="D6129" s="265">
        <v>0.96</v>
      </c>
    </row>
    <row r="6130" spans="1:4" ht="13.5">
      <c r="A6130" s="263">
        <v>95427</v>
      </c>
      <c r="B6130" s="263" t="s">
        <v>4637</v>
      </c>
      <c r="C6130" s="264" t="s">
        <v>204</v>
      </c>
      <c r="D6130" s="265">
        <v>0.64</v>
      </c>
    </row>
    <row r="6131" spans="1:4" ht="13.5">
      <c r="A6131" s="263">
        <v>95428</v>
      </c>
      <c r="B6131" s="263" t="s">
        <v>6026</v>
      </c>
      <c r="C6131" s="264" t="s">
        <v>200</v>
      </c>
      <c r="D6131" s="265">
        <v>0.84</v>
      </c>
    </row>
    <row r="6132" spans="1:4" ht="13.5">
      <c r="A6132" s="263">
        <v>95429</v>
      </c>
      <c r="B6132" s="263" t="s">
        <v>6027</v>
      </c>
      <c r="C6132" s="264" t="s">
        <v>200</v>
      </c>
      <c r="D6132" s="265">
        <v>0.64</v>
      </c>
    </row>
    <row r="6133" spans="1:4" ht="13.5">
      <c r="A6133" s="263">
        <v>95430</v>
      </c>
      <c r="B6133" s="263" t="s">
        <v>6028</v>
      </c>
      <c r="C6133" s="264" t="s">
        <v>200</v>
      </c>
      <c r="D6133" s="265">
        <v>0.42</v>
      </c>
    </row>
    <row r="6134" spans="1:4" ht="13.5">
      <c r="A6134" s="263">
        <v>95875</v>
      </c>
      <c r="B6134" s="263" t="s">
        <v>4784</v>
      </c>
      <c r="C6134" s="264" t="s">
        <v>204</v>
      </c>
      <c r="D6134" s="265">
        <v>1.1499999999999999</v>
      </c>
    </row>
    <row r="6135" spans="1:4" ht="13.5">
      <c r="A6135" s="263">
        <v>95876</v>
      </c>
      <c r="B6135" s="263" t="s">
        <v>4785</v>
      </c>
      <c r="C6135" s="264" t="s">
        <v>204</v>
      </c>
      <c r="D6135" s="265">
        <v>1.04</v>
      </c>
    </row>
    <row r="6136" spans="1:4" ht="13.5">
      <c r="A6136" s="263">
        <v>95877</v>
      </c>
      <c r="B6136" s="263" t="s">
        <v>4786</v>
      </c>
      <c r="C6136" s="264" t="s">
        <v>204</v>
      </c>
      <c r="D6136" s="265">
        <v>0.9</v>
      </c>
    </row>
    <row r="6137" spans="1:4" ht="13.5">
      <c r="A6137" s="263">
        <v>95878</v>
      </c>
      <c r="B6137" s="263" t="s">
        <v>6029</v>
      </c>
      <c r="C6137" s="264" t="s">
        <v>200</v>
      </c>
      <c r="D6137" s="265">
        <v>0.76</v>
      </c>
    </row>
    <row r="6138" spans="1:4" ht="13.5">
      <c r="A6138" s="263">
        <v>95879</v>
      </c>
      <c r="B6138" s="263" t="s">
        <v>6030</v>
      </c>
      <c r="C6138" s="264" t="s">
        <v>200</v>
      </c>
      <c r="D6138" s="265">
        <v>0.7</v>
      </c>
    </row>
    <row r="6139" spans="1:4" ht="13.5">
      <c r="A6139" s="263">
        <v>95880</v>
      </c>
      <c r="B6139" s="263" t="s">
        <v>6031</v>
      </c>
      <c r="C6139" s="264" t="s">
        <v>200</v>
      </c>
      <c r="D6139" s="265">
        <v>0.6</v>
      </c>
    </row>
    <row r="6140" spans="1:4" ht="13.5">
      <c r="A6140" s="263">
        <v>93176</v>
      </c>
      <c r="B6140" s="263" t="s">
        <v>3973</v>
      </c>
      <c r="C6140" s="264" t="s">
        <v>200</v>
      </c>
      <c r="D6140" s="265">
        <v>0.49</v>
      </c>
    </row>
    <row r="6141" spans="1:4" ht="13.5">
      <c r="A6141" s="263">
        <v>93177</v>
      </c>
      <c r="B6141" s="263" t="s">
        <v>3974</v>
      </c>
      <c r="C6141" s="264" t="s">
        <v>200</v>
      </c>
      <c r="D6141" s="265">
        <v>1.7</v>
      </c>
    </row>
    <row r="6142" spans="1:4" ht="13.5">
      <c r="A6142" s="263">
        <v>93178</v>
      </c>
      <c r="B6142" s="263" t="s">
        <v>3975</v>
      </c>
      <c r="C6142" s="264" t="s">
        <v>200</v>
      </c>
      <c r="D6142" s="265">
        <v>0.55000000000000004</v>
      </c>
    </row>
    <row r="6143" spans="1:4" ht="13.5">
      <c r="A6143" s="263">
        <v>93179</v>
      </c>
      <c r="B6143" s="263" t="s">
        <v>3976</v>
      </c>
      <c r="C6143" s="264" t="s">
        <v>200</v>
      </c>
      <c r="D6143" s="265">
        <v>1.89</v>
      </c>
    </row>
    <row r="6144" spans="1:4" ht="13.5">
      <c r="A6144" s="263" t="s">
        <v>5483</v>
      </c>
      <c r="B6144" s="263" t="s">
        <v>5484</v>
      </c>
      <c r="C6144" s="264" t="s">
        <v>20</v>
      </c>
      <c r="D6144" s="265">
        <v>26.76</v>
      </c>
    </row>
    <row r="6145" spans="1:4" ht="13.5">
      <c r="A6145" s="263" t="s">
        <v>5485</v>
      </c>
      <c r="B6145" s="263" t="s">
        <v>1151</v>
      </c>
      <c r="C6145" s="264" t="s">
        <v>20</v>
      </c>
      <c r="D6145" s="265">
        <v>26.76</v>
      </c>
    </row>
    <row r="6146" spans="1:4" ht="13.5">
      <c r="A6146" s="263" t="s">
        <v>5550</v>
      </c>
      <c r="B6146" s="263" t="s">
        <v>1174</v>
      </c>
      <c r="C6146" s="264" t="s">
        <v>20</v>
      </c>
      <c r="D6146" s="265">
        <v>43.07</v>
      </c>
    </row>
    <row r="6147" spans="1:4" ht="13.5">
      <c r="A6147" s="263" t="s">
        <v>5551</v>
      </c>
      <c r="B6147" s="263" t="s">
        <v>5552</v>
      </c>
      <c r="C6147" s="264" t="s">
        <v>20</v>
      </c>
      <c r="D6147" s="265">
        <v>17.18</v>
      </c>
    </row>
    <row r="6148" spans="1:4" ht="13.5">
      <c r="A6148" s="263" t="s">
        <v>5553</v>
      </c>
      <c r="B6148" s="263" t="s">
        <v>5554</v>
      </c>
      <c r="C6148" s="264" t="s">
        <v>20</v>
      </c>
      <c r="D6148" s="265">
        <v>28.1</v>
      </c>
    </row>
    <row r="6149" spans="1:4" ht="13.5">
      <c r="A6149" s="263" t="s">
        <v>5555</v>
      </c>
      <c r="B6149" s="263" t="s">
        <v>5556</v>
      </c>
      <c r="C6149" s="264" t="s">
        <v>20</v>
      </c>
      <c r="D6149" s="265">
        <v>53.75</v>
      </c>
    </row>
    <row r="6150" spans="1:4" ht="13.5">
      <c r="A6150" s="263" t="s">
        <v>5557</v>
      </c>
      <c r="B6150" s="263" t="s">
        <v>5558</v>
      </c>
      <c r="C6150" s="264" t="s">
        <v>20</v>
      </c>
      <c r="D6150" s="265">
        <v>52.4</v>
      </c>
    </row>
    <row r="6151" spans="1:4" ht="13.5">
      <c r="A6151" s="263" t="s">
        <v>5559</v>
      </c>
      <c r="B6151" s="263" t="s">
        <v>5560</v>
      </c>
      <c r="C6151" s="264" t="s">
        <v>20</v>
      </c>
      <c r="D6151" s="265">
        <v>50.18</v>
      </c>
    </row>
    <row r="6152" spans="1:4" ht="13.5">
      <c r="A6152" s="263">
        <v>85171</v>
      </c>
      <c r="B6152" s="263" t="s">
        <v>1638</v>
      </c>
      <c r="C6152" s="264" t="s">
        <v>20</v>
      </c>
      <c r="D6152" s="265">
        <v>3.65</v>
      </c>
    </row>
    <row r="6153" spans="1:4" ht="13.5">
      <c r="A6153" s="263" t="s">
        <v>5248</v>
      </c>
      <c r="B6153" s="263" t="s">
        <v>5249</v>
      </c>
      <c r="C6153" s="264" t="s">
        <v>79</v>
      </c>
      <c r="D6153" s="265">
        <v>183.36</v>
      </c>
    </row>
    <row r="6154" spans="1:4" ht="13.5">
      <c r="A6154" s="263" t="s">
        <v>5604</v>
      </c>
      <c r="B6154" s="263" t="s">
        <v>5605</v>
      </c>
      <c r="C6154" s="264" t="s">
        <v>79</v>
      </c>
      <c r="D6154" s="265">
        <v>115.05</v>
      </c>
    </row>
    <row r="6155" spans="1:4" ht="13.5">
      <c r="A6155" s="263" t="s">
        <v>5250</v>
      </c>
      <c r="B6155" s="263" t="s">
        <v>1051</v>
      </c>
      <c r="C6155" s="264" t="s">
        <v>51</v>
      </c>
      <c r="D6155" s="265">
        <v>127.5</v>
      </c>
    </row>
    <row r="6156" spans="1:4" ht="13.5">
      <c r="A6156" s="263">
        <v>98509</v>
      </c>
      <c r="B6156" s="263" t="s">
        <v>6587</v>
      </c>
      <c r="C6156" s="264" t="s">
        <v>51</v>
      </c>
      <c r="D6156" s="265">
        <v>55.37</v>
      </c>
    </row>
    <row r="6157" spans="1:4" ht="13.5">
      <c r="A6157" s="263">
        <v>98510</v>
      </c>
      <c r="B6157" s="263" t="s">
        <v>6588</v>
      </c>
      <c r="C6157" s="264" t="s">
        <v>51</v>
      </c>
      <c r="D6157" s="265">
        <v>77.680000000000007</v>
      </c>
    </row>
    <row r="6158" spans="1:4" ht="13.5">
      <c r="A6158" s="263">
        <v>98511</v>
      </c>
      <c r="B6158" s="263" t="s">
        <v>6589</v>
      </c>
      <c r="C6158" s="264" t="s">
        <v>51</v>
      </c>
      <c r="D6158" s="265">
        <v>150.9</v>
      </c>
    </row>
    <row r="6159" spans="1:4" ht="13.5">
      <c r="A6159" s="263">
        <v>98516</v>
      </c>
      <c r="B6159" s="263" t="s">
        <v>6590</v>
      </c>
      <c r="C6159" s="264" t="s">
        <v>51</v>
      </c>
      <c r="D6159" s="265">
        <v>285.27999999999997</v>
      </c>
    </row>
    <row r="6160" spans="1:4" ht="13.5">
      <c r="A6160" s="263">
        <v>98519</v>
      </c>
      <c r="B6160" s="263" t="s">
        <v>6591</v>
      </c>
      <c r="C6160" s="264" t="s">
        <v>79</v>
      </c>
      <c r="D6160" s="265">
        <v>1.44</v>
      </c>
    </row>
    <row r="6161" spans="1:4" ht="13.5">
      <c r="A6161" s="263">
        <v>98520</v>
      </c>
      <c r="B6161" s="263" t="s">
        <v>6592</v>
      </c>
      <c r="C6161" s="264" t="s">
        <v>79</v>
      </c>
      <c r="D6161" s="265">
        <v>3.47</v>
      </c>
    </row>
    <row r="6162" spans="1:4" ht="13.5">
      <c r="A6162" s="263">
        <v>98521</v>
      </c>
      <c r="B6162" s="263" t="s">
        <v>6593</v>
      </c>
      <c r="C6162" s="264" t="s">
        <v>79</v>
      </c>
      <c r="D6162" s="265">
        <v>0.25</v>
      </c>
    </row>
    <row r="6163" spans="1:4" ht="13.5">
      <c r="A6163" s="263">
        <v>98522</v>
      </c>
      <c r="B6163" s="263" t="s">
        <v>6594</v>
      </c>
      <c r="C6163" s="264" t="s">
        <v>20</v>
      </c>
      <c r="D6163" s="265">
        <v>115.35</v>
      </c>
    </row>
    <row r="6164" spans="1:4" ht="13.5">
      <c r="A6164" s="263">
        <v>98524</v>
      </c>
      <c r="B6164" s="263" t="s">
        <v>6595</v>
      </c>
      <c r="C6164" s="264" t="s">
        <v>79</v>
      </c>
      <c r="D6164" s="265">
        <v>2.2999999999999998</v>
      </c>
    </row>
    <row r="6165" spans="1:4" ht="13.5">
      <c r="A6165" s="263">
        <v>85179</v>
      </c>
      <c r="B6165" s="263" t="s">
        <v>350</v>
      </c>
      <c r="C6165" s="264" t="s">
        <v>79</v>
      </c>
      <c r="D6165" s="265">
        <v>13.95</v>
      </c>
    </row>
    <row r="6166" spans="1:4" ht="13.5">
      <c r="A6166" s="263">
        <v>85180</v>
      </c>
      <c r="B6166" s="263" t="s">
        <v>351</v>
      </c>
      <c r="C6166" s="264" t="s">
        <v>79</v>
      </c>
      <c r="D6166" s="265">
        <v>13.95</v>
      </c>
    </row>
    <row r="6167" spans="1:4" ht="13.5">
      <c r="A6167" s="263">
        <v>98503</v>
      </c>
      <c r="B6167" s="263" t="s">
        <v>6596</v>
      </c>
      <c r="C6167" s="264" t="s">
        <v>79</v>
      </c>
      <c r="D6167" s="265">
        <v>13.53</v>
      </c>
    </row>
    <row r="6168" spans="1:4" ht="13.5">
      <c r="A6168" s="263">
        <v>98504</v>
      </c>
      <c r="B6168" s="263" t="s">
        <v>6597</v>
      </c>
      <c r="C6168" s="264" t="s">
        <v>79</v>
      </c>
      <c r="D6168" s="265">
        <v>8.69</v>
      </c>
    </row>
    <row r="6169" spans="1:4" ht="13.5">
      <c r="A6169" s="263">
        <v>98505</v>
      </c>
      <c r="B6169" s="263" t="s">
        <v>6598</v>
      </c>
      <c r="C6169" s="264" t="s">
        <v>79</v>
      </c>
      <c r="D6169" s="265">
        <v>79.02</v>
      </c>
    </row>
    <row r="6170" spans="1:4" ht="13.5">
      <c r="A6170" s="263">
        <v>85184</v>
      </c>
      <c r="B6170" s="263" t="s">
        <v>352</v>
      </c>
      <c r="C6170" s="264" t="s">
        <v>79</v>
      </c>
      <c r="D6170" s="265">
        <v>3.68</v>
      </c>
    </row>
    <row r="6171" spans="1:4" ht="13.5">
      <c r="A6171" s="263">
        <v>85185</v>
      </c>
      <c r="B6171" s="263" t="s">
        <v>353</v>
      </c>
      <c r="C6171" s="264" t="s">
        <v>79</v>
      </c>
      <c r="D6171" s="265">
        <v>4.37</v>
      </c>
    </row>
    <row r="6172" spans="1:4" ht="13.5">
      <c r="A6172" s="263">
        <v>98525</v>
      </c>
      <c r="B6172" s="263" t="s">
        <v>6599</v>
      </c>
      <c r="C6172" s="264" t="s">
        <v>79</v>
      </c>
      <c r="D6172" s="265">
        <v>0.25</v>
      </c>
    </row>
    <row r="6173" spans="1:4" ht="13.5">
      <c r="A6173" s="263">
        <v>98526</v>
      </c>
      <c r="B6173" s="263" t="s">
        <v>6600</v>
      </c>
      <c r="C6173" s="264" t="s">
        <v>51</v>
      </c>
      <c r="D6173" s="265">
        <v>52.79</v>
      </c>
    </row>
    <row r="6174" spans="1:4" ht="13.5">
      <c r="A6174" s="263">
        <v>98527</v>
      </c>
      <c r="B6174" s="263" t="s">
        <v>6601</v>
      </c>
      <c r="C6174" s="264" t="s">
        <v>51</v>
      </c>
      <c r="D6174" s="265">
        <v>113.66</v>
      </c>
    </row>
    <row r="6175" spans="1:4" ht="13.5">
      <c r="A6175" s="263">
        <v>98528</v>
      </c>
      <c r="B6175" s="263" t="s">
        <v>6602</v>
      </c>
      <c r="C6175" s="264" t="s">
        <v>51</v>
      </c>
      <c r="D6175" s="265">
        <v>166.2</v>
      </c>
    </row>
    <row r="6176" spans="1:4" ht="13.5">
      <c r="A6176" s="263">
        <v>98529</v>
      </c>
      <c r="B6176" s="263" t="s">
        <v>6603</v>
      </c>
      <c r="C6176" s="264" t="s">
        <v>51</v>
      </c>
      <c r="D6176" s="265">
        <v>49.78</v>
      </c>
    </row>
    <row r="6177" spans="1:4" ht="13.5">
      <c r="A6177" s="263">
        <v>98530</v>
      </c>
      <c r="B6177" s="263" t="s">
        <v>6604</v>
      </c>
      <c r="C6177" s="264" t="s">
        <v>51</v>
      </c>
      <c r="D6177" s="265">
        <v>88.69</v>
      </c>
    </row>
    <row r="6178" spans="1:4" ht="13.5">
      <c r="A6178" s="263">
        <v>98531</v>
      </c>
      <c r="B6178" s="263" t="s">
        <v>6605</v>
      </c>
      <c r="C6178" s="264" t="s">
        <v>51</v>
      </c>
      <c r="D6178" s="265">
        <v>188.06</v>
      </c>
    </row>
    <row r="6179" spans="1:4" ht="13.5">
      <c r="A6179" s="263">
        <v>98532</v>
      </c>
      <c r="B6179" s="263" t="s">
        <v>6606</v>
      </c>
      <c r="C6179" s="264" t="s">
        <v>51</v>
      </c>
      <c r="D6179" s="265">
        <v>66.099999999999994</v>
      </c>
    </row>
    <row r="6180" spans="1:4" ht="13.5">
      <c r="A6180" s="263">
        <v>98533</v>
      </c>
      <c r="B6180" s="263" t="s">
        <v>6607</v>
      </c>
      <c r="C6180" s="264" t="s">
        <v>51</v>
      </c>
      <c r="D6180" s="265">
        <v>179.91</v>
      </c>
    </row>
    <row r="6181" spans="1:4" ht="13.5">
      <c r="A6181" s="263">
        <v>98534</v>
      </c>
      <c r="B6181" s="263" t="s">
        <v>6608</v>
      </c>
      <c r="C6181" s="264" t="s">
        <v>51</v>
      </c>
      <c r="D6181" s="265">
        <v>462.31</v>
      </c>
    </row>
    <row r="6182" spans="1:4" ht="13.5">
      <c r="A6182" s="263">
        <v>98535</v>
      </c>
      <c r="B6182" s="263" t="s">
        <v>6609</v>
      </c>
      <c r="C6182" s="264" t="s">
        <v>51</v>
      </c>
      <c r="D6182" s="265">
        <v>729.37</v>
      </c>
    </row>
    <row r="6183" spans="1:4" ht="13.5">
      <c r="A6183" s="263">
        <v>88236</v>
      </c>
      <c r="B6183" s="263" t="s">
        <v>439</v>
      </c>
      <c r="C6183" s="264" t="s">
        <v>27</v>
      </c>
      <c r="D6183" s="265">
        <v>0.46</v>
      </c>
    </row>
    <row r="6184" spans="1:4" ht="13.5">
      <c r="A6184" s="263">
        <v>88237</v>
      </c>
      <c r="B6184" s="263" t="s">
        <v>440</v>
      </c>
      <c r="C6184" s="264" t="s">
        <v>27</v>
      </c>
      <c r="D6184" s="265">
        <v>0.91</v>
      </c>
    </row>
    <row r="6185" spans="1:4" ht="13.5">
      <c r="A6185" s="263">
        <v>88238</v>
      </c>
      <c r="B6185" s="263" t="s">
        <v>441</v>
      </c>
      <c r="C6185" s="264" t="s">
        <v>27</v>
      </c>
      <c r="D6185" s="265">
        <v>14.04</v>
      </c>
    </row>
    <row r="6186" spans="1:4" ht="13.5">
      <c r="A6186" s="263">
        <v>88239</v>
      </c>
      <c r="B6186" s="263" t="s">
        <v>76</v>
      </c>
      <c r="C6186" s="264" t="s">
        <v>27</v>
      </c>
      <c r="D6186" s="265">
        <v>15.25</v>
      </c>
    </row>
    <row r="6187" spans="1:4" ht="13.5">
      <c r="A6187" s="263">
        <v>88240</v>
      </c>
      <c r="B6187" s="263" t="s">
        <v>442</v>
      </c>
      <c r="C6187" s="264" t="s">
        <v>27</v>
      </c>
      <c r="D6187" s="265">
        <v>11.69</v>
      </c>
    </row>
    <row r="6188" spans="1:4" ht="13.5">
      <c r="A6188" s="263">
        <v>88241</v>
      </c>
      <c r="B6188" s="263" t="s">
        <v>443</v>
      </c>
      <c r="C6188" s="264" t="s">
        <v>27</v>
      </c>
      <c r="D6188" s="265">
        <v>14.35</v>
      </c>
    </row>
    <row r="6189" spans="1:4" ht="13.5">
      <c r="A6189" s="263">
        <v>88242</v>
      </c>
      <c r="B6189" s="263" t="s">
        <v>444</v>
      </c>
      <c r="C6189" s="264" t="s">
        <v>27</v>
      </c>
      <c r="D6189" s="265">
        <v>14.66</v>
      </c>
    </row>
    <row r="6190" spans="1:4" ht="13.5">
      <c r="A6190" s="263">
        <v>88243</v>
      </c>
      <c r="B6190" s="263" t="s">
        <v>445</v>
      </c>
      <c r="C6190" s="264" t="s">
        <v>27</v>
      </c>
      <c r="D6190" s="265">
        <v>17.53</v>
      </c>
    </row>
    <row r="6191" spans="1:4" ht="13.5">
      <c r="A6191" s="263">
        <v>88245</v>
      </c>
      <c r="B6191" s="263" t="s">
        <v>446</v>
      </c>
      <c r="C6191" s="264" t="s">
        <v>27</v>
      </c>
      <c r="D6191" s="265">
        <v>18.010000000000002</v>
      </c>
    </row>
    <row r="6192" spans="1:4" ht="13.5">
      <c r="A6192" s="263">
        <v>88246</v>
      </c>
      <c r="B6192" s="263" t="s">
        <v>447</v>
      </c>
      <c r="C6192" s="264" t="s">
        <v>27</v>
      </c>
      <c r="D6192" s="265">
        <v>15.92</v>
      </c>
    </row>
    <row r="6193" spans="1:4" ht="13.5">
      <c r="A6193" s="263">
        <v>88247</v>
      </c>
      <c r="B6193" s="263" t="s">
        <v>89</v>
      </c>
      <c r="C6193" s="264" t="s">
        <v>27</v>
      </c>
      <c r="D6193" s="265">
        <v>14.63</v>
      </c>
    </row>
    <row r="6194" spans="1:4" ht="13.5">
      <c r="A6194" s="263">
        <v>88248</v>
      </c>
      <c r="B6194" s="263" t="s">
        <v>2094</v>
      </c>
      <c r="C6194" s="264" t="s">
        <v>27</v>
      </c>
      <c r="D6194" s="265">
        <v>14.55</v>
      </c>
    </row>
    <row r="6195" spans="1:4" ht="13.5">
      <c r="A6195" s="263">
        <v>88249</v>
      </c>
      <c r="B6195" s="263" t="s">
        <v>448</v>
      </c>
      <c r="C6195" s="264" t="s">
        <v>27</v>
      </c>
      <c r="D6195" s="265">
        <v>22.81</v>
      </c>
    </row>
    <row r="6196" spans="1:4" ht="13.5">
      <c r="A6196" s="263">
        <v>88250</v>
      </c>
      <c r="B6196" s="263" t="s">
        <v>449</v>
      </c>
      <c r="C6196" s="264" t="s">
        <v>27</v>
      </c>
      <c r="D6196" s="265">
        <v>13.11</v>
      </c>
    </row>
    <row r="6197" spans="1:4" ht="13.5">
      <c r="A6197" s="263">
        <v>88251</v>
      </c>
      <c r="B6197" s="263" t="s">
        <v>450</v>
      </c>
      <c r="C6197" s="264" t="s">
        <v>27</v>
      </c>
      <c r="D6197" s="265">
        <v>14.72</v>
      </c>
    </row>
    <row r="6198" spans="1:4" ht="13.5">
      <c r="A6198" s="263">
        <v>88252</v>
      </c>
      <c r="B6198" s="263" t="s">
        <v>451</v>
      </c>
      <c r="C6198" s="264" t="s">
        <v>27</v>
      </c>
      <c r="D6198" s="265">
        <v>15.39</v>
      </c>
    </row>
    <row r="6199" spans="1:4" ht="13.5">
      <c r="A6199" s="263">
        <v>88253</v>
      </c>
      <c r="B6199" s="263" t="s">
        <v>452</v>
      </c>
      <c r="C6199" s="264" t="s">
        <v>27</v>
      </c>
      <c r="D6199" s="265">
        <v>10.07</v>
      </c>
    </row>
    <row r="6200" spans="1:4" ht="13.5">
      <c r="A6200" s="263">
        <v>88255</v>
      </c>
      <c r="B6200" s="263" t="s">
        <v>453</v>
      </c>
      <c r="C6200" s="264" t="s">
        <v>27</v>
      </c>
      <c r="D6200" s="265">
        <v>25.31</v>
      </c>
    </row>
    <row r="6201" spans="1:4" ht="13.5">
      <c r="A6201" s="263">
        <v>88256</v>
      </c>
      <c r="B6201" s="263" t="s">
        <v>28</v>
      </c>
      <c r="C6201" s="264" t="s">
        <v>27</v>
      </c>
      <c r="D6201" s="265">
        <v>18.04</v>
      </c>
    </row>
    <row r="6202" spans="1:4" ht="13.5">
      <c r="A6202" s="263">
        <v>88257</v>
      </c>
      <c r="B6202" s="263" t="s">
        <v>454</v>
      </c>
      <c r="C6202" s="264" t="s">
        <v>27</v>
      </c>
      <c r="D6202" s="265">
        <v>13.96</v>
      </c>
    </row>
    <row r="6203" spans="1:4" ht="13.5">
      <c r="A6203" s="263">
        <v>88258</v>
      </c>
      <c r="B6203" s="263" t="s">
        <v>1231</v>
      </c>
      <c r="C6203" s="264" t="s">
        <v>27</v>
      </c>
      <c r="D6203" s="265">
        <v>13.08</v>
      </c>
    </row>
    <row r="6204" spans="1:4" ht="13.5">
      <c r="A6204" s="263">
        <v>88259</v>
      </c>
      <c r="B6204" s="263" t="s">
        <v>455</v>
      </c>
      <c r="C6204" s="264" t="s">
        <v>27</v>
      </c>
      <c r="D6204" s="265">
        <v>20.88</v>
      </c>
    </row>
    <row r="6205" spans="1:4" ht="13.5">
      <c r="A6205" s="263">
        <v>88260</v>
      </c>
      <c r="B6205" s="263" t="s">
        <v>456</v>
      </c>
      <c r="C6205" s="264" t="s">
        <v>27</v>
      </c>
      <c r="D6205" s="265">
        <v>17.850000000000001</v>
      </c>
    </row>
    <row r="6206" spans="1:4" ht="13.5">
      <c r="A6206" s="263">
        <v>88261</v>
      </c>
      <c r="B6206" s="263" t="s">
        <v>88</v>
      </c>
      <c r="C6206" s="264" t="s">
        <v>27</v>
      </c>
      <c r="D6206" s="265">
        <v>19.22</v>
      </c>
    </row>
    <row r="6207" spans="1:4" ht="13.5">
      <c r="A6207" s="263">
        <v>88262</v>
      </c>
      <c r="B6207" s="263" t="s">
        <v>77</v>
      </c>
      <c r="C6207" s="264" t="s">
        <v>27</v>
      </c>
      <c r="D6207" s="265">
        <v>18.010000000000002</v>
      </c>
    </row>
    <row r="6208" spans="1:4" ht="13.5">
      <c r="A6208" s="263">
        <v>88263</v>
      </c>
      <c r="B6208" s="263" t="s">
        <v>2095</v>
      </c>
      <c r="C6208" s="264" t="s">
        <v>27</v>
      </c>
      <c r="D6208" s="265">
        <v>12.7</v>
      </c>
    </row>
    <row r="6209" spans="1:4" ht="13.5">
      <c r="A6209" s="263">
        <v>88264</v>
      </c>
      <c r="B6209" s="263" t="s">
        <v>85</v>
      </c>
      <c r="C6209" s="264" t="s">
        <v>27</v>
      </c>
      <c r="D6209" s="265">
        <v>18.739999999999998</v>
      </c>
    </row>
    <row r="6210" spans="1:4" ht="13.5">
      <c r="A6210" s="263">
        <v>88265</v>
      </c>
      <c r="B6210" s="263" t="s">
        <v>457</v>
      </c>
      <c r="C6210" s="264" t="s">
        <v>27</v>
      </c>
      <c r="D6210" s="265">
        <v>18.739999999999998</v>
      </c>
    </row>
    <row r="6211" spans="1:4" ht="13.5">
      <c r="A6211" s="263">
        <v>88266</v>
      </c>
      <c r="B6211" s="263" t="s">
        <v>458</v>
      </c>
      <c r="C6211" s="264" t="s">
        <v>27</v>
      </c>
      <c r="D6211" s="265">
        <v>18.8</v>
      </c>
    </row>
    <row r="6212" spans="1:4" ht="13.5">
      <c r="A6212" s="263">
        <v>88267</v>
      </c>
      <c r="B6212" s="263" t="s">
        <v>81</v>
      </c>
      <c r="C6212" s="264" t="s">
        <v>27</v>
      </c>
      <c r="D6212" s="265">
        <v>18.53</v>
      </c>
    </row>
    <row r="6213" spans="1:4" ht="13.5">
      <c r="A6213" s="263">
        <v>88268</v>
      </c>
      <c r="B6213" s="263" t="s">
        <v>459</v>
      </c>
      <c r="C6213" s="264" t="s">
        <v>27</v>
      </c>
      <c r="D6213" s="265">
        <v>18.64</v>
      </c>
    </row>
    <row r="6214" spans="1:4" ht="13.5">
      <c r="A6214" s="263">
        <v>88269</v>
      </c>
      <c r="B6214" s="263" t="s">
        <v>460</v>
      </c>
      <c r="C6214" s="264" t="s">
        <v>27</v>
      </c>
      <c r="D6214" s="265">
        <v>18.010000000000002</v>
      </c>
    </row>
    <row r="6215" spans="1:4" ht="13.5">
      <c r="A6215" s="263">
        <v>88270</v>
      </c>
      <c r="B6215" s="263" t="s">
        <v>461</v>
      </c>
      <c r="C6215" s="264" t="s">
        <v>27</v>
      </c>
      <c r="D6215" s="265">
        <v>18.88</v>
      </c>
    </row>
    <row r="6216" spans="1:4" ht="13.5">
      <c r="A6216" s="263">
        <v>88272</v>
      </c>
      <c r="B6216" s="263" t="s">
        <v>462</v>
      </c>
      <c r="C6216" s="264" t="s">
        <v>27</v>
      </c>
      <c r="D6216" s="265">
        <v>17.79</v>
      </c>
    </row>
    <row r="6217" spans="1:4" ht="13.5">
      <c r="A6217" s="263">
        <v>88273</v>
      </c>
      <c r="B6217" s="263" t="s">
        <v>463</v>
      </c>
      <c r="C6217" s="264" t="s">
        <v>27</v>
      </c>
      <c r="D6217" s="265">
        <v>18.32</v>
      </c>
    </row>
    <row r="6218" spans="1:4" ht="13.5">
      <c r="A6218" s="263">
        <v>88274</v>
      </c>
      <c r="B6218" s="263" t="s">
        <v>464</v>
      </c>
      <c r="C6218" s="264" t="s">
        <v>27</v>
      </c>
      <c r="D6218" s="265">
        <v>18.32</v>
      </c>
    </row>
    <row r="6219" spans="1:4" ht="13.5">
      <c r="A6219" s="263">
        <v>88275</v>
      </c>
      <c r="B6219" s="263" t="s">
        <v>465</v>
      </c>
      <c r="C6219" s="264" t="s">
        <v>27</v>
      </c>
      <c r="D6219" s="265">
        <v>19.21</v>
      </c>
    </row>
    <row r="6220" spans="1:4" ht="13.5">
      <c r="A6220" s="263">
        <v>88277</v>
      </c>
      <c r="B6220" s="263" t="s">
        <v>466</v>
      </c>
      <c r="C6220" s="264" t="s">
        <v>27</v>
      </c>
      <c r="D6220" s="265">
        <v>14.66</v>
      </c>
    </row>
    <row r="6221" spans="1:4" ht="13.5">
      <c r="A6221" s="263">
        <v>88278</v>
      </c>
      <c r="B6221" s="263" t="s">
        <v>467</v>
      </c>
      <c r="C6221" s="264" t="s">
        <v>27</v>
      </c>
      <c r="D6221" s="265">
        <v>13.89</v>
      </c>
    </row>
    <row r="6222" spans="1:4" ht="13.5">
      <c r="A6222" s="263">
        <v>88279</v>
      </c>
      <c r="B6222" s="263" t="s">
        <v>468</v>
      </c>
      <c r="C6222" s="264" t="s">
        <v>27</v>
      </c>
      <c r="D6222" s="265">
        <v>19.87</v>
      </c>
    </row>
    <row r="6223" spans="1:4" ht="13.5">
      <c r="A6223" s="263">
        <v>88281</v>
      </c>
      <c r="B6223" s="263" t="s">
        <v>469</v>
      </c>
      <c r="C6223" s="264" t="s">
        <v>27</v>
      </c>
      <c r="D6223" s="265">
        <v>13.31</v>
      </c>
    </row>
    <row r="6224" spans="1:4" ht="13.5">
      <c r="A6224" s="263">
        <v>88282</v>
      </c>
      <c r="B6224" s="263" t="s">
        <v>470</v>
      </c>
      <c r="C6224" s="264" t="s">
        <v>27</v>
      </c>
      <c r="D6224" s="265">
        <v>13.89</v>
      </c>
    </row>
    <row r="6225" spans="1:4" ht="13.5">
      <c r="A6225" s="263">
        <v>88283</v>
      </c>
      <c r="B6225" s="263" t="s">
        <v>471</v>
      </c>
      <c r="C6225" s="264" t="s">
        <v>27</v>
      </c>
      <c r="D6225" s="265">
        <v>17.37</v>
      </c>
    </row>
    <row r="6226" spans="1:4" ht="13.5">
      <c r="A6226" s="263">
        <v>88284</v>
      </c>
      <c r="B6226" s="263" t="s">
        <v>472</v>
      </c>
      <c r="C6226" s="264" t="s">
        <v>27</v>
      </c>
      <c r="D6226" s="265">
        <v>13.14</v>
      </c>
    </row>
    <row r="6227" spans="1:4" ht="13.5">
      <c r="A6227" s="263">
        <v>88285</v>
      </c>
      <c r="B6227" s="263" t="s">
        <v>473</v>
      </c>
      <c r="C6227" s="264" t="s">
        <v>27</v>
      </c>
      <c r="D6227" s="265">
        <v>14.84</v>
      </c>
    </row>
    <row r="6228" spans="1:4" ht="13.5">
      <c r="A6228" s="263">
        <v>88286</v>
      </c>
      <c r="B6228" s="263" t="s">
        <v>474</v>
      </c>
      <c r="C6228" s="264" t="s">
        <v>27</v>
      </c>
      <c r="D6228" s="265">
        <v>15.77</v>
      </c>
    </row>
    <row r="6229" spans="1:4" ht="13.5">
      <c r="A6229" s="263">
        <v>88288</v>
      </c>
      <c r="B6229" s="263" t="s">
        <v>475</v>
      </c>
      <c r="C6229" s="264" t="s">
        <v>27</v>
      </c>
      <c r="D6229" s="265">
        <v>11.41</v>
      </c>
    </row>
    <row r="6230" spans="1:4" ht="13.5">
      <c r="A6230" s="263">
        <v>88291</v>
      </c>
      <c r="B6230" s="263" t="s">
        <v>476</v>
      </c>
      <c r="C6230" s="264" t="s">
        <v>27</v>
      </c>
      <c r="D6230" s="265">
        <v>13.82</v>
      </c>
    </row>
    <row r="6231" spans="1:4" ht="13.5">
      <c r="A6231" s="263">
        <v>88292</v>
      </c>
      <c r="B6231" s="263" t="s">
        <v>477</v>
      </c>
      <c r="C6231" s="264" t="s">
        <v>27</v>
      </c>
      <c r="D6231" s="265">
        <v>14.3</v>
      </c>
    </row>
    <row r="6232" spans="1:4" ht="13.5">
      <c r="A6232" s="263">
        <v>88293</v>
      </c>
      <c r="B6232" s="263" t="s">
        <v>478</v>
      </c>
      <c r="C6232" s="264" t="s">
        <v>27</v>
      </c>
      <c r="D6232" s="265">
        <v>15.97</v>
      </c>
    </row>
    <row r="6233" spans="1:4" ht="13.5">
      <c r="A6233" s="263">
        <v>88294</v>
      </c>
      <c r="B6233" s="263" t="s">
        <v>479</v>
      </c>
      <c r="C6233" s="264" t="s">
        <v>27</v>
      </c>
      <c r="D6233" s="265">
        <v>17.11</v>
      </c>
    </row>
    <row r="6234" spans="1:4" ht="13.5">
      <c r="A6234" s="263">
        <v>88295</v>
      </c>
      <c r="B6234" s="263" t="s">
        <v>480</v>
      </c>
      <c r="C6234" s="264" t="s">
        <v>27</v>
      </c>
      <c r="D6234" s="265">
        <v>13.59</v>
      </c>
    </row>
    <row r="6235" spans="1:4" ht="13.5">
      <c r="A6235" s="263">
        <v>88296</v>
      </c>
      <c r="B6235" s="263" t="s">
        <v>481</v>
      </c>
      <c r="C6235" s="264" t="s">
        <v>27</v>
      </c>
      <c r="D6235" s="265">
        <v>13.64</v>
      </c>
    </row>
    <row r="6236" spans="1:4" ht="13.5">
      <c r="A6236" s="263">
        <v>88297</v>
      </c>
      <c r="B6236" s="263" t="s">
        <v>482</v>
      </c>
      <c r="C6236" s="264" t="s">
        <v>27</v>
      </c>
      <c r="D6236" s="265">
        <v>14.1</v>
      </c>
    </row>
    <row r="6237" spans="1:4" ht="13.5">
      <c r="A6237" s="263">
        <v>88298</v>
      </c>
      <c r="B6237" s="263" t="s">
        <v>483</v>
      </c>
      <c r="C6237" s="264" t="s">
        <v>27</v>
      </c>
      <c r="D6237" s="265">
        <v>12.04</v>
      </c>
    </row>
    <row r="6238" spans="1:4" ht="13.5">
      <c r="A6238" s="263">
        <v>88299</v>
      </c>
      <c r="B6238" s="263" t="s">
        <v>484</v>
      </c>
      <c r="C6238" s="264" t="s">
        <v>27</v>
      </c>
      <c r="D6238" s="265">
        <v>16.16</v>
      </c>
    </row>
    <row r="6239" spans="1:4" ht="13.5">
      <c r="A6239" s="263">
        <v>88300</v>
      </c>
      <c r="B6239" s="263" t="s">
        <v>485</v>
      </c>
      <c r="C6239" s="264" t="s">
        <v>27</v>
      </c>
      <c r="D6239" s="265">
        <v>18.82</v>
      </c>
    </row>
    <row r="6240" spans="1:4" ht="13.5">
      <c r="A6240" s="263">
        <v>88301</v>
      </c>
      <c r="B6240" s="263" t="s">
        <v>486</v>
      </c>
      <c r="C6240" s="264" t="s">
        <v>27</v>
      </c>
      <c r="D6240" s="265">
        <v>14.94</v>
      </c>
    </row>
    <row r="6241" spans="1:4" ht="13.5">
      <c r="A6241" s="263">
        <v>88302</v>
      </c>
      <c r="B6241" s="263" t="s">
        <v>487</v>
      </c>
      <c r="C6241" s="264" t="s">
        <v>27</v>
      </c>
      <c r="D6241" s="265">
        <v>16.559999999999999</v>
      </c>
    </row>
    <row r="6242" spans="1:4" ht="13.5">
      <c r="A6242" s="263">
        <v>88303</v>
      </c>
      <c r="B6242" s="263" t="s">
        <v>488</v>
      </c>
      <c r="C6242" s="264" t="s">
        <v>27</v>
      </c>
      <c r="D6242" s="265">
        <v>14.08</v>
      </c>
    </row>
    <row r="6243" spans="1:4" ht="13.5">
      <c r="A6243" s="263">
        <v>88304</v>
      </c>
      <c r="B6243" s="263" t="s">
        <v>2096</v>
      </c>
      <c r="C6243" s="264" t="s">
        <v>27</v>
      </c>
      <c r="D6243" s="265">
        <v>14.84</v>
      </c>
    </row>
    <row r="6244" spans="1:4" ht="13.5">
      <c r="A6244" s="263">
        <v>88306</v>
      </c>
      <c r="B6244" s="263" t="s">
        <v>489</v>
      </c>
      <c r="C6244" s="264" t="s">
        <v>27</v>
      </c>
      <c r="D6244" s="265">
        <v>18.309999999999999</v>
      </c>
    </row>
    <row r="6245" spans="1:4" ht="13.5">
      <c r="A6245" s="263">
        <v>88307</v>
      </c>
      <c r="B6245" s="263" t="s">
        <v>490</v>
      </c>
      <c r="C6245" s="264" t="s">
        <v>27</v>
      </c>
      <c r="D6245" s="265">
        <v>15.37</v>
      </c>
    </row>
    <row r="6246" spans="1:4" ht="13.5">
      <c r="A6246" s="263">
        <v>88308</v>
      </c>
      <c r="B6246" s="263" t="s">
        <v>491</v>
      </c>
      <c r="C6246" s="264" t="s">
        <v>27</v>
      </c>
      <c r="D6246" s="265">
        <v>20.2</v>
      </c>
    </row>
    <row r="6247" spans="1:4" ht="13.5">
      <c r="A6247" s="263">
        <v>88309</v>
      </c>
      <c r="B6247" s="263" t="s">
        <v>78</v>
      </c>
      <c r="C6247" s="264" t="s">
        <v>27</v>
      </c>
      <c r="D6247" s="265">
        <v>18.11</v>
      </c>
    </row>
    <row r="6248" spans="1:4" ht="13.5">
      <c r="A6248" s="263">
        <v>88310</v>
      </c>
      <c r="B6248" s="263" t="s">
        <v>492</v>
      </c>
      <c r="C6248" s="264" t="s">
        <v>27</v>
      </c>
      <c r="D6248" s="265">
        <v>18.04</v>
      </c>
    </row>
    <row r="6249" spans="1:4" ht="13.5">
      <c r="A6249" s="263">
        <v>88311</v>
      </c>
      <c r="B6249" s="263" t="s">
        <v>493</v>
      </c>
      <c r="C6249" s="264" t="s">
        <v>27</v>
      </c>
      <c r="D6249" s="265">
        <v>20.03</v>
      </c>
    </row>
    <row r="6250" spans="1:4" ht="13.5">
      <c r="A6250" s="263">
        <v>88312</v>
      </c>
      <c r="B6250" s="263" t="s">
        <v>494</v>
      </c>
      <c r="C6250" s="264" t="s">
        <v>27</v>
      </c>
      <c r="D6250" s="265">
        <v>19.02</v>
      </c>
    </row>
    <row r="6251" spans="1:4" ht="13.5">
      <c r="A6251" s="263">
        <v>88313</v>
      </c>
      <c r="B6251" s="263" t="s">
        <v>495</v>
      </c>
      <c r="C6251" s="264" t="s">
        <v>27</v>
      </c>
      <c r="D6251" s="265">
        <v>14.09</v>
      </c>
    </row>
    <row r="6252" spans="1:4" ht="13.5">
      <c r="A6252" s="263">
        <v>88314</v>
      </c>
      <c r="B6252" s="263" t="s">
        <v>496</v>
      </c>
      <c r="C6252" s="264" t="s">
        <v>27</v>
      </c>
      <c r="D6252" s="265">
        <v>13.07</v>
      </c>
    </row>
    <row r="6253" spans="1:4" ht="13.5">
      <c r="A6253" s="263">
        <v>88315</v>
      </c>
      <c r="B6253" s="263" t="s">
        <v>80</v>
      </c>
      <c r="C6253" s="264" t="s">
        <v>27</v>
      </c>
      <c r="D6253" s="265">
        <v>18.010000000000002</v>
      </c>
    </row>
    <row r="6254" spans="1:4" ht="13.5">
      <c r="A6254" s="263">
        <v>88316</v>
      </c>
      <c r="B6254" s="263" t="s">
        <v>29</v>
      </c>
      <c r="C6254" s="264" t="s">
        <v>27</v>
      </c>
      <c r="D6254" s="265">
        <v>14.73</v>
      </c>
    </row>
    <row r="6255" spans="1:4" ht="13.5">
      <c r="A6255" s="263">
        <v>88317</v>
      </c>
      <c r="B6255" s="263" t="s">
        <v>497</v>
      </c>
      <c r="C6255" s="264" t="s">
        <v>27</v>
      </c>
      <c r="D6255" s="265">
        <v>17.57</v>
      </c>
    </row>
    <row r="6256" spans="1:4" ht="13.5">
      <c r="A6256" s="263">
        <v>88318</v>
      </c>
      <c r="B6256" s="263" t="s">
        <v>2097</v>
      </c>
      <c r="C6256" s="264" t="s">
        <v>27</v>
      </c>
      <c r="D6256" s="265">
        <v>21.86</v>
      </c>
    </row>
    <row r="6257" spans="1:4" ht="13.5">
      <c r="A6257" s="263">
        <v>88320</v>
      </c>
      <c r="B6257" s="263" t="s">
        <v>498</v>
      </c>
      <c r="C6257" s="264" t="s">
        <v>27</v>
      </c>
      <c r="D6257" s="265">
        <v>20.96</v>
      </c>
    </row>
    <row r="6258" spans="1:4" ht="13.5">
      <c r="A6258" s="263">
        <v>88321</v>
      </c>
      <c r="B6258" s="263" t="s">
        <v>499</v>
      </c>
      <c r="C6258" s="264" t="s">
        <v>27</v>
      </c>
      <c r="D6258" s="265">
        <v>23.69</v>
      </c>
    </row>
    <row r="6259" spans="1:4" ht="13.5">
      <c r="A6259" s="263">
        <v>88322</v>
      </c>
      <c r="B6259" s="263" t="s">
        <v>500</v>
      </c>
      <c r="C6259" s="264" t="s">
        <v>27</v>
      </c>
      <c r="D6259" s="265">
        <v>21.69</v>
      </c>
    </row>
    <row r="6260" spans="1:4" ht="13.5">
      <c r="A6260" s="263">
        <v>88323</v>
      </c>
      <c r="B6260" s="263" t="s">
        <v>501</v>
      </c>
      <c r="C6260" s="264" t="s">
        <v>27</v>
      </c>
      <c r="D6260" s="265">
        <v>19.190000000000001</v>
      </c>
    </row>
    <row r="6261" spans="1:4" ht="13.5">
      <c r="A6261" s="263">
        <v>88324</v>
      </c>
      <c r="B6261" s="263" t="s">
        <v>502</v>
      </c>
      <c r="C6261" s="264" t="s">
        <v>27</v>
      </c>
      <c r="D6261" s="265">
        <v>14.63</v>
      </c>
    </row>
    <row r="6262" spans="1:4" ht="13.5">
      <c r="A6262" s="263">
        <v>88325</v>
      </c>
      <c r="B6262" s="263" t="s">
        <v>503</v>
      </c>
      <c r="C6262" s="264" t="s">
        <v>27</v>
      </c>
      <c r="D6262" s="265">
        <v>17.47</v>
      </c>
    </row>
    <row r="6263" spans="1:4" ht="13.5">
      <c r="A6263" s="263">
        <v>88326</v>
      </c>
      <c r="B6263" s="263" t="s">
        <v>504</v>
      </c>
      <c r="C6263" s="264" t="s">
        <v>27</v>
      </c>
      <c r="D6263" s="265">
        <v>17.37</v>
      </c>
    </row>
    <row r="6264" spans="1:4" ht="13.5">
      <c r="A6264" s="263">
        <v>88377</v>
      </c>
      <c r="B6264" s="263" t="s">
        <v>2098</v>
      </c>
      <c r="C6264" s="264" t="s">
        <v>27</v>
      </c>
      <c r="D6264" s="265">
        <v>13.47</v>
      </c>
    </row>
    <row r="6265" spans="1:4" ht="13.5">
      <c r="A6265" s="263">
        <v>88441</v>
      </c>
      <c r="B6265" s="263" t="s">
        <v>515</v>
      </c>
      <c r="C6265" s="264" t="s">
        <v>27</v>
      </c>
      <c r="D6265" s="265">
        <v>17.510000000000002</v>
      </c>
    </row>
    <row r="6266" spans="1:4" ht="13.5">
      <c r="A6266" s="263">
        <v>88597</v>
      </c>
      <c r="B6266" s="263" t="s">
        <v>535</v>
      </c>
      <c r="C6266" s="264" t="s">
        <v>27</v>
      </c>
      <c r="D6266" s="265">
        <v>23.11</v>
      </c>
    </row>
    <row r="6267" spans="1:4" ht="13.5">
      <c r="A6267" s="263">
        <v>90766</v>
      </c>
      <c r="B6267" s="263" t="s">
        <v>730</v>
      </c>
      <c r="C6267" s="264" t="s">
        <v>27</v>
      </c>
      <c r="D6267" s="265">
        <v>16.61</v>
      </c>
    </row>
    <row r="6268" spans="1:4" ht="13.5">
      <c r="A6268" s="263">
        <v>90767</v>
      </c>
      <c r="B6268" s="263" t="s">
        <v>731</v>
      </c>
      <c r="C6268" s="264" t="s">
        <v>27</v>
      </c>
      <c r="D6268" s="265">
        <v>16.27</v>
      </c>
    </row>
    <row r="6269" spans="1:4" ht="13.5">
      <c r="A6269" s="263">
        <v>90768</v>
      </c>
      <c r="B6269" s="263" t="s">
        <v>732</v>
      </c>
      <c r="C6269" s="264" t="s">
        <v>27</v>
      </c>
      <c r="D6269" s="265">
        <v>58.57</v>
      </c>
    </row>
    <row r="6270" spans="1:4" ht="13.5">
      <c r="A6270" s="263">
        <v>90769</v>
      </c>
      <c r="B6270" s="263" t="s">
        <v>733</v>
      </c>
      <c r="C6270" s="264" t="s">
        <v>27</v>
      </c>
      <c r="D6270" s="265">
        <v>83.01</v>
      </c>
    </row>
    <row r="6271" spans="1:4" ht="13.5">
      <c r="A6271" s="263">
        <v>90770</v>
      </c>
      <c r="B6271" s="263" t="s">
        <v>734</v>
      </c>
      <c r="C6271" s="264" t="s">
        <v>27</v>
      </c>
      <c r="D6271" s="265">
        <v>109.62</v>
      </c>
    </row>
    <row r="6272" spans="1:4" ht="13.5">
      <c r="A6272" s="263">
        <v>90771</v>
      </c>
      <c r="B6272" s="263" t="s">
        <v>735</v>
      </c>
      <c r="C6272" s="264" t="s">
        <v>27</v>
      </c>
      <c r="D6272" s="265">
        <v>19.190000000000001</v>
      </c>
    </row>
    <row r="6273" spans="1:4" ht="13.5">
      <c r="A6273" s="263">
        <v>90772</v>
      </c>
      <c r="B6273" s="263" t="s">
        <v>736</v>
      </c>
      <c r="C6273" s="264" t="s">
        <v>27</v>
      </c>
      <c r="D6273" s="265">
        <v>14.04</v>
      </c>
    </row>
    <row r="6274" spans="1:4" ht="13.5">
      <c r="A6274" s="263">
        <v>90773</v>
      </c>
      <c r="B6274" s="263" t="s">
        <v>737</v>
      </c>
      <c r="C6274" s="264" t="s">
        <v>27</v>
      </c>
      <c r="D6274" s="265">
        <v>18.309999999999999</v>
      </c>
    </row>
    <row r="6275" spans="1:4" ht="13.5">
      <c r="A6275" s="263">
        <v>90775</v>
      </c>
      <c r="B6275" s="263" t="s">
        <v>738</v>
      </c>
      <c r="C6275" s="264" t="s">
        <v>27</v>
      </c>
      <c r="D6275" s="265">
        <v>16.010000000000002</v>
      </c>
    </row>
    <row r="6276" spans="1:4" ht="13.5">
      <c r="A6276" s="263">
        <v>90776</v>
      </c>
      <c r="B6276" s="263" t="s">
        <v>739</v>
      </c>
      <c r="C6276" s="264" t="s">
        <v>27</v>
      </c>
      <c r="D6276" s="265">
        <v>21.25</v>
      </c>
    </row>
    <row r="6277" spans="1:4" ht="13.5">
      <c r="A6277" s="263">
        <v>90777</v>
      </c>
      <c r="B6277" s="263" t="s">
        <v>740</v>
      </c>
      <c r="C6277" s="264" t="s">
        <v>27</v>
      </c>
      <c r="D6277" s="265">
        <v>79.73</v>
      </c>
    </row>
    <row r="6278" spans="1:4" ht="13.5">
      <c r="A6278" s="263">
        <v>90778</v>
      </c>
      <c r="B6278" s="263" t="s">
        <v>741</v>
      </c>
      <c r="C6278" s="264" t="s">
        <v>27</v>
      </c>
      <c r="D6278" s="265">
        <v>90.69</v>
      </c>
    </row>
    <row r="6279" spans="1:4" ht="13.5">
      <c r="A6279" s="263">
        <v>90779</v>
      </c>
      <c r="B6279" s="263" t="s">
        <v>742</v>
      </c>
      <c r="C6279" s="264" t="s">
        <v>27</v>
      </c>
      <c r="D6279" s="265">
        <v>123.81</v>
      </c>
    </row>
    <row r="6280" spans="1:4" ht="13.5">
      <c r="A6280" s="263">
        <v>90780</v>
      </c>
      <c r="B6280" s="263" t="s">
        <v>743</v>
      </c>
      <c r="C6280" s="264" t="s">
        <v>27</v>
      </c>
      <c r="D6280" s="265">
        <v>27.21</v>
      </c>
    </row>
    <row r="6281" spans="1:4" ht="13.5">
      <c r="A6281" s="263">
        <v>90781</v>
      </c>
      <c r="B6281" s="263" t="s">
        <v>744</v>
      </c>
      <c r="C6281" s="264" t="s">
        <v>27</v>
      </c>
      <c r="D6281" s="265">
        <v>16.21</v>
      </c>
    </row>
    <row r="6282" spans="1:4" ht="13.5">
      <c r="A6282" s="263">
        <v>91677</v>
      </c>
      <c r="B6282" s="263" t="s">
        <v>806</v>
      </c>
      <c r="C6282" s="264" t="s">
        <v>27</v>
      </c>
      <c r="D6282" s="265">
        <v>77.22</v>
      </c>
    </row>
    <row r="6283" spans="1:4" ht="13.5">
      <c r="A6283" s="263">
        <v>91678</v>
      </c>
      <c r="B6283" s="263" t="s">
        <v>807</v>
      </c>
      <c r="C6283" s="264" t="s">
        <v>27</v>
      </c>
      <c r="D6283" s="265">
        <v>74.44</v>
      </c>
    </row>
    <row r="6284" spans="1:4" ht="13.5">
      <c r="A6284" s="263">
        <v>93556</v>
      </c>
      <c r="B6284" s="263" t="s">
        <v>937</v>
      </c>
      <c r="C6284" s="264" t="s">
        <v>137</v>
      </c>
      <c r="D6284" s="265">
        <v>97.38</v>
      </c>
    </row>
    <row r="6285" spans="1:4" ht="13.5">
      <c r="A6285" s="263">
        <v>93557</v>
      </c>
      <c r="B6285" s="263" t="s">
        <v>938</v>
      </c>
      <c r="C6285" s="264" t="s">
        <v>137</v>
      </c>
      <c r="D6285" s="265">
        <v>179.21</v>
      </c>
    </row>
    <row r="6286" spans="1:4" ht="13.5">
      <c r="A6286" s="263">
        <v>93558</v>
      </c>
      <c r="B6286" s="263" t="s">
        <v>939</v>
      </c>
      <c r="C6286" s="264" t="s">
        <v>137</v>
      </c>
      <c r="D6286" s="266">
        <v>2895.7</v>
      </c>
    </row>
    <row r="6287" spans="1:4" ht="13.5">
      <c r="A6287" s="263">
        <v>93559</v>
      </c>
      <c r="B6287" s="263" t="s">
        <v>535</v>
      </c>
      <c r="C6287" s="264" t="s">
        <v>137</v>
      </c>
      <c r="D6287" s="266">
        <v>3390.8</v>
      </c>
    </row>
    <row r="6288" spans="1:4" ht="13.5">
      <c r="A6288" s="263">
        <v>93560</v>
      </c>
      <c r="B6288" s="263" t="s">
        <v>737</v>
      </c>
      <c r="C6288" s="264" t="s">
        <v>137</v>
      </c>
      <c r="D6288" s="266">
        <v>2723.26</v>
      </c>
    </row>
    <row r="6289" spans="1:4" ht="13.5">
      <c r="A6289" s="263">
        <v>93561</v>
      </c>
      <c r="B6289" s="263" t="s">
        <v>738</v>
      </c>
      <c r="C6289" s="264" t="s">
        <v>137</v>
      </c>
      <c r="D6289" s="266">
        <v>2722.24</v>
      </c>
    </row>
    <row r="6290" spans="1:4" ht="13.5">
      <c r="A6290" s="263">
        <v>93562</v>
      </c>
      <c r="B6290" s="263" t="s">
        <v>735</v>
      </c>
      <c r="C6290" s="264" t="s">
        <v>137</v>
      </c>
      <c r="D6290" s="266">
        <v>2844.99</v>
      </c>
    </row>
    <row r="6291" spans="1:4" ht="13.5">
      <c r="A6291" s="263">
        <v>93563</v>
      </c>
      <c r="B6291" s="263" t="s">
        <v>730</v>
      </c>
      <c r="C6291" s="264" t="s">
        <v>137</v>
      </c>
      <c r="D6291" s="266">
        <v>2980.71</v>
      </c>
    </row>
    <row r="6292" spans="1:4" ht="13.5">
      <c r="A6292" s="263">
        <v>93564</v>
      </c>
      <c r="B6292" s="263" t="s">
        <v>731</v>
      </c>
      <c r="C6292" s="264" t="s">
        <v>137</v>
      </c>
      <c r="D6292" s="266">
        <v>2915.59</v>
      </c>
    </row>
    <row r="6293" spans="1:4" ht="13.5">
      <c r="A6293" s="263">
        <v>93565</v>
      </c>
      <c r="B6293" s="263" t="s">
        <v>740</v>
      </c>
      <c r="C6293" s="264" t="s">
        <v>137</v>
      </c>
      <c r="D6293" s="266">
        <v>14068.26</v>
      </c>
    </row>
    <row r="6294" spans="1:4" ht="13.5">
      <c r="A6294" s="263">
        <v>93566</v>
      </c>
      <c r="B6294" s="263" t="s">
        <v>736</v>
      </c>
      <c r="C6294" s="264" t="s">
        <v>137</v>
      </c>
      <c r="D6294" s="266">
        <v>2526.58</v>
      </c>
    </row>
    <row r="6295" spans="1:4" ht="13.5">
      <c r="A6295" s="263">
        <v>93567</v>
      </c>
      <c r="B6295" s="263" t="s">
        <v>741</v>
      </c>
      <c r="C6295" s="264" t="s">
        <v>137</v>
      </c>
      <c r="D6295" s="266">
        <v>16001.2</v>
      </c>
    </row>
    <row r="6296" spans="1:4" ht="13.5">
      <c r="A6296" s="263">
        <v>93568</v>
      </c>
      <c r="B6296" s="263" t="s">
        <v>742</v>
      </c>
      <c r="C6296" s="264" t="s">
        <v>137</v>
      </c>
      <c r="D6296" s="266">
        <v>21843.02</v>
      </c>
    </row>
    <row r="6297" spans="1:4" ht="13.5">
      <c r="A6297" s="263">
        <v>93569</v>
      </c>
      <c r="B6297" s="263" t="s">
        <v>940</v>
      </c>
      <c r="C6297" s="264" t="s">
        <v>137</v>
      </c>
      <c r="D6297" s="266">
        <v>10350.49</v>
      </c>
    </row>
    <row r="6298" spans="1:4" ht="13.5">
      <c r="A6298" s="263">
        <v>93570</v>
      </c>
      <c r="B6298" s="263" t="s">
        <v>941</v>
      </c>
      <c r="C6298" s="264" t="s">
        <v>137</v>
      </c>
      <c r="D6298" s="266">
        <v>14667.41</v>
      </c>
    </row>
    <row r="6299" spans="1:4" ht="13.5">
      <c r="A6299" s="263">
        <v>93571</v>
      </c>
      <c r="B6299" s="263" t="s">
        <v>942</v>
      </c>
      <c r="C6299" s="264" t="s">
        <v>137</v>
      </c>
      <c r="D6299" s="266">
        <v>19365.13</v>
      </c>
    </row>
    <row r="6300" spans="1:4" ht="13.5">
      <c r="A6300" s="263">
        <v>93572</v>
      </c>
      <c r="B6300" s="263" t="s">
        <v>943</v>
      </c>
      <c r="C6300" s="264" t="s">
        <v>137</v>
      </c>
      <c r="D6300" s="266">
        <v>3791.37</v>
      </c>
    </row>
    <row r="6301" spans="1:4" ht="13.5">
      <c r="A6301" s="263">
        <v>94295</v>
      </c>
      <c r="B6301" s="263" t="s">
        <v>743</v>
      </c>
      <c r="C6301" s="264" t="s">
        <v>137</v>
      </c>
      <c r="D6301" s="266">
        <v>4800.21</v>
      </c>
    </row>
    <row r="6302" spans="1:4" ht="13.5">
      <c r="A6302" s="263">
        <v>94296</v>
      </c>
      <c r="B6302" s="263" t="s">
        <v>744</v>
      </c>
      <c r="C6302" s="264" t="s">
        <v>137</v>
      </c>
      <c r="D6302" s="266">
        <v>3016.65</v>
      </c>
    </row>
    <row r="6303" spans="1:4" ht="13.5">
      <c r="A6303" s="263">
        <v>95308</v>
      </c>
      <c r="B6303" s="263" t="s">
        <v>4527</v>
      </c>
      <c r="C6303" s="264" t="s">
        <v>27</v>
      </c>
      <c r="D6303" s="265">
        <v>0.08</v>
      </c>
    </row>
    <row r="6304" spans="1:4" ht="13.5">
      <c r="A6304" s="263">
        <v>95309</v>
      </c>
      <c r="B6304" s="263" t="s">
        <v>4528</v>
      </c>
      <c r="C6304" s="264" t="s">
        <v>27</v>
      </c>
      <c r="D6304" s="265">
        <v>0.12</v>
      </c>
    </row>
    <row r="6305" spans="1:4" ht="13.5">
      <c r="A6305" s="263">
        <v>95310</v>
      </c>
      <c r="B6305" s="263" t="s">
        <v>4529</v>
      </c>
      <c r="C6305" s="264" t="s">
        <v>27</v>
      </c>
      <c r="D6305" s="265">
        <v>0.06</v>
      </c>
    </row>
    <row r="6306" spans="1:4" ht="13.5">
      <c r="A6306" s="263">
        <v>95311</v>
      </c>
      <c r="B6306" s="263" t="s">
        <v>4530</v>
      </c>
      <c r="C6306" s="264" t="s">
        <v>27</v>
      </c>
      <c r="D6306" s="265">
        <v>0.08</v>
      </c>
    </row>
    <row r="6307" spans="1:4" ht="13.5">
      <c r="A6307" s="263">
        <v>95312</v>
      </c>
      <c r="B6307" s="263" t="s">
        <v>4531</v>
      </c>
      <c r="C6307" s="264" t="s">
        <v>27</v>
      </c>
      <c r="D6307" s="265">
        <v>0.11</v>
      </c>
    </row>
    <row r="6308" spans="1:4" ht="13.5">
      <c r="A6308" s="263">
        <v>95313</v>
      </c>
      <c r="B6308" s="263" t="s">
        <v>4532</v>
      </c>
      <c r="C6308" s="264" t="s">
        <v>27</v>
      </c>
      <c r="D6308" s="265">
        <v>0.11</v>
      </c>
    </row>
    <row r="6309" spans="1:4" ht="13.5">
      <c r="A6309" s="263">
        <v>95314</v>
      </c>
      <c r="B6309" s="263" t="s">
        <v>1201</v>
      </c>
      <c r="C6309" s="264" t="s">
        <v>27</v>
      </c>
      <c r="D6309" s="265">
        <v>0.12</v>
      </c>
    </row>
    <row r="6310" spans="1:4" ht="13.5">
      <c r="A6310" s="263">
        <v>95315</v>
      </c>
      <c r="B6310" s="263" t="s">
        <v>4533</v>
      </c>
      <c r="C6310" s="264" t="s">
        <v>27</v>
      </c>
      <c r="D6310" s="265">
        <v>0.12</v>
      </c>
    </row>
    <row r="6311" spans="1:4" ht="13.5">
      <c r="A6311" s="263">
        <v>95316</v>
      </c>
      <c r="B6311" s="263" t="s">
        <v>4534</v>
      </c>
      <c r="C6311" s="264" t="s">
        <v>27</v>
      </c>
      <c r="D6311" s="265">
        <v>0.28000000000000003</v>
      </c>
    </row>
    <row r="6312" spans="1:4" ht="13.5">
      <c r="A6312" s="263">
        <v>95317</v>
      </c>
      <c r="B6312" s="263" t="s">
        <v>4535</v>
      </c>
      <c r="C6312" s="264" t="s">
        <v>27</v>
      </c>
      <c r="D6312" s="265">
        <v>0.13</v>
      </c>
    </row>
    <row r="6313" spans="1:4" ht="13.5">
      <c r="A6313" s="263">
        <v>95318</v>
      </c>
      <c r="B6313" s="263" t="s">
        <v>4536</v>
      </c>
      <c r="C6313" s="264" t="s">
        <v>27</v>
      </c>
      <c r="D6313" s="265">
        <v>0.11</v>
      </c>
    </row>
    <row r="6314" spans="1:4" ht="13.5">
      <c r="A6314" s="263">
        <v>95319</v>
      </c>
      <c r="B6314" s="263" t="s">
        <v>4537</v>
      </c>
      <c r="C6314" s="264" t="s">
        <v>27</v>
      </c>
      <c r="D6314" s="265">
        <v>7.0000000000000007E-2</v>
      </c>
    </row>
    <row r="6315" spans="1:4" ht="13.5">
      <c r="A6315" s="263">
        <v>95320</v>
      </c>
      <c r="B6315" s="263" t="s">
        <v>4538</v>
      </c>
      <c r="C6315" s="264" t="s">
        <v>27</v>
      </c>
      <c r="D6315" s="265">
        <v>0.09</v>
      </c>
    </row>
    <row r="6316" spans="1:4" ht="13.5">
      <c r="A6316" s="263">
        <v>95321</v>
      </c>
      <c r="B6316" s="263" t="s">
        <v>4539</v>
      </c>
      <c r="C6316" s="264" t="s">
        <v>27</v>
      </c>
      <c r="D6316" s="265">
        <v>0.09</v>
      </c>
    </row>
    <row r="6317" spans="1:4" ht="13.5">
      <c r="A6317" s="263">
        <v>95322</v>
      </c>
      <c r="B6317" s="263" t="s">
        <v>4540</v>
      </c>
      <c r="C6317" s="264" t="s">
        <v>27</v>
      </c>
      <c r="D6317" s="265">
        <v>0.03</v>
      </c>
    </row>
    <row r="6318" spans="1:4" ht="13.5">
      <c r="A6318" s="263">
        <v>95323</v>
      </c>
      <c r="B6318" s="263" t="s">
        <v>4541</v>
      </c>
      <c r="C6318" s="264" t="s">
        <v>27</v>
      </c>
      <c r="D6318" s="265">
        <v>0.13</v>
      </c>
    </row>
    <row r="6319" spans="1:4" ht="13.5">
      <c r="A6319" s="263">
        <v>95324</v>
      </c>
      <c r="B6319" s="263" t="s">
        <v>4542</v>
      </c>
      <c r="C6319" s="264" t="s">
        <v>27</v>
      </c>
      <c r="D6319" s="265">
        <v>0.15</v>
      </c>
    </row>
    <row r="6320" spans="1:4" ht="13.5">
      <c r="A6320" s="263">
        <v>95325</v>
      </c>
      <c r="B6320" s="263" t="s">
        <v>4543</v>
      </c>
      <c r="C6320" s="264" t="s">
        <v>27</v>
      </c>
      <c r="D6320" s="265">
        <v>0.12</v>
      </c>
    </row>
    <row r="6321" spans="1:4" ht="13.5">
      <c r="A6321" s="263">
        <v>95326</v>
      </c>
      <c r="B6321" s="263" t="s">
        <v>4544</v>
      </c>
      <c r="C6321" s="264" t="s">
        <v>27</v>
      </c>
      <c r="D6321" s="265">
        <v>0.03</v>
      </c>
    </row>
    <row r="6322" spans="1:4" ht="13.5">
      <c r="A6322" s="263">
        <v>95327</v>
      </c>
      <c r="B6322" s="263" t="s">
        <v>4545</v>
      </c>
      <c r="C6322" s="264" t="s">
        <v>27</v>
      </c>
      <c r="D6322" s="265">
        <v>0.18</v>
      </c>
    </row>
    <row r="6323" spans="1:4" ht="13.5">
      <c r="A6323" s="263">
        <v>95328</v>
      </c>
      <c r="B6323" s="263" t="s">
        <v>4546</v>
      </c>
      <c r="C6323" s="264" t="s">
        <v>27</v>
      </c>
      <c r="D6323" s="265">
        <v>0.11</v>
      </c>
    </row>
    <row r="6324" spans="1:4" ht="13.5">
      <c r="A6324" s="263">
        <v>95329</v>
      </c>
      <c r="B6324" s="263" t="s">
        <v>4547</v>
      </c>
      <c r="C6324" s="264" t="s">
        <v>27</v>
      </c>
      <c r="D6324" s="265">
        <v>0.16</v>
      </c>
    </row>
    <row r="6325" spans="1:4" ht="13.5">
      <c r="A6325" s="263">
        <v>95330</v>
      </c>
      <c r="B6325" s="263" t="s">
        <v>4548</v>
      </c>
      <c r="C6325" s="264" t="s">
        <v>27</v>
      </c>
      <c r="D6325" s="265">
        <v>0.12</v>
      </c>
    </row>
    <row r="6326" spans="1:4" ht="13.5">
      <c r="A6326" s="263">
        <v>95331</v>
      </c>
      <c r="B6326" s="263" t="s">
        <v>4549</v>
      </c>
      <c r="C6326" s="264" t="s">
        <v>27</v>
      </c>
      <c r="D6326" s="265">
        <v>7.0000000000000007E-2</v>
      </c>
    </row>
    <row r="6327" spans="1:4" ht="13.5">
      <c r="A6327" s="263">
        <v>95332</v>
      </c>
      <c r="B6327" s="263" t="s">
        <v>4550</v>
      </c>
      <c r="C6327" s="264" t="s">
        <v>27</v>
      </c>
      <c r="D6327" s="265">
        <v>0.4</v>
      </c>
    </row>
    <row r="6328" spans="1:4" ht="13.5">
      <c r="A6328" s="263">
        <v>95333</v>
      </c>
      <c r="B6328" s="263" t="s">
        <v>4551</v>
      </c>
      <c r="C6328" s="264" t="s">
        <v>27</v>
      </c>
      <c r="D6328" s="265">
        <v>0.4</v>
      </c>
    </row>
    <row r="6329" spans="1:4" ht="13.5">
      <c r="A6329" s="263">
        <v>95334</v>
      </c>
      <c r="B6329" s="263" t="s">
        <v>4552</v>
      </c>
      <c r="C6329" s="264" t="s">
        <v>27</v>
      </c>
      <c r="D6329" s="265">
        <v>0.33</v>
      </c>
    </row>
    <row r="6330" spans="1:4" ht="13.5">
      <c r="A6330" s="263">
        <v>95335</v>
      </c>
      <c r="B6330" s="263" t="s">
        <v>4553</v>
      </c>
      <c r="C6330" s="264" t="s">
        <v>27</v>
      </c>
      <c r="D6330" s="265">
        <v>0.19</v>
      </c>
    </row>
    <row r="6331" spans="1:4" ht="13.5">
      <c r="A6331" s="263">
        <v>95336</v>
      </c>
      <c r="B6331" s="263" t="s">
        <v>4554</v>
      </c>
      <c r="C6331" s="264" t="s">
        <v>27</v>
      </c>
      <c r="D6331" s="265">
        <v>0.12</v>
      </c>
    </row>
    <row r="6332" spans="1:4" ht="13.5">
      <c r="A6332" s="263">
        <v>95337</v>
      </c>
      <c r="B6332" s="263" t="s">
        <v>1202</v>
      </c>
      <c r="C6332" s="264" t="s">
        <v>27</v>
      </c>
      <c r="D6332" s="265">
        <v>0.12</v>
      </c>
    </row>
    <row r="6333" spans="1:4" ht="13.5">
      <c r="A6333" s="263">
        <v>95338</v>
      </c>
      <c r="B6333" s="263" t="s">
        <v>4555</v>
      </c>
      <c r="C6333" s="264" t="s">
        <v>27</v>
      </c>
      <c r="D6333" s="265">
        <v>0.23</v>
      </c>
    </row>
    <row r="6334" spans="1:4" ht="13.5">
      <c r="A6334" s="263">
        <v>95339</v>
      </c>
      <c r="B6334" s="263" t="s">
        <v>4556</v>
      </c>
      <c r="C6334" s="264" t="s">
        <v>27</v>
      </c>
      <c r="D6334" s="265">
        <v>0.18</v>
      </c>
    </row>
    <row r="6335" spans="1:4" ht="13.5">
      <c r="A6335" s="263">
        <v>95340</v>
      </c>
      <c r="B6335" s="263" t="s">
        <v>4557</v>
      </c>
      <c r="C6335" s="264" t="s">
        <v>27</v>
      </c>
      <c r="D6335" s="265">
        <v>0.15</v>
      </c>
    </row>
    <row r="6336" spans="1:4" ht="13.5">
      <c r="A6336" s="263">
        <v>95341</v>
      </c>
      <c r="B6336" s="263" t="s">
        <v>4558</v>
      </c>
      <c r="C6336" s="264" t="s">
        <v>27</v>
      </c>
      <c r="D6336" s="265">
        <v>0.15</v>
      </c>
    </row>
    <row r="6337" spans="1:4" ht="13.5">
      <c r="A6337" s="263">
        <v>95342</v>
      </c>
      <c r="B6337" s="263" t="s">
        <v>4559</v>
      </c>
      <c r="C6337" s="264" t="s">
        <v>27</v>
      </c>
      <c r="D6337" s="265">
        <v>0.09</v>
      </c>
    </row>
    <row r="6338" spans="1:4" ht="13.5">
      <c r="A6338" s="263">
        <v>95343</v>
      </c>
      <c r="B6338" s="263" t="s">
        <v>4560</v>
      </c>
      <c r="C6338" s="264" t="s">
        <v>27</v>
      </c>
      <c r="D6338" s="265">
        <v>0.11</v>
      </c>
    </row>
    <row r="6339" spans="1:4" ht="13.5">
      <c r="A6339" s="263">
        <v>95344</v>
      </c>
      <c r="B6339" s="263" t="s">
        <v>4561</v>
      </c>
      <c r="C6339" s="264" t="s">
        <v>27</v>
      </c>
      <c r="D6339" s="265">
        <v>0.08</v>
      </c>
    </row>
    <row r="6340" spans="1:4" ht="13.5">
      <c r="A6340" s="263">
        <v>95345</v>
      </c>
      <c r="B6340" s="263" t="s">
        <v>4562</v>
      </c>
      <c r="C6340" s="264" t="s">
        <v>27</v>
      </c>
      <c r="D6340" s="265">
        <v>0.36</v>
      </c>
    </row>
    <row r="6341" spans="1:4" ht="13.5">
      <c r="A6341" s="263">
        <v>95346</v>
      </c>
      <c r="B6341" s="263" t="s">
        <v>4563</v>
      </c>
      <c r="C6341" s="264" t="s">
        <v>27</v>
      </c>
      <c r="D6341" s="265">
        <v>0.03</v>
      </c>
    </row>
    <row r="6342" spans="1:4" ht="13.5">
      <c r="A6342" s="263">
        <v>95347</v>
      </c>
      <c r="B6342" s="263" t="s">
        <v>4564</v>
      </c>
      <c r="C6342" s="264" t="s">
        <v>27</v>
      </c>
      <c r="D6342" s="265">
        <v>0.04</v>
      </c>
    </row>
    <row r="6343" spans="1:4" ht="13.5">
      <c r="A6343" s="263">
        <v>95348</v>
      </c>
      <c r="B6343" s="263" t="s">
        <v>4565</v>
      </c>
      <c r="C6343" s="264" t="s">
        <v>27</v>
      </c>
      <c r="D6343" s="265">
        <v>0.05</v>
      </c>
    </row>
    <row r="6344" spans="1:4" ht="13.5">
      <c r="A6344" s="263">
        <v>95349</v>
      </c>
      <c r="B6344" s="263" t="s">
        <v>4566</v>
      </c>
      <c r="C6344" s="264" t="s">
        <v>27</v>
      </c>
      <c r="D6344" s="265">
        <v>0.03</v>
      </c>
    </row>
    <row r="6345" spans="1:4" ht="13.5">
      <c r="A6345" s="263">
        <v>95350</v>
      </c>
      <c r="B6345" s="263" t="s">
        <v>4567</v>
      </c>
      <c r="C6345" s="264" t="s">
        <v>27</v>
      </c>
      <c r="D6345" s="265">
        <v>0.04</v>
      </c>
    </row>
    <row r="6346" spans="1:4" ht="13.5">
      <c r="A6346" s="263">
        <v>95351</v>
      </c>
      <c r="B6346" s="263" t="s">
        <v>4568</v>
      </c>
      <c r="C6346" s="264" t="s">
        <v>27</v>
      </c>
      <c r="D6346" s="265">
        <v>0.15</v>
      </c>
    </row>
    <row r="6347" spans="1:4" ht="13.5">
      <c r="A6347" s="263">
        <v>95352</v>
      </c>
      <c r="B6347" s="263" t="s">
        <v>4569</v>
      </c>
      <c r="C6347" s="264" t="s">
        <v>27</v>
      </c>
      <c r="D6347" s="265">
        <v>0.04</v>
      </c>
    </row>
    <row r="6348" spans="1:4" ht="13.5">
      <c r="A6348" s="263">
        <v>95354</v>
      </c>
      <c r="B6348" s="263" t="s">
        <v>4570</v>
      </c>
      <c r="C6348" s="264" t="s">
        <v>27</v>
      </c>
      <c r="D6348" s="265">
        <v>0.06</v>
      </c>
    </row>
    <row r="6349" spans="1:4" ht="13.5">
      <c r="A6349" s="263">
        <v>95355</v>
      </c>
      <c r="B6349" s="263" t="s">
        <v>4571</v>
      </c>
      <c r="C6349" s="264" t="s">
        <v>27</v>
      </c>
      <c r="D6349" s="265">
        <v>0.06</v>
      </c>
    </row>
    <row r="6350" spans="1:4" ht="13.5">
      <c r="A6350" s="263">
        <v>95356</v>
      </c>
      <c r="B6350" s="263" t="s">
        <v>4572</v>
      </c>
      <c r="C6350" s="264" t="s">
        <v>27</v>
      </c>
      <c r="D6350" s="265">
        <v>7.0000000000000007E-2</v>
      </c>
    </row>
    <row r="6351" spans="1:4" ht="13.5">
      <c r="A6351" s="263">
        <v>95357</v>
      </c>
      <c r="B6351" s="263" t="s">
        <v>4573</v>
      </c>
      <c r="C6351" s="264" t="s">
        <v>27</v>
      </c>
      <c r="D6351" s="265">
        <v>0.11</v>
      </c>
    </row>
    <row r="6352" spans="1:4" ht="13.5">
      <c r="A6352" s="263">
        <v>95358</v>
      </c>
      <c r="B6352" s="263" t="s">
        <v>4574</v>
      </c>
      <c r="C6352" s="264" t="s">
        <v>27</v>
      </c>
      <c r="D6352" s="265">
        <v>0.11</v>
      </c>
    </row>
    <row r="6353" spans="1:4" ht="13.5">
      <c r="A6353" s="263">
        <v>95359</v>
      </c>
      <c r="B6353" s="263" t="s">
        <v>4575</v>
      </c>
      <c r="C6353" s="264" t="s">
        <v>27</v>
      </c>
      <c r="D6353" s="265">
        <v>0.11</v>
      </c>
    </row>
    <row r="6354" spans="1:4" ht="13.5">
      <c r="A6354" s="263">
        <v>95360</v>
      </c>
      <c r="B6354" s="263" t="s">
        <v>4576</v>
      </c>
      <c r="C6354" s="264" t="s">
        <v>27</v>
      </c>
      <c r="D6354" s="265">
        <v>0.08</v>
      </c>
    </row>
    <row r="6355" spans="1:4" ht="13.5">
      <c r="A6355" s="263">
        <v>95361</v>
      </c>
      <c r="B6355" s="263" t="s">
        <v>4577</v>
      </c>
      <c r="C6355" s="264" t="s">
        <v>27</v>
      </c>
      <c r="D6355" s="265">
        <v>0.05</v>
      </c>
    </row>
    <row r="6356" spans="1:4" ht="13.5">
      <c r="A6356" s="263">
        <v>95362</v>
      </c>
      <c r="B6356" s="263" t="s">
        <v>4578</v>
      </c>
      <c r="C6356" s="264" t="s">
        <v>27</v>
      </c>
      <c r="D6356" s="265">
        <v>7.0000000000000007E-2</v>
      </c>
    </row>
    <row r="6357" spans="1:4" ht="13.5">
      <c r="A6357" s="263">
        <v>95363</v>
      </c>
      <c r="B6357" s="263" t="s">
        <v>4579</v>
      </c>
      <c r="C6357" s="264" t="s">
        <v>27</v>
      </c>
      <c r="D6357" s="265">
        <v>0.09</v>
      </c>
    </row>
    <row r="6358" spans="1:4" ht="13.5">
      <c r="A6358" s="263">
        <v>95364</v>
      </c>
      <c r="B6358" s="263" t="s">
        <v>4580</v>
      </c>
      <c r="C6358" s="264" t="s">
        <v>27</v>
      </c>
      <c r="D6358" s="265">
        <v>0.06</v>
      </c>
    </row>
    <row r="6359" spans="1:4" ht="13.5">
      <c r="A6359" s="263">
        <v>95365</v>
      </c>
      <c r="B6359" s="263" t="s">
        <v>4581</v>
      </c>
      <c r="C6359" s="264" t="s">
        <v>27</v>
      </c>
      <c r="D6359" s="265">
        <v>0.08</v>
      </c>
    </row>
    <row r="6360" spans="1:4" ht="13.5">
      <c r="A6360" s="263">
        <v>95366</v>
      </c>
      <c r="B6360" s="263" t="s">
        <v>4582</v>
      </c>
      <c r="C6360" s="264" t="s">
        <v>27</v>
      </c>
      <c r="D6360" s="265">
        <v>0.06</v>
      </c>
    </row>
    <row r="6361" spans="1:4" ht="13.5">
      <c r="A6361" s="263">
        <v>95367</v>
      </c>
      <c r="B6361" s="263" t="s">
        <v>4583</v>
      </c>
      <c r="C6361" s="264" t="s">
        <v>27</v>
      </c>
      <c r="D6361" s="265">
        <v>0.06</v>
      </c>
    </row>
    <row r="6362" spans="1:4" ht="13.5">
      <c r="A6362" s="263">
        <v>95368</v>
      </c>
      <c r="B6362" s="263" t="s">
        <v>4584</v>
      </c>
      <c r="C6362" s="264" t="s">
        <v>27</v>
      </c>
      <c r="D6362" s="265">
        <v>0.12</v>
      </c>
    </row>
    <row r="6363" spans="1:4" ht="13.5">
      <c r="A6363" s="263">
        <v>95369</v>
      </c>
      <c r="B6363" s="263" t="s">
        <v>4585</v>
      </c>
      <c r="C6363" s="264" t="s">
        <v>27</v>
      </c>
      <c r="D6363" s="265">
        <v>7.0000000000000007E-2</v>
      </c>
    </row>
    <row r="6364" spans="1:4" ht="13.5">
      <c r="A6364" s="263">
        <v>95370</v>
      </c>
      <c r="B6364" s="263" t="s">
        <v>4586</v>
      </c>
      <c r="C6364" s="264" t="s">
        <v>27</v>
      </c>
      <c r="D6364" s="265">
        <v>0.17</v>
      </c>
    </row>
    <row r="6365" spans="1:4" ht="13.5">
      <c r="A6365" s="263">
        <v>95371</v>
      </c>
      <c r="B6365" s="263" t="s">
        <v>1203</v>
      </c>
      <c r="C6365" s="264" t="s">
        <v>27</v>
      </c>
      <c r="D6365" s="265">
        <v>0.22</v>
      </c>
    </row>
    <row r="6366" spans="1:4" ht="13.5">
      <c r="A6366" s="263">
        <v>95372</v>
      </c>
      <c r="B6366" s="263" t="s">
        <v>1204</v>
      </c>
      <c r="C6366" s="264" t="s">
        <v>27</v>
      </c>
      <c r="D6366" s="265">
        <v>0.15</v>
      </c>
    </row>
    <row r="6367" spans="1:4" ht="13.5">
      <c r="A6367" s="263">
        <v>95373</v>
      </c>
      <c r="B6367" s="263" t="s">
        <v>4587</v>
      </c>
      <c r="C6367" s="264" t="s">
        <v>27</v>
      </c>
      <c r="D6367" s="265">
        <v>0.17</v>
      </c>
    </row>
    <row r="6368" spans="1:4" ht="13.5">
      <c r="A6368" s="263">
        <v>95374</v>
      </c>
      <c r="B6368" s="263" t="s">
        <v>4588</v>
      </c>
      <c r="C6368" s="264" t="s">
        <v>27</v>
      </c>
      <c r="D6368" s="265">
        <v>0.16</v>
      </c>
    </row>
    <row r="6369" spans="1:4" ht="13.5">
      <c r="A6369" s="263">
        <v>95375</v>
      </c>
      <c r="B6369" s="263" t="s">
        <v>1205</v>
      </c>
      <c r="C6369" s="264" t="s">
        <v>27</v>
      </c>
      <c r="D6369" s="265">
        <v>0.15</v>
      </c>
    </row>
    <row r="6370" spans="1:4" ht="13.5">
      <c r="A6370" s="263">
        <v>95376</v>
      </c>
      <c r="B6370" s="263" t="s">
        <v>4589</v>
      </c>
      <c r="C6370" s="264" t="s">
        <v>27</v>
      </c>
      <c r="D6370" s="265">
        <v>0.03</v>
      </c>
    </row>
    <row r="6371" spans="1:4" ht="13.5">
      <c r="A6371" s="263">
        <v>95377</v>
      </c>
      <c r="B6371" s="263" t="s">
        <v>4590</v>
      </c>
      <c r="C6371" s="264" t="s">
        <v>27</v>
      </c>
      <c r="D6371" s="265">
        <v>0.12</v>
      </c>
    </row>
    <row r="6372" spans="1:4" ht="13.5">
      <c r="A6372" s="263">
        <v>95378</v>
      </c>
      <c r="B6372" s="263" t="s">
        <v>1206</v>
      </c>
      <c r="C6372" s="264" t="s">
        <v>27</v>
      </c>
      <c r="D6372" s="265">
        <v>0.16</v>
      </c>
    </row>
    <row r="6373" spans="1:4" ht="13.5">
      <c r="A6373" s="263">
        <v>95379</v>
      </c>
      <c r="B6373" s="263" t="s">
        <v>1207</v>
      </c>
      <c r="C6373" s="264" t="s">
        <v>27</v>
      </c>
      <c r="D6373" s="265">
        <v>0.11</v>
      </c>
    </row>
    <row r="6374" spans="1:4" ht="13.5">
      <c r="A6374" s="263">
        <v>95380</v>
      </c>
      <c r="B6374" s="263" t="s">
        <v>4591</v>
      </c>
      <c r="C6374" s="264" t="s">
        <v>27</v>
      </c>
      <c r="D6374" s="265">
        <v>0.15</v>
      </c>
    </row>
    <row r="6375" spans="1:4" ht="13.5">
      <c r="A6375" s="263">
        <v>95381</v>
      </c>
      <c r="B6375" s="263" t="s">
        <v>1208</v>
      </c>
      <c r="C6375" s="264" t="s">
        <v>27</v>
      </c>
      <c r="D6375" s="265">
        <v>0.15</v>
      </c>
    </row>
    <row r="6376" spans="1:4" ht="13.5">
      <c r="A6376" s="263">
        <v>95382</v>
      </c>
      <c r="B6376" s="263" t="s">
        <v>4592</v>
      </c>
      <c r="C6376" s="264" t="s">
        <v>27</v>
      </c>
      <c r="D6376" s="265">
        <v>0.14000000000000001</v>
      </c>
    </row>
    <row r="6377" spans="1:4" ht="13.5">
      <c r="A6377" s="263">
        <v>95383</v>
      </c>
      <c r="B6377" s="263" t="s">
        <v>4593</v>
      </c>
      <c r="C6377" s="264" t="s">
        <v>27</v>
      </c>
      <c r="D6377" s="265">
        <v>0.12</v>
      </c>
    </row>
    <row r="6378" spans="1:4" ht="13.5">
      <c r="A6378" s="263">
        <v>95384</v>
      </c>
      <c r="B6378" s="263" t="s">
        <v>4594</v>
      </c>
      <c r="C6378" s="264" t="s">
        <v>27</v>
      </c>
      <c r="D6378" s="265">
        <v>0.15</v>
      </c>
    </row>
    <row r="6379" spans="1:4" ht="13.5">
      <c r="A6379" s="263">
        <v>95385</v>
      </c>
      <c r="B6379" s="263" t="s">
        <v>4595</v>
      </c>
      <c r="C6379" s="264" t="s">
        <v>27</v>
      </c>
      <c r="D6379" s="265">
        <v>0.13</v>
      </c>
    </row>
    <row r="6380" spans="1:4" ht="13.5">
      <c r="A6380" s="263">
        <v>95386</v>
      </c>
      <c r="B6380" s="263" t="s">
        <v>4596</v>
      </c>
      <c r="C6380" s="264" t="s">
        <v>27</v>
      </c>
      <c r="D6380" s="265">
        <v>0.08</v>
      </c>
    </row>
    <row r="6381" spans="1:4" ht="13.5">
      <c r="A6381" s="263">
        <v>95387</v>
      </c>
      <c r="B6381" s="263" t="s">
        <v>4597</v>
      </c>
      <c r="C6381" s="264" t="s">
        <v>27</v>
      </c>
      <c r="D6381" s="265">
        <v>0.14000000000000001</v>
      </c>
    </row>
    <row r="6382" spans="1:4" ht="13.5">
      <c r="A6382" s="263">
        <v>95388</v>
      </c>
      <c r="B6382" s="263" t="s">
        <v>4598</v>
      </c>
      <c r="C6382" s="264" t="s">
        <v>27</v>
      </c>
      <c r="D6382" s="265">
        <v>0.05</v>
      </c>
    </row>
    <row r="6383" spans="1:4" ht="13.5">
      <c r="A6383" s="263">
        <v>95389</v>
      </c>
      <c r="B6383" s="263" t="s">
        <v>4599</v>
      </c>
      <c r="C6383" s="264" t="s">
        <v>27</v>
      </c>
      <c r="D6383" s="265">
        <v>0.05</v>
      </c>
    </row>
    <row r="6384" spans="1:4" ht="13.5">
      <c r="A6384" s="263">
        <v>95390</v>
      </c>
      <c r="B6384" s="263" t="s">
        <v>4600</v>
      </c>
      <c r="C6384" s="264" t="s">
        <v>27</v>
      </c>
      <c r="D6384" s="265">
        <v>0.05</v>
      </c>
    </row>
    <row r="6385" spans="1:4" ht="13.5">
      <c r="A6385" s="263">
        <v>95391</v>
      </c>
      <c r="B6385" s="263" t="s">
        <v>4601</v>
      </c>
      <c r="C6385" s="264" t="s">
        <v>27</v>
      </c>
      <c r="D6385" s="265">
        <v>7.0000000000000007E-2</v>
      </c>
    </row>
    <row r="6386" spans="1:4" ht="13.5">
      <c r="A6386" s="263">
        <v>95392</v>
      </c>
      <c r="B6386" s="263" t="s">
        <v>4602</v>
      </c>
      <c r="C6386" s="264" t="s">
        <v>27</v>
      </c>
      <c r="D6386" s="265">
        <v>0.05</v>
      </c>
    </row>
    <row r="6387" spans="1:4" ht="13.5">
      <c r="A6387" s="263">
        <v>95393</v>
      </c>
      <c r="B6387" s="263" t="s">
        <v>4603</v>
      </c>
      <c r="C6387" s="264" t="s">
        <v>27</v>
      </c>
      <c r="D6387" s="265">
        <v>0.21</v>
      </c>
    </row>
    <row r="6388" spans="1:4" ht="13.5">
      <c r="A6388" s="263">
        <v>95394</v>
      </c>
      <c r="B6388" s="263" t="s">
        <v>4604</v>
      </c>
      <c r="C6388" s="264" t="s">
        <v>27</v>
      </c>
      <c r="D6388" s="265">
        <v>0.38</v>
      </c>
    </row>
    <row r="6389" spans="1:4" ht="13.5">
      <c r="A6389" s="263">
        <v>95395</v>
      </c>
      <c r="B6389" s="263" t="s">
        <v>4605</v>
      </c>
      <c r="C6389" s="264" t="s">
        <v>27</v>
      </c>
      <c r="D6389" s="265">
        <v>0.54</v>
      </c>
    </row>
    <row r="6390" spans="1:4" ht="13.5">
      <c r="A6390" s="263">
        <v>95396</v>
      </c>
      <c r="B6390" s="263" t="s">
        <v>4606</v>
      </c>
      <c r="C6390" s="264" t="s">
        <v>27</v>
      </c>
      <c r="D6390" s="265">
        <v>0.72</v>
      </c>
    </row>
    <row r="6391" spans="1:4" ht="13.5">
      <c r="A6391" s="263">
        <v>95397</v>
      </c>
      <c r="B6391" s="263" t="s">
        <v>4607</v>
      </c>
      <c r="C6391" s="264" t="s">
        <v>27</v>
      </c>
      <c r="D6391" s="265">
        <v>0.06</v>
      </c>
    </row>
    <row r="6392" spans="1:4" ht="13.5">
      <c r="A6392" s="263">
        <v>95398</v>
      </c>
      <c r="B6392" s="263" t="s">
        <v>4608</v>
      </c>
      <c r="C6392" s="264" t="s">
        <v>27</v>
      </c>
      <c r="D6392" s="265">
        <v>0.04</v>
      </c>
    </row>
    <row r="6393" spans="1:4" ht="13.5">
      <c r="A6393" s="263">
        <v>95399</v>
      </c>
      <c r="B6393" s="263" t="s">
        <v>4609</v>
      </c>
      <c r="C6393" s="264" t="s">
        <v>27</v>
      </c>
      <c r="D6393" s="265">
        <v>0.06</v>
      </c>
    </row>
    <row r="6394" spans="1:4" ht="13.5">
      <c r="A6394" s="263">
        <v>95400</v>
      </c>
      <c r="B6394" s="263" t="s">
        <v>4610</v>
      </c>
      <c r="C6394" s="264" t="s">
        <v>27</v>
      </c>
      <c r="D6394" s="265">
        <v>0.06</v>
      </c>
    </row>
    <row r="6395" spans="1:4" ht="13.5">
      <c r="A6395" s="263">
        <v>95401</v>
      </c>
      <c r="B6395" s="263" t="s">
        <v>4611</v>
      </c>
      <c r="C6395" s="264" t="s">
        <v>27</v>
      </c>
      <c r="D6395" s="265">
        <v>0.28999999999999998</v>
      </c>
    </row>
    <row r="6396" spans="1:4" ht="13.5">
      <c r="A6396" s="263">
        <v>95402</v>
      </c>
      <c r="B6396" s="263" t="s">
        <v>4612</v>
      </c>
      <c r="C6396" s="264" t="s">
        <v>27</v>
      </c>
      <c r="D6396" s="265">
        <v>0.93</v>
      </c>
    </row>
    <row r="6397" spans="1:4" ht="13.5">
      <c r="A6397" s="263">
        <v>95403</v>
      </c>
      <c r="B6397" s="263" t="s">
        <v>4613</v>
      </c>
      <c r="C6397" s="264" t="s">
        <v>27</v>
      </c>
      <c r="D6397" s="265">
        <v>1.06</v>
      </c>
    </row>
    <row r="6398" spans="1:4" ht="13.5">
      <c r="A6398" s="263">
        <v>95404</v>
      </c>
      <c r="B6398" s="263" t="s">
        <v>4614</v>
      </c>
      <c r="C6398" s="264" t="s">
        <v>27</v>
      </c>
      <c r="D6398" s="265">
        <v>1.45</v>
      </c>
    </row>
    <row r="6399" spans="1:4" ht="13.5">
      <c r="A6399" s="263">
        <v>95405</v>
      </c>
      <c r="B6399" s="263" t="s">
        <v>4615</v>
      </c>
      <c r="C6399" s="264" t="s">
        <v>27</v>
      </c>
      <c r="D6399" s="265">
        <v>0.45</v>
      </c>
    </row>
    <row r="6400" spans="1:4" ht="13.5">
      <c r="A6400" s="263">
        <v>95406</v>
      </c>
      <c r="B6400" s="263" t="s">
        <v>4616</v>
      </c>
      <c r="C6400" s="264" t="s">
        <v>27</v>
      </c>
      <c r="D6400" s="265">
        <v>0.08</v>
      </c>
    </row>
    <row r="6401" spans="1:4" ht="13.5">
      <c r="A6401" s="263">
        <v>95407</v>
      </c>
      <c r="B6401" s="263" t="s">
        <v>4617</v>
      </c>
      <c r="C6401" s="264" t="s">
        <v>27</v>
      </c>
      <c r="D6401" s="265">
        <v>2.0499999999999998</v>
      </c>
    </row>
    <row r="6402" spans="1:4" ht="13.5">
      <c r="A6402" s="263">
        <v>95408</v>
      </c>
      <c r="B6402" s="263" t="s">
        <v>4618</v>
      </c>
      <c r="C6402" s="264" t="s">
        <v>137</v>
      </c>
      <c r="D6402" s="265">
        <v>6.86</v>
      </c>
    </row>
    <row r="6403" spans="1:4" ht="13.5">
      <c r="A6403" s="263">
        <v>95409</v>
      </c>
      <c r="B6403" s="263" t="s">
        <v>4619</v>
      </c>
      <c r="C6403" s="264" t="s">
        <v>137</v>
      </c>
      <c r="D6403" s="265">
        <v>8.39</v>
      </c>
    </row>
    <row r="6404" spans="1:4" ht="13.5">
      <c r="A6404" s="263">
        <v>95410</v>
      </c>
      <c r="B6404" s="263" t="s">
        <v>4620</v>
      </c>
      <c r="C6404" s="264" t="s">
        <v>137</v>
      </c>
      <c r="D6404" s="265">
        <v>6.33</v>
      </c>
    </row>
    <row r="6405" spans="1:4" ht="13.5">
      <c r="A6405" s="263">
        <v>95411</v>
      </c>
      <c r="B6405" s="263" t="s">
        <v>4621</v>
      </c>
      <c r="C6405" s="264" t="s">
        <v>137</v>
      </c>
      <c r="D6405" s="265">
        <v>6.71</v>
      </c>
    </row>
    <row r="6406" spans="1:4" ht="13.5">
      <c r="A6406" s="263">
        <v>95412</v>
      </c>
      <c r="B6406" s="263" t="s">
        <v>4622</v>
      </c>
      <c r="C6406" s="264" t="s">
        <v>137</v>
      </c>
      <c r="D6406" s="265">
        <v>6.7</v>
      </c>
    </row>
    <row r="6407" spans="1:4" ht="13.5">
      <c r="A6407" s="263">
        <v>95413</v>
      </c>
      <c r="B6407" s="263" t="s">
        <v>4623</v>
      </c>
      <c r="C6407" s="264" t="s">
        <v>137</v>
      </c>
      <c r="D6407" s="265">
        <v>7.1</v>
      </c>
    </row>
    <row r="6408" spans="1:4" ht="13.5">
      <c r="A6408" s="263">
        <v>95414</v>
      </c>
      <c r="B6408" s="263" t="s">
        <v>4624</v>
      </c>
      <c r="C6408" s="264" t="s">
        <v>137</v>
      </c>
      <c r="D6408" s="265">
        <v>28.65</v>
      </c>
    </row>
    <row r="6409" spans="1:4" ht="13.5">
      <c r="A6409" s="263">
        <v>95415</v>
      </c>
      <c r="B6409" s="263" t="s">
        <v>4625</v>
      </c>
      <c r="C6409" s="264" t="s">
        <v>137</v>
      </c>
      <c r="D6409" s="265">
        <v>126.12</v>
      </c>
    </row>
    <row r="6410" spans="1:4" ht="13.5">
      <c r="A6410" s="263">
        <v>95416</v>
      </c>
      <c r="B6410" s="263" t="s">
        <v>4626</v>
      </c>
      <c r="C6410" s="264" t="s">
        <v>137</v>
      </c>
      <c r="D6410" s="265">
        <v>5.72</v>
      </c>
    </row>
    <row r="6411" spans="1:4" ht="13.5">
      <c r="A6411" s="263">
        <v>95417</v>
      </c>
      <c r="B6411" s="263" t="s">
        <v>4627</v>
      </c>
      <c r="C6411" s="264" t="s">
        <v>137</v>
      </c>
      <c r="D6411" s="265">
        <v>143.55000000000001</v>
      </c>
    </row>
    <row r="6412" spans="1:4" ht="13.5">
      <c r="A6412" s="263">
        <v>95418</v>
      </c>
      <c r="B6412" s="263" t="s">
        <v>4628</v>
      </c>
      <c r="C6412" s="264" t="s">
        <v>137</v>
      </c>
      <c r="D6412" s="265">
        <v>196.23</v>
      </c>
    </row>
    <row r="6413" spans="1:4" ht="13.5">
      <c r="A6413" s="263">
        <v>95419</v>
      </c>
      <c r="B6413" s="263" t="s">
        <v>4629</v>
      </c>
      <c r="C6413" s="264" t="s">
        <v>137</v>
      </c>
      <c r="D6413" s="265">
        <v>52.1</v>
      </c>
    </row>
    <row r="6414" spans="1:4" ht="13.5">
      <c r="A6414" s="263">
        <v>95420</v>
      </c>
      <c r="B6414" s="263" t="s">
        <v>4630</v>
      </c>
      <c r="C6414" s="264" t="s">
        <v>137</v>
      </c>
      <c r="D6414" s="265">
        <v>74</v>
      </c>
    </row>
    <row r="6415" spans="1:4" ht="13.5">
      <c r="A6415" s="263">
        <v>95421</v>
      </c>
      <c r="B6415" s="263" t="s">
        <v>4631</v>
      </c>
      <c r="C6415" s="264" t="s">
        <v>137</v>
      </c>
      <c r="D6415" s="265">
        <v>97.84</v>
      </c>
    </row>
    <row r="6416" spans="1:4" ht="13.5">
      <c r="A6416" s="263">
        <v>95422</v>
      </c>
      <c r="B6416" s="263" t="s">
        <v>4632</v>
      </c>
      <c r="C6416" s="264" t="s">
        <v>137</v>
      </c>
      <c r="D6416" s="265">
        <v>39.89</v>
      </c>
    </row>
    <row r="6417" spans="1:4" ht="13.5">
      <c r="A6417" s="263">
        <v>95423</v>
      </c>
      <c r="B6417" s="263" t="s">
        <v>4633</v>
      </c>
      <c r="C6417" s="264" t="s">
        <v>137</v>
      </c>
      <c r="D6417" s="265">
        <v>60.54</v>
      </c>
    </row>
    <row r="6418" spans="1:4" ht="13.5">
      <c r="A6418" s="263">
        <v>95424</v>
      </c>
      <c r="B6418" s="263" t="s">
        <v>4634</v>
      </c>
      <c r="C6418" s="264" t="s">
        <v>137</v>
      </c>
      <c r="D6418" s="265">
        <v>11.84</v>
      </c>
    </row>
    <row r="6419" spans="1:4">
      <c r="A6419" s="268">
        <v>2404</v>
      </c>
      <c r="B6419" s="267" t="s">
        <v>6800</v>
      </c>
      <c r="C6419" s="268" t="s">
        <v>1328</v>
      </c>
      <c r="D6419" s="269">
        <v>95</v>
      </c>
    </row>
    <row r="6420" spans="1:4">
      <c r="A6420" s="268">
        <v>2720</v>
      </c>
      <c r="B6420" s="267" t="s">
        <v>6801</v>
      </c>
      <c r="C6420" s="268" t="s">
        <v>1326</v>
      </c>
      <c r="D6420" s="269">
        <v>159.33000000000001</v>
      </c>
    </row>
    <row r="6421" spans="1:4">
      <c r="A6421" s="268">
        <v>2719</v>
      </c>
      <c r="B6421" s="267" t="s">
        <v>6802</v>
      </c>
      <c r="C6421" s="268" t="s">
        <v>1326</v>
      </c>
      <c r="D6421" s="269">
        <v>135</v>
      </c>
    </row>
    <row r="6422" spans="1:4">
      <c r="A6422" s="268">
        <v>3378</v>
      </c>
      <c r="B6422" s="267" t="s">
        <v>6803</v>
      </c>
      <c r="C6422" s="268" t="s">
        <v>1323</v>
      </c>
      <c r="D6422" s="269">
        <v>50.07</v>
      </c>
    </row>
    <row r="6423" spans="1:4">
      <c r="A6423" s="268">
        <v>3380</v>
      </c>
      <c r="B6423" s="267" t="s">
        <v>6804</v>
      </c>
      <c r="C6423" s="268" t="s">
        <v>1323</v>
      </c>
      <c r="D6423" s="269">
        <v>35.049999999999997</v>
      </c>
    </row>
    <row r="6424" spans="1:4">
      <c r="A6424" s="268">
        <v>3379</v>
      </c>
      <c r="B6424" s="267" t="s">
        <v>6805</v>
      </c>
      <c r="C6424" s="268" t="s">
        <v>1323</v>
      </c>
      <c r="D6424" s="269">
        <v>33.840000000000003</v>
      </c>
    </row>
    <row r="6425" spans="1:4">
      <c r="A6425" s="268">
        <v>13382</v>
      </c>
      <c r="B6425" s="267" t="s">
        <v>6806</v>
      </c>
      <c r="C6425" s="268" t="s">
        <v>1323</v>
      </c>
      <c r="D6425" s="269">
        <v>187.79</v>
      </c>
    </row>
    <row r="6426" spans="1:4">
      <c r="A6426" s="268">
        <v>4126</v>
      </c>
      <c r="B6426" s="267" t="s">
        <v>6807</v>
      </c>
      <c r="C6426" s="268" t="s">
        <v>1323</v>
      </c>
      <c r="D6426" s="269">
        <v>209.97</v>
      </c>
    </row>
    <row r="6427" spans="1:4">
      <c r="A6427" s="268">
        <v>10615</v>
      </c>
      <c r="B6427" s="267" t="s">
        <v>6808</v>
      </c>
      <c r="C6427" s="268" t="s">
        <v>1323</v>
      </c>
      <c r="D6427" s="270">
        <v>46290</v>
      </c>
    </row>
    <row r="6428" spans="1:4">
      <c r="A6428" s="268">
        <v>21136</v>
      </c>
      <c r="B6428" s="267" t="s">
        <v>6809</v>
      </c>
      <c r="C6428" s="268" t="s">
        <v>1327</v>
      </c>
      <c r="D6428" s="269">
        <v>11.67</v>
      </c>
    </row>
    <row r="6429" spans="1:4">
      <c r="A6429" s="268">
        <v>21128</v>
      </c>
      <c r="B6429" s="267" t="s">
        <v>6810</v>
      </c>
      <c r="C6429" s="268" t="s">
        <v>1327</v>
      </c>
      <c r="D6429" s="269">
        <v>9.0299999999999994</v>
      </c>
    </row>
    <row r="6430" spans="1:4">
      <c r="A6430" s="268">
        <v>21130</v>
      </c>
      <c r="B6430" s="267" t="s">
        <v>6811</v>
      </c>
      <c r="C6430" s="268" t="s">
        <v>1327</v>
      </c>
      <c r="D6430" s="269">
        <v>22.8</v>
      </c>
    </row>
    <row r="6431" spans="1:4">
      <c r="A6431" s="268">
        <v>21135</v>
      </c>
      <c r="B6431" s="267" t="s">
        <v>6812</v>
      </c>
      <c r="C6431" s="268" t="s">
        <v>1327</v>
      </c>
      <c r="D6431" s="269">
        <v>22.45</v>
      </c>
    </row>
    <row r="6432" spans="1:4">
      <c r="A6432" s="268">
        <v>38605</v>
      </c>
      <c r="B6432" s="267" t="s">
        <v>6813</v>
      </c>
      <c r="C6432" s="268" t="s">
        <v>1323</v>
      </c>
      <c r="D6432" s="269">
        <v>97.73</v>
      </c>
    </row>
    <row r="6433" spans="1:4">
      <c r="A6433" s="268">
        <v>11270</v>
      </c>
      <c r="B6433" s="267" t="s">
        <v>6814</v>
      </c>
      <c r="C6433" s="268" t="s">
        <v>1323</v>
      </c>
      <c r="D6433" s="269">
        <v>1.81</v>
      </c>
    </row>
    <row r="6434" spans="1:4">
      <c r="A6434" s="268">
        <v>412</v>
      </c>
      <c r="B6434" s="267" t="s">
        <v>6815</v>
      </c>
      <c r="C6434" s="268" t="s">
        <v>1323</v>
      </c>
      <c r="D6434" s="269">
        <v>0.97</v>
      </c>
    </row>
    <row r="6435" spans="1:4">
      <c r="A6435" s="268">
        <v>414</v>
      </c>
      <c r="B6435" s="267" t="s">
        <v>6816</v>
      </c>
      <c r="C6435" s="268" t="s">
        <v>1323</v>
      </c>
      <c r="D6435" s="269">
        <v>0.06</v>
      </c>
    </row>
    <row r="6436" spans="1:4">
      <c r="A6436" s="268">
        <v>410</v>
      </c>
      <c r="B6436" s="267" t="s">
        <v>6817</v>
      </c>
      <c r="C6436" s="268" t="s">
        <v>1323</v>
      </c>
      <c r="D6436" s="269">
        <v>0.15</v>
      </c>
    </row>
    <row r="6437" spans="1:4">
      <c r="A6437" s="268">
        <v>411</v>
      </c>
      <c r="B6437" s="267" t="s">
        <v>6818</v>
      </c>
      <c r="C6437" s="268" t="s">
        <v>1323</v>
      </c>
      <c r="D6437" s="269">
        <v>0.19</v>
      </c>
    </row>
    <row r="6438" spans="1:4">
      <c r="A6438" s="268">
        <v>408</v>
      </c>
      <c r="B6438" s="267" t="s">
        <v>6819</v>
      </c>
      <c r="C6438" s="268" t="s">
        <v>1323</v>
      </c>
      <c r="D6438" s="269">
        <v>0.94</v>
      </c>
    </row>
    <row r="6439" spans="1:4">
      <c r="A6439" s="268">
        <v>39131</v>
      </c>
      <c r="B6439" s="267" t="s">
        <v>6820</v>
      </c>
      <c r="C6439" s="268" t="s">
        <v>1323</v>
      </c>
      <c r="D6439" s="269">
        <v>2.2799999999999998</v>
      </c>
    </row>
    <row r="6440" spans="1:4">
      <c r="A6440" s="268">
        <v>394</v>
      </c>
      <c r="B6440" s="267" t="s">
        <v>6821</v>
      </c>
      <c r="C6440" s="268" t="s">
        <v>1323</v>
      </c>
      <c r="D6440" s="269">
        <v>2.2999999999999998</v>
      </c>
    </row>
    <row r="6441" spans="1:4">
      <c r="A6441" s="268">
        <v>39130</v>
      </c>
      <c r="B6441" s="267" t="s">
        <v>6822</v>
      </c>
      <c r="C6441" s="268" t="s">
        <v>1323</v>
      </c>
      <c r="D6441" s="269">
        <v>2.08</v>
      </c>
    </row>
    <row r="6442" spans="1:4">
      <c r="A6442" s="268">
        <v>395</v>
      </c>
      <c r="B6442" s="267" t="s">
        <v>6823</v>
      </c>
      <c r="C6442" s="268" t="s">
        <v>1323</v>
      </c>
      <c r="D6442" s="269">
        <v>2.2200000000000002</v>
      </c>
    </row>
    <row r="6443" spans="1:4">
      <c r="A6443" s="268">
        <v>39127</v>
      </c>
      <c r="B6443" s="267" t="s">
        <v>6824</v>
      </c>
      <c r="C6443" s="268" t="s">
        <v>1323</v>
      </c>
      <c r="D6443" s="269">
        <v>1.0900000000000001</v>
      </c>
    </row>
    <row r="6444" spans="1:4">
      <c r="A6444" s="268">
        <v>392</v>
      </c>
      <c r="B6444" s="267" t="s">
        <v>6825</v>
      </c>
      <c r="C6444" s="268" t="s">
        <v>1323</v>
      </c>
      <c r="D6444" s="269">
        <v>1.1200000000000001</v>
      </c>
    </row>
    <row r="6445" spans="1:4">
      <c r="A6445" s="268">
        <v>39129</v>
      </c>
      <c r="B6445" s="267" t="s">
        <v>6826</v>
      </c>
      <c r="C6445" s="268" t="s">
        <v>1323</v>
      </c>
      <c r="D6445" s="269">
        <v>1.28</v>
      </c>
    </row>
    <row r="6446" spans="1:4">
      <c r="A6446" s="268">
        <v>393</v>
      </c>
      <c r="B6446" s="267" t="s">
        <v>6827</v>
      </c>
      <c r="C6446" s="268" t="s">
        <v>1323</v>
      </c>
      <c r="D6446" s="269">
        <v>1.34</v>
      </c>
    </row>
    <row r="6447" spans="1:4">
      <c r="A6447" s="268">
        <v>39133</v>
      </c>
      <c r="B6447" s="267" t="s">
        <v>6828</v>
      </c>
      <c r="C6447" s="268" t="s">
        <v>1323</v>
      </c>
      <c r="D6447" s="269">
        <v>2.99</v>
      </c>
    </row>
    <row r="6448" spans="1:4">
      <c r="A6448" s="268">
        <v>397</v>
      </c>
      <c r="B6448" s="267" t="s">
        <v>6829</v>
      </c>
      <c r="C6448" s="268" t="s">
        <v>1323</v>
      </c>
      <c r="D6448" s="269">
        <v>3.3</v>
      </c>
    </row>
    <row r="6449" spans="1:4">
      <c r="A6449" s="268">
        <v>39132</v>
      </c>
      <c r="B6449" s="267" t="s">
        <v>6830</v>
      </c>
      <c r="C6449" s="268" t="s">
        <v>1323</v>
      </c>
      <c r="D6449" s="269">
        <v>2.39</v>
      </c>
    </row>
    <row r="6450" spans="1:4">
      <c r="A6450" s="268">
        <v>396</v>
      </c>
      <c r="B6450" s="267" t="s">
        <v>6831</v>
      </c>
      <c r="C6450" s="268" t="s">
        <v>1323</v>
      </c>
      <c r="D6450" s="269">
        <v>2.56</v>
      </c>
    </row>
    <row r="6451" spans="1:4">
      <c r="A6451" s="268">
        <v>39135</v>
      </c>
      <c r="B6451" s="267" t="s">
        <v>6832</v>
      </c>
      <c r="C6451" s="268" t="s">
        <v>1323</v>
      </c>
      <c r="D6451" s="269">
        <v>4.78</v>
      </c>
    </row>
    <row r="6452" spans="1:4">
      <c r="A6452" s="268">
        <v>39128</v>
      </c>
      <c r="B6452" s="267" t="s">
        <v>6833</v>
      </c>
      <c r="C6452" s="268" t="s">
        <v>1323</v>
      </c>
      <c r="D6452" s="269">
        <v>1.19</v>
      </c>
    </row>
    <row r="6453" spans="1:4">
      <c r="A6453" s="268">
        <v>400</v>
      </c>
      <c r="B6453" s="267" t="s">
        <v>6834</v>
      </c>
      <c r="C6453" s="268" t="s">
        <v>1323</v>
      </c>
      <c r="D6453" s="269">
        <v>1.1599999999999999</v>
      </c>
    </row>
    <row r="6454" spans="1:4">
      <c r="A6454" s="268">
        <v>39125</v>
      </c>
      <c r="B6454" s="267" t="s">
        <v>6835</v>
      </c>
      <c r="C6454" s="268" t="s">
        <v>1323</v>
      </c>
      <c r="D6454" s="269">
        <v>1.19</v>
      </c>
    </row>
    <row r="6455" spans="1:4">
      <c r="A6455" s="268">
        <v>39134</v>
      </c>
      <c r="B6455" s="267" t="s">
        <v>6836</v>
      </c>
      <c r="C6455" s="268" t="s">
        <v>1323</v>
      </c>
      <c r="D6455" s="269">
        <v>3.99</v>
      </c>
    </row>
    <row r="6456" spans="1:4">
      <c r="A6456" s="268">
        <v>398</v>
      </c>
      <c r="B6456" s="267" t="s">
        <v>6837</v>
      </c>
      <c r="C6456" s="268" t="s">
        <v>1323</v>
      </c>
      <c r="D6456" s="269">
        <v>3.67</v>
      </c>
    </row>
    <row r="6457" spans="1:4">
      <c r="A6457" s="268">
        <v>39126</v>
      </c>
      <c r="B6457" s="267" t="s">
        <v>6838</v>
      </c>
      <c r="C6457" s="268" t="s">
        <v>1323</v>
      </c>
      <c r="D6457" s="269">
        <v>5.38</v>
      </c>
    </row>
    <row r="6458" spans="1:4">
      <c r="A6458" s="268">
        <v>399</v>
      </c>
      <c r="B6458" s="267" t="s">
        <v>6839</v>
      </c>
      <c r="C6458" s="268" t="s">
        <v>1323</v>
      </c>
      <c r="D6458" s="269">
        <v>4.74</v>
      </c>
    </row>
    <row r="6459" spans="1:4">
      <c r="A6459" s="268">
        <v>39158</v>
      </c>
      <c r="B6459" s="267" t="s">
        <v>6840</v>
      </c>
      <c r="C6459" s="268" t="s">
        <v>1323</v>
      </c>
      <c r="D6459" s="269">
        <v>12.74</v>
      </c>
    </row>
    <row r="6460" spans="1:4">
      <c r="A6460" s="268">
        <v>39141</v>
      </c>
      <c r="B6460" s="267" t="s">
        <v>6841</v>
      </c>
      <c r="C6460" s="268" t="s">
        <v>1323</v>
      </c>
      <c r="D6460" s="269">
        <v>0.92</v>
      </c>
    </row>
    <row r="6461" spans="1:4">
      <c r="A6461" s="268">
        <v>39140</v>
      </c>
      <c r="B6461" s="267" t="s">
        <v>6842</v>
      </c>
      <c r="C6461" s="268" t="s">
        <v>1323</v>
      </c>
      <c r="D6461" s="269">
        <v>0.84</v>
      </c>
    </row>
    <row r="6462" spans="1:4">
      <c r="A6462" s="268">
        <v>39137</v>
      </c>
      <c r="B6462" s="267" t="s">
        <v>6843</v>
      </c>
      <c r="C6462" s="268" t="s">
        <v>1323</v>
      </c>
      <c r="D6462" s="269">
        <v>0.48</v>
      </c>
    </row>
    <row r="6463" spans="1:4">
      <c r="A6463" s="268">
        <v>39139</v>
      </c>
      <c r="B6463" s="267" t="s">
        <v>6844</v>
      </c>
      <c r="C6463" s="268" t="s">
        <v>1323</v>
      </c>
      <c r="D6463" s="269">
        <v>0.69</v>
      </c>
    </row>
    <row r="6464" spans="1:4">
      <c r="A6464" s="268">
        <v>39143</v>
      </c>
      <c r="B6464" s="267" t="s">
        <v>6845</v>
      </c>
      <c r="C6464" s="268" t="s">
        <v>1323</v>
      </c>
      <c r="D6464" s="269">
        <v>1.91</v>
      </c>
    </row>
    <row r="6465" spans="1:4">
      <c r="A6465" s="268">
        <v>39142</v>
      </c>
      <c r="B6465" s="267" t="s">
        <v>6846</v>
      </c>
      <c r="C6465" s="268" t="s">
        <v>1323</v>
      </c>
      <c r="D6465" s="269">
        <v>1.36</v>
      </c>
    </row>
    <row r="6466" spans="1:4">
      <c r="A6466" s="268">
        <v>39138</v>
      </c>
      <c r="B6466" s="267" t="s">
        <v>6847</v>
      </c>
      <c r="C6466" s="268" t="s">
        <v>1323</v>
      </c>
      <c r="D6466" s="269">
        <v>0.51</v>
      </c>
    </row>
    <row r="6467" spans="1:4">
      <c r="A6467" s="268">
        <v>39136</v>
      </c>
      <c r="B6467" s="267" t="s">
        <v>6848</v>
      </c>
      <c r="C6467" s="268" t="s">
        <v>1323</v>
      </c>
      <c r="D6467" s="269">
        <v>0.34</v>
      </c>
    </row>
    <row r="6468" spans="1:4">
      <c r="A6468" s="268">
        <v>39144</v>
      </c>
      <c r="B6468" s="267" t="s">
        <v>6849</v>
      </c>
      <c r="C6468" s="268" t="s">
        <v>1323</v>
      </c>
      <c r="D6468" s="269">
        <v>2.2200000000000002</v>
      </c>
    </row>
    <row r="6469" spans="1:4">
      <c r="A6469" s="268">
        <v>39145</v>
      </c>
      <c r="B6469" s="267" t="s">
        <v>6850</v>
      </c>
      <c r="C6469" s="268" t="s">
        <v>1323</v>
      </c>
      <c r="D6469" s="269">
        <v>3.66</v>
      </c>
    </row>
    <row r="6470" spans="1:4">
      <c r="A6470" s="268">
        <v>12615</v>
      </c>
      <c r="B6470" s="267" t="s">
        <v>6851</v>
      </c>
      <c r="C6470" s="268" t="s">
        <v>1323</v>
      </c>
      <c r="D6470" s="269">
        <v>3.96</v>
      </c>
    </row>
    <row r="6471" spans="1:4">
      <c r="A6471" s="268">
        <v>11927</v>
      </c>
      <c r="B6471" s="267" t="s">
        <v>6852</v>
      </c>
      <c r="C6471" s="268" t="s">
        <v>1323</v>
      </c>
      <c r="D6471" s="269">
        <v>5.4</v>
      </c>
    </row>
    <row r="6472" spans="1:4">
      <c r="A6472" s="268">
        <v>11928</v>
      </c>
      <c r="B6472" s="267" t="s">
        <v>6853</v>
      </c>
      <c r="C6472" s="268" t="s">
        <v>1323</v>
      </c>
      <c r="D6472" s="269">
        <v>6.19</v>
      </c>
    </row>
    <row r="6473" spans="1:4">
      <c r="A6473" s="268">
        <v>11929</v>
      </c>
      <c r="B6473" s="267" t="s">
        <v>6854</v>
      </c>
      <c r="C6473" s="268" t="s">
        <v>1323</v>
      </c>
      <c r="D6473" s="269">
        <v>9.58</v>
      </c>
    </row>
    <row r="6474" spans="1:4">
      <c r="A6474" s="268">
        <v>36801</v>
      </c>
      <c r="B6474" s="267" t="s">
        <v>6855</v>
      </c>
      <c r="C6474" s="268" t="s">
        <v>1323</v>
      </c>
      <c r="D6474" s="269">
        <v>22.12</v>
      </c>
    </row>
    <row r="6475" spans="1:4">
      <c r="A6475" s="268">
        <v>36246</v>
      </c>
      <c r="B6475" s="267" t="s">
        <v>6856</v>
      </c>
      <c r="C6475" s="268" t="s">
        <v>1327</v>
      </c>
      <c r="D6475" s="269">
        <v>2.13</v>
      </c>
    </row>
    <row r="6476" spans="1:4">
      <c r="A6476" s="268">
        <v>37600</v>
      </c>
      <c r="B6476" s="267" t="s">
        <v>6857</v>
      </c>
      <c r="C6476" s="268" t="s">
        <v>1323</v>
      </c>
      <c r="D6476" s="269">
        <v>49.83</v>
      </c>
    </row>
    <row r="6477" spans="1:4">
      <c r="A6477" s="268">
        <v>37599</v>
      </c>
      <c r="B6477" s="267" t="s">
        <v>6858</v>
      </c>
      <c r="C6477" s="268" t="s">
        <v>1323</v>
      </c>
      <c r="D6477" s="269">
        <v>46.38</v>
      </c>
    </row>
    <row r="6478" spans="1:4">
      <c r="A6478" s="268">
        <v>1</v>
      </c>
      <c r="B6478" s="267" t="s">
        <v>6859</v>
      </c>
      <c r="C6478" s="268" t="s">
        <v>1320</v>
      </c>
      <c r="D6478" s="269">
        <v>60</v>
      </c>
    </row>
    <row r="6479" spans="1:4">
      <c r="A6479" s="268">
        <v>3</v>
      </c>
      <c r="B6479" s="267" t="s">
        <v>6860</v>
      </c>
      <c r="C6479" s="268" t="s">
        <v>1322</v>
      </c>
      <c r="D6479" s="269">
        <v>4.57</v>
      </c>
    </row>
    <row r="6480" spans="1:4">
      <c r="A6480" s="268">
        <v>26</v>
      </c>
      <c r="B6480" s="267" t="s">
        <v>6861</v>
      </c>
      <c r="C6480" s="268" t="s">
        <v>1320</v>
      </c>
      <c r="D6480" s="269">
        <v>4.75</v>
      </c>
    </row>
    <row r="6481" spans="1:4">
      <c r="A6481" s="268">
        <v>20</v>
      </c>
      <c r="B6481" s="267" t="s">
        <v>6862</v>
      </c>
      <c r="C6481" s="268" t="s">
        <v>1320</v>
      </c>
      <c r="D6481" s="269">
        <v>4.78</v>
      </c>
    </row>
    <row r="6482" spans="1:4">
      <c r="A6482" s="268">
        <v>21</v>
      </c>
      <c r="B6482" s="267" t="s">
        <v>6863</v>
      </c>
      <c r="C6482" s="268" t="s">
        <v>1320</v>
      </c>
      <c r="D6482" s="269">
        <v>4.78</v>
      </c>
    </row>
    <row r="6483" spans="1:4">
      <c r="A6483" s="268">
        <v>24</v>
      </c>
      <c r="B6483" s="267" t="s">
        <v>6864</v>
      </c>
      <c r="C6483" s="268" t="s">
        <v>1320</v>
      </c>
      <c r="D6483" s="269">
        <v>4.78</v>
      </c>
    </row>
    <row r="6484" spans="1:4">
      <c r="A6484" s="268">
        <v>25</v>
      </c>
      <c r="B6484" s="267" t="s">
        <v>6865</v>
      </c>
      <c r="C6484" s="268" t="s">
        <v>1320</v>
      </c>
      <c r="D6484" s="269">
        <v>4.78</v>
      </c>
    </row>
    <row r="6485" spans="1:4">
      <c r="A6485" s="268">
        <v>43065</v>
      </c>
      <c r="B6485" s="267" t="s">
        <v>12769</v>
      </c>
      <c r="C6485" s="268" t="s">
        <v>1320</v>
      </c>
      <c r="D6485" s="269">
        <v>7.26</v>
      </c>
    </row>
    <row r="6486" spans="1:4">
      <c r="A6486" s="268">
        <v>34341</v>
      </c>
      <c r="B6486" s="267" t="s">
        <v>6866</v>
      </c>
      <c r="C6486" s="268" t="s">
        <v>1320</v>
      </c>
      <c r="D6486" s="269">
        <v>4.5</v>
      </c>
    </row>
    <row r="6487" spans="1:4">
      <c r="A6487" s="268">
        <v>22</v>
      </c>
      <c r="B6487" s="267" t="s">
        <v>6867</v>
      </c>
      <c r="C6487" s="268" t="s">
        <v>1320</v>
      </c>
      <c r="D6487" s="269">
        <v>5.12</v>
      </c>
    </row>
    <row r="6488" spans="1:4">
      <c r="A6488" s="268">
        <v>23</v>
      </c>
      <c r="B6488" s="267" t="s">
        <v>6868</v>
      </c>
      <c r="C6488" s="268" t="s">
        <v>1320</v>
      </c>
      <c r="D6488" s="269">
        <v>5.07</v>
      </c>
    </row>
    <row r="6489" spans="1:4">
      <c r="A6489" s="268">
        <v>34439</v>
      </c>
      <c r="B6489" s="267" t="s">
        <v>6869</v>
      </c>
      <c r="C6489" s="268" t="s">
        <v>1320</v>
      </c>
      <c r="D6489" s="269">
        <v>5.63</v>
      </c>
    </row>
    <row r="6490" spans="1:4">
      <c r="A6490" s="268">
        <v>34</v>
      </c>
      <c r="B6490" s="267" t="s">
        <v>6870</v>
      </c>
      <c r="C6490" s="268" t="s">
        <v>1320</v>
      </c>
      <c r="D6490" s="269">
        <v>5</v>
      </c>
    </row>
    <row r="6491" spans="1:4">
      <c r="A6491" s="268">
        <v>34441</v>
      </c>
      <c r="B6491" s="267" t="s">
        <v>6871</v>
      </c>
      <c r="C6491" s="268" t="s">
        <v>1320</v>
      </c>
      <c r="D6491" s="269">
        <v>5.33</v>
      </c>
    </row>
    <row r="6492" spans="1:4">
      <c r="A6492" s="268">
        <v>31</v>
      </c>
      <c r="B6492" s="267" t="s">
        <v>6872</v>
      </c>
      <c r="C6492" s="268" t="s">
        <v>1320</v>
      </c>
      <c r="D6492" s="269">
        <v>4.76</v>
      </c>
    </row>
    <row r="6493" spans="1:4">
      <c r="A6493" s="268">
        <v>34443</v>
      </c>
      <c r="B6493" s="267" t="s">
        <v>6873</v>
      </c>
      <c r="C6493" s="268" t="s">
        <v>1320</v>
      </c>
      <c r="D6493" s="269">
        <v>5.33</v>
      </c>
    </row>
    <row r="6494" spans="1:4">
      <c r="A6494" s="268">
        <v>27</v>
      </c>
      <c r="B6494" s="267" t="s">
        <v>6874</v>
      </c>
      <c r="C6494" s="268" t="s">
        <v>1320</v>
      </c>
      <c r="D6494" s="269">
        <v>4.76</v>
      </c>
    </row>
    <row r="6495" spans="1:4">
      <c r="A6495" s="268">
        <v>34446</v>
      </c>
      <c r="B6495" s="267" t="s">
        <v>6875</v>
      </c>
      <c r="C6495" s="268" t="s">
        <v>1320</v>
      </c>
      <c r="D6495" s="269">
        <v>5.33</v>
      </c>
    </row>
    <row r="6496" spans="1:4">
      <c r="A6496" s="268">
        <v>29</v>
      </c>
      <c r="B6496" s="267" t="s">
        <v>6876</v>
      </c>
      <c r="C6496" s="268" t="s">
        <v>1320</v>
      </c>
      <c r="D6496" s="269">
        <v>4.45</v>
      </c>
    </row>
    <row r="6497" spans="1:4">
      <c r="A6497" s="268">
        <v>28</v>
      </c>
      <c r="B6497" s="267" t="s">
        <v>6877</v>
      </c>
      <c r="C6497" s="268" t="s">
        <v>1320</v>
      </c>
      <c r="D6497" s="269">
        <v>5.14</v>
      </c>
    </row>
    <row r="6498" spans="1:4">
      <c r="A6498" s="268">
        <v>34449</v>
      </c>
      <c r="B6498" s="267" t="s">
        <v>6878</v>
      </c>
      <c r="C6498" s="268" t="s">
        <v>1320</v>
      </c>
      <c r="D6498" s="269">
        <v>5.87</v>
      </c>
    </row>
    <row r="6499" spans="1:4">
      <c r="A6499" s="268">
        <v>32</v>
      </c>
      <c r="B6499" s="267" t="s">
        <v>6879</v>
      </c>
      <c r="C6499" s="268" t="s">
        <v>1320</v>
      </c>
      <c r="D6499" s="269">
        <v>5.24</v>
      </c>
    </row>
    <row r="6500" spans="1:4">
      <c r="A6500" s="268">
        <v>33</v>
      </c>
      <c r="B6500" s="267" t="s">
        <v>6880</v>
      </c>
      <c r="C6500" s="268" t="s">
        <v>1320</v>
      </c>
      <c r="D6500" s="269">
        <v>5.88</v>
      </c>
    </row>
    <row r="6501" spans="1:4">
      <c r="A6501" s="268">
        <v>34343</v>
      </c>
      <c r="B6501" s="267" t="s">
        <v>6881</v>
      </c>
      <c r="C6501" s="268" t="s">
        <v>1320</v>
      </c>
      <c r="D6501" s="269">
        <v>5.65</v>
      </c>
    </row>
    <row r="6502" spans="1:4">
      <c r="A6502" s="268">
        <v>34452</v>
      </c>
      <c r="B6502" s="267" t="s">
        <v>6882</v>
      </c>
      <c r="C6502" s="268" t="s">
        <v>1320</v>
      </c>
      <c r="D6502" s="269">
        <v>5.2</v>
      </c>
    </row>
    <row r="6503" spans="1:4">
      <c r="A6503" s="268">
        <v>36</v>
      </c>
      <c r="B6503" s="267" t="s">
        <v>6883</v>
      </c>
      <c r="C6503" s="268" t="s">
        <v>1320</v>
      </c>
      <c r="D6503" s="269">
        <v>4.96</v>
      </c>
    </row>
    <row r="6504" spans="1:4">
      <c r="A6504" s="268">
        <v>34456</v>
      </c>
      <c r="B6504" s="267" t="s">
        <v>6884</v>
      </c>
      <c r="C6504" s="268" t="s">
        <v>1320</v>
      </c>
      <c r="D6504" s="269">
        <v>5.2</v>
      </c>
    </row>
    <row r="6505" spans="1:4">
      <c r="A6505" s="268">
        <v>39</v>
      </c>
      <c r="B6505" s="267" t="s">
        <v>6885</v>
      </c>
      <c r="C6505" s="268" t="s">
        <v>1320</v>
      </c>
      <c r="D6505" s="269">
        <v>4.96</v>
      </c>
    </row>
    <row r="6506" spans="1:4">
      <c r="A6506" s="268">
        <v>34457</v>
      </c>
      <c r="B6506" s="267" t="s">
        <v>6886</v>
      </c>
      <c r="C6506" s="268" t="s">
        <v>1320</v>
      </c>
      <c r="D6506" s="269">
        <v>5.58</v>
      </c>
    </row>
    <row r="6507" spans="1:4">
      <c r="A6507" s="268">
        <v>40</v>
      </c>
      <c r="B6507" s="267" t="s">
        <v>6887</v>
      </c>
      <c r="C6507" s="268" t="s">
        <v>1320</v>
      </c>
      <c r="D6507" s="269">
        <v>5.07</v>
      </c>
    </row>
    <row r="6508" spans="1:4">
      <c r="A6508" s="268">
        <v>34460</v>
      </c>
      <c r="B6508" s="267" t="s">
        <v>6888</v>
      </c>
      <c r="C6508" s="268" t="s">
        <v>1320</v>
      </c>
      <c r="D6508" s="269">
        <v>5.7</v>
      </c>
    </row>
    <row r="6509" spans="1:4">
      <c r="A6509" s="268">
        <v>42</v>
      </c>
      <c r="B6509" s="267" t="s">
        <v>6889</v>
      </c>
      <c r="C6509" s="268" t="s">
        <v>1320</v>
      </c>
      <c r="D6509" s="269">
        <v>5.15</v>
      </c>
    </row>
    <row r="6510" spans="1:4">
      <c r="A6510" s="268">
        <v>38</v>
      </c>
      <c r="B6510" s="267" t="s">
        <v>6890</v>
      </c>
      <c r="C6510" s="268" t="s">
        <v>1320</v>
      </c>
      <c r="D6510" s="269">
        <v>5.73</v>
      </c>
    </row>
    <row r="6511" spans="1:4">
      <c r="A6511" s="268">
        <v>34344</v>
      </c>
      <c r="B6511" s="267" t="s">
        <v>6891</v>
      </c>
      <c r="C6511" s="268" t="s">
        <v>1320</v>
      </c>
      <c r="D6511" s="269">
        <v>7.79</v>
      </c>
    </row>
    <row r="6512" spans="1:4">
      <c r="A6512" s="268">
        <v>20063</v>
      </c>
      <c r="B6512" s="267" t="s">
        <v>6892</v>
      </c>
      <c r="C6512" s="268" t="s">
        <v>1323</v>
      </c>
      <c r="D6512" s="269">
        <v>3.93</v>
      </c>
    </row>
    <row r="6513" spans="1:4">
      <c r="A6513" s="268">
        <v>40410</v>
      </c>
      <c r="B6513" s="267" t="s">
        <v>6893</v>
      </c>
      <c r="C6513" s="268" t="s">
        <v>1323</v>
      </c>
      <c r="D6513" s="269">
        <v>14.06</v>
      </c>
    </row>
    <row r="6514" spans="1:4">
      <c r="A6514" s="268">
        <v>40411</v>
      </c>
      <c r="B6514" s="267" t="s">
        <v>6894</v>
      </c>
      <c r="C6514" s="268" t="s">
        <v>1323</v>
      </c>
      <c r="D6514" s="269">
        <v>15.26</v>
      </c>
    </row>
    <row r="6515" spans="1:4">
      <c r="A6515" s="268">
        <v>40412</v>
      </c>
      <c r="B6515" s="267" t="s">
        <v>6895</v>
      </c>
      <c r="C6515" s="268" t="s">
        <v>1323</v>
      </c>
      <c r="D6515" s="269">
        <v>17.12</v>
      </c>
    </row>
    <row r="6516" spans="1:4">
      <c r="A6516" s="268">
        <v>38838</v>
      </c>
      <c r="B6516" s="267" t="s">
        <v>6896</v>
      </c>
      <c r="C6516" s="268" t="s">
        <v>1323</v>
      </c>
      <c r="D6516" s="269">
        <v>6.27</v>
      </c>
    </row>
    <row r="6517" spans="1:4">
      <c r="A6517" s="268">
        <v>38839</v>
      </c>
      <c r="B6517" s="267" t="s">
        <v>6897</v>
      </c>
      <c r="C6517" s="268" t="s">
        <v>1323</v>
      </c>
      <c r="D6517" s="269">
        <v>7.38</v>
      </c>
    </row>
    <row r="6518" spans="1:4">
      <c r="A6518" s="268">
        <v>55</v>
      </c>
      <c r="B6518" s="267" t="s">
        <v>6898</v>
      </c>
      <c r="C6518" s="268" t="s">
        <v>1323</v>
      </c>
      <c r="D6518" s="269">
        <v>3.8</v>
      </c>
    </row>
    <row r="6519" spans="1:4">
      <c r="A6519" s="268">
        <v>61</v>
      </c>
      <c r="B6519" s="267" t="s">
        <v>6899</v>
      </c>
      <c r="C6519" s="268" t="s">
        <v>1323</v>
      </c>
      <c r="D6519" s="269">
        <v>3.59</v>
      </c>
    </row>
    <row r="6520" spans="1:4">
      <c r="A6520" s="268">
        <v>62</v>
      </c>
      <c r="B6520" s="267" t="s">
        <v>6900</v>
      </c>
      <c r="C6520" s="268" t="s">
        <v>1323</v>
      </c>
      <c r="D6520" s="269">
        <v>7.45</v>
      </c>
    </row>
    <row r="6521" spans="1:4">
      <c r="A6521" s="268">
        <v>77</v>
      </c>
      <c r="B6521" s="267" t="s">
        <v>6901</v>
      </c>
      <c r="C6521" s="268" t="s">
        <v>1323</v>
      </c>
      <c r="D6521" s="269">
        <v>0.71</v>
      </c>
    </row>
    <row r="6522" spans="1:4">
      <c r="A6522" s="268">
        <v>76</v>
      </c>
      <c r="B6522" s="267" t="s">
        <v>6902</v>
      </c>
      <c r="C6522" s="268" t="s">
        <v>1323</v>
      </c>
      <c r="D6522" s="269">
        <v>0.72</v>
      </c>
    </row>
    <row r="6523" spans="1:4">
      <c r="A6523" s="268">
        <v>67</v>
      </c>
      <c r="B6523" s="267" t="s">
        <v>6903</v>
      </c>
      <c r="C6523" s="268" t="s">
        <v>1323</v>
      </c>
      <c r="D6523" s="269">
        <v>6.98</v>
      </c>
    </row>
    <row r="6524" spans="1:4">
      <c r="A6524" s="268">
        <v>71</v>
      </c>
      <c r="B6524" s="267" t="s">
        <v>6904</v>
      </c>
      <c r="C6524" s="268" t="s">
        <v>1323</v>
      </c>
      <c r="D6524" s="269">
        <v>12.82</v>
      </c>
    </row>
    <row r="6525" spans="1:4">
      <c r="A6525" s="268">
        <v>73</v>
      </c>
      <c r="B6525" s="267" t="s">
        <v>6905</v>
      </c>
      <c r="C6525" s="268" t="s">
        <v>1323</v>
      </c>
      <c r="D6525" s="269">
        <v>9.57</v>
      </c>
    </row>
    <row r="6526" spans="1:4">
      <c r="A6526" s="268">
        <v>103</v>
      </c>
      <c r="B6526" s="267" t="s">
        <v>6906</v>
      </c>
      <c r="C6526" s="268" t="s">
        <v>1323</v>
      </c>
      <c r="D6526" s="269">
        <v>28.48</v>
      </c>
    </row>
    <row r="6527" spans="1:4">
      <c r="A6527" s="268">
        <v>107</v>
      </c>
      <c r="B6527" s="267" t="s">
        <v>6907</v>
      </c>
      <c r="C6527" s="268" t="s">
        <v>1323</v>
      </c>
      <c r="D6527" s="269">
        <v>0.44</v>
      </c>
    </row>
    <row r="6528" spans="1:4">
      <c r="A6528" s="268">
        <v>65</v>
      </c>
      <c r="B6528" s="267" t="s">
        <v>6908</v>
      </c>
      <c r="C6528" s="268" t="s">
        <v>1323</v>
      </c>
      <c r="D6528" s="269">
        <v>0.55000000000000004</v>
      </c>
    </row>
    <row r="6529" spans="1:4">
      <c r="A6529" s="268">
        <v>108</v>
      </c>
      <c r="B6529" s="267" t="s">
        <v>6909</v>
      </c>
      <c r="C6529" s="268" t="s">
        <v>1323</v>
      </c>
      <c r="D6529" s="269">
        <v>1.1299999999999999</v>
      </c>
    </row>
    <row r="6530" spans="1:4">
      <c r="A6530" s="268">
        <v>110</v>
      </c>
      <c r="B6530" s="267" t="s">
        <v>6910</v>
      </c>
      <c r="C6530" s="268" t="s">
        <v>1323</v>
      </c>
      <c r="D6530" s="269">
        <v>4.4000000000000004</v>
      </c>
    </row>
    <row r="6531" spans="1:4">
      <c r="A6531" s="268">
        <v>109</v>
      </c>
      <c r="B6531" s="267" t="s">
        <v>6911</v>
      </c>
      <c r="C6531" s="268" t="s">
        <v>1323</v>
      </c>
      <c r="D6531" s="269">
        <v>2.16</v>
      </c>
    </row>
    <row r="6532" spans="1:4">
      <c r="A6532" s="268">
        <v>111</v>
      </c>
      <c r="B6532" s="267" t="s">
        <v>6912</v>
      </c>
      <c r="C6532" s="268" t="s">
        <v>1323</v>
      </c>
      <c r="D6532" s="269">
        <v>5.07</v>
      </c>
    </row>
    <row r="6533" spans="1:4">
      <c r="A6533" s="268">
        <v>112</v>
      </c>
      <c r="B6533" s="267" t="s">
        <v>6913</v>
      </c>
      <c r="C6533" s="268" t="s">
        <v>1323</v>
      </c>
      <c r="D6533" s="269">
        <v>2.76</v>
      </c>
    </row>
    <row r="6534" spans="1:4">
      <c r="A6534" s="268">
        <v>113</v>
      </c>
      <c r="B6534" s="267" t="s">
        <v>6914</v>
      </c>
      <c r="C6534" s="268" t="s">
        <v>1323</v>
      </c>
      <c r="D6534" s="269">
        <v>7.49</v>
      </c>
    </row>
    <row r="6535" spans="1:4">
      <c r="A6535" s="268">
        <v>104</v>
      </c>
      <c r="B6535" s="267" t="s">
        <v>6915</v>
      </c>
      <c r="C6535" s="268" t="s">
        <v>1323</v>
      </c>
      <c r="D6535" s="269">
        <v>10.89</v>
      </c>
    </row>
    <row r="6536" spans="1:4">
      <c r="A6536" s="268">
        <v>102</v>
      </c>
      <c r="B6536" s="267" t="s">
        <v>6916</v>
      </c>
      <c r="C6536" s="268" t="s">
        <v>1323</v>
      </c>
      <c r="D6536" s="269">
        <v>17.89</v>
      </c>
    </row>
    <row r="6537" spans="1:4">
      <c r="A6537" s="268">
        <v>95</v>
      </c>
      <c r="B6537" s="267" t="s">
        <v>6917</v>
      </c>
      <c r="C6537" s="268" t="s">
        <v>1323</v>
      </c>
      <c r="D6537" s="269">
        <v>6.05</v>
      </c>
    </row>
    <row r="6538" spans="1:4">
      <c r="A6538" s="268">
        <v>96</v>
      </c>
      <c r="B6538" s="267" t="s">
        <v>6918</v>
      </c>
      <c r="C6538" s="268" t="s">
        <v>1323</v>
      </c>
      <c r="D6538" s="269">
        <v>6.96</v>
      </c>
    </row>
    <row r="6539" spans="1:4">
      <c r="A6539" s="268">
        <v>97</v>
      </c>
      <c r="B6539" s="267" t="s">
        <v>6919</v>
      </c>
      <c r="C6539" s="268" t="s">
        <v>1323</v>
      </c>
      <c r="D6539" s="269">
        <v>9.0399999999999991</v>
      </c>
    </row>
    <row r="6540" spans="1:4">
      <c r="A6540" s="268">
        <v>98</v>
      </c>
      <c r="B6540" s="267" t="s">
        <v>6920</v>
      </c>
      <c r="C6540" s="268" t="s">
        <v>1323</v>
      </c>
      <c r="D6540" s="269">
        <v>12.19</v>
      </c>
    </row>
    <row r="6541" spans="1:4">
      <c r="A6541" s="268">
        <v>99</v>
      </c>
      <c r="B6541" s="267" t="s">
        <v>6921</v>
      </c>
      <c r="C6541" s="268" t="s">
        <v>1323</v>
      </c>
      <c r="D6541" s="269">
        <v>14.78</v>
      </c>
    </row>
    <row r="6542" spans="1:4">
      <c r="A6542" s="268">
        <v>100</v>
      </c>
      <c r="B6542" s="267" t="s">
        <v>6922</v>
      </c>
      <c r="C6542" s="268" t="s">
        <v>1323</v>
      </c>
      <c r="D6542" s="269">
        <v>20.62</v>
      </c>
    </row>
    <row r="6543" spans="1:4">
      <c r="A6543" s="268">
        <v>75</v>
      </c>
      <c r="B6543" s="267" t="s">
        <v>6923</v>
      </c>
      <c r="C6543" s="268" t="s">
        <v>1323</v>
      </c>
      <c r="D6543" s="269">
        <v>214.94</v>
      </c>
    </row>
    <row r="6544" spans="1:4">
      <c r="A6544" s="268">
        <v>114</v>
      </c>
      <c r="B6544" s="267" t="s">
        <v>6924</v>
      </c>
      <c r="C6544" s="268" t="s">
        <v>1323</v>
      </c>
      <c r="D6544" s="269">
        <v>7.83</v>
      </c>
    </row>
    <row r="6545" spans="1:4">
      <c r="A6545" s="268">
        <v>68</v>
      </c>
      <c r="B6545" s="267" t="s">
        <v>6925</v>
      </c>
      <c r="C6545" s="268" t="s">
        <v>1323</v>
      </c>
      <c r="D6545" s="269">
        <v>11.97</v>
      </c>
    </row>
    <row r="6546" spans="1:4">
      <c r="A6546" s="268">
        <v>86</v>
      </c>
      <c r="B6546" s="267" t="s">
        <v>6926</v>
      </c>
      <c r="C6546" s="268" t="s">
        <v>1323</v>
      </c>
      <c r="D6546" s="269">
        <v>22.26</v>
      </c>
    </row>
    <row r="6547" spans="1:4">
      <c r="A6547" s="268">
        <v>66</v>
      </c>
      <c r="B6547" s="267" t="s">
        <v>6927</v>
      </c>
      <c r="C6547" s="268" t="s">
        <v>1323</v>
      </c>
      <c r="D6547" s="269">
        <v>22.34</v>
      </c>
    </row>
    <row r="6548" spans="1:4">
      <c r="A6548" s="268">
        <v>69</v>
      </c>
      <c r="B6548" s="267" t="s">
        <v>6928</v>
      </c>
      <c r="C6548" s="268" t="s">
        <v>1323</v>
      </c>
      <c r="D6548" s="269">
        <v>34.15</v>
      </c>
    </row>
    <row r="6549" spans="1:4">
      <c r="A6549" s="268">
        <v>83</v>
      </c>
      <c r="B6549" s="267" t="s">
        <v>6929</v>
      </c>
      <c r="C6549" s="268" t="s">
        <v>1323</v>
      </c>
      <c r="D6549" s="269">
        <v>109.08</v>
      </c>
    </row>
    <row r="6550" spans="1:4">
      <c r="A6550" s="268">
        <v>74</v>
      </c>
      <c r="B6550" s="267" t="s">
        <v>6930</v>
      </c>
      <c r="C6550" s="268" t="s">
        <v>1323</v>
      </c>
      <c r="D6550" s="269">
        <v>152.28</v>
      </c>
    </row>
    <row r="6551" spans="1:4">
      <c r="A6551" s="268">
        <v>106</v>
      </c>
      <c r="B6551" s="267" t="s">
        <v>6931</v>
      </c>
      <c r="C6551" s="268" t="s">
        <v>1323</v>
      </c>
      <c r="D6551" s="269">
        <v>231.35</v>
      </c>
    </row>
    <row r="6552" spans="1:4">
      <c r="A6552" s="268">
        <v>87</v>
      </c>
      <c r="B6552" s="267" t="s">
        <v>6932</v>
      </c>
      <c r="C6552" s="268" t="s">
        <v>1323</v>
      </c>
      <c r="D6552" s="269">
        <v>10.99</v>
      </c>
    </row>
    <row r="6553" spans="1:4">
      <c r="A6553" s="268">
        <v>88</v>
      </c>
      <c r="B6553" s="267" t="s">
        <v>6933</v>
      </c>
      <c r="C6553" s="268" t="s">
        <v>1323</v>
      </c>
      <c r="D6553" s="269">
        <v>12.27</v>
      </c>
    </row>
    <row r="6554" spans="1:4">
      <c r="A6554" s="268">
        <v>89</v>
      </c>
      <c r="B6554" s="267" t="s">
        <v>6934</v>
      </c>
      <c r="C6554" s="268" t="s">
        <v>1323</v>
      </c>
      <c r="D6554" s="269">
        <v>18.14</v>
      </c>
    </row>
    <row r="6555" spans="1:4">
      <c r="A6555" s="268">
        <v>90</v>
      </c>
      <c r="B6555" s="267" t="s">
        <v>6935</v>
      </c>
      <c r="C6555" s="268" t="s">
        <v>1323</v>
      </c>
      <c r="D6555" s="269">
        <v>20.79</v>
      </c>
    </row>
    <row r="6556" spans="1:4">
      <c r="A6556" s="268">
        <v>81</v>
      </c>
      <c r="B6556" s="267" t="s">
        <v>6936</v>
      </c>
      <c r="C6556" s="268" t="s">
        <v>1323</v>
      </c>
      <c r="D6556" s="269">
        <v>35.56</v>
      </c>
    </row>
    <row r="6557" spans="1:4">
      <c r="A6557" s="268">
        <v>82</v>
      </c>
      <c r="B6557" s="267" t="s">
        <v>6937</v>
      </c>
      <c r="C6557" s="268" t="s">
        <v>1323</v>
      </c>
      <c r="D6557" s="269">
        <v>138.04</v>
      </c>
    </row>
    <row r="6558" spans="1:4">
      <c r="A6558" s="268">
        <v>105</v>
      </c>
      <c r="B6558" s="267" t="s">
        <v>6938</v>
      </c>
      <c r="C6558" s="268" t="s">
        <v>1323</v>
      </c>
      <c r="D6558" s="269">
        <v>161.61000000000001</v>
      </c>
    </row>
    <row r="6559" spans="1:4">
      <c r="A6559" s="268">
        <v>60</v>
      </c>
      <c r="B6559" s="267" t="s">
        <v>6939</v>
      </c>
      <c r="C6559" s="268" t="s">
        <v>1323</v>
      </c>
      <c r="D6559" s="269">
        <v>4.93</v>
      </c>
    </row>
    <row r="6560" spans="1:4">
      <c r="A6560" s="268">
        <v>72</v>
      </c>
      <c r="B6560" s="267" t="s">
        <v>6940</v>
      </c>
      <c r="C6560" s="268" t="s">
        <v>1323</v>
      </c>
      <c r="D6560" s="269">
        <v>21.74</v>
      </c>
    </row>
    <row r="6561" spans="1:4">
      <c r="A6561" s="268">
        <v>70</v>
      </c>
      <c r="B6561" s="267" t="s">
        <v>6941</v>
      </c>
      <c r="C6561" s="268" t="s">
        <v>1323</v>
      </c>
      <c r="D6561" s="269">
        <v>18.18</v>
      </c>
    </row>
    <row r="6562" spans="1:4">
      <c r="A6562" s="268">
        <v>85</v>
      </c>
      <c r="B6562" s="267" t="s">
        <v>6942</v>
      </c>
      <c r="C6562" s="268" t="s">
        <v>1323</v>
      </c>
      <c r="D6562" s="269">
        <v>26.38</v>
      </c>
    </row>
    <row r="6563" spans="1:4">
      <c r="A6563" s="268">
        <v>84</v>
      </c>
      <c r="B6563" s="267" t="s">
        <v>6943</v>
      </c>
      <c r="C6563" s="268" t="s">
        <v>1323</v>
      </c>
      <c r="D6563" s="269">
        <v>0.3</v>
      </c>
    </row>
    <row r="6564" spans="1:4">
      <c r="A6564" s="268">
        <v>37997</v>
      </c>
      <c r="B6564" s="267" t="s">
        <v>6944</v>
      </c>
      <c r="C6564" s="268" t="s">
        <v>1323</v>
      </c>
      <c r="D6564" s="269">
        <v>7.02</v>
      </c>
    </row>
    <row r="6565" spans="1:4">
      <c r="A6565" s="268">
        <v>37998</v>
      </c>
      <c r="B6565" s="267" t="s">
        <v>6945</v>
      </c>
      <c r="C6565" s="268" t="s">
        <v>1323</v>
      </c>
      <c r="D6565" s="269">
        <v>7.27</v>
      </c>
    </row>
    <row r="6566" spans="1:4">
      <c r="A6566" s="268">
        <v>10899</v>
      </c>
      <c r="B6566" s="267" t="s">
        <v>6946</v>
      </c>
      <c r="C6566" s="268" t="s">
        <v>1323</v>
      </c>
      <c r="D6566" s="269">
        <v>56.43</v>
      </c>
    </row>
    <row r="6567" spans="1:4">
      <c r="A6567" s="268">
        <v>10900</v>
      </c>
      <c r="B6567" s="267" t="s">
        <v>6947</v>
      </c>
      <c r="C6567" s="268" t="s">
        <v>1323</v>
      </c>
      <c r="D6567" s="269">
        <v>44.17</v>
      </c>
    </row>
    <row r="6568" spans="1:4">
      <c r="A6568" s="268">
        <v>46</v>
      </c>
      <c r="B6568" s="267" t="s">
        <v>6948</v>
      </c>
      <c r="C6568" s="268" t="s">
        <v>1323</v>
      </c>
      <c r="D6568" s="269">
        <v>36.89</v>
      </c>
    </row>
    <row r="6569" spans="1:4">
      <c r="A6569" s="268">
        <v>51</v>
      </c>
      <c r="B6569" s="267" t="s">
        <v>6949</v>
      </c>
      <c r="C6569" s="268" t="s">
        <v>1323</v>
      </c>
      <c r="D6569" s="269">
        <v>101.76</v>
      </c>
    </row>
    <row r="6570" spans="1:4">
      <c r="A6570" s="268">
        <v>12863</v>
      </c>
      <c r="B6570" s="267" t="s">
        <v>6950</v>
      </c>
      <c r="C6570" s="268" t="s">
        <v>1323</v>
      </c>
      <c r="D6570" s="269">
        <v>23.44</v>
      </c>
    </row>
    <row r="6571" spans="1:4">
      <c r="A6571" s="268">
        <v>50</v>
      </c>
      <c r="B6571" s="267" t="s">
        <v>6951</v>
      </c>
      <c r="C6571" s="268" t="s">
        <v>1323</v>
      </c>
      <c r="D6571" s="269">
        <v>53.14</v>
      </c>
    </row>
    <row r="6572" spans="1:4">
      <c r="A6572" s="268">
        <v>47</v>
      </c>
      <c r="B6572" s="267" t="s">
        <v>6952</v>
      </c>
      <c r="C6572" s="268" t="s">
        <v>1323</v>
      </c>
      <c r="D6572" s="269">
        <v>63.07</v>
      </c>
    </row>
    <row r="6573" spans="1:4">
      <c r="A6573" s="268">
        <v>48</v>
      </c>
      <c r="B6573" s="267" t="s">
        <v>6953</v>
      </c>
      <c r="C6573" s="268" t="s">
        <v>1323</v>
      </c>
      <c r="D6573" s="269">
        <v>16.45</v>
      </c>
    </row>
    <row r="6574" spans="1:4">
      <c r="A6574" s="268">
        <v>52</v>
      </c>
      <c r="B6574" s="267" t="s">
        <v>6954</v>
      </c>
      <c r="C6574" s="268" t="s">
        <v>1323</v>
      </c>
      <c r="D6574" s="269">
        <v>12.5</v>
      </c>
    </row>
    <row r="6575" spans="1:4">
      <c r="A6575" s="268">
        <v>43</v>
      </c>
      <c r="B6575" s="267" t="s">
        <v>6955</v>
      </c>
      <c r="C6575" s="268" t="s">
        <v>1323</v>
      </c>
      <c r="D6575" s="269">
        <v>42.18</v>
      </c>
    </row>
    <row r="6576" spans="1:4">
      <c r="A6576" s="268">
        <v>4791</v>
      </c>
      <c r="B6576" s="267" t="s">
        <v>6956</v>
      </c>
      <c r="C6576" s="268" t="s">
        <v>1320</v>
      </c>
      <c r="D6576" s="269">
        <v>13.42</v>
      </c>
    </row>
    <row r="6577" spans="1:4">
      <c r="A6577" s="268">
        <v>157</v>
      </c>
      <c r="B6577" s="267" t="s">
        <v>6957</v>
      </c>
      <c r="C6577" s="268" t="s">
        <v>1320</v>
      </c>
      <c r="D6577" s="269">
        <v>93.6</v>
      </c>
    </row>
    <row r="6578" spans="1:4">
      <c r="A6578" s="268">
        <v>156</v>
      </c>
      <c r="B6578" s="267" t="s">
        <v>6958</v>
      </c>
      <c r="C6578" s="268" t="s">
        <v>1320</v>
      </c>
      <c r="D6578" s="269">
        <v>41.78</v>
      </c>
    </row>
    <row r="6579" spans="1:4">
      <c r="A6579" s="268">
        <v>131</v>
      </c>
      <c r="B6579" s="267" t="s">
        <v>6959</v>
      </c>
      <c r="C6579" s="268" t="s">
        <v>1320</v>
      </c>
      <c r="D6579" s="269">
        <v>40.1</v>
      </c>
    </row>
    <row r="6580" spans="1:4">
      <c r="A6580" s="268">
        <v>39719</v>
      </c>
      <c r="B6580" s="267" t="s">
        <v>6960</v>
      </c>
      <c r="C6580" s="268" t="s">
        <v>1322</v>
      </c>
      <c r="D6580" s="269">
        <v>64.83</v>
      </c>
    </row>
    <row r="6581" spans="1:4">
      <c r="A6581" s="268">
        <v>21114</v>
      </c>
      <c r="B6581" s="267" t="s">
        <v>6961</v>
      </c>
      <c r="C6581" s="268" t="s">
        <v>1323</v>
      </c>
      <c r="D6581" s="269">
        <v>13.89</v>
      </c>
    </row>
    <row r="6582" spans="1:4">
      <c r="A6582" s="268">
        <v>119</v>
      </c>
      <c r="B6582" s="267" t="s">
        <v>6962</v>
      </c>
      <c r="C6582" s="268" t="s">
        <v>1323</v>
      </c>
      <c r="D6582" s="269">
        <v>5.48</v>
      </c>
    </row>
    <row r="6583" spans="1:4">
      <c r="A6583" s="268">
        <v>20080</v>
      </c>
      <c r="B6583" s="267" t="s">
        <v>6963</v>
      </c>
      <c r="C6583" s="268" t="s">
        <v>1323</v>
      </c>
      <c r="D6583" s="269">
        <v>15.71</v>
      </c>
    </row>
    <row r="6584" spans="1:4">
      <c r="A6584" s="268">
        <v>122</v>
      </c>
      <c r="B6584" s="267" t="s">
        <v>6964</v>
      </c>
      <c r="C6584" s="268" t="s">
        <v>1323</v>
      </c>
      <c r="D6584" s="269">
        <v>49.5</v>
      </c>
    </row>
    <row r="6585" spans="1:4">
      <c r="A6585" s="268">
        <v>3410</v>
      </c>
      <c r="B6585" s="267" t="s">
        <v>6965</v>
      </c>
      <c r="C6585" s="268" t="s">
        <v>1320</v>
      </c>
      <c r="D6585" s="269">
        <v>19.600000000000001</v>
      </c>
    </row>
    <row r="6586" spans="1:4">
      <c r="A6586" s="268">
        <v>124</v>
      </c>
      <c r="B6586" s="267" t="s">
        <v>6966</v>
      </c>
      <c r="C6586" s="268" t="s">
        <v>1322</v>
      </c>
      <c r="D6586" s="269">
        <v>10.42</v>
      </c>
    </row>
    <row r="6587" spans="1:4">
      <c r="A6587" s="268">
        <v>7334</v>
      </c>
      <c r="B6587" s="267" t="s">
        <v>6967</v>
      </c>
      <c r="C6587" s="268" t="s">
        <v>1322</v>
      </c>
      <c r="D6587" s="269">
        <v>10.33</v>
      </c>
    </row>
    <row r="6588" spans="1:4">
      <c r="A6588" s="268">
        <v>7325</v>
      </c>
      <c r="B6588" s="267" t="s">
        <v>6968</v>
      </c>
      <c r="C6588" s="268" t="s">
        <v>1320</v>
      </c>
      <c r="D6588" s="269">
        <v>4.82</v>
      </c>
    </row>
    <row r="6589" spans="1:4">
      <c r="A6589" s="268">
        <v>123</v>
      </c>
      <c r="B6589" s="267" t="s">
        <v>6969</v>
      </c>
      <c r="C6589" s="268" t="s">
        <v>1322</v>
      </c>
      <c r="D6589" s="269">
        <v>4.63</v>
      </c>
    </row>
    <row r="6590" spans="1:4">
      <c r="A6590" s="268">
        <v>127</v>
      </c>
      <c r="B6590" s="267" t="s">
        <v>6970</v>
      </c>
      <c r="C6590" s="268" t="s">
        <v>1322</v>
      </c>
      <c r="D6590" s="269">
        <v>10.87</v>
      </c>
    </row>
    <row r="6591" spans="1:4">
      <c r="A6591" s="268">
        <v>133</v>
      </c>
      <c r="B6591" s="267" t="s">
        <v>6971</v>
      </c>
      <c r="C6591" s="268" t="s">
        <v>1322</v>
      </c>
      <c r="D6591" s="269">
        <v>4.67</v>
      </c>
    </row>
    <row r="6592" spans="1:4">
      <c r="A6592" s="268">
        <v>37538</v>
      </c>
      <c r="B6592" s="267" t="s">
        <v>6972</v>
      </c>
      <c r="C6592" s="268" t="s">
        <v>1334</v>
      </c>
      <c r="D6592" s="269">
        <v>115.92</v>
      </c>
    </row>
    <row r="6593" spans="1:4">
      <c r="A6593" s="268">
        <v>132</v>
      </c>
      <c r="B6593" s="267" t="s">
        <v>6973</v>
      </c>
      <c r="C6593" s="268" t="s">
        <v>1322</v>
      </c>
      <c r="D6593" s="269">
        <v>5.14</v>
      </c>
    </row>
    <row r="6594" spans="1:4">
      <c r="A6594" s="268">
        <v>13408</v>
      </c>
      <c r="B6594" s="267" t="s">
        <v>6974</v>
      </c>
      <c r="C6594" s="268" t="s">
        <v>1447</v>
      </c>
      <c r="D6594" s="270">
        <v>1826.15</v>
      </c>
    </row>
    <row r="6595" spans="1:4">
      <c r="A6595" s="268">
        <v>37476</v>
      </c>
      <c r="B6595" s="267" t="s">
        <v>6975</v>
      </c>
      <c r="C6595" s="268" t="s">
        <v>1323</v>
      </c>
      <c r="D6595" s="270">
        <v>1883.72</v>
      </c>
    </row>
    <row r="6596" spans="1:4">
      <c r="A6596" s="268">
        <v>37478</v>
      </c>
      <c r="B6596" s="267" t="s">
        <v>6976</v>
      </c>
      <c r="C6596" s="268" t="s">
        <v>1323</v>
      </c>
      <c r="D6596" s="270">
        <v>2664.97</v>
      </c>
    </row>
    <row r="6597" spans="1:4">
      <c r="A6597" s="268">
        <v>37477</v>
      </c>
      <c r="B6597" s="267" t="s">
        <v>6977</v>
      </c>
      <c r="C6597" s="268" t="s">
        <v>1323</v>
      </c>
      <c r="D6597" s="270">
        <v>3260.98</v>
      </c>
    </row>
    <row r="6598" spans="1:4">
      <c r="A6598" s="268">
        <v>37479</v>
      </c>
      <c r="B6598" s="267" t="s">
        <v>6978</v>
      </c>
      <c r="C6598" s="268" t="s">
        <v>1323</v>
      </c>
      <c r="D6598" s="270">
        <v>4077.48</v>
      </c>
    </row>
    <row r="6599" spans="1:4">
      <c r="A6599" s="268">
        <v>4319</v>
      </c>
      <c r="B6599" s="267" t="s">
        <v>6979</v>
      </c>
      <c r="C6599" s="268" t="s">
        <v>1323</v>
      </c>
      <c r="D6599" s="269">
        <v>1.05</v>
      </c>
    </row>
    <row r="6600" spans="1:4">
      <c r="A6600" s="268">
        <v>43064</v>
      </c>
      <c r="B6600" s="267" t="s">
        <v>12770</v>
      </c>
      <c r="C6600" s="268" t="s">
        <v>1320</v>
      </c>
      <c r="D6600" s="269">
        <v>6.66</v>
      </c>
    </row>
    <row r="6601" spans="1:4">
      <c r="A6601" s="268">
        <v>40553</v>
      </c>
      <c r="B6601" s="267" t="s">
        <v>12771</v>
      </c>
      <c r="C6601" s="268" t="s">
        <v>1321</v>
      </c>
      <c r="D6601" s="269">
        <v>34.08</v>
      </c>
    </row>
    <row r="6602" spans="1:4">
      <c r="A6602" s="268">
        <v>13003</v>
      </c>
      <c r="B6602" s="267" t="s">
        <v>6980</v>
      </c>
      <c r="C6602" s="268" t="s">
        <v>1322</v>
      </c>
      <c r="D6602" s="269">
        <v>2.25</v>
      </c>
    </row>
    <row r="6603" spans="1:4">
      <c r="A6603" s="268">
        <v>6114</v>
      </c>
      <c r="B6603" s="267" t="s">
        <v>6981</v>
      </c>
      <c r="C6603" s="268" t="s">
        <v>1326</v>
      </c>
      <c r="D6603" s="269">
        <v>9.02</v>
      </c>
    </row>
    <row r="6604" spans="1:4">
      <c r="A6604" s="268">
        <v>40912</v>
      </c>
      <c r="B6604" s="267" t="s">
        <v>6982</v>
      </c>
      <c r="C6604" s="268" t="s">
        <v>1445</v>
      </c>
      <c r="D6604" s="270">
        <v>1597.96</v>
      </c>
    </row>
    <row r="6605" spans="1:4">
      <c r="A6605" s="268">
        <v>247</v>
      </c>
      <c r="B6605" s="267" t="s">
        <v>6983</v>
      </c>
      <c r="C6605" s="268" t="s">
        <v>1326</v>
      </c>
      <c r="D6605" s="269">
        <v>9.41</v>
      </c>
    </row>
    <row r="6606" spans="1:4">
      <c r="A6606" s="268">
        <v>40919</v>
      </c>
      <c r="B6606" s="267" t="s">
        <v>6984</v>
      </c>
      <c r="C6606" s="268" t="s">
        <v>1445</v>
      </c>
      <c r="D6606" s="270">
        <v>1667.06</v>
      </c>
    </row>
    <row r="6607" spans="1:4">
      <c r="A6607" s="268">
        <v>25958</v>
      </c>
      <c r="B6607" s="267" t="s">
        <v>6985</v>
      </c>
      <c r="C6607" s="268" t="s">
        <v>1326</v>
      </c>
      <c r="D6607" s="269">
        <v>6.69</v>
      </c>
    </row>
    <row r="6608" spans="1:4">
      <c r="A6608" s="268">
        <v>40984</v>
      </c>
      <c r="B6608" s="267" t="s">
        <v>6986</v>
      </c>
      <c r="C6608" s="268" t="s">
        <v>1445</v>
      </c>
      <c r="D6608" s="270">
        <v>1183.81</v>
      </c>
    </row>
    <row r="6609" spans="1:4">
      <c r="A6609" s="268">
        <v>248</v>
      </c>
      <c r="B6609" s="267" t="s">
        <v>6987</v>
      </c>
      <c r="C6609" s="268" t="s">
        <v>1326</v>
      </c>
      <c r="D6609" s="269">
        <v>9.33</v>
      </c>
    </row>
    <row r="6610" spans="1:4">
      <c r="A6610" s="268">
        <v>41086</v>
      </c>
      <c r="B6610" s="267" t="s">
        <v>6988</v>
      </c>
      <c r="C6610" s="268" t="s">
        <v>1445</v>
      </c>
      <c r="D6610" s="270">
        <v>1653.51</v>
      </c>
    </row>
    <row r="6611" spans="1:4">
      <c r="A6611" s="268">
        <v>34466</v>
      </c>
      <c r="B6611" s="267" t="s">
        <v>6989</v>
      </c>
      <c r="C6611" s="268" t="s">
        <v>1326</v>
      </c>
      <c r="D6611" s="269">
        <v>9.33</v>
      </c>
    </row>
    <row r="6612" spans="1:4">
      <c r="A6612" s="268">
        <v>41083</v>
      </c>
      <c r="B6612" s="267" t="s">
        <v>6990</v>
      </c>
      <c r="C6612" s="268" t="s">
        <v>1445</v>
      </c>
      <c r="D6612" s="270">
        <v>1653.51</v>
      </c>
    </row>
    <row r="6613" spans="1:4">
      <c r="A6613" s="268">
        <v>252</v>
      </c>
      <c r="B6613" s="267" t="s">
        <v>6991</v>
      </c>
      <c r="C6613" s="268" t="s">
        <v>1326</v>
      </c>
      <c r="D6613" s="269">
        <v>9.69</v>
      </c>
    </row>
    <row r="6614" spans="1:4">
      <c r="A6614" s="268">
        <v>40909</v>
      </c>
      <c r="B6614" s="267" t="s">
        <v>6992</v>
      </c>
      <c r="C6614" s="268" t="s">
        <v>1445</v>
      </c>
      <c r="D6614" s="270">
        <v>1713.97</v>
      </c>
    </row>
    <row r="6615" spans="1:4">
      <c r="A6615" s="268">
        <v>242</v>
      </c>
      <c r="B6615" s="267" t="s">
        <v>6993</v>
      </c>
      <c r="C6615" s="268" t="s">
        <v>1326</v>
      </c>
      <c r="D6615" s="269">
        <v>12.48</v>
      </c>
    </row>
    <row r="6616" spans="1:4">
      <c r="A6616" s="268">
        <v>41085</v>
      </c>
      <c r="B6616" s="267" t="s">
        <v>6994</v>
      </c>
      <c r="C6616" s="268" t="s">
        <v>1445</v>
      </c>
      <c r="D6616" s="270">
        <v>2211.62</v>
      </c>
    </row>
    <row r="6617" spans="1:4">
      <c r="A6617" s="268">
        <v>427</v>
      </c>
      <c r="B6617" s="267" t="s">
        <v>6995</v>
      </c>
      <c r="C6617" s="268" t="s">
        <v>1323</v>
      </c>
      <c r="D6617" s="269">
        <v>4.99</v>
      </c>
    </row>
    <row r="6618" spans="1:4">
      <c r="A6618" s="268">
        <v>417</v>
      </c>
      <c r="B6618" s="267" t="s">
        <v>6996</v>
      </c>
      <c r="C6618" s="268" t="s">
        <v>1323</v>
      </c>
      <c r="D6618" s="269">
        <v>2.35</v>
      </c>
    </row>
    <row r="6619" spans="1:4">
      <c r="A6619" s="268">
        <v>11273</v>
      </c>
      <c r="B6619" s="267" t="s">
        <v>6997</v>
      </c>
      <c r="C6619" s="268" t="s">
        <v>1323</v>
      </c>
      <c r="D6619" s="269">
        <v>7.3</v>
      </c>
    </row>
    <row r="6620" spans="1:4">
      <c r="A6620" s="268">
        <v>11272</v>
      </c>
      <c r="B6620" s="267" t="s">
        <v>6998</v>
      </c>
      <c r="C6620" s="268" t="s">
        <v>1323</v>
      </c>
      <c r="D6620" s="269">
        <v>4.41</v>
      </c>
    </row>
    <row r="6621" spans="1:4">
      <c r="A6621" s="268">
        <v>11275</v>
      </c>
      <c r="B6621" s="267" t="s">
        <v>6999</v>
      </c>
      <c r="C6621" s="268" t="s">
        <v>1323</v>
      </c>
      <c r="D6621" s="269">
        <v>1.77</v>
      </c>
    </row>
    <row r="6622" spans="1:4">
      <c r="A6622" s="268">
        <v>11274</v>
      </c>
      <c r="B6622" s="267" t="s">
        <v>7000</v>
      </c>
      <c r="C6622" s="268" t="s">
        <v>1323</v>
      </c>
      <c r="D6622" s="269">
        <v>1.35</v>
      </c>
    </row>
    <row r="6623" spans="1:4">
      <c r="A6623" s="268">
        <v>38470</v>
      </c>
      <c r="B6623" s="267" t="s">
        <v>7001</v>
      </c>
      <c r="C6623" s="268" t="s">
        <v>1323</v>
      </c>
      <c r="D6623" s="269">
        <v>34.6</v>
      </c>
    </row>
    <row r="6624" spans="1:4">
      <c r="A6624" s="268">
        <v>38547</v>
      </c>
      <c r="B6624" s="267" t="s">
        <v>7002</v>
      </c>
      <c r="C6624" s="268" t="s">
        <v>1323</v>
      </c>
      <c r="D6624" s="269">
        <v>94.41</v>
      </c>
    </row>
    <row r="6625" spans="1:4">
      <c r="A6625" s="268">
        <v>38469</v>
      </c>
      <c r="B6625" s="267" t="s">
        <v>7003</v>
      </c>
      <c r="C6625" s="268" t="s">
        <v>1323</v>
      </c>
      <c r="D6625" s="269">
        <v>101.52</v>
      </c>
    </row>
    <row r="6626" spans="1:4">
      <c r="A6626" s="268">
        <v>38467</v>
      </c>
      <c r="B6626" s="267" t="s">
        <v>7004</v>
      </c>
      <c r="C6626" s="268" t="s">
        <v>1323</v>
      </c>
      <c r="D6626" s="269">
        <v>57.12</v>
      </c>
    </row>
    <row r="6627" spans="1:4">
      <c r="A6627" s="268">
        <v>38468</v>
      </c>
      <c r="B6627" s="267" t="s">
        <v>7005</v>
      </c>
      <c r="C6627" s="268" t="s">
        <v>1323</v>
      </c>
      <c r="D6627" s="269">
        <v>62.86</v>
      </c>
    </row>
    <row r="6628" spans="1:4">
      <c r="A6628" s="268">
        <v>38471</v>
      </c>
      <c r="B6628" s="267" t="s">
        <v>7006</v>
      </c>
      <c r="C6628" s="268" t="s">
        <v>1323</v>
      </c>
      <c r="D6628" s="269">
        <v>81.63</v>
      </c>
    </row>
    <row r="6629" spans="1:4">
      <c r="A6629" s="268">
        <v>37370</v>
      </c>
      <c r="B6629" s="267" t="s">
        <v>12522</v>
      </c>
      <c r="C6629" s="268" t="s">
        <v>1326</v>
      </c>
      <c r="D6629" s="269">
        <v>2.5299999999999998</v>
      </c>
    </row>
    <row r="6630" spans="1:4">
      <c r="A6630" s="268">
        <v>40862</v>
      </c>
      <c r="B6630" s="267" t="s">
        <v>12523</v>
      </c>
      <c r="C6630" s="268" t="s">
        <v>1445</v>
      </c>
      <c r="D6630" s="269">
        <v>477.21</v>
      </c>
    </row>
    <row r="6631" spans="1:4">
      <c r="A6631" s="268">
        <v>10658</v>
      </c>
      <c r="B6631" s="267" t="s">
        <v>7007</v>
      </c>
      <c r="C6631" s="268" t="s">
        <v>1323</v>
      </c>
      <c r="D6631" s="270">
        <v>6900</v>
      </c>
    </row>
    <row r="6632" spans="1:4">
      <c r="A6632" s="268">
        <v>253</v>
      </c>
      <c r="B6632" s="267" t="s">
        <v>7008</v>
      </c>
      <c r="C6632" s="268" t="s">
        <v>1326</v>
      </c>
      <c r="D6632" s="269">
        <v>12.95</v>
      </c>
    </row>
    <row r="6633" spans="1:4">
      <c r="A6633" s="268">
        <v>40809</v>
      </c>
      <c r="B6633" s="267" t="s">
        <v>7009</v>
      </c>
      <c r="C6633" s="268" t="s">
        <v>1445</v>
      </c>
      <c r="D6633" s="270">
        <v>2290.7399999999998</v>
      </c>
    </row>
    <row r="6634" spans="1:4">
      <c r="A6634" s="268">
        <v>42428</v>
      </c>
      <c r="B6634" s="267" t="s">
        <v>12772</v>
      </c>
      <c r="C6634" s="268" t="s">
        <v>1323</v>
      </c>
      <c r="D6634" s="270">
        <v>1290</v>
      </c>
    </row>
    <row r="6635" spans="1:4">
      <c r="A6635" s="268">
        <v>583</v>
      </c>
      <c r="B6635" s="267" t="s">
        <v>7010</v>
      </c>
      <c r="C6635" s="268" t="s">
        <v>1320</v>
      </c>
      <c r="D6635" s="269">
        <v>21.62</v>
      </c>
    </row>
    <row r="6636" spans="1:4">
      <c r="A6636" s="268">
        <v>299</v>
      </c>
      <c r="B6636" s="267" t="s">
        <v>7011</v>
      </c>
      <c r="C6636" s="268" t="s">
        <v>1323</v>
      </c>
      <c r="D6636" s="269">
        <v>2.2599999999999998</v>
      </c>
    </row>
    <row r="6637" spans="1:4">
      <c r="A6637" s="268">
        <v>298</v>
      </c>
      <c r="B6637" s="267" t="s">
        <v>7012</v>
      </c>
      <c r="C6637" s="268" t="s">
        <v>1323</v>
      </c>
      <c r="D6637" s="269">
        <v>2.27</v>
      </c>
    </row>
    <row r="6638" spans="1:4">
      <c r="A6638" s="268">
        <v>295</v>
      </c>
      <c r="B6638" s="267" t="s">
        <v>7013</v>
      </c>
      <c r="C6638" s="268" t="s">
        <v>1323</v>
      </c>
      <c r="D6638" s="269">
        <v>1.35</v>
      </c>
    </row>
    <row r="6639" spans="1:4">
      <c r="A6639" s="268">
        <v>296</v>
      </c>
      <c r="B6639" s="267" t="s">
        <v>7014</v>
      </c>
      <c r="C6639" s="268" t="s">
        <v>1323</v>
      </c>
      <c r="D6639" s="269">
        <v>1.4</v>
      </c>
    </row>
    <row r="6640" spans="1:4">
      <c r="A6640" s="268">
        <v>297</v>
      </c>
      <c r="B6640" s="267" t="s">
        <v>7015</v>
      </c>
      <c r="C6640" s="268" t="s">
        <v>1323</v>
      </c>
      <c r="D6640" s="269">
        <v>1.98</v>
      </c>
    </row>
    <row r="6641" spans="1:4">
      <c r="A6641" s="268">
        <v>301</v>
      </c>
      <c r="B6641" s="267" t="s">
        <v>7016</v>
      </c>
      <c r="C6641" s="268" t="s">
        <v>1323</v>
      </c>
      <c r="D6641" s="269">
        <v>2.4900000000000002</v>
      </c>
    </row>
    <row r="6642" spans="1:4">
      <c r="A6642" s="268">
        <v>300</v>
      </c>
      <c r="B6642" s="267" t="s">
        <v>7017</v>
      </c>
      <c r="C6642" s="268" t="s">
        <v>1323</v>
      </c>
      <c r="D6642" s="269">
        <v>10.46</v>
      </c>
    </row>
    <row r="6643" spans="1:4">
      <c r="A6643" s="268">
        <v>20084</v>
      </c>
      <c r="B6643" s="267" t="s">
        <v>7018</v>
      </c>
      <c r="C6643" s="268" t="s">
        <v>1323</v>
      </c>
      <c r="D6643" s="269">
        <v>1.35</v>
      </c>
    </row>
    <row r="6644" spans="1:4">
      <c r="A6644" s="268">
        <v>20085</v>
      </c>
      <c r="B6644" s="267" t="s">
        <v>7019</v>
      </c>
      <c r="C6644" s="268" t="s">
        <v>1323</v>
      </c>
      <c r="D6644" s="269">
        <v>1.25</v>
      </c>
    </row>
    <row r="6645" spans="1:4">
      <c r="A6645" s="268">
        <v>311</v>
      </c>
      <c r="B6645" s="267" t="s">
        <v>7020</v>
      </c>
      <c r="C6645" s="268" t="s">
        <v>1323</v>
      </c>
      <c r="D6645" s="269">
        <v>8.09</v>
      </c>
    </row>
    <row r="6646" spans="1:4">
      <c r="A6646" s="268">
        <v>318</v>
      </c>
      <c r="B6646" s="267" t="s">
        <v>7021</v>
      </c>
      <c r="C6646" s="268" t="s">
        <v>1323</v>
      </c>
      <c r="D6646" s="269">
        <v>14.18</v>
      </c>
    </row>
    <row r="6647" spans="1:4">
      <c r="A6647" s="268">
        <v>319</v>
      </c>
      <c r="B6647" s="267" t="s">
        <v>7022</v>
      </c>
      <c r="C6647" s="268" t="s">
        <v>1323</v>
      </c>
      <c r="D6647" s="269">
        <v>26.78</v>
      </c>
    </row>
    <row r="6648" spans="1:4">
      <c r="A6648" s="268">
        <v>320</v>
      </c>
      <c r="B6648" s="267" t="s">
        <v>7023</v>
      </c>
      <c r="C6648" s="268" t="s">
        <v>1323</v>
      </c>
      <c r="D6648" s="269">
        <v>85.15</v>
      </c>
    </row>
    <row r="6649" spans="1:4">
      <c r="A6649" s="268">
        <v>314</v>
      </c>
      <c r="B6649" s="267" t="s">
        <v>7024</v>
      </c>
      <c r="C6649" s="268" t="s">
        <v>1323</v>
      </c>
      <c r="D6649" s="269">
        <v>130.78</v>
      </c>
    </row>
    <row r="6650" spans="1:4">
      <c r="A6650" s="268">
        <v>303</v>
      </c>
      <c r="B6650" s="267" t="s">
        <v>7025</v>
      </c>
      <c r="C6650" s="268" t="s">
        <v>1323</v>
      </c>
      <c r="D6650" s="269">
        <v>3.39</v>
      </c>
    </row>
    <row r="6651" spans="1:4">
      <c r="A6651" s="268">
        <v>304</v>
      </c>
      <c r="B6651" s="267" t="s">
        <v>7026</v>
      </c>
      <c r="C6651" s="268" t="s">
        <v>1323</v>
      </c>
      <c r="D6651" s="269">
        <v>5.18</v>
      </c>
    </row>
    <row r="6652" spans="1:4">
      <c r="A6652" s="268">
        <v>305</v>
      </c>
      <c r="B6652" s="267" t="s">
        <v>7027</v>
      </c>
      <c r="C6652" s="268" t="s">
        <v>1323</v>
      </c>
      <c r="D6652" s="269">
        <v>8.85</v>
      </c>
    </row>
    <row r="6653" spans="1:4">
      <c r="A6653" s="268">
        <v>306</v>
      </c>
      <c r="B6653" s="267" t="s">
        <v>7028</v>
      </c>
      <c r="C6653" s="268" t="s">
        <v>1323</v>
      </c>
      <c r="D6653" s="269">
        <v>10.63</v>
      </c>
    </row>
    <row r="6654" spans="1:4">
      <c r="A6654" s="268">
        <v>307</v>
      </c>
      <c r="B6654" s="267" t="s">
        <v>7029</v>
      </c>
      <c r="C6654" s="268" t="s">
        <v>1323</v>
      </c>
      <c r="D6654" s="269">
        <v>21</v>
      </c>
    </row>
    <row r="6655" spans="1:4">
      <c r="A6655" s="268">
        <v>309</v>
      </c>
      <c r="B6655" s="267" t="s">
        <v>7030</v>
      </c>
      <c r="C6655" s="268" t="s">
        <v>1323</v>
      </c>
      <c r="D6655" s="269">
        <v>43.03</v>
      </c>
    </row>
    <row r="6656" spans="1:4">
      <c r="A6656" s="268">
        <v>310</v>
      </c>
      <c r="B6656" s="267" t="s">
        <v>7031</v>
      </c>
      <c r="C6656" s="268" t="s">
        <v>1323</v>
      </c>
      <c r="D6656" s="269">
        <v>54.57</v>
      </c>
    </row>
    <row r="6657" spans="1:4">
      <c r="A6657" s="268">
        <v>328</v>
      </c>
      <c r="B6657" s="267" t="s">
        <v>7032</v>
      </c>
      <c r="C6657" s="268" t="s">
        <v>1323</v>
      </c>
      <c r="D6657" s="269">
        <v>6.51</v>
      </c>
    </row>
    <row r="6658" spans="1:4">
      <c r="A6658" s="268">
        <v>325</v>
      </c>
      <c r="B6658" s="267" t="s">
        <v>7033</v>
      </c>
      <c r="C6658" s="268" t="s">
        <v>1323</v>
      </c>
      <c r="D6658" s="269">
        <v>2.52</v>
      </c>
    </row>
    <row r="6659" spans="1:4">
      <c r="A6659" s="268">
        <v>20326</v>
      </c>
      <c r="B6659" s="267" t="s">
        <v>7034</v>
      </c>
      <c r="C6659" s="268" t="s">
        <v>1323</v>
      </c>
      <c r="D6659" s="269">
        <v>6.76</v>
      </c>
    </row>
    <row r="6660" spans="1:4">
      <c r="A6660" s="268">
        <v>329</v>
      </c>
      <c r="B6660" s="267" t="s">
        <v>7035</v>
      </c>
      <c r="C6660" s="268" t="s">
        <v>1323</v>
      </c>
      <c r="D6660" s="269">
        <v>8.32</v>
      </c>
    </row>
    <row r="6661" spans="1:4">
      <c r="A6661" s="268">
        <v>308</v>
      </c>
      <c r="B6661" s="267" t="s">
        <v>7036</v>
      </c>
      <c r="C6661" s="268" t="s">
        <v>1323</v>
      </c>
      <c r="D6661" s="269">
        <v>28.04</v>
      </c>
    </row>
    <row r="6662" spans="1:4">
      <c r="A6662" s="268">
        <v>39642</v>
      </c>
      <c r="B6662" s="267" t="s">
        <v>7037</v>
      </c>
      <c r="C6662" s="268" t="s">
        <v>1323</v>
      </c>
      <c r="D6662" s="269">
        <v>1.7</v>
      </c>
    </row>
    <row r="6663" spans="1:4">
      <c r="A6663" s="268">
        <v>39641</v>
      </c>
      <c r="B6663" s="267" t="s">
        <v>7038</v>
      </c>
      <c r="C6663" s="268" t="s">
        <v>1323</v>
      </c>
      <c r="D6663" s="269">
        <v>1.18</v>
      </c>
    </row>
    <row r="6664" spans="1:4">
      <c r="A6664" s="268">
        <v>39643</v>
      </c>
      <c r="B6664" s="267" t="s">
        <v>7039</v>
      </c>
      <c r="C6664" s="268" t="s">
        <v>1323</v>
      </c>
      <c r="D6664" s="269">
        <v>4.7300000000000004</v>
      </c>
    </row>
    <row r="6665" spans="1:4">
      <c r="A6665" s="268">
        <v>39644</v>
      </c>
      <c r="B6665" s="267" t="s">
        <v>7040</v>
      </c>
      <c r="C6665" s="268" t="s">
        <v>1323</v>
      </c>
      <c r="D6665" s="269">
        <v>6.11</v>
      </c>
    </row>
    <row r="6666" spans="1:4">
      <c r="A6666" s="268">
        <v>39645</v>
      </c>
      <c r="B6666" s="267" t="s">
        <v>7041</v>
      </c>
      <c r="C6666" s="268" t="s">
        <v>1323</v>
      </c>
      <c r="D6666" s="269">
        <v>7.89</v>
      </c>
    </row>
    <row r="6667" spans="1:4">
      <c r="A6667" s="268">
        <v>12548</v>
      </c>
      <c r="B6667" s="267" t="s">
        <v>7042</v>
      </c>
      <c r="C6667" s="268" t="s">
        <v>1323</v>
      </c>
      <c r="D6667" s="269">
        <v>94.21</v>
      </c>
    </row>
    <row r="6668" spans="1:4">
      <c r="A6668" s="268">
        <v>13113</v>
      </c>
      <c r="B6668" s="267" t="s">
        <v>7043</v>
      </c>
      <c r="C6668" s="268" t="s">
        <v>1323</v>
      </c>
      <c r="D6668" s="269">
        <v>38.61</v>
      </c>
    </row>
    <row r="6669" spans="1:4">
      <c r="A6669" s="268">
        <v>13114</v>
      </c>
      <c r="B6669" s="267" t="s">
        <v>7044</v>
      </c>
      <c r="C6669" s="268" t="s">
        <v>1323</v>
      </c>
      <c r="D6669" s="269">
        <v>47</v>
      </c>
    </row>
    <row r="6670" spans="1:4">
      <c r="A6670" s="268">
        <v>12530</v>
      </c>
      <c r="B6670" s="267" t="s">
        <v>7045</v>
      </c>
      <c r="C6670" s="268" t="s">
        <v>1323</v>
      </c>
      <c r="D6670" s="269">
        <v>57.27</v>
      </c>
    </row>
    <row r="6671" spans="1:4">
      <c r="A6671" s="268">
        <v>12531</v>
      </c>
      <c r="B6671" s="267" t="s">
        <v>7046</v>
      </c>
      <c r="C6671" s="268" t="s">
        <v>1323</v>
      </c>
      <c r="D6671" s="269">
        <v>64.06</v>
      </c>
    </row>
    <row r="6672" spans="1:4">
      <c r="A6672" s="268">
        <v>12532</v>
      </c>
      <c r="B6672" s="267" t="s">
        <v>7047</v>
      </c>
      <c r="C6672" s="268" t="s">
        <v>1323</v>
      </c>
      <c r="D6672" s="269">
        <v>78.34</v>
      </c>
    </row>
    <row r="6673" spans="1:4">
      <c r="A6673" s="268">
        <v>12533</v>
      </c>
      <c r="B6673" s="267" t="s">
        <v>7048</v>
      </c>
      <c r="C6673" s="268" t="s">
        <v>1323</v>
      </c>
      <c r="D6673" s="269">
        <v>93.45</v>
      </c>
    </row>
    <row r="6674" spans="1:4">
      <c r="A6674" s="268">
        <v>12544</v>
      </c>
      <c r="B6674" s="267" t="s">
        <v>7049</v>
      </c>
      <c r="C6674" s="268" t="s">
        <v>1323</v>
      </c>
      <c r="D6674" s="269">
        <v>114.16</v>
      </c>
    </row>
    <row r="6675" spans="1:4">
      <c r="A6675" s="268">
        <v>12546</v>
      </c>
      <c r="B6675" s="267" t="s">
        <v>7050</v>
      </c>
      <c r="C6675" s="268" t="s">
        <v>1323</v>
      </c>
      <c r="D6675" s="269">
        <v>118.17</v>
      </c>
    </row>
    <row r="6676" spans="1:4">
      <c r="A6676" s="268">
        <v>12547</v>
      </c>
      <c r="B6676" s="267" t="s">
        <v>7051</v>
      </c>
      <c r="C6676" s="268" t="s">
        <v>1323</v>
      </c>
      <c r="D6676" s="269">
        <v>137.41999999999999</v>
      </c>
    </row>
    <row r="6677" spans="1:4">
      <c r="A6677" s="268">
        <v>12551</v>
      </c>
      <c r="B6677" s="267" t="s">
        <v>7052</v>
      </c>
      <c r="C6677" s="268" t="s">
        <v>1323</v>
      </c>
      <c r="D6677" s="269">
        <v>149.63999999999999</v>
      </c>
    </row>
    <row r="6678" spans="1:4">
      <c r="A6678" s="268">
        <v>12563</v>
      </c>
      <c r="B6678" s="267" t="s">
        <v>7053</v>
      </c>
      <c r="C6678" s="268" t="s">
        <v>1323</v>
      </c>
      <c r="D6678" s="269">
        <v>235.04</v>
      </c>
    </row>
    <row r="6679" spans="1:4">
      <c r="A6679" s="268">
        <v>12565</v>
      </c>
      <c r="B6679" s="267" t="s">
        <v>7054</v>
      </c>
      <c r="C6679" s="268" t="s">
        <v>1323</v>
      </c>
      <c r="D6679" s="269">
        <v>369.87</v>
      </c>
    </row>
    <row r="6680" spans="1:4">
      <c r="A6680" s="268">
        <v>12567</v>
      </c>
      <c r="B6680" s="267" t="s">
        <v>7055</v>
      </c>
      <c r="C6680" s="268" t="s">
        <v>1323</v>
      </c>
      <c r="D6680" s="269">
        <v>481.28</v>
      </c>
    </row>
    <row r="6681" spans="1:4">
      <c r="A6681" s="268">
        <v>12568</v>
      </c>
      <c r="B6681" s="267" t="s">
        <v>7056</v>
      </c>
      <c r="C6681" s="268" t="s">
        <v>1323</v>
      </c>
      <c r="D6681" s="269">
        <v>794.67</v>
      </c>
    </row>
    <row r="6682" spans="1:4">
      <c r="A6682" s="268">
        <v>11789</v>
      </c>
      <c r="B6682" s="267" t="s">
        <v>7057</v>
      </c>
      <c r="C6682" s="268" t="s">
        <v>1323</v>
      </c>
      <c r="D6682" s="269">
        <v>0.66</v>
      </c>
    </row>
    <row r="6683" spans="1:4">
      <c r="A6683" s="268">
        <v>20975</v>
      </c>
      <c r="B6683" s="267" t="s">
        <v>7058</v>
      </c>
      <c r="C6683" s="268" t="s">
        <v>1323</v>
      </c>
      <c r="D6683" s="269">
        <v>8.85</v>
      </c>
    </row>
    <row r="6684" spans="1:4">
      <c r="A6684" s="268">
        <v>20976</v>
      </c>
      <c r="B6684" s="267" t="s">
        <v>7059</v>
      </c>
      <c r="C6684" s="268" t="s">
        <v>1323</v>
      </c>
      <c r="D6684" s="269">
        <v>13.37</v>
      </c>
    </row>
    <row r="6685" spans="1:4">
      <c r="A6685" s="268">
        <v>40340</v>
      </c>
      <c r="B6685" s="267" t="s">
        <v>7060</v>
      </c>
      <c r="C6685" s="268" t="s">
        <v>1323</v>
      </c>
      <c r="D6685" s="269">
        <v>65.94</v>
      </c>
    </row>
    <row r="6686" spans="1:4">
      <c r="A6686" s="268">
        <v>40341</v>
      </c>
      <c r="B6686" s="267" t="s">
        <v>7061</v>
      </c>
      <c r="C6686" s="268" t="s">
        <v>1323</v>
      </c>
      <c r="D6686" s="269">
        <v>78.08</v>
      </c>
    </row>
    <row r="6687" spans="1:4">
      <c r="A6687" s="268">
        <v>40342</v>
      </c>
      <c r="B6687" s="267" t="s">
        <v>7062</v>
      </c>
      <c r="C6687" s="268" t="s">
        <v>1323</v>
      </c>
      <c r="D6687" s="269">
        <v>98.98</v>
      </c>
    </row>
    <row r="6688" spans="1:4">
      <c r="A6688" s="268">
        <v>40343</v>
      </c>
      <c r="B6688" s="267" t="s">
        <v>7063</v>
      </c>
      <c r="C6688" s="268" t="s">
        <v>1323</v>
      </c>
      <c r="D6688" s="269">
        <v>121.43</v>
      </c>
    </row>
    <row r="6689" spans="1:4">
      <c r="A6689" s="268">
        <v>40344</v>
      </c>
      <c r="B6689" s="267" t="s">
        <v>7064</v>
      </c>
      <c r="C6689" s="268" t="s">
        <v>1323</v>
      </c>
      <c r="D6689" s="269">
        <v>128.4</v>
      </c>
    </row>
    <row r="6690" spans="1:4">
      <c r="A6690" s="268">
        <v>40345</v>
      </c>
      <c r="B6690" s="267" t="s">
        <v>7065</v>
      </c>
      <c r="C6690" s="268" t="s">
        <v>1323</v>
      </c>
      <c r="D6690" s="269">
        <v>160.31</v>
      </c>
    </row>
    <row r="6691" spans="1:4">
      <c r="A6691" s="268">
        <v>40346</v>
      </c>
      <c r="B6691" s="267" t="s">
        <v>7066</v>
      </c>
      <c r="C6691" s="268" t="s">
        <v>1323</v>
      </c>
      <c r="D6691" s="269">
        <v>150.81</v>
      </c>
    </row>
    <row r="6692" spans="1:4">
      <c r="A6692" s="268">
        <v>40347</v>
      </c>
      <c r="B6692" s="267" t="s">
        <v>7067</v>
      </c>
      <c r="C6692" s="268" t="s">
        <v>1323</v>
      </c>
      <c r="D6692" s="269">
        <v>186.46</v>
      </c>
    </row>
    <row r="6693" spans="1:4">
      <c r="A6693" s="268">
        <v>38840</v>
      </c>
      <c r="B6693" s="267" t="s">
        <v>7068</v>
      </c>
      <c r="C6693" s="268" t="s">
        <v>1323</v>
      </c>
      <c r="D6693" s="269">
        <v>1.76</v>
      </c>
    </row>
    <row r="6694" spans="1:4">
      <c r="A6694" s="268">
        <v>38841</v>
      </c>
      <c r="B6694" s="267" t="s">
        <v>7069</v>
      </c>
      <c r="C6694" s="268" t="s">
        <v>1323</v>
      </c>
      <c r="D6694" s="269">
        <v>1.95</v>
      </c>
    </row>
    <row r="6695" spans="1:4">
      <c r="A6695" s="268">
        <v>38842</v>
      </c>
      <c r="B6695" s="267" t="s">
        <v>7070</v>
      </c>
      <c r="C6695" s="268" t="s">
        <v>1323</v>
      </c>
      <c r="D6695" s="269">
        <v>3.85</v>
      </c>
    </row>
    <row r="6696" spans="1:4">
      <c r="A6696" s="268">
        <v>38843</v>
      </c>
      <c r="B6696" s="267" t="s">
        <v>7071</v>
      </c>
      <c r="C6696" s="268" t="s">
        <v>1323</v>
      </c>
      <c r="D6696" s="269">
        <v>6.01</v>
      </c>
    </row>
    <row r="6697" spans="1:4">
      <c r="A6697" s="268">
        <v>13761</v>
      </c>
      <c r="B6697" s="267" t="s">
        <v>7072</v>
      </c>
      <c r="C6697" s="268" t="s">
        <v>1323</v>
      </c>
      <c r="D6697" s="270">
        <v>3514.18</v>
      </c>
    </row>
    <row r="6698" spans="1:4">
      <c r="A6698" s="268">
        <v>12888</v>
      </c>
      <c r="B6698" s="267" t="s">
        <v>7073</v>
      </c>
      <c r="C6698" s="268" t="s">
        <v>1446</v>
      </c>
      <c r="D6698" s="269">
        <v>111.22</v>
      </c>
    </row>
    <row r="6699" spans="1:4">
      <c r="A6699" s="268">
        <v>12889</v>
      </c>
      <c r="B6699" s="267" t="s">
        <v>7074</v>
      </c>
      <c r="C6699" s="268" t="s">
        <v>1446</v>
      </c>
      <c r="D6699" s="269">
        <v>72.63</v>
      </c>
    </row>
    <row r="6700" spans="1:4">
      <c r="A6700" s="268">
        <v>4814</v>
      </c>
      <c r="B6700" s="267" t="s">
        <v>7075</v>
      </c>
      <c r="C6700" s="268" t="s">
        <v>1323</v>
      </c>
      <c r="D6700" s="269">
        <v>120.55</v>
      </c>
    </row>
    <row r="6701" spans="1:4">
      <c r="A6701" s="268">
        <v>25967</v>
      </c>
      <c r="B6701" s="267" t="s">
        <v>7076</v>
      </c>
      <c r="C6701" s="268" t="s">
        <v>1323</v>
      </c>
      <c r="D6701" s="270">
        <v>1522.66</v>
      </c>
    </row>
    <row r="6702" spans="1:4">
      <c r="A6702" s="268">
        <v>6122</v>
      </c>
      <c r="B6702" s="267" t="s">
        <v>7077</v>
      </c>
      <c r="C6702" s="268" t="s">
        <v>1326</v>
      </c>
      <c r="D6702" s="269">
        <v>12.45</v>
      </c>
    </row>
    <row r="6703" spans="1:4">
      <c r="A6703" s="268">
        <v>40810</v>
      </c>
      <c r="B6703" s="267" t="s">
        <v>7078</v>
      </c>
      <c r="C6703" s="268" t="s">
        <v>1445</v>
      </c>
      <c r="D6703" s="270">
        <v>2204.0700000000002</v>
      </c>
    </row>
    <row r="6704" spans="1:4">
      <c r="A6704" s="268">
        <v>21100</v>
      </c>
      <c r="B6704" s="267" t="s">
        <v>7079</v>
      </c>
      <c r="C6704" s="268" t="s">
        <v>1323</v>
      </c>
      <c r="D6704" s="270">
        <v>2531.67</v>
      </c>
    </row>
    <row r="6705" spans="1:4">
      <c r="A6705" s="268">
        <v>11816</v>
      </c>
      <c r="B6705" s="267" t="s">
        <v>7080</v>
      </c>
      <c r="C6705" s="268" t="s">
        <v>1323</v>
      </c>
      <c r="D6705" s="270">
        <v>2699.5</v>
      </c>
    </row>
    <row r="6706" spans="1:4">
      <c r="A6706" s="268">
        <v>11814</v>
      </c>
      <c r="B6706" s="267" t="s">
        <v>7081</v>
      </c>
      <c r="C6706" s="268" t="s">
        <v>1323</v>
      </c>
      <c r="D6706" s="270">
        <v>5876.13</v>
      </c>
    </row>
    <row r="6707" spans="1:4">
      <c r="A6707" s="268">
        <v>14186</v>
      </c>
      <c r="B6707" s="267" t="s">
        <v>7082</v>
      </c>
      <c r="C6707" s="268" t="s">
        <v>1323</v>
      </c>
      <c r="D6707" s="270">
        <v>7378.28</v>
      </c>
    </row>
    <row r="6708" spans="1:4">
      <c r="A6708" s="268">
        <v>14185</v>
      </c>
      <c r="B6708" s="267" t="s">
        <v>7083</v>
      </c>
      <c r="C6708" s="268" t="s">
        <v>1323</v>
      </c>
      <c r="D6708" s="270">
        <v>9557.75</v>
      </c>
    </row>
    <row r="6709" spans="1:4">
      <c r="A6709" s="268">
        <v>11811</v>
      </c>
      <c r="B6709" s="267" t="s">
        <v>7084</v>
      </c>
      <c r="C6709" s="268" t="s">
        <v>1323</v>
      </c>
      <c r="D6709" s="270">
        <v>3654.52</v>
      </c>
    </row>
    <row r="6710" spans="1:4">
      <c r="A6710" s="268">
        <v>26038</v>
      </c>
      <c r="B6710" s="267" t="s">
        <v>7085</v>
      </c>
      <c r="C6710" s="268" t="s">
        <v>1323</v>
      </c>
      <c r="D6710" s="270">
        <v>202992.51</v>
      </c>
    </row>
    <row r="6711" spans="1:4">
      <c r="A6711" s="268">
        <v>34482</v>
      </c>
      <c r="B6711" s="267" t="s">
        <v>7086</v>
      </c>
      <c r="C6711" s="268" t="s">
        <v>1323</v>
      </c>
      <c r="D6711" s="270">
        <v>4202.34</v>
      </c>
    </row>
    <row r="6712" spans="1:4">
      <c r="A6712" s="268">
        <v>34469</v>
      </c>
      <c r="B6712" s="267" t="s">
        <v>7087</v>
      </c>
      <c r="C6712" s="268" t="s">
        <v>1323</v>
      </c>
      <c r="D6712" s="270">
        <v>6500.5</v>
      </c>
    </row>
    <row r="6713" spans="1:4">
      <c r="A6713" s="268">
        <v>34472</v>
      </c>
      <c r="B6713" s="267" t="s">
        <v>7088</v>
      </c>
      <c r="C6713" s="268" t="s">
        <v>1323</v>
      </c>
      <c r="D6713" s="270">
        <v>2000</v>
      </c>
    </row>
    <row r="6714" spans="1:4">
      <c r="A6714" s="268">
        <v>34476</v>
      </c>
      <c r="B6714" s="267" t="s">
        <v>7089</v>
      </c>
      <c r="C6714" s="268" t="s">
        <v>1323</v>
      </c>
      <c r="D6714" s="270">
        <v>3390.28</v>
      </c>
    </row>
    <row r="6715" spans="1:4">
      <c r="A6715" s="268">
        <v>34477</v>
      </c>
      <c r="B6715" s="267" t="s">
        <v>7090</v>
      </c>
      <c r="C6715" s="268" t="s">
        <v>1323</v>
      </c>
      <c r="D6715" s="270">
        <v>4499.5600000000004</v>
      </c>
    </row>
    <row r="6716" spans="1:4">
      <c r="A6716" s="268">
        <v>39847</v>
      </c>
      <c r="B6716" s="267" t="s">
        <v>7091</v>
      </c>
      <c r="C6716" s="268" t="s">
        <v>1323</v>
      </c>
      <c r="D6716" s="270">
        <v>1687.22</v>
      </c>
    </row>
    <row r="6717" spans="1:4">
      <c r="A6717" s="268">
        <v>39844</v>
      </c>
      <c r="B6717" s="267" t="s">
        <v>7092</v>
      </c>
      <c r="C6717" s="268" t="s">
        <v>1323</v>
      </c>
      <c r="D6717" s="270">
        <v>2490</v>
      </c>
    </row>
    <row r="6718" spans="1:4">
      <c r="A6718" s="268">
        <v>39846</v>
      </c>
      <c r="B6718" s="267" t="s">
        <v>7093</v>
      </c>
      <c r="C6718" s="268" t="s">
        <v>1323</v>
      </c>
      <c r="D6718" s="270">
        <v>1521.34</v>
      </c>
    </row>
    <row r="6719" spans="1:4">
      <c r="A6719" s="268">
        <v>39838</v>
      </c>
      <c r="B6719" s="267" t="s">
        <v>7094</v>
      </c>
      <c r="C6719" s="268" t="s">
        <v>1323</v>
      </c>
      <c r="D6719" s="270">
        <v>4216.63</v>
      </c>
    </row>
    <row r="6720" spans="1:4">
      <c r="A6720" s="268">
        <v>39839</v>
      </c>
      <c r="B6720" s="267" t="s">
        <v>7095</v>
      </c>
      <c r="C6720" s="268" t="s">
        <v>1323</v>
      </c>
      <c r="D6720" s="270">
        <v>4405.43</v>
      </c>
    </row>
    <row r="6721" spans="1:4">
      <c r="A6721" s="268">
        <v>39841</v>
      </c>
      <c r="B6721" s="267" t="s">
        <v>7096</v>
      </c>
      <c r="C6721" s="268" t="s">
        <v>1323</v>
      </c>
      <c r="D6721" s="270">
        <v>5969.58</v>
      </c>
    </row>
    <row r="6722" spans="1:4">
      <c r="A6722" s="268">
        <v>39842</v>
      </c>
      <c r="B6722" s="267" t="s">
        <v>7097</v>
      </c>
      <c r="C6722" s="268" t="s">
        <v>1323</v>
      </c>
      <c r="D6722" s="270">
        <v>7583.6</v>
      </c>
    </row>
    <row r="6723" spans="1:4">
      <c r="A6723" s="268">
        <v>39843</v>
      </c>
      <c r="B6723" s="267" t="s">
        <v>7098</v>
      </c>
      <c r="C6723" s="268" t="s">
        <v>1323</v>
      </c>
      <c r="D6723" s="270">
        <v>8371.44</v>
      </c>
    </row>
    <row r="6724" spans="1:4">
      <c r="A6724" s="268">
        <v>39580</v>
      </c>
      <c r="B6724" s="267" t="s">
        <v>7099</v>
      </c>
      <c r="C6724" s="268" t="s">
        <v>1323</v>
      </c>
      <c r="D6724" s="270">
        <v>72383.759999999995</v>
      </c>
    </row>
    <row r="6725" spans="1:4">
      <c r="A6725" s="268">
        <v>39577</v>
      </c>
      <c r="B6725" s="267" t="s">
        <v>7100</v>
      </c>
      <c r="C6725" s="268" t="s">
        <v>1323</v>
      </c>
      <c r="D6725" s="270">
        <v>31152.400000000001</v>
      </c>
    </row>
    <row r="6726" spans="1:4">
      <c r="A6726" s="268">
        <v>39578</v>
      </c>
      <c r="B6726" s="267" t="s">
        <v>7101</v>
      </c>
      <c r="C6726" s="268" t="s">
        <v>1323</v>
      </c>
      <c r="D6726" s="270">
        <v>37666.379999999997</v>
      </c>
    </row>
    <row r="6727" spans="1:4">
      <c r="A6727" s="268">
        <v>39579</v>
      </c>
      <c r="B6727" s="267" t="s">
        <v>7102</v>
      </c>
      <c r="C6727" s="268" t="s">
        <v>1323</v>
      </c>
      <c r="D6727" s="270">
        <v>46821.71</v>
      </c>
    </row>
    <row r="6728" spans="1:4">
      <c r="A6728" s="268">
        <v>39557</v>
      </c>
      <c r="B6728" s="267" t="s">
        <v>7103</v>
      </c>
      <c r="C6728" s="268" t="s">
        <v>1323</v>
      </c>
      <c r="D6728" s="270">
        <v>6723.24</v>
      </c>
    </row>
    <row r="6729" spans="1:4">
      <c r="A6729" s="268">
        <v>39558</v>
      </c>
      <c r="B6729" s="267" t="s">
        <v>7104</v>
      </c>
      <c r="C6729" s="268" t="s">
        <v>1323</v>
      </c>
      <c r="D6729" s="270">
        <v>6766.91</v>
      </c>
    </row>
    <row r="6730" spans="1:4">
      <c r="A6730" s="268">
        <v>39559</v>
      </c>
      <c r="B6730" s="267" t="s">
        <v>7105</v>
      </c>
      <c r="C6730" s="268" t="s">
        <v>1323</v>
      </c>
      <c r="D6730" s="270">
        <v>7022.23</v>
      </c>
    </row>
    <row r="6731" spans="1:4">
      <c r="A6731" s="268">
        <v>39560</v>
      </c>
      <c r="B6731" s="267" t="s">
        <v>7106</v>
      </c>
      <c r="C6731" s="268" t="s">
        <v>1323</v>
      </c>
      <c r="D6731" s="270">
        <v>8075.22</v>
      </c>
    </row>
    <row r="6732" spans="1:4">
      <c r="A6732" s="268">
        <v>39561</v>
      </c>
      <c r="B6732" s="267" t="s">
        <v>7107</v>
      </c>
      <c r="C6732" s="268" t="s">
        <v>1323</v>
      </c>
      <c r="D6732" s="270">
        <v>9378.2800000000007</v>
      </c>
    </row>
    <row r="6733" spans="1:4">
      <c r="A6733" s="268">
        <v>39556</v>
      </c>
      <c r="B6733" s="267" t="s">
        <v>7108</v>
      </c>
      <c r="C6733" s="268" t="s">
        <v>1323</v>
      </c>
      <c r="D6733" s="270">
        <v>6193.23</v>
      </c>
    </row>
    <row r="6734" spans="1:4">
      <c r="A6734" s="268">
        <v>39555</v>
      </c>
      <c r="B6734" s="267" t="s">
        <v>7109</v>
      </c>
      <c r="C6734" s="268" t="s">
        <v>1323</v>
      </c>
      <c r="D6734" s="270">
        <v>1941.92</v>
      </c>
    </row>
    <row r="6735" spans="1:4">
      <c r="A6735" s="268">
        <v>39548</v>
      </c>
      <c r="B6735" s="267" t="s">
        <v>7110</v>
      </c>
      <c r="C6735" s="268" t="s">
        <v>1323</v>
      </c>
      <c r="D6735" s="270">
        <v>2808.87</v>
      </c>
    </row>
    <row r="6736" spans="1:4">
      <c r="A6736" s="268">
        <v>39554</v>
      </c>
      <c r="B6736" s="267" t="s">
        <v>7111</v>
      </c>
      <c r="C6736" s="268" t="s">
        <v>1323</v>
      </c>
      <c r="D6736" s="270">
        <v>3486.49</v>
      </c>
    </row>
    <row r="6737" spans="1:4">
      <c r="A6737" s="268">
        <v>39550</v>
      </c>
      <c r="B6737" s="267" t="s">
        <v>7112</v>
      </c>
      <c r="C6737" s="268" t="s">
        <v>1323</v>
      </c>
      <c r="D6737" s="270">
        <v>1359.65</v>
      </c>
    </row>
    <row r="6738" spans="1:4">
      <c r="A6738" s="268">
        <v>39551</v>
      </c>
      <c r="B6738" s="267" t="s">
        <v>7113</v>
      </c>
      <c r="C6738" s="268" t="s">
        <v>1323</v>
      </c>
      <c r="D6738" s="270">
        <v>1702.64</v>
      </c>
    </row>
    <row r="6739" spans="1:4">
      <c r="A6739" s="268">
        <v>39826</v>
      </c>
      <c r="B6739" s="267" t="s">
        <v>7114</v>
      </c>
      <c r="C6739" s="268" t="s">
        <v>1323</v>
      </c>
      <c r="D6739" s="270">
        <v>4607.55</v>
      </c>
    </row>
    <row r="6740" spans="1:4">
      <c r="A6740" s="268">
        <v>10700</v>
      </c>
      <c r="B6740" s="267" t="s">
        <v>7115</v>
      </c>
      <c r="C6740" s="268" t="s">
        <v>1323</v>
      </c>
      <c r="D6740" s="270">
        <v>11911.93</v>
      </c>
    </row>
    <row r="6741" spans="1:4">
      <c r="A6741" s="268">
        <v>346</v>
      </c>
      <c r="B6741" s="267" t="s">
        <v>7116</v>
      </c>
      <c r="C6741" s="268" t="s">
        <v>1320</v>
      </c>
      <c r="D6741" s="269">
        <v>13.35</v>
      </c>
    </row>
    <row r="6742" spans="1:4">
      <c r="A6742" s="268">
        <v>3312</v>
      </c>
      <c r="B6742" s="267" t="s">
        <v>7117</v>
      </c>
      <c r="C6742" s="268" t="s">
        <v>1320</v>
      </c>
      <c r="D6742" s="269">
        <v>21.12</v>
      </c>
    </row>
    <row r="6743" spans="1:4">
      <c r="A6743" s="268">
        <v>339</v>
      </c>
      <c r="B6743" s="267" t="s">
        <v>7118</v>
      </c>
      <c r="C6743" s="268" t="s">
        <v>1327</v>
      </c>
      <c r="D6743" s="269">
        <v>0.64</v>
      </c>
    </row>
    <row r="6744" spans="1:4">
      <c r="A6744" s="268">
        <v>340</v>
      </c>
      <c r="B6744" s="267" t="s">
        <v>7119</v>
      </c>
      <c r="C6744" s="268" t="s">
        <v>1327</v>
      </c>
      <c r="D6744" s="269">
        <v>0.89</v>
      </c>
    </row>
    <row r="6745" spans="1:4">
      <c r="A6745" s="268">
        <v>338</v>
      </c>
      <c r="B6745" s="267" t="s">
        <v>7120</v>
      </c>
      <c r="C6745" s="268" t="s">
        <v>1320</v>
      </c>
      <c r="D6745" s="269">
        <v>16.809999999999999</v>
      </c>
    </row>
    <row r="6746" spans="1:4">
      <c r="A6746" s="268">
        <v>334</v>
      </c>
      <c r="B6746" s="267" t="s">
        <v>7121</v>
      </c>
      <c r="C6746" s="268" t="s">
        <v>1320</v>
      </c>
      <c r="D6746" s="269">
        <v>12.07</v>
      </c>
    </row>
    <row r="6747" spans="1:4">
      <c r="A6747" s="268">
        <v>335</v>
      </c>
      <c r="B6747" s="267" t="s">
        <v>7122</v>
      </c>
      <c r="C6747" s="268" t="s">
        <v>1320</v>
      </c>
      <c r="D6747" s="269">
        <v>11.07</v>
      </c>
    </row>
    <row r="6748" spans="1:4">
      <c r="A6748" s="268">
        <v>342</v>
      </c>
      <c r="B6748" s="267" t="s">
        <v>7123</v>
      </c>
      <c r="C6748" s="268" t="s">
        <v>1320</v>
      </c>
      <c r="D6748" s="269">
        <v>12.51</v>
      </c>
    </row>
    <row r="6749" spans="1:4">
      <c r="A6749" s="268">
        <v>333</v>
      </c>
      <c r="B6749" s="267" t="s">
        <v>7124</v>
      </c>
      <c r="C6749" s="268" t="s">
        <v>1320</v>
      </c>
      <c r="D6749" s="269">
        <v>12.8</v>
      </c>
    </row>
    <row r="6750" spans="1:4">
      <c r="A6750" s="268">
        <v>343</v>
      </c>
      <c r="B6750" s="267" t="s">
        <v>7125</v>
      </c>
      <c r="C6750" s="268" t="s">
        <v>1327</v>
      </c>
      <c r="D6750" s="269">
        <v>0.34</v>
      </c>
    </row>
    <row r="6751" spans="1:4">
      <c r="A6751" s="268">
        <v>344</v>
      </c>
      <c r="B6751" s="267" t="s">
        <v>7126</v>
      </c>
      <c r="C6751" s="268" t="s">
        <v>1320</v>
      </c>
      <c r="D6751" s="269">
        <v>13.84</v>
      </c>
    </row>
    <row r="6752" spans="1:4">
      <c r="A6752" s="268">
        <v>341</v>
      </c>
      <c r="B6752" s="267" t="s">
        <v>7127</v>
      </c>
      <c r="C6752" s="268" t="s">
        <v>1327</v>
      </c>
      <c r="D6752" s="269">
        <v>0.16</v>
      </c>
    </row>
    <row r="6753" spans="1:4">
      <c r="A6753" s="268">
        <v>345</v>
      </c>
      <c r="B6753" s="267" t="s">
        <v>7127</v>
      </c>
      <c r="C6753" s="268" t="s">
        <v>1320</v>
      </c>
      <c r="D6753" s="269">
        <v>16.920000000000002</v>
      </c>
    </row>
    <row r="6754" spans="1:4">
      <c r="A6754" s="268">
        <v>11107</v>
      </c>
      <c r="B6754" s="267" t="s">
        <v>7128</v>
      </c>
      <c r="C6754" s="268" t="s">
        <v>1320</v>
      </c>
      <c r="D6754" s="269">
        <v>10.99</v>
      </c>
    </row>
    <row r="6755" spans="1:4">
      <c r="A6755" s="268">
        <v>3313</v>
      </c>
      <c r="B6755" s="267" t="s">
        <v>12773</v>
      </c>
      <c r="C6755" s="268" t="s">
        <v>1320</v>
      </c>
      <c r="D6755" s="269">
        <v>27.18</v>
      </c>
    </row>
    <row r="6756" spans="1:4">
      <c r="A6756" s="268">
        <v>34562</v>
      </c>
      <c r="B6756" s="267" t="s">
        <v>7129</v>
      </c>
      <c r="C6756" s="268" t="s">
        <v>1320</v>
      </c>
      <c r="D6756" s="269">
        <v>12.31</v>
      </c>
    </row>
    <row r="6757" spans="1:4">
      <c r="A6757" s="268">
        <v>337</v>
      </c>
      <c r="B6757" s="267" t="s">
        <v>7130</v>
      </c>
      <c r="C6757" s="268" t="s">
        <v>1320</v>
      </c>
      <c r="D6757" s="269">
        <v>11.9</v>
      </c>
    </row>
    <row r="6758" spans="1:4">
      <c r="A6758" s="268">
        <v>369</v>
      </c>
      <c r="B6758" s="267" t="s">
        <v>7131</v>
      </c>
      <c r="C6758" s="268" t="s">
        <v>1321</v>
      </c>
      <c r="D6758" s="269">
        <v>64.25</v>
      </c>
    </row>
    <row r="6759" spans="1:4">
      <c r="A6759" s="268">
        <v>366</v>
      </c>
      <c r="B6759" s="267" t="s">
        <v>7132</v>
      </c>
      <c r="C6759" s="268" t="s">
        <v>1321</v>
      </c>
      <c r="D6759" s="269">
        <v>63</v>
      </c>
    </row>
    <row r="6760" spans="1:4">
      <c r="A6760" s="268">
        <v>367</v>
      </c>
      <c r="B6760" s="267" t="s">
        <v>7133</v>
      </c>
      <c r="C6760" s="268" t="s">
        <v>1321</v>
      </c>
      <c r="D6760" s="269">
        <v>66.5</v>
      </c>
    </row>
    <row r="6761" spans="1:4">
      <c r="A6761" s="268">
        <v>370</v>
      </c>
      <c r="B6761" s="267" t="s">
        <v>7134</v>
      </c>
      <c r="C6761" s="268" t="s">
        <v>1321</v>
      </c>
      <c r="D6761" s="269">
        <v>62.75</v>
      </c>
    </row>
    <row r="6762" spans="1:4">
      <c r="A6762" s="268">
        <v>368</v>
      </c>
      <c r="B6762" s="267" t="s">
        <v>7135</v>
      </c>
      <c r="C6762" s="268" t="s">
        <v>1321</v>
      </c>
      <c r="D6762" s="269">
        <v>49.87</v>
      </c>
    </row>
    <row r="6763" spans="1:4">
      <c r="A6763" s="268">
        <v>11075</v>
      </c>
      <c r="B6763" s="267" t="s">
        <v>7136</v>
      </c>
      <c r="C6763" s="268" t="s">
        <v>1321</v>
      </c>
      <c r="D6763" s="270">
        <v>1088.93</v>
      </c>
    </row>
    <row r="6764" spans="1:4">
      <c r="A6764" s="268">
        <v>11076</v>
      </c>
      <c r="B6764" s="267" t="s">
        <v>7137</v>
      </c>
      <c r="C6764" s="268" t="s">
        <v>1321</v>
      </c>
      <c r="D6764" s="269">
        <v>83.12</v>
      </c>
    </row>
    <row r="6765" spans="1:4">
      <c r="A6765" s="268">
        <v>1381</v>
      </c>
      <c r="B6765" s="267" t="s">
        <v>7138</v>
      </c>
      <c r="C6765" s="268" t="s">
        <v>1320</v>
      </c>
      <c r="D6765" s="269">
        <v>0.56000000000000005</v>
      </c>
    </row>
    <row r="6766" spans="1:4">
      <c r="A6766" s="268">
        <v>34353</v>
      </c>
      <c r="B6766" s="267" t="s">
        <v>7139</v>
      </c>
      <c r="C6766" s="268" t="s">
        <v>1320</v>
      </c>
      <c r="D6766" s="269">
        <v>1.1200000000000001</v>
      </c>
    </row>
    <row r="6767" spans="1:4">
      <c r="A6767" s="268">
        <v>37595</v>
      </c>
      <c r="B6767" s="267" t="s">
        <v>7140</v>
      </c>
      <c r="C6767" s="268" t="s">
        <v>1320</v>
      </c>
      <c r="D6767" s="269">
        <v>1.71</v>
      </c>
    </row>
    <row r="6768" spans="1:4">
      <c r="A6768" s="268">
        <v>37596</v>
      </c>
      <c r="B6768" s="267" t="s">
        <v>7141</v>
      </c>
      <c r="C6768" s="268" t="s">
        <v>1320</v>
      </c>
      <c r="D6768" s="269">
        <v>2.54</v>
      </c>
    </row>
    <row r="6769" spans="1:4">
      <c r="A6769" s="268">
        <v>371</v>
      </c>
      <c r="B6769" s="267" t="s">
        <v>7142</v>
      </c>
      <c r="C6769" s="268" t="s">
        <v>1320</v>
      </c>
      <c r="D6769" s="269">
        <v>0.5</v>
      </c>
    </row>
    <row r="6770" spans="1:4">
      <c r="A6770" s="268">
        <v>37553</v>
      </c>
      <c r="B6770" s="267" t="s">
        <v>7143</v>
      </c>
      <c r="C6770" s="268" t="s">
        <v>1320</v>
      </c>
      <c r="D6770" s="269">
        <v>1.9</v>
      </c>
    </row>
    <row r="6771" spans="1:4">
      <c r="A6771" s="268">
        <v>37552</v>
      </c>
      <c r="B6771" s="267" t="s">
        <v>7144</v>
      </c>
      <c r="C6771" s="268" t="s">
        <v>1320</v>
      </c>
      <c r="D6771" s="269">
        <v>2.4300000000000002</v>
      </c>
    </row>
    <row r="6772" spans="1:4">
      <c r="A6772" s="268">
        <v>36880</v>
      </c>
      <c r="B6772" s="267" t="s">
        <v>7145</v>
      </c>
      <c r="C6772" s="268" t="s">
        <v>1320</v>
      </c>
      <c r="D6772" s="269">
        <v>1.89</v>
      </c>
    </row>
    <row r="6773" spans="1:4">
      <c r="A6773" s="268">
        <v>34355</v>
      </c>
      <c r="B6773" s="267" t="s">
        <v>7146</v>
      </c>
      <c r="C6773" s="268" t="s">
        <v>1320</v>
      </c>
      <c r="D6773" s="269">
        <v>1.55</v>
      </c>
    </row>
    <row r="6774" spans="1:4">
      <c r="A6774" s="268">
        <v>130</v>
      </c>
      <c r="B6774" s="267" t="s">
        <v>7147</v>
      </c>
      <c r="C6774" s="268" t="s">
        <v>1320</v>
      </c>
      <c r="D6774" s="269">
        <v>3.74</v>
      </c>
    </row>
    <row r="6775" spans="1:4">
      <c r="A6775" s="268">
        <v>135</v>
      </c>
      <c r="B6775" s="267" t="s">
        <v>7148</v>
      </c>
      <c r="C6775" s="268" t="s">
        <v>1320</v>
      </c>
      <c r="D6775" s="269">
        <v>4.82</v>
      </c>
    </row>
    <row r="6776" spans="1:4">
      <c r="A6776" s="268">
        <v>36886</v>
      </c>
      <c r="B6776" s="267" t="s">
        <v>7149</v>
      </c>
      <c r="C6776" s="268" t="s">
        <v>1320</v>
      </c>
      <c r="D6776" s="269">
        <v>0.59</v>
      </c>
    </row>
    <row r="6777" spans="1:4">
      <c r="A6777" s="268">
        <v>374</v>
      </c>
      <c r="B6777" s="267" t="s">
        <v>7150</v>
      </c>
      <c r="C6777" s="268" t="s">
        <v>1320</v>
      </c>
      <c r="D6777" s="269">
        <v>0.43</v>
      </c>
    </row>
    <row r="6778" spans="1:4">
      <c r="A6778" s="268">
        <v>38546</v>
      </c>
      <c r="B6778" s="267" t="s">
        <v>7151</v>
      </c>
      <c r="C6778" s="268" t="s">
        <v>1321</v>
      </c>
      <c r="D6778" s="269">
        <v>439.16</v>
      </c>
    </row>
    <row r="6779" spans="1:4">
      <c r="A6779" s="268">
        <v>34549</v>
      </c>
      <c r="B6779" s="267" t="s">
        <v>7152</v>
      </c>
      <c r="C6779" s="268" t="s">
        <v>1321</v>
      </c>
      <c r="D6779" s="269">
        <v>192.75</v>
      </c>
    </row>
    <row r="6780" spans="1:4">
      <c r="A6780" s="268">
        <v>6081</v>
      </c>
      <c r="B6780" s="267" t="s">
        <v>7153</v>
      </c>
      <c r="C6780" s="268" t="s">
        <v>1321</v>
      </c>
      <c r="D6780" s="269">
        <v>27.3</v>
      </c>
    </row>
    <row r="6781" spans="1:4">
      <c r="A6781" s="268">
        <v>6077</v>
      </c>
      <c r="B6781" s="267" t="s">
        <v>7154</v>
      </c>
      <c r="C6781" s="268" t="s">
        <v>1321</v>
      </c>
      <c r="D6781" s="269">
        <v>15.74</v>
      </c>
    </row>
    <row r="6782" spans="1:4">
      <c r="A6782" s="268">
        <v>6079</v>
      </c>
      <c r="B6782" s="267" t="s">
        <v>7155</v>
      </c>
      <c r="C6782" s="268" t="s">
        <v>1321</v>
      </c>
      <c r="D6782" s="269">
        <v>8.99</v>
      </c>
    </row>
    <row r="6783" spans="1:4">
      <c r="A6783" s="268">
        <v>1091</v>
      </c>
      <c r="B6783" s="267" t="s">
        <v>7156</v>
      </c>
      <c r="C6783" s="268" t="s">
        <v>1323</v>
      </c>
      <c r="D6783" s="269">
        <v>19.899999999999999</v>
      </c>
    </row>
    <row r="6784" spans="1:4">
      <c r="A6784" s="268">
        <v>1094</v>
      </c>
      <c r="B6784" s="267" t="s">
        <v>7157</v>
      </c>
      <c r="C6784" s="268" t="s">
        <v>1323</v>
      </c>
      <c r="D6784" s="269">
        <v>13.92</v>
      </c>
    </row>
    <row r="6785" spans="1:4">
      <c r="A6785" s="268">
        <v>1095</v>
      </c>
      <c r="B6785" s="267" t="s">
        <v>7158</v>
      </c>
      <c r="C6785" s="268" t="s">
        <v>1323</v>
      </c>
      <c r="D6785" s="269">
        <v>29.58</v>
      </c>
    </row>
    <row r="6786" spans="1:4">
      <c r="A6786" s="268">
        <v>1092</v>
      </c>
      <c r="B6786" s="267" t="s">
        <v>7159</v>
      </c>
      <c r="C6786" s="268" t="s">
        <v>1323</v>
      </c>
      <c r="D6786" s="269">
        <v>22.89</v>
      </c>
    </row>
    <row r="6787" spans="1:4">
      <c r="A6787" s="268">
        <v>1093</v>
      </c>
      <c r="B6787" s="267" t="s">
        <v>7160</v>
      </c>
      <c r="C6787" s="268" t="s">
        <v>1323</v>
      </c>
      <c r="D6787" s="269">
        <v>53.45</v>
      </c>
    </row>
    <row r="6788" spans="1:4">
      <c r="A6788" s="268">
        <v>1090</v>
      </c>
      <c r="B6788" s="267" t="s">
        <v>7161</v>
      </c>
      <c r="C6788" s="268" t="s">
        <v>1323</v>
      </c>
      <c r="D6788" s="269">
        <v>38.270000000000003</v>
      </c>
    </row>
    <row r="6789" spans="1:4">
      <c r="A6789" s="268">
        <v>1096</v>
      </c>
      <c r="B6789" s="267" t="s">
        <v>7162</v>
      </c>
      <c r="C6789" s="268" t="s">
        <v>1323</v>
      </c>
      <c r="D6789" s="269">
        <v>68.88</v>
      </c>
    </row>
    <row r="6790" spans="1:4">
      <c r="A6790" s="268">
        <v>1097</v>
      </c>
      <c r="B6790" s="267" t="s">
        <v>7163</v>
      </c>
      <c r="C6790" s="268" t="s">
        <v>1323</v>
      </c>
      <c r="D6790" s="269">
        <v>58.47</v>
      </c>
    </row>
    <row r="6791" spans="1:4">
      <c r="A6791" s="268">
        <v>378</v>
      </c>
      <c r="B6791" s="267" t="s">
        <v>7164</v>
      </c>
      <c r="C6791" s="268" t="s">
        <v>1326</v>
      </c>
      <c r="D6791" s="269">
        <v>12.95</v>
      </c>
    </row>
    <row r="6792" spans="1:4">
      <c r="A6792" s="268">
        <v>40911</v>
      </c>
      <c r="B6792" s="267" t="s">
        <v>7165</v>
      </c>
      <c r="C6792" s="268" t="s">
        <v>1445</v>
      </c>
      <c r="D6792" s="270">
        <v>2290.7399999999998</v>
      </c>
    </row>
    <row r="6793" spans="1:4">
      <c r="A6793" s="268">
        <v>33939</v>
      </c>
      <c r="B6793" s="267" t="s">
        <v>7166</v>
      </c>
      <c r="C6793" s="268" t="s">
        <v>1326</v>
      </c>
      <c r="D6793" s="269">
        <v>57.76</v>
      </c>
    </row>
    <row r="6794" spans="1:4">
      <c r="A6794" s="268">
        <v>40815</v>
      </c>
      <c r="B6794" s="267" t="s">
        <v>7167</v>
      </c>
      <c r="C6794" s="268" t="s">
        <v>1445</v>
      </c>
      <c r="D6794" s="270">
        <v>10216.09</v>
      </c>
    </row>
    <row r="6795" spans="1:4">
      <c r="A6795" s="268">
        <v>34760</v>
      </c>
      <c r="B6795" s="267" t="s">
        <v>7168</v>
      </c>
      <c r="C6795" s="268" t="s">
        <v>1326</v>
      </c>
      <c r="D6795" s="269">
        <v>54.53</v>
      </c>
    </row>
    <row r="6796" spans="1:4">
      <c r="A6796" s="268">
        <v>40935</v>
      </c>
      <c r="B6796" s="267" t="s">
        <v>7169</v>
      </c>
      <c r="C6796" s="268" t="s">
        <v>1445</v>
      </c>
      <c r="D6796" s="270">
        <v>9646.4699999999993</v>
      </c>
    </row>
    <row r="6797" spans="1:4">
      <c r="A6797" s="268">
        <v>33952</v>
      </c>
      <c r="B6797" s="267" t="s">
        <v>7170</v>
      </c>
      <c r="C6797" s="268" t="s">
        <v>1326</v>
      </c>
      <c r="D6797" s="269">
        <v>82.04</v>
      </c>
    </row>
    <row r="6798" spans="1:4">
      <c r="A6798" s="268">
        <v>40816</v>
      </c>
      <c r="B6798" s="267" t="s">
        <v>7171</v>
      </c>
      <c r="C6798" s="268" t="s">
        <v>1445</v>
      </c>
      <c r="D6798" s="270">
        <v>14511.11</v>
      </c>
    </row>
    <row r="6799" spans="1:4">
      <c r="A6799" s="268">
        <v>33953</v>
      </c>
      <c r="B6799" s="267" t="s">
        <v>7172</v>
      </c>
      <c r="C6799" s="268" t="s">
        <v>1326</v>
      </c>
      <c r="D6799" s="269">
        <v>108.47</v>
      </c>
    </row>
    <row r="6800" spans="1:4">
      <c r="A6800" s="268">
        <v>40817</v>
      </c>
      <c r="B6800" s="267" t="s">
        <v>7173</v>
      </c>
      <c r="C6800" s="268" t="s">
        <v>1445</v>
      </c>
      <c r="D6800" s="270">
        <v>19184.990000000002</v>
      </c>
    </row>
    <row r="6801" spans="1:4">
      <c r="A6801" s="268">
        <v>13348</v>
      </c>
      <c r="B6801" s="267" t="s">
        <v>7174</v>
      </c>
      <c r="C6801" s="268" t="s">
        <v>1323</v>
      </c>
      <c r="D6801" s="269">
        <v>0.53</v>
      </c>
    </row>
    <row r="6802" spans="1:4">
      <c r="A6802" s="268">
        <v>39211</v>
      </c>
      <c r="B6802" s="267" t="s">
        <v>7175</v>
      </c>
      <c r="C6802" s="268" t="s">
        <v>1323</v>
      </c>
      <c r="D6802" s="269">
        <v>0.89</v>
      </c>
    </row>
    <row r="6803" spans="1:4">
      <c r="A6803" s="268">
        <v>39212</v>
      </c>
      <c r="B6803" s="267" t="s">
        <v>7176</v>
      </c>
      <c r="C6803" s="268" t="s">
        <v>1323</v>
      </c>
      <c r="D6803" s="269">
        <v>0.99</v>
      </c>
    </row>
    <row r="6804" spans="1:4">
      <c r="A6804" s="268">
        <v>39208</v>
      </c>
      <c r="B6804" s="267" t="s">
        <v>7177</v>
      </c>
      <c r="C6804" s="268" t="s">
        <v>1323</v>
      </c>
      <c r="D6804" s="269">
        <v>0.27</v>
      </c>
    </row>
    <row r="6805" spans="1:4">
      <c r="A6805" s="268">
        <v>39210</v>
      </c>
      <c r="B6805" s="267" t="s">
        <v>7178</v>
      </c>
      <c r="C6805" s="268" t="s">
        <v>1323</v>
      </c>
      <c r="D6805" s="269">
        <v>0.5</v>
      </c>
    </row>
    <row r="6806" spans="1:4">
      <c r="A6806" s="268">
        <v>39214</v>
      </c>
      <c r="B6806" s="267" t="s">
        <v>7179</v>
      </c>
      <c r="C6806" s="268" t="s">
        <v>1323</v>
      </c>
      <c r="D6806" s="269">
        <v>1.84</v>
      </c>
    </row>
    <row r="6807" spans="1:4">
      <c r="A6807" s="268">
        <v>39213</v>
      </c>
      <c r="B6807" s="267" t="s">
        <v>7180</v>
      </c>
      <c r="C6807" s="268" t="s">
        <v>1323</v>
      </c>
      <c r="D6807" s="269">
        <v>1.3</v>
      </c>
    </row>
    <row r="6808" spans="1:4">
      <c r="A6808" s="268">
        <v>39209</v>
      </c>
      <c r="B6808" s="267" t="s">
        <v>7181</v>
      </c>
      <c r="C6808" s="268" t="s">
        <v>1323</v>
      </c>
      <c r="D6808" s="269">
        <v>0.32</v>
      </c>
    </row>
    <row r="6809" spans="1:4">
      <c r="A6809" s="268">
        <v>39207</v>
      </c>
      <c r="B6809" s="267" t="s">
        <v>7182</v>
      </c>
      <c r="C6809" s="268" t="s">
        <v>1323</v>
      </c>
      <c r="D6809" s="269">
        <v>0.5</v>
      </c>
    </row>
    <row r="6810" spans="1:4">
      <c r="A6810" s="268">
        <v>39215</v>
      </c>
      <c r="B6810" s="267" t="s">
        <v>7183</v>
      </c>
      <c r="C6810" s="268" t="s">
        <v>1323</v>
      </c>
      <c r="D6810" s="269">
        <v>3.35</v>
      </c>
    </row>
    <row r="6811" spans="1:4">
      <c r="A6811" s="268">
        <v>39216</v>
      </c>
      <c r="B6811" s="267" t="s">
        <v>7184</v>
      </c>
      <c r="C6811" s="268" t="s">
        <v>1323</v>
      </c>
      <c r="D6811" s="269">
        <v>4.68</v>
      </c>
    </row>
    <row r="6812" spans="1:4">
      <c r="A6812" s="268">
        <v>379</v>
      </c>
      <c r="B6812" s="267" t="s">
        <v>7185</v>
      </c>
      <c r="C6812" s="268" t="s">
        <v>1323</v>
      </c>
      <c r="D6812" s="269">
        <v>0.46</v>
      </c>
    </row>
    <row r="6813" spans="1:4">
      <c r="A6813" s="268">
        <v>11267</v>
      </c>
      <c r="B6813" s="267" t="s">
        <v>7186</v>
      </c>
      <c r="C6813" s="268" t="s">
        <v>1323</v>
      </c>
      <c r="D6813" s="269">
        <v>4.63</v>
      </c>
    </row>
    <row r="6814" spans="1:4">
      <c r="A6814" s="268">
        <v>41901</v>
      </c>
      <c r="B6814" s="267" t="s">
        <v>7187</v>
      </c>
      <c r="C6814" s="268" t="s">
        <v>1320</v>
      </c>
      <c r="D6814" s="269">
        <v>5.64</v>
      </c>
    </row>
    <row r="6815" spans="1:4">
      <c r="A6815" s="268">
        <v>510</v>
      </c>
      <c r="B6815" s="267" t="s">
        <v>7188</v>
      </c>
      <c r="C6815" s="268" t="s">
        <v>1320</v>
      </c>
      <c r="D6815" s="269">
        <v>6.94</v>
      </c>
    </row>
    <row r="6816" spans="1:4">
      <c r="A6816" s="268">
        <v>516</v>
      </c>
      <c r="B6816" s="267" t="s">
        <v>7189</v>
      </c>
      <c r="C6816" s="268" t="s">
        <v>1320</v>
      </c>
      <c r="D6816" s="269">
        <v>7.39</v>
      </c>
    </row>
    <row r="6817" spans="1:4">
      <c r="A6817" s="268">
        <v>509</v>
      </c>
      <c r="B6817" s="267" t="s">
        <v>7190</v>
      </c>
      <c r="C6817" s="268" t="s">
        <v>1320</v>
      </c>
      <c r="D6817" s="269">
        <v>7.55</v>
      </c>
    </row>
    <row r="6818" spans="1:4">
      <c r="A6818" s="268">
        <v>40331</v>
      </c>
      <c r="B6818" s="267" t="s">
        <v>7191</v>
      </c>
      <c r="C6818" s="268" t="s">
        <v>1326</v>
      </c>
      <c r="D6818" s="269">
        <v>10.86</v>
      </c>
    </row>
    <row r="6819" spans="1:4">
      <c r="A6819" s="268">
        <v>40930</v>
      </c>
      <c r="B6819" s="267" t="s">
        <v>7192</v>
      </c>
      <c r="C6819" s="268" t="s">
        <v>1445</v>
      </c>
      <c r="D6819" s="270">
        <v>1923.7</v>
      </c>
    </row>
    <row r="6820" spans="1:4">
      <c r="A6820" s="268">
        <v>11761</v>
      </c>
      <c r="B6820" s="267" t="s">
        <v>7193</v>
      </c>
      <c r="C6820" s="268" t="s">
        <v>1323</v>
      </c>
      <c r="D6820" s="269">
        <v>52.52</v>
      </c>
    </row>
    <row r="6821" spans="1:4">
      <c r="A6821" s="268">
        <v>377</v>
      </c>
      <c r="B6821" s="267" t="s">
        <v>7194</v>
      </c>
      <c r="C6821" s="268" t="s">
        <v>1323</v>
      </c>
      <c r="D6821" s="269">
        <v>24.68</v>
      </c>
    </row>
    <row r="6822" spans="1:4">
      <c r="A6822" s="268">
        <v>7588</v>
      </c>
      <c r="B6822" s="267" t="s">
        <v>7195</v>
      </c>
      <c r="C6822" s="268" t="s">
        <v>1323</v>
      </c>
      <c r="D6822" s="269">
        <v>34.85</v>
      </c>
    </row>
    <row r="6823" spans="1:4">
      <c r="A6823" s="268">
        <v>34392</v>
      </c>
      <c r="B6823" s="267" t="s">
        <v>7196</v>
      </c>
      <c r="C6823" s="268" t="s">
        <v>1326</v>
      </c>
      <c r="D6823" s="269">
        <v>9.91</v>
      </c>
    </row>
    <row r="6824" spans="1:4">
      <c r="A6824" s="268">
        <v>40908</v>
      </c>
      <c r="B6824" s="267" t="s">
        <v>7197</v>
      </c>
      <c r="C6824" s="268" t="s">
        <v>1445</v>
      </c>
      <c r="D6824" s="270">
        <v>1755.27</v>
      </c>
    </row>
    <row r="6825" spans="1:4">
      <c r="A6825" s="268">
        <v>34551</v>
      </c>
      <c r="B6825" s="267" t="s">
        <v>7198</v>
      </c>
      <c r="C6825" s="268" t="s">
        <v>1326</v>
      </c>
      <c r="D6825" s="269">
        <v>9.43</v>
      </c>
    </row>
    <row r="6826" spans="1:4">
      <c r="A6826" s="268">
        <v>41078</v>
      </c>
      <c r="B6826" s="267" t="s">
        <v>7199</v>
      </c>
      <c r="C6826" s="268" t="s">
        <v>1445</v>
      </c>
      <c r="D6826" s="270">
        <v>1669.84</v>
      </c>
    </row>
    <row r="6827" spans="1:4">
      <c r="A6827" s="268">
        <v>246</v>
      </c>
      <c r="B6827" s="267" t="s">
        <v>7200</v>
      </c>
      <c r="C6827" s="268" t="s">
        <v>1326</v>
      </c>
      <c r="D6827" s="269">
        <v>9.48</v>
      </c>
    </row>
    <row r="6828" spans="1:4">
      <c r="A6828" s="268">
        <v>40927</v>
      </c>
      <c r="B6828" s="267" t="s">
        <v>7201</v>
      </c>
      <c r="C6828" s="268" t="s">
        <v>1445</v>
      </c>
      <c r="D6828" s="270">
        <v>1680.18</v>
      </c>
    </row>
    <row r="6829" spans="1:4">
      <c r="A6829" s="268">
        <v>2350</v>
      </c>
      <c r="B6829" s="267" t="s">
        <v>7202</v>
      </c>
      <c r="C6829" s="268" t="s">
        <v>1326</v>
      </c>
      <c r="D6829" s="269">
        <v>10.43</v>
      </c>
    </row>
    <row r="6830" spans="1:4">
      <c r="A6830" s="268">
        <v>40812</v>
      </c>
      <c r="B6830" s="267" t="s">
        <v>7203</v>
      </c>
      <c r="C6830" s="268" t="s">
        <v>1445</v>
      </c>
      <c r="D6830" s="270">
        <v>1846.95</v>
      </c>
    </row>
    <row r="6831" spans="1:4">
      <c r="A6831" s="268">
        <v>245</v>
      </c>
      <c r="B6831" s="267" t="s">
        <v>7204</v>
      </c>
      <c r="C6831" s="268" t="s">
        <v>1326</v>
      </c>
      <c r="D6831" s="269">
        <v>17.760000000000002</v>
      </c>
    </row>
    <row r="6832" spans="1:4">
      <c r="A6832" s="268">
        <v>41090</v>
      </c>
      <c r="B6832" s="267" t="s">
        <v>7205</v>
      </c>
      <c r="C6832" s="268" t="s">
        <v>1445</v>
      </c>
      <c r="D6832" s="270">
        <v>3143.08</v>
      </c>
    </row>
    <row r="6833" spans="1:4">
      <c r="A6833" s="268">
        <v>251</v>
      </c>
      <c r="B6833" s="267" t="s">
        <v>7206</v>
      </c>
      <c r="C6833" s="268" t="s">
        <v>1326</v>
      </c>
      <c r="D6833" s="269">
        <v>8.1</v>
      </c>
    </row>
    <row r="6834" spans="1:4">
      <c r="A6834" s="268">
        <v>40975</v>
      </c>
      <c r="B6834" s="267" t="s">
        <v>7207</v>
      </c>
      <c r="C6834" s="268" t="s">
        <v>1445</v>
      </c>
      <c r="D6834" s="270">
        <v>1436.02</v>
      </c>
    </row>
    <row r="6835" spans="1:4">
      <c r="A6835" s="268">
        <v>6127</v>
      </c>
      <c r="B6835" s="267" t="s">
        <v>7208</v>
      </c>
      <c r="C6835" s="268" t="s">
        <v>1326</v>
      </c>
      <c r="D6835" s="269">
        <v>9.61</v>
      </c>
    </row>
    <row r="6836" spans="1:4">
      <c r="A6836" s="268">
        <v>41072</v>
      </c>
      <c r="B6836" s="267" t="s">
        <v>7209</v>
      </c>
      <c r="C6836" s="268" t="s">
        <v>1445</v>
      </c>
      <c r="D6836" s="270">
        <v>1702.09</v>
      </c>
    </row>
    <row r="6837" spans="1:4">
      <c r="A6837" s="268">
        <v>6121</v>
      </c>
      <c r="B6837" s="267" t="s">
        <v>7210</v>
      </c>
      <c r="C6837" s="268" t="s">
        <v>1326</v>
      </c>
      <c r="D6837" s="269">
        <v>10.36</v>
      </c>
    </row>
    <row r="6838" spans="1:4">
      <c r="A6838" s="268">
        <v>41071</v>
      </c>
      <c r="B6838" s="267" t="s">
        <v>7211</v>
      </c>
      <c r="C6838" s="268" t="s">
        <v>1445</v>
      </c>
      <c r="D6838" s="270">
        <v>1834.56</v>
      </c>
    </row>
    <row r="6839" spans="1:4">
      <c r="A6839" s="268">
        <v>244</v>
      </c>
      <c r="B6839" s="267" t="s">
        <v>7212</v>
      </c>
      <c r="C6839" s="268" t="s">
        <v>1326</v>
      </c>
      <c r="D6839" s="269">
        <v>5.0999999999999996</v>
      </c>
    </row>
    <row r="6840" spans="1:4">
      <c r="A6840" s="268">
        <v>41093</v>
      </c>
      <c r="B6840" s="267" t="s">
        <v>7213</v>
      </c>
      <c r="C6840" s="268" t="s">
        <v>1445</v>
      </c>
      <c r="D6840" s="269">
        <v>948.48</v>
      </c>
    </row>
    <row r="6841" spans="1:4">
      <c r="A6841" s="268">
        <v>532</v>
      </c>
      <c r="B6841" s="267" t="s">
        <v>7214</v>
      </c>
      <c r="C6841" s="268" t="s">
        <v>1326</v>
      </c>
      <c r="D6841" s="269">
        <v>20.239999999999998</v>
      </c>
    </row>
    <row r="6842" spans="1:4">
      <c r="A6842" s="268">
        <v>40931</v>
      </c>
      <c r="B6842" s="267" t="s">
        <v>7215</v>
      </c>
      <c r="C6842" s="268" t="s">
        <v>1445</v>
      </c>
      <c r="D6842" s="270">
        <v>3580.68</v>
      </c>
    </row>
    <row r="6843" spans="1:4">
      <c r="A6843" s="268">
        <v>36150</v>
      </c>
      <c r="B6843" s="267" t="s">
        <v>7216</v>
      </c>
      <c r="C6843" s="268" t="s">
        <v>1323</v>
      </c>
      <c r="D6843" s="269">
        <v>33.409999999999997</v>
      </c>
    </row>
    <row r="6844" spans="1:4">
      <c r="A6844" s="268">
        <v>41069</v>
      </c>
      <c r="B6844" s="267" t="s">
        <v>7217</v>
      </c>
      <c r="C6844" s="268" t="s">
        <v>1445</v>
      </c>
      <c r="D6844" s="270">
        <v>2290.7399999999998</v>
      </c>
    </row>
    <row r="6845" spans="1:4">
      <c r="A6845" s="268">
        <v>4760</v>
      </c>
      <c r="B6845" s="267" t="s">
        <v>7218</v>
      </c>
      <c r="C6845" s="268" t="s">
        <v>1326</v>
      </c>
      <c r="D6845" s="269">
        <v>12.95</v>
      </c>
    </row>
    <row r="6846" spans="1:4">
      <c r="A6846" s="268">
        <v>10422</v>
      </c>
      <c r="B6846" s="267" t="s">
        <v>7219</v>
      </c>
      <c r="C6846" s="268" t="s">
        <v>1323</v>
      </c>
      <c r="D6846" s="269">
        <v>266.44</v>
      </c>
    </row>
    <row r="6847" spans="1:4">
      <c r="A6847" s="268">
        <v>10420</v>
      </c>
      <c r="B6847" s="267" t="s">
        <v>7220</v>
      </c>
      <c r="C6847" s="268" t="s">
        <v>1323</v>
      </c>
      <c r="D6847" s="269">
        <v>99.93</v>
      </c>
    </row>
    <row r="6848" spans="1:4">
      <c r="A6848" s="268">
        <v>10421</v>
      </c>
      <c r="B6848" s="267" t="s">
        <v>7221</v>
      </c>
      <c r="C6848" s="268" t="s">
        <v>1323</v>
      </c>
      <c r="D6848" s="269">
        <v>133.74</v>
      </c>
    </row>
    <row r="6849" spans="1:4">
      <c r="A6849" s="268">
        <v>36520</v>
      </c>
      <c r="B6849" s="267" t="s">
        <v>7222</v>
      </c>
      <c r="C6849" s="268" t="s">
        <v>1323</v>
      </c>
      <c r="D6849" s="269">
        <v>497.86</v>
      </c>
    </row>
    <row r="6850" spans="1:4">
      <c r="A6850" s="268">
        <v>11784</v>
      </c>
      <c r="B6850" s="267" t="s">
        <v>7223</v>
      </c>
      <c r="C6850" s="268" t="s">
        <v>1323</v>
      </c>
      <c r="D6850" s="269">
        <v>373.92</v>
      </c>
    </row>
    <row r="6851" spans="1:4">
      <c r="A6851" s="268">
        <v>10</v>
      </c>
      <c r="B6851" s="267" t="s">
        <v>7224</v>
      </c>
      <c r="C6851" s="268" t="s">
        <v>1323</v>
      </c>
      <c r="D6851" s="269">
        <v>9.19</v>
      </c>
    </row>
    <row r="6852" spans="1:4">
      <c r="A6852" s="268">
        <v>4815</v>
      </c>
      <c r="B6852" s="267" t="s">
        <v>7225</v>
      </c>
      <c r="C6852" s="268" t="s">
        <v>1323</v>
      </c>
      <c r="D6852" s="269">
        <v>4.72</v>
      </c>
    </row>
    <row r="6853" spans="1:4">
      <c r="A6853" s="268">
        <v>541</v>
      </c>
      <c r="B6853" s="267" t="s">
        <v>7226</v>
      </c>
      <c r="C6853" s="268" t="s">
        <v>1323</v>
      </c>
      <c r="D6853" s="269">
        <v>117.45</v>
      </c>
    </row>
    <row r="6854" spans="1:4">
      <c r="A6854" s="268">
        <v>542</v>
      </c>
      <c r="B6854" s="267" t="s">
        <v>7227</v>
      </c>
      <c r="C6854" s="268" t="s">
        <v>1323</v>
      </c>
      <c r="D6854" s="269">
        <v>147.22</v>
      </c>
    </row>
    <row r="6855" spans="1:4">
      <c r="A6855" s="268">
        <v>540</v>
      </c>
      <c r="B6855" s="267" t="s">
        <v>7228</v>
      </c>
      <c r="C6855" s="268" t="s">
        <v>1323</v>
      </c>
      <c r="D6855" s="269">
        <v>331.77</v>
      </c>
    </row>
    <row r="6856" spans="1:4">
      <c r="A6856" s="268">
        <v>38364</v>
      </c>
      <c r="B6856" s="267" t="s">
        <v>7229</v>
      </c>
      <c r="C6856" s="268" t="s">
        <v>1323</v>
      </c>
      <c r="D6856" s="269">
        <v>587</v>
      </c>
    </row>
    <row r="6857" spans="1:4">
      <c r="A6857" s="268">
        <v>11692</v>
      </c>
      <c r="B6857" s="267" t="s">
        <v>7230</v>
      </c>
      <c r="C6857" s="268" t="s">
        <v>1328</v>
      </c>
      <c r="D6857" s="269">
        <v>330.78</v>
      </c>
    </row>
    <row r="6858" spans="1:4">
      <c r="A6858" s="268">
        <v>1746</v>
      </c>
      <c r="B6858" s="267" t="s">
        <v>7231</v>
      </c>
      <c r="C6858" s="268" t="s">
        <v>1323</v>
      </c>
      <c r="D6858" s="269">
        <v>162.9</v>
      </c>
    </row>
    <row r="6859" spans="1:4">
      <c r="A6859" s="268">
        <v>1748</v>
      </c>
      <c r="B6859" s="267" t="s">
        <v>7232</v>
      </c>
      <c r="C6859" s="268" t="s">
        <v>1323</v>
      </c>
      <c r="D6859" s="269">
        <v>216.61</v>
      </c>
    </row>
    <row r="6860" spans="1:4">
      <c r="A6860" s="268">
        <v>1749</v>
      </c>
      <c r="B6860" s="267" t="s">
        <v>7233</v>
      </c>
      <c r="C6860" s="268" t="s">
        <v>1323</v>
      </c>
      <c r="D6860" s="269">
        <v>313.83999999999997</v>
      </c>
    </row>
    <row r="6861" spans="1:4">
      <c r="A6861" s="268">
        <v>37412</v>
      </c>
      <c r="B6861" s="267" t="s">
        <v>7234</v>
      </c>
      <c r="C6861" s="268" t="s">
        <v>1323</v>
      </c>
      <c r="D6861" s="269">
        <v>159.22999999999999</v>
      </c>
    </row>
    <row r="6862" spans="1:4">
      <c r="A6862" s="268">
        <v>1745</v>
      </c>
      <c r="B6862" s="267" t="s">
        <v>7235</v>
      </c>
      <c r="C6862" s="268" t="s">
        <v>1323</v>
      </c>
      <c r="D6862" s="269">
        <v>189.35</v>
      </c>
    </row>
    <row r="6863" spans="1:4">
      <c r="A6863" s="268">
        <v>1750</v>
      </c>
      <c r="B6863" s="267" t="s">
        <v>7236</v>
      </c>
      <c r="C6863" s="268" t="s">
        <v>1323</v>
      </c>
      <c r="D6863" s="269">
        <v>442.48</v>
      </c>
    </row>
    <row r="6864" spans="1:4">
      <c r="A6864" s="268">
        <v>11687</v>
      </c>
      <c r="B6864" s="267" t="s">
        <v>7237</v>
      </c>
      <c r="C6864" s="268" t="s">
        <v>1327</v>
      </c>
      <c r="D6864" s="269">
        <v>705.01</v>
      </c>
    </row>
    <row r="6865" spans="1:4">
      <c r="A6865" s="268">
        <v>11689</v>
      </c>
      <c r="B6865" s="267" t="s">
        <v>7238</v>
      </c>
      <c r="C6865" s="268" t="s">
        <v>1327</v>
      </c>
      <c r="D6865" s="269">
        <v>883.34</v>
      </c>
    </row>
    <row r="6866" spans="1:4">
      <c r="A6866" s="268">
        <v>11693</v>
      </c>
      <c r="B6866" s="267" t="s">
        <v>7239</v>
      </c>
      <c r="C6866" s="268" t="s">
        <v>1328</v>
      </c>
      <c r="D6866" s="269">
        <v>130.22</v>
      </c>
    </row>
    <row r="6867" spans="1:4">
      <c r="A6867" s="268">
        <v>36215</v>
      </c>
      <c r="B6867" s="267" t="s">
        <v>7240</v>
      </c>
      <c r="C6867" s="268" t="s">
        <v>1323</v>
      </c>
      <c r="D6867" s="269">
        <v>959.15</v>
      </c>
    </row>
    <row r="6868" spans="1:4">
      <c r="A6868" s="268">
        <v>42439</v>
      </c>
      <c r="B6868" s="267" t="s">
        <v>12774</v>
      </c>
      <c r="C6868" s="268" t="s">
        <v>1323</v>
      </c>
      <c r="D6868" s="269">
        <v>686.09</v>
      </c>
    </row>
    <row r="6869" spans="1:4">
      <c r="A6869" s="268">
        <v>38381</v>
      </c>
      <c r="B6869" s="267" t="s">
        <v>7241</v>
      </c>
      <c r="C6869" s="268" t="s">
        <v>1323</v>
      </c>
      <c r="D6869" s="269">
        <v>7.53</v>
      </c>
    </row>
    <row r="6870" spans="1:4">
      <c r="A6870" s="268">
        <v>39621</v>
      </c>
      <c r="B6870" s="267" t="s">
        <v>7242</v>
      </c>
      <c r="C6870" s="268" t="s">
        <v>1336</v>
      </c>
      <c r="D6870" s="270">
        <v>1176.8499999999999</v>
      </c>
    </row>
    <row r="6871" spans="1:4">
      <c r="A6871" s="268">
        <v>39624</v>
      </c>
      <c r="B6871" s="267" t="s">
        <v>7243</v>
      </c>
      <c r="C6871" s="268" t="s">
        <v>1336</v>
      </c>
      <c r="D6871" s="270">
        <v>1190.9000000000001</v>
      </c>
    </row>
    <row r="6872" spans="1:4">
      <c r="A6872" s="268">
        <v>39615</v>
      </c>
      <c r="B6872" s="267" t="s">
        <v>7244</v>
      </c>
      <c r="C6872" s="268" t="s">
        <v>1323</v>
      </c>
      <c r="D6872" s="269">
        <v>410.57</v>
      </c>
    </row>
    <row r="6873" spans="1:4">
      <c r="A6873" s="268">
        <v>39620</v>
      </c>
      <c r="B6873" s="267" t="s">
        <v>7245</v>
      </c>
      <c r="C6873" s="268" t="s">
        <v>1323</v>
      </c>
      <c r="D6873" s="269">
        <v>627.65</v>
      </c>
    </row>
    <row r="6874" spans="1:4">
      <c r="A6874" s="268">
        <v>39623</v>
      </c>
      <c r="B6874" s="267" t="s">
        <v>7246</v>
      </c>
      <c r="C6874" s="268" t="s">
        <v>1323</v>
      </c>
      <c r="D6874" s="269">
        <v>607.78</v>
      </c>
    </row>
    <row r="6875" spans="1:4">
      <c r="A6875" s="268">
        <v>36207</v>
      </c>
      <c r="B6875" s="267" t="s">
        <v>7247</v>
      </c>
      <c r="C6875" s="268" t="s">
        <v>1323</v>
      </c>
      <c r="D6875" s="269">
        <v>424.84</v>
      </c>
    </row>
    <row r="6876" spans="1:4">
      <c r="A6876" s="268">
        <v>36209</v>
      </c>
      <c r="B6876" s="267" t="s">
        <v>7248</v>
      </c>
      <c r="C6876" s="268" t="s">
        <v>1323</v>
      </c>
      <c r="D6876" s="269">
        <v>487.57</v>
      </c>
    </row>
    <row r="6877" spans="1:4">
      <c r="A6877" s="268">
        <v>36210</v>
      </c>
      <c r="B6877" s="267" t="s">
        <v>7249</v>
      </c>
      <c r="C6877" s="268" t="s">
        <v>1323</v>
      </c>
      <c r="D6877" s="269">
        <v>527.53</v>
      </c>
    </row>
    <row r="6878" spans="1:4">
      <c r="A6878" s="268">
        <v>36204</v>
      </c>
      <c r="B6878" s="267" t="s">
        <v>7250</v>
      </c>
      <c r="C6878" s="268" t="s">
        <v>1323</v>
      </c>
      <c r="D6878" s="269">
        <v>187.04</v>
      </c>
    </row>
    <row r="6879" spans="1:4">
      <c r="A6879" s="268">
        <v>36205</v>
      </c>
      <c r="B6879" s="267" t="s">
        <v>7251</v>
      </c>
      <c r="C6879" s="268" t="s">
        <v>1323</v>
      </c>
      <c r="D6879" s="269">
        <v>207.73</v>
      </c>
    </row>
    <row r="6880" spans="1:4">
      <c r="A6880" s="268">
        <v>36081</v>
      </c>
      <c r="B6880" s="267" t="s">
        <v>7252</v>
      </c>
      <c r="C6880" s="268" t="s">
        <v>1323</v>
      </c>
      <c r="D6880" s="269">
        <v>221.49</v>
      </c>
    </row>
    <row r="6881" spans="1:4">
      <c r="A6881" s="268">
        <v>36206</v>
      </c>
      <c r="B6881" s="267" t="s">
        <v>7253</v>
      </c>
      <c r="C6881" s="268" t="s">
        <v>1323</v>
      </c>
      <c r="D6881" s="269">
        <v>232.05</v>
      </c>
    </row>
    <row r="6882" spans="1:4">
      <c r="A6882" s="268">
        <v>36218</v>
      </c>
      <c r="B6882" s="267" t="s">
        <v>7254</v>
      </c>
      <c r="C6882" s="268" t="s">
        <v>1323</v>
      </c>
      <c r="D6882" s="269">
        <v>85.38</v>
      </c>
    </row>
    <row r="6883" spans="1:4">
      <c r="A6883" s="268">
        <v>36220</v>
      </c>
      <c r="B6883" s="267" t="s">
        <v>7255</v>
      </c>
      <c r="C6883" s="268" t="s">
        <v>1323</v>
      </c>
      <c r="D6883" s="269">
        <v>97.9</v>
      </c>
    </row>
    <row r="6884" spans="1:4">
      <c r="A6884" s="268">
        <v>36080</v>
      </c>
      <c r="B6884" s="267" t="s">
        <v>7256</v>
      </c>
      <c r="C6884" s="268" t="s">
        <v>1323</v>
      </c>
      <c r="D6884" s="269">
        <v>105.9</v>
      </c>
    </row>
    <row r="6885" spans="1:4">
      <c r="A6885" s="268">
        <v>36223</v>
      </c>
      <c r="B6885" s="267" t="s">
        <v>7257</v>
      </c>
      <c r="C6885" s="268" t="s">
        <v>1323</v>
      </c>
      <c r="D6885" s="269">
        <v>110.89</v>
      </c>
    </row>
    <row r="6886" spans="1:4">
      <c r="A6886" s="268">
        <v>546</v>
      </c>
      <c r="B6886" s="267" t="s">
        <v>7258</v>
      </c>
      <c r="C6886" s="268" t="s">
        <v>1320</v>
      </c>
      <c r="D6886" s="269">
        <v>5.95</v>
      </c>
    </row>
    <row r="6887" spans="1:4">
      <c r="A6887" s="268">
        <v>557</v>
      </c>
      <c r="B6887" s="267" t="s">
        <v>7259</v>
      </c>
      <c r="C6887" s="268" t="s">
        <v>1327</v>
      </c>
      <c r="D6887" s="269">
        <v>22.83</v>
      </c>
    </row>
    <row r="6888" spans="1:4">
      <c r="A6888" s="268">
        <v>552</v>
      </c>
      <c r="B6888" s="267" t="s">
        <v>7260</v>
      </c>
      <c r="C6888" s="268" t="s">
        <v>1327</v>
      </c>
      <c r="D6888" s="269">
        <v>11.24</v>
      </c>
    </row>
    <row r="6889" spans="1:4">
      <c r="A6889" s="268">
        <v>555</v>
      </c>
      <c r="B6889" s="267" t="s">
        <v>7261</v>
      </c>
      <c r="C6889" s="268" t="s">
        <v>1327</v>
      </c>
      <c r="D6889" s="269">
        <v>6.89</v>
      </c>
    </row>
    <row r="6890" spans="1:4">
      <c r="A6890" s="268">
        <v>565</v>
      </c>
      <c r="B6890" s="267" t="s">
        <v>7262</v>
      </c>
      <c r="C6890" s="268" t="s">
        <v>1327</v>
      </c>
      <c r="D6890" s="269">
        <v>10.53</v>
      </c>
    </row>
    <row r="6891" spans="1:4">
      <c r="A6891" s="268">
        <v>549</v>
      </c>
      <c r="B6891" s="267" t="s">
        <v>7263</v>
      </c>
      <c r="C6891" s="268" t="s">
        <v>1327</v>
      </c>
      <c r="D6891" s="269">
        <v>30.1</v>
      </c>
    </row>
    <row r="6892" spans="1:4">
      <c r="A6892" s="268">
        <v>559</v>
      </c>
      <c r="B6892" s="267" t="s">
        <v>7264</v>
      </c>
      <c r="C6892" s="268" t="s">
        <v>1327</v>
      </c>
      <c r="D6892" s="269">
        <v>15.05</v>
      </c>
    </row>
    <row r="6893" spans="1:4">
      <c r="A6893" s="268">
        <v>551</v>
      </c>
      <c r="B6893" s="267" t="s">
        <v>7265</v>
      </c>
      <c r="C6893" s="268" t="s">
        <v>1327</v>
      </c>
      <c r="D6893" s="269">
        <v>58.82</v>
      </c>
    </row>
    <row r="6894" spans="1:4">
      <c r="A6894" s="268">
        <v>547</v>
      </c>
      <c r="B6894" s="267" t="s">
        <v>7266</v>
      </c>
      <c r="C6894" s="268" t="s">
        <v>1327</v>
      </c>
      <c r="D6894" s="269">
        <v>22.55</v>
      </c>
    </row>
    <row r="6895" spans="1:4">
      <c r="A6895" s="268">
        <v>560</v>
      </c>
      <c r="B6895" s="267" t="s">
        <v>7267</v>
      </c>
      <c r="C6895" s="268" t="s">
        <v>1327</v>
      </c>
      <c r="D6895" s="269">
        <v>19.05</v>
      </c>
    </row>
    <row r="6896" spans="1:4">
      <c r="A6896" s="268">
        <v>566</v>
      </c>
      <c r="B6896" s="267" t="s">
        <v>7268</v>
      </c>
      <c r="C6896" s="268" t="s">
        <v>1327</v>
      </c>
      <c r="D6896" s="269">
        <v>3.06</v>
      </c>
    </row>
    <row r="6897" spans="1:4">
      <c r="A6897" s="268">
        <v>563</v>
      </c>
      <c r="B6897" s="267" t="s">
        <v>7269</v>
      </c>
      <c r="C6897" s="268" t="s">
        <v>1327</v>
      </c>
      <c r="D6897" s="269">
        <v>17.11</v>
      </c>
    </row>
    <row r="6898" spans="1:4">
      <c r="A6898" s="268">
        <v>38127</v>
      </c>
      <c r="B6898" s="267" t="s">
        <v>7270</v>
      </c>
      <c r="C6898" s="268" t="s">
        <v>1323</v>
      </c>
      <c r="D6898" s="269">
        <v>387.58</v>
      </c>
    </row>
    <row r="6899" spans="1:4">
      <c r="A6899" s="268">
        <v>38060</v>
      </c>
      <c r="B6899" s="267" t="s">
        <v>7271</v>
      </c>
      <c r="C6899" s="268" t="s">
        <v>1323</v>
      </c>
      <c r="D6899" s="269">
        <v>66.28</v>
      </c>
    </row>
    <row r="6900" spans="1:4">
      <c r="A6900" s="268">
        <v>10956</v>
      </c>
      <c r="B6900" s="267" t="s">
        <v>7272</v>
      </c>
      <c r="C6900" s="268" t="s">
        <v>1323</v>
      </c>
      <c r="D6900" s="269">
        <v>68.86</v>
      </c>
    </row>
    <row r="6901" spans="1:4">
      <c r="A6901" s="268">
        <v>39380</v>
      </c>
      <c r="B6901" s="267" t="s">
        <v>7273</v>
      </c>
      <c r="C6901" s="268" t="s">
        <v>1323</v>
      </c>
      <c r="D6901" s="269">
        <v>9.77</v>
      </c>
    </row>
    <row r="6902" spans="1:4">
      <c r="A6902" s="268">
        <v>13374</v>
      </c>
      <c r="B6902" s="267" t="s">
        <v>7274</v>
      </c>
      <c r="C6902" s="268" t="s">
        <v>1323</v>
      </c>
      <c r="D6902" s="269">
        <v>87.63</v>
      </c>
    </row>
    <row r="6903" spans="1:4">
      <c r="A6903" s="268">
        <v>37597</v>
      </c>
      <c r="B6903" s="267" t="s">
        <v>7275</v>
      </c>
      <c r="C6903" s="268" t="s">
        <v>1323</v>
      </c>
      <c r="D6903" s="270">
        <v>318320.31</v>
      </c>
    </row>
    <row r="6904" spans="1:4">
      <c r="A6904" s="268">
        <v>183</v>
      </c>
      <c r="B6904" s="267" t="s">
        <v>7276</v>
      </c>
      <c r="C6904" s="268" t="s">
        <v>1325</v>
      </c>
      <c r="D6904" s="269">
        <v>94.31</v>
      </c>
    </row>
    <row r="6905" spans="1:4">
      <c r="A6905" s="268">
        <v>184</v>
      </c>
      <c r="B6905" s="267" t="s">
        <v>7277</v>
      </c>
      <c r="C6905" s="268" t="s">
        <v>1325</v>
      </c>
      <c r="D6905" s="269">
        <v>62.33</v>
      </c>
    </row>
    <row r="6906" spans="1:4">
      <c r="A6906" s="268">
        <v>195</v>
      </c>
      <c r="B6906" s="267" t="s">
        <v>7278</v>
      </c>
      <c r="C6906" s="268" t="s">
        <v>1325</v>
      </c>
      <c r="D6906" s="269">
        <v>76.61</v>
      </c>
    </row>
    <row r="6907" spans="1:4">
      <c r="A6907" s="268">
        <v>194</v>
      </c>
      <c r="B6907" s="267" t="s">
        <v>7279</v>
      </c>
      <c r="C6907" s="268" t="s">
        <v>1325</v>
      </c>
      <c r="D6907" s="269">
        <v>41.64</v>
      </c>
    </row>
    <row r="6908" spans="1:4">
      <c r="A6908" s="268">
        <v>20001</v>
      </c>
      <c r="B6908" s="267" t="s">
        <v>7280</v>
      </c>
      <c r="C6908" s="268" t="s">
        <v>1325</v>
      </c>
      <c r="D6908" s="269">
        <v>76.34</v>
      </c>
    </row>
    <row r="6909" spans="1:4">
      <c r="A6909" s="268">
        <v>181</v>
      </c>
      <c r="B6909" s="267" t="s">
        <v>7281</v>
      </c>
      <c r="C6909" s="268" t="s">
        <v>1325</v>
      </c>
      <c r="D6909" s="269">
        <v>103.29</v>
      </c>
    </row>
    <row r="6910" spans="1:4">
      <c r="A6910" s="268">
        <v>39837</v>
      </c>
      <c r="B6910" s="267" t="s">
        <v>7282</v>
      </c>
      <c r="C6910" s="268" t="s">
        <v>1325</v>
      </c>
      <c r="D6910" s="269">
        <v>198.71</v>
      </c>
    </row>
    <row r="6911" spans="1:4">
      <c r="A6911" s="268">
        <v>10535</v>
      </c>
      <c r="B6911" s="267" t="s">
        <v>7283</v>
      </c>
      <c r="C6911" s="268" t="s">
        <v>1323</v>
      </c>
      <c r="D6911" s="270">
        <v>3563.9</v>
      </c>
    </row>
    <row r="6912" spans="1:4">
      <c r="A6912" s="268">
        <v>10537</v>
      </c>
      <c r="B6912" s="267" t="s">
        <v>7284</v>
      </c>
      <c r="C6912" s="268" t="s">
        <v>1323</v>
      </c>
      <c r="D6912" s="270">
        <v>4860.1899999999996</v>
      </c>
    </row>
    <row r="6913" spans="1:4">
      <c r="A6913" s="268">
        <v>13891</v>
      </c>
      <c r="B6913" s="267" t="s">
        <v>7285</v>
      </c>
      <c r="C6913" s="268" t="s">
        <v>1323</v>
      </c>
      <c r="D6913" s="270">
        <v>4457.8900000000003</v>
      </c>
    </row>
    <row r="6914" spans="1:4">
      <c r="A6914" s="268">
        <v>25975</v>
      </c>
      <c r="B6914" s="267" t="s">
        <v>7286</v>
      </c>
      <c r="C6914" s="268" t="s">
        <v>1323</v>
      </c>
      <c r="D6914" s="270">
        <v>19390.03</v>
      </c>
    </row>
    <row r="6915" spans="1:4">
      <c r="A6915" s="268">
        <v>36396</v>
      </c>
      <c r="B6915" s="267" t="s">
        <v>7287</v>
      </c>
      <c r="C6915" s="268" t="s">
        <v>1323</v>
      </c>
      <c r="D6915" s="270">
        <v>4077.34</v>
      </c>
    </row>
    <row r="6916" spans="1:4">
      <c r="A6916" s="268">
        <v>36397</v>
      </c>
      <c r="B6916" s="267" t="s">
        <v>7288</v>
      </c>
      <c r="C6916" s="268" t="s">
        <v>1323</v>
      </c>
      <c r="D6916" s="270">
        <v>14497.22</v>
      </c>
    </row>
    <row r="6917" spans="1:4">
      <c r="A6917" s="268">
        <v>36398</v>
      </c>
      <c r="B6917" s="267" t="s">
        <v>7289</v>
      </c>
      <c r="C6917" s="268" t="s">
        <v>1323</v>
      </c>
      <c r="D6917" s="270">
        <v>17620.16</v>
      </c>
    </row>
    <row r="6918" spans="1:4">
      <c r="A6918" s="268">
        <v>647</v>
      </c>
      <c r="B6918" s="267" t="s">
        <v>7290</v>
      </c>
      <c r="C6918" s="268" t="s">
        <v>1326</v>
      </c>
      <c r="D6918" s="269">
        <v>8.9</v>
      </c>
    </row>
    <row r="6919" spans="1:4">
      <c r="A6919" s="268">
        <v>40920</v>
      </c>
      <c r="B6919" s="267" t="s">
        <v>7291</v>
      </c>
      <c r="C6919" s="268" t="s">
        <v>1445</v>
      </c>
      <c r="D6919" s="270">
        <v>1575.53</v>
      </c>
    </row>
    <row r="6920" spans="1:4">
      <c r="A6920" s="268">
        <v>7266</v>
      </c>
      <c r="B6920" s="267" t="s">
        <v>7292</v>
      </c>
      <c r="C6920" s="268" t="s">
        <v>1335</v>
      </c>
      <c r="D6920" s="269">
        <v>590</v>
      </c>
    </row>
    <row r="6921" spans="1:4">
      <c r="A6921" s="268">
        <v>7270</v>
      </c>
      <c r="B6921" s="267" t="s">
        <v>7293</v>
      </c>
      <c r="C6921" s="268" t="s">
        <v>1323</v>
      </c>
      <c r="D6921" s="269">
        <v>0.56000000000000005</v>
      </c>
    </row>
    <row r="6922" spans="1:4">
      <c r="A6922" s="268">
        <v>7269</v>
      </c>
      <c r="B6922" s="267" t="s">
        <v>7294</v>
      </c>
      <c r="C6922" s="268" t="s">
        <v>1323</v>
      </c>
      <c r="D6922" s="269">
        <v>0.4</v>
      </c>
    </row>
    <row r="6923" spans="1:4">
      <c r="A6923" s="268">
        <v>7271</v>
      </c>
      <c r="B6923" s="267" t="s">
        <v>7295</v>
      </c>
      <c r="C6923" s="268" t="s">
        <v>1323</v>
      </c>
      <c r="D6923" s="269">
        <v>0.59</v>
      </c>
    </row>
    <row r="6924" spans="1:4">
      <c r="A6924" s="268">
        <v>7268</v>
      </c>
      <c r="B6924" s="267" t="s">
        <v>7296</v>
      </c>
      <c r="C6924" s="268" t="s">
        <v>1323</v>
      </c>
      <c r="D6924" s="269">
        <v>0.83</v>
      </c>
    </row>
    <row r="6925" spans="1:4">
      <c r="A6925" s="268">
        <v>7267</v>
      </c>
      <c r="B6925" s="267" t="s">
        <v>7297</v>
      </c>
      <c r="C6925" s="268" t="s">
        <v>1323</v>
      </c>
      <c r="D6925" s="269">
        <v>0.41</v>
      </c>
    </row>
    <row r="6926" spans="1:4">
      <c r="A6926" s="268">
        <v>38783</v>
      </c>
      <c r="B6926" s="267" t="s">
        <v>7298</v>
      </c>
      <c r="C6926" s="268" t="s">
        <v>1323</v>
      </c>
      <c r="D6926" s="269">
        <v>0.73</v>
      </c>
    </row>
    <row r="6927" spans="1:4">
      <c r="A6927" s="268">
        <v>37593</v>
      </c>
      <c r="B6927" s="267" t="s">
        <v>7299</v>
      </c>
      <c r="C6927" s="268" t="s">
        <v>1323</v>
      </c>
      <c r="D6927" s="269">
        <v>1.92</v>
      </c>
    </row>
    <row r="6928" spans="1:4">
      <c r="A6928" s="268">
        <v>37594</v>
      </c>
      <c r="B6928" s="267" t="s">
        <v>7300</v>
      </c>
      <c r="C6928" s="268" t="s">
        <v>1323</v>
      </c>
      <c r="D6928" s="269">
        <v>2.36</v>
      </c>
    </row>
    <row r="6929" spans="1:4">
      <c r="A6929" s="268">
        <v>37592</v>
      </c>
      <c r="B6929" s="267" t="s">
        <v>7301</v>
      </c>
      <c r="C6929" s="268" t="s">
        <v>1323</v>
      </c>
      <c r="D6929" s="269">
        <v>1.44</v>
      </c>
    </row>
    <row r="6930" spans="1:4">
      <c r="A6930" s="268">
        <v>34556</v>
      </c>
      <c r="B6930" s="267" t="s">
        <v>7302</v>
      </c>
      <c r="C6930" s="268" t="s">
        <v>1323</v>
      </c>
      <c r="D6930" s="269">
        <v>2.83</v>
      </c>
    </row>
    <row r="6931" spans="1:4">
      <c r="A6931" s="268">
        <v>37873</v>
      </c>
      <c r="B6931" s="267" t="s">
        <v>7303</v>
      </c>
      <c r="C6931" s="268" t="s">
        <v>1323</v>
      </c>
      <c r="D6931" s="269">
        <v>3.09</v>
      </c>
    </row>
    <row r="6932" spans="1:4">
      <c r="A6932" s="268">
        <v>34564</v>
      </c>
      <c r="B6932" s="267" t="s">
        <v>7304</v>
      </c>
      <c r="C6932" s="268" t="s">
        <v>1323</v>
      </c>
      <c r="D6932" s="269">
        <v>3.54</v>
      </c>
    </row>
    <row r="6933" spans="1:4">
      <c r="A6933" s="268">
        <v>34565</v>
      </c>
      <c r="B6933" s="267" t="s">
        <v>7305</v>
      </c>
      <c r="C6933" s="268" t="s">
        <v>1323</v>
      </c>
      <c r="D6933" s="269">
        <v>4.09</v>
      </c>
    </row>
    <row r="6934" spans="1:4">
      <c r="A6934" s="268">
        <v>38590</v>
      </c>
      <c r="B6934" s="267" t="s">
        <v>7306</v>
      </c>
      <c r="C6934" s="268" t="s">
        <v>1323</v>
      </c>
      <c r="D6934" s="269">
        <v>2.37</v>
      </c>
    </row>
    <row r="6935" spans="1:4">
      <c r="A6935" s="268">
        <v>34566</v>
      </c>
      <c r="B6935" s="267" t="s">
        <v>7307</v>
      </c>
      <c r="C6935" s="268" t="s">
        <v>1323</v>
      </c>
      <c r="D6935" s="269">
        <v>2.2200000000000002</v>
      </c>
    </row>
    <row r="6936" spans="1:4">
      <c r="A6936" s="268">
        <v>34567</v>
      </c>
      <c r="B6936" s="267" t="s">
        <v>7308</v>
      </c>
      <c r="C6936" s="268" t="s">
        <v>1323</v>
      </c>
      <c r="D6936" s="269">
        <v>2.4900000000000002</v>
      </c>
    </row>
    <row r="6937" spans="1:4">
      <c r="A6937" s="268">
        <v>38591</v>
      </c>
      <c r="B6937" s="267" t="s">
        <v>7309</v>
      </c>
      <c r="C6937" s="268" t="s">
        <v>1323</v>
      </c>
      <c r="D6937" s="269">
        <v>2.69</v>
      </c>
    </row>
    <row r="6938" spans="1:4">
      <c r="A6938" s="268">
        <v>34568</v>
      </c>
      <c r="B6938" s="267" t="s">
        <v>7310</v>
      </c>
      <c r="C6938" s="268" t="s">
        <v>1323</v>
      </c>
      <c r="D6938" s="269">
        <v>3.24</v>
      </c>
    </row>
    <row r="6939" spans="1:4">
      <c r="A6939" s="268">
        <v>34569</v>
      </c>
      <c r="B6939" s="267" t="s">
        <v>7311</v>
      </c>
      <c r="C6939" s="268" t="s">
        <v>1323</v>
      </c>
      <c r="D6939" s="269">
        <v>3.32</v>
      </c>
    </row>
    <row r="6940" spans="1:4">
      <c r="A6940" s="268">
        <v>34570</v>
      </c>
      <c r="B6940" s="267" t="s">
        <v>7312</v>
      </c>
      <c r="C6940" s="268" t="s">
        <v>1323</v>
      </c>
      <c r="D6940" s="269">
        <v>3.55</v>
      </c>
    </row>
    <row r="6941" spans="1:4">
      <c r="A6941" s="268">
        <v>25070</v>
      </c>
      <c r="B6941" s="267" t="s">
        <v>7313</v>
      </c>
      <c r="C6941" s="268" t="s">
        <v>1323</v>
      </c>
      <c r="D6941" s="269">
        <v>2.72</v>
      </c>
    </row>
    <row r="6942" spans="1:4">
      <c r="A6942" s="268">
        <v>34571</v>
      </c>
      <c r="B6942" s="267" t="s">
        <v>7314</v>
      </c>
      <c r="C6942" s="268" t="s">
        <v>1323</v>
      </c>
      <c r="D6942" s="269">
        <v>2.77</v>
      </c>
    </row>
    <row r="6943" spans="1:4">
      <c r="A6943" s="268">
        <v>34573</v>
      </c>
      <c r="B6943" s="267" t="s">
        <v>7315</v>
      </c>
      <c r="C6943" s="268" t="s">
        <v>1323</v>
      </c>
      <c r="D6943" s="269">
        <v>2.92</v>
      </c>
    </row>
    <row r="6944" spans="1:4">
      <c r="A6944" s="268">
        <v>37107</v>
      </c>
      <c r="B6944" s="267" t="s">
        <v>7316</v>
      </c>
      <c r="C6944" s="268" t="s">
        <v>1323</v>
      </c>
      <c r="D6944" s="269">
        <v>4.3099999999999996</v>
      </c>
    </row>
    <row r="6945" spans="1:4">
      <c r="A6945" s="268">
        <v>34576</v>
      </c>
      <c r="B6945" s="267" t="s">
        <v>7317</v>
      </c>
      <c r="C6945" s="268" t="s">
        <v>1323</v>
      </c>
      <c r="D6945" s="269">
        <v>4.04</v>
      </c>
    </row>
    <row r="6946" spans="1:4">
      <c r="A6946" s="268">
        <v>34577</v>
      </c>
      <c r="B6946" s="267" t="s">
        <v>7318</v>
      </c>
      <c r="C6946" s="268" t="s">
        <v>1323</v>
      </c>
      <c r="D6946" s="269">
        <v>4.3099999999999996</v>
      </c>
    </row>
    <row r="6947" spans="1:4">
      <c r="A6947" s="268">
        <v>34578</v>
      </c>
      <c r="B6947" s="267" t="s">
        <v>7319</v>
      </c>
      <c r="C6947" s="268" t="s">
        <v>1323</v>
      </c>
      <c r="D6947" s="269">
        <v>4.79</v>
      </c>
    </row>
    <row r="6948" spans="1:4">
      <c r="A6948" s="268">
        <v>34579</v>
      </c>
      <c r="B6948" s="267" t="s">
        <v>7320</v>
      </c>
      <c r="C6948" s="268" t="s">
        <v>1323</v>
      </c>
      <c r="D6948" s="269">
        <v>6.13</v>
      </c>
    </row>
    <row r="6949" spans="1:4">
      <c r="A6949" s="268">
        <v>25067</v>
      </c>
      <c r="B6949" s="267" t="s">
        <v>7321</v>
      </c>
      <c r="C6949" s="268" t="s">
        <v>1323</v>
      </c>
      <c r="D6949" s="269">
        <v>3.54</v>
      </c>
    </row>
    <row r="6950" spans="1:4">
      <c r="A6950" s="268">
        <v>34580</v>
      </c>
      <c r="B6950" s="267" t="s">
        <v>7322</v>
      </c>
      <c r="C6950" s="268" t="s">
        <v>1323</v>
      </c>
      <c r="D6950" s="269">
        <v>3.85</v>
      </c>
    </row>
    <row r="6951" spans="1:4">
      <c r="A6951" s="268">
        <v>25071</v>
      </c>
      <c r="B6951" s="267" t="s">
        <v>7323</v>
      </c>
      <c r="C6951" s="268" t="s">
        <v>1323</v>
      </c>
      <c r="D6951" s="269">
        <v>1.86</v>
      </c>
    </row>
    <row r="6952" spans="1:4">
      <c r="A6952" s="268">
        <v>38395</v>
      </c>
      <c r="B6952" s="267" t="s">
        <v>7324</v>
      </c>
      <c r="C6952" s="268" t="s">
        <v>1323</v>
      </c>
      <c r="D6952" s="269">
        <v>6.29</v>
      </c>
    </row>
    <row r="6953" spans="1:4">
      <c r="A6953" s="268">
        <v>34583</v>
      </c>
      <c r="B6953" s="267" t="s">
        <v>7325</v>
      </c>
      <c r="C6953" s="268" t="s">
        <v>1328</v>
      </c>
      <c r="D6953" s="269">
        <v>66.84</v>
      </c>
    </row>
    <row r="6954" spans="1:4">
      <c r="A6954" s="268">
        <v>34584</v>
      </c>
      <c r="B6954" s="267" t="s">
        <v>7326</v>
      </c>
      <c r="C6954" s="268" t="s">
        <v>1328</v>
      </c>
      <c r="D6954" s="269">
        <v>37.409999999999997</v>
      </c>
    </row>
    <row r="6955" spans="1:4">
      <c r="A6955" s="268">
        <v>709</v>
      </c>
      <c r="B6955" s="267" t="s">
        <v>7327</v>
      </c>
      <c r="C6955" s="268" t="s">
        <v>1328</v>
      </c>
      <c r="D6955" s="269">
        <v>467.23</v>
      </c>
    </row>
    <row r="6956" spans="1:4">
      <c r="A6956" s="268">
        <v>716</v>
      </c>
      <c r="B6956" s="267" t="s">
        <v>7328</v>
      </c>
      <c r="C6956" s="268" t="s">
        <v>1323</v>
      </c>
      <c r="D6956" s="269">
        <v>14.99</v>
      </c>
    </row>
    <row r="6957" spans="1:4">
      <c r="A6957" s="268">
        <v>715</v>
      </c>
      <c r="B6957" s="267" t="s">
        <v>7329</v>
      </c>
      <c r="C6957" s="268" t="s">
        <v>1323</v>
      </c>
      <c r="D6957" s="269">
        <v>14.83</v>
      </c>
    </row>
    <row r="6958" spans="1:4">
      <c r="A6958" s="268">
        <v>718</v>
      </c>
      <c r="B6958" s="267" t="s">
        <v>7330</v>
      </c>
      <c r="C6958" s="268" t="s">
        <v>1323</v>
      </c>
      <c r="D6958" s="269">
        <v>22.09</v>
      </c>
    </row>
    <row r="6959" spans="1:4">
      <c r="A6959" s="268">
        <v>11981</v>
      </c>
      <c r="B6959" s="267" t="s">
        <v>7331</v>
      </c>
      <c r="C6959" s="268" t="s">
        <v>1323</v>
      </c>
      <c r="D6959" s="269">
        <v>15.15</v>
      </c>
    </row>
    <row r="6960" spans="1:4">
      <c r="A6960" s="268">
        <v>10610</v>
      </c>
      <c r="B6960" s="267" t="s">
        <v>7332</v>
      </c>
      <c r="C6960" s="268" t="s">
        <v>1323</v>
      </c>
      <c r="D6960" s="269">
        <v>1.59</v>
      </c>
    </row>
    <row r="6961" spans="1:4">
      <c r="A6961" s="268">
        <v>34585</v>
      </c>
      <c r="B6961" s="267" t="s">
        <v>7333</v>
      </c>
      <c r="C6961" s="268" t="s">
        <v>1323</v>
      </c>
      <c r="D6961" s="269">
        <v>1.62</v>
      </c>
    </row>
    <row r="6962" spans="1:4">
      <c r="A6962" s="268">
        <v>34586</v>
      </c>
      <c r="B6962" s="267" t="s">
        <v>7334</v>
      </c>
      <c r="C6962" s="268" t="s">
        <v>1323</v>
      </c>
      <c r="D6962" s="269">
        <v>1.64</v>
      </c>
    </row>
    <row r="6963" spans="1:4">
      <c r="A6963" s="268">
        <v>38603</v>
      </c>
      <c r="B6963" s="267" t="s">
        <v>7335</v>
      </c>
      <c r="C6963" s="268" t="s">
        <v>1323</v>
      </c>
      <c r="D6963" s="269">
        <v>1.89</v>
      </c>
    </row>
    <row r="6964" spans="1:4">
      <c r="A6964" s="268">
        <v>34588</v>
      </c>
      <c r="B6964" s="267" t="s">
        <v>7336</v>
      </c>
      <c r="C6964" s="268" t="s">
        <v>1323</v>
      </c>
      <c r="D6964" s="269">
        <v>2.11</v>
      </c>
    </row>
    <row r="6965" spans="1:4">
      <c r="A6965" s="268">
        <v>34590</v>
      </c>
      <c r="B6965" s="267" t="s">
        <v>7337</v>
      </c>
      <c r="C6965" s="268" t="s">
        <v>1323</v>
      </c>
      <c r="D6965" s="269">
        <v>2.27</v>
      </c>
    </row>
    <row r="6966" spans="1:4">
      <c r="A6966" s="268">
        <v>34591</v>
      </c>
      <c r="B6966" s="267" t="s">
        <v>7338</v>
      </c>
      <c r="C6966" s="268" t="s">
        <v>1323</v>
      </c>
      <c r="D6966" s="269">
        <v>2.84</v>
      </c>
    </row>
    <row r="6967" spans="1:4">
      <c r="A6967" s="268">
        <v>37103</v>
      </c>
      <c r="B6967" s="267" t="s">
        <v>7339</v>
      </c>
      <c r="C6967" s="268" t="s">
        <v>1323</v>
      </c>
      <c r="D6967" s="269">
        <v>2.31</v>
      </c>
    </row>
    <row r="6968" spans="1:4">
      <c r="A6968" s="268">
        <v>34555</v>
      </c>
      <c r="B6968" s="267" t="s">
        <v>7340</v>
      </c>
      <c r="C6968" s="268" t="s">
        <v>1323</v>
      </c>
      <c r="D6968" s="269">
        <v>2.9</v>
      </c>
    </row>
    <row r="6969" spans="1:4">
      <c r="A6969" s="268">
        <v>34599</v>
      </c>
      <c r="B6969" s="267" t="s">
        <v>7341</v>
      </c>
      <c r="C6969" s="268" t="s">
        <v>1323</v>
      </c>
      <c r="D6969" s="269">
        <v>2.08</v>
      </c>
    </row>
    <row r="6970" spans="1:4">
      <c r="A6970" s="268">
        <v>674</v>
      </c>
      <c r="B6970" s="267" t="s">
        <v>7342</v>
      </c>
      <c r="C6970" s="268" t="s">
        <v>1328</v>
      </c>
      <c r="D6970" s="269">
        <v>44.33</v>
      </c>
    </row>
    <row r="6971" spans="1:4">
      <c r="A6971" s="268">
        <v>34600</v>
      </c>
      <c r="B6971" s="267" t="s">
        <v>7343</v>
      </c>
      <c r="C6971" s="268" t="s">
        <v>1328</v>
      </c>
      <c r="D6971" s="269">
        <v>72.040000000000006</v>
      </c>
    </row>
    <row r="6972" spans="1:4">
      <c r="A6972" s="268">
        <v>652</v>
      </c>
      <c r="B6972" s="267" t="s">
        <v>7344</v>
      </c>
      <c r="C6972" s="268" t="s">
        <v>1328</v>
      </c>
      <c r="D6972" s="269">
        <v>91.75</v>
      </c>
    </row>
    <row r="6973" spans="1:4">
      <c r="A6973" s="268">
        <v>34592</v>
      </c>
      <c r="B6973" s="267" t="s">
        <v>7345</v>
      </c>
      <c r="C6973" s="268" t="s">
        <v>1323</v>
      </c>
      <c r="D6973" s="269">
        <v>1.97</v>
      </c>
    </row>
    <row r="6974" spans="1:4">
      <c r="A6974" s="268">
        <v>651</v>
      </c>
      <c r="B6974" s="267" t="s">
        <v>7346</v>
      </c>
      <c r="C6974" s="268" t="s">
        <v>1323</v>
      </c>
      <c r="D6974" s="269">
        <v>2.2599999999999998</v>
      </c>
    </row>
    <row r="6975" spans="1:4">
      <c r="A6975" s="268">
        <v>654</v>
      </c>
      <c r="B6975" s="267" t="s">
        <v>7347</v>
      </c>
      <c r="C6975" s="268" t="s">
        <v>1323</v>
      </c>
      <c r="D6975" s="269">
        <v>2.91</v>
      </c>
    </row>
    <row r="6976" spans="1:4">
      <c r="A6976" s="268">
        <v>650</v>
      </c>
      <c r="B6976" s="267" t="s">
        <v>7348</v>
      </c>
      <c r="C6976" s="268" t="s">
        <v>1323</v>
      </c>
      <c r="D6976" s="269">
        <v>1.92</v>
      </c>
    </row>
    <row r="6977" spans="1:4">
      <c r="A6977" s="268">
        <v>40517</v>
      </c>
      <c r="B6977" s="267" t="s">
        <v>7349</v>
      </c>
      <c r="C6977" s="268" t="s">
        <v>1328</v>
      </c>
      <c r="D6977" s="269">
        <v>57.21</v>
      </c>
    </row>
    <row r="6978" spans="1:4">
      <c r="A6978" s="268">
        <v>40520</v>
      </c>
      <c r="B6978" s="267" t="s">
        <v>7350</v>
      </c>
      <c r="C6978" s="268" t="s">
        <v>1328</v>
      </c>
      <c r="D6978" s="269">
        <v>59.93</v>
      </c>
    </row>
    <row r="6979" spans="1:4">
      <c r="A6979" s="268">
        <v>40515</v>
      </c>
      <c r="B6979" s="267" t="s">
        <v>7351</v>
      </c>
      <c r="C6979" s="268" t="s">
        <v>1328</v>
      </c>
      <c r="D6979" s="269">
        <v>72.349999999999994</v>
      </c>
    </row>
    <row r="6980" spans="1:4">
      <c r="A6980" s="268">
        <v>40516</v>
      </c>
      <c r="B6980" s="267" t="s">
        <v>7352</v>
      </c>
      <c r="C6980" s="268" t="s">
        <v>1328</v>
      </c>
      <c r="D6980" s="269">
        <v>86.17</v>
      </c>
    </row>
    <row r="6981" spans="1:4">
      <c r="A6981" s="268">
        <v>40529</v>
      </c>
      <c r="B6981" s="267" t="s">
        <v>12775</v>
      </c>
      <c r="C6981" s="268" t="s">
        <v>1328</v>
      </c>
      <c r="D6981" s="269">
        <v>67.290000000000006</v>
      </c>
    </row>
    <row r="6982" spans="1:4">
      <c r="A6982" s="268">
        <v>36170</v>
      </c>
      <c r="B6982" s="267" t="s">
        <v>12776</v>
      </c>
      <c r="C6982" s="268" t="s">
        <v>1328</v>
      </c>
      <c r="D6982" s="269">
        <v>50.4</v>
      </c>
    </row>
    <row r="6983" spans="1:4">
      <c r="A6983" s="268">
        <v>40524</v>
      </c>
      <c r="B6983" s="267" t="s">
        <v>12777</v>
      </c>
      <c r="C6983" s="268" t="s">
        <v>1328</v>
      </c>
      <c r="D6983" s="269">
        <v>61.29</v>
      </c>
    </row>
    <row r="6984" spans="1:4">
      <c r="A6984" s="268">
        <v>36156</v>
      </c>
      <c r="B6984" s="267" t="s">
        <v>12778</v>
      </c>
      <c r="C6984" s="268" t="s">
        <v>1328</v>
      </c>
      <c r="D6984" s="269">
        <v>53.12</v>
      </c>
    </row>
    <row r="6985" spans="1:4">
      <c r="A6985" s="268">
        <v>36155</v>
      </c>
      <c r="B6985" s="267" t="s">
        <v>12779</v>
      </c>
      <c r="C6985" s="268" t="s">
        <v>1328</v>
      </c>
      <c r="D6985" s="269">
        <v>47.06</v>
      </c>
    </row>
    <row r="6986" spans="1:4">
      <c r="A6986" s="268">
        <v>36154</v>
      </c>
      <c r="B6986" s="267" t="s">
        <v>12780</v>
      </c>
      <c r="C6986" s="268" t="s">
        <v>1328</v>
      </c>
      <c r="D6986" s="269">
        <v>62.52</v>
      </c>
    </row>
    <row r="6987" spans="1:4">
      <c r="A6987" s="268">
        <v>695</v>
      </c>
      <c r="B6987" s="267" t="s">
        <v>7353</v>
      </c>
      <c r="C6987" s="268" t="s">
        <v>1328</v>
      </c>
      <c r="D6987" s="269">
        <v>46.21</v>
      </c>
    </row>
    <row r="6988" spans="1:4">
      <c r="A6988" s="268">
        <v>679</v>
      </c>
      <c r="B6988" s="267" t="s">
        <v>7354</v>
      </c>
      <c r="C6988" s="268" t="s">
        <v>1328</v>
      </c>
      <c r="D6988" s="269">
        <v>63.34</v>
      </c>
    </row>
    <row r="6989" spans="1:4">
      <c r="A6989" s="268">
        <v>711</v>
      </c>
      <c r="B6989" s="267" t="s">
        <v>7355</v>
      </c>
      <c r="C6989" s="268" t="s">
        <v>1328</v>
      </c>
      <c r="D6989" s="269">
        <v>48.35</v>
      </c>
    </row>
    <row r="6990" spans="1:4">
      <c r="A6990" s="268">
        <v>712</v>
      </c>
      <c r="B6990" s="267" t="s">
        <v>7356</v>
      </c>
      <c r="C6990" s="268" t="s">
        <v>1328</v>
      </c>
      <c r="D6990" s="269">
        <v>50.4</v>
      </c>
    </row>
    <row r="6991" spans="1:4">
      <c r="A6991" s="268">
        <v>12614</v>
      </c>
      <c r="B6991" s="267" t="s">
        <v>7357</v>
      </c>
      <c r="C6991" s="268" t="s">
        <v>1323</v>
      </c>
      <c r="D6991" s="269">
        <v>18.399999999999999</v>
      </c>
    </row>
    <row r="6992" spans="1:4">
      <c r="A6992" s="268">
        <v>6140</v>
      </c>
      <c r="B6992" s="267" t="s">
        <v>7358</v>
      </c>
      <c r="C6992" s="268" t="s">
        <v>1323</v>
      </c>
      <c r="D6992" s="269">
        <v>2.6</v>
      </c>
    </row>
    <row r="6993" spans="1:4">
      <c r="A6993" s="268">
        <v>38399</v>
      </c>
      <c r="B6993" s="267" t="s">
        <v>7359</v>
      </c>
      <c r="C6993" s="268" t="s">
        <v>1323</v>
      </c>
      <c r="D6993" s="269">
        <v>128.51</v>
      </c>
    </row>
    <row r="6994" spans="1:4">
      <c r="A6994" s="268">
        <v>735</v>
      </c>
      <c r="B6994" s="267" t="s">
        <v>7360</v>
      </c>
      <c r="C6994" s="268" t="s">
        <v>1323</v>
      </c>
      <c r="D6994" s="270">
        <v>1840.6</v>
      </c>
    </row>
    <row r="6995" spans="1:4">
      <c r="A6995" s="268">
        <v>736</v>
      </c>
      <c r="B6995" s="267" t="s">
        <v>7361</v>
      </c>
      <c r="C6995" s="268" t="s">
        <v>1323</v>
      </c>
      <c r="D6995" s="270">
        <v>1547.61</v>
      </c>
    </row>
    <row r="6996" spans="1:4">
      <c r="A6996" s="268">
        <v>729</v>
      </c>
      <c r="B6996" s="267" t="s">
        <v>7362</v>
      </c>
      <c r="C6996" s="268" t="s">
        <v>1323</v>
      </c>
      <c r="D6996" s="269">
        <v>630.66999999999996</v>
      </c>
    </row>
    <row r="6997" spans="1:4">
      <c r="A6997" s="268">
        <v>39925</v>
      </c>
      <c r="B6997" s="267" t="s">
        <v>7363</v>
      </c>
      <c r="C6997" s="268" t="s">
        <v>1323</v>
      </c>
      <c r="D6997" s="270">
        <v>9113.1200000000008</v>
      </c>
    </row>
    <row r="6998" spans="1:4">
      <c r="A6998" s="268">
        <v>731</v>
      </c>
      <c r="B6998" s="267" t="s">
        <v>7364</v>
      </c>
      <c r="C6998" s="268" t="s">
        <v>1323</v>
      </c>
      <c r="D6998" s="269">
        <v>613.79</v>
      </c>
    </row>
    <row r="6999" spans="1:4">
      <c r="A6999" s="268">
        <v>10575</v>
      </c>
      <c r="B6999" s="267" t="s">
        <v>7365</v>
      </c>
      <c r="C6999" s="268" t="s">
        <v>1323</v>
      </c>
      <c r="D6999" s="269">
        <v>957.87</v>
      </c>
    </row>
    <row r="7000" spans="1:4">
      <c r="A7000" s="268">
        <v>733</v>
      </c>
      <c r="B7000" s="267" t="s">
        <v>7366</v>
      </c>
      <c r="C7000" s="268" t="s">
        <v>1323</v>
      </c>
      <c r="D7000" s="270">
        <v>1048.76</v>
      </c>
    </row>
    <row r="7001" spans="1:4">
      <c r="A7001" s="268">
        <v>732</v>
      </c>
      <c r="B7001" s="267" t="s">
        <v>7367</v>
      </c>
      <c r="C7001" s="268" t="s">
        <v>1323</v>
      </c>
      <c r="D7001" s="270">
        <v>1034.6600000000001</v>
      </c>
    </row>
    <row r="7002" spans="1:4">
      <c r="A7002" s="268">
        <v>737</v>
      </c>
      <c r="B7002" s="267" t="s">
        <v>7368</v>
      </c>
      <c r="C7002" s="268" t="s">
        <v>1323</v>
      </c>
      <c r="D7002" s="270">
        <v>5802.06</v>
      </c>
    </row>
    <row r="7003" spans="1:4">
      <c r="A7003" s="268">
        <v>738</v>
      </c>
      <c r="B7003" s="267" t="s">
        <v>7369</v>
      </c>
      <c r="C7003" s="268" t="s">
        <v>1323</v>
      </c>
      <c r="D7003" s="270">
        <v>2690.37</v>
      </c>
    </row>
    <row r="7004" spans="1:4">
      <c r="A7004" s="268">
        <v>740</v>
      </c>
      <c r="B7004" s="267" t="s">
        <v>7370</v>
      </c>
      <c r="C7004" s="268" t="s">
        <v>1323</v>
      </c>
      <c r="D7004" s="270">
        <v>5458.21</v>
      </c>
    </row>
    <row r="7005" spans="1:4">
      <c r="A7005" s="268">
        <v>734</v>
      </c>
      <c r="B7005" s="267" t="s">
        <v>7371</v>
      </c>
      <c r="C7005" s="268" t="s">
        <v>1323</v>
      </c>
      <c r="D7005" s="270">
        <v>1109.1500000000001</v>
      </c>
    </row>
    <row r="7006" spans="1:4">
      <c r="A7006" s="268">
        <v>39008</v>
      </c>
      <c r="B7006" s="267" t="s">
        <v>7372</v>
      </c>
      <c r="C7006" s="268" t="s">
        <v>1323</v>
      </c>
      <c r="D7006" s="270">
        <v>43445.03</v>
      </c>
    </row>
    <row r="7007" spans="1:4">
      <c r="A7007" s="268">
        <v>39009</v>
      </c>
      <c r="B7007" s="267" t="s">
        <v>7373</v>
      </c>
      <c r="C7007" s="268" t="s">
        <v>1323</v>
      </c>
      <c r="D7007" s="270">
        <v>46545.96</v>
      </c>
    </row>
    <row r="7008" spans="1:4">
      <c r="A7008" s="268">
        <v>10587</v>
      </c>
      <c r="B7008" s="267" t="s">
        <v>7374</v>
      </c>
      <c r="C7008" s="268" t="s">
        <v>1323</v>
      </c>
      <c r="D7008" s="270">
        <v>2597.13</v>
      </c>
    </row>
    <row r="7009" spans="1:4">
      <c r="A7009" s="268">
        <v>759</v>
      </c>
      <c r="B7009" s="267" t="s">
        <v>7375</v>
      </c>
      <c r="C7009" s="268" t="s">
        <v>1323</v>
      </c>
      <c r="D7009" s="270">
        <v>3734.17</v>
      </c>
    </row>
    <row r="7010" spans="1:4">
      <c r="A7010" s="268">
        <v>761</v>
      </c>
      <c r="B7010" s="267" t="s">
        <v>7376</v>
      </c>
      <c r="C7010" s="268" t="s">
        <v>1323</v>
      </c>
      <c r="D7010" s="270">
        <v>6329.73</v>
      </c>
    </row>
    <row r="7011" spans="1:4">
      <c r="A7011" s="268">
        <v>750</v>
      </c>
      <c r="B7011" s="267" t="s">
        <v>7377</v>
      </c>
      <c r="C7011" s="268" t="s">
        <v>1323</v>
      </c>
      <c r="D7011" s="270">
        <v>6009.57</v>
      </c>
    </row>
    <row r="7012" spans="1:4">
      <c r="A7012" s="268">
        <v>755</v>
      </c>
      <c r="B7012" s="267" t="s">
        <v>7378</v>
      </c>
      <c r="C7012" s="268" t="s">
        <v>1323</v>
      </c>
      <c r="D7012" s="270">
        <v>24660.37</v>
      </c>
    </row>
    <row r="7013" spans="1:4">
      <c r="A7013" s="268">
        <v>749</v>
      </c>
      <c r="B7013" s="267" t="s">
        <v>7379</v>
      </c>
      <c r="C7013" s="268" t="s">
        <v>1323</v>
      </c>
      <c r="D7013" s="270">
        <v>9069.6299999999992</v>
      </c>
    </row>
    <row r="7014" spans="1:4">
      <c r="A7014" s="268">
        <v>756</v>
      </c>
      <c r="B7014" s="267" t="s">
        <v>7380</v>
      </c>
      <c r="C7014" s="268" t="s">
        <v>1323</v>
      </c>
      <c r="D7014" s="270">
        <v>26895.439999999999</v>
      </c>
    </row>
    <row r="7015" spans="1:4">
      <c r="A7015" s="268">
        <v>757</v>
      </c>
      <c r="B7015" s="267" t="s">
        <v>7381</v>
      </c>
      <c r="C7015" s="268" t="s">
        <v>1323</v>
      </c>
      <c r="D7015" s="270">
        <v>12212.25</v>
      </c>
    </row>
    <row r="7016" spans="1:4">
      <c r="A7016" s="268">
        <v>10588</v>
      </c>
      <c r="B7016" s="267" t="s">
        <v>7382</v>
      </c>
      <c r="C7016" s="268" t="s">
        <v>1323</v>
      </c>
      <c r="D7016" s="270">
        <v>2696.15</v>
      </c>
    </row>
    <row r="7017" spans="1:4">
      <c r="A7017" s="268">
        <v>10592</v>
      </c>
      <c r="B7017" s="267" t="s">
        <v>7383</v>
      </c>
      <c r="C7017" s="268" t="s">
        <v>1323</v>
      </c>
      <c r="D7017" s="270">
        <v>3256.6</v>
      </c>
    </row>
    <row r="7018" spans="1:4">
      <c r="A7018" s="268">
        <v>10589</v>
      </c>
      <c r="B7018" s="267" t="s">
        <v>7384</v>
      </c>
      <c r="C7018" s="268" t="s">
        <v>1323</v>
      </c>
      <c r="D7018" s="270">
        <v>4375.03</v>
      </c>
    </row>
    <row r="7019" spans="1:4">
      <c r="A7019" s="268">
        <v>760</v>
      </c>
      <c r="B7019" s="267" t="s">
        <v>7385</v>
      </c>
      <c r="C7019" s="268" t="s">
        <v>1323</v>
      </c>
      <c r="D7019" s="270">
        <v>24424.5</v>
      </c>
    </row>
    <row r="7020" spans="1:4">
      <c r="A7020" s="268">
        <v>751</v>
      </c>
      <c r="B7020" s="267" t="s">
        <v>7386</v>
      </c>
      <c r="C7020" s="268" t="s">
        <v>1323</v>
      </c>
      <c r="D7020" s="270">
        <v>3846.85</v>
      </c>
    </row>
    <row r="7021" spans="1:4">
      <c r="A7021" s="268">
        <v>754</v>
      </c>
      <c r="B7021" s="267" t="s">
        <v>7387</v>
      </c>
      <c r="C7021" s="268" t="s">
        <v>1323</v>
      </c>
      <c r="D7021" s="270">
        <v>6106.12</v>
      </c>
    </row>
    <row r="7022" spans="1:4">
      <c r="A7022" s="268">
        <v>14013</v>
      </c>
      <c r="B7022" s="267" t="s">
        <v>7388</v>
      </c>
      <c r="C7022" s="268" t="s">
        <v>1323</v>
      </c>
      <c r="D7022" s="270">
        <v>156784.28</v>
      </c>
    </row>
    <row r="7023" spans="1:4">
      <c r="A7023" s="268">
        <v>39917</v>
      </c>
      <c r="B7023" s="267" t="s">
        <v>7389</v>
      </c>
      <c r="C7023" s="268" t="s">
        <v>1323</v>
      </c>
      <c r="D7023" s="270">
        <v>66734.7</v>
      </c>
    </row>
    <row r="7024" spans="1:4">
      <c r="A7024" s="268">
        <v>5081</v>
      </c>
      <c r="B7024" s="267" t="s">
        <v>7390</v>
      </c>
      <c r="C7024" s="268" t="s">
        <v>1336</v>
      </c>
      <c r="D7024" s="269">
        <v>20.11</v>
      </c>
    </row>
    <row r="7025" spans="1:4">
      <c r="A7025" s="268">
        <v>38167</v>
      </c>
      <c r="B7025" s="267" t="s">
        <v>7391</v>
      </c>
      <c r="C7025" s="268" t="s">
        <v>1336</v>
      </c>
      <c r="D7025" s="269">
        <v>17.329999999999998</v>
      </c>
    </row>
    <row r="7026" spans="1:4">
      <c r="A7026" s="268">
        <v>36145</v>
      </c>
      <c r="B7026" s="267" t="s">
        <v>7392</v>
      </c>
      <c r="C7026" s="268" t="s">
        <v>1336</v>
      </c>
      <c r="D7026" s="269">
        <v>32.4</v>
      </c>
    </row>
    <row r="7027" spans="1:4">
      <c r="A7027" s="268">
        <v>12893</v>
      </c>
      <c r="B7027" s="267" t="s">
        <v>7393</v>
      </c>
      <c r="C7027" s="268" t="s">
        <v>1336</v>
      </c>
      <c r="D7027" s="269">
        <v>54</v>
      </c>
    </row>
    <row r="7028" spans="1:4">
      <c r="A7028" s="268">
        <v>11685</v>
      </c>
      <c r="B7028" s="267" t="s">
        <v>7394</v>
      </c>
      <c r="C7028" s="268" t="s">
        <v>1323</v>
      </c>
      <c r="D7028" s="269">
        <v>23.91</v>
      </c>
    </row>
    <row r="7029" spans="1:4">
      <c r="A7029" s="268">
        <v>11679</v>
      </c>
      <c r="B7029" s="267" t="s">
        <v>7395</v>
      </c>
      <c r="C7029" s="268" t="s">
        <v>1323</v>
      </c>
      <c r="D7029" s="269">
        <v>5.58</v>
      </c>
    </row>
    <row r="7030" spans="1:4">
      <c r="A7030" s="268">
        <v>11680</v>
      </c>
      <c r="B7030" s="267" t="s">
        <v>7396</v>
      </c>
      <c r="C7030" s="268" t="s">
        <v>1323</v>
      </c>
      <c r="D7030" s="269">
        <v>4.5999999999999996</v>
      </c>
    </row>
    <row r="7031" spans="1:4">
      <c r="A7031" s="268">
        <v>2512</v>
      </c>
      <c r="B7031" s="267" t="s">
        <v>7397</v>
      </c>
      <c r="C7031" s="268" t="s">
        <v>1323</v>
      </c>
      <c r="D7031" s="269">
        <v>18.77</v>
      </c>
    </row>
    <row r="7032" spans="1:4">
      <c r="A7032" s="268">
        <v>4374</v>
      </c>
      <c r="B7032" s="267" t="s">
        <v>7398</v>
      </c>
      <c r="C7032" s="268" t="s">
        <v>1323</v>
      </c>
      <c r="D7032" s="269">
        <v>0.14000000000000001</v>
      </c>
    </row>
    <row r="7033" spans="1:4">
      <c r="A7033" s="268">
        <v>7568</v>
      </c>
      <c r="B7033" s="267" t="s">
        <v>7399</v>
      </c>
      <c r="C7033" s="268" t="s">
        <v>1323</v>
      </c>
      <c r="D7033" s="269">
        <v>0.24</v>
      </c>
    </row>
    <row r="7034" spans="1:4">
      <c r="A7034" s="268">
        <v>7584</v>
      </c>
      <c r="B7034" s="267" t="s">
        <v>7400</v>
      </c>
      <c r="C7034" s="268" t="s">
        <v>1323</v>
      </c>
      <c r="D7034" s="269">
        <v>0.37</v>
      </c>
    </row>
    <row r="7035" spans="1:4">
      <c r="A7035" s="268">
        <v>11945</v>
      </c>
      <c r="B7035" s="267" t="s">
        <v>7401</v>
      </c>
      <c r="C7035" s="268" t="s">
        <v>1323</v>
      </c>
      <c r="D7035" s="269">
        <v>0.02</v>
      </c>
    </row>
    <row r="7036" spans="1:4">
      <c r="A7036" s="268">
        <v>11946</v>
      </c>
      <c r="B7036" s="267" t="s">
        <v>7402</v>
      </c>
      <c r="C7036" s="268" t="s">
        <v>1323</v>
      </c>
      <c r="D7036" s="269">
        <v>0.02</v>
      </c>
    </row>
    <row r="7037" spans="1:4">
      <c r="A7037" s="268">
        <v>4375</v>
      </c>
      <c r="B7037" s="267" t="s">
        <v>7403</v>
      </c>
      <c r="C7037" s="268" t="s">
        <v>1323</v>
      </c>
      <c r="D7037" s="269">
        <v>0.04</v>
      </c>
    </row>
    <row r="7038" spans="1:4">
      <c r="A7038" s="268">
        <v>11950</v>
      </c>
      <c r="B7038" s="267" t="s">
        <v>7404</v>
      </c>
      <c r="C7038" s="268" t="s">
        <v>1323</v>
      </c>
      <c r="D7038" s="269">
        <v>0.08</v>
      </c>
    </row>
    <row r="7039" spans="1:4">
      <c r="A7039" s="268">
        <v>4376</v>
      </c>
      <c r="B7039" s="267" t="s">
        <v>7405</v>
      </c>
      <c r="C7039" s="268" t="s">
        <v>1323</v>
      </c>
      <c r="D7039" s="269">
        <v>7.0000000000000007E-2</v>
      </c>
    </row>
    <row r="7040" spans="1:4">
      <c r="A7040" s="268">
        <v>7583</v>
      </c>
      <c r="B7040" s="267" t="s">
        <v>7406</v>
      </c>
      <c r="C7040" s="268" t="s">
        <v>1323</v>
      </c>
      <c r="D7040" s="269">
        <v>0.16</v>
      </c>
    </row>
    <row r="7041" spans="1:4">
      <c r="A7041" s="268">
        <v>4350</v>
      </c>
      <c r="B7041" s="267" t="s">
        <v>7407</v>
      </c>
      <c r="C7041" s="268" t="s">
        <v>1323</v>
      </c>
      <c r="D7041" s="269">
        <v>0.44</v>
      </c>
    </row>
    <row r="7042" spans="1:4">
      <c r="A7042" s="268">
        <v>39886</v>
      </c>
      <c r="B7042" s="267" t="s">
        <v>7408</v>
      </c>
      <c r="C7042" s="268" t="s">
        <v>1323</v>
      </c>
      <c r="D7042" s="269">
        <v>3.32</v>
      </c>
    </row>
    <row r="7043" spans="1:4">
      <c r="A7043" s="268">
        <v>39887</v>
      </c>
      <c r="B7043" s="267" t="s">
        <v>7409</v>
      </c>
      <c r="C7043" s="268" t="s">
        <v>1323</v>
      </c>
      <c r="D7043" s="269">
        <v>4.9800000000000004</v>
      </c>
    </row>
    <row r="7044" spans="1:4">
      <c r="A7044" s="268">
        <v>39888</v>
      </c>
      <c r="B7044" s="267" t="s">
        <v>7410</v>
      </c>
      <c r="C7044" s="268" t="s">
        <v>1323</v>
      </c>
      <c r="D7044" s="269">
        <v>11.38</v>
      </c>
    </row>
    <row r="7045" spans="1:4">
      <c r="A7045" s="268">
        <v>39890</v>
      </c>
      <c r="B7045" s="267" t="s">
        <v>7411</v>
      </c>
      <c r="C7045" s="268" t="s">
        <v>1323</v>
      </c>
      <c r="D7045" s="269">
        <v>19.43</v>
      </c>
    </row>
    <row r="7046" spans="1:4">
      <c r="A7046" s="268">
        <v>39891</v>
      </c>
      <c r="B7046" s="267" t="s">
        <v>7412</v>
      </c>
      <c r="C7046" s="268" t="s">
        <v>1323</v>
      </c>
      <c r="D7046" s="269">
        <v>27.4</v>
      </c>
    </row>
    <row r="7047" spans="1:4">
      <c r="A7047" s="268">
        <v>39892</v>
      </c>
      <c r="B7047" s="267" t="s">
        <v>7413</v>
      </c>
      <c r="C7047" s="268" t="s">
        <v>1323</v>
      </c>
      <c r="D7047" s="269">
        <v>85.42</v>
      </c>
    </row>
    <row r="7048" spans="1:4">
      <c r="A7048" s="268">
        <v>790</v>
      </c>
      <c r="B7048" s="267" t="s">
        <v>7414</v>
      </c>
      <c r="C7048" s="268" t="s">
        <v>1323</v>
      </c>
      <c r="D7048" s="269">
        <v>9.51</v>
      </c>
    </row>
    <row r="7049" spans="1:4">
      <c r="A7049" s="268">
        <v>766</v>
      </c>
      <c r="B7049" s="267" t="s">
        <v>7415</v>
      </c>
      <c r="C7049" s="268" t="s">
        <v>1323</v>
      </c>
      <c r="D7049" s="269">
        <v>9.51</v>
      </c>
    </row>
    <row r="7050" spans="1:4">
      <c r="A7050" s="268">
        <v>791</v>
      </c>
      <c r="B7050" s="267" t="s">
        <v>7416</v>
      </c>
      <c r="C7050" s="268" t="s">
        <v>1323</v>
      </c>
      <c r="D7050" s="269">
        <v>9.51</v>
      </c>
    </row>
    <row r="7051" spans="1:4">
      <c r="A7051" s="268">
        <v>767</v>
      </c>
      <c r="B7051" s="267" t="s">
        <v>7417</v>
      </c>
      <c r="C7051" s="268" t="s">
        <v>1323</v>
      </c>
      <c r="D7051" s="269">
        <v>9.51</v>
      </c>
    </row>
    <row r="7052" spans="1:4">
      <c r="A7052" s="268">
        <v>768</v>
      </c>
      <c r="B7052" s="267" t="s">
        <v>7418</v>
      </c>
      <c r="C7052" s="268" t="s">
        <v>1323</v>
      </c>
      <c r="D7052" s="269">
        <v>7.47</v>
      </c>
    </row>
    <row r="7053" spans="1:4">
      <c r="A7053" s="268">
        <v>789</v>
      </c>
      <c r="B7053" s="267" t="s">
        <v>7419</v>
      </c>
      <c r="C7053" s="268" t="s">
        <v>1323</v>
      </c>
      <c r="D7053" s="269">
        <v>7.31</v>
      </c>
    </row>
    <row r="7054" spans="1:4">
      <c r="A7054" s="268">
        <v>769</v>
      </c>
      <c r="B7054" s="267" t="s">
        <v>7420</v>
      </c>
      <c r="C7054" s="268" t="s">
        <v>1323</v>
      </c>
      <c r="D7054" s="269">
        <v>7.47</v>
      </c>
    </row>
    <row r="7055" spans="1:4">
      <c r="A7055" s="268">
        <v>770</v>
      </c>
      <c r="B7055" s="267" t="s">
        <v>7421</v>
      </c>
      <c r="C7055" s="268" t="s">
        <v>1323</v>
      </c>
      <c r="D7055" s="269">
        <v>2.63</v>
      </c>
    </row>
    <row r="7056" spans="1:4">
      <c r="A7056" s="268">
        <v>12394</v>
      </c>
      <c r="B7056" s="267" t="s">
        <v>7422</v>
      </c>
      <c r="C7056" s="268" t="s">
        <v>1323</v>
      </c>
      <c r="D7056" s="269">
        <v>2.63</v>
      </c>
    </row>
    <row r="7057" spans="1:4">
      <c r="A7057" s="268">
        <v>764</v>
      </c>
      <c r="B7057" s="267" t="s">
        <v>7423</v>
      </c>
      <c r="C7057" s="268" t="s">
        <v>1323</v>
      </c>
      <c r="D7057" s="269">
        <v>4.5999999999999996</v>
      </c>
    </row>
    <row r="7058" spans="1:4">
      <c r="A7058" s="268">
        <v>765</v>
      </c>
      <c r="B7058" s="267" t="s">
        <v>7424</v>
      </c>
      <c r="C7058" s="268" t="s">
        <v>1323</v>
      </c>
      <c r="D7058" s="269">
        <v>4.5999999999999996</v>
      </c>
    </row>
    <row r="7059" spans="1:4">
      <c r="A7059" s="268">
        <v>787</v>
      </c>
      <c r="B7059" s="267" t="s">
        <v>7425</v>
      </c>
      <c r="C7059" s="268" t="s">
        <v>1323</v>
      </c>
      <c r="D7059" s="269">
        <v>20.54</v>
      </c>
    </row>
    <row r="7060" spans="1:4">
      <c r="A7060" s="268">
        <v>774</v>
      </c>
      <c r="B7060" s="267" t="s">
        <v>7426</v>
      </c>
      <c r="C7060" s="268" t="s">
        <v>1323</v>
      </c>
      <c r="D7060" s="269">
        <v>20.54</v>
      </c>
    </row>
    <row r="7061" spans="1:4">
      <c r="A7061" s="268">
        <v>773</v>
      </c>
      <c r="B7061" s="267" t="s">
        <v>7427</v>
      </c>
      <c r="C7061" s="268" t="s">
        <v>1323</v>
      </c>
      <c r="D7061" s="269">
        <v>20.54</v>
      </c>
    </row>
    <row r="7062" spans="1:4">
      <c r="A7062" s="268">
        <v>775</v>
      </c>
      <c r="B7062" s="267" t="s">
        <v>7428</v>
      </c>
      <c r="C7062" s="268" t="s">
        <v>1323</v>
      </c>
      <c r="D7062" s="269">
        <v>20.54</v>
      </c>
    </row>
    <row r="7063" spans="1:4">
      <c r="A7063" s="268">
        <v>788</v>
      </c>
      <c r="B7063" s="267" t="s">
        <v>7429</v>
      </c>
      <c r="C7063" s="268" t="s">
        <v>1323</v>
      </c>
      <c r="D7063" s="269">
        <v>12.77</v>
      </c>
    </row>
    <row r="7064" spans="1:4">
      <c r="A7064" s="268">
        <v>772</v>
      </c>
      <c r="B7064" s="267" t="s">
        <v>7430</v>
      </c>
      <c r="C7064" s="268" t="s">
        <v>1323</v>
      </c>
      <c r="D7064" s="269">
        <v>12.77</v>
      </c>
    </row>
    <row r="7065" spans="1:4">
      <c r="A7065" s="268">
        <v>771</v>
      </c>
      <c r="B7065" s="267" t="s">
        <v>7431</v>
      </c>
      <c r="C7065" s="268" t="s">
        <v>1323</v>
      </c>
      <c r="D7065" s="269">
        <v>12.77</v>
      </c>
    </row>
    <row r="7066" spans="1:4">
      <c r="A7066" s="268">
        <v>779</v>
      </c>
      <c r="B7066" s="267" t="s">
        <v>7432</v>
      </c>
      <c r="C7066" s="268" t="s">
        <v>1323</v>
      </c>
      <c r="D7066" s="269">
        <v>3.17</v>
      </c>
    </row>
    <row r="7067" spans="1:4">
      <c r="A7067" s="268">
        <v>776</v>
      </c>
      <c r="B7067" s="267" t="s">
        <v>7433</v>
      </c>
      <c r="C7067" s="268" t="s">
        <v>1323</v>
      </c>
      <c r="D7067" s="269">
        <v>30.29</v>
      </c>
    </row>
    <row r="7068" spans="1:4">
      <c r="A7068" s="268">
        <v>777</v>
      </c>
      <c r="B7068" s="267" t="s">
        <v>7434</v>
      </c>
      <c r="C7068" s="268" t="s">
        <v>1323</v>
      </c>
      <c r="D7068" s="269">
        <v>29.44</v>
      </c>
    </row>
    <row r="7069" spans="1:4">
      <c r="A7069" s="268">
        <v>780</v>
      </c>
      <c r="B7069" s="267" t="s">
        <v>7435</v>
      </c>
      <c r="C7069" s="268" t="s">
        <v>1323</v>
      </c>
      <c r="D7069" s="269">
        <v>29.59</v>
      </c>
    </row>
    <row r="7070" spans="1:4">
      <c r="A7070" s="268">
        <v>778</v>
      </c>
      <c r="B7070" s="267" t="s">
        <v>7436</v>
      </c>
      <c r="C7070" s="268" t="s">
        <v>1323</v>
      </c>
      <c r="D7070" s="269">
        <v>30.29</v>
      </c>
    </row>
    <row r="7071" spans="1:4">
      <c r="A7071" s="268">
        <v>781</v>
      </c>
      <c r="B7071" s="267" t="s">
        <v>7437</v>
      </c>
      <c r="C7071" s="268" t="s">
        <v>1323</v>
      </c>
      <c r="D7071" s="269">
        <v>55.96</v>
      </c>
    </row>
    <row r="7072" spans="1:4">
      <c r="A7072" s="268">
        <v>786</v>
      </c>
      <c r="B7072" s="267" t="s">
        <v>7438</v>
      </c>
      <c r="C7072" s="268" t="s">
        <v>1323</v>
      </c>
      <c r="D7072" s="269">
        <v>55.96</v>
      </c>
    </row>
    <row r="7073" spans="1:4">
      <c r="A7073" s="268">
        <v>782</v>
      </c>
      <c r="B7073" s="267" t="s">
        <v>7439</v>
      </c>
      <c r="C7073" s="268" t="s">
        <v>1323</v>
      </c>
      <c r="D7073" s="269">
        <v>55.96</v>
      </c>
    </row>
    <row r="7074" spans="1:4">
      <c r="A7074" s="268">
        <v>783</v>
      </c>
      <c r="B7074" s="267" t="s">
        <v>7440</v>
      </c>
      <c r="C7074" s="268" t="s">
        <v>1323</v>
      </c>
      <c r="D7074" s="269">
        <v>153.16999999999999</v>
      </c>
    </row>
    <row r="7075" spans="1:4">
      <c r="A7075" s="268">
        <v>785</v>
      </c>
      <c r="B7075" s="267" t="s">
        <v>7441</v>
      </c>
      <c r="C7075" s="268" t="s">
        <v>1323</v>
      </c>
      <c r="D7075" s="269">
        <v>161.84</v>
      </c>
    </row>
    <row r="7076" spans="1:4">
      <c r="A7076" s="268">
        <v>784</v>
      </c>
      <c r="B7076" s="267" t="s">
        <v>7442</v>
      </c>
      <c r="C7076" s="268" t="s">
        <v>1323</v>
      </c>
      <c r="D7076" s="269">
        <v>173.61</v>
      </c>
    </row>
    <row r="7077" spans="1:4">
      <c r="A7077" s="268">
        <v>831</v>
      </c>
      <c r="B7077" s="267" t="s">
        <v>7443</v>
      </c>
      <c r="C7077" s="268" t="s">
        <v>1323</v>
      </c>
      <c r="D7077" s="269">
        <v>46.62</v>
      </c>
    </row>
    <row r="7078" spans="1:4">
      <c r="A7078" s="268">
        <v>828</v>
      </c>
      <c r="B7078" s="267" t="s">
        <v>7444</v>
      </c>
      <c r="C7078" s="268" t="s">
        <v>1323</v>
      </c>
      <c r="D7078" s="269">
        <v>0.27</v>
      </c>
    </row>
    <row r="7079" spans="1:4">
      <c r="A7079" s="268">
        <v>829</v>
      </c>
      <c r="B7079" s="267" t="s">
        <v>7445</v>
      </c>
      <c r="C7079" s="268" t="s">
        <v>1323</v>
      </c>
      <c r="D7079" s="269">
        <v>0.56000000000000005</v>
      </c>
    </row>
    <row r="7080" spans="1:4">
      <c r="A7080" s="268">
        <v>812</v>
      </c>
      <c r="B7080" s="267" t="s">
        <v>7446</v>
      </c>
      <c r="C7080" s="268" t="s">
        <v>1323</v>
      </c>
      <c r="D7080" s="269">
        <v>1.22</v>
      </c>
    </row>
    <row r="7081" spans="1:4">
      <c r="A7081" s="268">
        <v>819</v>
      </c>
      <c r="B7081" s="267" t="s">
        <v>7447</v>
      </c>
      <c r="C7081" s="268" t="s">
        <v>1323</v>
      </c>
      <c r="D7081" s="269">
        <v>2.0099999999999998</v>
      </c>
    </row>
    <row r="7082" spans="1:4">
      <c r="A7082" s="268">
        <v>818</v>
      </c>
      <c r="B7082" s="267" t="s">
        <v>7448</v>
      </c>
      <c r="C7082" s="268" t="s">
        <v>1323</v>
      </c>
      <c r="D7082" s="269">
        <v>3.38</v>
      </c>
    </row>
    <row r="7083" spans="1:4">
      <c r="A7083" s="268">
        <v>823</v>
      </c>
      <c r="B7083" s="267" t="s">
        <v>7449</v>
      </c>
      <c r="C7083" s="268" t="s">
        <v>1323</v>
      </c>
      <c r="D7083" s="269">
        <v>10.199999999999999</v>
      </c>
    </row>
    <row r="7084" spans="1:4">
      <c r="A7084" s="268">
        <v>830</v>
      </c>
      <c r="B7084" s="267" t="s">
        <v>7450</v>
      </c>
      <c r="C7084" s="268" t="s">
        <v>1323</v>
      </c>
      <c r="D7084" s="269">
        <v>8.4</v>
      </c>
    </row>
    <row r="7085" spans="1:4">
      <c r="A7085" s="268">
        <v>826</v>
      </c>
      <c r="B7085" s="267" t="s">
        <v>7451</v>
      </c>
      <c r="C7085" s="268" t="s">
        <v>1323</v>
      </c>
      <c r="D7085" s="269">
        <v>26.14</v>
      </c>
    </row>
    <row r="7086" spans="1:4">
      <c r="A7086" s="268">
        <v>827</v>
      </c>
      <c r="B7086" s="267" t="s">
        <v>7452</v>
      </c>
      <c r="C7086" s="268" t="s">
        <v>1323</v>
      </c>
      <c r="D7086" s="269">
        <v>22.09</v>
      </c>
    </row>
    <row r="7087" spans="1:4">
      <c r="A7087" s="268">
        <v>832</v>
      </c>
      <c r="B7087" s="267" t="s">
        <v>7453</v>
      </c>
      <c r="C7087" s="268" t="s">
        <v>1323</v>
      </c>
      <c r="D7087" s="269">
        <v>1.52</v>
      </c>
    </row>
    <row r="7088" spans="1:4">
      <c r="A7088" s="268">
        <v>833</v>
      </c>
      <c r="B7088" s="267" t="s">
        <v>7454</v>
      </c>
      <c r="C7088" s="268" t="s">
        <v>1323</v>
      </c>
      <c r="D7088" s="269">
        <v>2.16</v>
      </c>
    </row>
    <row r="7089" spans="1:4">
      <c r="A7089" s="268">
        <v>834</v>
      </c>
      <c r="B7089" s="267" t="s">
        <v>7455</v>
      </c>
      <c r="C7089" s="268" t="s">
        <v>1323</v>
      </c>
      <c r="D7089" s="269">
        <v>2.37</v>
      </c>
    </row>
    <row r="7090" spans="1:4">
      <c r="A7090" s="268">
        <v>825</v>
      </c>
      <c r="B7090" s="267" t="s">
        <v>7456</v>
      </c>
      <c r="C7090" s="268" t="s">
        <v>1323</v>
      </c>
      <c r="D7090" s="269">
        <v>2.65</v>
      </c>
    </row>
    <row r="7091" spans="1:4">
      <c r="A7091" s="268">
        <v>813</v>
      </c>
      <c r="B7091" s="267" t="s">
        <v>7457</v>
      </c>
      <c r="C7091" s="268" t="s">
        <v>1323</v>
      </c>
      <c r="D7091" s="269">
        <v>2.6</v>
      </c>
    </row>
    <row r="7092" spans="1:4">
      <c r="A7092" s="268">
        <v>820</v>
      </c>
      <c r="B7092" s="267" t="s">
        <v>7458</v>
      </c>
      <c r="C7092" s="268" t="s">
        <v>1323</v>
      </c>
      <c r="D7092" s="269">
        <v>3.3</v>
      </c>
    </row>
    <row r="7093" spans="1:4">
      <c r="A7093" s="268">
        <v>816</v>
      </c>
      <c r="B7093" s="267" t="s">
        <v>7459</v>
      </c>
      <c r="C7093" s="268" t="s">
        <v>1323</v>
      </c>
      <c r="D7093" s="269">
        <v>5.63</v>
      </c>
    </row>
    <row r="7094" spans="1:4">
      <c r="A7094" s="268">
        <v>814</v>
      </c>
      <c r="B7094" s="267" t="s">
        <v>7460</v>
      </c>
      <c r="C7094" s="268" t="s">
        <v>1323</v>
      </c>
      <c r="D7094" s="269">
        <v>6.8</v>
      </c>
    </row>
    <row r="7095" spans="1:4">
      <c r="A7095" s="268">
        <v>815</v>
      </c>
      <c r="B7095" s="267" t="s">
        <v>7461</v>
      </c>
      <c r="C7095" s="268" t="s">
        <v>1323</v>
      </c>
      <c r="D7095" s="269">
        <v>7.35</v>
      </c>
    </row>
    <row r="7096" spans="1:4">
      <c r="A7096" s="268">
        <v>822</v>
      </c>
      <c r="B7096" s="267" t="s">
        <v>7462</v>
      </c>
      <c r="C7096" s="268" t="s">
        <v>1323</v>
      </c>
      <c r="D7096" s="269">
        <v>8.9499999999999993</v>
      </c>
    </row>
    <row r="7097" spans="1:4">
      <c r="A7097" s="268">
        <v>821</v>
      </c>
      <c r="B7097" s="267" t="s">
        <v>7463</v>
      </c>
      <c r="C7097" s="268" t="s">
        <v>1323</v>
      </c>
      <c r="D7097" s="269">
        <v>10.46</v>
      </c>
    </row>
    <row r="7098" spans="1:4">
      <c r="A7098" s="268">
        <v>817</v>
      </c>
      <c r="B7098" s="267" t="s">
        <v>7464</v>
      </c>
      <c r="C7098" s="268" t="s">
        <v>1323</v>
      </c>
      <c r="D7098" s="269">
        <v>12.44</v>
      </c>
    </row>
    <row r="7099" spans="1:4">
      <c r="A7099" s="268">
        <v>20086</v>
      </c>
      <c r="B7099" s="267" t="s">
        <v>7465</v>
      </c>
      <c r="C7099" s="268" t="s">
        <v>1323</v>
      </c>
      <c r="D7099" s="269">
        <v>1.31</v>
      </c>
    </row>
    <row r="7100" spans="1:4">
      <c r="A7100" s="268">
        <v>39191</v>
      </c>
      <c r="B7100" s="267" t="s">
        <v>7466</v>
      </c>
      <c r="C7100" s="268" t="s">
        <v>1323</v>
      </c>
      <c r="D7100" s="269">
        <v>10.45</v>
      </c>
    </row>
    <row r="7101" spans="1:4">
      <c r="A7101" s="268">
        <v>39190</v>
      </c>
      <c r="B7101" s="267" t="s">
        <v>7467</v>
      </c>
      <c r="C7101" s="268" t="s">
        <v>1323</v>
      </c>
      <c r="D7101" s="269">
        <v>10.91</v>
      </c>
    </row>
    <row r="7102" spans="1:4">
      <c r="A7102" s="268">
        <v>39189</v>
      </c>
      <c r="B7102" s="267" t="s">
        <v>7468</v>
      </c>
      <c r="C7102" s="268" t="s">
        <v>1323</v>
      </c>
      <c r="D7102" s="269">
        <v>11.55</v>
      </c>
    </row>
    <row r="7103" spans="1:4">
      <c r="A7103" s="268">
        <v>39186</v>
      </c>
      <c r="B7103" s="267" t="s">
        <v>7469</v>
      </c>
      <c r="C7103" s="268" t="s">
        <v>1323</v>
      </c>
      <c r="D7103" s="269">
        <v>10.33</v>
      </c>
    </row>
    <row r="7104" spans="1:4">
      <c r="A7104" s="268">
        <v>39188</v>
      </c>
      <c r="B7104" s="267" t="s">
        <v>7470</v>
      </c>
      <c r="C7104" s="268" t="s">
        <v>1323</v>
      </c>
      <c r="D7104" s="269">
        <v>8.5</v>
      </c>
    </row>
    <row r="7105" spans="1:4">
      <c r="A7105" s="268">
        <v>39187</v>
      </c>
      <c r="B7105" s="267" t="s">
        <v>7471</v>
      </c>
      <c r="C7105" s="268" t="s">
        <v>1323</v>
      </c>
      <c r="D7105" s="269">
        <v>8.91</v>
      </c>
    </row>
    <row r="7106" spans="1:4">
      <c r="A7106" s="268">
        <v>39184</v>
      </c>
      <c r="B7106" s="267" t="s">
        <v>7472</v>
      </c>
      <c r="C7106" s="268" t="s">
        <v>1323</v>
      </c>
      <c r="D7106" s="269">
        <v>3.35</v>
      </c>
    </row>
    <row r="7107" spans="1:4">
      <c r="A7107" s="268">
        <v>39185</v>
      </c>
      <c r="B7107" s="267" t="s">
        <v>7473</v>
      </c>
      <c r="C7107" s="268" t="s">
        <v>1323</v>
      </c>
      <c r="D7107" s="269">
        <v>3.05</v>
      </c>
    </row>
    <row r="7108" spans="1:4">
      <c r="A7108" s="268">
        <v>39198</v>
      </c>
      <c r="B7108" s="267" t="s">
        <v>7474</v>
      </c>
      <c r="C7108" s="268" t="s">
        <v>1323</v>
      </c>
      <c r="D7108" s="269">
        <v>34.28</v>
      </c>
    </row>
    <row r="7109" spans="1:4">
      <c r="A7109" s="268">
        <v>39197</v>
      </c>
      <c r="B7109" s="267" t="s">
        <v>7475</v>
      </c>
      <c r="C7109" s="268" t="s">
        <v>1323</v>
      </c>
      <c r="D7109" s="269">
        <v>35.81</v>
      </c>
    </row>
    <row r="7110" spans="1:4">
      <c r="A7110" s="268">
        <v>39196</v>
      </c>
      <c r="B7110" s="267" t="s">
        <v>7476</v>
      </c>
      <c r="C7110" s="268" t="s">
        <v>1323</v>
      </c>
      <c r="D7110" s="269">
        <v>36.93</v>
      </c>
    </row>
    <row r="7111" spans="1:4">
      <c r="A7111" s="268">
        <v>39199</v>
      </c>
      <c r="B7111" s="267" t="s">
        <v>7477</v>
      </c>
      <c r="C7111" s="268" t="s">
        <v>1323</v>
      </c>
      <c r="D7111" s="269">
        <v>32.99</v>
      </c>
    </row>
    <row r="7112" spans="1:4">
      <c r="A7112" s="268">
        <v>39195</v>
      </c>
      <c r="B7112" s="267" t="s">
        <v>7478</v>
      </c>
      <c r="C7112" s="268" t="s">
        <v>1323</v>
      </c>
      <c r="D7112" s="269">
        <v>19.04</v>
      </c>
    </row>
    <row r="7113" spans="1:4">
      <c r="A7113" s="268">
        <v>39194</v>
      </c>
      <c r="B7113" s="267" t="s">
        <v>7479</v>
      </c>
      <c r="C7113" s="268" t="s">
        <v>1323</v>
      </c>
      <c r="D7113" s="269">
        <v>20.38</v>
      </c>
    </row>
    <row r="7114" spans="1:4">
      <c r="A7114" s="268">
        <v>39193</v>
      </c>
      <c r="B7114" s="267" t="s">
        <v>7480</v>
      </c>
      <c r="C7114" s="268" t="s">
        <v>1323</v>
      </c>
      <c r="D7114" s="269">
        <v>22.33</v>
      </c>
    </row>
    <row r="7115" spans="1:4">
      <c r="A7115" s="268">
        <v>39192</v>
      </c>
      <c r="B7115" s="267" t="s">
        <v>7481</v>
      </c>
      <c r="C7115" s="268" t="s">
        <v>1323</v>
      </c>
      <c r="D7115" s="269">
        <v>23.23</v>
      </c>
    </row>
    <row r="7116" spans="1:4">
      <c r="A7116" s="268">
        <v>39920</v>
      </c>
      <c r="B7116" s="267" t="s">
        <v>7482</v>
      </c>
      <c r="C7116" s="268" t="s">
        <v>1323</v>
      </c>
      <c r="D7116" s="269">
        <v>2.81</v>
      </c>
    </row>
    <row r="7117" spans="1:4">
      <c r="A7117" s="268">
        <v>39201</v>
      </c>
      <c r="B7117" s="267" t="s">
        <v>7483</v>
      </c>
      <c r="C7117" s="268" t="s">
        <v>1323</v>
      </c>
      <c r="D7117" s="269">
        <v>40.99</v>
      </c>
    </row>
    <row r="7118" spans="1:4">
      <c r="A7118" s="268">
        <v>39200</v>
      </c>
      <c r="B7118" s="267" t="s">
        <v>7484</v>
      </c>
      <c r="C7118" s="268" t="s">
        <v>1323</v>
      </c>
      <c r="D7118" s="269">
        <v>41.32</v>
      </c>
    </row>
    <row r="7119" spans="1:4">
      <c r="A7119" s="268">
        <v>39203</v>
      </c>
      <c r="B7119" s="267" t="s">
        <v>7485</v>
      </c>
      <c r="C7119" s="268" t="s">
        <v>1323</v>
      </c>
      <c r="D7119" s="269">
        <v>33.36</v>
      </c>
    </row>
    <row r="7120" spans="1:4">
      <c r="A7120" s="268">
        <v>39202</v>
      </c>
      <c r="B7120" s="267" t="s">
        <v>7486</v>
      </c>
      <c r="C7120" s="268" t="s">
        <v>1323</v>
      </c>
      <c r="D7120" s="269">
        <v>39.19</v>
      </c>
    </row>
    <row r="7121" spans="1:4">
      <c r="A7121" s="268">
        <v>39205</v>
      </c>
      <c r="B7121" s="267" t="s">
        <v>7487</v>
      </c>
      <c r="C7121" s="268" t="s">
        <v>1323</v>
      </c>
      <c r="D7121" s="269">
        <v>65.39</v>
      </c>
    </row>
    <row r="7122" spans="1:4">
      <c r="A7122" s="268">
        <v>39204</v>
      </c>
      <c r="B7122" s="267" t="s">
        <v>7488</v>
      </c>
      <c r="C7122" s="268" t="s">
        <v>1323</v>
      </c>
      <c r="D7122" s="269">
        <v>66.97</v>
      </c>
    </row>
    <row r="7123" spans="1:4">
      <c r="A7123" s="268">
        <v>39206</v>
      </c>
      <c r="B7123" s="267" t="s">
        <v>7489</v>
      </c>
      <c r="C7123" s="268" t="s">
        <v>1323</v>
      </c>
      <c r="D7123" s="269">
        <v>63.53</v>
      </c>
    </row>
    <row r="7124" spans="1:4">
      <c r="A7124" s="268">
        <v>797</v>
      </c>
      <c r="B7124" s="267" t="s">
        <v>7490</v>
      </c>
      <c r="C7124" s="268" t="s">
        <v>1323</v>
      </c>
      <c r="D7124" s="269">
        <v>4.8600000000000003</v>
      </c>
    </row>
    <row r="7125" spans="1:4">
      <c r="A7125" s="268">
        <v>798</v>
      </c>
      <c r="B7125" s="267" t="s">
        <v>7491</v>
      </c>
      <c r="C7125" s="268" t="s">
        <v>1323</v>
      </c>
      <c r="D7125" s="269">
        <v>0.66</v>
      </c>
    </row>
    <row r="7126" spans="1:4">
      <c r="A7126" s="268">
        <v>796</v>
      </c>
      <c r="B7126" s="267" t="s">
        <v>7492</v>
      </c>
      <c r="C7126" s="268" t="s">
        <v>1323</v>
      </c>
      <c r="D7126" s="269">
        <v>4.66</v>
      </c>
    </row>
    <row r="7127" spans="1:4">
      <c r="A7127" s="268">
        <v>799</v>
      </c>
      <c r="B7127" s="267" t="s">
        <v>7493</v>
      </c>
      <c r="C7127" s="268" t="s">
        <v>1323</v>
      </c>
      <c r="D7127" s="269">
        <v>2.19</v>
      </c>
    </row>
    <row r="7128" spans="1:4">
      <c r="A7128" s="268">
        <v>792</v>
      </c>
      <c r="B7128" s="267" t="s">
        <v>7494</v>
      </c>
      <c r="C7128" s="268" t="s">
        <v>1323</v>
      </c>
      <c r="D7128" s="269">
        <v>2.2200000000000002</v>
      </c>
    </row>
    <row r="7129" spans="1:4">
      <c r="A7129" s="268">
        <v>804</v>
      </c>
      <c r="B7129" s="267" t="s">
        <v>7495</v>
      </c>
      <c r="C7129" s="268" t="s">
        <v>1323</v>
      </c>
      <c r="D7129" s="269">
        <v>11.05</v>
      </c>
    </row>
    <row r="7130" spans="1:4">
      <c r="A7130" s="268">
        <v>793</v>
      </c>
      <c r="B7130" s="267" t="s">
        <v>7496</v>
      </c>
      <c r="C7130" s="268" t="s">
        <v>1323</v>
      </c>
      <c r="D7130" s="269">
        <v>4.74</v>
      </c>
    </row>
    <row r="7131" spans="1:4">
      <c r="A7131" s="268">
        <v>801</v>
      </c>
      <c r="B7131" s="267" t="s">
        <v>7497</v>
      </c>
      <c r="C7131" s="268" t="s">
        <v>1323</v>
      </c>
      <c r="D7131" s="269">
        <v>3.38</v>
      </c>
    </row>
    <row r="7132" spans="1:4">
      <c r="A7132" s="268">
        <v>794</v>
      </c>
      <c r="B7132" s="267" t="s">
        <v>7498</v>
      </c>
      <c r="C7132" s="268" t="s">
        <v>1323</v>
      </c>
      <c r="D7132" s="269">
        <v>3.49</v>
      </c>
    </row>
    <row r="7133" spans="1:4">
      <c r="A7133" s="268">
        <v>802</v>
      </c>
      <c r="B7133" s="267" t="s">
        <v>7499</v>
      </c>
      <c r="C7133" s="268" t="s">
        <v>1323</v>
      </c>
      <c r="D7133" s="269">
        <v>9.74</v>
      </c>
    </row>
    <row r="7134" spans="1:4">
      <c r="A7134" s="268">
        <v>803</v>
      </c>
      <c r="B7134" s="267" t="s">
        <v>7500</v>
      </c>
      <c r="C7134" s="268" t="s">
        <v>1323</v>
      </c>
      <c r="D7134" s="269">
        <v>8.5</v>
      </c>
    </row>
    <row r="7135" spans="1:4">
      <c r="A7135" s="268">
        <v>38001</v>
      </c>
      <c r="B7135" s="267" t="s">
        <v>7501</v>
      </c>
      <c r="C7135" s="268" t="s">
        <v>1323</v>
      </c>
      <c r="D7135" s="269">
        <v>1.1499999999999999</v>
      </c>
    </row>
    <row r="7136" spans="1:4">
      <c r="A7136" s="268">
        <v>38002</v>
      </c>
      <c r="B7136" s="267" t="s">
        <v>7502</v>
      </c>
      <c r="C7136" s="268" t="s">
        <v>1323</v>
      </c>
      <c r="D7136" s="269">
        <v>2.14</v>
      </c>
    </row>
    <row r="7137" spans="1:4">
      <c r="A7137" s="268">
        <v>38003</v>
      </c>
      <c r="B7137" s="267" t="s">
        <v>7503</v>
      </c>
      <c r="C7137" s="268" t="s">
        <v>1323</v>
      </c>
      <c r="D7137" s="269">
        <v>25.68</v>
      </c>
    </row>
    <row r="7138" spans="1:4">
      <c r="A7138" s="268">
        <v>38004</v>
      </c>
      <c r="B7138" s="267" t="s">
        <v>7504</v>
      </c>
      <c r="C7138" s="268" t="s">
        <v>1323</v>
      </c>
      <c r="D7138" s="269">
        <v>34.340000000000003</v>
      </c>
    </row>
    <row r="7139" spans="1:4">
      <c r="A7139" s="268">
        <v>36327</v>
      </c>
      <c r="B7139" s="267" t="s">
        <v>7505</v>
      </c>
      <c r="C7139" s="268" t="s">
        <v>1323</v>
      </c>
      <c r="D7139" s="269">
        <v>1.25</v>
      </c>
    </row>
    <row r="7140" spans="1:4">
      <c r="A7140" s="268">
        <v>38992</v>
      </c>
      <c r="B7140" s="267" t="s">
        <v>7506</v>
      </c>
      <c r="C7140" s="268" t="s">
        <v>1323</v>
      </c>
      <c r="D7140" s="269">
        <v>2</v>
      </c>
    </row>
    <row r="7141" spans="1:4">
      <c r="A7141" s="268">
        <v>38993</v>
      </c>
      <c r="B7141" s="267" t="s">
        <v>7507</v>
      </c>
      <c r="C7141" s="268" t="s">
        <v>1323</v>
      </c>
      <c r="D7141" s="269">
        <v>5.71</v>
      </c>
    </row>
    <row r="7142" spans="1:4">
      <c r="A7142" s="268">
        <v>38418</v>
      </c>
      <c r="B7142" s="267" t="s">
        <v>7508</v>
      </c>
      <c r="C7142" s="268" t="s">
        <v>1323</v>
      </c>
      <c r="D7142" s="269">
        <v>3.82</v>
      </c>
    </row>
    <row r="7143" spans="1:4">
      <c r="A7143" s="268">
        <v>39178</v>
      </c>
      <c r="B7143" s="267" t="s">
        <v>7509</v>
      </c>
      <c r="C7143" s="268" t="s">
        <v>1323</v>
      </c>
      <c r="D7143" s="269">
        <v>1.1299999999999999</v>
      </c>
    </row>
    <row r="7144" spans="1:4">
      <c r="A7144" s="268">
        <v>39177</v>
      </c>
      <c r="B7144" s="267" t="s">
        <v>7510</v>
      </c>
      <c r="C7144" s="268" t="s">
        <v>1323</v>
      </c>
      <c r="D7144" s="269">
        <v>1.02</v>
      </c>
    </row>
    <row r="7145" spans="1:4">
      <c r="A7145" s="268">
        <v>39174</v>
      </c>
      <c r="B7145" s="267" t="s">
        <v>7511</v>
      </c>
      <c r="C7145" s="268" t="s">
        <v>1323</v>
      </c>
      <c r="D7145" s="269">
        <v>0.51</v>
      </c>
    </row>
    <row r="7146" spans="1:4">
      <c r="A7146" s="268">
        <v>39176</v>
      </c>
      <c r="B7146" s="267" t="s">
        <v>7512</v>
      </c>
      <c r="C7146" s="268" t="s">
        <v>1323</v>
      </c>
      <c r="D7146" s="269">
        <v>0.67</v>
      </c>
    </row>
    <row r="7147" spans="1:4">
      <c r="A7147" s="268">
        <v>39180</v>
      </c>
      <c r="B7147" s="267" t="s">
        <v>7513</v>
      </c>
      <c r="C7147" s="268" t="s">
        <v>1323</v>
      </c>
      <c r="D7147" s="269">
        <v>3.07</v>
      </c>
    </row>
    <row r="7148" spans="1:4">
      <c r="A7148" s="268">
        <v>39179</v>
      </c>
      <c r="B7148" s="267" t="s">
        <v>7514</v>
      </c>
      <c r="C7148" s="268" t="s">
        <v>1323</v>
      </c>
      <c r="D7148" s="269">
        <v>2.71</v>
      </c>
    </row>
    <row r="7149" spans="1:4">
      <c r="A7149" s="268">
        <v>39175</v>
      </c>
      <c r="B7149" s="267" t="s">
        <v>7515</v>
      </c>
      <c r="C7149" s="268" t="s">
        <v>1323</v>
      </c>
      <c r="D7149" s="269">
        <v>0.62</v>
      </c>
    </row>
    <row r="7150" spans="1:4">
      <c r="A7150" s="268">
        <v>39217</v>
      </c>
      <c r="B7150" s="267" t="s">
        <v>7516</v>
      </c>
      <c r="C7150" s="268" t="s">
        <v>1323</v>
      </c>
      <c r="D7150" s="269">
        <v>0.48</v>
      </c>
    </row>
    <row r="7151" spans="1:4">
      <c r="A7151" s="268">
        <v>39181</v>
      </c>
      <c r="B7151" s="267" t="s">
        <v>7517</v>
      </c>
      <c r="C7151" s="268" t="s">
        <v>1323</v>
      </c>
      <c r="D7151" s="269">
        <v>4.1100000000000003</v>
      </c>
    </row>
    <row r="7152" spans="1:4">
      <c r="A7152" s="268">
        <v>39182</v>
      </c>
      <c r="B7152" s="267" t="s">
        <v>7518</v>
      </c>
      <c r="C7152" s="268" t="s">
        <v>1323</v>
      </c>
      <c r="D7152" s="269">
        <v>5.78</v>
      </c>
    </row>
    <row r="7153" spans="1:4">
      <c r="A7153" s="268">
        <v>12616</v>
      </c>
      <c r="B7153" s="267" t="s">
        <v>7519</v>
      </c>
      <c r="C7153" s="268" t="s">
        <v>1323</v>
      </c>
      <c r="D7153" s="269">
        <v>5.46</v>
      </c>
    </row>
    <row r="7154" spans="1:4">
      <c r="A7154" s="268">
        <v>1049</v>
      </c>
      <c r="B7154" s="267" t="s">
        <v>7520</v>
      </c>
      <c r="C7154" s="268" t="s">
        <v>1323</v>
      </c>
      <c r="D7154" s="269">
        <v>4.84</v>
      </c>
    </row>
    <row r="7155" spans="1:4">
      <c r="A7155" s="268">
        <v>1099</v>
      </c>
      <c r="B7155" s="267" t="s">
        <v>7521</v>
      </c>
      <c r="C7155" s="268" t="s">
        <v>1323</v>
      </c>
      <c r="D7155" s="269">
        <v>3.7</v>
      </c>
    </row>
    <row r="7156" spans="1:4">
      <c r="A7156" s="268">
        <v>39678</v>
      </c>
      <c r="B7156" s="267" t="s">
        <v>7522</v>
      </c>
      <c r="C7156" s="268" t="s">
        <v>1323</v>
      </c>
      <c r="D7156" s="269">
        <v>1.49</v>
      </c>
    </row>
    <row r="7157" spans="1:4">
      <c r="A7157" s="268">
        <v>1050</v>
      </c>
      <c r="B7157" s="267" t="s">
        <v>7523</v>
      </c>
      <c r="C7157" s="268" t="s">
        <v>1323</v>
      </c>
      <c r="D7157" s="269">
        <v>2.5299999999999998</v>
      </c>
    </row>
    <row r="7158" spans="1:4">
      <c r="A7158" s="268">
        <v>1101</v>
      </c>
      <c r="B7158" s="267" t="s">
        <v>7524</v>
      </c>
      <c r="C7158" s="268" t="s">
        <v>1323</v>
      </c>
      <c r="D7158" s="269">
        <v>15.98</v>
      </c>
    </row>
    <row r="7159" spans="1:4">
      <c r="A7159" s="268">
        <v>1100</v>
      </c>
      <c r="B7159" s="267" t="s">
        <v>7525</v>
      </c>
      <c r="C7159" s="268" t="s">
        <v>1323</v>
      </c>
      <c r="D7159" s="269">
        <v>8.24</v>
      </c>
    </row>
    <row r="7160" spans="1:4">
      <c r="A7160" s="268">
        <v>39679</v>
      </c>
      <c r="B7160" s="267" t="s">
        <v>7526</v>
      </c>
      <c r="C7160" s="268" t="s">
        <v>1323</v>
      </c>
      <c r="D7160" s="269">
        <v>31.84</v>
      </c>
    </row>
    <row r="7161" spans="1:4">
      <c r="A7161" s="268">
        <v>1098</v>
      </c>
      <c r="B7161" s="267" t="s">
        <v>7527</v>
      </c>
      <c r="C7161" s="268" t="s">
        <v>1323</v>
      </c>
      <c r="D7161" s="269">
        <v>1.97</v>
      </c>
    </row>
    <row r="7162" spans="1:4">
      <c r="A7162" s="268">
        <v>1102</v>
      </c>
      <c r="B7162" s="267" t="s">
        <v>7528</v>
      </c>
      <c r="C7162" s="268" t="s">
        <v>1323</v>
      </c>
      <c r="D7162" s="269">
        <v>23.82</v>
      </c>
    </row>
    <row r="7163" spans="1:4">
      <c r="A7163" s="268">
        <v>1051</v>
      </c>
      <c r="B7163" s="267" t="s">
        <v>7529</v>
      </c>
      <c r="C7163" s="268" t="s">
        <v>1323</v>
      </c>
      <c r="D7163" s="269">
        <v>34.630000000000003</v>
      </c>
    </row>
    <row r="7164" spans="1:4">
      <c r="A7164" s="268">
        <v>37399</v>
      </c>
      <c r="B7164" s="267" t="s">
        <v>7530</v>
      </c>
      <c r="C7164" s="268" t="s">
        <v>1323</v>
      </c>
      <c r="D7164" s="269">
        <v>29.14</v>
      </c>
    </row>
    <row r="7165" spans="1:4">
      <c r="A7165" s="268">
        <v>42655</v>
      </c>
      <c r="B7165" s="267" t="s">
        <v>7531</v>
      </c>
      <c r="C7165" s="268" t="s">
        <v>1320</v>
      </c>
      <c r="D7165" s="269">
        <v>9.56</v>
      </c>
    </row>
    <row r="7166" spans="1:4">
      <c r="A7166" s="268">
        <v>25004</v>
      </c>
      <c r="B7166" s="267" t="s">
        <v>7532</v>
      </c>
      <c r="C7166" s="268" t="s">
        <v>1320</v>
      </c>
      <c r="D7166" s="269">
        <v>23.24</v>
      </c>
    </row>
    <row r="7167" spans="1:4">
      <c r="A7167" s="268">
        <v>25002</v>
      </c>
      <c r="B7167" s="267" t="s">
        <v>7533</v>
      </c>
      <c r="C7167" s="268" t="s">
        <v>1320</v>
      </c>
      <c r="D7167" s="269">
        <v>23.43</v>
      </c>
    </row>
    <row r="7168" spans="1:4">
      <c r="A7168" s="268">
        <v>37409</v>
      </c>
      <c r="B7168" s="267" t="s">
        <v>7534</v>
      </c>
      <c r="C7168" s="268" t="s">
        <v>1320</v>
      </c>
      <c r="D7168" s="269">
        <v>23.05</v>
      </c>
    </row>
    <row r="7169" spans="1:4">
      <c r="A7169" s="268">
        <v>841</v>
      </c>
      <c r="B7169" s="267" t="s">
        <v>7535</v>
      </c>
      <c r="C7169" s="268" t="s">
        <v>1320</v>
      </c>
      <c r="D7169" s="269">
        <v>23.81</v>
      </c>
    </row>
    <row r="7170" spans="1:4">
      <c r="A7170" s="268">
        <v>25005</v>
      </c>
      <c r="B7170" s="267" t="s">
        <v>7536</v>
      </c>
      <c r="C7170" s="268" t="s">
        <v>1320</v>
      </c>
      <c r="D7170" s="269">
        <v>26.1</v>
      </c>
    </row>
    <row r="7171" spans="1:4">
      <c r="A7171" s="268">
        <v>25003</v>
      </c>
      <c r="B7171" s="267" t="s">
        <v>7537</v>
      </c>
      <c r="C7171" s="268" t="s">
        <v>1320</v>
      </c>
      <c r="D7171" s="269">
        <v>27.88</v>
      </c>
    </row>
    <row r="7172" spans="1:4">
      <c r="A7172" s="268">
        <v>37410</v>
      </c>
      <c r="B7172" s="267" t="s">
        <v>7538</v>
      </c>
      <c r="C7172" s="268" t="s">
        <v>1320</v>
      </c>
      <c r="D7172" s="269">
        <v>26.1</v>
      </c>
    </row>
    <row r="7173" spans="1:4">
      <c r="A7173" s="268">
        <v>842</v>
      </c>
      <c r="B7173" s="267" t="s">
        <v>7539</v>
      </c>
      <c r="C7173" s="268" t="s">
        <v>1320</v>
      </c>
      <c r="D7173" s="269">
        <v>29.37</v>
      </c>
    </row>
    <row r="7174" spans="1:4">
      <c r="A7174" s="268">
        <v>862</v>
      </c>
      <c r="B7174" s="267" t="s">
        <v>7540</v>
      </c>
      <c r="C7174" s="268" t="s">
        <v>1327</v>
      </c>
      <c r="D7174" s="269">
        <v>5.17</v>
      </c>
    </row>
    <row r="7175" spans="1:4">
      <c r="A7175" s="268">
        <v>866</v>
      </c>
      <c r="B7175" s="267" t="s">
        <v>7541</v>
      </c>
      <c r="C7175" s="268" t="s">
        <v>1327</v>
      </c>
      <c r="D7175" s="269">
        <v>63.65</v>
      </c>
    </row>
    <row r="7176" spans="1:4">
      <c r="A7176" s="268">
        <v>892</v>
      </c>
      <c r="B7176" s="267" t="s">
        <v>7542</v>
      </c>
      <c r="C7176" s="268" t="s">
        <v>1327</v>
      </c>
      <c r="D7176" s="269">
        <v>80.94</v>
      </c>
    </row>
    <row r="7177" spans="1:4">
      <c r="A7177" s="268">
        <v>857</v>
      </c>
      <c r="B7177" s="267" t="s">
        <v>7543</v>
      </c>
      <c r="C7177" s="268" t="s">
        <v>1327</v>
      </c>
      <c r="D7177" s="269">
        <v>8.24</v>
      </c>
    </row>
    <row r="7178" spans="1:4">
      <c r="A7178" s="268">
        <v>37404</v>
      </c>
      <c r="B7178" s="267" t="s">
        <v>7544</v>
      </c>
      <c r="C7178" s="268" t="s">
        <v>1327</v>
      </c>
      <c r="D7178" s="269">
        <v>97.33</v>
      </c>
    </row>
    <row r="7179" spans="1:4">
      <c r="A7179" s="268">
        <v>868</v>
      </c>
      <c r="B7179" s="267" t="s">
        <v>7545</v>
      </c>
      <c r="C7179" s="268" t="s">
        <v>1327</v>
      </c>
      <c r="D7179" s="269">
        <v>12.72</v>
      </c>
    </row>
    <row r="7180" spans="1:4">
      <c r="A7180" s="268">
        <v>870</v>
      </c>
      <c r="B7180" s="267" t="s">
        <v>7546</v>
      </c>
      <c r="C7180" s="268" t="s">
        <v>1327</v>
      </c>
      <c r="D7180" s="269">
        <v>167.72</v>
      </c>
    </row>
    <row r="7181" spans="1:4">
      <c r="A7181" s="268">
        <v>863</v>
      </c>
      <c r="B7181" s="267" t="s">
        <v>7547</v>
      </c>
      <c r="C7181" s="268" t="s">
        <v>1327</v>
      </c>
      <c r="D7181" s="269">
        <v>17.579999999999998</v>
      </c>
    </row>
    <row r="7182" spans="1:4">
      <c r="A7182" s="268">
        <v>867</v>
      </c>
      <c r="B7182" s="267" t="s">
        <v>7548</v>
      </c>
      <c r="C7182" s="268" t="s">
        <v>1327</v>
      </c>
      <c r="D7182" s="269">
        <v>24.48</v>
      </c>
    </row>
    <row r="7183" spans="1:4">
      <c r="A7183" s="268">
        <v>891</v>
      </c>
      <c r="B7183" s="267" t="s">
        <v>7549</v>
      </c>
      <c r="C7183" s="268" t="s">
        <v>1327</v>
      </c>
      <c r="D7183" s="269">
        <v>281.67</v>
      </c>
    </row>
    <row r="7184" spans="1:4">
      <c r="A7184" s="268">
        <v>864</v>
      </c>
      <c r="B7184" s="267" t="s">
        <v>7550</v>
      </c>
      <c r="C7184" s="268" t="s">
        <v>1327</v>
      </c>
      <c r="D7184" s="269">
        <v>34.49</v>
      </c>
    </row>
    <row r="7185" spans="1:4">
      <c r="A7185" s="268">
        <v>865</v>
      </c>
      <c r="B7185" s="267" t="s">
        <v>7551</v>
      </c>
      <c r="C7185" s="268" t="s">
        <v>1327</v>
      </c>
      <c r="D7185" s="269">
        <v>48.59</v>
      </c>
    </row>
    <row r="7186" spans="1:4">
      <c r="A7186" s="268">
        <v>1006</v>
      </c>
      <c r="B7186" s="267" t="s">
        <v>7552</v>
      </c>
      <c r="C7186" s="268" t="s">
        <v>1327</v>
      </c>
      <c r="D7186" s="269">
        <v>60.3</v>
      </c>
    </row>
    <row r="7187" spans="1:4">
      <c r="A7187" s="268">
        <v>948</v>
      </c>
      <c r="B7187" s="267" t="s">
        <v>7553</v>
      </c>
      <c r="C7187" s="268" t="s">
        <v>1327</v>
      </c>
      <c r="D7187" s="269">
        <v>16.559999999999999</v>
      </c>
    </row>
    <row r="7188" spans="1:4">
      <c r="A7188" s="268">
        <v>947</v>
      </c>
      <c r="B7188" s="267" t="s">
        <v>7554</v>
      </c>
      <c r="C7188" s="268" t="s">
        <v>1327</v>
      </c>
      <c r="D7188" s="269">
        <v>16.850000000000001</v>
      </c>
    </row>
    <row r="7189" spans="1:4">
      <c r="A7189" s="268">
        <v>911</v>
      </c>
      <c r="B7189" s="267" t="s">
        <v>7555</v>
      </c>
      <c r="C7189" s="268" t="s">
        <v>1327</v>
      </c>
      <c r="D7189" s="269">
        <v>24.5</v>
      </c>
    </row>
    <row r="7190" spans="1:4">
      <c r="A7190" s="268">
        <v>925</v>
      </c>
      <c r="B7190" s="267" t="s">
        <v>7556</v>
      </c>
      <c r="C7190" s="268" t="s">
        <v>1327</v>
      </c>
      <c r="D7190" s="269">
        <v>22.65</v>
      </c>
    </row>
    <row r="7191" spans="1:4">
      <c r="A7191" s="268">
        <v>954</v>
      </c>
      <c r="B7191" s="267" t="s">
        <v>7557</v>
      </c>
      <c r="C7191" s="268" t="s">
        <v>1327</v>
      </c>
      <c r="D7191" s="269">
        <v>25.02</v>
      </c>
    </row>
    <row r="7192" spans="1:4">
      <c r="A7192" s="268">
        <v>901</v>
      </c>
      <c r="B7192" s="267" t="s">
        <v>7558</v>
      </c>
      <c r="C7192" s="268" t="s">
        <v>1327</v>
      </c>
      <c r="D7192" s="269">
        <v>26.78</v>
      </c>
    </row>
    <row r="7193" spans="1:4">
      <c r="A7193" s="268">
        <v>926</v>
      </c>
      <c r="B7193" s="267" t="s">
        <v>7559</v>
      </c>
      <c r="C7193" s="268" t="s">
        <v>1327</v>
      </c>
      <c r="D7193" s="269">
        <v>28.3</v>
      </c>
    </row>
    <row r="7194" spans="1:4">
      <c r="A7194" s="268">
        <v>912</v>
      </c>
      <c r="B7194" s="267" t="s">
        <v>7560</v>
      </c>
      <c r="C7194" s="268" t="s">
        <v>1327</v>
      </c>
      <c r="D7194" s="269">
        <v>28.47</v>
      </c>
    </row>
    <row r="7195" spans="1:4">
      <c r="A7195" s="268">
        <v>955</v>
      </c>
      <c r="B7195" s="267" t="s">
        <v>7561</v>
      </c>
      <c r="C7195" s="268" t="s">
        <v>1327</v>
      </c>
      <c r="D7195" s="269">
        <v>33.979999999999997</v>
      </c>
    </row>
    <row r="7196" spans="1:4">
      <c r="A7196" s="268">
        <v>946</v>
      </c>
      <c r="B7196" s="267" t="s">
        <v>7562</v>
      </c>
      <c r="C7196" s="268" t="s">
        <v>1327</v>
      </c>
      <c r="D7196" s="269">
        <v>38.21</v>
      </c>
    </row>
    <row r="7197" spans="1:4">
      <c r="A7197" s="268">
        <v>953</v>
      </c>
      <c r="B7197" s="267" t="s">
        <v>7563</v>
      </c>
      <c r="C7197" s="268" t="s">
        <v>1327</v>
      </c>
      <c r="D7197" s="269">
        <v>34.770000000000003</v>
      </c>
    </row>
    <row r="7198" spans="1:4">
      <c r="A7198" s="268">
        <v>902</v>
      </c>
      <c r="B7198" s="267" t="s">
        <v>7564</v>
      </c>
      <c r="C7198" s="268" t="s">
        <v>1327</v>
      </c>
      <c r="D7198" s="269">
        <v>42.27</v>
      </c>
    </row>
    <row r="7199" spans="1:4">
      <c r="A7199" s="268">
        <v>927</v>
      </c>
      <c r="B7199" s="267" t="s">
        <v>7565</v>
      </c>
      <c r="C7199" s="268" t="s">
        <v>1327</v>
      </c>
      <c r="D7199" s="269">
        <v>40.97</v>
      </c>
    </row>
    <row r="7200" spans="1:4">
      <c r="A7200" s="268">
        <v>913</v>
      </c>
      <c r="B7200" s="267" t="s">
        <v>7566</v>
      </c>
      <c r="C7200" s="268" t="s">
        <v>1327</v>
      </c>
      <c r="D7200" s="269">
        <v>45.73</v>
      </c>
    </row>
    <row r="7201" spans="1:4">
      <c r="A7201" s="268">
        <v>903</v>
      </c>
      <c r="B7201" s="267" t="s">
        <v>7567</v>
      </c>
      <c r="C7201" s="268" t="s">
        <v>1327</v>
      </c>
      <c r="D7201" s="269">
        <v>51.75</v>
      </c>
    </row>
    <row r="7202" spans="1:4">
      <c r="A7202" s="268">
        <v>945</v>
      </c>
      <c r="B7202" s="267" t="s">
        <v>7568</v>
      </c>
      <c r="C7202" s="268" t="s">
        <v>1327</v>
      </c>
      <c r="D7202" s="269">
        <v>54.75</v>
      </c>
    </row>
    <row r="7203" spans="1:4">
      <c r="A7203" s="268">
        <v>914</v>
      </c>
      <c r="B7203" s="267" t="s">
        <v>7569</v>
      </c>
      <c r="C7203" s="268" t="s">
        <v>1327</v>
      </c>
      <c r="D7203" s="269">
        <v>56.08</v>
      </c>
    </row>
    <row r="7204" spans="1:4">
      <c r="A7204" s="268">
        <v>993</v>
      </c>
      <c r="B7204" s="267" t="s">
        <v>7570</v>
      </c>
      <c r="C7204" s="268" t="s">
        <v>1327</v>
      </c>
      <c r="D7204" s="269">
        <v>1.3</v>
      </c>
    </row>
    <row r="7205" spans="1:4">
      <c r="A7205" s="268">
        <v>1020</v>
      </c>
      <c r="B7205" s="267" t="s">
        <v>7571</v>
      </c>
      <c r="C7205" s="268" t="s">
        <v>1327</v>
      </c>
      <c r="D7205" s="269">
        <v>5.65</v>
      </c>
    </row>
    <row r="7206" spans="1:4">
      <c r="A7206" s="268">
        <v>1017</v>
      </c>
      <c r="B7206" s="267" t="s">
        <v>7572</v>
      </c>
      <c r="C7206" s="268" t="s">
        <v>1327</v>
      </c>
      <c r="D7206" s="269">
        <v>62.12</v>
      </c>
    </row>
    <row r="7207" spans="1:4">
      <c r="A7207" s="268">
        <v>999</v>
      </c>
      <c r="B7207" s="267" t="s">
        <v>7573</v>
      </c>
      <c r="C7207" s="268" t="s">
        <v>1327</v>
      </c>
      <c r="D7207" s="269">
        <v>76.97</v>
      </c>
    </row>
    <row r="7208" spans="1:4">
      <c r="A7208" s="268">
        <v>995</v>
      </c>
      <c r="B7208" s="267" t="s">
        <v>7574</v>
      </c>
      <c r="C7208" s="268" t="s">
        <v>1327</v>
      </c>
      <c r="D7208" s="269">
        <v>8.67</v>
      </c>
    </row>
    <row r="7209" spans="1:4">
      <c r="A7209" s="268">
        <v>1000</v>
      </c>
      <c r="B7209" s="267" t="s">
        <v>7575</v>
      </c>
      <c r="C7209" s="268" t="s">
        <v>1327</v>
      </c>
      <c r="D7209" s="269">
        <v>94.35</v>
      </c>
    </row>
    <row r="7210" spans="1:4">
      <c r="A7210" s="268">
        <v>1022</v>
      </c>
      <c r="B7210" s="267" t="s">
        <v>7576</v>
      </c>
      <c r="C7210" s="268" t="s">
        <v>1327</v>
      </c>
      <c r="D7210" s="269">
        <v>1.8</v>
      </c>
    </row>
    <row r="7211" spans="1:4">
      <c r="A7211" s="268">
        <v>1015</v>
      </c>
      <c r="B7211" s="267" t="s">
        <v>7577</v>
      </c>
      <c r="C7211" s="268" t="s">
        <v>1327</v>
      </c>
      <c r="D7211" s="269">
        <v>124.24</v>
      </c>
    </row>
    <row r="7212" spans="1:4">
      <c r="A7212" s="268">
        <v>996</v>
      </c>
      <c r="B7212" s="267" t="s">
        <v>7578</v>
      </c>
      <c r="C7212" s="268" t="s">
        <v>1327</v>
      </c>
      <c r="D7212" s="269">
        <v>13.2</v>
      </c>
    </row>
    <row r="7213" spans="1:4">
      <c r="A7213" s="268">
        <v>1001</v>
      </c>
      <c r="B7213" s="267" t="s">
        <v>7579</v>
      </c>
      <c r="C7213" s="268" t="s">
        <v>1327</v>
      </c>
      <c r="D7213" s="269">
        <v>155.47999999999999</v>
      </c>
    </row>
    <row r="7214" spans="1:4">
      <c r="A7214" s="268">
        <v>1019</v>
      </c>
      <c r="B7214" s="267" t="s">
        <v>7580</v>
      </c>
      <c r="C7214" s="268" t="s">
        <v>1327</v>
      </c>
      <c r="D7214" s="269">
        <v>18.190000000000001</v>
      </c>
    </row>
    <row r="7215" spans="1:4">
      <c r="A7215" s="268">
        <v>1021</v>
      </c>
      <c r="B7215" s="267" t="s">
        <v>7581</v>
      </c>
      <c r="C7215" s="268" t="s">
        <v>1327</v>
      </c>
      <c r="D7215" s="269">
        <v>2.58</v>
      </c>
    </row>
    <row r="7216" spans="1:4">
      <c r="A7216" s="268">
        <v>39249</v>
      </c>
      <c r="B7216" s="267" t="s">
        <v>7582</v>
      </c>
      <c r="C7216" s="268" t="s">
        <v>1327</v>
      </c>
      <c r="D7216" s="269">
        <v>202.83</v>
      </c>
    </row>
    <row r="7217" spans="1:4">
      <c r="A7217" s="268">
        <v>1018</v>
      </c>
      <c r="B7217" s="267" t="s">
        <v>7583</v>
      </c>
      <c r="C7217" s="268" t="s">
        <v>1327</v>
      </c>
      <c r="D7217" s="269">
        <v>25.93</v>
      </c>
    </row>
    <row r="7218" spans="1:4">
      <c r="A7218" s="268">
        <v>39250</v>
      </c>
      <c r="B7218" s="267" t="s">
        <v>7584</v>
      </c>
      <c r="C7218" s="268" t="s">
        <v>1327</v>
      </c>
      <c r="D7218" s="269">
        <v>260.55</v>
      </c>
    </row>
    <row r="7219" spans="1:4">
      <c r="A7219" s="268">
        <v>994</v>
      </c>
      <c r="B7219" s="267" t="s">
        <v>7585</v>
      </c>
      <c r="C7219" s="268" t="s">
        <v>1327</v>
      </c>
      <c r="D7219" s="269">
        <v>3.53</v>
      </c>
    </row>
    <row r="7220" spans="1:4">
      <c r="A7220" s="268">
        <v>977</v>
      </c>
      <c r="B7220" s="267" t="s">
        <v>7586</v>
      </c>
      <c r="C7220" s="268" t="s">
        <v>1327</v>
      </c>
      <c r="D7220" s="269">
        <v>35.92</v>
      </c>
    </row>
    <row r="7221" spans="1:4">
      <c r="A7221" s="268">
        <v>998</v>
      </c>
      <c r="B7221" s="267" t="s">
        <v>7587</v>
      </c>
      <c r="C7221" s="268" t="s">
        <v>1327</v>
      </c>
      <c r="D7221" s="269">
        <v>47.72</v>
      </c>
    </row>
    <row r="7222" spans="1:4">
      <c r="A7222" s="268">
        <v>39251</v>
      </c>
      <c r="B7222" s="267" t="s">
        <v>7588</v>
      </c>
      <c r="C7222" s="268" t="s">
        <v>1327</v>
      </c>
      <c r="D7222" s="269">
        <v>0.34</v>
      </c>
    </row>
    <row r="7223" spans="1:4">
      <c r="A7223" s="268">
        <v>1011</v>
      </c>
      <c r="B7223" s="267" t="s">
        <v>7589</v>
      </c>
      <c r="C7223" s="268" t="s">
        <v>1327</v>
      </c>
      <c r="D7223" s="269">
        <v>0.48</v>
      </c>
    </row>
    <row r="7224" spans="1:4">
      <c r="A7224" s="268">
        <v>39252</v>
      </c>
      <c r="B7224" s="267" t="s">
        <v>7590</v>
      </c>
      <c r="C7224" s="268" t="s">
        <v>1327</v>
      </c>
      <c r="D7224" s="269">
        <v>0.56999999999999995</v>
      </c>
    </row>
    <row r="7225" spans="1:4">
      <c r="A7225" s="268">
        <v>1013</v>
      </c>
      <c r="B7225" s="267" t="s">
        <v>7591</v>
      </c>
      <c r="C7225" s="268" t="s">
        <v>1327</v>
      </c>
      <c r="D7225" s="269">
        <v>0.76</v>
      </c>
    </row>
    <row r="7226" spans="1:4">
      <c r="A7226" s="268">
        <v>980</v>
      </c>
      <c r="B7226" s="267" t="s">
        <v>7592</v>
      </c>
      <c r="C7226" s="268" t="s">
        <v>1327</v>
      </c>
      <c r="D7226" s="269">
        <v>5.18</v>
      </c>
    </row>
    <row r="7227" spans="1:4">
      <c r="A7227" s="268">
        <v>39237</v>
      </c>
      <c r="B7227" s="267" t="s">
        <v>7593</v>
      </c>
      <c r="C7227" s="268" t="s">
        <v>1327</v>
      </c>
      <c r="D7227" s="269">
        <v>61.47</v>
      </c>
    </row>
    <row r="7228" spans="1:4">
      <c r="A7228" s="268">
        <v>39238</v>
      </c>
      <c r="B7228" s="267" t="s">
        <v>7594</v>
      </c>
      <c r="C7228" s="268" t="s">
        <v>1327</v>
      </c>
      <c r="D7228" s="269">
        <v>76.739999999999995</v>
      </c>
    </row>
    <row r="7229" spans="1:4">
      <c r="A7229" s="268">
        <v>979</v>
      </c>
      <c r="B7229" s="267" t="s">
        <v>7595</v>
      </c>
      <c r="C7229" s="268" t="s">
        <v>1327</v>
      </c>
      <c r="D7229" s="269">
        <v>7.99</v>
      </c>
    </row>
    <row r="7230" spans="1:4">
      <c r="A7230" s="268">
        <v>39239</v>
      </c>
      <c r="B7230" s="267" t="s">
        <v>7596</v>
      </c>
      <c r="C7230" s="268" t="s">
        <v>1327</v>
      </c>
      <c r="D7230" s="269">
        <v>93.4</v>
      </c>
    </row>
    <row r="7231" spans="1:4">
      <c r="A7231" s="268">
        <v>1014</v>
      </c>
      <c r="B7231" s="267" t="s">
        <v>7597</v>
      </c>
      <c r="C7231" s="268" t="s">
        <v>1327</v>
      </c>
      <c r="D7231" s="269">
        <v>1.21</v>
      </c>
    </row>
    <row r="7232" spans="1:4">
      <c r="A7232" s="268">
        <v>39240</v>
      </c>
      <c r="B7232" s="267" t="s">
        <v>7598</v>
      </c>
      <c r="C7232" s="268" t="s">
        <v>1327</v>
      </c>
      <c r="D7232" s="269">
        <v>123.45</v>
      </c>
    </row>
    <row r="7233" spans="1:4">
      <c r="A7233" s="268">
        <v>39232</v>
      </c>
      <c r="B7233" s="267" t="s">
        <v>7599</v>
      </c>
      <c r="C7233" s="268" t="s">
        <v>1327</v>
      </c>
      <c r="D7233" s="269">
        <v>12.82</v>
      </c>
    </row>
    <row r="7234" spans="1:4">
      <c r="A7234" s="268">
        <v>39233</v>
      </c>
      <c r="B7234" s="267" t="s">
        <v>7600</v>
      </c>
      <c r="C7234" s="268" t="s">
        <v>1327</v>
      </c>
      <c r="D7234" s="269">
        <v>17.62</v>
      </c>
    </row>
    <row r="7235" spans="1:4">
      <c r="A7235" s="268">
        <v>981</v>
      </c>
      <c r="B7235" s="267" t="s">
        <v>7601</v>
      </c>
      <c r="C7235" s="268" t="s">
        <v>1327</v>
      </c>
      <c r="D7235" s="269">
        <v>2.16</v>
      </c>
    </row>
    <row r="7236" spans="1:4">
      <c r="A7236" s="268">
        <v>39234</v>
      </c>
      <c r="B7236" s="267" t="s">
        <v>7602</v>
      </c>
      <c r="C7236" s="268" t="s">
        <v>1327</v>
      </c>
      <c r="D7236" s="269">
        <v>25.86</v>
      </c>
    </row>
    <row r="7237" spans="1:4">
      <c r="A7237" s="268">
        <v>982</v>
      </c>
      <c r="B7237" s="267" t="s">
        <v>7603</v>
      </c>
      <c r="C7237" s="268" t="s">
        <v>1327</v>
      </c>
      <c r="D7237" s="269">
        <v>3.03</v>
      </c>
    </row>
    <row r="7238" spans="1:4">
      <c r="A7238" s="268">
        <v>39235</v>
      </c>
      <c r="B7238" s="267" t="s">
        <v>7604</v>
      </c>
      <c r="C7238" s="268" t="s">
        <v>1327</v>
      </c>
      <c r="D7238" s="269">
        <v>36.369999999999997</v>
      </c>
    </row>
    <row r="7239" spans="1:4">
      <c r="A7239" s="268">
        <v>39236</v>
      </c>
      <c r="B7239" s="267" t="s">
        <v>7605</v>
      </c>
      <c r="C7239" s="268" t="s">
        <v>1327</v>
      </c>
      <c r="D7239" s="269">
        <v>47.69</v>
      </c>
    </row>
    <row r="7240" spans="1:4">
      <c r="A7240" s="268">
        <v>876</v>
      </c>
      <c r="B7240" s="267" t="s">
        <v>7606</v>
      </c>
      <c r="C7240" s="268" t="s">
        <v>1327</v>
      </c>
      <c r="D7240" s="269">
        <v>123.1</v>
      </c>
    </row>
    <row r="7241" spans="1:4">
      <c r="A7241" s="268">
        <v>877</v>
      </c>
      <c r="B7241" s="267" t="s">
        <v>7607</v>
      </c>
      <c r="C7241" s="268" t="s">
        <v>1327</v>
      </c>
      <c r="D7241" s="269">
        <v>144.71</v>
      </c>
    </row>
    <row r="7242" spans="1:4">
      <c r="A7242" s="268">
        <v>882</v>
      </c>
      <c r="B7242" s="267" t="s">
        <v>7608</v>
      </c>
      <c r="C7242" s="268" t="s">
        <v>1327</v>
      </c>
      <c r="D7242" s="269">
        <v>157.69</v>
      </c>
    </row>
    <row r="7243" spans="1:4">
      <c r="A7243" s="268">
        <v>878</v>
      </c>
      <c r="B7243" s="267" t="s">
        <v>7609</v>
      </c>
      <c r="C7243" s="268" t="s">
        <v>1327</v>
      </c>
      <c r="D7243" s="269">
        <v>196.05</v>
      </c>
    </row>
    <row r="7244" spans="1:4">
      <c r="A7244" s="268">
        <v>879</v>
      </c>
      <c r="B7244" s="267" t="s">
        <v>7610</v>
      </c>
      <c r="C7244" s="268" t="s">
        <v>1327</v>
      </c>
      <c r="D7244" s="269">
        <v>231.07</v>
      </c>
    </row>
    <row r="7245" spans="1:4">
      <c r="A7245" s="268">
        <v>880</v>
      </c>
      <c r="B7245" s="267" t="s">
        <v>7611</v>
      </c>
      <c r="C7245" s="268" t="s">
        <v>1327</v>
      </c>
      <c r="D7245" s="269">
        <v>271.89</v>
      </c>
    </row>
    <row r="7246" spans="1:4">
      <c r="A7246" s="268">
        <v>873</v>
      </c>
      <c r="B7246" s="267" t="s">
        <v>7612</v>
      </c>
      <c r="C7246" s="268" t="s">
        <v>1327</v>
      </c>
      <c r="D7246" s="269">
        <v>82.67</v>
      </c>
    </row>
    <row r="7247" spans="1:4">
      <c r="A7247" s="268">
        <v>881</v>
      </c>
      <c r="B7247" s="267" t="s">
        <v>7613</v>
      </c>
      <c r="C7247" s="268" t="s">
        <v>1327</v>
      </c>
      <c r="D7247" s="269">
        <v>371.62</v>
      </c>
    </row>
    <row r="7248" spans="1:4">
      <c r="A7248" s="268">
        <v>874</v>
      </c>
      <c r="B7248" s="267" t="s">
        <v>7614</v>
      </c>
      <c r="C7248" s="268" t="s">
        <v>1327</v>
      </c>
      <c r="D7248" s="269">
        <v>98.11</v>
      </c>
    </row>
    <row r="7249" spans="1:4">
      <c r="A7249" s="268">
        <v>875</v>
      </c>
      <c r="B7249" s="267" t="s">
        <v>7615</v>
      </c>
      <c r="C7249" s="268" t="s">
        <v>1327</v>
      </c>
      <c r="D7249" s="269">
        <v>117.05</v>
      </c>
    </row>
    <row r="7250" spans="1:4">
      <c r="A7250" s="268">
        <v>983</v>
      </c>
      <c r="B7250" s="267" t="s">
        <v>7616</v>
      </c>
      <c r="C7250" s="268" t="s">
        <v>1327</v>
      </c>
      <c r="D7250" s="269">
        <v>0.73</v>
      </c>
    </row>
    <row r="7251" spans="1:4">
      <c r="A7251" s="268">
        <v>985</v>
      </c>
      <c r="B7251" s="267" t="s">
        <v>7617</v>
      </c>
      <c r="C7251" s="268" t="s">
        <v>1327</v>
      </c>
      <c r="D7251" s="269">
        <v>5.49</v>
      </c>
    </row>
    <row r="7252" spans="1:4">
      <c r="A7252" s="268">
        <v>990</v>
      </c>
      <c r="B7252" s="267" t="s">
        <v>7618</v>
      </c>
      <c r="C7252" s="268" t="s">
        <v>1327</v>
      </c>
      <c r="D7252" s="269">
        <v>75.25</v>
      </c>
    </row>
    <row r="7253" spans="1:4">
      <c r="A7253" s="268">
        <v>39241</v>
      </c>
      <c r="B7253" s="267" t="s">
        <v>7619</v>
      </c>
      <c r="C7253" s="268" t="s">
        <v>1327</v>
      </c>
      <c r="D7253" s="269">
        <v>8.6</v>
      </c>
    </row>
    <row r="7254" spans="1:4">
      <c r="A7254" s="268">
        <v>1005</v>
      </c>
      <c r="B7254" s="267" t="s">
        <v>7620</v>
      </c>
      <c r="C7254" s="268" t="s">
        <v>1327</v>
      </c>
      <c r="D7254" s="269">
        <v>92.36</v>
      </c>
    </row>
    <row r="7255" spans="1:4">
      <c r="A7255" s="268">
        <v>984</v>
      </c>
      <c r="B7255" s="267" t="s">
        <v>7621</v>
      </c>
      <c r="C7255" s="268" t="s">
        <v>1327</v>
      </c>
      <c r="D7255" s="269">
        <v>1.89</v>
      </c>
    </row>
    <row r="7256" spans="1:4">
      <c r="A7256" s="268">
        <v>991</v>
      </c>
      <c r="B7256" s="267" t="s">
        <v>7622</v>
      </c>
      <c r="C7256" s="268" t="s">
        <v>1327</v>
      </c>
      <c r="D7256" s="269">
        <v>122.04</v>
      </c>
    </row>
    <row r="7257" spans="1:4">
      <c r="A7257" s="268">
        <v>986</v>
      </c>
      <c r="B7257" s="267" t="s">
        <v>7623</v>
      </c>
      <c r="C7257" s="268" t="s">
        <v>1327</v>
      </c>
      <c r="D7257" s="269">
        <v>13.14</v>
      </c>
    </row>
    <row r="7258" spans="1:4">
      <c r="A7258" s="268">
        <v>1024</v>
      </c>
      <c r="B7258" s="267" t="s">
        <v>7624</v>
      </c>
      <c r="C7258" s="268" t="s">
        <v>1327</v>
      </c>
      <c r="D7258" s="269">
        <v>151.05000000000001</v>
      </c>
    </row>
    <row r="7259" spans="1:4">
      <c r="A7259" s="268">
        <v>987</v>
      </c>
      <c r="B7259" s="267" t="s">
        <v>7625</v>
      </c>
      <c r="C7259" s="268" t="s">
        <v>1327</v>
      </c>
      <c r="D7259" s="269">
        <v>17.86</v>
      </c>
    </row>
    <row r="7260" spans="1:4">
      <c r="A7260" s="268">
        <v>1003</v>
      </c>
      <c r="B7260" s="267" t="s">
        <v>7626</v>
      </c>
      <c r="C7260" s="268" t="s">
        <v>1327</v>
      </c>
      <c r="D7260" s="269">
        <v>2.78</v>
      </c>
    </row>
    <row r="7261" spans="1:4">
      <c r="A7261" s="268">
        <v>992</v>
      </c>
      <c r="B7261" s="267" t="s">
        <v>7627</v>
      </c>
      <c r="C7261" s="268" t="s">
        <v>1327</v>
      </c>
      <c r="D7261" s="269">
        <v>195.42</v>
      </c>
    </row>
    <row r="7262" spans="1:4">
      <c r="A7262" s="268">
        <v>1007</v>
      </c>
      <c r="B7262" s="267" t="s">
        <v>7628</v>
      </c>
      <c r="C7262" s="268" t="s">
        <v>1327</v>
      </c>
      <c r="D7262" s="269">
        <v>25.34</v>
      </c>
    </row>
    <row r="7263" spans="1:4">
      <c r="A7263" s="268">
        <v>39242</v>
      </c>
      <c r="B7263" s="267" t="s">
        <v>7629</v>
      </c>
      <c r="C7263" s="268" t="s">
        <v>1327</v>
      </c>
      <c r="D7263" s="269">
        <v>242.13</v>
      </c>
    </row>
    <row r="7264" spans="1:4">
      <c r="A7264" s="268">
        <v>1008</v>
      </c>
      <c r="B7264" s="267" t="s">
        <v>7630</v>
      </c>
      <c r="C7264" s="268" t="s">
        <v>1327</v>
      </c>
      <c r="D7264" s="269">
        <v>3.15</v>
      </c>
    </row>
    <row r="7265" spans="1:4">
      <c r="A7265" s="268">
        <v>988</v>
      </c>
      <c r="B7265" s="267" t="s">
        <v>7631</v>
      </c>
      <c r="C7265" s="268" t="s">
        <v>1327</v>
      </c>
      <c r="D7265" s="269">
        <v>35</v>
      </c>
    </row>
    <row r="7266" spans="1:4">
      <c r="A7266" s="268">
        <v>989</v>
      </c>
      <c r="B7266" s="267" t="s">
        <v>7632</v>
      </c>
      <c r="C7266" s="268" t="s">
        <v>1327</v>
      </c>
      <c r="D7266" s="269">
        <v>47.42</v>
      </c>
    </row>
    <row r="7267" spans="1:4">
      <c r="A7267" s="268">
        <v>39598</v>
      </c>
      <c r="B7267" s="267" t="s">
        <v>7633</v>
      </c>
      <c r="C7267" s="268" t="s">
        <v>1327</v>
      </c>
      <c r="D7267" s="269">
        <v>1.34</v>
      </c>
    </row>
    <row r="7268" spans="1:4">
      <c r="A7268" s="268">
        <v>39599</v>
      </c>
      <c r="B7268" s="267" t="s">
        <v>7634</v>
      </c>
      <c r="C7268" s="268" t="s">
        <v>1327</v>
      </c>
      <c r="D7268" s="269">
        <v>2.0299999999999998</v>
      </c>
    </row>
    <row r="7269" spans="1:4">
      <c r="A7269" s="268">
        <v>34602</v>
      </c>
      <c r="B7269" s="267" t="s">
        <v>7635</v>
      </c>
      <c r="C7269" s="268" t="s">
        <v>1327</v>
      </c>
      <c r="D7269" s="269">
        <v>1.56</v>
      </c>
    </row>
    <row r="7270" spans="1:4">
      <c r="A7270" s="268">
        <v>34603</v>
      </c>
      <c r="B7270" s="267" t="s">
        <v>7636</v>
      </c>
      <c r="C7270" s="268" t="s">
        <v>1327</v>
      </c>
      <c r="D7270" s="269">
        <v>7.5</v>
      </c>
    </row>
    <row r="7271" spans="1:4">
      <c r="A7271" s="268">
        <v>34607</v>
      </c>
      <c r="B7271" s="267" t="s">
        <v>7637</v>
      </c>
      <c r="C7271" s="268" t="s">
        <v>1327</v>
      </c>
      <c r="D7271" s="269">
        <v>3.34</v>
      </c>
    </row>
    <row r="7272" spans="1:4">
      <c r="A7272" s="268">
        <v>34609</v>
      </c>
      <c r="B7272" s="267" t="s">
        <v>7638</v>
      </c>
      <c r="C7272" s="268" t="s">
        <v>1327</v>
      </c>
      <c r="D7272" s="269">
        <v>5.0199999999999996</v>
      </c>
    </row>
    <row r="7273" spans="1:4">
      <c r="A7273" s="268">
        <v>34618</v>
      </c>
      <c r="B7273" s="267" t="s">
        <v>7639</v>
      </c>
      <c r="C7273" s="268" t="s">
        <v>1327</v>
      </c>
      <c r="D7273" s="269">
        <v>2.0699999999999998</v>
      </c>
    </row>
    <row r="7274" spans="1:4">
      <c r="A7274" s="268">
        <v>34620</v>
      </c>
      <c r="B7274" s="267" t="s">
        <v>7640</v>
      </c>
      <c r="C7274" s="268" t="s">
        <v>1327</v>
      </c>
      <c r="D7274" s="269">
        <v>10.35</v>
      </c>
    </row>
    <row r="7275" spans="1:4">
      <c r="A7275" s="268">
        <v>34621</v>
      </c>
      <c r="B7275" s="267" t="s">
        <v>7641</v>
      </c>
      <c r="C7275" s="268" t="s">
        <v>1327</v>
      </c>
      <c r="D7275" s="269">
        <v>4.8</v>
      </c>
    </row>
    <row r="7276" spans="1:4">
      <c r="A7276" s="268">
        <v>34622</v>
      </c>
      <c r="B7276" s="267" t="s">
        <v>7642</v>
      </c>
      <c r="C7276" s="268" t="s">
        <v>1327</v>
      </c>
      <c r="D7276" s="269">
        <v>6.8</v>
      </c>
    </row>
    <row r="7277" spans="1:4">
      <c r="A7277" s="268">
        <v>34624</v>
      </c>
      <c r="B7277" s="267" t="s">
        <v>7643</v>
      </c>
      <c r="C7277" s="268" t="s">
        <v>1327</v>
      </c>
      <c r="D7277" s="269">
        <v>2.64</v>
      </c>
    </row>
    <row r="7278" spans="1:4">
      <c r="A7278" s="268">
        <v>34626</v>
      </c>
      <c r="B7278" s="267" t="s">
        <v>7644</v>
      </c>
      <c r="C7278" s="268" t="s">
        <v>1327</v>
      </c>
      <c r="D7278" s="269">
        <v>14.23</v>
      </c>
    </row>
    <row r="7279" spans="1:4">
      <c r="A7279" s="268">
        <v>34627</v>
      </c>
      <c r="B7279" s="267" t="s">
        <v>7645</v>
      </c>
      <c r="C7279" s="268" t="s">
        <v>1327</v>
      </c>
      <c r="D7279" s="269">
        <v>6.13</v>
      </c>
    </row>
    <row r="7280" spans="1:4">
      <c r="A7280" s="268">
        <v>34629</v>
      </c>
      <c r="B7280" s="267" t="s">
        <v>7646</v>
      </c>
      <c r="C7280" s="268" t="s">
        <v>1327</v>
      </c>
      <c r="D7280" s="269">
        <v>8.98</v>
      </c>
    </row>
    <row r="7281" spans="1:4">
      <c r="A7281" s="268">
        <v>39257</v>
      </c>
      <c r="B7281" s="267" t="s">
        <v>7647</v>
      </c>
      <c r="C7281" s="268" t="s">
        <v>1327</v>
      </c>
      <c r="D7281" s="269">
        <v>3.31</v>
      </c>
    </row>
    <row r="7282" spans="1:4">
      <c r="A7282" s="268">
        <v>39261</v>
      </c>
      <c r="B7282" s="267" t="s">
        <v>7648</v>
      </c>
      <c r="C7282" s="268" t="s">
        <v>1327</v>
      </c>
      <c r="D7282" s="269">
        <v>17.64</v>
      </c>
    </row>
    <row r="7283" spans="1:4">
      <c r="A7283" s="268">
        <v>39268</v>
      </c>
      <c r="B7283" s="267" t="s">
        <v>7649</v>
      </c>
      <c r="C7283" s="268" t="s">
        <v>1327</v>
      </c>
      <c r="D7283" s="269">
        <v>203.52</v>
      </c>
    </row>
    <row r="7284" spans="1:4">
      <c r="A7284" s="268">
        <v>39262</v>
      </c>
      <c r="B7284" s="267" t="s">
        <v>7650</v>
      </c>
      <c r="C7284" s="268" t="s">
        <v>1327</v>
      </c>
      <c r="D7284" s="269">
        <v>27.58</v>
      </c>
    </row>
    <row r="7285" spans="1:4">
      <c r="A7285" s="268">
        <v>39258</v>
      </c>
      <c r="B7285" s="267" t="s">
        <v>7651</v>
      </c>
      <c r="C7285" s="268" t="s">
        <v>1327</v>
      </c>
      <c r="D7285" s="269">
        <v>4.9000000000000004</v>
      </c>
    </row>
    <row r="7286" spans="1:4">
      <c r="A7286" s="268">
        <v>39263</v>
      </c>
      <c r="B7286" s="267" t="s">
        <v>7652</v>
      </c>
      <c r="C7286" s="268" t="s">
        <v>1327</v>
      </c>
      <c r="D7286" s="269">
        <v>42.67</v>
      </c>
    </row>
    <row r="7287" spans="1:4">
      <c r="A7287" s="268">
        <v>39264</v>
      </c>
      <c r="B7287" s="267" t="s">
        <v>7653</v>
      </c>
      <c r="C7287" s="268" t="s">
        <v>1327</v>
      </c>
      <c r="D7287" s="269">
        <v>57.78</v>
      </c>
    </row>
    <row r="7288" spans="1:4">
      <c r="A7288" s="268">
        <v>39259</v>
      </c>
      <c r="B7288" s="267" t="s">
        <v>7654</v>
      </c>
      <c r="C7288" s="268" t="s">
        <v>1327</v>
      </c>
      <c r="D7288" s="269">
        <v>7.47</v>
      </c>
    </row>
    <row r="7289" spans="1:4">
      <c r="A7289" s="268">
        <v>39265</v>
      </c>
      <c r="B7289" s="267" t="s">
        <v>7655</v>
      </c>
      <c r="C7289" s="268" t="s">
        <v>1327</v>
      </c>
      <c r="D7289" s="269">
        <v>85.12</v>
      </c>
    </row>
    <row r="7290" spans="1:4">
      <c r="A7290" s="268">
        <v>39260</v>
      </c>
      <c r="B7290" s="267" t="s">
        <v>7656</v>
      </c>
      <c r="C7290" s="268" t="s">
        <v>1327</v>
      </c>
      <c r="D7290" s="269">
        <v>10.64</v>
      </c>
    </row>
    <row r="7291" spans="1:4">
      <c r="A7291" s="268">
        <v>39266</v>
      </c>
      <c r="B7291" s="267" t="s">
        <v>7657</v>
      </c>
      <c r="C7291" s="268" t="s">
        <v>1327</v>
      </c>
      <c r="D7291" s="269">
        <v>119.44</v>
      </c>
    </row>
    <row r="7292" spans="1:4">
      <c r="A7292" s="268">
        <v>39267</v>
      </c>
      <c r="B7292" s="267" t="s">
        <v>7658</v>
      </c>
      <c r="C7292" s="268" t="s">
        <v>1327</v>
      </c>
      <c r="D7292" s="269">
        <v>156.56</v>
      </c>
    </row>
    <row r="7293" spans="1:4">
      <c r="A7293" s="268">
        <v>11901</v>
      </c>
      <c r="B7293" s="267" t="s">
        <v>7659</v>
      </c>
      <c r="C7293" s="268" t="s">
        <v>1327</v>
      </c>
      <c r="D7293" s="269">
        <v>0.73</v>
      </c>
    </row>
    <row r="7294" spans="1:4">
      <c r="A7294" s="268">
        <v>11902</v>
      </c>
      <c r="B7294" s="267" t="s">
        <v>7660</v>
      </c>
      <c r="C7294" s="268" t="s">
        <v>1327</v>
      </c>
      <c r="D7294" s="269">
        <v>1.27</v>
      </c>
    </row>
    <row r="7295" spans="1:4">
      <c r="A7295" s="268">
        <v>11903</v>
      </c>
      <c r="B7295" s="267" t="s">
        <v>7661</v>
      </c>
      <c r="C7295" s="268" t="s">
        <v>1327</v>
      </c>
      <c r="D7295" s="269">
        <v>1.96</v>
      </c>
    </row>
    <row r="7296" spans="1:4">
      <c r="A7296" s="268">
        <v>11904</v>
      </c>
      <c r="B7296" s="267" t="s">
        <v>7662</v>
      </c>
      <c r="C7296" s="268" t="s">
        <v>1327</v>
      </c>
      <c r="D7296" s="269">
        <v>2.5</v>
      </c>
    </row>
    <row r="7297" spans="1:4">
      <c r="A7297" s="268">
        <v>11905</v>
      </c>
      <c r="B7297" s="267" t="s">
        <v>7663</v>
      </c>
      <c r="C7297" s="268" t="s">
        <v>1327</v>
      </c>
      <c r="D7297" s="269">
        <v>3.37</v>
      </c>
    </row>
    <row r="7298" spans="1:4">
      <c r="A7298" s="268">
        <v>11906</v>
      </c>
      <c r="B7298" s="267" t="s">
        <v>7664</v>
      </c>
      <c r="C7298" s="268" t="s">
        <v>1327</v>
      </c>
      <c r="D7298" s="269">
        <v>3.87</v>
      </c>
    </row>
    <row r="7299" spans="1:4">
      <c r="A7299" s="268">
        <v>11919</v>
      </c>
      <c r="B7299" s="267" t="s">
        <v>7665</v>
      </c>
      <c r="C7299" s="268" t="s">
        <v>1327</v>
      </c>
      <c r="D7299" s="269">
        <v>7.6</v>
      </c>
    </row>
    <row r="7300" spans="1:4">
      <c r="A7300" s="268">
        <v>11920</v>
      </c>
      <c r="B7300" s="267" t="s">
        <v>7666</v>
      </c>
      <c r="C7300" s="268" t="s">
        <v>1327</v>
      </c>
      <c r="D7300" s="269">
        <v>14.73</v>
      </c>
    </row>
    <row r="7301" spans="1:4">
      <c r="A7301" s="268">
        <v>11924</v>
      </c>
      <c r="B7301" s="267" t="s">
        <v>7667</v>
      </c>
      <c r="C7301" s="268" t="s">
        <v>1327</v>
      </c>
      <c r="D7301" s="269">
        <v>143.26</v>
      </c>
    </row>
    <row r="7302" spans="1:4">
      <c r="A7302" s="268">
        <v>11921</v>
      </c>
      <c r="B7302" s="267" t="s">
        <v>7668</v>
      </c>
      <c r="C7302" s="268" t="s">
        <v>1327</v>
      </c>
      <c r="D7302" s="269">
        <v>20.05</v>
      </c>
    </row>
    <row r="7303" spans="1:4">
      <c r="A7303" s="268">
        <v>11922</v>
      </c>
      <c r="B7303" s="267" t="s">
        <v>7669</v>
      </c>
      <c r="C7303" s="268" t="s">
        <v>1327</v>
      </c>
      <c r="D7303" s="269">
        <v>35.6</v>
      </c>
    </row>
    <row r="7304" spans="1:4">
      <c r="A7304" s="268">
        <v>11923</v>
      </c>
      <c r="B7304" s="267" t="s">
        <v>7670</v>
      </c>
      <c r="C7304" s="268" t="s">
        <v>1327</v>
      </c>
      <c r="D7304" s="269">
        <v>58.15</v>
      </c>
    </row>
    <row r="7305" spans="1:4">
      <c r="A7305" s="268">
        <v>11916</v>
      </c>
      <c r="B7305" s="267" t="s">
        <v>7671</v>
      </c>
      <c r="C7305" s="268" t="s">
        <v>1327</v>
      </c>
      <c r="D7305" s="269">
        <v>9.8699999999999992</v>
      </c>
    </row>
    <row r="7306" spans="1:4">
      <c r="A7306" s="268">
        <v>11914</v>
      </c>
      <c r="B7306" s="267" t="s">
        <v>7672</v>
      </c>
      <c r="C7306" s="268" t="s">
        <v>1327</v>
      </c>
      <c r="D7306" s="269">
        <v>71.650000000000006</v>
      </c>
    </row>
    <row r="7307" spans="1:4">
      <c r="A7307" s="268">
        <v>11917</v>
      </c>
      <c r="B7307" s="267" t="s">
        <v>7673</v>
      </c>
      <c r="C7307" s="268" t="s">
        <v>1327</v>
      </c>
      <c r="D7307" s="269">
        <v>17.170000000000002</v>
      </c>
    </row>
    <row r="7308" spans="1:4">
      <c r="A7308" s="268">
        <v>11918</v>
      </c>
      <c r="B7308" s="267" t="s">
        <v>7674</v>
      </c>
      <c r="C7308" s="268" t="s">
        <v>1327</v>
      </c>
      <c r="D7308" s="269">
        <v>23.3</v>
      </c>
    </row>
    <row r="7309" spans="1:4">
      <c r="A7309" s="268">
        <v>37734</v>
      </c>
      <c r="B7309" s="267" t="s">
        <v>7675</v>
      </c>
      <c r="C7309" s="268" t="s">
        <v>1323</v>
      </c>
      <c r="D7309" s="270">
        <v>43065.120000000003</v>
      </c>
    </row>
    <row r="7310" spans="1:4">
      <c r="A7310" s="268">
        <v>42251</v>
      </c>
      <c r="B7310" s="267" t="s">
        <v>7676</v>
      </c>
      <c r="C7310" s="268" t="s">
        <v>1323</v>
      </c>
      <c r="D7310" s="270">
        <v>48903.07</v>
      </c>
    </row>
    <row r="7311" spans="1:4">
      <c r="A7311" s="268">
        <v>37733</v>
      </c>
      <c r="B7311" s="267" t="s">
        <v>7677</v>
      </c>
      <c r="C7311" s="268" t="s">
        <v>1323</v>
      </c>
      <c r="D7311" s="270">
        <v>32290.06</v>
      </c>
    </row>
    <row r="7312" spans="1:4">
      <c r="A7312" s="268">
        <v>37735</v>
      </c>
      <c r="B7312" s="267" t="s">
        <v>7678</v>
      </c>
      <c r="C7312" s="268" t="s">
        <v>1323</v>
      </c>
      <c r="D7312" s="270">
        <v>38909.53</v>
      </c>
    </row>
    <row r="7313" spans="1:4">
      <c r="A7313" s="268">
        <v>41758</v>
      </c>
      <c r="B7313" s="267" t="s">
        <v>7679</v>
      </c>
      <c r="C7313" s="268" t="s">
        <v>1323</v>
      </c>
      <c r="D7313" s="269">
        <v>139.66999999999999</v>
      </c>
    </row>
    <row r="7314" spans="1:4">
      <c r="A7314" s="268">
        <v>5090</v>
      </c>
      <c r="B7314" s="267" t="s">
        <v>7680</v>
      </c>
      <c r="C7314" s="268" t="s">
        <v>1323</v>
      </c>
      <c r="D7314" s="269">
        <v>16</v>
      </c>
    </row>
    <row r="7315" spans="1:4">
      <c r="A7315" s="268">
        <v>5085</v>
      </c>
      <c r="B7315" s="267" t="s">
        <v>7681</v>
      </c>
      <c r="C7315" s="268" t="s">
        <v>1323</v>
      </c>
      <c r="D7315" s="269">
        <v>17.84</v>
      </c>
    </row>
    <row r="7316" spans="1:4">
      <c r="A7316" s="268">
        <v>38374</v>
      </c>
      <c r="B7316" s="267" t="s">
        <v>7682</v>
      </c>
      <c r="C7316" s="268" t="s">
        <v>1323</v>
      </c>
      <c r="D7316" s="269">
        <v>812.19</v>
      </c>
    </row>
    <row r="7317" spans="1:4">
      <c r="A7317" s="268">
        <v>20212</v>
      </c>
      <c r="B7317" s="267" t="s">
        <v>7683</v>
      </c>
      <c r="C7317" s="268" t="s">
        <v>1327</v>
      </c>
      <c r="D7317" s="269">
        <v>8.18</v>
      </c>
    </row>
    <row r="7318" spans="1:4">
      <c r="A7318" s="268">
        <v>4430</v>
      </c>
      <c r="B7318" s="267" t="s">
        <v>7684</v>
      </c>
      <c r="C7318" s="268" t="s">
        <v>1327</v>
      </c>
      <c r="D7318" s="269">
        <v>5.19</v>
      </c>
    </row>
    <row r="7319" spans="1:4">
      <c r="A7319" s="268">
        <v>4400</v>
      </c>
      <c r="B7319" s="267" t="s">
        <v>7685</v>
      </c>
      <c r="C7319" s="268" t="s">
        <v>1327</v>
      </c>
      <c r="D7319" s="269">
        <v>6.55</v>
      </c>
    </row>
    <row r="7320" spans="1:4">
      <c r="A7320" s="268">
        <v>4500</v>
      </c>
      <c r="B7320" s="267" t="s">
        <v>12524</v>
      </c>
      <c r="C7320" s="268" t="s">
        <v>1327</v>
      </c>
      <c r="D7320" s="269">
        <v>16.28</v>
      </c>
    </row>
    <row r="7321" spans="1:4">
      <c r="A7321" s="268">
        <v>4513</v>
      </c>
      <c r="B7321" s="267" t="s">
        <v>12525</v>
      </c>
      <c r="C7321" s="268" t="s">
        <v>1327</v>
      </c>
      <c r="D7321" s="269">
        <v>4.3600000000000003</v>
      </c>
    </row>
    <row r="7322" spans="1:4">
      <c r="A7322" s="268">
        <v>4496</v>
      </c>
      <c r="B7322" s="267" t="s">
        <v>12526</v>
      </c>
      <c r="C7322" s="268" t="s">
        <v>1327</v>
      </c>
      <c r="D7322" s="269">
        <v>3.51</v>
      </c>
    </row>
    <row r="7323" spans="1:4">
      <c r="A7323" s="268">
        <v>11871</v>
      </c>
      <c r="B7323" s="267" t="s">
        <v>7686</v>
      </c>
      <c r="C7323" s="268" t="s">
        <v>1323</v>
      </c>
      <c r="D7323" s="269">
        <v>263</v>
      </c>
    </row>
    <row r="7324" spans="1:4">
      <c r="A7324" s="268">
        <v>34636</v>
      </c>
      <c r="B7324" s="267" t="s">
        <v>7687</v>
      </c>
      <c r="C7324" s="268" t="s">
        <v>1323</v>
      </c>
      <c r="D7324" s="269">
        <v>278</v>
      </c>
    </row>
    <row r="7325" spans="1:4">
      <c r="A7325" s="268">
        <v>34639</v>
      </c>
      <c r="B7325" s="267" t="s">
        <v>7688</v>
      </c>
      <c r="C7325" s="268" t="s">
        <v>1323</v>
      </c>
      <c r="D7325" s="269">
        <v>564.61</v>
      </c>
    </row>
    <row r="7326" spans="1:4">
      <c r="A7326" s="268">
        <v>34640</v>
      </c>
      <c r="B7326" s="267" t="s">
        <v>7689</v>
      </c>
      <c r="C7326" s="268" t="s">
        <v>1323</v>
      </c>
      <c r="D7326" s="269">
        <v>634.21</v>
      </c>
    </row>
    <row r="7327" spans="1:4">
      <c r="A7327" s="268">
        <v>34637</v>
      </c>
      <c r="B7327" s="267" t="s">
        <v>7690</v>
      </c>
      <c r="C7327" s="268" t="s">
        <v>1323</v>
      </c>
      <c r="D7327" s="269">
        <v>159.61000000000001</v>
      </c>
    </row>
    <row r="7328" spans="1:4">
      <c r="A7328" s="268">
        <v>34638</v>
      </c>
      <c r="B7328" s="267" t="s">
        <v>7691</v>
      </c>
      <c r="C7328" s="268" t="s">
        <v>1323</v>
      </c>
      <c r="D7328" s="269">
        <v>273.70999999999998</v>
      </c>
    </row>
    <row r="7329" spans="1:4">
      <c r="A7329" s="268">
        <v>11868</v>
      </c>
      <c r="B7329" s="267" t="s">
        <v>7692</v>
      </c>
      <c r="C7329" s="268" t="s">
        <v>1323</v>
      </c>
      <c r="D7329" s="269">
        <v>361.46</v>
      </c>
    </row>
    <row r="7330" spans="1:4">
      <c r="A7330" s="268">
        <v>37106</v>
      </c>
      <c r="B7330" s="267" t="s">
        <v>7693</v>
      </c>
      <c r="C7330" s="268" t="s">
        <v>1323</v>
      </c>
      <c r="D7330" s="270">
        <v>3491.27</v>
      </c>
    </row>
    <row r="7331" spans="1:4">
      <c r="A7331" s="268">
        <v>11869</v>
      </c>
      <c r="B7331" s="267" t="s">
        <v>7694</v>
      </c>
      <c r="C7331" s="268" t="s">
        <v>1323</v>
      </c>
      <c r="D7331" s="269">
        <v>586.46</v>
      </c>
    </row>
    <row r="7332" spans="1:4">
      <c r="A7332" s="268">
        <v>37104</v>
      </c>
      <c r="B7332" s="267" t="s">
        <v>7695</v>
      </c>
      <c r="C7332" s="268" t="s">
        <v>1323</v>
      </c>
      <c r="D7332" s="269">
        <v>755.98</v>
      </c>
    </row>
    <row r="7333" spans="1:4">
      <c r="A7333" s="268">
        <v>37105</v>
      </c>
      <c r="B7333" s="267" t="s">
        <v>7696</v>
      </c>
      <c r="C7333" s="268" t="s">
        <v>1323</v>
      </c>
      <c r="D7333" s="270">
        <v>1683.69</v>
      </c>
    </row>
    <row r="7334" spans="1:4">
      <c r="A7334" s="268">
        <v>11638</v>
      </c>
      <c r="B7334" s="267" t="s">
        <v>7697</v>
      </c>
      <c r="C7334" s="268" t="s">
        <v>1323</v>
      </c>
      <c r="D7334" s="269">
        <v>105.51</v>
      </c>
    </row>
    <row r="7335" spans="1:4">
      <c r="A7335" s="268">
        <v>1030</v>
      </c>
      <c r="B7335" s="267" t="s">
        <v>7698</v>
      </c>
      <c r="C7335" s="268" t="s">
        <v>1323</v>
      </c>
      <c r="D7335" s="269">
        <v>29.9</v>
      </c>
    </row>
    <row r="7336" spans="1:4">
      <c r="A7336" s="268">
        <v>11694</v>
      </c>
      <c r="B7336" s="267" t="s">
        <v>7699</v>
      </c>
      <c r="C7336" s="268" t="s">
        <v>1323</v>
      </c>
      <c r="D7336" s="269">
        <v>660.94</v>
      </c>
    </row>
    <row r="7337" spans="1:4">
      <c r="A7337" s="268">
        <v>35277</v>
      </c>
      <c r="B7337" s="267" t="s">
        <v>7700</v>
      </c>
      <c r="C7337" s="268" t="s">
        <v>1323</v>
      </c>
      <c r="D7337" s="269">
        <v>324.7</v>
      </c>
    </row>
    <row r="7338" spans="1:4">
      <c r="A7338" s="268">
        <v>10521</v>
      </c>
      <c r="B7338" s="267" t="s">
        <v>7701</v>
      </c>
      <c r="C7338" s="268" t="s">
        <v>1323</v>
      </c>
      <c r="D7338" s="269">
        <v>189.96</v>
      </c>
    </row>
    <row r="7339" spans="1:4">
      <c r="A7339" s="268">
        <v>10885</v>
      </c>
      <c r="B7339" s="267" t="s">
        <v>7702</v>
      </c>
      <c r="C7339" s="268" t="s">
        <v>1323</v>
      </c>
      <c r="D7339" s="269">
        <v>240.28</v>
      </c>
    </row>
    <row r="7340" spans="1:4">
      <c r="A7340" s="268">
        <v>20962</v>
      </c>
      <c r="B7340" s="267" t="s">
        <v>7703</v>
      </c>
      <c r="C7340" s="268" t="s">
        <v>1323</v>
      </c>
      <c r="D7340" s="269">
        <v>199.01</v>
      </c>
    </row>
    <row r="7341" spans="1:4">
      <c r="A7341" s="268">
        <v>20963</v>
      </c>
      <c r="B7341" s="267" t="s">
        <v>7704</v>
      </c>
      <c r="C7341" s="268" t="s">
        <v>1323</v>
      </c>
      <c r="D7341" s="269">
        <v>243.1</v>
      </c>
    </row>
    <row r="7342" spans="1:4">
      <c r="A7342" s="268">
        <v>2555</v>
      </c>
      <c r="B7342" s="267" t="s">
        <v>7705</v>
      </c>
      <c r="C7342" s="268" t="s">
        <v>1323</v>
      </c>
      <c r="D7342" s="269">
        <v>1.19</v>
      </c>
    </row>
    <row r="7343" spans="1:4">
      <c r="A7343" s="268">
        <v>2556</v>
      </c>
      <c r="B7343" s="267" t="s">
        <v>7706</v>
      </c>
      <c r="C7343" s="268" t="s">
        <v>1323</v>
      </c>
      <c r="D7343" s="269">
        <v>1.1000000000000001</v>
      </c>
    </row>
    <row r="7344" spans="1:4">
      <c r="A7344" s="268">
        <v>2557</v>
      </c>
      <c r="B7344" s="267" t="s">
        <v>7707</v>
      </c>
      <c r="C7344" s="268" t="s">
        <v>1323</v>
      </c>
      <c r="D7344" s="269">
        <v>2.3199999999999998</v>
      </c>
    </row>
    <row r="7345" spans="1:4">
      <c r="A7345" s="268">
        <v>39810</v>
      </c>
      <c r="B7345" s="267" t="s">
        <v>7708</v>
      </c>
      <c r="C7345" s="268" t="s">
        <v>1323</v>
      </c>
      <c r="D7345" s="269">
        <v>14.09</v>
      </c>
    </row>
    <row r="7346" spans="1:4">
      <c r="A7346" s="268">
        <v>39811</v>
      </c>
      <c r="B7346" s="267" t="s">
        <v>7709</v>
      </c>
      <c r="C7346" s="268" t="s">
        <v>1323</v>
      </c>
      <c r="D7346" s="269">
        <v>17.84</v>
      </c>
    </row>
    <row r="7347" spans="1:4">
      <c r="A7347" s="268">
        <v>39812</v>
      </c>
      <c r="B7347" s="267" t="s">
        <v>7710</v>
      </c>
      <c r="C7347" s="268" t="s">
        <v>1323</v>
      </c>
      <c r="D7347" s="269">
        <v>27.21</v>
      </c>
    </row>
    <row r="7348" spans="1:4">
      <c r="A7348" s="268">
        <v>20254</v>
      </c>
      <c r="B7348" s="267" t="s">
        <v>7711</v>
      </c>
      <c r="C7348" s="268" t="s">
        <v>1323</v>
      </c>
      <c r="D7348" s="269">
        <v>12.82</v>
      </c>
    </row>
    <row r="7349" spans="1:4">
      <c r="A7349" s="268">
        <v>39771</v>
      </c>
      <c r="B7349" s="267" t="s">
        <v>7712</v>
      </c>
      <c r="C7349" s="268" t="s">
        <v>1323</v>
      </c>
      <c r="D7349" s="269">
        <v>21.23</v>
      </c>
    </row>
    <row r="7350" spans="1:4">
      <c r="A7350" s="268">
        <v>20255</v>
      </c>
      <c r="B7350" s="267" t="s">
        <v>7713</v>
      </c>
      <c r="C7350" s="268" t="s">
        <v>1323</v>
      </c>
      <c r="D7350" s="269">
        <v>35.07</v>
      </c>
    </row>
    <row r="7351" spans="1:4">
      <c r="A7351" s="268">
        <v>39772</v>
      </c>
      <c r="B7351" s="267" t="s">
        <v>7714</v>
      </c>
      <c r="C7351" s="268" t="s">
        <v>1323</v>
      </c>
      <c r="D7351" s="269">
        <v>42.04</v>
      </c>
    </row>
    <row r="7352" spans="1:4">
      <c r="A7352" s="268">
        <v>20253</v>
      </c>
      <c r="B7352" s="267" t="s">
        <v>7715</v>
      </c>
      <c r="C7352" s="268" t="s">
        <v>1323</v>
      </c>
      <c r="D7352" s="269">
        <v>73.3</v>
      </c>
    </row>
    <row r="7353" spans="1:4">
      <c r="A7353" s="268">
        <v>39773</v>
      </c>
      <c r="B7353" s="267" t="s">
        <v>7716</v>
      </c>
      <c r="C7353" s="268" t="s">
        <v>1323</v>
      </c>
      <c r="D7353" s="269">
        <v>76.14</v>
      </c>
    </row>
    <row r="7354" spans="1:4">
      <c r="A7354" s="268">
        <v>39774</v>
      </c>
      <c r="B7354" s="267" t="s">
        <v>7717</v>
      </c>
      <c r="C7354" s="268" t="s">
        <v>1323</v>
      </c>
      <c r="D7354" s="269">
        <v>98.93</v>
      </c>
    </row>
    <row r="7355" spans="1:4">
      <c r="A7355" s="268">
        <v>39775</v>
      </c>
      <c r="B7355" s="267" t="s">
        <v>7718</v>
      </c>
      <c r="C7355" s="268" t="s">
        <v>1323</v>
      </c>
      <c r="D7355" s="269">
        <v>173.26</v>
      </c>
    </row>
    <row r="7356" spans="1:4">
      <c r="A7356" s="268">
        <v>39776</v>
      </c>
      <c r="B7356" s="267" t="s">
        <v>7719</v>
      </c>
      <c r="C7356" s="268" t="s">
        <v>1323</v>
      </c>
      <c r="D7356" s="269">
        <v>213.24</v>
      </c>
    </row>
    <row r="7357" spans="1:4">
      <c r="A7357" s="268">
        <v>39777</v>
      </c>
      <c r="B7357" s="267" t="s">
        <v>7720</v>
      </c>
      <c r="C7357" s="268" t="s">
        <v>1323</v>
      </c>
      <c r="D7357" s="269">
        <v>255.89</v>
      </c>
    </row>
    <row r="7358" spans="1:4">
      <c r="A7358" s="268">
        <v>11250</v>
      </c>
      <c r="B7358" s="267" t="s">
        <v>7721</v>
      </c>
      <c r="C7358" s="268" t="s">
        <v>1323</v>
      </c>
      <c r="D7358" s="269">
        <v>38</v>
      </c>
    </row>
    <row r="7359" spans="1:4">
      <c r="A7359" s="268">
        <v>39766</v>
      </c>
      <c r="B7359" s="267" t="s">
        <v>7722</v>
      </c>
      <c r="C7359" s="268" t="s">
        <v>1323</v>
      </c>
      <c r="D7359" s="269">
        <v>46.38</v>
      </c>
    </row>
    <row r="7360" spans="1:4">
      <c r="A7360" s="268">
        <v>11251</v>
      </c>
      <c r="B7360" s="267" t="s">
        <v>7723</v>
      </c>
      <c r="C7360" s="268" t="s">
        <v>1323</v>
      </c>
      <c r="D7360" s="269">
        <v>79.959999999999994</v>
      </c>
    </row>
    <row r="7361" spans="1:4">
      <c r="A7361" s="268">
        <v>39767</v>
      </c>
      <c r="B7361" s="267" t="s">
        <v>7724</v>
      </c>
      <c r="C7361" s="268" t="s">
        <v>1323</v>
      </c>
      <c r="D7361" s="269">
        <v>105.28</v>
      </c>
    </row>
    <row r="7362" spans="1:4">
      <c r="A7362" s="268">
        <v>11253</v>
      </c>
      <c r="B7362" s="267" t="s">
        <v>7725</v>
      </c>
      <c r="C7362" s="268" t="s">
        <v>1323</v>
      </c>
      <c r="D7362" s="269">
        <v>157.26</v>
      </c>
    </row>
    <row r="7363" spans="1:4">
      <c r="A7363" s="268">
        <v>11254</v>
      </c>
      <c r="B7363" s="267" t="s">
        <v>7726</v>
      </c>
      <c r="C7363" s="268" t="s">
        <v>1323</v>
      </c>
      <c r="D7363" s="269">
        <v>168.96</v>
      </c>
    </row>
    <row r="7364" spans="1:4">
      <c r="A7364" s="268">
        <v>11255</v>
      </c>
      <c r="B7364" s="267" t="s">
        <v>7727</v>
      </c>
      <c r="C7364" s="268" t="s">
        <v>1323</v>
      </c>
      <c r="D7364" s="269">
        <v>255.89</v>
      </c>
    </row>
    <row r="7365" spans="1:4">
      <c r="A7365" s="268">
        <v>11256</v>
      </c>
      <c r="B7365" s="267" t="s">
        <v>7728</v>
      </c>
      <c r="C7365" s="268" t="s">
        <v>1323</v>
      </c>
      <c r="D7365" s="269">
        <v>292.82</v>
      </c>
    </row>
    <row r="7366" spans="1:4">
      <c r="A7366" s="268">
        <v>14055</v>
      </c>
      <c r="B7366" s="267" t="s">
        <v>7729</v>
      </c>
      <c r="C7366" s="268" t="s">
        <v>1323</v>
      </c>
      <c r="D7366" s="269">
        <v>519.46</v>
      </c>
    </row>
    <row r="7367" spans="1:4">
      <c r="A7367" s="268">
        <v>39768</v>
      </c>
      <c r="B7367" s="267" t="s">
        <v>7730</v>
      </c>
      <c r="C7367" s="268" t="s">
        <v>1323</v>
      </c>
      <c r="D7367" s="269">
        <v>554.27</v>
      </c>
    </row>
    <row r="7368" spans="1:4">
      <c r="A7368" s="268">
        <v>11247</v>
      </c>
      <c r="B7368" s="267" t="s">
        <v>7731</v>
      </c>
      <c r="C7368" s="268" t="s">
        <v>1323</v>
      </c>
      <c r="D7368" s="269">
        <v>744.18</v>
      </c>
    </row>
    <row r="7369" spans="1:4">
      <c r="A7369" s="268">
        <v>39769</v>
      </c>
      <c r="B7369" s="267" t="s">
        <v>7732</v>
      </c>
      <c r="C7369" s="268" t="s">
        <v>1323</v>
      </c>
      <c r="D7369" s="269">
        <v>902.18</v>
      </c>
    </row>
    <row r="7370" spans="1:4">
      <c r="A7370" s="268">
        <v>11249</v>
      </c>
      <c r="B7370" s="267" t="s">
        <v>7733</v>
      </c>
      <c r="C7370" s="268" t="s">
        <v>1323</v>
      </c>
      <c r="D7370" s="270">
        <v>2432.4699999999998</v>
      </c>
    </row>
    <row r="7371" spans="1:4">
      <c r="A7371" s="268">
        <v>39770</v>
      </c>
      <c r="B7371" s="267" t="s">
        <v>7734</v>
      </c>
      <c r="C7371" s="268" t="s">
        <v>1323</v>
      </c>
      <c r="D7371" s="270">
        <v>3162.94</v>
      </c>
    </row>
    <row r="7372" spans="1:4">
      <c r="A7372" s="268">
        <v>10569</v>
      </c>
      <c r="B7372" s="267" t="s">
        <v>7735</v>
      </c>
      <c r="C7372" s="268" t="s">
        <v>1323</v>
      </c>
      <c r="D7372" s="269">
        <v>2.31</v>
      </c>
    </row>
    <row r="7373" spans="1:4">
      <c r="A7373" s="268">
        <v>1872</v>
      </c>
      <c r="B7373" s="267" t="s">
        <v>7736</v>
      </c>
      <c r="C7373" s="268" t="s">
        <v>1323</v>
      </c>
      <c r="D7373" s="269">
        <v>1.53</v>
      </c>
    </row>
    <row r="7374" spans="1:4">
      <c r="A7374" s="268">
        <v>1873</v>
      </c>
      <c r="B7374" s="267" t="s">
        <v>7737</v>
      </c>
      <c r="C7374" s="268" t="s">
        <v>1323</v>
      </c>
      <c r="D7374" s="269">
        <v>3.04</v>
      </c>
    </row>
    <row r="7375" spans="1:4">
      <c r="A7375" s="268">
        <v>39693</v>
      </c>
      <c r="B7375" s="267" t="s">
        <v>7738</v>
      </c>
      <c r="C7375" s="268" t="s">
        <v>1323</v>
      </c>
      <c r="D7375" s="270">
        <v>1388.11</v>
      </c>
    </row>
    <row r="7376" spans="1:4">
      <c r="A7376" s="268">
        <v>39692</v>
      </c>
      <c r="B7376" s="267" t="s">
        <v>7739</v>
      </c>
      <c r="C7376" s="268" t="s">
        <v>1323</v>
      </c>
      <c r="D7376" s="269">
        <v>233.66</v>
      </c>
    </row>
    <row r="7377" spans="1:4">
      <c r="A7377" s="268">
        <v>39681</v>
      </c>
      <c r="B7377" s="267" t="s">
        <v>7740</v>
      </c>
      <c r="C7377" s="268" t="s">
        <v>1323</v>
      </c>
      <c r="D7377" s="269">
        <v>131.94</v>
      </c>
    </row>
    <row r="7378" spans="1:4">
      <c r="A7378" s="268">
        <v>39680</v>
      </c>
      <c r="B7378" s="267" t="s">
        <v>7741</v>
      </c>
      <c r="C7378" s="268" t="s">
        <v>1323</v>
      </c>
      <c r="D7378" s="269">
        <v>67.97</v>
      </c>
    </row>
    <row r="7379" spans="1:4">
      <c r="A7379" s="268">
        <v>39682</v>
      </c>
      <c r="B7379" s="267" t="s">
        <v>7742</v>
      </c>
      <c r="C7379" s="268" t="s">
        <v>1323</v>
      </c>
      <c r="D7379" s="269">
        <v>133.27000000000001</v>
      </c>
    </row>
    <row r="7380" spans="1:4">
      <c r="A7380" s="268">
        <v>39685</v>
      </c>
      <c r="B7380" s="267" t="s">
        <v>7743</v>
      </c>
      <c r="C7380" s="268" t="s">
        <v>1323</v>
      </c>
      <c r="D7380" s="269">
        <v>113.06</v>
      </c>
    </row>
    <row r="7381" spans="1:4">
      <c r="A7381" s="268">
        <v>39687</v>
      </c>
      <c r="B7381" s="267" t="s">
        <v>7744</v>
      </c>
      <c r="C7381" s="268" t="s">
        <v>1323</v>
      </c>
      <c r="D7381" s="269">
        <v>213.13</v>
      </c>
    </row>
    <row r="7382" spans="1:4">
      <c r="A7382" s="268">
        <v>3280</v>
      </c>
      <c r="B7382" s="267" t="s">
        <v>7745</v>
      </c>
      <c r="C7382" s="268" t="s">
        <v>1323</v>
      </c>
      <c r="D7382" s="269">
        <v>149.41999999999999</v>
      </c>
    </row>
    <row r="7383" spans="1:4">
      <c r="A7383" s="268">
        <v>11881</v>
      </c>
      <c r="B7383" s="267" t="s">
        <v>7746</v>
      </c>
      <c r="C7383" s="268" t="s">
        <v>1323</v>
      </c>
      <c r="D7383" s="269">
        <v>69.39</v>
      </c>
    </row>
    <row r="7384" spans="1:4">
      <c r="A7384" s="268">
        <v>34641</v>
      </c>
      <c r="B7384" s="267" t="s">
        <v>7747</v>
      </c>
      <c r="C7384" s="268" t="s">
        <v>1323</v>
      </c>
      <c r="D7384" s="269">
        <v>55.96</v>
      </c>
    </row>
    <row r="7385" spans="1:4">
      <c r="A7385" s="268">
        <v>34643</v>
      </c>
      <c r="B7385" s="267" t="s">
        <v>7748</v>
      </c>
      <c r="C7385" s="268" t="s">
        <v>1323</v>
      </c>
      <c r="D7385" s="269">
        <v>10.51</v>
      </c>
    </row>
    <row r="7386" spans="1:4">
      <c r="A7386" s="268">
        <v>3278</v>
      </c>
      <c r="B7386" s="267" t="s">
        <v>7749</v>
      </c>
      <c r="C7386" s="268" t="s">
        <v>1323</v>
      </c>
      <c r="D7386" s="269">
        <v>78.34</v>
      </c>
    </row>
    <row r="7387" spans="1:4">
      <c r="A7387" s="268">
        <v>3279</v>
      </c>
      <c r="B7387" s="267" t="s">
        <v>7750</v>
      </c>
      <c r="C7387" s="268" t="s">
        <v>1323</v>
      </c>
      <c r="D7387" s="269">
        <v>129.27000000000001</v>
      </c>
    </row>
    <row r="7388" spans="1:4">
      <c r="A7388" s="268">
        <v>1062</v>
      </c>
      <c r="B7388" s="267" t="s">
        <v>7751</v>
      </c>
      <c r="C7388" s="268" t="s">
        <v>1323</v>
      </c>
      <c r="D7388" s="269">
        <v>119.95</v>
      </c>
    </row>
    <row r="7389" spans="1:4">
      <c r="A7389" s="268">
        <v>39686</v>
      </c>
      <c r="B7389" s="267" t="s">
        <v>7752</v>
      </c>
      <c r="C7389" s="268" t="s">
        <v>1323</v>
      </c>
      <c r="D7389" s="269">
        <v>204.6</v>
      </c>
    </row>
    <row r="7390" spans="1:4">
      <c r="A7390" s="268">
        <v>39683</v>
      </c>
      <c r="B7390" s="267" t="s">
        <v>7753</v>
      </c>
      <c r="C7390" s="268" t="s">
        <v>1323</v>
      </c>
      <c r="D7390" s="269">
        <v>41.6</v>
      </c>
    </row>
    <row r="7391" spans="1:4">
      <c r="A7391" s="268">
        <v>1871</v>
      </c>
      <c r="B7391" s="267" t="s">
        <v>7754</v>
      </c>
      <c r="C7391" s="268" t="s">
        <v>1323</v>
      </c>
      <c r="D7391" s="269">
        <v>2.73</v>
      </c>
    </row>
    <row r="7392" spans="1:4">
      <c r="A7392" s="268">
        <v>12001</v>
      </c>
      <c r="B7392" s="267" t="s">
        <v>7755</v>
      </c>
      <c r="C7392" s="268" t="s">
        <v>1323</v>
      </c>
      <c r="D7392" s="269">
        <v>3.95</v>
      </c>
    </row>
    <row r="7393" spans="1:4">
      <c r="A7393" s="268">
        <v>11882</v>
      </c>
      <c r="B7393" s="267" t="s">
        <v>7756</v>
      </c>
      <c r="C7393" s="268" t="s">
        <v>1323</v>
      </c>
      <c r="D7393" s="269">
        <v>78.34</v>
      </c>
    </row>
    <row r="7394" spans="1:4">
      <c r="A7394" s="268">
        <v>39689</v>
      </c>
      <c r="B7394" s="267" t="s">
        <v>7757</v>
      </c>
      <c r="C7394" s="268" t="s">
        <v>1323</v>
      </c>
      <c r="D7394" s="270">
        <v>2665.55</v>
      </c>
    </row>
    <row r="7395" spans="1:4">
      <c r="A7395" s="268">
        <v>39688</v>
      </c>
      <c r="B7395" s="267" t="s">
        <v>7758</v>
      </c>
      <c r="C7395" s="268" t="s">
        <v>1323</v>
      </c>
      <c r="D7395" s="269">
        <v>385.17</v>
      </c>
    </row>
    <row r="7396" spans="1:4">
      <c r="A7396" s="268">
        <v>1068</v>
      </c>
      <c r="B7396" s="267" t="s">
        <v>7759</v>
      </c>
      <c r="C7396" s="268" t="s">
        <v>1323</v>
      </c>
      <c r="D7396" s="270">
        <v>1608.66</v>
      </c>
    </row>
    <row r="7397" spans="1:4">
      <c r="A7397" s="268">
        <v>39690</v>
      </c>
      <c r="B7397" s="267" t="s">
        <v>7760</v>
      </c>
      <c r="C7397" s="268" t="s">
        <v>1323</v>
      </c>
      <c r="D7397" s="270">
        <v>3618.49</v>
      </c>
    </row>
    <row r="7398" spans="1:4">
      <c r="A7398" s="268">
        <v>39691</v>
      </c>
      <c r="B7398" s="267" t="s">
        <v>7761</v>
      </c>
      <c r="C7398" s="268" t="s">
        <v>1323</v>
      </c>
      <c r="D7398" s="270">
        <v>4044.98</v>
      </c>
    </row>
    <row r="7399" spans="1:4">
      <c r="A7399" s="268">
        <v>39808</v>
      </c>
      <c r="B7399" s="267" t="s">
        <v>7762</v>
      </c>
      <c r="C7399" s="268" t="s">
        <v>1323</v>
      </c>
      <c r="D7399" s="269">
        <v>52</v>
      </c>
    </row>
    <row r="7400" spans="1:4">
      <c r="A7400" s="268">
        <v>39809</v>
      </c>
      <c r="B7400" s="267" t="s">
        <v>7763</v>
      </c>
      <c r="C7400" s="268" t="s">
        <v>1323</v>
      </c>
      <c r="D7400" s="269">
        <v>143.54</v>
      </c>
    </row>
    <row r="7401" spans="1:4">
      <c r="A7401" s="268">
        <v>11713</v>
      </c>
      <c r="B7401" s="267" t="s">
        <v>7764</v>
      </c>
      <c r="C7401" s="268" t="s">
        <v>1323</v>
      </c>
      <c r="D7401" s="269">
        <v>22.81</v>
      </c>
    </row>
    <row r="7402" spans="1:4">
      <c r="A7402" s="268">
        <v>11716</v>
      </c>
      <c r="B7402" s="267" t="s">
        <v>7765</v>
      </c>
      <c r="C7402" s="268" t="s">
        <v>1323</v>
      </c>
      <c r="D7402" s="269">
        <v>9.74</v>
      </c>
    </row>
    <row r="7403" spans="1:4">
      <c r="A7403" s="268">
        <v>5103</v>
      </c>
      <c r="B7403" s="267" t="s">
        <v>7766</v>
      </c>
      <c r="C7403" s="268" t="s">
        <v>1323</v>
      </c>
      <c r="D7403" s="269">
        <v>9.8699999999999992</v>
      </c>
    </row>
    <row r="7404" spans="1:4">
      <c r="A7404" s="268">
        <v>11712</v>
      </c>
      <c r="B7404" s="267" t="s">
        <v>7767</v>
      </c>
      <c r="C7404" s="268" t="s">
        <v>1323</v>
      </c>
      <c r="D7404" s="269">
        <v>23</v>
      </c>
    </row>
    <row r="7405" spans="1:4">
      <c r="A7405" s="268">
        <v>11717</v>
      </c>
      <c r="B7405" s="267" t="s">
        <v>7768</v>
      </c>
      <c r="C7405" s="268" t="s">
        <v>1323</v>
      </c>
      <c r="D7405" s="269">
        <v>24.99</v>
      </c>
    </row>
    <row r="7406" spans="1:4">
      <c r="A7406" s="268">
        <v>11714</v>
      </c>
      <c r="B7406" s="267" t="s">
        <v>7769</v>
      </c>
      <c r="C7406" s="268" t="s">
        <v>1323</v>
      </c>
      <c r="D7406" s="269">
        <v>31.09</v>
      </c>
    </row>
    <row r="7407" spans="1:4">
      <c r="A7407" s="268">
        <v>11715</v>
      </c>
      <c r="B7407" s="267" t="s">
        <v>7770</v>
      </c>
      <c r="C7407" s="268" t="s">
        <v>1323</v>
      </c>
      <c r="D7407" s="269">
        <v>35.78</v>
      </c>
    </row>
    <row r="7408" spans="1:4">
      <c r="A7408" s="268">
        <v>11880</v>
      </c>
      <c r="B7408" s="267" t="s">
        <v>7771</v>
      </c>
      <c r="C7408" s="268" t="s">
        <v>1323</v>
      </c>
      <c r="D7408" s="269">
        <v>64.31</v>
      </c>
    </row>
    <row r="7409" spans="1:4">
      <c r="A7409" s="268">
        <v>1106</v>
      </c>
      <c r="B7409" s="267" t="s">
        <v>7772</v>
      </c>
      <c r="C7409" s="268" t="s">
        <v>1320</v>
      </c>
      <c r="D7409" s="269">
        <v>0.56999999999999995</v>
      </c>
    </row>
    <row r="7410" spans="1:4">
      <c r="A7410" s="268">
        <v>11161</v>
      </c>
      <c r="B7410" s="267" t="s">
        <v>7773</v>
      </c>
      <c r="C7410" s="268" t="s">
        <v>1320</v>
      </c>
      <c r="D7410" s="269">
        <v>0.95</v>
      </c>
    </row>
    <row r="7411" spans="1:4">
      <c r="A7411" s="268">
        <v>1107</v>
      </c>
      <c r="B7411" s="267" t="s">
        <v>7774</v>
      </c>
      <c r="C7411" s="268" t="s">
        <v>1320</v>
      </c>
      <c r="D7411" s="269">
        <v>0.65</v>
      </c>
    </row>
    <row r="7412" spans="1:4">
      <c r="A7412" s="268">
        <v>4758</v>
      </c>
      <c r="B7412" s="267" t="s">
        <v>7775</v>
      </c>
      <c r="C7412" s="268" t="s">
        <v>1326</v>
      </c>
      <c r="D7412" s="269">
        <v>15.76</v>
      </c>
    </row>
    <row r="7413" spans="1:4">
      <c r="A7413" s="268">
        <v>41080</v>
      </c>
      <c r="B7413" s="267" t="s">
        <v>7776</v>
      </c>
      <c r="C7413" s="268" t="s">
        <v>1445</v>
      </c>
      <c r="D7413" s="270">
        <v>2790.71</v>
      </c>
    </row>
    <row r="7414" spans="1:4">
      <c r="A7414" s="268">
        <v>25963</v>
      </c>
      <c r="B7414" s="267" t="s">
        <v>7777</v>
      </c>
      <c r="C7414" s="268" t="s">
        <v>1320</v>
      </c>
      <c r="D7414" s="269">
        <v>0.09</v>
      </c>
    </row>
    <row r="7415" spans="1:4">
      <c r="A7415" s="268">
        <v>4759</v>
      </c>
      <c r="B7415" s="267" t="s">
        <v>7778</v>
      </c>
      <c r="C7415" s="268" t="s">
        <v>1326</v>
      </c>
      <c r="D7415" s="269">
        <v>12.8</v>
      </c>
    </row>
    <row r="7416" spans="1:4">
      <c r="A7416" s="268">
        <v>41068</v>
      </c>
      <c r="B7416" s="267" t="s">
        <v>7779</v>
      </c>
      <c r="C7416" s="268" t="s">
        <v>1445</v>
      </c>
      <c r="D7416" s="270">
        <v>2265.33</v>
      </c>
    </row>
    <row r="7417" spans="1:4">
      <c r="A7417" s="268">
        <v>1108</v>
      </c>
      <c r="B7417" s="267" t="s">
        <v>7780</v>
      </c>
      <c r="C7417" s="268" t="s">
        <v>1327</v>
      </c>
      <c r="D7417" s="269">
        <v>25.12</v>
      </c>
    </row>
    <row r="7418" spans="1:4">
      <c r="A7418" s="268">
        <v>1117</v>
      </c>
      <c r="B7418" s="267" t="s">
        <v>7781</v>
      </c>
      <c r="C7418" s="268" t="s">
        <v>1327</v>
      </c>
      <c r="D7418" s="269">
        <v>29.16</v>
      </c>
    </row>
    <row r="7419" spans="1:4">
      <c r="A7419" s="268">
        <v>1118</v>
      </c>
      <c r="B7419" s="267" t="s">
        <v>7782</v>
      </c>
      <c r="C7419" s="268" t="s">
        <v>1327</v>
      </c>
      <c r="D7419" s="269">
        <v>37.49</v>
      </c>
    </row>
    <row r="7420" spans="1:4">
      <c r="A7420" s="268">
        <v>1110</v>
      </c>
      <c r="B7420" s="267" t="s">
        <v>7783</v>
      </c>
      <c r="C7420" s="268" t="s">
        <v>1327</v>
      </c>
      <c r="D7420" s="269">
        <v>37.49</v>
      </c>
    </row>
    <row r="7421" spans="1:4">
      <c r="A7421" s="268">
        <v>12618</v>
      </c>
      <c r="B7421" s="267" t="s">
        <v>7784</v>
      </c>
      <c r="C7421" s="268" t="s">
        <v>1323</v>
      </c>
      <c r="D7421" s="269">
        <v>43.89</v>
      </c>
    </row>
    <row r="7422" spans="1:4">
      <c r="A7422" s="268">
        <v>40871</v>
      </c>
      <c r="B7422" s="267" t="s">
        <v>7785</v>
      </c>
      <c r="C7422" s="268" t="s">
        <v>1327</v>
      </c>
      <c r="D7422" s="269">
        <v>84.98</v>
      </c>
    </row>
    <row r="7423" spans="1:4">
      <c r="A7423" s="268">
        <v>40869</v>
      </c>
      <c r="B7423" s="267" t="s">
        <v>7786</v>
      </c>
      <c r="C7423" s="268" t="s">
        <v>1327</v>
      </c>
      <c r="D7423" s="269">
        <v>27.91</v>
      </c>
    </row>
    <row r="7424" spans="1:4">
      <c r="A7424" s="268">
        <v>40870</v>
      </c>
      <c r="B7424" s="267" t="s">
        <v>7787</v>
      </c>
      <c r="C7424" s="268" t="s">
        <v>1327</v>
      </c>
      <c r="D7424" s="269">
        <v>42.64</v>
      </c>
    </row>
    <row r="7425" spans="1:4">
      <c r="A7425" s="268">
        <v>1109</v>
      </c>
      <c r="B7425" s="267" t="s">
        <v>7788</v>
      </c>
      <c r="C7425" s="268" t="s">
        <v>1327</v>
      </c>
      <c r="D7425" s="269">
        <v>24.99</v>
      </c>
    </row>
    <row r="7426" spans="1:4">
      <c r="A7426" s="268">
        <v>1119</v>
      </c>
      <c r="B7426" s="267" t="s">
        <v>7789</v>
      </c>
      <c r="C7426" s="268" t="s">
        <v>1327</v>
      </c>
      <c r="D7426" s="269">
        <v>18.739999999999998</v>
      </c>
    </row>
    <row r="7427" spans="1:4">
      <c r="A7427" s="268">
        <v>13115</v>
      </c>
      <c r="B7427" s="267" t="s">
        <v>7790</v>
      </c>
      <c r="C7427" s="268" t="s">
        <v>1327</v>
      </c>
      <c r="D7427" s="269">
        <v>16.2</v>
      </c>
    </row>
    <row r="7428" spans="1:4">
      <c r="A7428" s="268">
        <v>10541</v>
      </c>
      <c r="B7428" s="267" t="s">
        <v>7791</v>
      </c>
      <c r="C7428" s="268" t="s">
        <v>1327</v>
      </c>
      <c r="D7428" s="269">
        <v>18.82</v>
      </c>
    </row>
    <row r="7429" spans="1:4">
      <c r="A7429" s="268">
        <v>10543</v>
      </c>
      <c r="B7429" s="267" t="s">
        <v>7792</v>
      </c>
      <c r="C7429" s="268" t="s">
        <v>1327</v>
      </c>
      <c r="D7429" s="269">
        <v>36.520000000000003</v>
      </c>
    </row>
    <row r="7430" spans="1:4">
      <c r="A7430" s="268">
        <v>10544</v>
      </c>
      <c r="B7430" s="267" t="s">
        <v>7793</v>
      </c>
      <c r="C7430" s="268" t="s">
        <v>1327</v>
      </c>
      <c r="D7430" s="269">
        <v>43.92</v>
      </c>
    </row>
    <row r="7431" spans="1:4">
      <c r="A7431" s="268">
        <v>10545</v>
      </c>
      <c r="B7431" s="267" t="s">
        <v>7794</v>
      </c>
      <c r="C7431" s="268" t="s">
        <v>1327</v>
      </c>
      <c r="D7431" s="269">
        <v>67.36</v>
      </c>
    </row>
    <row r="7432" spans="1:4">
      <c r="A7432" s="268">
        <v>10542</v>
      </c>
      <c r="B7432" s="267" t="s">
        <v>7795</v>
      </c>
      <c r="C7432" s="268" t="s">
        <v>1327</v>
      </c>
      <c r="D7432" s="269">
        <v>25.93</v>
      </c>
    </row>
    <row r="7433" spans="1:4">
      <c r="A7433" s="268">
        <v>38365</v>
      </c>
      <c r="B7433" s="267" t="s">
        <v>7796</v>
      </c>
      <c r="C7433" s="268" t="s">
        <v>1328</v>
      </c>
      <c r="D7433" s="269">
        <v>1.44</v>
      </c>
    </row>
    <row r="7434" spans="1:4">
      <c r="A7434" s="268">
        <v>37745</v>
      </c>
      <c r="B7434" s="267" t="s">
        <v>7797</v>
      </c>
      <c r="C7434" s="268" t="s">
        <v>1323</v>
      </c>
      <c r="D7434" s="270">
        <v>222000</v>
      </c>
    </row>
    <row r="7435" spans="1:4">
      <c r="A7435" s="268">
        <v>37754</v>
      </c>
      <c r="B7435" s="267" t="s">
        <v>7798</v>
      </c>
      <c r="C7435" s="268" t="s">
        <v>1323</v>
      </c>
      <c r="D7435" s="270">
        <v>231835.44</v>
      </c>
    </row>
    <row r="7436" spans="1:4">
      <c r="A7436" s="268">
        <v>37748</v>
      </c>
      <c r="B7436" s="267" t="s">
        <v>7799</v>
      </c>
      <c r="C7436" s="268" t="s">
        <v>1323</v>
      </c>
      <c r="D7436" s="270">
        <v>236015.5</v>
      </c>
    </row>
    <row r="7437" spans="1:4">
      <c r="A7437" s="268">
        <v>37761</v>
      </c>
      <c r="B7437" s="267" t="s">
        <v>7800</v>
      </c>
      <c r="C7437" s="268" t="s">
        <v>1323</v>
      </c>
      <c r="D7437" s="270">
        <v>195303.78</v>
      </c>
    </row>
    <row r="7438" spans="1:4">
      <c r="A7438" s="268">
        <v>37757</v>
      </c>
      <c r="B7438" s="267" t="s">
        <v>7801</v>
      </c>
      <c r="C7438" s="268" t="s">
        <v>1323</v>
      </c>
      <c r="D7438" s="270">
        <v>271879.73</v>
      </c>
    </row>
    <row r="7439" spans="1:4">
      <c r="A7439" s="268">
        <v>37759</v>
      </c>
      <c r="B7439" s="267" t="s">
        <v>7802</v>
      </c>
      <c r="C7439" s="268" t="s">
        <v>1323</v>
      </c>
      <c r="D7439" s="270">
        <v>272933.53999999998</v>
      </c>
    </row>
    <row r="7440" spans="1:4">
      <c r="A7440" s="268">
        <v>37766</v>
      </c>
      <c r="B7440" s="267" t="s">
        <v>7803</v>
      </c>
      <c r="C7440" s="268" t="s">
        <v>1323</v>
      </c>
      <c r="D7440" s="270">
        <v>272933.52</v>
      </c>
    </row>
    <row r="7441" spans="1:4">
      <c r="A7441" s="268">
        <v>37752</v>
      </c>
      <c r="B7441" s="267" t="s">
        <v>7804</v>
      </c>
      <c r="C7441" s="268" t="s">
        <v>1323</v>
      </c>
      <c r="D7441" s="270">
        <v>247501.89</v>
      </c>
    </row>
    <row r="7442" spans="1:4">
      <c r="A7442" s="268">
        <v>37760</v>
      </c>
      <c r="B7442" s="267" t="s">
        <v>7805</v>
      </c>
      <c r="C7442" s="268" t="s">
        <v>1323</v>
      </c>
      <c r="D7442" s="270">
        <v>260639.23</v>
      </c>
    </row>
    <row r="7443" spans="1:4">
      <c r="A7443" s="268">
        <v>37765</v>
      </c>
      <c r="B7443" s="267" t="s">
        <v>7806</v>
      </c>
      <c r="C7443" s="268" t="s">
        <v>1323</v>
      </c>
      <c r="D7443" s="270">
        <v>181955.7</v>
      </c>
    </row>
    <row r="7444" spans="1:4">
      <c r="A7444" s="268">
        <v>37746</v>
      </c>
      <c r="B7444" s="267" t="s">
        <v>7807</v>
      </c>
      <c r="C7444" s="268" t="s">
        <v>1323</v>
      </c>
      <c r="D7444" s="270">
        <v>199483.84</v>
      </c>
    </row>
    <row r="7445" spans="1:4">
      <c r="A7445" s="268">
        <v>37750</v>
      </c>
      <c r="B7445" s="267" t="s">
        <v>7808</v>
      </c>
      <c r="C7445" s="268" t="s">
        <v>1323</v>
      </c>
      <c r="D7445" s="270">
        <v>198781.33</v>
      </c>
    </row>
    <row r="7446" spans="1:4">
      <c r="A7446" s="268">
        <v>37753</v>
      </c>
      <c r="B7446" s="267" t="s">
        <v>7809</v>
      </c>
      <c r="C7446" s="268" t="s">
        <v>1323</v>
      </c>
      <c r="D7446" s="270">
        <v>198078.78</v>
      </c>
    </row>
    <row r="7447" spans="1:4">
      <c r="A7447" s="268">
        <v>37756</v>
      </c>
      <c r="B7447" s="267" t="s">
        <v>7810</v>
      </c>
      <c r="C7447" s="268" t="s">
        <v>1323</v>
      </c>
      <c r="D7447" s="270">
        <v>195303.78</v>
      </c>
    </row>
    <row r="7448" spans="1:4">
      <c r="A7448" s="268">
        <v>37755</v>
      </c>
      <c r="B7448" s="267" t="s">
        <v>7811</v>
      </c>
      <c r="C7448" s="268" t="s">
        <v>1323</v>
      </c>
      <c r="D7448" s="270">
        <v>283822.78000000003</v>
      </c>
    </row>
    <row r="7449" spans="1:4">
      <c r="A7449" s="268">
        <v>37758</v>
      </c>
      <c r="B7449" s="267" t="s">
        <v>7812</v>
      </c>
      <c r="C7449" s="268" t="s">
        <v>1323</v>
      </c>
      <c r="D7449" s="270">
        <v>320354.43</v>
      </c>
    </row>
    <row r="7450" spans="1:4">
      <c r="A7450" s="268">
        <v>37747</v>
      </c>
      <c r="B7450" s="267" t="s">
        <v>7813</v>
      </c>
      <c r="C7450" s="268" t="s">
        <v>1323</v>
      </c>
      <c r="D7450" s="270">
        <v>288248.71999999997</v>
      </c>
    </row>
    <row r="7451" spans="1:4">
      <c r="A7451" s="268">
        <v>37767</v>
      </c>
      <c r="B7451" s="267" t="s">
        <v>7814</v>
      </c>
      <c r="C7451" s="268" t="s">
        <v>1323</v>
      </c>
      <c r="D7451" s="270">
        <v>304196.21000000002</v>
      </c>
    </row>
    <row r="7452" spans="1:4">
      <c r="A7452" s="268">
        <v>37751</v>
      </c>
      <c r="B7452" s="267" t="s">
        <v>7815</v>
      </c>
      <c r="C7452" s="268" t="s">
        <v>1323</v>
      </c>
      <c r="D7452" s="270">
        <v>304196.21000000002</v>
      </c>
    </row>
    <row r="7453" spans="1:4">
      <c r="A7453" s="268">
        <v>37749</v>
      </c>
      <c r="B7453" s="267" t="s">
        <v>7816</v>
      </c>
      <c r="C7453" s="268" t="s">
        <v>1323</v>
      </c>
      <c r="D7453" s="270">
        <v>300683.53999999998</v>
      </c>
    </row>
    <row r="7454" spans="1:4">
      <c r="A7454" s="268">
        <v>13617</v>
      </c>
      <c r="B7454" s="267" t="s">
        <v>7817</v>
      </c>
      <c r="C7454" s="268" t="s">
        <v>1323</v>
      </c>
      <c r="D7454" s="270">
        <v>49739.95</v>
      </c>
    </row>
    <row r="7455" spans="1:4">
      <c r="A7455" s="268">
        <v>1159</v>
      </c>
      <c r="B7455" s="267" t="s">
        <v>7818</v>
      </c>
      <c r="C7455" s="268" t="s">
        <v>1323</v>
      </c>
      <c r="D7455" s="270">
        <v>163099.76999999999</v>
      </c>
    </row>
    <row r="7456" spans="1:4">
      <c r="A7456" s="268">
        <v>12114</v>
      </c>
      <c r="B7456" s="267" t="s">
        <v>7819</v>
      </c>
      <c r="C7456" s="268" t="s">
        <v>1323</v>
      </c>
      <c r="D7456" s="269">
        <v>103.07</v>
      </c>
    </row>
    <row r="7457" spans="1:4">
      <c r="A7457" s="268">
        <v>38106</v>
      </c>
      <c r="B7457" s="267" t="s">
        <v>7820</v>
      </c>
      <c r="C7457" s="268" t="s">
        <v>1323</v>
      </c>
      <c r="D7457" s="269">
        <v>14</v>
      </c>
    </row>
    <row r="7458" spans="1:4">
      <c r="A7458" s="268">
        <v>38085</v>
      </c>
      <c r="B7458" s="267" t="s">
        <v>7821</v>
      </c>
      <c r="C7458" s="268" t="s">
        <v>1323</v>
      </c>
      <c r="D7458" s="269">
        <v>16.54</v>
      </c>
    </row>
    <row r="7459" spans="1:4">
      <c r="A7459" s="268">
        <v>38599</v>
      </c>
      <c r="B7459" s="267" t="s">
        <v>7822</v>
      </c>
      <c r="C7459" s="268" t="s">
        <v>1323</v>
      </c>
      <c r="D7459" s="269">
        <v>3.64</v>
      </c>
    </row>
    <row r="7460" spans="1:4">
      <c r="A7460" s="268">
        <v>38596</v>
      </c>
      <c r="B7460" s="267" t="s">
        <v>7823</v>
      </c>
      <c r="C7460" s="268" t="s">
        <v>1323</v>
      </c>
      <c r="D7460" s="269">
        <v>2.4900000000000002</v>
      </c>
    </row>
    <row r="7461" spans="1:4">
      <c r="A7461" s="268">
        <v>38600</v>
      </c>
      <c r="B7461" s="267" t="s">
        <v>7824</v>
      </c>
      <c r="C7461" s="268" t="s">
        <v>1323</v>
      </c>
      <c r="D7461" s="269">
        <v>4.28</v>
      </c>
    </row>
    <row r="7462" spans="1:4">
      <c r="A7462" s="268">
        <v>38597</v>
      </c>
      <c r="B7462" s="267" t="s">
        <v>7825</v>
      </c>
      <c r="C7462" s="268" t="s">
        <v>1323</v>
      </c>
      <c r="D7462" s="269">
        <v>3.04</v>
      </c>
    </row>
    <row r="7463" spans="1:4">
      <c r="A7463" s="268">
        <v>659</v>
      </c>
      <c r="B7463" s="267" t="s">
        <v>7826</v>
      </c>
      <c r="C7463" s="268" t="s">
        <v>1323</v>
      </c>
      <c r="D7463" s="269">
        <v>1.48</v>
      </c>
    </row>
    <row r="7464" spans="1:4">
      <c r="A7464" s="268">
        <v>660</v>
      </c>
      <c r="B7464" s="267" t="s">
        <v>7827</v>
      </c>
      <c r="C7464" s="268" t="s">
        <v>1323</v>
      </c>
      <c r="D7464" s="269">
        <v>2.17</v>
      </c>
    </row>
    <row r="7465" spans="1:4">
      <c r="A7465" s="268">
        <v>658</v>
      </c>
      <c r="B7465" s="267" t="s">
        <v>7828</v>
      </c>
      <c r="C7465" s="268" t="s">
        <v>1323</v>
      </c>
      <c r="D7465" s="269">
        <v>1.19</v>
      </c>
    </row>
    <row r="7466" spans="1:4">
      <c r="A7466" s="268">
        <v>38548</v>
      </c>
      <c r="B7466" s="267" t="s">
        <v>7829</v>
      </c>
      <c r="C7466" s="268" t="s">
        <v>1323</v>
      </c>
      <c r="D7466" s="269">
        <v>1.24</v>
      </c>
    </row>
    <row r="7467" spans="1:4">
      <c r="A7467" s="268">
        <v>34647</v>
      </c>
      <c r="B7467" s="267" t="s">
        <v>7830</v>
      </c>
      <c r="C7467" s="268" t="s">
        <v>1323</v>
      </c>
      <c r="D7467" s="269">
        <v>2.14</v>
      </c>
    </row>
    <row r="7468" spans="1:4">
      <c r="A7468" s="268">
        <v>34649</v>
      </c>
      <c r="B7468" s="267" t="s">
        <v>7831</v>
      </c>
      <c r="C7468" s="268" t="s">
        <v>1323</v>
      </c>
      <c r="D7468" s="269">
        <v>2.2000000000000002</v>
      </c>
    </row>
    <row r="7469" spans="1:4">
      <c r="A7469" s="268">
        <v>34652</v>
      </c>
      <c r="B7469" s="267" t="s">
        <v>7832</v>
      </c>
      <c r="C7469" s="268" t="s">
        <v>1323</v>
      </c>
      <c r="D7469" s="269">
        <v>3.01</v>
      </c>
    </row>
    <row r="7470" spans="1:4">
      <c r="A7470" s="268">
        <v>34655</v>
      </c>
      <c r="B7470" s="267" t="s">
        <v>7833</v>
      </c>
      <c r="C7470" s="268" t="s">
        <v>1323</v>
      </c>
      <c r="D7470" s="269">
        <v>2.91</v>
      </c>
    </row>
    <row r="7471" spans="1:4">
      <c r="A7471" s="268">
        <v>40607</v>
      </c>
      <c r="B7471" s="267" t="s">
        <v>7834</v>
      </c>
      <c r="C7471" s="268" t="s">
        <v>1323</v>
      </c>
      <c r="D7471" s="269">
        <v>3.26</v>
      </c>
    </row>
    <row r="7472" spans="1:4">
      <c r="A7472" s="268">
        <v>585</v>
      </c>
      <c r="B7472" s="267" t="s">
        <v>7835</v>
      </c>
      <c r="C7472" s="268" t="s">
        <v>1320</v>
      </c>
      <c r="D7472" s="269">
        <v>17.54</v>
      </c>
    </row>
    <row r="7473" spans="1:4">
      <c r="A7473" s="268">
        <v>4777</v>
      </c>
      <c r="B7473" s="267" t="s">
        <v>7836</v>
      </c>
      <c r="C7473" s="268" t="s">
        <v>1320</v>
      </c>
      <c r="D7473" s="269">
        <v>4.38</v>
      </c>
    </row>
    <row r="7474" spans="1:4">
      <c r="A7474" s="268">
        <v>587</v>
      </c>
      <c r="B7474" s="267" t="s">
        <v>7837</v>
      </c>
      <c r="C7474" s="268" t="s">
        <v>1320</v>
      </c>
      <c r="D7474" s="269">
        <v>18.8</v>
      </c>
    </row>
    <row r="7475" spans="1:4">
      <c r="A7475" s="268">
        <v>590</v>
      </c>
      <c r="B7475" s="267" t="s">
        <v>7838</v>
      </c>
      <c r="C7475" s="268" t="s">
        <v>1320</v>
      </c>
      <c r="D7475" s="269">
        <v>18.170000000000002</v>
      </c>
    </row>
    <row r="7476" spans="1:4">
      <c r="A7476" s="268">
        <v>592</v>
      </c>
      <c r="B7476" s="267" t="s">
        <v>7839</v>
      </c>
      <c r="C7476" s="268" t="s">
        <v>1320</v>
      </c>
      <c r="D7476" s="269">
        <v>18.8</v>
      </c>
    </row>
    <row r="7477" spans="1:4">
      <c r="A7477" s="268">
        <v>586</v>
      </c>
      <c r="B7477" s="267" t="s">
        <v>7840</v>
      </c>
      <c r="C7477" s="268" t="s">
        <v>1327</v>
      </c>
      <c r="D7477" s="269">
        <v>11.05</v>
      </c>
    </row>
    <row r="7478" spans="1:4">
      <c r="A7478" s="268">
        <v>591</v>
      </c>
      <c r="B7478" s="267" t="s">
        <v>7841</v>
      </c>
      <c r="C7478" s="268" t="s">
        <v>1320</v>
      </c>
      <c r="D7478" s="269">
        <v>17.54</v>
      </c>
    </row>
    <row r="7479" spans="1:4">
      <c r="A7479" s="268">
        <v>588</v>
      </c>
      <c r="B7479" s="267" t="s">
        <v>7842</v>
      </c>
      <c r="C7479" s="268" t="s">
        <v>1327</v>
      </c>
      <c r="D7479" s="269">
        <v>17.48</v>
      </c>
    </row>
    <row r="7480" spans="1:4">
      <c r="A7480" s="268">
        <v>589</v>
      </c>
      <c r="B7480" s="267" t="s">
        <v>7843</v>
      </c>
      <c r="C7480" s="268" t="s">
        <v>1327</v>
      </c>
      <c r="D7480" s="269">
        <v>29.55</v>
      </c>
    </row>
    <row r="7481" spans="1:4">
      <c r="A7481" s="268">
        <v>584</v>
      </c>
      <c r="B7481" s="267" t="s">
        <v>7844</v>
      </c>
      <c r="C7481" s="268" t="s">
        <v>1327</v>
      </c>
      <c r="D7481" s="269">
        <v>18.670000000000002</v>
      </c>
    </row>
    <row r="7482" spans="1:4">
      <c r="A7482" s="268">
        <v>4912</v>
      </c>
      <c r="B7482" s="267" t="s">
        <v>7845</v>
      </c>
      <c r="C7482" s="268" t="s">
        <v>1320</v>
      </c>
      <c r="D7482" s="269">
        <v>5.09</v>
      </c>
    </row>
    <row r="7483" spans="1:4">
      <c r="A7483" s="268">
        <v>574</v>
      </c>
      <c r="B7483" s="267" t="s">
        <v>7846</v>
      </c>
      <c r="C7483" s="268" t="s">
        <v>1327</v>
      </c>
      <c r="D7483" s="269">
        <v>21.16</v>
      </c>
    </row>
    <row r="7484" spans="1:4">
      <c r="A7484" s="268">
        <v>567</v>
      </c>
      <c r="B7484" s="267" t="s">
        <v>7847</v>
      </c>
      <c r="C7484" s="268" t="s">
        <v>1327</v>
      </c>
      <c r="D7484" s="269">
        <v>7.84</v>
      </c>
    </row>
    <row r="7485" spans="1:4">
      <c r="A7485" s="268">
        <v>568</v>
      </c>
      <c r="B7485" s="267" t="s">
        <v>7848</v>
      </c>
      <c r="C7485" s="268" t="s">
        <v>1327</v>
      </c>
      <c r="D7485" s="269">
        <v>47.47</v>
      </c>
    </row>
    <row r="7486" spans="1:4">
      <c r="A7486" s="268">
        <v>569</v>
      </c>
      <c r="B7486" s="267" t="s">
        <v>7849</v>
      </c>
      <c r="C7486" s="268" t="s">
        <v>1320</v>
      </c>
      <c r="D7486" s="269">
        <v>6.6</v>
      </c>
    </row>
    <row r="7487" spans="1:4">
      <c r="A7487" s="268">
        <v>1165</v>
      </c>
      <c r="B7487" s="267" t="s">
        <v>7850</v>
      </c>
      <c r="C7487" s="268" t="s">
        <v>1323</v>
      </c>
      <c r="D7487" s="269">
        <v>8.82</v>
      </c>
    </row>
    <row r="7488" spans="1:4">
      <c r="A7488" s="268">
        <v>1164</v>
      </c>
      <c r="B7488" s="267" t="s">
        <v>7851</v>
      </c>
      <c r="C7488" s="268" t="s">
        <v>1323</v>
      </c>
      <c r="D7488" s="269">
        <v>7.14</v>
      </c>
    </row>
    <row r="7489" spans="1:4">
      <c r="A7489" s="268">
        <v>1162</v>
      </c>
      <c r="B7489" s="267" t="s">
        <v>7852</v>
      </c>
      <c r="C7489" s="268" t="s">
        <v>1323</v>
      </c>
      <c r="D7489" s="269">
        <v>2.48</v>
      </c>
    </row>
    <row r="7490" spans="1:4">
      <c r="A7490" s="268">
        <v>12395</v>
      </c>
      <c r="B7490" s="267" t="s">
        <v>7853</v>
      </c>
      <c r="C7490" s="268" t="s">
        <v>1323</v>
      </c>
      <c r="D7490" s="269">
        <v>2.41</v>
      </c>
    </row>
    <row r="7491" spans="1:4">
      <c r="A7491" s="268">
        <v>1170</v>
      </c>
      <c r="B7491" s="267" t="s">
        <v>7854</v>
      </c>
      <c r="C7491" s="268" t="s">
        <v>1323</v>
      </c>
      <c r="D7491" s="269">
        <v>4.68</v>
      </c>
    </row>
    <row r="7492" spans="1:4">
      <c r="A7492" s="268">
        <v>1169</v>
      </c>
      <c r="B7492" s="267" t="s">
        <v>7855</v>
      </c>
      <c r="C7492" s="268" t="s">
        <v>1323</v>
      </c>
      <c r="D7492" s="269">
        <v>22.98</v>
      </c>
    </row>
    <row r="7493" spans="1:4">
      <c r="A7493" s="268">
        <v>1166</v>
      </c>
      <c r="B7493" s="267" t="s">
        <v>7856</v>
      </c>
      <c r="C7493" s="268" t="s">
        <v>1323</v>
      </c>
      <c r="D7493" s="269">
        <v>12.74</v>
      </c>
    </row>
    <row r="7494" spans="1:4">
      <c r="A7494" s="268">
        <v>1163</v>
      </c>
      <c r="B7494" s="267" t="s">
        <v>7857</v>
      </c>
      <c r="C7494" s="268" t="s">
        <v>1323</v>
      </c>
      <c r="D7494" s="269">
        <v>3.21</v>
      </c>
    </row>
    <row r="7495" spans="1:4">
      <c r="A7495" s="268">
        <v>12396</v>
      </c>
      <c r="B7495" s="267" t="s">
        <v>7858</v>
      </c>
      <c r="C7495" s="268" t="s">
        <v>1323</v>
      </c>
      <c r="D7495" s="269">
        <v>2.41</v>
      </c>
    </row>
    <row r="7496" spans="1:4">
      <c r="A7496" s="268">
        <v>1168</v>
      </c>
      <c r="B7496" s="267" t="s">
        <v>7859</v>
      </c>
      <c r="C7496" s="268" t="s">
        <v>1323</v>
      </c>
      <c r="D7496" s="269">
        <v>32.76</v>
      </c>
    </row>
    <row r="7497" spans="1:4">
      <c r="A7497" s="268">
        <v>1167</v>
      </c>
      <c r="B7497" s="267" t="s">
        <v>7860</v>
      </c>
      <c r="C7497" s="268" t="s">
        <v>1323</v>
      </c>
      <c r="D7497" s="269">
        <v>54.79</v>
      </c>
    </row>
    <row r="7498" spans="1:4">
      <c r="A7498" s="268">
        <v>36331</v>
      </c>
      <c r="B7498" s="267" t="s">
        <v>7861</v>
      </c>
      <c r="C7498" s="268" t="s">
        <v>1323</v>
      </c>
      <c r="D7498" s="269">
        <v>0.96</v>
      </c>
    </row>
    <row r="7499" spans="1:4">
      <c r="A7499" s="268">
        <v>36346</v>
      </c>
      <c r="B7499" s="267" t="s">
        <v>7862</v>
      </c>
      <c r="C7499" s="268" t="s">
        <v>1323</v>
      </c>
      <c r="D7499" s="269">
        <v>1.66</v>
      </c>
    </row>
    <row r="7500" spans="1:4">
      <c r="A7500" s="268">
        <v>1210</v>
      </c>
      <c r="B7500" s="267" t="s">
        <v>7863</v>
      </c>
      <c r="C7500" s="268" t="s">
        <v>1323</v>
      </c>
      <c r="D7500" s="269">
        <v>7.53</v>
      </c>
    </row>
    <row r="7501" spans="1:4">
      <c r="A7501" s="268">
        <v>1203</v>
      </c>
      <c r="B7501" s="267" t="s">
        <v>7864</v>
      </c>
      <c r="C7501" s="268" t="s">
        <v>1323</v>
      </c>
      <c r="D7501" s="269">
        <v>7.3</v>
      </c>
    </row>
    <row r="7502" spans="1:4">
      <c r="A7502" s="268">
        <v>1197</v>
      </c>
      <c r="B7502" s="267" t="s">
        <v>7865</v>
      </c>
      <c r="C7502" s="268" t="s">
        <v>1323</v>
      </c>
      <c r="D7502" s="269">
        <v>0.93</v>
      </c>
    </row>
    <row r="7503" spans="1:4">
      <c r="A7503" s="268">
        <v>1202</v>
      </c>
      <c r="B7503" s="267" t="s">
        <v>7866</v>
      </c>
      <c r="C7503" s="268" t="s">
        <v>1323</v>
      </c>
      <c r="D7503" s="269">
        <v>2.5099999999999998</v>
      </c>
    </row>
    <row r="7504" spans="1:4">
      <c r="A7504" s="268">
        <v>1188</v>
      </c>
      <c r="B7504" s="267" t="s">
        <v>7867</v>
      </c>
      <c r="C7504" s="268" t="s">
        <v>1323</v>
      </c>
      <c r="D7504" s="269">
        <v>14.83</v>
      </c>
    </row>
    <row r="7505" spans="1:4">
      <c r="A7505" s="268">
        <v>1211</v>
      </c>
      <c r="B7505" s="267" t="s">
        <v>7868</v>
      </c>
      <c r="C7505" s="268" t="s">
        <v>1323</v>
      </c>
      <c r="D7505" s="269">
        <v>7.66</v>
      </c>
    </row>
    <row r="7506" spans="1:4">
      <c r="A7506" s="268">
        <v>1198</v>
      </c>
      <c r="B7506" s="267" t="s">
        <v>7869</v>
      </c>
      <c r="C7506" s="268" t="s">
        <v>1323</v>
      </c>
      <c r="D7506" s="269">
        <v>1.38</v>
      </c>
    </row>
    <row r="7507" spans="1:4">
      <c r="A7507" s="268">
        <v>1199</v>
      </c>
      <c r="B7507" s="267" t="s">
        <v>7870</v>
      </c>
      <c r="C7507" s="268" t="s">
        <v>1323</v>
      </c>
      <c r="D7507" s="269">
        <v>19.38</v>
      </c>
    </row>
    <row r="7508" spans="1:4">
      <c r="A7508" s="268">
        <v>20088</v>
      </c>
      <c r="B7508" s="267" t="s">
        <v>7871</v>
      </c>
      <c r="C7508" s="268" t="s">
        <v>1323</v>
      </c>
      <c r="D7508" s="269">
        <v>8.7899999999999991</v>
      </c>
    </row>
    <row r="7509" spans="1:4">
      <c r="A7509" s="268">
        <v>20089</v>
      </c>
      <c r="B7509" s="267" t="s">
        <v>7872</v>
      </c>
      <c r="C7509" s="268" t="s">
        <v>1323</v>
      </c>
      <c r="D7509" s="269">
        <v>41.91</v>
      </c>
    </row>
    <row r="7510" spans="1:4">
      <c r="A7510" s="268">
        <v>20087</v>
      </c>
      <c r="B7510" s="267" t="s">
        <v>7873</v>
      </c>
      <c r="C7510" s="268" t="s">
        <v>1323</v>
      </c>
      <c r="D7510" s="269">
        <v>6.33</v>
      </c>
    </row>
    <row r="7511" spans="1:4">
      <c r="A7511" s="268">
        <v>1200</v>
      </c>
      <c r="B7511" s="267" t="s">
        <v>7874</v>
      </c>
      <c r="C7511" s="268" t="s">
        <v>1323</v>
      </c>
      <c r="D7511" s="269">
        <v>5.14</v>
      </c>
    </row>
    <row r="7512" spans="1:4">
      <c r="A7512" s="268">
        <v>12909</v>
      </c>
      <c r="B7512" s="267" t="s">
        <v>7875</v>
      </c>
      <c r="C7512" s="268" t="s">
        <v>1323</v>
      </c>
      <c r="D7512" s="269">
        <v>2.33</v>
      </c>
    </row>
    <row r="7513" spans="1:4">
      <c r="A7513" s="268">
        <v>12910</v>
      </c>
      <c r="B7513" s="267" t="s">
        <v>7876</v>
      </c>
      <c r="C7513" s="268" t="s">
        <v>1323</v>
      </c>
      <c r="D7513" s="269">
        <v>3.89</v>
      </c>
    </row>
    <row r="7514" spans="1:4">
      <c r="A7514" s="268">
        <v>1184</v>
      </c>
      <c r="B7514" s="267" t="s">
        <v>7877</v>
      </c>
      <c r="C7514" s="268" t="s">
        <v>1323</v>
      </c>
      <c r="D7514" s="269">
        <v>47.65</v>
      </c>
    </row>
    <row r="7515" spans="1:4">
      <c r="A7515" s="268">
        <v>1191</v>
      </c>
      <c r="B7515" s="267" t="s">
        <v>7878</v>
      </c>
      <c r="C7515" s="268" t="s">
        <v>1323</v>
      </c>
      <c r="D7515" s="269">
        <v>0.67</v>
      </c>
    </row>
    <row r="7516" spans="1:4">
      <c r="A7516" s="268">
        <v>1185</v>
      </c>
      <c r="B7516" s="267" t="s">
        <v>7879</v>
      </c>
      <c r="C7516" s="268" t="s">
        <v>1323</v>
      </c>
      <c r="D7516" s="269">
        <v>0.77</v>
      </c>
    </row>
    <row r="7517" spans="1:4">
      <c r="A7517" s="268">
        <v>1189</v>
      </c>
      <c r="B7517" s="267" t="s">
        <v>7880</v>
      </c>
      <c r="C7517" s="268" t="s">
        <v>1323</v>
      </c>
      <c r="D7517" s="269">
        <v>1.34</v>
      </c>
    </row>
    <row r="7518" spans="1:4">
      <c r="A7518" s="268">
        <v>1193</v>
      </c>
      <c r="B7518" s="267" t="s">
        <v>7881</v>
      </c>
      <c r="C7518" s="268" t="s">
        <v>1323</v>
      </c>
      <c r="D7518" s="269">
        <v>2.58</v>
      </c>
    </row>
    <row r="7519" spans="1:4">
      <c r="A7519" s="268">
        <v>1194</v>
      </c>
      <c r="B7519" s="267" t="s">
        <v>7882</v>
      </c>
      <c r="C7519" s="268" t="s">
        <v>1323</v>
      </c>
      <c r="D7519" s="269">
        <v>4.88</v>
      </c>
    </row>
    <row r="7520" spans="1:4">
      <c r="A7520" s="268">
        <v>1195</v>
      </c>
      <c r="B7520" s="267" t="s">
        <v>7883</v>
      </c>
      <c r="C7520" s="268" t="s">
        <v>1323</v>
      </c>
      <c r="D7520" s="269">
        <v>7.35</v>
      </c>
    </row>
    <row r="7521" spans="1:4">
      <c r="A7521" s="268">
        <v>1204</v>
      </c>
      <c r="B7521" s="267" t="s">
        <v>7884</v>
      </c>
      <c r="C7521" s="268" t="s">
        <v>1323</v>
      </c>
      <c r="D7521" s="269">
        <v>13.36</v>
      </c>
    </row>
    <row r="7522" spans="1:4">
      <c r="A7522" s="268">
        <v>1205</v>
      </c>
      <c r="B7522" s="267" t="s">
        <v>7885</v>
      </c>
      <c r="C7522" s="268" t="s">
        <v>1323</v>
      </c>
      <c r="D7522" s="269">
        <v>31.7</v>
      </c>
    </row>
    <row r="7523" spans="1:4">
      <c r="A7523" s="268">
        <v>1207</v>
      </c>
      <c r="B7523" s="267" t="s">
        <v>7886</v>
      </c>
      <c r="C7523" s="268" t="s">
        <v>1323</v>
      </c>
      <c r="D7523" s="269">
        <v>25.83</v>
      </c>
    </row>
    <row r="7524" spans="1:4">
      <c r="A7524" s="268">
        <v>1206</v>
      </c>
      <c r="B7524" s="267" t="s">
        <v>7887</v>
      </c>
      <c r="C7524" s="268" t="s">
        <v>1323</v>
      </c>
      <c r="D7524" s="269">
        <v>6.48</v>
      </c>
    </row>
    <row r="7525" spans="1:4">
      <c r="A7525" s="268">
        <v>1183</v>
      </c>
      <c r="B7525" s="267" t="s">
        <v>7888</v>
      </c>
      <c r="C7525" s="268" t="s">
        <v>1323</v>
      </c>
      <c r="D7525" s="269">
        <v>16.87</v>
      </c>
    </row>
    <row r="7526" spans="1:4">
      <c r="A7526" s="268">
        <v>42685</v>
      </c>
      <c r="B7526" s="267" t="s">
        <v>12781</v>
      </c>
      <c r="C7526" s="268" t="s">
        <v>1323</v>
      </c>
      <c r="D7526" s="269">
        <v>47.91</v>
      </c>
    </row>
    <row r="7527" spans="1:4">
      <c r="A7527" s="268">
        <v>42686</v>
      </c>
      <c r="B7527" s="267" t="s">
        <v>12782</v>
      </c>
      <c r="C7527" s="268" t="s">
        <v>1323</v>
      </c>
      <c r="D7527" s="269">
        <v>74.59</v>
      </c>
    </row>
    <row r="7528" spans="1:4">
      <c r="A7528" s="268">
        <v>12894</v>
      </c>
      <c r="B7528" s="267" t="s">
        <v>7889</v>
      </c>
      <c r="C7528" s="268" t="s">
        <v>1323</v>
      </c>
      <c r="D7528" s="269">
        <v>14.62</v>
      </c>
    </row>
    <row r="7529" spans="1:4">
      <c r="A7529" s="268">
        <v>12895</v>
      </c>
      <c r="B7529" s="267" t="s">
        <v>7890</v>
      </c>
      <c r="C7529" s="268" t="s">
        <v>1323</v>
      </c>
      <c r="D7529" s="269">
        <v>11.25</v>
      </c>
    </row>
    <row r="7530" spans="1:4">
      <c r="A7530" s="268">
        <v>1631</v>
      </c>
      <c r="B7530" s="267" t="s">
        <v>7891</v>
      </c>
      <c r="C7530" s="268" t="s">
        <v>1323</v>
      </c>
      <c r="D7530" s="269">
        <v>117.8</v>
      </c>
    </row>
    <row r="7531" spans="1:4">
      <c r="A7531" s="268">
        <v>1633</v>
      </c>
      <c r="B7531" s="267" t="s">
        <v>7892</v>
      </c>
      <c r="C7531" s="268" t="s">
        <v>1323</v>
      </c>
      <c r="D7531" s="269">
        <v>200.16</v>
      </c>
    </row>
    <row r="7532" spans="1:4">
      <c r="A7532" s="268">
        <v>10818</v>
      </c>
      <c r="B7532" s="267" t="s">
        <v>7893</v>
      </c>
      <c r="C7532" s="268" t="s">
        <v>1320</v>
      </c>
      <c r="D7532" s="269">
        <v>26.28</v>
      </c>
    </row>
    <row r="7533" spans="1:4">
      <c r="A7533" s="268">
        <v>39359</v>
      </c>
      <c r="B7533" s="267" t="s">
        <v>7894</v>
      </c>
      <c r="C7533" s="268" t="s">
        <v>1323</v>
      </c>
      <c r="D7533" s="269">
        <v>19.86</v>
      </c>
    </row>
    <row r="7534" spans="1:4">
      <c r="A7534" s="268">
        <v>39360</v>
      </c>
      <c r="B7534" s="267" t="s">
        <v>7895</v>
      </c>
      <c r="C7534" s="268" t="s">
        <v>1323</v>
      </c>
      <c r="D7534" s="269">
        <v>18.05</v>
      </c>
    </row>
    <row r="7535" spans="1:4">
      <c r="A7535" s="268">
        <v>10710</v>
      </c>
      <c r="B7535" s="267" t="s">
        <v>7896</v>
      </c>
      <c r="C7535" s="268" t="s">
        <v>1328</v>
      </c>
      <c r="D7535" s="269">
        <v>85.5</v>
      </c>
    </row>
    <row r="7536" spans="1:4">
      <c r="A7536" s="268">
        <v>10709</v>
      </c>
      <c r="B7536" s="267" t="s">
        <v>7897</v>
      </c>
      <c r="C7536" s="268" t="s">
        <v>1328</v>
      </c>
      <c r="D7536" s="269">
        <v>105.04</v>
      </c>
    </row>
    <row r="7537" spans="1:4">
      <c r="A7537" s="268">
        <v>39636</v>
      </c>
      <c r="B7537" s="267" t="s">
        <v>7898</v>
      </c>
      <c r="C7537" s="268" t="s">
        <v>1328</v>
      </c>
      <c r="D7537" s="269">
        <v>107.26</v>
      </c>
    </row>
    <row r="7538" spans="1:4">
      <c r="A7538" s="268">
        <v>10708</v>
      </c>
      <c r="B7538" s="267" t="s">
        <v>7899</v>
      </c>
      <c r="C7538" s="268" t="s">
        <v>1328</v>
      </c>
      <c r="D7538" s="269">
        <v>33.1</v>
      </c>
    </row>
    <row r="7539" spans="1:4">
      <c r="A7539" s="268">
        <v>39635</v>
      </c>
      <c r="B7539" s="267" t="s">
        <v>7900</v>
      </c>
      <c r="C7539" s="268" t="s">
        <v>1328</v>
      </c>
      <c r="D7539" s="269">
        <v>56.35</v>
      </c>
    </row>
    <row r="7540" spans="1:4">
      <c r="A7540" s="268">
        <v>6117</v>
      </c>
      <c r="B7540" s="267" t="s">
        <v>7901</v>
      </c>
      <c r="C7540" s="268" t="s">
        <v>1326</v>
      </c>
      <c r="D7540" s="269">
        <v>10.19</v>
      </c>
    </row>
    <row r="7541" spans="1:4">
      <c r="A7541" s="268">
        <v>40913</v>
      </c>
      <c r="B7541" s="267" t="s">
        <v>7902</v>
      </c>
      <c r="C7541" s="268" t="s">
        <v>1445</v>
      </c>
      <c r="D7541" s="270">
        <v>1804.77</v>
      </c>
    </row>
    <row r="7542" spans="1:4">
      <c r="A7542" s="268">
        <v>1214</v>
      </c>
      <c r="B7542" s="267" t="s">
        <v>7903</v>
      </c>
      <c r="C7542" s="268" t="s">
        <v>1326</v>
      </c>
      <c r="D7542" s="269">
        <v>14.12</v>
      </c>
    </row>
    <row r="7543" spans="1:4">
      <c r="A7543" s="268">
        <v>40915</v>
      </c>
      <c r="B7543" s="267" t="s">
        <v>7904</v>
      </c>
      <c r="C7543" s="268" t="s">
        <v>1445</v>
      </c>
      <c r="D7543" s="270">
        <v>2501.3000000000002</v>
      </c>
    </row>
    <row r="7544" spans="1:4">
      <c r="A7544" s="268">
        <v>1213</v>
      </c>
      <c r="B7544" s="267" t="s">
        <v>7905</v>
      </c>
      <c r="C7544" s="268" t="s">
        <v>1326</v>
      </c>
      <c r="D7544" s="269">
        <v>12.95</v>
      </c>
    </row>
    <row r="7545" spans="1:4">
      <c r="A7545" s="268">
        <v>40914</v>
      </c>
      <c r="B7545" s="267" t="s">
        <v>7906</v>
      </c>
      <c r="C7545" s="268" t="s">
        <v>1445</v>
      </c>
      <c r="D7545" s="270">
        <v>2290.7399999999998</v>
      </c>
    </row>
    <row r="7546" spans="1:4">
      <c r="A7546" s="268">
        <v>5091</v>
      </c>
      <c r="B7546" s="267" t="s">
        <v>7907</v>
      </c>
      <c r="C7546" s="268" t="s">
        <v>1323</v>
      </c>
      <c r="D7546" s="269">
        <v>15.62</v>
      </c>
    </row>
    <row r="7547" spans="1:4">
      <c r="A7547" s="268">
        <v>14615</v>
      </c>
      <c r="B7547" s="267" t="s">
        <v>7908</v>
      </c>
      <c r="C7547" s="268" t="s">
        <v>1323</v>
      </c>
      <c r="D7547" s="270">
        <v>3324.77</v>
      </c>
    </row>
    <row r="7548" spans="1:4">
      <c r="A7548" s="268">
        <v>2711</v>
      </c>
      <c r="B7548" s="267" t="s">
        <v>7909</v>
      </c>
      <c r="C7548" s="268" t="s">
        <v>1323</v>
      </c>
      <c r="D7548" s="269">
        <v>104</v>
      </c>
    </row>
    <row r="7549" spans="1:4">
      <c r="A7549" s="268">
        <v>37727</v>
      </c>
      <c r="B7549" s="267" t="s">
        <v>7910</v>
      </c>
      <c r="C7549" s="268" t="s">
        <v>1323</v>
      </c>
      <c r="D7549" s="270">
        <v>10038</v>
      </c>
    </row>
    <row r="7550" spans="1:4">
      <c r="A7550" s="268">
        <v>37728</v>
      </c>
      <c r="B7550" s="267" t="s">
        <v>7911</v>
      </c>
      <c r="C7550" s="268" t="s">
        <v>1323</v>
      </c>
      <c r="D7550" s="270">
        <v>13617.98</v>
      </c>
    </row>
    <row r="7551" spans="1:4">
      <c r="A7551" s="268">
        <v>37729</v>
      </c>
      <c r="B7551" s="267" t="s">
        <v>7912</v>
      </c>
      <c r="C7551" s="268" t="s">
        <v>1323</v>
      </c>
      <c r="D7551" s="270">
        <v>14741.11</v>
      </c>
    </row>
    <row r="7552" spans="1:4">
      <c r="A7552" s="268">
        <v>37730</v>
      </c>
      <c r="B7552" s="267" t="s">
        <v>7913</v>
      </c>
      <c r="C7552" s="268" t="s">
        <v>1323</v>
      </c>
      <c r="D7552" s="270">
        <v>15864.25</v>
      </c>
    </row>
    <row r="7553" spans="1:4">
      <c r="A7553" s="268">
        <v>37731</v>
      </c>
      <c r="B7553" s="267" t="s">
        <v>7914</v>
      </c>
      <c r="C7553" s="268" t="s">
        <v>1323</v>
      </c>
      <c r="D7553" s="270">
        <v>16987.38</v>
      </c>
    </row>
    <row r="7554" spans="1:4">
      <c r="A7554" s="268">
        <v>37732</v>
      </c>
      <c r="B7554" s="267" t="s">
        <v>7915</v>
      </c>
      <c r="C7554" s="268" t="s">
        <v>1323</v>
      </c>
      <c r="D7554" s="270">
        <v>19374.04</v>
      </c>
    </row>
    <row r="7555" spans="1:4">
      <c r="A7555" s="268">
        <v>42250</v>
      </c>
      <c r="B7555" s="267" t="s">
        <v>7916</v>
      </c>
      <c r="C7555" s="268" t="s">
        <v>1330</v>
      </c>
      <c r="D7555" s="270">
        <v>1772.24</v>
      </c>
    </row>
    <row r="7556" spans="1:4">
      <c r="A7556" s="268">
        <v>42256</v>
      </c>
      <c r="B7556" s="267" t="s">
        <v>7917</v>
      </c>
      <c r="C7556" s="268" t="s">
        <v>1320</v>
      </c>
      <c r="D7556" s="269">
        <v>3.72</v>
      </c>
    </row>
    <row r="7557" spans="1:4">
      <c r="A7557" s="268">
        <v>4743</v>
      </c>
      <c r="B7557" s="267" t="s">
        <v>7918</v>
      </c>
      <c r="C7557" s="268" t="s">
        <v>1321</v>
      </c>
      <c r="D7557" s="269">
        <v>30.73</v>
      </c>
    </row>
    <row r="7558" spans="1:4">
      <c r="A7558" s="268">
        <v>4744</v>
      </c>
      <c r="B7558" s="267" t="s">
        <v>7919</v>
      </c>
      <c r="C7558" s="268" t="s">
        <v>1321</v>
      </c>
      <c r="D7558" s="269">
        <v>40.17</v>
      </c>
    </row>
    <row r="7559" spans="1:4">
      <c r="A7559" s="268">
        <v>4745</v>
      </c>
      <c r="B7559" s="267" t="s">
        <v>7920</v>
      </c>
      <c r="C7559" s="268" t="s">
        <v>1321</v>
      </c>
      <c r="D7559" s="269">
        <v>53.82</v>
      </c>
    </row>
    <row r="7560" spans="1:4">
      <c r="A7560" s="268">
        <v>36496</v>
      </c>
      <c r="B7560" s="267" t="s">
        <v>7921</v>
      </c>
      <c r="C7560" s="268" t="s">
        <v>1323</v>
      </c>
      <c r="D7560" s="270">
        <v>8441.5300000000007</v>
      </c>
    </row>
    <row r="7561" spans="1:4">
      <c r="A7561" s="268">
        <v>10630</v>
      </c>
      <c r="B7561" s="267" t="s">
        <v>7922</v>
      </c>
      <c r="C7561" s="268" t="s">
        <v>1323</v>
      </c>
      <c r="D7561" s="270">
        <v>415767.69</v>
      </c>
    </row>
    <row r="7562" spans="1:4">
      <c r="A7562" s="268">
        <v>37762</v>
      </c>
      <c r="B7562" s="267" t="s">
        <v>7923</v>
      </c>
      <c r="C7562" s="268" t="s">
        <v>1323</v>
      </c>
      <c r="D7562" s="270">
        <v>356578.58</v>
      </c>
    </row>
    <row r="7563" spans="1:4">
      <c r="A7563" s="268">
        <v>37763</v>
      </c>
      <c r="B7563" s="267" t="s">
        <v>7924</v>
      </c>
      <c r="C7563" s="268" t="s">
        <v>1323</v>
      </c>
      <c r="D7563" s="270">
        <v>360909.47</v>
      </c>
    </row>
    <row r="7564" spans="1:4">
      <c r="A7564" s="268">
        <v>41992</v>
      </c>
      <c r="B7564" s="267" t="s">
        <v>7925</v>
      </c>
      <c r="C7564" s="268" t="s">
        <v>1323</v>
      </c>
      <c r="D7564" s="270">
        <v>410281.9</v>
      </c>
    </row>
    <row r="7565" spans="1:4">
      <c r="A7565" s="268">
        <v>13215</v>
      </c>
      <c r="B7565" s="267" t="s">
        <v>7926</v>
      </c>
      <c r="C7565" s="268" t="s">
        <v>1323</v>
      </c>
      <c r="D7565" s="270">
        <v>503107.81</v>
      </c>
    </row>
    <row r="7566" spans="1:4">
      <c r="A7566" s="268">
        <v>4235</v>
      </c>
      <c r="B7566" s="267" t="s">
        <v>7927</v>
      </c>
      <c r="C7566" s="268" t="s">
        <v>1326</v>
      </c>
      <c r="D7566" s="269">
        <v>7.69</v>
      </c>
    </row>
    <row r="7567" spans="1:4">
      <c r="A7567" s="268">
        <v>40976</v>
      </c>
      <c r="B7567" s="267" t="s">
        <v>7928</v>
      </c>
      <c r="C7567" s="268" t="s">
        <v>1445</v>
      </c>
      <c r="D7567" s="270">
        <v>1363.16</v>
      </c>
    </row>
    <row r="7568" spans="1:4">
      <c r="A7568" s="268">
        <v>39013</v>
      </c>
      <c r="B7568" s="267" t="s">
        <v>7929</v>
      </c>
      <c r="C7568" s="268" t="s">
        <v>1323</v>
      </c>
      <c r="D7568" s="269">
        <v>0.98</v>
      </c>
    </row>
    <row r="7569" spans="1:4">
      <c r="A7569" s="268">
        <v>41967</v>
      </c>
      <c r="B7569" s="267" t="s">
        <v>7930</v>
      </c>
      <c r="C7569" s="268" t="s">
        <v>1322</v>
      </c>
      <c r="D7569" s="269">
        <v>6.65</v>
      </c>
    </row>
    <row r="7570" spans="1:4">
      <c r="A7570" s="268">
        <v>12760</v>
      </c>
      <c r="B7570" s="267" t="s">
        <v>7931</v>
      </c>
      <c r="C7570" s="268" t="s">
        <v>1328</v>
      </c>
      <c r="D7570" s="269">
        <v>947.26</v>
      </c>
    </row>
    <row r="7571" spans="1:4">
      <c r="A7571" s="268">
        <v>12759</v>
      </c>
      <c r="B7571" s="267" t="s">
        <v>7932</v>
      </c>
      <c r="C7571" s="268" t="s">
        <v>1328</v>
      </c>
      <c r="D7571" s="269">
        <v>631.5</v>
      </c>
    </row>
    <row r="7572" spans="1:4">
      <c r="A7572" s="268">
        <v>40424</v>
      </c>
      <c r="B7572" s="267" t="s">
        <v>7933</v>
      </c>
      <c r="C7572" s="268" t="s">
        <v>1320</v>
      </c>
      <c r="D7572" s="269">
        <v>6.02</v>
      </c>
    </row>
    <row r="7573" spans="1:4">
      <c r="A7573" s="268">
        <v>1325</v>
      </c>
      <c r="B7573" s="267" t="s">
        <v>7934</v>
      </c>
      <c r="C7573" s="268" t="s">
        <v>1320</v>
      </c>
      <c r="D7573" s="269">
        <v>7.34</v>
      </c>
    </row>
    <row r="7574" spans="1:4">
      <c r="A7574" s="268">
        <v>1327</v>
      </c>
      <c r="B7574" s="267" t="s">
        <v>7935</v>
      </c>
      <c r="C7574" s="268" t="s">
        <v>1320</v>
      </c>
      <c r="D7574" s="269">
        <v>6.58</v>
      </c>
    </row>
    <row r="7575" spans="1:4">
      <c r="A7575" s="268">
        <v>1328</v>
      </c>
      <c r="B7575" s="267" t="s">
        <v>7936</v>
      </c>
      <c r="C7575" s="268" t="s">
        <v>1320</v>
      </c>
      <c r="D7575" s="269">
        <v>6.88</v>
      </c>
    </row>
    <row r="7576" spans="1:4">
      <c r="A7576" s="268">
        <v>1321</v>
      </c>
      <c r="B7576" s="267" t="s">
        <v>7937</v>
      </c>
      <c r="C7576" s="268" t="s">
        <v>1320</v>
      </c>
      <c r="D7576" s="269">
        <v>7.37</v>
      </c>
    </row>
    <row r="7577" spans="1:4">
      <c r="A7577" s="268">
        <v>1318</v>
      </c>
      <c r="B7577" s="267" t="s">
        <v>7938</v>
      </c>
      <c r="C7577" s="268" t="s">
        <v>1320</v>
      </c>
      <c r="D7577" s="269">
        <v>7.09</v>
      </c>
    </row>
    <row r="7578" spans="1:4">
      <c r="A7578" s="268">
        <v>1322</v>
      </c>
      <c r="B7578" s="267" t="s">
        <v>7939</v>
      </c>
      <c r="C7578" s="268" t="s">
        <v>1320</v>
      </c>
      <c r="D7578" s="269">
        <v>7.82</v>
      </c>
    </row>
    <row r="7579" spans="1:4">
      <c r="A7579" s="268">
        <v>1323</v>
      </c>
      <c r="B7579" s="267" t="s">
        <v>7940</v>
      </c>
      <c r="C7579" s="268" t="s">
        <v>1320</v>
      </c>
      <c r="D7579" s="269">
        <v>7.64</v>
      </c>
    </row>
    <row r="7580" spans="1:4">
      <c r="A7580" s="268">
        <v>1319</v>
      </c>
      <c r="B7580" s="267" t="s">
        <v>7941</v>
      </c>
      <c r="C7580" s="268" t="s">
        <v>1320</v>
      </c>
      <c r="D7580" s="269">
        <v>6.76</v>
      </c>
    </row>
    <row r="7581" spans="1:4">
      <c r="A7581" s="268">
        <v>11026</v>
      </c>
      <c r="B7581" s="267" t="s">
        <v>7942</v>
      </c>
      <c r="C7581" s="268" t="s">
        <v>1320</v>
      </c>
      <c r="D7581" s="269">
        <v>9.06</v>
      </c>
    </row>
    <row r="7582" spans="1:4">
      <c r="A7582" s="268">
        <v>11027</v>
      </c>
      <c r="B7582" s="267" t="s">
        <v>7943</v>
      </c>
      <c r="C7582" s="268" t="s">
        <v>1320</v>
      </c>
      <c r="D7582" s="269">
        <v>9.61</v>
      </c>
    </row>
    <row r="7583" spans="1:4">
      <c r="A7583" s="268">
        <v>11046</v>
      </c>
      <c r="B7583" s="267" t="s">
        <v>7944</v>
      </c>
      <c r="C7583" s="268" t="s">
        <v>1320</v>
      </c>
      <c r="D7583" s="269">
        <v>9.34</v>
      </c>
    </row>
    <row r="7584" spans="1:4">
      <c r="A7584" s="268">
        <v>11047</v>
      </c>
      <c r="B7584" s="267" t="s">
        <v>7945</v>
      </c>
      <c r="C7584" s="268" t="s">
        <v>1320</v>
      </c>
      <c r="D7584" s="269">
        <v>7.06</v>
      </c>
    </row>
    <row r="7585" spans="1:4">
      <c r="A7585" s="268">
        <v>39630</v>
      </c>
      <c r="B7585" s="267" t="s">
        <v>7946</v>
      </c>
      <c r="C7585" s="268" t="s">
        <v>1328</v>
      </c>
      <c r="D7585" s="269">
        <v>65.569999999999993</v>
      </c>
    </row>
    <row r="7586" spans="1:4">
      <c r="A7586" s="268">
        <v>11049</v>
      </c>
      <c r="B7586" s="267" t="s">
        <v>7947</v>
      </c>
      <c r="C7586" s="268" t="s">
        <v>1320</v>
      </c>
      <c r="D7586" s="269">
        <v>8.6999999999999993</v>
      </c>
    </row>
    <row r="7587" spans="1:4">
      <c r="A7587" s="268">
        <v>39632</v>
      </c>
      <c r="B7587" s="267" t="s">
        <v>7948</v>
      </c>
      <c r="C7587" s="268" t="s">
        <v>1328</v>
      </c>
      <c r="D7587" s="269">
        <v>45.76</v>
      </c>
    </row>
    <row r="7588" spans="1:4">
      <c r="A7588" s="268">
        <v>11051</v>
      </c>
      <c r="B7588" s="267" t="s">
        <v>7949</v>
      </c>
      <c r="C7588" s="268" t="s">
        <v>1320</v>
      </c>
      <c r="D7588" s="269">
        <v>9.35</v>
      </c>
    </row>
    <row r="7589" spans="1:4">
      <c r="A7589" s="268">
        <v>11061</v>
      </c>
      <c r="B7589" s="267" t="s">
        <v>7950</v>
      </c>
      <c r="C7589" s="268" t="s">
        <v>1320</v>
      </c>
      <c r="D7589" s="269">
        <v>6.54</v>
      </c>
    </row>
    <row r="7590" spans="1:4">
      <c r="A7590" s="268">
        <v>1336</v>
      </c>
      <c r="B7590" s="267" t="s">
        <v>7951</v>
      </c>
      <c r="C7590" s="268" t="s">
        <v>1328</v>
      </c>
      <c r="D7590" s="270">
        <v>1749.72</v>
      </c>
    </row>
    <row r="7591" spans="1:4">
      <c r="A7591" s="268">
        <v>1333</v>
      </c>
      <c r="B7591" s="267" t="s">
        <v>7952</v>
      </c>
      <c r="C7591" s="268" t="s">
        <v>1320</v>
      </c>
      <c r="D7591" s="269">
        <v>6.8</v>
      </c>
    </row>
    <row r="7592" spans="1:4">
      <c r="A7592" s="268">
        <v>1330</v>
      </c>
      <c r="B7592" s="267" t="s">
        <v>7953</v>
      </c>
      <c r="C7592" s="268" t="s">
        <v>1320</v>
      </c>
      <c r="D7592" s="269">
        <v>6.97</v>
      </c>
    </row>
    <row r="7593" spans="1:4">
      <c r="A7593" s="268">
        <v>10957</v>
      </c>
      <c r="B7593" s="267" t="s">
        <v>7954</v>
      </c>
      <c r="C7593" s="268" t="s">
        <v>1320</v>
      </c>
      <c r="D7593" s="269">
        <v>8.6999999999999993</v>
      </c>
    </row>
    <row r="7594" spans="1:4">
      <c r="A7594" s="268">
        <v>1332</v>
      </c>
      <c r="B7594" s="267" t="s">
        <v>7955</v>
      </c>
      <c r="C7594" s="268" t="s">
        <v>1320</v>
      </c>
      <c r="D7594" s="269">
        <v>7.25</v>
      </c>
    </row>
    <row r="7595" spans="1:4">
      <c r="A7595" s="268">
        <v>1334</v>
      </c>
      <c r="B7595" s="267" t="s">
        <v>7956</v>
      </c>
      <c r="C7595" s="268" t="s">
        <v>1320</v>
      </c>
      <c r="D7595" s="269">
        <v>8.0299999999999994</v>
      </c>
    </row>
    <row r="7596" spans="1:4">
      <c r="A7596" s="268">
        <v>1335</v>
      </c>
      <c r="B7596" s="267" t="s">
        <v>7957</v>
      </c>
      <c r="C7596" s="268" t="s">
        <v>1320</v>
      </c>
      <c r="D7596" s="269">
        <v>8.14</v>
      </c>
    </row>
    <row r="7597" spans="1:4">
      <c r="A7597" s="268">
        <v>40425</v>
      </c>
      <c r="B7597" s="267" t="s">
        <v>7958</v>
      </c>
      <c r="C7597" s="268" t="s">
        <v>1320</v>
      </c>
      <c r="D7597" s="269">
        <v>6.06</v>
      </c>
    </row>
    <row r="7598" spans="1:4">
      <c r="A7598" s="268">
        <v>1337</v>
      </c>
      <c r="B7598" s="267" t="s">
        <v>7959</v>
      </c>
      <c r="C7598" s="268" t="s">
        <v>1320</v>
      </c>
      <c r="D7598" s="269">
        <v>8.58</v>
      </c>
    </row>
    <row r="7599" spans="1:4">
      <c r="A7599" s="268">
        <v>11122</v>
      </c>
      <c r="B7599" s="267" t="s">
        <v>7960</v>
      </c>
      <c r="C7599" s="268" t="s">
        <v>1320</v>
      </c>
      <c r="D7599" s="269">
        <v>22.6</v>
      </c>
    </row>
    <row r="7600" spans="1:4">
      <c r="A7600" s="268">
        <v>11123</v>
      </c>
      <c r="B7600" s="267" t="s">
        <v>7961</v>
      </c>
      <c r="C7600" s="268" t="s">
        <v>1320</v>
      </c>
      <c r="D7600" s="269">
        <v>22.6</v>
      </c>
    </row>
    <row r="7601" spans="1:4">
      <c r="A7601" s="268">
        <v>11125</v>
      </c>
      <c r="B7601" s="267" t="s">
        <v>7962</v>
      </c>
      <c r="C7601" s="268" t="s">
        <v>1320</v>
      </c>
      <c r="D7601" s="269">
        <v>22.6</v>
      </c>
    </row>
    <row r="7602" spans="1:4">
      <c r="A7602" s="268">
        <v>39416</v>
      </c>
      <c r="B7602" s="267" t="s">
        <v>7963</v>
      </c>
      <c r="C7602" s="268" t="s">
        <v>1328</v>
      </c>
      <c r="D7602" s="269">
        <v>29.41</v>
      </c>
    </row>
    <row r="7603" spans="1:4">
      <c r="A7603" s="268">
        <v>39417</v>
      </c>
      <c r="B7603" s="267" t="s">
        <v>7964</v>
      </c>
      <c r="C7603" s="268" t="s">
        <v>1328</v>
      </c>
      <c r="D7603" s="269">
        <v>30.83</v>
      </c>
    </row>
    <row r="7604" spans="1:4">
      <c r="A7604" s="268">
        <v>39414</v>
      </c>
      <c r="B7604" s="267" t="s">
        <v>7965</v>
      </c>
      <c r="C7604" s="268" t="s">
        <v>1328</v>
      </c>
      <c r="D7604" s="269">
        <v>27.62</v>
      </c>
    </row>
    <row r="7605" spans="1:4">
      <c r="A7605" s="268">
        <v>39415</v>
      </c>
      <c r="B7605" s="267" t="s">
        <v>7966</v>
      </c>
      <c r="C7605" s="268" t="s">
        <v>1328</v>
      </c>
      <c r="D7605" s="269">
        <v>29.27</v>
      </c>
    </row>
    <row r="7606" spans="1:4">
      <c r="A7606" s="268">
        <v>39412</v>
      </c>
      <c r="B7606" s="267" t="s">
        <v>7967</v>
      </c>
      <c r="C7606" s="268" t="s">
        <v>1328</v>
      </c>
      <c r="D7606" s="269">
        <v>20.8</v>
      </c>
    </row>
    <row r="7607" spans="1:4">
      <c r="A7607" s="268">
        <v>39413</v>
      </c>
      <c r="B7607" s="267" t="s">
        <v>7968</v>
      </c>
      <c r="C7607" s="268" t="s">
        <v>1328</v>
      </c>
      <c r="D7607" s="269">
        <v>20.6</v>
      </c>
    </row>
    <row r="7608" spans="1:4">
      <c r="A7608" s="268">
        <v>1338</v>
      </c>
      <c r="B7608" s="267" t="s">
        <v>7969</v>
      </c>
      <c r="C7608" s="268" t="s">
        <v>1328</v>
      </c>
      <c r="D7608" s="269">
        <v>26.01</v>
      </c>
    </row>
    <row r="7609" spans="1:4">
      <c r="A7609" s="268">
        <v>1340</v>
      </c>
      <c r="B7609" s="267" t="s">
        <v>7970</v>
      </c>
      <c r="C7609" s="268" t="s">
        <v>1328</v>
      </c>
      <c r="D7609" s="269">
        <v>30.07</v>
      </c>
    </row>
    <row r="7610" spans="1:4">
      <c r="A7610" s="268">
        <v>1341</v>
      </c>
      <c r="B7610" s="267" t="s">
        <v>7971</v>
      </c>
      <c r="C7610" s="268" t="s">
        <v>1328</v>
      </c>
      <c r="D7610" s="269">
        <v>28.96</v>
      </c>
    </row>
    <row r="7611" spans="1:4">
      <c r="A7611" s="268">
        <v>1364</v>
      </c>
      <c r="B7611" s="267" t="s">
        <v>7972</v>
      </c>
      <c r="C7611" s="268" t="s">
        <v>1328</v>
      </c>
      <c r="D7611" s="269">
        <v>22.07</v>
      </c>
    </row>
    <row r="7612" spans="1:4">
      <c r="A7612" s="268">
        <v>1361</v>
      </c>
      <c r="B7612" s="267" t="s">
        <v>7973</v>
      </c>
      <c r="C7612" s="268" t="s">
        <v>1323</v>
      </c>
      <c r="D7612" s="269">
        <v>92.03</v>
      </c>
    </row>
    <row r="7613" spans="1:4">
      <c r="A7613" s="268">
        <v>1362</v>
      </c>
      <c r="B7613" s="267" t="s">
        <v>7974</v>
      </c>
      <c r="C7613" s="268" t="s">
        <v>1328</v>
      </c>
      <c r="D7613" s="269">
        <v>30.72</v>
      </c>
    </row>
    <row r="7614" spans="1:4">
      <c r="A7614" s="268">
        <v>11131</v>
      </c>
      <c r="B7614" s="267" t="s">
        <v>7975</v>
      </c>
      <c r="C7614" s="268" t="s">
        <v>1328</v>
      </c>
      <c r="D7614" s="269">
        <v>39.31</v>
      </c>
    </row>
    <row r="7615" spans="1:4">
      <c r="A7615" s="268">
        <v>11132</v>
      </c>
      <c r="B7615" s="267" t="s">
        <v>7976</v>
      </c>
      <c r="C7615" s="268" t="s">
        <v>1328</v>
      </c>
      <c r="D7615" s="269">
        <v>46.48</v>
      </c>
    </row>
    <row r="7616" spans="1:4">
      <c r="A7616" s="268">
        <v>1363</v>
      </c>
      <c r="B7616" s="267" t="s">
        <v>7977</v>
      </c>
      <c r="C7616" s="268" t="s">
        <v>1328</v>
      </c>
      <c r="D7616" s="269">
        <v>15.63</v>
      </c>
    </row>
    <row r="7617" spans="1:4">
      <c r="A7617" s="268">
        <v>11130</v>
      </c>
      <c r="B7617" s="267" t="s">
        <v>7978</v>
      </c>
      <c r="C7617" s="268" t="s">
        <v>1328</v>
      </c>
      <c r="D7617" s="269">
        <v>19.8</v>
      </c>
    </row>
    <row r="7618" spans="1:4">
      <c r="A7618" s="268">
        <v>11134</v>
      </c>
      <c r="B7618" s="267" t="s">
        <v>7979</v>
      </c>
      <c r="C7618" s="268" t="s">
        <v>1328</v>
      </c>
      <c r="D7618" s="269">
        <v>28.9</v>
      </c>
    </row>
    <row r="7619" spans="1:4">
      <c r="A7619" s="268">
        <v>11135</v>
      </c>
      <c r="B7619" s="267" t="s">
        <v>7980</v>
      </c>
      <c r="C7619" s="268" t="s">
        <v>1328</v>
      </c>
      <c r="D7619" s="269">
        <v>35.229999999999997</v>
      </c>
    </row>
    <row r="7620" spans="1:4">
      <c r="A7620" s="268">
        <v>11136</v>
      </c>
      <c r="B7620" s="267" t="s">
        <v>7981</v>
      </c>
      <c r="C7620" s="268" t="s">
        <v>1328</v>
      </c>
      <c r="D7620" s="269">
        <v>38.1</v>
      </c>
    </row>
    <row r="7621" spans="1:4">
      <c r="A7621" s="268">
        <v>34743</v>
      </c>
      <c r="B7621" s="267" t="s">
        <v>7982</v>
      </c>
      <c r="C7621" s="268" t="s">
        <v>1328</v>
      </c>
      <c r="D7621" s="269">
        <v>48.51</v>
      </c>
    </row>
    <row r="7622" spans="1:4">
      <c r="A7622" s="268">
        <v>11137</v>
      </c>
      <c r="B7622" s="267" t="s">
        <v>7983</v>
      </c>
      <c r="C7622" s="268" t="s">
        <v>1328</v>
      </c>
      <c r="D7622" s="269">
        <v>54.1</v>
      </c>
    </row>
    <row r="7623" spans="1:4">
      <c r="A7623" s="268">
        <v>34745</v>
      </c>
      <c r="B7623" s="267" t="s">
        <v>7984</v>
      </c>
      <c r="C7623" s="268" t="s">
        <v>1328</v>
      </c>
      <c r="D7623" s="269">
        <v>61.65</v>
      </c>
    </row>
    <row r="7624" spans="1:4">
      <c r="A7624" s="268">
        <v>34746</v>
      </c>
      <c r="B7624" s="267" t="s">
        <v>7985</v>
      </c>
      <c r="C7624" s="268" t="s">
        <v>1328</v>
      </c>
      <c r="D7624" s="269">
        <v>15.87</v>
      </c>
    </row>
    <row r="7625" spans="1:4">
      <c r="A7625" s="268">
        <v>1360</v>
      </c>
      <c r="B7625" s="267" t="s">
        <v>7986</v>
      </c>
      <c r="C7625" s="268" t="s">
        <v>1328</v>
      </c>
      <c r="D7625" s="269">
        <v>19.61</v>
      </c>
    </row>
    <row r="7626" spans="1:4">
      <c r="A7626" s="268">
        <v>1346</v>
      </c>
      <c r="B7626" s="267" t="s">
        <v>7987</v>
      </c>
      <c r="C7626" s="268" t="s">
        <v>1328</v>
      </c>
      <c r="D7626" s="269">
        <v>22.48</v>
      </c>
    </row>
    <row r="7627" spans="1:4">
      <c r="A7627" s="268">
        <v>1345</v>
      </c>
      <c r="B7627" s="267" t="s">
        <v>7988</v>
      </c>
      <c r="C7627" s="268" t="s">
        <v>1328</v>
      </c>
      <c r="D7627" s="269">
        <v>36.42</v>
      </c>
    </row>
    <row r="7628" spans="1:4">
      <c r="A7628" s="268">
        <v>1344</v>
      </c>
      <c r="B7628" s="267" t="s">
        <v>7989</v>
      </c>
      <c r="C7628" s="268" t="s">
        <v>1323</v>
      </c>
      <c r="D7628" s="269">
        <v>39.17</v>
      </c>
    </row>
    <row r="7629" spans="1:4">
      <c r="A7629" s="268">
        <v>1342</v>
      </c>
      <c r="B7629" s="267" t="s">
        <v>7990</v>
      </c>
      <c r="C7629" s="268" t="s">
        <v>1323</v>
      </c>
      <c r="D7629" s="269">
        <v>69.23</v>
      </c>
    </row>
    <row r="7630" spans="1:4">
      <c r="A7630" s="268">
        <v>1347</v>
      </c>
      <c r="B7630" s="267" t="s">
        <v>7991</v>
      </c>
      <c r="C7630" s="268" t="s">
        <v>1328</v>
      </c>
      <c r="D7630" s="269">
        <v>26.86</v>
      </c>
    </row>
    <row r="7631" spans="1:4">
      <c r="A7631" s="268">
        <v>1349</v>
      </c>
      <c r="B7631" s="267" t="s">
        <v>7992</v>
      </c>
      <c r="C7631" s="268" t="s">
        <v>1323</v>
      </c>
      <c r="D7631" s="269">
        <v>98.74</v>
      </c>
    </row>
    <row r="7632" spans="1:4">
      <c r="A7632" s="268">
        <v>1350</v>
      </c>
      <c r="B7632" s="267" t="s">
        <v>7993</v>
      </c>
      <c r="C7632" s="268" t="s">
        <v>1323</v>
      </c>
      <c r="D7632" s="269">
        <v>35.35</v>
      </c>
    </row>
    <row r="7633" spans="1:4">
      <c r="A7633" s="268">
        <v>1357</v>
      </c>
      <c r="B7633" s="267" t="s">
        <v>7994</v>
      </c>
      <c r="C7633" s="268" t="s">
        <v>1323</v>
      </c>
      <c r="D7633" s="269">
        <v>45.03</v>
      </c>
    </row>
    <row r="7634" spans="1:4">
      <c r="A7634" s="268">
        <v>1355</v>
      </c>
      <c r="B7634" s="267" t="s">
        <v>7995</v>
      </c>
      <c r="C7634" s="268" t="s">
        <v>1328</v>
      </c>
      <c r="D7634" s="269">
        <v>20.72</v>
      </c>
    </row>
    <row r="7635" spans="1:4">
      <c r="A7635" s="268">
        <v>1358</v>
      </c>
      <c r="B7635" s="267" t="s">
        <v>7996</v>
      </c>
      <c r="C7635" s="268" t="s">
        <v>1328</v>
      </c>
      <c r="D7635" s="269">
        <v>24.01</v>
      </c>
    </row>
    <row r="7636" spans="1:4">
      <c r="A7636" s="268">
        <v>1359</v>
      </c>
      <c r="B7636" s="267" t="s">
        <v>7997</v>
      </c>
      <c r="C7636" s="268" t="s">
        <v>1323</v>
      </c>
      <c r="D7636" s="269">
        <v>69.569999999999993</v>
      </c>
    </row>
    <row r="7637" spans="1:4">
      <c r="A7637" s="268">
        <v>1351</v>
      </c>
      <c r="B7637" s="267" t="s">
        <v>7998</v>
      </c>
      <c r="C7637" s="268" t="s">
        <v>1323</v>
      </c>
      <c r="D7637" s="269">
        <v>22.42</v>
      </c>
    </row>
    <row r="7638" spans="1:4">
      <c r="A7638" s="268">
        <v>34659</v>
      </c>
      <c r="B7638" s="267" t="s">
        <v>7999</v>
      </c>
      <c r="C7638" s="268" t="s">
        <v>1328</v>
      </c>
      <c r="D7638" s="269">
        <v>24.79</v>
      </c>
    </row>
    <row r="7639" spans="1:4">
      <c r="A7639" s="268">
        <v>34514</v>
      </c>
      <c r="B7639" s="267" t="s">
        <v>8000</v>
      </c>
      <c r="C7639" s="268" t="s">
        <v>1328</v>
      </c>
      <c r="D7639" s="269">
        <v>27.46</v>
      </c>
    </row>
    <row r="7640" spans="1:4">
      <c r="A7640" s="268">
        <v>34660</v>
      </c>
      <c r="B7640" s="267" t="s">
        <v>8001</v>
      </c>
      <c r="C7640" s="268" t="s">
        <v>1328</v>
      </c>
      <c r="D7640" s="269">
        <v>34.85</v>
      </c>
    </row>
    <row r="7641" spans="1:4">
      <c r="A7641" s="268">
        <v>34661</v>
      </c>
      <c r="B7641" s="267" t="s">
        <v>8002</v>
      </c>
      <c r="C7641" s="268" t="s">
        <v>1328</v>
      </c>
      <c r="D7641" s="269">
        <v>50.05</v>
      </c>
    </row>
    <row r="7642" spans="1:4">
      <c r="A7642" s="268">
        <v>34667</v>
      </c>
      <c r="B7642" s="267" t="s">
        <v>8003</v>
      </c>
      <c r="C7642" s="268" t="s">
        <v>1328</v>
      </c>
      <c r="D7642" s="269">
        <v>18.12</v>
      </c>
    </row>
    <row r="7643" spans="1:4">
      <c r="A7643" s="268">
        <v>34668</v>
      </c>
      <c r="B7643" s="267" t="s">
        <v>8004</v>
      </c>
      <c r="C7643" s="268" t="s">
        <v>1328</v>
      </c>
      <c r="D7643" s="269">
        <v>23.68</v>
      </c>
    </row>
    <row r="7644" spans="1:4">
      <c r="A7644" s="268">
        <v>34741</v>
      </c>
      <c r="B7644" s="267" t="s">
        <v>8005</v>
      </c>
      <c r="C7644" s="268" t="s">
        <v>1328</v>
      </c>
      <c r="D7644" s="269">
        <v>26.06</v>
      </c>
    </row>
    <row r="7645" spans="1:4">
      <c r="A7645" s="268">
        <v>34664</v>
      </c>
      <c r="B7645" s="267" t="s">
        <v>8006</v>
      </c>
      <c r="C7645" s="268" t="s">
        <v>1328</v>
      </c>
      <c r="D7645" s="269">
        <v>28.44</v>
      </c>
    </row>
    <row r="7646" spans="1:4">
      <c r="A7646" s="268">
        <v>34665</v>
      </c>
      <c r="B7646" s="267" t="s">
        <v>8007</v>
      </c>
      <c r="C7646" s="268" t="s">
        <v>1328</v>
      </c>
      <c r="D7646" s="269">
        <v>35.299999999999997</v>
      </c>
    </row>
    <row r="7647" spans="1:4">
      <c r="A7647" s="268">
        <v>34666</v>
      </c>
      <c r="B7647" s="267" t="s">
        <v>8008</v>
      </c>
      <c r="C7647" s="268" t="s">
        <v>1328</v>
      </c>
      <c r="D7647" s="269">
        <v>53.32</v>
      </c>
    </row>
    <row r="7648" spans="1:4">
      <c r="A7648" s="268">
        <v>34669</v>
      </c>
      <c r="B7648" s="267" t="s">
        <v>8009</v>
      </c>
      <c r="C7648" s="268" t="s">
        <v>1328</v>
      </c>
      <c r="D7648" s="269">
        <v>19.55</v>
      </c>
    </row>
    <row r="7649" spans="1:4">
      <c r="A7649" s="268">
        <v>34670</v>
      </c>
      <c r="B7649" s="267" t="s">
        <v>8010</v>
      </c>
      <c r="C7649" s="268" t="s">
        <v>1328</v>
      </c>
      <c r="D7649" s="269">
        <v>23.91</v>
      </c>
    </row>
    <row r="7650" spans="1:4">
      <c r="A7650" s="268">
        <v>34671</v>
      </c>
      <c r="B7650" s="267" t="s">
        <v>8011</v>
      </c>
      <c r="C7650" s="268" t="s">
        <v>1328</v>
      </c>
      <c r="D7650" s="269">
        <v>19.96</v>
      </c>
    </row>
    <row r="7651" spans="1:4">
      <c r="A7651" s="268">
        <v>34672</v>
      </c>
      <c r="B7651" s="267" t="s">
        <v>8012</v>
      </c>
      <c r="C7651" s="268" t="s">
        <v>1328</v>
      </c>
      <c r="D7651" s="269">
        <v>21.05</v>
      </c>
    </row>
    <row r="7652" spans="1:4">
      <c r="A7652" s="268">
        <v>34673</v>
      </c>
      <c r="B7652" s="267" t="s">
        <v>8013</v>
      </c>
      <c r="C7652" s="268" t="s">
        <v>1328</v>
      </c>
      <c r="D7652" s="269">
        <v>25.68</v>
      </c>
    </row>
    <row r="7653" spans="1:4">
      <c r="A7653" s="268">
        <v>34674</v>
      </c>
      <c r="B7653" s="267" t="s">
        <v>8014</v>
      </c>
      <c r="C7653" s="268" t="s">
        <v>1328</v>
      </c>
      <c r="D7653" s="269">
        <v>34.14</v>
      </c>
    </row>
    <row r="7654" spans="1:4">
      <c r="A7654" s="268">
        <v>34675</v>
      </c>
      <c r="B7654" s="267" t="s">
        <v>8015</v>
      </c>
      <c r="C7654" s="268" t="s">
        <v>1328</v>
      </c>
      <c r="D7654" s="269">
        <v>41.63</v>
      </c>
    </row>
    <row r="7655" spans="1:4">
      <c r="A7655" s="268">
        <v>34676</v>
      </c>
      <c r="B7655" s="267" t="s">
        <v>8016</v>
      </c>
      <c r="C7655" s="268" t="s">
        <v>1328</v>
      </c>
      <c r="D7655" s="269">
        <v>11.98</v>
      </c>
    </row>
    <row r="7656" spans="1:4">
      <c r="A7656" s="268">
        <v>34677</v>
      </c>
      <c r="B7656" s="267" t="s">
        <v>8017</v>
      </c>
      <c r="C7656" s="268" t="s">
        <v>1328</v>
      </c>
      <c r="D7656" s="269">
        <v>16.11</v>
      </c>
    </row>
    <row r="7657" spans="1:4">
      <c r="A7657" s="268">
        <v>40623</v>
      </c>
      <c r="B7657" s="267" t="s">
        <v>8018</v>
      </c>
      <c r="C7657" s="268" t="s">
        <v>1336</v>
      </c>
      <c r="D7657" s="269">
        <v>38.229999999999997</v>
      </c>
    </row>
    <row r="7658" spans="1:4">
      <c r="A7658" s="268">
        <v>11112</v>
      </c>
      <c r="B7658" s="267" t="s">
        <v>8019</v>
      </c>
      <c r="C7658" s="268" t="s">
        <v>1320</v>
      </c>
      <c r="D7658" s="269">
        <v>22.6</v>
      </c>
    </row>
    <row r="7659" spans="1:4">
      <c r="A7659" s="268">
        <v>11115</v>
      </c>
      <c r="B7659" s="267" t="s">
        <v>8020</v>
      </c>
      <c r="C7659" s="268" t="s">
        <v>1327</v>
      </c>
      <c r="D7659" s="269">
        <v>10.46</v>
      </c>
    </row>
    <row r="7660" spans="1:4">
      <c r="A7660" s="268">
        <v>11113</v>
      </c>
      <c r="B7660" s="267" t="s">
        <v>8021</v>
      </c>
      <c r="C7660" s="268" t="s">
        <v>1320</v>
      </c>
      <c r="D7660" s="269">
        <v>22.6</v>
      </c>
    </row>
    <row r="7661" spans="1:4">
      <c r="A7661" s="268">
        <v>11114</v>
      </c>
      <c r="B7661" s="267" t="s">
        <v>8022</v>
      </c>
      <c r="C7661" s="268" t="s">
        <v>1327</v>
      </c>
      <c r="D7661" s="269">
        <v>17.38</v>
      </c>
    </row>
    <row r="7662" spans="1:4">
      <c r="A7662" s="268">
        <v>12083</v>
      </c>
      <c r="B7662" s="267" t="s">
        <v>8023</v>
      </c>
      <c r="C7662" s="268" t="s">
        <v>1323</v>
      </c>
      <c r="D7662" s="269">
        <v>619.39</v>
      </c>
    </row>
    <row r="7663" spans="1:4">
      <c r="A7663" s="268">
        <v>12081</v>
      </c>
      <c r="B7663" s="267" t="s">
        <v>8024</v>
      </c>
      <c r="C7663" s="268" t="s">
        <v>1323</v>
      </c>
      <c r="D7663" s="269">
        <v>209.46</v>
      </c>
    </row>
    <row r="7664" spans="1:4">
      <c r="A7664" s="268">
        <v>12082</v>
      </c>
      <c r="B7664" s="267" t="s">
        <v>8025</v>
      </c>
      <c r="C7664" s="268" t="s">
        <v>1323</v>
      </c>
      <c r="D7664" s="269">
        <v>329.19</v>
      </c>
    </row>
    <row r="7665" spans="1:4">
      <c r="A7665" s="268">
        <v>13354</v>
      </c>
      <c r="B7665" s="267" t="s">
        <v>8026</v>
      </c>
      <c r="C7665" s="268" t="s">
        <v>1323</v>
      </c>
      <c r="D7665" s="269">
        <v>491.65</v>
      </c>
    </row>
    <row r="7666" spans="1:4">
      <c r="A7666" s="268">
        <v>14057</v>
      </c>
      <c r="B7666" s="267" t="s">
        <v>8027</v>
      </c>
      <c r="C7666" s="268" t="s">
        <v>1323</v>
      </c>
      <c r="D7666" s="269">
        <v>274.5</v>
      </c>
    </row>
    <row r="7667" spans="1:4">
      <c r="A7667" s="268">
        <v>14058</v>
      </c>
      <c r="B7667" s="267" t="s">
        <v>8028</v>
      </c>
      <c r="C7667" s="268" t="s">
        <v>1323</v>
      </c>
      <c r="D7667" s="269">
        <v>433.01</v>
      </c>
    </row>
    <row r="7668" spans="1:4">
      <c r="A7668" s="268">
        <v>20971</v>
      </c>
      <c r="B7668" s="267" t="s">
        <v>8029</v>
      </c>
      <c r="C7668" s="268" t="s">
        <v>1323</v>
      </c>
      <c r="D7668" s="269">
        <v>12.26</v>
      </c>
    </row>
    <row r="7669" spans="1:4">
      <c r="A7669" s="268">
        <v>5047</v>
      </c>
      <c r="B7669" s="267" t="s">
        <v>8030</v>
      </c>
      <c r="C7669" s="268" t="s">
        <v>1323</v>
      </c>
      <c r="D7669" s="269">
        <v>295.01</v>
      </c>
    </row>
    <row r="7670" spans="1:4">
      <c r="A7670" s="268">
        <v>13369</v>
      </c>
      <c r="B7670" s="267" t="s">
        <v>8031</v>
      </c>
      <c r="C7670" s="268" t="s">
        <v>1323</v>
      </c>
      <c r="D7670" s="269">
        <v>320.02</v>
      </c>
    </row>
    <row r="7671" spans="1:4">
      <c r="A7671" s="268">
        <v>13370</v>
      </c>
      <c r="B7671" s="267" t="s">
        <v>8032</v>
      </c>
      <c r="C7671" s="268" t="s">
        <v>1323</v>
      </c>
      <c r="D7671" s="269">
        <v>443.61</v>
      </c>
    </row>
    <row r="7672" spans="1:4">
      <c r="A7672" s="268">
        <v>13279</v>
      </c>
      <c r="B7672" s="267" t="s">
        <v>8033</v>
      </c>
      <c r="C7672" s="268" t="s">
        <v>1320</v>
      </c>
      <c r="D7672" s="269">
        <v>14.44</v>
      </c>
    </row>
    <row r="7673" spans="1:4">
      <c r="A7673" s="268">
        <v>11977</v>
      </c>
      <c r="B7673" s="267" t="s">
        <v>8034</v>
      </c>
      <c r="C7673" s="268" t="s">
        <v>1323</v>
      </c>
      <c r="D7673" s="269">
        <v>7.48</v>
      </c>
    </row>
    <row r="7674" spans="1:4">
      <c r="A7674" s="268">
        <v>11975</v>
      </c>
      <c r="B7674" s="267" t="s">
        <v>8035</v>
      </c>
      <c r="C7674" s="268" t="s">
        <v>1323</v>
      </c>
      <c r="D7674" s="269">
        <v>16.39</v>
      </c>
    </row>
    <row r="7675" spans="1:4">
      <c r="A7675" s="268">
        <v>39746</v>
      </c>
      <c r="B7675" s="267" t="s">
        <v>8036</v>
      </c>
      <c r="C7675" s="268" t="s">
        <v>1323</v>
      </c>
      <c r="D7675" s="269">
        <v>182.48</v>
      </c>
    </row>
    <row r="7676" spans="1:4">
      <c r="A7676" s="268">
        <v>11976</v>
      </c>
      <c r="B7676" s="267" t="s">
        <v>8037</v>
      </c>
      <c r="C7676" s="268" t="s">
        <v>1323</v>
      </c>
      <c r="D7676" s="269">
        <v>0.84</v>
      </c>
    </row>
    <row r="7677" spans="1:4">
      <c r="A7677" s="268">
        <v>1368</v>
      </c>
      <c r="B7677" s="267" t="s">
        <v>8038</v>
      </c>
      <c r="C7677" s="268" t="s">
        <v>1323</v>
      </c>
      <c r="D7677" s="269">
        <v>59.5</v>
      </c>
    </row>
    <row r="7678" spans="1:4">
      <c r="A7678" s="268">
        <v>1367</v>
      </c>
      <c r="B7678" s="267" t="s">
        <v>8039</v>
      </c>
      <c r="C7678" s="268" t="s">
        <v>1323</v>
      </c>
      <c r="D7678" s="269">
        <v>192.46</v>
      </c>
    </row>
    <row r="7679" spans="1:4">
      <c r="A7679" s="268">
        <v>7608</v>
      </c>
      <c r="B7679" s="267" t="s">
        <v>8040</v>
      </c>
      <c r="C7679" s="268" t="s">
        <v>1323</v>
      </c>
      <c r="D7679" s="269">
        <v>3.95</v>
      </c>
    </row>
    <row r="7680" spans="1:4">
      <c r="A7680" s="268">
        <v>41900</v>
      </c>
      <c r="B7680" s="267" t="s">
        <v>8041</v>
      </c>
      <c r="C7680" s="268" t="s">
        <v>1320</v>
      </c>
      <c r="D7680" s="269">
        <v>3.85</v>
      </c>
    </row>
    <row r="7681" spans="1:4">
      <c r="A7681" s="268">
        <v>41899</v>
      </c>
      <c r="B7681" s="267" t="s">
        <v>8042</v>
      </c>
      <c r="C7681" s="268" t="s">
        <v>1330</v>
      </c>
      <c r="D7681" s="270">
        <v>3964.92</v>
      </c>
    </row>
    <row r="7682" spans="1:4">
      <c r="A7682" s="268">
        <v>1380</v>
      </c>
      <c r="B7682" s="267" t="s">
        <v>8043</v>
      </c>
      <c r="C7682" s="268" t="s">
        <v>1320</v>
      </c>
      <c r="D7682" s="269">
        <v>2.89</v>
      </c>
    </row>
    <row r="7683" spans="1:4">
      <c r="A7683" s="268">
        <v>1375</v>
      </c>
      <c r="B7683" s="267" t="s">
        <v>8044</v>
      </c>
      <c r="C7683" s="268" t="s">
        <v>1320</v>
      </c>
      <c r="D7683" s="269">
        <v>9.74</v>
      </c>
    </row>
    <row r="7684" spans="1:4">
      <c r="A7684" s="268">
        <v>1379</v>
      </c>
      <c r="B7684" s="267" t="s">
        <v>8045</v>
      </c>
      <c r="C7684" s="268" t="s">
        <v>1320</v>
      </c>
      <c r="D7684" s="269">
        <v>0.49</v>
      </c>
    </row>
    <row r="7685" spans="1:4">
      <c r="A7685" s="268">
        <v>10511</v>
      </c>
      <c r="B7685" s="267" t="s">
        <v>8046</v>
      </c>
      <c r="C7685" s="268" t="s">
        <v>1329</v>
      </c>
      <c r="D7685" s="269">
        <v>24.65</v>
      </c>
    </row>
    <row r="7686" spans="1:4">
      <c r="A7686" s="268">
        <v>13284</v>
      </c>
      <c r="B7686" s="267" t="s">
        <v>8047</v>
      </c>
      <c r="C7686" s="268" t="s">
        <v>1320</v>
      </c>
      <c r="D7686" s="269">
        <v>0.41</v>
      </c>
    </row>
    <row r="7687" spans="1:4">
      <c r="A7687" s="268">
        <v>25974</v>
      </c>
      <c r="B7687" s="267" t="s">
        <v>8048</v>
      </c>
      <c r="C7687" s="268" t="s">
        <v>1320</v>
      </c>
      <c r="D7687" s="269">
        <v>1.65</v>
      </c>
    </row>
    <row r="7688" spans="1:4">
      <c r="A7688" s="268">
        <v>1382</v>
      </c>
      <c r="B7688" s="267" t="s">
        <v>8049</v>
      </c>
      <c r="C7688" s="268" t="s">
        <v>1329</v>
      </c>
      <c r="D7688" s="269">
        <v>23.75</v>
      </c>
    </row>
    <row r="7689" spans="1:4">
      <c r="A7689" s="268">
        <v>34753</v>
      </c>
      <c r="B7689" s="267" t="s">
        <v>8050</v>
      </c>
      <c r="C7689" s="268" t="s">
        <v>1320</v>
      </c>
      <c r="D7689" s="269">
        <v>0.47</v>
      </c>
    </row>
    <row r="7690" spans="1:4">
      <c r="A7690" s="268">
        <v>420</v>
      </c>
      <c r="B7690" s="267" t="s">
        <v>8051</v>
      </c>
      <c r="C7690" s="268" t="s">
        <v>1323</v>
      </c>
      <c r="D7690" s="269">
        <v>20.75</v>
      </c>
    </row>
    <row r="7691" spans="1:4">
      <c r="A7691" s="268">
        <v>12327</v>
      </c>
      <c r="B7691" s="267" t="s">
        <v>8052</v>
      </c>
      <c r="C7691" s="268" t="s">
        <v>1323</v>
      </c>
      <c r="D7691" s="269">
        <v>24.72</v>
      </c>
    </row>
    <row r="7692" spans="1:4">
      <c r="A7692" s="268">
        <v>36148</v>
      </c>
      <c r="B7692" s="267" t="s">
        <v>8053</v>
      </c>
      <c r="C7692" s="268" t="s">
        <v>1323</v>
      </c>
      <c r="D7692" s="269">
        <v>54</v>
      </c>
    </row>
    <row r="7693" spans="1:4">
      <c r="A7693" s="268">
        <v>12329</v>
      </c>
      <c r="B7693" s="267" t="s">
        <v>8054</v>
      </c>
      <c r="C7693" s="268" t="s">
        <v>1320</v>
      </c>
      <c r="D7693" s="269">
        <v>75.569999999999993</v>
      </c>
    </row>
    <row r="7694" spans="1:4">
      <c r="A7694" s="268">
        <v>1339</v>
      </c>
      <c r="B7694" s="267" t="s">
        <v>8055</v>
      </c>
      <c r="C7694" s="268" t="s">
        <v>1320</v>
      </c>
      <c r="D7694" s="269">
        <v>26.08</v>
      </c>
    </row>
    <row r="7695" spans="1:4">
      <c r="A7695" s="268">
        <v>11849</v>
      </c>
      <c r="B7695" s="267" t="s">
        <v>8056</v>
      </c>
      <c r="C7695" s="268" t="s">
        <v>1322</v>
      </c>
      <c r="D7695" s="269">
        <v>9.2200000000000006</v>
      </c>
    </row>
    <row r="7696" spans="1:4">
      <c r="A7696" s="268">
        <v>37418</v>
      </c>
      <c r="B7696" s="267" t="s">
        <v>8057</v>
      </c>
      <c r="C7696" s="268" t="s">
        <v>1323</v>
      </c>
      <c r="D7696" s="269">
        <v>15.12</v>
      </c>
    </row>
    <row r="7697" spans="1:4">
      <c r="A7697" s="268">
        <v>37419</v>
      </c>
      <c r="B7697" s="267" t="s">
        <v>8058</v>
      </c>
      <c r="C7697" s="268" t="s">
        <v>1323</v>
      </c>
      <c r="D7697" s="269">
        <v>15.53</v>
      </c>
    </row>
    <row r="7698" spans="1:4">
      <c r="A7698" s="268">
        <v>1427</v>
      </c>
      <c r="B7698" s="267" t="s">
        <v>8059</v>
      </c>
      <c r="C7698" s="268" t="s">
        <v>1323</v>
      </c>
      <c r="D7698" s="269">
        <v>15.19</v>
      </c>
    </row>
    <row r="7699" spans="1:4">
      <c r="A7699" s="268">
        <v>1402</v>
      </c>
      <c r="B7699" s="267" t="s">
        <v>8060</v>
      </c>
      <c r="C7699" s="268" t="s">
        <v>1323</v>
      </c>
      <c r="D7699" s="269">
        <v>5.26</v>
      </c>
    </row>
    <row r="7700" spans="1:4">
      <c r="A7700" s="268">
        <v>1420</v>
      </c>
      <c r="B7700" s="267" t="s">
        <v>8061</v>
      </c>
      <c r="C7700" s="268" t="s">
        <v>1323</v>
      </c>
      <c r="D7700" s="269">
        <v>6.76</v>
      </c>
    </row>
    <row r="7701" spans="1:4">
      <c r="A7701" s="268">
        <v>1419</v>
      </c>
      <c r="B7701" s="267" t="s">
        <v>8062</v>
      </c>
      <c r="C7701" s="268" t="s">
        <v>1323</v>
      </c>
      <c r="D7701" s="269">
        <v>8.16</v>
      </c>
    </row>
    <row r="7702" spans="1:4">
      <c r="A7702" s="268">
        <v>1414</v>
      </c>
      <c r="B7702" s="267" t="s">
        <v>8063</v>
      </c>
      <c r="C7702" s="268" t="s">
        <v>1323</v>
      </c>
      <c r="D7702" s="269">
        <v>7.99</v>
      </c>
    </row>
    <row r="7703" spans="1:4">
      <c r="A7703" s="268">
        <v>1413</v>
      </c>
      <c r="B7703" s="267" t="s">
        <v>8064</v>
      </c>
      <c r="C7703" s="268" t="s">
        <v>1323</v>
      </c>
      <c r="D7703" s="269">
        <v>11.8</v>
      </c>
    </row>
    <row r="7704" spans="1:4">
      <c r="A7704" s="268">
        <v>1412</v>
      </c>
      <c r="B7704" s="267" t="s">
        <v>8065</v>
      </c>
      <c r="C7704" s="268" t="s">
        <v>1323</v>
      </c>
      <c r="D7704" s="269">
        <v>10</v>
      </c>
    </row>
    <row r="7705" spans="1:4">
      <c r="A7705" s="268">
        <v>1411</v>
      </c>
      <c r="B7705" s="267" t="s">
        <v>8066</v>
      </c>
      <c r="C7705" s="268" t="s">
        <v>1323</v>
      </c>
      <c r="D7705" s="269">
        <v>18.190000000000001</v>
      </c>
    </row>
    <row r="7706" spans="1:4">
      <c r="A7706" s="268">
        <v>1406</v>
      </c>
      <c r="B7706" s="267" t="s">
        <v>8067</v>
      </c>
      <c r="C7706" s="268" t="s">
        <v>1323</v>
      </c>
      <c r="D7706" s="269">
        <v>12.06</v>
      </c>
    </row>
    <row r="7707" spans="1:4">
      <c r="A7707" s="268">
        <v>1407</v>
      </c>
      <c r="B7707" s="267" t="s">
        <v>8068</v>
      </c>
      <c r="C7707" s="268" t="s">
        <v>1323</v>
      </c>
      <c r="D7707" s="269">
        <v>15.04</v>
      </c>
    </row>
    <row r="7708" spans="1:4">
      <c r="A7708" s="268">
        <v>1404</v>
      </c>
      <c r="B7708" s="267" t="s">
        <v>8069</v>
      </c>
      <c r="C7708" s="268" t="s">
        <v>1323</v>
      </c>
      <c r="D7708" s="269">
        <v>15.99</v>
      </c>
    </row>
    <row r="7709" spans="1:4">
      <c r="A7709" s="268">
        <v>11281</v>
      </c>
      <c r="B7709" s="267" t="s">
        <v>8070</v>
      </c>
      <c r="C7709" s="268" t="s">
        <v>1323</v>
      </c>
      <c r="D7709" s="270">
        <v>10197.5</v>
      </c>
    </row>
    <row r="7710" spans="1:4">
      <c r="A7710" s="268">
        <v>40699</v>
      </c>
      <c r="B7710" s="267" t="s">
        <v>8071</v>
      </c>
      <c r="C7710" s="268" t="s">
        <v>1323</v>
      </c>
      <c r="D7710" s="270">
        <v>5712.36</v>
      </c>
    </row>
    <row r="7711" spans="1:4">
      <c r="A7711" s="268">
        <v>40701</v>
      </c>
      <c r="B7711" s="267" t="s">
        <v>8072</v>
      </c>
      <c r="C7711" s="268" t="s">
        <v>1323</v>
      </c>
      <c r="D7711" s="270">
        <v>101002.31</v>
      </c>
    </row>
    <row r="7712" spans="1:4">
      <c r="A7712" s="268">
        <v>1442</v>
      </c>
      <c r="B7712" s="267" t="s">
        <v>8073</v>
      </c>
      <c r="C7712" s="268" t="s">
        <v>1323</v>
      </c>
      <c r="D7712" s="270">
        <v>8560.7199999999993</v>
      </c>
    </row>
    <row r="7713" spans="1:4">
      <c r="A7713" s="268">
        <v>13457</v>
      </c>
      <c r="B7713" s="267" t="s">
        <v>8074</v>
      </c>
      <c r="C7713" s="268" t="s">
        <v>1323</v>
      </c>
      <c r="D7713" s="270">
        <v>7389.49</v>
      </c>
    </row>
    <row r="7714" spans="1:4">
      <c r="A7714" s="268">
        <v>40700</v>
      </c>
      <c r="B7714" s="267" t="s">
        <v>8075</v>
      </c>
      <c r="C7714" s="268" t="s">
        <v>1323</v>
      </c>
      <c r="D7714" s="270">
        <v>13297.62</v>
      </c>
    </row>
    <row r="7715" spans="1:4">
      <c r="A7715" s="268">
        <v>13458</v>
      </c>
      <c r="B7715" s="267" t="s">
        <v>8076</v>
      </c>
      <c r="C7715" s="268" t="s">
        <v>1323</v>
      </c>
      <c r="D7715" s="270">
        <v>12636.03</v>
      </c>
    </row>
    <row r="7716" spans="1:4">
      <c r="A7716" s="268">
        <v>36524</v>
      </c>
      <c r="B7716" s="267" t="s">
        <v>8077</v>
      </c>
      <c r="C7716" s="268" t="s">
        <v>1323</v>
      </c>
      <c r="D7716" s="270">
        <v>71727.460000000006</v>
      </c>
    </row>
    <row r="7717" spans="1:4">
      <c r="A7717" s="268">
        <v>36526</v>
      </c>
      <c r="B7717" s="267" t="s">
        <v>8078</v>
      </c>
      <c r="C7717" s="268" t="s">
        <v>1323</v>
      </c>
      <c r="D7717" s="270">
        <v>57800.91</v>
      </c>
    </row>
    <row r="7718" spans="1:4">
      <c r="A7718" s="268">
        <v>36523</v>
      </c>
      <c r="B7718" s="267" t="s">
        <v>8079</v>
      </c>
      <c r="C7718" s="268" t="s">
        <v>1323</v>
      </c>
      <c r="D7718" s="270">
        <v>123743.95</v>
      </c>
    </row>
    <row r="7719" spans="1:4">
      <c r="A7719" s="268">
        <v>36527</v>
      </c>
      <c r="B7719" s="267" t="s">
        <v>8080</v>
      </c>
      <c r="C7719" s="268" t="s">
        <v>1323</v>
      </c>
      <c r="D7719" s="270">
        <v>134411.42000000001</v>
      </c>
    </row>
    <row r="7720" spans="1:4">
      <c r="A7720" s="268">
        <v>13803</v>
      </c>
      <c r="B7720" s="267" t="s">
        <v>8081</v>
      </c>
      <c r="C7720" s="268" t="s">
        <v>1323</v>
      </c>
      <c r="D7720" s="270">
        <v>48602</v>
      </c>
    </row>
    <row r="7721" spans="1:4">
      <c r="A7721" s="268">
        <v>38642</v>
      </c>
      <c r="B7721" s="267" t="s">
        <v>8082</v>
      </c>
      <c r="C7721" s="268" t="s">
        <v>1323</v>
      </c>
      <c r="D7721" s="270">
        <v>31294.42</v>
      </c>
    </row>
    <row r="7722" spans="1:4">
      <c r="A7722" s="268">
        <v>36522</v>
      </c>
      <c r="B7722" s="267" t="s">
        <v>8083</v>
      </c>
      <c r="C7722" s="268" t="s">
        <v>1323</v>
      </c>
      <c r="D7722" s="270">
        <v>36395.040000000001</v>
      </c>
    </row>
    <row r="7723" spans="1:4">
      <c r="A7723" s="268">
        <v>36525</v>
      </c>
      <c r="B7723" s="267" t="s">
        <v>8084</v>
      </c>
      <c r="C7723" s="268" t="s">
        <v>1323</v>
      </c>
      <c r="D7723" s="270">
        <v>48741.46</v>
      </c>
    </row>
    <row r="7724" spans="1:4">
      <c r="A7724" s="268">
        <v>41991</v>
      </c>
      <c r="B7724" s="267" t="s">
        <v>8085</v>
      </c>
      <c r="C7724" s="268" t="s">
        <v>1323</v>
      </c>
      <c r="D7724" s="270">
        <v>1801.06</v>
      </c>
    </row>
    <row r="7725" spans="1:4">
      <c r="A7725" s="268">
        <v>34348</v>
      </c>
      <c r="B7725" s="267" t="s">
        <v>8086</v>
      </c>
      <c r="C7725" s="268" t="s">
        <v>1327</v>
      </c>
      <c r="D7725" s="269">
        <v>28.82</v>
      </c>
    </row>
    <row r="7726" spans="1:4">
      <c r="A7726" s="268">
        <v>34347</v>
      </c>
      <c r="B7726" s="267" t="s">
        <v>8087</v>
      </c>
      <c r="C7726" s="268" t="s">
        <v>1327</v>
      </c>
      <c r="D7726" s="269">
        <v>14.89</v>
      </c>
    </row>
    <row r="7727" spans="1:4">
      <c r="A7727" s="268">
        <v>11146</v>
      </c>
      <c r="B7727" s="267" t="s">
        <v>8088</v>
      </c>
      <c r="C7727" s="268" t="s">
        <v>1321</v>
      </c>
      <c r="D7727" s="269">
        <v>351.94</v>
      </c>
    </row>
    <row r="7728" spans="1:4">
      <c r="A7728" s="268">
        <v>11147</v>
      </c>
      <c r="B7728" s="267" t="s">
        <v>8089</v>
      </c>
      <c r="C7728" s="268" t="s">
        <v>1321</v>
      </c>
      <c r="D7728" s="269">
        <v>364.98</v>
      </c>
    </row>
    <row r="7729" spans="1:4">
      <c r="A7729" s="268">
        <v>34872</v>
      </c>
      <c r="B7729" s="267" t="s">
        <v>8090</v>
      </c>
      <c r="C7729" s="268" t="s">
        <v>1321</v>
      </c>
      <c r="D7729" s="269">
        <v>378.01</v>
      </c>
    </row>
    <row r="7730" spans="1:4">
      <c r="A7730" s="268">
        <v>34491</v>
      </c>
      <c r="B7730" s="267" t="s">
        <v>8091</v>
      </c>
      <c r="C7730" s="268" t="s">
        <v>1321</v>
      </c>
      <c r="D7730" s="269">
        <v>385.66</v>
      </c>
    </row>
    <row r="7731" spans="1:4">
      <c r="A7731" s="268">
        <v>34770</v>
      </c>
      <c r="B7731" s="267" t="s">
        <v>8092</v>
      </c>
      <c r="C7731" s="268" t="s">
        <v>1330</v>
      </c>
      <c r="D7731" s="269">
        <v>283.54000000000002</v>
      </c>
    </row>
    <row r="7732" spans="1:4">
      <c r="A7732" s="268">
        <v>1518</v>
      </c>
      <c r="B7732" s="267" t="s">
        <v>8093</v>
      </c>
      <c r="C7732" s="268" t="s">
        <v>1330</v>
      </c>
      <c r="D7732" s="269">
        <v>306</v>
      </c>
    </row>
    <row r="7733" spans="1:4">
      <c r="A7733" s="268">
        <v>41965</v>
      </c>
      <c r="B7733" s="267" t="s">
        <v>8094</v>
      </c>
      <c r="C7733" s="268" t="s">
        <v>1330</v>
      </c>
      <c r="D7733" s="269">
        <v>296.45</v>
      </c>
    </row>
    <row r="7734" spans="1:4">
      <c r="A7734" s="268">
        <v>34492</v>
      </c>
      <c r="B7734" s="267" t="s">
        <v>8095</v>
      </c>
      <c r="C7734" s="268" t="s">
        <v>1321</v>
      </c>
      <c r="D7734" s="269">
        <v>319.35000000000002</v>
      </c>
    </row>
    <row r="7735" spans="1:4">
      <c r="A7735" s="268">
        <v>1524</v>
      </c>
      <c r="B7735" s="267" t="s">
        <v>8096</v>
      </c>
      <c r="C7735" s="268" t="s">
        <v>1321</v>
      </c>
      <c r="D7735" s="269">
        <v>371.5</v>
      </c>
    </row>
    <row r="7736" spans="1:4">
      <c r="A7736" s="268">
        <v>38404</v>
      </c>
      <c r="B7736" s="267" t="s">
        <v>8097</v>
      </c>
      <c r="C7736" s="268" t="s">
        <v>1321</v>
      </c>
      <c r="D7736" s="269">
        <v>392.1</v>
      </c>
    </row>
    <row r="7737" spans="1:4">
      <c r="A7737" s="268">
        <v>39849</v>
      </c>
      <c r="B7737" s="267" t="s">
        <v>8098</v>
      </c>
      <c r="C7737" s="268" t="s">
        <v>1321</v>
      </c>
      <c r="D7737" s="269">
        <v>391.26</v>
      </c>
    </row>
    <row r="7738" spans="1:4">
      <c r="A7738" s="268">
        <v>38464</v>
      </c>
      <c r="B7738" s="267" t="s">
        <v>8099</v>
      </c>
      <c r="C7738" s="268" t="s">
        <v>1321</v>
      </c>
      <c r="D7738" s="269">
        <v>473.66</v>
      </c>
    </row>
    <row r="7739" spans="1:4">
      <c r="A7739" s="268">
        <v>34493</v>
      </c>
      <c r="B7739" s="267" t="s">
        <v>8100</v>
      </c>
      <c r="C7739" s="268" t="s">
        <v>1321</v>
      </c>
      <c r="D7739" s="269">
        <v>331.74</v>
      </c>
    </row>
    <row r="7740" spans="1:4">
      <c r="A7740" s="268">
        <v>1527</v>
      </c>
      <c r="B7740" s="267" t="s">
        <v>8101</v>
      </c>
      <c r="C7740" s="268" t="s">
        <v>1321</v>
      </c>
      <c r="D7740" s="269">
        <v>387.14</v>
      </c>
    </row>
    <row r="7741" spans="1:4">
      <c r="A7741" s="268">
        <v>38405</v>
      </c>
      <c r="B7741" s="267" t="s">
        <v>8102</v>
      </c>
      <c r="C7741" s="268" t="s">
        <v>1321</v>
      </c>
      <c r="D7741" s="269">
        <v>415.63</v>
      </c>
    </row>
    <row r="7742" spans="1:4">
      <c r="A7742" s="268">
        <v>38408</v>
      </c>
      <c r="B7742" s="267" t="s">
        <v>8103</v>
      </c>
      <c r="C7742" s="268" t="s">
        <v>1321</v>
      </c>
      <c r="D7742" s="269">
        <v>432.19</v>
      </c>
    </row>
    <row r="7743" spans="1:4">
      <c r="A7743" s="268">
        <v>34494</v>
      </c>
      <c r="B7743" s="267" t="s">
        <v>8104</v>
      </c>
      <c r="C7743" s="268" t="s">
        <v>1321</v>
      </c>
      <c r="D7743" s="269">
        <v>346.47</v>
      </c>
    </row>
    <row r="7744" spans="1:4">
      <c r="A7744" s="268">
        <v>1525</v>
      </c>
      <c r="B7744" s="267" t="s">
        <v>8105</v>
      </c>
      <c r="C7744" s="268" t="s">
        <v>1321</v>
      </c>
      <c r="D7744" s="269">
        <v>400.17</v>
      </c>
    </row>
    <row r="7745" spans="1:4">
      <c r="A7745" s="268">
        <v>38406</v>
      </c>
      <c r="B7745" s="267" t="s">
        <v>8106</v>
      </c>
      <c r="C7745" s="268" t="s">
        <v>1321</v>
      </c>
      <c r="D7745" s="269">
        <v>436.69</v>
      </c>
    </row>
    <row r="7746" spans="1:4">
      <c r="A7746" s="268">
        <v>38409</v>
      </c>
      <c r="B7746" s="267" t="s">
        <v>8107</v>
      </c>
      <c r="C7746" s="268" t="s">
        <v>1321</v>
      </c>
      <c r="D7746" s="269">
        <v>465.87</v>
      </c>
    </row>
    <row r="7747" spans="1:4">
      <c r="A7747" s="268">
        <v>34495</v>
      </c>
      <c r="B7747" s="267" t="s">
        <v>8108</v>
      </c>
      <c r="C7747" s="268" t="s">
        <v>1321</v>
      </c>
      <c r="D7747" s="269">
        <v>361.26</v>
      </c>
    </row>
    <row r="7748" spans="1:4">
      <c r="A7748" s="268">
        <v>11145</v>
      </c>
      <c r="B7748" s="267" t="s">
        <v>8109</v>
      </c>
      <c r="C7748" s="268" t="s">
        <v>1321</v>
      </c>
      <c r="D7748" s="269">
        <v>414.51</v>
      </c>
    </row>
    <row r="7749" spans="1:4">
      <c r="A7749" s="268">
        <v>34496</v>
      </c>
      <c r="B7749" s="267" t="s">
        <v>8110</v>
      </c>
      <c r="C7749" s="268" t="s">
        <v>1321</v>
      </c>
      <c r="D7749" s="269">
        <v>377.36</v>
      </c>
    </row>
    <row r="7750" spans="1:4">
      <c r="A7750" s="268">
        <v>34479</v>
      </c>
      <c r="B7750" s="267" t="s">
        <v>8111</v>
      </c>
      <c r="C7750" s="268" t="s">
        <v>1321</v>
      </c>
      <c r="D7750" s="269">
        <v>430.15</v>
      </c>
    </row>
    <row r="7751" spans="1:4">
      <c r="A7751" s="268">
        <v>34481</v>
      </c>
      <c r="B7751" s="267" t="s">
        <v>8112</v>
      </c>
      <c r="C7751" s="268" t="s">
        <v>1321</v>
      </c>
      <c r="D7751" s="269">
        <v>483.6</v>
      </c>
    </row>
    <row r="7752" spans="1:4">
      <c r="A7752" s="268">
        <v>34483</v>
      </c>
      <c r="B7752" s="267" t="s">
        <v>8113</v>
      </c>
      <c r="C7752" s="268" t="s">
        <v>1321</v>
      </c>
      <c r="D7752" s="269">
        <v>573.54</v>
      </c>
    </row>
    <row r="7753" spans="1:4">
      <c r="A7753" s="268">
        <v>34485</v>
      </c>
      <c r="B7753" s="267" t="s">
        <v>8114</v>
      </c>
      <c r="C7753" s="268" t="s">
        <v>1321</v>
      </c>
      <c r="D7753" s="269">
        <v>736.48</v>
      </c>
    </row>
    <row r="7754" spans="1:4">
      <c r="A7754" s="268">
        <v>34497</v>
      </c>
      <c r="B7754" s="267" t="s">
        <v>8115</v>
      </c>
      <c r="C7754" s="268" t="s">
        <v>1321</v>
      </c>
      <c r="D7754" s="270">
        <v>1016.73</v>
      </c>
    </row>
    <row r="7755" spans="1:4">
      <c r="A7755" s="268">
        <v>14041</v>
      </c>
      <c r="B7755" s="267" t="s">
        <v>8116</v>
      </c>
      <c r="C7755" s="268" t="s">
        <v>1321</v>
      </c>
      <c r="D7755" s="269">
        <v>318.64999999999998</v>
      </c>
    </row>
    <row r="7756" spans="1:4">
      <c r="A7756" s="268">
        <v>1523</v>
      </c>
      <c r="B7756" s="267" t="s">
        <v>8117</v>
      </c>
      <c r="C7756" s="268" t="s">
        <v>1321</v>
      </c>
      <c r="D7756" s="269">
        <v>321.69</v>
      </c>
    </row>
    <row r="7757" spans="1:4">
      <c r="A7757" s="268">
        <v>14052</v>
      </c>
      <c r="B7757" s="267" t="s">
        <v>8118</v>
      </c>
      <c r="C7757" s="268" t="s">
        <v>1323</v>
      </c>
      <c r="D7757" s="269">
        <v>6.69</v>
      </c>
    </row>
    <row r="7758" spans="1:4">
      <c r="A7758" s="268">
        <v>14054</v>
      </c>
      <c r="B7758" s="267" t="s">
        <v>8119</v>
      </c>
      <c r="C7758" s="268" t="s">
        <v>1323</v>
      </c>
      <c r="D7758" s="269">
        <v>8.6999999999999993</v>
      </c>
    </row>
    <row r="7759" spans="1:4">
      <c r="A7759" s="268">
        <v>14053</v>
      </c>
      <c r="B7759" s="267" t="s">
        <v>8120</v>
      </c>
      <c r="C7759" s="268" t="s">
        <v>1323</v>
      </c>
      <c r="D7759" s="269">
        <v>6.79</v>
      </c>
    </row>
    <row r="7760" spans="1:4">
      <c r="A7760" s="268">
        <v>2558</v>
      </c>
      <c r="B7760" s="267" t="s">
        <v>8121</v>
      </c>
      <c r="C7760" s="268" t="s">
        <v>1323</v>
      </c>
      <c r="D7760" s="269">
        <v>5.1100000000000003</v>
      </c>
    </row>
    <row r="7761" spans="1:4">
      <c r="A7761" s="268">
        <v>2560</v>
      </c>
      <c r="B7761" s="267" t="s">
        <v>8122</v>
      </c>
      <c r="C7761" s="268" t="s">
        <v>1323</v>
      </c>
      <c r="D7761" s="269">
        <v>9</v>
      </c>
    </row>
    <row r="7762" spans="1:4">
      <c r="A7762" s="268">
        <v>2559</v>
      </c>
      <c r="B7762" s="267" t="s">
        <v>8123</v>
      </c>
      <c r="C7762" s="268" t="s">
        <v>1323</v>
      </c>
      <c r="D7762" s="269">
        <v>7.2</v>
      </c>
    </row>
    <row r="7763" spans="1:4">
      <c r="A7763" s="268">
        <v>2592</v>
      </c>
      <c r="B7763" s="267" t="s">
        <v>8124</v>
      </c>
      <c r="C7763" s="268" t="s">
        <v>1323</v>
      </c>
      <c r="D7763" s="269">
        <v>119.36</v>
      </c>
    </row>
    <row r="7764" spans="1:4">
      <c r="A7764" s="268">
        <v>2566</v>
      </c>
      <c r="B7764" s="267" t="s">
        <v>8125</v>
      </c>
      <c r="C7764" s="268" t="s">
        <v>1323</v>
      </c>
      <c r="D7764" s="269">
        <v>12.01</v>
      </c>
    </row>
    <row r="7765" spans="1:4">
      <c r="A7765" s="268">
        <v>2589</v>
      </c>
      <c r="B7765" s="267" t="s">
        <v>8126</v>
      </c>
      <c r="C7765" s="268" t="s">
        <v>1323</v>
      </c>
      <c r="D7765" s="269">
        <v>15.96</v>
      </c>
    </row>
    <row r="7766" spans="1:4">
      <c r="A7766" s="268">
        <v>2591</v>
      </c>
      <c r="B7766" s="267" t="s">
        <v>8127</v>
      </c>
      <c r="C7766" s="268" t="s">
        <v>1323</v>
      </c>
      <c r="D7766" s="269">
        <v>5.82</v>
      </c>
    </row>
    <row r="7767" spans="1:4">
      <c r="A7767" s="268">
        <v>2590</v>
      </c>
      <c r="B7767" s="267" t="s">
        <v>8128</v>
      </c>
      <c r="C7767" s="268" t="s">
        <v>1323</v>
      </c>
      <c r="D7767" s="269">
        <v>9.7899999999999991</v>
      </c>
    </row>
    <row r="7768" spans="1:4">
      <c r="A7768" s="268">
        <v>2567</v>
      </c>
      <c r="B7768" s="267" t="s">
        <v>8129</v>
      </c>
      <c r="C7768" s="268" t="s">
        <v>1323</v>
      </c>
      <c r="D7768" s="269">
        <v>23.42</v>
      </c>
    </row>
    <row r="7769" spans="1:4">
      <c r="A7769" s="268">
        <v>2565</v>
      </c>
      <c r="B7769" s="267" t="s">
        <v>8130</v>
      </c>
      <c r="C7769" s="268" t="s">
        <v>1323</v>
      </c>
      <c r="D7769" s="269">
        <v>5.83</v>
      </c>
    </row>
    <row r="7770" spans="1:4">
      <c r="A7770" s="268">
        <v>2568</v>
      </c>
      <c r="B7770" s="267" t="s">
        <v>8131</v>
      </c>
      <c r="C7770" s="268" t="s">
        <v>1323</v>
      </c>
      <c r="D7770" s="269">
        <v>65.03</v>
      </c>
    </row>
    <row r="7771" spans="1:4">
      <c r="A7771" s="268">
        <v>2594</v>
      </c>
      <c r="B7771" s="267" t="s">
        <v>8132</v>
      </c>
      <c r="C7771" s="268" t="s">
        <v>1323</v>
      </c>
      <c r="D7771" s="269">
        <v>108.33</v>
      </c>
    </row>
    <row r="7772" spans="1:4">
      <c r="A7772" s="268">
        <v>2587</v>
      </c>
      <c r="B7772" s="267" t="s">
        <v>8133</v>
      </c>
      <c r="C7772" s="268" t="s">
        <v>1323</v>
      </c>
      <c r="D7772" s="269">
        <v>18.46</v>
      </c>
    </row>
    <row r="7773" spans="1:4">
      <c r="A7773" s="268">
        <v>2588</v>
      </c>
      <c r="B7773" s="267" t="s">
        <v>8134</v>
      </c>
      <c r="C7773" s="268" t="s">
        <v>1323</v>
      </c>
      <c r="D7773" s="269">
        <v>14.66</v>
      </c>
    </row>
    <row r="7774" spans="1:4">
      <c r="A7774" s="268">
        <v>2569</v>
      </c>
      <c r="B7774" s="267" t="s">
        <v>8135</v>
      </c>
      <c r="C7774" s="268" t="s">
        <v>1323</v>
      </c>
      <c r="D7774" s="269">
        <v>5.65</v>
      </c>
    </row>
    <row r="7775" spans="1:4">
      <c r="A7775" s="268">
        <v>2570</v>
      </c>
      <c r="B7775" s="267" t="s">
        <v>8136</v>
      </c>
      <c r="C7775" s="268" t="s">
        <v>1323</v>
      </c>
      <c r="D7775" s="269">
        <v>9.4700000000000006</v>
      </c>
    </row>
    <row r="7776" spans="1:4">
      <c r="A7776" s="268">
        <v>2571</v>
      </c>
      <c r="B7776" s="267" t="s">
        <v>8137</v>
      </c>
      <c r="C7776" s="268" t="s">
        <v>1323</v>
      </c>
      <c r="D7776" s="269">
        <v>28.12</v>
      </c>
    </row>
    <row r="7777" spans="1:4">
      <c r="A7777" s="268">
        <v>2593</v>
      </c>
      <c r="B7777" s="267" t="s">
        <v>8138</v>
      </c>
      <c r="C7777" s="268" t="s">
        <v>1323</v>
      </c>
      <c r="D7777" s="269">
        <v>6.02</v>
      </c>
    </row>
    <row r="7778" spans="1:4">
      <c r="A7778" s="268">
        <v>2572</v>
      </c>
      <c r="B7778" s="267" t="s">
        <v>8139</v>
      </c>
      <c r="C7778" s="268" t="s">
        <v>1323</v>
      </c>
      <c r="D7778" s="269">
        <v>83.16</v>
      </c>
    </row>
    <row r="7779" spans="1:4">
      <c r="A7779" s="268">
        <v>2595</v>
      </c>
      <c r="B7779" s="267" t="s">
        <v>8140</v>
      </c>
      <c r="C7779" s="268" t="s">
        <v>1323</v>
      </c>
      <c r="D7779" s="269">
        <v>129.75</v>
      </c>
    </row>
    <row r="7780" spans="1:4">
      <c r="A7780" s="268">
        <v>2576</v>
      </c>
      <c r="B7780" s="267" t="s">
        <v>8141</v>
      </c>
      <c r="C7780" s="268" t="s">
        <v>1323</v>
      </c>
      <c r="D7780" s="269">
        <v>22.12</v>
      </c>
    </row>
    <row r="7781" spans="1:4">
      <c r="A7781" s="268">
        <v>2575</v>
      </c>
      <c r="B7781" s="267" t="s">
        <v>8142</v>
      </c>
      <c r="C7781" s="268" t="s">
        <v>1323</v>
      </c>
      <c r="D7781" s="269">
        <v>16.62</v>
      </c>
    </row>
    <row r="7782" spans="1:4">
      <c r="A7782" s="268">
        <v>2573</v>
      </c>
      <c r="B7782" s="267" t="s">
        <v>8143</v>
      </c>
      <c r="C7782" s="268" t="s">
        <v>1323</v>
      </c>
      <c r="D7782" s="269">
        <v>6.9</v>
      </c>
    </row>
    <row r="7783" spans="1:4">
      <c r="A7783" s="268">
        <v>2586</v>
      </c>
      <c r="B7783" s="267" t="s">
        <v>8144</v>
      </c>
      <c r="C7783" s="268" t="s">
        <v>1323</v>
      </c>
      <c r="D7783" s="269">
        <v>11.19</v>
      </c>
    </row>
    <row r="7784" spans="1:4">
      <c r="A7784" s="268">
        <v>2577</v>
      </c>
      <c r="B7784" s="267" t="s">
        <v>8145</v>
      </c>
      <c r="C7784" s="268" t="s">
        <v>1323</v>
      </c>
      <c r="D7784" s="269">
        <v>29.97</v>
      </c>
    </row>
    <row r="7785" spans="1:4">
      <c r="A7785" s="268">
        <v>2574</v>
      </c>
      <c r="B7785" s="267" t="s">
        <v>8146</v>
      </c>
      <c r="C7785" s="268" t="s">
        <v>1323</v>
      </c>
      <c r="D7785" s="269">
        <v>6.95</v>
      </c>
    </row>
    <row r="7786" spans="1:4">
      <c r="A7786" s="268">
        <v>2578</v>
      </c>
      <c r="B7786" s="267" t="s">
        <v>8147</v>
      </c>
      <c r="C7786" s="268" t="s">
        <v>1323</v>
      </c>
      <c r="D7786" s="269">
        <v>93.57</v>
      </c>
    </row>
    <row r="7787" spans="1:4">
      <c r="A7787" s="268">
        <v>2585</v>
      </c>
      <c r="B7787" s="267" t="s">
        <v>8148</v>
      </c>
      <c r="C7787" s="268" t="s">
        <v>1323</v>
      </c>
      <c r="D7787" s="269">
        <v>128.4</v>
      </c>
    </row>
    <row r="7788" spans="1:4">
      <c r="A7788" s="268">
        <v>12008</v>
      </c>
      <c r="B7788" s="267" t="s">
        <v>8149</v>
      </c>
      <c r="C7788" s="268" t="s">
        <v>1323</v>
      </c>
      <c r="D7788" s="269">
        <v>68.89</v>
      </c>
    </row>
    <row r="7789" spans="1:4">
      <c r="A7789" s="268">
        <v>2582</v>
      </c>
      <c r="B7789" s="267" t="s">
        <v>8150</v>
      </c>
      <c r="C7789" s="268" t="s">
        <v>1323</v>
      </c>
      <c r="D7789" s="269">
        <v>20.51</v>
      </c>
    </row>
    <row r="7790" spans="1:4">
      <c r="A7790" s="268">
        <v>2597</v>
      </c>
      <c r="B7790" s="267" t="s">
        <v>8151</v>
      </c>
      <c r="C7790" s="268" t="s">
        <v>1323</v>
      </c>
      <c r="D7790" s="269">
        <v>17.579999999999998</v>
      </c>
    </row>
    <row r="7791" spans="1:4">
      <c r="A7791" s="268">
        <v>2579</v>
      </c>
      <c r="B7791" s="267" t="s">
        <v>8152</v>
      </c>
      <c r="C7791" s="268" t="s">
        <v>1323</v>
      </c>
      <c r="D7791" s="269">
        <v>8.3699999999999992</v>
      </c>
    </row>
    <row r="7792" spans="1:4">
      <c r="A7792" s="268">
        <v>2581</v>
      </c>
      <c r="B7792" s="267" t="s">
        <v>8153</v>
      </c>
      <c r="C7792" s="268" t="s">
        <v>1323</v>
      </c>
      <c r="D7792" s="269">
        <v>10.71</v>
      </c>
    </row>
    <row r="7793" spans="1:4">
      <c r="A7793" s="268">
        <v>2596</v>
      </c>
      <c r="B7793" s="267" t="s">
        <v>8154</v>
      </c>
      <c r="C7793" s="268" t="s">
        <v>1323</v>
      </c>
      <c r="D7793" s="269">
        <v>31.68</v>
      </c>
    </row>
    <row r="7794" spans="1:4">
      <c r="A7794" s="268">
        <v>2580</v>
      </c>
      <c r="B7794" s="267" t="s">
        <v>8155</v>
      </c>
      <c r="C7794" s="268" t="s">
        <v>1323</v>
      </c>
      <c r="D7794" s="269">
        <v>9.17</v>
      </c>
    </row>
    <row r="7795" spans="1:4">
      <c r="A7795" s="268">
        <v>2583</v>
      </c>
      <c r="B7795" s="267" t="s">
        <v>8156</v>
      </c>
      <c r="C7795" s="268" t="s">
        <v>1323</v>
      </c>
      <c r="D7795" s="269">
        <v>77.05</v>
      </c>
    </row>
    <row r="7796" spans="1:4">
      <c r="A7796" s="268">
        <v>2584</v>
      </c>
      <c r="B7796" s="267" t="s">
        <v>8157</v>
      </c>
      <c r="C7796" s="268" t="s">
        <v>1323</v>
      </c>
      <c r="D7796" s="269">
        <v>128.27000000000001</v>
      </c>
    </row>
    <row r="7797" spans="1:4">
      <c r="A7797" s="268">
        <v>12010</v>
      </c>
      <c r="B7797" s="267" t="s">
        <v>8158</v>
      </c>
      <c r="C7797" s="268" t="s">
        <v>1323</v>
      </c>
      <c r="D7797" s="269">
        <v>6.43</v>
      </c>
    </row>
    <row r="7798" spans="1:4">
      <c r="A7798" s="268">
        <v>39329</v>
      </c>
      <c r="B7798" s="267" t="s">
        <v>8159</v>
      </c>
      <c r="C7798" s="268" t="s">
        <v>1323</v>
      </c>
      <c r="D7798" s="269">
        <v>6.72</v>
      </c>
    </row>
    <row r="7799" spans="1:4">
      <c r="A7799" s="268">
        <v>39330</v>
      </c>
      <c r="B7799" s="267" t="s">
        <v>8160</v>
      </c>
      <c r="C7799" s="268" t="s">
        <v>1323</v>
      </c>
      <c r="D7799" s="269">
        <v>7.07</v>
      </c>
    </row>
    <row r="7800" spans="1:4">
      <c r="A7800" s="268">
        <v>39332</v>
      </c>
      <c r="B7800" s="267" t="s">
        <v>8161</v>
      </c>
      <c r="C7800" s="268" t="s">
        <v>1323</v>
      </c>
      <c r="D7800" s="269">
        <v>7.9</v>
      </c>
    </row>
    <row r="7801" spans="1:4">
      <c r="A7801" s="268">
        <v>39331</v>
      </c>
      <c r="B7801" s="267" t="s">
        <v>8162</v>
      </c>
      <c r="C7801" s="268" t="s">
        <v>1323</v>
      </c>
      <c r="D7801" s="269">
        <v>6.29</v>
      </c>
    </row>
    <row r="7802" spans="1:4">
      <c r="A7802" s="268">
        <v>39333</v>
      </c>
      <c r="B7802" s="267" t="s">
        <v>8163</v>
      </c>
      <c r="C7802" s="268" t="s">
        <v>1323</v>
      </c>
      <c r="D7802" s="269">
        <v>6.13</v>
      </c>
    </row>
    <row r="7803" spans="1:4">
      <c r="A7803" s="268">
        <v>39335</v>
      </c>
      <c r="B7803" s="267" t="s">
        <v>8164</v>
      </c>
      <c r="C7803" s="268" t="s">
        <v>1323</v>
      </c>
      <c r="D7803" s="269">
        <v>7.1</v>
      </c>
    </row>
    <row r="7804" spans="1:4">
      <c r="A7804" s="268">
        <v>39334</v>
      </c>
      <c r="B7804" s="267" t="s">
        <v>8165</v>
      </c>
      <c r="C7804" s="268" t="s">
        <v>1323</v>
      </c>
      <c r="D7804" s="269">
        <v>5.64</v>
      </c>
    </row>
    <row r="7805" spans="1:4">
      <c r="A7805" s="268">
        <v>12016</v>
      </c>
      <c r="B7805" s="267" t="s">
        <v>8166</v>
      </c>
      <c r="C7805" s="268" t="s">
        <v>1323</v>
      </c>
      <c r="D7805" s="269">
        <v>7.08</v>
      </c>
    </row>
    <row r="7806" spans="1:4">
      <c r="A7806" s="268">
        <v>12015</v>
      </c>
      <c r="B7806" s="267" t="s">
        <v>8167</v>
      </c>
      <c r="C7806" s="268" t="s">
        <v>1323</v>
      </c>
      <c r="D7806" s="269">
        <v>8.24</v>
      </c>
    </row>
    <row r="7807" spans="1:4">
      <c r="A7807" s="268">
        <v>12020</v>
      </c>
      <c r="B7807" s="267" t="s">
        <v>8168</v>
      </c>
      <c r="C7807" s="268" t="s">
        <v>1323</v>
      </c>
      <c r="D7807" s="269">
        <v>7.08</v>
      </c>
    </row>
    <row r="7808" spans="1:4">
      <c r="A7808" s="268">
        <v>12019</v>
      </c>
      <c r="B7808" s="267" t="s">
        <v>8169</v>
      </c>
      <c r="C7808" s="268" t="s">
        <v>1323</v>
      </c>
      <c r="D7808" s="269">
        <v>8.24</v>
      </c>
    </row>
    <row r="7809" spans="1:4">
      <c r="A7809" s="268">
        <v>39336</v>
      </c>
      <c r="B7809" s="267" t="s">
        <v>8170</v>
      </c>
      <c r="C7809" s="268" t="s">
        <v>1323</v>
      </c>
      <c r="D7809" s="269">
        <v>7.07</v>
      </c>
    </row>
    <row r="7810" spans="1:4">
      <c r="A7810" s="268">
        <v>39338</v>
      </c>
      <c r="B7810" s="267" t="s">
        <v>8171</v>
      </c>
      <c r="C7810" s="268" t="s">
        <v>1323</v>
      </c>
      <c r="D7810" s="269">
        <v>7.9</v>
      </c>
    </row>
    <row r="7811" spans="1:4">
      <c r="A7811" s="268">
        <v>39337</v>
      </c>
      <c r="B7811" s="267" t="s">
        <v>8172</v>
      </c>
      <c r="C7811" s="268" t="s">
        <v>1323</v>
      </c>
      <c r="D7811" s="269">
        <v>6.29</v>
      </c>
    </row>
    <row r="7812" spans="1:4">
      <c r="A7812" s="268">
        <v>39341</v>
      </c>
      <c r="B7812" s="267" t="s">
        <v>8173</v>
      </c>
      <c r="C7812" s="268" t="s">
        <v>1323</v>
      </c>
      <c r="D7812" s="269">
        <v>10.3</v>
      </c>
    </row>
    <row r="7813" spans="1:4">
      <c r="A7813" s="268">
        <v>39340</v>
      </c>
      <c r="B7813" s="267" t="s">
        <v>8174</v>
      </c>
      <c r="C7813" s="268" t="s">
        <v>1323</v>
      </c>
      <c r="D7813" s="269">
        <v>7.56</v>
      </c>
    </row>
    <row r="7814" spans="1:4">
      <c r="A7814" s="268">
        <v>12025</v>
      </c>
      <c r="B7814" s="267" t="s">
        <v>8175</v>
      </c>
      <c r="C7814" s="268" t="s">
        <v>1323</v>
      </c>
      <c r="D7814" s="269">
        <v>7.81</v>
      </c>
    </row>
    <row r="7815" spans="1:4">
      <c r="A7815" s="268">
        <v>39342</v>
      </c>
      <c r="B7815" s="267" t="s">
        <v>8176</v>
      </c>
      <c r="C7815" s="268" t="s">
        <v>1323</v>
      </c>
      <c r="D7815" s="269">
        <v>10.3</v>
      </c>
    </row>
    <row r="7816" spans="1:4">
      <c r="A7816" s="268">
        <v>39343</v>
      </c>
      <c r="B7816" s="267" t="s">
        <v>8177</v>
      </c>
      <c r="C7816" s="268" t="s">
        <v>1323</v>
      </c>
      <c r="D7816" s="269">
        <v>8.6999999999999993</v>
      </c>
    </row>
    <row r="7817" spans="1:4">
      <c r="A7817" s="268">
        <v>39345</v>
      </c>
      <c r="B7817" s="267" t="s">
        <v>8178</v>
      </c>
      <c r="C7817" s="268" t="s">
        <v>1323</v>
      </c>
      <c r="D7817" s="269">
        <v>11.77</v>
      </c>
    </row>
    <row r="7818" spans="1:4">
      <c r="A7818" s="268">
        <v>39344</v>
      </c>
      <c r="B7818" s="267" t="s">
        <v>8179</v>
      </c>
      <c r="C7818" s="268" t="s">
        <v>1323</v>
      </c>
      <c r="D7818" s="269">
        <v>8.41</v>
      </c>
    </row>
    <row r="7819" spans="1:4">
      <c r="A7819" s="268">
        <v>12623</v>
      </c>
      <c r="B7819" s="267" t="s">
        <v>8180</v>
      </c>
      <c r="C7819" s="268" t="s">
        <v>1327</v>
      </c>
      <c r="D7819" s="269">
        <v>11.43</v>
      </c>
    </row>
    <row r="7820" spans="1:4">
      <c r="A7820" s="268">
        <v>34498</v>
      </c>
      <c r="B7820" s="267" t="s">
        <v>8181</v>
      </c>
      <c r="C7820" s="268" t="s">
        <v>1323</v>
      </c>
      <c r="D7820" s="269">
        <v>68.89</v>
      </c>
    </row>
    <row r="7821" spans="1:4">
      <c r="A7821" s="268">
        <v>13244</v>
      </c>
      <c r="B7821" s="267" t="s">
        <v>8182</v>
      </c>
      <c r="C7821" s="268" t="s">
        <v>1323</v>
      </c>
      <c r="D7821" s="269">
        <v>29</v>
      </c>
    </row>
    <row r="7822" spans="1:4">
      <c r="A7822" s="268">
        <v>38998</v>
      </c>
      <c r="B7822" s="267" t="s">
        <v>8183</v>
      </c>
      <c r="C7822" s="268" t="s">
        <v>1323</v>
      </c>
      <c r="D7822" s="269">
        <v>7.02</v>
      </c>
    </row>
    <row r="7823" spans="1:4">
      <c r="A7823" s="268">
        <v>38999</v>
      </c>
      <c r="B7823" s="267" t="s">
        <v>8184</v>
      </c>
      <c r="C7823" s="268" t="s">
        <v>1323</v>
      </c>
      <c r="D7823" s="269">
        <v>11.61</v>
      </c>
    </row>
    <row r="7824" spans="1:4">
      <c r="A7824" s="268">
        <v>38996</v>
      </c>
      <c r="B7824" s="267" t="s">
        <v>8185</v>
      </c>
      <c r="C7824" s="268" t="s">
        <v>1323</v>
      </c>
      <c r="D7824" s="269">
        <v>10.14</v>
      </c>
    </row>
    <row r="7825" spans="1:4">
      <c r="A7825" s="268">
        <v>38997</v>
      </c>
      <c r="B7825" s="267" t="s">
        <v>8186</v>
      </c>
      <c r="C7825" s="268" t="s">
        <v>1323</v>
      </c>
      <c r="D7825" s="269">
        <v>16.41</v>
      </c>
    </row>
    <row r="7826" spans="1:4">
      <c r="A7826" s="268">
        <v>39862</v>
      </c>
      <c r="B7826" s="267" t="s">
        <v>8187</v>
      </c>
      <c r="C7826" s="268" t="s">
        <v>1323</v>
      </c>
      <c r="D7826" s="269">
        <v>7.76</v>
      </c>
    </row>
    <row r="7827" spans="1:4">
      <c r="A7827" s="268">
        <v>39863</v>
      </c>
      <c r="B7827" s="267" t="s">
        <v>8188</v>
      </c>
      <c r="C7827" s="268" t="s">
        <v>1323</v>
      </c>
      <c r="D7827" s="269">
        <v>7.86</v>
      </c>
    </row>
    <row r="7828" spans="1:4">
      <c r="A7828" s="268">
        <v>39864</v>
      </c>
      <c r="B7828" s="267" t="s">
        <v>8189</v>
      </c>
      <c r="C7828" s="268" t="s">
        <v>1323</v>
      </c>
      <c r="D7828" s="269">
        <v>9.76</v>
      </c>
    </row>
    <row r="7829" spans="1:4">
      <c r="A7829" s="268">
        <v>39865</v>
      </c>
      <c r="B7829" s="267" t="s">
        <v>8190</v>
      </c>
      <c r="C7829" s="268" t="s">
        <v>1323</v>
      </c>
      <c r="D7829" s="269">
        <v>13.76</v>
      </c>
    </row>
    <row r="7830" spans="1:4">
      <c r="A7830" s="268">
        <v>2517</v>
      </c>
      <c r="B7830" s="267" t="s">
        <v>8191</v>
      </c>
      <c r="C7830" s="268" t="s">
        <v>1323</v>
      </c>
      <c r="D7830" s="269">
        <v>12.78</v>
      </c>
    </row>
    <row r="7831" spans="1:4">
      <c r="A7831" s="268">
        <v>2522</v>
      </c>
      <c r="B7831" s="267" t="s">
        <v>8192</v>
      </c>
      <c r="C7831" s="268" t="s">
        <v>1323</v>
      </c>
      <c r="D7831" s="269">
        <v>8.26</v>
      </c>
    </row>
    <row r="7832" spans="1:4">
      <c r="A7832" s="268">
        <v>2548</v>
      </c>
      <c r="B7832" s="267" t="s">
        <v>8193</v>
      </c>
      <c r="C7832" s="268" t="s">
        <v>1323</v>
      </c>
      <c r="D7832" s="269">
        <v>5.08</v>
      </c>
    </row>
    <row r="7833" spans="1:4">
      <c r="A7833" s="268">
        <v>2516</v>
      </c>
      <c r="B7833" s="267" t="s">
        <v>8194</v>
      </c>
      <c r="C7833" s="268" t="s">
        <v>1323</v>
      </c>
      <c r="D7833" s="269">
        <v>6.63</v>
      </c>
    </row>
    <row r="7834" spans="1:4">
      <c r="A7834" s="268">
        <v>2518</v>
      </c>
      <c r="B7834" s="267" t="s">
        <v>8195</v>
      </c>
      <c r="C7834" s="268" t="s">
        <v>1323</v>
      </c>
      <c r="D7834" s="269">
        <v>60.83</v>
      </c>
    </row>
    <row r="7835" spans="1:4">
      <c r="A7835" s="268">
        <v>2521</v>
      </c>
      <c r="B7835" s="267" t="s">
        <v>8196</v>
      </c>
      <c r="C7835" s="268" t="s">
        <v>1323</v>
      </c>
      <c r="D7835" s="269">
        <v>25.89</v>
      </c>
    </row>
    <row r="7836" spans="1:4">
      <c r="A7836" s="268">
        <v>2515</v>
      </c>
      <c r="B7836" s="267" t="s">
        <v>8197</v>
      </c>
      <c r="C7836" s="268" t="s">
        <v>1323</v>
      </c>
      <c r="D7836" s="269">
        <v>5.52</v>
      </c>
    </row>
    <row r="7837" spans="1:4">
      <c r="A7837" s="268">
        <v>2519</v>
      </c>
      <c r="B7837" s="267" t="s">
        <v>8198</v>
      </c>
      <c r="C7837" s="268" t="s">
        <v>1323</v>
      </c>
      <c r="D7837" s="269">
        <v>73.349999999999994</v>
      </c>
    </row>
    <row r="7838" spans="1:4">
      <c r="A7838" s="268">
        <v>2520</v>
      </c>
      <c r="B7838" s="267" t="s">
        <v>8199</v>
      </c>
      <c r="C7838" s="268" t="s">
        <v>1323</v>
      </c>
      <c r="D7838" s="269">
        <v>135.01</v>
      </c>
    </row>
    <row r="7839" spans="1:4">
      <c r="A7839" s="268">
        <v>1602</v>
      </c>
      <c r="B7839" s="267" t="s">
        <v>8200</v>
      </c>
      <c r="C7839" s="268" t="s">
        <v>1323</v>
      </c>
      <c r="D7839" s="269">
        <v>30.65</v>
      </c>
    </row>
    <row r="7840" spans="1:4">
      <c r="A7840" s="268">
        <v>1601</v>
      </c>
      <c r="B7840" s="267" t="s">
        <v>8201</v>
      </c>
      <c r="C7840" s="268" t="s">
        <v>1323</v>
      </c>
      <c r="D7840" s="269">
        <v>27.31</v>
      </c>
    </row>
    <row r="7841" spans="1:4">
      <c r="A7841" s="268">
        <v>1598</v>
      </c>
      <c r="B7841" s="267" t="s">
        <v>8202</v>
      </c>
      <c r="C7841" s="268" t="s">
        <v>1323</v>
      </c>
      <c r="D7841" s="269">
        <v>8.08</v>
      </c>
    </row>
    <row r="7842" spans="1:4">
      <c r="A7842" s="268">
        <v>1600</v>
      </c>
      <c r="B7842" s="267" t="s">
        <v>8203</v>
      </c>
      <c r="C7842" s="268" t="s">
        <v>1323</v>
      </c>
      <c r="D7842" s="269">
        <v>11.93</v>
      </c>
    </row>
    <row r="7843" spans="1:4">
      <c r="A7843" s="268">
        <v>1603</v>
      </c>
      <c r="B7843" s="267" t="s">
        <v>8204</v>
      </c>
      <c r="C7843" s="268" t="s">
        <v>1323</v>
      </c>
      <c r="D7843" s="269">
        <v>46.27</v>
      </c>
    </row>
    <row r="7844" spans="1:4">
      <c r="A7844" s="268">
        <v>1599</v>
      </c>
      <c r="B7844" s="267" t="s">
        <v>8205</v>
      </c>
      <c r="C7844" s="268" t="s">
        <v>1323</v>
      </c>
      <c r="D7844" s="269">
        <v>9.3800000000000008</v>
      </c>
    </row>
    <row r="7845" spans="1:4">
      <c r="A7845" s="268">
        <v>1597</v>
      </c>
      <c r="B7845" s="267" t="s">
        <v>8206</v>
      </c>
      <c r="C7845" s="268" t="s">
        <v>1323</v>
      </c>
      <c r="D7845" s="269">
        <v>7.6</v>
      </c>
    </row>
    <row r="7846" spans="1:4">
      <c r="A7846" s="268">
        <v>39600</v>
      </c>
      <c r="B7846" s="267" t="s">
        <v>8207</v>
      </c>
      <c r="C7846" s="268" t="s">
        <v>1323</v>
      </c>
      <c r="D7846" s="269">
        <v>11.48</v>
      </c>
    </row>
    <row r="7847" spans="1:4">
      <c r="A7847" s="268">
        <v>39601</v>
      </c>
      <c r="B7847" s="267" t="s">
        <v>8208</v>
      </c>
      <c r="C7847" s="268" t="s">
        <v>1323</v>
      </c>
      <c r="D7847" s="269">
        <v>19.96</v>
      </c>
    </row>
    <row r="7848" spans="1:4">
      <c r="A7848" s="268">
        <v>39602</v>
      </c>
      <c r="B7848" s="267" t="s">
        <v>8209</v>
      </c>
      <c r="C7848" s="268" t="s">
        <v>1323</v>
      </c>
      <c r="D7848" s="269">
        <v>1.31</v>
      </c>
    </row>
    <row r="7849" spans="1:4">
      <c r="A7849" s="268">
        <v>39603</v>
      </c>
      <c r="B7849" s="267" t="s">
        <v>8210</v>
      </c>
      <c r="C7849" s="268" t="s">
        <v>1323</v>
      </c>
      <c r="D7849" s="269">
        <v>2.25</v>
      </c>
    </row>
    <row r="7850" spans="1:4">
      <c r="A7850" s="268">
        <v>11821</v>
      </c>
      <c r="B7850" s="267" t="s">
        <v>8211</v>
      </c>
      <c r="C7850" s="268" t="s">
        <v>1323</v>
      </c>
      <c r="D7850" s="269">
        <v>6.24</v>
      </c>
    </row>
    <row r="7851" spans="1:4">
      <c r="A7851" s="268">
        <v>1562</v>
      </c>
      <c r="B7851" s="267" t="s">
        <v>8212</v>
      </c>
      <c r="C7851" s="268" t="s">
        <v>1323</v>
      </c>
      <c r="D7851" s="269">
        <v>10.220000000000001</v>
      </c>
    </row>
    <row r="7852" spans="1:4">
      <c r="A7852" s="268">
        <v>1563</v>
      </c>
      <c r="B7852" s="267" t="s">
        <v>8213</v>
      </c>
      <c r="C7852" s="268" t="s">
        <v>1323</v>
      </c>
      <c r="D7852" s="269">
        <v>13.72</v>
      </c>
    </row>
    <row r="7853" spans="1:4">
      <c r="A7853" s="268">
        <v>11856</v>
      </c>
      <c r="B7853" s="267" t="s">
        <v>8214</v>
      </c>
      <c r="C7853" s="268" t="s">
        <v>1323</v>
      </c>
      <c r="D7853" s="269">
        <v>4.09</v>
      </c>
    </row>
    <row r="7854" spans="1:4">
      <c r="A7854" s="268">
        <v>11857</v>
      </c>
      <c r="B7854" s="267" t="s">
        <v>8215</v>
      </c>
      <c r="C7854" s="268" t="s">
        <v>1323</v>
      </c>
      <c r="D7854" s="269">
        <v>21.52</v>
      </c>
    </row>
    <row r="7855" spans="1:4">
      <c r="A7855" s="268">
        <v>11858</v>
      </c>
      <c r="B7855" s="267" t="s">
        <v>8216</v>
      </c>
      <c r="C7855" s="268" t="s">
        <v>1323</v>
      </c>
      <c r="D7855" s="269">
        <v>26.71</v>
      </c>
    </row>
    <row r="7856" spans="1:4">
      <c r="A7856" s="268">
        <v>1539</v>
      </c>
      <c r="B7856" s="267" t="s">
        <v>8217</v>
      </c>
      <c r="C7856" s="268" t="s">
        <v>1323</v>
      </c>
      <c r="D7856" s="269">
        <v>4.8</v>
      </c>
    </row>
    <row r="7857" spans="1:4">
      <c r="A7857" s="268">
        <v>11859</v>
      </c>
      <c r="B7857" s="267" t="s">
        <v>8218</v>
      </c>
      <c r="C7857" s="268" t="s">
        <v>1323</v>
      </c>
      <c r="D7857" s="269">
        <v>36.340000000000003</v>
      </c>
    </row>
    <row r="7858" spans="1:4">
      <c r="A7858" s="268">
        <v>1550</v>
      </c>
      <c r="B7858" s="267" t="s">
        <v>8219</v>
      </c>
      <c r="C7858" s="268" t="s">
        <v>1323</v>
      </c>
      <c r="D7858" s="269">
        <v>5.07</v>
      </c>
    </row>
    <row r="7859" spans="1:4">
      <c r="A7859" s="268">
        <v>11854</v>
      </c>
      <c r="B7859" s="267" t="s">
        <v>8220</v>
      </c>
      <c r="C7859" s="268" t="s">
        <v>1323</v>
      </c>
      <c r="D7859" s="269">
        <v>6.33</v>
      </c>
    </row>
    <row r="7860" spans="1:4">
      <c r="A7860" s="268">
        <v>11862</v>
      </c>
      <c r="B7860" s="267" t="s">
        <v>8221</v>
      </c>
      <c r="C7860" s="268" t="s">
        <v>1323</v>
      </c>
      <c r="D7860" s="269">
        <v>8.89</v>
      </c>
    </row>
    <row r="7861" spans="1:4">
      <c r="A7861" s="268">
        <v>11863</v>
      </c>
      <c r="B7861" s="267" t="s">
        <v>8222</v>
      </c>
      <c r="C7861" s="268" t="s">
        <v>1323</v>
      </c>
      <c r="D7861" s="269">
        <v>3.59</v>
      </c>
    </row>
    <row r="7862" spans="1:4">
      <c r="A7862" s="268">
        <v>11855</v>
      </c>
      <c r="B7862" s="267" t="s">
        <v>8223</v>
      </c>
      <c r="C7862" s="268" t="s">
        <v>1323</v>
      </c>
      <c r="D7862" s="269">
        <v>13.26</v>
      </c>
    </row>
    <row r="7863" spans="1:4">
      <c r="A7863" s="268">
        <v>11864</v>
      </c>
      <c r="B7863" s="267" t="s">
        <v>8224</v>
      </c>
      <c r="C7863" s="268" t="s">
        <v>1323</v>
      </c>
      <c r="D7863" s="269">
        <v>20.05</v>
      </c>
    </row>
    <row r="7864" spans="1:4">
      <c r="A7864" s="268">
        <v>2527</v>
      </c>
      <c r="B7864" s="267" t="s">
        <v>8225</v>
      </c>
      <c r="C7864" s="268" t="s">
        <v>1323</v>
      </c>
      <c r="D7864" s="269">
        <v>4.57</v>
      </c>
    </row>
    <row r="7865" spans="1:4">
      <c r="A7865" s="268">
        <v>2526</v>
      </c>
      <c r="B7865" s="267" t="s">
        <v>8226</v>
      </c>
      <c r="C7865" s="268" t="s">
        <v>1323</v>
      </c>
      <c r="D7865" s="269">
        <v>2.93</v>
      </c>
    </row>
    <row r="7866" spans="1:4">
      <c r="A7866" s="268">
        <v>2487</v>
      </c>
      <c r="B7866" s="267" t="s">
        <v>8227</v>
      </c>
      <c r="C7866" s="268" t="s">
        <v>1323</v>
      </c>
      <c r="D7866" s="269">
        <v>1</v>
      </c>
    </row>
    <row r="7867" spans="1:4">
      <c r="A7867" s="268">
        <v>2483</v>
      </c>
      <c r="B7867" s="267" t="s">
        <v>8228</v>
      </c>
      <c r="C7867" s="268" t="s">
        <v>1323</v>
      </c>
      <c r="D7867" s="269">
        <v>2.08</v>
      </c>
    </row>
    <row r="7868" spans="1:4">
      <c r="A7868" s="268">
        <v>2528</v>
      </c>
      <c r="B7868" s="267" t="s">
        <v>8229</v>
      </c>
      <c r="C7868" s="268" t="s">
        <v>1323</v>
      </c>
      <c r="D7868" s="269">
        <v>11.51</v>
      </c>
    </row>
    <row r="7869" spans="1:4">
      <c r="A7869" s="268">
        <v>2489</v>
      </c>
      <c r="B7869" s="267" t="s">
        <v>8230</v>
      </c>
      <c r="C7869" s="268" t="s">
        <v>1323</v>
      </c>
      <c r="D7869" s="269">
        <v>5.07</v>
      </c>
    </row>
    <row r="7870" spans="1:4">
      <c r="A7870" s="268">
        <v>2488</v>
      </c>
      <c r="B7870" s="267" t="s">
        <v>8231</v>
      </c>
      <c r="C7870" s="268" t="s">
        <v>1323</v>
      </c>
      <c r="D7870" s="269">
        <v>1.17</v>
      </c>
    </row>
    <row r="7871" spans="1:4">
      <c r="A7871" s="268">
        <v>2484</v>
      </c>
      <c r="B7871" s="267" t="s">
        <v>8232</v>
      </c>
      <c r="C7871" s="268" t="s">
        <v>1323</v>
      </c>
      <c r="D7871" s="269">
        <v>16.72</v>
      </c>
    </row>
    <row r="7872" spans="1:4">
      <c r="A7872" s="268">
        <v>2485</v>
      </c>
      <c r="B7872" s="267" t="s">
        <v>8233</v>
      </c>
      <c r="C7872" s="268" t="s">
        <v>1323</v>
      </c>
      <c r="D7872" s="269">
        <v>26.2</v>
      </c>
    </row>
    <row r="7873" spans="1:4">
      <c r="A7873" s="268">
        <v>38005</v>
      </c>
      <c r="B7873" s="267" t="s">
        <v>8234</v>
      </c>
      <c r="C7873" s="268" t="s">
        <v>1323</v>
      </c>
      <c r="D7873" s="269">
        <v>21.09</v>
      </c>
    </row>
    <row r="7874" spans="1:4">
      <c r="A7874" s="268">
        <v>38006</v>
      </c>
      <c r="B7874" s="267" t="s">
        <v>8235</v>
      </c>
      <c r="C7874" s="268" t="s">
        <v>1323</v>
      </c>
      <c r="D7874" s="269">
        <v>25.88</v>
      </c>
    </row>
    <row r="7875" spans="1:4">
      <c r="A7875" s="268">
        <v>38428</v>
      </c>
      <c r="B7875" s="267" t="s">
        <v>8236</v>
      </c>
      <c r="C7875" s="268" t="s">
        <v>1323</v>
      </c>
      <c r="D7875" s="269">
        <v>24.25</v>
      </c>
    </row>
    <row r="7876" spans="1:4">
      <c r="A7876" s="268">
        <v>38007</v>
      </c>
      <c r="B7876" s="267" t="s">
        <v>8237</v>
      </c>
      <c r="C7876" s="268" t="s">
        <v>1323</v>
      </c>
      <c r="D7876" s="269">
        <v>39.61</v>
      </c>
    </row>
    <row r="7877" spans="1:4">
      <c r="A7877" s="268">
        <v>38008</v>
      </c>
      <c r="B7877" s="267" t="s">
        <v>8238</v>
      </c>
      <c r="C7877" s="268" t="s">
        <v>1323</v>
      </c>
      <c r="D7877" s="269">
        <v>159.54</v>
      </c>
    </row>
    <row r="7878" spans="1:4">
      <c r="A7878" s="268">
        <v>38009</v>
      </c>
      <c r="B7878" s="267" t="s">
        <v>8239</v>
      </c>
      <c r="C7878" s="268" t="s">
        <v>1323</v>
      </c>
      <c r="D7878" s="269">
        <v>194.99</v>
      </c>
    </row>
    <row r="7879" spans="1:4">
      <c r="A7879" s="268">
        <v>39279</v>
      </c>
      <c r="B7879" s="267" t="s">
        <v>8240</v>
      </c>
      <c r="C7879" s="268" t="s">
        <v>1323</v>
      </c>
      <c r="D7879" s="269">
        <v>8.82</v>
      </c>
    </row>
    <row r="7880" spans="1:4">
      <c r="A7880" s="268">
        <v>38845</v>
      </c>
      <c r="B7880" s="267" t="s">
        <v>8241</v>
      </c>
      <c r="C7880" s="268" t="s">
        <v>1323</v>
      </c>
      <c r="D7880" s="269">
        <v>12.77</v>
      </c>
    </row>
    <row r="7881" spans="1:4">
      <c r="A7881" s="268">
        <v>39280</v>
      </c>
      <c r="B7881" s="267" t="s">
        <v>8242</v>
      </c>
      <c r="C7881" s="268" t="s">
        <v>1323</v>
      </c>
      <c r="D7881" s="269">
        <v>11.44</v>
      </c>
    </row>
    <row r="7882" spans="1:4">
      <c r="A7882" s="268">
        <v>39281</v>
      </c>
      <c r="B7882" s="267" t="s">
        <v>8243</v>
      </c>
      <c r="C7882" s="268" t="s">
        <v>1323</v>
      </c>
      <c r="D7882" s="269">
        <v>15.07</v>
      </c>
    </row>
    <row r="7883" spans="1:4">
      <c r="A7883" s="268">
        <v>38849</v>
      </c>
      <c r="B7883" s="267" t="s">
        <v>8244</v>
      </c>
      <c r="C7883" s="268" t="s">
        <v>1323</v>
      </c>
      <c r="D7883" s="269">
        <v>12.91</v>
      </c>
    </row>
    <row r="7884" spans="1:4">
      <c r="A7884" s="268">
        <v>39282</v>
      </c>
      <c r="B7884" s="267" t="s">
        <v>8245</v>
      </c>
      <c r="C7884" s="268" t="s">
        <v>1323</v>
      </c>
      <c r="D7884" s="269">
        <v>15.43</v>
      </c>
    </row>
    <row r="7885" spans="1:4">
      <c r="A7885" s="268">
        <v>38852</v>
      </c>
      <c r="B7885" s="267" t="s">
        <v>8246</v>
      </c>
      <c r="C7885" s="268" t="s">
        <v>1323</v>
      </c>
      <c r="D7885" s="269">
        <v>20.99</v>
      </c>
    </row>
    <row r="7886" spans="1:4">
      <c r="A7886" s="268">
        <v>38844</v>
      </c>
      <c r="B7886" s="267" t="s">
        <v>8247</v>
      </c>
      <c r="C7886" s="268" t="s">
        <v>1323</v>
      </c>
      <c r="D7886" s="269">
        <v>6.45</v>
      </c>
    </row>
    <row r="7887" spans="1:4">
      <c r="A7887" s="268">
        <v>38846</v>
      </c>
      <c r="B7887" s="267" t="s">
        <v>8248</v>
      </c>
      <c r="C7887" s="268" t="s">
        <v>1323</v>
      </c>
      <c r="D7887" s="269">
        <v>7.05</v>
      </c>
    </row>
    <row r="7888" spans="1:4">
      <c r="A7888" s="268">
        <v>38847</v>
      </c>
      <c r="B7888" s="267" t="s">
        <v>8249</v>
      </c>
      <c r="C7888" s="268" t="s">
        <v>1323</v>
      </c>
      <c r="D7888" s="269">
        <v>8.68</v>
      </c>
    </row>
    <row r="7889" spans="1:4">
      <c r="A7889" s="268">
        <v>38850</v>
      </c>
      <c r="B7889" s="267" t="s">
        <v>8250</v>
      </c>
      <c r="C7889" s="268" t="s">
        <v>1323</v>
      </c>
      <c r="D7889" s="269">
        <v>12.06</v>
      </c>
    </row>
    <row r="7890" spans="1:4">
      <c r="A7890" s="268">
        <v>38848</v>
      </c>
      <c r="B7890" s="267" t="s">
        <v>8251</v>
      </c>
      <c r="C7890" s="268" t="s">
        <v>1323</v>
      </c>
      <c r="D7890" s="269">
        <v>10.09</v>
      </c>
    </row>
    <row r="7891" spans="1:4">
      <c r="A7891" s="268">
        <v>38851</v>
      </c>
      <c r="B7891" s="267" t="s">
        <v>8252</v>
      </c>
      <c r="C7891" s="268" t="s">
        <v>1323</v>
      </c>
      <c r="D7891" s="269">
        <v>18.34</v>
      </c>
    </row>
    <row r="7892" spans="1:4">
      <c r="A7892" s="268">
        <v>38860</v>
      </c>
      <c r="B7892" s="267" t="s">
        <v>8253</v>
      </c>
      <c r="C7892" s="268" t="s">
        <v>1323</v>
      </c>
      <c r="D7892" s="269">
        <v>5.18</v>
      </c>
    </row>
    <row r="7893" spans="1:4">
      <c r="A7893" s="268">
        <v>38861</v>
      </c>
      <c r="B7893" s="267" t="s">
        <v>8254</v>
      </c>
      <c r="C7893" s="268" t="s">
        <v>1323</v>
      </c>
      <c r="D7893" s="269">
        <v>6.97</v>
      </c>
    </row>
    <row r="7894" spans="1:4">
      <c r="A7894" s="268">
        <v>38862</v>
      </c>
      <c r="B7894" s="267" t="s">
        <v>8255</v>
      </c>
      <c r="C7894" s="268" t="s">
        <v>1323</v>
      </c>
      <c r="D7894" s="269">
        <v>5.88</v>
      </c>
    </row>
    <row r="7895" spans="1:4">
      <c r="A7895" s="268">
        <v>38863</v>
      </c>
      <c r="B7895" s="267" t="s">
        <v>8256</v>
      </c>
      <c r="C7895" s="268" t="s">
        <v>1323</v>
      </c>
      <c r="D7895" s="269">
        <v>6.75</v>
      </c>
    </row>
    <row r="7896" spans="1:4">
      <c r="A7896" s="268">
        <v>38865</v>
      </c>
      <c r="B7896" s="267" t="s">
        <v>8257</v>
      </c>
      <c r="C7896" s="268" t="s">
        <v>1323</v>
      </c>
      <c r="D7896" s="269">
        <v>9.17</v>
      </c>
    </row>
    <row r="7897" spans="1:4">
      <c r="A7897" s="268">
        <v>38864</v>
      </c>
      <c r="B7897" s="267" t="s">
        <v>8258</v>
      </c>
      <c r="C7897" s="268" t="s">
        <v>1323</v>
      </c>
      <c r="D7897" s="269">
        <v>14.02</v>
      </c>
    </row>
    <row r="7898" spans="1:4">
      <c r="A7898" s="268">
        <v>38866</v>
      </c>
      <c r="B7898" s="267" t="s">
        <v>8259</v>
      </c>
      <c r="C7898" s="268" t="s">
        <v>1323</v>
      </c>
      <c r="D7898" s="269">
        <v>9.8699999999999992</v>
      </c>
    </row>
    <row r="7899" spans="1:4">
      <c r="A7899" s="268">
        <v>38868</v>
      </c>
      <c r="B7899" s="267" t="s">
        <v>8260</v>
      </c>
      <c r="C7899" s="268" t="s">
        <v>1323</v>
      </c>
      <c r="D7899" s="269">
        <v>16.45</v>
      </c>
    </row>
    <row r="7900" spans="1:4">
      <c r="A7900" s="268">
        <v>38853</v>
      </c>
      <c r="B7900" s="267" t="s">
        <v>8261</v>
      </c>
      <c r="C7900" s="268" t="s">
        <v>1323</v>
      </c>
      <c r="D7900" s="269">
        <v>5.31</v>
      </c>
    </row>
    <row r="7901" spans="1:4">
      <c r="A7901" s="268">
        <v>38854</v>
      </c>
      <c r="B7901" s="267" t="s">
        <v>8262</v>
      </c>
      <c r="C7901" s="268" t="s">
        <v>1323</v>
      </c>
      <c r="D7901" s="269">
        <v>7.27</v>
      </c>
    </row>
    <row r="7902" spans="1:4">
      <c r="A7902" s="268">
        <v>38855</v>
      </c>
      <c r="B7902" s="267" t="s">
        <v>8263</v>
      </c>
      <c r="C7902" s="268" t="s">
        <v>1323</v>
      </c>
      <c r="D7902" s="269">
        <v>5.39</v>
      </c>
    </row>
    <row r="7903" spans="1:4">
      <c r="A7903" s="268">
        <v>38856</v>
      </c>
      <c r="B7903" s="267" t="s">
        <v>8264</v>
      </c>
      <c r="C7903" s="268" t="s">
        <v>1323</v>
      </c>
      <c r="D7903" s="269">
        <v>8.65</v>
      </c>
    </row>
    <row r="7904" spans="1:4">
      <c r="A7904" s="268">
        <v>38857</v>
      </c>
      <c r="B7904" s="267" t="s">
        <v>8265</v>
      </c>
      <c r="C7904" s="268" t="s">
        <v>1323</v>
      </c>
      <c r="D7904" s="269">
        <v>11.45</v>
      </c>
    </row>
    <row r="7905" spans="1:4">
      <c r="A7905" s="268">
        <v>38858</v>
      </c>
      <c r="B7905" s="267" t="s">
        <v>8266</v>
      </c>
      <c r="C7905" s="268" t="s">
        <v>1323</v>
      </c>
      <c r="D7905" s="269">
        <v>10.41</v>
      </c>
    </row>
    <row r="7906" spans="1:4">
      <c r="A7906" s="268">
        <v>38859</v>
      </c>
      <c r="B7906" s="267" t="s">
        <v>8267</v>
      </c>
      <c r="C7906" s="268" t="s">
        <v>1323</v>
      </c>
      <c r="D7906" s="269">
        <v>16.86</v>
      </c>
    </row>
    <row r="7907" spans="1:4">
      <c r="A7907" s="268">
        <v>1607</v>
      </c>
      <c r="B7907" s="267" t="s">
        <v>8268</v>
      </c>
      <c r="C7907" s="268" t="s">
        <v>1331</v>
      </c>
      <c r="D7907" s="269">
        <v>0.15</v>
      </c>
    </row>
    <row r="7908" spans="1:4">
      <c r="A7908" s="268">
        <v>11467</v>
      </c>
      <c r="B7908" s="267" t="s">
        <v>8269</v>
      </c>
      <c r="C7908" s="268" t="s">
        <v>1323</v>
      </c>
      <c r="D7908" s="269">
        <v>13.99</v>
      </c>
    </row>
    <row r="7909" spans="1:4">
      <c r="A7909" s="268">
        <v>38169</v>
      </c>
      <c r="B7909" s="267" t="s">
        <v>8270</v>
      </c>
      <c r="C7909" s="268" t="s">
        <v>1331</v>
      </c>
      <c r="D7909" s="269">
        <v>63.23</v>
      </c>
    </row>
    <row r="7910" spans="1:4">
      <c r="A7910" s="268">
        <v>6142</v>
      </c>
      <c r="B7910" s="267" t="s">
        <v>8271</v>
      </c>
      <c r="C7910" s="268" t="s">
        <v>1323</v>
      </c>
      <c r="D7910" s="269">
        <v>5.65</v>
      </c>
    </row>
    <row r="7911" spans="1:4">
      <c r="A7911" s="268">
        <v>11686</v>
      </c>
      <c r="B7911" s="267" t="s">
        <v>8272</v>
      </c>
      <c r="C7911" s="268" t="s">
        <v>1323</v>
      </c>
      <c r="D7911" s="269">
        <v>7.85</v>
      </c>
    </row>
    <row r="7912" spans="1:4">
      <c r="A7912" s="268">
        <v>37598</v>
      </c>
      <c r="B7912" s="267" t="s">
        <v>8273</v>
      </c>
      <c r="C7912" s="268" t="s">
        <v>1323</v>
      </c>
      <c r="D7912" s="269">
        <v>18.11</v>
      </c>
    </row>
    <row r="7913" spans="1:4">
      <c r="A7913" s="268">
        <v>25398</v>
      </c>
      <c r="B7913" s="267" t="s">
        <v>8274</v>
      </c>
      <c r="C7913" s="268" t="s">
        <v>1323</v>
      </c>
      <c r="D7913" s="270">
        <v>2541.17</v>
      </c>
    </row>
    <row r="7914" spans="1:4">
      <c r="A7914" s="268">
        <v>25399</v>
      </c>
      <c r="B7914" s="267" t="s">
        <v>8275</v>
      </c>
      <c r="C7914" s="268" t="s">
        <v>1323</v>
      </c>
      <c r="D7914" s="270">
        <v>1542.71</v>
      </c>
    </row>
    <row r="7915" spans="1:4">
      <c r="A7915" s="268">
        <v>10667</v>
      </c>
      <c r="B7915" s="267" t="s">
        <v>8276</v>
      </c>
      <c r="C7915" s="268" t="s">
        <v>1323</v>
      </c>
      <c r="D7915" s="270">
        <v>10343.5</v>
      </c>
    </row>
    <row r="7916" spans="1:4">
      <c r="A7916" s="268">
        <v>1613</v>
      </c>
      <c r="B7916" s="267" t="s">
        <v>8277</v>
      </c>
      <c r="C7916" s="268" t="s">
        <v>1323</v>
      </c>
      <c r="D7916" s="270">
        <v>1182.3599999999999</v>
      </c>
    </row>
    <row r="7917" spans="1:4">
      <c r="A7917" s="268">
        <v>1626</v>
      </c>
      <c r="B7917" s="267" t="s">
        <v>8278</v>
      </c>
      <c r="C7917" s="268" t="s">
        <v>1323</v>
      </c>
      <c r="D7917" s="270">
        <v>1768.36</v>
      </c>
    </row>
    <row r="7918" spans="1:4">
      <c r="A7918" s="268">
        <v>1625</v>
      </c>
      <c r="B7918" s="267" t="s">
        <v>8279</v>
      </c>
      <c r="C7918" s="268" t="s">
        <v>1323</v>
      </c>
      <c r="D7918" s="269">
        <v>123.51</v>
      </c>
    </row>
    <row r="7919" spans="1:4">
      <c r="A7919" s="268">
        <v>1622</v>
      </c>
      <c r="B7919" s="267" t="s">
        <v>8280</v>
      </c>
      <c r="C7919" s="268" t="s">
        <v>1323</v>
      </c>
      <c r="D7919" s="270">
        <v>3990.47</v>
      </c>
    </row>
    <row r="7920" spans="1:4">
      <c r="A7920" s="268">
        <v>1620</v>
      </c>
      <c r="B7920" s="267" t="s">
        <v>8281</v>
      </c>
      <c r="C7920" s="268" t="s">
        <v>1323</v>
      </c>
      <c r="D7920" s="269">
        <v>260.18</v>
      </c>
    </row>
    <row r="7921" spans="1:4">
      <c r="A7921" s="268">
        <v>1629</v>
      </c>
      <c r="B7921" s="267" t="s">
        <v>8282</v>
      </c>
      <c r="C7921" s="268" t="s">
        <v>1323</v>
      </c>
      <c r="D7921" s="270">
        <v>9711.85</v>
      </c>
    </row>
    <row r="7922" spans="1:4">
      <c r="A7922" s="268">
        <v>1627</v>
      </c>
      <c r="B7922" s="267" t="s">
        <v>8283</v>
      </c>
      <c r="C7922" s="268" t="s">
        <v>1323</v>
      </c>
      <c r="D7922" s="269">
        <v>497.33</v>
      </c>
    </row>
    <row r="7923" spans="1:4">
      <c r="A7923" s="268">
        <v>1623</v>
      </c>
      <c r="B7923" s="267" t="s">
        <v>8284</v>
      </c>
      <c r="C7923" s="268" t="s">
        <v>1323</v>
      </c>
      <c r="D7923" s="269">
        <v>100.73</v>
      </c>
    </row>
    <row r="7924" spans="1:4">
      <c r="A7924" s="268">
        <v>1619</v>
      </c>
      <c r="B7924" s="267" t="s">
        <v>8285</v>
      </c>
      <c r="C7924" s="268" t="s">
        <v>1323</v>
      </c>
      <c r="D7924" s="269">
        <v>138.56</v>
      </c>
    </row>
    <row r="7925" spans="1:4">
      <c r="A7925" s="268">
        <v>1630</v>
      </c>
      <c r="B7925" s="267" t="s">
        <v>8286</v>
      </c>
      <c r="C7925" s="268" t="s">
        <v>1323</v>
      </c>
      <c r="D7925" s="270">
        <v>3050.79</v>
      </c>
    </row>
    <row r="7926" spans="1:4">
      <c r="A7926" s="268">
        <v>1616</v>
      </c>
      <c r="B7926" s="267" t="s">
        <v>8287</v>
      </c>
      <c r="C7926" s="268" t="s">
        <v>1323</v>
      </c>
      <c r="D7926" s="270">
        <v>4692.18</v>
      </c>
    </row>
    <row r="7927" spans="1:4">
      <c r="A7927" s="268">
        <v>1614</v>
      </c>
      <c r="B7927" s="267" t="s">
        <v>8288</v>
      </c>
      <c r="C7927" s="268" t="s">
        <v>1323</v>
      </c>
      <c r="D7927" s="269">
        <v>214.45</v>
      </c>
    </row>
    <row r="7928" spans="1:4">
      <c r="A7928" s="268">
        <v>1617</v>
      </c>
      <c r="B7928" s="267" t="s">
        <v>8289</v>
      </c>
      <c r="C7928" s="268" t="s">
        <v>1323</v>
      </c>
      <c r="D7928" s="270">
        <v>5601.44</v>
      </c>
    </row>
    <row r="7929" spans="1:4">
      <c r="A7929" s="268">
        <v>1621</v>
      </c>
      <c r="B7929" s="267" t="s">
        <v>8290</v>
      </c>
      <c r="C7929" s="268" t="s">
        <v>1323</v>
      </c>
      <c r="D7929" s="269">
        <v>383.53</v>
      </c>
    </row>
    <row r="7930" spans="1:4">
      <c r="A7930" s="268">
        <v>1624</v>
      </c>
      <c r="B7930" s="267" t="s">
        <v>8291</v>
      </c>
      <c r="C7930" s="268" t="s">
        <v>1323</v>
      </c>
      <c r="D7930" s="270">
        <v>13768.62</v>
      </c>
    </row>
    <row r="7931" spans="1:4">
      <c r="A7931" s="268">
        <v>1615</v>
      </c>
      <c r="B7931" s="267" t="s">
        <v>8292</v>
      </c>
      <c r="C7931" s="268" t="s">
        <v>1323</v>
      </c>
      <c r="D7931" s="269">
        <v>720.22</v>
      </c>
    </row>
    <row r="7932" spans="1:4">
      <c r="A7932" s="268">
        <v>1612</v>
      </c>
      <c r="B7932" s="267" t="s">
        <v>8293</v>
      </c>
      <c r="C7932" s="268" t="s">
        <v>1323</v>
      </c>
      <c r="D7932" s="269">
        <v>94.86</v>
      </c>
    </row>
    <row r="7933" spans="1:4">
      <c r="A7933" s="268">
        <v>1618</v>
      </c>
      <c r="B7933" s="267" t="s">
        <v>8294</v>
      </c>
      <c r="C7933" s="268" t="s">
        <v>1323</v>
      </c>
      <c r="D7933" s="269">
        <v>989.69</v>
      </c>
    </row>
    <row r="7934" spans="1:4">
      <c r="A7934" s="268">
        <v>14211</v>
      </c>
      <c r="B7934" s="267" t="s">
        <v>8295</v>
      </c>
      <c r="C7934" s="268" t="s">
        <v>1323</v>
      </c>
      <c r="D7934" s="269">
        <v>31.25</v>
      </c>
    </row>
    <row r="7935" spans="1:4">
      <c r="A7935" s="268">
        <v>34500</v>
      </c>
      <c r="B7935" s="267" t="s">
        <v>8296</v>
      </c>
      <c r="C7935" s="268" t="s">
        <v>1326</v>
      </c>
      <c r="D7935" s="269">
        <v>114.89</v>
      </c>
    </row>
    <row r="7936" spans="1:4">
      <c r="A7936" s="268">
        <v>40934</v>
      </c>
      <c r="B7936" s="267" t="s">
        <v>8297</v>
      </c>
      <c r="C7936" s="268" t="s">
        <v>1445</v>
      </c>
      <c r="D7936" s="270">
        <v>20317.259999999998</v>
      </c>
    </row>
    <row r="7937" spans="1:4">
      <c r="A7937" s="268">
        <v>5328</v>
      </c>
      <c r="B7937" s="267" t="s">
        <v>8298</v>
      </c>
      <c r="C7937" s="268" t="s">
        <v>1323</v>
      </c>
      <c r="D7937" s="269">
        <v>3.96</v>
      </c>
    </row>
    <row r="7938" spans="1:4">
      <c r="A7938" s="268">
        <v>38200</v>
      </c>
      <c r="B7938" s="267" t="s">
        <v>8299</v>
      </c>
      <c r="C7938" s="268" t="s">
        <v>1449</v>
      </c>
      <c r="D7938" s="269">
        <v>480.18</v>
      </c>
    </row>
    <row r="7939" spans="1:4">
      <c r="A7939" s="268">
        <v>39269</v>
      </c>
      <c r="B7939" s="267" t="s">
        <v>8300</v>
      </c>
      <c r="C7939" s="268" t="s">
        <v>1327</v>
      </c>
      <c r="D7939" s="269">
        <v>0.73</v>
      </c>
    </row>
    <row r="7940" spans="1:4">
      <c r="A7940" s="268">
        <v>11889</v>
      </c>
      <c r="B7940" s="267" t="s">
        <v>8301</v>
      </c>
      <c r="C7940" s="268" t="s">
        <v>1327</v>
      </c>
      <c r="D7940" s="269">
        <v>1.01</v>
      </c>
    </row>
    <row r="7941" spans="1:4">
      <c r="A7941" s="268">
        <v>39270</v>
      </c>
      <c r="B7941" s="267" t="s">
        <v>8302</v>
      </c>
      <c r="C7941" s="268" t="s">
        <v>1327</v>
      </c>
      <c r="D7941" s="269">
        <v>1.21</v>
      </c>
    </row>
    <row r="7942" spans="1:4">
      <c r="A7942" s="268">
        <v>11890</v>
      </c>
      <c r="B7942" s="267" t="s">
        <v>8303</v>
      </c>
      <c r="C7942" s="268" t="s">
        <v>1327</v>
      </c>
      <c r="D7942" s="269">
        <v>1.57</v>
      </c>
    </row>
    <row r="7943" spans="1:4">
      <c r="A7943" s="268">
        <v>11891</v>
      </c>
      <c r="B7943" s="267" t="s">
        <v>8304</v>
      </c>
      <c r="C7943" s="268" t="s">
        <v>1327</v>
      </c>
      <c r="D7943" s="269">
        <v>2.6</v>
      </c>
    </row>
    <row r="7944" spans="1:4">
      <c r="A7944" s="268">
        <v>11892</v>
      </c>
      <c r="B7944" s="267" t="s">
        <v>8305</v>
      </c>
      <c r="C7944" s="268" t="s">
        <v>1327</v>
      </c>
      <c r="D7944" s="269">
        <v>4</v>
      </c>
    </row>
    <row r="7945" spans="1:4">
      <c r="A7945" s="268">
        <v>37601</v>
      </c>
      <c r="B7945" s="267" t="s">
        <v>8306</v>
      </c>
      <c r="C7945" s="268" t="s">
        <v>1327</v>
      </c>
      <c r="D7945" s="269">
        <v>4.0199999999999996</v>
      </c>
    </row>
    <row r="7946" spans="1:4">
      <c r="A7946" s="268">
        <v>1634</v>
      </c>
      <c r="B7946" s="267" t="s">
        <v>8307</v>
      </c>
      <c r="C7946" s="268" t="s">
        <v>1327</v>
      </c>
      <c r="D7946" s="269">
        <v>4.1500000000000004</v>
      </c>
    </row>
    <row r="7947" spans="1:4">
      <c r="A7947" s="268">
        <v>5086</v>
      </c>
      <c r="B7947" s="267" t="s">
        <v>8308</v>
      </c>
      <c r="C7947" s="268" t="s">
        <v>1320</v>
      </c>
      <c r="D7947" s="269">
        <v>26.18</v>
      </c>
    </row>
    <row r="7948" spans="1:4">
      <c r="A7948" s="268">
        <v>11280</v>
      </c>
      <c r="B7948" s="267" t="s">
        <v>8309</v>
      </c>
      <c r="C7948" s="268" t="s">
        <v>1323</v>
      </c>
      <c r="D7948" s="270">
        <v>12011.66</v>
      </c>
    </row>
    <row r="7949" spans="1:4">
      <c r="A7949" s="268">
        <v>40519</v>
      </c>
      <c r="B7949" s="267" t="s">
        <v>8310</v>
      </c>
      <c r="C7949" s="268" t="s">
        <v>1323</v>
      </c>
      <c r="D7949" s="270">
        <v>99020.04</v>
      </c>
    </row>
    <row r="7950" spans="1:4">
      <c r="A7950" s="268">
        <v>39869</v>
      </c>
      <c r="B7950" s="267" t="s">
        <v>8311</v>
      </c>
      <c r="C7950" s="268" t="s">
        <v>1323</v>
      </c>
      <c r="D7950" s="269">
        <v>7.7</v>
      </c>
    </row>
    <row r="7951" spans="1:4">
      <c r="A7951" s="268">
        <v>39870</v>
      </c>
      <c r="B7951" s="267" t="s">
        <v>8312</v>
      </c>
      <c r="C7951" s="268" t="s">
        <v>1323</v>
      </c>
      <c r="D7951" s="269">
        <v>11.78</v>
      </c>
    </row>
    <row r="7952" spans="1:4">
      <c r="A7952" s="268">
        <v>39871</v>
      </c>
      <c r="B7952" s="267" t="s">
        <v>8313</v>
      </c>
      <c r="C7952" s="268" t="s">
        <v>1323</v>
      </c>
      <c r="D7952" s="269">
        <v>13.21</v>
      </c>
    </row>
    <row r="7953" spans="1:4">
      <c r="A7953" s="268">
        <v>12722</v>
      </c>
      <c r="B7953" s="267" t="s">
        <v>8314</v>
      </c>
      <c r="C7953" s="268" t="s">
        <v>1323</v>
      </c>
      <c r="D7953" s="269">
        <v>442.01</v>
      </c>
    </row>
    <row r="7954" spans="1:4">
      <c r="A7954" s="268">
        <v>12714</v>
      </c>
      <c r="B7954" s="267" t="s">
        <v>8315</v>
      </c>
      <c r="C7954" s="268" t="s">
        <v>1323</v>
      </c>
      <c r="D7954" s="269">
        <v>2.88</v>
      </c>
    </row>
    <row r="7955" spans="1:4">
      <c r="A7955" s="268">
        <v>12715</v>
      </c>
      <c r="B7955" s="267" t="s">
        <v>8316</v>
      </c>
      <c r="C7955" s="268" t="s">
        <v>1323</v>
      </c>
      <c r="D7955" s="269">
        <v>6.51</v>
      </c>
    </row>
    <row r="7956" spans="1:4">
      <c r="A7956" s="268">
        <v>12716</v>
      </c>
      <c r="B7956" s="267" t="s">
        <v>8317</v>
      </c>
      <c r="C7956" s="268" t="s">
        <v>1323</v>
      </c>
      <c r="D7956" s="269">
        <v>11.18</v>
      </c>
    </row>
    <row r="7957" spans="1:4">
      <c r="A7957" s="268">
        <v>12717</v>
      </c>
      <c r="B7957" s="267" t="s">
        <v>8318</v>
      </c>
      <c r="C7957" s="268" t="s">
        <v>1323</v>
      </c>
      <c r="D7957" s="269">
        <v>21.99</v>
      </c>
    </row>
    <row r="7958" spans="1:4">
      <c r="A7958" s="268">
        <v>12718</v>
      </c>
      <c r="B7958" s="267" t="s">
        <v>8319</v>
      </c>
      <c r="C7958" s="268" t="s">
        <v>1323</v>
      </c>
      <c r="D7958" s="269">
        <v>33.74</v>
      </c>
    </row>
    <row r="7959" spans="1:4">
      <c r="A7959" s="268">
        <v>12719</v>
      </c>
      <c r="B7959" s="267" t="s">
        <v>8320</v>
      </c>
      <c r="C7959" s="268" t="s">
        <v>1323</v>
      </c>
      <c r="D7959" s="269">
        <v>53.57</v>
      </c>
    </row>
    <row r="7960" spans="1:4">
      <c r="A7960" s="268">
        <v>12720</v>
      </c>
      <c r="B7960" s="267" t="s">
        <v>8321</v>
      </c>
      <c r="C7960" s="268" t="s">
        <v>1323</v>
      </c>
      <c r="D7960" s="269">
        <v>186.54</v>
      </c>
    </row>
    <row r="7961" spans="1:4">
      <c r="A7961" s="268">
        <v>12721</v>
      </c>
      <c r="B7961" s="267" t="s">
        <v>8322</v>
      </c>
      <c r="C7961" s="268" t="s">
        <v>1323</v>
      </c>
      <c r="D7961" s="269">
        <v>178.88</v>
      </c>
    </row>
    <row r="7962" spans="1:4">
      <c r="A7962" s="268">
        <v>3468</v>
      </c>
      <c r="B7962" s="267" t="s">
        <v>8323</v>
      </c>
      <c r="C7962" s="268" t="s">
        <v>1323</v>
      </c>
      <c r="D7962" s="269">
        <v>19.510000000000002</v>
      </c>
    </row>
    <row r="7963" spans="1:4">
      <c r="A7963" s="268">
        <v>3465</v>
      </c>
      <c r="B7963" s="267" t="s">
        <v>8324</v>
      </c>
      <c r="C7963" s="268" t="s">
        <v>1323</v>
      </c>
      <c r="D7963" s="269">
        <v>19.510000000000002</v>
      </c>
    </row>
    <row r="7964" spans="1:4">
      <c r="A7964" s="268">
        <v>12403</v>
      </c>
      <c r="B7964" s="267" t="s">
        <v>8325</v>
      </c>
      <c r="C7964" s="268" t="s">
        <v>1323</v>
      </c>
      <c r="D7964" s="269">
        <v>13.9</v>
      </c>
    </row>
    <row r="7965" spans="1:4">
      <c r="A7965" s="268">
        <v>3463</v>
      </c>
      <c r="B7965" s="267" t="s">
        <v>8326</v>
      </c>
      <c r="C7965" s="268" t="s">
        <v>1323</v>
      </c>
      <c r="D7965" s="269">
        <v>8.1199999999999992</v>
      </c>
    </row>
    <row r="7966" spans="1:4">
      <c r="A7966" s="268">
        <v>3464</v>
      </c>
      <c r="B7966" s="267" t="s">
        <v>8327</v>
      </c>
      <c r="C7966" s="268" t="s">
        <v>1323</v>
      </c>
      <c r="D7966" s="269">
        <v>8.1199999999999992</v>
      </c>
    </row>
    <row r="7967" spans="1:4">
      <c r="A7967" s="268">
        <v>3466</v>
      </c>
      <c r="B7967" s="267" t="s">
        <v>8328</v>
      </c>
      <c r="C7967" s="268" t="s">
        <v>1323</v>
      </c>
      <c r="D7967" s="269">
        <v>49.54</v>
      </c>
    </row>
    <row r="7968" spans="1:4">
      <c r="A7968" s="268">
        <v>3467</v>
      </c>
      <c r="B7968" s="267" t="s">
        <v>8329</v>
      </c>
      <c r="C7968" s="268" t="s">
        <v>1323</v>
      </c>
      <c r="D7968" s="269">
        <v>27.98</v>
      </c>
    </row>
    <row r="7969" spans="1:4">
      <c r="A7969" s="268">
        <v>3462</v>
      </c>
      <c r="B7969" s="267" t="s">
        <v>8330</v>
      </c>
      <c r="C7969" s="268" t="s">
        <v>1323</v>
      </c>
      <c r="D7969" s="269">
        <v>5.36</v>
      </c>
    </row>
    <row r="7970" spans="1:4">
      <c r="A7970" s="268">
        <v>3446</v>
      </c>
      <c r="B7970" s="267" t="s">
        <v>8331</v>
      </c>
      <c r="C7970" s="268" t="s">
        <v>1323</v>
      </c>
      <c r="D7970" s="269">
        <v>16.489999999999998</v>
      </c>
    </row>
    <row r="7971" spans="1:4">
      <c r="A7971" s="268">
        <v>3445</v>
      </c>
      <c r="B7971" s="267" t="s">
        <v>8332</v>
      </c>
      <c r="C7971" s="268" t="s">
        <v>1323</v>
      </c>
      <c r="D7971" s="269">
        <v>13.46</v>
      </c>
    </row>
    <row r="7972" spans="1:4">
      <c r="A7972" s="268">
        <v>3441</v>
      </c>
      <c r="B7972" s="267" t="s">
        <v>8333</v>
      </c>
      <c r="C7972" s="268" t="s">
        <v>1323</v>
      </c>
      <c r="D7972" s="269">
        <v>3.8</v>
      </c>
    </row>
    <row r="7973" spans="1:4">
      <c r="A7973" s="268">
        <v>3444</v>
      </c>
      <c r="B7973" s="267" t="s">
        <v>8334</v>
      </c>
      <c r="C7973" s="268" t="s">
        <v>1323</v>
      </c>
      <c r="D7973" s="269">
        <v>8.2899999999999991</v>
      </c>
    </row>
    <row r="7974" spans="1:4">
      <c r="A7974" s="268">
        <v>12402</v>
      </c>
      <c r="B7974" s="267" t="s">
        <v>8335</v>
      </c>
      <c r="C7974" s="268" t="s">
        <v>1323</v>
      </c>
      <c r="D7974" s="269">
        <v>46.37</v>
      </c>
    </row>
    <row r="7975" spans="1:4">
      <c r="A7975" s="268">
        <v>3447</v>
      </c>
      <c r="B7975" s="267" t="s">
        <v>8336</v>
      </c>
      <c r="C7975" s="268" t="s">
        <v>1323</v>
      </c>
      <c r="D7975" s="269">
        <v>23.99</v>
      </c>
    </row>
    <row r="7976" spans="1:4">
      <c r="A7976" s="268">
        <v>3442</v>
      </c>
      <c r="B7976" s="267" t="s">
        <v>8337</v>
      </c>
      <c r="C7976" s="268" t="s">
        <v>1323</v>
      </c>
      <c r="D7976" s="269">
        <v>5.68</v>
      </c>
    </row>
    <row r="7977" spans="1:4">
      <c r="A7977" s="268">
        <v>3448</v>
      </c>
      <c r="B7977" s="267" t="s">
        <v>8338</v>
      </c>
      <c r="C7977" s="268" t="s">
        <v>1323</v>
      </c>
      <c r="D7977" s="269">
        <v>67.790000000000006</v>
      </c>
    </row>
    <row r="7978" spans="1:4">
      <c r="A7978" s="268">
        <v>3449</v>
      </c>
      <c r="B7978" s="267" t="s">
        <v>8339</v>
      </c>
      <c r="C7978" s="268" t="s">
        <v>1323</v>
      </c>
      <c r="D7978" s="269">
        <v>118.79</v>
      </c>
    </row>
    <row r="7979" spans="1:4">
      <c r="A7979" s="268">
        <v>37438</v>
      </c>
      <c r="B7979" s="267" t="s">
        <v>8340</v>
      </c>
      <c r="C7979" s="268" t="s">
        <v>1323</v>
      </c>
      <c r="D7979" s="269">
        <v>146.47999999999999</v>
      </c>
    </row>
    <row r="7980" spans="1:4">
      <c r="A7980" s="268">
        <v>37439</v>
      </c>
      <c r="B7980" s="267" t="s">
        <v>8341</v>
      </c>
      <c r="C7980" s="268" t="s">
        <v>1323</v>
      </c>
      <c r="D7980" s="269">
        <v>957.71</v>
      </c>
    </row>
    <row r="7981" spans="1:4">
      <c r="A7981" s="268">
        <v>37435</v>
      </c>
      <c r="B7981" s="267" t="s">
        <v>8342</v>
      </c>
      <c r="C7981" s="268" t="s">
        <v>1323</v>
      </c>
      <c r="D7981" s="269">
        <v>17.21</v>
      </c>
    </row>
    <row r="7982" spans="1:4">
      <c r="A7982" s="268">
        <v>37436</v>
      </c>
      <c r="B7982" s="267" t="s">
        <v>8343</v>
      </c>
      <c r="C7982" s="268" t="s">
        <v>1323</v>
      </c>
      <c r="D7982" s="269">
        <v>20.309999999999999</v>
      </c>
    </row>
    <row r="7983" spans="1:4">
      <c r="A7983" s="268">
        <v>37437</v>
      </c>
      <c r="B7983" s="267" t="s">
        <v>8344</v>
      </c>
      <c r="C7983" s="268" t="s">
        <v>1323</v>
      </c>
      <c r="D7983" s="269">
        <v>29.38</v>
      </c>
    </row>
    <row r="7984" spans="1:4">
      <c r="A7984" s="268">
        <v>3473</v>
      </c>
      <c r="B7984" s="267" t="s">
        <v>8345</v>
      </c>
      <c r="C7984" s="268" t="s">
        <v>1323</v>
      </c>
      <c r="D7984" s="269">
        <v>18.649999999999999</v>
      </c>
    </row>
    <row r="7985" spans="1:4">
      <c r="A7985" s="268">
        <v>3474</v>
      </c>
      <c r="B7985" s="267" t="s">
        <v>8346</v>
      </c>
      <c r="C7985" s="268" t="s">
        <v>1323</v>
      </c>
      <c r="D7985" s="269">
        <v>15.37</v>
      </c>
    </row>
    <row r="7986" spans="1:4">
      <c r="A7986" s="268">
        <v>3450</v>
      </c>
      <c r="B7986" s="267" t="s">
        <v>8347</v>
      </c>
      <c r="C7986" s="268" t="s">
        <v>1323</v>
      </c>
      <c r="D7986" s="269">
        <v>4.45</v>
      </c>
    </row>
    <row r="7987" spans="1:4">
      <c r="A7987" s="268">
        <v>3443</v>
      </c>
      <c r="B7987" s="267" t="s">
        <v>8348</v>
      </c>
      <c r="C7987" s="268" t="s">
        <v>1323</v>
      </c>
      <c r="D7987" s="269">
        <v>9.56</v>
      </c>
    </row>
    <row r="7988" spans="1:4">
      <c r="A7988" s="268">
        <v>3453</v>
      </c>
      <c r="B7988" s="267" t="s">
        <v>8349</v>
      </c>
      <c r="C7988" s="268" t="s">
        <v>1323</v>
      </c>
      <c r="D7988" s="269">
        <v>54.44</v>
      </c>
    </row>
    <row r="7989" spans="1:4">
      <c r="A7989" s="268">
        <v>3452</v>
      </c>
      <c r="B7989" s="267" t="s">
        <v>8350</v>
      </c>
      <c r="C7989" s="268" t="s">
        <v>1323</v>
      </c>
      <c r="D7989" s="269">
        <v>26.87</v>
      </c>
    </row>
    <row r="7990" spans="1:4">
      <c r="A7990" s="268">
        <v>3451</v>
      </c>
      <c r="B7990" s="267" t="s">
        <v>8351</v>
      </c>
      <c r="C7990" s="268" t="s">
        <v>1323</v>
      </c>
      <c r="D7990" s="269">
        <v>5.33</v>
      </c>
    </row>
    <row r="7991" spans="1:4">
      <c r="A7991" s="268">
        <v>3454</v>
      </c>
      <c r="B7991" s="267" t="s">
        <v>8352</v>
      </c>
      <c r="C7991" s="268" t="s">
        <v>1323</v>
      </c>
      <c r="D7991" s="269">
        <v>82.8</v>
      </c>
    </row>
    <row r="7992" spans="1:4">
      <c r="A7992" s="268">
        <v>3458</v>
      </c>
      <c r="B7992" s="267" t="s">
        <v>8353</v>
      </c>
      <c r="C7992" s="268" t="s">
        <v>1323</v>
      </c>
      <c r="D7992" s="269">
        <v>14.95</v>
      </c>
    </row>
    <row r="7993" spans="1:4">
      <c r="A7993" s="268">
        <v>3457</v>
      </c>
      <c r="B7993" s="267" t="s">
        <v>8354</v>
      </c>
      <c r="C7993" s="268" t="s">
        <v>1323</v>
      </c>
      <c r="D7993" s="269">
        <v>11.22</v>
      </c>
    </row>
    <row r="7994" spans="1:4">
      <c r="A7994" s="268">
        <v>3455</v>
      </c>
      <c r="B7994" s="267" t="s">
        <v>8355</v>
      </c>
      <c r="C7994" s="268" t="s">
        <v>1323</v>
      </c>
      <c r="D7994" s="269">
        <v>3.18</v>
      </c>
    </row>
    <row r="7995" spans="1:4">
      <c r="A7995" s="268">
        <v>3472</v>
      </c>
      <c r="B7995" s="267" t="s">
        <v>8356</v>
      </c>
      <c r="C7995" s="268" t="s">
        <v>1323</v>
      </c>
      <c r="D7995" s="269">
        <v>7.16</v>
      </c>
    </row>
    <row r="7996" spans="1:4">
      <c r="A7996" s="268">
        <v>3470</v>
      </c>
      <c r="B7996" s="267" t="s">
        <v>8357</v>
      </c>
      <c r="C7996" s="268" t="s">
        <v>1323</v>
      </c>
      <c r="D7996" s="269">
        <v>41.74</v>
      </c>
    </row>
    <row r="7997" spans="1:4">
      <c r="A7997" s="268">
        <v>3471</v>
      </c>
      <c r="B7997" s="267" t="s">
        <v>8358</v>
      </c>
      <c r="C7997" s="268" t="s">
        <v>1323</v>
      </c>
      <c r="D7997" s="269">
        <v>22.94</v>
      </c>
    </row>
    <row r="7998" spans="1:4">
      <c r="A7998" s="268">
        <v>3456</v>
      </c>
      <c r="B7998" s="267" t="s">
        <v>8359</v>
      </c>
      <c r="C7998" s="268" t="s">
        <v>1323</v>
      </c>
      <c r="D7998" s="269">
        <v>4.7699999999999996</v>
      </c>
    </row>
    <row r="7999" spans="1:4">
      <c r="A7999" s="268">
        <v>3459</v>
      </c>
      <c r="B7999" s="267" t="s">
        <v>8360</v>
      </c>
      <c r="C7999" s="268" t="s">
        <v>1323</v>
      </c>
      <c r="D7999" s="269">
        <v>58.88</v>
      </c>
    </row>
    <row r="8000" spans="1:4">
      <c r="A8000" s="268">
        <v>3469</v>
      </c>
      <c r="B8000" s="267" t="s">
        <v>8361</v>
      </c>
      <c r="C8000" s="268" t="s">
        <v>1323</v>
      </c>
      <c r="D8000" s="269">
        <v>111.98</v>
      </c>
    </row>
    <row r="8001" spans="1:4">
      <c r="A8001" s="268">
        <v>3460</v>
      </c>
      <c r="B8001" s="267" t="s">
        <v>8362</v>
      </c>
      <c r="C8001" s="268" t="s">
        <v>1323</v>
      </c>
      <c r="D8001" s="269">
        <v>163.38999999999999</v>
      </c>
    </row>
    <row r="8002" spans="1:4">
      <c r="A8002" s="268">
        <v>3461</v>
      </c>
      <c r="B8002" s="267" t="s">
        <v>8363</v>
      </c>
      <c r="C8002" s="268" t="s">
        <v>1323</v>
      </c>
      <c r="D8002" s="269">
        <v>417.63</v>
      </c>
    </row>
    <row r="8003" spans="1:4">
      <c r="A8003" s="268">
        <v>37433</v>
      </c>
      <c r="B8003" s="267" t="s">
        <v>8364</v>
      </c>
      <c r="C8003" s="268" t="s">
        <v>1323</v>
      </c>
      <c r="D8003" s="269">
        <v>146.47999999999999</v>
      </c>
    </row>
    <row r="8004" spans="1:4">
      <c r="A8004" s="268">
        <v>37430</v>
      </c>
      <c r="B8004" s="267" t="s">
        <v>8365</v>
      </c>
      <c r="C8004" s="268" t="s">
        <v>1323</v>
      </c>
      <c r="D8004" s="269">
        <v>18.350000000000001</v>
      </c>
    </row>
    <row r="8005" spans="1:4">
      <c r="A8005" s="268">
        <v>37434</v>
      </c>
      <c r="B8005" s="267" t="s">
        <v>8366</v>
      </c>
      <c r="C8005" s="268" t="s">
        <v>1323</v>
      </c>
      <c r="D8005" s="270">
        <v>1365.83</v>
      </c>
    </row>
    <row r="8006" spans="1:4">
      <c r="A8006" s="268">
        <v>37431</v>
      </c>
      <c r="B8006" s="267" t="s">
        <v>8367</v>
      </c>
      <c r="C8006" s="268" t="s">
        <v>1323</v>
      </c>
      <c r="D8006" s="269">
        <v>24.9</v>
      </c>
    </row>
    <row r="8007" spans="1:4">
      <c r="A8007" s="268">
        <v>37432</v>
      </c>
      <c r="B8007" s="267" t="s">
        <v>8368</v>
      </c>
      <c r="C8007" s="268" t="s">
        <v>1323</v>
      </c>
      <c r="D8007" s="269">
        <v>45.93</v>
      </c>
    </row>
    <row r="8008" spans="1:4">
      <c r="A8008" s="268">
        <v>37413</v>
      </c>
      <c r="B8008" s="267" t="s">
        <v>8369</v>
      </c>
      <c r="C8008" s="268" t="s">
        <v>1323</v>
      </c>
      <c r="D8008" s="269">
        <v>3.46</v>
      </c>
    </row>
    <row r="8009" spans="1:4">
      <c r="A8009" s="268">
        <v>37414</v>
      </c>
      <c r="B8009" s="267" t="s">
        <v>8370</v>
      </c>
      <c r="C8009" s="268" t="s">
        <v>1323</v>
      </c>
      <c r="D8009" s="269">
        <v>3.93</v>
      </c>
    </row>
    <row r="8010" spans="1:4">
      <c r="A8010" s="268">
        <v>37415</v>
      </c>
      <c r="B8010" s="267" t="s">
        <v>8371</v>
      </c>
      <c r="C8010" s="268" t="s">
        <v>1323</v>
      </c>
      <c r="D8010" s="269">
        <v>7.15</v>
      </c>
    </row>
    <row r="8011" spans="1:4">
      <c r="A8011" s="268">
        <v>37416</v>
      </c>
      <c r="B8011" s="267" t="s">
        <v>8372</v>
      </c>
      <c r="C8011" s="268" t="s">
        <v>1323</v>
      </c>
      <c r="D8011" s="269">
        <v>3.24</v>
      </c>
    </row>
    <row r="8012" spans="1:4">
      <c r="A8012" s="268">
        <v>37417</v>
      </c>
      <c r="B8012" s="267" t="s">
        <v>8373</v>
      </c>
      <c r="C8012" s="268" t="s">
        <v>1323</v>
      </c>
      <c r="D8012" s="269">
        <v>4.66</v>
      </c>
    </row>
    <row r="8013" spans="1:4">
      <c r="A8013" s="268">
        <v>3112</v>
      </c>
      <c r="B8013" s="267" t="s">
        <v>8374</v>
      </c>
      <c r="C8013" s="268" t="s">
        <v>1331</v>
      </c>
      <c r="D8013" s="269">
        <v>52.89</v>
      </c>
    </row>
    <row r="8014" spans="1:4">
      <c r="A8014" s="268">
        <v>3113</v>
      </c>
      <c r="B8014" s="267" t="s">
        <v>8375</v>
      </c>
      <c r="C8014" s="268" t="s">
        <v>1331</v>
      </c>
      <c r="D8014" s="269">
        <v>60.93</v>
      </c>
    </row>
    <row r="8015" spans="1:4">
      <c r="A8015" s="268">
        <v>3114</v>
      </c>
      <c r="B8015" s="267" t="s">
        <v>8376</v>
      </c>
      <c r="C8015" s="268" t="s">
        <v>1323</v>
      </c>
      <c r="D8015" s="269">
        <v>27.53</v>
      </c>
    </row>
    <row r="8016" spans="1:4">
      <c r="A8016" s="268">
        <v>34519</v>
      </c>
      <c r="B8016" s="267" t="s">
        <v>8377</v>
      </c>
      <c r="C8016" s="268" t="s">
        <v>1323</v>
      </c>
      <c r="D8016" s="269">
        <v>69.680000000000007</v>
      </c>
    </row>
    <row r="8017" spans="1:4">
      <c r="A8017" s="268">
        <v>10510</v>
      </c>
      <c r="B8017" s="267" t="s">
        <v>8378</v>
      </c>
      <c r="C8017" s="268" t="s">
        <v>1323</v>
      </c>
      <c r="D8017" s="269">
        <v>71.16</v>
      </c>
    </row>
    <row r="8018" spans="1:4">
      <c r="A8018" s="268">
        <v>1649</v>
      </c>
      <c r="B8018" s="267" t="s">
        <v>8379</v>
      </c>
      <c r="C8018" s="268" t="s">
        <v>1323</v>
      </c>
      <c r="D8018" s="269">
        <v>35.25</v>
      </c>
    </row>
    <row r="8019" spans="1:4">
      <c r="A8019" s="268">
        <v>1653</v>
      </c>
      <c r="B8019" s="267" t="s">
        <v>8380</v>
      </c>
      <c r="C8019" s="268" t="s">
        <v>1323</v>
      </c>
      <c r="D8019" s="269">
        <v>27.61</v>
      </c>
    </row>
    <row r="8020" spans="1:4">
      <c r="A8020" s="268">
        <v>1647</v>
      </c>
      <c r="B8020" s="267" t="s">
        <v>8381</v>
      </c>
      <c r="C8020" s="268" t="s">
        <v>1323</v>
      </c>
      <c r="D8020" s="269">
        <v>9.89</v>
      </c>
    </row>
    <row r="8021" spans="1:4">
      <c r="A8021" s="268">
        <v>1648</v>
      </c>
      <c r="B8021" s="267" t="s">
        <v>8382</v>
      </c>
      <c r="C8021" s="268" t="s">
        <v>1323</v>
      </c>
      <c r="D8021" s="269">
        <v>18.989999999999998</v>
      </c>
    </row>
    <row r="8022" spans="1:4">
      <c r="A8022" s="268">
        <v>1651</v>
      </c>
      <c r="B8022" s="267" t="s">
        <v>8383</v>
      </c>
      <c r="C8022" s="268" t="s">
        <v>1323</v>
      </c>
      <c r="D8022" s="269">
        <v>88.09</v>
      </c>
    </row>
    <row r="8023" spans="1:4">
      <c r="A8023" s="268">
        <v>1650</v>
      </c>
      <c r="B8023" s="267" t="s">
        <v>8384</v>
      </c>
      <c r="C8023" s="268" t="s">
        <v>1323</v>
      </c>
      <c r="D8023" s="269">
        <v>48.69</v>
      </c>
    </row>
    <row r="8024" spans="1:4">
      <c r="A8024" s="268">
        <v>1654</v>
      </c>
      <c r="B8024" s="267" t="s">
        <v>8385</v>
      </c>
      <c r="C8024" s="268" t="s">
        <v>1323</v>
      </c>
      <c r="D8024" s="269">
        <v>13.57</v>
      </c>
    </row>
    <row r="8025" spans="1:4">
      <c r="A8025" s="268">
        <v>1652</v>
      </c>
      <c r="B8025" s="267" t="s">
        <v>8386</v>
      </c>
      <c r="C8025" s="268" t="s">
        <v>1323</v>
      </c>
      <c r="D8025" s="269">
        <v>126.43</v>
      </c>
    </row>
    <row r="8026" spans="1:4">
      <c r="A8026" s="268">
        <v>1747</v>
      </c>
      <c r="B8026" s="267" t="s">
        <v>8387</v>
      </c>
      <c r="C8026" s="268" t="s">
        <v>1323</v>
      </c>
      <c r="D8026" s="269">
        <v>129.94</v>
      </c>
    </row>
    <row r="8027" spans="1:4">
      <c r="A8027" s="268">
        <v>1744</v>
      </c>
      <c r="B8027" s="267" t="s">
        <v>8388</v>
      </c>
      <c r="C8027" s="268" t="s">
        <v>1323</v>
      </c>
      <c r="D8027" s="269">
        <v>90</v>
      </c>
    </row>
    <row r="8028" spans="1:4">
      <c r="A8028" s="268">
        <v>1743</v>
      </c>
      <c r="B8028" s="267" t="s">
        <v>8389</v>
      </c>
      <c r="C8028" s="268" t="s">
        <v>1323</v>
      </c>
      <c r="D8028" s="269">
        <v>118.19</v>
      </c>
    </row>
    <row r="8029" spans="1:4">
      <c r="A8029" s="268">
        <v>7241</v>
      </c>
      <c r="B8029" s="267" t="s">
        <v>8390</v>
      </c>
      <c r="C8029" s="268" t="s">
        <v>1328</v>
      </c>
      <c r="D8029" s="269">
        <v>52.59</v>
      </c>
    </row>
    <row r="8030" spans="1:4">
      <c r="A8030" s="268">
        <v>39640</v>
      </c>
      <c r="B8030" s="267" t="s">
        <v>8391</v>
      </c>
      <c r="C8030" s="268" t="s">
        <v>1323</v>
      </c>
      <c r="D8030" s="269">
        <v>6.15</v>
      </c>
    </row>
    <row r="8031" spans="1:4">
      <c r="A8031" s="268">
        <v>11013</v>
      </c>
      <c r="B8031" s="267" t="s">
        <v>8392</v>
      </c>
      <c r="C8031" s="268" t="s">
        <v>1323</v>
      </c>
      <c r="D8031" s="269">
        <v>12.67</v>
      </c>
    </row>
    <row r="8032" spans="1:4">
      <c r="A8032" s="268">
        <v>11017</v>
      </c>
      <c r="B8032" s="267" t="s">
        <v>8393</v>
      </c>
      <c r="C8032" s="268" t="s">
        <v>1323</v>
      </c>
      <c r="D8032" s="269">
        <v>5.41</v>
      </c>
    </row>
    <row r="8033" spans="1:4">
      <c r="A8033" s="268">
        <v>20236</v>
      </c>
      <c r="B8033" s="267" t="s">
        <v>8394</v>
      </c>
      <c r="C8033" s="268" t="s">
        <v>1323</v>
      </c>
      <c r="D8033" s="269">
        <v>23.81</v>
      </c>
    </row>
    <row r="8034" spans="1:4">
      <c r="A8034" s="268">
        <v>7215</v>
      </c>
      <c r="B8034" s="267" t="s">
        <v>8395</v>
      </c>
      <c r="C8034" s="268" t="s">
        <v>1323</v>
      </c>
      <c r="D8034" s="269">
        <v>20.39</v>
      </c>
    </row>
    <row r="8035" spans="1:4">
      <c r="A8035" s="268">
        <v>7216</v>
      </c>
      <c r="B8035" s="267" t="s">
        <v>8396</v>
      </c>
      <c r="C8035" s="268" t="s">
        <v>1323</v>
      </c>
      <c r="D8035" s="269">
        <v>85.22</v>
      </c>
    </row>
    <row r="8036" spans="1:4">
      <c r="A8036" s="268">
        <v>20235</v>
      </c>
      <c r="B8036" s="267" t="s">
        <v>8397</v>
      </c>
      <c r="C8036" s="268" t="s">
        <v>1323</v>
      </c>
      <c r="D8036" s="269">
        <v>43.09</v>
      </c>
    </row>
    <row r="8037" spans="1:4">
      <c r="A8037" s="268">
        <v>7181</v>
      </c>
      <c r="B8037" s="267" t="s">
        <v>8398</v>
      </c>
      <c r="C8037" s="268" t="s">
        <v>1323</v>
      </c>
      <c r="D8037" s="269">
        <v>2.84</v>
      </c>
    </row>
    <row r="8038" spans="1:4">
      <c r="A8038" s="268">
        <v>40866</v>
      </c>
      <c r="B8038" s="267" t="s">
        <v>8399</v>
      </c>
      <c r="C8038" s="268" t="s">
        <v>1323</v>
      </c>
      <c r="D8038" s="269">
        <v>7.59</v>
      </c>
    </row>
    <row r="8039" spans="1:4">
      <c r="A8039" s="268">
        <v>7214</v>
      </c>
      <c r="B8039" s="267" t="s">
        <v>8400</v>
      </c>
      <c r="C8039" s="268" t="s">
        <v>1323</v>
      </c>
      <c r="D8039" s="269">
        <v>29.2</v>
      </c>
    </row>
    <row r="8040" spans="1:4">
      <c r="A8040" s="268">
        <v>7219</v>
      </c>
      <c r="B8040" s="267" t="s">
        <v>8401</v>
      </c>
      <c r="C8040" s="268" t="s">
        <v>1323</v>
      </c>
      <c r="D8040" s="269">
        <v>30.22</v>
      </c>
    </row>
    <row r="8041" spans="1:4">
      <c r="A8041" s="268">
        <v>37972</v>
      </c>
      <c r="B8041" s="267" t="s">
        <v>8402</v>
      </c>
      <c r="C8041" s="268" t="s">
        <v>1323</v>
      </c>
      <c r="D8041" s="269">
        <v>7.55</v>
      </c>
    </row>
    <row r="8042" spans="1:4">
      <c r="A8042" s="268">
        <v>37973</v>
      </c>
      <c r="B8042" s="267" t="s">
        <v>8403</v>
      </c>
      <c r="C8042" s="268" t="s">
        <v>1323</v>
      </c>
      <c r="D8042" s="269">
        <v>12.09</v>
      </c>
    </row>
    <row r="8043" spans="1:4">
      <c r="A8043" s="268">
        <v>37971</v>
      </c>
      <c r="B8043" s="267" t="s">
        <v>8404</v>
      </c>
      <c r="C8043" s="268" t="s">
        <v>1323</v>
      </c>
      <c r="D8043" s="269">
        <v>4.53</v>
      </c>
    </row>
    <row r="8044" spans="1:4">
      <c r="A8044" s="268">
        <v>20094</v>
      </c>
      <c r="B8044" s="267" t="s">
        <v>8405</v>
      </c>
      <c r="C8044" s="268" t="s">
        <v>1323</v>
      </c>
      <c r="D8044" s="269">
        <v>15.48</v>
      </c>
    </row>
    <row r="8045" spans="1:4">
      <c r="A8045" s="268">
        <v>20095</v>
      </c>
      <c r="B8045" s="267" t="s">
        <v>8406</v>
      </c>
      <c r="C8045" s="268" t="s">
        <v>1323</v>
      </c>
      <c r="D8045" s="269">
        <v>19.72</v>
      </c>
    </row>
    <row r="8046" spans="1:4">
      <c r="A8046" s="268">
        <v>1954</v>
      </c>
      <c r="B8046" s="267" t="s">
        <v>8407</v>
      </c>
      <c r="C8046" s="268" t="s">
        <v>1323</v>
      </c>
      <c r="D8046" s="269">
        <v>84.98</v>
      </c>
    </row>
    <row r="8047" spans="1:4">
      <c r="A8047" s="268">
        <v>1926</v>
      </c>
      <c r="B8047" s="267" t="s">
        <v>8408</v>
      </c>
      <c r="C8047" s="268" t="s">
        <v>1323</v>
      </c>
      <c r="D8047" s="269">
        <v>1.1200000000000001</v>
      </c>
    </row>
    <row r="8048" spans="1:4">
      <c r="A8048" s="268">
        <v>1927</v>
      </c>
      <c r="B8048" s="267" t="s">
        <v>8409</v>
      </c>
      <c r="C8048" s="268" t="s">
        <v>1323</v>
      </c>
      <c r="D8048" s="269">
        <v>1.48</v>
      </c>
    </row>
    <row r="8049" spans="1:4">
      <c r="A8049" s="268">
        <v>1923</v>
      </c>
      <c r="B8049" s="267" t="s">
        <v>8410</v>
      </c>
      <c r="C8049" s="268" t="s">
        <v>1323</v>
      </c>
      <c r="D8049" s="269">
        <v>2.42</v>
      </c>
    </row>
    <row r="8050" spans="1:4">
      <c r="A8050" s="268">
        <v>1929</v>
      </c>
      <c r="B8050" s="267" t="s">
        <v>8411</v>
      </c>
      <c r="C8050" s="268" t="s">
        <v>1323</v>
      </c>
      <c r="D8050" s="269">
        <v>3.97</v>
      </c>
    </row>
    <row r="8051" spans="1:4">
      <c r="A8051" s="268">
        <v>1930</v>
      </c>
      <c r="B8051" s="267" t="s">
        <v>8412</v>
      </c>
      <c r="C8051" s="268" t="s">
        <v>1323</v>
      </c>
      <c r="D8051" s="269">
        <v>7.69</v>
      </c>
    </row>
    <row r="8052" spans="1:4">
      <c r="A8052" s="268">
        <v>1924</v>
      </c>
      <c r="B8052" s="267" t="s">
        <v>8413</v>
      </c>
      <c r="C8052" s="268" t="s">
        <v>1323</v>
      </c>
      <c r="D8052" s="269">
        <v>13.26</v>
      </c>
    </row>
    <row r="8053" spans="1:4">
      <c r="A8053" s="268">
        <v>1922</v>
      </c>
      <c r="B8053" s="267" t="s">
        <v>8414</v>
      </c>
      <c r="C8053" s="268" t="s">
        <v>1323</v>
      </c>
      <c r="D8053" s="269">
        <v>19.7</v>
      </c>
    </row>
    <row r="8054" spans="1:4">
      <c r="A8054" s="268">
        <v>1953</v>
      </c>
      <c r="B8054" s="267" t="s">
        <v>8415</v>
      </c>
      <c r="C8054" s="268" t="s">
        <v>1323</v>
      </c>
      <c r="D8054" s="269">
        <v>34.43</v>
      </c>
    </row>
    <row r="8055" spans="1:4">
      <c r="A8055" s="268">
        <v>1962</v>
      </c>
      <c r="B8055" s="267" t="s">
        <v>8416</v>
      </c>
      <c r="C8055" s="268" t="s">
        <v>1323</v>
      </c>
      <c r="D8055" s="269">
        <v>112.65</v>
      </c>
    </row>
    <row r="8056" spans="1:4">
      <c r="A8056" s="268">
        <v>1955</v>
      </c>
      <c r="B8056" s="267" t="s">
        <v>8417</v>
      </c>
      <c r="C8056" s="268" t="s">
        <v>1323</v>
      </c>
      <c r="D8056" s="269">
        <v>1.49</v>
      </c>
    </row>
    <row r="8057" spans="1:4">
      <c r="A8057" s="268">
        <v>1956</v>
      </c>
      <c r="B8057" s="267" t="s">
        <v>8418</v>
      </c>
      <c r="C8057" s="268" t="s">
        <v>1323</v>
      </c>
      <c r="D8057" s="269">
        <v>1.92</v>
      </c>
    </row>
    <row r="8058" spans="1:4">
      <c r="A8058" s="268">
        <v>1957</v>
      </c>
      <c r="B8058" s="267" t="s">
        <v>8419</v>
      </c>
      <c r="C8058" s="268" t="s">
        <v>1323</v>
      </c>
      <c r="D8058" s="269">
        <v>4.3600000000000003</v>
      </c>
    </row>
    <row r="8059" spans="1:4">
      <c r="A8059" s="268">
        <v>1958</v>
      </c>
      <c r="B8059" s="267" t="s">
        <v>8420</v>
      </c>
      <c r="C8059" s="268" t="s">
        <v>1323</v>
      </c>
      <c r="D8059" s="269">
        <v>7.75</v>
      </c>
    </row>
    <row r="8060" spans="1:4">
      <c r="A8060" s="268">
        <v>1959</v>
      </c>
      <c r="B8060" s="267" t="s">
        <v>8421</v>
      </c>
      <c r="C8060" s="268" t="s">
        <v>1323</v>
      </c>
      <c r="D8060" s="269">
        <v>9.4499999999999993</v>
      </c>
    </row>
    <row r="8061" spans="1:4">
      <c r="A8061" s="268">
        <v>1925</v>
      </c>
      <c r="B8061" s="267" t="s">
        <v>8422</v>
      </c>
      <c r="C8061" s="268" t="s">
        <v>1323</v>
      </c>
      <c r="D8061" s="269">
        <v>23.36</v>
      </c>
    </row>
    <row r="8062" spans="1:4">
      <c r="A8062" s="268">
        <v>1960</v>
      </c>
      <c r="B8062" s="267" t="s">
        <v>8423</v>
      </c>
      <c r="C8062" s="268" t="s">
        <v>1323</v>
      </c>
      <c r="D8062" s="269">
        <v>33.21</v>
      </c>
    </row>
    <row r="8063" spans="1:4">
      <c r="A8063" s="268">
        <v>1961</v>
      </c>
      <c r="B8063" s="267" t="s">
        <v>8424</v>
      </c>
      <c r="C8063" s="268" t="s">
        <v>1323</v>
      </c>
      <c r="D8063" s="269">
        <v>47.72</v>
      </c>
    </row>
    <row r="8064" spans="1:4">
      <c r="A8064" s="268">
        <v>38426</v>
      </c>
      <c r="B8064" s="267" t="s">
        <v>8425</v>
      </c>
      <c r="C8064" s="268" t="s">
        <v>1323</v>
      </c>
      <c r="D8064" s="269">
        <v>14.4</v>
      </c>
    </row>
    <row r="8065" spans="1:4">
      <c r="A8065" s="268">
        <v>38423</v>
      </c>
      <c r="B8065" s="267" t="s">
        <v>8426</v>
      </c>
      <c r="C8065" s="268" t="s">
        <v>1323</v>
      </c>
      <c r="D8065" s="269">
        <v>32.659999999999997</v>
      </c>
    </row>
    <row r="8066" spans="1:4">
      <c r="A8066" s="268">
        <v>38421</v>
      </c>
      <c r="B8066" s="267" t="s">
        <v>8427</v>
      </c>
      <c r="C8066" s="268" t="s">
        <v>1323</v>
      </c>
      <c r="D8066" s="269">
        <v>15.42</v>
      </c>
    </row>
    <row r="8067" spans="1:4">
      <c r="A8067" s="268">
        <v>38422</v>
      </c>
      <c r="B8067" s="267" t="s">
        <v>8428</v>
      </c>
      <c r="C8067" s="268" t="s">
        <v>1323</v>
      </c>
      <c r="D8067" s="269">
        <v>22.54</v>
      </c>
    </row>
    <row r="8068" spans="1:4">
      <c r="A8068" s="268">
        <v>39866</v>
      </c>
      <c r="B8068" s="267" t="s">
        <v>8429</v>
      </c>
      <c r="C8068" s="268" t="s">
        <v>1323</v>
      </c>
      <c r="D8068" s="269">
        <v>10.199999999999999</v>
      </c>
    </row>
    <row r="8069" spans="1:4">
      <c r="A8069" s="268">
        <v>39867</v>
      </c>
      <c r="B8069" s="267" t="s">
        <v>8430</v>
      </c>
      <c r="C8069" s="268" t="s">
        <v>1323</v>
      </c>
      <c r="D8069" s="269">
        <v>22.68</v>
      </c>
    </row>
    <row r="8070" spans="1:4">
      <c r="A8070" s="268">
        <v>39868</v>
      </c>
      <c r="B8070" s="267" t="s">
        <v>8431</v>
      </c>
      <c r="C8070" s="268" t="s">
        <v>1323</v>
      </c>
      <c r="D8070" s="269">
        <v>40.86</v>
      </c>
    </row>
    <row r="8071" spans="1:4">
      <c r="A8071" s="268">
        <v>37999</v>
      </c>
      <c r="B8071" s="267" t="s">
        <v>8432</v>
      </c>
      <c r="C8071" s="268" t="s">
        <v>1323</v>
      </c>
      <c r="D8071" s="269">
        <v>7.24</v>
      </c>
    </row>
    <row r="8072" spans="1:4">
      <c r="A8072" s="268">
        <v>38000</v>
      </c>
      <c r="B8072" s="267" t="s">
        <v>8433</v>
      </c>
      <c r="C8072" s="268" t="s">
        <v>1323</v>
      </c>
      <c r="D8072" s="269">
        <v>9.58</v>
      </c>
    </row>
    <row r="8073" spans="1:4">
      <c r="A8073" s="268">
        <v>38129</v>
      </c>
      <c r="B8073" s="267" t="s">
        <v>8434</v>
      </c>
      <c r="C8073" s="268" t="s">
        <v>1323</v>
      </c>
      <c r="D8073" s="269">
        <v>2.58</v>
      </c>
    </row>
    <row r="8074" spans="1:4">
      <c r="A8074" s="268">
        <v>38025</v>
      </c>
      <c r="B8074" s="267" t="s">
        <v>8435</v>
      </c>
      <c r="C8074" s="268" t="s">
        <v>1323</v>
      </c>
      <c r="D8074" s="269">
        <v>4.3099999999999996</v>
      </c>
    </row>
    <row r="8075" spans="1:4">
      <c r="A8075" s="268">
        <v>38026</v>
      </c>
      <c r="B8075" s="267" t="s">
        <v>8436</v>
      </c>
      <c r="C8075" s="268" t="s">
        <v>1323</v>
      </c>
      <c r="D8075" s="269">
        <v>11.55</v>
      </c>
    </row>
    <row r="8076" spans="1:4">
      <c r="A8076" s="268">
        <v>1858</v>
      </c>
      <c r="B8076" s="267" t="s">
        <v>8437</v>
      </c>
      <c r="C8076" s="268" t="s">
        <v>1323</v>
      </c>
      <c r="D8076" s="269">
        <v>21.68</v>
      </c>
    </row>
    <row r="8077" spans="1:4">
      <c r="A8077" s="268">
        <v>1844</v>
      </c>
      <c r="B8077" s="267" t="s">
        <v>8438</v>
      </c>
      <c r="C8077" s="268" t="s">
        <v>1323</v>
      </c>
      <c r="D8077" s="269">
        <v>79.930000000000007</v>
      </c>
    </row>
    <row r="8078" spans="1:4">
      <c r="A8078" s="268">
        <v>1863</v>
      </c>
      <c r="B8078" s="267" t="s">
        <v>8439</v>
      </c>
      <c r="C8078" s="268" t="s">
        <v>1323</v>
      </c>
      <c r="D8078" s="269">
        <v>31.46</v>
      </c>
    </row>
    <row r="8079" spans="1:4">
      <c r="A8079" s="268">
        <v>1865</v>
      </c>
      <c r="B8079" s="267" t="s">
        <v>8440</v>
      </c>
      <c r="C8079" s="268" t="s">
        <v>1323</v>
      </c>
      <c r="D8079" s="269">
        <v>114.78</v>
      </c>
    </row>
    <row r="8080" spans="1:4">
      <c r="A8080" s="268">
        <v>36355</v>
      </c>
      <c r="B8080" s="267" t="s">
        <v>8441</v>
      </c>
      <c r="C8080" s="268" t="s">
        <v>1323</v>
      </c>
      <c r="D8080" s="269">
        <v>3.88</v>
      </c>
    </row>
    <row r="8081" spans="1:4">
      <c r="A8081" s="268">
        <v>36356</v>
      </c>
      <c r="B8081" s="267" t="s">
        <v>8442</v>
      </c>
      <c r="C8081" s="268" t="s">
        <v>1323</v>
      </c>
      <c r="D8081" s="269">
        <v>6.52</v>
      </c>
    </row>
    <row r="8082" spans="1:4">
      <c r="A8082" s="268">
        <v>1932</v>
      </c>
      <c r="B8082" s="267" t="s">
        <v>8443</v>
      </c>
      <c r="C8082" s="268" t="s">
        <v>1323</v>
      </c>
      <c r="D8082" s="269">
        <v>5.56</v>
      </c>
    </row>
    <row r="8083" spans="1:4">
      <c r="A8083" s="268">
        <v>1933</v>
      </c>
      <c r="B8083" s="267" t="s">
        <v>8444</v>
      </c>
      <c r="C8083" s="268" t="s">
        <v>1323</v>
      </c>
      <c r="D8083" s="269">
        <v>2.4500000000000002</v>
      </c>
    </row>
    <row r="8084" spans="1:4">
      <c r="A8084" s="268">
        <v>1951</v>
      </c>
      <c r="B8084" s="267" t="s">
        <v>8445</v>
      </c>
      <c r="C8084" s="268" t="s">
        <v>1323</v>
      </c>
      <c r="D8084" s="269">
        <v>10.88</v>
      </c>
    </row>
    <row r="8085" spans="1:4">
      <c r="A8085" s="268">
        <v>1966</v>
      </c>
      <c r="B8085" s="267" t="s">
        <v>8446</v>
      </c>
      <c r="C8085" s="268" t="s">
        <v>1323</v>
      </c>
      <c r="D8085" s="269">
        <v>12.52</v>
      </c>
    </row>
    <row r="8086" spans="1:4">
      <c r="A8086" s="268">
        <v>1952</v>
      </c>
      <c r="B8086" s="267" t="s">
        <v>8447</v>
      </c>
      <c r="C8086" s="268" t="s">
        <v>1323</v>
      </c>
      <c r="D8086" s="269">
        <v>47.02</v>
      </c>
    </row>
    <row r="8087" spans="1:4">
      <c r="A8087" s="268">
        <v>20104</v>
      </c>
      <c r="B8087" s="267" t="s">
        <v>8448</v>
      </c>
      <c r="C8087" s="268" t="s">
        <v>1323</v>
      </c>
      <c r="D8087" s="269">
        <v>347.48</v>
      </c>
    </row>
    <row r="8088" spans="1:4">
      <c r="A8088" s="268">
        <v>20105</v>
      </c>
      <c r="B8088" s="267" t="s">
        <v>8449</v>
      </c>
      <c r="C8088" s="268" t="s">
        <v>1323</v>
      </c>
      <c r="D8088" s="269">
        <v>541.23</v>
      </c>
    </row>
    <row r="8089" spans="1:4">
      <c r="A8089" s="268">
        <v>1965</v>
      </c>
      <c r="B8089" s="267" t="s">
        <v>8450</v>
      </c>
      <c r="C8089" s="268" t="s">
        <v>1323</v>
      </c>
      <c r="D8089" s="269">
        <v>25.38</v>
      </c>
    </row>
    <row r="8090" spans="1:4">
      <c r="A8090" s="268">
        <v>10765</v>
      </c>
      <c r="B8090" s="267" t="s">
        <v>8451</v>
      </c>
      <c r="C8090" s="268" t="s">
        <v>1323</v>
      </c>
      <c r="D8090" s="269">
        <v>6.41</v>
      </c>
    </row>
    <row r="8091" spans="1:4">
      <c r="A8091" s="268">
        <v>10767</v>
      </c>
      <c r="B8091" s="267" t="s">
        <v>8452</v>
      </c>
      <c r="C8091" s="268" t="s">
        <v>1323</v>
      </c>
      <c r="D8091" s="269">
        <v>21.02</v>
      </c>
    </row>
    <row r="8092" spans="1:4">
      <c r="A8092" s="268">
        <v>1970</v>
      </c>
      <c r="B8092" s="267" t="s">
        <v>8453</v>
      </c>
      <c r="C8092" s="268" t="s">
        <v>1323</v>
      </c>
      <c r="D8092" s="269">
        <v>26.35</v>
      </c>
    </row>
    <row r="8093" spans="1:4">
      <c r="A8093" s="268">
        <v>1967</v>
      </c>
      <c r="B8093" s="267" t="s">
        <v>8454</v>
      </c>
      <c r="C8093" s="268" t="s">
        <v>1323</v>
      </c>
      <c r="D8093" s="269">
        <v>2.93</v>
      </c>
    </row>
    <row r="8094" spans="1:4">
      <c r="A8094" s="268">
        <v>1968</v>
      </c>
      <c r="B8094" s="267" t="s">
        <v>8455</v>
      </c>
      <c r="C8094" s="268" t="s">
        <v>1323</v>
      </c>
      <c r="D8094" s="269">
        <v>6.14</v>
      </c>
    </row>
    <row r="8095" spans="1:4">
      <c r="A8095" s="268">
        <v>1969</v>
      </c>
      <c r="B8095" s="267" t="s">
        <v>8456</v>
      </c>
      <c r="C8095" s="268" t="s">
        <v>1323</v>
      </c>
      <c r="D8095" s="269">
        <v>18.07</v>
      </c>
    </row>
    <row r="8096" spans="1:4">
      <c r="A8096" s="268">
        <v>1839</v>
      </c>
      <c r="B8096" s="267" t="s">
        <v>8457</v>
      </c>
      <c r="C8096" s="268" t="s">
        <v>1323</v>
      </c>
      <c r="D8096" s="269">
        <v>108.88</v>
      </c>
    </row>
    <row r="8097" spans="1:4">
      <c r="A8097" s="268">
        <v>1835</v>
      </c>
      <c r="B8097" s="267" t="s">
        <v>8458</v>
      </c>
      <c r="C8097" s="268" t="s">
        <v>1323</v>
      </c>
      <c r="D8097" s="269">
        <v>23.15</v>
      </c>
    </row>
    <row r="8098" spans="1:4">
      <c r="A8098" s="268">
        <v>1823</v>
      </c>
      <c r="B8098" s="267" t="s">
        <v>8459</v>
      </c>
      <c r="C8098" s="268" t="s">
        <v>1323</v>
      </c>
      <c r="D8098" s="269">
        <v>44.76</v>
      </c>
    </row>
    <row r="8099" spans="1:4">
      <c r="A8099" s="268">
        <v>1827</v>
      </c>
      <c r="B8099" s="267" t="s">
        <v>8460</v>
      </c>
      <c r="C8099" s="268" t="s">
        <v>1323</v>
      </c>
      <c r="D8099" s="269">
        <v>107.82</v>
      </c>
    </row>
    <row r="8100" spans="1:4">
      <c r="A8100" s="268">
        <v>1831</v>
      </c>
      <c r="B8100" s="267" t="s">
        <v>8461</v>
      </c>
      <c r="C8100" s="268" t="s">
        <v>1323</v>
      </c>
      <c r="D8100" s="269">
        <v>23.54</v>
      </c>
    </row>
    <row r="8101" spans="1:4">
      <c r="A8101" s="268">
        <v>1825</v>
      </c>
      <c r="B8101" s="267" t="s">
        <v>8462</v>
      </c>
      <c r="C8101" s="268" t="s">
        <v>1323</v>
      </c>
      <c r="D8101" s="269">
        <v>58.09</v>
      </c>
    </row>
    <row r="8102" spans="1:4">
      <c r="A8102" s="268">
        <v>1828</v>
      </c>
      <c r="B8102" s="267" t="s">
        <v>8463</v>
      </c>
      <c r="C8102" s="268" t="s">
        <v>1323</v>
      </c>
      <c r="D8102" s="269">
        <v>131.58000000000001</v>
      </c>
    </row>
    <row r="8103" spans="1:4">
      <c r="A8103" s="268">
        <v>1845</v>
      </c>
      <c r="B8103" s="267" t="s">
        <v>8464</v>
      </c>
      <c r="C8103" s="268" t="s">
        <v>1323</v>
      </c>
      <c r="D8103" s="269">
        <v>29.5</v>
      </c>
    </row>
    <row r="8104" spans="1:4">
      <c r="A8104" s="268">
        <v>1824</v>
      </c>
      <c r="B8104" s="267" t="s">
        <v>8465</v>
      </c>
      <c r="C8104" s="268" t="s">
        <v>1323</v>
      </c>
      <c r="D8104" s="269">
        <v>69.64</v>
      </c>
    </row>
    <row r="8105" spans="1:4">
      <c r="A8105" s="268">
        <v>1941</v>
      </c>
      <c r="B8105" s="267" t="s">
        <v>8466</v>
      </c>
      <c r="C8105" s="268" t="s">
        <v>1323</v>
      </c>
      <c r="D8105" s="269">
        <v>16.649999999999999</v>
      </c>
    </row>
    <row r="8106" spans="1:4">
      <c r="A8106" s="268">
        <v>1940</v>
      </c>
      <c r="B8106" s="267" t="s">
        <v>8467</v>
      </c>
      <c r="C8106" s="268" t="s">
        <v>1323</v>
      </c>
      <c r="D8106" s="269">
        <v>12.58</v>
      </c>
    </row>
    <row r="8107" spans="1:4">
      <c r="A8107" s="268">
        <v>1937</v>
      </c>
      <c r="B8107" s="267" t="s">
        <v>8468</v>
      </c>
      <c r="C8107" s="268" t="s">
        <v>1323</v>
      </c>
      <c r="D8107" s="269">
        <v>2.61</v>
      </c>
    </row>
    <row r="8108" spans="1:4">
      <c r="A8108" s="268">
        <v>1939</v>
      </c>
      <c r="B8108" s="267" t="s">
        <v>8469</v>
      </c>
      <c r="C8108" s="268" t="s">
        <v>1323</v>
      </c>
      <c r="D8108" s="269">
        <v>5.17</v>
      </c>
    </row>
    <row r="8109" spans="1:4">
      <c r="A8109" s="268">
        <v>1942</v>
      </c>
      <c r="B8109" s="267" t="s">
        <v>8470</v>
      </c>
      <c r="C8109" s="268" t="s">
        <v>1323</v>
      </c>
      <c r="D8109" s="269">
        <v>23.76</v>
      </c>
    </row>
    <row r="8110" spans="1:4">
      <c r="A8110" s="268">
        <v>1938</v>
      </c>
      <c r="B8110" s="267" t="s">
        <v>8471</v>
      </c>
      <c r="C8110" s="268" t="s">
        <v>1323</v>
      </c>
      <c r="D8110" s="269">
        <v>3.31</v>
      </c>
    </row>
    <row r="8111" spans="1:4">
      <c r="A8111" s="268">
        <v>42692</v>
      </c>
      <c r="B8111" s="267" t="s">
        <v>12783</v>
      </c>
      <c r="C8111" s="268" t="s">
        <v>1323</v>
      </c>
      <c r="D8111" s="269">
        <v>254.66</v>
      </c>
    </row>
    <row r="8112" spans="1:4">
      <c r="A8112" s="268">
        <v>42693</v>
      </c>
      <c r="B8112" s="267" t="s">
        <v>12784</v>
      </c>
      <c r="C8112" s="268" t="s">
        <v>1323</v>
      </c>
      <c r="D8112" s="269">
        <v>418.91</v>
      </c>
    </row>
    <row r="8113" spans="1:4">
      <c r="A8113" s="268">
        <v>42695</v>
      </c>
      <c r="B8113" s="267" t="s">
        <v>12785</v>
      </c>
      <c r="C8113" s="268" t="s">
        <v>1323</v>
      </c>
      <c r="D8113" s="269">
        <v>318.52</v>
      </c>
    </row>
    <row r="8114" spans="1:4">
      <c r="A8114" s="268">
        <v>42694</v>
      </c>
      <c r="B8114" s="267" t="s">
        <v>12786</v>
      </c>
      <c r="C8114" s="268" t="s">
        <v>1323</v>
      </c>
      <c r="D8114" s="269">
        <v>470.89</v>
      </c>
    </row>
    <row r="8115" spans="1:4">
      <c r="A8115" s="268">
        <v>20097</v>
      </c>
      <c r="B8115" s="267" t="s">
        <v>8472</v>
      </c>
      <c r="C8115" s="268" t="s">
        <v>1323</v>
      </c>
      <c r="D8115" s="269">
        <v>24.89</v>
      </c>
    </row>
    <row r="8116" spans="1:4">
      <c r="A8116" s="268">
        <v>20098</v>
      </c>
      <c r="B8116" s="267" t="s">
        <v>8473</v>
      </c>
      <c r="C8116" s="268" t="s">
        <v>1323</v>
      </c>
      <c r="D8116" s="269">
        <v>83.93</v>
      </c>
    </row>
    <row r="8117" spans="1:4">
      <c r="A8117" s="268">
        <v>20096</v>
      </c>
      <c r="B8117" s="267" t="s">
        <v>8474</v>
      </c>
      <c r="C8117" s="268" t="s">
        <v>1323</v>
      </c>
      <c r="D8117" s="269">
        <v>16.28</v>
      </c>
    </row>
    <row r="8118" spans="1:4">
      <c r="A8118" s="268">
        <v>1964</v>
      </c>
      <c r="B8118" s="267" t="s">
        <v>8475</v>
      </c>
      <c r="C8118" s="268" t="s">
        <v>1323</v>
      </c>
      <c r="D8118" s="269">
        <v>15.05</v>
      </c>
    </row>
    <row r="8119" spans="1:4">
      <c r="A8119" s="268">
        <v>1880</v>
      </c>
      <c r="B8119" s="267" t="s">
        <v>8476</v>
      </c>
      <c r="C8119" s="268" t="s">
        <v>1323</v>
      </c>
      <c r="D8119" s="269">
        <v>2.1</v>
      </c>
    </row>
    <row r="8120" spans="1:4">
      <c r="A8120" s="268">
        <v>39274</v>
      </c>
      <c r="B8120" s="267" t="s">
        <v>8477</v>
      </c>
      <c r="C8120" s="268" t="s">
        <v>1323</v>
      </c>
      <c r="D8120" s="269">
        <v>1.63</v>
      </c>
    </row>
    <row r="8121" spans="1:4">
      <c r="A8121" s="268">
        <v>2628</v>
      </c>
      <c r="B8121" s="267" t="s">
        <v>8478</v>
      </c>
      <c r="C8121" s="268" t="s">
        <v>1323</v>
      </c>
      <c r="D8121" s="269">
        <v>195.09</v>
      </c>
    </row>
    <row r="8122" spans="1:4">
      <c r="A8122" s="268">
        <v>2622</v>
      </c>
      <c r="B8122" s="267" t="s">
        <v>8479</v>
      </c>
      <c r="C8122" s="268" t="s">
        <v>1323</v>
      </c>
      <c r="D8122" s="269">
        <v>4.63</v>
      </c>
    </row>
    <row r="8123" spans="1:4">
      <c r="A8123" s="268">
        <v>2623</v>
      </c>
      <c r="B8123" s="267" t="s">
        <v>8480</v>
      </c>
      <c r="C8123" s="268" t="s">
        <v>1323</v>
      </c>
      <c r="D8123" s="269">
        <v>5.57</v>
      </c>
    </row>
    <row r="8124" spans="1:4">
      <c r="A8124" s="268">
        <v>2624</v>
      </c>
      <c r="B8124" s="267" t="s">
        <v>8481</v>
      </c>
      <c r="C8124" s="268" t="s">
        <v>1323</v>
      </c>
      <c r="D8124" s="269">
        <v>8.86</v>
      </c>
    </row>
    <row r="8125" spans="1:4">
      <c r="A8125" s="268">
        <v>2625</v>
      </c>
      <c r="B8125" s="267" t="s">
        <v>8482</v>
      </c>
      <c r="C8125" s="268" t="s">
        <v>1323</v>
      </c>
      <c r="D8125" s="269">
        <v>18.72</v>
      </c>
    </row>
    <row r="8126" spans="1:4">
      <c r="A8126" s="268">
        <v>2626</v>
      </c>
      <c r="B8126" s="267" t="s">
        <v>8483</v>
      </c>
      <c r="C8126" s="268" t="s">
        <v>1323</v>
      </c>
      <c r="D8126" s="269">
        <v>27.43</v>
      </c>
    </row>
    <row r="8127" spans="1:4">
      <c r="A8127" s="268">
        <v>2630</v>
      </c>
      <c r="B8127" s="267" t="s">
        <v>8484</v>
      </c>
      <c r="C8127" s="268" t="s">
        <v>1323</v>
      </c>
      <c r="D8127" s="269">
        <v>41.71</v>
      </c>
    </row>
    <row r="8128" spans="1:4">
      <c r="A8128" s="268">
        <v>2627</v>
      </c>
      <c r="B8128" s="267" t="s">
        <v>8485</v>
      </c>
      <c r="C8128" s="268" t="s">
        <v>1323</v>
      </c>
      <c r="D8128" s="269">
        <v>73.48</v>
      </c>
    </row>
    <row r="8129" spans="1:4">
      <c r="A8129" s="268">
        <v>2629</v>
      </c>
      <c r="B8129" s="267" t="s">
        <v>8486</v>
      </c>
      <c r="C8129" s="268" t="s">
        <v>1323</v>
      </c>
      <c r="D8129" s="269">
        <v>99.39</v>
      </c>
    </row>
    <row r="8130" spans="1:4">
      <c r="A8130" s="268">
        <v>12033</v>
      </c>
      <c r="B8130" s="267" t="s">
        <v>8487</v>
      </c>
      <c r="C8130" s="268" t="s">
        <v>1323</v>
      </c>
      <c r="D8130" s="269">
        <v>6.71</v>
      </c>
    </row>
    <row r="8131" spans="1:4">
      <c r="A8131" s="268">
        <v>40408</v>
      </c>
      <c r="B8131" s="267" t="s">
        <v>8488</v>
      </c>
      <c r="C8131" s="268" t="s">
        <v>1323</v>
      </c>
      <c r="D8131" s="269">
        <v>4.41</v>
      </c>
    </row>
    <row r="8132" spans="1:4">
      <c r="A8132" s="268">
        <v>40409</v>
      </c>
      <c r="B8132" s="267" t="s">
        <v>8489</v>
      </c>
      <c r="C8132" s="268" t="s">
        <v>1323</v>
      </c>
      <c r="D8132" s="269">
        <v>1.56</v>
      </c>
    </row>
    <row r="8133" spans="1:4">
      <c r="A8133" s="268">
        <v>39276</v>
      </c>
      <c r="B8133" s="267" t="s">
        <v>8490</v>
      </c>
      <c r="C8133" s="268" t="s">
        <v>1323</v>
      </c>
      <c r="D8133" s="269">
        <v>3.97</v>
      </c>
    </row>
    <row r="8134" spans="1:4">
      <c r="A8134" s="268">
        <v>39277</v>
      </c>
      <c r="B8134" s="267" t="s">
        <v>8491</v>
      </c>
      <c r="C8134" s="268" t="s">
        <v>1323</v>
      </c>
      <c r="D8134" s="269">
        <v>10.73</v>
      </c>
    </row>
    <row r="8135" spans="1:4">
      <c r="A8135" s="268">
        <v>12034</v>
      </c>
      <c r="B8135" s="267" t="s">
        <v>8492</v>
      </c>
      <c r="C8135" s="268" t="s">
        <v>1323</v>
      </c>
      <c r="D8135" s="269">
        <v>3.04</v>
      </c>
    </row>
    <row r="8136" spans="1:4">
      <c r="A8136" s="268">
        <v>39879</v>
      </c>
      <c r="B8136" s="267" t="s">
        <v>8493</v>
      </c>
      <c r="C8136" s="268" t="s">
        <v>1323</v>
      </c>
      <c r="D8136" s="269">
        <v>2.86</v>
      </c>
    </row>
    <row r="8137" spans="1:4">
      <c r="A8137" s="268">
        <v>39880</v>
      </c>
      <c r="B8137" s="267" t="s">
        <v>8494</v>
      </c>
      <c r="C8137" s="268" t="s">
        <v>1323</v>
      </c>
      <c r="D8137" s="269">
        <v>6.35</v>
      </c>
    </row>
    <row r="8138" spans="1:4">
      <c r="A8138" s="268">
        <v>39881</v>
      </c>
      <c r="B8138" s="267" t="s">
        <v>8495</v>
      </c>
      <c r="C8138" s="268" t="s">
        <v>1323</v>
      </c>
      <c r="D8138" s="269">
        <v>10.19</v>
      </c>
    </row>
    <row r="8139" spans="1:4">
      <c r="A8139" s="268">
        <v>39882</v>
      </c>
      <c r="B8139" s="267" t="s">
        <v>8496</v>
      </c>
      <c r="C8139" s="268" t="s">
        <v>1323</v>
      </c>
      <c r="D8139" s="269">
        <v>26.85</v>
      </c>
    </row>
    <row r="8140" spans="1:4">
      <c r="A8140" s="268">
        <v>39883</v>
      </c>
      <c r="B8140" s="267" t="s">
        <v>8497</v>
      </c>
      <c r="C8140" s="268" t="s">
        <v>1323</v>
      </c>
      <c r="D8140" s="269">
        <v>42.88</v>
      </c>
    </row>
    <row r="8141" spans="1:4">
      <c r="A8141" s="268">
        <v>39884</v>
      </c>
      <c r="B8141" s="267" t="s">
        <v>8498</v>
      </c>
      <c r="C8141" s="268" t="s">
        <v>1323</v>
      </c>
      <c r="D8141" s="269">
        <v>63.69</v>
      </c>
    </row>
    <row r="8142" spans="1:4">
      <c r="A8142" s="268">
        <v>39885</v>
      </c>
      <c r="B8142" s="267" t="s">
        <v>8499</v>
      </c>
      <c r="C8142" s="268" t="s">
        <v>1323</v>
      </c>
      <c r="D8142" s="269">
        <v>151.36000000000001</v>
      </c>
    </row>
    <row r="8143" spans="1:4">
      <c r="A8143" s="268">
        <v>1777</v>
      </c>
      <c r="B8143" s="267" t="s">
        <v>8500</v>
      </c>
      <c r="C8143" s="268" t="s">
        <v>1323</v>
      </c>
      <c r="D8143" s="269">
        <v>38.01</v>
      </c>
    </row>
    <row r="8144" spans="1:4">
      <c r="A8144" s="268">
        <v>1819</v>
      </c>
      <c r="B8144" s="267" t="s">
        <v>8501</v>
      </c>
      <c r="C8144" s="268" t="s">
        <v>1323</v>
      </c>
      <c r="D8144" s="269">
        <v>27.65</v>
      </c>
    </row>
    <row r="8145" spans="1:4">
      <c r="A8145" s="268">
        <v>1775</v>
      </c>
      <c r="B8145" s="267" t="s">
        <v>8502</v>
      </c>
      <c r="C8145" s="268" t="s">
        <v>1323</v>
      </c>
      <c r="D8145" s="269">
        <v>8.27</v>
      </c>
    </row>
    <row r="8146" spans="1:4">
      <c r="A8146" s="268">
        <v>1776</v>
      </c>
      <c r="B8146" s="267" t="s">
        <v>8503</v>
      </c>
      <c r="C8146" s="268" t="s">
        <v>1323</v>
      </c>
      <c r="D8146" s="269">
        <v>22.5</v>
      </c>
    </row>
    <row r="8147" spans="1:4">
      <c r="A8147" s="268">
        <v>1778</v>
      </c>
      <c r="B8147" s="267" t="s">
        <v>8504</v>
      </c>
      <c r="C8147" s="268" t="s">
        <v>1323</v>
      </c>
      <c r="D8147" s="269">
        <v>92.01</v>
      </c>
    </row>
    <row r="8148" spans="1:4">
      <c r="A8148" s="268">
        <v>1818</v>
      </c>
      <c r="B8148" s="267" t="s">
        <v>8505</v>
      </c>
      <c r="C8148" s="268" t="s">
        <v>1323</v>
      </c>
      <c r="D8148" s="269">
        <v>61.08</v>
      </c>
    </row>
    <row r="8149" spans="1:4">
      <c r="A8149" s="268">
        <v>1820</v>
      </c>
      <c r="B8149" s="267" t="s">
        <v>8506</v>
      </c>
      <c r="C8149" s="268" t="s">
        <v>1323</v>
      </c>
      <c r="D8149" s="269">
        <v>11.94</v>
      </c>
    </row>
    <row r="8150" spans="1:4">
      <c r="A8150" s="268">
        <v>1779</v>
      </c>
      <c r="B8150" s="267" t="s">
        <v>8507</v>
      </c>
      <c r="C8150" s="268" t="s">
        <v>1323</v>
      </c>
      <c r="D8150" s="269">
        <v>133.82</v>
      </c>
    </row>
    <row r="8151" spans="1:4">
      <c r="A8151" s="268">
        <v>1780</v>
      </c>
      <c r="B8151" s="267" t="s">
        <v>8508</v>
      </c>
      <c r="C8151" s="268" t="s">
        <v>1323</v>
      </c>
      <c r="D8151" s="269">
        <v>275.88</v>
      </c>
    </row>
    <row r="8152" spans="1:4">
      <c r="A8152" s="268">
        <v>1783</v>
      </c>
      <c r="B8152" s="267" t="s">
        <v>8509</v>
      </c>
      <c r="C8152" s="268" t="s">
        <v>1323</v>
      </c>
      <c r="D8152" s="269">
        <v>29.17</v>
      </c>
    </row>
    <row r="8153" spans="1:4">
      <c r="A8153" s="268">
        <v>1782</v>
      </c>
      <c r="B8153" s="267" t="s">
        <v>8510</v>
      </c>
      <c r="C8153" s="268" t="s">
        <v>1323</v>
      </c>
      <c r="D8153" s="269">
        <v>23.06</v>
      </c>
    </row>
    <row r="8154" spans="1:4">
      <c r="A8154" s="268">
        <v>1817</v>
      </c>
      <c r="B8154" s="267" t="s">
        <v>8511</v>
      </c>
      <c r="C8154" s="268" t="s">
        <v>1323</v>
      </c>
      <c r="D8154" s="269">
        <v>6.87</v>
      </c>
    </row>
    <row r="8155" spans="1:4">
      <c r="A8155" s="268">
        <v>1781</v>
      </c>
      <c r="B8155" s="267" t="s">
        <v>8512</v>
      </c>
      <c r="C8155" s="268" t="s">
        <v>1323</v>
      </c>
      <c r="D8155" s="269">
        <v>15.02</v>
      </c>
    </row>
    <row r="8156" spans="1:4">
      <c r="A8156" s="268">
        <v>1784</v>
      </c>
      <c r="B8156" s="267" t="s">
        <v>8513</v>
      </c>
      <c r="C8156" s="268" t="s">
        <v>1323</v>
      </c>
      <c r="D8156" s="269">
        <v>82.36</v>
      </c>
    </row>
    <row r="8157" spans="1:4">
      <c r="A8157" s="268">
        <v>1810</v>
      </c>
      <c r="B8157" s="267" t="s">
        <v>8514</v>
      </c>
      <c r="C8157" s="268" t="s">
        <v>1323</v>
      </c>
      <c r="D8157" s="269">
        <v>45.68</v>
      </c>
    </row>
    <row r="8158" spans="1:4">
      <c r="A8158" s="268">
        <v>1811</v>
      </c>
      <c r="B8158" s="267" t="s">
        <v>8515</v>
      </c>
      <c r="C8158" s="268" t="s">
        <v>1323</v>
      </c>
      <c r="D8158" s="269">
        <v>9.8800000000000008</v>
      </c>
    </row>
    <row r="8159" spans="1:4">
      <c r="A8159" s="268">
        <v>1812</v>
      </c>
      <c r="B8159" s="267" t="s">
        <v>8516</v>
      </c>
      <c r="C8159" s="268" t="s">
        <v>1323</v>
      </c>
      <c r="D8159" s="269">
        <v>115.33</v>
      </c>
    </row>
    <row r="8160" spans="1:4">
      <c r="A8160" s="268">
        <v>40386</v>
      </c>
      <c r="B8160" s="267" t="s">
        <v>8517</v>
      </c>
      <c r="C8160" s="268" t="s">
        <v>1323</v>
      </c>
      <c r="D8160" s="269">
        <v>41.83</v>
      </c>
    </row>
    <row r="8161" spans="1:4">
      <c r="A8161" s="268">
        <v>40384</v>
      </c>
      <c r="B8161" s="267" t="s">
        <v>8518</v>
      </c>
      <c r="C8161" s="268" t="s">
        <v>1323</v>
      </c>
      <c r="D8161" s="269">
        <v>28.64</v>
      </c>
    </row>
    <row r="8162" spans="1:4">
      <c r="A8162" s="268">
        <v>40379</v>
      </c>
      <c r="B8162" s="267" t="s">
        <v>8519</v>
      </c>
      <c r="C8162" s="268" t="s">
        <v>1323</v>
      </c>
      <c r="D8162" s="269">
        <v>9.9</v>
      </c>
    </row>
    <row r="8163" spans="1:4">
      <c r="A8163" s="268">
        <v>40423</v>
      </c>
      <c r="B8163" s="267" t="s">
        <v>8520</v>
      </c>
      <c r="C8163" s="268" t="s">
        <v>1323</v>
      </c>
      <c r="D8163" s="269">
        <v>18.73</v>
      </c>
    </row>
    <row r="8164" spans="1:4">
      <c r="A8164" s="268">
        <v>40389</v>
      </c>
      <c r="B8164" s="267" t="s">
        <v>8521</v>
      </c>
      <c r="C8164" s="268" t="s">
        <v>1323</v>
      </c>
      <c r="D8164" s="269">
        <v>118.82</v>
      </c>
    </row>
    <row r="8165" spans="1:4">
      <c r="A8165" s="268">
        <v>40388</v>
      </c>
      <c r="B8165" s="267" t="s">
        <v>8522</v>
      </c>
      <c r="C8165" s="268" t="s">
        <v>1323</v>
      </c>
      <c r="D8165" s="269">
        <v>59.47</v>
      </c>
    </row>
    <row r="8166" spans="1:4">
      <c r="A8166" s="268">
        <v>40381</v>
      </c>
      <c r="B8166" s="267" t="s">
        <v>8523</v>
      </c>
      <c r="C8166" s="268" t="s">
        <v>1323</v>
      </c>
      <c r="D8166" s="269">
        <v>13.2</v>
      </c>
    </row>
    <row r="8167" spans="1:4">
      <c r="A8167" s="268">
        <v>40391</v>
      </c>
      <c r="B8167" s="267" t="s">
        <v>8524</v>
      </c>
      <c r="C8167" s="268" t="s">
        <v>1323</v>
      </c>
      <c r="D8167" s="269">
        <v>308.41000000000003</v>
      </c>
    </row>
    <row r="8168" spans="1:4">
      <c r="A8168" s="268">
        <v>40414</v>
      </c>
      <c r="B8168" s="267" t="s">
        <v>8525</v>
      </c>
      <c r="C8168" s="268" t="s">
        <v>1323</v>
      </c>
      <c r="D8168" s="269">
        <v>12.31</v>
      </c>
    </row>
    <row r="8169" spans="1:4">
      <c r="A8169" s="268">
        <v>40416</v>
      </c>
      <c r="B8169" s="267" t="s">
        <v>8526</v>
      </c>
      <c r="C8169" s="268" t="s">
        <v>1323</v>
      </c>
      <c r="D8169" s="269">
        <v>17.010000000000002</v>
      </c>
    </row>
    <row r="8170" spans="1:4">
      <c r="A8170" s="268">
        <v>40418</v>
      </c>
      <c r="B8170" s="267" t="s">
        <v>8527</v>
      </c>
      <c r="C8170" s="268" t="s">
        <v>1323</v>
      </c>
      <c r="D8170" s="269">
        <v>20.29</v>
      </c>
    </row>
    <row r="8171" spans="1:4">
      <c r="A8171" s="268">
        <v>2615</v>
      </c>
      <c r="B8171" s="267" t="s">
        <v>8528</v>
      </c>
      <c r="C8171" s="268" t="s">
        <v>1323</v>
      </c>
      <c r="D8171" s="269">
        <v>129.59</v>
      </c>
    </row>
    <row r="8172" spans="1:4">
      <c r="A8172" s="268">
        <v>2635</v>
      </c>
      <c r="B8172" s="267" t="s">
        <v>8529</v>
      </c>
      <c r="C8172" s="268" t="s">
        <v>1323</v>
      </c>
      <c r="D8172" s="269">
        <v>3.87</v>
      </c>
    </row>
    <row r="8173" spans="1:4">
      <c r="A8173" s="268">
        <v>2609</v>
      </c>
      <c r="B8173" s="267" t="s">
        <v>8530</v>
      </c>
      <c r="C8173" s="268" t="s">
        <v>1323</v>
      </c>
      <c r="D8173" s="269">
        <v>4.3499999999999996</v>
      </c>
    </row>
    <row r="8174" spans="1:4">
      <c r="A8174" s="268">
        <v>2634</v>
      </c>
      <c r="B8174" s="267" t="s">
        <v>8531</v>
      </c>
      <c r="C8174" s="268" t="s">
        <v>1323</v>
      </c>
      <c r="D8174" s="269">
        <v>5.71</v>
      </c>
    </row>
    <row r="8175" spans="1:4">
      <c r="A8175" s="268">
        <v>2611</v>
      </c>
      <c r="B8175" s="267" t="s">
        <v>8532</v>
      </c>
      <c r="C8175" s="268" t="s">
        <v>1323</v>
      </c>
      <c r="D8175" s="269">
        <v>16.11</v>
      </c>
    </row>
    <row r="8176" spans="1:4">
      <c r="A8176" s="268">
        <v>2612</v>
      </c>
      <c r="B8176" s="267" t="s">
        <v>8533</v>
      </c>
      <c r="C8176" s="268" t="s">
        <v>1323</v>
      </c>
      <c r="D8176" s="269">
        <v>23.43</v>
      </c>
    </row>
    <row r="8177" spans="1:4">
      <c r="A8177" s="268">
        <v>2613</v>
      </c>
      <c r="B8177" s="267" t="s">
        <v>8534</v>
      </c>
      <c r="C8177" s="268" t="s">
        <v>1323</v>
      </c>
      <c r="D8177" s="269">
        <v>56.56</v>
      </c>
    </row>
    <row r="8178" spans="1:4">
      <c r="A8178" s="268">
        <v>2614</v>
      </c>
      <c r="B8178" s="267" t="s">
        <v>8535</v>
      </c>
      <c r="C8178" s="268" t="s">
        <v>1323</v>
      </c>
      <c r="D8178" s="269">
        <v>78.66</v>
      </c>
    </row>
    <row r="8179" spans="1:4">
      <c r="A8179" s="268">
        <v>34359</v>
      </c>
      <c r="B8179" s="267" t="s">
        <v>8536</v>
      </c>
      <c r="C8179" s="268" t="s">
        <v>1323</v>
      </c>
      <c r="D8179" s="269">
        <v>5.57</v>
      </c>
    </row>
    <row r="8180" spans="1:4">
      <c r="A8180" s="268">
        <v>1789</v>
      </c>
      <c r="B8180" s="267" t="s">
        <v>8537</v>
      </c>
      <c r="C8180" s="268" t="s">
        <v>1323</v>
      </c>
      <c r="D8180" s="269">
        <v>36.479999999999997</v>
      </c>
    </row>
    <row r="8181" spans="1:4">
      <c r="A8181" s="268">
        <v>1788</v>
      </c>
      <c r="B8181" s="267" t="s">
        <v>8538</v>
      </c>
      <c r="C8181" s="268" t="s">
        <v>1323</v>
      </c>
      <c r="D8181" s="269">
        <v>29.24</v>
      </c>
    </row>
    <row r="8182" spans="1:4">
      <c r="A8182" s="268">
        <v>1786</v>
      </c>
      <c r="B8182" s="267" t="s">
        <v>8539</v>
      </c>
      <c r="C8182" s="268" t="s">
        <v>1323</v>
      </c>
      <c r="D8182" s="269">
        <v>7.26</v>
      </c>
    </row>
    <row r="8183" spans="1:4">
      <c r="A8183" s="268">
        <v>1787</v>
      </c>
      <c r="B8183" s="267" t="s">
        <v>8540</v>
      </c>
      <c r="C8183" s="268" t="s">
        <v>1323</v>
      </c>
      <c r="D8183" s="269">
        <v>17.39</v>
      </c>
    </row>
    <row r="8184" spans="1:4">
      <c r="A8184" s="268">
        <v>1791</v>
      </c>
      <c r="B8184" s="267" t="s">
        <v>8541</v>
      </c>
      <c r="C8184" s="268" t="s">
        <v>1323</v>
      </c>
      <c r="D8184" s="269">
        <v>105.44</v>
      </c>
    </row>
    <row r="8185" spans="1:4">
      <c r="A8185" s="268">
        <v>1790</v>
      </c>
      <c r="B8185" s="267" t="s">
        <v>8542</v>
      </c>
      <c r="C8185" s="268" t="s">
        <v>1323</v>
      </c>
      <c r="D8185" s="269">
        <v>60.76</v>
      </c>
    </row>
    <row r="8186" spans="1:4">
      <c r="A8186" s="268">
        <v>1813</v>
      </c>
      <c r="B8186" s="267" t="s">
        <v>8543</v>
      </c>
      <c r="C8186" s="268" t="s">
        <v>1323</v>
      </c>
      <c r="D8186" s="269">
        <v>11.52</v>
      </c>
    </row>
    <row r="8187" spans="1:4">
      <c r="A8187" s="268">
        <v>1792</v>
      </c>
      <c r="B8187" s="267" t="s">
        <v>8544</v>
      </c>
      <c r="C8187" s="268" t="s">
        <v>1323</v>
      </c>
      <c r="D8187" s="269">
        <v>142.33000000000001</v>
      </c>
    </row>
    <row r="8188" spans="1:4">
      <c r="A8188" s="268">
        <v>1793</v>
      </c>
      <c r="B8188" s="267" t="s">
        <v>8545</v>
      </c>
      <c r="C8188" s="268" t="s">
        <v>1323</v>
      </c>
      <c r="D8188" s="269">
        <v>287.60000000000002</v>
      </c>
    </row>
    <row r="8189" spans="1:4">
      <c r="A8189" s="268">
        <v>1809</v>
      </c>
      <c r="B8189" s="267" t="s">
        <v>8546</v>
      </c>
      <c r="C8189" s="268" t="s">
        <v>1323</v>
      </c>
      <c r="D8189" s="269">
        <v>34.200000000000003</v>
      </c>
    </row>
    <row r="8190" spans="1:4">
      <c r="A8190" s="268">
        <v>1814</v>
      </c>
      <c r="B8190" s="267" t="s">
        <v>8547</v>
      </c>
      <c r="C8190" s="268" t="s">
        <v>1323</v>
      </c>
      <c r="D8190" s="269">
        <v>28.1</v>
      </c>
    </row>
    <row r="8191" spans="1:4">
      <c r="A8191" s="268">
        <v>1803</v>
      </c>
      <c r="B8191" s="267" t="s">
        <v>8548</v>
      </c>
      <c r="C8191" s="268" t="s">
        <v>1323</v>
      </c>
      <c r="D8191" s="269">
        <v>7.1</v>
      </c>
    </row>
    <row r="8192" spans="1:4">
      <c r="A8192" s="268">
        <v>1805</v>
      </c>
      <c r="B8192" s="267" t="s">
        <v>8549</v>
      </c>
      <c r="C8192" s="268" t="s">
        <v>1323</v>
      </c>
      <c r="D8192" s="269">
        <v>16.3</v>
      </c>
    </row>
    <row r="8193" spans="1:4">
      <c r="A8193" s="268">
        <v>1821</v>
      </c>
      <c r="B8193" s="267" t="s">
        <v>8550</v>
      </c>
      <c r="C8193" s="268" t="s">
        <v>1323</v>
      </c>
      <c r="D8193" s="269">
        <v>96.34</v>
      </c>
    </row>
    <row r="8194" spans="1:4">
      <c r="A8194" s="268">
        <v>1806</v>
      </c>
      <c r="B8194" s="267" t="s">
        <v>8551</v>
      </c>
      <c r="C8194" s="268" t="s">
        <v>1323</v>
      </c>
      <c r="D8194" s="269">
        <v>57.34</v>
      </c>
    </row>
    <row r="8195" spans="1:4">
      <c r="A8195" s="268">
        <v>1804</v>
      </c>
      <c r="B8195" s="267" t="s">
        <v>8552</v>
      </c>
      <c r="C8195" s="268" t="s">
        <v>1323</v>
      </c>
      <c r="D8195" s="269">
        <v>10.1</v>
      </c>
    </row>
    <row r="8196" spans="1:4">
      <c r="A8196" s="268">
        <v>1807</v>
      </c>
      <c r="B8196" s="267" t="s">
        <v>8553</v>
      </c>
      <c r="C8196" s="268" t="s">
        <v>1323</v>
      </c>
      <c r="D8196" s="269">
        <v>137.78</v>
      </c>
    </row>
    <row r="8197" spans="1:4">
      <c r="A8197" s="268">
        <v>1808</v>
      </c>
      <c r="B8197" s="267" t="s">
        <v>8554</v>
      </c>
      <c r="C8197" s="268" t="s">
        <v>1323</v>
      </c>
      <c r="D8197" s="269">
        <v>276.22000000000003</v>
      </c>
    </row>
    <row r="8198" spans="1:4">
      <c r="A8198" s="268">
        <v>1797</v>
      </c>
      <c r="B8198" s="267" t="s">
        <v>8555</v>
      </c>
      <c r="C8198" s="268" t="s">
        <v>1323</v>
      </c>
      <c r="D8198" s="269">
        <v>41.42</v>
      </c>
    </row>
    <row r="8199" spans="1:4">
      <c r="A8199" s="268">
        <v>1796</v>
      </c>
      <c r="B8199" s="267" t="s">
        <v>8556</v>
      </c>
      <c r="C8199" s="268" t="s">
        <v>1323</v>
      </c>
      <c r="D8199" s="269">
        <v>31.78</v>
      </c>
    </row>
    <row r="8200" spans="1:4">
      <c r="A8200" s="268">
        <v>1794</v>
      </c>
      <c r="B8200" s="267" t="s">
        <v>8557</v>
      </c>
      <c r="C8200" s="268" t="s">
        <v>1323</v>
      </c>
      <c r="D8200" s="269">
        <v>7.58</v>
      </c>
    </row>
    <row r="8201" spans="1:4">
      <c r="A8201" s="268">
        <v>1816</v>
      </c>
      <c r="B8201" s="267" t="s">
        <v>8558</v>
      </c>
      <c r="C8201" s="268" t="s">
        <v>1323</v>
      </c>
      <c r="D8201" s="269">
        <v>17.100000000000001</v>
      </c>
    </row>
    <row r="8202" spans="1:4">
      <c r="A8202" s="268">
        <v>1815</v>
      </c>
      <c r="B8202" s="267" t="s">
        <v>8559</v>
      </c>
      <c r="C8202" s="268" t="s">
        <v>1323</v>
      </c>
      <c r="D8202" s="269">
        <v>131.35</v>
      </c>
    </row>
    <row r="8203" spans="1:4">
      <c r="A8203" s="268">
        <v>1798</v>
      </c>
      <c r="B8203" s="267" t="s">
        <v>8560</v>
      </c>
      <c r="C8203" s="268" t="s">
        <v>1323</v>
      </c>
      <c r="D8203" s="269">
        <v>58.77</v>
      </c>
    </row>
    <row r="8204" spans="1:4">
      <c r="A8204" s="268">
        <v>1795</v>
      </c>
      <c r="B8204" s="267" t="s">
        <v>8561</v>
      </c>
      <c r="C8204" s="268" t="s">
        <v>1323</v>
      </c>
      <c r="D8204" s="269">
        <v>10.51</v>
      </c>
    </row>
    <row r="8205" spans="1:4">
      <c r="A8205" s="268">
        <v>1799</v>
      </c>
      <c r="B8205" s="267" t="s">
        <v>8562</v>
      </c>
      <c r="C8205" s="268" t="s">
        <v>1323</v>
      </c>
      <c r="D8205" s="269">
        <v>171.07</v>
      </c>
    </row>
    <row r="8206" spans="1:4">
      <c r="A8206" s="268">
        <v>1800</v>
      </c>
      <c r="B8206" s="267" t="s">
        <v>8563</v>
      </c>
      <c r="C8206" s="268" t="s">
        <v>1323</v>
      </c>
      <c r="D8206" s="269">
        <v>326.61</v>
      </c>
    </row>
    <row r="8207" spans="1:4">
      <c r="A8207" s="268">
        <v>1802</v>
      </c>
      <c r="B8207" s="267" t="s">
        <v>8564</v>
      </c>
      <c r="C8207" s="268" t="s">
        <v>1323</v>
      </c>
      <c r="D8207" s="269">
        <v>816.99</v>
      </c>
    </row>
    <row r="8208" spans="1:4">
      <c r="A8208" s="268">
        <v>40385</v>
      </c>
      <c r="B8208" s="267" t="s">
        <v>8565</v>
      </c>
      <c r="C8208" s="268" t="s">
        <v>1323</v>
      </c>
      <c r="D8208" s="269">
        <v>41.83</v>
      </c>
    </row>
    <row r="8209" spans="1:4">
      <c r="A8209" s="268">
        <v>40383</v>
      </c>
      <c r="B8209" s="267" t="s">
        <v>8566</v>
      </c>
      <c r="C8209" s="268" t="s">
        <v>1323</v>
      </c>
      <c r="D8209" s="269">
        <v>28.64</v>
      </c>
    </row>
    <row r="8210" spans="1:4">
      <c r="A8210" s="268">
        <v>40378</v>
      </c>
      <c r="B8210" s="267" t="s">
        <v>8567</v>
      </c>
      <c r="C8210" s="268" t="s">
        <v>1323</v>
      </c>
      <c r="D8210" s="269">
        <v>9.9</v>
      </c>
    </row>
    <row r="8211" spans="1:4">
      <c r="A8211" s="268">
        <v>40382</v>
      </c>
      <c r="B8211" s="267" t="s">
        <v>8568</v>
      </c>
      <c r="C8211" s="268" t="s">
        <v>1323</v>
      </c>
      <c r="D8211" s="269">
        <v>18.73</v>
      </c>
    </row>
    <row r="8212" spans="1:4">
      <c r="A8212" s="268">
        <v>40422</v>
      </c>
      <c r="B8212" s="267" t="s">
        <v>8569</v>
      </c>
      <c r="C8212" s="268" t="s">
        <v>1323</v>
      </c>
      <c r="D8212" s="269">
        <v>127.64</v>
      </c>
    </row>
    <row r="8213" spans="1:4">
      <c r="A8213" s="268">
        <v>40387</v>
      </c>
      <c r="B8213" s="267" t="s">
        <v>8570</v>
      </c>
      <c r="C8213" s="268" t="s">
        <v>1323</v>
      </c>
      <c r="D8213" s="269">
        <v>64.989999999999995</v>
      </c>
    </row>
    <row r="8214" spans="1:4">
      <c r="A8214" s="268">
        <v>40380</v>
      </c>
      <c r="B8214" s="267" t="s">
        <v>8571</v>
      </c>
      <c r="C8214" s="268" t="s">
        <v>1323</v>
      </c>
      <c r="D8214" s="269">
        <v>13.2</v>
      </c>
    </row>
    <row r="8215" spans="1:4">
      <c r="A8215" s="268">
        <v>40390</v>
      </c>
      <c r="B8215" s="267" t="s">
        <v>8572</v>
      </c>
      <c r="C8215" s="268" t="s">
        <v>1323</v>
      </c>
      <c r="D8215" s="269">
        <v>268.83</v>
      </c>
    </row>
    <row r="8216" spans="1:4">
      <c r="A8216" s="268">
        <v>40413</v>
      </c>
      <c r="B8216" s="267" t="s">
        <v>8573</v>
      </c>
      <c r="C8216" s="268" t="s">
        <v>1323</v>
      </c>
      <c r="D8216" s="269">
        <v>13.37</v>
      </c>
    </row>
    <row r="8217" spans="1:4">
      <c r="A8217" s="268">
        <v>40415</v>
      </c>
      <c r="B8217" s="267" t="s">
        <v>8574</v>
      </c>
      <c r="C8217" s="268" t="s">
        <v>1323</v>
      </c>
      <c r="D8217" s="269">
        <v>19.05</v>
      </c>
    </row>
    <row r="8218" spans="1:4">
      <c r="A8218" s="268">
        <v>40417</v>
      </c>
      <c r="B8218" s="267" t="s">
        <v>8575</v>
      </c>
      <c r="C8218" s="268" t="s">
        <v>1323</v>
      </c>
      <c r="D8218" s="269">
        <v>22.48</v>
      </c>
    </row>
    <row r="8219" spans="1:4">
      <c r="A8219" s="268">
        <v>39271</v>
      </c>
      <c r="B8219" s="267" t="s">
        <v>8576</v>
      </c>
      <c r="C8219" s="268" t="s">
        <v>1323</v>
      </c>
      <c r="D8219" s="269">
        <v>1.35</v>
      </c>
    </row>
    <row r="8220" spans="1:4">
      <c r="A8220" s="268">
        <v>39273</v>
      </c>
      <c r="B8220" s="267" t="s">
        <v>8577</v>
      </c>
      <c r="C8220" s="268" t="s">
        <v>1323</v>
      </c>
      <c r="D8220" s="269">
        <v>2.29</v>
      </c>
    </row>
    <row r="8221" spans="1:4">
      <c r="A8221" s="268">
        <v>39272</v>
      </c>
      <c r="B8221" s="267" t="s">
        <v>8578</v>
      </c>
      <c r="C8221" s="268" t="s">
        <v>1323</v>
      </c>
      <c r="D8221" s="269">
        <v>1.66</v>
      </c>
    </row>
    <row r="8222" spans="1:4">
      <c r="A8222" s="268">
        <v>1875</v>
      </c>
      <c r="B8222" s="267" t="s">
        <v>8579</v>
      </c>
      <c r="C8222" s="268" t="s">
        <v>1323</v>
      </c>
      <c r="D8222" s="269">
        <v>3.67</v>
      </c>
    </row>
    <row r="8223" spans="1:4">
      <c r="A8223" s="268">
        <v>1874</v>
      </c>
      <c r="B8223" s="267" t="s">
        <v>8580</v>
      </c>
      <c r="C8223" s="268" t="s">
        <v>1323</v>
      </c>
      <c r="D8223" s="269">
        <v>3.03</v>
      </c>
    </row>
    <row r="8224" spans="1:4">
      <c r="A8224" s="268">
        <v>1870</v>
      </c>
      <c r="B8224" s="267" t="s">
        <v>8581</v>
      </c>
      <c r="C8224" s="268" t="s">
        <v>1323</v>
      </c>
      <c r="D8224" s="269">
        <v>1.75</v>
      </c>
    </row>
    <row r="8225" spans="1:4">
      <c r="A8225" s="268">
        <v>1884</v>
      </c>
      <c r="B8225" s="267" t="s">
        <v>8582</v>
      </c>
      <c r="C8225" s="268" t="s">
        <v>1323</v>
      </c>
      <c r="D8225" s="269">
        <v>2.68</v>
      </c>
    </row>
    <row r="8226" spans="1:4">
      <c r="A8226" s="268">
        <v>1887</v>
      </c>
      <c r="B8226" s="267" t="s">
        <v>8583</v>
      </c>
      <c r="C8226" s="268" t="s">
        <v>1323</v>
      </c>
      <c r="D8226" s="269">
        <v>15.21</v>
      </c>
    </row>
    <row r="8227" spans="1:4">
      <c r="A8227" s="268">
        <v>1876</v>
      </c>
      <c r="B8227" s="267" t="s">
        <v>8584</v>
      </c>
      <c r="C8227" s="268" t="s">
        <v>1323</v>
      </c>
      <c r="D8227" s="269">
        <v>5.96</v>
      </c>
    </row>
    <row r="8228" spans="1:4">
      <c r="A8228" s="268">
        <v>1879</v>
      </c>
      <c r="B8228" s="267" t="s">
        <v>8585</v>
      </c>
      <c r="C8228" s="268" t="s">
        <v>1323</v>
      </c>
      <c r="D8228" s="269">
        <v>1.77</v>
      </c>
    </row>
    <row r="8229" spans="1:4">
      <c r="A8229" s="268">
        <v>1877</v>
      </c>
      <c r="B8229" s="267" t="s">
        <v>8586</v>
      </c>
      <c r="C8229" s="268" t="s">
        <v>1323</v>
      </c>
      <c r="D8229" s="269">
        <v>15.23</v>
      </c>
    </row>
    <row r="8230" spans="1:4">
      <c r="A8230" s="268">
        <v>1878</v>
      </c>
      <c r="B8230" s="267" t="s">
        <v>8587</v>
      </c>
      <c r="C8230" s="268" t="s">
        <v>1323</v>
      </c>
      <c r="D8230" s="269">
        <v>30.61</v>
      </c>
    </row>
    <row r="8231" spans="1:4">
      <c r="A8231" s="268">
        <v>2621</v>
      </c>
      <c r="B8231" s="267" t="s">
        <v>8588</v>
      </c>
      <c r="C8231" s="268" t="s">
        <v>1323</v>
      </c>
      <c r="D8231" s="269">
        <v>137.83000000000001</v>
      </c>
    </row>
    <row r="8232" spans="1:4">
      <c r="A8232" s="268">
        <v>2616</v>
      </c>
      <c r="B8232" s="267" t="s">
        <v>8589</v>
      </c>
      <c r="C8232" s="268" t="s">
        <v>1323</v>
      </c>
      <c r="D8232" s="269">
        <v>3.9</v>
      </c>
    </row>
    <row r="8233" spans="1:4">
      <c r="A8233" s="268">
        <v>2633</v>
      </c>
      <c r="B8233" s="267" t="s">
        <v>8590</v>
      </c>
      <c r="C8233" s="268" t="s">
        <v>1323</v>
      </c>
      <c r="D8233" s="269">
        <v>4.41</v>
      </c>
    </row>
    <row r="8234" spans="1:4">
      <c r="A8234" s="268">
        <v>2617</v>
      </c>
      <c r="B8234" s="267" t="s">
        <v>8591</v>
      </c>
      <c r="C8234" s="268" t="s">
        <v>1323</v>
      </c>
      <c r="D8234" s="269">
        <v>5.99</v>
      </c>
    </row>
    <row r="8235" spans="1:4">
      <c r="A8235" s="268">
        <v>2618</v>
      </c>
      <c r="B8235" s="267" t="s">
        <v>8592</v>
      </c>
      <c r="C8235" s="268" t="s">
        <v>1323</v>
      </c>
      <c r="D8235" s="269">
        <v>13.65</v>
      </c>
    </row>
    <row r="8236" spans="1:4">
      <c r="A8236" s="268">
        <v>2632</v>
      </c>
      <c r="B8236" s="267" t="s">
        <v>8593</v>
      </c>
      <c r="C8236" s="268" t="s">
        <v>1323</v>
      </c>
      <c r="D8236" s="269">
        <v>16.649999999999999</v>
      </c>
    </row>
    <row r="8237" spans="1:4">
      <c r="A8237" s="268">
        <v>2631</v>
      </c>
      <c r="B8237" s="267" t="s">
        <v>8594</v>
      </c>
      <c r="C8237" s="268" t="s">
        <v>1323</v>
      </c>
      <c r="D8237" s="269">
        <v>24.45</v>
      </c>
    </row>
    <row r="8238" spans="1:4">
      <c r="A8238" s="268">
        <v>2619</v>
      </c>
      <c r="B8238" s="267" t="s">
        <v>8595</v>
      </c>
      <c r="C8238" s="268" t="s">
        <v>1323</v>
      </c>
      <c r="D8238" s="269">
        <v>61.9</v>
      </c>
    </row>
    <row r="8239" spans="1:4">
      <c r="A8239" s="268">
        <v>2620</v>
      </c>
      <c r="B8239" s="267" t="s">
        <v>8596</v>
      </c>
      <c r="C8239" s="268" t="s">
        <v>1323</v>
      </c>
      <c r="D8239" s="269">
        <v>81.27</v>
      </c>
    </row>
    <row r="8240" spans="1:4">
      <c r="A8240" s="268">
        <v>25968</v>
      </c>
      <c r="B8240" s="267" t="s">
        <v>8597</v>
      </c>
      <c r="C8240" s="268" t="s">
        <v>1323</v>
      </c>
      <c r="D8240" s="269">
        <v>34.42</v>
      </c>
    </row>
    <row r="8241" spans="1:4">
      <c r="A8241" s="268">
        <v>38369</v>
      </c>
      <c r="B8241" s="267" t="s">
        <v>8598</v>
      </c>
      <c r="C8241" s="268" t="s">
        <v>1323</v>
      </c>
      <c r="D8241" s="269">
        <v>10.41</v>
      </c>
    </row>
    <row r="8242" spans="1:4">
      <c r="A8242" s="268">
        <v>38370</v>
      </c>
      <c r="B8242" s="267" t="s">
        <v>8599</v>
      </c>
      <c r="C8242" s="268" t="s">
        <v>1323</v>
      </c>
      <c r="D8242" s="269">
        <v>10.41</v>
      </c>
    </row>
    <row r="8243" spans="1:4">
      <c r="A8243" s="268">
        <v>38372</v>
      </c>
      <c r="B8243" s="267" t="s">
        <v>8600</v>
      </c>
      <c r="C8243" s="268" t="s">
        <v>1323</v>
      </c>
      <c r="D8243" s="269">
        <v>15.26</v>
      </c>
    </row>
    <row r="8244" spans="1:4">
      <c r="A8244" s="268">
        <v>2357</v>
      </c>
      <c r="B8244" s="267" t="s">
        <v>8601</v>
      </c>
      <c r="C8244" s="268" t="s">
        <v>1326</v>
      </c>
      <c r="D8244" s="269">
        <v>14.68</v>
      </c>
    </row>
    <row r="8245" spans="1:4">
      <c r="A8245" s="268">
        <v>40806</v>
      </c>
      <c r="B8245" s="267" t="s">
        <v>8602</v>
      </c>
      <c r="C8245" s="268" t="s">
        <v>1445</v>
      </c>
      <c r="D8245" s="270">
        <v>2043.02</v>
      </c>
    </row>
    <row r="8246" spans="1:4">
      <c r="A8246" s="268">
        <v>2355</v>
      </c>
      <c r="B8246" s="267" t="s">
        <v>8603</v>
      </c>
      <c r="C8246" s="268" t="s">
        <v>1326</v>
      </c>
      <c r="D8246" s="269">
        <v>19.47</v>
      </c>
    </row>
    <row r="8247" spans="1:4">
      <c r="A8247" s="268">
        <v>40805</v>
      </c>
      <c r="B8247" s="267" t="s">
        <v>8604</v>
      </c>
      <c r="C8247" s="268" t="s">
        <v>1445</v>
      </c>
      <c r="D8247" s="270">
        <v>2708.5</v>
      </c>
    </row>
    <row r="8248" spans="1:4">
      <c r="A8248" s="268">
        <v>2358</v>
      </c>
      <c r="B8248" s="267" t="s">
        <v>8605</v>
      </c>
      <c r="C8248" s="268" t="s">
        <v>1326</v>
      </c>
      <c r="D8248" s="269">
        <v>15.56</v>
      </c>
    </row>
    <row r="8249" spans="1:4">
      <c r="A8249" s="268">
        <v>40807</v>
      </c>
      <c r="B8249" s="267" t="s">
        <v>8606</v>
      </c>
      <c r="C8249" s="268" t="s">
        <v>1445</v>
      </c>
      <c r="D8249" s="270">
        <v>2164.98</v>
      </c>
    </row>
    <row r="8250" spans="1:4">
      <c r="A8250" s="268">
        <v>2359</v>
      </c>
      <c r="B8250" s="267" t="s">
        <v>8607</v>
      </c>
      <c r="C8250" s="268" t="s">
        <v>1326</v>
      </c>
      <c r="D8250" s="269">
        <v>15.56</v>
      </c>
    </row>
    <row r="8251" spans="1:4">
      <c r="A8251" s="268">
        <v>40808</v>
      </c>
      <c r="B8251" s="267" t="s">
        <v>8608</v>
      </c>
      <c r="C8251" s="268" t="s">
        <v>1445</v>
      </c>
      <c r="D8251" s="270">
        <v>2164.38</v>
      </c>
    </row>
    <row r="8252" spans="1:4">
      <c r="A8252" s="268">
        <v>39397</v>
      </c>
      <c r="B8252" s="267" t="s">
        <v>8609</v>
      </c>
      <c r="C8252" s="268" t="s">
        <v>1322</v>
      </c>
      <c r="D8252" s="269">
        <v>12.15</v>
      </c>
    </row>
    <row r="8253" spans="1:4">
      <c r="A8253" s="268">
        <v>2692</v>
      </c>
      <c r="B8253" s="267" t="s">
        <v>8610</v>
      </c>
      <c r="C8253" s="268" t="s">
        <v>1322</v>
      </c>
      <c r="D8253" s="269">
        <v>5.75</v>
      </c>
    </row>
    <row r="8254" spans="1:4">
      <c r="A8254" s="268">
        <v>6</v>
      </c>
      <c r="B8254" s="267" t="s">
        <v>8611</v>
      </c>
      <c r="C8254" s="268" t="s">
        <v>1322</v>
      </c>
      <c r="D8254" s="269">
        <v>3.2</v>
      </c>
    </row>
    <row r="8255" spans="1:4">
      <c r="A8255" s="268">
        <v>5330</v>
      </c>
      <c r="B8255" s="267" t="s">
        <v>8612</v>
      </c>
      <c r="C8255" s="268" t="s">
        <v>1322</v>
      </c>
      <c r="D8255" s="269">
        <v>33.57</v>
      </c>
    </row>
    <row r="8256" spans="1:4">
      <c r="A8256" s="268">
        <v>26017</v>
      </c>
      <c r="B8256" s="267" t="s">
        <v>8613</v>
      </c>
      <c r="C8256" s="268" t="s">
        <v>1323</v>
      </c>
      <c r="D8256" s="269">
        <v>34.25</v>
      </c>
    </row>
    <row r="8257" spans="1:4">
      <c r="A8257" s="268">
        <v>25931</v>
      </c>
      <c r="B8257" s="267" t="s">
        <v>8614</v>
      </c>
      <c r="C8257" s="268" t="s">
        <v>1323</v>
      </c>
      <c r="D8257" s="269">
        <v>108.86</v>
      </c>
    </row>
    <row r="8258" spans="1:4">
      <c r="A8258" s="268">
        <v>38140</v>
      </c>
      <c r="B8258" s="267" t="s">
        <v>8615</v>
      </c>
      <c r="C8258" s="268" t="s">
        <v>1323</v>
      </c>
      <c r="D8258" s="269">
        <v>26.4</v>
      </c>
    </row>
    <row r="8259" spans="1:4">
      <c r="A8259" s="268">
        <v>13887</v>
      </c>
      <c r="B8259" s="267" t="s">
        <v>8616</v>
      </c>
      <c r="C8259" s="268" t="s">
        <v>1323</v>
      </c>
      <c r="D8259" s="269">
        <v>625.04</v>
      </c>
    </row>
    <row r="8260" spans="1:4">
      <c r="A8260" s="268">
        <v>26018</v>
      </c>
      <c r="B8260" s="267" t="s">
        <v>8617</v>
      </c>
      <c r="C8260" s="268" t="s">
        <v>1323</v>
      </c>
      <c r="D8260" s="269">
        <v>27.82</v>
      </c>
    </row>
    <row r="8261" spans="1:4">
      <c r="A8261" s="268">
        <v>26019</v>
      </c>
      <c r="B8261" s="267" t="s">
        <v>8618</v>
      </c>
      <c r="C8261" s="268" t="s">
        <v>1323</v>
      </c>
      <c r="D8261" s="269">
        <v>26.27</v>
      </c>
    </row>
    <row r="8262" spans="1:4">
      <c r="A8262" s="268">
        <v>26020</v>
      </c>
      <c r="B8262" s="267" t="s">
        <v>8619</v>
      </c>
      <c r="C8262" s="268" t="s">
        <v>1323</v>
      </c>
      <c r="D8262" s="269">
        <v>6.85</v>
      </c>
    </row>
    <row r="8263" spans="1:4">
      <c r="A8263" s="268">
        <v>34544</v>
      </c>
      <c r="B8263" s="267" t="s">
        <v>8620</v>
      </c>
      <c r="C8263" s="268" t="s">
        <v>1323</v>
      </c>
      <c r="D8263" s="270">
        <v>1137.3900000000001</v>
      </c>
    </row>
    <row r="8264" spans="1:4">
      <c r="A8264" s="268">
        <v>34729</v>
      </c>
      <c r="B8264" s="267" t="s">
        <v>8621</v>
      </c>
      <c r="C8264" s="268" t="s">
        <v>1323</v>
      </c>
      <c r="D8264" s="269">
        <v>894.74</v>
      </c>
    </row>
    <row r="8265" spans="1:4">
      <c r="A8265" s="268">
        <v>34734</v>
      </c>
      <c r="B8265" s="267" t="s">
        <v>8622</v>
      </c>
      <c r="C8265" s="268" t="s">
        <v>1323</v>
      </c>
      <c r="D8265" s="270">
        <v>1385.34</v>
      </c>
    </row>
    <row r="8266" spans="1:4">
      <c r="A8266" s="268">
        <v>34738</v>
      </c>
      <c r="B8266" s="267" t="s">
        <v>8623</v>
      </c>
      <c r="C8266" s="268" t="s">
        <v>1323</v>
      </c>
      <c r="D8266" s="270">
        <v>3236.58</v>
      </c>
    </row>
    <row r="8267" spans="1:4">
      <c r="A8267" s="268">
        <v>2391</v>
      </c>
      <c r="B8267" s="267" t="s">
        <v>8624</v>
      </c>
      <c r="C8267" s="268" t="s">
        <v>1323</v>
      </c>
      <c r="D8267" s="269">
        <v>263.24</v>
      </c>
    </row>
    <row r="8268" spans="1:4">
      <c r="A8268" s="268">
        <v>2374</v>
      </c>
      <c r="B8268" s="267" t="s">
        <v>8625</v>
      </c>
      <c r="C8268" s="268" t="s">
        <v>1323</v>
      </c>
      <c r="D8268" s="269">
        <v>298.64</v>
      </c>
    </row>
    <row r="8269" spans="1:4">
      <c r="A8269" s="268">
        <v>2377</v>
      </c>
      <c r="B8269" s="267" t="s">
        <v>8626</v>
      </c>
      <c r="C8269" s="268" t="s">
        <v>1323</v>
      </c>
      <c r="D8269" s="269">
        <v>419.11</v>
      </c>
    </row>
    <row r="8270" spans="1:4">
      <c r="A8270" s="268">
        <v>2393</v>
      </c>
      <c r="B8270" s="267" t="s">
        <v>8627</v>
      </c>
      <c r="C8270" s="268" t="s">
        <v>1323</v>
      </c>
      <c r="D8270" s="269">
        <v>701.85</v>
      </c>
    </row>
    <row r="8271" spans="1:4">
      <c r="A8271" s="268">
        <v>34705</v>
      </c>
      <c r="B8271" s="267" t="s">
        <v>8628</v>
      </c>
      <c r="C8271" s="268" t="s">
        <v>1323</v>
      </c>
      <c r="D8271" s="269">
        <v>613.87</v>
      </c>
    </row>
    <row r="8272" spans="1:4">
      <c r="A8272" s="268">
        <v>34707</v>
      </c>
      <c r="B8272" s="267" t="s">
        <v>8629</v>
      </c>
      <c r="C8272" s="268" t="s">
        <v>1323</v>
      </c>
      <c r="D8272" s="270">
        <v>1137.51</v>
      </c>
    </row>
    <row r="8273" spans="1:4">
      <c r="A8273" s="268">
        <v>2378</v>
      </c>
      <c r="B8273" s="267" t="s">
        <v>8630</v>
      </c>
      <c r="C8273" s="268" t="s">
        <v>1323</v>
      </c>
      <c r="D8273" s="269">
        <v>964.09</v>
      </c>
    </row>
    <row r="8274" spans="1:4">
      <c r="A8274" s="268">
        <v>2379</v>
      </c>
      <c r="B8274" s="267" t="s">
        <v>8631</v>
      </c>
      <c r="C8274" s="268" t="s">
        <v>1323</v>
      </c>
      <c r="D8274" s="269">
        <v>964.09</v>
      </c>
    </row>
    <row r="8275" spans="1:4">
      <c r="A8275" s="268">
        <v>2376</v>
      </c>
      <c r="B8275" s="267" t="s">
        <v>8632</v>
      </c>
      <c r="C8275" s="268" t="s">
        <v>1323</v>
      </c>
      <c r="D8275" s="270">
        <v>1587.85</v>
      </c>
    </row>
    <row r="8276" spans="1:4">
      <c r="A8276" s="268">
        <v>2394</v>
      </c>
      <c r="B8276" s="267" t="s">
        <v>8633</v>
      </c>
      <c r="C8276" s="268" t="s">
        <v>1323</v>
      </c>
      <c r="D8276" s="270">
        <v>3394.53</v>
      </c>
    </row>
    <row r="8277" spans="1:4">
      <c r="A8277" s="268">
        <v>34686</v>
      </c>
      <c r="B8277" s="267" t="s">
        <v>8634</v>
      </c>
      <c r="C8277" s="268" t="s">
        <v>1323</v>
      </c>
      <c r="D8277" s="269">
        <v>10.19</v>
      </c>
    </row>
    <row r="8278" spans="1:4">
      <c r="A8278" s="268">
        <v>34616</v>
      </c>
      <c r="B8278" s="267" t="s">
        <v>8635</v>
      </c>
      <c r="C8278" s="268" t="s">
        <v>1323</v>
      </c>
      <c r="D8278" s="269">
        <v>39.39</v>
      </c>
    </row>
    <row r="8279" spans="1:4">
      <c r="A8279" s="268">
        <v>34623</v>
      </c>
      <c r="B8279" s="267" t="s">
        <v>8636</v>
      </c>
      <c r="C8279" s="268" t="s">
        <v>1323</v>
      </c>
      <c r="D8279" s="269">
        <v>38.78</v>
      </c>
    </row>
    <row r="8280" spans="1:4">
      <c r="A8280" s="268">
        <v>34628</v>
      </c>
      <c r="B8280" s="267" t="s">
        <v>8637</v>
      </c>
      <c r="C8280" s="268" t="s">
        <v>1323</v>
      </c>
      <c r="D8280" s="269">
        <v>55.55</v>
      </c>
    </row>
    <row r="8281" spans="1:4">
      <c r="A8281" s="268">
        <v>34653</v>
      </c>
      <c r="B8281" s="267" t="s">
        <v>8638</v>
      </c>
      <c r="C8281" s="268" t="s">
        <v>1323</v>
      </c>
      <c r="D8281" s="269">
        <v>6.87</v>
      </c>
    </row>
    <row r="8282" spans="1:4">
      <c r="A8282" s="268">
        <v>34688</v>
      </c>
      <c r="B8282" s="267" t="s">
        <v>8639</v>
      </c>
      <c r="C8282" s="268" t="s">
        <v>1323</v>
      </c>
      <c r="D8282" s="269">
        <v>12.45</v>
      </c>
    </row>
    <row r="8283" spans="1:4">
      <c r="A8283" s="268">
        <v>34709</v>
      </c>
      <c r="B8283" s="267" t="s">
        <v>8640</v>
      </c>
      <c r="C8283" s="268" t="s">
        <v>1323</v>
      </c>
      <c r="D8283" s="269">
        <v>48.26</v>
      </c>
    </row>
    <row r="8284" spans="1:4">
      <c r="A8284" s="268">
        <v>34714</v>
      </c>
      <c r="B8284" s="267" t="s">
        <v>8641</v>
      </c>
      <c r="C8284" s="268" t="s">
        <v>1323</v>
      </c>
      <c r="D8284" s="269">
        <v>57.64</v>
      </c>
    </row>
    <row r="8285" spans="1:4">
      <c r="A8285" s="268">
        <v>2388</v>
      </c>
      <c r="B8285" s="267" t="s">
        <v>8642</v>
      </c>
      <c r="C8285" s="268" t="s">
        <v>1323</v>
      </c>
      <c r="D8285" s="269">
        <v>47.9</v>
      </c>
    </row>
    <row r="8286" spans="1:4">
      <c r="A8286" s="268">
        <v>34606</v>
      </c>
      <c r="B8286" s="267" t="s">
        <v>8643</v>
      </c>
      <c r="C8286" s="268" t="s">
        <v>1323</v>
      </c>
      <c r="D8286" s="269">
        <v>73.47</v>
      </c>
    </row>
    <row r="8287" spans="1:4">
      <c r="A8287" s="268">
        <v>34689</v>
      </c>
      <c r="B8287" s="267" t="s">
        <v>8644</v>
      </c>
      <c r="C8287" s="268" t="s">
        <v>1323</v>
      </c>
      <c r="D8287" s="269">
        <v>23.39</v>
      </c>
    </row>
    <row r="8288" spans="1:4">
      <c r="A8288" s="268">
        <v>2370</v>
      </c>
      <c r="B8288" s="267" t="s">
        <v>8645</v>
      </c>
      <c r="C8288" s="268" t="s">
        <v>1323</v>
      </c>
      <c r="D8288" s="269">
        <v>8.9</v>
      </c>
    </row>
    <row r="8289" spans="1:4">
      <c r="A8289" s="268">
        <v>2386</v>
      </c>
      <c r="B8289" s="267" t="s">
        <v>8646</v>
      </c>
      <c r="C8289" s="268" t="s">
        <v>1323</v>
      </c>
      <c r="D8289" s="269">
        <v>14.93</v>
      </c>
    </row>
    <row r="8290" spans="1:4">
      <c r="A8290" s="268">
        <v>2392</v>
      </c>
      <c r="B8290" s="267" t="s">
        <v>8647</v>
      </c>
      <c r="C8290" s="268" t="s">
        <v>1323</v>
      </c>
      <c r="D8290" s="269">
        <v>59.74</v>
      </c>
    </row>
    <row r="8291" spans="1:4">
      <c r="A8291" s="268">
        <v>2373</v>
      </c>
      <c r="B8291" s="267" t="s">
        <v>8648</v>
      </c>
      <c r="C8291" s="268" t="s">
        <v>1323</v>
      </c>
      <c r="D8291" s="269">
        <v>84.17</v>
      </c>
    </row>
    <row r="8292" spans="1:4">
      <c r="A8292" s="268">
        <v>39465</v>
      </c>
      <c r="B8292" s="267" t="s">
        <v>8649</v>
      </c>
      <c r="C8292" s="268" t="s">
        <v>1323</v>
      </c>
      <c r="D8292" s="269">
        <v>51.42</v>
      </c>
    </row>
    <row r="8293" spans="1:4">
      <c r="A8293" s="268">
        <v>39466</v>
      </c>
      <c r="B8293" s="267" t="s">
        <v>8650</v>
      </c>
      <c r="C8293" s="268" t="s">
        <v>1323</v>
      </c>
      <c r="D8293" s="269">
        <v>57.85</v>
      </c>
    </row>
    <row r="8294" spans="1:4">
      <c r="A8294" s="268">
        <v>39467</v>
      </c>
      <c r="B8294" s="267" t="s">
        <v>8651</v>
      </c>
      <c r="C8294" s="268" t="s">
        <v>1323</v>
      </c>
      <c r="D8294" s="269">
        <v>73.989999999999995</v>
      </c>
    </row>
    <row r="8295" spans="1:4">
      <c r="A8295" s="268">
        <v>39468</v>
      </c>
      <c r="B8295" s="267" t="s">
        <v>8652</v>
      </c>
      <c r="C8295" s="268" t="s">
        <v>1323</v>
      </c>
      <c r="D8295" s="269">
        <v>131.52000000000001</v>
      </c>
    </row>
    <row r="8296" spans="1:4">
      <c r="A8296" s="268">
        <v>39469</v>
      </c>
      <c r="B8296" s="267" t="s">
        <v>8653</v>
      </c>
      <c r="C8296" s="268" t="s">
        <v>1323</v>
      </c>
      <c r="D8296" s="269">
        <v>53.57</v>
      </c>
    </row>
    <row r="8297" spans="1:4">
      <c r="A8297" s="268">
        <v>39470</v>
      </c>
      <c r="B8297" s="267" t="s">
        <v>8654</v>
      </c>
      <c r="C8297" s="268" t="s">
        <v>1323</v>
      </c>
      <c r="D8297" s="269">
        <v>65.83</v>
      </c>
    </row>
    <row r="8298" spans="1:4">
      <c r="A8298" s="268">
        <v>39471</v>
      </c>
      <c r="B8298" s="267" t="s">
        <v>8655</v>
      </c>
      <c r="C8298" s="268" t="s">
        <v>1323</v>
      </c>
      <c r="D8298" s="269">
        <v>79.11</v>
      </c>
    </row>
    <row r="8299" spans="1:4">
      <c r="A8299" s="268">
        <v>39472</v>
      </c>
      <c r="B8299" s="267" t="s">
        <v>8656</v>
      </c>
      <c r="C8299" s="268" t="s">
        <v>1323</v>
      </c>
      <c r="D8299" s="269">
        <v>137.44999999999999</v>
      </c>
    </row>
    <row r="8300" spans="1:4">
      <c r="A8300" s="268">
        <v>39473</v>
      </c>
      <c r="B8300" s="267" t="s">
        <v>8657</v>
      </c>
      <c r="C8300" s="268" t="s">
        <v>1323</v>
      </c>
      <c r="D8300" s="269">
        <v>88.79</v>
      </c>
    </row>
    <row r="8301" spans="1:4">
      <c r="A8301" s="268">
        <v>39474</v>
      </c>
      <c r="B8301" s="267" t="s">
        <v>8658</v>
      </c>
      <c r="C8301" s="268" t="s">
        <v>1323</v>
      </c>
      <c r="D8301" s="269">
        <v>94.66</v>
      </c>
    </row>
    <row r="8302" spans="1:4">
      <c r="A8302" s="268">
        <v>39475</v>
      </c>
      <c r="B8302" s="267" t="s">
        <v>8659</v>
      </c>
      <c r="C8302" s="268" t="s">
        <v>1323</v>
      </c>
      <c r="D8302" s="269">
        <v>107.4</v>
      </c>
    </row>
    <row r="8303" spans="1:4">
      <c r="A8303" s="268">
        <v>39476</v>
      </c>
      <c r="B8303" s="267" t="s">
        <v>8660</v>
      </c>
      <c r="C8303" s="268" t="s">
        <v>1323</v>
      </c>
      <c r="D8303" s="269">
        <v>202.17</v>
      </c>
    </row>
    <row r="8304" spans="1:4">
      <c r="A8304" s="268">
        <v>39477</v>
      </c>
      <c r="B8304" s="267" t="s">
        <v>8661</v>
      </c>
      <c r="C8304" s="268" t="s">
        <v>1323</v>
      </c>
      <c r="D8304" s="269">
        <v>99.06</v>
      </c>
    </row>
    <row r="8305" spans="1:4">
      <c r="A8305" s="268">
        <v>39478</v>
      </c>
      <c r="B8305" s="267" t="s">
        <v>8662</v>
      </c>
      <c r="C8305" s="268" t="s">
        <v>1323</v>
      </c>
      <c r="D8305" s="269">
        <v>102.12</v>
      </c>
    </row>
    <row r="8306" spans="1:4">
      <c r="A8306" s="268">
        <v>39479</v>
      </c>
      <c r="B8306" s="267" t="s">
        <v>8663</v>
      </c>
      <c r="C8306" s="268" t="s">
        <v>1323</v>
      </c>
      <c r="D8306" s="269">
        <v>120.32</v>
      </c>
    </row>
    <row r="8307" spans="1:4">
      <c r="A8307" s="268">
        <v>39480</v>
      </c>
      <c r="B8307" s="267" t="s">
        <v>8664</v>
      </c>
      <c r="C8307" s="268" t="s">
        <v>1323</v>
      </c>
      <c r="D8307" s="269">
        <v>248.29</v>
      </c>
    </row>
    <row r="8308" spans="1:4">
      <c r="A8308" s="268">
        <v>39459</v>
      </c>
      <c r="B8308" s="267" t="s">
        <v>8665</v>
      </c>
      <c r="C8308" s="268" t="s">
        <v>1323</v>
      </c>
      <c r="D8308" s="269">
        <v>210.73</v>
      </c>
    </row>
    <row r="8309" spans="1:4">
      <c r="A8309" s="268">
        <v>39445</v>
      </c>
      <c r="B8309" s="267" t="s">
        <v>8666</v>
      </c>
      <c r="C8309" s="268" t="s">
        <v>1323</v>
      </c>
      <c r="D8309" s="269">
        <v>105.81</v>
      </c>
    </row>
    <row r="8310" spans="1:4">
      <c r="A8310" s="268">
        <v>39446</v>
      </c>
      <c r="B8310" s="267" t="s">
        <v>8667</v>
      </c>
      <c r="C8310" s="268" t="s">
        <v>1323</v>
      </c>
      <c r="D8310" s="269">
        <v>107.69</v>
      </c>
    </row>
    <row r="8311" spans="1:4">
      <c r="A8311" s="268">
        <v>39447</v>
      </c>
      <c r="B8311" s="267" t="s">
        <v>8668</v>
      </c>
      <c r="C8311" s="268" t="s">
        <v>1323</v>
      </c>
      <c r="D8311" s="269">
        <v>115.16</v>
      </c>
    </row>
    <row r="8312" spans="1:4">
      <c r="A8312" s="268">
        <v>39448</v>
      </c>
      <c r="B8312" s="267" t="s">
        <v>8669</v>
      </c>
      <c r="C8312" s="268" t="s">
        <v>1323</v>
      </c>
      <c r="D8312" s="269">
        <v>196.37</v>
      </c>
    </row>
    <row r="8313" spans="1:4">
      <c r="A8313" s="268">
        <v>39450</v>
      </c>
      <c r="B8313" s="267" t="s">
        <v>8670</v>
      </c>
      <c r="C8313" s="268" t="s">
        <v>1323</v>
      </c>
      <c r="D8313" s="269">
        <v>119.81</v>
      </c>
    </row>
    <row r="8314" spans="1:4">
      <c r="A8314" s="268">
        <v>39451</v>
      </c>
      <c r="B8314" s="267" t="s">
        <v>8671</v>
      </c>
      <c r="C8314" s="268" t="s">
        <v>1323</v>
      </c>
      <c r="D8314" s="269">
        <v>130.68</v>
      </c>
    </row>
    <row r="8315" spans="1:4">
      <c r="A8315" s="268">
        <v>39452</v>
      </c>
      <c r="B8315" s="267" t="s">
        <v>8672</v>
      </c>
      <c r="C8315" s="268" t="s">
        <v>1323</v>
      </c>
      <c r="D8315" s="269">
        <v>131.46</v>
      </c>
    </row>
    <row r="8316" spans="1:4">
      <c r="A8316" s="268">
        <v>39523</v>
      </c>
      <c r="B8316" s="267" t="s">
        <v>8673</v>
      </c>
      <c r="C8316" s="268" t="s">
        <v>1323</v>
      </c>
      <c r="D8316" s="269">
        <v>219.99</v>
      </c>
    </row>
    <row r="8317" spans="1:4">
      <c r="A8317" s="268">
        <v>39449</v>
      </c>
      <c r="B8317" s="267" t="s">
        <v>8674</v>
      </c>
      <c r="C8317" s="268" t="s">
        <v>1323</v>
      </c>
      <c r="D8317" s="269">
        <v>243.63</v>
      </c>
    </row>
    <row r="8318" spans="1:4">
      <c r="A8318" s="268">
        <v>39455</v>
      </c>
      <c r="B8318" s="267" t="s">
        <v>8675</v>
      </c>
      <c r="C8318" s="268" t="s">
        <v>1323</v>
      </c>
      <c r="D8318" s="269">
        <v>120.55</v>
      </c>
    </row>
    <row r="8319" spans="1:4">
      <c r="A8319" s="268">
        <v>39456</v>
      </c>
      <c r="B8319" s="267" t="s">
        <v>8676</v>
      </c>
      <c r="C8319" s="268" t="s">
        <v>1323</v>
      </c>
      <c r="D8319" s="269">
        <v>120.64</v>
      </c>
    </row>
    <row r="8320" spans="1:4">
      <c r="A8320" s="268">
        <v>39457</v>
      </c>
      <c r="B8320" s="267" t="s">
        <v>8677</v>
      </c>
      <c r="C8320" s="268" t="s">
        <v>1323</v>
      </c>
      <c r="D8320" s="269">
        <v>131.52000000000001</v>
      </c>
    </row>
    <row r="8321" spans="1:4">
      <c r="A8321" s="268">
        <v>39458</v>
      </c>
      <c r="B8321" s="267" t="s">
        <v>8678</v>
      </c>
      <c r="C8321" s="268" t="s">
        <v>1323</v>
      </c>
      <c r="D8321" s="269">
        <v>245.42</v>
      </c>
    </row>
    <row r="8322" spans="1:4">
      <c r="A8322" s="268">
        <v>39464</v>
      </c>
      <c r="B8322" s="267" t="s">
        <v>8679</v>
      </c>
      <c r="C8322" s="268" t="s">
        <v>1323</v>
      </c>
      <c r="D8322" s="269">
        <v>394.66</v>
      </c>
    </row>
    <row r="8323" spans="1:4">
      <c r="A8323" s="268">
        <v>39460</v>
      </c>
      <c r="B8323" s="267" t="s">
        <v>8680</v>
      </c>
      <c r="C8323" s="268" t="s">
        <v>1323</v>
      </c>
      <c r="D8323" s="269">
        <v>149.68</v>
      </c>
    </row>
    <row r="8324" spans="1:4">
      <c r="A8324" s="268">
        <v>39461</v>
      </c>
      <c r="B8324" s="267" t="s">
        <v>8681</v>
      </c>
      <c r="C8324" s="268" t="s">
        <v>1323</v>
      </c>
      <c r="D8324" s="269">
        <v>175.39</v>
      </c>
    </row>
    <row r="8325" spans="1:4">
      <c r="A8325" s="268">
        <v>39462</v>
      </c>
      <c r="B8325" s="267" t="s">
        <v>8682</v>
      </c>
      <c r="C8325" s="268" t="s">
        <v>1323</v>
      </c>
      <c r="D8325" s="269">
        <v>169.04</v>
      </c>
    </row>
    <row r="8326" spans="1:4">
      <c r="A8326" s="268">
        <v>39463</v>
      </c>
      <c r="B8326" s="267" t="s">
        <v>8683</v>
      </c>
      <c r="C8326" s="268" t="s">
        <v>1323</v>
      </c>
      <c r="D8326" s="269">
        <v>391.6</v>
      </c>
    </row>
    <row r="8327" spans="1:4">
      <c r="A8327" s="268">
        <v>26039</v>
      </c>
      <c r="B8327" s="267" t="s">
        <v>8684</v>
      </c>
      <c r="C8327" s="268" t="s">
        <v>1323</v>
      </c>
      <c r="D8327" s="270">
        <v>249588.52</v>
      </c>
    </row>
    <row r="8328" spans="1:4">
      <c r="A8328" s="268">
        <v>2401</v>
      </c>
      <c r="B8328" s="267" t="s">
        <v>8685</v>
      </c>
      <c r="C8328" s="268" t="s">
        <v>1323</v>
      </c>
      <c r="D8328" s="270">
        <v>57408.12</v>
      </c>
    </row>
    <row r="8329" spans="1:4">
      <c r="A8329" s="268">
        <v>38870</v>
      </c>
      <c r="B8329" s="267" t="s">
        <v>8686</v>
      </c>
      <c r="C8329" s="268" t="s">
        <v>1323</v>
      </c>
      <c r="D8329" s="269">
        <v>30.18</v>
      </c>
    </row>
    <row r="8330" spans="1:4">
      <c r="A8330" s="268">
        <v>38869</v>
      </c>
      <c r="B8330" s="267" t="s">
        <v>8687</v>
      </c>
      <c r="C8330" s="268" t="s">
        <v>1323</v>
      </c>
      <c r="D8330" s="269">
        <v>26.62</v>
      </c>
    </row>
    <row r="8331" spans="1:4">
      <c r="A8331" s="268">
        <v>38872</v>
      </c>
      <c r="B8331" s="267" t="s">
        <v>8688</v>
      </c>
      <c r="C8331" s="268" t="s">
        <v>1323</v>
      </c>
      <c r="D8331" s="269">
        <v>41.23</v>
      </c>
    </row>
    <row r="8332" spans="1:4">
      <c r="A8332" s="268">
        <v>38871</v>
      </c>
      <c r="B8332" s="267" t="s">
        <v>8689</v>
      </c>
      <c r="C8332" s="268" t="s">
        <v>1323</v>
      </c>
      <c r="D8332" s="269">
        <v>33.159999999999997</v>
      </c>
    </row>
    <row r="8333" spans="1:4">
      <c r="A8333" s="268">
        <v>39283</v>
      </c>
      <c r="B8333" s="267" t="s">
        <v>8690</v>
      </c>
      <c r="C8333" s="268" t="s">
        <v>1323</v>
      </c>
      <c r="D8333" s="269">
        <v>103.3</v>
      </c>
    </row>
    <row r="8334" spans="1:4">
      <c r="A8334" s="268">
        <v>39284</v>
      </c>
      <c r="B8334" s="267" t="s">
        <v>8691</v>
      </c>
      <c r="C8334" s="268" t="s">
        <v>1323</v>
      </c>
      <c r="D8334" s="269">
        <v>111.94</v>
      </c>
    </row>
    <row r="8335" spans="1:4">
      <c r="A8335" s="268">
        <v>39285</v>
      </c>
      <c r="B8335" s="267" t="s">
        <v>8692</v>
      </c>
      <c r="C8335" s="268" t="s">
        <v>1323</v>
      </c>
      <c r="D8335" s="269">
        <v>113.55</v>
      </c>
    </row>
    <row r="8336" spans="1:4">
      <c r="A8336" s="268">
        <v>39286</v>
      </c>
      <c r="B8336" s="267" t="s">
        <v>8693</v>
      </c>
      <c r="C8336" s="268" t="s">
        <v>1323</v>
      </c>
      <c r="D8336" s="269">
        <v>111.08</v>
      </c>
    </row>
    <row r="8337" spans="1:4">
      <c r="A8337" s="268">
        <v>39287</v>
      </c>
      <c r="B8337" s="267" t="s">
        <v>8694</v>
      </c>
      <c r="C8337" s="268" t="s">
        <v>1323</v>
      </c>
      <c r="D8337" s="269">
        <v>130.43</v>
      </c>
    </row>
    <row r="8338" spans="1:4">
      <c r="A8338" s="268">
        <v>39288</v>
      </c>
      <c r="B8338" s="267" t="s">
        <v>8695</v>
      </c>
      <c r="C8338" s="268" t="s">
        <v>1323</v>
      </c>
      <c r="D8338" s="269">
        <v>139.19999999999999</v>
      </c>
    </row>
    <row r="8339" spans="1:4">
      <c r="A8339" s="268">
        <v>2414</v>
      </c>
      <c r="B8339" s="267" t="s">
        <v>8696</v>
      </c>
      <c r="C8339" s="268" t="s">
        <v>1328</v>
      </c>
      <c r="D8339" s="269">
        <v>107.21</v>
      </c>
    </row>
    <row r="8340" spans="1:4">
      <c r="A8340" s="268">
        <v>2413</v>
      </c>
      <c r="B8340" s="267" t="s">
        <v>8697</v>
      </c>
      <c r="C8340" s="268" t="s">
        <v>1328</v>
      </c>
      <c r="D8340" s="269">
        <v>103.14</v>
      </c>
    </row>
    <row r="8341" spans="1:4">
      <c r="A8341" s="268">
        <v>2405</v>
      </c>
      <c r="B8341" s="267" t="s">
        <v>8698</v>
      </c>
      <c r="C8341" s="268" t="s">
        <v>1328</v>
      </c>
      <c r="D8341" s="269">
        <v>120.05</v>
      </c>
    </row>
    <row r="8342" spans="1:4">
      <c r="A8342" s="268">
        <v>13361</v>
      </c>
      <c r="B8342" s="267" t="s">
        <v>8699</v>
      </c>
      <c r="C8342" s="268" t="s">
        <v>1328</v>
      </c>
      <c r="D8342" s="269">
        <v>100.42</v>
      </c>
    </row>
    <row r="8343" spans="1:4">
      <c r="A8343" s="268">
        <v>11987</v>
      </c>
      <c r="B8343" s="267" t="s">
        <v>8700</v>
      </c>
      <c r="C8343" s="268" t="s">
        <v>1328</v>
      </c>
      <c r="D8343" s="269">
        <v>268.70999999999998</v>
      </c>
    </row>
    <row r="8344" spans="1:4">
      <c r="A8344" s="268">
        <v>2416</v>
      </c>
      <c r="B8344" s="267" t="s">
        <v>8701</v>
      </c>
      <c r="C8344" s="268" t="s">
        <v>1328</v>
      </c>
      <c r="D8344" s="269">
        <v>118.88</v>
      </c>
    </row>
    <row r="8345" spans="1:4">
      <c r="A8345" s="268">
        <v>2412</v>
      </c>
      <c r="B8345" s="267" t="s">
        <v>8702</v>
      </c>
      <c r="C8345" s="268" t="s">
        <v>1328</v>
      </c>
      <c r="D8345" s="269">
        <v>114.81</v>
      </c>
    </row>
    <row r="8346" spans="1:4">
      <c r="A8346" s="268">
        <v>2411</v>
      </c>
      <c r="B8346" s="267" t="s">
        <v>8703</v>
      </c>
      <c r="C8346" s="268" t="s">
        <v>1328</v>
      </c>
      <c r="D8346" s="269">
        <v>100.42</v>
      </c>
    </row>
    <row r="8347" spans="1:4">
      <c r="A8347" s="268">
        <v>2406</v>
      </c>
      <c r="B8347" s="267" t="s">
        <v>8704</v>
      </c>
      <c r="C8347" s="268" t="s">
        <v>1328</v>
      </c>
      <c r="D8347" s="269">
        <v>97.71</v>
      </c>
    </row>
    <row r="8348" spans="1:4">
      <c r="A8348" s="268">
        <v>10571</v>
      </c>
      <c r="B8348" s="267" t="s">
        <v>8705</v>
      </c>
      <c r="C8348" s="268" t="s">
        <v>1328</v>
      </c>
      <c r="D8348" s="269">
        <v>238.85</v>
      </c>
    </row>
    <row r="8349" spans="1:4">
      <c r="A8349" s="268">
        <v>11985</v>
      </c>
      <c r="B8349" s="267" t="s">
        <v>8706</v>
      </c>
      <c r="C8349" s="268" t="s">
        <v>1328</v>
      </c>
      <c r="D8349" s="269">
        <v>230.71</v>
      </c>
    </row>
    <row r="8350" spans="1:4">
      <c r="A8350" s="268">
        <v>2410</v>
      </c>
      <c r="B8350" s="267" t="s">
        <v>8707</v>
      </c>
      <c r="C8350" s="268" t="s">
        <v>1328</v>
      </c>
      <c r="D8350" s="269">
        <v>101.78</v>
      </c>
    </row>
    <row r="8351" spans="1:4">
      <c r="A8351" s="268">
        <v>2417</v>
      </c>
      <c r="B8351" s="267" t="s">
        <v>8708</v>
      </c>
      <c r="C8351" s="268" t="s">
        <v>1328</v>
      </c>
      <c r="D8351" s="269">
        <v>108.57</v>
      </c>
    </row>
    <row r="8352" spans="1:4">
      <c r="A8352" s="268">
        <v>2415</v>
      </c>
      <c r="B8352" s="267" t="s">
        <v>8709</v>
      </c>
      <c r="C8352" s="268" t="s">
        <v>1328</v>
      </c>
      <c r="D8352" s="269">
        <v>86.85</v>
      </c>
    </row>
    <row r="8353" spans="1:4">
      <c r="A8353" s="268">
        <v>13360</v>
      </c>
      <c r="B8353" s="267" t="s">
        <v>8710</v>
      </c>
      <c r="C8353" s="268" t="s">
        <v>1328</v>
      </c>
      <c r="D8353" s="269">
        <v>86.85</v>
      </c>
    </row>
    <row r="8354" spans="1:4">
      <c r="A8354" s="268">
        <v>11983</v>
      </c>
      <c r="B8354" s="267" t="s">
        <v>8711</v>
      </c>
      <c r="C8354" s="268" t="s">
        <v>1328</v>
      </c>
      <c r="D8354" s="269">
        <v>211.71</v>
      </c>
    </row>
    <row r="8355" spans="1:4">
      <c r="A8355" s="268">
        <v>11986</v>
      </c>
      <c r="B8355" s="267" t="s">
        <v>8712</v>
      </c>
      <c r="C8355" s="268" t="s">
        <v>1328</v>
      </c>
      <c r="D8355" s="269">
        <v>257.85000000000002</v>
      </c>
    </row>
    <row r="8356" spans="1:4">
      <c r="A8356" s="268">
        <v>25976</v>
      </c>
      <c r="B8356" s="267" t="s">
        <v>8713</v>
      </c>
      <c r="C8356" s="268" t="s">
        <v>1328</v>
      </c>
      <c r="D8356" s="269">
        <v>468.42</v>
      </c>
    </row>
    <row r="8357" spans="1:4">
      <c r="A8357" s="268">
        <v>10629</v>
      </c>
      <c r="B8357" s="267" t="s">
        <v>8714</v>
      </c>
      <c r="C8357" s="268" t="s">
        <v>1328</v>
      </c>
      <c r="D8357" s="269">
        <v>419.18</v>
      </c>
    </row>
    <row r="8358" spans="1:4">
      <c r="A8358" s="268">
        <v>10698</v>
      </c>
      <c r="B8358" s="267" t="s">
        <v>8715</v>
      </c>
      <c r="C8358" s="268" t="s">
        <v>1328</v>
      </c>
      <c r="D8358" s="269">
        <v>153.04</v>
      </c>
    </row>
    <row r="8359" spans="1:4">
      <c r="A8359" s="268">
        <v>40521</v>
      </c>
      <c r="B8359" s="267" t="s">
        <v>8716</v>
      </c>
      <c r="C8359" s="268" t="s">
        <v>1323</v>
      </c>
      <c r="D8359" s="270">
        <v>104945.31</v>
      </c>
    </row>
    <row r="8360" spans="1:4">
      <c r="A8360" s="268">
        <v>2432</v>
      </c>
      <c r="B8360" s="267" t="s">
        <v>8717</v>
      </c>
      <c r="C8360" s="268" t="s">
        <v>1323</v>
      </c>
      <c r="D8360" s="269">
        <v>32.31</v>
      </c>
    </row>
    <row r="8361" spans="1:4">
      <c r="A8361" s="268">
        <v>2418</v>
      </c>
      <c r="B8361" s="267" t="s">
        <v>8718</v>
      </c>
      <c r="C8361" s="268" t="s">
        <v>1323</v>
      </c>
      <c r="D8361" s="269">
        <v>14.99</v>
      </c>
    </row>
    <row r="8362" spans="1:4">
      <c r="A8362" s="268">
        <v>2433</v>
      </c>
      <c r="B8362" s="267" t="s">
        <v>8719</v>
      </c>
      <c r="C8362" s="268" t="s">
        <v>1323</v>
      </c>
      <c r="D8362" s="269">
        <v>10.95</v>
      </c>
    </row>
    <row r="8363" spans="1:4">
      <c r="A8363" s="268">
        <v>2420</v>
      </c>
      <c r="B8363" s="267" t="s">
        <v>8720</v>
      </c>
      <c r="C8363" s="268" t="s">
        <v>1323</v>
      </c>
      <c r="D8363" s="269">
        <v>18.8</v>
      </c>
    </row>
    <row r="8364" spans="1:4">
      <c r="A8364" s="268">
        <v>2421</v>
      </c>
      <c r="B8364" s="267" t="s">
        <v>8721</v>
      </c>
      <c r="C8364" s="268" t="s">
        <v>1323</v>
      </c>
      <c r="D8364" s="269">
        <v>41.02</v>
      </c>
    </row>
    <row r="8365" spans="1:4">
      <c r="A8365" s="268">
        <v>11447</v>
      </c>
      <c r="B8365" s="267" t="s">
        <v>8722</v>
      </c>
      <c r="C8365" s="268" t="s">
        <v>1323</v>
      </c>
      <c r="D8365" s="269">
        <v>37.15</v>
      </c>
    </row>
    <row r="8366" spans="1:4">
      <c r="A8366" s="268">
        <v>2429</v>
      </c>
      <c r="B8366" s="267" t="s">
        <v>8723</v>
      </c>
      <c r="C8366" s="268" t="s">
        <v>1323</v>
      </c>
      <c r="D8366" s="269">
        <v>94.04</v>
      </c>
    </row>
    <row r="8367" spans="1:4">
      <c r="A8367" s="268">
        <v>11449</v>
      </c>
      <c r="B8367" s="267" t="s">
        <v>8724</v>
      </c>
      <c r="C8367" s="268" t="s">
        <v>1323</v>
      </c>
      <c r="D8367" s="269">
        <v>101.3</v>
      </c>
    </row>
    <row r="8368" spans="1:4">
      <c r="A8368" s="268">
        <v>11451</v>
      </c>
      <c r="B8368" s="267" t="s">
        <v>8725</v>
      </c>
      <c r="C8368" s="268" t="s">
        <v>1323</v>
      </c>
      <c r="D8368" s="269">
        <v>99.61</v>
      </c>
    </row>
    <row r="8369" spans="1:4">
      <c r="A8369" s="268">
        <v>11116</v>
      </c>
      <c r="B8369" s="267" t="s">
        <v>8726</v>
      </c>
      <c r="C8369" s="268" t="s">
        <v>1323</v>
      </c>
      <c r="D8369" s="269">
        <v>476.97</v>
      </c>
    </row>
    <row r="8370" spans="1:4">
      <c r="A8370" s="268">
        <v>38411</v>
      </c>
      <c r="B8370" s="267" t="s">
        <v>8727</v>
      </c>
      <c r="C8370" s="268" t="s">
        <v>1323</v>
      </c>
      <c r="D8370" s="270">
        <v>1180.75</v>
      </c>
    </row>
    <row r="8371" spans="1:4">
      <c r="A8371" s="268">
        <v>1370</v>
      </c>
      <c r="B8371" s="267" t="s">
        <v>8728</v>
      </c>
      <c r="C8371" s="268" t="s">
        <v>1323</v>
      </c>
      <c r="D8371" s="269">
        <v>81.02</v>
      </c>
    </row>
    <row r="8372" spans="1:4">
      <c r="A8372" s="268">
        <v>38189</v>
      </c>
      <c r="B8372" s="267" t="s">
        <v>8729</v>
      </c>
      <c r="C8372" s="268" t="s">
        <v>1323</v>
      </c>
      <c r="D8372" s="269">
        <v>190.16</v>
      </c>
    </row>
    <row r="8373" spans="1:4">
      <c r="A8373" s="268">
        <v>38190</v>
      </c>
      <c r="B8373" s="267" t="s">
        <v>8730</v>
      </c>
      <c r="C8373" s="268" t="s">
        <v>1323</v>
      </c>
      <c r="D8373" s="269">
        <v>427.63</v>
      </c>
    </row>
    <row r="8374" spans="1:4">
      <c r="A8374" s="268">
        <v>36516</v>
      </c>
      <c r="B8374" s="267" t="s">
        <v>8731</v>
      </c>
      <c r="C8374" s="268" t="s">
        <v>1323</v>
      </c>
      <c r="D8374" s="270">
        <v>67863.350000000006</v>
      </c>
    </row>
    <row r="8375" spans="1:4">
      <c r="A8375" s="268">
        <v>34777</v>
      </c>
      <c r="B8375" s="267" t="s">
        <v>8732</v>
      </c>
      <c r="C8375" s="268" t="s">
        <v>1323</v>
      </c>
      <c r="D8375" s="269">
        <v>1.74</v>
      </c>
    </row>
    <row r="8376" spans="1:4">
      <c r="A8376" s="268">
        <v>7273</v>
      </c>
      <c r="B8376" s="267" t="s">
        <v>8733</v>
      </c>
      <c r="C8376" s="268" t="s">
        <v>1323</v>
      </c>
      <c r="D8376" s="269">
        <v>2.86</v>
      </c>
    </row>
    <row r="8377" spans="1:4">
      <c r="A8377" s="268">
        <v>7272</v>
      </c>
      <c r="B8377" s="267" t="s">
        <v>8734</v>
      </c>
      <c r="C8377" s="268" t="s">
        <v>1323</v>
      </c>
      <c r="D8377" s="269">
        <v>3.98</v>
      </c>
    </row>
    <row r="8378" spans="1:4">
      <c r="A8378" s="268">
        <v>10605</v>
      </c>
      <c r="B8378" s="267" t="s">
        <v>8735</v>
      </c>
      <c r="C8378" s="268" t="s">
        <v>1323</v>
      </c>
      <c r="D8378" s="269">
        <v>2.1</v>
      </c>
    </row>
    <row r="8379" spans="1:4">
      <c r="A8379" s="268">
        <v>10604</v>
      </c>
      <c r="B8379" s="267" t="s">
        <v>8736</v>
      </c>
      <c r="C8379" s="268" t="s">
        <v>1323</v>
      </c>
      <c r="D8379" s="269">
        <v>4.1900000000000004</v>
      </c>
    </row>
    <row r="8380" spans="1:4">
      <c r="A8380" s="268">
        <v>672</v>
      </c>
      <c r="B8380" s="267" t="s">
        <v>8737</v>
      </c>
      <c r="C8380" s="268" t="s">
        <v>1323</v>
      </c>
      <c r="D8380" s="269">
        <v>4.2300000000000004</v>
      </c>
    </row>
    <row r="8381" spans="1:4">
      <c r="A8381" s="268">
        <v>668</v>
      </c>
      <c r="B8381" s="267" t="s">
        <v>8738</v>
      </c>
      <c r="C8381" s="268" t="s">
        <v>1323</v>
      </c>
      <c r="D8381" s="269">
        <v>6.67</v>
      </c>
    </row>
    <row r="8382" spans="1:4">
      <c r="A8382" s="268">
        <v>10578</v>
      </c>
      <c r="B8382" s="267" t="s">
        <v>8739</v>
      </c>
      <c r="C8382" s="268" t="s">
        <v>1323</v>
      </c>
      <c r="D8382" s="269">
        <v>11.64</v>
      </c>
    </row>
    <row r="8383" spans="1:4">
      <c r="A8383" s="268">
        <v>666</v>
      </c>
      <c r="B8383" s="267" t="s">
        <v>8740</v>
      </c>
      <c r="C8383" s="268" t="s">
        <v>1323</v>
      </c>
      <c r="D8383" s="269">
        <v>11.55</v>
      </c>
    </row>
    <row r="8384" spans="1:4">
      <c r="A8384" s="268">
        <v>665</v>
      </c>
      <c r="B8384" s="267" t="s">
        <v>8741</v>
      </c>
      <c r="C8384" s="268" t="s">
        <v>1323</v>
      </c>
      <c r="D8384" s="269">
        <v>21.65</v>
      </c>
    </row>
    <row r="8385" spans="1:4">
      <c r="A8385" s="268">
        <v>10577</v>
      </c>
      <c r="B8385" s="267" t="s">
        <v>8742</v>
      </c>
      <c r="C8385" s="268" t="s">
        <v>1323</v>
      </c>
      <c r="D8385" s="269">
        <v>16.95</v>
      </c>
    </row>
    <row r="8386" spans="1:4">
      <c r="A8386" s="268">
        <v>10583</v>
      </c>
      <c r="B8386" s="267" t="s">
        <v>8743</v>
      </c>
      <c r="C8386" s="268" t="s">
        <v>1323</v>
      </c>
      <c r="D8386" s="269">
        <v>9.5</v>
      </c>
    </row>
    <row r="8387" spans="1:4">
      <c r="A8387" s="268">
        <v>10579</v>
      </c>
      <c r="B8387" s="267" t="s">
        <v>8744</v>
      </c>
      <c r="C8387" s="268" t="s">
        <v>1323</v>
      </c>
      <c r="D8387" s="269">
        <v>15.5</v>
      </c>
    </row>
    <row r="8388" spans="1:4">
      <c r="A8388" s="268">
        <v>10582</v>
      </c>
      <c r="B8388" s="267" t="s">
        <v>8745</v>
      </c>
      <c r="C8388" s="268" t="s">
        <v>1323</v>
      </c>
      <c r="D8388" s="269">
        <v>5.42</v>
      </c>
    </row>
    <row r="8389" spans="1:4">
      <c r="A8389" s="268">
        <v>2436</v>
      </c>
      <c r="B8389" s="267" t="s">
        <v>8746</v>
      </c>
      <c r="C8389" s="268" t="s">
        <v>1326</v>
      </c>
      <c r="D8389" s="269">
        <v>13.4</v>
      </c>
    </row>
    <row r="8390" spans="1:4">
      <c r="A8390" s="268">
        <v>40918</v>
      </c>
      <c r="B8390" s="267" t="s">
        <v>8747</v>
      </c>
      <c r="C8390" s="268" t="s">
        <v>1445</v>
      </c>
      <c r="D8390" s="270">
        <v>2369.85</v>
      </c>
    </row>
    <row r="8391" spans="1:4">
      <c r="A8391" s="268">
        <v>2439</v>
      </c>
      <c r="B8391" s="267" t="s">
        <v>8748</v>
      </c>
      <c r="C8391" s="268" t="s">
        <v>1326</v>
      </c>
      <c r="D8391" s="269">
        <v>13.4</v>
      </c>
    </row>
    <row r="8392" spans="1:4">
      <c r="A8392" s="268">
        <v>40923</v>
      </c>
      <c r="B8392" s="267" t="s">
        <v>8749</v>
      </c>
      <c r="C8392" s="268" t="s">
        <v>1445</v>
      </c>
      <c r="D8392" s="270">
        <v>2369.85</v>
      </c>
    </row>
    <row r="8393" spans="1:4">
      <c r="A8393" s="268">
        <v>10998</v>
      </c>
      <c r="B8393" s="267" t="s">
        <v>8750</v>
      </c>
      <c r="C8393" s="268" t="s">
        <v>1320</v>
      </c>
      <c r="D8393" s="269">
        <v>13.2</v>
      </c>
    </row>
    <row r="8394" spans="1:4">
      <c r="A8394" s="268">
        <v>11002</v>
      </c>
      <c r="B8394" s="267" t="s">
        <v>8751</v>
      </c>
      <c r="C8394" s="268" t="s">
        <v>1320</v>
      </c>
      <c r="D8394" s="269">
        <v>12.1</v>
      </c>
    </row>
    <row r="8395" spans="1:4">
      <c r="A8395" s="268">
        <v>10999</v>
      </c>
      <c r="B8395" s="267" t="s">
        <v>8752</v>
      </c>
      <c r="C8395" s="268" t="s">
        <v>1320</v>
      </c>
      <c r="D8395" s="269">
        <v>11.62</v>
      </c>
    </row>
    <row r="8396" spans="1:4">
      <c r="A8396" s="268">
        <v>10997</v>
      </c>
      <c r="B8396" s="267" t="s">
        <v>8753</v>
      </c>
      <c r="C8396" s="268" t="s">
        <v>1320</v>
      </c>
      <c r="D8396" s="269">
        <v>12.6</v>
      </c>
    </row>
    <row r="8397" spans="1:4">
      <c r="A8397" s="268">
        <v>2685</v>
      </c>
      <c r="B8397" s="267" t="s">
        <v>8754</v>
      </c>
      <c r="C8397" s="268" t="s">
        <v>1327</v>
      </c>
      <c r="D8397" s="269">
        <v>3.69</v>
      </c>
    </row>
    <row r="8398" spans="1:4">
      <c r="A8398" s="268">
        <v>2680</v>
      </c>
      <c r="B8398" s="267" t="s">
        <v>8755</v>
      </c>
      <c r="C8398" s="268" t="s">
        <v>1327</v>
      </c>
      <c r="D8398" s="269">
        <v>5.41</v>
      </c>
    </row>
    <row r="8399" spans="1:4">
      <c r="A8399" s="268">
        <v>2684</v>
      </c>
      <c r="B8399" s="267" t="s">
        <v>8756</v>
      </c>
      <c r="C8399" s="268" t="s">
        <v>1327</v>
      </c>
      <c r="D8399" s="269">
        <v>4.92</v>
      </c>
    </row>
    <row r="8400" spans="1:4">
      <c r="A8400" s="268">
        <v>2673</v>
      </c>
      <c r="B8400" s="267" t="s">
        <v>8757</v>
      </c>
      <c r="C8400" s="268" t="s">
        <v>1327</v>
      </c>
      <c r="D8400" s="269">
        <v>1.9</v>
      </c>
    </row>
    <row r="8401" spans="1:4">
      <c r="A8401" s="268">
        <v>2681</v>
      </c>
      <c r="B8401" s="267" t="s">
        <v>8758</v>
      </c>
      <c r="C8401" s="268" t="s">
        <v>1327</v>
      </c>
      <c r="D8401" s="269">
        <v>8.84</v>
      </c>
    </row>
    <row r="8402" spans="1:4">
      <c r="A8402" s="268">
        <v>2682</v>
      </c>
      <c r="B8402" s="267" t="s">
        <v>8759</v>
      </c>
      <c r="C8402" s="268" t="s">
        <v>1327</v>
      </c>
      <c r="D8402" s="269">
        <v>12.9</v>
      </c>
    </row>
    <row r="8403" spans="1:4">
      <c r="A8403" s="268">
        <v>2686</v>
      </c>
      <c r="B8403" s="267" t="s">
        <v>8760</v>
      </c>
      <c r="C8403" s="268" t="s">
        <v>1327</v>
      </c>
      <c r="D8403" s="269">
        <v>16.170000000000002</v>
      </c>
    </row>
    <row r="8404" spans="1:4">
      <c r="A8404" s="268">
        <v>2674</v>
      </c>
      <c r="B8404" s="267" t="s">
        <v>8761</v>
      </c>
      <c r="C8404" s="268" t="s">
        <v>1327</v>
      </c>
      <c r="D8404" s="269">
        <v>2.36</v>
      </c>
    </row>
    <row r="8405" spans="1:4">
      <c r="A8405" s="268">
        <v>2683</v>
      </c>
      <c r="B8405" s="267" t="s">
        <v>8762</v>
      </c>
      <c r="C8405" s="268" t="s">
        <v>1327</v>
      </c>
      <c r="D8405" s="269">
        <v>25.49</v>
      </c>
    </row>
    <row r="8406" spans="1:4">
      <c r="A8406" s="268">
        <v>2676</v>
      </c>
      <c r="B8406" s="267" t="s">
        <v>8763</v>
      </c>
      <c r="C8406" s="268" t="s">
        <v>1327</v>
      </c>
      <c r="D8406" s="269">
        <v>1.1000000000000001</v>
      </c>
    </row>
    <row r="8407" spans="1:4">
      <c r="A8407" s="268">
        <v>2678</v>
      </c>
      <c r="B8407" s="267" t="s">
        <v>8764</v>
      </c>
      <c r="C8407" s="268" t="s">
        <v>1327</v>
      </c>
      <c r="D8407" s="269">
        <v>1.38</v>
      </c>
    </row>
    <row r="8408" spans="1:4">
      <c r="A8408" s="268">
        <v>2679</v>
      </c>
      <c r="B8408" s="267" t="s">
        <v>8765</v>
      </c>
      <c r="C8408" s="268" t="s">
        <v>1327</v>
      </c>
      <c r="D8408" s="269">
        <v>2.13</v>
      </c>
    </row>
    <row r="8409" spans="1:4">
      <c r="A8409" s="268">
        <v>12070</v>
      </c>
      <c r="B8409" s="267" t="s">
        <v>8766</v>
      </c>
      <c r="C8409" s="268" t="s">
        <v>1327</v>
      </c>
      <c r="D8409" s="269">
        <v>2.97</v>
      </c>
    </row>
    <row r="8410" spans="1:4">
      <c r="A8410" s="268">
        <v>2675</v>
      </c>
      <c r="B8410" s="267" t="s">
        <v>8767</v>
      </c>
      <c r="C8410" s="268" t="s">
        <v>1327</v>
      </c>
      <c r="D8410" s="269">
        <v>3.86</v>
      </c>
    </row>
    <row r="8411" spans="1:4">
      <c r="A8411" s="268">
        <v>12067</v>
      </c>
      <c r="B8411" s="267" t="s">
        <v>8768</v>
      </c>
      <c r="C8411" s="268" t="s">
        <v>1327</v>
      </c>
      <c r="D8411" s="269">
        <v>5.23</v>
      </c>
    </row>
    <row r="8412" spans="1:4">
      <c r="A8412" s="268">
        <v>40401</v>
      </c>
      <c r="B8412" s="267" t="s">
        <v>8769</v>
      </c>
      <c r="C8412" s="268" t="s">
        <v>1327</v>
      </c>
      <c r="D8412" s="269">
        <v>2.13</v>
      </c>
    </row>
    <row r="8413" spans="1:4">
      <c r="A8413" s="268">
        <v>40402</v>
      </c>
      <c r="B8413" s="267" t="s">
        <v>8770</v>
      </c>
      <c r="C8413" s="268" t="s">
        <v>1327</v>
      </c>
      <c r="D8413" s="269">
        <v>2.74</v>
      </c>
    </row>
    <row r="8414" spans="1:4">
      <c r="A8414" s="268">
        <v>40400</v>
      </c>
      <c r="B8414" s="267" t="s">
        <v>8771</v>
      </c>
      <c r="C8414" s="268" t="s">
        <v>1327</v>
      </c>
      <c r="D8414" s="269">
        <v>1.45</v>
      </c>
    </row>
    <row r="8415" spans="1:4">
      <c r="A8415" s="268">
        <v>2504</v>
      </c>
      <c r="B8415" s="267" t="s">
        <v>8772</v>
      </c>
      <c r="C8415" s="268" t="s">
        <v>1327</v>
      </c>
      <c r="D8415" s="269">
        <v>10.02</v>
      </c>
    </row>
    <row r="8416" spans="1:4">
      <c r="A8416" s="268">
        <v>2501</v>
      </c>
      <c r="B8416" s="267" t="s">
        <v>8773</v>
      </c>
      <c r="C8416" s="268" t="s">
        <v>1327</v>
      </c>
      <c r="D8416" s="269">
        <v>13.14</v>
      </c>
    </row>
    <row r="8417" spans="1:4">
      <c r="A8417" s="268">
        <v>2502</v>
      </c>
      <c r="B8417" s="267" t="s">
        <v>8774</v>
      </c>
      <c r="C8417" s="268" t="s">
        <v>1327</v>
      </c>
      <c r="D8417" s="269">
        <v>19.82</v>
      </c>
    </row>
    <row r="8418" spans="1:4">
      <c r="A8418" s="268">
        <v>2503</v>
      </c>
      <c r="B8418" s="267" t="s">
        <v>8775</v>
      </c>
      <c r="C8418" s="268" t="s">
        <v>1327</v>
      </c>
      <c r="D8418" s="269">
        <v>25.51</v>
      </c>
    </row>
    <row r="8419" spans="1:4">
      <c r="A8419" s="268">
        <v>2500</v>
      </c>
      <c r="B8419" s="267" t="s">
        <v>8776</v>
      </c>
      <c r="C8419" s="268" t="s">
        <v>1327</v>
      </c>
      <c r="D8419" s="269">
        <v>33.99</v>
      </c>
    </row>
    <row r="8420" spans="1:4">
      <c r="A8420" s="268">
        <v>2505</v>
      </c>
      <c r="B8420" s="267" t="s">
        <v>8777</v>
      </c>
      <c r="C8420" s="268" t="s">
        <v>1327</v>
      </c>
      <c r="D8420" s="269">
        <v>52.97</v>
      </c>
    </row>
    <row r="8421" spans="1:4">
      <c r="A8421" s="268">
        <v>12056</v>
      </c>
      <c r="B8421" s="267" t="s">
        <v>8778</v>
      </c>
      <c r="C8421" s="268" t="s">
        <v>1327</v>
      </c>
      <c r="D8421" s="269">
        <v>21.4</v>
      </c>
    </row>
    <row r="8422" spans="1:4">
      <c r="A8422" s="268">
        <v>12057</v>
      </c>
      <c r="B8422" s="267" t="s">
        <v>8779</v>
      </c>
      <c r="C8422" s="268" t="s">
        <v>1327</v>
      </c>
      <c r="D8422" s="269">
        <v>18.18</v>
      </c>
    </row>
    <row r="8423" spans="1:4">
      <c r="A8423" s="268">
        <v>12059</v>
      </c>
      <c r="B8423" s="267" t="s">
        <v>8780</v>
      </c>
      <c r="C8423" s="268" t="s">
        <v>1327</v>
      </c>
      <c r="D8423" s="269">
        <v>6.38</v>
      </c>
    </row>
    <row r="8424" spans="1:4">
      <c r="A8424" s="268">
        <v>12058</v>
      </c>
      <c r="B8424" s="267" t="s">
        <v>8781</v>
      </c>
      <c r="C8424" s="268" t="s">
        <v>1327</v>
      </c>
      <c r="D8424" s="269">
        <v>11.33</v>
      </c>
    </row>
    <row r="8425" spans="1:4">
      <c r="A8425" s="268">
        <v>12060</v>
      </c>
      <c r="B8425" s="267" t="s">
        <v>8782</v>
      </c>
      <c r="C8425" s="268" t="s">
        <v>1327</v>
      </c>
      <c r="D8425" s="269">
        <v>47.23</v>
      </c>
    </row>
    <row r="8426" spans="1:4">
      <c r="A8426" s="268">
        <v>12061</v>
      </c>
      <c r="B8426" s="267" t="s">
        <v>8783</v>
      </c>
      <c r="C8426" s="268" t="s">
        <v>1327</v>
      </c>
      <c r="D8426" s="269">
        <v>28.84</v>
      </c>
    </row>
    <row r="8427" spans="1:4">
      <c r="A8427" s="268">
        <v>12062</v>
      </c>
      <c r="B8427" s="267" t="s">
        <v>8784</v>
      </c>
      <c r="C8427" s="268" t="s">
        <v>1327</v>
      </c>
      <c r="D8427" s="269">
        <v>53.18</v>
      </c>
    </row>
    <row r="8428" spans="1:4">
      <c r="A8428" s="268">
        <v>21137</v>
      </c>
      <c r="B8428" s="267" t="s">
        <v>8785</v>
      </c>
      <c r="C8428" s="268" t="s">
        <v>1327</v>
      </c>
      <c r="D8428" s="269">
        <v>9.24</v>
      </c>
    </row>
    <row r="8429" spans="1:4">
      <c r="A8429" s="268">
        <v>2687</v>
      </c>
      <c r="B8429" s="267" t="s">
        <v>8786</v>
      </c>
      <c r="C8429" s="268" t="s">
        <v>1327</v>
      </c>
      <c r="D8429" s="269">
        <v>0.96</v>
      </c>
    </row>
    <row r="8430" spans="1:4">
      <c r="A8430" s="268">
        <v>2689</v>
      </c>
      <c r="B8430" s="267" t="s">
        <v>8787</v>
      </c>
      <c r="C8430" s="268" t="s">
        <v>1327</v>
      </c>
      <c r="D8430" s="269">
        <v>1.1399999999999999</v>
      </c>
    </row>
    <row r="8431" spans="1:4">
      <c r="A8431" s="268">
        <v>2688</v>
      </c>
      <c r="B8431" s="267" t="s">
        <v>8788</v>
      </c>
      <c r="C8431" s="268" t="s">
        <v>1327</v>
      </c>
      <c r="D8431" s="269">
        <v>1.24</v>
      </c>
    </row>
    <row r="8432" spans="1:4">
      <c r="A8432" s="268">
        <v>2690</v>
      </c>
      <c r="B8432" s="267" t="s">
        <v>8789</v>
      </c>
      <c r="C8432" s="268" t="s">
        <v>1327</v>
      </c>
      <c r="D8432" s="269">
        <v>2.13</v>
      </c>
    </row>
    <row r="8433" spans="1:4">
      <c r="A8433" s="268">
        <v>39243</v>
      </c>
      <c r="B8433" s="267" t="s">
        <v>8790</v>
      </c>
      <c r="C8433" s="268" t="s">
        <v>1327</v>
      </c>
      <c r="D8433" s="269">
        <v>1.4</v>
      </c>
    </row>
    <row r="8434" spans="1:4">
      <c r="A8434" s="268">
        <v>39244</v>
      </c>
      <c r="B8434" s="267" t="s">
        <v>8791</v>
      </c>
      <c r="C8434" s="268" t="s">
        <v>1327</v>
      </c>
      <c r="D8434" s="269">
        <v>1.89</v>
      </c>
    </row>
    <row r="8435" spans="1:4">
      <c r="A8435" s="268">
        <v>39245</v>
      </c>
      <c r="B8435" s="267" t="s">
        <v>8792</v>
      </c>
      <c r="C8435" s="268" t="s">
        <v>1327</v>
      </c>
      <c r="D8435" s="269">
        <v>3.64</v>
      </c>
    </row>
    <row r="8436" spans="1:4">
      <c r="A8436" s="268">
        <v>39254</v>
      </c>
      <c r="B8436" s="267" t="s">
        <v>8793</v>
      </c>
      <c r="C8436" s="268" t="s">
        <v>1327</v>
      </c>
      <c r="D8436" s="269">
        <v>5.45</v>
      </c>
    </row>
    <row r="8437" spans="1:4">
      <c r="A8437" s="268">
        <v>39255</v>
      </c>
      <c r="B8437" s="267" t="s">
        <v>8794</v>
      </c>
      <c r="C8437" s="268" t="s">
        <v>1327</v>
      </c>
      <c r="D8437" s="269">
        <v>10.09</v>
      </c>
    </row>
    <row r="8438" spans="1:4">
      <c r="A8438" s="268">
        <v>39253</v>
      </c>
      <c r="B8438" s="267" t="s">
        <v>8795</v>
      </c>
      <c r="C8438" s="268" t="s">
        <v>1327</v>
      </c>
      <c r="D8438" s="269">
        <v>6.95</v>
      </c>
    </row>
    <row r="8439" spans="1:4">
      <c r="A8439" s="268">
        <v>2446</v>
      </c>
      <c r="B8439" s="267" t="s">
        <v>8796</v>
      </c>
      <c r="C8439" s="268" t="s">
        <v>1327</v>
      </c>
      <c r="D8439" s="269">
        <v>5.33</v>
      </c>
    </row>
    <row r="8440" spans="1:4">
      <c r="A8440" s="268">
        <v>2442</v>
      </c>
      <c r="B8440" s="267" t="s">
        <v>8797</v>
      </c>
      <c r="C8440" s="268" t="s">
        <v>1327</v>
      </c>
      <c r="D8440" s="269">
        <v>7.46</v>
      </c>
    </row>
    <row r="8441" spans="1:4">
      <c r="A8441" s="268">
        <v>39246</v>
      </c>
      <c r="B8441" s="267" t="s">
        <v>8798</v>
      </c>
      <c r="C8441" s="268" t="s">
        <v>1327</v>
      </c>
      <c r="D8441" s="269">
        <v>3.71</v>
      </c>
    </row>
    <row r="8442" spans="1:4">
      <c r="A8442" s="268">
        <v>39247</v>
      </c>
      <c r="B8442" s="267" t="s">
        <v>8799</v>
      </c>
      <c r="C8442" s="268" t="s">
        <v>1327</v>
      </c>
      <c r="D8442" s="269">
        <v>3.23</v>
      </c>
    </row>
    <row r="8443" spans="1:4">
      <c r="A8443" s="268">
        <v>39248</v>
      </c>
      <c r="B8443" s="267" t="s">
        <v>8800</v>
      </c>
      <c r="C8443" s="268" t="s">
        <v>1327</v>
      </c>
      <c r="D8443" s="269">
        <v>10.4</v>
      </c>
    </row>
    <row r="8444" spans="1:4">
      <c r="A8444" s="268">
        <v>2438</v>
      </c>
      <c r="B8444" s="267" t="s">
        <v>8801</v>
      </c>
      <c r="C8444" s="268" t="s">
        <v>1326</v>
      </c>
      <c r="D8444" s="269">
        <v>13.53</v>
      </c>
    </row>
    <row r="8445" spans="1:4">
      <c r="A8445" s="268">
        <v>40922</v>
      </c>
      <c r="B8445" s="267" t="s">
        <v>8802</v>
      </c>
      <c r="C8445" s="268" t="s">
        <v>1445</v>
      </c>
      <c r="D8445" s="270">
        <v>2396.19</v>
      </c>
    </row>
    <row r="8446" spans="1:4">
      <c r="A8446" s="268">
        <v>36486</v>
      </c>
      <c r="B8446" s="267" t="s">
        <v>8803</v>
      </c>
      <c r="C8446" s="268" t="s">
        <v>1323</v>
      </c>
      <c r="D8446" s="270">
        <v>35283.33</v>
      </c>
    </row>
    <row r="8447" spans="1:4">
      <c r="A8447" s="268">
        <v>37777</v>
      </c>
      <c r="B8447" s="267" t="s">
        <v>8804</v>
      </c>
      <c r="C8447" s="268" t="s">
        <v>1323</v>
      </c>
      <c r="D8447" s="270">
        <v>166113.26</v>
      </c>
    </row>
    <row r="8448" spans="1:4">
      <c r="A8448" s="268">
        <v>12624</v>
      </c>
      <c r="B8448" s="267" t="s">
        <v>8805</v>
      </c>
      <c r="C8448" s="268" t="s">
        <v>1323</v>
      </c>
      <c r="D8448" s="269">
        <v>10.98</v>
      </c>
    </row>
    <row r="8449" spans="1:4">
      <c r="A8449" s="268">
        <v>10638</v>
      </c>
      <c r="B8449" s="267" t="s">
        <v>8806</v>
      </c>
      <c r="C8449" s="268" t="s">
        <v>1323</v>
      </c>
      <c r="D8449" s="270">
        <v>319714.21000000002</v>
      </c>
    </row>
    <row r="8450" spans="1:4">
      <c r="A8450" s="268">
        <v>10635</v>
      </c>
      <c r="B8450" s="267" t="s">
        <v>8807</v>
      </c>
      <c r="C8450" s="268" t="s">
        <v>1323</v>
      </c>
      <c r="D8450" s="270">
        <v>110509.49</v>
      </c>
    </row>
    <row r="8451" spans="1:4">
      <c r="A8451" s="268">
        <v>10634</v>
      </c>
      <c r="B8451" s="267" t="s">
        <v>8808</v>
      </c>
      <c r="C8451" s="268" t="s">
        <v>1323</v>
      </c>
      <c r="D8451" s="270">
        <v>94630</v>
      </c>
    </row>
    <row r="8452" spans="1:4">
      <c r="A8452" s="268">
        <v>10636</v>
      </c>
      <c r="B8452" s="267" t="s">
        <v>8809</v>
      </c>
      <c r="C8452" s="268" t="s">
        <v>1323</v>
      </c>
      <c r="D8452" s="270">
        <v>208398.43</v>
      </c>
    </row>
    <row r="8453" spans="1:4">
      <c r="A8453" s="268">
        <v>10637</v>
      </c>
      <c r="B8453" s="267" t="s">
        <v>8810</v>
      </c>
      <c r="C8453" s="268" t="s">
        <v>1323</v>
      </c>
      <c r="D8453" s="270">
        <v>217986.96</v>
      </c>
    </row>
    <row r="8454" spans="1:4">
      <c r="A8454" s="268">
        <v>517</v>
      </c>
      <c r="B8454" s="267" t="s">
        <v>8811</v>
      </c>
      <c r="C8454" s="268" t="s">
        <v>1322</v>
      </c>
      <c r="D8454" s="269">
        <v>6.75</v>
      </c>
    </row>
    <row r="8455" spans="1:4">
      <c r="A8455" s="268">
        <v>41904</v>
      </c>
      <c r="B8455" s="267" t="s">
        <v>8812</v>
      </c>
      <c r="C8455" s="268" t="s">
        <v>1330</v>
      </c>
      <c r="D8455" s="270">
        <v>3074.21</v>
      </c>
    </row>
    <row r="8456" spans="1:4">
      <c r="A8456" s="268">
        <v>41905</v>
      </c>
      <c r="B8456" s="267" t="s">
        <v>8813</v>
      </c>
      <c r="C8456" s="268" t="s">
        <v>1320</v>
      </c>
      <c r="D8456" s="269">
        <v>2.25</v>
      </c>
    </row>
    <row r="8457" spans="1:4">
      <c r="A8457" s="268">
        <v>41903</v>
      </c>
      <c r="B8457" s="267" t="s">
        <v>8814</v>
      </c>
      <c r="C8457" s="268" t="s">
        <v>1320</v>
      </c>
      <c r="D8457" s="269">
        <v>3.37</v>
      </c>
    </row>
    <row r="8458" spans="1:4">
      <c r="A8458" s="268">
        <v>37534</v>
      </c>
      <c r="B8458" s="267" t="s">
        <v>8815</v>
      </c>
      <c r="C8458" s="268" t="s">
        <v>1320</v>
      </c>
      <c r="D8458" s="269">
        <v>15.85</v>
      </c>
    </row>
    <row r="8459" spans="1:4">
      <c r="A8459" s="268">
        <v>37535</v>
      </c>
      <c r="B8459" s="267" t="s">
        <v>8816</v>
      </c>
      <c r="C8459" s="268" t="s">
        <v>1320</v>
      </c>
      <c r="D8459" s="269">
        <v>15.85</v>
      </c>
    </row>
    <row r="8460" spans="1:4">
      <c r="A8460" s="268">
        <v>37533</v>
      </c>
      <c r="B8460" s="267" t="s">
        <v>8817</v>
      </c>
      <c r="C8460" s="268" t="s">
        <v>1320</v>
      </c>
      <c r="D8460" s="269">
        <v>15.85</v>
      </c>
    </row>
    <row r="8461" spans="1:4">
      <c r="A8461" s="268">
        <v>37537</v>
      </c>
      <c r="B8461" s="267" t="s">
        <v>8818</v>
      </c>
      <c r="C8461" s="268" t="s">
        <v>1320</v>
      </c>
      <c r="D8461" s="269">
        <v>12</v>
      </c>
    </row>
    <row r="8462" spans="1:4">
      <c r="A8462" s="268">
        <v>37536</v>
      </c>
      <c r="B8462" s="267" t="s">
        <v>8819</v>
      </c>
      <c r="C8462" s="268" t="s">
        <v>1320</v>
      </c>
      <c r="D8462" s="269">
        <v>12</v>
      </c>
    </row>
    <row r="8463" spans="1:4">
      <c r="A8463" s="268">
        <v>37532</v>
      </c>
      <c r="B8463" s="267" t="s">
        <v>8820</v>
      </c>
      <c r="C8463" s="268" t="s">
        <v>1320</v>
      </c>
      <c r="D8463" s="269">
        <v>12</v>
      </c>
    </row>
    <row r="8464" spans="1:4">
      <c r="A8464" s="268">
        <v>2696</v>
      </c>
      <c r="B8464" s="267" t="s">
        <v>8821</v>
      </c>
      <c r="C8464" s="268" t="s">
        <v>1326</v>
      </c>
      <c r="D8464" s="269">
        <v>13.4</v>
      </c>
    </row>
    <row r="8465" spans="1:4">
      <c r="A8465" s="268">
        <v>40928</v>
      </c>
      <c r="B8465" s="267" t="s">
        <v>8822</v>
      </c>
      <c r="C8465" s="268" t="s">
        <v>1445</v>
      </c>
      <c r="D8465" s="270">
        <v>2369.85</v>
      </c>
    </row>
    <row r="8466" spans="1:4">
      <c r="A8466" s="268">
        <v>4083</v>
      </c>
      <c r="B8466" s="267" t="s">
        <v>8823</v>
      </c>
      <c r="C8466" s="268" t="s">
        <v>1326</v>
      </c>
      <c r="D8466" s="269">
        <v>17.350000000000001</v>
      </c>
    </row>
    <row r="8467" spans="1:4">
      <c r="A8467" s="268">
        <v>40818</v>
      </c>
      <c r="B8467" s="267" t="s">
        <v>8824</v>
      </c>
      <c r="C8467" s="268" t="s">
        <v>1445</v>
      </c>
      <c r="D8467" s="270">
        <v>3068.61</v>
      </c>
    </row>
    <row r="8468" spans="1:4">
      <c r="A8468" s="268">
        <v>2705</v>
      </c>
      <c r="B8468" s="267" t="s">
        <v>8825</v>
      </c>
      <c r="C8468" s="268" t="s">
        <v>1332</v>
      </c>
      <c r="D8468" s="269">
        <v>0.59</v>
      </c>
    </row>
    <row r="8469" spans="1:4">
      <c r="A8469" s="268">
        <v>14250</v>
      </c>
      <c r="B8469" s="267" t="s">
        <v>8826</v>
      </c>
      <c r="C8469" s="268" t="s">
        <v>1332</v>
      </c>
      <c r="D8469" s="269">
        <v>0.6</v>
      </c>
    </row>
    <row r="8470" spans="1:4">
      <c r="A8470" s="268">
        <v>11683</v>
      </c>
      <c r="B8470" s="267" t="s">
        <v>8827</v>
      </c>
      <c r="C8470" s="268" t="s">
        <v>1323</v>
      </c>
      <c r="D8470" s="269">
        <v>33.909999999999997</v>
      </c>
    </row>
    <row r="8471" spans="1:4">
      <c r="A8471" s="268">
        <v>11684</v>
      </c>
      <c r="B8471" s="267" t="s">
        <v>8828</v>
      </c>
      <c r="C8471" s="268" t="s">
        <v>1323</v>
      </c>
      <c r="D8471" s="269">
        <v>37.119999999999997</v>
      </c>
    </row>
    <row r="8472" spans="1:4">
      <c r="A8472" s="268">
        <v>6141</v>
      </c>
      <c r="B8472" s="267" t="s">
        <v>8829</v>
      </c>
      <c r="C8472" s="268" t="s">
        <v>1323</v>
      </c>
      <c r="D8472" s="269">
        <v>4.49</v>
      </c>
    </row>
    <row r="8473" spans="1:4">
      <c r="A8473" s="268">
        <v>11681</v>
      </c>
      <c r="B8473" s="267" t="s">
        <v>8830</v>
      </c>
      <c r="C8473" s="268" t="s">
        <v>1323</v>
      </c>
      <c r="D8473" s="269">
        <v>7.5</v>
      </c>
    </row>
    <row r="8474" spans="1:4">
      <c r="A8474" s="268">
        <v>2706</v>
      </c>
      <c r="B8474" s="267" t="s">
        <v>8831</v>
      </c>
      <c r="C8474" s="268" t="s">
        <v>1326</v>
      </c>
      <c r="D8474" s="269">
        <v>78.37</v>
      </c>
    </row>
    <row r="8475" spans="1:4">
      <c r="A8475" s="268">
        <v>40811</v>
      </c>
      <c r="B8475" s="267" t="s">
        <v>8832</v>
      </c>
      <c r="C8475" s="268" t="s">
        <v>1445</v>
      </c>
      <c r="D8475" s="270">
        <v>13859.84</v>
      </c>
    </row>
    <row r="8476" spans="1:4">
      <c r="A8476" s="268">
        <v>2707</v>
      </c>
      <c r="B8476" s="267" t="s">
        <v>8833</v>
      </c>
      <c r="C8476" s="268" t="s">
        <v>1326</v>
      </c>
      <c r="D8476" s="269">
        <v>89.2</v>
      </c>
    </row>
    <row r="8477" spans="1:4">
      <c r="A8477" s="268">
        <v>40813</v>
      </c>
      <c r="B8477" s="267" t="s">
        <v>8834</v>
      </c>
      <c r="C8477" s="268" t="s">
        <v>1445</v>
      </c>
      <c r="D8477" s="270">
        <v>15775.35</v>
      </c>
    </row>
    <row r="8478" spans="1:4">
      <c r="A8478" s="268">
        <v>2708</v>
      </c>
      <c r="B8478" s="267" t="s">
        <v>8835</v>
      </c>
      <c r="C8478" s="268" t="s">
        <v>1326</v>
      </c>
      <c r="D8478" s="269">
        <v>121.93</v>
      </c>
    </row>
    <row r="8479" spans="1:4">
      <c r="A8479" s="268">
        <v>40814</v>
      </c>
      <c r="B8479" s="267" t="s">
        <v>8836</v>
      </c>
      <c r="C8479" s="268" t="s">
        <v>1445</v>
      </c>
      <c r="D8479" s="270">
        <v>21564.49</v>
      </c>
    </row>
    <row r="8480" spans="1:4">
      <c r="A8480" s="268">
        <v>34779</v>
      </c>
      <c r="B8480" s="267" t="s">
        <v>8837</v>
      </c>
      <c r="C8480" s="268" t="s">
        <v>1326</v>
      </c>
      <c r="D8480" s="269">
        <v>79.510000000000005</v>
      </c>
    </row>
    <row r="8481" spans="1:4">
      <c r="A8481" s="268">
        <v>40936</v>
      </c>
      <c r="B8481" s="267" t="s">
        <v>8838</v>
      </c>
      <c r="C8481" s="268" t="s">
        <v>1445</v>
      </c>
      <c r="D8481" s="270">
        <v>14062.03</v>
      </c>
    </row>
    <row r="8482" spans="1:4">
      <c r="A8482" s="268">
        <v>34780</v>
      </c>
      <c r="B8482" s="267" t="s">
        <v>8839</v>
      </c>
      <c r="C8482" s="268" t="s">
        <v>1326</v>
      </c>
      <c r="D8482" s="269">
        <v>89.7</v>
      </c>
    </row>
    <row r="8483" spans="1:4">
      <c r="A8483" s="268">
        <v>40937</v>
      </c>
      <c r="B8483" s="267" t="s">
        <v>8840</v>
      </c>
      <c r="C8483" s="268" t="s">
        <v>1445</v>
      </c>
      <c r="D8483" s="270">
        <v>15864.75</v>
      </c>
    </row>
    <row r="8484" spans="1:4">
      <c r="A8484" s="268">
        <v>34782</v>
      </c>
      <c r="B8484" s="267" t="s">
        <v>8841</v>
      </c>
      <c r="C8484" s="268" t="s">
        <v>1326</v>
      </c>
      <c r="D8484" s="269">
        <v>122.94</v>
      </c>
    </row>
    <row r="8485" spans="1:4">
      <c r="A8485" s="268">
        <v>40938</v>
      </c>
      <c r="B8485" s="267" t="s">
        <v>8842</v>
      </c>
      <c r="C8485" s="268" t="s">
        <v>1445</v>
      </c>
      <c r="D8485" s="270">
        <v>21741.14</v>
      </c>
    </row>
    <row r="8486" spans="1:4">
      <c r="A8486" s="268">
        <v>34783</v>
      </c>
      <c r="B8486" s="267" t="s">
        <v>8843</v>
      </c>
      <c r="C8486" s="268" t="s">
        <v>1326</v>
      </c>
      <c r="D8486" s="269">
        <v>74.739999999999995</v>
      </c>
    </row>
    <row r="8487" spans="1:4">
      <c r="A8487" s="268">
        <v>40939</v>
      </c>
      <c r="B8487" s="267" t="s">
        <v>8844</v>
      </c>
      <c r="C8487" s="268" t="s">
        <v>1445</v>
      </c>
      <c r="D8487" s="270">
        <v>13220.04</v>
      </c>
    </row>
    <row r="8488" spans="1:4">
      <c r="A8488" s="268">
        <v>34785</v>
      </c>
      <c r="B8488" s="267" t="s">
        <v>8845</v>
      </c>
      <c r="C8488" s="268" t="s">
        <v>1326</v>
      </c>
      <c r="D8488" s="269">
        <v>74.010000000000005</v>
      </c>
    </row>
    <row r="8489" spans="1:4">
      <c r="A8489" s="268">
        <v>40940</v>
      </c>
      <c r="B8489" s="267" t="s">
        <v>8846</v>
      </c>
      <c r="C8489" s="268" t="s">
        <v>1445</v>
      </c>
      <c r="D8489" s="270">
        <v>13089.84</v>
      </c>
    </row>
    <row r="8490" spans="1:4">
      <c r="A8490" s="268">
        <v>38403</v>
      </c>
      <c r="B8490" s="267" t="s">
        <v>8847</v>
      </c>
      <c r="C8490" s="268" t="s">
        <v>1323</v>
      </c>
      <c r="D8490" s="269">
        <v>25.76</v>
      </c>
    </row>
    <row r="8491" spans="1:4">
      <c r="A8491" s="268">
        <v>37774</v>
      </c>
      <c r="B8491" s="267" t="s">
        <v>8848</v>
      </c>
      <c r="C8491" s="268" t="s">
        <v>1323</v>
      </c>
      <c r="D8491" s="270">
        <v>182372.45</v>
      </c>
    </row>
    <row r="8492" spans="1:4">
      <c r="A8492" s="268">
        <v>38630</v>
      </c>
      <c r="B8492" s="267" t="s">
        <v>8849</v>
      </c>
      <c r="C8492" s="268" t="s">
        <v>1323</v>
      </c>
      <c r="D8492" s="270">
        <v>1027326.56</v>
      </c>
    </row>
    <row r="8493" spans="1:4">
      <c r="A8493" s="268">
        <v>38629</v>
      </c>
      <c r="B8493" s="267" t="s">
        <v>8850</v>
      </c>
      <c r="C8493" s="268" t="s">
        <v>1323</v>
      </c>
      <c r="D8493" s="270">
        <v>1529226.56</v>
      </c>
    </row>
    <row r="8494" spans="1:4">
      <c r="A8494" s="268">
        <v>38476</v>
      </c>
      <c r="B8494" s="267" t="s">
        <v>8851</v>
      </c>
      <c r="C8494" s="268" t="s">
        <v>1323</v>
      </c>
      <c r="D8494" s="269">
        <v>193.63</v>
      </c>
    </row>
    <row r="8495" spans="1:4">
      <c r="A8495" s="268">
        <v>38477</v>
      </c>
      <c r="B8495" s="267" t="s">
        <v>8852</v>
      </c>
      <c r="C8495" s="268" t="s">
        <v>1323</v>
      </c>
      <c r="D8495" s="269">
        <v>548.36</v>
      </c>
    </row>
    <row r="8496" spans="1:4">
      <c r="A8496" s="268">
        <v>40635</v>
      </c>
      <c r="B8496" s="267" t="s">
        <v>8853</v>
      </c>
      <c r="C8496" s="268" t="s">
        <v>1323</v>
      </c>
      <c r="D8496" s="270">
        <v>477009.24</v>
      </c>
    </row>
    <row r="8497" spans="1:4">
      <c r="A8497" s="268">
        <v>36483</v>
      </c>
      <c r="B8497" s="267" t="s">
        <v>8854</v>
      </c>
      <c r="C8497" s="268" t="s">
        <v>1323</v>
      </c>
      <c r="D8497" s="270">
        <v>432246.78</v>
      </c>
    </row>
    <row r="8498" spans="1:4">
      <c r="A8498" s="268">
        <v>14525</v>
      </c>
      <c r="B8498" s="267" t="s">
        <v>8855</v>
      </c>
      <c r="C8498" s="268" t="s">
        <v>1323</v>
      </c>
      <c r="D8498" s="270">
        <v>452587.8</v>
      </c>
    </row>
    <row r="8499" spans="1:4">
      <c r="A8499" s="268">
        <v>36482</v>
      </c>
      <c r="B8499" s="267" t="s">
        <v>8856</v>
      </c>
      <c r="C8499" s="268" t="s">
        <v>1323</v>
      </c>
      <c r="D8499" s="270">
        <v>388157.08</v>
      </c>
    </row>
    <row r="8500" spans="1:4">
      <c r="A8500" s="268">
        <v>36408</v>
      </c>
      <c r="B8500" s="267" t="s">
        <v>8857</v>
      </c>
      <c r="C8500" s="268" t="s">
        <v>1323</v>
      </c>
      <c r="D8500" s="270">
        <v>463775.37</v>
      </c>
    </row>
    <row r="8501" spans="1:4">
      <c r="A8501" s="268">
        <v>2723</v>
      </c>
      <c r="B8501" s="267" t="s">
        <v>8858</v>
      </c>
      <c r="C8501" s="268" t="s">
        <v>1323</v>
      </c>
      <c r="D8501" s="270">
        <v>355967.93</v>
      </c>
    </row>
    <row r="8502" spans="1:4">
      <c r="A8502" s="268">
        <v>36481</v>
      </c>
      <c r="B8502" s="267" t="s">
        <v>8859</v>
      </c>
      <c r="C8502" s="268" t="s">
        <v>1323</v>
      </c>
      <c r="D8502" s="270">
        <v>424618.89</v>
      </c>
    </row>
    <row r="8503" spans="1:4">
      <c r="A8503" s="268">
        <v>10685</v>
      </c>
      <c r="B8503" s="267" t="s">
        <v>8860</v>
      </c>
      <c r="C8503" s="268" t="s">
        <v>1323</v>
      </c>
      <c r="D8503" s="270">
        <v>406820.5</v>
      </c>
    </row>
    <row r="8504" spans="1:4">
      <c r="A8504" s="268">
        <v>40636</v>
      </c>
      <c r="B8504" s="267" t="s">
        <v>8861</v>
      </c>
      <c r="C8504" s="268" t="s">
        <v>1323</v>
      </c>
      <c r="D8504" s="270">
        <v>459210.84</v>
      </c>
    </row>
    <row r="8505" spans="1:4">
      <c r="A8505" s="268">
        <v>4111</v>
      </c>
      <c r="B8505" s="267" t="s">
        <v>8862</v>
      </c>
      <c r="C8505" s="268" t="s">
        <v>1323</v>
      </c>
      <c r="D8505" s="269">
        <v>33.450000000000003</v>
      </c>
    </row>
    <row r="8506" spans="1:4">
      <c r="A8506" s="268">
        <v>26021</v>
      </c>
      <c r="B8506" s="267" t="s">
        <v>8863</v>
      </c>
      <c r="C8506" s="268" t="s">
        <v>1323</v>
      </c>
      <c r="D8506" s="269">
        <v>63.25</v>
      </c>
    </row>
    <row r="8507" spans="1:4">
      <c r="A8507" s="268">
        <v>12</v>
      </c>
      <c r="B8507" s="267" t="s">
        <v>8864</v>
      </c>
      <c r="C8507" s="268" t="s">
        <v>1323</v>
      </c>
      <c r="D8507" s="269">
        <v>8.99</v>
      </c>
    </row>
    <row r="8508" spans="1:4">
      <c r="A8508" s="268">
        <v>37554</v>
      </c>
      <c r="B8508" s="267" t="s">
        <v>8865</v>
      </c>
      <c r="C8508" s="268" t="s">
        <v>1323</v>
      </c>
      <c r="D8508" s="269">
        <v>151.29</v>
      </c>
    </row>
    <row r="8509" spans="1:4">
      <c r="A8509" s="268">
        <v>37555</v>
      </c>
      <c r="B8509" s="267" t="s">
        <v>8866</v>
      </c>
      <c r="C8509" s="268" t="s">
        <v>1323</v>
      </c>
      <c r="D8509" s="269">
        <v>184.04</v>
      </c>
    </row>
    <row r="8510" spans="1:4">
      <c r="A8510" s="268">
        <v>10902</v>
      </c>
      <c r="B8510" s="267" t="s">
        <v>8867</v>
      </c>
      <c r="C8510" s="268" t="s">
        <v>1323</v>
      </c>
      <c r="D8510" s="269">
        <v>46.18</v>
      </c>
    </row>
    <row r="8511" spans="1:4">
      <c r="A8511" s="268">
        <v>20965</v>
      </c>
      <c r="B8511" s="267" t="s">
        <v>8868</v>
      </c>
      <c r="C8511" s="268" t="s">
        <v>1323</v>
      </c>
      <c r="D8511" s="269">
        <v>46.61</v>
      </c>
    </row>
    <row r="8512" spans="1:4">
      <c r="A8512" s="268">
        <v>20966</v>
      </c>
      <c r="B8512" s="267" t="s">
        <v>8869</v>
      </c>
      <c r="C8512" s="268" t="s">
        <v>1323</v>
      </c>
      <c r="D8512" s="269">
        <v>50.18</v>
      </c>
    </row>
    <row r="8513" spans="1:4">
      <c r="A8513" s="268">
        <v>10903</v>
      </c>
      <c r="B8513" s="267" t="s">
        <v>8870</v>
      </c>
      <c r="C8513" s="268" t="s">
        <v>1323</v>
      </c>
      <c r="D8513" s="269">
        <v>76.069999999999993</v>
      </c>
    </row>
    <row r="8514" spans="1:4">
      <c r="A8514" s="268">
        <v>20967</v>
      </c>
      <c r="B8514" s="267" t="s">
        <v>8871</v>
      </c>
      <c r="C8514" s="268" t="s">
        <v>1323</v>
      </c>
      <c r="D8514" s="269">
        <v>76.069999999999993</v>
      </c>
    </row>
    <row r="8515" spans="1:4">
      <c r="A8515" s="268">
        <v>20968</v>
      </c>
      <c r="B8515" s="267" t="s">
        <v>8872</v>
      </c>
      <c r="C8515" s="268" t="s">
        <v>1323</v>
      </c>
      <c r="D8515" s="269">
        <v>83.43</v>
      </c>
    </row>
    <row r="8516" spans="1:4">
      <c r="A8516" s="268">
        <v>11359</v>
      </c>
      <c r="B8516" s="267" t="s">
        <v>8873</v>
      </c>
      <c r="C8516" s="268" t="s">
        <v>1323</v>
      </c>
      <c r="D8516" s="269">
        <v>869.43</v>
      </c>
    </row>
    <row r="8517" spans="1:4">
      <c r="A8517" s="268">
        <v>39017</v>
      </c>
      <c r="B8517" s="267" t="s">
        <v>8874</v>
      </c>
      <c r="C8517" s="268" t="s">
        <v>1323</v>
      </c>
      <c r="D8517" s="269">
        <v>0.14000000000000001</v>
      </c>
    </row>
    <row r="8518" spans="1:4">
      <c r="A8518" s="268">
        <v>39315</v>
      </c>
      <c r="B8518" s="267" t="s">
        <v>8875</v>
      </c>
      <c r="C8518" s="268" t="s">
        <v>1323</v>
      </c>
      <c r="D8518" s="269">
        <v>0.23</v>
      </c>
    </row>
    <row r="8519" spans="1:4">
      <c r="A8519" s="268">
        <v>39016</v>
      </c>
      <c r="B8519" s="267" t="s">
        <v>8876</v>
      </c>
      <c r="C8519" s="268" t="s">
        <v>1323</v>
      </c>
      <c r="D8519" s="269">
        <v>0.23</v>
      </c>
    </row>
    <row r="8520" spans="1:4">
      <c r="A8520" s="268">
        <v>40432</v>
      </c>
      <c r="B8520" s="267" t="s">
        <v>8877</v>
      </c>
      <c r="C8520" s="268" t="s">
        <v>1323</v>
      </c>
      <c r="D8520" s="269">
        <v>1.82</v>
      </c>
    </row>
    <row r="8521" spans="1:4">
      <c r="A8521" s="268">
        <v>39481</v>
      </c>
      <c r="B8521" s="267" t="s">
        <v>8878</v>
      </c>
      <c r="C8521" s="268" t="s">
        <v>1323</v>
      </c>
      <c r="D8521" s="269">
        <v>1.1499999999999999</v>
      </c>
    </row>
    <row r="8522" spans="1:4">
      <c r="A8522" s="268">
        <v>40433</v>
      </c>
      <c r="B8522" s="267" t="s">
        <v>8879</v>
      </c>
      <c r="C8522" s="268" t="s">
        <v>1323</v>
      </c>
      <c r="D8522" s="269">
        <v>1.01</v>
      </c>
    </row>
    <row r="8523" spans="1:4">
      <c r="A8523" s="268">
        <v>20219</v>
      </c>
      <c r="B8523" s="267" t="s">
        <v>8880</v>
      </c>
      <c r="C8523" s="268" t="s">
        <v>1323</v>
      </c>
      <c r="D8523" s="270">
        <v>74000</v>
      </c>
    </row>
    <row r="8524" spans="1:4">
      <c r="A8524" s="268">
        <v>36484</v>
      </c>
      <c r="B8524" s="267" t="s">
        <v>8881</v>
      </c>
      <c r="C8524" s="268" t="s">
        <v>1323</v>
      </c>
      <c r="D8524" s="270">
        <v>157088.51999999999</v>
      </c>
    </row>
    <row r="8525" spans="1:4">
      <c r="A8525" s="268">
        <v>38367</v>
      </c>
      <c r="B8525" s="267" t="s">
        <v>8882</v>
      </c>
      <c r="C8525" s="268" t="s">
        <v>1323</v>
      </c>
      <c r="D8525" s="269">
        <v>10.4</v>
      </c>
    </row>
    <row r="8526" spans="1:4">
      <c r="A8526" s="268">
        <v>38368</v>
      </c>
      <c r="B8526" s="267" t="s">
        <v>8883</v>
      </c>
      <c r="C8526" s="268" t="s">
        <v>1323</v>
      </c>
      <c r="D8526" s="269">
        <v>5.93</v>
      </c>
    </row>
    <row r="8527" spans="1:4">
      <c r="A8527" s="268">
        <v>38091</v>
      </c>
      <c r="B8527" s="267" t="s">
        <v>8884</v>
      </c>
      <c r="C8527" s="268" t="s">
        <v>1323</v>
      </c>
      <c r="D8527" s="269">
        <v>1.84</v>
      </c>
    </row>
    <row r="8528" spans="1:4">
      <c r="A8528" s="268">
        <v>38095</v>
      </c>
      <c r="B8528" s="267" t="s">
        <v>8885</v>
      </c>
      <c r="C8528" s="268" t="s">
        <v>1323</v>
      </c>
      <c r="D8528" s="269">
        <v>3.9</v>
      </c>
    </row>
    <row r="8529" spans="1:4">
      <c r="A8529" s="268">
        <v>38092</v>
      </c>
      <c r="B8529" s="267" t="s">
        <v>8886</v>
      </c>
      <c r="C8529" s="268" t="s">
        <v>1323</v>
      </c>
      <c r="D8529" s="269">
        <v>1.75</v>
      </c>
    </row>
    <row r="8530" spans="1:4">
      <c r="A8530" s="268">
        <v>38093</v>
      </c>
      <c r="B8530" s="267" t="s">
        <v>8887</v>
      </c>
      <c r="C8530" s="268" t="s">
        <v>1323</v>
      </c>
      <c r="D8530" s="269">
        <v>1.81</v>
      </c>
    </row>
    <row r="8531" spans="1:4">
      <c r="A8531" s="268">
        <v>38096</v>
      </c>
      <c r="B8531" s="267" t="s">
        <v>8888</v>
      </c>
      <c r="C8531" s="268" t="s">
        <v>1323</v>
      </c>
      <c r="D8531" s="269">
        <v>4.1900000000000004</v>
      </c>
    </row>
    <row r="8532" spans="1:4">
      <c r="A8532" s="268">
        <v>38094</v>
      </c>
      <c r="B8532" s="267" t="s">
        <v>8889</v>
      </c>
      <c r="C8532" s="268" t="s">
        <v>1323</v>
      </c>
      <c r="D8532" s="269">
        <v>2.21</v>
      </c>
    </row>
    <row r="8533" spans="1:4">
      <c r="A8533" s="268">
        <v>38097</v>
      </c>
      <c r="B8533" s="267" t="s">
        <v>8890</v>
      </c>
      <c r="C8533" s="268" t="s">
        <v>1323</v>
      </c>
      <c r="D8533" s="269">
        <v>4.5</v>
      </c>
    </row>
    <row r="8534" spans="1:4">
      <c r="A8534" s="268">
        <v>38098</v>
      </c>
      <c r="B8534" s="267" t="s">
        <v>8891</v>
      </c>
      <c r="C8534" s="268" t="s">
        <v>1323</v>
      </c>
      <c r="D8534" s="269">
        <v>4.5</v>
      </c>
    </row>
    <row r="8535" spans="1:4">
      <c r="A8535" s="268">
        <v>11186</v>
      </c>
      <c r="B8535" s="267" t="s">
        <v>8892</v>
      </c>
      <c r="C8535" s="268" t="s">
        <v>1328</v>
      </c>
      <c r="D8535" s="269">
        <v>298.13</v>
      </c>
    </row>
    <row r="8536" spans="1:4">
      <c r="A8536" s="268">
        <v>11558</v>
      </c>
      <c r="B8536" s="267" t="s">
        <v>8893</v>
      </c>
      <c r="C8536" s="268" t="s">
        <v>1336</v>
      </c>
      <c r="D8536" s="269">
        <v>11.47</v>
      </c>
    </row>
    <row r="8537" spans="1:4">
      <c r="A8537" s="268">
        <v>11557</v>
      </c>
      <c r="B8537" s="267" t="s">
        <v>8894</v>
      </c>
      <c r="C8537" s="268" t="s">
        <v>1336</v>
      </c>
      <c r="D8537" s="269">
        <v>29.03</v>
      </c>
    </row>
    <row r="8538" spans="1:4">
      <c r="A8538" s="268">
        <v>2759</v>
      </c>
      <c r="B8538" s="267" t="s">
        <v>8895</v>
      </c>
      <c r="C8538" s="268" t="s">
        <v>1323</v>
      </c>
      <c r="D8538" s="269">
        <v>4.5999999999999996</v>
      </c>
    </row>
    <row r="8539" spans="1:4">
      <c r="A8539" s="268">
        <v>38124</v>
      </c>
      <c r="B8539" s="267" t="s">
        <v>8896</v>
      </c>
      <c r="C8539" s="268" t="s">
        <v>1323</v>
      </c>
      <c r="D8539" s="269">
        <v>25.45</v>
      </c>
    </row>
    <row r="8540" spans="1:4">
      <c r="A8540" s="268">
        <v>38380</v>
      </c>
      <c r="B8540" s="267" t="s">
        <v>8897</v>
      </c>
      <c r="C8540" s="268" t="s">
        <v>1323</v>
      </c>
      <c r="D8540" s="269">
        <v>16.53</v>
      </c>
    </row>
    <row r="8541" spans="1:4">
      <c r="A8541" s="268">
        <v>20059</v>
      </c>
      <c r="B8541" s="267" t="s">
        <v>8898</v>
      </c>
      <c r="C8541" s="268" t="s">
        <v>1323</v>
      </c>
      <c r="D8541" s="269">
        <v>15.57</v>
      </c>
    </row>
    <row r="8542" spans="1:4">
      <c r="A8542" s="268">
        <v>42429</v>
      </c>
      <c r="B8542" s="267" t="s">
        <v>12787</v>
      </c>
      <c r="C8542" s="268" t="s">
        <v>1323</v>
      </c>
      <c r="D8542" s="270">
        <v>3422.44</v>
      </c>
    </row>
    <row r="8543" spans="1:4">
      <c r="A8543" s="268">
        <v>38538</v>
      </c>
      <c r="B8543" s="267" t="s">
        <v>8899</v>
      </c>
      <c r="C8543" s="268" t="s">
        <v>1327</v>
      </c>
      <c r="D8543" s="269">
        <v>35</v>
      </c>
    </row>
    <row r="8544" spans="1:4">
      <c r="A8544" s="268">
        <v>38539</v>
      </c>
      <c r="B8544" s="267" t="s">
        <v>8900</v>
      </c>
      <c r="C8544" s="268" t="s">
        <v>1327</v>
      </c>
      <c r="D8544" s="269">
        <v>47.59</v>
      </c>
    </row>
    <row r="8545" spans="1:4">
      <c r="A8545" s="268">
        <v>38540</v>
      </c>
      <c r="B8545" s="267" t="s">
        <v>8901</v>
      </c>
      <c r="C8545" s="268" t="s">
        <v>1327</v>
      </c>
      <c r="D8545" s="269">
        <v>121.97</v>
      </c>
    </row>
    <row r="8546" spans="1:4">
      <c r="A8546" s="268">
        <v>38384</v>
      </c>
      <c r="B8546" s="267" t="s">
        <v>8902</v>
      </c>
      <c r="C8546" s="268" t="s">
        <v>1323</v>
      </c>
      <c r="D8546" s="269">
        <v>15.38</v>
      </c>
    </row>
    <row r="8547" spans="1:4">
      <c r="A8547" s="268">
        <v>13</v>
      </c>
      <c r="B8547" s="267" t="s">
        <v>8903</v>
      </c>
      <c r="C8547" s="268" t="s">
        <v>1320</v>
      </c>
      <c r="D8547" s="269">
        <v>13.84</v>
      </c>
    </row>
    <row r="8548" spans="1:4">
      <c r="A8548" s="268">
        <v>2762</v>
      </c>
      <c r="B8548" s="267" t="s">
        <v>8904</v>
      </c>
      <c r="C8548" s="268" t="s">
        <v>1327</v>
      </c>
      <c r="D8548" s="269">
        <v>5.75</v>
      </c>
    </row>
    <row r="8549" spans="1:4">
      <c r="A8549" s="268">
        <v>21142</v>
      </c>
      <c r="B8549" s="267" t="s">
        <v>8905</v>
      </c>
      <c r="C8549" s="268" t="s">
        <v>1323</v>
      </c>
      <c r="D8549" s="269">
        <v>19.32</v>
      </c>
    </row>
    <row r="8550" spans="1:4">
      <c r="A8550" s="268">
        <v>12865</v>
      </c>
      <c r="B8550" s="267" t="s">
        <v>8906</v>
      </c>
      <c r="C8550" s="268" t="s">
        <v>1326</v>
      </c>
      <c r="D8550" s="269">
        <v>13.58</v>
      </c>
    </row>
    <row r="8551" spans="1:4">
      <c r="A8551" s="268">
        <v>41074</v>
      </c>
      <c r="B8551" s="267" t="s">
        <v>8907</v>
      </c>
      <c r="C8551" s="268" t="s">
        <v>1445</v>
      </c>
      <c r="D8551" s="270">
        <v>2403.48</v>
      </c>
    </row>
    <row r="8552" spans="1:4">
      <c r="A8552" s="268">
        <v>4223</v>
      </c>
      <c r="B8552" s="267" t="s">
        <v>8908</v>
      </c>
      <c r="C8552" s="268" t="s">
        <v>1322</v>
      </c>
      <c r="D8552" s="269">
        <v>2.59</v>
      </c>
    </row>
    <row r="8553" spans="1:4">
      <c r="A8553" s="268">
        <v>37372</v>
      </c>
      <c r="B8553" s="267" t="s">
        <v>12527</v>
      </c>
      <c r="C8553" s="268" t="s">
        <v>1326</v>
      </c>
      <c r="D8553" s="269">
        <v>0.34</v>
      </c>
    </row>
    <row r="8554" spans="1:4">
      <c r="A8554" s="268">
        <v>40863</v>
      </c>
      <c r="B8554" s="267" t="s">
        <v>12528</v>
      </c>
      <c r="C8554" s="268" t="s">
        <v>1445</v>
      </c>
      <c r="D8554" s="269">
        <v>63.58</v>
      </c>
    </row>
    <row r="8555" spans="1:4">
      <c r="A8555" s="268">
        <v>38475</v>
      </c>
      <c r="B8555" s="267" t="s">
        <v>8909</v>
      </c>
      <c r="C8555" s="268" t="s">
        <v>1323</v>
      </c>
      <c r="D8555" s="269">
        <v>26.08</v>
      </c>
    </row>
    <row r="8556" spans="1:4">
      <c r="A8556" s="268">
        <v>38474</v>
      </c>
      <c r="B8556" s="267" t="s">
        <v>8910</v>
      </c>
      <c r="C8556" s="268" t="s">
        <v>1323</v>
      </c>
      <c r="D8556" s="269">
        <v>32.25</v>
      </c>
    </row>
    <row r="8557" spans="1:4">
      <c r="A8557" s="268">
        <v>10886</v>
      </c>
      <c r="B8557" s="267" t="s">
        <v>8911</v>
      </c>
      <c r="C8557" s="268" t="s">
        <v>1323</v>
      </c>
      <c r="D8557" s="269">
        <v>135.62</v>
      </c>
    </row>
    <row r="8558" spans="1:4">
      <c r="A8558" s="268">
        <v>10888</v>
      </c>
      <c r="B8558" s="267" t="s">
        <v>8912</v>
      </c>
      <c r="C8558" s="268" t="s">
        <v>1323</v>
      </c>
      <c r="D8558" s="269">
        <v>429.23</v>
      </c>
    </row>
    <row r="8559" spans="1:4">
      <c r="A8559" s="268">
        <v>10889</v>
      </c>
      <c r="B8559" s="267" t="s">
        <v>8913</v>
      </c>
      <c r="C8559" s="268" t="s">
        <v>1323</v>
      </c>
      <c r="D8559" s="269">
        <v>465</v>
      </c>
    </row>
    <row r="8560" spans="1:4">
      <c r="A8560" s="268">
        <v>10890</v>
      </c>
      <c r="B8560" s="267" t="s">
        <v>8914</v>
      </c>
      <c r="C8560" s="268" t="s">
        <v>1323</v>
      </c>
      <c r="D8560" s="269">
        <v>214.61</v>
      </c>
    </row>
    <row r="8561" spans="1:4">
      <c r="A8561" s="268">
        <v>10891</v>
      </c>
      <c r="B8561" s="267" t="s">
        <v>8915</v>
      </c>
      <c r="C8561" s="268" t="s">
        <v>1323</v>
      </c>
      <c r="D8561" s="269">
        <v>131.15</v>
      </c>
    </row>
    <row r="8562" spans="1:4">
      <c r="A8562" s="268">
        <v>10892</v>
      </c>
      <c r="B8562" s="267" t="s">
        <v>8916</v>
      </c>
      <c r="C8562" s="268" t="s">
        <v>1323</v>
      </c>
      <c r="D8562" s="269">
        <v>155</v>
      </c>
    </row>
    <row r="8563" spans="1:4">
      <c r="A8563" s="268">
        <v>20977</v>
      </c>
      <c r="B8563" s="267" t="s">
        <v>8917</v>
      </c>
      <c r="C8563" s="268" t="s">
        <v>1323</v>
      </c>
      <c r="D8563" s="269">
        <v>184.8</v>
      </c>
    </row>
    <row r="8564" spans="1:4">
      <c r="A8564" s="268">
        <v>3073</v>
      </c>
      <c r="B8564" s="267" t="s">
        <v>8918</v>
      </c>
      <c r="C8564" s="268" t="s">
        <v>1323</v>
      </c>
      <c r="D8564" s="269">
        <v>158.59</v>
      </c>
    </row>
    <row r="8565" spans="1:4">
      <c r="A8565" s="268">
        <v>3068</v>
      </c>
      <c r="B8565" s="267" t="s">
        <v>8919</v>
      </c>
      <c r="C8565" s="268" t="s">
        <v>1323</v>
      </c>
      <c r="D8565" s="269">
        <v>31.7</v>
      </c>
    </row>
    <row r="8566" spans="1:4">
      <c r="A8566" s="268">
        <v>3074</v>
      </c>
      <c r="B8566" s="267" t="s">
        <v>8920</v>
      </c>
      <c r="C8566" s="268" t="s">
        <v>1323</v>
      </c>
      <c r="D8566" s="269">
        <v>100.12</v>
      </c>
    </row>
    <row r="8567" spans="1:4">
      <c r="A8567" s="268">
        <v>3076</v>
      </c>
      <c r="B8567" s="267" t="s">
        <v>8921</v>
      </c>
      <c r="C8567" s="268" t="s">
        <v>1323</v>
      </c>
      <c r="D8567" s="269">
        <v>130.38</v>
      </c>
    </row>
    <row r="8568" spans="1:4">
      <c r="A8568" s="268">
        <v>3072</v>
      </c>
      <c r="B8568" s="267" t="s">
        <v>8922</v>
      </c>
      <c r="C8568" s="268" t="s">
        <v>1323</v>
      </c>
      <c r="D8568" s="269">
        <v>32.840000000000003</v>
      </c>
    </row>
    <row r="8569" spans="1:4">
      <c r="A8569" s="268">
        <v>3075</v>
      </c>
      <c r="B8569" s="267" t="s">
        <v>8923</v>
      </c>
      <c r="C8569" s="268" t="s">
        <v>1323</v>
      </c>
      <c r="D8569" s="269">
        <v>82.39</v>
      </c>
    </row>
    <row r="8570" spans="1:4">
      <c r="A8570" s="268">
        <v>10780</v>
      </c>
      <c r="B8570" s="267" t="s">
        <v>8924</v>
      </c>
      <c r="C8570" s="268" t="s">
        <v>1323</v>
      </c>
      <c r="D8570" s="269">
        <v>6.96</v>
      </c>
    </row>
    <row r="8571" spans="1:4">
      <c r="A8571" s="268">
        <v>10781</v>
      </c>
      <c r="B8571" s="267" t="s">
        <v>8925</v>
      </c>
      <c r="C8571" s="268" t="s">
        <v>1323</v>
      </c>
      <c r="D8571" s="269">
        <v>11.17</v>
      </c>
    </row>
    <row r="8572" spans="1:4">
      <c r="A8572" s="268">
        <v>20106</v>
      </c>
      <c r="B8572" s="267" t="s">
        <v>8926</v>
      </c>
      <c r="C8572" s="268" t="s">
        <v>1323</v>
      </c>
      <c r="D8572" s="269">
        <v>3.68</v>
      </c>
    </row>
    <row r="8573" spans="1:4">
      <c r="A8573" s="268">
        <v>20107</v>
      </c>
      <c r="B8573" s="267" t="s">
        <v>8927</v>
      </c>
      <c r="C8573" s="268" t="s">
        <v>1323</v>
      </c>
      <c r="D8573" s="269">
        <v>4.21</v>
      </c>
    </row>
    <row r="8574" spans="1:4">
      <c r="A8574" s="268">
        <v>20108</v>
      </c>
      <c r="B8574" s="267" t="s">
        <v>8928</v>
      </c>
      <c r="C8574" s="268" t="s">
        <v>1323</v>
      </c>
      <c r="D8574" s="269">
        <v>5.57</v>
      </c>
    </row>
    <row r="8575" spans="1:4">
      <c r="A8575" s="268">
        <v>20109</v>
      </c>
      <c r="B8575" s="267" t="s">
        <v>8929</v>
      </c>
      <c r="C8575" s="268" t="s">
        <v>1323</v>
      </c>
      <c r="D8575" s="269">
        <v>6.96</v>
      </c>
    </row>
    <row r="8576" spans="1:4">
      <c r="A8576" s="268">
        <v>34795</v>
      </c>
      <c r="B8576" s="267" t="s">
        <v>8930</v>
      </c>
      <c r="C8576" s="268" t="s">
        <v>1328</v>
      </c>
      <c r="D8576" s="269">
        <v>180.37</v>
      </c>
    </row>
    <row r="8577" spans="1:4">
      <c r="A8577" s="268">
        <v>34796</v>
      </c>
      <c r="B8577" s="267" t="s">
        <v>8931</v>
      </c>
      <c r="C8577" s="268" t="s">
        <v>1327</v>
      </c>
      <c r="D8577" s="269">
        <v>7.91</v>
      </c>
    </row>
    <row r="8578" spans="1:4">
      <c r="A8578" s="268">
        <v>11474</v>
      </c>
      <c r="B8578" s="267" t="s">
        <v>8932</v>
      </c>
      <c r="C8578" s="268" t="s">
        <v>1323</v>
      </c>
      <c r="D8578" s="269">
        <v>30.33</v>
      </c>
    </row>
    <row r="8579" spans="1:4">
      <c r="A8579" s="268">
        <v>11470</v>
      </c>
      <c r="B8579" s="267" t="s">
        <v>8933</v>
      </c>
      <c r="C8579" s="268" t="s">
        <v>1323</v>
      </c>
      <c r="D8579" s="269">
        <v>19.87</v>
      </c>
    </row>
    <row r="8580" spans="1:4">
      <c r="A8580" s="268">
        <v>11480</v>
      </c>
      <c r="B8580" s="267" t="s">
        <v>8934</v>
      </c>
      <c r="C8580" s="268" t="s">
        <v>1331</v>
      </c>
      <c r="D8580" s="269">
        <v>49.61</v>
      </c>
    </row>
    <row r="8581" spans="1:4">
      <c r="A8581" s="268">
        <v>38154</v>
      </c>
      <c r="B8581" s="267" t="s">
        <v>8935</v>
      </c>
      <c r="C8581" s="268" t="s">
        <v>1331</v>
      </c>
      <c r="D8581" s="269">
        <v>31.06</v>
      </c>
    </row>
    <row r="8582" spans="1:4">
      <c r="A8582" s="268">
        <v>11482</v>
      </c>
      <c r="B8582" s="267" t="s">
        <v>8936</v>
      </c>
      <c r="C8582" s="268" t="s">
        <v>1331</v>
      </c>
      <c r="D8582" s="269">
        <v>45.06</v>
      </c>
    </row>
    <row r="8583" spans="1:4">
      <c r="A8583" s="268">
        <v>3084</v>
      </c>
      <c r="B8583" s="267" t="s">
        <v>8937</v>
      </c>
      <c r="C8583" s="268" t="s">
        <v>1331</v>
      </c>
      <c r="D8583" s="269">
        <v>57.93</v>
      </c>
    </row>
    <row r="8584" spans="1:4">
      <c r="A8584" s="268">
        <v>3103</v>
      </c>
      <c r="B8584" s="267" t="s">
        <v>8938</v>
      </c>
      <c r="C8584" s="268" t="s">
        <v>1323</v>
      </c>
      <c r="D8584" s="269">
        <v>51.78</v>
      </c>
    </row>
    <row r="8585" spans="1:4">
      <c r="A8585" s="268">
        <v>11481</v>
      </c>
      <c r="B8585" s="267" t="s">
        <v>8939</v>
      </c>
      <c r="C8585" s="268" t="s">
        <v>1323</v>
      </c>
      <c r="D8585" s="269">
        <v>15.62</v>
      </c>
    </row>
    <row r="8586" spans="1:4">
      <c r="A8586" s="268">
        <v>3097</v>
      </c>
      <c r="B8586" s="267" t="s">
        <v>8940</v>
      </c>
      <c r="C8586" s="268" t="s">
        <v>1331</v>
      </c>
      <c r="D8586" s="269">
        <v>32.090000000000003</v>
      </c>
    </row>
    <row r="8587" spans="1:4">
      <c r="A8587" s="268">
        <v>38153</v>
      </c>
      <c r="B8587" s="267" t="s">
        <v>8941</v>
      </c>
      <c r="C8587" s="268" t="s">
        <v>1331</v>
      </c>
      <c r="D8587" s="269">
        <v>29.43</v>
      </c>
    </row>
    <row r="8588" spans="1:4">
      <c r="A8588" s="268">
        <v>3099</v>
      </c>
      <c r="B8588" s="267" t="s">
        <v>8942</v>
      </c>
      <c r="C8588" s="268" t="s">
        <v>1331</v>
      </c>
      <c r="D8588" s="269">
        <v>51.33</v>
      </c>
    </row>
    <row r="8589" spans="1:4">
      <c r="A8589" s="268">
        <v>3080</v>
      </c>
      <c r="B8589" s="267" t="s">
        <v>8943</v>
      </c>
      <c r="C8589" s="268" t="s">
        <v>1331</v>
      </c>
      <c r="D8589" s="269">
        <v>42.89</v>
      </c>
    </row>
    <row r="8590" spans="1:4">
      <c r="A8590" s="268">
        <v>3081</v>
      </c>
      <c r="B8590" s="267" t="s">
        <v>8944</v>
      </c>
      <c r="C8590" s="268" t="s">
        <v>1331</v>
      </c>
      <c r="D8590" s="269">
        <v>64.91</v>
      </c>
    </row>
    <row r="8591" spans="1:4">
      <c r="A8591" s="268">
        <v>38151</v>
      </c>
      <c r="B8591" s="267" t="s">
        <v>8945</v>
      </c>
      <c r="C8591" s="268" t="s">
        <v>1331</v>
      </c>
      <c r="D8591" s="269">
        <v>40.64</v>
      </c>
    </row>
    <row r="8592" spans="1:4">
      <c r="A8592" s="268">
        <v>11479</v>
      </c>
      <c r="B8592" s="267" t="s">
        <v>8946</v>
      </c>
      <c r="C8592" s="268" t="s">
        <v>1323</v>
      </c>
      <c r="D8592" s="269">
        <v>23.63</v>
      </c>
    </row>
    <row r="8593" spans="1:4">
      <c r="A8593" s="268">
        <v>38152</v>
      </c>
      <c r="B8593" s="267" t="s">
        <v>8947</v>
      </c>
      <c r="C8593" s="268" t="s">
        <v>1331</v>
      </c>
      <c r="D8593" s="269">
        <v>58.81</v>
      </c>
    </row>
    <row r="8594" spans="1:4">
      <c r="A8594" s="268">
        <v>11478</v>
      </c>
      <c r="B8594" s="267" t="s">
        <v>8948</v>
      </c>
      <c r="C8594" s="268" t="s">
        <v>1323</v>
      </c>
      <c r="D8594" s="269">
        <v>41.45</v>
      </c>
    </row>
    <row r="8595" spans="1:4">
      <c r="A8595" s="268">
        <v>3090</v>
      </c>
      <c r="B8595" s="267" t="s">
        <v>8949</v>
      </c>
      <c r="C8595" s="268" t="s">
        <v>1331</v>
      </c>
      <c r="D8595" s="269">
        <v>34.68</v>
      </c>
    </row>
    <row r="8596" spans="1:4">
      <c r="A8596" s="268">
        <v>3093</v>
      </c>
      <c r="B8596" s="267" t="s">
        <v>8950</v>
      </c>
      <c r="C8596" s="268" t="s">
        <v>1331</v>
      </c>
      <c r="D8596" s="269">
        <v>57.63</v>
      </c>
    </row>
    <row r="8597" spans="1:4">
      <c r="A8597" s="268">
        <v>11476</v>
      </c>
      <c r="B8597" s="267" t="s">
        <v>8951</v>
      </c>
      <c r="C8597" s="268" t="s">
        <v>1323</v>
      </c>
      <c r="D8597" s="269">
        <v>24.83</v>
      </c>
    </row>
    <row r="8598" spans="1:4">
      <c r="A8598" s="268">
        <v>3082</v>
      </c>
      <c r="B8598" s="267" t="s">
        <v>8952</v>
      </c>
      <c r="C8598" s="268" t="s">
        <v>1331</v>
      </c>
      <c r="D8598" s="269">
        <v>40.119999999999997</v>
      </c>
    </row>
    <row r="8599" spans="1:4">
      <c r="A8599" s="268">
        <v>11484</v>
      </c>
      <c r="B8599" s="267" t="s">
        <v>8953</v>
      </c>
      <c r="C8599" s="268" t="s">
        <v>1323</v>
      </c>
      <c r="D8599" s="269">
        <v>28.62</v>
      </c>
    </row>
    <row r="8600" spans="1:4">
      <c r="A8600" s="268">
        <v>38155</v>
      </c>
      <c r="B8600" s="267" t="s">
        <v>8954</v>
      </c>
      <c r="C8600" s="268" t="s">
        <v>1323</v>
      </c>
      <c r="D8600" s="269">
        <v>39.01</v>
      </c>
    </row>
    <row r="8601" spans="1:4">
      <c r="A8601" s="268">
        <v>11468</v>
      </c>
      <c r="B8601" s="267" t="s">
        <v>8955</v>
      </c>
      <c r="C8601" s="268" t="s">
        <v>1323</v>
      </c>
      <c r="D8601" s="269">
        <v>8.76</v>
      </c>
    </row>
    <row r="8602" spans="1:4">
      <c r="A8602" s="268">
        <v>11469</v>
      </c>
      <c r="B8602" s="267" t="s">
        <v>8956</v>
      </c>
      <c r="C8602" s="268" t="s">
        <v>1323</v>
      </c>
      <c r="D8602" s="269">
        <v>10.46</v>
      </c>
    </row>
    <row r="8603" spans="1:4">
      <c r="A8603" s="268">
        <v>11477</v>
      </c>
      <c r="B8603" s="267" t="s">
        <v>8957</v>
      </c>
      <c r="C8603" s="268" t="s">
        <v>1331</v>
      </c>
      <c r="D8603" s="269">
        <v>47.52</v>
      </c>
    </row>
    <row r="8604" spans="1:4">
      <c r="A8604" s="268">
        <v>40311</v>
      </c>
      <c r="B8604" s="267" t="s">
        <v>8958</v>
      </c>
      <c r="C8604" s="268" t="s">
        <v>1331</v>
      </c>
      <c r="D8604" s="269">
        <v>45.9</v>
      </c>
    </row>
    <row r="8605" spans="1:4">
      <c r="A8605" s="268">
        <v>38165</v>
      </c>
      <c r="B8605" s="267" t="s">
        <v>8959</v>
      </c>
      <c r="C8605" s="268" t="s">
        <v>1331</v>
      </c>
      <c r="D8605" s="269">
        <v>55.17</v>
      </c>
    </row>
    <row r="8606" spans="1:4">
      <c r="A8606" s="268">
        <v>3096</v>
      </c>
      <c r="B8606" s="267" t="s">
        <v>8960</v>
      </c>
      <c r="C8606" s="268" t="s">
        <v>1331</v>
      </c>
      <c r="D8606" s="269">
        <v>26.38</v>
      </c>
    </row>
    <row r="8607" spans="1:4">
      <c r="A8607" s="268">
        <v>11456</v>
      </c>
      <c r="B8607" s="267" t="s">
        <v>8961</v>
      </c>
      <c r="C8607" s="268" t="s">
        <v>1323</v>
      </c>
      <c r="D8607" s="269">
        <v>12.22</v>
      </c>
    </row>
    <row r="8608" spans="1:4">
      <c r="A8608" s="268">
        <v>3119</v>
      </c>
      <c r="B8608" s="267" t="s">
        <v>8962</v>
      </c>
      <c r="C8608" s="268" t="s">
        <v>1323</v>
      </c>
      <c r="D8608" s="269">
        <v>1.81</v>
      </c>
    </row>
    <row r="8609" spans="1:4">
      <c r="A8609" s="268">
        <v>3122</v>
      </c>
      <c r="B8609" s="267" t="s">
        <v>8963</v>
      </c>
      <c r="C8609" s="268" t="s">
        <v>1323</v>
      </c>
      <c r="D8609" s="269">
        <v>2.5499999999999998</v>
      </c>
    </row>
    <row r="8610" spans="1:4">
      <c r="A8610" s="268">
        <v>3121</v>
      </c>
      <c r="B8610" s="267" t="s">
        <v>8964</v>
      </c>
      <c r="C8610" s="268" t="s">
        <v>1323</v>
      </c>
      <c r="D8610" s="269">
        <v>3.96</v>
      </c>
    </row>
    <row r="8611" spans="1:4">
      <c r="A8611" s="268">
        <v>3120</v>
      </c>
      <c r="B8611" s="267" t="s">
        <v>8965</v>
      </c>
      <c r="C8611" s="268" t="s">
        <v>1323</v>
      </c>
      <c r="D8611" s="269">
        <v>6.25</v>
      </c>
    </row>
    <row r="8612" spans="1:4">
      <c r="A8612" s="268">
        <v>11455</v>
      </c>
      <c r="B8612" s="267" t="s">
        <v>8966</v>
      </c>
      <c r="C8612" s="268" t="s">
        <v>1323</v>
      </c>
      <c r="D8612" s="269">
        <v>8.76</v>
      </c>
    </row>
    <row r="8613" spans="1:4">
      <c r="A8613" s="268">
        <v>3111</v>
      </c>
      <c r="B8613" s="267" t="s">
        <v>8967</v>
      </c>
      <c r="C8613" s="268" t="s">
        <v>1323</v>
      </c>
      <c r="D8613" s="269">
        <v>20.97</v>
      </c>
    </row>
    <row r="8614" spans="1:4">
      <c r="A8614" s="268">
        <v>3108</v>
      </c>
      <c r="B8614" s="267" t="s">
        <v>8968</v>
      </c>
      <c r="C8614" s="268" t="s">
        <v>1323</v>
      </c>
      <c r="D8614" s="269">
        <v>22</v>
      </c>
    </row>
    <row r="8615" spans="1:4">
      <c r="A8615" s="268">
        <v>3105</v>
      </c>
      <c r="B8615" s="267" t="s">
        <v>8969</v>
      </c>
      <c r="C8615" s="268" t="s">
        <v>1323</v>
      </c>
      <c r="D8615" s="269">
        <v>34.18</v>
      </c>
    </row>
    <row r="8616" spans="1:4">
      <c r="A8616" s="268">
        <v>38178</v>
      </c>
      <c r="B8616" s="267" t="s">
        <v>8970</v>
      </c>
      <c r="C8616" s="268" t="s">
        <v>1323</v>
      </c>
      <c r="D8616" s="269">
        <v>22.34</v>
      </c>
    </row>
    <row r="8617" spans="1:4">
      <c r="A8617" s="268">
        <v>11458</v>
      </c>
      <c r="B8617" s="267" t="s">
        <v>8971</v>
      </c>
      <c r="C8617" s="268" t="s">
        <v>1323</v>
      </c>
      <c r="D8617" s="269">
        <v>19.57</v>
      </c>
    </row>
    <row r="8618" spans="1:4">
      <c r="A8618" s="268">
        <v>42481</v>
      </c>
      <c r="B8618" s="267" t="s">
        <v>8972</v>
      </c>
      <c r="C8618" s="268" t="s">
        <v>1328</v>
      </c>
      <c r="D8618" s="269">
        <v>21.06</v>
      </c>
    </row>
    <row r="8619" spans="1:4">
      <c r="A8619" s="268">
        <v>11461</v>
      </c>
      <c r="B8619" s="267" t="s">
        <v>8973</v>
      </c>
      <c r="C8619" s="268" t="s">
        <v>1323</v>
      </c>
      <c r="D8619" s="269">
        <v>4.96</v>
      </c>
    </row>
    <row r="8620" spans="1:4">
      <c r="A8620" s="268">
        <v>3106</v>
      </c>
      <c r="B8620" s="267" t="s">
        <v>8974</v>
      </c>
      <c r="C8620" s="268" t="s">
        <v>1323</v>
      </c>
      <c r="D8620" s="269">
        <v>3.77</v>
      </c>
    </row>
    <row r="8621" spans="1:4">
      <c r="A8621" s="268">
        <v>3107</v>
      </c>
      <c r="B8621" s="267" t="s">
        <v>8975</v>
      </c>
      <c r="C8621" s="268" t="s">
        <v>1323</v>
      </c>
      <c r="D8621" s="269">
        <v>3.17</v>
      </c>
    </row>
    <row r="8622" spans="1:4">
      <c r="A8622" s="268">
        <v>25951</v>
      </c>
      <c r="B8622" s="267" t="s">
        <v>8976</v>
      </c>
      <c r="C8622" s="268" t="s">
        <v>1320</v>
      </c>
      <c r="D8622" s="269">
        <v>1.76</v>
      </c>
    </row>
    <row r="8623" spans="1:4">
      <c r="A8623" s="268">
        <v>3123</v>
      </c>
      <c r="B8623" s="267" t="s">
        <v>8977</v>
      </c>
      <c r="C8623" s="268" t="s">
        <v>1320</v>
      </c>
      <c r="D8623" s="269">
        <v>1.64</v>
      </c>
    </row>
    <row r="8624" spans="1:4">
      <c r="A8624" s="268">
        <v>38125</v>
      </c>
      <c r="B8624" s="267" t="s">
        <v>8978</v>
      </c>
      <c r="C8624" s="268" t="s">
        <v>1320</v>
      </c>
      <c r="D8624" s="269">
        <v>0.85</v>
      </c>
    </row>
    <row r="8625" spans="1:4">
      <c r="A8625" s="268">
        <v>39014</v>
      </c>
      <c r="B8625" s="267" t="s">
        <v>8979</v>
      </c>
      <c r="C8625" s="268" t="s">
        <v>1320</v>
      </c>
      <c r="D8625" s="269">
        <v>13.34</v>
      </c>
    </row>
    <row r="8626" spans="1:4">
      <c r="A8626" s="268">
        <v>11894</v>
      </c>
      <c r="B8626" s="267" t="s">
        <v>8980</v>
      </c>
      <c r="C8626" s="268" t="s">
        <v>1323</v>
      </c>
      <c r="D8626" s="269">
        <v>677.15</v>
      </c>
    </row>
    <row r="8627" spans="1:4">
      <c r="A8627" s="268">
        <v>39365</v>
      </c>
      <c r="B8627" s="267" t="s">
        <v>8981</v>
      </c>
      <c r="C8627" s="268" t="s">
        <v>1323</v>
      </c>
      <c r="D8627" s="269">
        <v>747.37</v>
      </c>
    </row>
    <row r="8628" spans="1:4">
      <c r="A8628" s="268">
        <v>39366</v>
      </c>
      <c r="B8628" s="267" t="s">
        <v>8982</v>
      </c>
      <c r="C8628" s="268" t="s">
        <v>1323</v>
      </c>
      <c r="D8628" s="270">
        <v>1913.58</v>
      </c>
    </row>
    <row r="8629" spans="1:4">
      <c r="A8629" s="268">
        <v>39367</v>
      </c>
      <c r="B8629" s="267" t="s">
        <v>8983</v>
      </c>
      <c r="C8629" s="268" t="s">
        <v>1323</v>
      </c>
      <c r="D8629" s="270">
        <v>2615.5100000000002</v>
      </c>
    </row>
    <row r="8630" spans="1:4">
      <c r="A8630" s="268">
        <v>37394</v>
      </c>
      <c r="B8630" s="267" t="s">
        <v>8984</v>
      </c>
      <c r="C8630" s="268" t="s">
        <v>1448</v>
      </c>
      <c r="D8630" s="269">
        <v>26.64</v>
      </c>
    </row>
    <row r="8631" spans="1:4">
      <c r="A8631" s="268">
        <v>14146</v>
      </c>
      <c r="B8631" s="267" t="s">
        <v>8985</v>
      </c>
      <c r="C8631" s="268" t="s">
        <v>1448</v>
      </c>
      <c r="D8631" s="269">
        <v>42.85</v>
      </c>
    </row>
    <row r="8632" spans="1:4">
      <c r="A8632" s="268">
        <v>38134</v>
      </c>
      <c r="B8632" s="267" t="s">
        <v>8986</v>
      </c>
      <c r="C8632" s="268" t="s">
        <v>1320</v>
      </c>
      <c r="D8632" s="269">
        <v>53.55</v>
      </c>
    </row>
    <row r="8633" spans="1:4">
      <c r="A8633" s="268">
        <v>38132</v>
      </c>
      <c r="B8633" s="267" t="s">
        <v>8987</v>
      </c>
      <c r="C8633" s="268" t="s">
        <v>1320</v>
      </c>
      <c r="D8633" s="269">
        <v>54.61</v>
      </c>
    </row>
    <row r="8634" spans="1:4">
      <c r="A8634" s="268">
        <v>38133</v>
      </c>
      <c r="B8634" s="267" t="s">
        <v>8988</v>
      </c>
      <c r="C8634" s="268" t="s">
        <v>1320</v>
      </c>
      <c r="D8634" s="269">
        <v>52.83</v>
      </c>
    </row>
    <row r="8635" spans="1:4">
      <c r="A8635" s="268">
        <v>938</v>
      </c>
      <c r="B8635" s="267" t="s">
        <v>8989</v>
      </c>
      <c r="C8635" s="268" t="s">
        <v>1327</v>
      </c>
      <c r="D8635" s="269">
        <v>0.78</v>
      </c>
    </row>
    <row r="8636" spans="1:4">
      <c r="A8636" s="268">
        <v>937</v>
      </c>
      <c r="B8636" s="267" t="s">
        <v>8990</v>
      </c>
      <c r="C8636" s="268" t="s">
        <v>1327</v>
      </c>
      <c r="D8636" s="269">
        <v>4.82</v>
      </c>
    </row>
    <row r="8637" spans="1:4">
      <c r="A8637" s="268">
        <v>939</v>
      </c>
      <c r="B8637" s="267" t="s">
        <v>8991</v>
      </c>
      <c r="C8637" s="268" t="s">
        <v>1327</v>
      </c>
      <c r="D8637" s="269">
        <v>1.24</v>
      </c>
    </row>
    <row r="8638" spans="1:4">
      <c r="A8638" s="268">
        <v>944</v>
      </c>
      <c r="B8638" s="267" t="s">
        <v>8992</v>
      </c>
      <c r="C8638" s="268" t="s">
        <v>1327</v>
      </c>
      <c r="D8638" s="269">
        <v>2.13</v>
      </c>
    </row>
    <row r="8639" spans="1:4">
      <c r="A8639" s="268">
        <v>940</v>
      </c>
      <c r="B8639" s="267" t="s">
        <v>8993</v>
      </c>
      <c r="C8639" s="268" t="s">
        <v>1327</v>
      </c>
      <c r="D8639" s="269">
        <v>2.94</v>
      </c>
    </row>
    <row r="8640" spans="1:4">
      <c r="A8640" s="268">
        <v>936</v>
      </c>
      <c r="B8640" s="267" t="s">
        <v>8994</v>
      </c>
      <c r="C8640" s="268" t="s">
        <v>1327</v>
      </c>
      <c r="D8640" s="269">
        <v>1.56</v>
      </c>
    </row>
    <row r="8641" spans="1:4">
      <c r="A8641" s="268">
        <v>935</v>
      </c>
      <c r="B8641" s="267" t="s">
        <v>8995</v>
      </c>
      <c r="C8641" s="268" t="s">
        <v>1327</v>
      </c>
      <c r="D8641" s="269">
        <v>1.19</v>
      </c>
    </row>
    <row r="8642" spans="1:4">
      <c r="A8642" s="268">
        <v>406</v>
      </c>
      <c r="B8642" s="267" t="s">
        <v>8996</v>
      </c>
      <c r="C8642" s="268" t="s">
        <v>1323</v>
      </c>
      <c r="D8642" s="269">
        <v>56.15</v>
      </c>
    </row>
    <row r="8643" spans="1:4">
      <c r="A8643" s="268">
        <v>42529</v>
      </c>
      <c r="B8643" s="267" t="s">
        <v>8997</v>
      </c>
      <c r="C8643" s="268" t="s">
        <v>1327</v>
      </c>
      <c r="D8643" s="269">
        <v>1</v>
      </c>
    </row>
    <row r="8644" spans="1:4">
      <c r="A8644" s="268">
        <v>39634</v>
      </c>
      <c r="B8644" s="267" t="s">
        <v>8998</v>
      </c>
      <c r="C8644" s="268" t="s">
        <v>1327</v>
      </c>
      <c r="D8644" s="269">
        <v>7.48</v>
      </c>
    </row>
    <row r="8645" spans="1:4">
      <c r="A8645" s="268">
        <v>39701</v>
      </c>
      <c r="B8645" s="267" t="s">
        <v>8999</v>
      </c>
      <c r="C8645" s="268" t="s">
        <v>1323</v>
      </c>
      <c r="D8645" s="269">
        <v>66.959999999999994</v>
      </c>
    </row>
    <row r="8646" spans="1:4">
      <c r="A8646" s="268">
        <v>12815</v>
      </c>
      <c r="B8646" s="267" t="s">
        <v>9000</v>
      </c>
      <c r="C8646" s="268" t="s">
        <v>1323</v>
      </c>
      <c r="D8646" s="269">
        <v>6.77</v>
      </c>
    </row>
    <row r="8647" spans="1:4">
      <c r="A8647" s="268">
        <v>407</v>
      </c>
      <c r="B8647" s="267" t="s">
        <v>9001</v>
      </c>
      <c r="C8647" s="268" t="s">
        <v>1320</v>
      </c>
      <c r="D8647" s="269">
        <v>30.08</v>
      </c>
    </row>
    <row r="8648" spans="1:4">
      <c r="A8648" s="268">
        <v>39431</v>
      </c>
      <c r="B8648" s="267" t="s">
        <v>9002</v>
      </c>
      <c r="C8648" s="268" t="s">
        <v>1327</v>
      </c>
      <c r="D8648" s="269">
        <v>0.23</v>
      </c>
    </row>
    <row r="8649" spans="1:4">
      <c r="A8649" s="268">
        <v>39432</v>
      </c>
      <c r="B8649" s="267" t="s">
        <v>9003</v>
      </c>
      <c r="C8649" s="268" t="s">
        <v>1327</v>
      </c>
      <c r="D8649" s="269">
        <v>3.05</v>
      </c>
    </row>
    <row r="8650" spans="1:4">
      <c r="A8650" s="268">
        <v>20111</v>
      </c>
      <c r="B8650" s="267" t="s">
        <v>9004</v>
      </c>
      <c r="C8650" s="268" t="s">
        <v>1323</v>
      </c>
      <c r="D8650" s="269">
        <v>10</v>
      </c>
    </row>
    <row r="8651" spans="1:4">
      <c r="A8651" s="268">
        <v>21127</v>
      </c>
      <c r="B8651" s="267" t="s">
        <v>9005</v>
      </c>
      <c r="C8651" s="268" t="s">
        <v>1323</v>
      </c>
      <c r="D8651" s="269">
        <v>3.78</v>
      </c>
    </row>
    <row r="8652" spans="1:4">
      <c r="A8652" s="268">
        <v>404</v>
      </c>
      <c r="B8652" s="267" t="s">
        <v>9006</v>
      </c>
      <c r="C8652" s="268" t="s">
        <v>1327</v>
      </c>
      <c r="D8652" s="269">
        <v>1.36</v>
      </c>
    </row>
    <row r="8653" spans="1:4">
      <c r="A8653" s="268">
        <v>14151</v>
      </c>
      <c r="B8653" s="267" t="s">
        <v>9007</v>
      </c>
      <c r="C8653" s="268" t="s">
        <v>1323</v>
      </c>
      <c r="D8653" s="269">
        <v>30.79</v>
      </c>
    </row>
    <row r="8654" spans="1:4">
      <c r="A8654" s="268">
        <v>14153</v>
      </c>
      <c r="B8654" s="267" t="s">
        <v>9008</v>
      </c>
      <c r="C8654" s="268" t="s">
        <v>1323</v>
      </c>
      <c r="D8654" s="269">
        <v>34.81</v>
      </c>
    </row>
    <row r="8655" spans="1:4">
      <c r="A8655" s="268">
        <v>14152</v>
      </c>
      <c r="B8655" s="267" t="s">
        <v>9009</v>
      </c>
      <c r="C8655" s="268" t="s">
        <v>1323</v>
      </c>
      <c r="D8655" s="269">
        <v>26.72</v>
      </c>
    </row>
    <row r="8656" spans="1:4">
      <c r="A8656" s="268">
        <v>14154</v>
      </c>
      <c r="B8656" s="267" t="s">
        <v>9010</v>
      </c>
      <c r="C8656" s="268" t="s">
        <v>1323</v>
      </c>
      <c r="D8656" s="269">
        <v>93.54</v>
      </c>
    </row>
    <row r="8657" spans="1:4">
      <c r="A8657" s="268">
        <v>42015</v>
      </c>
      <c r="B8657" s="267" t="s">
        <v>9011</v>
      </c>
      <c r="C8657" s="268" t="s">
        <v>1327</v>
      </c>
      <c r="D8657" s="269">
        <v>0.08</v>
      </c>
    </row>
    <row r="8658" spans="1:4">
      <c r="A8658" s="268">
        <v>3146</v>
      </c>
      <c r="B8658" s="267" t="s">
        <v>9012</v>
      </c>
      <c r="C8658" s="268" t="s">
        <v>1323</v>
      </c>
      <c r="D8658" s="269">
        <v>3.84</v>
      </c>
    </row>
    <row r="8659" spans="1:4">
      <c r="A8659" s="268">
        <v>3143</v>
      </c>
      <c r="B8659" s="267" t="s">
        <v>9013</v>
      </c>
      <c r="C8659" s="268" t="s">
        <v>1323</v>
      </c>
      <c r="D8659" s="269">
        <v>8.73</v>
      </c>
    </row>
    <row r="8660" spans="1:4">
      <c r="A8660" s="268">
        <v>3148</v>
      </c>
      <c r="B8660" s="267" t="s">
        <v>9014</v>
      </c>
      <c r="C8660" s="268" t="s">
        <v>1323</v>
      </c>
      <c r="D8660" s="269">
        <v>14.16</v>
      </c>
    </row>
    <row r="8661" spans="1:4">
      <c r="A8661" s="268">
        <v>4310</v>
      </c>
      <c r="B8661" s="267" t="s">
        <v>9015</v>
      </c>
      <c r="C8661" s="268" t="s">
        <v>1323</v>
      </c>
      <c r="D8661" s="269">
        <v>1.84</v>
      </c>
    </row>
    <row r="8662" spans="1:4">
      <c r="A8662" s="268">
        <v>4311</v>
      </c>
      <c r="B8662" s="267" t="s">
        <v>9016</v>
      </c>
      <c r="C8662" s="268" t="s">
        <v>1323</v>
      </c>
      <c r="D8662" s="269">
        <v>1.3</v>
      </c>
    </row>
    <row r="8663" spans="1:4">
      <c r="A8663" s="268">
        <v>4312</v>
      </c>
      <c r="B8663" s="267" t="s">
        <v>9017</v>
      </c>
      <c r="C8663" s="268" t="s">
        <v>1323</v>
      </c>
      <c r="D8663" s="269">
        <v>1.82</v>
      </c>
    </row>
    <row r="8664" spans="1:4">
      <c r="A8664" s="268">
        <v>11162</v>
      </c>
      <c r="B8664" s="267" t="s">
        <v>9018</v>
      </c>
      <c r="C8664" s="268" t="s">
        <v>1323</v>
      </c>
      <c r="D8664" s="269">
        <v>1.21</v>
      </c>
    </row>
    <row r="8665" spans="1:4">
      <c r="A8665" s="268">
        <v>13261</v>
      </c>
      <c r="B8665" s="267" t="s">
        <v>9019</v>
      </c>
      <c r="C8665" s="268" t="s">
        <v>1323</v>
      </c>
      <c r="D8665" s="269">
        <v>2.13</v>
      </c>
    </row>
    <row r="8666" spans="1:4">
      <c r="A8666" s="268">
        <v>3255</v>
      </c>
      <c r="B8666" s="267" t="s">
        <v>9020</v>
      </c>
      <c r="C8666" s="268" t="s">
        <v>1323</v>
      </c>
      <c r="D8666" s="269">
        <v>4.75</v>
      </c>
    </row>
    <row r="8667" spans="1:4">
      <c r="A8667" s="268">
        <v>3254</v>
      </c>
      <c r="B8667" s="267" t="s">
        <v>9021</v>
      </c>
      <c r="C8667" s="268" t="s">
        <v>1323</v>
      </c>
      <c r="D8667" s="269">
        <v>77.14</v>
      </c>
    </row>
    <row r="8668" spans="1:4">
      <c r="A8668" s="268">
        <v>3259</v>
      </c>
      <c r="B8668" s="267" t="s">
        <v>9022</v>
      </c>
      <c r="C8668" s="268" t="s">
        <v>1323</v>
      </c>
      <c r="D8668" s="269">
        <v>9.27</v>
      </c>
    </row>
    <row r="8669" spans="1:4">
      <c r="A8669" s="268">
        <v>3258</v>
      </c>
      <c r="B8669" s="267" t="s">
        <v>9023</v>
      </c>
      <c r="C8669" s="268" t="s">
        <v>1323</v>
      </c>
      <c r="D8669" s="269">
        <v>5.6</v>
      </c>
    </row>
    <row r="8670" spans="1:4">
      <c r="A8670" s="268">
        <v>3251</v>
      </c>
      <c r="B8670" s="267" t="s">
        <v>9024</v>
      </c>
      <c r="C8670" s="268" t="s">
        <v>1323</v>
      </c>
      <c r="D8670" s="269">
        <v>3.3</v>
      </c>
    </row>
    <row r="8671" spans="1:4">
      <c r="A8671" s="268">
        <v>3256</v>
      </c>
      <c r="B8671" s="267" t="s">
        <v>9025</v>
      </c>
      <c r="C8671" s="268" t="s">
        <v>1323</v>
      </c>
      <c r="D8671" s="269">
        <v>6.25</v>
      </c>
    </row>
    <row r="8672" spans="1:4">
      <c r="A8672" s="268">
        <v>3261</v>
      </c>
      <c r="B8672" s="267" t="s">
        <v>9026</v>
      </c>
      <c r="C8672" s="268" t="s">
        <v>1323</v>
      </c>
      <c r="D8672" s="269">
        <v>68.22</v>
      </c>
    </row>
    <row r="8673" spans="1:4">
      <c r="A8673" s="268">
        <v>3260</v>
      </c>
      <c r="B8673" s="267" t="s">
        <v>9027</v>
      </c>
      <c r="C8673" s="268" t="s">
        <v>1323</v>
      </c>
      <c r="D8673" s="269">
        <v>11.72</v>
      </c>
    </row>
    <row r="8674" spans="1:4">
      <c r="A8674" s="268">
        <v>3272</v>
      </c>
      <c r="B8674" s="267" t="s">
        <v>9028</v>
      </c>
      <c r="C8674" s="268" t="s">
        <v>1323</v>
      </c>
      <c r="D8674" s="269">
        <v>24.31</v>
      </c>
    </row>
    <row r="8675" spans="1:4">
      <c r="A8675" s="268">
        <v>3265</v>
      </c>
      <c r="B8675" s="267" t="s">
        <v>9029</v>
      </c>
      <c r="C8675" s="268" t="s">
        <v>1323</v>
      </c>
      <c r="D8675" s="269">
        <v>19.309999999999999</v>
      </c>
    </row>
    <row r="8676" spans="1:4">
      <c r="A8676" s="268">
        <v>3262</v>
      </c>
      <c r="B8676" s="267" t="s">
        <v>9030</v>
      </c>
      <c r="C8676" s="268" t="s">
        <v>1323</v>
      </c>
      <c r="D8676" s="269">
        <v>8.4499999999999993</v>
      </c>
    </row>
    <row r="8677" spans="1:4">
      <c r="A8677" s="268">
        <v>3264</v>
      </c>
      <c r="B8677" s="267" t="s">
        <v>9031</v>
      </c>
      <c r="C8677" s="268" t="s">
        <v>1323</v>
      </c>
      <c r="D8677" s="269">
        <v>13.88</v>
      </c>
    </row>
    <row r="8678" spans="1:4">
      <c r="A8678" s="268">
        <v>3267</v>
      </c>
      <c r="B8678" s="267" t="s">
        <v>9032</v>
      </c>
      <c r="C8678" s="268" t="s">
        <v>1323</v>
      </c>
      <c r="D8678" s="269">
        <v>45.35</v>
      </c>
    </row>
    <row r="8679" spans="1:4">
      <c r="A8679" s="268">
        <v>3266</v>
      </c>
      <c r="B8679" s="267" t="s">
        <v>9033</v>
      </c>
      <c r="C8679" s="268" t="s">
        <v>1323</v>
      </c>
      <c r="D8679" s="269">
        <v>28.85</v>
      </c>
    </row>
    <row r="8680" spans="1:4">
      <c r="A8680" s="268">
        <v>3263</v>
      </c>
      <c r="B8680" s="267" t="s">
        <v>9034</v>
      </c>
      <c r="C8680" s="268" t="s">
        <v>1323</v>
      </c>
      <c r="D8680" s="269">
        <v>11.55</v>
      </c>
    </row>
    <row r="8681" spans="1:4">
      <c r="A8681" s="268">
        <v>3268</v>
      </c>
      <c r="B8681" s="267" t="s">
        <v>9035</v>
      </c>
      <c r="C8681" s="268" t="s">
        <v>1323</v>
      </c>
      <c r="D8681" s="269">
        <v>61.32</v>
      </c>
    </row>
    <row r="8682" spans="1:4">
      <c r="A8682" s="268">
        <v>3271</v>
      </c>
      <c r="B8682" s="267" t="s">
        <v>9036</v>
      </c>
      <c r="C8682" s="268" t="s">
        <v>1323</v>
      </c>
      <c r="D8682" s="269">
        <v>90.65</v>
      </c>
    </row>
    <row r="8683" spans="1:4">
      <c r="A8683" s="268">
        <v>3270</v>
      </c>
      <c r="B8683" s="267" t="s">
        <v>9037</v>
      </c>
      <c r="C8683" s="268" t="s">
        <v>1323</v>
      </c>
      <c r="D8683" s="269">
        <v>152.31</v>
      </c>
    </row>
    <row r="8684" spans="1:4">
      <c r="A8684" s="268">
        <v>3275</v>
      </c>
      <c r="B8684" s="267" t="s">
        <v>9038</v>
      </c>
      <c r="C8684" s="268" t="s">
        <v>1328</v>
      </c>
      <c r="D8684" s="269">
        <v>63.67</v>
      </c>
    </row>
    <row r="8685" spans="1:4">
      <c r="A8685" s="268">
        <v>39512</v>
      </c>
      <c r="B8685" s="267" t="s">
        <v>9039</v>
      </c>
      <c r="C8685" s="268" t="s">
        <v>1328</v>
      </c>
      <c r="D8685" s="269">
        <v>68.11</v>
      </c>
    </row>
    <row r="8686" spans="1:4">
      <c r="A8686" s="268">
        <v>39511</v>
      </c>
      <c r="B8686" s="267" t="s">
        <v>9040</v>
      </c>
      <c r="C8686" s="268" t="s">
        <v>1328</v>
      </c>
      <c r="D8686" s="269">
        <v>74.290000000000006</v>
      </c>
    </row>
    <row r="8687" spans="1:4">
      <c r="A8687" s="268">
        <v>39513</v>
      </c>
      <c r="B8687" s="267" t="s">
        <v>9041</v>
      </c>
      <c r="C8687" s="268" t="s">
        <v>1328</v>
      </c>
      <c r="D8687" s="269">
        <v>79.69</v>
      </c>
    </row>
    <row r="8688" spans="1:4">
      <c r="A8688" s="268">
        <v>3286</v>
      </c>
      <c r="B8688" s="267" t="s">
        <v>9042</v>
      </c>
      <c r="C8688" s="268" t="s">
        <v>1328</v>
      </c>
      <c r="D8688" s="269">
        <v>47.38</v>
      </c>
    </row>
    <row r="8689" spans="1:4">
      <c r="A8689" s="268">
        <v>3287</v>
      </c>
      <c r="B8689" s="267" t="s">
        <v>9043</v>
      </c>
      <c r="C8689" s="268" t="s">
        <v>1328</v>
      </c>
      <c r="D8689" s="269">
        <v>71.599999999999994</v>
      </c>
    </row>
    <row r="8690" spans="1:4">
      <c r="A8690" s="268">
        <v>3283</v>
      </c>
      <c r="B8690" s="267" t="s">
        <v>9044</v>
      </c>
      <c r="C8690" s="268" t="s">
        <v>1328</v>
      </c>
      <c r="D8690" s="269">
        <v>15.04</v>
      </c>
    </row>
    <row r="8691" spans="1:4">
      <c r="A8691" s="268">
        <v>11587</v>
      </c>
      <c r="B8691" s="267" t="s">
        <v>9045</v>
      </c>
      <c r="C8691" s="268" t="s">
        <v>1328</v>
      </c>
      <c r="D8691" s="269">
        <v>43.66</v>
      </c>
    </row>
    <row r="8692" spans="1:4">
      <c r="A8692" s="268">
        <v>36225</v>
      </c>
      <c r="B8692" s="267" t="s">
        <v>9046</v>
      </c>
      <c r="C8692" s="268" t="s">
        <v>1328</v>
      </c>
      <c r="D8692" s="269">
        <v>17.73</v>
      </c>
    </row>
    <row r="8693" spans="1:4">
      <c r="A8693" s="268">
        <v>36230</v>
      </c>
      <c r="B8693" s="267" t="s">
        <v>9047</v>
      </c>
      <c r="C8693" s="268" t="s">
        <v>1328</v>
      </c>
      <c r="D8693" s="269">
        <v>13.03</v>
      </c>
    </row>
    <row r="8694" spans="1:4">
      <c r="A8694" s="268">
        <v>36238</v>
      </c>
      <c r="B8694" s="267" t="s">
        <v>9048</v>
      </c>
      <c r="C8694" s="268" t="s">
        <v>1328</v>
      </c>
      <c r="D8694" s="269">
        <v>12.73</v>
      </c>
    </row>
    <row r="8695" spans="1:4">
      <c r="A8695" s="268">
        <v>11887</v>
      </c>
      <c r="B8695" s="267" t="s">
        <v>9049</v>
      </c>
      <c r="C8695" s="268" t="s">
        <v>1323</v>
      </c>
      <c r="D8695" s="270">
        <v>3189.9</v>
      </c>
    </row>
    <row r="8696" spans="1:4">
      <c r="A8696" s="268">
        <v>11883</v>
      </c>
      <c r="B8696" s="267" t="s">
        <v>9050</v>
      </c>
      <c r="C8696" s="268" t="s">
        <v>1323</v>
      </c>
      <c r="D8696" s="270">
        <v>4689.72</v>
      </c>
    </row>
    <row r="8697" spans="1:4">
      <c r="A8697" s="268">
        <v>11884</v>
      </c>
      <c r="B8697" s="267" t="s">
        <v>9051</v>
      </c>
      <c r="C8697" s="268" t="s">
        <v>1323</v>
      </c>
      <c r="D8697" s="270">
        <v>5031.66</v>
      </c>
    </row>
    <row r="8698" spans="1:4">
      <c r="A8698" s="268">
        <v>11885</v>
      </c>
      <c r="B8698" s="267" t="s">
        <v>9052</v>
      </c>
      <c r="C8698" s="268" t="s">
        <v>1323</v>
      </c>
      <c r="D8698" s="270">
        <v>5612</v>
      </c>
    </row>
    <row r="8699" spans="1:4">
      <c r="A8699" s="268">
        <v>11886</v>
      </c>
      <c r="B8699" s="267" t="s">
        <v>9053</v>
      </c>
      <c r="C8699" s="268" t="s">
        <v>1323</v>
      </c>
      <c r="D8699" s="270">
        <v>1808.73</v>
      </c>
    </row>
    <row r="8700" spans="1:4">
      <c r="A8700" s="268">
        <v>11888</v>
      </c>
      <c r="B8700" s="267" t="s">
        <v>9054</v>
      </c>
      <c r="C8700" s="268" t="s">
        <v>1323</v>
      </c>
      <c r="D8700" s="270">
        <v>4247.6099999999997</v>
      </c>
    </row>
    <row r="8701" spans="1:4">
      <c r="A8701" s="268">
        <v>3277</v>
      </c>
      <c r="B8701" s="267" t="s">
        <v>9055</v>
      </c>
      <c r="C8701" s="268" t="s">
        <v>1323</v>
      </c>
      <c r="D8701" s="269">
        <v>716.33</v>
      </c>
    </row>
    <row r="8702" spans="1:4">
      <c r="A8702" s="268">
        <v>3281</v>
      </c>
      <c r="B8702" s="267" t="s">
        <v>9056</v>
      </c>
      <c r="C8702" s="268" t="s">
        <v>1323</v>
      </c>
      <c r="D8702" s="269">
        <v>593.21</v>
      </c>
    </row>
    <row r="8703" spans="1:4">
      <c r="A8703" s="268">
        <v>39363</v>
      </c>
      <c r="B8703" s="267" t="s">
        <v>9057</v>
      </c>
      <c r="C8703" s="268" t="s">
        <v>1323</v>
      </c>
      <c r="D8703" s="270">
        <v>3044.33</v>
      </c>
    </row>
    <row r="8704" spans="1:4">
      <c r="A8704" s="268">
        <v>39361</v>
      </c>
      <c r="B8704" s="267" t="s">
        <v>9058</v>
      </c>
      <c r="C8704" s="268" t="s">
        <v>1323</v>
      </c>
      <c r="D8704" s="269">
        <v>782.82</v>
      </c>
    </row>
    <row r="8705" spans="1:4">
      <c r="A8705" s="268">
        <v>39362</v>
      </c>
      <c r="B8705" s="267" t="s">
        <v>9059</v>
      </c>
      <c r="C8705" s="268" t="s">
        <v>1323</v>
      </c>
      <c r="D8705" s="270">
        <v>2408.96</v>
      </c>
    </row>
    <row r="8706" spans="1:4">
      <c r="A8706" s="268">
        <v>39364</v>
      </c>
      <c r="B8706" s="267" t="s">
        <v>9060</v>
      </c>
      <c r="C8706" s="268" t="s">
        <v>1323</v>
      </c>
      <c r="D8706" s="270">
        <v>6958.48</v>
      </c>
    </row>
    <row r="8707" spans="1:4">
      <c r="A8707" s="268">
        <v>14576</v>
      </c>
      <c r="B8707" s="267" t="s">
        <v>9061</v>
      </c>
      <c r="C8707" s="268" t="s">
        <v>1323</v>
      </c>
      <c r="D8707" s="270">
        <v>3767814.76</v>
      </c>
    </row>
    <row r="8708" spans="1:4">
      <c r="A8708" s="268">
        <v>13877</v>
      </c>
      <c r="B8708" s="267" t="s">
        <v>9062</v>
      </c>
      <c r="C8708" s="268" t="s">
        <v>1323</v>
      </c>
      <c r="D8708" s="270">
        <v>1612945.3</v>
      </c>
    </row>
    <row r="8709" spans="1:4">
      <c r="A8709" s="268">
        <v>7307</v>
      </c>
      <c r="B8709" s="267" t="s">
        <v>9063</v>
      </c>
      <c r="C8709" s="268" t="s">
        <v>1322</v>
      </c>
      <c r="D8709" s="269">
        <v>23.37</v>
      </c>
    </row>
    <row r="8710" spans="1:4">
      <c r="A8710" s="268">
        <v>38122</v>
      </c>
      <c r="B8710" s="267" t="s">
        <v>9064</v>
      </c>
      <c r="C8710" s="268" t="s">
        <v>1322</v>
      </c>
      <c r="D8710" s="269">
        <v>7</v>
      </c>
    </row>
    <row r="8711" spans="1:4">
      <c r="A8711" s="268">
        <v>6086</v>
      </c>
      <c r="B8711" s="267" t="s">
        <v>9065</v>
      </c>
      <c r="C8711" s="268" t="s">
        <v>1333</v>
      </c>
      <c r="D8711" s="269">
        <v>60.29</v>
      </c>
    </row>
    <row r="8712" spans="1:4">
      <c r="A8712" s="268">
        <v>38633</v>
      </c>
      <c r="B8712" s="267" t="s">
        <v>9066</v>
      </c>
      <c r="C8712" s="268" t="s">
        <v>1323</v>
      </c>
      <c r="D8712" s="269">
        <v>14.66</v>
      </c>
    </row>
    <row r="8713" spans="1:4">
      <c r="A8713" s="268">
        <v>12344</v>
      </c>
      <c r="B8713" s="267" t="s">
        <v>9067</v>
      </c>
      <c r="C8713" s="268" t="s">
        <v>1323</v>
      </c>
      <c r="D8713" s="269">
        <v>1.65</v>
      </c>
    </row>
    <row r="8714" spans="1:4">
      <c r="A8714" s="268">
        <v>12343</v>
      </c>
      <c r="B8714" s="267" t="s">
        <v>9068</v>
      </c>
      <c r="C8714" s="268" t="s">
        <v>1323</v>
      </c>
      <c r="D8714" s="269">
        <v>2.56</v>
      </c>
    </row>
    <row r="8715" spans="1:4">
      <c r="A8715" s="268">
        <v>3295</v>
      </c>
      <c r="B8715" s="267" t="s">
        <v>9069</v>
      </c>
      <c r="C8715" s="268" t="s">
        <v>1323</v>
      </c>
      <c r="D8715" s="269">
        <v>8.94</v>
      </c>
    </row>
    <row r="8716" spans="1:4">
      <c r="A8716" s="268">
        <v>3302</v>
      </c>
      <c r="B8716" s="267" t="s">
        <v>9070</v>
      </c>
      <c r="C8716" s="268" t="s">
        <v>1323</v>
      </c>
      <c r="D8716" s="269">
        <v>9.35</v>
      </c>
    </row>
    <row r="8717" spans="1:4">
      <c r="A8717" s="268">
        <v>3297</v>
      </c>
      <c r="B8717" s="267" t="s">
        <v>9071</v>
      </c>
      <c r="C8717" s="268" t="s">
        <v>1323</v>
      </c>
      <c r="D8717" s="269">
        <v>9.98</v>
      </c>
    </row>
    <row r="8718" spans="1:4">
      <c r="A8718" s="268">
        <v>3294</v>
      </c>
      <c r="B8718" s="267" t="s">
        <v>9072</v>
      </c>
      <c r="C8718" s="268" t="s">
        <v>1323</v>
      </c>
      <c r="D8718" s="269">
        <v>10.130000000000001</v>
      </c>
    </row>
    <row r="8719" spans="1:4">
      <c r="A8719" s="268">
        <v>3292</v>
      </c>
      <c r="B8719" s="267" t="s">
        <v>9073</v>
      </c>
      <c r="C8719" s="268" t="s">
        <v>1323</v>
      </c>
      <c r="D8719" s="269">
        <v>9.52</v>
      </c>
    </row>
    <row r="8720" spans="1:4">
      <c r="A8720" s="268">
        <v>3298</v>
      </c>
      <c r="B8720" s="267" t="s">
        <v>9074</v>
      </c>
      <c r="C8720" s="268" t="s">
        <v>1323</v>
      </c>
      <c r="D8720" s="269">
        <v>22.31</v>
      </c>
    </row>
    <row r="8721" spans="1:4">
      <c r="A8721" s="268">
        <v>11596</v>
      </c>
      <c r="B8721" s="267" t="s">
        <v>9075</v>
      </c>
      <c r="C8721" s="268" t="s">
        <v>1323</v>
      </c>
      <c r="D8721" s="269">
        <v>427.37</v>
      </c>
    </row>
    <row r="8722" spans="1:4">
      <c r="A8722" s="268">
        <v>34802</v>
      </c>
      <c r="B8722" s="267" t="s">
        <v>12788</v>
      </c>
      <c r="C8722" s="268" t="s">
        <v>1323</v>
      </c>
      <c r="D8722" s="270">
        <v>1173.69</v>
      </c>
    </row>
    <row r="8723" spans="1:4">
      <c r="A8723" s="268">
        <v>11588</v>
      </c>
      <c r="B8723" s="267" t="s">
        <v>12789</v>
      </c>
      <c r="C8723" s="268" t="s">
        <v>1323</v>
      </c>
      <c r="D8723" s="270">
        <v>1266.23</v>
      </c>
    </row>
    <row r="8724" spans="1:4">
      <c r="A8724" s="268">
        <v>34383</v>
      </c>
      <c r="B8724" s="267" t="s">
        <v>12790</v>
      </c>
      <c r="C8724" s="268" t="s">
        <v>1323</v>
      </c>
      <c r="D8724" s="270">
        <v>1392.94</v>
      </c>
    </row>
    <row r="8725" spans="1:4">
      <c r="A8725" s="268">
        <v>40451</v>
      </c>
      <c r="B8725" s="267" t="s">
        <v>12791</v>
      </c>
      <c r="C8725" s="268" t="s">
        <v>1328</v>
      </c>
      <c r="D8725" s="269">
        <v>112.6</v>
      </c>
    </row>
    <row r="8726" spans="1:4">
      <c r="A8726" s="268">
        <v>40453</v>
      </c>
      <c r="B8726" s="267" t="s">
        <v>12792</v>
      </c>
      <c r="C8726" s="268" t="s">
        <v>1328</v>
      </c>
      <c r="D8726" s="269">
        <v>121.83</v>
      </c>
    </row>
    <row r="8727" spans="1:4">
      <c r="A8727" s="268">
        <v>40452</v>
      </c>
      <c r="B8727" s="267" t="s">
        <v>12793</v>
      </c>
      <c r="C8727" s="268" t="s">
        <v>1328</v>
      </c>
      <c r="D8727" s="269">
        <v>133.63</v>
      </c>
    </row>
    <row r="8728" spans="1:4">
      <c r="A8728" s="268">
        <v>11594</v>
      </c>
      <c r="B8728" s="267" t="s">
        <v>12794</v>
      </c>
      <c r="C8728" s="268" t="s">
        <v>1323</v>
      </c>
      <c r="D8728" s="269">
        <v>403.58</v>
      </c>
    </row>
    <row r="8729" spans="1:4">
      <c r="A8729" s="268">
        <v>3311</v>
      </c>
      <c r="B8729" s="267" t="s">
        <v>12795</v>
      </c>
      <c r="C8729" s="268" t="s">
        <v>1321</v>
      </c>
      <c r="D8729" s="269">
        <v>403.58</v>
      </c>
    </row>
    <row r="8730" spans="1:4">
      <c r="A8730" s="268">
        <v>11599</v>
      </c>
      <c r="B8730" s="267" t="s">
        <v>9076</v>
      </c>
      <c r="C8730" s="268" t="s">
        <v>1323</v>
      </c>
      <c r="D8730" s="269">
        <v>536.72</v>
      </c>
    </row>
    <row r="8731" spans="1:4">
      <c r="A8731" s="268">
        <v>11593</v>
      </c>
      <c r="B8731" s="267" t="s">
        <v>12796</v>
      </c>
      <c r="C8731" s="268" t="s">
        <v>1323</v>
      </c>
      <c r="D8731" s="269">
        <v>752.44</v>
      </c>
    </row>
    <row r="8732" spans="1:4">
      <c r="A8732" s="268">
        <v>3314</v>
      </c>
      <c r="B8732" s="267" t="s">
        <v>12797</v>
      </c>
      <c r="C8732" s="268" t="s">
        <v>1321</v>
      </c>
      <c r="D8732" s="269">
        <v>538.15</v>
      </c>
    </row>
    <row r="8733" spans="1:4">
      <c r="A8733" s="268">
        <v>11597</v>
      </c>
      <c r="B8733" s="267" t="s">
        <v>9077</v>
      </c>
      <c r="C8733" s="268" t="s">
        <v>1323</v>
      </c>
      <c r="D8733" s="269">
        <v>625.79999999999995</v>
      </c>
    </row>
    <row r="8734" spans="1:4">
      <c r="A8734" s="268">
        <v>3309</v>
      </c>
      <c r="B8734" s="267" t="s">
        <v>9078</v>
      </c>
      <c r="C8734" s="268" t="s">
        <v>1321</v>
      </c>
      <c r="D8734" s="269">
        <v>427.37</v>
      </c>
    </row>
    <row r="8735" spans="1:4">
      <c r="A8735" s="268">
        <v>34612</v>
      </c>
      <c r="B8735" s="267" t="s">
        <v>12798</v>
      </c>
      <c r="C8735" s="268" t="s">
        <v>1323</v>
      </c>
      <c r="D8735" s="269">
        <v>774.01</v>
      </c>
    </row>
    <row r="8736" spans="1:4">
      <c r="A8736" s="268">
        <v>34635</v>
      </c>
      <c r="B8736" s="267" t="s">
        <v>12799</v>
      </c>
      <c r="C8736" s="268" t="s">
        <v>1323</v>
      </c>
      <c r="D8736" s="269">
        <v>995.34</v>
      </c>
    </row>
    <row r="8737" spans="1:4">
      <c r="A8737" s="268">
        <v>34633</v>
      </c>
      <c r="B8737" s="267" t="s">
        <v>12800</v>
      </c>
      <c r="C8737" s="268" t="s">
        <v>1323</v>
      </c>
      <c r="D8737" s="270">
        <v>1097.1300000000001</v>
      </c>
    </row>
    <row r="8738" spans="1:4">
      <c r="A8738" s="268">
        <v>40440</v>
      </c>
      <c r="B8738" s="267" t="s">
        <v>12801</v>
      </c>
      <c r="C8738" s="268" t="s">
        <v>1321</v>
      </c>
      <c r="D8738" s="269">
        <v>560.54</v>
      </c>
    </row>
    <row r="8739" spans="1:4">
      <c r="A8739" s="268">
        <v>40441</v>
      </c>
      <c r="B8739" s="267" t="s">
        <v>12802</v>
      </c>
      <c r="C8739" s="268" t="s">
        <v>1321</v>
      </c>
      <c r="D8739" s="269">
        <v>357.87</v>
      </c>
    </row>
    <row r="8740" spans="1:4">
      <c r="A8740" s="268">
        <v>40449</v>
      </c>
      <c r="B8740" s="267" t="s">
        <v>12803</v>
      </c>
      <c r="C8740" s="268" t="s">
        <v>1321</v>
      </c>
      <c r="D8740" s="269">
        <v>300.85000000000002</v>
      </c>
    </row>
    <row r="8741" spans="1:4">
      <c r="A8741" s="268">
        <v>34800</v>
      </c>
      <c r="B8741" s="267" t="s">
        <v>12804</v>
      </c>
      <c r="C8741" s="268" t="s">
        <v>1321</v>
      </c>
      <c r="D8741" s="269">
        <v>376.22</v>
      </c>
    </row>
    <row r="8742" spans="1:4">
      <c r="A8742" s="268">
        <v>11592</v>
      </c>
      <c r="B8742" s="267" t="s">
        <v>12805</v>
      </c>
      <c r="C8742" s="268" t="s">
        <v>1323</v>
      </c>
      <c r="D8742" s="269">
        <v>538.15</v>
      </c>
    </row>
    <row r="8743" spans="1:4">
      <c r="A8743" s="268">
        <v>40438</v>
      </c>
      <c r="B8743" s="267" t="s">
        <v>9079</v>
      </c>
      <c r="C8743" s="268" t="s">
        <v>1321</v>
      </c>
      <c r="D8743" s="269">
        <v>250.64</v>
      </c>
    </row>
    <row r="8744" spans="1:4">
      <c r="A8744" s="268">
        <v>40436</v>
      </c>
      <c r="B8744" s="267" t="s">
        <v>9080</v>
      </c>
      <c r="C8744" s="268" t="s">
        <v>1321</v>
      </c>
      <c r="D8744" s="269">
        <v>312.52999999999997</v>
      </c>
    </row>
    <row r="8745" spans="1:4">
      <c r="A8745" s="268">
        <v>4315</v>
      </c>
      <c r="B8745" s="267" t="s">
        <v>9081</v>
      </c>
      <c r="C8745" s="268" t="s">
        <v>1323</v>
      </c>
      <c r="D8745" s="269">
        <v>1.34</v>
      </c>
    </row>
    <row r="8746" spans="1:4">
      <c r="A8746" s="268">
        <v>42482</v>
      </c>
      <c r="B8746" s="267" t="s">
        <v>9082</v>
      </c>
      <c r="C8746" s="268" t="s">
        <v>1323</v>
      </c>
      <c r="D8746" s="269">
        <v>1.78</v>
      </c>
    </row>
    <row r="8747" spans="1:4">
      <c r="A8747" s="268">
        <v>402</v>
      </c>
      <c r="B8747" s="267" t="s">
        <v>9083</v>
      </c>
      <c r="C8747" s="268" t="s">
        <v>1323</v>
      </c>
      <c r="D8747" s="269">
        <v>9.24</v>
      </c>
    </row>
    <row r="8748" spans="1:4">
      <c r="A8748" s="268">
        <v>4226</v>
      </c>
      <c r="B8748" s="267" t="s">
        <v>9084</v>
      </c>
      <c r="C8748" s="268" t="s">
        <v>1320</v>
      </c>
      <c r="D8748" s="269">
        <v>7.45</v>
      </c>
    </row>
    <row r="8749" spans="1:4">
      <c r="A8749" s="268">
        <v>4222</v>
      </c>
      <c r="B8749" s="267" t="s">
        <v>9085</v>
      </c>
      <c r="C8749" s="268" t="s">
        <v>1322</v>
      </c>
      <c r="D8749" s="269">
        <v>4.49</v>
      </c>
    </row>
    <row r="8750" spans="1:4">
      <c r="A8750" s="268">
        <v>34804</v>
      </c>
      <c r="B8750" s="267" t="s">
        <v>9086</v>
      </c>
      <c r="C8750" s="268" t="s">
        <v>1328</v>
      </c>
      <c r="D8750" s="269">
        <v>45.43</v>
      </c>
    </row>
    <row r="8751" spans="1:4">
      <c r="A8751" s="268">
        <v>4013</v>
      </c>
      <c r="B8751" s="267" t="s">
        <v>9087</v>
      </c>
      <c r="C8751" s="268" t="s">
        <v>1328</v>
      </c>
      <c r="D8751" s="269">
        <v>4.72</v>
      </c>
    </row>
    <row r="8752" spans="1:4">
      <c r="A8752" s="268">
        <v>4011</v>
      </c>
      <c r="B8752" s="267" t="s">
        <v>9088</v>
      </c>
      <c r="C8752" s="268" t="s">
        <v>1328</v>
      </c>
      <c r="D8752" s="269">
        <v>5.27</v>
      </c>
    </row>
    <row r="8753" spans="1:4">
      <c r="A8753" s="268">
        <v>4021</v>
      </c>
      <c r="B8753" s="267" t="s">
        <v>9089</v>
      </c>
      <c r="C8753" s="268" t="s">
        <v>1328</v>
      </c>
      <c r="D8753" s="269">
        <v>6.58</v>
      </c>
    </row>
    <row r="8754" spans="1:4">
      <c r="A8754" s="268">
        <v>4019</v>
      </c>
      <c r="B8754" s="267" t="s">
        <v>9090</v>
      </c>
      <c r="C8754" s="268" t="s">
        <v>1328</v>
      </c>
      <c r="D8754" s="269">
        <v>7.9</v>
      </c>
    </row>
    <row r="8755" spans="1:4">
      <c r="A8755" s="268">
        <v>4012</v>
      </c>
      <c r="B8755" s="267" t="s">
        <v>9091</v>
      </c>
      <c r="C8755" s="268" t="s">
        <v>1328</v>
      </c>
      <c r="D8755" s="269">
        <v>10.58</v>
      </c>
    </row>
    <row r="8756" spans="1:4">
      <c r="A8756" s="268">
        <v>4020</v>
      </c>
      <c r="B8756" s="267" t="s">
        <v>9092</v>
      </c>
      <c r="C8756" s="268" t="s">
        <v>1328</v>
      </c>
      <c r="D8756" s="269">
        <v>13.25</v>
      </c>
    </row>
    <row r="8757" spans="1:4">
      <c r="A8757" s="268">
        <v>4018</v>
      </c>
      <c r="B8757" s="267" t="s">
        <v>9093</v>
      </c>
      <c r="C8757" s="268" t="s">
        <v>1328</v>
      </c>
      <c r="D8757" s="269">
        <v>15.87</v>
      </c>
    </row>
    <row r="8758" spans="1:4">
      <c r="A8758" s="268">
        <v>36498</v>
      </c>
      <c r="B8758" s="267" t="s">
        <v>9094</v>
      </c>
      <c r="C8758" s="268" t="s">
        <v>1323</v>
      </c>
      <c r="D8758" s="270">
        <v>4133.03</v>
      </c>
    </row>
    <row r="8759" spans="1:4">
      <c r="A8759" s="268">
        <v>12872</v>
      </c>
      <c r="B8759" s="267" t="s">
        <v>9095</v>
      </c>
      <c r="C8759" s="268" t="s">
        <v>1326</v>
      </c>
      <c r="D8759" s="269">
        <v>12.95</v>
      </c>
    </row>
    <row r="8760" spans="1:4">
      <c r="A8760" s="268">
        <v>41075</v>
      </c>
      <c r="B8760" s="267" t="s">
        <v>9096</v>
      </c>
      <c r="C8760" s="268" t="s">
        <v>1445</v>
      </c>
      <c r="D8760" s="270">
        <v>2290.7399999999998</v>
      </c>
    </row>
    <row r="8761" spans="1:4">
      <c r="A8761" s="268">
        <v>3315</v>
      </c>
      <c r="B8761" s="267" t="s">
        <v>9097</v>
      </c>
      <c r="C8761" s="268" t="s">
        <v>1320</v>
      </c>
      <c r="D8761" s="269">
        <v>0.59</v>
      </c>
    </row>
    <row r="8762" spans="1:4">
      <c r="A8762" s="268">
        <v>36870</v>
      </c>
      <c r="B8762" s="267" t="s">
        <v>9098</v>
      </c>
      <c r="C8762" s="268" t="s">
        <v>1320</v>
      </c>
      <c r="D8762" s="269">
        <v>0.59</v>
      </c>
    </row>
    <row r="8763" spans="1:4">
      <c r="A8763" s="268">
        <v>5092</v>
      </c>
      <c r="B8763" s="267" t="s">
        <v>9099</v>
      </c>
      <c r="C8763" s="268" t="s">
        <v>1336</v>
      </c>
      <c r="D8763" s="269">
        <v>14.04</v>
      </c>
    </row>
    <row r="8764" spans="1:4">
      <c r="A8764" s="268">
        <v>11462</v>
      </c>
      <c r="B8764" s="267" t="s">
        <v>9100</v>
      </c>
      <c r="C8764" s="268" t="s">
        <v>1336</v>
      </c>
      <c r="D8764" s="269">
        <v>14.35</v>
      </c>
    </row>
    <row r="8765" spans="1:4">
      <c r="A8765" s="268">
        <v>36529</v>
      </c>
      <c r="B8765" s="267" t="s">
        <v>9101</v>
      </c>
      <c r="C8765" s="268" t="s">
        <v>1323</v>
      </c>
      <c r="D8765" s="270">
        <v>32818.870000000003</v>
      </c>
    </row>
    <row r="8766" spans="1:4">
      <c r="A8766" s="268">
        <v>3318</v>
      </c>
      <c r="B8766" s="267" t="s">
        <v>9102</v>
      </c>
      <c r="C8766" s="268" t="s">
        <v>1323</v>
      </c>
      <c r="D8766" s="270">
        <v>25730</v>
      </c>
    </row>
    <row r="8767" spans="1:4">
      <c r="A8767" s="268">
        <v>38968</v>
      </c>
      <c r="B8767" s="267" t="s">
        <v>9103</v>
      </c>
      <c r="C8767" s="268" t="s">
        <v>1328</v>
      </c>
      <c r="D8767" s="269">
        <v>328.03</v>
      </c>
    </row>
    <row r="8768" spans="1:4">
      <c r="A8768" s="268">
        <v>3324</v>
      </c>
      <c r="B8768" s="267" t="s">
        <v>9104</v>
      </c>
      <c r="C8768" s="268" t="s">
        <v>1328</v>
      </c>
      <c r="D8768" s="269">
        <v>5.71</v>
      </c>
    </row>
    <row r="8769" spans="1:4">
      <c r="A8769" s="268">
        <v>3322</v>
      </c>
      <c r="B8769" s="267" t="s">
        <v>9105</v>
      </c>
      <c r="C8769" s="268" t="s">
        <v>1328</v>
      </c>
      <c r="D8769" s="269">
        <v>8</v>
      </c>
    </row>
    <row r="8770" spans="1:4">
      <c r="A8770" s="268">
        <v>43390</v>
      </c>
      <c r="B8770" s="267" t="s">
        <v>12806</v>
      </c>
      <c r="C8770" s="268" t="s">
        <v>1328</v>
      </c>
      <c r="D8770" s="269">
        <v>75</v>
      </c>
    </row>
    <row r="8771" spans="1:4">
      <c r="A8771" s="268">
        <v>5076</v>
      </c>
      <c r="B8771" s="267" t="s">
        <v>9106</v>
      </c>
      <c r="C8771" s="268" t="s">
        <v>1320</v>
      </c>
      <c r="D8771" s="269">
        <v>11.2</v>
      </c>
    </row>
    <row r="8772" spans="1:4">
      <c r="A8772" s="268">
        <v>5077</v>
      </c>
      <c r="B8772" s="267" t="s">
        <v>9107</v>
      </c>
      <c r="C8772" s="268" t="s">
        <v>1320</v>
      </c>
      <c r="D8772" s="269">
        <v>12.38</v>
      </c>
    </row>
    <row r="8773" spans="1:4">
      <c r="A8773" s="268">
        <v>11837</v>
      </c>
      <c r="B8773" s="267" t="s">
        <v>9108</v>
      </c>
      <c r="C8773" s="268" t="s">
        <v>1323</v>
      </c>
      <c r="D8773" s="269">
        <v>34.49</v>
      </c>
    </row>
    <row r="8774" spans="1:4">
      <c r="A8774" s="268">
        <v>38055</v>
      </c>
      <c r="B8774" s="267" t="s">
        <v>9109</v>
      </c>
      <c r="C8774" s="268" t="s">
        <v>1323</v>
      </c>
      <c r="D8774" s="269">
        <v>3.13</v>
      </c>
    </row>
    <row r="8775" spans="1:4">
      <c r="A8775" s="268">
        <v>415</v>
      </c>
      <c r="B8775" s="267" t="s">
        <v>9110</v>
      </c>
      <c r="C8775" s="268" t="s">
        <v>1323</v>
      </c>
      <c r="D8775" s="269">
        <v>14.14</v>
      </c>
    </row>
    <row r="8776" spans="1:4">
      <c r="A8776" s="268">
        <v>416</v>
      </c>
      <c r="B8776" s="267" t="s">
        <v>9111</v>
      </c>
      <c r="C8776" s="268" t="s">
        <v>1323</v>
      </c>
      <c r="D8776" s="269">
        <v>5.17</v>
      </c>
    </row>
    <row r="8777" spans="1:4">
      <c r="A8777" s="268">
        <v>425</v>
      </c>
      <c r="B8777" s="267" t="s">
        <v>9112</v>
      </c>
      <c r="C8777" s="268" t="s">
        <v>1323</v>
      </c>
      <c r="D8777" s="269">
        <v>3.21</v>
      </c>
    </row>
    <row r="8778" spans="1:4">
      <c r="A8778" s="268">
        <v>426</v>
      </c>
      <c r="B8778" s="267" t="s">
        <v>9113</v>
      </c>
      <c r="C8778" s="268" t="s">
        <v>1323</v>
      </c>
      <c r="D8778" s="269">
        <v>17.68</v>
      </c>
    </row>
    <row r="8779" spans="1:4">
      <c r="A8779" s="268">
        <v>38056</v>
      </c>
      <c r="B8779" s="267" t="s">
        <v>9114</v>
      </c>
      <c r="C8779" s="268" t="s">
        <v>1323</v>
      </c>
      <c r="D8779" s="269">
        <v>17.260000000000002</v>
      </c>
    </row>
    <row r="8780" spans="1:4">
      <c r="A8780" s="268">
        <v>1564</v>
      </c>
      <c r="B8780" s="267" t="s">
        <v>9115</v>
      </c>
      <c r="C8780" s="268" t="s">
        <v>1323</v>
      </c>
      <c r="D8780" s="269">
        <v>6.58</v>
      </c>
    </row>
    <row r="8781" spans="1:4">
      <c r="A8781" s="268">
        <v>11032</v>
      </c>
      <c r="B8781" s="267" t="s">
        <v>9116</v>
      </c>
      <c r="C8781" s="268" t="s">
        <v>1323</v>
      </c>
      <c r="D8781" s="269">
        <v>7.54</v>
      </c>
    </row>
    <row r="8782" spans="1:4">
      <c r="A8782" s="268">
        <v>36786</v>
      </c>
      <c r="B8782" s="267" t="s">
        <v>9117</v>
      </c>
      <c r="C8782" s="268" t="s">
        <v>139</v>
      </c>
      <c r="D8782" s="269">
        <v>128.38999999999999</v>
      </c>
    </row>
    <row r="8783" spans="1:4">
      <c r="A8783" s="268">
        <v>36785</v>
      </c>
      <c r="B8783" s="267" t="s">
        <v>9118</v>
      </c>
      <c r="C8783" s="268" t="s">
        <v>139</v>
      </c>
      <c r="D8783" s="269">
        <v>111.57</v>
      </c>
    </row>
    <row r="8784" spans="1:4">
      <c r="A8784" s="268">
        <v>36782</v>
      </c>
      <c r="B8784" s="267" t="s">
        <v>9119</v>
      </c>
      <c r="C8784" s="268" t="s">
        <v>139</v>
      </c>
      <c r="D8784" s="269">
        <v>133.16999999999999</v>
      </c>
    </row>
    <row r="8785" spans="1:4">
      <c r="A8785" s="268">
        <v>25930</v>
      </c>
      <c r="B8785" s="267" t="s">
        <v>9120</v>
      </c>
      <c r="C8785" s="268" t="s">
        <v>139</v>
      </c>
      <c r="D8785" s="269">
        <v>150</v>
      </c>
    </row>
    <row r="8786" spans="1:4">
      <c r="A8786" s="268">
        <v>4824</v>
      </c>
      <c r="B8786" s="267" t="s">
        <v>9121</v>
      </c>
      <c r="C8786" s="268" t="s">
        <v>1320</v>
      </c>
      <c r="D8786" s="269">
        <v>0.39</v>
      </c>
    </row>
    <row r="8787" spans="1:4">
      <c r="A8787" s="268">
        <v>11795</v>
      </c>
      <c r="B8787" s="267" t="s">
        <v>9122</v>
      </c>
      <c r="C8787" s="268" t="s">
        <v>1328</v>
      </c>
      <c r="D8787" s="269">
        <v>422.64</v>
      </c>
    </row>
    <row r="8788" spans="1:4">
      <c r="A8788" s="268">
        <v>134</v>
      </c>
      <c r="B8788" s="267" t="s">
        <v>9123</v>
      </c>
      <c r="C8788" s="268" t="s">
        <v>1320</v>
      </c>
      <c r="D8788" s="269">
        <v>1.48</v>
      </c>
    </row>
    <row r="8789" spans="1:4">
      <c r="A8789" s="268">
        <v>4229</v>
      </c>
      <c r="B8789" s="267" t="s">
        <v>9124</v>
      </c>
      <c r="C8789" s="268" t="s">
        <v>1320</v>
      </c>
      <c r="D8789" s="269">
        <v>22.05</v>
      </c>
    </row>
    <row r="8790" spans="1:4">
      <c r="A8790" s="268">
        <v>37402</v>
      </c>
      <c r="B8790" s="267" t="s">
        <v>9125</v>
      </c>
      <c r="C8790" s="268" t="s">
        <v>1323</v>
      </c>
      <c r="D8790" s="269">
        <v>41.51</v>
      </c>
    </row>
    <row r="8791" spans="1:4">
      <c r="A8791" s="268">
        <v>11244</v>
      </c>
      <c r="B8791" s="267" t="s">
        <v>9126</v>
      </c>
      <c r="C8791" s="268" t="s">
        <v>1323</v>
      </c>
      <c r="D8791" s="269">
        <v>141.4</v>
      </c>
    </row>
    <row r="8792" spans="1:4">
      <c r="A8792" s="268">
        <v>11245</v>
      </c>
      <c r="B8792" s="267" t="s">
        <v>9127</v>
      </c>
      <c r="C8792" s="268" t="s">
        <v>1323</v>
      </c>
      <c r="D8792" s="269">
        <v>195.58</v>
      </c>
    </row>
    <row r="8793" spans="1:4">
      <c r="A8793" s="268">
        <v>11235</v>
      </c>
      <c r="B8793" s="267" t="s">
        <v>9128</v>
      </c>
      <c r="C8793" s="268" t="s">
        <v>1323</v>
      </c>
      <c r="D8793" s="269">
        <v>107.9</v>
      </c>
    </row>
    <row r="8794" spans="1:4">
      <c r="A8794" s="268">
        <v>11236</v>
      </c>
      <c r="B8794" s="267" t="s">
        <v>9129</v>
      </c>
      <c r="C8794" s="268" t="s">
        <v>1323</v>
      </c>
      <c r="D8794" s="269">
        <v>137.13</v>
      </c>
    </row>
    <row r="8795" spans="1:4">
      <c r="A8795" s="268">
        <v>11731</v>
      </c>
      <c r="B8795" s="267" t="s">
        <v>9130</v>
      </c>
      <c r="C8795" s="268" t="s">
        <v>1323</v>
      </c>
      <c r="D8795" s="269">
        <v>3.7</v>
      </c>
    </row>
    <row r="8796" spans="1:4">
      <c r="A8796" s="268">
        <v>11732</v>
      </c>
      <c r="B8796" s="267" t="s">
        <v>9131</v>
      </c>
      <c r="C8796" s="268" t="s">
        <v>1323</v>
      </c>
      <c r="D8796" s="269">
        <v>18.829999999999998</v>
      </c>
    </row>
    <row r="8797" spans="1:4">
      <c r="A8797" s="268">
        <v>36494</v>
      </c>
      <c r="B8797" s="267" t="s">
        <v>9132</v>
      </c>
      <c r="C8797" s="268" t="s">
        <v>1323</v>
      </c>
      <c r="D8797" s="270">
        <v>362007.03</v>
      </c>
    </row>
    <row r="8798" spans="1:4">
      <c r="A8798" s="268">
        <v>36493</v>
      </c>
      <c r="B8798" s="267" t="s">
        <v>9133</v>
      </c>
      <c r="C8798" s="268" t="s">
        <v>1323</v>
      </c>
      <c r="D8798" s="270">
        <v>410139.26</v>
      </c>
    </row>
    <row r="8799" spans="1:4">
      <c r="A8799" s="268">
        <v>36492</v>
      </c>
      <c r="B8799" s="267" t="s">
        <v>9134</v>
      </c>
      <c r="C8799" s="268" t="s">
        <v>1323</v>
      </c>
      <c r="D8799" s="270">
        <v>761883.2</v>
      </c>
    </row>
    <row r="8800" spans="1:4">
      <c r="A8800" s="268">
        <v>13333</v>
      </c>
      <c r="B8800" s="267" t="s">
        <v>9135</v>
      </c>
      <c r="C8800" s="268" t="s">
        <v>1323</v>
      </c>
      <c r="D8800" s="270">
        <v>114453.21</v>
      </c>
    </row>
    <row r="8801" spans="1:4">
      <c r="A8801" s="268">
        <v>13533</v>
      </c>
      <c r="B8801" s="267" t="s">
        <v>9136</v>
      </c>
      <c r="C8801" s="268" t="s">
        <v>1323</v>
      </c>
      <c r="D8801" s="270">
        <v>102308.45</v>
      </c>
    </row>
    <row r="8802" spans="1:4">
      <c r="A8802" s="268">
        <v>36499</v>
      </c>
      <c r="B8802" s="267" t="s">
        <v>9137</v>
      </c>
      <c r="C8802" s="268" t="s">
        <v>1323</v>
      </c>
      <c r="D8802" s="270">
        <v>2231.83</v>
      </c>
    </row>
    <row r="8803" spans="1:4">
      <c r="A8803" s="268">
        <v>39585</v>
      </c>
      <c r="B8803" s="267" t="s">
        <v>9138</v>
      </c>
      <c r="C8803" s="268" t="s">
        <v>1323</v>
      </c>
      <c r="D8803" s="270">
        <v>73902.429999999993</v>
      </c>
    </row>
    <row r="8804" spans="1:4">
      <c r="A8804" s="268">
        <v>39586</v>
      </c>
      <c r="B8804" s="267" t="s">
        <v>9139</v>
      </c>
      <c r="C8804" s="268" t="s">
        <v>1323</v>
      </c>
      <c r="D8804" s="270">
        <v>86682.55</v>
      </c>
    </row>
    <row r="8805" spans="1:4">
      <c r="A8805" s="268">
        <v>39587</v>
      </c>
      <c r="B8805" s="267" t="s">
        <v>9140</v>
      </c>
      <c r="C8805" s="268" t="s">
        <v>1323</v>
      </c>
      <c r="D8805" s="270">
        <v>105574.9</v>
      </c>
    </row>
    <row r="8806" spans="1:4">
      <c r="A8806" s="268">
        <v>39588</v>
      </c>
      <c r="B8806" s="267" t="s">
        <v>9141</v>
      </c>
      <c r="C8806" s="268" t="s">
        <v>1323</v>
      </c>
      <c r="D8806" s="270">
        <v>122244.62</v>
      </c>
    </row>
    <row r="8807" spans="1:4">
      <c r="A8807" s="268">
        <v>39584</v>
      </c>
      <c r="B8807" s="267" t="s">
        <v>9142</v>
      </c>
      <c r="C8807" s="268" t="s">
        <v>1323</v>
      </c>
      <c r="D8807" s="270">
        <v>65812.06</v>
      </c>
    </row>
    <row r="8808" spans="1:4">
      <c r="A8808" s="268">
        <v>39590</v>
      </c>
      <c r="B8808" s="267" t="s">
        <v>9143</v>
      </c>
      <c r="C8808" s="268" t="s">
        <v>1323</v>
      </c>
      <c r="D8808" s="270">
        <v>64233.99</v>
      </c>
    </row>
    <row r="8809" spans="1:4">
      <c r="A8809" s="268">
        <v>39592</v>
      </c>
      <c r="B8809" s="267" t="s">
        <v>9144</v>
      </c>
      <c r="C8809" s="268" t="s">
        <v>1323</v>
      </c>
      <c r="D8809" s="270">
        <v>92305.8</v>
      </c>
    </row>
    <row r="8810" spans="1:4">
      <c r="A8810" s="268">
        <v>39593</v>
      </c>
      <c r="B8810" s="267" t="s">
        <v>9145</v>
      </c>
      <c r="C8810" s="268" t="s">
        <v>1323</v>
      </c>
      <c r="D8810" s="270">
        <v>105574.9</v>
      </c>
    </row>
    <row r="8811" spans="1:4">
      <c r="A8811" s="268">
        <v>14254</v>
      </c>
      <c r="B8811" s="267" t="s">
        <v>9146</v>
      </c>
      <c r="C8811" s="268" t="s">
        <v>1323</v>
      </c>
      <c r="D8811" s="270">
        <v>60011</v>
      </c>
    </row>
    <row r="8812" spans="1:4">
      <c r="A8812" s="268">
        <v>25987</v>
      </c>
      <c r="B8812" s="267" t="s">
        <v>9147</v>
      </c>
      <c r="C8812" s="268" t="s">
        <v>1323</v>
      </c>
      <c r="D8812" s="270">
        <v>50113.97</v>
      </c>
    </row>
    <row r="8813" spans="1:4">
      <c r="A8813" s="268">
        <v>25019</v>
      </c>
      <c r="B8813" s="267" t="s">
        <v>9148</v>
      </c>
      <c r="C8813" s="268" t="s">
        <v>1323</v>
      </c>
      <c r="D8813" s="270">
        <v>85900.95</v>
      </c>
    </row>
    <row r="8814" spans="1:4">
      <c r="A8814" s="268">
        <v>36501</v>
      </c>
      <c r="B8814" s="267" t="s">
        <v>9149</v>
      </c>
      <c r="C8814" s="268" t="s">
        <v>1323</v>
      </c>
      <c r="D8814" s="270">
        <v>76481.45</v>
      </c>
    </row>
    <row r="8815" spans="1:4">
      <c r="A8815" s="268">
        <v>25986</v>
      </c>
      <c r="B8815" s="267" t="s">
        <v>9150</v>
      </c>
      <c r="C8815" s="268" t="s">
        <v>1323</v>
      </c>
      <c r="D8815" s="270">
        <v>91945.35</v>
      </c>
    </row>
    <row r="8816" spans="1:4">
      <c r="A8816" s="268">
        <v>36500</v>
      </c>
      <c r="B8816" s="267" t="s">
        <v>9151</v>
      </c>
      <c r="C8816" s="268" t="s">
        <v>1323</v>
      </c>
      <c r="D8816" s="270">
        <v>54047.35</v>
      </c>
    </row>
    <row r="8817" spans="1:4">
      <c r="A8817" s="268">
        <v>20017</v>
      </c>
      <c r="B8817" s="267" t="s">
        <v>9152</v>
      </c>
      <c r="C8817" s="268" t="s">
        <v>1327</v>
      </c>
      <c r="D8817" s="269">
        <v>2.85</v>
      </c>
    </row>
    <row r="8818" spans="1:4">
      <c r="A8818" s="268">
        <v>20007</v>
      </c>
      <c r="B8818" s="267" t="s">
        <v>9153</v>
      </c>
      <c r="C8818" s="268" t="s">
        <v>1327</v>
      </c>
      <c r="D8818" s="269">
        <v>2.19</v>
      </c>
    </row>
    <row r="8819" spans="1:4">
      <c r="A8819" s="268">
        <v>39836</v>
      </c>
      <c r="B8819" s="267" t="s">
        <v>9154</v>
      </c>
      <c r="C8819" s="268" t="s">
        <v>1325</v>
      </c>
      <c r="D8819" s="269">
        <v>136.66</v>
      </c>
    </row>
    <row r="8820" spans="1:4">
      <c r="A8820" s="268">
        <v>39830</v>
      </c>
      <c r="B8820" s="267" t="s">
        <v>9155</v>
      </c>
      <c r="C8820" s="268" t="s">
        <v>1325</v>
      </c>
      <c r="D8820" s="269">
        <v>155.86000000000001</v>
      </c>
    </row>
    <row r="8821" spans="1:4">
      <c r="A8821" s="268">
        <v>39831</v>
      </c>
      <c r="B8821" s="267" t="s">
        <v>9156</v>
      </c>
      <c r="C8821" s="268" t="s">
        <v>1325</v>
      </c>
      <c r="D8821" s="269">
        <v>155.52000000000001</v>
      </c>
    </row>
    <row r="8822" spans="1:4">
      <c r="A8822" s="268">
        <v>36888</v>
      </c>
      <c r="B8822" s="267" t="s">
        <v>9157</v>
      </c>
      <c r="C8822" s="268" t="s">
        <v>1327</v>
      </c>
      <c r="D8822" s="269">
        <v>15.7</v>
      </c>
    </row>
    <row r="8823" spans="1:4">
      <c r="A8823" s="268">
        <v>40527</v>
      </c>
      <c r="B8823" s="267" t="s">
        <v>9158</v>
      </c>
      <c r="C8823" s="268" t="s">
        <v>1323</v>
      </c>
      <c r="D8823" s="270">
        <v>2170.11</v>
      </c>
    </row>
    <row r="8824" spans="1:4">
      <c r="A8824" s="268">
        <v>36497</v>
      </c>
      <c r="B8824" s="267" t="s">
        <v>9159</v>
      </c>
      <c r="C8824" s="268" t="s">
        <v>1323</v>
      </c>
      <c r="D8824" s="270">
        <v>2477.42</v>
      </c>
    </row>
    <row r="8825" spans="1:4">
      <c r="A8825" s="268">
        <v>36487</v>
      </c>
      <c r="B8825" s="267" t="s">
        <v>9160</v>
      </c>
      <c r="C8825" s="268" t="s">
        <v>1323</v>
      </c>
      <c r="D8825" s="270">
        <v>4313.5600000000004</v>
      </c>
    </row>
    <row r="8826" spans="1:4">
      <c r="A8826" s="268">
        <v>25952</v>
      </c>
      <c r="B8826" s="267" t="s">
        <v>9161</v>
      </c>
      <c r="C8826" s="268" t="s">
        <v>1323</v>
      </c>
      <c r="D8826" s="270">
        <v>633024.93999999994</v>
      </c>
    </row>
    <row r="8827" spans="1:4">
      <c r="A8827" s="268">
        <v>25954</v>
      </c>
      <c r="B8827" s="267" t="s">
        <v>9162</v>
      </c>
      <c r="C8827" s="268" t="s">
        <v>1323</v>
      </c>
      <c r="D8827" s="270">
        <v>1217355.6599999999</v>
      </c>
    </row>
    <row r="8828" spans="1:4">
      <c r="A8828" s="268">
        <v>25953</v>
      </c>
      <c r="B8828" s="267" t="s">
        <v>9163</v>
      </c>
      <c r="C8828" s="268" t="s">
        <v>1323</v>
      </c>
      <c r="D8828" s="270">
        <v>2069504.62</v>
      </c>
    </row>
    <row r="8829" spans="1:4">
      <c r="A8829" s="268">
        <v>37776</v>
      </c>
      <c r="B8829" s="267" t="s">
        <v>9164</v>
      </c>
      <c r="C8829" s="268" t="s">
        <v>1323</v>
      </c>
      <c r="D8829" s="270">
        <v>126834.18</v>
      </c>
    </row>
    <row r="8830" spans="1:4">
      <c r="A8830" s="268">
        <v>37775</v>
      </c>
      <c r="B8830" s="267" t="s">
        <v>9165</v>
      </c>
      <c r="C8830" s="268" t="s">
        <v>1323</v>
      </c>
      <c r="D8830" s="270">
        <v>199773.43</v>
      </c>
    </row>
    <row r="8831" spans="1:4">
      <c r="A8831" s="268">
        <v>36491</v>
      </c>
      <c r="B8831" s="267" t="s">
        <v>9166</v>
      </c>
      <c r="C8831" s="268" t="s">
        <v>1323</v>
      </c>
      <c r="D8831" s="270">
        <v>739820.31</v>
      </c>
    </row>
    <row r="8832" spans="1:4">
      <c r="A8832" s="268">
        <v>10712</v>
      </c>
      <c r="B8832" s="267" t="s">
        <v>9167</v>
      </c>
      <c r="C8832" s="268" t="s">
        <v>1323</v>
      </c>
      <c r="D8832" s="270">
        <v>49943.35</v>
      </c>
    </row>
    <row r="8833" spans="1:4">
      <c r="A8833" s="268">
        <v>3363</v>
      </c>
      <c r="B8833" s="267" t="s">
        <v>9168</v>
      </c>
      <c r="C8833" s="268" t="s">
        <v>1323</v>
      </c>
      <c r="D8833" s="270">
        <v>70250</v>
      </c>
    </row>
    <row r="8834" spans="1:4">
      <c r="A8834" s="268">
        <v>3365</v>
      </c>
      <c r="B8834" s="267" t="s">
        <v>9169</v>
      </c>
      <c r="C8834" s="268" t="s">
        <v>1323</v>
      </c>
      <c r="D8834" s="270">
        <v>164209.37</v>
      </c>
    </row>
    <row r="8835" spans="1:4">
      <c r="A8835" s="268">
        <v>7569</v>
      </c>
      <c r="B8835" s="267" t="s">
        <v>9170</v>
      </c>
      <c r="C8835" s="268" t="s">
        <v>1323</v>
      </c>
      <c r="D8835" s="269">
        <v>43.17</v>
      </c>
    </row>
    <row r="8836" spans="1:4">
      <c r="A8836" s="268">
        <v>34349</v>
      </c>
      <c r="B8836" s="267" t="s">
        <v>9171</v>
      </c>
      <c r="C8836" s="268" t="s">
        <v>1323</v>
      </c>
      <c r="D8836" s="269">
        <v>11.53</v>
      </c>
    </row>
    <row r="8837" spans="1:4">
      <c r="A8837" s="268">
        <v>11991</v>
      </c>
      <c r="B8837" s="267" t="s">
        <v>9172</v>
      </c>
      <c r="C8837" s="268" t="s">
        <v>1323</v>
      </c>
      <c r="D8837" s="269">
        <v>39.29</v>
      </c>
    </row>
    <row r="8838" spans="1:4">
      <c r="A8838" s="268">
        <v>20062</v>
      </c>
      <c r="B8838" s="267" t="s">
        <v>9173</v>
      </c>
      <c r="C8838" s="268" t="s">
        <v>1323</v>
      </c>
      <c r="D8838" s="269">
        <v>13.63</v>
      </c>
    </row>
    <row r="8839" spans="1:4">
      <c r="A8839" s="268">
        <v>11029</v>
      </c>
      <c r="B8839" s="267" t="s">
        <v>9174</v>
      </c>
      <c r="C8839" s="268" t="s">
        <v>1331</v>
      </c>
      <c r="D8839" s="269">
        <v>1.1499999999999999</v>
      </c>
    </row>
    <row r="8840" spans="1:4">
      <c r="A8840" s="268">
        <v>4316</v>
      </c>
      <c r="B8840" s="267" t="s">
        <v>9175</v>
      </c>
      <c r="C8840" s="268" t="s">
        <v>1323</v>
      </c>
      <c r="D8840" s="269">
        <v>1.17</v>
      </c>
    </row>
    <row r="8841" spans="1:4">
      <c r="A8841" s="268">
        <v>4313</v>
      </c>
      <c r="B8841" s="267" t="s">
        <v>9176</v>
      </c>
      <c r="C8841" s="268" t="s">
        <v>1331</v>
      </c>
      <c r="D8841" s="269">
        <v>1.67</v>
      </c>
    </row>
    <row r="8842" spans="1:4">
      <c r="A8842" s="268">
        <v>4317</v>
      </c>
      <c r="B8842" s="267" t="s">
        <v>9177</v>
      </c>
      <c r="C8842" s="268" t="s">
        <v>1323</v>
      </c>
      <c r="D8842" s="269">
        <v>1.91</v>
      </c>
    </row>
    <row r="8843" spans="1:4">
      <c r="A8843" s="268">
        <v>4314</v>
      </c>
      <c r="B8843" s="267" t="s">
        <v>9178</v>
      </c>
      <c r="C8843" s="268" t="s">
        <v>1331</v>
      </c>
      <c r="D8843" s="269">
        <v>2.23</v>
      </c>
    </row>
    <row r="8844" spans="1:4">
      <c r="A8844" s="268">
        <v>10561</v>
      </c>
      <c r="B8844" s="267" t="s">
        <v>9179</v>
      </c>
      <c r="C8844" s="268" t="s">
        <v>1320</v>
      </c>
      <c r="D8844" s="269">
        <v>0.43</v>
      </c>
    </row>
    <row r="8845" spans="1:4">
      <c r="A8845" s="268">
        <v>10921</v>
      </c>
      <c r="B8845" s="267" t="s">
        <v>9180</v>
      </c>
      <c r="C8845" s="268" t="s">
        <v>1323</v>
      </c>
      <c r="D8845" s="270">
        <v>3102.5</v>
      </c>
    </row>
    <row r="8846" spans="1:4">
      <c r="A8846" s="268">
        <v>10922</v>
      </c>
      <c r="B8846" s="267" t="s">
        <v>9181</v>
      </c>
      <c r="C8846" s="268" t="s">
        <v>1323</v>
      </c>
      <c r="D8846" s="270">
        <v>2810.16</v>
      </c>
    </row>
    <row r="8847" spans="1:4">
      <c r="A8847" s="268">
        <v>10923</v>
      </c>
      <c r="B8847" s="267" t="s">
        <v>9182</v>
      </c>
      <c r="C8847" s="268" t="s">
        <v>1323</v>
      </c>
      <c r="D8847" s="270">
        <v>1660.93</v>
      </c>
    </row>
    <row r="8848" spans="1:4">
      <c r="A8848" s="268">
        <v>10924</v>
      </c>
      <c r="B8848" s="267" t="s">
        <v>9183</v>
      </c>
      <c r="C8848" s="268" t="s">
        <v>1323</v>
      </c>
      <c r="D8848" s="270">
        <v>1749.28</v>
      </c>
    </row>
    <row r="8849" spans="1:4">
      <c r="A8849" s="268">
        <v>37772</v>
      </c>
      <c r="B8849" s="267" t="s">
        <v>9184</v>
      </c>
      <c r="C8849" s="268" t="s">
        <v>1323</v>
      </c>
      <c r="D8849" s="270">
        <v>110689.78</v>
      </c>
    </row>
    <row r="8850" spans="1:4">
      <c r="A8850" s="268">
        <v>37771</v>
      </c>
      <c r="B8850" s="267" t="s">
        <v>9185</v>
      </c>
      <c r="C8850" s="268" t="s">
        <v>1323</v>
      </c>
      <c r="D8850" s="270">
        <v>117756.29</v>
      </c>
    </row>
    <row r="8851" spans="1:4">
      <c r="A8851" s="268">
        <v>12770</v>
      </c>
      <c r="B8851" s="267" t="s">
        <v>9186</v>
      </c>
      <c r="C8851" s="268" t="s">
        <v>1323</v>
      </c>
      <c r="D8851" s="269">
        <v>448.97</v>
      </c>
    </row>
    <row r="8852" spans="1:4">
      <c r="A8852" s="268">
        <v>12772</v>
      </c>
      <c r="B8852" s="267" t="s">
        <v>9187</v>
      </c>
      <c r="C8852" s="268" t="s">
        <v>1323</v>
      </c>
      <c r="D8852" s="269">
        <v>746.17</v>
      </c>
    </row>
    <row r="8853" spans="1:4">
      <c r="A8853" s="268">
        <v>12768</v>
      </c>
      <c r="B8853" s="267" t="s">
        <v>9188</v>
      </c>
      <c r="C8853" s="268" t="s">
        <v>1323</v>
      </c>
      <c r="D8853" s="270">
        <v>1049.7</v>
      </c>
    </row>
    <row r="8854" spans="1:4">
      <c r="A8854" s="268">
        <v>12775</v>
      </c>
      <c r="B8854" s="267" t="s">
        <v>9189</v>
      </c>
      <c r="C8854" s="268" t="s">
        <v>1323</v>
      </c>
      <c r="D8854" s="269">
        <v>328.82</v>
      </c>
    </row>
    <row r="8855" spans="1:4">
      <c r="A8855" s="268">
        <v>12769</v>
      </c>
      <c r="B8855" s="267" t="s">
        <v>9190</v>
      </c>
      <c r="C8855" s="268" t="s">
        <v>1323</v>
      </c>
      <c r="D8855" s="269">
        <v>86</v>
      </c>
    </row>
    <row r="8856" spans="1:4">
      <c r="A8856" s="268">
        <v>12773</v>
      </c>
      <c r="B8856" s="267" t="s">
        <v>9191</v>
      </c>
      <c r="C8856" s="268" t="s">
        <v>1323</v>
      </c>
      <c r="D8856" s="269">
        <v>92.32</v>
      </c>
    </row>
    <row r="8857" spans="1:4">
      <c r="A8857" s="268">
        <v>12774</v>
      </c>
      <c r="B8857" s="267" t="s">
        <v>9192</v>
      </c>
      <c r="C8857" s="268" t="s">
        <v>1323</v>
      </c>
      <c r="D8857" s="269">
        <v>113.82</v>
      </c>
    </row>
    <row r="8858" spans="1:4">
      <c r="A8858" s="268">
        <v>12776</v>
      </c>
      <c r="B8858" s="267" t="s">
        <v>9193</v>
      </c>
      <c r="C8858" s="268" t="s">
        <v>1323</v>
      </c>
      <c r="D8858" s="270">
        <v>1694.7</v>
      </c>
    </row>
    <row r="8859" spans="1:4">
      <c r="A8859" s="268">
        <v>12777</v>
      </c>
      <c r="B8859" s="267" t="s">
        <v>9194</v>
      </c>
      <c r="C8859" s="268" t="s">
        <v>1323</v>
      </c>
      <c r="D8859" s="270">
        <v>2213.23</v>
      </c>
    </row>
    <row r="8860" spans="1:4">
      <c r="A8860" s="268">
        <v>3391</v>
      </c>
      <c r="B8860" s="267" t="s">
        <v>9195</v>
      </c>
      <c r="C8860" s="268" t="s">
        <v>1323</v>
      </c>
      <c r="D8860" s="269">
        <v>44.87</v>
      </c>
    </row>
    <row r="8861" spans="1:4">
      <c r="A8861" s="268">
        <v>3389</v>
      </c>
      <c r="B8861" s="267" t="s">
        <v>9196</v>
      </c>
      <c r="C8861" s="268" t="s">
        <v>1323</v>
      </c>
      <c r="D8861" s="269">
        <v>23.28</v>
      </c>
    </row>
    <row r="8862" spans="1:4">
      <c r="A8862" s="268">
        <v>3390</v>
      </c>
      <c r="B8862" s="267" t="s">
        <v>9197</v>
      </c>
      <c r="C8862" s="268" t="s">
        <v>1323</v>
      </c>
      <c r="D8862" s="269">
        <v>26.2</v>
      </c>
    </row>
    <row r="8863" spans="1:4">
      <c r="A8863" s="268">
        <v>12873</v>
      </c>
      <c r="B8863" s="267" t="s">
        <v>9198</v>
      </c>
      <c r="C8863" s="268" t="s">
        <v>1326</v>
      </c>
      <c r="D8863" s="269">
        <v>13.71</v>
      </c>
    </row>
    <row r="8864" spans="1:4">
      <c r="A8864" s="268">
        <v>41076</v>
      </c>
      <c r="B8864" s="267" t="s">
        <v>9199</v>
      </c>
      <c r="C8864" s="268" t="s">
        <v>1445</v>
      </c>
      <c r="D8864" s="270">
        <v>2427.66</v>
      </c>
    </row>
    <row r="8865" spans="1:4">
      <c r="A8865" s="268">
        <v>140</v>
      </c>
      <c r="B8865" s="267" t="s">
        <v>9200</v>
      </c>
      <c r="C8865" s="268" t="s">
        <v>1320</v>
      </c>
      <c r="D8865" s="269">
        <v>14.7</v>
      </c>
    </row>
    <row r="8866" spans="1:4">
      <c r="A8866" s="268">
        <v>151</v>
      </c>
      <c r="B8866" s="267" t="s">
        <v>9201</v>
      </c>
      <c r="C8866" s="268" t="s">
        <v>1322</v>
      </c>
      <c r="D8866" s="269">
        <v>18.489999999999998</v>
      </c>
    </row>
    <row r="8867" spans="1:4">
      <c r="A8867" s="268">
        <v>7340</v>
      </c>
      <c r="B8867" s="267" t="s">
        <v>9202</v>
      </c>
      <c r="C8867" s="268" t="s">
        <v>1322</v>
      </c>
      <c r="D8867" s="269">
        <v>19.29</v>
      </c>
    </row>
    <row r="8868" spans="1:4">
      <c r="A8868" s="268">
        <v>2701</v>
      </c>
      <c r="B8868" s="267" t="s">
        <v>9203</v>
      </c>
      <c r="C8868" s="268" t="s">
        <v>1326</v>
      </c>
      <c r="D8868" s="269">
        <v>9.61</v>
      </c>
    </row>
    <row r="8869" spans="1:4">
      <c r="A8869" s="268">
        <v>40929</v>
      </c>
      <c r="B8869" s="267" t="s">
        <v>9204</v>
      </c>
      <c r="C8869" s="268" t="s">
        <v>1445</v>
      </c>
      <c r="D8869" s="270">
        <v>1701.74</v>
      </c>
    </row>
    <row r="8870" spans="1:4">
      <c r="A8870" s="268">
        <v>38114</v>
      </c>
      <c r="B8870" s="267" t="s">
        <v>9205</v>
      </c>
      <c r="C8870" s="268" t="s">
        <v>1323</v>
      </c>
      <c r="D8870" s="269">
        <v>13.54</v>
      </c>
    </row>
    <row r="8871" spans="1:4">
      <c r="A8871" s="268">
        <v>38064</v>
      </c>
      <c r="B8871" s="267" t="s">
        <v>9206</v>
      </c>
      <c r="C8871" s="268" t="s">
        <v>1323</v>
      </c>
      <c r="D8871" s="269">
        <v>15.14</v>
      </c>
    </row>
    <row r="8872" spans="1:4">
      <c r="A8872" s="268">
        <v>38115</v>
      </c>
      <c r="B8872" s="267" t="s">
        <v>9207</v>
      </c>
      <c r="C8872" s="268" t="s">
        <v>1323</v>
      </c>
      <c r="D8872" s="269">
        <v>14.46</v>
      </c>
    </row>
    <row r="8873" spans="1:4">
      <c r="A8873" s="268">
        <v>38065</v>
      </c>
      <c r="B8873" s="267" t="s">
        <v>9208</v>
      </c>
      <c r="C8873" s="268" t="s">
        <v>1323</v>
      </c>
      <c r="D8873" s="269">
        <v>21.48</v>
      </c>
    </row>
    <row r="8874" spans="1:4">
      <c r="A8874" s="268">
        <v>38078</v>
      </c>
      <c r="B8874" s="267" t="s">
        <v>9209</v>
      </c>
      <c r="C8874" s="268" t="s">
        <v>1323</v>
      </c>
      <c r="D8874" s="269">
        <v>12.53</v>
      </c>
    </row>
    <row r="8875" spans="1:4">
      <c r="A8875" s="268">
        <v>38113</v>
      </c>
      <c r="B8875" s="267" t="s">
        <v>9210</v>
      </c>
      <c r="C8875" s="268" t="s">
        <v>1323</v>
      </c>
      <c r="D8875" s="269">
        <v>6.81</v>
      </c>
    </row>
    <row r="8876" spans="1:4">
      <c r="A8876" s="268">
        <v>38063</v>
      </c>
      <c r="B8876" s="267" t="s">
        <v>9211</v>
      </c>
      <c r="C8876" s="268" t="s">
        <v>1323</v>
      </c>
      <c r="D8876" s="269">
        <v>7.3</v>
      </c>
    </row>
    <row r="8877" spans="1:4">
      <c r="A8877" s="268">
        <v>38080</v>
      </c>
      <c r="B8877" s="267" t="s">
        <v>9212</v>
      </c>
      <c r="C8877" s="268" t="s">
        <v>1323</v>
      </c>
      <c r="D8877" s="269">
        <v>21.77</v>
      </c>
    </row>
    <row r="8878" spans="1:4">
      <c r="A8878" s="268">
        <v>38069</v>
      </c>
      <c r="B8878" s="267" t="s">
        <v>9213</v>
      </c>
      <c r="C8878" s="268" t="s">
        <v>1323</v>
      </c>
      <c r="D8878" s="269">
        <v>11.9</v>
      </c>
    </row>
    <row r="8879" spans="1:4">
      <c r="A8879" s="268">
        <v>38077</v>
      </c>
      <c r="B8879" s="267" t="s">
        <v>9214</v>
      </c>
      <c r="C8879" s="268" t="s">
        <v>1323</v>
      </c>
      <c r="D8879" s="269">
        <v>11.63</v>
      </c>
    </row>
    <row r="8880" spans="1:4">
      <c r="A8880" s="268">
        <v>38073</v>
      </c>
      <c r="B8880" s="267" t="s">
        <v>9215</v>
      </c>
      <c r="C8880" s="268" t="s">
        <v>1323</v>
      </c>
      <c r="D8880" s="269">
        <v>17.72</v>
      </c>
    </row>
    <row r="8881" spans="1:4">
      <c r="A8881" s="268">
        <v>38112</v>
      </c>
      <c r="B8881" s="267" t="s">
        <v>9216</v>
      </c>
      <c r="C8881" s="268" t="s">
        <v>1323</v>
      </c>
      <c r="D8881" s="269">
        <v>5.22</v>
      </c>
    </row>
    <row r="8882" spans="1:4">
      <c r="A8882" s="268">
        <v>38062</v>
      </c>
      <c r="B8882" s="267" t="s">
        <v>9217</v>
      </c>
      <c r="C8882" s="268" t="s">
        <v>1323</v>
      </c>
      <c r="D8882" s="269">
        <v>5.36</v>
      </c>
    </row>
    <row r="8883" spans="1:4">
      <c r="A8883" s="268">
        <v>12128</v>
      </c>
      <c r="B8883" s="267" t="s">
        <v>9218</v>
      </c>
      <c r="C8883" s="268" t="s">
        <v>1323</v>
      </c>
      <c r="D8883" s="269">
        <v>7.17</v>
      </c>
    </row>
    <row r="8884" spans="1:4">
      <c r="A8884" s="268">
        <v>12129</v>
      </c>
      <c r="B8884" s="267" t="s">
        <v>9219</v>
      </c>
      <c r="C8884" s="268" t="s">
        <v>1323</v>
      </c>
      <c r="D8884" s="269">
        <v>9.48</v>
      </c>
    </row>
    <row r="8885" spans="1:4">
      <c r="A8885" s="268">
        <v>38081</v>
      </c>
      <c r="B8885" s="267" t="s">
        <v>9220</v>
      </c>
      <c r="C8885" s="268" t="s">
        <v>1323</v>
      </c>
      <c r="D8885" s="269">
        <v>18.46</v>
      </c>
    </row>
    <row r="8886" spans="1:4">
      <c r="A8886" s="268">
        <v>38070</v>
      </c>
      <c r="B8886" s="267" t="s">
        <v>9221</v>
      </c>
      <c r="C8886" s="268" t="s">
        <v>1323</v>
      </c>
      <c r="D8886" s="269">
        <v>12.72</v>
      </c>
    </row>
    <row r="8887" spans="1:4">
      <c r="A8887" s="268">
        <v>38074</v>
      </c>
      <c r="B8887" s="267" t="s">
        <v>9222</v>
      </c>
      <c r="C8887" s="268" t="s">
        <v>1323</v>
      </c>
      <c r="D8887" s="269">
        <v>19.34</v>
      </c>
    </row>
    <row r="8888" spans="1:4">
      <c r="A8888" s="268">
        <v>38079</v>
      </c>
      <c r="B8888" s="267" t="s">
        <v>9223</v>
      </c>
      <c r="C8888" s="268" t="s">
        <v>1323</v>
      </c>
      <c r="D8888" s="269">
        <v>16.600000000000001</v>
      </c>
    </row>
    <row r="8889" spans="1:4">
      <c r="A8889" s="268">
        <v>38072</v>
      </c>
      <c r="B8889" s="267" t="s">
        <v>9224</v>
      </c>
      <c r="C8889" s="268" t="s">
        <v>1323</v>
      </c>
      <c r="D8889" s="269">
        <v>15.95</v>
      </c>
    </row>
    <row r="8890" spans="1:4">
      <c r="A8890" s="268">
        <v>38068</v>
      </c>
      <c r="B8890" s="267" t="s">
        <v>9225</v>
      </c>
      <c r="C8890" s="268" t="s">
        <v>1323</v>
      </c>
      <c r="D8890" s="269">
        <v>11.01</v>
      </c>
    </row>
    <row r="8891" spans="1:4">
      <c r="A8891" s="268">
        <v>38071</v>
      </c>
      <c r="B8891" s="267" t="s">
        <v>9226</v>
      </c>
      <c r="C8891" s="268" t="s">
        <v>1323</v>
      </c>
      <c r="D8891" s="269">
        <v>13.17</v>
      </c>
    </row>
    <row r="8892" spans="1:4">
      <c r="A8892" s="268">
        <v>38412</v>
      </c>
      <c r="B8892" s="267" t="s">
        <v>9227</v>
      </c>
      <c r="C8892" s="268" t="s">
        <v>1323</v>
      </c>
      <c r="D8892" s="270">
        <v>1337</v>
      </c>
    </row>
    <row r="8893" spans="1:4">
      <c r="A8893" s="268">
        <v>3405</v>
      </c>
      <c r="B8893" s="267" t="s">
        <v>9228</v>
      </c>
      <c r="C8893" s="268" t="s">
        <v>1323</v>
      </c>
      <c r="D8893" s="269">
        <v>63.05</v>
      </c>
    </row>
    <row r="8894" spans="1:4">
      <c r="A8894" s="268">
        <v>3394</v>
      </c>
      <c r="B8894" s="267" t="s">
        <v>9229</v>
      </c>
      <c r="C8894" s="268" t="s">
        <v>1323</v>
      </c>
      <c r="D8894" s="269">
        <v>332.83</v>
      </c>
    </row>
    <row r="8895" spans="1:4">
      <c r="A8895" s="268">
        <v>3393</v>
      </c>
      <c r="B8895" s="267" t="s">
        <v>9230</v>
      </c>
      <c r="C8895" s="268" t="s">
        <v>1323</v>
      </c>
      <c r="D8895" s="269">
        <v>566.69000000000005</v>
      </c>
    </row>
    <row r="8896" spans="1:4">
      <c r="A8896" s="268">
        <v>3406</v>
      </c>
      <c r="B8896" s="267" t="s">
        <v>9231</v>
      </c>
      <c r="C8896" s="268" t="s">
        <v>1323</v>
      </c>
      <c r="D8896" s="269">
        <v>19.3</v>
      </c>
    </row>
    <row r="8897" spans="1:4">
      <c r="A8897" s="268">
        <v>3395</v>
      </c>
      <c r="B8897" s="267" t="s">
        <v>9232</v>
      </c>
      <c r="C8897" s="268" t="s">
        <v>1323</v>
      </c>
      <c r="D8897" s="269">
        <v>81.41</v>
      </c>
    </row>
    <row r="8898" spans="1:4">
      <c r="A8898" s="268">
        <v>3398</v>
      </c>
      <c r="B8898" s="267" t="s">
        <v>9233</v>
      </c>
      <c r="C8898" s="268" t="s">
        <v>1323</v>
      </c>
      <c r="D8898" s="269">
        <v>3.87</v>
      </c>
    </row>
    <row r="8899" spans="1:4">
      <c r="A8899" s="268">
        <v>34379</v>
      </c>
      <c r="B8899" s="267" t="s">
        <v>9234</v>
      </c>
      <c r="C8899" s="268" t="s">
        <v>1323</v>
      </c>
      <c r="D8899" s="269">
        <v>478.85</v>
      </c>
    </row>
    <row r="8900" spans="1:4">
      <c r="A8900" s="268">
        <v>34378</v>
      </c>
      <c r="B8900" s="267" t="s">
        <v>9235</v>
      </c>
      <c r="C8900" s="268" t="s">
        <v>1323</v>
      </c>
      <c r="D8900" s="269">
        <v>385.68</v>
      </c>
    </row>
    <row r="8901" spans="1:4">
      <c r="A8901" s="268">
        <v>34377</v>
      </c>
      <c r="B8901" s="267" t="s">
        <v>9236</v>
      </c>
      <c r="C8901" s="268" t="s">
        <v>1323</v>
      </c>
      <c r="D8901" s="269">
        <v>355.68</v>
      </c>
    </row>
    <row r="8902" spans="1:4">
      <c r="A8902" s="268">
        <v>581</v>
      </c>
      <c r="B8902" s="267" t="s">
        <v>9237</v>
      </c>
      <c r="C8902" s="268" t="s">
        <v>1328</v>
      </c>
      <c r="D8902" s="269">
        <v>675.56</v>
      </c>
    </row>
    <row r="8903" spans="1:4">
      <c r="A8903" s="268">
        <v>40662</v>
      </c>
      <c r="B8903" s="267" t="s">
        <v>9238</v>
      </c>
      <c r="C8903" s="268" t="s">
        <v>1323</v>
      </c>
      <c r="D8903" s="269">
        <v>184.42</v>
      </c>
    </row>
    <row r="8904" spans="1:4">
      <c r="A8904" s="268">
        <v>3437</v>
      </c>
      <c r="B8904" s="267" t="s">
        <v>9239</v>
      </c>
      <c r="C8904" s="268" t="s">
        <v>1328</v>
      </c>
      <c r="D8904" s="269">
        <v>512.29</v>
      </c>
    </row>
    <row r="8905" spans="1:4">
      <c r="A8905" s="268">
        <v>11183</v>
      </c>
      <c r="B8905" s="267" t="s">
        <v>9240</v>
      </c>
      <c r="C8905" s="268" t="s">
        <v>1323</v>
      </c>
      <c r="D8905" s="269">
        <v>341.25</v>
      </c>
    </row>
    <row r="8906" spans="1:4">
      <c r="A8906" s="268">
        <v>11190</v>
      </c>
      <c r="B8906" s="267" t="s">
        <v>9241</v>
      </c>
      <c r="C8906" s="268" t="s">
        <v>1323</v>
      </c>
      <c r="D8906" s="269">
        <v>158.30000000000001</v>
      </c>
    </row>
    <row r="8907" spans="1:4">
      <c r="A8907" s="268">
        <v>615</v>
      </c>
      <c r="B8907" s="267" t="s">
        <v>9242</v>
      </c>
      <c r="C8907" s="268" t="s">
        <v>1328</v>
      </c>
      <c r="D8907" s="269">
        <v>387.86</v>
      </c>
    </row>
    <row r="8908" spans="1:4">
      <c r="A8908" s="268">
        <v>616</v>
      </c>
      <c r="B8908" s="267" t="s">
        <v>9242</v>
      </c>
      <c r="C8908" s="268" t="s">
        <v>1323</v>
      </c>
      <c r="D8908" s="269">
        <v>186.17</v>
      </c>
    </row>
    <row r="8909" spans="1:4">
      <c r="A8909" s="268">
        <v>11192</v>
      </c>
      <c r="B8909" s="267" t="s">
        <v>9243</v>
      </c>
      <c r="C8909" s="268" t="s">
        <v>1323</v>
      </c>
      <c r="D8909" s="269">
        <v>291.26</v>
      </c>
    </row>
    <row r="8910" spans="1:4">
      <c r="A8910" s="268">
        <v>11231</v>
      </c>
      <c r="B8910" s="267" t="s">
        <v>9243</v>
      </c>
      <c r="C8910" s="268" t="s">
        <v>1328</v>
      </c>
      <c r="D8910" s="269">
        <v>455.1</v>
      </c>
    </row>
    <row r="8911" spans="1:4">
      <c r="A8911" s="268">
        <v>3428</v>
      </c>
      <c r="B8911" s="267" t="s">
        <v>9244</v>
      </c>
      <c r="C8911" s="268" t="s">
        <v>1328</v>
      </c>
      <c r="D8911" s="269">
        <v>759.9</v>
      </c>
    </row>
    <row r="8912" spans="1:4">
      <c r="A8912" s="268">
        <v>3429</v>
      </c>
      <c r="B8912" s="267" t="s">
        <v>9245</v>
      </c>
      <c r="C8912" s="268" t="s">
        <v>1328</v>
      </c>
      <c r="D8912" s="269">
        <v>434.16</v>
      </c>
    </row>
    <row r="8913" spans="1:4">
      <c r="A8913" s="268">
        <v>34371</v>
      </c>
      <c r="B8913" s="267" t="s">
        <v>9246</v>
      </c>
      <c r="C8913" s="268" t="s">
        <v>1323</v>
      </c>
      <c r="D8913" s="270">
        <v>1301.8900000000001</v>
      </c>
    </row>
    <row r="8914" spans="1:4">
      <c r="A8914" s="268">
        <v>34370</v>
      </c>
      <c r="B8914" s="267" t="s">
        <v>9247</v>
      </c>
      <c r="C8914" s="268" t="s">
        <v>1323</v>
      </c>
      <c r="D8914" s="270">
        <v>1079.6600000000001</v>
      </c>
    </row>
    <row r="8915" spans="1:4">
      <c r="A8915" s="268">
        <v>34372</v>
      </c>
      <c r="B8915" s="267" t="s">
        <v>9248</v>
      </c>
      <c r="C8915" s="268" t="s">
        <v>1323</v>
      </c>
      <c r="D8915" s="270">
        <v>1501.96</v>
      </c>
    </row>
    <row r="8916" spans="1:4">
      <c r="A8916" s="268">
        <v>34373</v>
      </c>
      <c r="B8916" s="267" t="s">
        <v>9249</v>
      </c>
      <c r="C8916" s="268" t="s">
        <v>1323</v>
      </c>
      <c r="D8916" s="270">
        <v>1859.21</v>
      </c>
    </row>
    <row r="8917" spans="1:4">
      <c r="A8917" s="268">
        <v>36896</v>
      </c>
      <c r="B8917" s="267" t="s">
        <v>9250</v>
      </c>
      <c r="C8917" s="268" t="s">
        <v>1323</v>
      </c>
      <c r="D8917" s="269">
        <v>619.49</v>
      </c>
    </row>
    <row r="8918" spans="1:4">
      <c r="A8918" s="268">
        <v>34367</v>
      </c>
      <c r="B8918" s="267" t="s">
        <v>9251</v>
      </c>
      <c r="C8918" s="268" t="s">
        <v>1323</v>
      </c>
      <c r="D8918" s="269">
        <v>727.67</v>
      </c>
    </row>
    <row r="8919" spans="1:4">
      <c r="A8919" s="268">
        <v>36897</v>
      </c>
      <c r="B8919" s="267" t="s">
        <v>9252</v>
      </c>
      <c r="C8919" s="268" t="s">
        <v>1323</v>
      </c>
      <c r="D8919" s="269">
        <v>858.09</v>
      </c>
    </row>
    <row r="8920" spans="1:4">
      <c r="A8920" s="268">
        <v>36884</v>
      </c>
      <c r="B8920" s="267" t="s">
        <v>9252</v>
      </c>
      <c r="C8920" s="268" t="s">
        <v>1328</v>
      </c>
      <c r="D8920" s="269">
        <v>602.69000000000005</v>
      </c>
    </row>
    <row r="8921" spans="1:4">
      <c r="A8921" s="268">
        <v>597</v>
      </c>
      <c r="B8921" s="267" t="s">
        <v>9253</v>
      </c>
      <c r="C8921" s="268" t="s">
        <v>1328</v>
      </c>
      <c r="D8921" s="269">
        <v>633.80999999999995</v>
      </c>
    </row>
    <row r="8922" spans="1:4">
      <c r="A8922" s="268">
        <v>34369</v>
      </c>
      <c r="B8922" s="267" t="s">
        <v>9254</v>
      </c>
      <c r="C8922" s="268" t="s">
        <v>1323</v>
      </c>
      <c r="D8922" s="270">
        <v>1016.67</v>
      </c>
    </row>
    <row r="8923" spans="1:4">
      <c r="A8923" s="268">
        <v>34362</v>
      </c>
      <c r="B8923" s="267" t="s">
        <v>9255</v>
      </c>
      <c r="C8923" s="268" t="s">
        <v>1323</v>
      </c>
      <c r="D8923" s="269">
        <v>705.44</v>
      </c>
    </row>
    <row r="8924" spans="1:4">
      <c r="A8924" s="268">
        <v>34363</v>
      </c>
      <c r="B8924" s="267" t="s">
        <v>9256</v>
      </c>
      <c r="C8924" s="268" t="s">
        <v>1323</v>
      </c>
      <c r="D8924" s="269">
        <v>797.33</v>
      </c>
    </row>
    <row r="8925" spans="1:4">
      <c r="A8925" s="268">
        <v>34364</v>
      </c>
      <c r="B8925" s="267" t="s">
        <v>9257</v>
      </c>
      <c r="C8925" s="268" t="s">
        <v>1323</v>
      </c>
      <c r="D8925" s="269">
        <v>994.44</v>
      </c>
    </row>
    <row r="8926" spans="1:4">
      <c r="A8926" s="268">
        <v>34365</v>
      </c>
      <c r="B8926" s="267" t="s">
        <v>9258</v>
      </c>
      <c r="C8926" s="268" t="s">
        <v>1323</v>
      </c>
      <c r="D8926" s="270">
        <v>1120.4100000000001</v>
      </c>
    </row>
    <row r="8927" spans="1:4">
      <c r="A8927" s="268">
        <v>11199</v>
      </c>
      <c r="B8927" s="267" t="s">
        <v>9259</v>
      </c>
      <c r="C8927" s="268" t="s">
        <v>1323</v>
      </c>
      <c r="D8927" s="269">
        <v>874.26</v>
      </c>
    </row>
    <row r="8928" spans="1:4">
      <c r="A8928" s="268">
        <v>34801</v>
      </c>
      <c r="B8928" s="267" t="s">
        <v>9260</v>
      </c>
      <c r="C8928" s="268" t="s">
        <v>1323</v>
      </c>
      <c r="D8928" s="270">
        <v>1096.7</v>
      </c>
    </row>
    <row r="8929" spans="1:4">
      <c r="A8929" s="268">
        <v>34799</v>
      </c>
      <c r="B8929" s="267" t="s">
        <v>9261</v>
      </c>
      <c r="C8929" s="268" t="s">
        <v>1323</v>
      </c>
      <c r="D8929" s="270">
        <v>1352.46</v>
      </c>
    </row>
    <row r="8930" spans="1:4">
      <c r="A8930" s="268">
        <v>622</v>
      </c>
      <c r="B8930" s="267" t="s">
        <v>9262</v>
      </c>
      <c r="C8930" s="268" t="s">
        <v>1323</v>
      </c>
      <c r="D8930" s="269">
        <v>608.88</v>
      </c>
    </row>
    <row r="8931" spans="1:4">
      <c r="A8931" s="268">
        <v>34805</v>
      </c>
      <c r="B8931" s="267" t="s">
        <v>9263</v>
      </c>
      <c r="C8931" s="268" t="s">
        <v>1328</v>
      </c>
      <c r="D8931" s="269">
        <v>455.7</v>
      </c>
    </row>
    <row r="8932" spans="1:4">
      <c r="A8932" s="268">
        <v>34803</v>
      </c>
      <c r="B8932" s="267" t="s">
        <v>9264</v>
      </c>
      <c r="C8932" s="268" t="s">
        <v>1323</v>
      </c>
      <c r="D8932" s="269">
        <v>551.04</v>
      </c>
    </row>
    <row r="8933" spans="1:4">
      <c r="A8933" s="268">
        <v>606</v>
      </c>
      <c r="B8933" s="267" t="s">
        <v>9265</v>
      </c>
      <c r="C8933" s="268" t="s">
        <v>1328</v>
      </c>
      <c r="D8933" s="269">
        <v>609.28</v>
      </c>
    </row>
    <row r="8934" spans="1:4">
      <c r="A8934" s="268">
        <v>11227</v>
      </c>
      <c r="B8934" s="267" t="s">
        <v>9266</v>
      </c>
      <c r="C8934" s="268" t="s">
        <v>1323</v>
      </c>
      <c r="D8934" s="269">
        <v>645.32000000000005</v>
      </c>
    </row>
    <row r="8935" spans="1:4">
      <c r="A8935" s="268">
        <v>11193</v>
      </c>
      <c r="B8935" s="267" t="s">
        <v>9267</v>
      </c>
      <c r="C8935" s="268" t="s">
        <v>1328</v>
      </c>
      <c r="D8935" s="269">
        <v>617.75</v>
      </c>
    </row>
    <row r="8936" spans="1:4">
      <c r="A8936" s="268">
        <v>11194</v>
      </c>
      <c r="B8936" s="267" t="s">
        <v>9268</v>
      </c>
      <c r="C8936" s="268" t="s">
        <v>1328</v>
      </c>
      <c r="D8936" s="269">
        <v>556.21</v>
      </c>
    </row>
    <row r="8937" spans="1:4">
      <c r="A8937" s="268">
        <v>605</v>
      </c>
      <c r="B8937" s="267" t="s">
        <v>9269</v>
      </c>
      <c r="C8937" s="268" t="s">
        <v>1328</v>
      </c>
      <c r="D8937" s="269">
        <v>698.54</v>
      </c>
    </row>
    <row r="8938" spans="1:4">
      <c r="A8938" s="268">
        <v>11197</v>
      </c>
      <c r="B8938" s="267" t="s">
        <v>9270</v>
      </c>
      <c r="C8938" s="268" t="s">
        <v>1323</v>
      </c>
      <c r="D8938" s="269">
        <v>846.01</v>
      </c>
    </row>
    <row r="8939" spans="1:4">
      <c r="A8939" s="268">
        <v>40659</v>
      </c>
      <c r="B8939" s="267" t="s">
        <v>9271</v>
      </c>
      <c r="C8939" s="268" t="s">
        <v>1328</v>
      </c>
      <c r="D8939" s="269">
        <v>724.82</v>
      </c>
    </row>
    <row r="8940" spans="1:4">
      <c r="A8940" s="268">
        <v>40660</v>
      </c>
      <c r="B8940" s="267" t="s">
        <v>9272</v>
      </c>
      <c r="C8940" s="268" t="s">
        <v>1328</v>
      </c>
      <c r="D8940" s="269">
        <v>918.62</v>
      </c>
    </row>
    <row r="8941" spans="1:4">
      <c r="A8941" s="268">
        <v>40661</v>
      </c>
      <c r="B8941" s="267" t="s">
        <v>9273</v>
      </c>
      <c r="C8941" s="268" t="s">
        <v>1328</v>
      </c>
      <c r="D8941" s="269">
        <v>564.79</v>
      </c>
    </row>
    <row r="8942" spans="1:4">
      <c r="A8942" s="268">
        <v>3421</v>
      </c>
      <c r="B8942" s="267" t="s">
        <v>9274</v>
      </c>
      <c r="C8942" s="268" t="s">
        <v>1328</v>
      </c>
      <c r="D8942" s="269">
        <v>569.11</v>
      </c>
    </row>
    <row r="8943" spans="1:4">
      <c r="A8943" s="268">
        <v>599</v>
      </c>
      <c r="B8943" s="267" t="s">
        <v>9275</v>
      </c>
      <c r="C8943" s="268" t="s">
        <v>1328</v>
      </c>
      <c r="D8943" s="269">
        <v>537.23</v>
      </c>
    </row>
    <row r="8944" spans="1:4">
      <c r="A8944" s="268">
        <v>34380</v>
      </c>
      <c r="B8944" s="267" t="s">
        <v>9276</v>
      </c>
      <c r="C8944" s="268" t="s">
        <v>1323</v>
      </c>
      <c r="D8944" s="269">
        <v>278.62</v>
      </c>
    </row>
    <row r="8945" spans="1:4">
      <c r="A8945" s="268">
        <v>34381</v>
      </c>
      <c r="B8945" s="267" t="s">
        <v>9277</v>
      </c>
      <c r="C8945" s="268" t="s">
        <v>1323</v>
      </c>
      <c r="D8945" s="269">
        <v>363.09</v>
      </c>
    </row>
    <row r="8946" spans="1:4">
      <c r="A8946" s="268">
        <v>601</v>
      </c>
      <c r="B8946" s="267" t="s">
        <v>9277</v>
      </c>
      <c r="C8946" s="268" t="s">
        <v>1328</v>
      </c>
      <c r="D8946" s="269">
        <v>724.72</v>
      </c>
    </row>
    <row r="8947" spans="1:4">
      <c r="A8947" s="268">
        <v>3423</v>
      </c>
      <c r="B8947" s="267" t="s">
        <v>9278</v>
      </c>
      <c r="C8947" s="268" t="s">
        <v>1328</v>
      </c>
      <c r="D8947" s="269">
        <v>802.59</v>
      </c>
    </row>
    <row r="8948" spans="1:4">
      <c r="A8948" s="268">
        <v>34797</v>
      </c>
      <c r="B8948" s="267" t="s">
        <v>9279</v>
      </c>
      <c r="C8948" s="268" t="s">
        <v>1323</v>
      </c>
      <c r="D8948" s="269">
        <v>344.8</v>
      </c>
    </row>
    <row r="8949" spans="1:4">
      <c r="A8949" s="268">
        <v>624</v>
      </c>
      <c r="B8949" s="267" t="s">
        <v>9280</v>
      </c>
      <c r="C8949" s="268" t="s">
        <v>1328</v>
      </c>
      <c r="D8949" s="269">
        <v>718.34</v>
      </c>
    </row>
    <row r="8950" spans="1:4">
      <c r="A8950" s="268">
        <v>623</v>
      </c>
      <c r="B8950" s="267" t="s">
        <v>9281</v>
      </c>
      <c r="C8950" s="268" t="s">
        <v>1328</v>
      </c>
      <c r="D8950" s="269">
        <v>269.74</v>
      </c>
    </row>
    <row r="8951" spans="1:4">
      <c r="A8951" s="268">
        <v>25964</v>
      </c>
      <c r="B8951" s="267" t="s">
        <v>9282</v>
      </c>
      <c r="C8951" s="268" t="s">
        <v>1326</v>
      </c>
      <c r="D8951" s="269">
        <v>12.52</v>
      </c>
    </row>
    <row r="8952" spans="1:4">
      <c r="A8952" s="268">
        <v>41077</v>
      </c>
      <c r="B8952" s="267" t="s">
        <v>9283</v>
      </c>
      <c r="C8952" s="268" t="s">
        <v>1445</v>
      </c>
      <c r="D8952" s="270">
        <v>2217.21</v>
      </c>
    </row>
    <row r="8953" spans="1:4">
      <c r="A8953" s="268">
        <v>20159</v>
      </c>
      <c r="B8953" s="267" t="s">
        <v>9284</v>
      </c>
      <c r="C8953" s="268" t="s">
        <v>1323</v>
      </c>
      <c r="D8953" s="269">
        <v>31.07</v>
      </c>
    </row>
    <row r="8954" spans="1:4">
      <c r="A8954" s="268">
        <v>37963</v>
      </c>
      <c r="B8954" s="267" t="s">
        <v>9285</v>
      </c>
      <c r="C8954" s="268" t="s">
        <v>1323</v>
      </c>
      <c r="D8954" s="269">
        <v>4.1399999999999997</v>
      </c>
    </row>
    <row r="8955" spans="1:4">
      <c r="A8955" s="268">
        <v>37964</v>
      </c>
      <c r="B8955" s="267" t="s">
        <v>9286</v>
      </c>
      <c r="C8955" s="268" t="s">
        <v>1323</v>
      </c>
      <c r="D8955" s="269">
        <v>6.9</v>
      </c>
    </row>
    <row r="8956" spans="1:4">
      <c r="A8956" s="268">
        <v>37965</v>
      </c>
      <c r="B8956" s="267" t="s">
        <v>9287</v>
      </c>
      <c r="C8956" s="268" t="s">
        <v>1323</v>
      </c>
      <c r="D8956" s="269">
        <v>10.01</v>
      </c>
    </row>
    <row r="8957" spans="1:4">
      <c r="A8957" s="268">
        <v>37966</v>
      </c>
      <c r="B8957" s="267" t="s">
        <v>9288</v>
      </c>
      <c r="C8957" s="268" t="s">
        <v>1323</v>
      </c>
      <c r="D8957" s="269">
        <v>18.13</v>
      </c>
    </row>
    <row r="8958" spans="1:4">
      <c r="A8958" s="268">
        <v>37967</v>
      </c>
      <c r="B8958" s="267" t="s">
        <v>9289</v>
      </c>
      <c r="C8958" s="268" t="s">
        <v>1323</v>
      </c>
      <c r="D8958" s="269">
        <v>29.07</v>
      </c>
    </row>
    <row r="8959" spans="1:4">
      <c r="A8959" s="268">
        <v>37968</v>
      </c>
      <c r="B8959" s="267" t="s">
        <v>9290</v>
      </c>
      <c r="C8959" s="268" t="s">
        <v>1323</v>
      </c>
      <c r="D8959" s="269">
        <v>63.75</v>
      </c>
    </row>
    <row r="8960" spans="1:4">
      <c r="A8960" s="268">
        <v>37969</v>
      </c>
      <c r="B8960" s="267" t="s">
        <v>9291</v>
      </c>
      <c r="C8960" s="268" t="s">
        <v>1323</v>
      </c>
      <c r="D8960" s="269">
        <v>170.31</v>
      </c>
    </row>
    <row r="8961" spans="1:4">
      <c r="A8961" s="268">
        <v>37970</v>
      </c>
      <c r="B8961" s="267" t="s">
        <v>9292</v>
      </c>
      <c r="C8961" s="268" t="s">
        <v>1323</v>
      </c>
      <c r="D8961" s="269">
        <v>198.68</v>
      </c>
    </row>
    <row r="8962" spans="1:4">
      <c r="A8962" s="268">
        <v>21118</v>
      </c>
      <c r="B8962" s="267" t="s">
        <v>9293</v>
      </c>
      <c r="C8962" s="268" t="s">
        <v>1323</v>
      </c>
      <c r="D8962" s="269">
        <v>3.13</v>
      </c>
    </row>
    <row r="8963" spans="1:4">
      <c r="A8963" s="268">
        <v>37956</v>
      </c>
      <c r="B8963" s="267" t="s">
        <v>9294</v>
      </c>
      <c r="C8963" s="268" t="s">
        <v>1323</v>
      </c>
      <c r="D8963" s="269">
        <v>4.96</v>
      </c>
    </row>
    <row r="8964" spans="1:4">
      <c r="A8964" s="268">
        <v>37957</v>
      </c>
      <c r="B8964" s="267" t="s">
        <v>9295</v>
      </c>
      <c r="C8964" s="268" t="s">
        <v>1323</v>
      </c>
      <c r="D8964" s="269">
        <v>10.46</v>
      </c>
    </row>
    <row r="8965" spans="1:4">
      <c r="A8965" s="268">
        <v>37958</v>
      </c>
      <c r="B8965" s="267" t="s">
        <v>9296</v>
      </c>
      <c r="C8965" s="268" t="s">
        <v>1323</v>
      </c>
      <c r="D8965" s="269">
        <v>18.13</v>
      </c>
    </row>
    <row r="8966" spans="1:4">
      <c r="A8966" s="268">
        <v>37959</v>
      </c>
      <c r="B8966" s="267" t="s">
        <v>9297</v>
      </c>
      <c r="C8966" s="268" t="s">
        <v>1323</v>
      </c>
      <c r="D8966" s="269">
        <v>29.07</v>
      </c>
    </row>
    <row r="8967" spans="1:4">
      <c r="A8967" s="268">
        <v>37960</v>
      </c>
      <c r="B8967" s="267" t="s">
        <v>9298</v>
      </c>
      <c r="C8967" s="268" t="s">
        <v>1323</v>
      </c>
      <c r="D8967" s="269">
        <v>62.6</v>
      </c>
    </row>
    <row r="8968" spans="1:4">
      <c r="A8968" s="268">
        <v>37961</v>
      </c>
      <c r="B8968" s="267" t="s">
        <v>9299</v>
      </c>
      <c r="C8968" s="268" t="s">
        <v>1323</v>
      </c>
      <c r="D8968" s="269">
        <v>166.08</v>
      </c>
    </row>
    <row r="8969" spans="1:4">
      <c r="A8969" s="268">
        <v>37962</v>
      </c>
      <c r="B8969" s="267" t="s">
        <v>9300</v>
      </c>
      <c r="C8969" s="268" t="s">
        <v>1323</v>
      </c>
      <c r="D8969" s="269">
        <v>192.98</v>
      </c>
    </row>
    <row r="8970" spans="1:4">
      <c r="A8970" s="268">
        <v>3533</v>
      </c>
      <c r="B8970" s="267" t="s">
        <v>9301</v>
      </c>
      <c r="C8970" s="268" t="s">
        <v>1323</v>
      </c>
      <c r="D8970" s="269">
        <v>1.42</v>
      </c>
    </row>
    <row r="8971" spans="1:4">
      <c r="A8971" s="268">
        <v>3538</v>
      </c>
      <c r="B8971" s="267" t="s">
        <v>9302</v>
      </c>
      <c r="C8971" s="268" t="s">
        <v>1323</v>
      </c>
      <c r="D8971" s="269">
        <v>2.4500000000000002</v>
      </c>
    </row>
    <row r="8972" spans="1:4">
      <c r="A8972" s="268">
        <v>3497</v>
      </c>
      <c r="B8972" s="267" t="s">
        <v>9303</v>
      </c>
      <c r="C8972" s="268" t="s">
        <v>1323</v>
      </c>
      <c r="D8972" s="269">
        <v>9.17</v>
      </c>
    </row>
    <row r="8973" spans="1:4">
      <c r="A8973" s="268">
        <v>3498</v>
      </c>
      <c r="B8973" s="267" t="s">
        <v>9304</v>
      </c>
      <c r="C8973" s="268" t="s">
        <v>1323</v>
      </c>
      <c r="D8973" s="269">
        <v>2.91</v>
      </c>
    </row>
    <row r="8974" spans="1:4">
      <c r="A8974" s="268">
        <v>3496</v>
      </c>
      <c r="B8974" s="267" t="s">
        <v>9305</v>
      </c>
      <c r="C8974" s="268" t="s">
        <v>1323</v>
      </c>
      <c r="D8974" s="269">
        <v>2.35</v>
      </c>
    </row>
    <row r="8975" spans="1:4">
      <c r="A8975" s="268">
        <v>38429</v>
      </c>
      <c r="B8975" s="267" t="s">
        <v>9306</v>
      </c>
      <c r="C8975" s="268" t="s">
        <v>1323</v>
      </c>
      <c r="D8975" s="269">
        <v>10.57</v>
      </c>
    </row>
    <row r="8976" spans="1:4">
      <c r="A8976" s="268">
        <v>38431</v>
      </c>
      <c r="B8976" s="267" t="s">
        <v>9307</v>
      </c>
      <c r="C8976" s="268" t="s">
        <v>1323</v>
      </c>
      <c r="D8976" s="269">
        <v>16.739999999999998</v>
      </c>
    </row>
    <row r="8977" spans="1:4">
      <c r="A8977" s="268">
        <v>38430</v>
      </c>
      <c r="B8977" s="267" t="s">
        <v>9308</v>
      </c>
      <c r="C8977" s="268" t="s">
        <v>1323</v>
      </c>
      <c r="D8977" s="269">
        <v>21.4</v>
      </c>
    </row>
    <row r="8978" spans="1:4">
      <c r="A8978" s="268">
        <v>36348</v>
      </c>
      <c r="B8978" s="267" t="s">
        <v>9309</v>
      </c>
      <c r="C8978" s="268" t="s">
        <v>1323</v>
      </c>
      <c r="D8978" s="269">
        <v>0.92</v>
      </c>
    </row>
    <row r="8979" spans="1:4">
      <c r="A8979" s="268">
        <v>36349</v>
      </c>
      <c r="B8979" s="267" t="s">
        <v>9310</v>
      </c>
      <c r="C8979" s="268" t="s">
        <v>1323</v>
      </c>
      <c r="D8979" s="269">
        <v>1.39</v>
      </c>
    </row>
    <row r="8980" spans="1:4">
      <c r="A8980" s="268">
        <v>38433</v>
      </c>
      <c r="B8980" s="267" t="s">
        <v>9311</v>
      </c>
      <c r="C8980" s="268" t="s">
        <v>1323</v>
      </c>
      <c r="D8980" s="269">
        <v>2.57</v>
      </c>
    </row>
    <row r="8981" spans="1:4">
      <c r="A8981" s="268">
        <v>38440</v>
      </c>
      <c r="B8981" s="267" t="s">
        <v>9312</v>
      </c>
      <c r="C8981" s="268" t="s">
        <v>1323</v>
      </c>
      <c r="D8981" s="269">
        <v>88.74</v>
      </c>
    </row>
    <row r="8982" spans="1:4">
      <c r="A8982" s="268">
        <v>36359</v>
      </c>
      <c r="B8982" s="267" t="s">
        <v>9313</v>
      </c>
      <c r="C8982" s="268" t="s">
        <v>1323</v>
      </c>
      <c r="D8982" s="269">
        <v>1.1000000000000001</v>
      </c>
    </row>
    <row r="8983" spans="1:4">
      <c r="A8983" s="268">
        <v>36360</v>
      </c>
      <c r="B8983" s="267" t="s">
        <v>9314</v>
      </c>
      <c r="C8983" s="268" t="s">
        <v>1323</v>
      </c>
      <c r="D8983" s="269">
        <v>1.7</v>
      </c>
    </row>
    <row r="8984" spans="1:4">
      <c r="A8984" s="268">
        <v>38434</v>
      </c>
      <c r="B8984" s="267" t="s">
        <v>9315</v>
      </c>
      <c r="C8984" s="268" t="s">
        <v>1323</v>
      </c>
      <c r="D8984" s="269">
        <v>2.6</v>
      </c>
    </row>
    <row r="8985" spans="1:4">
      <c r="A8985" s="268">
        <v>38435</v>
      </c>
      <c r="B8985" s="267" t="s">
        <v>9316</v>
      </c>
      <c r="C8985" s="268" t="s">
        <v>1323</v>
      </c>
      <c r="D8985" s="269">
        <v>4.95</v>
      </c>
    </row>
    <row r="8986" spans="1:4">
      <c r="A8986" s="268">
        <v>38436</v>
      </c>
      <c r="B8986" s="267" t="s">
        <v>9317</v>
      </c>
      <c r="C8986" s="268" t="s">
        <v>1323</v>
      </c>
      <c r="D8986" s="269">
        <v>10.23</v>
      </c>
    </row>
    <row r="8987" spans="1:4">
      <c r="A8987" s="268">
        <v>38437</v>
      </c>
      <c r="B8987" s="267" t="s">
        <v>9318</v>
      </c>
      <c r="C8987" s="268" t="s">
        <v>1323</v>
      </c>
      <c r="D8987" s="269">
        <v>15.36</v>
      </c>
    </row>
    <row r="8988" spans="1:4">
      <c r="A8988" s="268">
        <v>38438</v>
      </c>
      <c r="B8988" s="267" t="s">
        <v>9319</v>
      </c>
      <c r="C8988" s="268" t="s">
        <v>1323</v>
      </c>
      <c r="D8988" s="269">
        <v>38.82</v>
      </c>
    </row>
    <row r="8989" spans="1:4">
      <c r="A8989" s="268">
        <v>38439</v>
      </c>
      <c r="B8989" s="267" t="s">
        <v>9320</v>
      </c>
      <c r="C8989" s="268" t="s">
        <v>1323</v>
      </c>
      <c r="D8989" s="269">
        <v>59.17</v>
      </c>
    </row>
    <row r="8990" spans="1:4">
      <c r="A8990" s="268">
        <v>10836</v>
      </c>
      <c r="B8990" s="267" t="s">
        <v>9321</v>
      </c>
      <c r="C8990" s="268" t="s">
        <v>1323</v>
      </c>
      <c r="D8990" s="269">
        <v>10.89</v>
      </c>
    </row>
    <row r="8991" spans="1:4">
      <c r="A8991" s="268">
        <v>20128</v>
      </c>
      <c r="B8991" s="267" t="s">
        <v>9322</v>
      </c>
      <c r="C8991" s="268" t="s">
        <v>1323</v>
      </c>
      <c r="D8991" s="269">
        <v>31.92</v>
      </c>
    </row>
    <row r="8992" spans="1:4">
      <c r="A8992" s="268">
        <v>20131</v>
      </c>
      <c r="B8992" s="267" t="s">
        <v>9323</v>
      </c>
      <c r="C8992" s="268" t="s">
        <v>1323</v>
      </c>
      <c r="D8992" s="269">
        <v>29.14</v>
      </c>
    </row>
    <row r="8993" spans="1:4">
      <c r="A8993" s="268">
        <v>3521</v>
      </c>
      <c r="B8993" s="267" t="s">
        <v>9324</v>
      </c>
      <c r="C8993" s="268" t="s">
        <v>1323</v>
      </c>
      <c r="D8993" s="269">
        <v>1.23</v>
      </c>
    </row>
    <row r="8994" spans="1:4">
      <c r="A8994" s="268">
        <v>3531</v>
      </c>
      <c r="B8994" s="267" t="s">
        <v>9325</v>
      </c>
      <c r="C8994" s="268" t="s">
        <v>1323</v>
      </c>
      <c r="D8994" s="269">
        <v>1.4</v>
      </c>
    </row>
    <row r="8995" spans="1:4">
      <c r="A8995" s="268">
        <v>3522</v>
      </c>
      <c r="B8995" s="267" t="s">
        <v>9326</v>
      </c>
      <c r="C8995" s="268" t="s">
        <v>1323</v>
      </c>
      <c r="D8995" s="269">
        <v>2.08</v>
      </c>
    </row>
    <row r="8996" spans="1:4">
      <c r="A8996" s="268">
        <v>3527</v>
      </c>
      <c r="B8996" s="267" t="s">
        <v>9327</v>
      </c>
      <c r="C8996" s="268" t="s">
        <v>1323</v>
      </c>
      <c r="D8996" s="269">
        <v>7.16</v>
      </c>
    </row>
    <row r="8997" spans="1:4">
      <c r="A8997" s="268">
        <v>10835</v>
      </c>
      <c r="B8997" s="267" t="s">
        <v>9328</v>
      </c>
      <c r="C8997" s="268" t="s">
        <v>1323</v>
      </c>
      <c r="D8997" s="269">
        <v>2.2799999999999998</v>
      </c>
    </row>
    <row r="8998" spans="1:4">
      <c r="A8998" s="268">
        <v>3475</v>
      </c>
      <c r="B8998" s="267" t="s">
        <v>9329</v>
      </c>
      <c r="C8998" s="268" t="s">
        <v>1323</v>
      </c>
      <c r="D8998" s="269">
        <v>2.4</v>
      </c>
    </row>
    <row r="8999" spans="1:4">
      <c r="A8999" s="268">
        <v>3485</v>
      </c>
      <c r="B8999" s="267" t="s">
        <v>9330</v>
      </c>
      <c r="C8999" s="268" t="s">
        <v>1323</v>
      </c>
      <c r="D8999" s="269">
        <v>7.68</v>
      </c>
    </row>
    <row r="9000" spans="1:4">
      <c r="A9000" s="268">
        <v>3534</v>
      </c>
      <c r="B9000" s="267" t="s">
        <v>9331</v>
      </c>
      <c r="C9000" s="268" t="s">
        <v>1323</v>
      </c>
      <c r="D9000" s="269">
        <v>3.04</v>
      </c>
    </row>
    <row r="9001" spans="1:4">
      <c r="A9001" s="268">
        <v>3543</v>
      </c>
      <c r="B9001" s="267" t="s">
        <v>9332</v>
      </c>
      <c r="C9001" s="268" t="s">
        <v>1323</v>
      </c>
      <c r="D9001" s="269">
        <v>1.52</v>
      </c>
    </row>
    <row r="9002" spans="1:4">
      <c r="A9002" s="268">
        <v>3482</v>
      </c>
      <c r="B9002" s="267" t="s">
        <v>9333</v>
      </c>
      <c r="C9002" s="268" t="s">
        <v>1323</v>
      </c>
      <c r="D9002" s="269">
        <v>3.86</v>
      </c>
    </row>
    <row r="9003" spans="1:4">
      <c r="A9003" s="268">
        <v>3505</v>
      </c>
      <c r="B9003" s="267" t="s">
        <v>9334</v>
      </c>
      <c r="C9003" s="268" t="s">
        <v>1323</v>
      </c>
      <c r="D9003" s="269">
        <v>2.19</v>
      </c>
    </row>
    <row r="9004" spans="1:4">
      <c r="A9004" s="268">
        <v>3516</v>
      </c>
      <c r="B9004" s="267" t="s">
        <v>9335</v>
      </c>
      <c r="C9004" s="268" t="s">
        <v>1323</v>
      </c>
      <c r="D9004" s="269">
        <v>0.59</v>
      </c>
    </row>
    <row r="9005" spans="1:4">
      <c r="A9005" s="268">
        <v>3517</v>
      </c>
      <c r="B9005" s="267" t="s">
        <v>9336</v>
      </c>
      <c r="C9005" s="268" t="s">
        <v>1323</v>
      </c>
      <c r="D9005" s="269">
        <v>2.08</v>
      </c>
    </row>
    <row r="9006" spans="1:4">
      <c r="A9006" s="268">
        <v>3515</v>
      </c>
      <c r="B9006" s="267" t="s">
        <v>9337</v>
      </c>
      <c r="C9006" s="268" t="s">
        <v>1323</v>
      </c>
      <c r="D9006" s="269">
        <v>3.55</v>
      </c>
    </row>
    <row r="9007" spans="1:4">
      <c r="A9007" s="268">
        <v>20147</v>
      </c>
      <c r="B9007" s="267" t="s">
        <v>9338</v>
      </c>
      <c r="C9007" s="268" t="s">
        <v>1323</v>
      </c>
      <c r="D9007" s="269">
        <v>3.82</v>
      </c>
    </row>
    <row r="9008" spans="1:4">
      <c r="A9008" s="268">
        <v>3524</v>
      </c>
      <c r="B9008" s="267" t="s">
        <v>9339</v>
      </c>
      <c r="C9008" s="268" t="s">
        <v>1323</v>
      </c>
      <c r="D9008" s="269">
        <v>4.53</v>
      </c>
    </row>
    <row r="9009" spans="1:4">
      <c r="A9009" s="268">
        <v>3532</v>
      </c>
      <c r="B9009" s="267" t="s">
        <v>9340</v>
      </c>
      <c r="C9009" s="268" t="s">
        <v>1323</v>
      </c>
      <c r="D9009" s="269">
        <v>8.2799999999999994</v>
      </c>
    </row>
    <row r="9010" spans="1:4">
      <c r="A9010" s="268">
        <v>3528</v>
      </c>
      <c r="B9010" s="267" t="s">
        <v>9341</v>
      </c>
      <c r="C9010" s="268" t="s">
        <v>1323</v>
      </c>
      <c r="D9010" s="269">
        <v>4.7</v>
      </c>
    </row>
    <row r="9011" spans="1:4">
      <c r="A9011" s="268">
        <v>37952</v>
      </c>
      <c r="B9011" s="267" t="s">
        <v>9342</v>
      </c>
      <c r="C9011" s="268" t="s">
        <v>1323</v>
      </c>
      <c r="D9011" s="269">
        <v>33.47</v>
      </c>
    </row>
    <row r="9012" spans="1:4">
      <c r="A9012" s="268">
        <v>37951</v>
      </c>
      <c r="B9012" s="267" t="s">
        <v>9343</v>
      </c>
      <c r="C9012" s="268" t="s">
        <v>1323</v>
      </c>
      <c r="D9012" s="269">
        <v>1.21</v>
      </c>
    </row>
    <row r="9013" spans="1:4">
      <c r="A9013" s="268">
        <v>3518</v>
      </c>
      <c r="B9013" s="267" t="s">
        <v>9344</v>
      </c>
      <c r="C9013" s="268" t="s">
        <v>1323</v>
      </c>
      <c r="D9013" s="269">
        <v>1.78</v>
      </c>
    </row>
    <row r="9014" spans="1:4">
      <c r="A9014" s="268">
        <v>3519</v>
      </c>
      <c r="B9014" s="267" t="s">
        <v>9345</v>
      </c>
      <c r="C9014" s="268" t="s">
        <v>1323</v>
      </c>
      <c r="D9014" s="269">
        <v>4.22</v>
      </c>
    </row>
    <row r="9015" spans="1:4">
      <c r="A9015" s="268">
        <v>3520</v>
      </c>
      <c r="B9015" s="267" t="s">
        <v>9346</v>
      </c>
      <c r="C9015" s="268" t="s">
        <v>1323</v>
      </c>
      <c r="D9015" s="269">
        <v>4.7300000000000004</v>
      </c>
    </row>
    <row r="9016" spans="1:4">
      <c r="A9016" s="268">
        <v>37950</v>
      </c>
      <c r="B9016" s="267" t="s">
        <v>9347</v>
      </c>
      <c r="C9016" s="268" t="s">
        <v>1323</v>
      </c>
      <c r="D9016" s="269">
        <v>29.14</v>
      </c>
    </row>
    <row r="9017" spans="1:4">
      <c r="A9017" s="268">
        <v>37949</v>
      </c>
      <c r="B9017" s="267" t="s">
        <v>9348</v>
      </c>
      <c r="C9017" s="268" t="s">
        <v>1323</v>
      </c>
      <c r="D9017" s="269">
        <v>1.06</v>
      </c>
    </row>
    <row r="9018" spans="1:4">
      <c r="A9018" s="268">
        <v>3526</v>
      </c>
      <c r="B9018" s="267" t="s">
        <v>9349</v>
      </c>
      <c r="C9018" s="268" t="s">
        <v>1323</v>
      </c>
      <c r="D9018" s="269">
        <v>1.43</v>
      </c>
    </row>
    <row r="9019" spans="1:4">
      <c r="A9019" s="268">
        <v>3509</v>
      </c>
      <c r="B9019" s="267" t="s">
        <v>9350</v>
      </c>
      <c r="C9019" s="268" t="s">
        <v>1323</v>
      </c>
      <c r="D9019" s="269">
        <v>3.72</v>
      </c>
    </row>
    <row r="9020" spans="1:4">
      <c r="A9020" s="268">
        <v>3530</v>
      </c>
      <c r="B9020" s="267" t="s">
        <v>9351</v>
      </c>
      <c r="C9020" s="268" t="s">
        <v>1323</v>
      </c>
      <c r="D9020" s="269">
        <v>142.65</v>
      </c>
    </row>
    <row r="9021" spans="1:4">
      <c r="A9021" s="268">
        <v>3542</v>
      </c>
      <c r="B9021" s="267" t="s">
        <v>9352</v>
      </c>
      <c r="C9021" s="268" t="s">
        <v>1323</v>
      </c>
      <c r="D9021" s="269">
        <v>0.33</v>
      </c>
    </row>
    <row r="9022" spans="1:4">
      <c r="A9022" s="268">
        <v>3529</v>
      </c>
      <c r="B9022" s="267" t="s">
        <v>9353</v>
      </c>
      <c r="C9022" s="268" t="s">
        <v>1323</v>
      </c>
      <c r="D9022" s="269">
        <v>0.45</v>
      </c>
    </row>
    <row r="9023" spans="1:4">
      <c r="A9023" s="268">
        <v>3536</v>
      </c>
      <c r="B9023" s="267" t="s">
        <v>9354</v>
      </c>
      <c r="C9023" s="268" t="s">
        <v>1323</v>
      </c>
      <c r="D9023" s="269">
        <v>1.36</v>
      </c>
    </row>
    <row r="9024" spans="1:4">
      <c r="A9024" s="268">
        <v>3535</v>
      </c>
      <c r="B9024" s="267" t="s">
        <v>9355</v>
      </c>
      <c r="C9024" s="268" t="s">
        <v>1323</v>
      </c>
      <c r="D9024" s="269">
        <v>3.24</v>
      </c>
    </row>
    <row r="9025" spans="1:4">
      <c r="A9025" s="268">
        <v>3540</v>
      </c>
      <c r="B9025" s="267" t="s">
        <v>9356</v>
      </c>
      <c r="C9025" s="268" t="s">
        <v>1323</v>
      </c>
      <c r="D9025" s="269">
        <v>3.5</v>
      </c>
    </row>
    <row r="9026" spans="1:4">
      <c r="A9026" s="268">
        <v>3539</v>
      </c>
      <c r="B9026" s="267" t="s">
        <v>9357</v>
      </c>
      <c r="C9026" s="268" t="s">
        <v>1323</v>
      </c>
      <c r="D9026" s="269">
        <v>15.21</v>
      </c>
    </row>
    <row r="9027" spans="1:4">
      <c r="A9027" s="268">
        <v>3513</v>
      </c>
      <c r="B9027" s="267" t="s">
        <v>9358</v>
      </c>
      <c r="C9027" s="268" t="s">
        <v>1323</v>
      </c>
      <c r="D9027" s="269">
        <v>67.62</v>
      </c>
    </row>
    <row r="9028" spans="1:4">
      <c r="A9028" s="268">
        <v>3492</v>
      </c>
      <c r="B9028" s="267" t="s">
        <v>9359</v>
      </c>
      <c r="C9028" s="268" t="s">
        <v>1323</v>
      </c>
      <c r="D9028" s="269">
        <v>13.01</v>
      </c>
    </row>
    <row r="9029" spans="1:4">
      <c r="A9029" s="268">
        <v>3491</v>
      </c>
      <c r="B9029" s="267" t="s">
        <v>9360</v>
      </c>
      <c r="C9029" s="268" t="s">
        <v>1323</v>
      </c>
      <c r="D9029" s="269">
        <v>7.42</v>
      </c>
    </row>
    <row r="9030" spans="1:4">
      <c r="A9030" s="268">
        <v>3493</v>
      </c>
      <c r="B9030" s="267" t="s">
        <v>9361</v>
      </c>
      <c r="C9030" s="268" t="s">
        <v>1323</v>
      </c>
      <c r="D9030" s="269">
        <v>17.79</v>
      </c>
    </row>
    <row r="9031" spans="1:4">
      <c r="A9031" s="268">
        <v>12628</v>
      </c>
      <c r="B9031" s="267" t="s">
        <v>9362</v>
      </c>
      <c r="C9031" s="268" t="s">
        <v>1323</v>
      </c>
      <c r="D9031" s="269">
        <v>6.91</v>
      </c>
    </row>
    <row r="9032" spans="1:4">
      <c r="A9032" s="268">
        <v>12629</v>
      </c>
      <c r="B9032" s="267" t="s">
        <v>9363</v>
      </c>
      <c r="C9032" s="268" t="s">
        <v>1323</v>
      </c>
      <c r="D9032" s="269">
        <v>7.49</v>
      </c>
    </row>
    <row r="9033" spans="1:4">
      <c r="A9033" s="268">
        <v>3481</v>
      </c>
      <c r="B9033" s="267" t="s">
        <v>9364</v>
      </c>
      <c r="C9033" s="268" t="s">
        <v>1323</v>
      </c>
      <c r="D9033" s="269">
        <v>9.01</v>
      </c>
    </row>
    <row r="9034" spans="1:4">
      <c r="A9034" s="268">
        <v>3510</v>
      </c>
      <c r="B9034" s="267" t="s">
        <v>9365</v>
      </c>
      <c r="C9034" s="268" t="s">
        <v>1323</v>
      </c>
      <c r="D9034" s="269">
        <v>8.42</v>
      </c>
    </row>
    <row r="9035" spans="1:4">
      <c r="A9035" s="268">
        <v>3508</v>
      </c>
      <c r="B9035" s="267" t="s">
        <v>9366</v>
      </c>
      <c r="C9035" s="268" t="s">
        <v>1323</v>
      </c>
      <c r="D9035" s="269">
        <v>22.02</v>
      </c>
    </row>
    <row r="9036" spans="1:4">
      <c r="A9036" s="268">
        <v>38939</v>
      </c>
      <c r="B9036" s="267" t="s">
        <v>9367</v>
      </c>
      <c r="C9036" s="268" t="s">
        <v>1323</v>
      </c>
      <c r="D9036" s="269">
        <v>10.69</v>
      </c>
    </row>
    <row r="9037" spans="1:4">
      <c r="A9037" s="268">
        <v>38940</v>
      </c>
      <c r="B9037" s="267" t="s">
        <v>9368</v>
      </c>
      <c r="C9037" s="268" t="s">
        <v>1323</v>
      </c>
      <c r="D9037" s="269">
        <v>16.309999999999999</v>
      </c>
    </row>
    <row r="9038" spans="1:4">
      <c r="A9038" s="268">
        <v>38941</v>
      </c>
      <c r="B9038" s="267" t="s">
        <v>9369</v>
      </c>
      <c r="C9038" s="268" t="s">
        <v>1323</v>
      </c>
      <c r="D9038" s="269">
        <v>19.27</v>
      </c>
    </row>
    <row r="9039" spans="1:4">
      <c r="A9039" s="268">
        <v>38942</v>
      </c>
      <c r="B9039" s="267" t="s">
        <v>9370</v>
      </c>
      <c r="C9039" s="268" t="s">
        <v>1323</v>
      </c>
      <c r="D9039" s="269">
        <v>21.59</v>
      </c>
    </row>
    <row r="9040" spans="1:4">
      <c r="A9040" s="268">
        <v>38987</v>
      </c>
      <c r="B9040" s="267" t="s">
        <v>9371</v>
      </c>
      <c r="C9040" s="268" t="s">
        <v>1323</v>
      </c>
      <c r="D9040" s="269">
        <v>4.5999999999999996</v>
      </c>
    </row>
    <row r="9041" spans="1:4">
      <c r="A9041" s="268">
        <v>38988</v>
      </c>
      <c r="B9041" s="267" t="s">
        <v>9372</v>
      </c>
      <c r="C9041" s="268" t="s">
        <v>1323</v>
      </c>
      <c r="D9041" s="269">
        <v>10.7</v>
      </c>
    </row>
    <row r="9042" spans="1:4">
      <c r="A9042" s="268">
        <v>38989</v>
      </c>
      <c r="B9042" s="267" t="s">
        <v>9373</v>
      </c>
      <c r="C9042" s="268" t="s">
        <v>1323</v>
      </c>
      <c r="D9042" s="269">
        <v>14.21</v>
      </c>
    </row>
    <row r="9043" spans="1:4">
      <c r="A9043" s="268">
        <v>38990</v>
      </c>
      <c r="B9043" s="267" t="s">
        <v>9374</v>
      </c>
      <c r="C9043" s="268" t="s">
        <v>1323</v>
      </c>
      <c r="D9043" s="269">
        <v>37.47</v>
      </c>
    </row>
    <row r="9044" spans="1:4">
      <c r="A9044" s="268">
        <v>38991</v>
      </c>
      <c r="B9044" s="267" t="s">
        <v>9375</v>
      </c>
      <c r="C9044" s="268" t="s">
        <v>1323</v>
      </c>
      <c r="D9044" s="269">
        <v>75.709999999999994</v>
      </c>
    </row>
    <row r="9045" spans="1:4">
      <c r="A9045" s="268">
        <v>38913</v>
      </c>
      <c r="B9045" s="267" t="s">
        <v>9376</v>
      </c>
      <c r="C9045" s="268" t="s">
        <v>1323</v>
      </c>
      <c r="D9045" s="269">
        <v>9.91</v>
      </c>
    </row>
    <row r="9046" spans="1:4">
      <c r="A9046" s="268">
        <v>38914</v>
      </c>
      <c r="B9046" s="267" t="s">
        <v>9377</v>
      </c>
      <c r="C9046" s="268" t="s">
        <v>1323</v>
      </c>
      <c r="D9046" s="269">
        <v>11.5</v>
      </c>
    </row>
    <row r="9047" spans="1:4">
      <c r="A9047" s="268">
        <v>38915</v>
      </c>
      <c r="B9047" s="267" t="s">
        <v>9378</v>
      </c>
      <c r="C9047" s="268" t="s">
        <v>1323</v>
      </c>
      <c r="D9047" s="269">
        <v>19.97</v>
      </c>
    </row>
    <row r="9048" spans="1:4">
      <c r="A9048" s="268">
        <v>38916</v>
      </c>
      <c r="B9048" s="267" t="s">
        <v>9379</v>
      </c>
      <c r="C9048" s="268" t="s">
        <v>1323</v>
      </c>
      <c r="D9048" s="269">
        <v>26.35</v>
      </c>
    </row>
    <row r="9049" spans="1:4">
      <c r="A9049" s="268">
        <v>39300</v>
      </c>
      <c r="B9049" s="267" t="s">
        <v>9380</v>
      </c>
      <c r="C9049" s="268" t="s">
        <v>1323</v>
      </c>
      <c r="D9049" s="269">
        <v>8.9600000000000009</v>
      </c>
    </row>
    <row r="9050" spans="1:4">
      <c r="A9050" s="268">
        <v>39301</v>
      </c>
      <c r="B9050" s="267" t="s">
        <v>9381</v>
      </c>
      <c r="C9050" s="268" t="s">
        <v>1323</v>
      </c>
      <c r="D9050" s="269">
        <v>12.43</v>
      </c>
    </row>
    <row r="9051" spans="1:4">
      <c r="A9051" s="268">
        <v>39302</v>
      </c>
      <c r="B9051" s="267" t="s">
        <v>9382</v>
      </c>
      <c r="C9051" s="268" t="s">
        <v>1323</v>
      </c>
      <c r="D9051" s="269">
        <v>15.62</v>
      </c>
    </row>
    <row r="9052" spans="1:4">
      <c r="A9052" s="268">
        <v>39303</v>
      </c>
      <c r="B9052" s="267" t="s">
        <v>9383</v>
      </c>
      <c r="C9052" s="268" t="s">
        <v>1323</v>
      </c>
      <c r="D9052" s="269">
        <v>27.46</v>
      </c>
    </row>
    <row r="9053" spans="1:4">
      <c r="A9053" s="268">
        <v>38923</v>
      </c>
      <c r="B9053" s="267" t="s">
        <v>9384</v>
      </c>
      <c r="C9053" s="268" t="s">
        <v>1323</v>
      </c>
      <c r="D9053" s="269">
        <v>8.74</v>
      </c>
    </row>
    <row r="9054" spans="1:4">
      <c r="A9054" s="268">
        <v>38925</v>
      </c>
      <c r="B9054" s="267" t="s">
        <v>9385</v>
      </c>
      <c r="C9054" s="268" t="s">
        <v>1323</v>
      </c>
      <c r="D9054" s="269">
        <v>9.4</v>
      </c>
    </row>
    <row r="9055" spans="1:4">
      <c r="A9055" s="268">
        <v>38926</v>
      </c>
      <c r="B9055" s="267" t="s">
        <v>9386</v>
      </c>
      <c r="C9055" s="268" t="s">
        <v>1323</v>
      </c>
      <c r="D9055" s="269">
        <v>13.42</v>
      </c>
    </row>
    <row r="9056" spans="1:4">
      <c r="A9056" s="268">
        <v>38927</v>
      </c>
      <c r="B9056" s="267" t="s">
        <v>9387</v>
      </c>
      <c r="C9056" s="268" t="s">
        <v>1323</v>
      </c>
      <c r="D9056" s="269">
        <v>14.36</v>
      </c>
    </row>
    <row r="9057" spans="1:4">
      <c r="A9057" s="268">
        <v>39304</v>
      </c>
      <c r="B9057" s="267" t="s">
        <v>9388</v>
      </c>
      <c r="C9057" s="268" t="s">
        <v>1323</v>
      </c>
      <c r="D9057" s="269">
        <v>11.06</v>
      </c>
    </row>
    <row r="9058" spans="1:4">
      <c r="A9058" s="268">
        <v>38924</v>
      </c>
      <c r="B9058" s="267" t="s">
        <v>9389</v>
      </c>
      <c r="C9058" s="268" t="s">
        <v>1323</v>
      </c>
      <c r="D9058" s="269">
        <v>15.76</v>
      </c>
    </row>
    <row r="9059" spans="1:4">
      <c r="A9059" s="268">
        <v>39305</v>
      </c>
      <c r="B9059" s="267" t="s">
        <v>9390</v>
      </c>
      <c r="C9059" s="268" t="s">
        <v>1323</v>
      </c>
      <c r="D9059" s="269">
        <v>14.48</v>
      </c>
    </row>
    <row r="9060" spans="1:4">
      <c r="A9060" s="268">
        <v>39306</v>
      </c>
      <c r="B9060" s="267" t="s">
        <v>9391</v>
      </c>
      <c r="C9060" s="268" t="s">
        <v>1323</v>
      </c>
      <c r="D9060" s="269">
        <v>18.12</v>
      </c>
    </row>
    <row r="9061" spans="1:4">
      <c r="A9061" s="268">
        <v>38928</v>
      </c>
      <c r="B9061" s="267" t="s">
        <v>9392</v>
      </c>
      <c r="C9061" s="268" t="s">
        <v>1323</v>
      </c>
      <c r="D9061" s="269">
        <v>15.91</v>
      </c>
    </row>
    <row r="9062" spans="1:4">
      <c r="A9062" s="268">
        <v>38929</v>
      </c>
      <c r="B9062" s="267" t="s">
        <v>9393</v>
      </c>
      <c r="C9062" s="268" t="s">
        <v>1323</v>
      </c>
      <c r="D9062" s="269">
        <v>28.22</v>
      </c>
    </row>
    <row r="9063" spans="1:4">
      <c r="A9063" s="268">
        <v>39307</v>
      </c>
      <c r="B9063" s="267" t="s">
        <v>9394</v>
      </c>
      <c r="C9063" s="268" t="s">
        <v>1323</v>
      </c>
      <c r="D9063" s="269">
        <v>20.85</v>
      </c>
    </row>
    <row r="9064" spans="1:4">
      <c r="A9064" s="268">
        <v>38930</v>
      </c>
      <c r="B9064" s="267" t="s">
        <v>9395</v>
      </c>
      <c r="C9064" s="268" t="s">
        <v>1323</v>
      </c>
      <c r="D9064" s="269">
        <v>35.450000000000003</v>
      </c>
    </row>
    <row r="9065" spans="1:4">
      <c r="A9065" s="268">
        <v>38931</v>
      </c>
      <c r="B9065" s="267" t="s">
        <v>9396</v>
      </c>
      <c r="C9065" s="268" t="s">
        <v>1323</v>
      </c>
      <c r="D9065" s="269">
        <v>8.92</v>
      </c>
    </row>
    <row r="9066" spans="1:4">
      <c r="A9066" s="268">
        <v>38932</v>
      </c>
      <c r="B9066" s="267" t="s">
        <v>9397</v>
      </c>
      <c r="C9066" s="268" t="s">
        <v>1323</v>
      </c>
      <c r="D9066" s="269">
        <v>9.01</v>
      </c>
    </row>
    <row r="9067" spans="1:4">
      <c r="A9067" s="268">
        <v>38934</v>
      </c>
      <c r="B9067" s="267" t="s">
        <v>9398</v>
      </c>
      <c r="C9067" s="268" t="s">
        <v>1323</v>
      </c>
      <c r="D9067" s="269">
        <v>13.32</v>
      </c>
    </row>
    <row r="9068" spans="1:4">
      <c r="A9068" s="268">
        <v>38935</v>
      </c>
      <c r="B9068" s="267" t="s">
        <v>9399</v>
      </c>
      <c r="C9068" s="268" t="s">
        <v>1323</v>
      </c>
      <c r="D9068" s="269">
        <v>14.26</v>
      </c>
    </row>
    <row r="9069" spans="1:4">
      <c r="A9069" s="268">
        <v>38936</v>
      </c>
      <c r="B9069" s="267" t="s">
        <v>9400</v>
      </c>
      <c r="C9069" s="268" t="s">
        <v>1323</v>
      </c>
      <c r="D9069" s="269">
        <v>15.27</v>
      </c>
    </row>
    <row r="9070" spans="1:4">
      <c r="A9070" s="268">
        <v>38937</v>
      </c>
      <c r="B9070" s="267" t="s">
        <v>9401</v>
      </c>
      <c r="C9070" s="268" t="s">
        <v>1323</v>
      </c>
      <c r="D9070" s="269">
        <v>18.61</v>
      </c>
    </row>
    <row r="9071" spans="1:4">
      <c r="A9071" s="268">
        <v>38938</v>
      </c>
      <c r="B9071" s="267" t="s">
        <v>9402</v>
      </c>
      <c r="C9071" s="268" t="s">
        <v>1323</v>
      </c>
      <c r="D9071" s="269">
        <v>27.67</v>
      </c>
    </row>
    <row r="9072" spans="1:4">
      <c r="A9072" s="268">
        <v>3489</v>
      </c>
      <c r="B9072" s="267" t="s">
        <v>9403</v>
      </c>
      <c r="C9072" s="268" t="s">
        <v>1323</v>
      </c>
      <c r="D9072" s="269">
        <v>8.32</v>
      </c>
    </row>
    <row r="9073" spans="1:4">
      <c r="A9073" s="268">
        <v>20151</v>
      </c>
      <c r="B9073" s="267" t="s">
        <v>9404</v>
      </c>
      <c r="C9073" s="268" t="s">
        <v>1323</v>
      </c>
      <c r="D9073" s="269">
        <v>13.12</v>
      </c>
    </row>
    <row r="9074" spans="1:4">
      <c r="A9074" s="268">
        <v>20152</v>
      </c>
      <c r="B9074" s="267" t="s">
        <v>9405</v>
      </c>
      <c r="C9074" s="268" t="s">
        <v>1323</v>
      </c>
      <c r="D9074" s="269">
        <v>45.66</v>
      </c>
    </row>
    <row r="9075" spans="1:4">
      <c r="A9075" s="268">
        <v>20148</v>
      </c>
      <c r="B9075" s="267" t="s">
        <v>9406</v>
      </c>
      <c r="C9075" s="268" t="s">
        <v>1323</v>
      </c>
      <c r="D9075" s="269">
        <v>2.61</v>
      </c>
    </row>
    <row r="9076" spans="1:4">
      <c r="A9076" s="268">
        <v>20149</v>
      </c>
      <c r="B9076" s="267" t="s">
        <v>9407</v>
      </c>
      <c r="C9076" s="268" t="s">
        <v>1323</v>
      </c>
      <c r="D9076" s="269">
        <v>4.04</v>
      </c>
    </row>
    <row r="9077" spans="1:4">
      <c r="A9077" s="268">
        <v>20150</v>
      </c>
      <c r="B9077" s="267" t="s">
        <v>9408</v>
      </c>
      <c r="C9077" s="268" t="s">
        <v>1323</v>
      </c>
      <c r="D9077" s="269">
        <v>9.42</v>
      </c>
    </row>
    <row r="9078" spans="1:4">
      <c r="A9078" s="268">
        <v>20157</v>
      </c>
      <c r="B9078" s="267" t="s">
        <v>9409</v>
      </c>
      <c r="C9078" s="268" t="s">
        <v>1323</v>
      </c>
      <c r="D9078" s="269">
        <v>17.7</v>
      </c>
    </row>
    <row r="9079" spans="1:4">
      <c r="A9079" s="268">
        <v>20158</v>
      </c>
      <c r="B9079" s="267" t="s">
        <v>9410</v>
      </c>
      <c r="C9079" s="268" t="s">
        <v>1323</v>
      </c>
      <c r="D9079" s="269">
        <v>58.82</v>
      </c>
    </row>
    <row r="9080" spans="1:4">
      <c r="A9080" s="268">
        <v>20154</v>
      </c>
      <c r="B9080" s="267" t="s">
        <v>9411</v>
      </c>
      <c r="C9080" s="268" t="s">
        <v>1323</v>
      </c>
      <c r="D9080" s="269">
        <v>3.35</v>
      </c>
    </row>
    <row r="9081" spans="1:4">
      <c r="A9081" s="268">
        <v>20155</v>
      </c>
      <c r="B9081" s="267" t="s">
        <v>9412</v>
      </c>
      <c r="C9081" s="268" t="s">
        <v>1323</v>
      </c>
      <c r="D9081" s="269">
        <v>5.0199999999999996</v>
      </c>
    </row>
    <row r="9082" spans="1:4">
      <c r="A9082" s="268">
        <v>20156</v>
      </c>
      <c r="B9082" s="267" t="s">
        <v>9413</v>
      </c>
      <c r="C9082" s="268" t="s">
        <v>1323</v>
      </c>
      <c r="D9082" s="269">
        <v>11.3</v>
      </c>
    </row>
    <row r="9083" spans="1:4">
      <c r="A9083" s="268">
        <v>3512</v>
      </c>
      <c r="B9083" s="267" t="s">
        <v>9414</v>
      </c>
      <c r="C9083" s="268" t="s">
        <v>1323</v>
      </c>
      <c r="D9083" s="269">
        <v>130.44999999999999</v>
      </c>
    </row>
    <row r="9084" spans="1:4">
      <c r="A9084" s="268">
        <v>3499</v>
      </c>
      <c r="B9084" s="267" t="s">
        <v>9415</v>
      </c>
      <c r="C9084" s="268" t="s">
        <v>1323</v>
      </c>
      <c r="D9084" s="269">
        <v>0.55000000000000004</v>
      </c>
    </row>
    <row r="9085" spans="1:4">
      <c r="A9085" s="268">
        <v>3500</v>
      </c>
      <c r="B9085" s="267" t="s">
        <v>9416</v>
      </c>
      <c r="C9085" s="268" t="s">
        <v>1323</v>
      </c>
      <c r="D9085" s="269">
        <v>0.93</v>
      </c>
    </row>
    <row r="9086" spans="1:4">
      <c r="A9086" s="268">
        <v>3501</v>
      </c>
      <c r="B9086" s="267" t="s">
        <v>9417</v>
      </c>
      <c r="C9086" s="268" t="s">
        <v>1323</v>
      </c>
      <c r="D9086" s="269">
        <v>2.7</v>
      </c>
    </row>
    <row r="9087" spans="1:4">
      <c r="A9087" s="268">
        <v>3502</v>
      </c>
      <c r="B9087" s="267" t="s">
        <v>9418</v>
      </c>
      <c r="C9087" s="268" t="s">
        <v>1323</v>
      </c>
      <c r="D9087" s="269">
        <v>3.85</v>
      </c>
    </row>
    <row r="9088" spans="1:4">
      <c r="A9088" s="268">
        <v>3503</v>
      </c>
      <c r="B9088" s="267" t="s">
        <v>9419</v>
      </c>
      <c r="C9088" s="268" t="s">
        <v>1323</v>
      </c>
      <c r="D9088" s="269">
        <v>4.6100000000000003</v>
      </c>
    </row>
    <row r="9089" spans="1:4">
      <c r="A9089" s="268">
        <v>3477</v>
      </c>
      <c r="B9089" s="267" t="s">
        <v>9420</v>
      </c>
      <c r="C9089" s="268" t="s">
        <v>1323</v>
      </c>
      <c r="D9089" s="269">
        <v>17.850000000000001</v>
      </c>
    </row>
    <row r="9090" spans="1:4">
      <c r="A9090" s="268">
        <v>3478</v>
      </c>
      <c r="B9090" s="267" t="s">
        <v>9421</v>
      </c>
      <c r="C9090" s="268" t="s">
        <v>1323</v>
      </c>
      <c r="D9090" s="269">
        <v>41.03</v>
      </c>
    </row>
    <row r="9091" spans="1:4">
      <c r="A9091" s="268">
        <v>3525</v>
      </c>
      <c r="B9091" s="267" t="s">
        <v>9422</v>
      </c>
      <c r="C9091" s="268" t="s">
        <v>1323</v>
      </c>
      <c r="D9091" s="269">
        <v>48.68</v>
      </c>
    </row>
    <row r="9092" spans="1:4">
      <c r="A9092" s="268">
        <v>3511</v>
      </c>
      <c r="B9092" s="267" t="s">
        <v>9423</v>
      </c>
      <c r="C9092" s="268" t="s">
        <v>1323</v>
      </c>
      <c r="D9092" s="269">
        <v>57.12</v>
      </c>
    </row>
    <row r="9093" spans="1:4">
      <c r="A9093" s="268">
        <v>38917</v>
      </c>
      <c r="B9093" s="267" t="s">
        <v>9424</v>
      </c>
      <c r="C9093" s="268" t="s">
        <v>1323</v>
      </c>
      <c r="D9093" s="269">
        <v>8.5399999999999991</v>
      </c>
    </row>
    <row r="9094" spans="1:4">
      <c r="A9094" s="268">
        <v>38919</v>
      </c>
      <c r="B9094" s="267" t="s">
        <v>9425</v>
      </c>
      <c r="C9094" s="268" t="s">
        <v>1323</v>
      </c>
      <c r="D9094" s="269">
        <v>12.7</v>
      </c>
    </row>
    <row r="9095" spans="1:4">
      <c r="A9095" s="268">
        <v>38922</v>
      </c>
      <c r="B9095" s="267" t="s">
        <v>9426</v>
      </c>
      <c r="C9095" s="268" t="s">
        <v>1323</v>
      </c>
      <c r="D9095" s="269">
        <v>16.420000000000002</v>
      </c>
    </row>
    <row r="9096" spans="1:4">
      <c r="A9096" s="268">
        <v>38921</v>
      </c>
      <c r="B9096" s="267" t="s">
        <v>9427</v>
      </c>
      <c r="C9096" s="268" t="s">
        <v>1323</v>
      </c>
      <c r="D9096" s="269">
        <v>20.3</v>
      </c>
    </row>
    <row r="9097" spans="1:4">
      <c r="A9097" s="268">
        <v>38918</v>
      </c>
      <c r="B9097" s="267" t="s">
        <v>9428</v>
      </c>
      <c r="C9097" s="268" t="s">
        <v>1323</v>
      </c>
      <c r="D9097" s="269">
        <v>19.29</v>
      </c>
    </row>
    <row r="9098" spans="1:4">
      <c r="A9098" s="268">
        <v>38920</v>
      </c>
      <c r="B9098" s="267" t="s">
        <v>9429</v>
      </c>
      <c r="C9098" s="268" t="s">
        <v>1323</v>
      </c>
      <c r="D9098" s="269">
        <v>24.11</v>
      </c>
    </row>
    <row r="9099" spans="1:4">
      <c r="A9099" s="268">
        <v>3104</v>
      </c>
      <c r="B9099" s="267" t="s">
        <v>9430</v>
      </c>
      <c r="C9099" s="268" t="s">
        <v>1331</v>
      </c>
      <c r="D9099" s="269">
        <v>362.53</v>
      </c>
    </row>
    <row r="9100" spans="1:4">
      <c r="A9100" s="268">
        <v>12032</v>
      </c>
      <c r="B9100" s="267" t="s">
        <v>9431</v>
      </c>
      <c r="C9100" s="268" t="s">
        <v>1325</v>
      </c>
      <c r="D9100" s="269">
        <v>43.69</v>
      </c>
    </row>
    <row r="9101" spans="1:4">
      <c r="A9101" s="268">
        <v>12030</v>
      </c>
      <c r="B9101" s="267" t="s">
        <v>9432</v>
      </c>
      <c r="C9101" s="268" t="s">
        <v>1325</v>
      </c>
      <c r="D9101" s="269">
        <v>41.05</v>
      </c>
    </row>
    <row r="9102" spans="1:4">
      <c r="A9102" s="268">
        <v>10908</v>
      </c>
      <c r="B9102" s="267" t="s">
        <v>9433</v>
      </c>
      <c r="C9102" s="268" t="s">
        <v>1323</v>
      </c>
      <c r="D9102" s="269">
        <v>9.91</v>
      </c>
    </row>
    <row r="9103" spans="1:4">
      <c r="A9103" s="268">
        <v>10909</v>
      </c>
      <c r="B9103" s="267" t="s">
        <v>9434</v>
      </c>
      <c r="C9103" s="268" t="s">
        <v>1323</v>
      </c>
      <c r="D9103" s="269">
        <v>15.81</v>
      </c>
    </row>
    <row r="9104" spans="1:4">
      <c r="A9104" s="268">
        <v>3669</v>
      </c>
      <c r="B9104" s="267" t="s">
        <v>9435</v>
      </c>
      <c r="C9104" s="268" t="s">
        <v>1323</v>
      </c>
      <c r="D9104" s="269">
        <v>6.77</v>
      </c>
    </row>
    <row r="9105" spans="1:4">
      <c r="A9105" s="268">
        <v>20138</v>
      </c>
      <c r="B9105" s="267" t="s">
        <v>9436</v>
      </c>
      <c r="C9105" s="268" t="s">
        <v>1323</v>
      </c>
      <c r="D9105" s="269">
        <v>33.659999999999997</v>
      </c>
    </row>
    <row r="9106" spans="1:4">
      <c r="A9106" s="268">
        <v>20139</v>
      </c>
      <c r="B9106" s="267" t="s">
        <v>9437</v>
      </c>
      <c r="C9106" s="268" t="s">
        <v>1323</v>
      </c>
      <c r="D9106" s="269">
        <v>56.54</v>
      </c>
    </row>
    <row r="9107" spans="1:4">
      <c r="A9107" s="268">
        <v>3668</v>
      </c>
      <c r="B9107" s="267" t="s">
        <v>9438</v>
      </c>
      <c r="C9107" s="268" t="s">
        <v>1323</v>
      </c>
      <c r="D9107" s="269">
        <v>22.42</v>
      </c>
    </row>
    <row r="9108" spans="1:4">
      <c r="A9108" s="268">
        <v>3656</v>
      </c>
      <c r="B9108" s="267" t="s">
        <v>9439</v>
      </c>
      <c r="C9108" s="268" t="s">
        <v>1323</v>
      </c>
      <c r="D9108" s="269">
        <v>11.11</v>
      </c>
    </row>
    <row r="9109" spans="1:4">
      <c r="A9109" s="268">
        <v>10911</v>
      </c>
      <c r="B9109" s="267" t="s">
        <v>9440</v>
      </c>
      <c r="C9109" s="268" t="s">
        <v>1323</v>
      </c>
      <c r="D9109" s="269">
        <v>12.33</v>
      </c>
    </row>
    <row r="9110" spans="1:4">
      <c r="A9110" s="268">
        <v>3654</v>
      </c>
      <c r="B9110" s="267" t="s">
        <v>9441</v>
      </c>
      <c r="C9110" s="268" t="s">
        <v>1323</v>
      </c>
      <c r="D9110" s="269">
        <v>2.89</v>
      </c>
    </row>
    <row r="9111" spans="1:4">
      <c r="A9111" s="268">
        <v>3664</v>
      </c>
      <c r="B9111" s="267" t="s">
        <v>9442</v>
      </c>
      <c r="C9111" s="268" t="s">
        <v>1323</v>
      </c>
      <c r="D9111" s="269">
        <v>3.59</v>
      </c>
    </row>
    <row r="9112" spans="1:4">
      <c r="A9112" s="268">
        <v>3657</v>
      </c>
      <c r="B9112" s="267" t="s">
        <v>9443</v>
      </c>
      <c r="C9112" s="268" t="s">
        <v>1323</v>
      </c>
      <c r="D9112" s="269">
        <v>3.87</v>
      </c>
    </row>
    <row r="9113" spans="1:4">
      <c r="A9113" s="268">
        <v>12625</v>
      </c>
      <c r="B9113" s="267" t="s">
        <v>9444</v>
      </c>
      <c r="C9113" s="268" t="s">
        <v>1323</v>
      </c>
      <c r="D9113" s="269">
        <v>9.4700000000000006</v>
      </c>
    </row>
    <row r="9114" spans="1:4">
      <c r="A9114" s="268">
        <v>20136</v>
      </c>
      <c r="B9114" s="267" t="s">
        <v>9445</v>
      </c>
      <c r="C9114" s="268" t="s">
        <v>1323</v>
      </c>
      <c r="D9114" s="269">
        <v>75.95</v>
      </c>
    </row>
    <row r="9115" spans="1:4">
      <c r="A9115" s="268">
        <v>20144</v>
      </c>
      <c r="B9115" s="267" t="s">
        <v>9446</v>
      </c>
      <c r="C9115" s="268" t="s">
        <v>1323</v>
      </c>
      <c r="D9115" s="269">
        <v>33.36</v>
      </c>
    </row>
    <row r="9116" spans="1:4">
      <c r="A9116" s="268">
        <v>20143</v>
      </c>
      <c r="B9116" s="267" t="s">
        <v>9447</v>
      </c>
      <c r="C9116" s="268" t="s">
        <v>1323</v>
      </c>
      <c r="D9116" s="269">
        <v>31.16</v>
      </c>
    </row>
    <row r="9117" spans="1:4">
      <c r="A9117" s="268">
        <v>20145</v>
      </c>
      <c r="B9117" s="267" t="s">
        <v>9448</v>
      </c>
      <c r="C9117" s="268" t="s">
        <v>1323</v>
      </c>
      <c r="D9117" s="269">
        <v>88.42</v>
      </c>
    </row>
    <row r="9118" spans="1:4">
      <c r="A9118" s="268">
        <v>20146</v>
      </c>
      <c r="B9118" s="267" t="s">
        <v>9449</v>
      </c>
      <c r="C9118" s="268" t="s">
        <v>1323</v>
      </c>
      <c r="D9118" s="269">
        <v>99.71</v>
      </c>
    </row>
    <row r="9119" spans="1:4">
      <c r="A9119" s="268">
        <v>20140</v>
      </c>
      <c r="B9119" s="267" t="s">
        <v>9450</v>
      </c>
      <c r="C9119" s="268" t="s">
        <v>1323</v>
      </c>
      <c r="D9119" s="269">
        <v>3.97</v>
      </c>
    </row>
    <row r="9120" spans="1:4">
      <c r="A9120" s="268">
        <v>20141</v>
      </c>
      <c r="B9120" s="267" t="s">
        <v>9451</v>
      </c>
      <c r="C9120" s="268" t="s">
        <v>1323</v>
      </c>
      <c r="D9120" s="269">
        <v>6.97</v>
      </c>
    </row>
    <row r="9121" spans="1:4">
      <c r="A9121" s="268">
        <v>20142</v>
      </c>
      <c r="B9121" s="267" t="s">
        <v>9452</v>
      </c>
      <c r="C9121" s="268" t="s">
        <v>1323</v>
      </c>
      <c r="D9121" s="269">
        <v>21.32</v>
      </c>
    </row>
    <row r="9122" spans="1:4">
      <c r="A9122" s="268">
        <v>3659</v>
      </c>
      <c r="B9122" s="267" t="s">
        <v>9453</v>
      </c>
      <c r="C9122" s="268" t="s">
        <v>1323</v>
      </c>
      <c r="D9122" s="269">
        <v>9.25</v>
      </c>
    </row>
    <row r="9123" spans="1:4">
      <c r="A9123" s="268">
        <v>3660</v>
      </c>
      <c r="B9123" s="267" t="s">
        <v>9454</v>
      </c>
      <c r="C9123" s="268" t="s">
        <v>1323</v>
      </c>
      <c r="D9123" s="269">
        <v>13.33</v>
      </c>
    </row>
    <row r="9124" spans="1:4">
      <c r="A9124" s="268">
        <v>3662</v>
      </c>
      <c r="B9124" s="267" t="s">
        <v>9455</v>
      </c>
      <c r="C9124" s="268" t="s">
        <v>1323</v>
      </c>
      <c r="D9124" s="269">
        <v>5.03</v>
      </c>
    </row>
    <row r="9125" spans="1:4">
      <c r="A9125" s="268">
        <v>3661</v>
      </c>
      <c r="B9125" s="267" t="s">
        <v>9456</v>
      </c>
      <c r="C9125" s="268" t="s">
        <v>1323</v>
      </c>
      <c r="D9125" s="269">
        <v>7.41</v>
      </c>
    </row>
    <row r="9126" spans="1:4">
      <c r="A9126" s="268">
        <v>3658</v>
      </c>
      <c r="B9126" s="267" t="s">
        <v>9457</v>
      </c>
      <c r="C9126" s="268" t="s">
        <v>1323</v>
      </c>
      <c r="D9126" s="269">
        <v>9.43</v>
      </c>
    </row>
    <row r="9127" spans="1:4">
      <c r="A9127" s="268">
        <v>3670</v>
      </c>
      <c r="B9127" s="267" t="s">
        <v>9458</v>
      </c>
      <c r="C9127" s="268" t="s">
        <v>1323</v>
      </c>
      <c r="D9127" s="269">
        <v>12.3</v>
      </c>
    </row>
    <row r="9128" spans="1:4">
      <c r="A9128" s="268">
        <v>3666</v>
      </c>
      <c r="B9128" s="267" t="s">
        <v>9459</v>
      </c>
      <c r="C9128" s="268" t="s">
        <v>1323</v>
      </c>
      <c r="D9128" s="269">
        <v>2.08</v>
      </c>
    </row>
    <row r="9129" spans="1:4">
      <c r="A9129" s="268">
        <v>14157</v>
      </c>
      <c r="B9129" s="267" t="s">
        <v>9460</v>
      </c>
      <c r="C9129" s="268" t="s">
        <v>1323</v>
      </c>
      <c r="D9129" s="269">
        <v>0.79</v>
      </c>
    </row>
    <row r="9130" spans="1:4">
      <c r="A9130" s="268">
        <v>3653</v>
      </c>
      <c r="B9130" s="267" t="s">
        <v>9461</v>
      </c>
      <c r="C9130" s="268" t="s">
        <v>1323</v>
      </c>
      <c r="D9130" s="269">
        <v>64.12</v>
      </c>
    </row>
    <row r="9131" spans="1:4">
      <c r="A9131" s="268">
        <v>3649</v>
      </c>
      <c r="B9131" s="267" t="s">
        <v>9462</v>
      </c>
      <c r="C9131" s="268" t="s">
        <v>1323</v>
      </c>
      <c r="D9131" s="269">
        <v>132.82</v>
      </c>
    </row>
    <row r="9132" spans="1:4">
      <c r="A9132" s="268">
        <v>42696</v>
      </c>
      <c r="B9132" s="267" t="s">
        <v>12807</v>
      </c>
      <c r="C9132" s="268" t="s">
        <v>1323</v>
      </c>
      <c r="D9132" s="269">
        <v>371.61</v>
      </c>
    </row>
    <row r="9133" spans="1:4">
      <c r="A9133" s="268">
        <v>42697</v>
      </c>
      <c r="B9133" s="267" t="s">
        <v>12808</v>
      </c>
      <c r="C9133" s="268" t="s">
        <v>1323</v>
      </c>
      <c r="D9133" s="269">
        <v>559.66</v>
      </c>
    </row>
    <row r="9134" spans="1:4">
      <c r="A9134" s="268">
        <v>42698</v>
      </c>
      <c r="B9134" s="267" t="s">
        <v>12809</v>
      </c>
      <c r="C9134" s="268" t="s">
        <v>1323</v>
      </c>
      <c r="D9134" s="269">
        <v>779.59</v>
      </c>
    </row>
    <row r="9135" spans="1:4">
      <c r="A9135" s="268">
        <v>39875</v>
      </c>
      <c r="B9135" s="267" t="s">
        <v>9463</v>
      </c>
      <c r="C9135" s="268" t="s">
        <v>1323</v>
      </c>
      <c r="D9135" s="269">
        <v>362.83</v>
      </c>
    </row>
    <row r="9136" spans="1:4">
      <c r="A9136" s="268">
        <v>39876</v>
      </c>
      <c r="B9136" s="267" t="s">
        <v>9464</v>
      </c>
      <c r="C9136" s="268" t="s">
        <v>1323</v>
      </c>
      <c r="D9136" s="269">
        <v>454.26</v>
      </c>
    </row>
    <row r="9137" spans="1:4">
      <c r="A9137" s="268">
        <v>39877</v>
      </c>
      <c r="B9137" s="267" t="s">
        <v>9465</v>
      </c>
      <c r="C9137" s="268" t="s">
        <v>1323</v>
      </c>
      <c r="D9137" s="269">
        <v>630.04</v>
      </c>
    </row>
    <row r="9138" spans="1:4">
      <c r="A9138" s="268">
        <v>39878</v>
      </c>
      <c r="B9138" s="267" t="s">
        <v>9466</v>
      </c>
      <c r="C9138" s="268" t="s">
        <v>1323</v>
      </c>
      <c r="D9138" s="269">
        <v>832.18</v>
      </c>
    </row>
    <row r="9139" spans="1:4">
      <c r="A9139" s="268">
        <v>39872</v>
      </c>
      <c r="B9139" s="267" t="s">
        <v>9467</v>
      </c>
      <c r="C9139" s="268" t="s">
        <v>1323</v>
      </c>
      <c r="D9139" s="269">
        <v>248.82</v>
      </c>
    </row>
    <row r="9140" spans="1:4">
      <c r="A9140" s="268">
        <v>39873</v>
      </c>
      <c r="B9140" s="267" t="s">
        <v>9468</v>
      </c>
      <c r="C9140" s="268" t="s">
        <v>1323</v>
      </c>
      <c r="D9140" s="269">
        <v>288.61</v>
      </c>
    </row>
    <row r="9141" spans="1:4">
      <c r="A9141" s="268">
        <v>39874</v>
      </c>
      <c r="B9141" s="267" t="s">
        <v>9469</v>
      </c>
      <c r="C9141" s="268" t="s">
        <v>1323</v>
      </c>
      <c r="D9141" s="269">
        <v>317</v>
      </c>
    </row>
    <row r="9142" spans="1:4">
      <c r="A9142" s="268">
        <v>3674</v>
      </c>
      <c r="B9142" s="267" t="s">
        <v>9470</v>
      </c>
      <c r="C9142" s="268" t="s">
        <v>1327</v>
      </c>
      <c r="D9142" s="269">
        <v>60.39</v>
      </c>
    </row>
    <row r="9143" spans="1:4">
      <c r="A9143" s="268">
        <v>3681</v>
      </c>
      <c r="B9143" s="267" t="s">
        <v>9471</v>
      </c>
      <c r="C9143" s="268" t="s">
        <v>1327</v>
      </c>
      <c r="D9143" s="269">
        <v>89.85</v>
      </c>
    </row>
    <row r="9144" spans="1:4">
      <c r="A9144" s="268">
        <v>3676</v>
      </c>
      <c r="B9144" s="267" t="s">
        <v>9472</v>
      </c>
      <c r="C9144" s="268" t="s">
        <v>1327</v>
      </c>
      <c r="D9144" s="269">
        <v>338.14</v>
      </c>
    </row>
    <row r="9145" spans="1:4">
      <c r="A9145" s="268">
        <v>3679</v>
      </c>
      <c r="B9145" s="267" t="s">
        <v>9473</v>
      </c>
      <c r="C9145" s="268" t="s">
        <v>1327</v>
      </c>
      <c r="D9145" s="269">
        <v>279.75</v>
      </c>
    </row>
    <row r="9146" spans="1:4">
      <c r="A9146" s="268">
        <v>3672</v>
      </c>
      <c r="B9146" s="267" t="s">
        <v>9474</v>
      </c>
      <c r="C9146" s="268" t="s">
        <v>1327</v>
      </c>
      <c r="D9146" s="269">
        <v>0.95</v>
      </c>
    </row>
    <row r="9147" spans="1:4">
      <c r="A9147" s="268">
        <v>3671</v>
      </c>
      <c r="B9147" s="267" t="s">
        <v>9475</v>
      </c>
      <c r="C9147" s="268" t="s">
        <v>1327</v>
      </c>
      <c r="D9147" s="269">
        <v>0.9</v>
      </c>
    </row>
    <row r="9148" spans="1:4">
      <c r="A9148" s="268">
        <v>3673</v>
      </c>
      <c r="B9148" s="267" t="s">
        <v>9476</v>
      </c>
      <c r="C9148" s="268" t="s">
        <v>1327</v>
      </c>
      <c r="D9148" s="269">
        <v>1.41</v>
      </c>
    </row>
    <row r="9149" spans="1:4">
      <c r="A9149" s="268">
        <v>38394</v>
      </c>
      <c r="B9149" s="267" t="s">
        <v>9477</v>
      </c>
      <c r="C9149" s="268" t="s">
        <v>1323</v>
      </c>
      <c r="D9149" s="269">
        <v>242.69</v>
      </c>
    </row>
    <row r="9150" spans="1:4">
      <c r="A9150" s="268">
        <v>3729</v>
      </c>
      <c r="B9150" s="267" t="s">
        <v>12810</v>
      </c>
      <c r="C9150" s="268" t="s">
        <v>1323</v>
      </c>
      <c r="D9150" s="269">
        <v>48.44</v>
      </c>
    </row>
    <row r="9151" spans="1:4">
      <c r="A9151" s="268">
        <v>39357</v>
      </c>
      <c r="B9151" s="267" t="s">
        <v>9478</v>
      </c>
      <c r="C9151" s="268" t="s">
        <v>1323</v>
      </c>
      <c r="D9151" s="269">
        <v>77.59</v>
      </c>
    </row>
    <row r="9152" spans="1:4">
      <c r="A9152" s="268">
        <v>39358</v>
      </c>
      <c r="B9152" s="267" t="s">
        <v>9479</v>
      </c>
      <c r="C9152" s="268" t="s">
        <v>1323</v>
      </c>
      <c r="D9152" s="269">
        <v>85.08</v>
      </c>
    </row>
    <row r="9153" spans="1:4">
      <c r="A9153" s="268">
        <v>39356</v>
      </c>
      <c r="B9153" s="267" t="s">
        <v>9480</v>
      </c>
      <c r="C9153" s="268" t="s">
        <v>1323</v>
      </c>
      <c r="D9153" s="269">
        <v>145.15</v>
      </c>
    </row>
    <row r="9154" spans="1:4">
      <c r="A9154" s="268">
        <v>39355</v>
      </c>
      <c r="B9154" s="267" t="s">
        <v>9481</v>
      </c>
      <c r="C9154" s="268" t="s">
        <v>1323</v>
      </c>
      <c r="D9154" s="269">
        <v>124.9</v>
      </c>
    </row>
    <row r="9155" spans="1:4">
      <c r="A9155" s="268">
        <v>39353</v>
      </c>
      <c r="B9155" s="267" t="s">
        <v>9482</v>
      </c>
      <c r="C9155" s="268" t="s">
        <v>1323</v>
      </c>
      <c r="D9155" s="269">
        <v>171.28</v>
      </c>
    </row>
    <row r="9156" spans="1:4">
      <c r="A9156" s="268">
        <v>39354</v>
      </c>
      <c r="B9156" s="267" t="s">
        <v>9483</v>
      </c>
      <c r="C9156" s="268" t="s">
        <v>1323</v>
      </c>
      <c r="D9156" s="269">
        <v>170.71</v>
      </c>
    </row>
    <row r="9157" spans="1:4">
      <c r="A9157" s="268">
        <v>39398</v>
      </c>
      <c r="B9157" s="267" t="s">
        <v>9484</v>
      </c>
      <c r="C9157" s="268" t="s">
        <v>1323</v>
      </c>
      <c r="D9157" s="269">
        <v>113.1</v>
      </c>
    </row>
    <row r="9158" spans="1:4">
      <c r="A9158" s="268">
        <v>13343</v>
      </c>
      <c r="B9158" s="267" t="s">
        <v>9485</v>
      </c>
      <c r="C9158" s="268" t="s">
        <v>1323</v>
      </c>
      <c r="D9158" s="269">
        <v>31.11</v>
      </c>
    </row>
    <row r="9159" spans="1:4">
      <c r="A9159" s="268">
        <v>12118</v>
      </c>
      <c r="B9159" s="267" t="s">
        <v>9486</v>
      </c>
      <c r="C9159" s="268" t="s">
        <v>1323</v>
      </c>
      <c r="D9159" s="269">
        <v>17.21</v>
      </c>
    </row>
    <row r="9160" spans="1:4">
      <c r="A9160" s="268">
        <v>39482</v>
      </c>
      <c r="B9160" s="267" t="s">
        <v>9487</v>
      </c>
      <c r="C9160" s="268" t="s">
        <v>1323</v>
      </c>
      <c r="D9160" s="269">
        <v>444.02</v>
      </c>
    </row>
    <row r="9161" spans="1:4">
      <c r="A9161" s="268">
        <v>39486</v>
      </c>
      <c r="B9161" s="267" t="s">
        <v>9488</v>
      </c>
      <c r="C9161" s="268" t="s">
        <v>1323</v>
      </c>
      <c r="D9161" s="269">
        <v>391.2</v>
      </c>
    </row>
    <row r="9162" spans="1:4">
      <c r="A9162" s="268">
        <v>39483</v>
      </c>
      <c r="B9162" s="267" t="s">
        <v>9489</v>
      </c>
      <c r="C9162" s="268" t="s">
        <v>1323</v>
      </c>
      <c r="D9162" s="269">
        <v>423.49</v>
      </c>
    </row>
    <row r="9163" spans="1:4">
      <c r="A9163" s="268">
        <v>39487</v>
      </c>
      <c r="B9163" s="267" t="s">
        <v>9490</v>
      </c>
      <c r="C9163" s="268" t="s">
        <v>1323</v>
      </c>
      <c r="D9163" s="269">
        <v>395.24</v>
      </c>
    </row>
    <row r="9164" spans="1:4">
      <c r="A9164" s="268">
        <v>39484</v>
      </c>
      <c r="B9164" s="267" t="s">
        <v>9491</v>
      </c>
      <c r="C9164" s="268" t="s">
        <v>1323</v>
      </c>
      <c r="D9164" s="269">
        <v>427.53</v>
      </c>
    </row>
    <row r="9165" spans="1:4">
      <c r="A9165" s="268">
        <v>39488</v>
      </c>
      <c r="B9165" s="267" t="s">
        <v>9492</v>
      </c>
      <c r="C9165" s="268" t="s">
        <v>1323</v>
      </c>
      <c r="D9165" s="269">
        <v>399.27</v>
      </c>
    </row>
    <row r="9166" spans="1:4">
      <c r="A9166" s="268">
        <v>39485</v>
      </c>
      <c r="B9166" s="267" t="s">
        <v>9493</v>
      </c>
      <c r="C9166" s="268" t="s">
        <v>1323</v>
      </c>
      <c r="D9166" s="269">
        <v>447.74</v>
      </c>
    </row>
    <row r="9167" spans="1:4">
      <c r="A9167" s="268">
        <v>39489</v>
      </c>
      <c r="B9167" s="267" t="s">
        <v>9494</v>
      </c>
      <c r="C9167" s="268" t="s">
        <v>1323</v>
      </c>
      <c r="D9167" s="269">
        <v>419.48</v>
      </c>
    </row>
    <row r="9168" spans="1:4">
      <c r="A9168" s="268">
        <v>39494</v>
      </c>
      <c r="B9168" s="267" t="s">
        <v>9495</v>
      </c>
      <c r="C9168" s="268" t="s">
        <v>1323</v>
      </c>
      <c r="D9168" s="269">
        <v>427.88</v>
      </c>
    </row>
    <row r="9169" spans="1:4">
      <c r="A9169" s="268">
        <v>39490</v>
      </c>
      <c r="B9169" s="267" t="s">
        <v>9496</v>
      </c>
      <c r="C9169" s="268" t="s">
        <v>1323</v>
      </c>
      <c r="D9169" s="269">
        <v>485.03</v>
      </c>
    </row>
    <row r="9170" spans="1:4">
      <c r="A9170" s="268">
        <v>39495</v>
      </c>
      <c r="B9170" s="267" t="s">
        <v>9497</v>
      </c>
      <c r="C9170" s="268" t="s">
        <v>1323</v>
      </c>
      <c r="D9170" s="269">
        <v>444.02</v>
      </c>
    </row>
    <row r="9171" spans="1:4">
      <c r="A9171" s="268">
        <v>39491</v>
      </c>
      <c r="B9171" s="267" t="s">
        <v>9498</v>
      </c>
      <c r="C9171" s="268" t="s">
        <v>1323</v>
      </c>
      <c r="D9171" s="269">
        <v>500.53</v>
      </c>
    </row>
    <row r="9172" spans="1:4">
      <c r="A9172" s="268">
        <v>39496</v>
      </c>
      <c r="B9172" s="267" t="s">
        <v>9499</v>
      </c>
      <c r="C9172" s="268" t="s">
        <v>1323</v>
      </c>
      <c r="D9172" s="269">
        <v>460.01</v>
      </c>
    </row>
    <row r="9173" spans="1:4">
      <c r="A9173" s="268">
        <v>39492</v>
      </c>
      <c r="B9173" s="267" t="s">
        <v>9500</v>
      </c>
      <c r="C9173" s="268" t="s">
        <v>1323</v>
      </c>
      <c r="D9173" s="269">
        <v>503.6</v>
      </c>
    </row>
    <row r="9174" spans="1:4">
      <c r="A9174" s="268">
        <v>39497</v>
      </c>
      <c r="B9174" s="267" t="s">
        <v>9501</v>
      </c>
      <c r="C9174" s="268" t="s">
        <v>1323</v>
      </c>
      <c r="D9174" s="269">
        <v>476.15</v>
      </c>
    </row>
    <row r="9175" spans="1:4">
      <c r="A9175" s="268">
        <v>39493</v>
      </c>
      <c r="B9175" s="267" t="s">
        <v>9502</v>
      </c>
      <c r="C9175" s="268" t="s">
        <v>1323</v>
      </c>
      <c r="D9175" s="269">
        <v>532.83000000000004</v>
      </c>
    </row>
    <row r="9176" spans="1:4">
      <c r="A9176" s="268">
        <v>39500</v>
      </c>
      <c r="B9176" s="267" t="s">
        <v>9503</v>
      </c>
      <c r="C9176" s="268" t="s">
        <v>1323</v>
      </c>
      <c r="D9176" s="269">
        <v>534.57000000000005</v>
      </c>
    </row>
    <row r="9177" spans="1:4">
      <c r="A9177" s="268">
        <v>39498</v>
      </c>
      <c r="B9177" s="267" t="s">
        <v>9504</v>
      </c>
      <c r="C9177" s="268" t="s">
        <v>1323</v>
      </c>
      <c r="D9177" s="269">
        <v>594.42999999999995</v>
      </c>
    </row>
    <row r="9178" spans="1:4">
      <c r="A9178" s="268">
        <v>39501</v>
      </c>
      <c r="B9178" s="267" t="s">
        <v>9505</v>
      </c>
      <c r="C9178" s="268" t="s">
        <v>1323</v>
      </c>
      <c r="D9178" s="269">
        <v>548.49</v>
      </c>
    </row>
    <row r="9179" spans="1:4">
      <c r="A9179" s="268">
        <v>39499</v>
      </c>
      <c r="B9179" s="267" t="s">
        <v>9506</v>
      </c>
      <c r="C9179" s="268" t="s">
        <v>1323</v>
      </c>
      <c r="D9179" s="269">
        <v>644.84</v>
      </c>
    </row>
    <row r="9180" spans="1:4">
      <c r="A9180" s="268">
        <v>3733</v>
      </c>
      <c r="B9180" s="267" t="s">
        <v>9507</v>
      </c>
      <c r="C9180" s="268" t="s">
        <v>1328</v>
      </c>
      <c r="D9180" s="269">
        <v>48.75</v>
      </c>
    </row>
    <row r="9181" spans="1:4">
      <c r="A9181" s="268">
        <v>3731</v>
      </c>
      <c r="B9181" s="267" t="s">
        <v>9508</v>
      </c>
      <c r="C9181" s="268" t="s">
        <v>1328</v>
      </c>
      <c r="D9181" s="269">
        <v>45.25</v>
      </c>
    </row>
    <row r="9182" spans="1:4">
      <c r="A9182" s="268">
        <v>38137</v>
      </c>
      <c r="B9182" s="267" t="s">
        <v>9509</v>
      </c>
      <c r="C9182" s="268" t="s">
        <v>1328</v>
      </c>
      <c r="D9182" s="269">
        <v>45.51</v>
      </c>
    </row>
    <row r="9183" spans="1:4">
      <c r="A9183" s="268">
        <v>38135</v>
      </c>
      <c r="B9183" s="267" t="s">
        <v>9510</v>
      </c>
      <c r="C9183" s="268" t="s">
        <v>1328</v>
      </c>
      <c r="D9183" s="269">
        <v>57.7</v>
      </c>
    </row>
    <row r="9184" spans="1:4">
      <c r="A9184" s="268">
        <v>38138</v>
      </c>
      <c r="B9184" s="267" t="s">
        <v>9511</v>
      </c>
      <c r="C9184" s="268" t="s">
        <v>1328</v>
      </c>
      <c r="D9184" s="269">
        <v>44.69</v>
      </c>
    </row>
    <row r="9185" spans="1:4">
      <c r="A9185" s="268">
        <v>3736</v>
      </c>
      <c r="B9185" s="267" t="s">
        <v>9512</v>
      </c>
      <c r="C9185" s="268" t="s">
        <v>1328</v>
      </c>
      <c r="D9185" s="269">
        <v>44.5</v>
      </c>
    </row>
    <row r="9186" spans="1:4">
      <c r="A9186" s="268">
        <v>3741</v>
      </c>
      <c r="B9186" s="267" t="s">
        <v>9513</v>
      </c>
      <c r="C9186" s="268" t="s">
        <v>1328</v>
      </c>
      <c r="D9186" s="269">
        <v>46.38</v>
      </c>
    </row>
    <row r="9187" spans="1:4">
      <c r="A9187" s="268">
        <v>3745</v>
      </c>
      <c r="B9187" s="267" t="s">
        <v>9514</v>
      </c>
      <c r="C9187" s="268" t="s">
        <v>1328</v>
      </c>
      <c r="D9187" s="269">
        <v>50.01</v>
      </c>
    </row>
    <row r="9188" spans="1:4">
      <c r="A9188" s="268">
        <v>3743</v>
      </c>
      <c r="B9188" s="267" t="s">
        <v>9515</v>
      </c>
      <c r="C9188" s="268" t="s">
        <v>1328</v>
      </c>
      <c r="D9188" s="269">
        <v>46.22</v>
      </c>
    </row>
    <row r="9189" spans="1:4">
      <c r="A9189" s="268">
        <v>3744</v>
      </c>
      <c r="B9189" s="267" t="s">
        <v>9516</v>
      </c>
      <c r="C9189" s="268" t="s">
        <v>1328</v>
      </c>
      <c r="D9189" s="269">
        <v>50.88</v>
      </c>
    </row>
    <row r="9190" spans="1:4">
      <c r="A9190" s="268">
        <v>3739</v>
      </c>
      <c r="B9190" s="267" t="s">
        <v>9517</v>
      </c>
      <c r="C9190" s="268" t="s">
        <v>1328</v>
      </c>
      <c r="D9190" s="269">
        <v>53.46</v>
      </c>
    </row>
    <row r="9191" spans="1:4">
      <c r="A9191" s="268">
        <v>3737</v>
      </c>
      <c r="B9191" s="267" t="s">
        <v>9518</v>
      </c>
      <c r="C9191" s="268" t="s">
        <v>1328</v>
      </c>
      <c r="D9191" s="269">
        <v>56.05</v>
      </c>
    </row>
    <row r="9192" spans="1:4">
      <c r="A9192" s="268">
        <v>3738</v>
      </c>
      <c r="B9192" s="267" t="s">
        <v>9519</v>
      </c>
      <c r="C9192" s="268" t="s">
        <v>1328</v>
      </c>
      <c r="D9192" s="269">
        <v>64.680000000000007</v>
      </c>
    </row>
    <row r="9193" spans="1:4">
      <c r="A9193" s="268">
        <v>3747</v>
      </c>
      <c r="B9193" s="267" t="s">
        <v>9520</v>
      </c>
      <c r="C9193" s="268" t="s">
        <v>1328</v>
      </c>
      <c r="D9193" s="269">
        <v>50.88</v>
      </c>
    </row>
    <row r="9194" spans="1:4">
      <c r="A9194" s="268">
        <v>11649</v>
      </c>
      <c r="B9194" s="267" t="s">
        <v>9521</v>
      </c>
      <c r="C9194" s="268" t="s">
        <v>1323</v>
      </c>
      <c r="D9194" s="269">
        <v>369.1</v>
      </c>
    </row>
    <row r="9195" spans="1:4">
      <c r="A9195" s="268">
        <v>11650</v>
      </c>
      <c r="B9195" s="267" t="s">
        <v>9522</v>
      </c>
      <c r="C9195" s="268" t="s">
        <v>1323</v>
      </c>
      <c r="D9195" s="269">
        <v>629.12</v>
      </c>
    </row>
    <row r="9196" spans="1:4">
      <c r="A9196" s="268">
        <v>3742</v>
      </c>
      <c r="B9196" s="267" t="s">
        <v>9523</v>
      </c>
      <c r="C9196" s="268" t="s">
        <v>1328</v>
      </c>
      <c r="D9196" s="269">
        <v>67.09</v>
      </c>
    </row>
    <row r="9197" spans="1:4">
      <c r="A9197" s="268">
        <v>3746</v>
      </c>
      <c r="B9197" s="267" t="s">
        <v>9524</v>
      </c>
      <c r="C9197" s="268" t="s">
        <v>1328</v>
      </c>
      <c r="D9197" s="269">
        <v>78.34</v>
      </c>
    </row>
    <row r="9198" spans="1:4">
      <c r="A9198" s="268">
        <v>13250</v>
      </c>
      <c r="B9198" s="267" t="s">
        <v>9525</v>
      </c>
      <c r="C9198" s="268" t="s">
        <v>1323</v>
      </c>
      <c r="D9198" s="269">
        <v>0.69</v>
      </c>
    </row>
    <row r="9199" spans="1:4">
      <c r="A9199" s="268">
        <v>11641</v>
      </c>
      <c r="B9199" s="267" t="s">
        <v>9526</v>
      </c>
      <c r="C9199" s="268" t="s">
        <v>1328</v>
      </c>
      <c r="D9199" s="269">
        <v>11.56</v>
      </c>
    </row>
    <row r="9200" spans="1:4">
      <c r="A9200" s="268">
        <v>21106</v>
      </c>
      <c r="B9200" s="267" t="s">
        <v>9527</v>
      </c>
      <c r="C9200" s="268" t="s">
        <v>1320</v>
      </c>
      <c r="D9200" s="269">
        <v>27.43</v>
      </c>
    </row>
    <row r="9201" spans="1:4">
      <c r="A9201" s="268">
        <v>3755</v>
      </c>
      <c r="B9201" s="267" t="s">
        <v>9528</v>
      </c>
      <c r="C9201" s="268" t="s">
        <v>1323</v>
      </c>
      <c r="D9201" s="269">
        <v>14.05</v>
      </c>
    </row>
    <row r="9202" spans="1:4">
      <c r="A9202" s="268">
        <v>3750</v>
      </c>
      <c r="B9202" s="267" t="s">
        <v>9529</v>
      </c>
      <c r="C9202" s="268" t="s">
        <v>1323</v>
      </c>
      <c r="D9202" s="269">
        <v>18.89</v>
      </c>
    </row>
    <row r="9203" spans="1:4">
      <c r="A9203" s="268">
        <v>3756</v>
      </c>
      <c r="B9203" s="267" t="s">
        <v>9530</v>
      </c>
      <c r="C9203" s="268" t="s">
        <v>1323</v>
      </c>
      <c r="D9203" s="269">
        <v>35.31</v>
      </c>
    </row>
    <row r="9204" spans="1:4">
      <c r="A9204" s="268">
        <v>39377</v>
      </c>
      <c r="B9204" s="267" t="s">
        <v>9531</v>
      </c>
      <c r="C9204" s="268" t="s">
        <v>1323</v>
      </c>
      <c r="D9204" s="269">
        <v>104.6</v>
      </c>
    </row>
    <row r="9205" spans="1:4">
      <c r="A9205" s="268">
        <v>38191</v>
      </c>
      <c r="B9205" s="267" t="s">
        <v>9532</v>
      </c>
      <c r="C9205" s="268" t="s">
        <v>1323</v>
      </c>
      <c r="D9205" s="269">
        <v>7.79</v>
      </c>
    </row>
    <row r="9206" spans="1:4">
      <c r="A9206" s="268">
        <v>39381</v>
      </c>
      <c r="B9206" s="267" t="s">
        <v>9533</v>
      </c>
      <c r="C9206" s="268" t="s">
        <v>1323</v>
      </c>
      <c r="D9206" s="269">
        <v>7.26</v>
      </c>
    </row>
    <row r="9207" spans="1:4">
      <c r="A9207" s="268">
        <v>38780</v>
      </c>
      <c r="B9207" s="267" t="s">
        <v>9534</v>
      </c>
      <c r="C9207" s="268" t="s">
        <v>1323</v>
      </c>
      <c r="D9207" s="269">
        <v>8.8800000000000008</v>
      </c>
    </row>
    <row r="9208" spans="1:4">
      <c r="A9208" s="268">
        <v>38781</v>
      </c>
      <c r="B9208" s="267" t="s">
        <v>9535</v>
      </c>
      <c r="C9208" s="268" t="s">
        <v>1323</v>
      </c>
      <c r="D9208" s="269">
        <v>30</v>
      </c>
    </row>
    <row r="9209" spans="1:4">
      <c r="A9209" s="268">
        <v>38192</v>
      </c>
      <c r="B9209" s="267" t="s">
        <v>9536</v>
      </c>
      <c r="C9209" s="268" t="s">
        <v>1323</v>
      </c>
      <c r="D9209" s="269">
        <v>54.29</v>
      </c>
    </row>
    <row r="9210" spans="1:4">
      <c r="A9210" s="268">
        <v>3753</v>
      </c>
      <c r="B9210" s="267" t="s">
        <v>9537</v>
      </c>
      <c r="C9210" s="268" t="s">
        <v>1323</v>
      </c>
      <c r="D9210" s="269">
        <v>4.75</v>
      </c>
    </row>
    <row r="9211" spans="1:4">
      <c r="A9211" s="268">
        <v>38782</v>
      </c>
      <c r="B9211" s="267" t="s">
        <v>9538</v>
      </c>
      <c r="C9211" s="268" t="s">
        <v>1323</v>
      </c>
      <c r="D9211" s="269">
        <v>6.18</v>
      </c>
    </row>
    <row r="9212" spans="1:4">
      <c r="A9212" s="268">
        <v>38778</v>
      </c>
      <c r="B9212" s="267" t="s">
        <v>9539</v>
      </c>
      <c r="C9212" s="268" t="s">
        <v>1323</v>
      </c>
      <c r="D9212" s="269">
        <v>4.6399999999999997</v>
      </c>
    </row>
    <row r="9213" spans="1:4">
      <c r="A9213" s="268">
        <v>38779</v>
      </c>
      <c r="B9213" s="267" t="s">
        <v>9540</v>
      </c>
      <c r="C9213" s="268" t="s">
        <v>1323</v>
      </c>
      <c r="D9213" s="269">
        <v>4.92</v>
      </c>
    </row>
    <row r="9214" spans="1:4">
      <c r="A9214" s="268">
        <v>39388</v>
      </c>
      <c r="B9214" s="267" t="s">
        <v>9541</v>
      </c>
      <c r="C9214" s="268" t="s">
        <v>1323</v>
      </c>
      <c r="D9214" s="269">
        <v>23.98</v>
      </c>
    </row>
    <row r="9215" spans="1:4">
      <c r="A9215" s="268">
        <v>39387</v>
      </c>
      <c r="B9215" s="267" t="s">
        <v>9542</v>
      </c>
      <c r="C9215" s="268" t="s">
        <v>1323</v>
      </c>
      <c r="D9215" s="269">
        <v>40.450000000000003</v>
      </c>
    </row>
    <row r="9216" spans="1:4">
      <c r="A9216" s="268">
        <v>39386</v>
      </c>
      <c r="B9216" s="267" t="s">
        <v>9543</v>
      </c>
      <c r="C9216" s="268" t="s">
        <v>1323</v>
      </c>
      <c r="D9216" s="269">
        <v>26.75</v>
      </c>
    </row>
    <row r="9217" spans="1:4">
      <c r="A9217" s="268">
        <v>38194</v>
      </c>
      <c r="B9217" s="267" t="s">
        <v>9544</v>
      </c>
      <c r="C9217" s="268" t="s">
        <v>1323</v>
      </c>
      <c r="D9217" s="269">
        <v>22.81</v>
      </c>
    </row>
    <row r="9218" spans="1:4">
      <c r="A9218" s="268">
        <v>38193</v>
      </c>
      <c r="B9218" s="267" t="s">
        <v>9545</v>
      </c>
      <c r="C9218" s="268" t="s">
        <v>1323</v>
      </c>
      <c r="D9218" s="269">
        <v>16.87</v>
      </c>
    </row>
    <row r="9219" spans="1:4">
      <c r="A9219" s="268">
        <v>12216</v>
      </c>
      <c r="B9219" s="267" t="s">
        <v>9546</v>
      </c>
      <c r="C9219" s="268" t="s">
        <v>1323</v>
      </c>
      <c r="D9219" s="269">
        <v>27.15</v>
      </c>
    </row>
    <row r="9220" spans="1:4">
      <c r="A9220" s="268">
        <v>3757</v>
      </c>
      <c r="B9220" s="267" t="s">
        <v>9547</v>
      </c>
      <c r="C9220" s="268" t="s">
        <v>1323</v>
      </c>
      <c r="D9220" s="269">
        <v>31.39</v>
      </c>
    </row>
    <row r="9221" spans="1:4">
      <c r="A9221" s="268">
        <v>3758</v>
      </c>
      <c r="B9221" s="267" t="s">
        <v>9548</v>
      </c>
      <c r="C9221" s="268" t="s">
        <v>1323</v>
      </c>
      <c r="D9221" s="269">
        <v>36.6</v>
      </c>
    </row>
    <row r="9222" spans="1:4">
      <c r="A9222" s="268">
        <v>12214</v>
      </c>
      <c r="B9222" s="267" t="s">
        <v>9549</v>
      </c>
      <c r="C9222" s="268" t="s">
        <v>1323</v>
      </c>
      <c r="D9222" s="269">
        <v>12.53</v>
      </c>
    </row>
    <row r="9223" spans="1:4">
      <c r="A9223" s="268">
        <v>3749</v>
      </c>
      <c r="B9223" s="267" t="s">
        <v>9550</v>
      </c>
      <c r="C9223" s="268" t="s">
        <v>1323</v>
      </c>
      <c r="D9223" s="269">
        <v>22.34</v>
      </c>
    </row>
    <row r="9224" spans="1:4">
      <c r="A9224" s="268">
        <v>3751</v>
      </c>
      <c r="B9224" s="267" t="s">
        <v>9551</v>
      </c>
      <c r="C9224" s="268" t="s">
        <v>1323</v>
      </c>
      <c r="D9224" s="269">
        <v>30.48</v>
      </c>
    </row>
    <row r="9225" spans="1:4">
      <c r="A9225" s="268">
        <v>39376</v>
      </c>
      <c r="B9225" s="267" t="s">
        <v>9552</v>
      </c>
      <c r="C9225" s="268" t="s">
        <v>1323</v>
      </c>
      <c r="D9225" s="269">
        <v>25.7</v>
      </c>
    </row>
    <row r="9226" spans="1:4">
      <c r="A9226" s="268">
        <v>3752</v>
      </c>
      <c r="B9226" s="267" t="s">
        <v>9553</v>
      </c>
      <c r="C9226" s="268" t="s">
        <v>1323</v>
      </c>
      <c r="D9226" s="269">
        <v>50.29</v>
      </c>
    </row>
    <row r="9227" spans="1:4">
      <c r="A9227" s="268">
        <v>746</v>
      </c>
      <c r="B9227" s="267" t="s">
        <v>9554</v>
      </c>
      <c r="C9227" s="268" t="s">
        <v>1323</v>
      </c>
      <c r="D9227" s="270">
        <v>3593.5</v>
      </c>
    </row>
    <row r="9228" spans="1:4">
      <c r="A9228" s="268">
        <v>36521</v>
      </c>
      <c r="B9228" s="267" t="s">
        <v>9555</v>
      </c>
      <c r="C9228" s="268" t="s">
        <v>1323</v>
      </c>
      <c r="D9228" s="269">
        <v>100.72</v>
      </c>
    </row>
    <row r="9229" spans="1:4">
      <c r="A9229" s="268">
        <v>36794</v>
      </c>
      <c r="B9229" s="267" t="s">
        <v>9556</v>
      </c>
      <c r="C9229" s="268" t="s">
        <v>1323</v>
      </c>
      <c r="D9229" s="269">
        <v>102.67</v>
      </c>
    </row>
    <row r="9230" spans="1:4">
      <c r="A9230" s="268">
        <v>10426</v>
      </c>
      <c r="B9230" s="267" t="s">
        <v>9557</v>
      </c>
      <c r="C9230" s="268" t="s">
        <v>1323</v>
      </c>
      <c r="D9230" s="269">
        <v>147.88</v>
      </c>
    </row>
    <row r="9231" spans="1:4">
      <c r="A9231" s="268">
        <v>10425</v>
      </c>
      <c r="B9231" s="267" t="s">
        <v>9558</v>
      </c>
      <c r="C9231" s="268" t="s">
        <v>1323</v>
      </c>
      <c r="D9231" s="269">
        <v>65.209999999999994</v>
      </c>
    </row>
    <row r="9232" spans="1:4">
      <c r="A9232" s="268">
        <v>10431</v>
      </c>
      <c r="B9232" s="267" t="s">
        <v>9559</v>
      </c>
      <c r="C9232" s="268" t="s">
        <v>1323</v>
      </c>
      <c r="D9232" s="269">
        <v>162.22999999999999</v>
      </c>
    </row>
    <row r="9233" spans="1:4">
      <c r="A9233" s="268">
        <v>10429</v>
      </c>
      <c r="B9233" s="267" t="s">
        <v>9560</v>
      </c>
      <c r="C9233" s="268" t="s">
        <v>1323</v>
      </c>
      <c r="D9233" s="269">
        <v>77.77</v>
      </c>
    </row>
    <row r="9234" spans="1:4">
      <c r="A9234" s="268">
        <v>20269</v>
      </c>
      <c r="B9234" s="267" t="s">
        <v>9561</v>
      </c>
      <c r="C9234" s="268" t="s">
        <v>1323</v>
      </c>
      <c r="D9234" s="269">
        <v>64.099999999999994</v>
      </c>
    </row>
    <row r="9235" spans="1:4">
      <c r="A9235" s="268">
        <v>20270</v>
      </c>
      <c r="B9235" s="267" t="s">
        <v>9562</v>
      </c>
      <c r="C9235" s="268" t="s">
        <v>1323</v>
      </c>
      <c r="D9235" s="269">
        <v>69.8</v>
      </c>
    </row>
    <row r="9236" spans="1:4">
      <c r="A9236" s="268">
        <v>11696</v>
      </c>
      <c r="B9236" s="267" t="s">
        <v>9563</v>
      </c>
      <c r="C9236" s="268" t="s">
        <v>1323</v>
      </c>
      <c r="D9236" s="269">
        <v>101.97</v>
      </c>
    </row>
    <row r="9237" spans="1:4">
      <c r="A9237" s="268">
        <v>10427</v>
      </c>
      <c r="B9237" s="267" t="s">
        <v>9564</v>
      </c>
      <c r="C9237" s="268" t="s">
        <v>1323</v>
      </c>
      <c r="D9237" s="269">
        <v>182.84</v>
      </c>
    </row>
    <row r="9238" spans="1:4">
      <c r="A9238" s="268">
        <v>10428</v>
      </c>
      <c r="B9238" s="267" t="s">
        <v>9565</v>
      </c>
      <c r="C9238" s="268" t="s">
        <v>1323</v>
      </c>
      <c r="D9238" s="269">
        <v>185.57</v>
      </c>
    </row>
    <row r="9239" spans="1:4">
      <c r="A9239" s="268">
        <v>2354</v>
      </c>
      <c r="B9239" s="267" t="s">
        <v>9566</v>
      </c>
      <c r="C9239" s="268" t="s">
        <v>1326</v>
      </c>
      <c r="D9239" s="269">
        <v>8.57</v>
      </c>
    </row>
    <row r="9240" spans="1:4">
      <c r="A9240" s="268">
        <v>40932</v>
      </c>
      <c r="B9240" s="267" t="s">
        <v>9567</v>
      </c>
      <c r="C9240" s="268" t="s">
        <v>1445</v>
      </c>
      <c r="D9240" s="270">
        <v>1517.7</v>
      </c>
    </row>
    <row r="9241" spans="1:4">
      <c r="A9241" s="268">
        <v>10853</v>
      </c>
      <c r="B9241" s="267" t="s">
        <v>9568</v>
      </c>
      <c r="C9241" s="268" t="s">
        <v>1323</v>
      </c>
      <c r="D9241" s="269">
        <v>66.349999999999994</v>
      </c>
    </row>
    <row r="9242" spans="1:4">
      <c r="A9242" s="268">
        <v>5093</v>
      </c>
      <c r="B9242" s="267" t="s">
        <v>9569</v>
      </c>
      <c r="C9242" s="268" t="s">
        <v>1336</v>
      </c>
      <c r="D9242" s="269">
        <v>13.88</v>
      </c>
    </row>
    <row r="9243" spans="1:4">
      <c r="A9243" s="268">
        <v>37768</v>
      </c>
      <c r="B9243" s="267" t="s">
        <v>9570</v>
      </c>
      <c r="C9243" s="268" t="s">
        <v>1323</v>
      </c>
      <c r="D9243" s="270">
        <v>95200</v>
      </c>
    </row>
    <row r="9244" spans="1:4">
      <c r="A9244" s="268">
        <v>37773</v>
      </c>
      <c r="B9244" s="267" t="s">
        <v>9571</v>
      </c>
      <c r="C9244" s="268" t="s">
        <v>1323</v>
      </c>
      <c r="D9244" s="270">
        <v>80840.850000000006</v>
      </c>
    </row>
    <row r="9245" spans="1:4">
      <c r="A9245" s="268">
        <v>37769</v>
      </c>
      <c r="B9245" s="267" t="s">
        <v>9572</v>
      </c>
      <c r="C9245" s="268" t="s">
        <v>1323</v>
      </c>
      <c r="D9245" s="270">
        <v>135337.76</v>
      </c>
    </row>
    <row r="9246" spans="1:4">
      <c r="A9246" s="268">
        <v>37770</v>
      </c>
      <c r="B9246" s="267" t="s">
        <v>9573</v>
      </c>
      <c r="C9246" s="268" t="s">
        <v>1323</v>
      </c>
      <c r="D9246" s="270">
        <v>229689.78</v>
      </c>
    </row>
    <row r="9247" spans="1:4">
      <c r="A9247" s="268">
        <v>38382</v>
      </c>
      <c r="B9247" s="267" t="s">
        <v>9574</v>
      </c>
      <c r="C9247" s="268" t="s">
        <v>1323</v>
      </c>
      <c r="D9247" s="269">
        <v>8.83</v>
      </c>
    </row>
    <row r="9248" spans="1:4">
      <c r="A9248" s="268">
        <v>6091</v>
      </c>
      <c r="B9248" s="267" t="s">
        <v>9575</v>
      </c>
      <c r="C9248" s="268" t="s">
        <v>1322</v>
      </c>
      <c r="D9248" s="269">
        <v>11.24</v>
      </c>
    </row>
    <row r="9249" spans="1:4">
      <c r="A9249" s="268">
        <v>38383</v>
      </c>
      <c r="B9249" s="267" t="s">
        <v>9576</v>
      </c>
      <c r="C9249" s="268" t="s">
        <v>1323</v>
      </c>
      <c r="D9249" s="269">
        <v>1.65</v>
      </c>
    </row>
    <row r="9250" spans="1:4">
      <c r="A9250" s="268">
        <v>3768</v>
      </c>
      <c r="B9250" s="267" t="s">
        <v>9577</v>
      </c>
      <c r="C9250" s="268" t="s">
        <v>1323</v>
      </c>
      <c r="D9250" s="269">
        <v>2.2400000000000002</v>
      </c>
    </row>
    <row r="9251" spans="1:4">
      <c r="A9251" s="268">
        <v>3767</v>
      </c>
      <c r="B9251" s="267" t="s">
        <v>9578</v>
      </c>
      <c r="C9251" s="268" t="s">
        <v>1323</v>
      </c>
      <c r="D9251" s="269">
        <v>0.53</v>
      </c>
    </row>
    <row r="9252" spans="1:4">
      <c r="A9252" s="268">
        <v>13192</v>
      </c>
      <c r="B9252" s="267" t="s">
        <v>9579</v>
      </c>
      <c r="C9252" s="268" t="s">
        <v>1323</v>
      </c>
      <c r="D9252" s="270">
        <v>5419.92</v>
      </c>
    </row>
    <row r="9253" spans="1:4">
      <c r="A9253" s="268">
        <v>38413</v>
      </c>
      <c r="B9253" s="267" t="s">
        <v>9580</v>
      </c>
      <c r="C9253" s="268" t="s">
        <v>1323</v>
      </c>
      <c r="D9253" s="269">
        <v>896.37</v>
      </c>
    </row>
    <row r="9254" spans="1:4">
      <c r="A9254" s="268">
        <v>42440</v>
      </c>
      <c r="B9254" s="267" t="s">
        <v>12811</v>
      </c>
      <c r="C9254" s="268" t="s">
        <v>1323</v>
      </c>
      <c r="D9254" s="269">
        <v>702.04</v>
      </c>
    </row>
    <row r="9255" spans="1:4">
      <c r="A9255" s="268">
        <v>20193</v>
      </c>
      <c r="B9255" s="267" t="s">
        <v>9581</v>
      </c>
      <c r="C9255" s="268" t="s">
        <v>12812</v>
      </c>
      <c r="D9255" s="269">
        <v>4.99</v>
      </c>
    </row>
    <row r="9256" spans="1:4">
      <c r="A9256" s="268">
        <v>10527</v>
      </c>
      <c r="B9256" s="267" t="s">
        <v>9582</v>
      </c>
      <c r="C9256" s="268" t="s">
        <v>12813</v>
      </c>
      <c r="D9256" s="269">
        <v>15</v>
      </c>
    </row>
    <row r="9257" spans="1:4">
      <c r="A9257" s="268">
        <v>41805</v>
      </c>
      <c r="B9257" s="267" t="s">
        <v>9583</v>
      </c>
      <c r="C9257" s="268" t="s">
        <v>1445</v>
      </c>
      <c r="D9257" s="269">
        <v>450</v>
      </c>
    </row>
    <row r="9258" spans="1:4">
      <c r="A9258" s="268">
        <v>40271</v>
      </c>
      <c r="B9258" s="267" t="s">
        <v>9584</v>
      </c>
      <c r="C9258" s="268" t="s">
        <v>1445</v>
      </c>
      <c r="D9258" s="269">
        <v>9.75</v>
      </c>
    </row>
    <row r="9259" spans="1:4">
      <c r="A9259" s="268">
        <v>40287</v>
      </c>
      <c r="B9259" s="267" t="s">
        <v>9585</v>
      </c>
      <c r="C9259" s="268" t="s">
        <v>1445</v>
      </c>
      <c r="D9259" s="269">
        <v>3.75</v>
      </c>
    </row>
    <row r="9260" spans="1:4">
      <c r="A9260" s="268">
        <v>40295</v>
      </c>
      <c r="B9260" s="267" t="s">
        <v>9586</v>
      </c>
      <c r="C9260" s="268" t="s">
        <v>1326</v>
      </c>
      <c r="D9260" s="269">
        <v>2.13</v>
      </c>
    </row>
    <row r="9261" spans="1:4">
      <c r="A9261" s="268">
        <v>745</v>
      </c>
      <c r="B9261" s="267" t="s">
        <v>9587</v>
      </c>
      <c r="C9261" s="268" t="s">
        <v>1326</v>
      </c>
      <c r="D9261" s="269">
        <v>2.25</v>
      </c>
    </row>
    <row r="9262" spans="1:4">
      <c r="A9262" s="268">
        <v>4084</v>
      </c>
      <c r="B9262" s="267" t="s">
        <v>9588</v>
      </c>
      <c r="C9262" s="268" t="s">
        <v>1326</v>
      </c>
      <c r="D9262" s="269">
        <v>1.58</v>
      </c>
    </row>
    <row r="9263" spans="1:4">
      <c r="A9263" s="268">
        <v>743</v>
      </c>
      <c r="B9263" s="267" t="s">
        <v>9589</v>
      </c>
      <c r="C9263" s="268" t="s">
        <v>1326</v>
      </c>
      <c r="D9263" s="269">
        <v>1.58</v>
      </c>
    </row>
    <row r="9264" spans="1:4">
      <c r="A9264" s="268">
        <v>40293</v>
      </c>
      <c r="B9264" s="267" t="s">
        <v>9590</v>
      </c>
      <c r="C9264" s="268" t="s">
        <v>1326</v>
      </c>
      <c r="D9264" s="269">
        <v>1.89</v>
      </c>
    </row>
    <row r="9265" spans="1:4">
      <c r="A9265" s="268">
        <v>40294</v>
      </c>
      <c r="B9265" s="267" t="s">
        <v>9591</v>
      </c>
      <c r="C9265" s="268" t="s">
        <v>1326</v>
      </c>
      <c r="D9265" s="269">
        <v>1.58</v>
      </c>
    </row>
    <row r="9266" spans="1:4">
      <c r="A9266" s="268">
        <v>4085</v>
      </c>
      <c r="B9266" s="267" t="s">
        <v>9592</v>
      </c>
      <c r="C9266" s="268" t="s">
        <v>1326</v>
      </c>
      <c r="D9266" s="269">
        <v>2.21</v>
      </c>
    </row>
    <row r="9267" spans="1:4">
      <c r="A9267" s="268">
        <v>10775</v>
      </c>
      <c r="B9267" s="267" t="s">
        <v>9593</v>
      </c>
      <c r="C9267" s="268" t="s">
        <v>1445</v>
      </c>
      <c r="D9267" s="269">
        <v>505</v>
      </c>
    </row>
    <row r="9268" spans="1:4">
      <c r="A9268" s="268">
        <v>10776</v>
      </c>
      <c r="B9268" s="267" t="s">
        <v>9594</v>
      </c>
      <c r="C9268" s="268" t="s">
        <v>1445</v>
      </c>
      <c r="D9268" s="269">
        <v>394.53</v>
      </c>
    </row>
    <row r="9269" spans="1:4">
      <c r="A9269" s="268">
        <v>10779</v>
      </c>
      <c r="B9269" s="267" t="s">
        <v>9595</v>
      </c>
      <c r="C9269" s="268" t="s">
        <v>1445</v>
      </c>
      <c r="D9269" s="269">
        <v>631.25</v>
      </c>
    </row>
    <row r="9270" spans="1:4">
      <c r="A9270" s="268">
        <v>10777</v>
      </c>
      <c r="B9270" s="267" t="s">
        <v>9596</v>
      </c>
      <c r="C9270" s="268" t="s">
        <v>1445</v>
      </c>
      <c r="D9270" s="269">
        <v>573.38</v>
      </c>
    </row>
    <row r="9271" spans="1:4">
      <c r="A9271" s="268">
        <v>10778</v>
      </c>
      <c r="B9271" s="267" t="s">
        <v>9597</v>
      </c>
      <c r="C9271" s="268" t="s">
        <v>1445</v>
      </c>
      <c r="D9271" s="269">
        <v>631.25</v>
      </c>
    </row>
    <row r="9272" spans="1:4">
      <c r="A9272" s="268">
        <v>40339</v>
      </c>
      <c r="B9272" s="267" t="s">
        <v>9598</v>
      </c>
      <c r="C9272" s="268" t="s">
        <v>1445</v>
      </c>
      <c r="D9272" s="269">
        <v>3.75</v>
      </c>
    </row>
    <row r="9273" spans="1:4">
      <c r="A9273" s="268">
        <v>3355</v>
      </c>
      <c r="B9273" s="267" t="s">
        <v>9599</v>
      </c>
      <c r="C9273" s="268" t="s">
        <v>1326</v>
      </c>
      <c r="D9273" s="269">
        <v>26.55</v>
      </c>
    </row>
    <row r="9274" spans="1:4">
      <c r="A9274" s="268">
        <v>39814</v>
      </c>
      <c r="B9274" s="267" t="s">
        <v>9600</v>
      </c>
      <c r="C9274" s="268" t="s">
        <v>1326</v>
      </c>
      <c r="D9274" s="269">
        <v>49.78</v>
      </c>
    </row>
    <row r="9275" spans="1:4">
      <c r="A9275" s="268">
        <v>10749</v>
      </c>
      <c r="B9275" s="267" t="s">
        <v>9601</v>
      </c>
      <c r="C9275" s="268" t="s">
        <v>1445</v>
      </c>
      <c r="D9275" s="269">
        <v>6.87</v>
      </c>
    </row>
    <row r="9276" spans="1:4">
      <c r="A9276" s="268">
        <v>40290</v>
      </c>
      <c r="B9276" s="267" t="s">
        <v>9602</v>
      </c>
      <c r="C9276" s="268" t="s">
        <v>1445</v>
      </c>
      <c r="D9276" s="269">
        <v>9.9</v>
      </c>
    </row>
    <row r="9277" spans="1:4">
      <c r="A9277" s="268">
        <v>3346</v>
      </c>
      <c r="B9277" s="267" t="s">
        <v>9603</v>
      </c>
      <c r="C9277" s="268" t="s">
        <v>1326</v>
      </c>
      <c r="D9277" s="269">
        <v>13.95</v>
      </c>
    </row>
    <row r="9278" spans="1:4">
      <c r="A9278" s="268">
        <v>3348</v>
      </c>
      <c r="B9278" s="267" t="s">
        <v>9604</v>
      </c>
      <c r="C9278" s="268" t="s">
        <v>1326</v>
      </c>
      <c r="D9278" s="269">
        <v>16.690000000000001</v>
      </c>
    </row>
    <row r="9279" spans="1:4">
      <c r="A9279" s="268">
        <v>3345</v>
      </c>
      <c r="B9279" s="267" t="s">
        <v>9605</v>
      </c>
      <c r="C9279" s="268" t="s">
        <v>1326</v>
      </c>
      <c r="D9279" s="269">
        <v>10.78</v>
      </c>
    </row>
    <row r="9280" spans="1:4">
      <c r="A9280" s="268">
        <v>39833</v>
      </c>
      <c r="B9280" s="267" t="s">
        <v>9606</v>
      </c>
      <c r="C9280" s="268" t="s">
        <v>1326</v>
      </c>
      <c r="D9280" s="269">
        <v>22.86</v>
      </c>
    </row>
    <row r="9281" spans="1:4">
      <c r="A9281" s="268">
        <v>39834</v>
      </c>
      <c r="B9281" s="267" t="s">
        <v>9607</v>
      </c>
      <c r="C9281" s="268" t="s">
        <v>1326</v>
      </c>
      <c r="D9281" s="269">
        <v>39.229999999999997</v>
      </c>
    </row>
    <row r="9282" spans="1:4">
      <c r="A9282" s="268">
        <v>39835</v>
      </c>
      <c r="B9282" s="267" t="s">
        <v>9608</v>
      </c>
      <c r="C9282" s="268" t="s">
        <v>1326</v>
      </c>
      <c r="D9282" s="269">
        <v>47.82</v>
      </c>
    </row>
    <row r="9283" spans="1:4">
      <c r="A9283" s="268">
        <v>7252</v>
      </c>
      <c r="B9283" s="267" t="s">
        <v>9609</v>
      </c>
      <c r="C9283" s="268" t="s">
        <v>1326</v>
      </c>
      <c r="D9283" s="269">
        <v>2.27</v>
      </c>
    </row>
    <row r="9284" spans="1:4">
      <c r="A9284" s="268">
        <v>4778</v>
      </c>
      <c r="B9284" s="267" t="s">
        <v>9610</v>
      </c>
      <c r="C9284" s="268" t="s">
        <v>1326</v>
      </c>
      <c r="D9284" s="269">
        <v>2.7</v>
      </c>
    </row>
    <row r="9285" spans="1:4">
      <c r="A9285" s="268">
        <v>4780</v>
      </c>
      <c r="B9285" s="267" t="s">
        <v>9611</v>
      </c>
      <c r="C9285" s="268" t="s">
        <v>1326</v>
      </c>
      <c r="D9285" s="269">
        <v>2.92</v>
      </c>
    </row>
    <row r="9286" spans="1:4">
      <c r="A9286" s="268">
        <v>10809</v>
      </c>
      <c r="B9286" s="267" t="s">
        <v>9612</v>
      </c>
      <c r="C9286" s="268" t="s">
        <v>1326</v>
      </c>
      <c r="D9286" s="269">
        <v>1.18</v>
      </c>
    </row>
    <row r="9287" spans="1:4">
      <c r="A9287" s="268">
        <v>10811</v>
      </c>
      <c r="B9287" s="267" t="s">
        <v>9613</v>
      </c>
      <c r="C9287" s="268" t="s">
        <v>1326</v>
      </c>
      <c r="D9287" s="269">
        <v>1.01</v>
      </c>
    </row>
    <row r="9288" spans="1:4">
      <c r="A9288" s="268">
        <v>7247</v>
      </c>
      <c r="B9288" s="267" t="s">
        <v>9614</v>
      </c>
      <c r="C9288" s="268" t="s">
        <v>1326</v>
      </c>
      <c r="D9288" s="269">
        <v>2.27</v>
      </c>
    </row>
    <row r="9289" spans="1:4">
      <c r="A9289" s="268">
        <v>40291</v>
      </c>
      <c r="B9289" s="267" t="s">
        <v>9615</v>
      </c>
      <c r="C9289" s="268" t="s">
        <v>1445</v>
      </c>
      <c r="D9289" s="269">
        <v>523.26</v>
      </c>
    </row>
    <row r="9290" spans="1:4">
      <c r="A9290" s="268">
        <v>40275</v>
      </c>
      <c r="B9290" s="267" t="s">
        <v>9616</v>
      </c>
      <c r="C9290" s="268" t="s">
        <v>1445</v>
      </c>
      <c r="D9290" s="269">
        <v>15</v>
      </c>
    </row>
    <row r="9291" spans="1:4">
      <c r="A9291" s="268">
        <v>3777</v>
      </c>
      <c r="B9291" s="267" t="s">
        <v>9617</v>
      </c>
      <c r="C9291" s="268" t="s">
        <v>1328</v>
      </c>
      <c r="D9291" s="269">
        <v>0.9</v>
      </c>
    </row>
    <row r="9292" spans="1:4">
      <c r="A9292" s="268">
        <v>43067</v>
      </c>
      <c r="B9292" s="267" t="s">
        <v>12814</v>
      </c>
      <c r="C9292" s="268" t="s">
        <v>1328</v>
      </c>
      <c r="D9292" s="269">
        <v>0.93</v>
      </c>
    </row>
    <row r="9293" spans="1:4">
      <c r="A9293" s="268">
        <v>3779</v>
      </c>
      <c r="B9293" s="267" t="s">
        <v>9618</v>
      </c>
      <c r="C9293" s="268" t="s">
        <v>1327</v>
      </c>
      <c r="D9293" s="269">
        <v>7.49</v>
      </c>
    </row>
    <row r="9294" spans="1:4">
      <c r="A9294" s="268">
        <v>3798</v>
      </c>
      <c r="B9294" s="267" t="s">
        <v>9619</v>
      </c>
      <c r="C9294" s="268" t="s">
        <v>1323</v>
      </c>
      <c r="D9294" s="269">
        <v>40.24</v>
      </c>
    </row>
    <row r="9295" spans="1:4">
      <c r="A9295" s="268">
        <v>38769</v>
      </c>
      <c r="B9295" s="267" t="s">
        <v>9620</v>
      </c>
      <c r="C9295" s="268" t="s">
        <v>1323</v>
      </c>
      <c r="D9295" s="269">
        <v>31.43</v>
      </c>
    </row>
    <row r="9296" spans="1:4">
      <c r="A9296" s="268">
        <v>39510</v>
      </c>
      <c r="B9296" s="267" t="s">
        <v>9621</v>
      </c>
      <c r="C9296" s="268" t="s">
        <v>1323</v>
      </c>
      <c r="D9296" s="269">
        <v>127.19</v>
      </c>
    </row>
    <row r="9297" spans="1:4">
      <c r="A9297" s="268">
        <v>38776</v>
      </c>
      <c r="B9297" s="267" t="s">
        <v>9622</v>
      </c>
      <c r="C9297" s="268" t="s">
        <v>1323</v>
      </c>
      <c r="D9297" s="269">
        <v>134.99</v>
      </c>
    </row>
    <row r="9298" spans="1:4">
      <c r="A9298" s="268">
        <v>38774</v>
      </c>
      <c r="B9298" s="267" t="s">
        <v>9623</v>
      </c>
      <c r="C9298" s="268" t="s">
        <v>1323</v>
      </c>
      <c r="D9298" s="269">
        <v>31.86</v>
      </c>
    </row>
    <row r="9299" spans="1:4">
      <c r="A9299" s="268">
        <v>42977</v>
      </c>
      <c r="B9299" s="267" t="s">
        <v>12815</v>
      </c>
      <c r="C9299" s="268" t="s">
        <v>1323</v>
      </c>
      <c r="D9299" s="269">
        <v>738.39</v>
      </c>
    </row>
    <row r="9300" spans="1:4">
      <c r="A9300" s="268">
        <v>38889</v>
      </c>
      <c r="B9300" s="267" t="s">
        <v>9624</v>
      </c>
      <c r="C9300" s="268" t="s">
        <v>1323</v>
      </c>
      <c r="D9300" s="269">
        <v>24.09</v>
      </c>
    </row>
    <row r="9301" spans="1:4">
      <c r="A9301" s="268">
        <v>38784</v>
      </c>
      <c r="B9301" s="267" t="s">
        <v>9625</v>
      </c>
      <c r="C9301" s="268" t="s">
        <v>1323</v>
      </c>
      <c r="D9301" s="269">
        <v>32.22</v>
      </c>
    </row>
    <row r="9302" spans="1:4">
      <c r="A9302" s="268">
        <v>3788</v>
      </c>
      <c r="B9302" s="267" t="s">
        <v>9626</v>
      </c>
      <c r="C9302" s="268" t="s">
        <v>1323</v>
      </c>
      <c r="D9302" s="269">
        <v>33.58</v>
      </c>
    </row>
    <row r="9303" spans="1:4">
      <c r="A9303" s="268">
        <v>12230</v>
      </c>
      <c r="B9303" s="267" t="s">
        <v>9627</v>
      </c>
      <c r="C9303" s="268" t="s">
        <v>1323</v>
      </c>
      <c r="D9303" s="269">
        <v>8.64</v>
      </c>
    </row>
    <row r="9304" spans="1:4">
      <c r="A9304" s="268">
        <v>3780</v>
      </c>
      <c r="B9304" s="267" t="s">
        <v>9628</v>
      </c>
      <c r="C9304" s="268" t="s">
        <v>1323</v>
      </c>
      <c r="D9304" s="269">
        <v>49.55</v>
      </c>
    </row>
    <row r="9305" spans="1:4">
      <c r="A9305" s="268">
        <v>12231</v>
      </c>
      <c r="B9305" s="267" t="s">
        <v>9629</v>
      </c>
      <c r="C9305" s="268" t="s">
        <v>1323</v>
      </c>
      <c r="D9305" s="269">
        <v>14.36</v>
      </c>
    </row>
    <row r="9306" spans="1:4">
      <c r="A9306" s="268">
        <v>3811</v>
      </c>
      <c r="B9306" s="267" t="s">
        <v>9630</v>
      </c>
      <c r="C9306" s="268" t="s">
        <v>1323</v>
      </c>
      <c r="D9306" s="269">
        <v>46.54</v>
      </c>
    </row>
    <row r="9307" spans="1:4">
      <c r="A9307" s="268">
        <v>12232</v>
      </c>
      <c r="B9307" s="267" t="s">
        <v>9631</v>
      </c>
      <c r="C9307" s="268" t="s">
        <v>1323</v>
      </c>
      <c r="D9307" s="269">
        <v>15.05</v>
      </c>
    </row>
    <row r="9308" spans="1:4">
      <c r="A9308" s="268">
        <v>3799</v>
      </c>
      <c r="B9308" s="267" t="s">
        <v>9632</v>
      </c>
      <c r="C9308" s="268" t="s">
        <v>1323</v>
      </c>
      <c r="D9308" s="269">
        <v>65.819999999999993</v>
      </c>
    </row>
    <row r="9309" spans="1:4">
      <c r="A9309" s="268">
        <v>12239</v>
      </c>
      <c r="B9309" s="267" t="s">
        <v>9633</v>
      </c>
      <c r="C9309" s="268" t="s">
        <v>1323</v>
      </c>
      <c r="D9309" s="269">
        <v>19.7</v>
      </c>
    </row>
    <row r="9310" spans="1:4">
      <c r="A9310" s="268">
        <v>38773</v>
      </c>
      <c r="B9310" s="267" t="s">
        <v>9634</v>
      </c>
      <c r="C9310" s="268" t="s">
        <v>1323</v>
      </c>
      <c r="D9310" s="269">
        <v>3.16</v>
      </c>
    </row>
    <row r="9311" spans="1:4">
      <c r="A9311" s="268">
        <v>12271</v>
      </c>
      <c r="B9311" s="267" t="s">
        <v>9635</v>
      </c>
      <c r="C9311" s="268" t="s">
        <v>1323</v>
      </c>
      <c r="D9311" s="269">
        <v>176.24</v>
      </c>
    </row>
    <row r="9312" spans="1:4">
      <c r="A9312" s="268">
        <v>12245</v>
      </c>
      <c r="B9312" s="267" t="s">
        <v>9636</v>
      </c>
      <c r="C9312" s="268" t="s">
        <v>1323</v>
      </c>
      <c r="D9312" s="269">
        <v>76.44</v>
      </c>
    </row>
    <row r="9313" spans="1:4">
      <c r="A9313" s="268">
        <v>38785</v>
      </c>
      <c r="B9313" s="267" t="s">
        <v>9637</v>
      </c>
      <c r="C9313" s="268" t="s">
        <v>1323</v>
      </c>
      <c r="D9313" s="269">
        <v>83.44</v>
      </c>
    </row>
    <row r="9314" spans="1:4">
      <c r="A9314" s="268">
        <v>38786</v>
      </c>
      <c r="B9314" s="267" t="s">
        <v>9638</v>
      </c>
      <c r="C9314" s="268" t="s">
        <v>1323</v>
      </c>
      <c r="D9314" s="269">
        <v>102.77</v>
      </c>
    </row>
    <row r="9315" spans="1:4">
      <c r="A9315" s="268">
        <v>39385</v>
      </c>
      <c r="B9315" s="267" t="s">
        <v>9639</v>
      </c>
      <c r="C9315" s="268" t="s">
        <v>1323</v>
      </c>
      <c r="D9315" s="269">
        <v>77.739999999999995</v>
      </c>
    </row>
    <row r="9316" spans="1:4">
      <c r="A9316" s="268">
        <v>39389</v>
      </c>
      <c r="B9316" s="267" t="s">
        <v>9640</v>
      </c>
      <c r="C9316" s="268" t="s">
        <v>1323</v>
      </c>
      <c r="D9316" s="269">
        <v>64.48</v>
      </c>
    </row>
    <row r="9317" spans="1:4">
      <c r="A9317" s="268">
        <v>39390</v>
      </c>
      <c r="B9317" s="267" t="s">
        <v>9641</v>
      </c>
      <c r="C9317" s="268" t="s">
        <v>1323</v>
      </c>
      <c r="D9317" s="269">
        <v>124.9</v>
      </c>
    </row>
    <row r="9318" spans="1:4">
      <c r="A9318" s="268">
        <v>39391</v>
      </c>
      <c r="B9318" s="267" t="s">
        <v>9642</v>
      </c>
      <c r="C9318" s="268" t="s">
        <v>1323</v>
      </c>
      <c r="D9318" s="269">
        <v>231.15</v>
      </c>
    </row>
    <row r="9319" spans="1:4">
      <c r="A9319" s="268">
        <v>3803</v>
      </c>
      <c r="B9319" s="267" t="s">
        <v>9643</v>
      </c>
      <c r="C9319" s="268" t="s">
        <v>1323</v>
      </c>
      <c r="D9319" s="269">
        <v>29.8</v>
      </c>
    </row>
    <row r="9320" spans="1:4">
      <c r="A9320" s="268">
        <v>38770</v>
      </c>
      <c r="B9320" s="267" t="s">
        <v>9644</v>
      </c>
      <c r="C9320" s="268" t="s">
        <v>1323</v>
      </c>
      <c r="D9320" s="269">
        <v>34.5</v>
      </c>
    </row>
    <row r="9321" spans="1:4">
      <c r="A9321" s="268">
        <v>12267</v>
      </c>
      <c r="B9321" s="267" t="s">
        <v>9645</v>
      </c>
      <c r="C9321" s="268" t="s">
        <v>1323</v>
      </c>
      <c r="D9321" s="269">
        <v>101.12</v>
      </c>
    </row>
    <row r="9322" spans="1:4">
      <c r="A9322" s="268">
        <v>43068</v>
      </c>
      <c r="B9322" s="267" t="s">
        <v>12816</v>
      </c>
      <c r="C9322" s="268" t="s">
        <v>1323</v>
      </c>
      <c r="D9322" s="269">
        <v>51.21</v>
      </c>
    </row>
    <row r="9323" spans="1:4">
      <c r="A9323" s="268">
        <v>12266</v>
      </c>
      <c r="B9323" s="267" t="s">
        <v>9646</v>
      </c>
      <c r="C9323" s="268" t="s">
        <v>1323</v>
      </c>
      <c r="D9323" s="269">
        <v>51.75</v>
      </c>
    </row>
    <row r="9324" spans="1:4">
      <c r="A9324" s="268">
        <v>39378</v>
      </c>
      <c r="B9324" s="267" t="s">
        <v>9647</v>
      </c>
      <c r="C9324" s="268" t="s">
        <v>1323</v>
      </c>
      <c r="D9324" s="269">
        <v>36.69</v>
      </c>
    </row>
    <row r="9325" spans="1:4">
      <c r="A9325" s="268">
        <v>38775</v>
      </c>
      <c r="B9325" s="267" t="s">
        <v>9648</v>
      </c>
      <c r="C9325" s="268" t="s">
        <v>1323</v>
      </c>
      <c r="D9325" s="269">
        <v>38.9</v>
      </c>
    </row>
    <row r="9326" spans="1:4">
      <c r="A9326" s="268">
        <v>21119</v>
      </c>
      <c r="B9326" s="267" t="s">
        <v>9649</v>
      </c>
      <c r="C9326" s="268" t="s">
        <v>1323</v>
      </c>
      <c r="D9326" s="269">
        <v>1.86</v>
      </c>
    </row>
    <row r="9327" spans="1:4">
      <c r="A9327" s="268">
        <v>37974</v>
      </c>
      <c r="B9327" s="267" t="s">
        <v>9650</v>
      </c>
      <c r="C9327" s="268" t="s">
        <v>1323</v>
      </c>
      <c r="D9327" s="269">
        <v>2.76</v>
      </c>
    </row>
    <row r="9328" spans="1:4">
      <c r="A9328" s="268">
        <v>37975</v>
      </c>
      <c r="B9328" s="267" t="s">
        <v>9651</v>
      </c>
      <c r="C9328" s="268" t="s">
        <v>1323</v>
      </c>
      <c r="D9328" s="269">
        <v>5.61</v>
      </c>
    </row>
    <row r="9329" spans="1:4">
      <c r="A9329" s="268">
        <v>37976</v>
      </c>
      <c r="B9329" s="267" t="s">
        <v>9652</v>
      </c>
      <c r="C9329" s="268" t="s">
        <v>1323</v>
      </c>
      <c r="D9329" s="269">
        <v>11.5</v>
      </c>
    </row>
    <row r="9330" spans="1:4">
      <c r="A9330" s="268">
        <v>37977</v>
      </c>
      <c r="B9330" s="267" t="s">
        <v>9653</v>
      </c>
      <c r="C9330" s="268" t="s">
        <v>1323</v>
      </c>
      <c r="D9330" s="269">
        <v>15.81</v>
      </c>
    </row>
    <row r="9331" spans="1:4">
      <c r="A9331" s="268">
        <v>37978</v>
      </c>
      <c r="B9331" s="267" t="s">
        <v>9654</v>
      </c>
      <c r="C9331" s="268" t="s">
        <v>1323</v>
      </c>
      <c r="D9331" s="269">
        <v>32.06</v>
      </c>
    </row>
    <row r="9332" spans="1:4">
      <c r="A9332" s="268">
        <v>37979</v>
      </c>
      <c r="B9332" s="267" t="s">
        <v>9655</v>
      </c>
      <c r="C9332" s="268" t="s">
        <v>1323</v>
      </c>
      <c r="D9332" s="269">
        <v>137.72</v>
      </c>
    </row>
    <row r="9333" spans="1:4">
      <c r="A9333" s="268">
        <v>37980</v>
      </c>
      <c r="B9333" s="267" t="s">
        <v>9656</v>
      </c>
      <c r="C9333" s="268" t="s">
        <v>1323</v>
      </c>
      <c r="D9333" s="269">
        <v>154.77000000000001</v>
      </c>
    </row>
    <row r="9334" spans="1:4">
      <c r="A9334" s="268">
        <v>36147</v>
      </c>
      <c r="B9334" s="267" t="s">
        <v>9657</v>
      </c>
      <c r="C9334" s="268" t="s">
        <v>1336</v>
      </c>
      <c r="D9334" s="269">
        <v>291.11</v>
      </c>
    </row>
    <row r="9335" spans="1:4">
      <c r="A9335" s="268">
        <v>12731</v>
      </c>
      <c r="B9335" s="267" t="s">
        <v>9658</v>
      </c>
      <c r="C9335" s="268" t="s">
        <v>1323</v>
      </c>
      <c r="D9335" s="269">
        <v>207.06</v>
      </c>
    </row>
    <row r="9336" spans="1:4">
      <c r="A9336" s="268">
        <v>12723</v>
      </c>
      <c r="B9336" s="267" t="s">
        <v>9659</v>
      </c>
      <c r="C9336" s="268" t="s">
        <v>1323</v>
      </c>
      <c r="D9336" s="269">
        <v>1.6</v>
      </c>
    </row>
    <row r="9337" spans="1:4">
      <c r="A9337" s="268">
        <v>12724</v>
      </c>
      <c r="B9337" s="267" t="s">
        <v>9660</v>
      </c>
      <c r="C9337" s="268" t="s">
        <v>1323</v>
      </c>
      <c r="D9337" s="269">
        <v>3.08</v>
      </c>
    </row>
    <row r="9338" spans="1:4">
      <c r="A9338" s="268">
        <v>12725</v>
      </c>
      <c r="B9338" s="267" t="s">
        <v>9661</v>
      </c>
      <c r="C9338" s="268" t="s">
        <v>1323</v>
      </c>
      <c r="D9338" s="269">
        <v>6.19</v>
      </c>
    </row>
    <row r="9339" spans="1:4">
      <c r="A9339" s="268">
        <v>12726</v>
      </c>
      <c r="B9339" s="267" t="s">
        <v>9662</v>
      </c>
      <c r="C9339" s="268" t="s">
        <v>1323</v>
      </c>
      <c r="D9339" s="269">
        <v>13.66</v>
      </c>
    </row>
    <row r="9340" spans="1:4">
      <c r="A9340" s="268">
        <v>12727</v>
      </c>
      <c r="B9340" s="267" t="s">
        <v>9663</v>
      </c>
      <c r="C9340" s="268" t="s">
        <v>1323</v>
      </c>
      <c r="D9340" s="269">
        <v>17.32</v>
      </c>
    </row>
    <row r="9341" spans="1:4">
      <c r="A9341" s="268">
        <v>12728</v>
      </c>
      <c r="B9341" s="267" t="s">
        <v>9664</v>
      </c>
      <c r="C9341" s="268" t="s">
        <v>1323</v>
      </c>
      <c r="D9341" s="269">
        <v>28.29</v>
      </c>
    </row>
    <row r="9342" spans="1:4">
      <c r="A9342" s="268">
        <v>12729</v>
      </c>
      <c r="B9342" s="267" t="s">
        <v>9665</v>
      </c>
      <c r="C9342" s="268" t="s">
        <v>1323</v>
      </c>
      <c r="D9342" s="269">
        <v>92.74</v>
      </c>
    </row>
    <row r="9343" spans="1:4">
      <c r="A9343" s="268">
        <v>12730</v>
      </c>
      <c r="B9343" s="267" t="s">
        <v>9666</v>
      </c>
      <c r="C9343" s="268" t="s">
        <v>1323</v>
      </c>
      <c r="D9343" s="269">
        <v>142</v>
      </c>
    </row>
    <row r="9344" spans="1:4">
      <c r="A9344" s="268">
        <v>3840</v>
      </c>
      <c r="B9344" s="267" t="s">
        <v>9667</v>
      </c>
      <c r="C9344" s="268" t="s">
        <v>1323</v>
      </c>
      <c r="D9344" s="269">
        <v>41.69</v>
      </c>
    </row>
    <row r="9345" spans="1:4">
      <c r="A9345" s="268">
        <v>3838</v>
      </c>
      <c r="B9345" s="267" t="s">
        <v>9668</v>
      </c>
      <c r="C9345" s="268" t="s">
        <v>1323</v>
      </c>
      <c r="D9345" s="269">
        <v>92.01</v>
      </c>
    </row>
    <row r="9346" spans="1:4">
      <c r="A9346" s="268">
        <v>3844</v>
      </c>
      <c r="B9346" s="267" t="s">
        <v>9669</v>
      </c>
      <c r="C9346" s="268" t="s">
        <v>1323</v>
      </c>
      <c r="D9346" s="269">
        <v>164.12</v>
      </c>
    </row>
    <row r="9347" spans="1:4">
      <c r="A9347" s="268">
        <v>3839</v>
      </c>
      <c r="B9347" s="267" t="s">
        <v>9670</v>
      </c>
      <c r="C9347" s="268" t="s">
        <v>1323</v>
      </c>
      <c r="D9347" s="269">
        <v>298.95</v>
      </c>
    </row>
    <row r="9348" spans="1:4">
      <c r="A9348" s="268">
        <v>3843</v>
      </c>
      <c r="B9348" s="267" t="s">
        <v>9671</v>
      </c>
      <c r="C9348" s="268" t="s">
        <v>1323</v>
      </c>
      <c r="D9348" s="269">
        <v>410.31</v>
      </c>
    </row>
    <row r="9349" spans="1:4">
      <c r="A9349" s="268">
        <v>3900</v>
      </c>
      <c r="B9349" s="267" t="s">
        <v>9672</v>
      </c>
      <c r="C9349" s="268" t="s">
        <v>1323</v>
      </c>
      <c r="D9349" s="269">
        <v>26.13</v>
      </c>
    </row>
    <row r="9350" spans="1:4">
      <c r="A9350" s="268">
        <v>3846</v>
      </c>
      <c r="B9350" s="267" t="s">
        <v>9673</v>
      </c>
      <c r="C9350" s="268" t="s">
        <v>1323</v>
      </c>
      <c r="D9350" s="269">
        <v>8.23</v>
      </c>
    </row>
    <row r="9351" spans="1:4">
      <c r="A9351" s="268">
        <v>3886</v>
      </c>
      <c r="B9351" s="267" t="s">
        <v>9674</v>
      </c>
      <c r="C9351" s="268" t="s">
        <v>1323</v>
      </c>
      <c r="D9351" s="269">
        <v>8.67</v>
      </c>
    </row>
    <row r="9352" spans="1:4">
      <c r="A9352" s="268">
        <v>3854</v>
      </c>
      <c r="B9352" s="267" t="s">
        <v>9675</v>
      </c>
      <c r="C9352" s="268" t="s">
        <v>1323</v>
      </c>
      <c r="D9352" s="269">
        <v>4.82</v>
      </c>
    </row>
    <row r="9353" spans="1:4">
      <c r="A9353" s="268">
        <v>3873</v>
      </c>
      <c r="B9353" s="267" t="s">
        <v>9676</v>
      </c>
      <c r="C9353" s="268" t="s">
        <v>1323</v>
      </c>
      <c r="D9353" s="269">
        <v>6.38</v>
      </c>
    </row>
    <row r="9354" spans="1:4">
      <c r="A9354" s="268">
        <v>38021</v>
      </c>
      <c r="B9354" s="267" t="s">
        <v>9677</v>
      </c>
      <c r="C9354" s="268" t="s">
        <v>1323</v>
      </c>
      <c r="D9354" s="269">
        <v>15.26</v>
      </c>
    </row>
    <row r="9355" spans="1:4">
      <c r="A9355" s="268">
        <v>3847</v>
      </c>
      <c r="B9355" s="267" t="s">
        <v>9678</v>
      </c>
      <c r="C9355" s="268" t="s">
        <v>1323</v>
      </c>
      <c r="D9355" s="269">
        <v>17.32</v>
      </c>
    </row>
    <row r="9356" spans="1:4">
      <c r="A9356" s="268">
        <v>38022</v>
      </c>
      <c r="B9356" s="267" t="s">
        <v>9679</v>
      </c>
      <c r="C9356" s="268" t="s">
        <v>1323</v>
      </c>
      <c r="D9356" s="269">
        <v>27.05</v>
      </c>
    </row>
    <row r="9357" spans="1:4">
      <c r="A9357" s="268">
        <v>3833</v>
      </c>
      <c r="B9357" s="267" t="s">
        <v>9680</v>
      </c>
      <c r="C9357" s="268" t="s">
        <v>1323</v>
      </c>
      <c r="D9357" s="269">
        <v>13.45</v>
      </c>
    </row>
    <row r="9358" spans="1:4">
      <c r="A9358" s="268">
        <v>3835</v>
      </c>
      <c r="B9358" s="267" t="s">
        <v>9681</v>
      </c>
      <c r="C9358" s="268" t="s">
        <v>1323</v>
      </c>
      <c r="D9358" s="269">
        <v>43.81</v>
      </c>
    </row>
    <row r="9359" spans="1:4">
      <c r="A9359" s="268">
        <v>3836</v>
      </c>
      <c r="B9359" s="267" t="s">
        <v>9682</v>
      </c>
      <c r="C9359" s="268" t="s">
        <v>1323</v>
      </c>
      <c r="D9359" s="269">
        <v>94.3</v>
      </c>
    </row>
    <row r="9360" spans="1:4">
      <c r="A9360" s="268">
        <v>3830</v>
      </c>
      <c r="B9360" s="267" t="s">
        <v>9683</v>
      </c>
      <c r="C9360" s="268" t="s">
        <v>1323</v>
      </c>
      <c r="D9360" s="269">
        <v>154.18</v>
      </c>
    </row>
    <row r="9361" spans="1:4">
      <c r="A9361" s="268">
        <v>3831</v>
      </c>
      <c r="B9361" s="267" t="s">
        <v>9684</v>
      </c>
      <c r="C9361" s="268" t="s">
        <v>1323</v>
      </c>
      <c r="D9361" s="269">
        <v>257.73</v>
      </c>
    </row>
    <row r="9362" spans="1:4">
      <c r="A9362" s="268">
        <v>37981</v>
      </c>
      <c r="B9362" s="267" t="s">
        <v>9685</v>
      </c>
      <c r="C9362" s="268" t="s">
        <v>1323</v>
      </c>
      <c r="D9362" s="269">
        <v>6.31</v>
      </c>
    </row>
    <row r="9363" spans="1:4">
      <c r="A9363" s="268">
        <v>37982</v>
      </c>
      <c r="B9363" s="267" t="s">
        <v>9686</v>
      </c>
      <c r="C9363" s="268" t="s">
        <v>1323</v>
      </c>
      <c r="D9363" s="269">
        <v>9.58</v>
      </c>
    </row>
    <row r="9364" spans="1:4">
      <c r="A9364" s="268">
        <v>37983</v>
      </c>
      <c r="B9364" s="267" t="s">
        <v>9687</v>
      </c>
      <c r="C9364" s="268" t="s">
        <v>1323</v>
      </c>
      <c r="D9364" s="269">
        <v>13.42</v>
      </c>
    </row>
    <row r="9365" spans="1:4">
      <c r="A9365" s="268">
        <v>37984</v>
      </c>
      <c r="B9365" s="267" t="s">
        <v>9688</v>
      </c>
      <c r="C9365" s="268" t="s">
        <v>1323</v>
      </c>
      <c r="D9365" s="269">
        <v>23.17</v>
      </c>
    </row>
    <row r="9366" spans="1:4">
      <c r="A9366" s="268">
        <v>37985</v>
      </c>
      <c r="B9366" s="267" t="s">
        <v>9689</v>
      </c>
      <c r="C9366" s="268" t="s">
        <v>1323</v>
      </c>
      <c r="D9366" s="269">
        <v>32.450000000000003</v>
      </c>
    </row>
    <row r="9367" spans="1:4">
      <c r="A9367" s="268">
        <v>3826</v>
      </c>
      <c r="B9367" s="267" t="s">
        <v>9690</v>
      </c>
      <c r="C9367" s="268" t="s">
        <v>1323</v>
      </c>
      <c r="D9367" s="269">
        <v>41.37</v>
      </c>
    </row>
    <row r="9368" spans="1:4">
      <c r="A9368" s="268">
        <v>3825</v>
      </c>
      <c r="B9368" s="267" t="s">
        <v>9691</v>
      </c>
      <c r="C9368" s="268" t="s">
        <v>1323</v>
      </c>
      <c r="D9368" s="269">
        <v>11.89</v>
      </c>
    </row>
    <row r="9369" spans="1:4">
      <c r="A9369" s="268">
        <v>3827</v>
      </c>
      <c r="B9369" s="267" t="s">
        <v>9692</v>
      </c>
      <c r="C9369" s="268" t="s">
        <v>1323</v>
      </c>
      <c r="D9369" s="269">
        <v>25.99</v>
      </c>
    </row>
    <row r="9370" spans="1:4">
      <c r="A9370" s="268">
        <v>20165</v>
      </c>
      <c r="B9370" s="267" t="s">
        <v>9693</v>
      </c>
      <c r="C9370" s="268" t="s">
        <v>1323</v>
      </c>
      <c r="D9370" s="269">
        <v>14.67</v>
      </c>
    </row>
    <row r="9371" spans="1:4">
      <c r="A9371" s="268">
        <v>20166</v>
      </c>
      <c r="B9371" s="267" t="s">
        <v>9694</v>
      </c>
      <c r="C9371" s="268" t="s">
        <v>1323</v>
      </c>
      <c r="D9371" s="269">
        <v>47.41</v>
      </c>
    </row>
    <row r="9372" spans="1:4">
      <c r="A9372" s="268">
        <v>20164</v>
      </c>
      <c r="B9372" s="267" t="s">
        <v>9695</v>
      </c>
      <c r="C9372" s="268" t="s">
        <v>1323</v>
      </c>
      <c r="D9372" s="269">
        <v>7.75</v>
      </c>
    </row>
    <row r="9373" spans="1:4">
      <c r="A9373" s="268">
        <v>3893</v>
      </c>
      <c r="B9373" s="267" t="s">
        <v>9696</v>
      </c>
      <c r="C9373" s="268" t="s">
        <v>1323</v>
      </c>
      <c r="D9373" s="269">
        <v>9.61</v>
      </c>
    </row>
    <row r="9374" spans="1:4">
      <c r="A9374" s="268">
        <v>3848</v>
      </c>
      <c r="B9374" s="267" t="s">
        <v>9697</v>
      </c>
      <c r="C9374" s="268" t="s">
        <v>1323</v>
      </c>
      <c r="D9374" s="269">
        <v>5.84</v>
      </c>
    </row>
    <row r="9375" spans="1:4">
      <c r="A9375" s="268">
        <v>3895</v>
      </c>
      <c r="B9375" s="267" t="s">
        <v>9698</v>
      </c>
      <c r="C9375" s="268" t="s">
        <v>1323</v>
      </c>
      <c r="D9375" s="269">
        <v>6.35</v>
      </c>
    </row>
    <row r="9376" spans="1:4">
      <c r="A9376" s="268">
        <v>12404</v>
      </c>
      <c r="B9376" s="267" t="s">
        <v>9699</v>
      </c>
      <c r="C9376" s="268" t="s">
        <v>1323</v>
      </c>
      <c r="D9376" s="269">
        <v>5.1100000000000003</v>
      </c>
    </row>
    <row r="9377" spans="1:4">
      <c r="A9377" s="268">
        <v>3939</v>
      </c>
      <c r="B9377" s="267" t="s">
        <v>9700</v>
      </c>
      <c r="C9377" s="268" t="s">
        <v>1323</v>
      </c>
      <c r="D9377" s="269">
        <v>10.54</v>
      </c>
    </row>
    <row r="9378" spans="1:4">
      <c r="A9378" s="268">
        <v>3911</v>
      </c>
      <c r="B9378" s="267" t="s">
        <v>9701</v>
      </c>
      <c r="C9378" s="268" t="s">
        <v>1323</v>
      </c>
      <c r="D9378" s="269">
        <v>8.61</v>
      </c>
    </row>
    <row r="9379" spans="1:4">
      <c r="A9379" s="268">
        <v>3908</v>
      </c>
      <c r="B9379" s="267" t="s">
        <v>9702</v>
      </c>
      <c r="C9379" s="268" t="s">
        <v>1323</v>
      </c>
      <c r="D9379" s="269">
        <v>2.78</v>
      </c>
    </row>
    <row r="9380" spans="1:4">
      <c r="A9380" s="268">
        <v>3910</v>
      </c>
      <c r="B9380" s="267" t="s">
        <v>9703</v>
      </c>
      <c r="C9380" s="268" t="s">
        <v>1323</v>
      </c>
      <c r="D9380" s="269">
        <v>6.16</v>
      </c>
    </row>
    <row r="9381" spans="1:4">
      <c r="A9381" s="268">
        <v>3913</v>
      </c>
      <c r="B9381" s="267" t="s">
        <v>9704</v>
      </c>
      <c r="C9381" s="268" t="s">
        <v>1323</v>
      </c>
      <c r="D9381" s="269">
        <v>29.46</v>
      </c>
    </row>
    <row r="9382" spans="1:4">
      <c r="A9382" s="268">
        <v>3912</v>
      </c>
      <c r="B9382" s="267" t="s">
        <v>9705</v>
      </c>
      <c r="C9382" s="268" t="s">
        <v>1323</v>
      </c>
      <c r="D9382" s="269">
        <v>16.149999999999999</v>
      </c>
    </row>
    <row r="9383" spans="1:4">
      <c r="A9383" s="268">
        <v>3909</v>
      </c>
      <c r="B9383" s="267" t="s">
        <v>9706</v>
      </c>
      <c r="C9383" s="268" t="s">
        <v>1323</v>
      </c>
      <c r="D9383" s="269">
        <v>3.79</v>
      </c>
    </row>
    <row r="9384" spans="1:4">
      <c r="A9384" s="268">
        <v>3914</v>
      </c>
      <c r="B9384" s="267" t="s">
        <v>9707</v>
      </c>
      <c r="C9384" s="268" t="s">
        <v>1323</v>
      </c>
      <c r="D9384" s="269">
        <v>44.44</v>
      </c>
    </row>
    <row r="9385" spans="1:4">
      <c r="A9385" s="268">
        <v>3915</v>
      </c>
      <c r="B9385" s="267" t="s">
        <v>9708</v>
      </c>
      <c r="C9385" s="268" t="s">
        <v>1323</v>
      </c>
      <c r="D9385" s="269">
        <v>70.08</v>
      </c>
    </row>
    <row r="9386" spans="1:4">
      <c r="A9386" s="268">
        <v>3916</v>
      </c>
      <c r="B9386" s="267" t="s">
        <v>9709</v>
      </c>
      <c r="C9386" s="268" t="s">
        <v>1323</v>
      </c>
      <c r="D9386" s="269">
        <v>127.67</v>
      </c>
    </row>
    <row r="9387" spans="1:4">
      <c r="A9387" s="268">
        <v>3917</v>
      </c>
      <c r="B9387" s="267" t="s">
        <v>9710</v>
      </c>
      <c r="C9387" s="268" t="s">
        <v>1323</v>
      </c>
      <c r="D9387" s="269">
        <v>210.57</v>
      </c>
    </row>
    <row r="9388" spans="1:4">
      <c r="A9388" s="268">
        <v>1904</v>
      </c>
      <c r="B9388" s="267" t="s">
        <v>9711</v>
      </c>
      <c r="C9388" s="268" t="s">
        <v>1323</v>
      </c>
      <c r="D9388" s="269">
        <v>0.6</v>
      </c>
    </row>
    <row r="9389" spans="1:4">
      <c r="A9389" s="268">
        <v>1899</v>
      </c>
      <c r="B9389" s="267" t="s">
        <v>9712</v>
      </c>
      <c r="C9389" s="268" t="s">
        <v>1323</v>
      </c>
      <c r="D9389" s="269">
        <v>0.68</v>
      </c>
    </row>
    <row r="9390" spans="1:4">
      <c r="A9390" s="268">
        <v>1900</v>
      </c>
      <c r="B9390" s="267" t="s">
        <v>9713</v>
      </c>
      <c r="C9390" s="268" t="s">
        <v>1323</v>
      </c>
      <c r="D9390" s="269">
        <v>1.1100000000000001</v>
      </c>
    </row>
    <row r="9391" spans="1:4">
      <c r="A9391" s="268">
        <v>12407</v>
      </c>
      <c r="B9391" s="267" t="s">
        <v>9714</v>
      </c>
      <c r="C9391" s="268" t="s">
        <v>1323</v>
      </c>
      <c r="D9391" s="269">
        <v>15.94</v>
      </c>
    </row>
    <row r="9392" spans="1:4">
      <c r="A9392" s="268">
        <v>12408</v>
      </c>
      <c r="B9392" s="267" t="s">
        <v>9715</v>
      </c>
      <c r="C9392" s="268" t="s">
        <v>1323</v>
      </c>
      <c r="D9392" s="269">
        <v>8.99</v>
      </c>
    </row>
    <row r="9393" spans="1:4">
      <c r="A9393" s="268">
        <v>12409</v>
      </c>
      <c r="B9393" s="267" t="s">
        <v>9716</v>
      </c>
      <c r="C9393" s="268" t="s">
        <v>1323</v>
      </c>
      <c r="D9393" s="269">
        <v>8.99</v>
      </c>
    </row>
    <row r="9394" spans="1:4">
      <c r="A9394" s="268">
        <v>12410</v>
      </c>
      <c r="B9394" s="267" t="s">
        <v>9717</v>
      </c>
      <c r="C9394" s="268" t="s">
        <v>1323</v>
      </c>
      <c r="D9394" s="269">
        <v>6.2</v>
      </c>
    </row>
    <row r="9395" spans="1:4">
      <c r="A9395" s="268">
        <v>3936</v>
      </c>
      <c r="B9395" s="267" t="s">
        <v>9718</v>
      </c>
      <c r="C9395" s="268" t="s">
        <v>1323</v>
      </c>
      <c r="D9395" s="269">
        <v>11.2</v>
      </c>
    </row>
    <row r="9396" spans="1:4">
      <c r="A9396" s="268">
        <v>3922</v>
      </c>
      <c r="B9396" s="267" t="s">
        <v>9719</v>
      </c>
      <c r="C9396" s="268" t="s">
        <v>1323</v>
      </c>
      <c r="D9396" s="269">
        <v>10.3</v>
      </c>
    </row>
    <row r="9397" spans="1:4">
      <c r="A9397" s="268">
        <v>3924</v>
      </c>
      <c r="B9397" s="267" t="s">
        <v>9720</v>
      </c>
      <c r="C9397" s="268" t="s">
        <v>1323</v>
      </c>
      <c r="D9397" s="269">
        <v>11.2</v>
      </c>
    </row>
    <row r="9398" spans="1:4">
      <c r="A9398" s="268">
        <v>3923</v>
      </c>
      <c r="B9398" s="267" t="s">
        <v>9721</v>
      </c>
      <c r="C9398" s="268" t="s">
        <v>1323</v>
      </c>
      <c r="D9398" s="269">
        <v>11.2</v>
      </c>
    </row>
    <row r="9399" spans="1:4">
      <c r="A9399" s="268">
        <v>3937</v>
      </c>
      <c r="B9399" s="267" t="s">
        <v>9722</v>
      </c>
      <c r="C9399" s="268" t="s">
        <v>1323</v>
      </c>
      <c r="D9399" s="269">
        <v>9.24</v>
      </c>
    </row>
    <row r="9400" spans="1:4">
      <c r="A9400" s="268">
        <v>3921</v>
      </c>
      <c r="B9400" s="267" t="s">
        <v>9723</v>
      </c>
      <c r="C9400" s="268" t="s">
        <v>1323</v>
      </c>
      <c r="D9400" s="269">
        <v>9.24</v>
      </c>
    </row>
    <row r="9401" spans="1:4">
      <c r="A9401" s="268">
        <v>3920</v>
      </c>
      <c r="B9401" s="267" t="s">
        <v>9724</v>
      </c>
      <c r="C9401" s="268" t="s">
        <v>1323</v>
      </c>
      <c r="D9401" s="269">
        <v>9.24</v>
      </c>
    </row>
    <row r="9402" spans="1:4">
      <c r="A9402" s="268">
        <v>3938</v>
      </c>
      <c r="B9402" s="267" t="s">
        <v>9725</v>
      </c>
      <c r="C9402" s="268" t="s">
        <v>1323</v>
      </c>
      <c r="D9402" s="269">
        <v>6.09</v>
      </c>
    </row>
    <row r="9403" spans="1:4">
      <c r="A9403" s="268">
        <v>3919</v>
      </c>
      <c r="B9403" s="267" t="s">
        <v>9726</v>
      </c>
      <c r="C9403" s="268" t="s">
        <v>1323</v>
      </c>
      <c r="D9403" s="269">
        <v>6.21</v>
      </c>
    </row>
    <row r="9404" spans="1:4">
      <c r="A9404" s="268">
        <v>3927</v>
      </c>
      <c r="B9404" s="267" t="s">
        <v>9727</v>
      </c>
      <c r="C9404" s="268" t="s">
        <v>1323</v>
      </c>
      <c r="D9404" s="269">
        <v>31.45</v>
      </c>
    </row>
    <row r="9405" spans="1:4">
      <c r="A9405" s="268">
        <v>3928</v>
      </c>
      <c r="B9405" s="267" t="s">
        <v>9728</v>
      </c>
      <c r="C9405" s="268" t="s">
        <v>1323</v>
      </c>
      <c r="D9405" s="269">
        <v>31.45</v>
      </c>
    </row>
    <row r="9406" spans="1:4">
      <c r="A9406" s="268">
        <v>3926</v>
      </c>
      <c r="B9406" s="267" t="s">
        <v>9729</v>
      </c>
      <c r="C9406" s="268" t="s">
        <v>1323</v>
      </c>
      <c r="D9406" s="269">
        <v>17.93</v>
      </c>
    </row>
    <row r="9407" spans="1:4">
      <c r="A9407" s="268">
        <v>3935</v>
      </c>
      <c r="B9407" s="267" t="s">
        <v>9730</v>
      </c>
      <c r="C9407" s="268" t="s">
        <v>1323</v>
      </c>
      <c r="D9407" s="269">
        <v>17.93</v>
      </c>
    </row>
    <row r="9408" spans="1:4">
      <c r="A9408" s="268">
        <v>3925</v>
      </c>
      <c r="B9408" s="267" t="s">
        <v>9731</v>
      </c>
      <c r="C9408" s="268" t="s">
        <v>1323</v>
      </c>
      <c r="D9408" s="269">
        <v>17.93</v>
      </c>
    </row>
    <row r="9409" spans="1:4">
      <c r="A9409" s="268">
        <v>12406</v>
      </c>
      <c r="B9409" s="267" t="s">
        <v>9732</v>
      </c>
      <c r="C9409" s="268" t="s">
        <v>1323</v>
      </c>
      <c r="D9409" s="269">
        <v>4.4000000000000004</v>
      </c>
    </row>
    <row r="9410" spans="1:4">
      <c r="A9410" s="268">
        <v>3929</v>
      </c>
      <c r="B9410" s="267" t="s">
        <v>9733</v>
      </c>
      <c r="C9410" s="268" t="s">
        <v>1323</v>
      </c>
      <c r="D9410" s="269">
        <v>47.92</v>
      </c>
    </row>
    <row r="9411" spans="1:4">
      <c r="A9411" s="268">
        <v>3931</v>
      </c>
      <c r="B9411" s="267" t="s">
        <v>9734</v>
      </c>
      <c r="C9411" s="268" t="s">
        <v>1323</v>
      </c>
      <c r="D9411" s="269">
        <v>47.92</v>
      </c>
    </row>
    <row r="9412" spans="1:4">
      <c r="A9412" s="268">
        <v>3930</v>
      </c>
      <c r="B9412" s="267" t="s">
        <v>9735</v>
      </c>
      <c r="C9412" s="268" t="s">
        <v>1323</v>
      </c>
      <c r="D9412" s="269">
        <v>47.92</v>
      </c>
    </row>
    <row r="9413" spans="1:4">
      <c r="A9413" s="268">
        <v>3932</v>
      </c>
      <c r="B9413" s="267" t="s">
        <v>9736</v>
      </c>
      <c r="C9413" s="268" t="s">
        <v>1323</v>
      </c>
      <c r="D9413" s="269">
        <v>82.75</v>
      </c>
    </row>
    <row r="9414" spans="1:4">
      <c r="A9414" s="268">
        <v>3933</v>
      </c>
      <c r="B9414" s="267" t="s">
        <v>9737</v>
      </c>
      <c r="C9414" s="268" t="s">
        <v>1323</v>
      </c>
      <c r="D9414" s="269">
        <v>82.75</v>
      </c>
    </row>
    <row r="9415" spans="1:4">
      <c r="A9415" s="268">
        <v>3934</v>
      </c>
      <c r="B9415" s="267" t="s">
        <v>9738</v>
      </c>
      <c r="C9415" s="268" t="s">
        <v>1323</v>
      </c>
      <c r="D9415" s="269">
        <v>82.75</v>
      </c>
    </row>
    <row r="9416" spans="1:4">
      <c r="A9416" s="268">
        <v>40355</v>
      </c>
      <c r="B9416" s="267" t="s">
        <v>9739</v>
      </c>
      <c r="C9416" s="268" t="s">
        <v>1323</v>
      </c>
      <c r="D9416" s="269">
        <v>5.93</v>
      </c>
    </row>
    <row r="9417" spans="1:4">
      <c r="A9417" s="268">
        <v>40364</v>
      </c>
      <c r="B9417" s="267" t="s">
        <v>9740</v>
      </c>
      <c r="C9417" s="268" t="s">
        <v>1323</v>
      </c>
      <c r="D9417" s="269">
        <v>27.78</v>
      </c>
    </row>
    <row r="9418" spans="1:4">
      <c r="A9418" s="268">
        <v>40361</v>
      </c>
      <c r="B9418" s="267" t="s">
        <v>9741</v>
      </c>
      <c r="C9418" s="268" t="s">
        <v>1323</v>
      </c>
      <c r="D9418" s="269">
        <v>21.72</v>
      </c>
    </row>
    <row r="9419" spans="1:4">
      <c r="A9419" s="268">
        <v>40358</v>
      </c>
      <c r="B9419" s="267" t="s">
        <v>9742</v>
      </c>
      <c r="C9419" s="268" t="s">
        <v>1323</v>
      </c>
      <c r="D9419" s="269">
        <v>8.2799999999999994</v>
      </c>
    </row>
    <row r="9420" spans="1:4">
      <c r="A9420" s="268">
        <v>40370</v>
      </c>
      <c r="B9420" s="267" t="s">
        <v>9743</v>
      </c>
      <c r="C9420" s="268" t="s">
        <v>1323</v>
      </c>
      <c r="D9420" s="269">
        <v>88.16</v>
      </c>
    </row>
    <row r="9421" spans="1:4">
      <c r="A9421" s="268">
        <v>40367</v>
      </c>
      <c r="B9421" s="267" t="s">
        <v>9744</v>
      </c>
      <c r="C9421" s="268" t="s">
        <v>1323</v>
      </c>
      <c r="D9421" s="269">
        <v>43.82</v>
      </c>
    </row>
    <row r="9422" spans="1:4">
      <c r="A9422" s="268">
        <v>40373</v>
      </c>
      <c r="B9422" s="267" t="s">
        <v>9745</v>
      </c>
      <c r="C9422" s="268" t="s">
        <v>1323</v>
      </c>
      <c r="D9422" s="269">
        <v>119.21</v>
      </c>
    </row>
    <row r="9423" spans="1:4">
      <c r="A9423" s="268">
        <v>38947</v>
      </c>
      <c r="B9423" s="267" t="s">
        <v>9746</v>
      </c>
      <c r="C9423" s="268" t="s">
        <v>1323</v>
      </c>
      <c r="D9423" s="269">
        <v>5.0199999999999996</v>
      </c>
    </row>
    <row r="9424" spans="1:4">
      <c r="A9424" s="268">
        <v>38948</v>
      </c>
      <c r="B9424" s="267" t="s">
        <v>9747</v>
      </c>
      <c r="C9424" s="268" t="s">
        <v>1323</v>
      </c>
      <c r="D9424" s="269">
        <v>8.01</v>
      </c>
    </row>
    <row r="9425" spans="1:4">
      <c r="A9425" s="268">
        <v>38949</v>
      </c>
      <c r="B9425" s="267" t="s">
        <v>9748</v>
      </c>
      <c r="C9425" s="268" t="s">
        <v>1323</v>
      </c>
      <c r="D9425" s="269">
        <v>8.89</v>
      </c>
    </row>
    <row r="9426" spans="1:4">
      <c r="A9426" s="268">
        <v>38951</v>
      </c>
      <c r="B9426" s="267" t="s">
        <v>9749</v>
      </c>
      <c r="C9426" s="268" t="s">
        <v>1323</v>
      </c>
      <c r="D9426" s="269">
        <v>14.06</v>
      </c>
    </row>
    <row r="9427" spans="1:4">
      <c r="A9427" s="268">
        <v>39312</v>
      </c>
      <c r="B9427" s="267" t="s">
        <v>9750</v>
      </c>
      <c r="C9427" s="268" t="s">
        <v>1323</v>
      </c>
      <c r="D9427" s="269">
        <v>10.91</v>
      </c>
    </row>
    <row r="9428" spans="1:4">
      <c r="A9428" s="268">
        <v>39313</v>
      </c>
      <c r="B9428" s="267" t="s">
        <v>9751</v>
      </c>
      <c r="C9428" s="268" t="s">
        <v>1323</v>
      </c>
      <c r="D9428" s="269">
        <v>14.24</v>
      </c>
    </row>
    <row r="9429" spans="1:4">
      <c r="A9429" s="268">
        <v>38950</v>
      </c>
      <c r="B9429" s="267" t="s">
        <v>9752</v>
      </c>
      <c r="C9429" s="268" t="s">
        <v>1323</v>
      </c>
      <c r="D9429" s="269">
        <v>21.43</v>
      </c>
    </row>
    <row r="9430" spans="1:4">
      <c r="A9430" s="268">
        <v>39314</v>
      </c>
      <c r="B9430" s="267" t="s">
        <v>9753</v>
      </c>
      <c r="C9430" s="268" t="s">
        <v>1323</v>
      </c>
      <c r="D9430" s="269">
        <v>22.61</v>
      </c>
    </row>
    <row r="9431" spans="1:4">
      <c r="A9431" s="268">
        <v>3907</v>
      </c>
      <c r="B9431" s="267" t="s">
        <v>9754</v>
      </c>
      <c r="C9431" s="268" t="s">
        <v>1323</v>
      </c>
      <c r="D9431" s="269">
        <v>2.7</v>
      </c>
    </row>
    <row r="9432" spans="1:4">
      <c r="A9432" s="268">
        <v>3889</v>
      </c>
      <c r="B9432" s="267" t="s">
        <v>9755</v>
      </c>
      <c r="C9432" s="268" t="s">
        <v>1323</v>
      </c>
      <c r="D9432" s="269">
        <v>2.06</v>
      </c>
    </row>
    <row r="9433" spans="1:4">
      <c r="A9433" s="268">
        <v>3868</v>
      </c>
      <c r="B9433" s="267" t="s">
        <v>9756</v>
      </c>
      <c r="C9433" s="268" t="s">
        <v>1323</v>
      </c>
      <c r="D9433" s="269">
        <v>0.8</v>
      </c>
    </row>
    <row r="9434" spans="1:4">
      <c r="A9434" s="268">
        <v>3869</v>
      </c>
      <c r="B9434" s="267" t="s">
        <v>9757</v>
      </c>
      <c r="C9434" s="268" t="s">
        <v>1323</v>
      </c>
      <c r="D9434" s="269">
        <v>2.2999999999999998</v>
      </c>
    </row>
    <row r="9435" spans="1:4">
      <c r="A9435" s="268">
        <v>3872</v>
      </c>
      <c r="B9435" s="267" t="s">
        <v>9758</v>
      </c>
      <c r="C9435" s="268" t="s">
        <v>1323</v>
      </c>
      <c r="D9435" s="269">
        <v>2.79</v>
      </c>
    </row>
    <row r="9436" spans="1:4">
      <c r="A9436" s="268">
        <v>3850</v>
      </c>
      <c r="B9436" s="267" t="s">
        <v>9759</v>
      </c>
      <c r="C9436" s="268" t="s">
        <v>1323</v>
      </c>
      <c r="D9436" s="269">
        <v>7.19</v>
      </c>
    </row>
    <row r="9437" spans="1:4">
      <c r="A9437" s="268">
        <v>38023</v>
      </c>
      <c r="B9437" s="267" t="s">
        <v>9760</v>
      </c>
      <c r="C9437" s="268" t="s">
        <v>1323</v>
      </c>
      <c r="D9437" s="269">
        <v>3.03</v>
      </c>
    </row>
    <row r="9438" spans="1:4">
      <c r="A9438" s="268">
        <v>37986</v>
      </c>
      <c r="B9438" s="267" t="s">
        <v>9761</v>
      </c>
      <c r="C9438" s="268" t="s">
        <v>1323</v>
      </c>
      <c r="D9438" s="269">
        <v>2.17</v>
      </c>
    </row>
    <row r="9439" spans="1:4">
      <c r="A9439" s="268">
        <v>37987</v>
      </c>
      <c r="B9439" s="267" t="s">
        <v>9762</v>
      </c>
      <c r="C9439" s="268" t="s">
        <v>1323</v>
      </c>
      <c r="D9439" s="269">
        <v>161.97</v>
      </c>
    </row>
    <row r="9440" spans="1:4">
      <c r="A9440" s="268">
        <v>37988</v>
      </c>
      <c r="B9440" s="267" t="s">
        <v>9763</v>
      </c>
      <c r="C9440" s="268" t="s">
        <v>1323</v>
      </c>
      <c r="D9440" s="269">
        <v>264.18</v>
      </c>
    </row>
    <row r="9441" spans="1:4">
      <c r="A9441" s="268">
        <v>21120</v>
      </c>
      <c r="B9441" s="267" t="s">
        <v>9764</v>
      </c>
      <c r="C9441" s="268" t="s">
        <v>1323</v>
      </c>
      <c r="D9441" s="269">
        <v>13.16</v>
      </c>
    </row>
    <row r="9442" spans="1:4">
      <c r="A9442" s="268">
        <v>39318</v>
      </c>
      <c r="B9442" s="267" t="s">
        <v>9765</v>
      </c>
      <c r="C9442" s="268" t="s">
        <v>1323</v>
      </c>
      <c r="D9442" s="269">
        <v>10.86</v>
      </c>
    </row>
    <row r="9443" spans="1:4">
      <c r="A9443" s="268">
        <v>20162</v>
      </c>
      <c r="B9443" s="267" t="s">
        <v>9766</v>
      </c>
      <c r="C9443" s="268" t="s">
        <v>1323</v>
      </c>
      <c r="D9443" s="269">
        <v>10.19</v>
      </c>
    </row>
    <row r="9444" spans="1:4">
      <c r="A9444" s="268">
        <v>40366</v>
      </c>
      <c r="B9444" s="267" t="s">
        <v>9767</v>
      </c>
      <c r="C9444" s="268" t="s">
        <v>1323</v>
      </c>
      <c r="D9444" s="269">
        <v>21.67</v>
      </c>
    </row>
    <row r="9445" spans="1:4">
      <c r="A9445" s="268">
        <v>40363</v>
      </c>
      <c r="B9445" s="267" t="s">
        <v>9768</v>
      </c>
      <c r="C9445" s="268" t="s">
        <v>1323</v>
      </c>
      <c r="D9445" s="269">
        <v>16.95</v>
      </c>
    </row>
    <row r="9446" spans="1:4">
      <c r="A9446" s="268">
        <v>40354</v>
      </c>
      <c r="B9446" s="267" t="s">
        <v>9769</v>
      </c>
      <c r="C9446" s="268" t="s">
        <v>1323</v>
      </c>
      <c r="D9446" s="269">
        <v>7.38</v>
      </c>
    </row>
    <row r="9447" spans="1:4">
      <c r="A9447" s="268">
        <v>40360</v>
      </c>
      <c r="B9447" s="267" t="s">
        <v>9770</v>
      </c>
      <c r="C9447" s="268" t="s">
        <v>1323</v>
      </c>
      <c r="D9447" s="269">
        <v>11.11</v>
      </c>
    </row>
    <row r="9448" spans="1:4">
      <c r="A9448" s="268">
        <v>40372</v>
      </c>
      <c r="B9448" s="267" t="s">
        <v>9771</v>
      </c>
      <c r="C9448" s="268" t="s">
        <v>1323</v>
      </c>
      <c r="D9448" s="269">
        <v>68.62</v>
      </c>
    </row>
    <row r="9449" spans="1:4">
      <c r="A9449" s="268">
        <v>40369</v>
      </c>
      <c r="B9449" s="267" t="s">
        <v>9772</v>
      </c>
      <c r="C9449" s="268" t="s">
        <v>1323</v>
      </c>
      <c r="D9449" s="269">
        <v>34.15</v>
      </c>
    </row>
    <row r="9450" spans="1:4">
      <c r="A9450" s="268">
        <v>40357</v>
      </c>
      <c r="B9450" s="267" t="s">
        <v>9773</v>
      </c>
      <c r="C9450" s="268" t="s">
        <v>1323</v>
      </c>
      <c r="D9450" s="269">
        <v>8.2799999999999994</v>
      </c>
    </row>
    <row r="9451" spans="1:4">
      <c r="A9451" s="268">
        <v>40375</v>
      </c>
      <c r="B9451" s="267" t="s">
        <v>9774</v>
      </c>
      <c r="C9451" s="268" t="s">
        <v>1323</v>
      </c>
      <c r="D9451" s="269">
        <v>92.9</v>
      </c>
    </row>
    <row r="9452" spans="1:4">
      <c r="A9452" s="268">
        <v>1893</v>
      </c>
      <c r="B9452" s="267" t="s">
        <v>9775</v>
      </c>
      <c r="C9452" s="268" t="s">
        <v>1323</v>
      </c>
      <c r="D9452" s="269">
        <v>2.29</v>
      </c>
    </row>
    <row r="9453" spans="1:4">
      <c r="A9453" s="268">
        <v>1902</v>
      </c>
      <c r="B9453" s="267" t="s">
        <v>9776</v>
      </c>
      <c r="C9453" s="268" t="s">
        <v>1323</v>
      </c>
      <c r="D9453" s="269">
        <v>1.66</v>
      </c>
    </row>
    <row r="9454" spans="1:4">
      <c r="A9454" s="268">
        <v>1901</v>
      </c>
      <c r="B9454" s="267" t="s">
        <v>9777</v>
      </c>
      <c r="C9454" s="268" t="s">
        <v>1323</v>
      </c>
      <c r="D9454" s="269">
        <v>0.52</v>
      </c>
    </row>
    <row r="9455" spans="1:4">
      <c r="A9455" s="268">
        <v>1892</v>
      </c>
      <c r="B9455" s="267" t="s">
        <v>9778</v>
      </c>
      <c r="C9455" s="268" t="s">
        <v>1323</v>
      </c>
      <c r="D9455" s="269">
        <v>1.07</v>
      </c>
    </row>
    <row r="9456" spans="1:4">
      <c r="A9456" s="268">
        <v>1907</v>
      </c>
      <c r="B9456" s="267" t="s">
        <v>9779</v>
      </c>
      <c r="C9456" s="268" t="s">
        <v>1323</v>
      </c>
      <c r="D9456" s="269">
        <v>7.37</v>
      </c>
    </row>
    <row r="9457" spans="1:4">
      <c r="A9457" s="268">
        <v>1894</v>
      </c>
      <c r="B9457" s="267" t="s">
        <v>9780</v>
      </c>
      <c r="C9457" s="268" t="s">
        <v>1323</v>
      </c>
      <c r="D9457" s="269">
        <v>3.31</v>
      </c>
    </row>
    <row r="9458" spans="1:4">
      <c r="A9458" s="268">
        <v>1891</v>
      </c>
      <c r="B9458" s="267" t="s">
        <v>9781</v>
      </c>
      <c r="C9458" s="268" t="s">
        <v>1323</v>
      </c>
      <c r="D9458" s="269">
        <v>0.77</v>
      </c>
    </row>
    <row r="9459" spans="1:4">
      <c r="A9459" s="268">
        <v>1896</v>
      </c>
      <c r="B9459" s="267" t="s">
        <v>9782</v>
      </c>
      <c r="C9459" s="268" t="s">
        <v>1323</v>
      </c>
      <c r="D9459" s="269">
        <v>9.9</v>
      </c>
    </row>
    <row r="9460" spans="1:4">
      <c r="A9460" s="268">
        <v>1895</v>
      </c>
      <c r="B9460" s="267" t="s">
        <v>9783</v>
      </c>
      <c r="C9460" s="268" t="s">
        <v>1323</v>
      </c>
      <c r="D9460" s="269">
        <v>17.39</v>
      </c>
    </row>
    <row r="9461" spans="1:4">
      <c r="A9461" s="268">
        <v>2641</v>
      </c>
      <c r="B9461" s="267" t="s">
        <v>9784</v>
      </c>
      <c r="C9461" s="268" t="s">
        <v>1323</v>
      </c>
      <c r="D9461" s="269">
        <v>24.27</v>
      </c>
    </row>
    <row r="9462" spans="1:4">
      <c r="A9462" s="268">
        <v>2636</v>
      </c>
      <c r="B9462" s="267" t="s">
        <v>9785</v>
      </c>
      <c r="C9462" s="268" t="s">
        <v>1323</v>
      </c>
      <c r="D9462" s="269">
        <v>1.56</v>
      </c>
    </row>
    <row r="9463" spans="1:4">
      <c r="A9463" s="268">
        <v>2637</v>
      </c>
      <c r="B9463" s="267" t="s">
        <v>9786</v>
      </c>
      <c r="C9463" s="268" t="s">
        <v>1323</v>
      </c>
      <c r="D9463" s="269">
        <v>1.66</v>
      </c>
    </row>
    <row r="9464" spans="1:4">
      <c r="A9464" s="268">
        <v>2638</v>
      </c>
      <c r="B9464" s="267" t="s">
        <v>9787</v>
      </c>
      <c r="C9464" s="268" t="s">
        <v>1323</v>
      </c>
      <c r="D9464" s="269">
        <v>1.93</v>
      </c>
    </row>
    <row r="9465" spans="1:4">
      <c r="A9465" s="268">
        <v>2639</v>
      </c>
      <c r="B9465" s="267" t="s">
        <v>9788</v>
      </c>
      <c r="C9465" s="268" t="s">
        <v>1323</v>
      </c>
      <c r="D9465" s="269">
        <v>3.43</v>
      </c>
    </row>
    <row r="9466" spans="1:4">
      <c r="A9466" s="268">
        <v>2644</v>
      </c>
      <c r="B9466" s="267" t="s">
        <v>9789</v>
      </c>
      <c r="C9466" s="268" t="s">
        <v>1323</v>
      </c>
      <c r="D9466" s="269">
        <v>4.96</v>
      </c>
    </row>
    <row r="9467" spans="1:4">
      <c r="A9467" s="268">
        <v>2643</v>
      </c>
      <c r="B9467" s="267" t="s">
        <v>9790</v>
      </c>
      <c r="C9467" s="268" t="s">
        <v>1323</v>
      </c>
      <c r="D9467" s="269">
        <v>6.92</v>
      </c>
    </row>
    <row r="9468" spans="1:4">
      <c r="A9468" s="268">
        <v>2640</v>
      </c>
      <c r="B9468" s="267" t="s">
        <v>9791</v>
      </c>
      <c r="C9468" s="268" t="s">
        <v>1323</v>
      </c>
      <c r="D9468" s="269">
        <v>10.1</v>
      </c>
    </row>
    <row r="9469" spans="1:4">
      <c r="A9469" s="268">
        <v>2642</v>
      </c>
      <c r="B9469" s="267" t="s">
        <v>9792</v>
      </c>
      <c r="C9469" s="268" t="s">
        <v>1323</v>
      </c>
      <c r="D9469" s="269">
        <v>15.38</v>
      </c>
    </row>
    <row r="9470" spans="1:4">
      <c r="A9470" s="268">
        <v>38943</v>
      </c>
      <c r="B9470" s="267" t="s">
        <v>9793</v>
      </c>
      <c r="C9470" s="268" t="s">
        <v>1323</v>
      </c>
      <c r="D9470" s="269">
        <v>3.71</v>
      </c>
    </row>
    <row r="9471" spans="1:4">
      <c r="A9471" s="268">
        <v>38944</v>
      </c>
      <c r="B9471" s="267" t="s">
        <v>9794</v>
      </c>
      <c r="C9471" s="268" t="s">
        <v>1323</v>
      </c>
      <c r="D9471" s="269">
        <v>5.73</v>
      </c>
    </row>
    <row r="9472" spans="1:4">
      <c r="A9472" s="268">
        <v>38945</v>
      </c>
      <c r="B9472" s="267" t="s">
        <v>9795</v>
      </c>
      <c r="C9472" s="268" t="s">
        <v>1323</v>
      </c>
      <c r="D9472" s="269">
        <v>11.62</v>
      </c>
    </row>
    <row r="9473" spans="1:4">
      <c r="A9473" s="268">
        <v>38946</v>
      </c>
      <c r="B9473" s="267" t="s">
        <v>9796</v>
      </c>
      <c r="C9473" s="268" t="s">
        <v>1323</v>
      </c>
      <c r="D9473" s="269">
        <v>17.34</v>
      </c>
    </row>
    <row r="9474" spans="1:4">
      <c r="A9474" s="268">
        <v>39308</v>
      </c>
      <c r="B9474" s="267" t="s">
        <v>9797</v>
      </c>
      <c r="C9474" s="268" t="s">
        <v>1323</v>
      </c>
      <c r="D9474" s="269">
        <v>7.56</v>
      </c>
    </row>
    <row r="9475" spans="1:4">
      <c r="A9475" s="268">
        <v>39309</v>
      </c>
      <c r="B9475" s="267" t="s">
        <v>9798</v>
      </c>
      <c r="C9475" s="268" t="s">
        <v>1323</v>
      </c>
      <c r="D9475" s="269">
        <v>10.93</v>
      </c>
    </row>
    <row r="9476" spans="1:4">
      <c r="A9476" s="268">
        <v>39310</v>
      </c>
      <c r="B9476" s="267" t="s">
        <v>9799</v>
      </c>
      <c r="C9476" s="268" t="s">
        <v>1323</v>
      </c>
      <c r="D9476" s="269">
        <v>16.57</v>
      </c>
    </row>
    <row r="9477" spans="1:4">
      <c r="A9477" s="268">
        <v>39311</v>
      </c>
      <c r="B9477" s="267" t="s">
        <v>9800</v>
      </c>
      <c r="C9477" s="268" t="s">
        <v>1323</v>
      </c>
      <c r="D9477" s="269">
        <v>24.9</v>
      </c>
    </row>
    <row r="9478" spans="1:4">
      <c r="A9478" s="268">
        <v>39855</v>
      </c>
      <c r="B9478" s="267" t="s">
        <v>9801</v>
      </c>
      <c r="C9478" s="268" t="s">
        <v>1323</v>
      </c>
      <c r="D9478" s="269">
        <v>1.62</v>
      </c>
    </row>
    <row r="9479" spans="1:4">
      <c r="A9479" s="268">
        <v>39856</v>
      </c>
      <c r="B9479" s="267" t="s">
        <v>9802</v>
      </c>
      <c r="C9479" s="268" t="s">
        <v>1323</v>
      </c>
      <c r="D9479" s="269">
        <v>3.82</v>
      </c>
    </row>
    <row r="9480" spans="1:4">
      <c r="A9480" s="268">
        <v>39857</v>
      </c>
      <c r="B9480" s="267" t="s">
        <v>9803</v>
      </c>
      <c r="C9480" s="268" t="s">
        <v>1323</v>
      </c>
      <c r="D9480" s="269">
        <v>6.19</v>
      </c>
    </row>
    <row r="9481" spans="1:4">
      <c r="A9481" s="268">
        <v>39858</v>
      </c>
      <c r="B9481" s="267" t="s">
        <v>9804</v>
      </c>
      <c r="C9481" s="268" t="s">
        <v>1323</v>
      </c>
      <c r="D9481" s="269">
        <v>13.73</v>
      </c>
    </row>
    <row r="9482" spans="1:4">
      <c r="A9482" s="268">
        <v>39859</v>
      </c>
      <c r="B9482" s="267" t="s">
        <v>9805</v>
      </c>
      <c r="C9482" s="268" t="s">
        <v>1323</v>
      </c>
      <c r="D9482" s="269">
        <v>21.17</v>
      </c>
    </row>
    <row r="9483" spans="1:4">
      <c r="A9483" s="268">
        <v>39860</v>
      </c>
      <c r="B9483" s="267" t="s">
        <v>9806</v>
      </c>
      <c r="C9483" s="268" t="s">
        <v>1323</v>
      </c>
      <c r="D9483" s="269">
        <v>32.479999999999997</v>
      </c>
    </row>
    <row r="9484" spans="1:4">
      <c r="A9484" s="268">
        <v>39861</v>
      </c>
      <c r="B9484" s="267" t="s">
        <v>9807</v>
      </c>
      <c r="C9484" s="268" t="s">
        <v>1323</v>
      </c>
      <c r="D9484" s="269">
        <v>92.74</v>
      </c>
    </row>
    <row r="9485" spans="1:4">
      <c r="A9485" s="268">
        <v>38447</v>
      </c>
      <c r="B9485" s="267" t="s">
        <v>9808</v>
      </c>
      <c r="C9485" s="268" t="s">
        <v>1323</v>
      </c>
      <c r="D9485" s="269">
        <v>63.87</v>
      </c>
    </row>
    <row r="9486" spans="1:4">
      <c r="A9486" s="268">
        <v>36320</v>
      </c>
      <c r="B9486" s="267" t="s">
        <v>9809</v>
      </c>
      <c r="C9486" s="268" t="s">
        <v>1323</v>
      </c>
      <c r="D9486" s="269">
        <v>0.92</v>
      </c>
    </row>
    <row r="9487" spans="1:4">
      <c r="A9487" s="268">
        <v>36324</v>
      </c>
      <c r="B9487" s="267" t="s">
        <v>9810</v>
      </c>
      <c r="C9487" s="268" t="s">
        <v>1323</v>
      </c>
      <c r="D9487" s="269">
        <v>1.4</v>
      </c>
    </row>
    <row r="9488" spans="1:4">
      <c r="A9488" s="268">
        <v>38441</v>
      </c>
      <c r="B9488" s="267" t="s">
        <v>9811</v>
      </c>
      <c r="C9488" s="268" t="s">
        <v>1323</v>
      </c>
      <c r="D9488" s="269">
        <v>1.84</v>
      </c>
    </row>
    <row r="9489" spans="1:4">
      <c r="A9489" s="268">
        <v>38442</v>
      </c>
      <c r="B9489" s="267" t="s">
        <v>9812</v>
      </c>
      <c r="C9489" s="268" t="s">
        <v>1323</v>
      </c>
      <c r="D9489" s="269">
        <v>4.68</v>
      </c>
    </row>
    <row r="9490" spans="1:4">
      <c r="A9490" s="268">
        <v>38443</v>
      </c>
      <c r="B9490" s="267" t="s">
        <v>9813</v>
      </c>
      <c r="C9490" s="268" t="s">
        <v>1323</v>
      </c>
      <c r="D9490" s="269">
        <v>7.07</v>
      </c>
    </row>
    <row r="9491" spans="1:4">
      <c r="A9491" s="268">
        <v>38444</v>
      </c>
      <c r="B9491" s="267" t="s">
        <v>9814</v>
      </c>
      <c r="C9491" s="268" t="s">
        <v>1323</v>
      </c>
      <c r="D9491" s="269">
        <v>10.53</v>
      </c>
    </row>
    <row r="9492" spans="1:4">
      <c r="A9492" s="268">
        <v>38445</v>
      </c>
      <c r="B9492" s="267" t="s">
        <v>9815</v>
      </c>
      <c r="C9492" s="268" t="s">
        <v>1323</v>
      </c>
      <c r="D9492" s="269">
        <v>24.73</v>
      </c>
    </row>
    <row r="9493" spans="1:4">
      <c r="A9493" s="268">
        <v>38446</v>
      </c>
      <c r="B9493" s="267" t="s">
        <v>9816</v>
      </c>
      <c r="C9493" s="268" t="s">
        <v>1323</v>
      </c>
      <c r="D9493" s="269">
        <v>39.909999999999997</v>
      </c>
    </row>
    <row r="9494" spans="1:4">
      <c r="A9494" s="268">
        <v>3867</v>
      </c>
      <c r="B9494" s="267" t="s">
        <v>9817</v>
      </c>
      <c r="C9494" s="268" t="s">
        <v>1323</v>
      </c>
      <c r="D9494" s="269">
        <v>48.33</v>
      </c>
    </row>
    <row r="9495" spans="1:4">
      <c r="A9495" s="268">
        <v>3861</v>
      </c>
      <c r="B9495" s="267" t="s">
        <v>9818</v>
      </c>
      <c r="C9495" s="268" t="s">
        <v>1323</v>
      </c>
      <c r="D9495" s="269">
        <v>0.4</v>
      </c>
    </row>
    <row r="9496" spans="1:4">
      <c r="A9496" s="268">
        <v>3904</v>
      </c>
      <c r="B9496" s="267" t="s">
        <v>9819</v>
      </c>
      <c r="C9496" s="268" t="s">
        <v>1323</v>
      </c>
      <c r="D9496" s="269">
        <v>0.49</v>
      </c>
    </row>
    <row r="9497" spans="1:4">
      <c r="A9497" s="268">
        <v>3903</v>
      </c>
      <c r="B9497" s="267" t="s">
        <v>9820</v>
      </c>
      <c r="C9497" s="268" t="s">
        <v>1323</v>
      </c>
      <c r="D9497" s="269">
        <v>1.2</v>
      </c>
    </row>
    <row r="9498" spans="1:4">
      <c r="A9498" s="268">
        <v>3862</v>
      </c>
      <c r="B9498" s="267" t="s">
        <v>9821</v>
      </c>
      <c r="C9498" s="268" t="s">
        <v>1323</v>
      </c>
      <c r="D9498" s="269">
        <v>2.4500000000000002</v>
      </c>
    </row>
    <row r="9499" spans="1:4">
      <c r="A9499" s="268">
        <v>3863</v>
      </c>
      <c r="B9499" s="267" t="s">
        <v>9822</v>
      </c>
      <c r="C9499" s="268" t="s">
        <v>1323</v>
      </c>
      <c r="D9499" s="269">
        <v>2.87</v>
      </c>
    </row>
    <row r="9500" spans="1:4">
      <c r="A9500" s="268">
        <v>3864</v>
      </c>
      <c r="B9500" s="267" t="s">
        <v>9823</v>
      </c>
      <c r="C9500" s="268" t="s">
        <v>1323</v>
      </c>
      <c r="D9500" s="269">
        <v>7.48</v>
      </c>
    </row>
    <row r="9501" spans="1:4">
      <c r="A9501" s="268">
        <v>3865</v>
      </c>
      <c r="B9501" s="267" t="s">
        <v>9824</v>
      </c>
      <c r="C9501" s="268" t="s">
        <v>1323</v>
      </c>
      <c r="D9501" s="269">
        <v>13.02</v>
      </c>
    </row>
    <row r="9502" spans="1:4">
      <c r="A9502" s="268">
        <v>3866</v>
      </c>
      <c r="B9502" s="267" t="s">
        <v>9825</v>
      </c>
      <c r="C9502" s="268" t="s">
        <v>1323</v>
      </c>
      <c r="D9502" s="269">
        <v>29.79</v>
      </c>
    </row>
    <row r="9503" spans="1:4">
      <c r="A9503" s="268">
        <v>3902</v>
      </c>
      <c r="B9503" s="267" t="s">
        <v>9826</v>
      </c>
      <c r="C9503" s="268" t="s">
        <v>1323</v>
      </c>
      <c r="D9503" s="269">
        <v>14.48</v>
      </c>
    </row>
    <row r="9504" spans="1:4">
      <c r="A9504" s="268">
        <v>3878</v>
      </c>
      <c r="B9504" s="267" t="s">
        <v>9827</v>
      </c>
      <c r="C9504" s="268" t="s">
        <v>1323</v>
      </c>
      <c r="D9504" s="269">
        <v>4.57</v>
      </c>
    </row>
    <row r="9505" spans="1:4">
      <c r="A9505" s="268">
        <v>3877</v>
      </c>
      <c r="B9505" s="267" t="s">
        <v>9828</v>
      </c>
      <c r="C9505" s="268" t="s">
        <v>1323</v>
      </c>
      <c r="D9505" s="269">
        <v>4.18</v>
      </c>
    </row>
    <row r="9506" spans="1:4">
      <c r="A9506" s="268">
        <v>3879</v>
      </c>
      <c r="B9506" s="267" t="s">
        <v>9829</v>
      </c>
      <c r="C9506" s="268" t="s">
        <v>1323</v>
      </c>
      <c r="D9506" s="269">
        <v>9.23</v>
      </c>
    </row>
    <row r="9507" spans="1:4">
      <c r="A9507" s="268">
        <v>3880</v>
      </c>
      <c r="B9507" s="267" t="s">
        <v>9830</v>
      </c>
      <c r="C9507" s="268" t="s">
        <v>1323</v>
      </c>
      <c r="D9507" s="269">
        <v>20.83</v>
      </c>
    </row>
    <row r="9508" spans="1:4">
      <c r="A9508" s="268">
        <v>12892</v>
      </c>
      <c r="B9508" s="267" t="s">
        <v>9831</v>
      </c>
      <c r="C9508" s="268" t="s">
        <v>1336</v>
      </c>
      <c r="D9508" s="269">
        <v>10.119999999999999</v>
      </c>
    </row>
    <row r="9509" spans="1:4">
      <c r="A9509" s="268">
        <v>3883</v>
      </c>
      <c r="B9509" s="267" t="s">
        <v>9832</v>
      </c>
      <c r="C9509" s="268" t="s">
        <v>1323</v>
      </c>
      <c r="D9509" s="269">
        <v>0.96</v>
      </c>
    </row>
    <row r="9510" spans="1:4">
      <c r="A9510" s="268">
        <v>3876</v>
      </c>
      <c r="B9510" s="267" t="s">
        <v>9833</v>
      </c>
      <c r="C9510" s="268" t="s">
        <v>1323</v>
      </c>
      <c r="D9510" s="269">
        <v>2.41</v>
      </c>
    </row>
    <row r="9511" spans="1:4">
      <c r="A9511" s="268">
        <v>3884</v>
      </c>
      <c r="B9511" s="267" t="s">
        <v>9834</v>
      </c>
      <c r="C9511" s="268" t="s">
        <v>1323</v>
      </c>
      <c r="D9511" s="269">
        <v>1.44</v>
      </c>
    </row>
    <row r="9512" spans="1:4">
      <c r="A9512" s="268">
        <v>3837</v>
      </c>
      <c r="B9512" s="267" t="s">
        <v>9835</v>
      </c>
      <c r="C9512" s="268" t="s">
        <v>1323</v>
      </c>
      <c r="D9512" s="269">
        <v>35.909999999999997</v>
      </c>
    </row>
    <row r="9513" spans="1:4">
      <c r="A9513" s="268">
        <v>3845</v>
      </c>
      <c r="B9513" s="267" t="s">
        <v>9836</v>
      </c>
      <c r="C9513" s="268" t="s">
        <v>1323</v>
      </c>
      <c r="D9513" s="269">
        <v>13.12</v>
      </c>
    </row>
    <row r="9514" spans="1:4">
      <c r="A9514" s="268">
        <v>11045</v>
      </c>
      <c r="B9514" s="267" t="s">
        <v>9837</v>
      </c>
      <c r="C9514" s="268" t="s">
        <v>1323</v>
      </c>
      <c r="D9514" s="269">
        <v>25.3</v>
      </c>
    </row>
    <row r="9515" spans="1:4">
      <c r="A9515" s="268">
        <v>20170</v>
      </c>
      <c r="B9515" s="267" t="s">
        <v>9838</v>
      </c>
      <c r="C9515" s="268" t="s">
        <v>1323</v>
      </c>
      <c r="D9515" s="269">
        <v>8.26</v>
      </c>
    </row>
    <row r="9516" spans="1:4">
      <c r="A9516" s="268">
        <v>20171</v>
      </c>
      <c r="B9516" s="267" t="s">
        <v>9839</v>
      </c>
      <c r="C9516" s="268" t="s">
        <v>1323</v>
      </c>
      <c r="D9516" s="269">
        <v>24.53</v>
      </c>
    </row>
    <row r="9517" spans="1:4">
      <c r="A9517" s="268">
        <v>20167</v>
      </c>
      <c r="B9517" s="267" t="s">
        <v>9840</v>
      </c>
      <c r="C9517" s="268" t="s">
        <v>1323</v>
      </c>
      <c r="D9517" s="269">
        <v>3.06</v>
      </c>
    </row>
    <row r="9518" spans="1:4">
      <c r="A9518" s="268">
        <v>20168</v>
      </c>
      <c r="B9518" s="267" t="s">
        <v>9841</v>
      </c>
      <c r="C9518" s="268" t="s">
        <v>1323</v>
      </c>
      <c r="D9518" s="269">
        <v>4.8099999999999996</v>
      </c>
    </row>
    <row r="9519" spans="1:4">
      <c r="A9519" s="268">
        <v>20169</v>
      </c>
      <c r="B9519" s="267" t="s">
        <v>9842</v>
      </c>
      <c r="C9519" s="268" t="s">
        <v>1323</v>
      </c>
      <c r="D9519" s="269">
        <v>6.81</v>
      </c>
    </row>
    <row r="9520" spans="1:4">
      <c r="A9520" s="268">
        <v>3899</v>
      </c>
      <c r="B9520" s="267" t="s">
        <v>9843</v>
      </c>
      <c r="C9520" s="268" t="s">
        <v>1323</v>
      </c>
      <c r="D9520" s="269">
        <v>3.6</v>
      </c>
    </row>
    <row r="9521" spans="1:4">
      <c r="A9521" s="268">
        <v>38676</v>
      </c>
      <c r="B9521" s="267" t="s">
        <v>9844</v>
      </c>
      <c r="C9521" s="268" t="s">
        <v>1323</v>
      </c>
      <c r="D9521" s="269">
        <v>17.45</v>
      </c>
    </row>
    <row r="9522" spans="1:4">
      <c r="A9522" s="268">
        <v>3897</v>
      </c>
      <c r="B9522" s="267" t="s">
        <v>9845</v>
      </c>
      <c r="C9522" s="268" t="s">
        <v>1323</v>
      </c>
      <c r="D9522" s="269">
        <v>0.76</v>
      </c>
    </row>
    <row r="9523" spans="1:4">
      <c r="A9523" s="268">
        <v>3875</v>
      </c>
      <c r="B9523" s="267" t="s">
        <v>9846</v>
      </c>
      <c r="C9523" s="268" t="s">
        <v>1323</v>
      </c>
      <c r="D9523" s="269">
        <v>1.64</v>
      </c>
    </row>
    <row r="9524" spans="1:4">
      <c r="A9524" s="268">
        <v>3898</v>
      </c>
      <c r="B9524" s="267" t="s">
        <v>9847</v>
      </c>
      <c r="C9524" s="268" t="s">
        <v>1323</v>
      </c>
      <c r="D9524" s="269">
        <v>3.11</v>
      </c>
    </row>
    <row r="9525" spans="1:4">
      <c r="A9525" s="268">
        <v>3855</v>
      </c>
      <c r="B9525" s="267" t="s">
        <v>9848</v>
      </c>
      <c r="C9525" s="268" t="s">
        <v>1323</v>
      </c>
      <c r="D9525" s="269">
        <v>3.2</v>
      </c>
    </row>
    <row r="9526" spans="1:4">
      <c r="A9526" s="268">
        <v>3874</v>
      </c>
      <c r="B9526" s="267" t="s">
        <v>9849</v>
      </c>
      <c r="C9526" s="268" t="s">
        <v>1323</v>
      </c>
      <c r="D9526" s="269">
        <v>3.39</v>
      </c>
    </row>
    <row r="9527" spans="1:4">
      <c r="A9527" s="268">
        <v>3870</v>
      </c>
      <c r="B9527" s="267" t="s">
        <v>9850</v>
      </c>
      <c r="C9527" s="268" t="s">
        <v>1323</v>
      </c>
      <c r="D9527" s="269">
        <v>4.21</v>
      </c>
    </row>
    <row r="9528" spans="1:4">
      <c r="A9528" s="268">
        <v>38678</v>
      </c>
      <c r="B9528" s="267" t="s">
        <v>9851</v>
      </c>
      <c r="C9528" s="268" t="s">
        <v>1323</v>
      </c>
      <c r="D9528" s="269">
        <v>11.47</v>
      </c>
    </row>
    <row r="9529" spans="1:4">
      <c r="A9529" s="268">
        <v>3859</v>
      </c>
      <c r="B9529" s="267" t="s">
        <v>9852</v>
      </c>
      <c r="C9529" s="268" t="s">
        <v>1323</v>
      </c>
      <c r="D9529" s="269">
        <v>0.85</v>
      </c>
    </row>
    <row r="9530" spans="1:4">
      <c r="A9530" s="268">
        <v>3856</v>
      </c>
      <c r="B9530" s="267" t="s">
        <v>9853</v>
      </c>
      <c r="C9530" s="268" t="s">
        <v>1323</v>
      </c>
      <c r="D9530" s="269">
        <v>1.08</v>
      </c>
    </row>
    <row r="9531" spans="1:4">
      <c r="A9531" s="268">
        <v>3906</v>
      </c>
      <c r="B9531" s="267" t="s">
        <v>9854</v>
      </c>
      <c r="C9531" s="268" t="s">
        <v>1323</v>
      </c>
      <c r="D9531" s="269">
        <v>1.01</v>
      </c>
    </row>
    <row r="9532" spans="1:4">
      <c r="A9532" s="268">
        <v>3860</v>
      </c>
      <c r="B9532" s="267" t="s">
        <v>9855</v>
      </c>
      <c r="C9532" s="268" t="s">
        <v>1323</v>
      </c>
      <c r="D9532" s="269">
        <v>3.33</v>
      </c>
    </row>
    <row r="9533" spans="1:4">
      <c r="A9533" s="268">
        <v>3905</v>
      </c>
      <c r="B9533" s="267" t="s">
        <v>9856</v>
      </c>
      <c r="C9533" s="268" t="s">
        <v>1323</v>
      </c>
      <c r="D9533" s="269">
        <v>7.38</v>
      </c>
    </row>
    <row r="9534" spans="1:4">
      <c r="A9534" s="268">
        <v>3871</v>
      </c>
      <c r="B9534" s="267" t="s">
        <v>9857</v>
      </c>
      <c r="C9534" s="268" t="s">
        <v>1323</v>
      </c>
      <c r="D9534" s="269">
        <v>15.32</v>
      </c>
    </row>
    <row r="9535" spans="1:4">
      <c r="A9535" s="268">
        <v>37429</v>
      </c>
      <c r="B9535" s="267" t="s">
        <v>9858</v>
      </c>
      <c r="C9535" s="268" t="s">
        <v>1323</v>
      </c>
      <c r="D9535" s="270">
        <v>1681.6</v>
      </c>
    </row>
    <row r="9536" spans="1:4">
      <c r="A9536" s="268">
        <v>37426</v>
      </c>
      <c r="B9536" s="267" t="s">
        <v>9859</v>
      </c>
      <c r="C9536" s="268" t="s">
        <v>1323</v>
      </c>
      <c r="D9536" s="269">
        <v>16.170000000000002</v>
      </c>
    </row>
    <row r="9537" spans="1:4">
      <c r="A9537" s="268">
        <v>37427</v>
      </c>
      <c r="B9537" s="267" t="s">
        <v>9860</v>
      </c>
      <c r="C9537" s="268" t="s">
        <v>1323</v>
      </c>
      <c r="D9537" s="269">
        <v>38.58</v>
      </c>
    </row>
    <row r="9538" spans="1:4">
      <c r="A9538" s="268">
        <v>37424</v>
      </c>
      <c r="B9538" s="267" t="s">
        <v>9861</v>
      </c>
      <c r="C9538" s="268" t="s">
        <v>1323</v>
      </c>
      <c r="D9538" s="269">
        <v>7.43</v>
      </c>
    </row>
    <row r="9539" spans="1:4">
      <c r="A9539" s="268">
        <v>37428</v>
      </c>
      <c r="B9539" s="267" t="s">
        <v>9862</v>
      </c>
      <c r="C9539" s="268" t="s">
        <v>1323</v>
      </c>
      <c r="D9539" s="269">
        <v>132.97999999999999</v>
      </c>
    </row>
    <row r="9540" spans="1:4">
      <c r="A9540" s="268">
        <v>37425</v>
      </c>
      <c r="B9540" s="267" t="s">
        <v>9863</v>
      </c>
      <c r="C9540" s="268" t="s">
        <v>1323</v>
      </c>
      <c r="D9540" s="269">
        <v>8.01</v>
      </c>
    </row>
    <row r="9541" spans="1:4">
      <c r="A9541" s="268">
        <v>11519</v>
      </c>
      <c r="B9541" s="267" t="s">
        <v>9864</v>
      </c>
      <c r="C9541" s="268" t="s">
        <v>1336</v>
      </c>
      <c r="D9541" s="269">
        <v>27.19</v>
      </c>
    </row>
    <row r="9542" spans="1:4">
      <c r="A9542" s="268">
        <v>11520</v>
      </c>
      <c r="B9542" s="267" t="s">
        <v>9865</v>
      </c>
      <c r="C9542" s="268" t="s">
        <v>1336</v>
      </c>
      <c r="D9542" s="269">
        <v>10.78</v>
      </c>
    </row>
    <row r="9543" spans="1:4">
      <c r="A9543" s="268">
        <v>11518</v>
      </c>
      <c r="B9543" s="267" t="s">
        <v>9866</v>
      </c>
      <c r="C9543" s="268" t="s">
        <v>1336</v>
      </c>
      <c r="D9543" s="269">
        <v>31.38</v>
      </c>
    </row>
    <row r="9544" spans="1:4">
      <c r="A9544" s="268">
        <v>38473</v>
      </c>
      <c r="B9544" s="267" t="s">
        <v>9867</v>
      </c>
      <c r="C9544" s="268" t="s">
        <v>1323</v>
      </c>
      <c r="D9544" s="269">
        <v>108.54</v>
      </c>
    </row>
    <row r="9545" spans="1:4">
      <c r="A9545" s="268">
        <v>4244</v>
      </c>
      <c r="B9545" s="267" t="s">
        <v>9868</v>
      </c>
      <c r="C9545" s="268" t="s">
        <v>1326</v>
      </c>
      <c r="D9545" s="269">
        <v>12.67</v>
      </c>
    </row>
    <row r="9546" spans="1:4">
      <c r="A9546" s="268">
        <v>40977</v>
      </c>
      <c r="B9546" s="267" t="s">
        <v>9869</v>
      </c>
      <c r="C9546" s="268" t="s">
        <v>1445</v>
      </c>
      <c r="D9546" s="270">
        <v>2241.5100000000002</v>
      </c>
    </row>
    <row r="9547" spans="1:4">
      <c r="A9547" s="268">
        <v>2742</v>
      </c>
      <c r="B9547" s="267" t="s">
        <v>9870</v>
      </c>
      <c r="C9547" s="268" t="s">
        <v>1327</v>
      </c>
      <c r="D9547" s="269">
        <v>2.0299999999999998</v>
      </c>
    </row>
    <row r="9548" spans="1:4">
      <c r="A9548" s="268">
        <v>2748</v>
      </c>
      <c r="B9548" s="267" t="s">
        <v>9871</v>
      </c>
      <c r="C9548" s="268" t="s">
        <v>1327</v>
      </c>
      <c r="D9548" s="269">
        <v>5.96</v>
      </c>
    </row>
    <row r="9549" spans="1:4">
      <c r="A9549" s="268">
        <v>2736</v>
      </c>
      <c r="B9549" s="267" t="s">
        <v>9872</v>
      </c>
      <c r="C9549" s="268" t="s">
        <v>1327</v>
      </c>
      <c r="D9549" s="269">
        <v>8.32</v>
      </c>
    </row>
    <row r="9550" spans="1:4">
      <c r="A9550" s="268">
        <v>2745</v>
      </c>
      <c r="B9550" s="267" t="s">
        <v>9873</v>
      </c>
      <c r="C9550" s="268" t="s">
        <v>1327</v>
      </c>
      <c r="D9550" s="269">
        <v>1.68</v>
      </c>
    </row>
    <row r="9551" spans="1:4">
      <c r="A9551" s="268">
        <v>2751</v>
      </c>
      <c r="B9551" s="267" t="s">
        <v>9874</v>
      </c>
      <c r="C9551" s="268" t="s">
        <v>1327</v>
      </c>
      <c r="D9551" s="269">
        <v>2.15</v>
      </c>
    </row>
    <row r="9552" spans="1:4">
      <c r="A9552" s="268">
        <v>14439</v>
      </c>
      <c r="B9552" s="267" t="s">
        <v>9875</v>
      </c>
      <c r="C9552" s="268" t="s">
        <v>1327</v>
      </c>
      <c r="D9552" s="269">
        <v>1.9</v>
      </c>
    </row>
    <row r="9553" spans="1:4">
      <c r="A9553" s="268">
        <v>2731</v>
      </c>
      <c r="B9553" s="267" t="s">
        <v>9876</v>
      </c>
      <c r="C9553" s="268" t="s">
        <v>1327</v>
      </c>
      <c r="D9553" s="269">
        <v>54.47</v>
      </c>
    </row>
    <row r="9554" spans="1:4">
      <c r="A9554" s="268">
        <v>21138</v>
      </c>
      <c r="B9554" s="267" t="s">
        <v>9877</v>
      </c>
      <c r="C9554" s="268" t="s">
        <v>1327</v>
      </c>
      <c r="D9554" s="269">
        <v>5.91</v>
      </c>
    </row>
    <row r="9555" spans="1:4">
      <c r="A9555" s="268">
        <v>2747</v>
      </c>
      <c r="B9555" s="267" t="s">
        <v>9878</v>
      </c>
      <c r="C9555" s="268" t="s">
        <v>1327</v>
      </c>
      <c r="D9555" s="269">
        <v>14.6</v>
      </c>
    </row>
    <row r="9556" spans="1:4">
      <c r="A9556" s="268">
        <v>4115</v>
      </c>
      <c r="B9556" s="267" t="s">
        <v>9879</v>
      </c>
      <c r="C9556" s="268" t="s">
        <v>1327</v>
      </c>
      <c r="D9556" s="269">
        <v>11.43</v>
      </c>
    </row>
    <row r="9557" spans="1:4">
      <c r="A9557" s="268">
        <v>2729</v>
      </c>
      <c r="B9557" s="267" t="s">
        <v>9880</v>
      </c>
      <c r="C9557" s="268" t="s">
        <v>1323</v>
      </c>
      <c r="D9557" s="269">
        <v>13.77</v>
      </c>
    </row>
    <row r="9558" spans="1:4">
      <c r="A9558" s="268">
        <v>4119</v>
      </c>
      <c r="B9558" s="267" t="s">
        <v>9881</v>
      </c>
      <c r="C9558" s="268" t="s">
        <v>1327</v>
      </c>
      <c r="D9558" s="269">
        <v>23</v>
      </c>
    </row>
    <row r="9559" spans="1:4">
      <c r="A9559" s="268">
        <v>2794</v>
      </c>
      <c r="B9559" s="267" t="s">
        <v>9882</v>
      </c>
      <c r="C9559" s="268" t="s">
        <v>1327</v>
      </c>
      <c r="D9559" s="269">
        <v>56.8</v>
      </c>
    </row>
    <row r="9560" spans="1:4">
      <c r="A9560" s="268">
        <v>2788</v>
      </c>
      <c r="B9560" s="267" t="s">
        <v>9883</v>
      </c>
      <c r="C9560" s="268" t="s">
        <v>1327</v>
      </c>
      <c r="D9560" s="269">
        <v>114.84</v>
      </c>
    </row>
    <row r="9561" spans="1:4">
      <c r="A9561" s="268">
        <v>4006</v>
      </c>
      <c r="B9561" s="267" t="s">
        <v>12529</v>
      </c>
      <c r="C9561" s="268" t="s">
        <v>1321</v>
      </c>
      <c r="D9561" s="270">
        <v>1507.93</v>
      </c>
    </row>
    <row r="9562" spans="1:4">
      <c r="A9562" s="268">
        <v>36151</v>
      </c>
      <c r="B9562" s="267" t="s">
        <v>9884</v>
      </c>
      <c r="C9562" s="268" t="s">
        <v>1323</v>
      </c>
      <c r="D9562" s="269">
        <v>22.5</v>
      </c>
    </row>
    <row r="9563" spans="1:4">
      <c r="A9563" s="268">
        <v>37457</v>
      </c>
      <c r="B9563" s="267" t="s">
        <v>9885</v>
      </c>
      <c r="C9563" s="268" t="s">
        <v>1327</v>
      </c>
      <c r="D9563" s="269">
        <v>1.75</v>
      </c>
    </row>
    <row r="9564" spans="1:4">
      <c r="A9564" s="268">
        <v>37456</v>
      </c>
      <c r="B9564" s="267" t="s">
        <v>9886</v>
      </c>
      <c r="C9564" s="268" t="s">
        <v>1327</v>
      </c>
      <c r="D9564" s="269">
        <v>0.92</v>
      </c>
    </row>
    <row r="9565" spans="1:4">
      <c r="A9565" s="268">
        <v>37461</v>
      </c>
      <c r="B9565" s="267" t="s">
        <v>9887</v>
      </c>
      <c r="C9565" s="268" t="s">
        <v>1327</v>
      </c>
      <c r="D9565" s="269">
        <v>6.49</v>
      </c>
    </row>
    <row r="9566" spans="1:4">
      <c r="A9566" s="268">
        <v>37460</v>
      </c>
      <c r="B9566" s="267" t="s">
        <v>9888</v>
      </c>
      <c r="C9566" s="268" t="s">
        <v>1327</v>
      </c>
      <c r="D9566" s="269">
        <v>8.8699999999999992</v>
      </c>
    </row>
    <row r="9567" spans="1:4">
      <c r="A9567" s="268">
        <v>37458</v>
      </c>
      <c r="B9567" s="267" t="s">
        <v>9889</v>
      </c>
      <c r="C9567" s="268" t="s">
        <v>1327</v>
      </c>
      <c r="D9567" s="269">
        <v>2.6</v>
      </c>
    </row>
    <row r="9568" spans="1:4">
      <c r="A9568" s="268">
        <v>37454</v>
      </c>
      <c r="B9568" s="267" t="s">
        <v>9890</v>
      </c>
      <c r="C9568" s="268" t="s">
        <v>1327</v>
      </c>
      <c r="D9568" s="269">
        <v>0.68</v>
      </c>
    </row>
    <row r="9569" spans="1:4">
      <c r="A9569" s="268">
        <v>37455</v>
      </c>
      <c r="B9569" s="267" t="s">
        <v>9891</v>
      </c>
      <c r="C9569" s="268" t="s">
        <v>1327</v>
      </c>
      <c r="D9569" s="269">
        <v>1.1399999999999999</v>
      </c>
    </row>
    <row r="9570" spans="1:4">
      <c r="A9570" s="268">
        <v>37459</v>
      </c>
      <c r="B9570" s="267" t="s">
        <v>9892</v>
      </c>
      <c r="C9570" s="268" t="s">
        <v>1327</v>
      </c>
      <c r="D9570" s="269">
        <v>3.65</v>
      </c>
    </row>
    <row r="9571" spans="1:4">
      <c r="A9571" s="268">
        <v>21029</v>
      </c>
      <c r="B9571" s="267" t="s">
        <v>9893</v>
      </c>
      <c r="C9571" s="268" t="s">
        <v>1323</v>
      </c>
      <c r="D9571" s="269">
        <v>280</v>
      </c>
    </row>
    <row r="9572" spans="1:4">
      <c r="A9572" s="268">
        <v>21030</v>
      </c>
      <c r="B9572" s="267" t="s">
        <v>9894</v>
      </c>
      <c r="C9572" s="268" t="s">
        <v>1323</v>
      </c>
      <c r="D9572" s="269">
        <v>345.14</v>
      </c>
    </row>
    <row r="9573" spans="1:4">
      <c r="A9573" s="268">
        <v>21031</v>
      </c>
      <c r="B9573" s="267" t="s">
        <v>9895</v>
      </c>
      <c r="C9573" s="268" t="s">
        <v>1323</v>
      </c>
      <c r="D9573" s="269">
        <v>429.7</v>
      </c>
    </row>
    <row r="9574" spans="1:4">
      <c r="A9574" s="268">
        <v>21032</v>
      </c>
      <c r="B9574" s="267" t="s">
        <v>9896</v>
      </c>
      <c r="C9574" s="268" t="s">
        <v>1323</v>
      </c>
      <c r="D9574" s="269">
        <v>458.81</v>
      </c>
    </row>
    <row r="9575" spans="1:4">
      <c r="A9575" s="268">
        <v>37527</v>
      </c>
      <c r="B9575" s="267" t="s">
        <v>9897</v>
      </c>
      <c r="C9575" s="268" t="s">
        <v>1323</v>
      </c>
      <c r="D9575" s="269">
        <v>414.45</v>
      </c>
    </row>
    <row r="9576" spans="1:4">
      <c r="A9576" s="268">
        <v>37528</v>
      </c>
      <c r="B9576" s="267" t="s">
        <v>9898</v>
      </c>
      <c r="C9576" s="268" t="s">
        <v>1323</v>
      </c>
      <c r="D9576" s="269">
        <v>494.15</v>
      </c>
    </row>
    <row r="9577" spans="1:4">
      <c r="A9577" s="268">
        <v>37529</v>
      </c>
      <c r="B9577" s="267" t="s">
        <v>9899</v>
      </c>
      <c r="C9577" s="268" t="s">
        <v>1323</v>
      </c>
      <c r="D9577" s="269">
        <v>499</v>
      </c>
    </row>
    <row r="9578" spans="1:4">
      <c r="A9578" s="268">
        <v>37530</v>
      </c>
      <c r="B9578" s="267" t="s">
        <v>9900</v>
      </c>
      <c r="C9578" s="268" t="s">
        <v>1323</v>
      </c>
      <c r="D9578" s="269">
        <v>651.48</v>
      </c>
    </row>
    <row r="9579" spans="1:4">
      <c r="A9579" s="268">
        <v>21034</v>
      </c>
      <c r="B9579" s="267" t="s">
        <v>9901</v>
      </c>
      <c r="C9579" s="268" t="s">
        <v>1323</v>
      </c>
      <c r="D9579" s="269">
        <v>555.84</v>
      </c>
    </row>
    <row r="9580" spans="1:4">
      <c r="A9580" s="268">
        <v>37531</v>
      </c>
      <c r="B9580" s="267" t="s">
        <v>9902</v>
      </c>
      <c r="C9580" s="268" t="s">
        <v>1323</v>
      </c>
      <c r="D9580" s="269">
        <v>700</v>
      </c>
    </row>
    <row r="9581" spans="1:4">
      <c r="A9581" s="268">
        <v>21036</v>
      </c>
      <c r="B9581" s="267" t="s">
        <v>9903</v>
      </c>
      <c r="C9581" s="268" t="s">
        <v>1323</v>
      </c>
      <c r="D9581" s="269">
        <v>851.08</v>
      </c>
    </row>
    <row r="9582" spans="1:4">
      <c r="A9582" s="268">
        <v>21037</v>
      </c>
      <c r="B9582" s="267" t="s">
        <v>9904</v>
      </c>
      <c r="C9582" s="268" t="s">
        <v>1323</v>
      </c>
      <c r="D9582" s="269">
        <v>970.29</v>
      </c>
    </row>
    <row r="9583" spans="1:4">
      <c r="A9583" s="268">
        <v>20185</v>
      </c>
      <c r="B9583" s="267" t="s">
        <v>9905</v>
      </c>
      <c r="C9583" s="268" t="s">
        <v>1327</v>
      </c>
      <c r="D9583" s="269">
        <v>10.56</v>
      </c>
    </row>
    <row r="9584" spans="1:4">
      <c r="A9584" s="268">
        <v>20260</v>
      </c>
      <c r="B9584" s="267" t="s">
        <v>12817</v>
      </c>
      <c r="C9584" s="268" t="s">
        <v>1323</v>
      </c>
      <c r="D9584" s="269">
        <v>8.49</v>
      </c>
    </row>
    <row r="9585" spans="1:4">
      <c r="A9585" s="268">
        <v>37523</v>
      </c>
      <c r="B9585" s="267" t="s">
        <v>9906</v>
      </c>
      <c r="C9585" s="268" t="s">
        <v>1323</v>
      </c>
      <c r="D9585" s="270">
        <v>480611.84000000003</v>
      </c>
    </row>
    <row r="9586" spans="1:4">
      <c r="A9586" s="268">
        <v>37515</v>
      </c>
      <c r="B9586" s="267" t="s">
        <v>9907</v>
      </c>
      <c r="C9586" s="268" t="s">
        <v>1323</v>
      </c>
      <c r="D9586" s="270">
        <v>427288.5</v>
      </c>
    </row>
    <row r="9587" spans="1:4">
      <c r="A9587" s="268">
        <v>12899</v>
      </c>
      <c r="B9587" s="267" t="s">
        <v>9908</v>
      </c>
      <c r="C9587" s="268" t="s">
        <v>1323</v>
      </c>
      <c r="D9587" s="269">
        <v>100.35</v>
      </c>
    </row>
    <row r="9588" spans="1:4">
      <c r="A9588" s="268">
        <v>12898</v>
      </c>
      <c r="B9588" s="267" t="s">
        <v>9909</v>
      </c>
      <c r="C9588" s="268" t="s">
        <v>1323</v>
      </c>
      <c r="D9588" s="269">
        <v>159.18</v>
      </c>
    </row>
    <row r="9589" spans="1:4">
      <c r="A9589" s="268">
        <v>42528</v>
      </c>
      <c r="B9589" s="267" t="s">
        <v>9910</v>
      </c>
      <c r="C9589" s="268" t="s">
        <v>1328</v>
      </c>
      <c r="D9589" s="269">
        <v>6.75</v>
      </c>
    </row>
    <row r="9590" spans="1:4">
      <c r="A9590" s="268">
        <v>39696</v>
      </c>
      <c r="B9590" s="267" t="s">
        <v>9911</v>
      </c>
      <c r="C9590" s="268" t="s">
        <v>1328</v>
      </c>
      <c r="D9590" s="269">
        <v>4.75</v>
      </c>
    </row>
    <row r="9591" spans="1:4">
      <c r="A9591" s="268">
        <v>39700</v>
      </c>
      <c r="B9591" s="267" t="s">
        <v>9912</v>
      </c>
      <c r="C9591" s="268" t="s">
        <v>1328</v>
      </c>
      <c r="D9591" s="269">
        <v>18.14</v>
      </c>
    </row>
    <row r="9592" spans="1:4">
      <c r="A9592" s="268">
        <v>11621</v>
      </c>
      <c r="B9592" s="267" t="s">
        <v>9913</v>
      </c>
      <c r="C9592" s="268" t="s">
        <v>1328</v>
      </c>
      <c r="D9592" s="269">
        <v>36.1</v>
      </c>
    </row>
    <row r="9593" spans="1:4">
      <c r="A9593" s="268">
        <v>4014</v>
      </c>
      <c r="B9593" s="267" t="s">
        <v>9914</v>
      </c>
      <c r="C9593" s="268" t="s">
        <v>1328</v>
      </c>
      <c r="D9593" s="269">
        <v>37.35</v>
      </c>
    </row>
    <row r="9594" spans="1:4">
      <c r="A9594" s="268">
        <v>4015</v>
      </c>
      <c r="B9594" s="267" t="s">
        <v>9915</v>
      </c>
      <c r="C9594" s="268" t="s">
        <v>1328</v>
      </c>
      <c r="D9594" s="269">
        <v>45.86</v>
      </c>
    </row>
    <row r="9595" spans="1:4">
      <c r="A9595" s="268">
        <v>4017</v>
      </c>
      <c r="B9595" s="267" t="s">
        <v>9916</v>
      </c>
      <c r="C9595" s="268" t="s">
        <v>1328</v>
      </c>
      <c r="D9595" s="269">
        <v>66.739999999999995</v>
      </c>
    </row>
    <row r="9596" spans="1:4">
      <c r="A9596" s="268">
        <v>4016</v>
      </c>
      <c r="B9596" s="267" t="s">
        <v>9917</v>
      </c>
      <c r="C9596" s="268" t="s">
        <v>1328</v>
      </c>
      <c r="D9596" s="269">
        <v>26.36</v>
      </c>
    </row>
    <row r="9597" spans="1:4">
      <c r="A9597" s="268">
        <v>39699</v>
      </c>
      <c r="B9597" s="267" t="s">
        <v>9918</v>
      </c>
      <c r="C9597" s="268" t="s">
        <v>1328</v>
      </c>
      <c r="D9597" s="269">
        <v>10.61</v>
      </c>
    </row>
    <row r="9598" spans="1:4">
      <c r="A9598" s="268">
        <v>38544</v>
      </c>
      <c r="B9598" s="267" t="s">
        <v>9919</v>
      </c>
      <c r="C9598" s="268" t="s">
        <v>1328</v>
      </c>
      <c r="D9598" s="269">
        <v>6.76</v>
      </c>
    </row>
    <row r="9599" spans="1:4">
      <c r="A9599" s="268">
        <v>38545</v>
      </c>
      <c r="B9599" s="267" t="s">
        <v>9920</v>
      </c>
      <c r="C9599" s="268" t="s">
        <v>1328</v>
      </c>
      <c r="D9599" s="269">
        <v>4.34</v>
      </c>
    </row>
    <row r="9600" spans="1:4">
      <c r="A9600" s="268">
        <v>42527</v>
      </c>
      <c r="B9600" s="267" t="s">
        <v>9921</v>
      </c>
      <c r="C9600" s="268" t="s">
        <v>1328</v>
      </c>
      <c r="D9600" s="269">
        <v>17.850000000000001</v>
      </c>
    </row>
    <row r="9601" spans="1:4">
      <c r="A9601" s="268">
        <v>39323</v>
      </c>
      <c r="B9601" s="267" t="s">
        <v>9922</v>
      </c>
      <c r="C9601" s="268" t="s">
        <v>1328</v>
      </c>
      <c r="D9601" s="269">
        <v>16.579999999999998</v>
      </c>
    </row>
    <row r="9602" spans="1:4">
      <c r="A9602" s="268">
        <v>626</v>
      </c>
      <c r="B9602" s="267" t="s">
        <v>9923</v>
      </c>
      <c r="C9602" s="268" t="s">
        <v>1320</v>
      </c>
      <c r="D9602" s="269">
        <v>12.76</v>
      </c>
    </row>
    <row r="9603" spans="1:4">
      <c r="A9603" s="268">
        <v>25860</v>
      </c>
      <c r="B9603" s="267" t="s">
        <v>9924</v>
      </c>
      <c r="C9603" s="268" t="s">
        <v>1328</v>
      </c>
      <c r="D9603" s="269">
        <v>8.48</v>
      </c>
    </row>
    <row r="9604" spans="1:4">
      <c r="A9604" s="268">
        <v>25861</v>
      </c>
      <c r="B9604" s="267" t="s">
        <v>9925</v>
      </c>
      <c r="C9604" s="268" t="s">
        <v>1328</v>
      </c>
      <c r="D9604" s="269">
        <v>12.8</v>
      </c>
    </row>
    <row r="9605" spans="1:4">
      <c r="A9605" s="268">
        <v>25862</v>
      </c>
      <c r="B9605" s="267" t="s">
        <v>9926</v>
      </c>
      <c r="C9605" s="268" t="s">
        <v>1328</v>
      </c>
      <c r="D9605" s="269">
        <v>13.59</v>
      </c>
    </row>
    <row r="9606" spans="1:4">
      <c r="A9606" s="268">
        <v>25863</v>
      </c>
      <c r="B9606" s="267" t="s">
        <v>9927</v>
      </c>
      <c r="C9606" s="268" t="s">
        <v>1328</v>
      </c>
      <c r="D9606" s="269">
        <v>16.989999999999998</v>
      </c>
    </row>
    <row r="9607" spans="1:4">
      <c r="A9607" s="268">
        <v>25864</v>
      </c>
      <c r="B9607" s="267" t="s">
        <v>9928</v>
      </c>
      <c r="C9607" s="268" t="s">
        <v>1328</v>
      </c>
      <c r="D9607" s="269">
        <v>25.48</v>
      </c>
    </row>
    <row r="9608" spans="1:4">
      <c r="A9608" s="268">
        <v>25865</v>
      </c>
      <c r="B9608" s="267" t="s">
        <v>9929</v>
      </c>
      <c r="C9608" s="268" t="s">
        <v>1328</v>
      </c>
      <c r="D9608" s="269">
        <v>34.130000000000003</v>
      </c>
    </row>
    <row r="9609" spans="1:4">
      <c r="A9609" s="268">
        <v>25866</v>
      </c>
      <c r="B9609" s="267" t="s">
        <v>9930</v>
      </c>
      <c r="C9609" s="268" t="s">
        <v>1328</v>
      </c>
      <c r="D9609" s="269">
        <v>42.38</v>
      </c>
    </row>
    <row r="9610" spans="1:4">
      <c r="A9610" s="268">
        <v>25868</v>
      </c>
      <c r="B9610" s="267" t="s">
        <v>9931</v>
      </c>
      <c r="C9610" s="268" t="s">
        <v>1328</v>
      </c>
      <c r="D9610" s="269">
        <v>9.4600000000000009</v>
      </c>
    </row>
    <row r="9611" spans="1:4">
      <c r="A9611" s="268">
        <v>25869</v>
      </c>
      <c r="B9611" s="267" t="s">
        <v>9932</v>
      </c>
      <c r="C9611" s="268" t="s">
        <v>1328</v>
      </c>
      <c r="D9611" s="269">
        <v>13.35</v>
      </c>
    </row>
    <row r="9612" spans="1:4">
      <c r="A9612" s="268">
        <v>25870</v>
      </c>
      <c r="B9612" s="267" t="s">
        <v>9933</v>
      </c>
      <c r="C9612" s="268" t="s">
        <v>1328</v>
      </c>
      <c r="D9612" s="269">
        <v>15.13</v>
      </c>
    </row>
    <row r="9613" spans="1:4">
      <c r="A9613" s="268">
        <v>25871</v>
      </c>
      <c r="B9613" s="267" t="s">
        <v>9934</v>
      </c>
      <c r="C9613" s="268" t="s">
        <v>1328</v>
      </c>
      <c r="D9613" s="269">
        <v>18.579999999999998</v>
      </c>
    </row>
    <row r="9614" spans="1:4">
      <c r="A9614" s="268">
        <v>25867</v>
      </c>
      <c r="B9614" s="267" t="s">
        <v>9935</v>
      </c>
      <c r="C9614" s="268" t="s">
        <v>1328</v>
      </c>
      <c r="D9614" s="269">
        <v>27.51</v>
      </c>
    </row>
    <row r="9615" spans="1:4">
      <c r="A9615" s="268">
        <v>25872</v>
      </c>
      <c r="B9615" s="267" t="s">
        <v>9936</v>
      </c>
      <c r="C9615" s="268" t="s">
        <v>1328</v>
      </c>
      <c r="D9615" s="269">
        <v>37.18</v>
      </c>
    </row>
    <row r="9616" spans="1:4">
      <c r="A9616" s="268">
        <v>25873</v>
      </c>
      <c r="B9616" s="267" t="s">
        <v>9937</v>
      </c>
      <c r="C9616" s="268" t="s">
        <v>1328</v>
      </c>
      <c r="D9616" s="269">
        <v>46.38</v>
      </c>
    </row>
    <row r="9617" spans="1:4">
      <c r="A9617" s="268">
        <v>40637</v>
      </c>
      <c r="B9617" s="267" t="s">
        <v>9938</v>
      </c>
      <c r="C9617" s="268" t="s">
        <v>1323</v>
      </c>
      <c r="D9617" s="270">
        <v>505925.24</v>
      </c>
    </row>
    <row r="9618" spans="1:4">
      <c r="A9618" s="268">
        <v>13836</v>
      </c>
      <c r="B9618" s="267" t="s">
        <v>9939</v>
      </c>
      <c r="C9618" s="268" t="s">
        <v>1323</v>
      </c>
      <c r="D9618" s="270">
        <v>78291.97</v>
      </c>
    </row>
    <row r="9619" spans="1:4">
      <c r="A9619" s="268">
        <v>14534</v>
      </c>
      <c r="B9619" s="267" t="s">
        <v>9940</v>
      </c>
      <c r="C9619" s="268" t="s">
        <v>1323</v>
      </c>
      <c r="D9619" s="270">
        <v>32775.089999999997</v>
      </c>
    </row>
    <row r="9620" spans="1:4">
      <c r="A9620" s="268">
        <v>14619</v>
      </c>
      <c r="B9620" s="267" t="s">
        <v>9941</v>
      </c>
      <c r="C9620" s="268" t="s">
        <v>1323</v>
      </c>
      <c r="D9620" s="270">
        <v>15320.61</v>
      </c>
    </row>
    <row r="9621" spans="1:4">
      <c r="A9621" s="268">
        <v>14535</v>
      </c>
      <c r="B9621" s="267" t="s">
        <v>9942</v>
      </c>
      <c r="C9621" s="268" t="s">
        <v>1323</v>
      </c>
      <c r="D9621" s="270">
        <v>325295.92</v>
      </c>
    </row>
    <row r="9622" spans="1:4">
      <c r="A9622" s="268">
        <v>39813</v>
      </c>
      <c r="B9622" s="267" t="s">
        <v>9943</v>
      </c>
      <c r="C9622" s="268" t="s">
        <v>1323</v>
      </c>
      <c r="D9622" s="270">
        <v>14375.23</v>
      </c>
    </row>
    <row r="9623" spans="1:4">
      <c r="A9623" s="268">
        <v>40403</v>
      </c>
      <c r="B9623" s="267" t="s">
        <v>12818</v>
      </c>
      <c r="C9623" s="268" t="s">
        <v>1323</v>
      </c>
      <c r="D9623" s="269">
        <v>648.89</v>
      </c>
    </row>
    <row r="9624" spans="1:4">
      <c r="A9624" s="268">
        <v>12868</v>
      </c>
      <c r="B9624" s="267" t="s">
        <v>9944</v>
      </c>
      <c r="C9624" s="268" t="s">
        <v>1326</v>
      </c>
      <c r="D9624" s="269">
        <v>13.23</v>
      </c>
    </row>
    <row r="9625" spans="1:4">
      <c r="A9625" s="268">
        <v>40916</v>
      </c>
      <c r="B9625" s="267" t="s">
        <v>9945</v>
      </c>
      <c r="C9625" s="268" t="s">
        <v>1445</v>
      </c>
      <c r="D9625" s="270">
        <v>2341.46</v>
      </c>
    </row>
    <row r="9626" spans="1:4">
      <c r="A9626" s="268">
        <v>4755</v>
      </c>
      <c r="B9626" s="267" t="s">
        <v>9946</v>
      </c>
      <c r="C9626" s="268" t="s">
        <v>1326</v>
      </c>
      <c r="D9626" s="269">
        <v>13.23</v>
      </c>
    </row>
    <row r="9627" spans="1:4">
      <c r="A9627" s="268">
        <v>41067</v>
      </c>
      <c r="B9627" s="267" t="s">
        <v>9947</v>
      </c>
      <c r="C9627" s="268" t="s">
        <v>1445</v>
      </c>
      <c r="D9627" s="270">
        <v>2342.15</v>
      </c>
    </row>
    <row r="9628" spans="1:4">
      <c r="A9628" s="268">
        <v>38463</v>
      </c>
      <c r="B9628" s="267" t="s">
        <v>9948</v>
      </c>
      <c r="C9628" s="268" t="s">
        <v>1323</v>
      </c>
      <c r="D9628" s="269">
        <v>26.36</v>
      </c>
    </row>
    <row r="9629" spans="1:4">
      <c r="A9629" s="268">
        <v>40703</v>
      </c>
      <c r="B9629" s="267" t="s">
        <v>9949</v>
      </c>
      <c r="C9629" s="268" t="s">
        <v>1323</v>
      </c>
      <c r="D9629" s="270">
        <v>7541.84</v>
      </c>
    </row>
    <row r="9630" spans="1:4">
      <c r="A9630" s="268">
        <v>14531</v>
      </c>
      <c r="B9630" s="267" t="s">
        <v>9950</v>
      </c>
      <c r="C9630" s="268" t="s">
        <v>1323</v>
      </c>
      <c r="D9630" s="270">
        <v>14060.83</v>
      </c>
    </row>
    <row r="9631" spans="1:4">
      <c r="A9631" s="268">
        <v>36533</v>
      </c>
      <c r="B9631" s="267" t="s">
        <v>9951</v>
      </c>
      <c r="C9631" s="268" t="s">
        <v>1323</v>
      </c>
      <c r="D9631" s="270">
        <v>16180.42</v>
      </c>
    </row>
    <row r="9632" spans="1:4">
      <c r="A9632" s="268">
        <v>11616</v>
      </c>
      <c r="B9632" s="267" t="s">
        <v>9952</v>
      </c>
      <c r="C9632" s="268" t="s">
        <v>1323</v>
      </c>
      <c r="D9632" s="270">
        <v>15282.17</v>
      </c>
    </row>
    <row r="9633" spans="1:4">
      <c r="A9633" s="268">
        <v>41898</v>
      </c>
      <c r="B9633" s="267" t="s">
        <v>9953</v>
      </c>
      <c r="C9633" s="268" t="s">
        <v>1323</v>
      </c>
      <c r="D9633" s="270">
        <v>17194.52</v>
      </c>
    </row>
    <row r="9634" spans="1:4">
      <c r="A9634" s="268">
        <v>13447</v>
      </c>
      <c r="B9634" s="267" t="s">
        <v>9954</v>
      </c>
      <c r="C9634" s="268" t="s">
        <v>1323</v>
      </c>
      <c r="D9634" s="270">
        <v>31639.09</v>
      </c>
    </row>
    <row r="9635" spans="1:4">
      <c r="A9635" s="268">
        <v>14529</v>
      </c>
      <c r="B9635" s="267" t="s">
        <v>9955</v>
      </c>
      <c r="C9635" s="268" t="s">
        <v>1323</v>
      </c>
      <c r="D9635" s="270">
        <v>17694.939999999999</v>
      </c>
    </row>
    <row r="9636" spans="1:4">
      <c r="A9636" s="268">
        <v>10747</v>
      </c>
      <c r="B9636" s="267" t="s">
        <v>9956</v>
      </c>
      <c r="C9636" s="268" t="s">
        <v>1323</v>
      </c>
      <c r="D9636" s="270">
        <v>17361.439999999999</v>
      </c>
    </row>
    <row r="9637" spans="1:4">
      <c r="A9637" s="268">
        <v>36141</v>
      </c>
      <c r="B9637" s="267" t="s">
        <v>9957</v>
      </c>
      <c r="C9637" s="268" t="s">
        <v>1323</v>
      </c>
      <c r="D9637" s="269">
        <v>30.37</v>
      </c>
    </row>
    <row r="9638" spans="1:4">
      <c r="A9638" s="268">
        <v>4053</v>
      </c>
      <c r="B9638" s="267" t="s">
        <v>9958</v>
      </c>
      <c r="C9638" s="268" t="s">
        <v>1333</v>
      </c>
      <c r="D9638" s="269">
        <v>46.47</v>
      </c>
    </row>
    <row r="9639" spans="1:4">
      <c r="A9639" s="268">
        <v>4052</v>
      </c>
      <c r="B9639" s="267" t="s">
        <v>96</v>
      </c>
      <c r="C9639" s="268" t="s">
        <v>1334</v>
      </c>
      <c r="D9639" s="269">
        <v>94.78</v>
      </c>
    </row>
    <row r="9640" spans="1:4">
      <c r="A9640" s="268">
        <v>4056</v>
      </c>
      <c r="B9640" s="267" t="s">
        <v>9959</v>
      </c>
      <c r="C9640" s="268" t="s">
        <v>1333</v>
      </c>
      <c r="D9640" s="269">
        <v>24.44</v>
      </c>
    </row>
    <row r="9641" spans="1:4">
      <c r="A9641" s="268">
        <v>4051</v>
      </c>
      <c r="B9641" s="267" t="s">
        <v>9960</v>
      </c>
      <c r="C9641" s="268" t="s">
        <v>1334</v>
      </c>
      <c r="D9641" s="269">
        <v>61</v>
      </c>
    </row>
    <row r="9642" spans="1:4">
      <c r="A9642" s="268">
        <v>4048</v>
      </c>
      <c r="B9642" s="267" t="s">
        <v>9960</v>
      </c>
      <c r="C9642" s="268" t="s">
        <v>1322</v>
      </c>
      <c r="D9642" s="269">
        <v>3.38</v>
      </c>
    </row>
    <row r="9643" spans="1:4">
      <c r="A9643" s="268">
        <v>4047</v>
      </c>
      <c r="B9643" s="267" t="s">
        <v>9960</v>
      </c>
      <c r="C9643" s="268" t="s">
        <v>1333</v>
      </c>
      <c r="D9643" s="269">
        <v>12.2</v>
      </c>
    </row>
    <row r="9644" spans="1:4">
      <c r="A9644" s="268">
        <v>39434</v>
      </c>
      <c r="B9644" s="267" t="s">
        <v>9961</v>
      </c>
      <c r="C9644" s="268" t="s">
        <v>1320</v>
      </c>
      <c r="D9644" s="269">
        <v>4.0999999999999996</v>
      </c>
    </row>
    <row r="9645" spans="1:4">
      <c r="A9645" s="268">
        <v>39433</v>
      </c>
      <c r="B9645" s="267" t="s">
        <v>9962</v>
      </c>
      <c r="C9645" s="268" t="s">
        <v>1320</v>
      </c>
      <c r="D9645" s="269">
        <v>2.94</v>
      </c>
    </row>
    <row r="9646" spans="1:4">
      <c r="A9646" s="268">
        <v>4049</v>
      </c>
      <c r="B9646" s="267" t="s">
        <v>9963</v>
      </c>
      <c r="C9646" s="268" t="s">
        <v>1322</v>
      </c>
      <c r="D9646" s="269">
        <v>38.21</v>
      </c>
    </row>
    <row r="9647" spans="1:4">
      <c r="A9647" s="268">
        <v>38120</v>
      </c>
      <c r="B9647" s="267" t="s">
        <v>9964</v>
      </c>
      <c r="C9647" s="268" t="s">
        <v>1320</v>
      </c>
      <c r="D9647" s="269">
        <v>90.8</v>
      </c>
    </row>
    <row r="9648" spans="1:4">
      <c r="A9648" s="268">
        <v>38877</v>
      </c>
      <c r="B9648" s="267" t="s">
        <v>9965</v>
      </c>
      <c r="C9648" s="268" t="s">
        <v>1320</v>
      </c>
      <c r="D9648" s="269">
        <v>5.6</v>
      </c>
    </row>
    <row r="9649" spans="1:4">
      <c r="A9649" s="268">
        <v>34546</v>
      </c>
      <c r="B9649" s="267" t="s">
        <v>9966</v>
      </c>
      <c r="C9649" s="268" t="s">
        <v>1320</v>
      </c>
      <c r="D9649" s="269">
        <v>5.64</v>
      </c>
    </row>
    <row r="9650" spans="1:4">
      <c r="A9650" s="268">
        <v>10498</v>
      </c>
      <c r="B9650" s="267" t="s">
        <v>9967</v>
      </c>
      <c r="C9650" s="268" t="s">
        <v>1320</v>
      </c>
      <c r="D9650" s="269">
        <v>6.61</v>
      </c>
    </row>
    <row r="9651" spans="1:4">
      <c r="A9651" s="268">
        <v>4823</v>
      </c>
      <c r="B9651" s="267" t="s">
        <v>9968</v>
      </c>
      <c r="C9651" s="268" t="s">
        <v>1320</v>
      </c>
      <c r="D9651" s="269">
        <v>32.5</v>
      </c>
    </row>
    <row r="9652" spans="1:4">
      <c r="A9652" s="268">
        <v>12357</v>
      </c>
      <c r="B9652" s="267" t="s">
        <v>9969</v>
      </c>
      <c r="C9652" s="268" t="s">
        <v>1323</v>
      </c>
      <c r="D9652" s="269">
        <v>151.91</v>
      </c>
    </row>
    <row r="9653" spans="1:4">
      <c r="A9653" s="268">
        <v>12358</v>
      </c>
      <c r="B9653" s="267" t="s">
        <v>9970</v>
      </c>
      <c r="C9653" s="268" t="s">
        <v>1323</v>
      </c>
      <c r="D9653" s="269">
        <v>170.87</v>
      </c>
    </row>
    <row r="9654" spans="1:4">
      <c r="A9654" s="268">
        <v>11079</v>
      </c>
      <c r="B9654" s="267" t="s">
        <v>9971</v>
      </c>
      <c r="C9654" s="268" t="s">
        <v>1321</v>
      </c>
      <c r="D9654" s="269">
        <v>827.03</v>
      </c>
    </row>
    <row r="9655" spans="1:4">
      <c r="A9655" s="268">
        <v>11082</v>
      </c>
      <c r="B9655" s="267" t="s">
        <v>9972</v>
      </c>
      <c r="C9655" s="268" t="s">
        <v>1321</v>
      </c>
      <c r="D9655" s="269">
        <v>843.77</v>
      </c>
    </row>
    <row r="9656" spans="1:4">
      <c r="A9656" s="268">
        <v>4058</v>
      </c>
      <c r="B9656" s="267" t="s">
        <v>9973</v>
      </c>
      <c r="C9656" s="268" t="s">
        <v>1326</v>
      </c>
      <c r="D9656" s="269">
        <v>14.18</v>
      </c>
    </row>
    <row r="9657" spans="1:4">
      <c r="A9657" s="268">
        <v>40974</v>
      </c>
      <c r="B9657" s="267" t="s">
        <v>9974</v>
      </c>
      <c r="C9657" s="268" t="s">
        <v>1445</v>
      </c>
      <c r="D9657" s="270">
        <v>2510.17</v>
      </c>
    </row>
    <row r="9658" spans="1:4">
      <c r="A9658" s="268">
        <v>34794</v>
      </c>
      <c r="B9658" s="267" t="s">
        <v>9975</v>
      </c>
      <c r="C9658" s="268" t="s">
        <v>1326</v>
      </c>
      <c r="D9658" s="269">
        <v>14.74</v>
      </c>
    </row>
    <row r="9659" spans="1:4">
      <c r="A9659" s="268">
        <v>40925</v>
      </c>
      <c r="B9659" s="267" t="s">
        <v>9976</v>
      </c>
      <c r="C9659" s="268" t="s">
        <v>1445</v>
      </c>
      <c r="D9659" s="270">
        <v>2608.9499999999998</v>
      </c>
    </row>
    <row r="9660" spans="1:4">
      <c r="A9660" s="268">
        <v>13741</v>
      </c>
      <c r="B9660" s="267" t="s">
        <v>9977</v>
      </c>
      <c r="C9660" s="268" t="s">
        <v>1323</v>
      </c>
      <c r="D9660" s="270">
        <v>1857.33</v>
      </c>
    </row>
    <row r="9661" spans="1:4">
      <c r="A9661" s="268">
        <v>3288</v>
      </c>
      <c r="B9661" s="267" t="s">
        <v>9978</v>
      </c>
      <c r="C9661" s="268" t="s">
        <v>1327</v>
      </c>
      <c r="D9661" s="269">
        <v>3.58</v>
      </c>
    </row>
    <row r="9662" spans="1:4">
      <c r="A9662" s="268">
        <v>13587</v>
      </c>
      <c r="B9662" s="267" t="s">
        <v>9979</v>
      </c>
      <c r="C9662" s="268" t="s">
        <v>1327</v>
      </c>
      <c r="D9662" s="269">
        <v>2.16</v>
      </c>
    </row>
    <row r="9663" spans="1:4">
      <c r="A9663" s="268">
        <v>38598</v>
      </c>
      <c r="B9663" s="267" t="s">
        <v>9980</v>
      </c>
      <c r="C9663" s="268" t="s">
        <v>1323</v>
      </c>
      <c r="D9663" s="269">
        <v>2.38</v>
      </c>
    </row>
    <row r="9664" spans="1:4">
      <c r="A9664" s="268">
        <v>38595</v>
      </c>
      <c r="B9664" s="267" t="s">
        <v>9981</v>
      </c>
      <c r="C9664" s="268" t="s">
        <v>1323</v>
      </c>
      <c r="D9664" s="269">
        <v>1.65</v>
      </c>
    </row>
    <row r="9665" spans="1:4">
      <c r="A9665" s="268">
        <v>38592</v>
      </c>
      <c r="B9665" s="267" t="s">
        <v>9982</v>
      </c>
      <c r="C9665" s="268" t="s">
        <v>1323</v>
      </c>
      <c r="D9665" s="269">
        <v>2.15</v>
      </c>
    </row>
    <row r="9666" spans="1:4">
      <c r="A9666" s="268">
        <v>38588</v>
      </c>
      <c r="B9666" s="267" t="s">
        <v>9983</v>
      </c>
      <c r="C9666" s="268" t="s">
        <v>1323</v>
      </c>
      <c r="D9666" s="269">
        <v>1.36</v>
      </c>
    </row>
    <row r="9667" spans="1:4">
      <c r="A9667" s="268">
        <v>38593</v>
      </c>
      <c r="B9667" s="267" t="s">
        <v>9984</v>
      </c>
      <c r="C9667" s="268" t="s">
        <v>1323</v>
      </c>
      <c r="D9667" s="269">
        <v>2.31</v>
      </c>
    </row>
    <row r="9668" spans="1:4">
      <c r="A9668" s="268">
        <v>38589</v>
      </c>
      <c r="B9668" s="267" t="s">
        <v>9985</v>
      </c>
      <c r="C9668" s="268" t="s">
        <v>1323</v>
      </c>
      <c r="D9668" s="269">
        <v>1.65</v>
      </c>
    </row>
    <row r="9669" spans="1:4">
      <c r="A9669" s="268">
        <v>38594</v>
      </c>
      <c r="B9669" s="267" t="s">
        <v>9986</v>
      </c>
      <c r="C9669" s="268" t="s">
        <v>1323</v>
      </c>
      <c r="D9669" s="269">
        <v>3.43</v>
      </c>
    </row>
    <row r="9670" spans="1:4">
      <c r="A9670" s="268">
        <v>34787</v>
      </c>
      <c r="B9670" s="267" t="s">
        <v>9987</v>
      </c>
      <c r="C9670" s="268" t="s">
        <v>1323</v>
      </c>
      <c r="D9670" s="269">
        <v>1</v>
      </c>
    </row>
    <row r="9671" spans="1:4">
      <c r="A9671" s="268">
        <v>34788</v>
      </c>
      <c r="B9671" s="267" t="s">
        <v>9988</v>
      </c>
      <c r="C9671" s="268" t="s">
        <v>1323</v>
      </c>
      <c r="D9671" s="269">
        <v>1.01</v>
      </c>
    </row>
    <row r="9672" spans="1:4">
      <c r="A9672" s="268">
        <v>34784</v>
      </c>
      <c r="B9672" s="267" t="s">
        <v>9989</v>
      </c>
      <c r="C9672" s="268" t="s">
        <v>1323</v>
      </c>
      <c r="D9672" s="269">
        <v>1.1100000000000001</v>
      </c>
    </row>
    <row r="9673" spans="1:4">
      <c r="A9673" s="268">
        <v>34781</v>
      </c>
      <c r="B9673" s="267" t="s">
        <v>9990</v>
      </c>
      <c r="C9673" s="268" t="s">
        <v>1323</v>
      </c>
      <c r="D9673" s="269">
        <v>1.26</v>
      </c>
    </row>
    <row r="9674" spans="1:4">
      <c r="A9674" s="268">
        <v>34773</v>
      </c>
      <c r="B9674" s="267" t="s">
        <v>9991</v>
      </c>
      <c r="C9674" s="268" t="s">
        <v>1323</v>
      </c>
      <c r="D9674" s="269">
        <v>1.72</v>
      </c>
    </row>
    <row r="9675" spans="1:4">
      <c r="A9675" s="268">
        <v>34769</v>
      </c>
      <c r="B9675" s="267" t="s">
        <v>9992</v>
      </c>
      <c r="C9675" s="268" t="s">
        <v>1323</v>
      </c>
      <c r="D9675" s="269">
        <v>1.99</v>
      </c>
    </row>
    <row r="9676" spans="1:4">
      <c r="A9676" s="268">
        <v>34763</v>
      </c>
      <c r="B9676" s="267" t="s">
        <v>9993</v>
      </c>
      <c r="C9676" s="268" t="s">
        <v>1323</v>
      </c>
      <c r="D9676" s="269">
        <v>1.1499999999999999</v>
      </c>
    </row>
    <row r="9677" spans="1:4">
      <c r="A9677" s="268">
        <v>34774</v>
      </c>
      <c r="B9677" s="267" t="s">
        <v>9994</v>
      </c>
      <c r="C9677" s="268" t="s">
        <v>1323</v>
      </c>
      <c r="D9677" s="269">
        <v>1.54</v>
      </c>
    </row>
    <row r="9678" spans="1:4">
      <c r="A9678" s="268">
        <v>34771</v>
      </c>
      <c r="B9678" s="267" t="s">
        <v>9995</v>
      </c>
      <c r="C9678" s="268" t="s">
        <v>1323</v>
      </c>
      <c r="D9678" s="269">
        <v>1.76</v>
      </c>
    </row>
    <row r="9679" spans="1:4">
      <c r="A9679" s="268">
        <v>34764</v>
      </c>
      <c r="B9679" s="267" t="s">
        <v>9996</v>
      </c>
      <c r="C9679" s="268" t="s">
        <v>1323</v>
      </c>
      <c r="D9679" s="269">
        <v>1.07</v>
      </c>
    </row>
    <row r="9680" spans="1:4">
      <c r="A9680" s="268">
        <v>4062</v>
      </c>
      <c r="B9680" s="267" t="s">
        <v>9997</v>
      </c>
      <c r="C9680" s="268" t="s">
        <v>1323</v>
      </c>
      <c r="D9680" s="269">
        <v>18.149999999999999</v>
      </c>
    </row>
    <row r="9681" spans="1:4">
      <c r="A9681" s="268">
        <v>4059</v>
      </c>
      <c r="B9681" s="267" t="s">
        <v>9998</v>
      </c>
      <c r="C9681" s="268" t="s">
        <v>1327</v>
      </c>
      <c r="D9681" s="269">
        <v>22</v>
      </c>
    </row>
    <row r="9682" spans="1:4">
      <c r="A9682" s="268">
        <v>4061</v>
      </c>
      <c r="B9682" s="267" t="s">
        <v>9999</v>
      </c>
      <c r="C9682" s="268" t="s">
        <v>1323</v>
      </c>
      <c r="D9682" s="269">
        <v>17.600000000000001</v>
      </c>
    </row>
    <row r="9683" spans="1:4">
      <c r="A9683" s="268">
        <v>10608</v>
      </c>
      <c r="B9683" s="267" t="s">
        <v>10000</v>
      </c>
      <c r="C9683" s="268" t="s">
        <v>1323</v>
      </c>
      <c r="D9683" s="270">
        <v>11200</v>
      </c>
    </row>
    <row r="9684" spans="1:4">
      <c r="A9684" s="268">
        <v>4069</v>
      </c>
      <c r="B9684" s="267" t="s">
        <v>10001</v>
      </c>
      <c r="C9684" s="268" t="s">
        <v>1326</v>
      </c>
      <c r="D9684" s="269">
        <v>26.33</v>
      </c>
    </row>
    <row r="9685" spans="1:4">
      <c r="A9685" s="268">
        <v>40819</v>
      </c>
      <c r="B9685" s="267" t="s">
        <v>10002</v>
      </c>
      <c r="C9685" s="268" t="s">
        <v>1445</v>
      </c>
      <c r="D9685" s="270">
        <v>4657.37</v>
      </c>
    </row>
    <row r="9686" spans="1:4">
      <c r="A9686" s="268">
        <v>34361</v>
      </c>
      <c r="B9686" s="267" t="s">
        <v>10003</v>
      </c>
      <c r="C9686" s="268" t="s">
        <v>1320</v>
      </c>
      <c r="D9686" s="269">
        <v>1.73</v>
      </c>
    </row>
    <row r="9687" spans="1:4">
      <c r="A9687" s="268">
        <v>36512</v>
      </c>
      <c r="B9687" s="267" t="s">
        <v>10004</v>
      </c>
      <c r="C9687" s="268" t="s">
        <v>1323</v>
      </c>
      <c r="D9687" s="270">
        <v>10029.35</v>
      </c>
    </row>
    <row r="9688" spans="1:4">
      <c r="A9688" s="268">
        <v>25972</v>
      </c>
      <c r="B9688" s="267" t="s">
        <v>10005</v>
      </c>
      <c r="C9688" s="268" t="s">
        <v>1320</v>
      </c>
      <c r="D9688" s="269">
        <v>8.66</v>
      </c>
    </row>
    <row r="9689" spans="1:4">
      <c r="A9689" s="268">
        <v>25973</v>
      </c>
      <c r="B9689" s="267" t="s">
        <v>10006</v>
      </c>
      <c r="C9689" s="268" t="s">
        <v>1320</v>
      </c>
      <c r="D9689" s="269">
        <v>8.66</v>
      </c>
    </row>
    <row r="9690" spans="1:4">
      <c r="A9690" s="268">
        <v>11697</v>
      </c>
      <c r="B9690" s="267" t="s">
        <v>10007</v>
      </c>
      <c r="C9690" s="268" t="s">
        <v>1323</v>
      </c>
      <c r="D9690" s="269">
        <v>453.98</v>
      </c>
    </row>
    <row r="9691" spans="1:4">
      <c r="A9691" s="268">
        <v>11698</v>
      </c>
      <c r="B9691" s="267" t="s">
        <v>10008</v>
      </c>
      <c r="C9691" s="268" t="s">
        <v>1323</v>
      </c>
      <c r="D9691" s="269">
        <v>541.58000000000004</v>
      </c>
    </row>
    <row r="9692" spans="1:4">
      <c r="A9692" s="268">
        <v>11699</v>
      </c>
      <c r="B9692" s="267" t="s">
        <v>10009</v>
      </c>
      <c r="C9692" s="268" t="s">
        <v>1323</v>
      </c>
      <c r="D9692" s="269">
        <v>598.57000000000005</v>
      </c>
    </row>
    <row r="9693" spans="1:4">
      <c r="A9693" s="268">
        <v>10432</v>
      </c>
      <c r="B9693" s="267" t="s">
        <v>10010</v>
      </c>
      <c r="C9693" s="268" t="s">
        <v>1323</v>
      </c>
      <c r="D9693" s="269">
        <v>227.18</v>
      </c>
    </row>
    <row r="9694" spans="1:4">
      <c r="A9694" s="268">
        <v>10430</v>
      </c>
      <c r="B9694" s="267" t="s">
        <v>10011</v>
      </c>
      <c r="C9694" s="268" t="s">
        <v>1323</v>
      </c>
      <c r="D9694" s="269">
        <v>244.66</v>
      </c>
    </row>
    <row r="9695" spans="1:4">
      <c r="A9695" s="268">
        <v>37514</v>
      </c>
      <c r="B9695" s="267" t="s">
        <v>10012</v>
      </c>
      <c r="C9695" s="268" t="s">
        <v>1323</v>
      </c>
      <c r="D9695" s="270">
        <v>158877.5</v>
      </c>
    </row>
    <row r="9696" spans="1:4">
      <c r="A9696" s="268">
        <v>37519</v>
      </c>
      <c r="B9696" s="267" t="s">
        <v>10013</v>
      </c>
      <c r="C9696" s="268" t="s">
        <v>1323</v>
      </c>
      <c r="D9696" s="270">
        <v>245194.59</v>
      </c>
    </row>
    <row r="9697" spans="1:4">
      <c r="A9697" s="268">
        <v>37520</v>
      </c>
      <c r="B9697" s="267" t="s">
        <v>10014</v>
      </c>
      <c r="C9697" s="268" t="s">
        <v>1323</v>
      </c>
      <c r="D9697" s="270">
        <v>241175.01</v>
      </c>
    </row>
    <row r="9698" spans="1:4">
      <c r="A9698" s="268">
        <v>37521</v>
      </c>
      <c r="B9698" s="267" t="s">
        <v>10015</v>
      </c>
      <c r="C9698" s="268" t="s">
        <v>1323</v>
      </c>
      <c r="D9698" s="270">
        <v>294233.51</v>
      </c>
    </row>
    <row r="9699" spans="1:4">
      <c r="A9699" s="268">
        <v>37522</v>
      </c>
      <c r="B9699" s="267" t="s">
        <v>10016</v>
      </c>
      <c r="C9699" s="268" t="s">
        <v>1323</v>
      </c>
      <c r="D9699" s="270">
        <v>303085.76</v>
      </c>
    </row>
    <row r="9700" spans="1:4">
      <c r="A9700" s="268">
        <v>21109</v>
      </c>
      <c r="B9700" s="267" t="s">
        <v>10017</v>
      </c>
      <c r="C9700" s="268" t="s">
        <v>1323</v>
      </c>
      <c r="D9700" s="269">
        <v>60.51</v>
      </c>
    </row>
    <row r="9701" spans="1:4">
      <c r="A9701" s="268">
        <v>36800</v>
      </c>
      <c r="B9701" s="267" t="s">
        <v>10018</v>
      </c>
      <c r="C9701" s="268" t="s">
        <v>1323</v>
      </c>
      <c r="D9701" s="269">
        <v>85.16</v>
      </c>
    </row>
    <row r="9702" spans="1:4">
      <c r="A9702" s="268">
        <v>11769</v>
      </c>
      <c r="B9702" s="267" t="s">
        <v>10019</v>
      </c>
      <c r="C9702" s="268" t="s">
        <v>1323</v>
      </c>
      <c r="D9702" s="269">
        <v>208.71</v>
      </c>
    </row>
    <row r="9703" spans="1:4">
      <c r="A9703" s="268">
        <v>36793</v>
      </c>
      <c r="B9703" s="267" t="s">
        <v>10020</v>
      </c>
      <c r="C9703" s="268" t="s">
        <v>1323</v>
      </c>
      <c r="D9703" s="269">
        <v>337.91</v>
      </c>
    </row>
    <row r="9704" spans="1:4">
      <c r="A9704" s="268">
        <v>37546</v>
      </c>
      <c r="B9704" s="267" t="s">
        <v>10021</v>
      </c>
      <c r="C9704" s="268" t="s">
        <v>1323</v>
      </c>
      <c r="D9704" s="270">
        <v>8931.02</v>
      </c>
    </row>
    <row r="9705" spans="1:4">
      <c r="A9705" s="268">
        <v>37544</v>
      </c>
      <c r="B9705" s="267" t="s">
        <v>10022</v>
      </c>
      <c r="C9705" s="268" t="s">
        <v>1323</v>
      </c>
      <c r="D9705" s="270">
        <v>9446.06</v>
      </c>
    </row>
    <row r="9706" spans="1:4">
      <c r="A9706" s="268">
        <v>37545</v>
      </c>
      <c r="B9706" s="267" t="s">
        <v>10023</v>
      </c>
      <c r="C9706" s="268" t="s">
        <v>1323</v>
      </c>
      <c r="D9706" s="270">
        <v>11239.54</v>
      </c>
    </row>
    <row r="9707" spans="1:4">
      <c r="A9707" s="268">
        <v>11771</v>
      </c>
      <c r="B9707" s="267" t="s">
        <v>10024</v>
      </c>
      <c r="C9707" s="268" t="s">
        <v>1323</v>
      </c>
      <c r="D9707" s="269">
        <v>258.88</v>
      </c>
    </row>
    <row r="9708" spans="1:4">
      <c r="A9708" s="268">
        <v>39919</v>
      </c>
      <c r="B9708" s="267" t="s">
        <v>10025</v>
      </c>
      <c r="C9708" s="268" t="s">
        <v>1323</v>
      </c>
      <c r="D9708" s="270">
        <v>44704.73</v>
      </c>
    </row>
    <row r="9709" spans="1:4">
      <c r="A9709" s="268">
        <v>38385</v>
      </c>
      <c r="B9709" s="267" t="s">
        <v>10026</v>
      </c>
      <c r="C9709" s="268" t="s">
        <v>1323</v>
      </c>
      <c r="D9709" s="269">
        <v>36.19</v>
      </c>
    </row>
    <row r="9710" spans="1:4">
      <c r="A9710" s="268">
        <v>37587</v>
      </c>
      <c r="B9710" s="267" t="s">
        <v>10027</v>
      </c>
      <c r="C9710" s="268" t="s">
        <v>1323</v>
      </c>
      <c r="D9710" s="269">
        <v>235.46</v>
      </c>
    </row>
    <row r="9711" spans="1:4">
      <c r="A9711" s="268">
        <v>11571</v>
      </c>
      <c r="B9711" s="267" t="s">
        <v>10028</v>
      </c>
      <c r="C9711" s="268" t="s">
        <v>1323</v>
      </c>
      <c r="D9711" s="269">
        <v>187.1</v>
      </c>
    </row>
    <row r="9712" spans="1:4">
      <c r="A9712" s="268">
        <v>11561</v>
      </c>
      <c r="B9712" s="267" t="s">
        <v>10029</v>
      </c>
      <c r="C9712" s="268" t="s">
        <v>1323</v>
      </c>
      <c r="D9712" s="269">
        <v>144.69999999999999</v>
      </c>
    </row>
    <row r="9713" spans="1:4">
      <c r="A9713" s="268">
        <v>11560</v>
      </c>
      <c r="B9713" s="267" t="s">
        <v>10030</v>
      </c>
      <c r="C9713" s="268" t="s">
        <v>1323</v>
      </c>
      <c r="D9713" s="269">
        <v>123.16</v>
      </c>
    </row>
    <row r="9714" spans="1:4">
      <c r="A9714" s="268">
        <v>11499</v>
      </c>
      <c r="B9714" s="267" t="s">
        <v>10031</v>
      </c>
      <c r="C9714" s="268" t="s">
        <v>1323</v>
      </c>
      <c r="D9714" s="270">
        <v>1081.8499999999999</v>
      </c>
    </row>
    <row r="9715" spans="1:4">
      <c r="A9715" s="268">
        <v>34761</v>
      </c>
      <c r="B9715" s="267" t="s">
        <v>10032</v>
      </c>
      <c r="C9715" s="268" t="s">
        <v>1326</v>
      </c>
      <c r="D9715" s="269">
        <v>13.08</v>
      </c>
    </row>
    <row r="9716" spans="1:4">
      <c r="A9716" s="268">
        <v>40924</v>
      </c>
      <c r="B9716" s="267" t="s">
        <v>10033</v>
      </c>
      <c r="C9716" s="268" t="s">
        <v>1445</v>
      </c>
      <c r="D9716" s="270">
        <v>2314.67</v>
      </c>
    </row>
    <row r="9717" spans="1:4">
      <c r="A9717" s="268">
        <v>25957</v>
      </c>
      <c r="B9717" s="267" t="s">
        <v>10034</v>
      </c>
      <c r="C9717" s="268" t="s">
        <v>1326</v>
      </c>
      <c r="D9717" s="269">
        <v>8.8699999999999992</v>
      </c>
    </row>
    <row r="9718" spans="1:4">
      <c r="A9718" s="268">
        <v>40983</v>
      </c>
      <c r="B9718" s="267" t="s">
        <v>10035</v>
      </c>
      <c r="C9718" s="268" t="s">
        <v>1445</v>
      </c>
      <c r="D9718" s="270">
        <v>1569.45</v>
      </c>
    </row>
    <row r="9719" spans="1:4">
      <c r="A9719" s="268">
        <v>2437</v>
      </c>
      <c r="B9719" s="267" t="s">
        <v>10036</v>
      </c>
      <c r="C9719" s="268" t="s">
        <v>1326</v>
      </c>
      <c r="D9719" s="269">
        <v>14.57</v>
      </c>
    </row>
    <row r="9720" spans="1:4">
      <c r="A9720" s="268">
        <v>40921</v>
      </c>
      <c r="B9720" s="267" t="s">
        <v>10037</v>
      </c>
      <c r="C9720" s="268" t="s">
        <v>1445</v>
      </c>
      <c r="D9720" s="270">
        <v>2580.12</v>
      </c>
    </row>
    <row r="9721" spans="1:4">
      <c r="A9721" s="268">
        <v>40534</v>
      </c>
      <c r="B9721" s="267" t="s">
        <v>10038</v>
      </c>
      <c r="C9721" s="268" t="s">
        <v>1323</v>
      </c>
      <c r="D9721" s="269">
        <v>217.84</v>
      </c>
    </row>
    <row r="9722" spans="1:4">
      <c r="A9722" s="268">
        <v>14252</v>
      </c>
      <c r="B9722" s="267" t="s">
        <v>10039</v>
      </c>
      <c r="C9722" s="268" t="s">
        <v>1323</v>
      </c>
      <c r="D9722" s="270">
        <v>2086.86</v>
      </c>
    </row>
    <row r="9723" spans="1:4">
      <c r="A9723" s="268">
        <v>730</v>
      </c>
      <c r="B9723" s="267" t="s">
        <v>10040</v>
      </c>
      <c r="C9723" s="268" t="s">
        <v>1323</v>
      </c>
      <c r="D9723" s="270">
        <v>5575.69</v>
      </c>
    </row>
    <row r="9724" spans="1:4">
      <c r="A9724" s="268">
        <v>723</v>
      </c>
      <c r="B9724" s="267" t="s">
        <v>10041</v>
      </c>
      <c r="C9724" s="268" t="s">
        <v>1323</v>
      </c>
      <c r="D9724" s="270">
        <v>2771.31</v>
      </c>
    </row>
    <row r="9725" spans="1:4">
      <c r="A9725" s="268">
        <v>36502</v>
      </c>
      <c r="B9725" s="267" t="s">
        <v>10042</v>
      </c>
      <c r="C9725" s="268" t="s">
        <v>1323</v>
      </c>
      <c r="D9725" s="270">
        <v>2604.6999999999998</v>
      </c>
    </row>
    <row r="9726" spans="1:4">
      <c r="A9726" s="268">
        <v>36503</v>
      </c>
      <c r="B9726" s="267" t="s">
        <v>10043</v>
      </c>
      <c r="C9726" s="268" t="s">
        <v>1323</v>
      </c>
      <c r="D9726" s="270">
        <v>3211.91</v>
      </c>
    </row>
    <row r="9727" spans="1:4">
      <c r="A9727" s="268">
        <v>4090</v>
      </c>
      <c r="B9727" s="267" t="s">
        <v>10044</v>
      </c>
      <c r="C9727" s="268" t="s">
        <v>1323</v>
      </c>
      <c r="D9727" s="270">
        <v>575000</v>
      </c>
    </row>
    <row r="9728" spans="1:4">
      <c r="A9728" s="268">
        <v>13227</v>
      </c>
      <c r="B9728" s="267" t="s">
        <v>10045</v>
      </c>
      <c r="C9728" s="268" t="s">
        <v>1323</v>
      </c>
      <c r="D9728" s="270">
        <v>714509.2</v>
      </c>
    </row>
    <row r="9729" spans="1:4">
      <c r="A9729" s="268">
        <v>10597</v>
      </c>
      <c r="B9729" s="267" t="s">
        <v>10046</v>
      </c>
      <c r="C9729" s="268" t="s">
        <v>1323</v>
      </c>
      <c r="D9729" s="270">
        <v>752113.11</v>
      </c>
    </row>
    <row r="9730" spans="1:4">
      <c r="A9730" s="268">
        <v>39628</v>
      </c>
      <c r="B9730" s="267" t="s">
        <v>10047</v>
      </c>
      <c r="C9730" s="268" t="s">
        <v>1323</v>
      </c>
      <c r="D9730" s="270">
        <v>2511.16</v>
      </c>
    </row>
    <row r="9731" spans="1:4">
      <c r="A9731" s="268">
        <v>39404</v>
      </c>
      <c r="B9731" s="267" t="s">
        <v>10048</v>
      </c>
      <c r="C9731" s="268" t="s">
        <v>1323</v>
      </c>
      <c r="D9731" s="270">
        <v>1245.2</v>
      </c>
    </row>
    <row r="9732" spans="1:4">
      <c r="A9732" s="268">
        <v>39402</v>
      </c>
      <c r="B9732" s="267" t="s">
        <v>10049</v>
      </c>
      <c r="C9732" s="268" t="s">
        <v>1323</v>
      </c>
      <c r="D9732" s="270">
        <v>1025.81</v>
      </c>
    </row>
    <row r="9733" spans="1:4">
      <c r="A9733" s="268">
        <v>39403</v>
      </c>
      <c r="B9733" s="267" t="s">
        <v>10050</v>
      </c>
      <c r="C9733" s="268" t="s">
        <v>1323</v>
      </c>
      <c r="D9733" s="270">
        <v>1003.5</v>
      </c>
    </row>
    <row r="9734" spans="1:4">
      <c r="A9734" s="268">
        <v>4093</v>
      </c>
      <c r="B9734" s="267" t="s">
        <v>10051</v>
      </c>
      <c r="C9734" s="268" t="s">
        <v>1326</v>
      </c>
      <c r="D9734" s="269">
        <v>10.28</v>
      </c>
    </row>
    <row r="9735" spans="1:4">
      <c r="A9735" s="268">
        <v>10512</v>
      </c>
      <c r="B9735" s="267" t="s">
        <v>10052</v>
      </c>
      <c r="C9735" s="268" t="s">
        <v>1445</v>
      </c>
      <c r="D9735" s="270">
        <v>2214.9299999999998</v>
      </c>
    </row>
    <row r="9736" spans="1:4">
      <c r="A9736" s="268">
        <v>20020</v>
      </c>
      <c r="B9736" s="267" t="s">
        <v>10053</v>
      </c>
      <c r="C9736" s="268" t="s">
        <v>1326</v>
      </c>
      <c r="D9736" s="269">
        <v>9.7100000000000009</v>
      </c>
    </row>
    <row r="9737" spans="1:4">
      <c r="A9737" s="268">
        <v>41038</v>
      </c>
      <c r="B9737" s="267" t="s">
        <v>10054</v>
      </c>
      <c r="C9737" s="268" t="s">
        <v>1445</v>
      </c>
      <c r="D9737" s="270">
        <v>2089.23</v>
      </c>
    </row>
    <row r="9738" spans="1:4">
      <c r="A9738" s="268">
        <v>4094</v>
      </c>
      <c r="B9738" s="267" t="s">
        <v>10055</v>
      </c>
      <c r="C9738" s="268" t="s">
        <v>1326</v>
      </c>
      <c r="D9738" s="269">
        <v>13.75</v>
      </c>
    </row>
    <row r="9739" spans="1:4">
      <c r="A9739" s="268">
        <v>40988</v>
      </c>
      <c r="B9739" s="267" t="s">
        <v>10056</v>
      </c>
      <c r="C9739" s="268" t="s">
        <v>1445</v>
      </c>
      <c r="D9739" s="270">
        <v>2957.89</v>
      </c>
    </row>
    <row r="9740" spans="1:4">
      <c r="A9740" s="268">
        <v>4095</v>
      </c>
      <c r="B9740" s="267" t="s">
        <v>10057</v>
      </c>
      <c r="C9740" s="268" t="s">
        <v>1326</v>
      </c>
      <c r="D9740" s="269">
        <v>9.5399999999999991</v>
      </c>
    </row>
    <row r="9741" spans="1:4">
      <c r="A9741" s="268">
        <v>40990</v>
      </c>
      <c r="B9741" s="267" t="s">
        <v>10058</v>
      </c>
      <c r="C9741" s="268" t="s">
        <v>1445</v>
      </c>
      <c r="D9741" s="270">
        <v>2169.4</v>
      </c>
    </row>
    <row r="9742" spans="1:4">
      <c r="A9742" s="268">
        <v>4097</v>
      </c>
      <c r="B9742" s="267" t="s">
        <v>10059</v>
      </c>
      <c r="C9742" s="268" t="s">
        <v>1326</v>
      </c>
      <c r="D9742" s="269">
        <v>11.23</v>
      </c>
    </row>
    <row r="9743" spans="1:4">
      <c r="A9743" s="268">
        <v>40994</v>
      </c>
      <c r="B9743" s="267" t="s">
        <v>10060</v>
      </c>
      <c r="C9743" s="268" t="s">
        <v>1445</v>
      </c>
      <c r="D9743" s="270">
        <v>2554.0500000000002</v>
      </c>
    </row>
    <row r="9744" spans="1:4">
      <c r="A9744" s="268">
        <v>4096</v>
      </c>
      <c r="B9744" s="267" t="s">
        <v>10061</v>
      </c>
      <c r="C9744" s="268" t="s">
        <v>1326</v>
      </c>
      <c r="D9744" s="269">
        <v>12.05</v>
      </c>
    </row>
    <row r="9745" spans="1:4">
      <c r="A9745" s="268">
        <v>40992</v>
      </c>
      <c r="B9745" s="267" t="s">
        <v>10062</v>
      </c>
      <c r="C9745" s="268" t="s">
        <v>1445</v>
      </c>
      <c r="D9745" s="270">
        <v>2740.92</v>
      </c>
    </row>
    <row r="9746" spans="1:4">
      <c r="A9746" s="268">
        <v>13955</v>
      </c>
      <c r="B9746" s="267" t="s">
        <v>10063</v>
      </c>
      <c r="C9746" s="268" t="s">
        <v>1323</v>
      </c>
      <c r="D9746" s="270">
        <v>2058.04</v>
      </c>
    </row>
    <row r="9747" spans="1:4">
      <c r="A9747" s="268">
        <v>4114</v>
      </c>
      <c r="B9747" s="267" t="s">
        <v>10064</v>
      </c>
      <c r="C9747" s="268" t="s">
        <v>1323</v>
      </c>
      <c r="D9747" s="269">
        <v>42.2</v>
      </c>
    </row>
    <row r="9748" spans="1:4">
      <c r="A9748" s="268">
        <v>36797</v>
      </c>
      <c r="B9748" s="267" t="s">
        <v>10065</v>
      </c>
      <c r="C9748" s="268" t="s">
        <v>1323</v>
      </c>
      <c r="D9748" s="269">
        <v>36.9</v>
      </c>
    </row>
    <row r="9749" spans="1:4">
      <c r="A9749" s="268">
        <v>4107</v>
      </c>
      <c r="B9749" s="267" t="s">
        <v>10066</v>
      </c>
      <c r="C9749" s="268" t="s">
        <v>1323</v>
      </c>
      <c r="D9749" s="269">
        <v>35.53</v>
      </c>
    </row>
    <row r="9750" spans="1:4">
      <c r="A9750" s="268">
        <v>36799</v>
      </c>
      <c r="B9750" s="267" t="s">
        <v>10067</v>
      </c>
      <c r="C9750" s="268" t="s">
        <v>1323</v>
      </c>
      <c r="D9750" s="269">
        <v>33.92</v>
      </c>
    </row>
    <row r="9751" spans="1:4">
      <c r="A9751" s="268">
        <v>4108</v>
      </c>
      <c r="B9751" s="267" t="s">
        <v>10068</v>
      </c>
      <c r="C9751" s="268" t="s">
        <v>1323</v>
      </c>
      <c r="D9751" s="269">
        <v>28.57</v>
      </c>
    </row>
    <row r="9752" spans="1:4">
      <c r="A9752" s="268">
        <v>4102</v>
      </c>
      <c r="B9752" s="267" t="s">
        <v>10069</v>
      </c>
      <c r="C9752" s="268" t="s">
        <v>1323</v>
      </c>
      <c r="D9752" s="269">
        <v>42.5</v>
      </c>
    </row>
    <row r="9753" spans="1:4">
      <c r="A9753" s="268">
        <v>10826</v>
      </c>
      <c r="B9753" s="267" t="s">
        <v>10070</v>
      </c>
      <c r="C9753" s="268" t="s">
        <v>1323</v>
      </c>
      <c r="D9753" s="269">
        <v>86.2</v>
      </c>
    </row>
    <row r="9754" spans="1:4">
      <c r="A9754" s="268">
        <v>365</v>
      </c>
      <c r="B9754" s="267" t="s">
        <v>10071</v>
      </c>
      <c r="C9754" s="268" t="s">
        <v>1323</v>
      </c>
      <c r="D9754" s="269">
        <v>53.44</v>
      </c>
    </row>
    <row r="9755" spans="1:4">
      <c r="A9755" s="268">
        <v>38639</v>
      </c>
      <c r="B9755" s="267" t="s">
        <v>10072</v>
      </c>
      <c r="C9755" s="268" t="s">
        <v>1323</v>
      </c>
      <c r="D9755" s="269">
        <v>206.89</v>
      </c>
    </row>
    <row r="9756" spans="1:4">
      <c r="A9756" s="268">
        <v>38640</v>
      </c>
      <c r="B9756" s="267" t="s">
        <v>10073</v>
      </c>
      <c r="C9756" s="268" t="s">
        <v>1323</v>
      </c>
      <c r="D9756" s="269">
        <v>3.1</v>
      </c>
    </row>
    <row r="9757" spans="1:4">
      <c r="A9757" s="268">
        <v>358</v>
      </c>
      <c r="B9757" s="267" t="s">
        <v>10074</v>
      </c>
      <c r="C9757" s="268" t="s">
        <v>1323</v>
      </c>
      <c r="D9757" s="269">
        <v>63.79</v>
      </c>
    </row>
    <row r="9758" spans="1:4">
      <c r="A9758" s="268">
        <v>359</v>
      </c>
      <c r="B9758" s="267" t="s">
        <v>10075</v>
      </c>
      <c r="C9758" s="268" t="s">
        <v>1323</v>
      </c>
      <c r="D9758" s="269">
        <v>131.03</v>
      </c>
    </row>
    <row r="9759" spans="1:4">
      <c r="A9759" s="268">
        <v>38641</v>
      </c>
      <c r="B9759" s="267" t="s">
        <v>10076</v>
      </c>
      <c r="C9759" s="268" t="s">
        <v>1323</v>
      </c>
      <c r="D9759" s="269">
        <v>129.31</v>
      </c>
    </row>
    <row r="9760" spans="1:4">
      <c r="A9760" s="268">
        <v>360</v>
      </c>
      <c r="B9760" s="267" t="s">
        <v>10077</v>
      </c>
      <c r="C9760" s="268" t="s">
        <v>1323</v>
      </c>
      <c r="D9760" s="269">
        <v>3</v>
      </c>
    </row>
    <row r="9761" spans="1:4">
      <c r="A9761" s="268">
        <v>4127</v>
      </c>
      <c r="B9761" s="267" t="s">
        <v>10078</v>
      </c>
      <c r="C9761" s="268" t="s">
        <v>1323</v>
      </c>
      <c r="D9761" s="269">
        <v>210.82</v>
      </c>
    </row>
    <row r="9762" spans="1:4">
      <c r="A9762" s="268">
        <v>4154</v>
      </c>
      <c r="B9762" s="267" t="s">
        <v>10079</v>
      </c>
      <c r="C9762" s="268" t="s">
        <v>1323</v>
      </c>
      <c r="D9762" s="269">
        <v>257.57</v>
      </c>
    </row>
    <row r="9763" spans="1:4">
      <c r="A9763" s="268">
        <v>4168</v>
      </c>
      <c r="B9763" s="267" t="s">
        <v>10080</v>
      </c>
      <c r="C9763" s="268" t="s">
        <v>1323</v>
      </c>
      <c r="D9763" s="269">
        <v>272.02</v>
      </c>
    </row>
    <row r="9764" spans="1:4">
      <c r="A9764" s="268">
        <v>4161</v>
      </c>
      <c r="B9764" s="267" t="s">
        <v>10081</v>
      </c>
      <c r="C9764" s="268" t="s">
        <v>1323</v>
      </c>
      <c r="D9764" s="269">
        <v>261.82</v>
      </c>
    </row>
    <row r="9765" spans="1:4">
      <c r="A9765" s="268">
        <v>42430</v>
      </c>
      <c r="B9765" s="267" t="s">
        <v>12819</v>
      </c>
      <c r="C9765" s="268" t="s">
        <v>1323</v>
      </c>
      <c r="D9765" s="270">
        <v>3654.84</v>
      </c>
    </row>
    <row r="9766" spans="1:4">
      <c r="A9766" s="268">
        <v>4214</v>
      </c>
      <c r="B9766" s="267" t="s">
        <v>10082</v>
      </c>
      <c r="C9766" s="268" t="s">
        <v>1323</v>
      </c>
      <c r="D9766" s="269">
        <v>5.73</v>
      </c>
    </row>
    <row r="9767" spans="1:4">
      <c r="A9767" s="268">
        <v>4215</v>
      </c>
      <c r="B9767" s="267" t="s">
        <v>10083</v>
      </c>
      <c r="C9767" s="268" t="s">
        <v>1323</v>
      </c>
      <c r="D9767" s="269">
        <v>3.77</v>
      </c>
    </row>
    <row r="9768" spans="1:4">
      <c r="A9768" s="268">
        <v>4210</v>
      </c>
      <c r="B9768" s="267" t="s">
        <v>10084</v>
      </c>
      <c r="C9768" s="268" t="s">
        <v>1323</v>
      </c>
      <c r="D9768" s="269">
        <v>0.63</v>
      </c>
    </row>
    <row r="9769" spans="1:4">
      <c r="A9769" s="268">
        <v>4212</v>
      </c>
      <c r="B9769" s="267" t="s">
        <v>10085</v>
      </c>
      <c r="C9769" s="268" t="s">
        <v>1323</v>
      </c>
      <c r="D9769" s="269">
        <v>1.82</v>
      </c>
    </row>
    <row r="9770" spans="1:4">
      <c r="A9770" s="268">
        <v>4213</v>
      </c>
      <c r="B9770" s="267" t="s">
        <v>10086</v>
      </c>
      <c r="C9770" s="268" t="s">
        <v>1323</v>
      </c>
      <c r="D9770" s="269">
        <v>8.14</v>
      </c>
    </row>
    <row r="9771" spans="1:4">
      <c r="A9771" s="268">
        <v>4211</v>
      </c>
      <c r="B9771" s="267" t="s">
        <v>10087</v>
      </c>
      <c r="C9771" s="268" t="s">
        <v>1323</v>
      </c>
      <c r="D9771" s="269">
        <v>0.91</v>
      </c>
    </row>
    <row r="9772" spans="1:4">
      <c r="A9772" s="268">
        <v>4209</v>
      </c>
      <c r="B9772" s="267" t="s">
        <v>10088</v>
      </c>
      <c r="C9772" s="268" t="s">
        <v>1323</v>
      </c>
      <c r="D9772" s="269">
        <v>10.39</v>
      </c>
    </row>
    <row r="9773" spans="1:4">
      <c r="A9773" s="268">
        <v>4180</v>
      </c>
      <c r="B9773" s="267" t="s">
        <v>10089</v>
      </c>
      <c r="C9773" s="268" t="s">
        <v>1323</v>
      </c>
      <c r="D9773" s="269">
        <v>7.82</v>
      </c>
    </row>
    <row r="9774" spans="1:4">
      <c r="A9774" s="268">
        <v>4177</v>
      </c>
      <c r="B9774" s="267" t="s">
        <v>10090</v>
      </c>
      <c r="C9774" s="268" t="s">
        <v>1323</v>
      </c>
      <c r="D9774" s="269">
        <v>2.59</v>
      </c>
    </row>
    <row r="9775" spans="1:4">
      <c r="A9775" s="268">
        <v>4179</v>
      </c>
      <c r="B9775" s="267" t="s">
        <v>10091</v>
      </c>
      <c r="C9775" s="268" t="s">
        <v>1323</v>
      </c>
      <c r="D9775" s="269">
        <v>5.31</v>
      </c>
    </row>
    <row r="9776" spans="1:4">
      <c r="A9776" s="268">
        <v>4208</v>
      </c>
      <c r="B9776" s="267" t="s">
        <v>10092</v>
      </c>
      <c r="C9776" s="268" t="s">
        <v>1323</v>
      </c>
      <c r="D9776" s="269">
        <v>24.73</v>
      </c>
    </row>
    <row r="9777" spans="1:4">
      <c r="A9777" s="268">
        <v>4181</v>
      </c>
      <c r="B9777" s="267" t="s">
        <v>10093</v>
      </c>
      <c r="C9777" s="268" t="s">
        <v>1323</v>
      </c>
      <c r="D9777" s="269">
        <v>16.16</v>
      </c>
    </row>
    <row r="9778" spans="1:4">
      <c r="A9778" s="268">
        <v>4178</v>
      </c>
      <c r="B9778" s="267" t="s">
        <v>10094</v>
      </c>
      <c r="C9778" s="268" t="s">
        <v>1323</v>
      </c>
      <c r="D9778" s="269">
        <v>3.6</v>
      </c>
    </row>
    <row r="9779" spans="1:4">
      <c r="A9779" s="268">
        <v>4182</v>
      </c>
      <c r="B9779" s="267" t="s">
        <v>10095</v>
      </c>
      <c r="C9779" s="268" t="s">
        <v>1323</v>
      </c>
      <c r="D9779" s="269">
        <v>40.229999999999997</v>
      </c>
    </row>
    <row r="9780" spans="1:4">
      <c r="A9780" s="268">
        <v>4183</v>
      </c>
      <c r="B9780" s="267" t="s">
        <v>10096</v>
      </c>
      <c r="C9780" s="268" t="s">
        <v>1323</v>
      </c>
      <c r="D9780" s="269">
        <v>64.77</v>
      </c>
    </row>
    <row r="9781" spans="1:4">
      <c r="A9781" s="268">
        <v>4184</v>
      </c>
      <c r="B9781" s="267" t="s">
        <v>10097</v>
      </c>
      <c r="C9781" s="268" t="s">
        <v>1323</v>
      </c>
      <c r="D9781" s="269">
        <v>142.97999999999999</v>
      </c>
    </row>
    <row r="9782" spans="1:4">
      <c r="A9782" s="268">
        <v>4185</v>
      </c>
      <c r="B9782" s="267" t="s">
        <v>10098</v>
      </c>
      <c r="C9782" s="268" t="s">
        <v>1323</v>
      </c>
      <c r="D9782" s="269">
        <v>237.58</v>
      </c>
    </row>
    <row r="9783" spans="1:4">
      <c r="A9783" s="268">
        <v>4205</v>
      </c>
      <c r="B9783" s="267" t="s">
        <v>10099</v>
      </c>
      <c r="C9783" s="268" t="s">
        <v>1323</v>
      </c>
      <c r="D9783" s="269">
        <v>13.72</v>
      </c>
    </row>
    <row r="9784" spans="1:4">
      <c r="A9784" s="268">
        <v>4192</v>
      </c>
      <c r="B9784" s="267" t="s">
        <v>10100</v>
      </c>
      <c r="C9784" s="268" t="s">
        <v>1323</v>
      </c>
      <c r="D9784" s="269">
        <v>13.72</v>
      </c>
    </row>
    <row r="9785" spans="1:4">
      <c r="A9785" s="268">
        <v>4191</v>
      </c>
      <c r="B9785" s="267" t="s">
        <v>10101</v>
      </c>
      <c r="C9785" s="268" t="s">
        <v>1323</v>
      </c>
      <c r="D9785" s="269">
        <v>13.72</v>
      </c>
    </row>
    <row r="9786" spans="1:4">
      <c r="A9786" s="268">
        <v>4207</v>
      </c>
      <c r="B9786" s="267" t="s">
        <v>10102</v>
      </c>
      <c r="C9786" s="268" t="s">
        <v>1323</v>
      </c>
      <c r="D9786" s="269">
        <v>11.04</v>
      </c>
    </row>
    <row r="9787" spans="1:4">
      <c r="A9787" s="268">
        <v>4206</v>
      </c>
      <c r="B9787" s="267" t="s">
        <v>10103</v>
      </c>
      <c r="C9787" s="268" t="s">
        <v>1323</v>
      </c>
      <c r="D9787" s="269">
        <v>10.72</v>
      </c>
    </row>
    <row r="9788" spans="1:4">
      <c r="A9788" s="268">
        <v>4190</v>
      </c>
      <c r="B9788" s="267" t="s">
        <v>10104</v>
      </c>
      <c r="C9788" s="268" t="s">
        <v>1323</v>
      </c>
      <c r="D9788" s="269">
        <v>10.72</v>
      </c>
    </row>
    <row r="9789" spans="1:4">
      <c r="A9789" s="268">
        <v>4186</v>
      </c>
      <c r="B9789" s="267" t="s">
        <v>10105</v>
      </c>
      <c r="C9789" s="268" t="s">
        <v>1323</v>
      </c>
      <c r="D9789" s="269">
        <v>3.17</v>
      </c>
    </row>
    <row r="9790" spans="1:4">
      <c r="A9790" s="268">
        <v>4188</v>
      </c>
      <c r="B9790" s="267" t="s">
        <v>10106</v>
      </c>
      <c r="C9790" s="268" t="s">
        <v>1323</v>
      </c>
      <c r="D9790" s="269">
        <v>6.47</v>
      </c>
    </row>
    <row r="9791" spans="1:4">
      <c r="A9791" s="268">
        <v>4189</v>
      </c>
      <c r="B9791" s="267" t="s">
        <v>10107</v>
      </c>
      <c r="C9791" s="268" t="s">
        <v>1323</v>
      </c>
      <c r="D9791" s="269">
        <v>6.47</v>
      </c>
    </row>
    <row r="9792" spans="1:4">
      <c r="A9792" s="268">
        <v>4197</v>
      </c>
      <c r="B9792" s="267" t="s">
        <v>10108</v>
      </c>
      <c r="C9792" s="268" t="s">
        <v>1323</v>
      </c>
      <c r="D9792" s="269">
        <v>34.26</v>
      </c>
    </row>
    <row r="9793" spans="1:4">
      <c r="A9793" s="268">
        <v>4194</v>
      </c>
      <c r="B9793" s="267" t="s">
        <v>10109</v>
      </c>
      <c r="C9793" s="268" t="s">
        <v>1323</v>
      </c>
      <c r="D9793" s="269">
        <v>20.7</v>
      </c>
    </row>
    <row r="9794" spans="1:4">
      <c r="A9794" s="268">
        <v>4193</v>
      </c>
      <c r="B9794" s="267" t="s">
        <v>10110</v>
      </c>
      <c r="C9794" s="268" t="s">
        <v>1323</v>
      </c>
      <c r="D9794" s="269">
        <v>20.7</v>
      </c>
    </row>
    <row r="9795" spans="1:4">
      <c r="A9795" s="268">
        <v>4204</v>
      </c>
      <c r="B9795" s="267" t="s">
        <v>10111</v>
      </c>
      <c r="C9795" s="268" t="s">
        <v>1323</v>
      </c>
      <c r="D9795" s="269">
        <v>20.7</v>
      </c>
    </row>
    <row r="9796" spans="1:4">
      <c r="A9796" s="268">
        <v>4187</v>
      </c>
      <c r="B9796" s="267" t="s">
        <v>10112</v>
      </c>
      <c r="C9796" s="268" t="s">
        <v>1323</v>
      </c>
      <c r="D9796" s="269">
        <v>4.12</v>
      </c>
    </row>
    <row r="9797" spans="1:4">
      <c r="A9797" s="268">
        <v>4202</v>
      </c>
      <c r="B9797" s="267" t="s">
        <v>10113</v>
      </c>
      <c r="C9797" s="268" t="s">
        <v>1323</v>
      </c>
      <c r="D9797" s="269">
        <v>62.56</v>
      </c>
    </row>
    <row r="9798" spans="1:4">
      <c r="A9798" s="268">
        <v>4203</v>
      </c>
      <c r="B9798" s="267" t="s">
        <v>10114</v>
      </c>
      <c r="C9798" s="268" t="s">
        <v>1323</v>
      </c>
      <c r="D9798" s="269">
        <v>55.25</v>
      </c>
    </row>
    <row r="9799" spans="1:4">
      <c r="A9799" s="268">
        <v>40368</v>
      </c>
      <c r="B9799" s="267" t="s">
        <v>10115</v>
      </c>
      <c r="C9799" s="268" t="s">
        <v>1323</v>
      </c>
      <c r="D9799" s="269">
        <v>26.55</v>
      </c>
    </row>
    <row r="9800" spans="1:4">
      <c r="A9800" s="268">
        <v>40365</v>
      </c>
      <c r="B9800" s="267" t="s">
        <v>10116</v>
      </c>
      <c r="C9800" s="268" t="s">
        <v>1323</v>
      </c>
      <c r="D9800" s="269">
        <v>17.91</v>
      </c>
    </row>
    <row r="9801" spans="1:4">
      <c r="A9801" s="268">
        <v>40356</v>
      </c>
      <c r="B9801" s="267" t="s">
        <v>10117</v>
      </c>
      <c r="C9801" s="268" t="s">
        <v>1323</v>
      </c>
      <c r="D9801" s="269">
        <v>6.12</v>
      </c>
    </row>
    <row r="9802" spans="1:4">
      <c r="A9802" s="268">
        <v>40362</v>
      </c>
      <c r="B9802" s="267" t="s">
        <v>10118</v>
      </c>
      <c r="C9802" s="268" t="s">
        <v>1323</v>
      </c>
      <c r="D9802" s="269">
        <v>11.86</v>
      </c>
    </row>
    <row r="9803" spans="1:4">
      <c r="A9803" s="268">
        <v>40374</v>
      </c>
      <c r="B9803" s="267" t="s">
        <v>10119</v>
      </c>
      <c r="C9803" s="268" t="s">
        <v>1323</v>
      </c>
      <c r="D9803" s="269">
        <v>69.39</v>
      </c>
    </row>
    <row r="9804" spans="1:4">
      <c r="A9804" s="268">
        <v>40371</v>
      </c>
      <c r="B9804" s="267" t="s">
        <v>10120</v>
      </c>
      <c r="C9804" s="268" t="s">
        <v>1323</v>
      </c>
      <c r="D9804" s="269">
        <v>43.68</v>
      </c>
    </row>
    <row r="9805" spans="1:4">
      <c r="A9805" s="268">
        <v>40359</v>
      </c>
      <c r="B9805" s="267" t="s">
        <v>10121</v>
      </c>
      <c r="C9805" s="268" t="s">
        <v>1323</v>
      </c>
      <c r="D9805" s="269">
        <v>7.9</v>
      </c>
    </row>
    <row r="9806" spans="1:4">
      <c r="A9806" s="268">
        <v>7595</v>
      </c>
      <c r="B9806" s="267" t="s">
        <v>10122</v>
      </c>
      <c r="C9806" s="268" t="s">
        <v>1326</v>
      </c>
      <c r="D9806" s="269">
        <v>6.43</v>
      </c>
    </row>
    <row r="9807" spans="1:4">
      <c r="A9807" s="268">
        <v>41094</v>
      </c>
      <c r="B9807" s="267" t="s">
        <v>10123</v>
      </c>
      <c r="C9807" s="268" t="s">
        <v>1445</v>
      </c>
      <c r="D9807" s="270">
        <v>1194.8399999999999</v>
      </c>
    </row>
    <row r="9808" spans="1:4">
      <c r="A9808" s="268">
        <v>38175</v>
      </c>
      <c r="B9808" s="267" t="s">
        <v>10124</v>
      </c>
      <c r="C9808" s="268" t="s">
        <v>1323</v>
      </c>
      <c r="D9808" s="269">
        <v>2.4900000000000002</v>
      </c>
    </row>
    <row r="9809" spans="1:4">
      <c r="A9809" s="268">
        <v>38176</v>
      </c>
      <c r="B9809" s="267" t="s">
        <v>10125</v>
      </c>
      <c r="C9809" s="268" t="s">
        <v>1323</v>
      </c>
      <c r="D9809" s="269">
        <v>6.76</v>
      </c>
    </row>
    <row r="9810" spans="1:4">
      <c r="A9810" s="268">
        <v>36152</v>
      </c>
      <c r="B9810" s="267" t="s">
        <v>10126</v>
      </c>
      <c r="C9810" s="268" t="s">
        <v>1323</v>
      </c>
      <c r="D9810" s="269">
        <v>4.38</v>
      </c>
    </row>
    <row r="9811" spans="1:4">
      <c r="A9811" s="268">
        <v>11138</v>
      </c>
      <c r="B9811" s="267" t="s">
        <v>10127</v>
      </c>
      <c r="C9811" s="268" t="s">
        <v>1322</v>
      </c>
      <c r="D9811" s="269">
        <v>2.52</v>
      </c>
    </row>
    <row r="9812" spans="1:4">
      <c r="A9812" s="268">
        <v>5333</v>
      </c>
      <c r="B9812" s="267" t="s">
        <v>10128</v>
      </c>
      <c r="C9812" s="268" t="s">
        <v>1322</v>
      </c>
      <c r="D9812" s="269">
        <v>17.25</v>
      </c>
    </row>
    <row r="9813" spans="1:4">
      <c r="A9813" s="268">
        <v>4221</v>
      </c>
      <c r="B9813" s="267" t="s">
        <v>10129</v>
      </c>
      <c r="C9813" s="268" t="s">
        <v>1322</v>
      </c>
      <c r="D9813" s="269">
        <v>3.92</v>
      </c>
    </row>
    <row r="9814" spans="1:4">
      <c r="A9814" s="268">
        <v>4227</v>
      </c>
      <c r="B9814" s="267" t="s">
        <v>10130</v>
      </c>
      <c r="C9814" s="268" t="s">
        <v>1322</v>
      </c>
      <c r="D9814" s="269">
        <v>15.02</v>
      </c>
    </row>
    <row r="9815" spans="1:4">
      <c r="A9815" s="268">
        <v>38170</v>
      </c>
      <c r="B9815" s="267" t="s">
        <v>10131</v>
      </c>
      <c r="C9815" s="268" t="s">
        <v>1323</v>
      </c>
      <c r="D9815" s="269">
        <v>11.4</v>
      </c>
    </row>
    <row r="9816" spans="1:4">
      <c r="A9816" s="268">
        <v>4252</v>
      </c>
      <c r="B9816" s="267" t="s">
        <v>10132</v>
      </c>
      <c r="C9816" s="268" t="s">
        <v>1326</v>
      </c>
      <c r="D9816" s="269">
        <v>10.82</v>
      </c>
    </row>
    <row r="9817" spans="1:4">
      <c r="A9817" s="268">
        <v>40980</v>
      </c>
      <c r="B9817" s="267" t="s">
        <v>10133</v>
      </c>
      <c r="C9817" s="268" t="s">
        <v>1445</v>
      </c>
      <c r="D9817" s="270">
        <v>1915.56</v>
      </c>
    </row>
    <row r="9818" spans="1:4">
      <c r="A9818" s="268">
        <v>4243</v>
      </c>
      <c r="B9818" s="267" t="s">
        <v>10134</v>
      </c>
      <c r="C9818" s="268" t="s">
        <v>1326</v>
      </c>
      <c r="D9818" s="269">
        <v>9.2799999999999994</v>
      </c>
    </row>
    <row r="9819" spans="1:4">
      <c r="A9819" s="268">
        <v>41031</v>
      </c>
      <c r="B9819" s="267" t="s">
        <v>10135</v>
      </c>
      <c r="C9819" s="268" t="s">
        <v>1445</v>
      </c>
      <c r="D9819" s="270">
        <v>1642.82</v>
      </c>
    </row>
    <row r="9820" spans="1:4">
      <c r="A9820" s="268">
        <v>40986</v>
      </c>
      <c r="B9820" s="267" t="s">
        <v>10136</v>
      </c>
      <c r="C9820" s="268" t="s">
        <v>1445</v>
      </c>
      <c r="D9820" s="270">
        <v>1585.38</v>
      </c>
    </row>
    <row r="9821" spans="1:4">
      <c r="A9821" s="268">
        <v>37666</v>
      </c>
      <c r="B9821" s="267" t="s">
        <v>10137</v>
      </c>
      <c r="C9821" s="268" t="s">
        <v>1326</v>
      </c>
      <c r="D9821" s="269">
        <v>8.94</v>
      </c>
    </row>
    <row r="9822" spans="1:4">
      <c r="A9822" s="268">
        <v>4250</v>
      </c>
      <c r="B9822" s="267" t="s">
        <v>10138</v>
      </c>
      <c r="C9822" s="268" t="s">
        <v>1326</v>
      </c>
      <c r="D9822" s="269">
        <v>9.76</v>
      </c>
    </row>
    <row r="9823" spans="1:4">
      <c r="A9823" s="268">
        <v>40978</v>
      </c>
      <c r="B9823" s="267" t="s">
        <v>10139</v>
      </c>
      <c r="C9823" s="268" t="s">
        <v>1445</v>
      </c>
      <c r="D9823" s="270">
        <v>1727.84</v>
      </c>
    </row>
    <row r="9824" spans="1:4">
      <c r="A9824" s="268">
        <v>25960</v>
      </c>
      <c r="B9824" s="267" t="s">
        <v>10140</v>
      </c>
      <c r="C9824" s="268" t="s">
        <v>1326</v>
      </c>
      <c r="D9824" s="269">
        <v>11.42</v>
      </c>
    </row>
    <row r="9825" spans="1:4">
      <c r="A9825" s="268">
        <v>41043</v>
      </c>
      <c r="B9825" s="267" t="s">
        <v>10141</v>
      </c>
      <c r="C9825" s="268" t="s">
        <v>1445</v>
      </c>
      <c r="D9825" s="270">
        <v>2021.92</v>
      </c>
    </row>
    <row r="9826" spans="1:4">
      <c r="A9826" s="268">
        <v>4234</v>
      </c>
      <c r="B9826" s="267" t="s">
        <v>10142</v>
      </c>
      <c r="C9826" s="268" t="s">
        <v>1326</v>
      </c>
      <c r="D9826" s="269">
        <v>12.52</v>
      </c>
    </row>
    <row r="9827" spans="1:4">
      <c r="A9827" s="268">
        <v>40987</v>
      </c>
      <c r="B9827" s="267" t="s">
        <v>10143</v>
      </c>
      <c r="C9827" s="268" t="s">
        <v>1445</v>
      </c>
      <c r="D9827" s="270">
        <v>2214.9299999999998</v>
      </c>
    </row>
    <row r="9828" spans="1:4">
      <c r="A9828" s="268">
        <v>4253</v>
      </c>
      <c r="B9828" s="267" t="s">
        <v>10144</v>
      </c>
      <c r="C9828" s="268" t="s">
        <v>1326</v>
      </c>
      <c r="D9828" s="269">
        <v>9</v>
      </c>
    </row>
    <row r="9829" spans="1:4">
      <c r="A9829" s="268">
        <v>40981</v>
      </c>
      <c r="B9829" s="267" t="s">
        <v>10145</v>
      </c>
      <c r="C9829" s="268" t="s">
        <v>1445</v>
      </c>
      <c r="D9829" s="270">
        <v>1593.21</v>
      </c>
    </row>
    <row r="9830" spans="1:4">
      <c r="A9830" s="268">
        <v>4254</v>
      </c>
      <c r="B9830" s="267" t="s">
        <v>10146</v>
      </c>
      <c r="C9830" s="268" t="s">
        <v>1326</v>
      </c>
      <c r="D9830" s="269">
        <v>9.0500000000000007</v>
      </c>
    </row>
    <row r="9831" spans="1:4">
      <c r="A9831" s="268">
        <v>41036</v>
      </c>
      <c r="B9831" s="267" t="s">
        <v>10147</v>
      </c>
      <c r="C9831" s="268" t="s">
        <v>1445</v>
      </c>
      <c r="D9831" s="270">
        <v>1601.96</v>
      </c>
    </row>
    <row r="9832" spans="1:4">
      <c r="A9832" s="268">
        <v>4251</v>
      </c>
      <c r="B9832" s="267" t="s">
        <v>10148</v>
      </c>
      <c r="C9832" s="268" t="s">
        <v>1326</v>
      </c>
      <c r="D9832" s="269">
        <v>13.71</v>
      </c>
    </row>
    <row r="9833" spans="1:4">
      <c r="A9833" s="268">
        <v>40979</v>
      </c>
      <c r="B9833" s="267" t="s">
        <v>10149</v>
      </c>
      <c r="C9833" s="268" t="s">
        <v>1445</v>
      </c>
      <c r="D9833" s="270">
        <v>2428.0500000000002</v>
      </c>
    </row>
    <row r="9834" spans="1:4">
      <c r="A9834" s="268">
        <v>4230</v>
      </c>
      <c r="B9834" s="267" t="s">
        <v>10150</v>
      </c>
      <c r="C9834" s="268" t="s">
        <v>1326</v>
      </c>
      <c r="D9834" s="269">
        <v>9.5399999999999991</v>
      </c>
    </row>
    <row r="9835" spans="1:4">
      <c r="A9835" s="268">
        <v>40998</v>
      </c>
      <c r="B9835" s="267" t="s">
        <v>10151</v>
      </c>
      <c r="C9835" s="268" t="s">
        <v>1445</v>
      </c>
      <c r="D9835" s="270">
        <v>1688.45</v>
      </c>
    </row>
    <row r="9836" spans="1:4">
      <c r="A9836" s="268">
        <v>4257</v>
      </c>
      <c r="B9836" s="267" t="s">
        <v>10152</v>
      </c>
      <c r="C9836" s="268" t="s">
        <v>1326</v>
      </c>
      <c r="D9836" s="269">
        <v>7.51</v>
      </c>
    </row>
    <row r="9837" spans="1:4">
      <c r="A9837" s="268">
        <v>40982</v>
      </c>
      <c r="B9837" s="267" t="s">
        <v>10153</v>
      </c>
      <c r="C9837" s="268" t="s">
        <v>1445</v>
      </c>
      <c r="D9837" s="270">
        <v>1331.07</v>
      </c>
    </row>
    <row r="9838" spans="1:4">
      <c r="A9838" s="268">
        <v>4240</v>
      </c>
      <c r="B9838" s="267" t="s">
        <v>10154</v>
      </c>
      <c r="C9838" s="268" t="s">
        <v>1326</v>
      </c>
      <c r="D9838" s="269">
        <v>11.61</v>
      </c>
    </row>
    <row r="9839" spans="1:4">
      <c r="A9839" s="268">
        <v>41026</v>
      </c>
      <c r="B9839" s="267" t="s">
        <v>10155</v>
      </c>
      <c r="C9839" s="268" t="s">
        <v>1445</v>
      </c>
      <c r="D9839" s="270">
        <v>2056.39</v>
      </c>
    </row>
    <row r="9840" spans="1:4">
      <c r="A9840" s="268">
        <v>4239</v>
      </c>
      <c r="B9840" s="267" t="s">
        <v>10156</v>
      </c>
      <c r="C9840" s="268" t="s">
        <v>1326</v>
      </c>
      <c r="D9840" s="269">
        <v>14.25</v>
      </c>
    </row>
    <row r="9841" spans="1:4">
      <c r="A9841" s="268">
        <v>41024</v>
      </c>
      <c r="B9841" s="267" t="s">
        <v>10157</v>
      </c>
      <c r="C9841" s="268" t="s">
        <v>1445</v>
      </c>
      <c r="D9841" s="270">
        <v>2522.81</v>
      </c>
    </row>
    <row r="9842" spans="1:4">
      <c r="A9842" s="268">
        <v>4248</v>
      </c>
      <c r="B9842" s="267" t="s">
        <v>10158</v>
      </c>
      <c r="C9842" s="268" t="s">
        <v>1326</v>
      </c>
      <c r="D9842" s="269">
        <v>10.4</v>
      </c>
    </row>
    <row r="9843" spans="1:4">
      <c r="A9843" s="268">
        <v>41033</v>
      </c>
      <c r="B9843" s="267" t="s">
        <v>10159</v>
      </c>
      <c r="C9843" s="268" t="s">
        <v>1445</v>
      </c>
      <c r="D9843" s="270">
        <v>1842.32</v>
      </c>
    </row>
    <row r="9844" spans="1:4">
      <c r="A9844" s="268">
        <v>25959</v>
      </c>
      <c r="B9844" s="267" t="s">
        <v>10160</v>
      </c>
      <c r="C9844" s="268" t="s">
        <v>1326</v>
      </c>
      <c r="D9844" s="269">
        <v>12</v>
      </c>
    </row>
    <row r="9845" spans="1:4">
      <c r="A9845" s="268">
        <v>41040</v>
      </c>
      <c r="B9845" s="267" t="s">
        <v>10161</v>
      </c>
      <c r="C9845" s="268" t="s">
        <v>1445</v>
      </c>
      <c r="D9845" s="270">
        <v>2123.02</v>
      </c>
    </row>
    <row r="9846" spans="1:4">
      <c r="A9846" s="268">
        <v>4238</v>
      </c>
      <c r="B9846" s="267" t="s">
        <v>10162</v>
      </c>
      <c r="C9846" s="268" t="s">
        <v>1326</v>
      </c>
      <c r="D9846" s="269">
        <v>9.5399999999999991</v>
      </c>
    </row>
    <row r="9847" spans="1:4">
      <c r="A9847" s="268">
        <v>41012</v>
      </c>
      <c r="B9847" s="267" t="s">
        <v>10163</v>
      </c>
      <c r="C9847" s="268" t="s">
        <v>1445</v>
      </c>
      <c r="D9847" s="270">
        <v>1688.45</v>
      </c>
    </row>
    <row r="9848" spans="1:4">
      <c r="A9848" s="268">
        <v>4237</v>
      </c>
      <c r="B9848" s="267" t="s">
        <v>10164</v>
      </c>
      <c r="C9848" s="268" t="s">
        <v>1326</v>
      </c>
      <c r="D9848" s="269">
        <v>9.61</v>
      </c>
    </row>
    <row r="9849" spans="1:4">
      <c r="A9849" s="268">
        <v>41002</v>
      </c>
      <c r="B9849" s="267" t="s">
        <v>10165</v>
      </c>
      <c r="C9849" s="268" t="s">
        <v>1445</v>
      </c>
      <c r="D9849" s="270">
        <v>1701.74</v>
      </c>
    </row>
    <row r="9850" spans="1:4">
      <c r="A9850" s="268">
        <v>4233</v>
      </c>
      <c r="B9850" s="267" t="s">
        <v>10166</v>
      </c>
      <c r="C9850" s="268" t="s">
        <v>1326</v>
      </c>
      <c r="D9850" s="269">
        <v>10.3</v>
      </c>
    </row>
    <row r="9851" spans="1:4">
      <c r="A9851" s="268">
        <v>41001</v>
      </c>
      <c r="B9851" s="267" t="s">
        <v>10167</v>
      </c>
      <c r="C9851" s="268" t="s">
        <v>1445</v>
      </c>
      <c r="D9851" s="270">
        <v>1823.17</v>
      </c>
    </row>
    <row r="9852" spans="1:4">
      <c r="A9852" s="268">
        <v>2</v>
      </c>
      <c r="B9852" s="267" t="s">
        <v>10168</v>
      </c>
      <c r="C9852" s="268" t="s">
        <v>1321</v>
      </c>
      <c r="D9852" s="269">
        <v>13.15</v>
      </c>
    </row>
    <row r="9853" spans="1:4">
      <c r="A9853" s="268">
        <v>36517</v>
      </c>
      <c r="B9853" s="267" t="s">
        <v>10169</v>
      </c>
      <c r="C9853" s="268" t="s">
        <v>1323</v>
      </c>
      <c r="D9853" s="270">
        <v>325565.65999999997</v>
      </c>
    </row>
    <row r="9854" spans="1:4">
      <c r="A9854" s="268">
        <v>4262</v>
      </c>
      <c r="B9854" s="267" t="s">
        <v>10170</v>
      </c>
      <c r="C9854" s="268" t="s">
        <v>1323</v>
      </c>
      <c r="D9854" s="270">
        <v>366628</v>
      </c>
    </row>
    <row r="9855" spans="1:4">
      <c r="A9855" s="268">
        <v>4263</v>
      </c>
      <c r="B9855" s="267" t="s">
        <v>10171</v>
      </c>
      <c r="C9855" s="268" t="s">
        <v>1323</v>
      </c>
      <c r="D9855" s="270">
        <v>508390.8</v>
      </c>
    </row>
    <row r="9856" spans="1:4">
      <c r="A9856" s="268">
        <v>36518</v>
      </c>
      <c r="B9856" s="267" t="s">
        <v>10172</v>
      </c>
      <c r="C9856" s="268" t="s">
        <v>1323</v>
      </c>
      <c r="D9856" s="270">
        <v>578783.37</v>
      </c>
    </row>
    <row r="9857" spans="1:4">
      <c r="A9857" s="268">
        <v>14221</v>
      </c>
      <c r="B9857" s="267" t="s">
        <v>10173</v>
      </c>
      <c r="C9857" s="268" t="s">
        <v>1323</v>
      </c>
      <c r="D9857" s="270">
        <v>337786.58</v>
      </c>
    </row>
    <row r="9858" spans="1:4">
      <c r="A9858" s="268">
        <v>38402</v>
      </c>
      <c r="B9858" s="267" t="s">
        <v>10174</v>
      </c>
      <c r="C9858" s="268" t="s">
        <v>1323</v>
      </c>
      <c r="D9858" s="269">
        <v>8.6999999999999993</v>
      </c>
    </row>
    <row r="9859" spans="1:4">
      <c r="A9859" s="268">
        <v>3412</v>
      </c>
      <c r="B9859" s="267" t="s">
        <v>10175</v>
      </c>
      <c r="C9859" s="268" t="s">
        <v>1328</v>
      </c>
      <c r="D9859" s="269">
        <v>13.69</v>
      </c>
    </row>
    <row r="9860" spans="1:4">
      <c r="A9860" s="268">
        <v>3413</v>
      </c>
      <c r="B9860" s="267" t="s">
        <v>10176</v>
      </c>
      <c r="C9860" s="268" t="s">
        <v>1328</v>
      </c>
      <c r="D9860" s="269">
        <v>30.82</v>
      </c>
    </row>
    <row r="9861" spans="1:4">
      <c r="A9861" s="268">
        <v>39744</v>
      </c>
      <c r="B9861" s="267" t="s">
        <v>10177</v>
      </c>
      <c r="C9861" s="268" t="s">
        <v>1328</v>
      </c>
      <c r="D9861" s="269">
        <v>23.93</v>
      </c>
    </row>
    <row r="9862" spans="1:4">
      <c r="A9862" s="268">
        <v>39745</v>
      </c>
      <c r="B9862" s="267" t="s">
        <v>10178</v>
      </c>
      <c r="C9862" s="268" t="s">
        <v>1328</v>
      </c>
      <c r="D9862" s="269">
        <v>50.51</v>
      </c>
    </row>
    <row r="9863" spans="1:4">
      <c r="A9863" s="268">
        <v>39637</v>
      </c>
      <c r="B9863" s="267" t="s">
        <v>10179</v>
      </c>
      <c r="C9863" s="268" t="s">
        <v>1328</v>
      </c>
      <c r="D9863" s="269">
        <v>68.81</v>
      </c>
    </row>
    <row r="9864" spans="1:4">
      <c r="A9864" s="268">
        <v>39638</v>
      </c>
      <c r="B9864" s="267" t="s">
        <v>10180</v>
      </c>
      <c r="C9864" s="268" t="s">
        <v>1328</v>
      </c>
      <c r="D9864" s="269">
        <v>128.13999999999999</v>
      </c>
    </row>
    <row r="9865" spans="1:4">
      <c r="A9865" s="268">
        <v>39639</v>
      </c>
      <c r="B9865" s="267" t="s">
        <v>10181</v>
      </c>
      <c r="C9865" s="268" t="s">
        <v>1328</v>
      </c>
      <c r="D9865" s="269">
        <v>168.94</v>
      </c>
    </row>
    <row r="9866" spans="1:4">
      <c r="A9866" s="268">
        <v>39517</v>
      </c>
      <c r="B9866" s="267" t="s">
        <v>10182</v>
      </c>
      <c r="C9866" s="268" t="s">
        <v>1328</v>
      </c>
      <c r="D9866" s="269">
        <v>139.31</v>
      </c>
    </row>
    <row r="9867" spans="1:4">
      <c r="A9867" s="268">
        <v>39518</v>
      </c>
      <c r="B9867" s="267" t="s">
        <v>10183</v>
      </c>
      <c r="C9867" s="268" t="s">
        <v>1328</v>
      </c>
      <c r="D9867" s="269">
        <v>164.78</v>
      </c>
    </row>
    <row r="9868" spans="1:4">
      <c r="A9868" s="268">
        <v>38366</v>
      </c>
      <c r="B9868" s="267" t="s">
        <v>10184</v>
      </c>
      <c r="C9868" s="268" t="s">
        <v>1328</v>
      </c>
      <c r="D9868" s="269">
        <v>3.83</v>
      </c>
    </row>
    <row r="9869" spans="1:4">
      <c r="A9869" s="268">
        <v>11703</v>
      </c>
      <c r="B9869" s="267" t="s">
        <v>10185</v>
      </c>
      <c r="C9869" s="268" t="s">
        <v>1323</v>
      </c>
      <c r="D9869" s="269">
        <v>44.01</v>
      </c>
    </row>
    <row r="9870" spans="1:4">
      <c r="A9870" s="268">
        <v>37400</v>
      </c>
      <c r="B9870" s="267" t="s">
        <v>10186</v>
      </c>
      <c r="C9870" s="268" t="s">
        <v>1323</v>
      </c>
      <c r="D9870" s="269">
        <v>25.92</v>
      </c>
    </row>
    <row r="9871" spans="1:4">
      <c r="A9871" s="268">
        <v>25400</v>
      </c>
      <c r="B9871" s="267" t="s">
        <v>10187</v>
      </c>
      <c r="C9871" s="268" t="s">
        <v>1323</v>
      </c>
      <c r="D9871" s="270">
        <v>1164.95</v>
      </c>
    </row>
    <row r="9872" spans="1:4">
      <c r="A9872" s="268">
        <v>4272</v>
      </c>
      <c r="B9872" s="267" t="s">
        <v>10188</v>
      </c>
      <c r="C9872" s="268" t="s">
        <v>1323</v>
      </c>
      <c r="D9872" s="269">
        <v>87.22</v>
      </c>
    </row>
    <row r="9873" spans="1:4">
      <c r="A9873" s="268">
        <v>4276</v>
      </c>
      <c r="B9873" s="267" t="s">
        <v>10189</v>
      </c>
      <c r="C9873" s="268" t="s">
        <v>1323</v>
      </c>
      <c r="D9873" s="269">
        <v>257.42</v>
      </c>
    </row>
    <row r="9874" spans="1:4">
      <c r="A9874" s="268">
        <v>4273</v>
      </c>
      <c r="B9874" s="267" t="s">
        <v>10190</v>
      </c>
      <c r="C9874" s="268" t="s">
        <v>1323</v>
      </c>
      <c r="D9874" s="269">
        <v>427.63</v>
      </c>
    </row>
    <row r="9875" spans="1:4">
      <c r="A9875" s="268">
        <v>4274</v>
      </c>
      <c r="B9875" s="267" t="s">
        <v>10191</v>
      </c>
      <c r="C9875" s="268" t="s">
        <v>1323</v>
      </c>
      <c r="D9875" s="269">
        <v>99.16</v>
      </c>
    </row>
    <row r="9876" spans="1:4">
      <c r="A9876" s="268">
        <v>39438</v>
      </c>
      <c r="B9876" s="267" t="s">
        <v>10192</v>
      </c>
      <c r="C9876" s="268" t="s">
        <v>1323</v>
      </c>
      <c r="D9876" s="269">
        <v>0.18</v>
      </c>
    </row>
    <row r="9877" spans="1:4">
      <c r="A9877" s="268">
        <v>11963</v>
      </c>
      <c r="B9877" s="267" t="s">
        <v>10193</v>
      </c>
      <c r="C9877" s="268" t="s">
        <v>1323</v>
      </c>
      <c r="D9877" s="269">
        <v>6.6</v>
      </c>
    </row>
    <row r="9878" spans="1:4">
      <c r="A9878" s="268">
        <v>11964</v>
      </c>
      <c r="B9878" s="267" t="s">
        <v>10194</v>
      </c>
      <c r="C9878" s="268" t="s">
        <v>1323</v>
      </c>
      <c r="D9878" s="269">
        <v>1.66</v>
      </c>
    </row>
    <row r="9879" spans="1:4">
      <c r="A9879" s="268">
        <v>4379</v>
      </c>
      <c r="B9879" s="267" t="s">
        <v>10195</v>
      </c>
      <c r="C9879" s="268" t="s">
        <v>1323</v>
      </c>
      <c r="D9879" s="269">
        <v>0.03</v>
      </c>
    </row>
    <row r="9880" spans="1:4">
      <c r="A9880" s="268">
        <v>4377</v>
      </c>
      <c r="B9880" s="267" t="s">
        <v>10196</v>
      </c>
      <c r="C9880" s="268" t="s">
        <v>1323</v>
      </c>
      <c r="D9880" s="269">
        <v>0.13</v>
      </c>
    </row>
    <row r="9881" spans="1:4">
      <c r="A9881" s="268">
        <v>4356</v>
      </c>
      <c r="B9881" s="267" t="s">
        <v>10197</v>
      </c>
      <c r="C9881" s="268" t="s">
        <v>1323</v>
      </c>
      <c r="D9881" s="269">
        <v>0.18</v>
      </c>
    </row>
    <row r="9882" spans="1:4">
      <c r="A9882" s="268">
        <v>13246</v>
      </c>
      <c r="B9882" s="267" t="s">
        <v>10198</v>
      </c>
      <c r="C9882" s="268" t="s">
        <v>1323</v>
      </c>
      <c r="D9882" s="269">
        <v>0.31</v>
      </c>
    </row>
    <row r="9883" spans="1:4">
      <c r="A9883" s="268">
        <v>4346</v>
      </c>
      <c r="B9883" s="267" t="s">
        <v>10199</v>
      </c>
      <c r="C9883" s="268" t="s">
        <v>1323</v>
      </c>
      <c r="D9883" s="269">
        <v>7.07</v>
      </c>
    </row>
    <row r="9884" spans="1:4">
      <c r="A9884" s="268">
        <v>11955</v>
      </c>
      <c r="B9884" s="267" t="s">
        <v>10200</v>
      </c>
      <c r="C9884" s="268" t="s">
        <v>1323</v>
      </c>
      <c r="D9884" s="269">
        <v>3.09</v>
      </c>
    </row>
    <row r="9885" spans="1:4">
      <c r="A9885" s="268">
        <v>11960</v>
      </c>
      <c r="B9885" s="267" t="s">
        <v>10201</v>
      </c>
      <c r="C9885" s="268" t="s">
        <v>1323</v>
      </c>
      <c r="D9885" s="269">
        <v>0.1</v>
      </c>
    </row>
    <row r="9886" spans="1:4">
      <c r="A9886" s="268">
        <v>4333</v>
      </c>
      <c r="B9886" s="267" t="s">
        <v>10202</v>
      </c>
      <c r="C9886" s="268" t="s">
        <v>1323</v>
      </c>
      <c r="D9886" s="269">
        <v>0.18</v>
      </c>
    </row>
    <row r="9887" spans="1:4">
      <c r="A9887" s="268">
        <v>4358</v>
      </c>
      <c r="B9887" s="267" t="s">
        <v>10203</v>
      </c>
      <c r="C9887" s="268" t="s">
        <v>1323</v>
      </c>
      <c r="D9887" s="269">
        <v>1.41</v>
      </c>
    </row>
    <row r="9888" spans="1:4">
      <c r="A9888" s="268">
        <v>39435</v>
      </c>
      <c r="B9888" s="267" t="s">
        <v>10204</v>
      </c>
      <c r="C9888" s="268" t="s">
        <v>1323</v>
      </c>
      <c r="D9888" s="269">
        <v>7.0000000000000007E-2</v>
      </c>
    </row>
    <row r="9889" spans="1:4">
      <c r="A9889" s="268">
        <v>39436</v>
      </c>
      <c r="B9889" s="267" t="s">
        <v>10205</v>
      </c>
      <c r="C9889" s="268" t="s">
        <v>1323</v>
      </c>
      <c r="D9889" s="269">
        <v>0.12</v>
      </c>
    </row>
    <row r="9890" spans="1:4">
      <c r="A9890" s="268">
        <v>39437</v>
      </c>
      <c r="B9890" s="267" t="s">
        <v>10206</v>
      </c>
      <c r="C9890" s="268" t="s">
        <v>1323</v>
      </c>
      <c r="D9890" s="269">
        <v>0.16</v>
      </c>
    </row>
    <row r="9891" spans="1:4">
      <c r="A9891" s="268">
        <v>39439</v>
      </c>
      <c r="B9891" s="267" t="s">
        <v>10207</v>
      </c>
      <c r="C9891" s="268" t="s">
        <v>1323</v>
      </c>
      <c r="D9891" s="269">
        <v>0.11</v>
      </c>
    </row>
    <row r="9892" spans="1:4">
      <c r="A9892" s="268">
        <v>39440</v>
      </c>
      <c r="B9892" s="267" t="s">
        <v>10208</v>
      </c>
      <c r="C9892" s="268" t="s">
        <v>1323</v>
      </c>
      <c r="D9892" s="269">
        <v>0.14000000000000001</v>
      </c>
    </row>
    <row r="9893" spans="1:4">
      <c r="A9893" s="268">
        <v>39441</v>
      </c>
      <c r="B9893" s="267" t="s">
        <v>10209</v>
      </c>
      <c r="C9893" s="268" t="s">
        <v>1323</v>
      </c>
      <c r="D9893" s="269">
        <v>0.17</v>
      </c>
    </row>
    <row r="9894" spans="1:4">
      <c r="A9894" s="268">
        <v>39442</v>
      </c>
      <c r="B9894" s="267" t="s">
        <v>10210</v>
      </c>
      <c r="C9894" s="268" t="s">
        <v>1323</v>
      </c>
      <c r="D9894" s="269">
        <v>0.12</v>
      </c>
    </row>
    <row r="9895" spans="1:4">
      <c r="A9895" s="268">
        <v>39443</v>
      </c>
      <c r="B9895" s="267" t="s">
        <v>10211</v>
      </c>
      <c r="C9895" s="268" t="s">
        <v>1323</v>
      </c>
      <c r="D9895" s="269">
        <v>0.17</v>
      </c>
    </row>
    <row r="9896" spans="1:4">
      <c r="A9896" s="268">
        <v>4329</v>
      </c>
      <c r="B9896" s="267" t="s">
        <v>10212</v>
      </c>
      <c r="C9896" s="268" t="s">
        <v>1323</v>
      </c>
      <c r="D9896" s="269">
        <v>1.51</v>
      </c>
    </row>
    <row r="9897" spans="1:4">
      <c r="A9897" s="268">
        <v>4383</v>
      </c>
      <c r="B9897" s="267" t="s">
        <v>10213</v>
      </c>
      <c r="C9897" s="268" t="s">
        <v>1323</v>
      </c>
      <c r="D9897" s="269">
        <v>13.65</v>
      </c>
    </row>
    <row r="9898" spans="1:4">
      <c r="A9898" s="268">
        <v>4344</v>
      </c>
      <c r="B9898" s="267" t="s">
        <v>10214</v>
      </c>
      <c r="C9898" s="268" t="s">
        <v>1323</v>
      </c>
      <c r="D9898" s="269">
        <v>14.31</v>
      </c>
    </row>
    <row r="9899" spans="1:4">
      <c r="A9899" s="268">
        <v>436</v>
      </c>
      <c r="B9899" s="267" t="s">
        <v>10215</v>
      </c>
      <c r="C9899" s="268" t="s">
        <v>1323</v>
      </c>
      <c r="D9899" s="269">
        <v>3.92</v>
      </c>
    </row>
    <row r="9900" spans="1:4">
      <c r="A9900" s="268">
        <v>442</v>
      </c>
      <c r="B9900" s="267" t="s">
        <v>10216</v>
      </c>
      <c r="C9900" s="268" t="s">
        <v>1323</v>
      </c>
      <c r="D9900" s="269">
        <v>2.3199999999999998</v>
      </c>
    </row>
    <row r="9901" spans="1:4">
      <c r="A9901" s="268">
        <v>11953</v>
      </c>
      <c r="B9901" s="267" t="s">
        <v>10217</v>
      </c>
      <c r="C9901" s="268" t="s">
        <v>1323</v>
      </c>
      <c r="D9901" s="269">
        <v>2.27</v>
      </c>
    </row>
    <row r="9902" spans="1:4">
      <c r="A9902" s="268">
        <v>4335</v>
      </c>
      <c r="B9902" s="267" t="s">
        <v>10218</v>
      </c>
      <c r="C9902" s="268" t="s">
        <v>1323</v>
      </c>
      <c r="D9902" s="269">
        <v>9.61</v>
      </c>
    </row>
    <row r="9903" spans="1:4">
      <c r="A9903" s="268">
        <v>4334</v>
      </c>
      <c r="B9903" s="267" t="s">
        <v>10219</v>
      </c>
      <c r="C9903" s="268" t="s">
        <v>1323</v>
      </c>
      <c r="D9903" s="269">
        <v>13.18</v>
      </c>
    </row>
    <row r="9904" spans="1:4">
      <c r="A9904" s="268">
        <v>4343</v>
      </c>
      <c r="B9904" s="267" t="s">
        <v>10220</v>
      </c>
      <c r="C9904" s="268" t="s">
        <v>1323</v>
      </c>
      <c r="D9904" s="269">
        <v>3.24</v>
      </c>
    </row>
    <row r="9905" spans="1:4">
      <c r="A9905" s="268">
        <v>430</v>
      </c>
      <c r="B9905" s="267" t="s">
        <v>10221</v>
      </c>
      <c r="C9905" s="268" t="s">
        <v>1323</v>
      </c>
      <c r="D9905" s="269">
        <v>3.51</v>
      </c>
    </row>
    <row r="9906" spans="1:4">
      <c r="A9906" s="268">
        <v>441</v>
      </c>
      <c r="B9906" s="267" t="s">
        <v>10222</v>
      </c>
      <c r="C9906" s="268" t="s">
        <v>1323</v>
      </c>
      <c r="D9906" s="269">
        <v>3.86</v>
      </c>
    </row>
    <row r="9907" spans="1:4">
      <c r="A9907" s="268">
        <v>431</v>
      </c>
      <c r="B9907" s="267" t="s">
        <v>10223</v>
      </c>
      <c r="C9907" s="268" t="s">
        <v>1323</v>
      </c>
      <c r="D9907" s="269">
        <v>4.66</v>
      </c>
    </row>
    <row r="9908" spans="1:4">
      <c r="A9908" s="268">
        <v>432</v>
      </c>
      <c r="B9908" s="267" t="s">
        <v>10224</v>
      </c>
      <c r="C9908" s="268" t="s">
        <v>1323</v>
      </c>
      <c r="D9908" s="269">
        <v>5.15</v>
      </c>
    </row>
    <row r="9909" spans="1:4">
      <c r="A9909" s="268">
        <v>429</v>
      </c>
      <c r="B9909" s="267" t="s">
        <v>10225</v>
      </c>
      <c r="C9909" s="268" t="s">
        <v>1323</v>
      </c>
      <c r="D9909" s="269">
        <v>6.94</v>
      </c>
    </row>
    <row r="9910" spans="1:4">
      <c r="A9910" s="268">
        <v>439</v>
      </c>
      <c r="B9910" s="267" t="s">
        <v>10226</v>
      </c>
      <c r="C9910" s="268" t="s">
        <v>1323</v>
      </c>
      <c r="D9910" s="269">
        <v>5.91</v>
      </c>
    </row>
    <row r="9911" spans="1:4">
      <c r="A9911" s="268">
        <v>433</v>
      </c>
      <c r="B9911" s="267" t="s">
        <v>10227</v>
      </c>
      <c r="C9911" s="268" t="s">
        <v>1323</v>
      </c>
      <c r="D9911" s="269">
        <v>6.9</v>
      </c>
    </row>
    <row r="9912" spans="1:4">
      <c r="A9912" s="268">
        <v>437</v>
      </c>
      <c r="B9912" s="267" t="s">
        <v>10228</v>
      </c>
      <c r="C9912" s="268" t="s">
        <v>1323</v>
      </c>
      <c r="D9912" s="269">
        <v>9.17</v>
      </c>
    </row>
    <row r="9913" spans="1:4">
      <c r="A9913" s="268">
        <v>11790</v>
      </c>
      <c r="B9913" s="267" t="s">
        <v>10229</v>
      </c>
      <c r="C9913" s="268" t="s">
        <v>1323</v>
      </c>
      <c r="D9913" s="269">
        <v>10.41</v>
      </c>
    </row>
    <row r="9914" spans="1:4">
      <c r="A9914" s="268">
        <v>428</v>
      </c>
      <c r="B9914" s="267" t="s">
        <v>10230</v>
      </c>
      <c r="C9914" s="268" t="s">
        <v>1323</v>
      </c>
      <c r="D9914" s="269">
        <v>11.32</v>
      </c>
    </row>
    <row r="9915" spans="1:4">
      <c r="A9915" s="268">
        <v>4384</v>
      </c>
      <c r="B9915" s="267" t="s">
        <v>10231</v>
      </c>
      <c r="C9915" s="268" t="s">
        <v>1323</v>
      </c>
      <c r="D9915" s="269">
        <v>15.69</v>
      </c>
    </row>
    <row r="9916" spans="1:4">
      <c r="A9916" s="268">
        <v>4351</v>
      </c>
      <c r="B9916" s="267" t="s">
        <v>10232</v>
      </c>
      <c r="C9916" s="268" t="s">
        <v>1323</v>
      </c>
      <c r="D9916" s="269">
        <v>11.63</v>
      </c>
    </row>
    <row r="9917" spans="1:4">
      <c r="A9917" s="268">
        <v>11054</v>
      </c>
      <c r="B9917" s="267" t="s">
        <v>10233</v>
      </c>
      <c r="C9917" s="268" t="s">
        <v>1323</v>
      </c>
      <c r="D9917" s="269">
        <v>0.02</v>
      </c>
    </row>
    <row r="9918" spans="1:4">
      <c r="A9918" s="268">
        <v>11055</v>
      </c>
      <c r="B9918" s="267" t="s">
        <v>10234</v>
      </c>
      <c r="C9918" s="268" t="s">
        <v>1323</v>
      </c>
      <c r="D9918" s="269">
        <v>0.04</v>
      </c>
    </row>
    <row r="9919" spans="1:4">
      <c r="A9919" s="268">
        <v>11056</v>
      </c>
      <c r="B9919" s="267" t="s">
        <v>10235</v>
      </c>
      <c r="C9919" s="268" t="s">
        <v>1323</v>
      </c>
      <c r="D9919" s="269">
        <v>0.05</v>
      </c>
    </row>
    <row r="9920" spans="1:4">
      <c r="A9920" s="268">
        <v>11057</v>
      </c>
      <c r="B9920" s="267" t="s">
        <v>10236</v>
      </c>
      <c r="C9920" s="268" t="s">
        <v>1323</v>
      </c>
      <c r="D9920" s="269">
        <v>0.1</v>
      </c>
    </row>
    <row r="9921" spans="1:4">
      <c r="A9921" s="268">
        <v>11059</v>
      </c>
      <c r="B9921" s="267" t="s">
        <v>10237</v>
      </c>
      <c r="C9921" s="268" t="s">
        <v>1323</v>
      </c>
      <c r="D9921" s="269">
        <v>0.2</v>
      </c>
    </row>
    <row r="9922" spans="1:4">
      <c r="A9922" s="268">
        <v>11058</v>
      </c>
      <c r="B9922" s="267" t="s">
        <v>10238</v>
      </c>
      <c r="C9922" s="268" t="s">
        <v>1323</v>
      </c>
      <c r="D9922" s="269">
        <v>0.26</v>
      </c>
    </row>
    <row r="9923" spans="1:4">
      <c r="A9923" s="268">
        <v>4380</v>
      </c>
      <c r="B9923" s="267" t="s">
        <v>10239</v>
      </c>
      <c r="C9923" s="268" t="s">
        <v>1323</v>
      </c>
      <c r="D9923" s="269">
        <v>0.87</v>
      </c>
    </row>
    <row r="9924" spans="1:4">
      <c r="A9924" s="268">
        <v>4299</v>
      </c>
      <c r="B9924" s="267" t="s">
        <v>10240</v>
      </c>
      <c r="C9924" s="268" t="s">
        <v>1323</v>
      </c>
      <c r="D9924" s="269">
        <v>0.82</v>
      </c>
    </row>
    <row r="9925" spans="1:4">
      <c r="A9925" s="268">
        <v>4304</v>
      </c>
      <c r="B9925" s="267" t="s">
        <v>10241</v>
      </c>
      <c r="C9925" s="268" t="s">
        <v>1323</v>
      </c>
      <c r="D9925" s="269">
        <v>1.1100000000000001</v>
      </c>
    </row>
    <row r="9926" spans="1:4">
      <c r="A9926" s="268">
        <v>4305</v>
      </c>
      <c r="B9926" s="267" t="s">
        <v>10242</v>
      </c>
      <c r="C9926" s="268" t="s">
        <v>1323</v>
      </c>
      <c r="D9926" s="269">
        <v>1.3</v>
      </c>
    </row>
    <row r="9927" spans="1:4">
      <c r="A9927" s="268">
        <v>4306</v>
      </c>
      <c r="B9927" s="267" t="s">
        <v>10243</v>
      </c>
      <c r="C9927" s="268" t="s">
        <v>1323</v>
      </c>
      <c r="D9927" s="269">
        <v>1.5</v>
      </c>
    </row>
    <row r="9928" spans="1:4">
      <c r="A9928" s="268">
        <v>4308</v>
      </c>
      <c r="B9928" s="267" t="s">
        <v>10244</v>
      </c>
      <c r="C9928" s="268" t="s">
        <v>1323</v>
      </c>
      <c r="D9928" s="269">
        <v>3.12</v>
      </c>
    </row>
    <row r="9929" spans="1:4">
      <c r="A9929" s="268">
        <v>4302</v>
      </c>
      <c r="B9929" s="267" t="s">
        <v>10245</v>
      </c>
      <c r="C9929" s="268" t="s">
        <v>1323</v>
      </c>
      <c r="D9929" s="269">
        <v>2.34</v>
      </c>
    </row>
    <row r="9930" spans="1:4">
      <c r="A9930" s="268">
        <v>4300</v>
      </c>
      <c r="B9930" s="267" t="s">
        <v>10246</v>
      </c>
      <c r="C9930" s="268" t="s">
        <v>1323</v>
      </c>
      <c r="D9930" s="269">
        <v>0.55000000000000004</v>
      </c>
    </row>
    <row r="9931" spans="1:4">
      <c r="A9931" s="268">
        <v>4301</v>
      </c>
      <c r="B9931" s="267" t="s">
        <v>10247</v>
      </c>
      <c r="C9931" s="268" t="s">
        <v>1323</v>
      </c>
      <c r="D9931" s="269">
        <v>0.68</v>
      </c>
    </row>
    <row r="9932" spans="1:4">
      <c r="A9932" s="268">
        <v>4320</v>
      </c>
      <c r="B9932" s="267" t="s">
        <v>10248</v>
      </c>
      <c r="C9932" s="268" t="s">
        <v>1323</v>
      </c>
      <c r="D9932" s="269">
        <v>2.06</v>
      </c>
    </row>
    <row r="9933" spans="1:4">
      <c r="A9933" s="268">
        <v>4318</v>
      </c>
      <c r="B9933" s="267" t="s">
        <v>10249</v>
      </c>
      <c r="C9933" s="268" t="s">
        <v>1323</v>
      </c>
      <c r="D9933" s="269">
        <v>1</v>
      </c>
    </row>
    <row r="9934" spans="1:4">
      <c r="A9934" s="268">
        <v>40547</v>
      </c>
      <c r="B9934" s="267" t="s">
        <v>10250</v>
      </c>
      <c r="C9934" s="268" t="s">
        <v>1448</v>
      </c>
      <c r="D9934" s="269">
        <v>19.059999999999999</v>
      </c>
    </row>
    <row r="9935" spans="1:4">
      <c r="A9935" s="268">
        <v>11962</v>
      </c>
      <c r="B9935" s="267" t="s">
        <v>10251</v>
      </c>
      <c r="C9935" s="268" t="s">
        <v>1323</v>
      </c>
      <c r="D9935" s="269">
        <v>0.15</v>
      </c>
    </row>
    <row r="9936" spans="1:4">
      <c r="A9936" s="268">
        <v>4332</v>
      </c>
      <c r="B9936" s="267" t="s">
        <v>10252</v>
      </c>
      <c r="C9936" s="268" t="s">
        <v>1323</v>
      </c>
      <c r="D9936" s="269">
        <v>0.76</v>
      </c>
    </row>
    <row r="9937" spans="1:4">
      <c r="A9937" s="268">
        <v>4331</v>
      </c>
      <c r="B9937" s="267" t="s">
        <v>10253</v>
      </c>
      <c r="C9937" s="268" t="s">
        <v>1323</v>
      </c>
      <c r="D9937" s="269">
        <v>2.86</v>
      </c>
    </row>
    <row r="9938" spans="1:4">
      <c r="A9938" s="268">
        <v>4336</v>
      </c>
      <c r="B9938" s="267" t="s">
        <v>10254</v>
      </c>
      <c r="C9938" s="268" t="s">
        <v>1323</v>
      </c>
      <c r="D9938" s="269">
        <v>3.66</v>
      </c>
    </row>
    <row r="9939" spans="1:4">
      <c r="A9939" s="268">
        <v>13294</v>
      </c>
      <c r="B9939" s="267" t="s">
        <v>10255</v>
      </c>
      <c r="C9939" s="268" t="s">
        <v>1323</v>
      </c>
      <c r="D9939" s="269">
        <v>1.05</v>
      </c>
    </row>
    <row r="9940" spans="1:4">
      <c r="A9940" s="268">
        <v>11948</v>
      </c>
      <c r="B9940" s="267" t="s">
        <v>10256</v>
      </c>
      <c r="C9940" s="268" t="s">
        <v>1323</v>
      </c>
      <c r="D9940" s="269">
        <v>0.47</v>
      </c>
    </row>
    <row r="9941" spans="1:4">
      <c r="A9941" s="268">
        <v>4382</v>
      </c>
      <c r="B9941" s="267" t="s">
        <v>10257</v>
      </c>
      <c r="C9941" s="268" t="s">
        <v>1323</v>
      </c>
      <c r="D9941" s="269">
        <v>0.78</v>
      </c>
    </row>
    <row r="9942" spans="1:4">
      <c r="A9942" s="268">
        <v>4354</v>
      </c>
      <c r="B9942" s="267" t="s">
        <v>10258</v>
      </c>
      <c r="C9942" s="268" t="s">
        <v>1323</v>
      </c>
      <c r="D9942" s="269">
        <v>32.82</v>
      </c>
    </row>
    <row r="9943" spans="1:4">
      <c r="A9943" s="268">
        <v>40839</v>
      </c>
      <c r="B9943" s="267" t="s">
        <v>10259</v>
      </c>
      <c r="C9943" s="268" t="s">
        <v>1448</v>
      </c>
      <c r="D9943" s="269">
        <v>78.98</v>
      </c>
    </row>
    <row r="9944" spans="1:4">
      <c r="A9944" s="268">
        <v>40552</v>
      </c>
      <c r="B9944" s="267" t="s">
        <v>10260</v>
      </c>
      <c r="C9944" s="268" t="s">
        <v>1448</v>
      </c>
      <c r="D9944" s="269">
        <v>32.68</v>
      </c>
    </row>
    <row r="9945" spans="1:4">
      <c r="A9945" s="268">
        <v>40549</v>
      </c>
      <c r="B9945" s="267" t="s">
        <v>10261</v>
      </c>
      <c r="C9945" s="268" t="s">
        <v>1448</v>
      </c>
      <c r="D9945" s="269">
        <v>129.37</v>
      </c>
    </row>
    <row r="9946" spans="1:4">
      <c r="A9946" s="268">
        <v>4385</v>
      </c>
      <c r="B9946" s="267" t="s">
        <v>10262</v>
      </c>
      <c r="C9946" s="268" t="s">
        <v>1335</v>
      </c>
      <c r="D9946" s="270">
        <v>1142.8599999999999</v>
      </c>
    </row>
    <row r="9947" spans="1:4">
      <c r="A9947" s="268">
        <v>4386</v>
      </c>
      <c r="B9947" s="267" t="s">
        <v>10262</v>
      </c>
      <c r="C9947" s="268" t="s">
        <v>1328</v>
      </c>
      <c r="D9947" s="269">
        <v>48.32</v>
      </c>
    </row>
    <row r="9948" spans="1:4">
      <c r="A9948" s="268">
        <v>38397</v>
      </c>
      <c r="B9948" s="267" t="s">
        <v>10263</v>
      </c>
      <c r="C9948" s="268" t="s">
        <v>1320</v>
      </c>
      <c r="D9948" s="269">
        <v>4.62</v>
      </c>
    </row>
    <row r="9949" spans="1:4">
      <c r="A9949" s="268">
        <v>20078</v>
      </c>
      <c r="B9949" s="267" t="s">
        <v>10264</v>
      </c>
      <c r="C9949" s="268" t="s">
        <v>1323</v>
      </c>
      <c r="D9949" s="269">
        <v>18.12</v>
      </c>
    </row>
    <row r="9950" spans="1:4">
      <c r="A9950" s="268">
        <v>20079</v>
      </c>
      <c r="B9950" s="267" t="s">
        <v>10265</v>
      </c>
      <c r="C9950" s="268" t="s">
        <v>1323</v>
      </c>
      <c r="D9950" s="269">
        <v>113.04</v>
      </c>
    </row>
    <row r="9951" spans="1:4">
      <c r="A9951" s="268">
        <v>39897</v>
      </c>
      <c r="B9951" s="267" t="s">
        <v>10266</v>
      </c>
      <c r="C9951" s="268" t="s">
        <v>1323</v>
      </c>
      <c r="D9951" s="269">
        <v>29.77</v>
      </c>
    </row>
    <row r="9952" spans="1:4">
      <c r="A9952" s="268">
        <v>118</v>
      </c>
      <c r="B9952" s="267" t="s">
        <v>10267</v>
      </c>
      <c r="C9952" s="268" t="s">
        <v>1323</v>
      </c>
      <c r="D9952" s="269">
        <v>68.510000000000005</v>
      </c>
    </row>
    <row r="9953" spans="1:4">
      <c r="A9953" s="268">
        <v>4396</v>
      </c>
      <c r="B9953" s="267" t="s">
        <v>10268</v>
      </c>
      <c r="C9953" s="268" t="s">
        <v>1328</v>
      </c>
      <c r="D9953" s="269">
        <v>107.99</v>
      </c>
    </row>
    <row r="9954" spans="1:4">
      <c r="A9954" s="268">
        <v>36881</v>
      </c>
      <c r="B9954" s="267" t="s">
        <v>10269</v>
      </c>
      <c r="C9954" s="268" t="s">
        <v>1328</v>
      </c>
      <c r="D9954" s="269">
        <v>96.5</v>
      </c>
    </row>
    <row r="9955" spans="1:4">
      <c r="A9955" s="268">
        <v>36882</v>
      </c>
      <c r="B9955" s="267" t="s">
        <v>10270</v>
      </c>
      <c r="C9955" s="268" t="s">
        <v>1328</v>
      </c>
      <c r="D9955" s="269">
        <v>112.58</v>
      </c>
    </row>
    <row r="9956" spans="1:4">
      <c r="A9956" s="268">
        <v>4397</v>
      </c>
      <c r="B9956" s="267" t="s">
        <v>10271</v>
      </c>
      <c r="C9956" s="268" t="s">
        <v>1328</v>
      </c>
      <c r="D9956" s="269">
        <v>175.11</v>
      </c>
    </row>
    <row r="9957" spans="1:4">
      <c r="A9957" s="268">
        <v>34754</v>
      </c>
      <c r="B9957" s="267" t="s">
        <v>10272</v>
      </c>
      <c r="C9957" s="268" t="s">
        <v>1328</v>
      </c>
      <c r="D9957" s="269">
        <v>324.26</v>
      </c>
    </row>
    <row r="9958" spans="1:4">
      <c r="A9958" s="268">
        <v>25962</v>
      </c>
      <c r="B9958" s="267" t="s">
        <v>10273</v>
      </c>
      <c r="C9958" s="268" t="s">
        <v>1328</v>
      </c>
      <c r="D9958" s="269">
        <v>205.37</v>
      </c>
    </row>
    <row r="9959" spans="1:4">
      <c r="A9959" s="268">
        <v>34752</v>
      </c>
      <c r="B9959" s="267" t="s">
        <v>10274</v>
      </c>
      <c r="C9959" s="268" t="s">
        <v>1328</v>
      </c>
      <c r="D9959" s="269">
        <v>361.65</v>
      </c>
    </row>
    <row r="9960" spans="1:4">
      <c r="A9960" s="268">
        <v>4751</v>
      </c>
      <c r="B9960" s="267" t="s">
        <v>10275</v>
      </c>
      <c r="C9960" s="268" t="s">
        <v>1326</v>
      </c>
      <c r="D9960" s="269">
        <v>15.09</v>
      </c>
    </row>
    <row r="9961" spans="1:4">
      <c r="A9961" s="268">
        <v>41066</v>
      </c>
      <c r="B9961" s="267" t="s">
        <v>10276</v>
      </c>
      <c r="C9961" s="268" t="s">
        <v>1445</v>
      </c>
      <c r="D9961" s="270">
        <v>2671.66</v>
      </c>
    </row>
    <row r="9962" spans="1:4">
      <c r="A9962" s="268">
        <v>39604</v>
      </c>
      <c r="B9962" s="267" t="s">
        <v>10277</v>
      </c>
      <c r="C9962" s="268" t="s">
        <v>1323</v>
      </c>
      <c r="D9962" s="269">
        <v>11.34</v>
      </c>
    </row>
    <row r="9963" spans="1:4">
      <c r="A9963" s="268">
        <v>39605</v>
      </c>
      <c r="B9963" s="267" t="s">
        <v>10278</v>
      </c>
      <c r="C9963" s="268" t="s">
        <v>1323</v>
      </c>
      <c r="D9963" s="269">
        <v>15.74</v>
      </c>
    </row>
    <row r="9964" spans="1:4">
      <c r="A9964" s="268">
        <v>39606</v>
      </c>
      <c r="B9964" s="267" t="s">
        <v>10279</v>
      </c>
      <c r="C9964" s="268" t="s">
        <v>1323</v>
      </c>
      <c r="D9964" s="269">
        <v>19.989999999999998</v>
      </c>
    </row>
    <row r="9965" spans="1:4">
      <c r="A9965" s="268">
        <v>39607</v>
      </c>
      <c r="B9965" s="267" t="s">
        <v>10280</v>
      </c>
      <c r="C9965" s="268" t="s">
        <v>1323</v>
      </c>
      <c r="D9965" s="269">
        <v>22.93</v>
      </c>
    </row>
    <row r="9966" spans="1:4">
      <c r="A9966" s="268">
        <v>39594</v>
      </c>
      <c r="B9966" s="267" t="s">
        <v>10281</v>
      </c>
      <c r="C9966" s="268" t="s">
        <v>1323</v>
      </c>
      <c r="D9966" s="269">
        <v>217.1</v>
      </c>
    </row>
    <row r="9967" spans="1:4">
      <c r="A9967" s="268">
        <v>39596</v>
      </c>
      <c r="B9967" s="267" t="s">
        <v>10282</v>
      </c>
      <c r="C9967" s="268" t="s">
        <v>1323</v>
      </c>
      <c r="D9967" s="269">
        <v>378.4</v>
      </c>
    </row>
    <row r="9968" spans="1:4">
      <c r="A9968" s="268">
        <v>39595</v>
      </c>
      <c r="B9968" s="267" t="s">
        <v>10283</v>
      </c>
      <c r="C9968" s="268" t="s">
        <v>1323</v>
      </c>
      <c r="D9968" s="269">
        <v>317.63</v>
      </c>
    </row>
    <row r="9969" spans="1:4">
      <c r="A9969" s="268">
        <v>39597</v>
      </c>
      <c r="B9969" s="267" t="s">
        <v>10284</v>
      </c>
      <c r="C9969" s="268" t="s">
        <v>1323</v>
      </c>
      <c r="D9969" s="269">
        <v>510.28</v>
      </c>
    </row>
    <row r="9970" spans="1:4">
      <c r="A9970" s="268">
        <v>20209</v>
      </c>
      <c r="B9970" s="267" t="s">
        <v>10285</v>
      </c>
      <c r="C9970" s="268" t="s">
        <v>1327</v>
      </c>
      <c r="D9970" s="269">
        <v>8.6300000000000008</v>
      </c>
    </row>
    <row r="9971" spans="1:4">
      <c r="A9971" s="268">
        <v>4433</v>
      </c>
      <c r="B9971" s="267" t="s">
        <v>10286</v>
      </c>
      <c r="C9971" s="268" t="s">
        <v>1327</v>
      </c>
      <c r="D9971" s="269">
        <v>6.28</v>
      </c>
    </row>
    <row r="9972" spans="1:4">
      <c r="A9972" s="268">
        <v>10731</v>
      </c>
      <c r="B9972" s="267" t="s">
        <v>10287</v>
      </c>
      <c r="C9972" s="268" t="s">
        <v>1328</v>
      </c>
      <c r="D9972" s="269">
        <v>27.29</v>
      </c>
    </row>
    <row r="9973" spans="1:4">
      <c r="A9973" s="268">
        <v>4704</v>
      </c>
      <c r="B9973" s="267" t="s">
        <v>10288</v>
      </c>
      <c r="C9973" s="268" t="s">
        <v>1328</v>
      </c>
      <c r="D9973" s="269">
        <v>24.62</v>
      </c>
    </row>
    <row r="9974" spans="1:4">
      <c r="A9974" s="268">
        <v>10730</v>
      </c>
      <c r="B9974" s="267" t="s">
        <v>10289</v>
      </c>
      <c r="C9974" s="268" t="s">
        <v>1328</v>
      </c>
      <c r="D9974" s="269">
        <v>26.38</v>
      </c>
    </row>
    <row r="9975" spans="1:4">
      <c r="A9975" s="268">
        <v>4729</v>
      </c>
      <c r="B9975" s="267" t="s">
        <v>10290</v>
      </c>
      <c r="C9975" s="268" t="s">
        <v>1321</v>
      </c>
      <c r="D9975" s="269">
        <v>77.41</v>
      </c>
    </row>
    <row r="9976" spans="1:4">
      <c r="A9976" s="268">
        <v>4720</v>
      </c>
      <c r="B9976" s="267" t="s">
        <v>10291</v>
      </c>
      <c r="C9976" s="268" t="s">
        <v>1321</v>
      </c>
      <c r="D9976" s="269">
        <v>84.64</v>
      </c>
    </row>
    <row r="9977" spans="1:4">
      <c r="A9977" s="268">
        <v>4721</v>
      </c>
      <c r="B9977" s="267" t="s">
        <v>10292</v>
      </c>
      <c r="C9977" s="268" t="s">
        <v>1321</v>
      </c>
      <c r="D9977" s="269">
        <v>66.290000000000006</v>
      </c>
    </row>
    <row r="9978" spans="1:4">
      <c r="A9978" s="268">
        <v>4718</v>
      </c>
      <c r="B9978" s="267" t="s">
        <v>10293</v>
      </c>
      <c r="C9978" s="268" t="s">
        <v>1321</v>
      </c>
      <c r="D9978" s="269">
        <v>66.290000000000006</v>
      </c>
    </row>
    <row r="9979" spans="1:4">
      <c r="A9979" s="268">
        <v>4722</v>
      </c>
      <c r="B9979" s="267" t="s">
        <v>10294</v>
      </c>
      <c r="C9979" s="268" t="s">
        <v>1321</v>
      </c>
      <c r="D9979" s="269">
        <v>66.290000000000006</v>
      </c>
    </row>
    <row r="9980" spans="1:4">
      <c r="A9980" s="268">
        <v>4723</v>
      </c>
      <c r="B9980" s="267" t="s">
        <v>10295</v>
      </c>
      <c r="C9980" s="268" t="s">
        <v>1321</v>
      </c>
      <c r="D9980" s="269">
        <v>72.319999999999993</v>
      </c>
    </row>
    <row r="9981" spans="1:4">
      <c r="A9981" s="268">
        <v>4727</v>
      </c>
      <c r="B9981" s="267" t="s">
        <v>10296</v>
      </c>
      <c r="C9981" s="268" t="s">
        <v>1321</v>
      </c>
      <c r="D9981" s="269">
        <v>74.33</v>
      </c>
    </row>
    <row r="9982" spans="1:4">
      <c r="A9982" s="268">
        <v>4748</v>
      </c>
      <c r="B9982" s="267" t="s">
        <v>10297</v>
      </c>
      <c r="C9982" s="268" t="s">
        <v>1321</v>
      </c>
      <c r="D9982" s="269">
        <v>71.72</v>
      </c>
    </row>
    <row r="9983" spans="1:4">
      <c r="A9983" s="268">
        <v>4730</v>
      </c>
      <c r="B9983" s="267" t="s">
        <v>10298</v>
      </c>
      <c r="C9983" s="268" t="s">
        <v>1321</v>
      </c>
      <c r="D9983" s="269">
        <v>69.31</v>
      </c>
    </row>
    <row r="9984" spans="1:4">
      <c r="A9984" s="268">
        <v>13186</v>
      </c>
      <c r="B9984" s="267" t="s">
        <v>10299</v>
      </c>
      <c r="C9984" s="268" t="s">
        <v>1321</v>
      </c>
      <c r="D9984" s="269">
        <v>67.97</v>
      </c>
    </row>
    <row r="9985" spans="1:4">
      <c r="A9985" s="268">
        <v>10737</v>
      </c>
      <c r="B9985" s="267" t="s">
        <v>10300</v>
      </c>
      <c r="C9985" s="268" t="s">
        <v>1328</v>
      </c>
      <c r="D9985" s="269">
        <v>85.76</v>
      </c>
    </row>
    <row r="9986" spans="1:4">
      <c r="A9986" s="268">
        <v>10734</v>
      </c>
      <c r="B9986" s="267" t="s">
        <v>10301</v>
      </c>
      <c r="C9986" s="268" t="s">
        <v>1328</v>
      </c>
      <c r="D9986" s="269">
        <v>51.01</v>
      </c>
    </row>
    <row r="9987" spans="1:4">
      <c r="A9987" s="268">
        <v>4708</v>
      </c>
      <c r="B9987" s="267" t="s">
        <v>10302</v>
      </c>
      <c r="C9987" s="268" t="s">
        <v>1328</v>
      </c>
      <c r="D9987" s="269">
        <v>98.95</v>
      </c>
    </row>
    <row r="9988" spans="1:4">
      <c r="A9988" s="268">
        <v>4712</v>
      </c>
      <c r="B9988" s="267" t="s">
        <v>10303</v>
      </c>
      <c r="C9988" s="268" t="s">
        <v>1328</v>
      </c>
      <c r="D9988" s="269">
        <v>48.37</v>
      </c>
    </row>
    <row r="9989" spans="1:4">
      <c r="A9989" s="268">
        <v>4710</v>
      </c>
      <c r="B9989" s="267" t="s">
        <v>10304</v>
      </c>
      <c r="C9989" s="268" t="s">
        <v>1328</v>
      </c>
      <c r="D9989" s="269">
        <v>155.13999999999999</v>
      </c>
    </row>
    <row r="9990" spans="1:4">
      <c r="A9990" s="268">
        <v>4746</v>
      </c>
      <c r="B9990" s="267" t="s">
        <v>10305</v>
      </c>
      <c r="C9990" s="268" t="s">
        <v>1321</v>
      </c>
      <c r="D9990" s="269">
        <v>64.28</v>
      </c>
    </row>
    <row r="9991" spans="1:4">
      <c r="A9991" s="268">
        <v>4750</v>
      </c>
      <c r="B9991" s="267" t="s">
        <v>10306</v>
      </c>
      <c r="C9991" s="268" t="s">
        <v>1326</v>
      </c>
      <c r="D9991" s="269">
        <v>12.95</v>
      </c>
    </row>
    <row r="9992" spans="1:4">
      <c r="A9992" s="268">
        <v>41065</v>
      </c>
      <c r="B9992" s="267" t="s">
        <v>10307</v>
      </c>
      <c r="C9992" s="268" t="s">
        <v>1445</v>
      </c>
      <c r="D9992" s="270">
        <v>2290.7399999999998</v>
      </c>
    </row>
    <row r="9993" spans="1:4">
      <c r="A9993" s="268">
        <v>34747</v>
      </c>
      <c r="B9993" s="267" t="s">
        <v>10308</v>
      </c>
      <c r="C9993" s="268" t="s">
        <v>1327</v>
      </c>
      <c r="D9993" s="269">
        <v>64.94</v>
      </c>
    </row>
    <row r="9994" spans="1:4">
      <c r="A9994" s="268">
        <v>4826</v>
      </c>
      <c r="B9994" s="267" t="s">
        <v>10309</v>
      </c>
      <c r="C9994" s="268" t="s">
        <v>1327</v>
      </c>
      <c r="D9994" s="269">
        <v>69.83</v>
      </c>
    </row>
    <row r="9995" spans="1:4">
      <c r="A9995" s="268">
        <v>41975</v>
      </c>
      <c r="B9995" s="267" t="s">
        <v>10310</v>
      </c>
      <c r="C9995" s="268" t="s">
        <v>1328</v>
      </c>
      <c r="D9995" s="269">
        <v>69.56</v>
      </c>
    </row>
    <row r="9996" spans="1:4">
      <c r="A9996" s="268">
        <v>4825</v>
      </c>
      <c r="B9996" s="267" t="s">
        <v>10311</v>
      </c>
      <c r="C9996" s="268" t="s">
        <v>1327</v>
      </c>
      <c r="D9996" s="269">
        <v>96.65</v>
      </c>
    </row>
    <row r="9997" spans="1:4">
      <c r="A9997" s="268">
        <v>34744</v>
      </c>
      <c r="B9997" s="267" t="s">
        <v>10312</v>
      </c>
      <c r="C9997" s="268" t="s">
        <v>1328</v>
      </c>
      <c r="D9997" s="269">
        <v>41.85</v>
      </c>
    </row>
    <row r="9998" spans="1:4">
      <c r="A9998" s="268">
        <v>39430</v>
      </c>
      <c r="B9998" s="267" t="s">
        <v>10313</v>
      </c>
      <c r="C9998" s="268" t="s">
        <v>1323</v>
      </c>
      <c r="D9998" s="269">
        <v>1.46</v>
      </c>
    </row>
    <row r="9999" spans="1:4">
      <c r="A9999" s="268">
        <v>39573</v>
      </c>
      <c r="B9999" s="267" t="s">
        <v>10314</v>
      </c>
      <c r="C9999" s="268" t="s">
        <v>1323</v>
      </c>
      <c r="D9999" s="269">
        <v>1.44</v>
      </c>
    </row>
    <row r="10000" spans="1:4">
      <c r="A10000" s="268">
        <v>38410</v>
      </c>
      <c r="B10000" s="267" t="s">
        <v>10315</v>
      </c>
      <c r="C10000" s="268" t="s">
        <v>1323</v>
      </c>
      <c r="D10000" s="270">
        <v>10458.1</v>
      </c>
    </row>
    <row r="10001" spans="1:4">
      <c r="A10001" s="268">
        <v>4765</v>
      </c>
      <c r="B10001" s="267" t="s">
        <v>10316</v>
      </c>
      <c r="C10001" s="268" t="s">
        <v>1327</v>
      </c>
      <c r="D10001" s="269">
        <v>73.650000000000006</v>
      </c>
    </row>
    <row r="10002" spans="1:4">
      <c r="A10002" s="268">
        <v>4766</v>
      </c>
      <c r="B10002" s="267" t="s">
        <v>10317</v>
      </c>
      <c r="C10002" s="268" t="s">
        <v>1320</v>
      </c>
      <c r="D10002" s="269">
        <v>5.87</v>
      </c>
    </row>
    <row r="10003" spans="1:4">
      <c r="A10003" s="268">
        <v>4767</v>
      </c>
      <c r="B10003" s="267" t="s">
        <v>10317</v>
      </c>
      <c r="C10003" s="268" t="s">
        <v>1327</v>
      </c>
      <c r="D10003" s="269">
        <v>126.9</v>
      </c>
    </row>
    <row r="10004" spans="1:4">
      <c r="A10004" s="268">
        <v>10963</v>
      </c>
      <c r="B10004" s="267" t="s">
        <v>10318</v>
      </c>
      <c r="C10004" s="268" t="s">
        <v>1327</v>
      </c>
      <c r="D10004" s="269">
        <v>201.12</v>
      </c>
    </row>
    <row r="10005" spans="1:4">
      <c r="A10005" s="268">
        <v>10962</v>
      </c>
      <c r="B10005" s="267" t="s">
        <v>10319</v>
      </c>
      <c r="C10005" s="268" t="s">
        <v>1320</v>
      </c>
      <c r="D10005" s="269">
        <v>6.24</v>
      </c>
    </row>
    <row r="10006" spans="1:4">
      <c r="A10006" s="268">
        <v>34742</v>
      </c>
      <c r="B10006" s="267" t="s">
        <v>10320</v>
      </c>
      <c r="C10006" s="268" t="s">
        <v>1320</v>
      </c>
      <c r="D10006" s="269">
        <v>5.85</v>
      </c>
    </row>
    <row r="10007" spans="1:4">
      <c r="A10007" s="268">
        <v>4773</v>
      </c>
      <c r="B10007" s="267" t="s">
        <v>10321</v>
      </c>
      <c r="C10007" s="268" t="s">
        <v>1327</v>
      </c>
      <c r="D10007" s="269">
        <v>253.87</v>
      </c>
    </row>
    <row r="10008" spans="1:4">
      <c r="A10008" s="268">
        <v>34740</v>
      </c>
      <c r="B10008" s="267" t="s">
        <v>10322</v>
      </c>
      <c r="C10008" s="268" t="s">
        <v>1320</v>
      </c>
      <c r="D10008" s="269">
        <v>5.85</v>
      </c>
    </row>
    <row r="10009" spans="1:4">
      <c r="A10009" s="268">
        <v>4776</v>
      </c>
      <c r="B10009" s="267" t="s">
        <v>10323</v>
      </c>
      <c r="C10009" s="268" t="s">
        <v>1327</v>
      </c>
      <c r="D10009" s="269">
        <v>393.6</v>
      </c>
    </row>
    <row r="10010" spans="1:4">
      <c r="A10010" s="268">
        <v>4774</v>
      </c>
      <c r="B10010" s="267" t="s">
        <v>10323</v>
      </c>
      <c r="C10010" s="268" t="s">
        <v>1320</v>
      </c>
      <c r="D10010" s="269">
        <v>5.87</v>
      </c>
    </row>
    <row r="10011" spans="1:4">
      <c r="A10011" s="268">
        <v>40313</v>
      </c>
      <c r="B10011" s="267" t="s">
        <v>10324</v>
      </c>
      <c r="C10011" s="268" t="s">
        <v>1320</v>
      </c>
      <c r="D10011" s="269">
        <v>5.85</v>
      </c>
    </row>
    <row r="10012" spans="1:4">
      <c r="A10012" s="268">
        <v>13340</v>
      </c>
      <c r="B10012" s="267" t="s">
        <v>10325</v>
      </c>
      <c r="C10012" s="268" t="s">
        <v>1327</v>
      </c>
      <c r="D10012" s="269">
        <v>24.82</v>
      </c>
    </row>
    <row r="10013" spans="1:4">
      <c r="A10013" s="268">
        <v>10965</v>
      </c>
      <c r="B10013" s="267" t="s">
        <v>10326</v>
      </c>
      <c r="C10013" s="268" t="s">
        <v>1327</v>
      </c>
      <c r="D10013" s="269">
        <v>52.94</v>
      </c>
    </row>
    <row r="10014" spans="1:4">
      <c r="A10014" s="268">
        <v>10966</v>
      </c>
      <c r="B10014" s="267" t="s">
        <v>10327</v>
      </c>
      <c r="C10014" s="268" t="s">
        <v>1320</v>
      </c>
      <c r="D10014" s="269">
        <v>5.91</v>
      </c>
    </row>
    <row r="10015" spans="1:4">
      <c r="A10015" s="268">
        <v>40537</v>
      </c>
      <c r="B10015" s="267" t="s">
        <v>10328</v>
      </c>
      <c r="C10015" s="268" t="s">
        <v>1320</v>
      </c>
      <c r="D10015" s="269">
        <v>6.46</v>
      </c>
    </row>
    <row r="10016" spans="1:4">
      <c r="A10016" s="268">
        <v>40536</v>
      </c>
      <c r="B10016" s="267" t="s">
        <v>10329</v>
      </c>
      <c r="C10016" s="268" t="s">
        <v>1320</v>
      </c>
      <c r="D10016" s="269">
        <v>6.46</v>
      </c>
    </row>
    <row r="10017" spans="1:4">
      <c r="A10017" s="268">
        <v>40535</v>
      </c>
      <c r="B10017" s="267" t="s">
        <v>10330</v>
      </c>
      <c r="C10017" s="268" t="s">
        <v>1320</v>
      </c>
      <c r="D10017" s="269">
        <v>6.46</v>
      </c>
    </row>
    <row r="10018" spans="1:4">
      <c r="A10018" s="268">
        <v>39427</v>
      </c>
      <c r="B10018" s="267" t="s">
        <v>10331</v>
      </c>
      <c r="C10018" s="268" t="s">
        <v>1327</v>
      </c>
      <c r="D10018" s="269">
        <v>3.88</v>
      </c>
    </row>
    <row r="10019" spans="1:4">
      <c r="A10019" s="268">
        <v>39424</v>
      </c>
      <c r="B10019" s="267" t="s">
        <v>10332</v>
      </c>
      <c r="C10019" s="268" t="s">
        <v>1327</v>
      </c>
      <c r="D10019" s="269">
        <v>2.31</v>
      </c>
    </row>
    <row r="10020" spans="1:4">
      <c r="A10020" s="268">
        <v>39425</v>
      </c>
      <c r="B10020" s="267" t="s">
        <v>10333</v>
      </c>
      <c r="C10020" s="268" t="s">
        <v>1327</v>
      </c>
      <c r="D10020" s="269">
        <v>2.2799999999999998</v>
      </c>
    </row>
    <row r="10021" spans="1:4">
      <c r="A10021" s="268">
        <v>40664</v>
      </c>
      <c r="B10021" s="267" t="s">
        <v>10334</v>
      </c>
      <c r="C10021" s="268" t="s">
        <v>1320</v>
      </c>
      <c r="D10021" s="269">
        <v>5.54</v>
      </c>
    </row>
    <row r="10022" spans="1:4">
      <c r="A10022" s="268">
        <v>34360</v>
      </c>
      <c r="B10022" s="267" t="s">
        <v>10335</v>
      </c>
      <c r="C10022" s="268" t="s">
        <v>1320</v>
      </c>
      <c r="D10022" s="269">
        <v>21.93</v>
      </c>
    </row>
    <row r="10023" spans="1:4">
      <c r="A10023" s="268">
        <v>20259</v>
      </c>
      <c r="B10023" s="267" t="s">
        <v>10336</v>
      </c>
      <c r="C10023" s="268" t="s">
        <v>1327</v>
      </c>
      <c r="D10023" s="269">
        <v>9</v>
      </c>
    </row>
    <row r="10024" spans="1:4">
      <c r="A10024" s="268">
        <v>14077</v>
      </c>
      <c r="B10024" s="267" t="s">
        <v>10337</v>
      </c>
      <c r="C10024" s="268" t="s">
        <v>1327</v>
      </c>
      <c r="D10024" s="269">
        <v>137.75</v>
      </c>
    </row>
    <row r="10025" spans="1:4">
      <c r="A10025" s="268">
        <v>3678</v>
      </c>
      <c r="B10025" s="267" t="s">
        <v>10338</v>
      </c>
      <c r="C10025" s="268" t="s">
        <v>1327</v>
      </c>
      <c r="D10025" s="269">
        <v>62.26</v>
      </c>
    </row>
    <row r="10026" spans="1:4">
      <c r="A10026" s="268">
        <v>39418</v>
      </c>
      <c r="B10026" s="267" t="s">
        <v>10339</v>
      </c>
      <c r="C10026" s="268" t="s">
        <v>1327</v>
      </c>
      <c r="D10026" s="269">
        <v>4.33</v>
      </c>
    </row>
    <row r="10027" spans="1:4">
      <c r="A10027" s="268">
        <v>39419</v>
      </c>
      <c r="B10027" s="267" t="s">
        <v>10340</v>
      </c>
      <c r="C10027" s="268" t="s">
        <v>1327</v>
      </c>
      <c r="D10027" s="269">
        <v>5.28</v>
      </c>
    </row>
    <row r="10028" spans="1:4">
      <c r="A10028" s="268">
        <v>39420</v>
      </c>
      <c r="B10028" s="267" t="s">
        <v>10341</v>
      </c>
      <c r="C10028" s="268" t="s">
        <v>1327</v>
      </c>
      <c r="D10028" s="269">
        <v>5.83</v>
      </c>
    </row>
    <row r="10029" spans="1:4">
      <c r="A10029" s="268">
        <v>39571</v>
      </c>
      <c r="B10029" s="267" t="s">
        <v>10342</v>
      </c>
      <c r="C10029" s="268" t="s">
        <v>1327</v>
      </c>
      <c r="D10029" s="269">
        <v>3.52</v>
      </c>
    </row>
    <row r="10030" spans="1:4">
      <c r="A10030" s="268">
        <v>39421</v>
      </c>
      <c r="B10030" s="267" t="s">
        <v>10343</v>
      </c>
      <c r="C10030" s="268" t="s">
        <v>1327</v>
      </c>
      <c r="D10030" s="269">
        <v>5.13</v>
      </c>
    </row>
    <row r="10031" spans="1:4">
      <c r="A10031" s="268">
        <v>39422</v>
      </c>
      <c r="B10031" s="267" t="s">
        <v>10344</v>
      </c>
      <c r="C10031" s="268" t="s">
        <v>1327</v>
      </c>
      <c r="D10031" s="269">
        <v>5.99</v>
      </c>
    </row>
    <row r="10032" spans="1:4">
      <c r="A10032" s="268">
        <v>39423</v>
      </c>
      <c r="B10032" s="267" t="s">
        <v>10345</v>
      </c>
      <c r="C10032" s="268" t="s">
        <v>1327</v>
      </c>
      <c r="D10032" s="269">
        <v>6.95</v>
      </c>
    </row>
    <row r="10033" spans="1:4">
      <c r="A10033" s="268">
        <v>39426</v>
      </c>
      <c r="B10033" s="267" t="s">
        <v>10346</v>
      </c>
      <c r="C10033" s="268" t="s">
        <v>1327</v>
      </c>
      <c r="D10033" s="269">
        <v>15.63</v>
      </c>
    </row>
    <row r="10034" spans="1:4">
      <c r="A10034" s="268">
        <v>39429</v>
      </c>
      <c r="B10034" s="267" t="s">
        <v>10347</v>
      </c>
      <c r="C10034" s="268" t="s">
        <v>1327</v>
      </c>
      <c r="D10034" s="269">
        <v>4.93</v>
      </c>
    </row>
    <row r="10035" spans="1:4">
      <c r="A10035" s="268">
        <v>39428</v>
      </c>
      <c r="B10035" s="267" t="s">
        <v>10348</v>
      </c>
      <c r="C10035" s="268" t="s">
        <v>1327</v>
      </c>
      <c r="D10035" s="269">
        <v>3.76</v>
      </c>
    </row>
    <row r="10036" spans="1:4">
      <c r="A10036" s="268">
        <v>39572</v>
      </c>
      <c r="B10036" s="267" t="s">
        <v>10349</v>
      </c>
      <c r="C10036" s="268" t="s">
        <v>1327</v>
      </c>
      <c r="D10036" s="269">
        <v>3.26</v>
      </c>
    </row>
    <row r="10037" spans="1:4">
      <c r="A10037" s="268">
        <v>39570</v>
      </c>
      <c r="B10037" s="267" t="s">
        <v>10350</v>
      </c>
      <c r="C10037" s="268" t="s">
        <v>1327</v>
      </c>
      <c r="D10037" s="269">
        <v>3.46</v>
      </c>
    </row>
    <row r="10038" spans="1:4">
      <c r="A10038" s="268">
        <v>39569</v>
      </c>
      <c r="B10038" s="267" t="s">
        <v>10351</v>
      </c>
      <c r="C10038" s="268" t="s">
        <v>1327</v>
      </c>
      <c r="D10038" s="269">
        <v>3.42</v>
      </c>
    </row>
    <row r="10039" spans="1:4">
      <c r="A10039" s="268">
        <v>11552</v>
      </c>
      <c r="B10039" s="267" t="s">
        <v>10352</v>
      </c>
      <c r="C10039" s="268" t="s">
        <v>1327</v>
      </c>
      <c r="D10039" s="269">
        <v>8.61</v>
      </c>
    </row>
    <row r="10040" spans="1:4">
      <c r="A10040" s="268">
        <v>40598</v>
      </c>
      <c r="B10040" s="267" t="s">
        <v>10353</v>
      </c>
      <c r="C10040" s="268" t="s">
        <v>1320</v>
      </c>
      <c r="D10040" s="269">
        <v>6.46</v>
      </c>
    </row>
    <row r="10041" spans="1:4">
      <c r="A10041" s="268">
        <v>39029</v>
      </c>
      <c r="B10041" s="267" t="s">
        <v>10354</v>
      </c>
      <c r="C10041" s="268" t="s">
        <v>1327</v>
      </c>
      <c r="D10041" s="269">
        <v>11.04</v>
      </c>
    </row>
    <row r="10042" spans="1:4">
      <c r="A10042" s="268">
        <v>39028</v>
      </c>
      <c r="B10042" s="267" t="s">
        <v>10355</v>
      </c>
      <c r="C10042" s="268" t="s">
        <v>1327</v>
      </c>
      <c r="D10042" s="269">
        <v>6.42</v>
      </c>
    </row>
    <row r="10043" spans="1:4">
      <c r="A10043" s="268">
        <v>39328</v>
      </c>
      <c r="B10043" s="267" t="s">
        <v>10356</v>
      </c>
      <c r="C10043" s="268" t="s">
        <v>1327</v>
      </c>
      <c r="D10043" s="269">
        <v>3.53</v>
      </c>
    </row>
    <row r="10044" spans="1:4">
      <c r="A10044" s="268">
        <v>38541</v>
      </c>
      <c r="B10044" s="267" t="s">
        <v>10357</v>
      </c>
      <c r="C10044" s="268" t="s">
        <v>1323</v>
      </c>
      <c r="D10044" s="270">
        <v>1996632.17</v>
      </c>
    </row>
    <row r="10045" spans="1:4">
      <c r="A10045" s="268">
        <v>38542</v>
      </c>
      <c r="B10045" s="267" t="s">
        <v>10358</v>
      </c>
      <c r="C10045" s="268" t="s">
        <v>1323</v>
      </c>
      <c r="D10045" s="270">
        <v>3104682.74</v>
      </c>
    </row>
    <row r="10046" spans="1:4">
      <c r="A10046" s="268">
        <v>38543</v>
      </c>
      <c r="B10046" s="267" t="s">
        <v>10359</v>
      </c>
      <c r="C10046" s="268" t="s">
        <v>1323</v>
      </c>
      <c r="D10046" s="270">
        <v>760112</v>
      </c>
    </row>
    <row r="10047" spans="1:4">
      <c r="A10047" s="268">
        <v>40406</v>
      </c>
      <c r="B10047" s="267" t="s">
        <v>10360</v>
      </c>
      <c r="C10047" s="268" t="s">
        <v>1323</v>
      </c>
      <c r="D10047" s="270">
        <v>50788.51</v>
      </c>
    </row>
    <row r="10048" spans="1:4">
      <c r="A10048" s="268">
        <v>40789</v>
      </c>
      <c r="B10048" s="267" t="s">
        <v>10361</v>
      </c>
      <c r="C10048" s="268" t="s">
        <v>1323</v>
      </c>
      <c r="D10048" s="270">
        <v>7319.14</v>
      </c>
    </row>
    <row r="10049" spans="1:4">
      <c r="A10049" s="268">
        <v>40791</v>
      </c>
      <c r="B10049" s="267" t="s">
        <v>10362</v>
      </c>
      <c r="C10049" s="268" t="s">
        <v>1323</v>
      </c>
      <c r="D10049" s="270">
        <v>22912.11</v>
      </c>
    </row>
    <row r="10050" spans="1:4">
      <c r="A10050" s="268">
        <v>11651</v>
      </c>
      <c r="B10050" s="267" t="s">
        <v>10363</v>
      </c>
      <c r="C10050" s="268" t="s">
        <v>1323</v>
      </c>
      <c r="D10050" s="270">
        <v>12530.96</v>
      </c>
    </row>
    <row r="10051" spans="1:4">
      <c r="A10051" s="268">
        <v>42002</v>
      </c>
      <c r="B10051" s="267" t="s">
        <v>10364</v>
      </c>
      <c r="C10051" s="268" t="s">
        <v>1323</v>
      </c>
      <c r="D10051" s="270">
        <v>651017.18999999994</v>
      </c>
    </row>
    <row r="10052" spans="1:4">
      <c r="A10052" s="268">
        <v>40435</v>
      </c>
      <c r="B10052" s="267" t="s">
        <v>10365</v>
      </c>
      <c r="C10052" s="268" t="s">
        <v>1323</v>
      </c>
      <c r="D10052" s="270">
        <v>416991.01</v>
      </c>
    </row>
    <row r="10053" spans="1:4">
      <c r="A10053" s="268">
        <v>39012</v>
      </c>
      <c r="B10053" s="267" t="s">
        <v>10366</v>
      </c>
      <c r="C10053" s="268" t="s">
        <v>1323</v>
      </c>
      <c r="D10053" s="270">
        <v>435072.47</v>
      </c>
    </row>
    <row r="10054" spans="1:4">
      <c r="A10054" s="268">
        <v>5327</v>
      </c>
      <c r="B10054" s="267" t="s">
        <v>10367</v>
      </c>
      <c r="C10054" s="268" t="s">
        <v>1320</v>
      </c>
      <c r="D10054" s="269">
        <v>27.36</v>
      </c>
    </row>
    <row r="10055" spans="1:4">
      <c r="A10055" s="268">
        <v>35274</v>
      </c>
      <c r="B10055" s="267" t="s">
        <v>10368</v>
      </c>
      <c r="C10055" s="268" t="s">
        <v>1327</v>
      </c>
      <c r="D10055" s="269">
        <v>19.309999999999999</v>
      </c>
    </row>
    <row r="10056" spans="1:4">
      <c r="A10056" s="268">
        <v>35275</v>
      </c>
      <c r="B10056" s="267" t="s">
        <v>10369</v>
      </c>
      <c r="C10056" s="268" t="s">
        <v>1327</v>
      </c>
      <c r="D10056" s="269">
        <v>41.24</v>
      </c>
    </row>
    <row r="10057" spans="1:4">
      <c r="A10057" s="268">
        <v>35276</v>
      </c>
      <c r="B10057" s="267" t="s">
        <v>10370</v>
      </c>
      <c r="C10057" s="268" t="s">
        <v>1327</v>
      </c>
      <c r="D10057" s="269">
        <v>67.44</v>
      </c>
    </row>
    <row r="10058" spans="1:4">
      <c r="A10058" s="268">
        <v>38386</v>
      </c>
      <c r="B10058" s="267" t="s">
        <v>10371</v>
      </c>
      <c r="C10058" s="268" t="s">
        <v>1323</v>
      </c>
      <c r="D10058" s="269">
        <v>3.88</v>
      </c>
    </row>
    <row r="10059" spans="1:4">
      <c r="A10059" s="268">
        <v>11091</v>
      </c>
      <c r="B10059" s="267" t="s">
        <v>10372</v>
      </c>
      <c r="C10059" s="268" t="s">
        <v>1323</v>
      </c>
      <c r="D10059" s="269">
        <v>1</v>
      </c>
    </row>
    <row r="10060" spans="1:4">
      <c r="A10060" s="268">
        <v>37586</v>
      </c>
      <c r="B10060" s="267" t="s">
        <v>10373</v>
      </c>
      <c r="C10060" s="268" t="s">
        <v>1448</v>
      </c>
      <c r="D10060" s="269">
        <v>29.43</v>
      </c>
    </row>
    <row r="10061" spans="1:4">
      <c r="A10061" s="268">
        <v>37395</v>
      </c>
      <c r="B10061" s="267" t="s">
        <v>10374</v>
      </c>
      <c r="C10061" s="268" t="s">
        <v>1448</v>
      </c>
      <c r="D10061" s="269">
        <v>25.3</v>
      </c>
    </row>
    <row r="10062" spans="1:4">
      <c r="A10062" s="268">
        <v>14147</v>
      </c>
      <c r="B10062" s="267" t="s">
        <v>10375</v>
      </c>
      <c r="C10062" s="268" t="s">
        <v>1448</v>
      </c>
      <c r="D10062" s="269">
        <v>33.57</v>
      </c>
    </row>
    <row r="10063" spans="1:4">
      <c r="A10063" s="268">
        <v>37396</v>
      </c>
      <c r="B10063" s="267" t="s">
        <v>10376</v>
      </c>
      <c r="C10063" s="268" t="s">
        <v>1448</v>
      </c>
      <c r="D10063" s="269">
        <v>20.7</v>
      </c>
    </row>
    <row r="10064" spans="1:4">
      <c r="A10064" s="268">
        <v>37397</v>
      </c>
      <c r="B10064" s="267" t="s">
        <v>10377</v>
      </c>
      <c r="C10064" s="268" t="s">
        <v>1448</v>
      </c>
      <c r="D10064" s="269">
        <v>21.69</v>
      </c>
    </row>
    <row r="10065" spans="1:4">
      <c r="A10065" s="268">
        <v>11559</v>
      </c>
      <c r="B10065" s="267" t="s">
        <v>10378</v>
      </c>
      <c r="C10065" s="268" t="s">
        <v>1323</v>
      </c>
      <c r="D10065" s="269">
        <v>3.96</v>
      </c>
    </row>
    <row r="10066" spans="1:4">
      <c r="A10066" s="268">
        <v>444</v>
      </c>
      <c r="B10066" s="267" t="s">
        <v>10379</v>
      </c>
      <c r="C10066" s="268" t="s">
        <v>1323</v>
      </c>
      <c r="D10066" s="269">
        <v>18.309999999999999</v>
      </c>
    </row>
    <row r="10067" spans="1:4">
      <c r="A10067" s="268">
        <v>445</v>
      </c>
      <c r="B10067" s="267" t="s">
        <v>10380</v>
      </c>
      <c r="C10067" s="268" t="s">
        <v>1323</v>
      </c>
      <c r="D10067" s="269">
        <v>25.06</v>
      </c>
    </row>
    <row r="10068" spans="1:4">
      <c r="A10068" s="268">
        <v>4783</v>
      </c>
      <c r="B10068" s="267" t="s">
        <v>10381</v>
      </c>
      <c r="C10068" s="268" t="s">
        <v>1326</v>
      </c>
      <c r="D10068" s="269">
        <v>12.95</v>
      </c>
    </row>
    <row r="10069" spans="1:4">
      <c r="A10069" s="268">
        <v>41079</v>
      </c>
      <c r="B10069" s="267" t="s">
        <v>10382</v>
      </c>
      <c r="C10069" s="268" t="s">
        <v>1445</v>
      </c>
      <c r="D10069" s="270">
        <v>2290.7399999999998</v>
      </c>
    </row>
    <row r="10070" spans="1:4">
      <c r="A10070" s="268">
        <v>12874</v>
      </c>
      <c r="B10070" s="267" t="s">
        <v>10383</v>
      </c>
      <c r="C10070" s="268" t="s">
        <v>1326</v>
      </c>
      <c r="D10070" s="269">
        <v>14.92</v>
      </c>
    </row>
    <row r="10071" spans="1:4">
      <c r="A10071" s="268">
        <v>41082</v>
      </c>
      <c r="B10071" s="267" t="s">
        <v>10384</v>
      </c>
      <c r="C10071" s="268" t="s">
        <v>1445</v>
      </c>
      <c r="D10071" s="270">
        <v>2640.71</v>
      </c>
    </row>
    <row r="10072" spans="1:4">
      <c r="A10072" s="268">
        <v>4785</v>
      </c>
      <c r="B10072" s="267" t="s">
        <v>10385</v>
      </c>
      <c r="C10072" s="268" t="s">
        <v>1326</v>
      </c>
      <c r="D10072" s="269">
        <v>13.92</v>
      </c>
    </row>
    <row r="10073" spans="1:4">
      <c r="A10073" s="268">
        <v>41081</v>
      </c>
      <c r="B10073" s="267" t="s">
        <v>10386</v>
      </c>
      <c r="C10073" s="268" t="s">
        <v>1445</v>
      </c>
      <c r="D10073" s="270">
        <v>2463.9299999999998</v>
      </c>
    </row>
    <row r="10074" spans="1:4">
      <c r="A10074" s="268">
        <v>4801</v>
      </c>
      <c r="B10074" s="267" t="s">
        <v>10387</v>
      </c>
      <c r="C10074" s="268" t="s">
        <v>1328</v>
      </c>
      <c r="D10074" s="269">
        <v>50.56</v>
      </c>
    </row>
    <row r="10075" spans="1:4">
      <c r="A10075" s="268">
        <v>4794</v>
      </c>
      <c r="B10075" s="267" t="s">
        <v>10388</v>
      </c>
      <c r="C10075" s="268" t="s">
        <v>1328</v>
      </c>
      <c r="D10075" s="269">
        <v>230.29</v>
      </c>
    </row>
    <row r="10076" spans="1:4">
      <c r="A10076" s="268">
        <v>4796</v>
      </c>
      <c r="B10076" s="267" t="s">
        <v>10389</v>
      </c>
      <c r="C10076" s="268" t="s">
        <v>1328</v>
      </c>
      <c r="D10076" s="269">
        <v>139.88</v>
      </c>
    </row>
    <row r="10077" spans="1:4">
      <c r="A10077" s="268">
        <v>4800</v>
      </c>
      <c r="B10077" s="267" t="s">
        <v>10390</v>
      </c>
      <c r="C10077" s="268" t="s">
        <v>1328</v>
      </c>
      <c r="D10077" s="269">
        <v>38.46</v>
      </c>
    </row>
    <row r="10078" spans="1:4">
      <c r="A10078" s="268">
        <v>4795</v>
      </c>
      <c r="B10078" s="267" t="s">
        <v>10391</v>
      </c>
      <c r="C10078" s="268" t="s">
        <v>1328</v>
      </c>
      <c r="D10078" s="269">
        <v>224.18</v>
      </c>
    </row>
    <row r="10079" spans="1:4">
      <c r="A10079" s="268">
        <v>39694</v>
      </c>
      <c r="B10079" s="267" t="s">
        <v>10392</v>
      </c>
      <c r="C10079" s="268" t="s">
        <v>1328</v>
      </c>
      <c r="D10079" s="269">
        <v>204.65</v>
      </c>
    </row>
    <row r="10080" spans="1:4">
      <c r="A10080" s="268">
        <v>1292</v>
      </c>
      <c r="B10080" s="267" t="s">
        <v>10393</v>
      </c>
      <c r="C10080" s="268" t="s">
        <v>1328</v>
      </c>
      <c r="D10080" s="269">
        <v>35.200000000000003</v>
      </c>
    </row>
    <row r="10081" spans="1:4">
      <c r="A10081" s="268">
        <v>1287</v>
      </c>
      <c r="B10081" s="267" t="s">
        <v>10394</v>
      </c>
      <c r="C10081" s="268" t="s">
        <v>1328</v>
      </c>
      <c r="D10081" s="269">
        <v>17.27</v>
      </c>
    </row>
    <row r="10082" spans="1:4">
      <c r="A10082" s="268">
        <v>1297</v>
      </c>
      <c r="B10082" s="267" t="s">
        <v>10395</v>
      </c>
      <c r="C10082" s="268" t="s">
        <v>1328</v>
      </c>
      <c r="D10082" s="269">
        <v>14.32</v>
      </c>
    </row>
    <row r="10083" spans="1:4">
      <c r="A10083" s="268">
        <v>4786</v>
      </c>
      <c r="B10083" s="267" t="s">
        <v>10396</v>
      </c>
      <c r="C10083" s="268" t="s">
        <v>1328</v>
      </c>
      <c r="D10083" s="269">
        <v>80</v>
      </c>
    </row>
    <row r="10084" spans="1:4">
      <c r="A10084" s="268">
        <v>10840</v>
      </c>
      <c r="B10084" s="267" t="s">
        <v>10397</v>
      </c>
      <c r="C10084" s="268" t="s">
        <v>1328</v>
      </c>
      <c r="D10084" s="269">
        <v>280</v>
      </c>
    </row>
    <row r="10085" spans="1:4">
      <c r="A10085" s="268">
        <v>10841</v>
      </c>
      <c r="B10085" s="267" t="s">
        <v>10398</v>
      </c>
      <c r="C10085" s="268" t="s">
        <v>1328</v>
      </c>
      <c r="D10085" s="269">
        <v>211.32</v>
      </c>
    </row>
    <row r="10086" spans="1:4">
      <c r="A10086" s="268">
        <v>25980</v>
      </c>
      <c r="B10086" s="267" t="s">
        <v>10399</v>
      </c>
      <c r="C10086" s="268" t="s">
        <v>1328</v>
      </c>
      <c r="D10086" s="269">
        <v>270.02</v>
      </c>
    </row>
    <row r="10087" spans="1:4">
      <c r="A10087" s="268">
        <v>10842</v>
      </c>
      <c r="B10087" s="267" t="s">
        <v>10400</v>
      </c>
      <c r="C10087" s="268" t="s">
        <v>1328</v>
      </c>
      <c r="D10087" s="269">
        <v>305.24</v>
      </c>
    </row>
    <row r="10088" spans="1:4">
      <c r="A10088" s="268">
        <v>21108</v>
      </c>
      <c r="B10088" s="267" t="s">
        <v>10401</v>
      </c>
      <c r="C10088" s="268" t="s">
        <v>1328</v>
      </c>
      <c r="D10088" s="269">
        <v>46.92</v>
      </c>
    </row>
    <row r="10089" spans="1:4">
      <c r="A10089" s="268">
        <v>38180</v>
      </c>
      <c r="B10089" s="267" t="s">
        <v>10402</v>
      </c>
      <c r="C10089" s="268" t="s">
        <v>1328</v>
      </c>
      <c r="D10089" s="269">
        <v>112.62</v>
      </c>
    </row>
    <row r="10090" spans="1:4">
      <c r="A10090" s="268">
        <v>40648</v>
      </c>
      <c r="B10090" s="267" t="s">
        <v>10403</v>
      </c>
      <c r="C10090" s="268" t="s">
        <v>1328</v>
      </c>
      <c r="D10090" s="269">
        <v>153.6</v>
      </c>
    </row>
    <row r="10091" spans="1:4">
      <c r="A10091" s="268">
        <v>40649</v>
      </c>
      <c r="B10091" s="267" t="s">
        <v>10404</v>
      </c>
      <c r="C10091" s="268" t="s">
        <v>1328</v>
      </c>
      <c r="D10091" s="269">
        <v>89.47</v>
      </c>
    </row>
    <row r="10092" spans="1:4">
      <c r="A10092" s="268">
        <v>40650</v>
      </c>
      <c r="B10092" s="267" t="s">
        <v>10405</v>
      </c>
      <c r="C10092" s="268" t="s">
        <v>1328</v>
      </c>
      <c r="D10092" s="269">
        <v>115.2</v>
      </c>
    </row>
    <row r="10093" spans="1:4">
      <c r="A10093" s="268">
        <v>40651</v>
      </c>
      <c r="B10093" s="267" t="s">
        <v>10406</v>
      </c>
      <c r="C10093" s="268" t="s">
        <v>1328</v>
      </c>
      <c r="D10093" s="269">
        <v>212.48</v>
      </c>
    </row>
    <row r="10094" spans="1:4">
      <c r="A10094" s="268">
        <v>40652</v>
      </c>
      <c r="B10094" s="267" t="s">
        <v>10407</v>
      </c>
      <c r="C10094" s="268" t="s">
        <v>1328</v>
      </c>
      <c r="D10094" s="269">
        <v>113.92</v>
      </c>
    </row>
    <row r="10095" spans="1:4">
      <c r="A10095" s="268">
        <v>40647</v>
      </c>
      <c r="B10095" s="267" t="s">
        <v>10408</v>
      </c>
      <c r="C10095" s="268" t="s">
        <v>1328</v>
      </c>
      <c r="D10095" s="269">
        <v>125.44</v>
      </c>
    </row>
    <row r="10096" spans="1:4">
      <c r="A10096" s="268">
        <v>40653</v>
      </c>
      <c r="B10096" s="267" t="s">
        <v>10409</v>
      </c>
      <c r="C10096" s="268" t="s">
        <v>1328</v>
      </c>
      <c r="D10096" s="269">
        <v>96</v>
      </c>
    </row>
    <row r="10097" spans="1:4">
      <c r="A10097" s="268">
        <v>36178</v>
      </c>
      <c r="B10097" s="267" t="s">
        <v>10410</v>
      </c>
      <c r="C10097" s="268" t="s">
        <v>1323</v>
      </c>
      <c r="D10097" s="269">
        <v>9.5299999999999994</v>
      </c>
    </row>
    <row r="10098" spans="1:4">
      <c r="A10098" s="268">
        <v>38195</v>
      </c>
      <c r="B10098" s="267" t="s">
        <v>10411</v>
      </c>
      <c r="C10098" s="268" t="s">
        <v>1328</v>
      </c>
      <c r="D10098" s="269">
        <v>55.41</v>
      </c>
    </row>
    <row r="10099" spans="1:4">
      <c r="A10099" s="268">
        <v>38181</v>
      </c>
      <c r="B10099" s="267" t="s">
        <v>10412</v>
      </c>
      <c r="C10099" s="268" t="s">
        <v>1328</v>
      </c>
      <c r="D10099" s="269">
        <v>153.74</v>
      </c>
    </row>
    <row r="10100" spans="1:4">
      <c r="A10100" s="268">
        <v>38182</v>
      </c>
      <c r="B10100" s="267" t="s">
        <v>10413</v>
      </c>
      <c r="C10100" s="268" t="s">
        <v>1328</v>
      </c>
      <c r="D10100" s="269">
        <v>146.44</v>
      </c>
    </row>
    <row r="10101" spans="1:4">
      <c r="A10101" s="268">
        <v>38186</v>
      </c>
      <c r="B10101" s="267" t="s">
        <v>10414</v>
      </c>
      <c r="C10101" s="268" t="s">
        <v>1328</v>
      </c>
      <c r="D10101" s="269">
        <v>380.66</v>
      </c>
    </row>
    <row r="10102" spans="1:4">
      <c r="A10102" s="268">
        <v>38185</v>
      </c>
      <c r="B10102" s="267" t="s">
        <v>10415</v>
      </c>
      <c r="C10102" s="268" t="s">
        <v>1328</v>
      </c>
      <c r="D10102" s="269">
        <v>338.92</v>
      </c>
    </row>
    <row r="10103" spans="1:4">
      <c r="A10103" s="268">
        <v>40654</v>
      </c>
      <c r="B10103" s="267" t="s">
        <v>10416</v>
      </c>
      <c r="C10103" s="268" t="s">
        <v>1328</v>
      </c>
      <c r="D10103" s="269">
        <v>149.12</v>
      </c>
    </row>
    <row r="10104" spans="1:4">
      <c r="A10104" s="268">
        <v>25981</v>
      </c>
      <c r="B10104" s="267" t="s">
        <v>10417</v>
      </c>
      <c r="C10104" s="268" t="s">
        <v>1328</v>
      </c>
      <c r="D10104" s="269">
        <v>223.06</v>
      </c>
    </row>
    <row r="10105" spans="1:4">
      <c r="A10105" s="268">
        <v>4822</v>
      </c>
      <c r="B10105" s="267" t="s">
        <v>10418</v>
      </c>
      <c r="C10105" s="268" t="s">
        <v>1328</v>
      </c>
      <c r="D10105" s="269">
        <v>267.54000000000002</v>
      </c>
    </row>
    <row r="10106" spans="1:4">
      <c r="A10106" s="268">
        <v>4818</v>
      </c>
      <c r="B10106" s="267" t="s">
        <v>10419</v>
      </c>
      <c r="C10106" s="268" t="s">
        <v>1328</v>
      </c>
      <c r="D10106" s="269">
        <v>275</v>
      </c>
    </row>
    <row r="10107" spans="1:4">
      <c r="A10107" s="268">
        <v>39567</v>
      </c>
      <c r="B10107" s="267" t="s">
        <v>10420</v>
      </c>
      <c r="C10107" s="268" t="s">
        <v>1328</v>
      </c>
      <c r="D10107" s="269">
        <v>48.75</v>
      </c>
    </row>
    <row r="10108" spans="1:4">
      <c r="A10108" s="268">
        <v>39566</v>
      </c>
      <c r="B10108" s="267" t="s">
        <v>10421</v>
      </c>
      <c r="C10108" s="268" t="s">
        <v>1328</v>
      </c>
      <c r="D10108" s="269">
        <v>56.31</v>
      </c>
    </row>
    <row r="10109" spans="1:4">
      <c r="A10109" s="268">
        <v>11062</v>
      </c>
      <c r="B10109" s="267" t="s">
        <v>10422</v>
      </c>
      <c r="C10109" s="268" t="s">
        <v>1328</v>
      </c>
      <c r="D10109" s="269">
        <v>49.21</v>
      </c>
    </row>
    <row r="10110" spans="1:4">
      <c r="A10110" s="268">
        <v>11063</v>
      </c>
      <c r="B10110" s="267" t="s">
        <v>10423</v>
      </c>
      <c r="C10110" s="268" t="s">
        <v>1328</v>
      </c>
      <c r="D10110" s="269">
        <v>47.64</v>
      </c>
    </row>
    <row r="10111" spans="1:4">
      <c r="A10111" s="268">
        <v>13521</v>
      </c>
      <c r="B10111" s="267" t="s">
        <v>10424</v>
      </c>
      <c r="C10111" s="268" t="s">
        <v>1323</v>
      </c>
      <c r="D10111" s="269">
        <v>148.5</v>
      </c>
    </row>
    <row r="10112" spans="1:4">
      <c r="A10112" s="268">
        <v>10851</v>
      </c>
      <c r="B10112" s="267" t="s">
        <v>10425</v>
      </c>
      <c r="C10112" s="268" t="s">
        <v>1323</v>
      </c>
      <c r="D10112" s="269">
        <v>46.98</v>
      </c>
    </row>
    <row r="10113" spans="1:4">
      <c r="A10113" s="268">
        <v>39515</v>
      </c>
      <c r="B10113" s="267" t="s">
        <v>10426</v>
      </c>
      <c r="C10113" s="268" t="s">
        <v>1323</v>
      </c>
      <c r="D10113" s="269">
        <v>31.55</v>
      </c>
    </row>
    <row r="10114" spans="1:4">
      <c r="A10114" s="268">
        <v>39516</v>
      </c>
      <c r="B10114" s="267" t="s">
        <v>10427</v>
      </c>
      <c r="C10114" s="268" t="s">
        <v>1323</v>
      </c>
      <c r="D10114" s="269">
        <v>26.6</v>
      </c>
    </row>
    <row r="10115" spans="1:4">
      <c r="A10115" s="268">
        <v>39514</v>
      </c>
      <c r="B10115" s="267" t="s">
        <v>10428</v>
      </c>
      <c r="C10115" s="268" t="s">
        <v>1323</v>
      </c>
      <c r="D10115" s="269">
        <v>16.55</v>
      </c>
    </row>
    <row r="10116" spans="1:4">
      <c r="A10116" s="268">
        <v>4812</v>
      </c>
      <c r="B10116" s="267" t="s">
        <v>10429</v>
      </c>
      <c r="C10116" s="268" t="s">
        <v>1328</v>
      </c>
      <c r="D10116" s="269">
        <v>13.47</v>
      </c>
    </row>
    <row r="10117" spans="1:4">
      <c r="A10117" s="268">
        <v>10849</v>
      </c>
      <c r="B10117" s="267" t="s">
        <v>10430</v>
      </c>
      <c r="C10117" s="268" t="s">
        <v>1323</v>
      </c>
      <c r="D10117" s="270">
        <v>2160.02</v>
      </c>
    </row>
    <row r="10118" spans="1:4">
      <c r="A10118" s="268">
        <v>10848</v>
      </c>
      <c r="B10118" s="267" t="s">
        <v>10431</v>
      </c>
      <c r="C10118" s="268" t="s">
        <v>1323</v>
      </c>
      <c r="D10118" s="270">
        <v>1356.76</v>
      </c>
    </row>
    <row r="10119" spans="1:4">
      <c r="A10119" s="268">
        <v>4813</v>
      </c>
      <c r="B10119" s="267" t="s">
        <v>10432</v>
      </c>
      <c r="C10119" s="268" t="s">
        <v>1328</v>
      </c>
      <c r="D10119" s="269">
        <v>450</v>
      </c>
    </row>
    <row r="10120" spans="1:4">
      <c r="A10120" s="268">
        <v>37560</v>
      </c>
      <c r="B10120" s="267" t="s">
        <v>10433</v>
      </c>
      <c r="C10120" s="268" t="s">
        <v>1323</v>
      </c>
      <c r="D10120" s="269">
        <v>36.950000000000003</v>
      </c>
    </row>
    <row r="10121" spans="1:4">
      <c r="A10121" s="268">
        <v>37557</v>
      </c>
      <c r="B10121" s="267" t="s">
        <v>10434</v>
      </c>
      <c r="C10121" s="268" t="s">
        <v>1323</v>
      </c>
      <c r="D10121" s="269">
        <v>11.22</v>
      </c>
    </row>
    <row r="10122" spans="1:4">
      <c r="A10122" s="268">
        <v>37556</v>
      </c>
      <c r="B10122" s="267" t="s">
        <v>10435</v>
      </c>
      <c r="C10122" s="268" t="s">
        <v>1323</v>
      </c>
      <c r="D10122" s="269">
        <v>21.71</v>
      </c>
    </row>
    <row r="10123" spans="1:4">
      <c r="A10123" s="268">
        <v>37559</v>
      </c>
      <c r="B10123" s="267" t="s">
        <v>10436</v>
      </c>
      <c r="C10123" s="268" t="s">
        <v>1323</v>
      </c>
      <c r="D10123" s="269">
        <v>26.63</v>
      </c>
    </row>
    <row r="10124" spans="1:4">
      <c r="A10124" s="268">
        <v>37539</v>
      </c>
      <c r="B10124" s="267" t="s">
        <v>10437</v>
      </c>
      <c r="C10124" s="268" t="s">
        <v>1323</v>
      </c>
      <c r="D10124" s="269">
        <v>18.77</v>
      </c>
    </row>
    <row r="10125" spans="1:4">
      <c r="A10125" s="268">
        <v>37558</v>
      </c>
      <c r="B10125" s="267" t="s">
        <v>10438</v>
      </c>
      <c r="C10125" s="268" t="s">
        <v>1323</v>
      </c>
      <c r="D10125" s="269">
        <v>34.99</v>
      </c>
    </row>
    <row r="10126" spans="1:4">
      <c r="A10126" s="268">
        <v>34723</v>
      </c>
      <c r="B10126" s="267" t="s">
        <v>10439</v>
      </c>
      <c r="C10126" s="268" t="s">
        <v>1328</v>
      </c>
      <c r="D10126" s="270">
        <v>1039.51</v>
      </c>
    </row>
    <row r="10127" spans="1:4">
      <c r="A10127" s="268">
        <v>34721</v>
      </c>
      <c r="B10127" s="267" t="s">
        <v>10440</v>
      </c>
      <c r="C10127" s="268" t="s">
        <v>1328</v>
      </c>
      <c r="D10127" s="270">
        <v>1296.01</v>
      </c>
    </row>
    <row r="10128" spans="1:4">
      <c r="A10128" s="268">
        <v>4309</v>
      </c>
      <c r="B10128" s="267" t="s">
        <v>10441</v>
      </c>
      <c r="C10128" s="268" t="s">
        <v>1323</v>
      </c>
      <c r="D10128" s="269">
        <v>4.49</v>
      </c>
    </row>
    <row r="10129" spans="1:4">
      <c r="A10129" s="268">
        <v>4307</v>
      </c>
      <c r="B10129" s="267" t="s">
        <v>10442</v>
      </c>
      <c r="C10129" s="268" t="s">
        <v>1323</v>
      </c>
      <c r="D10129" s="269">
        <v>7.67</v>
      </c>
    </row>
    <row r="10130" spans="1:4">
      <c r="A10130" s="268">
        <v>10850</v>
      </c>
      <c r="B10130" s="267" t="s">
        <v>10443</v>
      </c>
      <c r="C10130" s="268" t="s">
        <v>1323</v>
      </c>
      <c r="D10130" s="269">
        <v>67.5</v>
      </c>
    </row>
    <row r="10131" spans="1:4">
      <c r="A10131" s="268">
        <v>42438</v>
      </c>
      <c r="B10131" s="267" t="s">
        <v>12820</v>
      </c>
      <c r="C10131" s="268" t="s">
        <v>1323</v>
      </c>
      <c r="D10131" s="270">
        <v>1187.6099999999999</v>
      </c>
    </row>
    <row r="10132" spans="1:4">
      <c r="A10132" s="268">
        <v>4792</v>
      </c>
      <c r="B10132" s="267" t="s">
        <v>10444</v>
      </c>
      <c r="C10132" s="268" t="s">
        <v>1328</v>
      </c>
      <c r="D10132" s="269">
        <v>108.11</v>
      </c>
    </row>
    <row r="10133" spans="1:4">
      <c r="A10133" s="268">
        <v>4790</v>
      </c>
      <c r="B10133" s="267" t="s">
        <v>10445</v>
      </c>
      <c r="C10133" s="268" t="s">
        <v>1328</v>
      </c>
      <c r="D10133" s="269">
        <v>65</v>
      </c>
    </row>
    <row r="10134" spans="1:4">
      <c r="A10134" s="268">
        <v>40671</v>
      </c>
      <c r="B10134" s="267" t="s">
        <v>10446</v>
      </c>
      <c r="C10134" s="268" t="s">
        <v>1328</v>
      </c>
      <c r="D10134" s="269">
        <v>54.35</v>
      </c>
    </row>
    <row r="10135" spans="1:4">
      <c r="A10135" s="268">
        <v>7552</v>
      </c>
      <c r="B10135" s="267" t="s">
        <v>10447</v>
      </c>
      <c r="C10135" s="268" t="s">
        <v>1323</v>
      </c>
      <c r="D10135" s="269">
        <v>22.57</v>
      </c>
    </row>
    <row r="10136" spans="1:4">
      <c r="A10136" s="268">
        <v>4893</v>
      </c>
      <c r="B10136" s="267" t="s">
        <v>10448</v>
      </c>
      <c r="C10136" s="268" t="s">
        <v>1323</v>
      </c>
      <c r="D10136" s="269">
        <v>6.48</v>
      </c>
    </row>
    <row r="10137" spans="1:4">
      <c r="A10137" s="268">
        <v>4894</v>
      </c>
      <c r="B10137" s="267" t="s">
        <v>10449</v>
      </c>
      <c r="C10137" s="268" t="s">
        <v>1323</v>
      </c>
      <c r="D10137" s="269">
        <v>5.56</v>
      </c>
    </row>
    <row r="10138" spans="1:4">
      <c r="A10138" s="268">
        <v>4888</v>
      </c>
      <c r="B10138" s="267" t="s">
        <v>10450</v>
      </c>
      <c r="C10138" s="268" t="s">
        <v>1323</v>
      </c>
      <c r="D10138" s="269">
        <v>1.89</v>
      </c>
    </row>
    <row r="10139" spans="1:4">
      <c r="A10139" s="268">
        <v>4890</v>
      </c>
      <c r="B10139" s="267" t="s">
        <v>10451</v>
      </c>
      <c r="C10139" s="268" t="s">
        <v>1323</v>
      </c>
      <c r="D10139" s="269">
        <v>3.56</v>
      </c>
    </row>
    <row r="10140" spans="1:4">
      <c r="A10140" s="268">
        <v>12411</v>
      </c>
      <c r="B10140" s="267" t="s">
        <v>10452</v>
      </c>
      <c r="C10140" s="268" t="s">
        <v>1323</v>
      </c>
      <c r="D10140" s="269">
        <v>19.16</v>
      </c>
    </row>
    <row r="10141" spans="1:4">
      <c r="A10141" s="268">
        <v>4891</v>
      </c>
      <c r="B10141" s="267" t="s">
        <v>10453</v>
      </c>
      <c r="C10141" s="268" t="s">
        <v>1323</v>
      </c>
      <c r="D10141" s="269">
        <v>9.58</v>
      </c>
    </row>
    <row r="10142" spans="1:4">
      <c r="A10142" s="268">
        <v>4889</v>
      </c>
      <c r="B10142" s="267" t="s">
        <v>10454</v>
      </c>
      <c r="C10142" s="268" t="s">
        <v>1323</v>
      </c>
      <c r="D10142" s="269">
        <v>2.56</v>
      </c>
    </row>
    <row r="10143" spans="1:4">
      <c r="A10143" s="268">
        <v>4892</v>
      </c>
      <c r="B10143" s="267" t="s">
        <v>10455</v>
      </c>
      <c r="C10143" s="268" t="s">
        <v>1323</v>
      </c>
      <c r="D10143" s="269">
        <v>26.83</v>
      </c>
    </row>
    <row r="10144" spans="1:4">
      <c r="A10144" s="268">
        <v>12412</v>
      </c>
      <c r="B10144" s="267" t="s">
        <v>10456</v>
      </c>
      <c r="C10144" s="268" t="s">
        <v>1323</v>
      </c>
      <c r="D10144" s="269">
        <v>49.87</v>
      </c>
    </row>
    <row r="10145" spans="1:4">
      <c r="A10145" s="268">
        <v>11073</v>
      </c>
      <c r="B10145" s="267" t="s">
        <v>10457</v>
      </c>
      <c r="C10145" s="268" t="s">
        <v>1323</v>
      </c>
      <c r="D10145" s="269">
        <v>3.1</v>
      </c>
    </row>
    <row r="10146" spans="1:4">
      <c r="A10146" s="268">
        <v>11071</v>
      </c>
      <c r="B10146" s="267" t="s">
        <v>10458</v>
      </c>
      <c r="C10146" s="268" t="s">
        <v>1323</v>
      </c>
      <c r="D10146" s="269">
        <v>5.0199999999999996</v>
      </c>
    </row>
    <row r="10147" spans="1:4">
      <c r="A10147" s="268">
        <v>11072</v>
      </c>
      <c r="B10147" s="267" t="s">
        <v>10459</v>
      </c>
      <c r="C10147" s="268" t="s">
        <v>1323</v>
      </c>
      <c r="D10147" s="269">
        <v>1.75</v>
      </c>
    </row>
    <row r="10148" spans="1:4">
      <c r="A10148" s="268">
        <v>4895</v>
      </c>
      <c r="B10148" s="267" t="s">
        <v>10460</v>
      </c>
      <c r="C10148" s="268" t="s">
        <v>1323</v>
      </c>
      <c r="D10148" s="269">
        <v>0.34</v>
      </c>
    </row>
    <row r="10149" spans="1:4">
      <c r="A10149" s="268">
        <v>4907</v>
      </c>
      <c r="B10149" s="267" t="s">
        <v>10461</v>
      </c>
      <c r="C10149" s="268" t="s">
        <v>1323</v>
      </c>
      <c r="D10149" s="269">
        <v>18.760000000000002</v>
      </c>
    </row>
    <row r="10150" spans="1:4">
      <c r="A10150" s="268">
        <v>4902</v>
      </c>
      <c r="B10150" s="267" t="s">
        <v>10462</v>
      </c>
      <c r="C10150" s="268" t="s">
        <v>1323</v>
      </c>
      <c r="D10150" s="269">
        <v>42.45</v>
      </c>
    </row>
    <row r="10151" spans="1:4">
      <c r="A10151" s="268">
        <v>4908</v>
      </c>
      <c r="B10151" s="267" t="s">
        <v>10463</v>
      </c>
      <c r="C10151" s="268" t="s">
        <v>1323</v>
      </c>
      <c r="D10151" s="269">
        <v>86.21</v>
      </c>
    </row>
    <row r="10152" spans="1:4">
      <c r="A10152" s="268">
        <v>4909</v>
      </c>
      <c r="B10152" s="267" t="s">
        <v>10464</v>
      </c>
      <c r="C10152" s="268" t="s">
        <v>1323</v>
      </c>
      <c r="D10152" s="269">
        <v>166.5</v>
      </c>
    </row>
    <row r="10153" spans="1:4">
      <c r="A10153" s="268">
        <v>4903</v>
      </c>
      <c r="B10153" s="267" t="s">
        <v>10465</v>
      </c>
      <c r="C10153" s="268" t="s">
        <v>1323</v>
      </c>
      <c r="D10153" s="269">
        <v>489.57</v>
      </c>
    </row>
    <row r="10154" spans="1:4">
      <c r="A10154" s="268">
        <v>4897</v>
      </c>
      <c r="B10154" s="267" t="s">
        <v>10466</v>
      </c>
      <c r="C10154" s="268" t="s">
        <v>1323</v>
      </c>
      <c r="D10154" s="269">
        <v>1.44</v>
      </c>
    </row>
    <row r="10155" spans="1:4">
      <c r="A10155" s="268">
        <v>4896</v>
      </c>
      <c r="B10155" s="267" t="s">
        <v>10467</v>
      </c>
      <c r="C10155" s="268" t="s">
        <v>1323</v>
      </c>
      <c r="D10155" s="269">
        <v>0.51</v>
      </c>
    </row>
    <row r="10156" spans="1:4">
      <c r="A10156" s="268">
        <v>4900</v>
      </c>
      <c r="B10156" s="267" t="s">
        <v>10468</v>
      </c>
      <c r="C10156" s="268" t="s">
        <v>1323</v>
      </c>
      <c r="D10156" s="269">
        <v>4.3</v>
      </c>
    </row>
    <row r="10157" spans="1:4">
      <c r="A10157" s="268">
        <v>4898</v>
      </c>
      <c r="B10157" s="267" t="s">
        <v>10469</v>
      </c>
      <c r="C10157" s="268" t="s">
        <v>1323</v>
      </c>
      <c r="D10157" s="269">
        <v>1.61</v>
      </c>
    </row>
    <row r="10158" spans="1:4">
      <c r="A10158" s="268">
        <v>4899</v>
      </c>
      <c r="B10158" s="267" t="s">
        <v>10470</v>
      </c>
      <c r="C10158" s="268" t="s">
        <v>1323</v>
      </c>
      <c r="D10158" s="269">
        <v>5.9</v>
      </c>
    </row>
    <row r="10159" spans="1:4">
      <c r="A10159" s="268">
        <v>11096</v>
      </c>
      <c r="B10159" s="267" t="s">
        <v>10471</v>
      </c>
      <c r="C10159" s="268" t="s">
        <v>1320</v>
      </c>
      <c r="D10159" s="269">
        <v>0.34</v>
      </c>
    </row>
    <row r="10160" spans="1:4">
      <c r="A10160" s="268">
        <v>4741</v>
      </c>
      <c r="B10160" s="267" t="s">
        <v>10472</v>
      </c>
      <c r="C10160" s="268" t="s">
        <v>1321</v>
      </c>
      <c r="D10160" s="269">
        <v>63.28</v>
      </c>
    </row>
    <row r="10161" spans="1:4">
      <c r="A10161" s="268">
        <v>4752</v>
      </c>
      <c r="B10161" s="267" t="s">
        <v>10473</v>
      </c>
      <c r="C10161" s="268" t="s">
        <v>1326</v>
      </c>
      <c r="D10161" s="269">
        <v>9</v>
      </c>
    </row>
    <row r="10162" spans="1:4">
      <c r="A10162" s="268">
        <v>41091</v>
      </c>
      <c r="B10162" s="267" t="s">
        <v>10474</v>
      </c>
      <c r="C10162" s="268" t="s">
        <v>1445</v>
      </c>
      <c r="D10162" s="270">
        <v>1593.21</v>
      </c>
    </row>
    <row r="10163" spans="1:4">
      <c r="A10163" s="268">
        <v>13954</v>
      </c>
      <c r="B10163" s="267" t="s">
        <v>10475</v>
      </c>
      <c r="C10163" s="268" t="s">
        <v>1323</v>
      </c>
      <c r="D10163" s="270">
        <v>6346.57</v>
      </c>
    </row>
    <row r="10164" spans="1:4">
      <c r="A10164" s="268">
        <v>3411</v>
      </c>
      <c r="B10164" s="267" t="s">
        <v>10476</v>
      </c>
      <c r="C10164" s="268" t="s">
        <v>1320</v>
      </c>
      <c r="D10164" s="269">
        <v>38.43</v>
      </c>
    </row>
    <row r="10165" spans="1:4">
      <c r="A10165" s="268">
        <v>39995</v>
      </c>
      <c r="B10165" s="267" t="s">
        <v>10477</v>
      </c>
      <c r="C10165" s="268" t="s">
        <v>1321</v>
      </c>
      <c r="D10165" s="269">
        <v>295.64999999999998</v>
      </c>
    </row>
    <row r="10166" spans="1:4">
      <c r="A10166" s="268">
        <v>11615</v>
      </c>
      <c r="B10166" s="267" t="s">
        <v>10478</v>
      </c>
      <c r="C10166" s="268" t="s">
        <v>1328</v>
      </c>
      <c r="D10166" s="269">
        <v>2.5</v>
      </c>
    </row>
    <row r="10167" spans="1:4">
      <c r="A10167" s="268">
        <v>3408</v>
      </c>
      <c r="B10167" s="267" t="s">
        <v>10479</v>
      </c>
      <c r="C10167" s="268" t="s">
        <v>1328</v>
      </c>
      <c r="D10167" s="269">
        <v>6.66</v>
      </c>
    </row>
    <row r="10168" spans="1:4">
      <c r="A10168" s="268">
        <v>3409</v>
      </c>
      <c r="B10168" s="267" t="s">
        <v>10480</v>
      </c>
      <c r="C10168" s="268" t="s">
        <v>1328</v>
      </c>
      <c r="D10168" s="269">
        <v>16.649999999999999</v>
      </c>
    </row>
    <row r="10169" spans="1:4">
      <c r="A10169" s="268">
        <v>11427</v>
      </c>
      <c r="B10169" s="267" t="s">
        <v>10481</v>
      </c>
      <c r="C10169" s="268" t="s">
        <v>1320</v>
      </c>
      <c r="D10169" s="269">
        <v>79.989999999999995</v>
      </c>
    </row>
    <row r="10170" spans="1:4">
      <c r="A10170" s="268">
        <v>4491</v>
      </c>
      <c r="B10170" s="267" t="s">
        <v>12530</v>
      </c>
      <c r="C10170" s="268" t="s">
        <v>1327</v>
      </c>
      <c r="D10170" s="269">
        <v>5</v>
      </c>
    </row>
    <row r="10171" spans="1:4">
      <c r="A10171" s="268">
        <v>26022</v>
      </c>
      <c r="B10171" s="267" t="s">
        <v>10482</v>
      </c>
      <c r="C10171" s="268" t="s">
        <v>1323</v>
      </c>
      <c r="D10171" s="269">
        <v>175.65</v>
      </c>
    </row>
    <row r="10172" spans="1:4">
      <c r="A10172" s="268">
        <v>421</v>
      </c>
      <c r="B10172" s="267" t="s">
        <v>10483</v>
      </c>
      <c r="C10172" s="268" t="s">
        <v>1323</v>
      </c>
      <c r="D10172" s="269">
        <v>6.83</v>
      </c>
    </row>
    <row r="10173" spans="1:4">
      <c r="A10173" s="268">
        <v>12362</v>
      </c>
      <c r="B10173" s="267" t="s">
        <v>10484</v>
      </c>
      <c r="C10173" s="268" t="s">
        <v>1323</v>
      </c>
      <c r="D10173" s="269">
        <v>9.9499999999999993</v>
      </c>
    </row>
    <row r="10174" spans="1:4">
      <c r="A10174" s="268">
        <v>14148</v>
      </c>
      <c r="B10174" s="267" t="s">
        <v>10485</v>
      </c>
      <c r="C10174" s="268" t="s">
        <v>1323</v>
      </c>
      <c r="D10174" s="269">
        <v>0.56999999999999995</v>
      </c>
    </row>
    <row r="10175" spans="1:4">
      <c r="A10175" s="268">
        <v>4341</v>
      </c>
      <c r="B10175" s="267" t="s">
        <v>10486</v>
      </c>
      <c r="C10175" s="268" t="s">
        <v>1323</v>
      </c>
      <c r="D10175" s="269">
        <v>0.7</v>
      </c>
    </row>
    <row r="10176" spans="1:4">
      <c r="A10176" s="268">
        <v>4337</v>
      </c>
      <c r="B10176" s="267" t="s">
        <v>10487</v>
      </c>
      <c r="C10176" s="268" t="s">
        <v>1323</v>
      </c>
      <c r="D10176" s="269">
        <v>1.78</v>
      </c>
    </row>
    <row r="10177" spans="1:4">
      <c r="A10177" s="268">
        <v>4339</v>
      </c>
      <c r="B10177" s="267" t="s">
        <v>10488</v>
      </c>
      <c r="C10177" s="268" t="s">
        <v>1323</v>
      </c>
      <c r="D10177" s="269">
        <v>0.38</v>
      </c>
    </row>
    <row r="10178" spans="1:4">
      <c r="A10178" s="268">
        <v>39997</v>
      </c>
      <c r="B10178" s="267" t="s">
        <v>10489</v>
      </c>
      <c r="C10178" s="268" t="s">
        <v>1323</v>
      </c>
      <c r="D10178" s="269">
        <v>0.21</v>
      </c>
    </row>
    <row r="10179" spans="1:4">
      <c r="A10179" s="268">
        <v>11971</v>
      </c>
      <c r="B10179" s="267" t="s">
        <v>10490</v>
      </c>
      <c r="C10179" s="268" t="s">
        <v>1323</v>
      </c>
      <c r="D10179" s="269">
        <v>2.95</v>
      </c>
    </row>
    <row r="10180" spans="1:4">
      <c r="A10180" s="268">
        <v>4342</v>
      </c>
      <c r="B10180" s="267" t="s">
        <v>10491</v>
      </c>
      <c r="C10180" s="268" t="s">
        <v>1323</v>
      </c>
      <c r="D10180" s="269">
        <v>0.15</v>
      </c>
    </row>
    <row r="10181" spans="1:4">
      <c r="A10181" s="268">
        <v>4330</v>
      </c>
      <c r="B10181" s="267" t="s">
        <v>10492</v>
      </c>
      <c r="C10181" s="268" t="s">
        <v>1323</v>
      </c>
      <c r="D10181" s="269">
        <v>0.1</v>
      </c>
    </row>
    <row r="10182" spans="1:4">
      <c r="A10182" s="268">
        <v>4340</v>
      </c>
      <c r="B10182" s="267" t="s">
        <v>10493</v>
      </c>
      <c r="C10182" s="268" t="s">
        <v>1323</v>
      </c>
      <c r="D10182" s="269">
        <v>0.82</v>
      </c>
    </row>
    <row r="10183" spans="1:4">
      <c r="A10183" s="268">
        <v>5088</v>
      </c>
      <c r="B10183" s="267" t="s">
        <v>10494</v>
      </c>
      <c r="C10183" s="268" t="s">
        <v>1323</v>
      </c>
      <c r="D10183" s="269">
        <v>2.5299999999999998</v>
      </c>
    </row>
    <row r="10184" spans="1:4">
      <c r="A10184" s="268">
        <v>11154</v>
      </c>
      <c r="B10184" s="267" t="s">
        <v>10495</v>
      </c>
      <c r="C10184" s="268" t="s">
        <v>1323</v>
      </c>
      <c r="D10184" s="269">
        <v>664.97</v>
      </c>
    </row>
    <row r="10185" spans="1:4">
      <c r="A10185" s="268">
        <v>39021</v>
      </c>
      <c r="B10185" s="267" t="s">
        <v>10496</v>
      </c>
      <c r="C10185" s="268" t="s">
        <v>1323</v>
      </c>
      <c r="D10185" s="269">
        <v>299.10000000000002</v>
      </c>
    </row>
    <row r="10186" spans="1:4">
      <c r="A10186" s="268">
        <v>39022</v>
      </c>
      <c r="B10186" s="267" t="s">
        <v>10497</v>
      </c>
      <c r="C10186" s="268" t="s">
        <v>1323</v>
      </c>
      <c r="D10186" s="269">
        <v>369.9</v>
      </c>
    </row>
    <row r="10187" spans="1:4">
      <c r="A10187" s="268">
        <v>39024</v>
      </c>
      <c r="B10187" s="267" t="s">
        <v>10498</v>
      </c>
      <c r="C10187" s="268" t="s">
        <v>1323</v>
      </c>
      <c r="D10187" s="269">
        <v>945.87</v>
      </c>
    </row>
    <row r="10188" spans="1:4">
      <c r="A10188" s="268">
        <v>4914</v>
      </c>
      <c r="B10188" s="267" t="s">
        <v>10499</v>
      </c>
      <c r="C10188" s="268" t="s">
        <v>1328</v>
      </c>
      <c r="D10188" s="269">
        <v>766.93</v>
      </c>
    </row>
    <row r="10189" spans="1:4">
      <c r="A10189" s="268">
        <v>4917</v>
      </c>
      <c r="B10189" s="267" t="s">
        <v>10500</v>
      </c>
      <c r="C10189" s="268" t="s">
        <v>1328</v>
      </c>
      <c r="D10189" s="269">
        <v>529.65</v>
      </c>
    </row>
    <row r="10190" spans="1:4">
      <c r="A10190" s="268">
        <v>39025</v>
      </c>
      <c r="B10190" s="267" t="s">
        <v>10501</v>
      </c>
      <c r="C10190" s="268" t="s">
        <v>1323</v>
      </c>
      <c r="D10190" s="269">
        <v>969.89</v>
      </c>
    </row>
    <row r="10191" spans="1:4">
      <c r="A10191" s="268">
        <v>4930</v>
      </c>
      <c r="B10191" s="267" t="s">
        <v>10502</v>
      </c>
      <c r="C10191" s="268" t="s">
        <v>1328</v>
      </c>
      <c r="D10191" s="269">
        <v>321.45</v>
      </c>
    </row>
    <row r="10192" spans="1:4">
      <c r="A10192" s="268">
        <v>4922</v>
      </c>
      <c r="B10192" s="267" t="s">
        <v>10503</v>
      </c>
      <c r="C10192" s="268" t="s">
        <v>1328</v>
      </c>
      <c r="D10192" s="269">
        <v>491.3</v>
      </c>
    </row>
    <row r="10193" spans="1:4">
      <c r="A10193" s="268">
        <v>4911</v>
      </c>
      <c r="B10193" s="267" t="s">
        <v>10504</v>
      </c>
      <c r="C10193" s="268" t="s">
        <v>1328</v>
      </c>
      <c r="D10193" s="269">
        <v>162.87</v>
      </c>
    </row>
    <row r="10194" spans="1:4">
      <c r="A10194" s="268">
        <v>37518</v>
      </c>
      <c r="B10194" s="267" t="s">
        <v>10505</v>
      </c>
      <c r="C10194" s="268" t="s">
        <v>1328</v>
      </c>
      <c r="D10194" s="269">
        <v>207.91</v>
      </c>
    </row>
    <row r="10195" spans="1:4">
      <c r="A10195" s="268">
        <v>4910</v>
      </c>
      <c r="B10195" s="267" t="s">
        <v>10506</v>
      </c>
      <c r="C10195" s="268" t="s">
        <v>1328</v>
      </c>
      <c r="D10195" s="269">
        <v>162.87</v>
      </c>
    </row>
    <row r="10196" spans="1:4">
      <c r="A10196" s="268">
        <v>4943</v>
      </c>
      <c r="B10196" s="267" t="s">
        <v>10507</v>
      </c>
      <c r="C10196" s="268" t="s">
        <v>1328</v>
      </c>
      <c r="D10196" s="269">
        <v>258.51</v>
      </c>
    </row>
    <row r="10197" spans="1:4">
      <c r="A10197" s="268">
        <v>5002</v>
      </c>
      <c r="B10197" s="267" t="s">
        <v>10508</v>
      </c>
      <c r="C10197" s="268" t="s">
        <v>1328</v>
      </c>
      <c r="D10197" s="269">
        <v>289.43</v>
      </c>
    </row>
    <row r="10198" spans="1:4">
      <c r="A10198" s="268">
        <v>4977</v>
      </c>
      <c r="B10198" s="267" t="s">
        <v>10509</v>
      </c>
      <c r="C10198" s="268" t="s">
        <v>1328</v>
      </c>
      <c r="D10198" s="269">
        <v>195.37</v>
      </c>
    </row>
    <row r="10199" spans="1:4">
      <c r="A10199" s="268">
        <v>5028</v>
      </c>
      <c r="B10199" s="267" t="s">
        <v>10510</v>
      </c>
      <c r="C10199" s="268" t="s">
        <v>1328</v>
      </c>
      <c r="D10199" s="269">
        <v>478.05</v>
      </c>
    </row>
    <row r="10200" spans="1:4">
      <c r="A10200" s="268">
        <v>4998</v>
      </c>
      <c r="B10200" s="267" t="s">
        <v>10511</v>
      </c>
      <c r="C10200" s="268" t="s">
        <v>1328</v>
      </c>
      <c r="D10200" s="269">
        <v>397.03</v>
      </c>
    </row>
    <row r="10201" spans="1:4">
      <c r="A10201" s="268">
        <v>4969</v>
      </c>
      <c r="B10201" s="267" t="s">
        <v>10512</v>
      </c>
      <c r="C10201" s="268" t="s">
        <v>1328</v>
      </c>
      <c r="D10201" s="269">
        <v>276.32</v>
      </c>
    </row>
    <row r="10202" spans="1:4">
      <c r="A10202" s="268">
        <v>11364</v>
      </c>
      <c r="B10202" s="267" t="s">
        <v>10513</v>
      </c>
      <c r="C10202" s="268" t="s">
        <v>1323</v>
      </c>
      <c r="D10202" s="269">
        <v>120.41</v>
      </c>
    </row>
    <row r="10203" spans="1:4">
      <c r="A10203" s="268">
        <v>11365</v>
      </c>
      <c r="B10203" s="267" t="s">
        <v>10514</v>
      </c>
      <c r="C10203" s="268" t="s">
        <v>1323</v>
      </c>
      <c r="D10203" s="269">
        <v>129.68</v>
      </c>
    </row>
    <row r="10204" spans="1:4">
      <c r="A10204" s="268">
        <v>11366</v>
      </c>
      <c r="B10204" s="267" t="s">
        <v>10515</v>
      </c>
      <c r="C10204" s="268" t="s">
        <v>1323</v>
      </c>
      <c r="D10204" s="269">
        <v>137.24</v>
      </c>
    </row>
    <row r="10205" spans="1:4">
      <c r="A10205" s="268">
        <v>11367</v>
      </c>
      <c r="B10205" s="267" t="s">
        <v>10516</v>
      </c>
      <c r="C10205" s="268" t="s">
        <v>1328</v>
      </c>
      <c r="D10205" s="269">
        <v>105.72</v>
      </c>
    </row>
    <row r="10206" spans="1:4">
      <c r="A10206" s="268">
        <v>4989</v>
      </c>
      <c r="B10206" s="267" t="s">
        <v>10517</v>
      </c>
      <c r="C10206" s="268" t="s">
        <v>1323</v>
      </c>
      <c r="D10206" s="269">
        <v>274.32</v>
      </c>
    </row>
    <row r="10207" spans="1:4">
      <c r="A10207" s="268">
        <v>4982</v>
      </c>
      <c r="B10207" s="267" t="s">
        <v>10518</v>
      </c>
      <c r="C10207" s="268" t="s">
        <v>1323</v>
      </c>
      <c r="D10207" s="269">
        <v>238.16</v>
      </c>
    </row>
    <row r="10208" spans="1:4">
      <c r="A10208" s="268">
        <v>20322</v>
      </c>
      <c r="B10208" s="267" t="s">
        <v>10519</v>
      </c>
      <c r="C10208" s="268" t="s">
        <v>1323</v>
      </c>
      <c r="D10208" s="269">
        <v>209.9</v>
      </c>
    </row>
    <row r="10209" spans="1:4">
      <c r="A10209" s="268">
        <v>10553</v>
      </c>
      <c r="B10209" s="267" t="s">
        <v>10520</v>
      </c>
      <c r="C10209" s="268" t="s">
        <v>1323</v>
      </c>
      <c r="D10209" s="269">
        <v>223.79</v>
      </c>
    </row>
    <row r="10210" spans="1:4">
      <c r="A10210" s="268">
        <v>5020</v>
      </c>
      <c r="B10210" s="267" t="s">
        <v>10521</v>
      </c>
      <c r="C10210" s="268" t="s">
        <v>1323</v>
      </c>
      <c r="D10210" s="269">
        <v>232.02</v>
      </c>
    </row>
    <row r="10211" spans="1:4">
      <c r="A10211" s="268">
        <v>4962</v>
      </c>
      <c r="B10211" s="267" t="s">
        <v>10522</v>
      </c>
      <c r="C10211" s="268" t="s">
        <v>1323</v>
      </c>
      <c r="D10211" s="269">
        <v>226.05</v>
      </c>
    </row>
    <row r="10212" spans="1:4">
      <c r="A10212" s="268">
        <v>4981</v>
      </c>
      <c r="B10212" s="267" t="s">
        <v>10523</v>
      </c>
      <c r="C10212" s="268" t="s">
        <v>1323</v>
      </c>
      <c r="D10212" s="269">
        <v>159.85</v>
      </c>
    </row>
    <row r="10213" spans="1:4">
      <c r="A10213" s="268">
        <v>10554</v>
      </c>
      <c r="B10213" s="267" t="s">
        <v>10524</v>
      </c>
      <c r="C10213" s="268" t="s">
        <v>1323</v>
      </c>
      <c r="D10213" s="269">
        <v>250.1</v>
      </c>
    </row>
    <row r="10214" spans="1:4">
      <c r="A10214" s="268">
        <v>4964</v>
      </c>
      <c r="B10214" s="267" t="s">
        <v>10525</v>
      </c>
      <c r="C10214" s="268" t="s">
        <v>1323</v>
      </c>
      <c r="D10214" s="269">
        <v>274.48</v>
      </c>
    </row>
    <row r="10215" spans="1:4">
      <c r="A10215" s="268">
        <v>4992</v>
      </c>
      <c r="B10215" s="267" t="s">
        <v>10526</v>
      </c>
      <c r="C10215" s="268" t="s">
        <v>1323</v>
      </c>
      <c r="D10215" s="269">
        <v>272.22000000000003</v>
      </c>
    </row>
    <row r="10216" spans="1:4">
      <c r="A10216" s="268">
        <v>10555</v>
      </c>
      <c r="B10216" s="267" t="s">
        <v>10527</v>
      </c>
      <c r="C10216" s="268" t="s">
        <v>1323</v>
      </c>
      <c r="D10216" s="269">
        <v>241.38</v>
      </c>
    </row>
    <row r="10217" spans="1:4">
      <c r="A10217" s="268">
        <v>4987</v>
      </c>
      <c r="B10217" s="267" t="s">
        <v>10528</v>
      </c>
      <c r="C10217" s="268" t="s">
        <v>1323</v>
      </c>
      <c r="D10217" s="269">
        <v>250.1</v>
      </c>
    </row>
    <row r="10218" spans="1:4">
      <c r="A10218" s="268">
        <v>10556</v>
      </c>
      <c r="B10218" s="267" t="s">
        <v>10529</v>
      </c>
      <c r="C10218" s="268" t="s">
        <v>1323</v>
      </c>
      <c r="D10218" s="269">
        <v>256.44</v>
      </c>
    </row>
    <row r="10219" spans="1:4">
      <c r="A10219" s="268">
        <v>4958</v>
      </c>
      <c r="B10219" s="267" t="s">
        <v>10530</v>
      </c>
      <c r="C10219" s="268" t="s">
        <v>1328</v>
      </c>
      <c r="D10219" s="269">
        <v>146.56</v>
      </c>
    </row>
    <row r="10220" spans="1:4">
      <c r="A10220" s="268">
        <v>39502</v>
      </c>
      <c r="B10220" s="267" t="s">
        <v>10531</v>
      </c>
      <c r="C10220" s="268" t="s">
        <v>1323</v>
      </c>
      <c r="D10220" s="269">
        <v>355.22</v>
      </c>
    </row>
    <row r="10221" spans="1:4">
      <c r="A10221" s="268">
        <v>39504</v>
      </c>
      <c r="B10221" s="267" t="s">
        <v>10532</v>
      </c>
      <c r="C10221" s="268" t="s">
        <v>1323</v>
      </c>
      <c r="D10221" s="269">
        <v>251.88</v>
      </c>
    </row>
    <row r="10222" spans="1:4">
      <c r="A10222" s="268">
        <v>39503</v>
      </c>
      <c r="B10222" s="267" t="s">
        <v>10533</v>
      </c>
      <c r="C10222" s="268" t="s">
        <v>1323</v>
      </c>
      <c r="D10222" s="269">
        <v>385.9</v>
      </c>
    </row>
    <row r="10223" spans="1:4">
      <c r="A10223" s="268">
        <v>39505</v>
      </c>
      <c r="B10223" s="267" t="s">
        <v>10534</v>
      </c>
      <c r="C10223" s="268" t="s">
        <v>1323</v>
      </c>
      <c r="D10223" s="269">
        <v>274.48</v>
      </c>
    </row>
    <row r="10224" spans="1:4">
      <c r="A10224" s="268">
        <v>25969</v>
      </c>
      <c r="B10224" s="267" t="s">
        <v>10535</v>
      </c>
      <c r="C10224" s="268" t="s">
        <v>1323</v>
      </c>
      <c r="D10224" s="269">
        <v>324.13</v>
      </c>
    </row>
    <row r="10225" spans="1:4">
      <c r="A10225" s="268">
        <v>4944</v>
      </c>
      <c r="B10225" s="267" t="s">
        <v>10536</v>
      </c>
      <c r="C10225" s="268" t="s">
        <v>1328</v>
      </c>
      <c r="D10225" s="269">
        <v>317.02999999999997</v>
      </c>
    </row>
    <row r="10226" spans="1:4">
      <c r="A10226" s="268">
        <v>21102</v>
      </c>
      <c r="B10226" s="267" t="s">
        <v>10537</v>
      </c>
      <c r="C10226" s="268" t="s">
        <v>1323</v>
      </c>
      <c r="D10226" s="269">
        <v>52.35</v>
      </c>
    </row>
    <row r="10227" spans="1:4">
      <c r="A10227" s="268">
        <v>21101</v>
      </c>
      <c r="B10227" s="267" t="s">
        <v>10538</v>
      </c>
      <c r="C10227" s="268" t="s">
        <v>1323</v>
      </c>
      <c r="D10227" s="269">
        <v>33.619999999999997</v>
      </c>
    </row>
    <row r="10228" spans="1:4">
      <c r="A10228" s="268">
        <v>34713</v>
      </c>
      <c r="B10228" s="267" t="s">
        <v>10539</v>
      </c>
      <c r="C10228" s="268" t="s">
        <v>1328</v>
      </c>
      <c r="D10228" s="269">
        <v>242.86</v>
      </c>
    </row>
    <row r="10229" spans="1:4">
      <c r="A10229" s="268">
        <v>4947</v>
      </c>
      <c r="B10229" s="267" t="s">
        <v>10540</v>
      </c>
      <c r="C10229" s="268" t="s">
        <v>1328</v>
      </c>
      <c r="D10229" s="269">
        <v>413.08</v>
      </c>
    </row>
    <row r="10230" spans="1:4">
      <c r="A10230" s="268">
        <v>37563</v>
      </c>
      <c r="B10230" s="267" t="s">
        <v>10541</v>
      </c>
      <c r="C10230" s="268" t="s">
        <v>1328</v>
      </c>
      <c r="D10230" s="269">
        <v>317.18</v>
      </c>
    </row>
    <row r="10231" spans="1:4">
      <c r="A10231" s="268">
        <v>4948</v>
      </c>
      <c r="B10231" s="267" t="s">
        <v>10542</v>
      </c>
      <c r="C10231" s="268" t="s">
        <v>1328</v>
      </c>
      <c r="D10231" s="269">
        <v>287.85000000000002</v>
      </c>
    </row>
    <row r="10232" spans="1:4">
      <c r="A10232" s="268">
        <v>37561</v>
      </c>
      <c r="B10232" s="267" t="s">
        <v>10543</v>
      </c>
      <c r="C10232" s="268" t="s">
        <v>1328</v>
      </c>
      <c r="D10232" s="269">
        <v>592.1</v>
      </c>
    </row>
    <row r="10233" spans="1:4">
      <c r="A10233" s="268">
        <v>37562</v>
      </c>
      <c r="B10233" s="267" t="s">
        <v>10544</v>
      </c>
      <c r="C10233" s="268" t="s">
        <v>1328</v>
      </c>
      <c r="D10233" s="269">
        <v>379.77</v>
      </c>
    </row>
    <row r="10234" spans="1:4">
      <c r="A10234" s="268">
        <v>37585</v>
      </c>
      <c r="B10234" s="267" t="s">
        <v>10545</v>
      </c>
      <c r="C10234" s="268" t="s">
        <v>1323</v>
      </c>
      <c r="D10234" s="269">
        <v>264.08</v>
      </c>
    </row>
    <row r="10235" spans="1:4">
      <c r="A10235" s="268">
        <v>14164</v>
      </c>
      <c r="B10235" s="267" t="s">
        <v>10546</v>
      </c>
      <c r="C10235" s="268" t="s">
        <v>1323</v>
      </c>
      <c r="D10235" s="270">
        <v>1147.04</v>
      </c>
    </row>
    <row r="10236" spans="1:4">
      <c r="A10236" s="268">
        <v>14163</v>
      </c>
      <c r="B10236" s="267" t="s">
        <v>10547</v>
      </c>
      <c r="C10236" s="268" t="s">
        <v>1323</v>
      </c>
      <c r="D10236" s="270">
        <v>1303.69</v>
      </c>
    </row>
    <row r="10237" spans="1:4">
      <c r="A10237" s="268">
        <v>5051</v>
      </c>
      <c r="B10237" s="267" t="s">
        <v>10548</v>
      </c>
      <c r="C10237" s="268" t="s">
        <v>1323</v>
      </c>
      <c r="D10237" s="270">
        <v>1108.77</v>
      </c>
    </row>
    <row r="10238" spans="1:4">
      <c r="A10238" s="268">
        <v>14162</v>
      </c>
      <c r="B10238" s="267" t="s">
        <v>10549</v>
      </c>
      <c r="C10238" s="268" t="s">
        <v>1323</v>
      </c>
      <c r="D10238" s="270">
        <v>1107.1600000000001</v>
      </c>
    </row>
    <row r="10239" spans="1:4">
      <c r="A10239" s="268">
        <v>5052</v>
      </c>
      <c r="B10239" s="267" t="s">
        <v>10550</v>
      </c>
      <c r="C10239" s="268" t="s">
        <v>1323</v>
      </c>
      <c r="D10239" s="269">
        <v>826.1</v>
      </c>
    </row>
    <row r="10240" spans="1:4">
      <c r="A10240" s="268">
        <v>14166</v>
      </c>
      <c r="B10240" s="267" t="s">
        <v>10551</v>
      </c>
      <c r="C10240" s="268" t="s">
        <v>1323</v>
      </c>
      <c r="D10240" s="269">
        <v>836.59</v>
      </c>
    </row>
    <row r="10241" spans="1:4">
      <c r="A10241" s="268">
        <v>14165</v>
      </c>
      <c r="B10241" s="267" t="s">
        <v>10552</v>
      </c>
      <c r="C10241" s="268" t="s">
        <v>1323</v>
      </c>
      <c r="D10241" s="270">
        <v>1158.98</v>
      </c>
    </row>
    <row r="10242" spans="1:4">
      <c r="A10242" s="268">
        <v>5050</v>
      </c>
      <c r="B10242" s="267" t="s">
        <v>10553</v>
      </c>
      <c r="C10242" s="268" t="s">
        <v>1323</v>
      </c>
      <c r="D10242" s="269">
        <v>285.25</v>
      </c>
    </row>
    <row r="10243" spans="1:4">
      <c r="A10243" s="268">
        <v>12378</v>
      </c>
      <c r="B10243" s="267" t="s">
        <v>10554</v>
      </c>
      <c r="C10243" s="268" t="s">
        <v>1323</v>
      </c>
      <c r="D10243" s="269">
        <v>678.03</v>
      </c>
    </row>
    <row r="10244" spans="1:4">
      <c r="A10244" s="268">
        <v>12366</v>
      </c>
      <c r="B10244" s="267" t="s">
        <v>10555</v>
      </c>
      <c r="C10244" s="268" t="s">
        <v>1323</v>
      </c>
      <c r="D10244" s="269">
        <v>523.99</v>
      </c>
    </row>
    <row r="10245" spans="1:4">
      <c r="A10245" s="268">
        <v>5045</v>
      </c>
      <c r="B10245" s="267" t="s">
        <v>10556</v>
      </c>
      <c r="C10245" s="268" t="s">
        <v>1323</v>
      </c>
      <c r="D10245" s="269">
        <v>729.68</v>
      </c>
    </row>
    <row r="10246" spans="1:4">
      <c r="A10246" s="268">
        <v>5044</v>
      </c>
      <c r="B10246" s="267" t="s">
        <v>10557</v>
      </c>
      <c r="C10246" s="268" t="s">
        <v>1323</v>
      </c>
      <c r="D10246" s="269">
        <v>514.79999999999995</v>
      </c>
    </row>
    <row r="10247" spans="1:4">
      <c r="A10247" s="268">
        <v>5055</v>
      </c>
      <c r="B10247" s="267" t="s">
        <v>10558</v>
      </c>
      <c r="C10247" s="268" t="s">
        <v>1323</v>
      </c>
      <c r="D10247" s="269">
        <v>731.91</v>
      </c>
    </row>
    <row r="10248" spans="1:4">
      <c r="A10248" s="268">
        <v>5053</v>
      </c>
      <c r="B10248" s="267" t="s">
        <v>10559</v>
      </c>
      <c r="C10248" s="268" t="s">
        <v>1323</v>
      </c>
      <c r="D10248" s="269">
        <v>569.66999999999996</v>
      </c>
    </row>
    <row r="10249" spans="1:4">
      <c r="A10249" s="268">
        <v>5035</v>
      </c>
      <c r="B10249" s="267" t="s">
        <v>10560</v>
      </c>
      <c r="C10249" s="268" t="s">
        <v>1323</v>
      </c>
      <c r="D10249" s="269">
        <v>931.39</v>
      </c>
    </row>
    <row r="10250" spans="1:4">
      <c r="A10250" s="268">
        <v>5036</v>
      </c>
      <c r="B10250" s="267" t="s">
        <v>10561</v>
      </c>
      <c r="C10250" s="268" t="s">
        <v>1323</v>
      </c>
      <c r="D10250" s="270">
        <v>1554.8</v>
      </c>
    </row>
    <row r="10251" spans="1:4">
      <c r="A10251" s="268">
        <v>5059</v>
      </c>
      <c r="B10251" s="267" t="s">
        <v>10562</v>
      </c>
      <c r="C10251" s="268" t="s">
        <v>1323</v>
      </c>
      <c r="D10251" s="269">
        <v>728.43</v>
      </c>
    </row>
    <row r="10252" spans="1:4">
      <c r="A10252" s="268">
        <v>5034</v>
      </c>
      <c r="B10252" s="267" t="s">
        <v>10563</v>
      </c>
      <c r="C10252" s="268" t="s">
        <v>1323</v>
      </c>
      <c r="D10252" s="270">
        <v>1005.17</v>
      </c>
    </row>
    <row r="10253" spans="1:4">
      <c r="A10253" s="268">
        <v>5056</v>
      </c>
      <c r="B10253" s="267" t="s">
        <v>10564</v>
      </c>
      <c r="C10253" s="268" t="s">
        <v>1323</v>
      </c>
      <c r="D10253" s="269">
        <v>781.04</v>
      </c>
    </row>
    <row r="10254" spans="1:4">
      <c r="A10254" s="268">
        <v>5057</v>
      </c>
      <c r="B10254" s="267" t="s">
        <v>10565</v>
      </c>
      <c r="C10254" s="268" t="s">
        <v>1323</v>
      </c>
      <c r="D10254" s="269">
        <v>626.39</v>
      </c>
    </row>
    <row r="10255" spans="1:4">
      <c r="A10255" s="268">
        <v>5033</v>
      </c>
      <c r="B10255" s="267" t="s">
        <v>10566</v>
      </c>
      <c r="C10255" s="268" t="s">
        <v>1323</v>
      </c>
      <c r="D10255" s="269">
        <v>520</v>
      </c>
    </row>
    <row r="10256" spans="1:4">
      <c r="A10256" s="268">
        <v>5038</v>
      </c>
      <c r="B10256" s="267" t="s">
        <v>10567</v>
      </c>
      <c r="C10256" s="268" t="s">
        <v>1323</v>
      </c>
      <c r="D10256" s="269">
        <v>423.8</v>
      </c>
    </row>
    <row r="10257" spans="1:4">
      <c r="A10257" s="268">
        <v>12372</v>
      </c>
      <c r="B10257" s="267" t="s">
        <v>10568</v>
      </c>
      <c r="C10257" s="268" t="s">
        <v>1323</v>
      </c>
      <c r="D10257" s="269">
        <v>558.48</v>
      </c>
    </row>
    <row r="10258" spans="1:4">
      <c r="A10258" s="268">
        <v>13339</v>
      </c>
      <c r="B10258" s="267" t="s">
        <v>10569</v>
      </c>
      <c r="C10258" s="268" t="s">
        <v>1323</v>
      </c>
      <c r="D10258" s="269">
        <v>830.24</v>
      </c>
    </row>
    <row r="10259" spans="1:4">
      <c r="A10259" s="268">
        <v>12373</v>
      </c>
      <c r="B10259" s="267" t="s">
        <v>10570</v>
      </c>
      <c r="C10259" s="268" t="s">
        <v>1323</v>
      </c>
      <c r="D10259" s="269">
        <v>869.44</v>
      </c>
    </row>
    <row r="10260" spans="1:4">
      <c r="A10260" s="268">
        <v>12388</v>
      </c>
      <c r="B10260" s="267" t="s">
        <v>10571</v>
      </c>
      <c r="C10260" s="268" t="s">
        <v>1323</v>
      </c>
      <c r="D10260" s="269">
        <v>168.84</v>
      </c>
    </row>
    <row r="10261" spans="1:4">
      <c r="A10261" s="268">
        <v>34695</v>
      </c>
      <c r="B10261" s="267" t="s">
        <v>10572</v>
      </c>
      <c r="C10261" s="268" t="s">
        <v>1323</v>
      </c>
      <c r="D10261" s="269">
        <v>598</v>
      </c>
    </row>
    <row r="10262" spans="1:4">
      <c r="A10262" s="268">
        <v>34692</v>
      </c>
      <c r="B10262" s="267" t="s">
        <v>10573</v>
      </c>
      <c r="C10262" s="268" t="s">
        <v>1323</v>
      </c>
      <c r="D10262" s="270">
        <v>1435.2</v>
      </c>
    </row>
    <row r="10263" spans="1:4">
      <c r="A10263" s="268">
        <v>26028</v>
      </c>
      <c r="B10263" s="267" t="s">
        <v>10574</v>
      </c>
      <c r="C10263" s="268" t="s">
        <v>1330</v>
      </c>
      <c r="D10263" s="269">
        <v>254.02</v>
      </c>
    </row>
    <row r="10264" spans="1:4">
      <c r="A10264" s="268">
        <v>11844</v>
      </c>
      <c r="B10264" s="267" t="s">
        <v>10575</v>
      </c>
      <c r="C10264" s="268" t="s">
        <v>1327</v>
      </c>
      <c r="D10264" s="269">
        <v>26.22</v>
      </c>
    </row>
    <row r="10265" spans="1:4">
      <c r="A10265" s="268">
        <v>4465</v>
      </c>
      <c r="B10265" s="267" t="s">
        <v>10576</v>
      </c>
      <c r="C10265" s="268" t="s">
        <v>1327</v>
      </c>
      <c r="D10265" s="269">
        <v>25.13</v>
      </c>
    </row>
    <row r="10266" spans="1:4">
      <c r="A10266" s="268">
        <v>35273</v>
      </c>
      <c r="B10266" s="267" t="s">
        <v>10577</v>
      </c>
      <c r="C10266" s="268" t="s">
        <v>1327</v>
      </c>
      <c r="D10266" s="269">
        <v>27.76</v>
      </c>
    </row>
    <row r="10267" spans="1:4">
      <c r="A10267" s="268">
        <v>4470</v>
      </c>
      <c r="B10267" s="267" t="s">
        <v>10578</v>
      </c>
      <c r="C10267" s="268" t="s">
        <v>1327</v>
      </c>
      <c r="D10267" s="269">
        <v>41.49</v>
      </c>
    </row>
    <row r="10268" spans="1:4">
      <c r="A10268" s="268">
        <v>20204</v>
      </c>
      <c r="B10268" s="267" t="s">
        <v>10579</v>
      </c>
      <c r="C10268" s="268" t="s">
        <v>1327</v>
      </c>
      <c r="D10268" s="269">
        <v>37.020000000000003</v>
      </c>
    </row>
    <row r="10269" spans="1:4">
      <c r="A10269" s="268">
        <v>20208</v>
      </c>
      <c r="B10269" s="267" t="s">
        <v>10580</v>
      </c>
      <c r="C10269" s="268" t="s">
        <v>1327</v>
      </c>
      <c r="D10269" s="269">
        <v>43.47</v>
      </c>
    </row>
    <row r="10270" spans="1:4">
      <c r="A10270" s="268">
        <v>4437</v>
      </c>
      <c r="B10270" s="267" t="s">
        <v>10581</v>
      </c>
      <c r="C10270" s="268" t="s">
        <v>1327</v>
      </c>
      <c r="D10270" s="269">
        <v>30.04</v>
      </c>
    </row>
    <row r="10271" spans="1:4">
      <c r="A10271" s="268">
        <v>14580</v>
      </c>
      <c r="B10271" s="267" t="s">
        <v>10582</v>
      </c>
      <c r="C10271" s="268" t="s">
        <v>1327</v>
      </c>
      <c r="D10271" s="269">
        <v>32.72</v>
      </c>
    </row>
    <row r="10272" spans="1:4">
      <c r="A10272" s="268">
        <v>40304</v>
      </c>
      <c r="B10272" s="267" t="s">
        <v>10583</v>
      </c>
      <c r="C10272" s="268" t="s">
        <v>1320</v>
      </c>
      <c r="D10272" s="269">
        <v>13.68</v>
      </c>
    </row>
    <row r="10273" spans="1:4">
      <c r="A10273" s="268">
        <v>5065</v>
      </c>
      <c r="B10273" s="267" t="s">
        <v>10584</v>
      </c>
      <c r="C10273" s="268" t="s">
        <v>1320</v>
      </c>
      <c r="D10273" s="269">
        <v>21.09</v>
      </c>
    </row>
    <row r="10274" spans="1:4">
      <c r="A10274" s="268">
        <v>5072</v>
      </c>
      <c r="B10274" s="267" t="s">
        <v>10585</v>
      </c>
      <c r="C10274" s="268" t="s">
        <v>1320</v>
      </c>
      <c r="D10274" s="269">
        <v>19.510000000000002</v>
      </c>
    </row>
    <row r="10275" spans="1:4">
      <c r="A10275" s="268">
        <v>5066</v>
      </c>
      <c r="B10275" s="267" t="s">
        <v>10586</v>
      </c>
      <c r="C10275" s="268" t="s">
        <v>1320</v>
      </c>
      <c r="D10275" s="269">
        <v>14.61</v>
      </c>
    </row>
    <row r="10276" spans="1:4">
      <c r="A10276" s="268">
        <v>5063</v>
      </c>
      <c r="B10276" s="267" t="s">
        <v>10587</v>
      </c>
      <c r="C10276" s="268" t="s">
        <v>1320</v>
      </c>
      <c r="D10276" s="269">
        <v>13.23</v>
      </c>
    </row>
    <row r="10277" spans="1:4">
      <c r="A10277" s="268">
        <v>20247</v>
      </c>
      <c r="B10277" s="267" t="s">
        <v>10588</v>
      </c>
      <c r="C10277" s="268" t="s">
        <v>1320</v>
      </c>
      <c r="D10277" s="269">
        <v>12.27</v>
      </c>
    </row>
    <row r="10278" spans="1:4">
      <c r="A10278" s="268">
        <v>5074</v>
      </c>
      <c r="B10278" s="267" t="s">
        <v>10589</v>
      </c>
      <c r="C10278" s="268" t="s">
        <v>1320</v>
      </c>
      <c r="D10278" s="269">
        <v>12.42</v>
      </c>
    </row>
    <row r="10279" spans="1:4">
      <c r="A10279" s="268">
        <v>5067</v>
      </c>
      <c r="B10279" s="267" t="s">
        <v>10590</v>
      </c>
      <c r="C10279" s="268" t="s">
        <v>1320</v>
      </c>
      <c r="D10279" s="269">
        <v>11.81</v>
      </c>
    </row>
    <row r="10280" spans="1:4">
      <c r="A10280" s="268">
        <v>5078</v>
      </c>
      <c r="B10280" s="267" t="s">
        <v>10591</v>
      </c>
      <c r="C10280" s="268" t="s">
        <v>1320</v>
      </c>
      <c r="D10280" s="269">
        <v>11.68</v>
      </c>
    </row>
    <row r="10281" spans="1:4">
      <c r="A10281" s="268">
        <v>5068</v>
      </c>
      <c r="B10281" s="267" t="s">
        <v>10592</v>
      </c>
      <c r="C10281" s="268" t="s">
        <v>1320</v>
      </c>
      <c r="D10281" s="269">
        <v>11.09</v>
      </c>
    </row>
    <row r="10282" spans="1:4">
      <c r="A10282" s="268">
        <v>5073</v>
      </c>
      <c r="B10282" s="267" t="s">
        <v>10593</v>
      </c>
      <c r="C10282" s="268" t="s">
        <v>1320</v>
      </c>
      <c r="D10282" s="269">
        <v>11.3</v>
      </c>
    </row>
    <row r="10283" spans="1:4">
      <c r="A10283" s="268">
        <v>5069</v>
      </c>
      <c r="B10283" s="267" t="s">
        <v>10594</v>
      </c>
      <c r="C10283" s="268" t="s">
        <v>1320</v>
      </c>
      <c r="D10283" s="269">
        <v>11.3</v>
      </c>
    </row>
    <row r="10284" spans="1:4">
      <c r="A10284" s="268">
        <v>5070</v>
      </c>
      <c r="B10284" s="267" t="s">
        <v>10595</v>
      </c>
      <c r="C10284" s="268" t="s">
        <v>1320</v>
      </c>
      <c r="D10284" s="269">
        <v>11.42</v>
      </c>
    </row>
    <row r="10285" spans="1:4">
      <c r="A10285" s="268">
        <v>5071</v>
      </c>
      <c r="B10285" s="267" t="s">
        <v>10596</v>
      </c>
      <c r="C10285" s="268" t="s">
        <v>1320</v>
      </c>
      <c r="D10285" s="269">
        <v>11.09</v>
      </c>
    </row>
    <row r="10286" spans="1:4">
      <c r="A10286" s="268">
        <v>5061</v>
      </c>
      <c r="B10286" s="267" t="s">
        <v>10597</v>
      </c>
      <c r="C10286" s="268" t="s">
        <v>1320</v>
      </c>
      <c r="D10286" s="269">
        <v>10.9</v>
      </c>
    </row>
    <row r="10287" spans="1:4">
      <c r="A10287" s="268">
        <v>5075</v>
      </c>
      <c r="B10287" s="267" t="s">
        <v>10598</v>
      </c>
      <c r="C10287" s="268" t="s">
        <v>1320</v>
      </c>
      <c r="D10287" s="269">
        <v>11.09</v>
      </c>
    </row>
    <row r="10288" spans="1:4">
      <c r="A10288" s="268">
        <v>39027</v>
      </c>
      <c r="B10288" s="267" t="s">
        <v>10599</v>
      </c>
      <c r="C10288" s="268" t="s">
        <v>1320</v>
      </c>
      <c r="D10288" s="269">
        <v>11.07</v>
      </c>
    </row>
    <row r="10289" spans="1:4">
      <c r="A10289" s="268">
        <v>5062</v>
      </c>
      <c r="B10289" s="267" t="s">
        <v>10600</v>
      </c>
      <c r="C10289" s="268" t="s">
        <v>1320</v>
      </c>
      <c r="D10289" s="269">
        <v>11.23</v>
      </c>
    </row>
    <row r="10290" spans="1:4">
      <c r="A10290" s="268">
        <v>40568</v>
      </c>
      <c r="B10290" s="267" t="s">
        <v>10601</v>
      </c>
      <c r="C10290" s="268" t="s">
        <v>1320</v>
      </c>
      <c r="D10290" s="269">
        <v>11.17</v>
      </c>
    </row>
    <row r="10291" spans="1:4">
      <c r="A10291" s="268">
        <v>39026</v>
      </c>
      <c r="B10291" s="267" t="s">
        <v>10602</v>
      </c>
      <c r="C10291" s="268" t="s">
        <v>1320</v>
      </c>
      <c r="D10291" s="269">
        <v>12.46</v>
      </c>
    </row>
    <row r="10292" spans="1:4">
      <c r="A10292" s="268">
        <v>11572</v>
      </c>
      <c r="B10292" s="267" t="s">
        <v>10603</v>
      </c>
      <c r="C10292" s="268" t="s">
        <v>1323</v>
      </c>
      <c r="D10292" s="269">
        <v>15.88</v>
      </c>
    </row>
    <row r="10293" spans="1:4">
      <c r="A10293" s="268">
        <v>42431</v>
      </c>
      <c r="B10293" s="267" t="s">
        <v>12821</v>
      </c>
      <c r="C10293" s="268" t="s">
        <v>1323</v>
      </c>
      <c r="D10293" s="270">
        <v>2248.1799999999998</v>
      </c>
    </row>
    <row r="10294" spans="1:4">
      <c r="A10294" s="268">
        <v>11149</v>
      </c>
      <c r="B10294" s="267" t="s">
        <v>10604</v>
      </c>
      <c r="C10294" s="268" t="s">
        <v>1333</v>
      </c>
      <c r="D10294" s="269">
        <v>160.56</v>
      </c>
    </row>
    <row r="10295" spans="1:4">
      <c r="A10295" s="268">
        <v>511</v>
      </c>
      <c r="B10295" s="267" t="s">
        <v>10605</v>
      </c>
      <c r="C10295" s="268" t="s">
        <v>1322</v>
      </c>
      <c r="D10295" s="269">
        <v>12.91</v>
      </c>
    </row>
    <row r="10296" spans="1:4">
      <c r="A10296" s="268">
        <v>11174</v>
      </c>
      <c r="B10296" s="267" t="s">
        <v>10606</v>
      </c>
      <c r="C10296" s="268" t="s">
        <v>1334</v>
      </c>
      <c r="D10296" s="269">
        <v>455.89</v>
      </c>
    </row>
    <row r="10297" spans="1:4">
      <c r="A10297" s="268">
        <v>37540</v>
      </c>
      <c r="B10297" s="267" t="s">
        <v>10607</v>
      </c>
      <c r="C10297" s="268" t="s">
        <v>1323</v>
      </c>
      <c r="D10297" s="270">
        <v>58110.6</v>
      </c>
    </row>
    <row r="10298" spans="1:4">
      <c r="A10298" s="268">
        <v>37548</v>
      </c>
      <c r="B10298" s="267" t="s">
        <v>10608</v>
      </c>
      <c r="C10298" s="268" t="s">
        <v>1323</v>
      </c>
      <c r="D10298" s="270">
        <v>77025.3</v>
      </c>
    </row>
    <row r="10299" spans="1:4">
      <c r="A10299" s="268">
        <v>39828</v>
      </c>
      <c r="B10299" s="267" t="s">
        <v>10609</v>
      </c>
      <c r="C10299" s="268" t="s">
        <v>1323</v>
      </c>
      <c r="D10299" s="269">
        <v>462.07</v>
      </c>
    </row>
    <row r="10300" spans="1:4">
      <c r="A10300" s="268">
        <v>12273</v>
      </c>
      <c r="B10300" s="267" t="s">
        <v>10610</v>
      </c>
      <c r="C10300" s="268" t="s">
        <v>1323</v>
      </c>
      <c r="D10300" s="269">
        <v>52</v>
      </c>
    </row>
    <row r="10301" spans="1:4">
      <c r="A10301" s="268">
        <v>38392</v>
      </c>
      <c r="B10301" s="267" t="s">
        <v>10611</v>
      </c>
      <c r="C10301" s="268" t="s">
        <v>1323</v>
      </c>
      <c r="D10301" s="269">
        <v>42.84</v>
      </c>
    </row>
    <row r="10302" spans="1:4">
      <c r="A10302" s="268">
        <v>11735</v>
      </c>
      <c r="B10302" s="267" t="s">
        <v>10612</v>
      </c>
      <c r="C10302" s="268" t="s">
        <v>1323</v>
      </c>
      <c r="D10302" s="269">
        <v>3.39</v>
      </c>
    </row>
    <row r="10303" spans="1:4">
      <c r="A10303" s="268">
        <v>11733</v>
      </c>
      <c r="B10303" s="267" t="s">
        <v>10613</v>
      </c>
      <c r="C10303" s="268" t="s">
        <v>1323</v>
      </c>
      <c r="D10303" s="269">
        <v>1.66</v>
      </c>
    </row>
    <row r="10304" spans="1:4">
      <c r="A10304" s="268">
        <v>11734</v>
      </c>
      <c r="B10304" s="267" t="s">
        <v>10614</v>
      </c>
      <c r="C10304" s="268" t="s">
        <v>1323</v>
      </c>
      <c r="D10304" s="269">
        <v>2.56</v>
      </c>
    </row>
    <row r="10305" spans="1:4">
      <c r="A10305" s="268">
        <v>11737</v>
      </c>
      <c r="B10305" s="267" t="s">
        <v>10615</v>
      </c>
      <c r="C10305" s="268" t="s">
        <v>1323</v>
      </c>
      <c r="D10305" s="269">
        <v>4.53</v>
      </c>
    </row>
    <row r="10306" spans="1:4">
      <c r="A10306" s="268">
        <v>11738</v>
      </c>
      <c r="B10306" s="267" t="s">
        <v>10616</v>
      </c>
      <c r="C10306" s="268" t="s">
        <v>1323</v>
      </c>
      <c r="D10306" s="269">
        <v>7.36</v>
      </c>
    </row>
    <row r="10307" spans="1:4">
      <c r="A10307" s="268">
        <v>36143</v>
      </c>
      <c r="B10307" s="267" t="s">
        <v>10617</v>
      </c>
      <c r="C10307" s="268" t="s">
        <v>1323</v>
      </c>
      <c r="D10307" s="269">
        <v>23.06</v>
      </c>
    </row>
    <row r="10308" spans="1:4">
      <c r="A10308" s="268">
        <v>36142</v>
      </c>
      <c r="B10308" s="267" t="s">
        <v>10618</v>
      </c>
      <c r="C10308" s="268" t="s">
        <v>1323</v>
      </c>
      <c r="D10308" s="269">
        <v>1.68</v>
      </c>
    </row>
    <row r="10309" spans="1:4">
      <c r="A10309" s="268">
        <v>36146</v>
      </c>
      <c r="B10309" s="267" t="s">
        <v>10619</v>
      </c>
      <c r="C10309" s="268" t="s">
        <v>1323</v>
      </c>
      <c r="D10309" s="269">
        <v>191.25</v>
      </c>
    </row>
    <row r="10310" spans="1:4">
      <c r="A10310" s="268">
        <v>39015</v>
      </c>
      <c r="B10310" s="267" t="s">
        <v>10620</v>
      </c>
      <c r="C10310" s="268" t="s">
        <v>1323</v>
      </c>
      <c r="D10310" s="269">
        <v>0.64</v>
      </c>
    </row>
    <row r="10311" spans="1:4">
      <c r="A10311" s="268">
        <v>38377</v>
      </c>
      <c r="B10311" s="267" t="s">
        <v>10621</v>
      </c>
      <c r="C10311" s="268" t="s">
        <v>1323</v>
      </c>
      <c r="D10311" s="269">
        <v>20.9</v>
      </c>
    </row>
    <row r="10312" spans="1:4">
      <c r="A10312" s="268">
        <v>38376</v>
      </c>
      <c r="B10312" s="267" t="s">
        <v>10622</v>
      </c>
      <c r="C10312" s="268" t="s">
        <v>1323</v>
      </c>
      <c r="D10312" s="269">
        <v>23.83</v>
      </c>
    </row>
    <row r="10313" spans="1:4">
      <c r="A10313" s="268">
        <v>38116</v>
      </c>
      <c r="B10313" s="267" t="s">
        <v>10623</v>
      </c>
      <c r="C10313" s="268" t="s">
        <v>1323</v>
      </c>
      <c r="D10313" s="269">
        <v>4.38</v>
      </c>
    </row>
    <row r="10314" spans="1:4">
      <c r="A10314" s="268">
        <v>38066</v>
      </c>
      <c r="B10314" s="267" t="s">
        <v>10624</v>
      </c>
      <c r="C10314" s="268" t="s">
        <v>1323</v>
      </c>
      <c r="D10314" s="269">
        <v>7.23</v>
      </c>
    </row>
    <row r="10315" spans="1:4">
      <c r="A10315" s="268">
        <v>38117</v>
      </c>
      <c r="B10315" s="267" t="s">
        <v>10625</v>
      </c>
      <c r="C10315" s="268" t="s">
        <v>1323</v>
      </c>
      <c r="D10315" s="269">
        <v>7.45</v>
      </c>
    </row>
    <row r="10316" spans="1:4">
      <c r="A10316" s="268">
        <v>38067</v>
      </c>
      <c r="B10316" s="267" t="s">
        <v>10626</v>
      </c>
      <c r="C10316" s="268" t="s">
        <v>1323</v>
      </c>
      <c r="D10316" s="269">
        <v>10.18</v>
      </c>
    </row>
    <row r="10317" spans="1:4">
      <c r="A10317" s="268">
        <v>41757</v>
      </c>
      <c r="B10317" s="267" t="s">
        <v>10627</v>
      </c>
      <c r="C10317" s="268" t="s">
        <v>1323</v>
      </c>
      <c r="D10317" s="270">
        <v>5865.43</v>
      </c>
    </row>
    <row r="10318" spans="1:4">
      <c r="A10318" s="268">
        <v>5080</v>
      </c>
      <c r="B10318" s="267" t="s">
        <v>10628</v>
      </c>
      <c r="C10318" s="268" t="s">
        <v>1323</v>
      </c>
      <c r="D10318" s="269">
        <v>11.26</v>
      </c>
    </row>
    <row r="10319" spans="1:4">
      <c r="A10319" s="268">
        <v>11522</v>
      </c>
      <c r="B10319" s="267" t="s">
        <v>10629</v>
      </c>
      <c r="C10319" s="268" t="s">
        <v>1323</v>
      </c>
      <c r="D10319" s="269">
        <v>14.07</v>
      </c>
    </row>
    <row r="10320" spans="1:4">
      <c r="A10320" s="268">
        <v>11523</v>
      </c>
      <c r="B10320" s="267" t="s">
        <v>10630</v>
      </c>
      <c r="C10320" s="268" t="s">
        <v>1323</v>
      </c>
      <c r="D10320" s="269">
        <v>13.17</v>
      </c>
    </row>
    <row r="10321" spans="1:4">
      <c r="A10321" s="268">
        <v>11524</v>
      </c>
      <c r="B10321" s="267" t="s">
        <v>10631</v>
      </c>
      <c r="C10321" s="268" t="s">
        <v>1323</v>
      </c>
      <c r="D10321" s="269">
        <v>27.12</v>
      </c>
    </row>
    <row r="10322" spans="1:4">
      <c r="A10322" s="268">
        <v>38168</v>
      </c>
      <c r="B10322" s="267" t="s">
        <v>10632</v>
      </c>
      <c r="C10322" s="268" t="s">
        <v>1323</v>
      </c>
      <c r="D10322" s="269">
        <v>130.87</v>
      </c>
    </row>
    <row r="10323" spans="1:4">
      <c r="A10323" s="268">
        <v>13393</v>
      </c>
      <c r="B10323" s="267" t="s">
        <v>10633</v>
      </c>
      <c r="C10323" s="268" t="s">
        <v>1323</v>
      </c>
      <c r="D10323" s="269">
        <v>193.11</v>
      </c>
    </row>
    <row r="10324" spans="1:4">
      <c r="A10324" s="268">
        <v>13395</v>
      </c>
      <c r="B10324" s="267" t="s">
        <v>10634</v>
      </c>
      <c r="C10324" s="268" t="s">
        <v>1323</v>
      </c>
      <c r="D10324" s="269">
        <v>231.57</v>
      </c>
    </row>
    <row r="10325" spans="1:4">
      <c r="A10325" s="268">
        <v>12039</v>
      </c>
      <c r="B10325" s="267" t="s">
        <v>10635</v>
      </c>
      <c r="C10325" s="268" t="s">
        <v>1323</v>
      </c>
      <c r="D10325" s="269">
        <v>309.86</v>
      </c>
    </row>
    <row r="10326" spans="1:4">
      <c r="A10326" s="268">
        <v>13396</v>
      </c>
      <c r="B10326" s="267" t="s">
        <v>10636</v>
      </c>
      <c r="C10326" s="268" t="s">
        <v>1323</v>
      </c>
      <c r="D10326" s="269">
        <v>495.6</v>
      </c>
    </row>
    <row r="10327" spans="1:4">
      <c r="A10327" s="268">
        <v>13397</v>
      </c>
      <c r="B10327" s="267" t="s">
        <v>10637</v>
      </c>
      <c r="C10327" s="268" t="s">
        <v>1323</v>
      </c>
      <c r="D10327" s="269">
        <v>500.92</v>
      </c>
    </row>
    <row r="10328" spans="1:4">
      <c r="A10328" s="268">
        <v>12041</v>
      </c>
      <c r="B10328" s="267" t="s">
        <v>10638</v>
      </c>
      <c r="C10328" s="268" t="s">
        <v>1323</v>
      </c>
      <c r="D10328" s="269">
        <v>677.9</v>
      </c>
    </row>
    <row r="10329" spans="1:4">
      <c r="A10329" s="268">
        <v>12043</v>
      </c>
      <c r="B10329" s="267" t="s">
        <v>10639</v>
      </c>
      <c r="C10329" s="268" t="s">
        <v>1323</v>
      </c>
      <c r="D10329" s="269">
        <v>781.68</v>
      </c>
    </row>
    <row r="10330" spans="1:4">
      <c r="A10330" s="268">
        <v>39762</v>
      </c>
      <c r="B10330" s="267" t="s">
        <v>10640</v>
      </c>
      <c r="C10330" s="268" t="s">
        <v>1323</v>
      </c>
      <c r="D10330" s="269">
        <v>528.11</v>
      </c>
    </row>
    <row r="10331" spans="1:4">
      <c r="A10331" s="268">
        <v>12042</v>
      </c>
      <c r="B10331" s="267" t="s">
        <v>10641</v>
      </c>
      <c r="C10331" s="268" t="s">
        <v>1323</v>
      </c>
      <c r="D10331" s="269">
        <v>528.24</v>
      </c>
    </row>
    <row r="10332" spans="1:4">
      <c r="A10332" s="268">
        <v>39763</v>
      </c>
      <c r="B10332" s="267" t="s">
        <v>10642</v>
      </c>
      <c r="C10332" s="268" t="s">
        <v>1323</v>
      </c>
      <c r="D10332" s="269">
        <v>797.02</v>
      </c>
    </row>
    <row r="10333" spans="1:4">
      <c r="A10333" s="268">
        <v>39756</v>
      </c>
      <c r="B10333" s="267" t="s">
        <v>10643</v>
      </c>
      <c r="C10333" s="268" t="s">
        <v>1323</v>
      </c>
      <c r="D10333" s="269">
        <v>241.64</v>
      </c>
    </row>
    <row r="10334" spans="1:4">
      <c r="A10334" s="268">
        <v>12038</v>
      </c>
      <c r="B10334" s="267" t="s">
        <v>10644</v>
      </c>
      <c r="C10334" s="268" t="s">
        <v>1323</v>
      </c>
      <c r="D10334" s="269">
        <v>269.77</v>
      </c>
    </row>
    <row r="10335" spans="1:4">
      <c r="A10335" s="268">
        <v>12040</v>
      </c>
      <c r="B10335" s="267" t="s">
        <v>10645</v>
      </c>
      <c r="C10335" s="268" t="s">
        <v>1323</v>
      </c>
      <c r="D10335" s="269">
        <v>344.69</v>
      </c>
    </row>
    <row r="10336" spans="1:4">
      <c r="A10336" s="268">
        <v>39757</v>
      </c>
      <c r="B10336" s="267" t="s">
        <v>10646</v>
      </c>
      <c r="C10336" s="268" t="s">
        <v>1323</v>
      </c>
      <c r="D10336" s="269">
        <v>368.57</v>
      </c>
    </row>
    <row r="10337" spans="1:4">
      <c r="A10337" s="268">
        <v>39758</v>
      </c>
      <c r="B10337" s="267" t="s">
        <v>10647</v>
      </c>
      <c r="C10337" s="268" t="s">
        <v>1323</v>
      </c>
      <c r="D10337" s="269">
        <v>478.43</v>
      </c>
    </row>
    <row r="10338" spans="1:4">
      <c r="A10338" s="268">
        <v>39759</v>
      </c>
      <c r="B10338" s="267" t="s">
        <v>10648</v>
      </c>
      <c r="C10338" s="268" t="s">
        <v>1323</v>
      </c>
      <c r="D10338" s="269">
        <v>653.67999999999995</v>
      </c>
    </row>
    <row r="10339" spans="1:4">
      <c r="A10339" s="268">
        <v>39760</v>
      </c>
      <c r="B10339" s="267" t="s">
        <v>10649</v>
      </c>
      <c r="C10339" s="268" t="s">
        <v>1323</v>
      </c>
      <c r="D10339" s="269">
        <v>656.67</v>
      </c>
    </row>
    <row r="10340" spans="1:4">
      <c r="A10340" s="268">
        <v>39761</v>
      </c>
      <c r="B10340" s="267" t="s">
        <v>10650</v>
      </c>
      <c r="C10340" s="268" t="s">
        <v>1323</v>
      </c>
      <c r="D10340" s="269">
        <v>840.44</v>
      </c>
    </row>
    <row r="10341" spans="1:4">
      <c r="A10341" s="268">
        <v>39765</v>
      </c>
      <c r="B10341" s="267" t="s">
        <v>10651</v>
      </c>
      <c r="C10341" s="268" t="s">
        <v>1323</v>
      </c>
      <c r="D10341" s="269">
        <v>37.31</v>
      </c>
    </row>
    <row r="10342" spans="1:4">
      <c r="A10342" s="268">
        <v>13399</v>
      </c>
      <c r="B10342" s="267" t="s">
        <v>10652</v>
      </c>
      <c r="C10342" s="268" t="s">
        <v>1323</v>
      </c>
      <c r="D10342" s="269">
        <v>21.22</v>
      </c>
    </row>
    <row r="10343" spans="1:4">
      <c r="A10343" s="268">
        <v>39764</v>
      </c>
      <c r="B10343" s="267" t="s">
        <v>10653</v>
      </c>
      <c r="C10343" s="268" t="s">
        <v>1323</v>
      </c>
      <c r="D10343" s="269">
        <v>29.18</v>
      </c>
    </row>
    <row r="10344" spans="1:4">
      <c r="A10344" s="268">
        <v>39805</v>
      </c>
      <c r="B10344" s="267" t="s">
        <v>10654</v>
      </c>
      <c r="C10344" s="268" t="s">
        <v>1323</v>
      </c>
      <c r="D10344" s="269">
        <v>102.65</v>
      </c>
    </row>
    <row r="10345" spans="1:4">
      <c r="A10345" s="268">
        <v>39806</v>
      </c>
      <c r="B10345" s="267" t="s">
        <v>10655</v>
      </c>
      <c r="C10345" s="268" t="s">
        <v>1323</v>
      </c>
      <c r="D10345" s="269">
        <v>193.86</v>
      </c>
    </row>
    <row r="10346" spans="1:4">
      <c r="A10346" s="268">
        <v>39807</v>
      </c>
      <c r="B10346" s="267" t="s">
        <v>10656</v>
      </c>
      <c r="C10346" s="268" t="s">
        <v>1323</v>
      </c>
      <c r="D10346" s="269">
        <v>273.29000000000002</v>
      </c>
    </row>
    <row r="10347" spans="1:4">
      <c r="A10347" s="268">
        <v>39804</v>
      </c>
      <c r="B10347" s="267" t="s">
        <v>10657</v>
      </c>
      <c r="C10347" s="268" t="s">
        <v>1323</v>
      </c>
      <c r="D10347" s="269">
        <v>57.64</v>
      </c>
    </row>
    <row r="10348" spans="1:4">
      <c r="A10348" s="268">
        <v>39796</v>
      </c>
      <c r="B10348" s="267" t="s">
        <v>10658</v>
      </c>
      <c r="C10348" s="268" t="s">
        <v>1323</v>
      </c>
      <c r="D10348" s="269">
        <v>58.74</v>
      </c>
    </row>
    <row r="10349" spans="1:4">
      <c r="A10349" s="268">
        <v>39797</v>
      </c>
      <c r="B10349" s="267" t="s">
        <v>10659</v>
      </c>
      <c r="C10349" s="268" t="s">
        <v>1323</v>
      </c>
      <c r="D10349" s="269">
        <v>78</v>
      </c>
    </row>
    <row r="10350" spans="1:4">
      <c r="A10350" s="268">
        <v>39798</v>
      </c>
      <c r="B10350" s="267" t="s">
        <v>10660</v>
      </c>
      <c r="C10350" s="268" t="s">
        <v>1323</v>
      </c>
      <c r="D10350" s="269">
        <v>130.03</v>
      </c>
    </row>
    <row r="10351" spans="1:4">
      <c r="A10351" s="268">
        <v>39794</v>
      </c>
      <c r="B10351" s="267" t="s">
        <v>10661</v>
      </c>
      <c r="C10351" s="268" t="s">
        <v>1323</v>
      </c>
      <c r="D10351" s="269">
        <v>18.48</v>
      </c>
    </row>
    <row r="10352" spans="1:4">
      <c r="A10352" s="268">
        <v>39795</v>
      </c>
      <c r="B10352" s="267" t="s">
        <v>10662</v>
      </c>
      <c r="C10352" s="268" t="s">
        <v>1323</v>
      </c>
      <c r="D10352" s="269">
        <v>25.88</v>
      </c>
    </row>
    <row r="10353" spans="1:4">
      <c r="A10353" s="268">
        <v>39801</v>
      </c>
      <c r="B10353" s="267" t="s">
        <v>10663</v>
      </c>
      <c r="C10353" s="268" t="s">
        <v>1323</v>
      </c>
      <c r="D10353" s="269">
        <v>66.22</v>
      </c>
    </row>
    <row r="10354" spans="1:4">
      <c r="A10354" s="268">
        <v>39802</v>
      </c>
      <c r="B10354" s="267" t="s">
        <v>10664</v>
      </c>
      <c r="C10354" s="268" t="s">
        <v>1323</v>
      </c>
      <c r="D10354" s="269">
        <v>109.97</v>
      </c>
    </row>
    <row r="10355" spans="1:4">
      <c r="A10355" s="268">
        <v>39803</v>
      </c>
      <c r="B10355" s="267" t="s">
        <v>10665</v>
      </c>
      <c r="C10355" s="268" t="s">
        <v>1323</v>
      </c>
      <c r="D10355" s="269">
        <v>152.38999999999999</v>
      </c>
    </row>
    <row r="10356" spans="1:4">
      <c r="A10356" s="268">
        <v>39799</v>
      </c>
      <c r="B10356" s="267" t="s">
        <v>10666</v>
      </c>
      <c r="C10356" s="268" t="s">
        <v>1323</v>
      </c>
      <c r="D10356" s="269">
        <v>25.04</v>
      </c>
    </row>
    <row r="10357" spans="1:4">
      <c r="A10357" s="268">
        <v>39800</v>
      </c>
      <c r="B10357" s="267" t="s">
        <v>10667</v>
      </c>
      <c r="C10357" s="268" t="s">
        <v>1323</v>
      </c>
      <c r="D10357" s="269">
        <v>42.13</v>
      </c>
    </row>
    <row r="10358" spans="1:4">
      <c r="A10358" s="268">
        <v>4224</v>
      </c>
      <c r="B10358" s="267" t="s">
        <v>10668</v>
      </c>
      <c r="C10358" s="268" t="s">
        <v>1322</v>
      </c>
      <c r="D10358" s="269">
        <v>11.94</v>
      </c>
    </row>
    <row r="10359" spans="1:4">
      <c r="A10359" s="268">
        <v>21059</v>
      </c>
      <c r="B10359" s="267" t="s">
        <v>10669</v>
      </c>
      <c r="C10359" s="268" t="s">
        <v>1323</v>
      </c>
      <c r="D10359" s="269">
        <v>31.02</v>
      </c>
    </row>
    <row r="10360" spans="1:4">
      <c r="A10360" s="268">
        <v>11234</v>
      </c>
      <c r="B10360" s="267" t="s">
        <v>10670</v>
      </c>
      <c r="C10360" s="268" t="s">
        <v>1323</v>
      </c>
      <c r="D10360" s="269">
        <v>46.75</v>
      </c>
    </row>
    <row r="10361" spans="1:4">
      <c r="A10361" s="268">
        <v>21060</v>
      </c>
      <c r="B10361" s="267" t="s">
        <v>10671</v>
      </c>
      <c r="C10361" s="268" t="s">
        <v>1323</v>
      </c>
      <c r="D10361" s="269">
        <v>57.55</v>
      </c>
    </row>
    <row r="10362" spans="1:4">
      <c r="A10362" s="268">
        <v>21061</v>
      </c>
      <c r="B10362" s="267" t="s">
        <v>10672</v>
      </c>
      <c r="C10362" s="268" t="s">
        <v>1323</v>
      </c>
      <c r="D10362" s="269">
        <v>71.930000000000007</v>
      </c>
    </row>
    <row r="10363" spans="1:4">
      <c r="A10363" s="268">
        <v>21062</v>
      </c>
      <c r="B10363" s="267" t="s">
        <v>10673</v>
      </c>
      <c r="C10363" s="268" t="s">
        <v>1323</v>
      </c>
      <c r="D10363" s="269">
        <v>113.3</v>
      </c>
    </row>
    <row r="10364" spans="1:4">
      <c r="A10364" s="268">
        <v>11708</v>
      </c>
      <c r="B10364" s="267" t="s">
        <v>10674</v>
      </c>
      <c r="C10364" s="268" t="s">
        <v>1323</v>
      </c>
      <c r="D10364" s="269">
        <v>12.36</v>
      </c>
    </row>
    <row r="10365" spans="1:4">
      <c r="A10365" s="268">
        <v>11709</v>
      </c>
      <c r="B10365" s="267" t="s">
        <v>10675</v>
      </c>
      <c r="C10365" s="268" t="s">
        <v>1323</v>
      </c>
      <c r="D10365" s="269">
        <v>29.04</v>
      </c>
    </row>
    <row r="10366" spans="1:4">
      <c r="A10366" s="268">
        <v>11710</v>
      </c>
      <c r="B10366" s="267" t="s">
        <v>10676</v>
      </c>
      <c r="C10366" s="268" t="s">
        <v>1323</v>
      </c>
      <c r="D10366" s="269">
        <v>66.760000000000005</v>
      </c>
    </row>
    <row r="10367" spans="1:4">
      <c r="A10367" s="268">
        <v>11707</v>
      </c>
      <c r="B10367" s="267" t="s">
        <v>10677</v>
      </c>
      <c r="C10367" s="268" t="s">
        <v>1323</v>
      </c>
      <c r="D10367" s="269">
        <v>9.26</v>
      </c>
    </row>
    <row r="10368" spans="1:4">
      <c r="A10368" s="268">
        <v>11739</v>
      </c>
      <c r="B10368" s="267" t="s">
        <v>10678</v>
      </c>
      <c r="C10368" s="268" t="s">
        <v>1323</v>
      </c>
      <c r="D10368" s="269">
        <v>4.93</v>
      </c>
    </row>
    <row r="10369" spans="1:4">
      <c r="A10369" s="268">
        <v>11711</v>
      </c>
      <c r="B10369" s="267" t="s">
        <v>10679</v>
      </c>
      <c r="C10369" s="268" t="s">
        <v>1323</v>
      </c>
      <c r="D10369" s="269">
        <v>7.23</v>
      </c>
    </row>
    <row r="10370" spans="1:4">
      <c r="A10370" s="268">
        <v>5102</v>
      </c>
      <c r="B10370" s="267" t="s">
        <v>10680</v>
      </c>
      <c r="C10370" s="268" t="s">
        <v>1323</v>
      </c>
      <c r="D10370" s="269">
        <v>6.99</v>
      </c>
    </row>
    <row r="10371" spans="1:4">
      <c r="A10371" s="268">
        <v>11741</v>
      </c>
      <c r="B10371" s="267" t="s">
        <v>10681</v>
      </c>
      <c r="C10371" s="268" t="s">
        <v>1323</v>
      </c>
      <c r="D10371" s="269">
        <v>5.09</v>
      </c>
    </row>
    <row r="10372" spans="1:4">
      <c r="A10372" s="268">
        <v>11743</v>
      </c>
      <c r="B10372" s="267" t="s">
        <v>10682</v>
      </c>
      <c r="C10372" s="268" t="s">
        <v>1323</v>
      </c>
      <c r="D10372" s="269">
        <v>4.62</v>
      </c>
    </row>
    <row r="10373" spans="1:4">
      <c r="A10373" s="268">
        <v>11745</v>
      </c>
      <c r="B10373" s="267" t="s">
        <v>10683</v>
      </c>
      <c r="C10373" s="268" t="s">
        <v>1323</v>
      </c>
      <c r="D10373" s="269">
        <v>6.56</v>
      </c>
    </row>
    <row r="10374" spans="1:4">
      <c r="A10374" s="268">
        <v>25961</v>
      </c>
      <c r="B10374" s="267" t="s">
        <v>10684</v>
      </c>
      <c r="C10374" s="268" t="s">
        <v>1326</v>
      </c>
      <c r="D10374" s="269">
        <v>8.1</v>
      </c>
    </row>
    <row r="10375" spans="1:4">
      <c r="A10375" s="268">
        <v>40985</v>
      </c>
      <c r="B10375" s="267" t="s">
        <v>10685</v>
      </c>
      <c r="C10375" s="268" t="s">
        <v>1445</v>
      </c>
      <c r="D10375" s="270">
        <v>1436.02</v>
      </c>
    </row>
    <row r="10376" spans="1:4">
      <c r="A10376" s="268">
        <v>1088</v>
      </c>
      <c r="B10376" s="267" t="s">
        <v>10686</v>
      </c>
      <c r="C10376" s="268" t="s">
        <v>1323</v>
      </c>
      <c r="D10376" s="269">
        <v>13.81</v>
      </c>
    </row>
    <row r="10377" spans="1:4">
      <c r="A10377" s="268">
        <v>1087</v>
      </c>
      <c r="B10377" s="267" t="s">
        <v>10687</v>
      </c>
      <c r="C10377" s="268" t="s">
        <v>1323</v>
      </c>
      <c r="D10377" s="269">
        <v>17.25</v>
      </c>
    </row>
    <row r="10378" spans="1:4">
      <c r="A10378" s="268">
        <v>38777</v>
      </c>
      <c r="B10378" s="267" t="s">
        <v>10688</v>
      </c>
      <c r="C10378" s="268" t="s">
        <v>1323</v>
      </c>
      <c r="D10378" s="269">
        <v>34.369999999999997</v>
      </c>
    </row>
    <row r="10379" spans="1:4">
      <c r="A10379" s="268">
        <v>1086</v>
      </c>
      <c r="B10379" s="267" t="s">
        <v>10689</v>
      </c>
      <c r="C10379" s="268" t="s">
        <v>1323</v>
      </c>
      <c r="D10379" s="269">
        <v>18.14</v>
      </c>
    </row>
    <row r="10380" spans="1:4">
      <c r="A10380" s="268">
        <v>1079</v>
      </c>
      <c r="B10380" s="267" t="s">
        <v>10690</v>
      </c>
      <c r="C10380" s="268" t="s">
        <v>1323</v>
      </c>
      <c r="D10380" s="269">
        <v>18.75</v>
      </c>
    </row>
    <row r="10381" spans="1:4">
      <c r="A10381" s="268">
        <v>39374</v>
      </c>
      <c r="B10381" s="267" t="s">
        <v>10691</v>
      </c>
      <c r="C10381" s="268" t="s">
        <v>1323</v>
      </c>
      <c r="D10381" s="269">
        <v>92.25</v>
      </c>
    </row>
    <row r="10382" spans="1:4">
      <c r="A10382" s="268">
        <v>1082</v>
      </c>
      <c r="B10382" s="267" t="s">
        <v>10692</v>
      </c>
      <c r="C10382" s="268" t="s">
        <v>1323</v>
      </c>
      <c r="D10382" s="269">
        <v>117.87</v>
      </c>
    </row>
    <row r="10383" spans="1:4">
      <c r="A10383" s="268">
        <v>12316</v>
      </c>
      <c r="B10383" s="267" t="s">
        <v>10693</v>
      </c>
      <c r="C10383" s="268" t="s">
        <v>1323</v>
      </c>
      <c r="D10383" s="269">
        <v>54.02</v>
      </c>
    </row>
    <row r="10384" spans="1:4">
      <c r="A10384" s="268">
        <v>12317</v>
      </c>
      <c r="B10384" s="267" t="s">
        <v>10694</v>
      </c>
      <c r="C10384" s="268" t="s">
        <v>1323</v>
      </c>
      <c r="D10384" s="269">
        <v>64.42</v>
      </c>
    </row>
    <row r="10385" spans="1:4">
      <c r="A10385" s="268">
        <v>12318</v>
      </c>
      <c r="B10385" s="267" t="s">
        <v>10695</v>
      </c>
      <c r="C10385" s="268" t="s">
        <v>1323</v>
      </c>
      <c r="D10385" s="269">
        <v>74.22</v>
      </c>
    </row>
    <row r="10386" spans="1:4">
      <c r="A10386" s="268">
        <v>5104</v>
      </c>
      <c r="B10386" s="267" t="s">
        <v>10696</v>
      </c>
      <c r="C10386" s="268" t="s">
        <v>1320</v>
      </c>
      <c r="D10386" s="269">
        <v>35.75</v>
      </c>
    </row>
    <row r="10387" spans="1:4">
      <c r="A10387" s="268">
        <v>26023</v>
      </c>
      <c r="B10387" s="267" t="s">
        <v>10697</v>
      </c>
      <c r="C10387" s="268" t="s">
        <v>1323</v>
      </c>
      <c r="D10387" s="269">
        <v>62.4</v>
      </c>
    </row>
    <row r="10388" spans="1:4">
      <c r="A10388" s="268">
        <v>2710</v>
      </c>
      <c r="B10388" s="267" t="s">
        <v>10698</v>
      </c>
      <c r="C10388" s="268" t="s">
        <v>1323</v>
      </c>
      <c r="D10388" s="269">
        <v>49.83</v>
      </c>
    </row>
    <row r="10389" spans="1:4">
      <c r="A10389" s="268">
        <v>14575</v>
      </c>
      <c r="B10389" s="267" t="s">
        <v>10699</v>
      </c>
      <c r="C10389" s="268" t="s">
        <v>1323</v>
      </c>
      <c r="D10389" s="270">
        <v>3273990.43</v>
      </c>
    </row>
    <row r="10390" spans="1:4">
      <c r="A10390" s="268">
        <v>20034</v>
      </c>
      <c r="B10390" s="267" t="s">
        <v>10700</v>
      </c>
      <c r="C10390" s="268" t="s">
        <v>1323</v>
      </c>
      <c r="D10390" s="269">
        <v>61.33</v>
      </c>
    </row>
    <row r="10391" spans="1:4">
      <c r="A10391" s="268">
        <v>20036</v>
      </c>
      <c r="B10391" s="267" t="s">
        <v>10701</v>
      </c>
      <c r="C10391" s="268" t="s">
        <v>1323</v>
      </c>
      <c r="D10391" s="269">
        <v>117.98</v>
      </c>
    </row>
    <row r="10392" spans="1:4">
      <c r="A10392" s="268">
        <v>20037</v>
      </c>
      <c r="B10392" s="267" t="s">
        <v>10702</v>
      </c>
      <c r="C10392" s="268" t="s">
        <v>1323</v>
      </c>
      <c r="D10392" s="269">
        <v>222.54</v>
      </c>
    </row>
    <row r="10393" spans="1:4">
      <c r="A10393" s="268">
        <v>20043</v>
      </c>
      <c r="B10393" s="267" t="s">
        <v>10703</v>
      </c>
      <c r="C10393" s="268" t="s">
        <v>1323</v>
      </c>
      <c r="D10393" s="269">
        <v>4.22</v>
      </c>
    </row>
    <row r="10394" spans="1:4">
      <c r="A10394" s="268">
        <v>20044</v>
      </c>
      <c r="B10394" s="267" t="s">
        <v>10704</v>
      </c>
      <c r="C10394" s="268" t="s">
        <v>1323</v>
      </c>
      <c r="D10394" s="269">
        <v>4.93</v>
      </c>
    </row>
    <row r="10395" spans="1:4">
      <c r="A10395" s="268">
        <v>20042</v>
      </c>
      <c r="B10395" s="267" t="s">
        <v>10705</v>
      </c>
      <c r="C10395" s="268" t="s">
        <v>1323</v>
      </c>
      <c r="D10395" s="269">
        <v>3.57</v>
      </c>
    </row>
    <row r="10396" spans="1:4">
      <c r="A10396" s="268">
        <v>20046</v>
      </c>
      <c r="B10396" s="267" t="s">
        <v>10706</v>
      </c>
      <c r="C10396" s="268" t="s">
        <v>1323</v>
      </c>
      <c r="D10396" s="269">
        <v>10.46</v>
      </c>
    </row>
    <row r="10397" spans="1:4">
      <c r="A10397" s="268">
        <v>20047</v>
      </c>
      <c r="B10397" s="267" t="s">
        <v>10707</v>
      </c>
      <c r="C10397" s="268" t="s">
        <v>1323</v>
      </c>
      <c r="D10397" s="269">
        <v>28.58</v>
      </c>
    </row>
    <row r="10398" spans="1:4">
      <c r="A10398" s="268">
        <v>20045</v>
      </c>
      <c r="B10398" s="267" t="s">
        <v>10708</v>
      </c>
      <c r="C10398" s="268" t="s">
        <v>1323</v>
      </c>
      <c r="D10398" s="269">
        <v>4.3</v>
      </c>
    </row>
    <row r="10399" spans="1:4">
      <c r="A10399" s="268">
        <v>20972</v>
      </c>
      <c r="B10399" s="267" t="s">
        <v>10709</v>
      </c>
      <c r="C10399" s="268" t="s">
        <v>1323</v>
      </c>
      <c r="D10399" s="269">
        <v>92.02</v>
      </c>
    </row>
    <row r="10400" spans="1:4">
      <c r="A10400" s="268">
        <v>20032</v>
      </c>
      <c r="B10400" s="267" t="s">
        <v>10710</v>
      </c>
      <c r="C10400" s="268" t="s">
        <v>1323</v>
      </c>
      <c r="D10400" s="269">
        <v>51.19</v>
      </c>
    </row>
    <row r="10401" spans="1:4">
      <c r="A10401" s="268">
        <v>11321</v>
      </c>
      <c r="B10401" s="267" t="s">
        <v>10711</v>
      </c>
      <c r="C10401" s="268" t="s">
        <v>1323</v>
      </c>
      <c r="D10401" s="269">
        <v>23.34</v>
      </c>
    </row>
    <row r="10402" spans="1:4">
      <c r="A10402" s="268">
        <v>11323</v>
      </c>
      <c r="B10402" s="267" t="s">
        <v>10712</v>
      </c>
      <c r="C10402" s="268" t="s">
        <v>1323</v>
      </c>
      <c r="D10402" s="269">
        <v>26.84</v>
      </c>
    </row>
    <row r="10403" spans="1:4">
      <c r="A10403" s="268">
        <v>20327</v>
      </c>
      <c r="B10403" s="267" t="s">
        <v>10713</v>
      </c>
      <c r="C10403" s="268" t="s">
        <v>1323</v>
      </c>
      <c r="D10403" s="269">
        <v>15.23</v>
      </c>
    </row>
    <row r="10404" spans="1:4">
      <c r="A10404" s="268">
        <v>25966</v>
      </c>
      <c r="B10404" s="267" t="s">
        <v>10714</v>
      </c>
      <c r="C10404" s="268" t="s">
        <v>1322</v>
      </c>
      <c r="D10404" s="269">
        <v>15.26</v>
      </c>
    </row>
    <row r="10405" spans="1:4">
      <c r="A10405" s="268">
        <v>13390</v>
      </c>
      <c r="B10405" s="267" t="s">
        <v>10715</v>
      </c>
      <c r="C10405" s="268" t="s">
        <v>1323</v>
      </c>
      <c r="D10405" s="269">
        <v>68.180000000000007</v>
      </c>
    </row>
    <row r="10406" spans="1:4">
      <c r="A10406" s="268">
        <v>6034</v>
      </c>
      <c r="B10406" s="267" t="s">
        <v>10716</v>
      </c>
      <c r="C10406" s="268" t="s">
        <v>1323</v>
      </c>
      <c r="D10406" s="269">
        <v>3.68</v>
      </c>
    </row>
    <row r="10407" spans="1:4">
      <c r="A10407" s="268">
        <v>6036</v>
      </c>
      <c r="B10407" s="267" t="s">
        <v>10717</v>
      </c>
      <c r="C10407" s="268" t="s">
        <v>1323</v>
      </c>
      <c r="D10407" s="269">
        <v>5.0199999999999996</v>
      </c>
    </row>
    <row r="10408" spans="1:4">
      <c r="A10408" s="268">
        <v>6031</v>
      </c>
      <c r="B10408" s="267" t="s">
        <v>10718</v>
      </c>
      <c r="C10408" s="268" t="s">
        <v>1323</v>
      </c>
      <c r="D10408" s="269">
        <v>5.9</v>
      </c>
    </row>
    <row r="10409" spans="1:4">
      <c r="A10409" s="268">
        <v>6029</v>
      </c>
      <c r="B10409" s="267" t="s">
        <v>10719</v>
      </c>
      <c r="C10409" s="268" t="s">
        <v>1323</v>
      </c>
      <c r="D10409" s="269">
        <v>5.96</v>
      </c>
    </row>
    <row r="10410" spans="1:4">
      <c r="A10410" s="268">
        <v>6033</v>
      </c>
      <c r="B10410" s="267" t="s">
        <v>10720</v>
      </c>
      <c r="C10410" s="268" t="s">
        <v>1323</v>
      </c>
      <c r="D10410" s="269">
        <v>7.85</v>
      </c>
    </row>
    <row r="10411" spans="1:4">
      <c r="A10411" s="268">
        <v>11672</v>
      </c>
      <c r="B10411" s="267" t="s">
        <v>10721</v>
      </c>
      <c r="C10411" s="268" t="s">
        <v>1323</v>
      </c>
      <c r="D10411" s="269">
        <v>17.09</v>
      </c>
    </row>
    <row r="10412" spans="1:4">
      <c r="A10412" s="268">
        <v>11669</v>
      </c>
      <c r="B10412" s="267" t="s">
        <v>10722</v>
      </c>
      <c r="C10412" s="268" t="s">
        <v>1323</v>
      </c>
      <c r="D10412" s="269">
        <v>16.28</v>
      </c>
    </row>
    <row r="10413" spans="1:4">
      <c r="A10413" s="268">
        <v>11670</v>
      </c>
      <c r="B10413" s="267" t="s">
        <v>10723</v>
      </c>
      <c r="C10413" s="268" t="s">
        <v>1323</v>
      </c>
      <c r="D10413" s="269">
        <v>6.23</v>
      </c>
    </row>
    <row r="10414" spans="1:4">
      <c r="A10414" s="268">
        <v>20055</v>
      </c>
      <c r="B10414" s="267" t="s">
        <v>10724</v>
      </c>
      <c r="C10414" s="268" t="s">
        <v>1323</v>
      </c>
      <c r="D10414" s="269">
        <v>12.19</v>
      </c>
    </row>
    <row r="10415" spans="1:4">
      <c r="A10415" s="268">
        <v>11671</v>
      </c>
      <c r="B10415" s="267" t="s">
        <v>10725</v>
      </c>
      <c r="C10415" s="268" t="s">
        <v>1323</v>
      </c>
      <c r="D10415" s="269">
        <v>26.16</v>
      </c>
    </row>
    <row r="10416" spans="1:4">
      <c r="A10416" s="268">
        <v>6032</v>
      </c>
      <c r="B10416" s="267" t="s">
        <v>10726</v>
      </c>
      <c r="C10416" s="268" t="s">
        <v>1323</v>
      </c>
      <c r="D10416" s="269">
        <v>7.47</v>
      </c>
    </row>
    <row r="10417" spans="1:4">
      <c r="A10417" s="268">
        <v>11673</v>
      </c>
      <c r="B10417" s="267" t="s">
        <v>10727</v>
      </c>
      <c r="C10417" s="268" t="s">
        <v>1323</v>
      </c>
      <c r="D10417" s="269">
        <v>5.88</v>
      </c>
    </row>
    <row r="10418" spans="1:4">
      <c r="A10418" s="268">
        <v>11674</v>
      </c>
      <c r="B10418" s="267" t="s">
        <v>10728</v>
      </c>
      <c r="C10418" s="268" t="s">
        <v>1323</v>
      </c>
      <c r="D10418" s="269">
        <v>7.57</v>
      </c>
    </row>
    <row r="10419" spans="1:4">
      <c r="A10419" s="268">
        <v>11675</v>
      </c>
      <c r="B10419" s="267" t="s">
        <v>10729</v>
      </c>
      <c r="C10419" s="268" t="s">
        <v>1323</v>
      </c>
      <c r="D10419" s="269">
        <v>12.03</v>
      </c>
    </row>
    <row r="10420" spans="1:4">
      <c r="A10420" s="268">
        <v>11676</v>
      </c>
      <c r="B10420" s="267" t="s">
        <v>10730</v>
      </c>
      <c r="C10420" s="268" t="s">
        <v>1323</v>
      </c>
      <c r="D10420" s="269">
        <v>16.09</v>
      </c>
    </row>
    <row r="10421" spans="1:4">
      <c r="A10421" s="268">
        <v>11677</v>
      </c>
      <c r="B10421" s="267" t="s">
        <v>10731</v>
      </c>
      <c r="C10421" s="268" t="s">
        <v>1323</v>
      </c>
      <c r="D10421" s="269">
        <v>16.61</v>
      </c>
    </row>
    <row r="10422" spans="1:4">
      <c r="A10422" s="268">
        <v>11678</v>
      </c>
      <c r="B10422" s="267" t="s">
        <v>10732</v>
      </c>
      <c r="C10422" s="268" t="s">
        <v>1323</v>
      </c>
      <c r="D10422" s="269">
        <v>30.43</v>
      </c>
    </row>
    <row r="10423" spans="1:4">
      <c r="A10423" s="268">
        <v>6038</v>
      </c>
      <c r="B10423" s="267" t="s">
        <v>10733</v>
      </c>
      <c r="C10423" s="268" t="s">
        <v>1323</v>
      </c>
      <c r="D10423" s="269">
        <v>1.93</v>
      </c>
    </row>
    <row r="10424" spans="1:4">
      <c r="A10424" s="268">
        <v>11718</v>
      </c>
      <c r="B10424" s="267" t="s">
        <v>10734</v>
      </c>
      <c r="C10424" s="268" t="s">
        <v>1323</v>
      </c>
      <c r="D10424" s="269">
        <v>5.5</v>
      </c>
    </row>
    <row r="10425" spans="1:4">
      <c r="A10425" s="268">
        <v>6037</v>
      </c>
      <c r="B10425" s="267" t="s">
        <v>10735</v>
      </c>
      <c r="C10425" s="268" t="s">
        <v>1323</v>
      </c>
      <c r="D10425" s="269">
        <v>4.01</v>
      </c>
    </row>
    <row r="10426" spans="1:4">
      <c r="A10426" s="268">
        <v>11719</v>
      </c>
      <c r="B10426" s="267" t="s">
        <v>10736</v>
      </c>
      <c r="C10426" s="268" t="s">
        <v>1323</v>
      </c>
      <c r="D10426" s="269">
        <v>4.46</v>
      </c>
    </row>
    <row r="10427" spans="1:4">
      <c r="A10427" s="268">
        <v>6019</v>
      </c>
      <c r="B10427" s="267" t="s">
        <v>10737</v>
      </c>
      <c r="C10427" s="268" t="s">
        <v>1323</v>
      </c>
      <c r="D10427" s="269">
        <v>24.9</v>
      </c>
    </row>
    <row r="10428" spans="1:4">
      <c r="A10428" s="268">
        <v>6010</v>
      </c>
      <c r="B10428" s="267" t="s">
        <v>10738</v>
      </c>
      <c r="C10428" s="268" t="s">
        <v>1323</v>
      </c>
      <c r="D10428" s="269">
        <v>42.85</v>
      </c>
    </row>
    <row r="10429" spans="1:4">
      <c r="A10429" s="268">
        <v>6017</v>
      </c>
      <c r="B10429" s="267" t="s">
        <v>10739</v>
      </c>
      <c r="C10429" s="268" t="s">
        <v>1323</v>
      </c>
      <c r="D10429" s="269">
        <v>33.94</v>
      </c>
    </row>
    <row r="10430" spans="1:4">
      <c r="A10430" s="268">
        <v>6020</v>
      </c>
      <c r="B10430" s="267" t="s">
        <v>10740</v>
      </c>
      <c r="C10430" s="268" t="s">
        <v>1323</v>
      </c>
      <c r="D10430" s="269">
        <v>14.95</v>
      </c>
    </row>
    <row r="10431" spans="1:4">
      <c r="A10431" s="268">
        <v>6028</v>
      </c>
      <c r="B10431" s="267" t="s">
        <v>10741</v>
      </c>
      <c r="C10431" s="268" t="s">
        <v>1323</v>
      </c>
      <c r="D10431" s="269">
        <v>59.68</v>
      </c>
    </row>
    <row r="10432" spans="1:4">
      <c r="A10432" s="268">
        <v>6011</v>
      </c>
      <c r="B10432" s="267" t="s">
        <v>10742</v>
      </c>
      <c r="C10432" s="268" t="s">
        <v>1323</v>
      </c>
      <c r="D10432" s="269">
        <v>123.78</v>
      </c>
    </row>
    <row r="10433" spans="1:4">
      <c r="A10433" s="268">
        <v>6012</v>
      </c>
      <c r="B10433" s="267" t="s">
        <v>10743</v>
      </c>
      <c r="C10433" s="268" t="s">
        <v>1323</v>
      </c>
      <c r="D10433" s="269">
        <v>149.85</v>
      </c>
    </row>
    <row r="10434" spans="1:4">
      <c r="A10434" s="268">
        <v>6016</v>
      </c>
      <c r="B10434" s="267" t="s">
        <v>10744</v>
      </c>
      <c r="C10434" s="268" t="s">
        <v>1323</v>
      </c>
      <c r="D10434" s="269">
        <v>15.77</v>
      </c>
    </row>
    <row r="10435" spans="1:4">
      <c r="A10435" s="268">
        <v>6027</v>
      </c>
      <c r="B10435" s="267" t="s">
        <v>10745</v>
      </c>
      <c r="C10435" s="268" t="s">
        <v>1323</v>
      </c>
      <c r="D10435" s="269">
        <v>312.24</v>
      </c>
    </row>
    <row r="10436" spans="1:4">
      <c r="A10436" s="268">
        <v>6013</v>
      </c>
      <c r="B10436" s="267" t="s">
        <v>10746</v>
      </c>
      <c r="C10436" s="268" t="s">
        <v>1323</v>
      </c>
      <c r="D10436" s="269">
        <v>47.11</v>
      </c>
    </row>
    <row r="10437" spans="1:4">
      <c r="A10437" s="268">
        <v>6015</v>
      </c>
      <c r="B10437" s="267" t="s">
        <v>10747</v>
      </c>
      <c r="C10437" s="268" t="s">
        <v>1323</v>
      </c>
      <c r="D10437" s="269">
        <v>68.510000000000005</v>
      </c>
    </row>
    <row r="10438" spans="1:4">
      <c r="A10438" s="268">
        <v>6014</v>
      </c>
      <c r="B10438" s="267" t="s">
        <v>10748</v>
      </c>
      <c r="C10438" s="268" t="s">
        <v>1323</v>
      </c>
      <c r="D10438" s="269">
        <v>65.510000000000005</v>
      </c>
    </row>
    <row r="10439" spans="1:4">
      <c r="A10439" s="268">
        <v>6006</v>
      </c>
      <c r="B10439" s="267" t="s">
        <v>10749</v>
      </c>
      <c r="C10439" s="268" t="s">
        <v>1323</v>
      </c>
      <c r="D10439" s="269">
        <v>34.119999999999997</v>
      </c>
    </row>
    <row r="10440" spans="1:4">
      <c r="A10440" s="268">
        <v>6005</v>
      </c>
      <c r="B10440" s="267" t="s">
        <v>10750</v>
      </c>
      <c r="C10440" s="268" t="s">
        <v>1323</v>
      </c>
      <c r="D10440" s="269">
        <v>38.49</v>
      </c>
    </row>
    <row r="10441" spans="1:4">
      <c r="A10441" s="268">
        <v>11756</v>
      </c>
      <c r="B10441" s="267" t="s">
        <v>10751</v>
      </c>
      <c r="C10441" s="268" t="s">
        <v>1323</v>
      </c>
      <c r="D10441" s="269">
        <v>18.38</v>
      </c>
    </row>
    <row r="10442" spans="1:4">
      <c r="A10442" s="268">
        <v>10904</v>
      </c>
      <c r="B10442" s="267" t="s">
        <v>10752</v>
      </c>
      <c r="C10442" s="268" t="s">
        <v>1323</v>
      </c>
      <c r="D10442" s="269">
        <v>128.83000000000001</v>
      </c>
    </row>
    <row r="10443" spans="1:4">
      <c r="A10443" s="268">
        <v>11752</v>
      </c>
      <c r="B10443" s="267" t="s">
        <v>10753</v>
      </c>
      <c r="C10443" s="268" t="s">
        <v>1323</v>
      </c>
      <c r="D10443" s="269">
        <v>10.6</v>
      </c>
    </row>
    <row r="10444" spans="1:4">
      <c r="A10444" s="268">
        <v>11753</v>
      </c>
      <c r="B10444" s="267" t="s">
        <v>10754</v>
      </c>
      <c r="C10444" s="268" t="s">
        <v>1323</v>
      </c>
      <c r="D10444" s="269">
        <v>12.65</v>
      </c>
    </row>
    <row r="10445" spans="1:4">
      <c r="A10445" s="268">
        <v>6021</v>
      </c>
      <c r="B10445" s="267" t="s">
        <v>10755</v>
      </c>
      <c r="C10445" s="268" t="s">
        <v>1323</v>
      </c>
      <c r="D10445" s="269">
        <v>35.119999999999997</v>
      </c>
    </row>
    <row r="10446" spans="1:4">
      <c r="A10446" s="268">
        <v>6024</v>
      </c>
      <c r="B10446" s="267" t="s">
        <v>10756</v>
      </c>
      <c r="C10446" s="268" t="s">
        <v>1323</v>
      </c>
      <c r="D10446" s="269">
        <v>36.299999999999997</v>
      </c>
    </row>
    <row r="10447" spans="1:4">
      <c r="A10447" s="268">
        <v>38379</v>
      </c>
      <c r="B10447" s="267" t="s">
        <v>10757</v>
      </c>
      <c r="C10447" s="268" t="s">
        <v>1327</v>
      </c>
      <c r="D10447" s="269">
        <v>27.97</v>
      </c>
    </row>
    <row r="10448" spans="1:4">
      <c r="A10448" s="268">
        <v>13897</v>
      </c>
      <c r="B10448" s="267" t="s">
        <v>10758</v>
      </c>
      <c r="C10448" s="268" t="s">
        <v>1323</v>
      </c>
      <c r="D10448" s="270">
        <v>5788.07</v>
      </c>
    </row>
    <row r="10449" spans="1:4">
      <c r="A10449" s="268">
        <v>10640</v>
      </c>
      <c r="B10449" s="267" t="s">
        <v>10759</v>
      </c>
      <c r="C10449" s="268" t="s">
        <v>1323</v>
      </c>
      <c r="D10449" s="270">
        <v>12535.76</v>
      </c>
    </row>
    <row r="10450" spans="1:4">
      <c r="A10450" s="268">
        <v>11086</v>
      </c>
      <c r="B10450" s="267" t="s">
        <v>10760</v>
      </c>
      <c r="C10450" s="268" t="s">
        <v>1321</v>
      </c>
      <c r="D10450" s="269">
        <v>59.6</v>
      </c>
    </row>
    <row r="10451" spans="1:4">
      <c r="A10451" s="268">
        <v>34356</v>
      </c>
      <c r="B10451" s="267" t="s">
        <v>10761</v>
      </c>
      <c r="C10451" s="268" t="s">
        <v>1320</v>
      </c>
      <c r="D10451" s="269">
        <v>3.21</v>
      </c>
    </row>
    <row r="10452" spans="1:4">
      <c r="A10452" s="268">
        <v>34357</v>
      </c>
      <c r="B10452" s="267" t="s">
        <v>10762</v>
      </c>
      <c r="C10452" s="268" t="s">
        <v>1320</v>
      </c>
      <c r="D10452" s="269">
        <v>3.56</v>
      </c>
    </row>
    <row r="10453" spans="1:4">
      <c r="A10453" s="268">
        <v>37329</v>
      </c>
      <c r="B10453" s="267" t="s">
        <v>10763</v>
      </c>
      <c r="C10453" s="268" t="s">
        <v>1320</v>
      </c>
      <c r="D10453" s="269">
        <v>49.62</v>
      </c>
    </row>
    <row r="10454" spans="1:4">
      <c r="A10454" s="268">
        <v>37398</v>
      </c>
      <c r="B10454" s="267" t="s">
        <v>10764</v>
      </c>
      <c r="C10454" s="268" t="s">
        <v>1320</v>
      </c>
      <c r="D10454" s="269">
        <v>63.5</v>
      </c>
    </row>
    <row r="10455" spans="1:4">
      <c r="A10455" s="268">
        <v>2510</v>
      </c>
      <c r="B10455" s="267" t="s">
        <v>10765</v>
      </c>
      <c r="C10455" s="268" t="s">
        <v>1323</v>
      </c>
      <c r="D10455" s="269">
        <v>17.07</v>
      </c>
    </row>
    <row r="10456" spans="1:4">
      <c r="A10456" s="268">
        <v>12359</v>
      </c>
      <c r="B10456" s="267" t="s">
        <v>10766</v>
      </c>
      <c r="C10456" s="268" t="s">
        <v>1323</v>
      </c>
      <c r="D10456" s="269">
        <v>102.53</v>
      </c>
    </row>
    <row r="10457" spans="1:4">
      <c r="A10457" s="268">
        <v>5320</v>
      </c>
      <c r="B10457" s="267" t="s">
        <v>10767</v>
      </c>
      <c r="C10457" s="268" t="s">
        <v>1322</v>
      </c>
      <c r="D10457" s="269">
        <v>30.52</v>
      </c>
    </row>
    <row r="10458" spans="1:4">
      <c r="A10458" s="268">
        <v>7353</v>
      </c>
      <c r="B10458" s="267" t="s">
        <v>10768</v>
      </c>
      <c r="C10458" s="268" t="s">
        <v>1322</v>
      </c>
      <c r="D10458" s="269">
        <v>21.08</v>
      </c>
    </row>
    <row r="10459" spans="1:4">
      <c r="A10459" s="268">
        <v>36144</v>
      </c>
      <c r="B10459" s="267" t="s">
        <v>10769</v>
      </c>
      <c r="C10459" s="268" t="s">
        <v>1323</v>
      </c>
      <c r="D10459" s="269">
        <v>1.26</v>
      </c>
    </row>
    <row r="10460" spans="1:4">
      <c r="A10460" s="268">
        <v>10518</v>
      </c>
      <c r="B10460" s="267" t="s">
        <v>10770</v>
      </c>
      <c r="C10460" s="268" t="s">
        <v>1323</v>
      </c>
      <c r="D10460" s="269">
        <v>55.58</v>
      </c>
    </row>
    <row r="10461" spans="1:4">
      <c r="A10461" s="268">
        <v>36530</v>
      </c>
      <c r="B10461" s="267" t="s">
        <v>10771</v>
      </c>
      <c r="C10461" s="268" t="s">
        <v>1323</v>
      </c>
      <c r="D10461" s="270">
        <v>216658.53</v>
      </c>
    </row>
    <row r="10462" spans="1:4">
      <c r="A10462" s="268">
        <v>6046</v>
      </c>
      <c r="B10462" s="267" t="s">
        <v>10772</v>
      </c>
      <c r="C10462" s="268" t="s">
        <v>1323</v>
      </c>
      <c r="D10462" s="270">
        <v>235000</v>
      </c>
    </row>
    <row r="10463" spans="1:4">
      <c r="A10463" s="268">
        <v>36531</v>
      </c>
      <c r="B10463" s="267" t="s">
        <v>10773</v>
      </c>
      <c r="C10463" s="268" t="s">
        <v>1323</v>
      </c>
      <c r="D10463" s="270">
        <v>243597.54</v>
      </c>
    </row>
    <row r="10464" spans="1:4">
      <c r="A10464" s="268">
        <v>34684</v>
      </c>
      <c r="B10464" s="267" t="s">
        <v>10774</v>
      </c>
      <c r="C10464" s="268" t="s">
        <v>1328</v>
      </c>
      <c r="D10464" s="269">
        <v>189.21</v>
      </c>
    </row>
    <row r="10465" spans="1:4">
      <c r="A10465" s="268">
        <v>34683</v>
      </c>
      <c r="B10465" s="267" t="s">
        <v>10775</v>
      </c>
      <c r="C10465" s="268" t="s">
        <v>1328</v>
      </c>
      <c r="D10465" s="269">
        <v>118.26</v>
      </c>
    </row>
    <row r="10466" spans="1:4">
      <c r="A10466" s="268">
        <v>533</v>
      </c>
      <c r="B10466" s="267" t="s">
        <v>10776</v>
      </c>
      <c r="C10466" s="268" t="s">
        <v>1328</v>
      </c>
      <c r="D10466" s="269">
        <v>11.74</v>
      </c>
    </row>
    <row r="10467" spans="1:4">
      <c r="A10467" s="268">
        <v>10515</v>
      </c>
      <c r="B10467" s="267" t="s">
        <v>10777</v>
      </c>
      <c r="C10467" s="268" t="s">
        <v>1328</v>
      </c>
      <c r="D10467" s="269">
        <v>30.27</v>
      </c>
    </row>
    <row r="10468" spans="1:4">
      <c r="A10468" s="268">
        <v>536</v>
      </c>
      <c r="B10468" s="267" t="s">
        <v>10778</v>
      </c>
      <c r="C10468" s="268" t="s">
        <v>1328</v>
      </c>
      <c r="D10468" s="269">
        <v>19.89</v>
      </c>
    </row>
    <row r="10469" spans="1:4">
      <c r="A10469" s="268">
        <v>153</v>
      </c>
      <c r="B10469" s="267" t="s">
        <v>10779</v>
      </c>
      <c r="C10469" s="268" t="s">
        <v>1322</v>
      </c>
      <c r="D10469" s="269">
        <v>86.16</v>
      </c>
    </row>
    <row r="10470" spans="1:4">
      <c r="A10470" s="268">
        <v>34682</v>
      </c>
      <c r="B10470" s="267" t="s">
        <v>10780</v>
      </c>
      <c r="C10470" s="268" t="s">
        <v>1328</v>
      </c>
      <c r="D10470" s="269">
        <v>90.43</v>
      </c>
    </row>
    <row r="10471" spans="1:4">
      <c r="A10471" s="268">
        <v>20205</v>
      </c>
      <c r="B10471" s="267" t="s">
        <v>10781</v>
      </c>
      <c r="C10471" s="268" t="s">
        <v>1327</v>
      </c>
      <c r="D10471" s="269">
        <v>1.33</v>
      </c>
    </row>
    <row r="10472" spans="1:4">
      <c r="A10472" s="268">
        <v>4412</v>
      </c>
      <c r="B10472" s="267" t="s">
        <v>12531</v>
      </c>
      <c r="C10472" s="268" t="s">
        <v>1327</v>
      </c>
      <c r="D10472" s="269">
        <v>0.84</v>
      </c>
    </row>
    <row r="10473" spans="1:4">
      <c r="A10473" s="268">
        <v>4408</v>
      </c>
      <c r="B10473" s="267" t="s">
        <v>10782</v>
      </c>
      <c r="C10473" s="268" t="s">
        <v>1327</v>
      </c>
      <c r="D10473" s="269">
        <v>1.1399999999999999</v>
      </c>
    </row>
    <row r="10474" spans="1:4">
      <c r="A10474" s="268">
        <v>4505</v>
      </c>
      <c r="B10474" s="267" t="s">
        <v>12532</v>
      </c>
      <c r="C10474" s="268" t="s">
        <v>1327</v>
      </c>
      <c r="D10474" s="269">
        <v>2.23</v>
      </c>
    </row>
    <row r="10475" spans="1:4">
      <c r="A10475" s="268">
        <v>10559</v>
      </c>
      <c r="B10475" s="267" t="s">
        <v>10783</v>
      </c>
      <c r="C10475" s="268" t="s">
        <v>1323</v>
      </c>
      <c r="D10475" s="270">
        <v>2100.35</v>
      </c>
    </row>
    <row r="10476" spans="1:4">
      <c r="A10476" s="268">
        <v>10664</v>
      </c>
      <c r="B10476" s="267" t="s">
        <v>10784</v>
      </c>
      <c r="C10476" s="268" t="s">
        <v>1323</v>
      </c>
      <c r="D10476" s="270">
        <v>5708.3</v>
      </c>
    </row>
    <row r="10477" spans="1:4">
      <c r="A10477" s="268">
        <v>36250</v>
      </c>
      <c r="B10477" s="267" t="s">
        <v>10785</v>
      </c>
      <c r="C10477" s="268" t="s">
        <v>1327</v>
      </c>
      <c r="D10477" s="269">
        <v>2.42</v>
      </c>
    </row>
    <row r="10478" spans="1:4">
      <c r="A10478" s="268">
        <v>10857</v>
      </c>
      <c r="B10478" s="267" t="s">
        <v>10786</v>
      </c>
      <c r="C10478" s="268" t="s">
        <v>1327</v>
      </c>
      <c r="D10478" s="269">
        <v>10.63</v>
      </c>
    </row>
    <row r="10479" spans="1:4">
      <c r="A10479" s="268">
        <v>4803</v>
      </c>
      <c r="B10479" s="267" t="s">
        <v>10787</v>
      </c>
      <c r="C10479" s="268" t="s">
        <v>1327</v>
      </c>
      <c r="D10479" s="269">
        <v>20.56</v>
      </c>
    </row>
    <row r="10480" spans="1:4">
      <c r="A10480" s="268">
        <v>6186</v>
      </c>
      <c r="B10480" s="267" t="s">
        <v>10788</v>
      </c>
      <c r="C10480" s="268" t="s">
        <v>1327</v>
      </c>
      <c r="D10480" s="269">
        <v>10</v>
      </c>
    </row>
    <row r="10481" spans="1:4">
      <c r="A10481" s="268">
        <v>4829</v>
      </c>
      <c r="B10481" s="267" t="s">
        <v>10789</v>
      </c>
      <c r="C10481" s="268" t="s">
        <v>1327</v>
      </c>
      <c r="D10481" s="269">
        <v>32.74</v>
      </c>
    </row>
    <row r="10482" spans="1:4">
      <c r="A10482" s="268">
        <v>39829</v>
      </c>
      <c r="B10482" s="267" t="s">
        <v>10790</v>
      </c>
      <c r="C10482" s="268" t="s">
        <v>1327</v>
      </c>
      <c r="D10482" s="269">
        <v>19.12</v>
      </c>
    </row>
    <row r="10483" spans="1:4">
      <c r="A10483" s="268">
        <v>20231</v>
      </c>
      <c r="B10483" s="267" t="s">
        <v>10791</v>
      </c>
      <c r="C10483" s="268" t="s">
        <v>1327</v>
      </c>
      <c r="D10483" s="269">
        <v>41.67</v>
      </c>
    </row>
    <row r="10484" spans="1:4">
      <c r="A10484" s="268">
        <v>4804</v>
      </c>
      <c r="B10484" s="267" t="s">
        <v>10792</v>
      </c>
      <c r="C10484" s="268" t="s">
        <v>1327</v>
      </c>
      <c r="D10484" s="269">
        <v>15.78</v>
      </c>
    </row>
    <row r="10485" spans="1:4">
      <c r="A10485" s="268">
        <v>34680</v>
      </c>
      <c r="B10485" s="267" t="s">
        <v>10793</v>
      </c>
      <c r="C10485" s="268" t="s">
        <v>1327</v>
      </c>
      <c r="D10485" s="269">
        <v>27.82</v>
      </c>
    </row>
    <row r="10486" spans="1:4">
      <c r="A10486" s="268">
        <v>11573</v>
      </c>
      <c r="B10486" s="267" t="s">
        <v>10794</v>
      </c>
      <c r="C10486" s="268" t="s">
        <v>1323</v>
      </c>
      <c r="D10486" s="269">
        <v>6.36</v>
      </c>
    </row>
    <row r="10487" spans="1:4">
      <c r="A10487" s="268">
        <v>38401</v>
      </c>
      <c r="B10487" s="267" t="s">
        <v>10795</v>
      </c>
      <c r="C10487" s="268" t="s">
        <v>1323</v>
      </c>
      <c r="D10487" s="269">
        <v>10.36</v>
      </c>
    </row>
    <row r="10488" spans="1:4">
      <c r="A10488" s="268">
        <v>38179</v>
      </c>
      <c r="B10488" s="267" t="s">
        <v>10796</v>
      </c>
      <c r="C10488" s="268" t="s">
        <v>1323</v>
      </c>
      <c r="D10488" s="269">
        <v>27.91</v>
      </c>
    </row>
    <row r="10489" spans="1:4">
      <c r="A10489" s="268">
        <v>11575</v>
      </c>
      <c r="B10489" s="267" t="s">
        <v>10797</v>
      </c>
      <c r="C10489" s="268" t="s">
        <v>1323</v>
      </c>
      <c r="D10489" s="269">
        <v>30.12</v>
      </c>
    </row>
    <row r="10490" spans="1:4">
      <c r="A10490" s="268">
        <v>20256</v>
      </c>
      <c r="B10490" s="267" t="s">
        <v>10798</v>
      </c>
      <c r="C10490" s="268" t="s">
        <v>1323</v>
      </c>
      <c r="D10490" s="269">
        <v>0.34</v>
      </c>
    </row>
    <row r="10491" spans="1:4">
      <c r="A10491" s="268">
        <v>14511</v>
      </c>
      <c r="B10491" s="267" t="s">
        <v>10799</v>
      </c>
      <c r="C10491" s="268" t="s">
        <v>1323</v>
      </c>
      <c r="D10491" s="270">
        <v>460373.42</v>
      </c>
    </row>
    <row r="10492" spans="1:4">
      <c r="A10492" s="268">
        <v>10642</v>
      </c>
      <c r="B10492" s="267" t="s">
        <v>10800</v>
      </c>
      <c r="C10492" s="268" t="s">
        <v>1323</v>
      </c>
      <c r="D10492" s="270">
        <v>433694.12</v>
      </c>
    </row>
    <row r="10493" spans="1:4">
      <c r="A10493" s="268">
        <v>14489</v>
      </c>
      <c r="B10493" s="267" t="s">
        <v>10801</v>
      </c>
      <c r="C10493" s="268" t="s">
        <v>1323</v>
      </c>
      <c r="D10493" s="270">
        <v>384678.61</v>
      </c>
    </row>
    <row r="10494" spans="1:4">
      <c r="A10494" s="268">
        <v>14513</v>
      </c>
      <c r="B10494" s="267" t="s">
        <v>10802</v>
      </c>
      <c r="C10494" s="268" t="s">
        <v>1323</v>
      </c>
      <c r="D10494" s="270">
        <v>288518.09000000003</v>
      </c>
    </row>
    <row r="10495" spans="1:4">
      <c r="A10495" s="268">
        <v>13600</v>
      </c>
      <c r="B10495" s="267" t="s">
        <v>10803</v>
      </c>
      <c r="C10495" s="268" t="s">
        <v>1323</v>
      </c>
      <c r="D10495" s="270">
        <v>372269.58</v>
      </c>
    </row>
    <row r="10496" spans="1:4">
      <c r="A10496" s="268">
        <v>10646</v>
      </c>
      <c r="B10496" s="267" t="s">
        <v>10804</v>
      </c>
      <c r="C10496" s="268" t="s">
        <v>1323</v>
      </c>
      <c r="D10496" s="270">
        <v>277502.17</v>
      </c>
    </row>
    <row r="10497" spans="1:4">
      <c r="A10497" s="268">
        <v>6070</v>
      </c>
      <c r="B10497" s="267" t="s">
        <v>10805</v>
      </c>
      <c r="C10497" s="268" t="s">
        <v>1323</v>
      </c>
      <c r="D10497" s="270">
        <v>379172.56</v>
      </c>
    </row>
    <row r="10498" spans="1:4">
      <c r="A10498" s="268">
        <v>6069</v>
      </c>
      <c r="B10498" s="267" t="s">
        <v>10806</v>
      </c>
      <c r="C10498" s="268" t="s">
        <v>1323</v>
      </c>
      <c r="D10498" s="270">
        <v>83764.94</v>
      </c>
    </row>
    <row r="10499" spans="1:4">
      <c r="A10499" s="268">
        <v>14626</v>
      </c>
      <c r="B10499" s="267" t="s">
        <v>10807</v>
      </c>
      <c r="C10499" s="268" t="s">
        <v>1323</v>
      </c>
      <c r="D10499" s="270">
        <v>415107.24</v>
      </c>
    </row>
    <row r="10500" spans="1:4">
      <c r="A10500" s="268">
        <v>6067</v>
      </c>
      <c r="B10500" s="267" t="s">
        <v>10808</v>
      </c>
      <c r="C10500" s="268" t="s">
        <v>1323</v>
      </c>
      <c r="D10500" s="270">
        <v>340759.67</v>
      </c>
    </row>
    <row r="10501" spans="1:4">
      <c r="A10501" s="268">
        <v>38393</v>
      </c>
      <c r="B10501" s="267" t="s">
        <v>10809</v>
      </c>
      <c r="C10501" s="268" t="s">
        <v>1323</v>
      </c>
      <c r="D10501" s="269">
        <v>12</v>
      </c>
    </row>
    <row r="10502" spans="1:4">
      <c r="A10502" s="268">
        <v>38390</v>
      </c>
      <c r="B10502" s="267" t="s">
        <v>10810</v>
      </c>
      <c r="C10502" s="268" t="s">
        <v>1323</v>
      </c>
      <c r="D10502" s="269">
        <v>26.61</v>
      </c>
    </row>
    <row r="10503" spans="1:4">
      <c r="A10503" s="268">
        <v>36532</v>
      </c>
      <c r="B10503" s="267" t="s">
        <v>10811</v>
      </c>
      <c r="C10503" s="268" t="s">
        <v>1323</v>
      </c>
      <c r="D10503" s="270">
        <v>19596.45</v>
      </c>
    </row>
    <row r="10504" spans="1:4">
      <c r="A10504" s="268">
        <v>11578</v>
      </c>
      <c r="B10504" s="267" t="s">
        <v>10812</v>
      </c>
      <c r="C10504" s="268" t="s">
        <v>1323</v>
      </c>
      <c r="D10504" s="269">
        <v>9.67</v>
      </c>
    </row>
    <row r="10505" spans="1:4">
      <c r="A10505" s="268">
        <v>11577</v>
      </c>
      <c r="B10505" s="267" t="s">
        <v>10813</v>
      </c>
      <c r="C10505" s="268" t="s">
        <v>1323</v>
      </c>
      <c r="D10505" s="269">
        <v>9.23</v>
      </c>
    </row>
    <row r="10506" spans="1:4">
      <c r="A10506" s="268">
        <v>42432</v>
      </c>
      <c r="B10506" s="267" t="s">
        <v>12822</v>
      </c>
      <c r="C10506" s="268" t="s">
        <v>1323</v>
      </c>
      <c r="D10506" s="270">
        <v>1377.27</v>
      </c>
    </row>
    <row r="10507" spans="1:4">
      <c r="A10507" s="268">
        <v>42437</v>
      </c>
      <c r="B10507" s="267" t="s">
        <v>12823</v>
      </c>
      <c r="C10507" s="268" t="s">
        <v>1323</v>
      </c>
      <c r="D10507" s="270">
        <v>1047.0899999999999</v>
      </c>
    </row>
    <row r="10508" spans="1:4">
      <c r="A10508" s="268">
        <v>1116</v>
      </c>
      <c r="B10508" s="267" t="s">
        <v>10814</v>
      </c>
      <c r="C10508" s="268" t="s">
        <v>1327</v>
      </c>
      <c r="D10508" s="269">
        <v>18.739999999999998</v>
      </c>
    </row>
    <row r="10509" spans="1:4">
      <c r="A10509" s="268">
        <v>1115</v>
      </c>
      <c r="B10509" s="267" t="s">
        <v>10815</v>
      </c>
      <c r="C10509" s="268" t="s">
        <v>1327</v>
      </c>
      <c r="D10509" s="269">
        <v>22.78</v>
      </c>
    </row>
    <row r="10510" spans="1:4">
      <c r="A10510" s="268">
        <v>1113</v>
      </c>
      <c r="B10510" s="267" t="s">
        <v>10816</v>
      </c>
      <c r="C10510" s="268" t="s">
        <v>1327</v>
      </c>
      <c r="D10510" s="269">
        <v>24.99</v>
      </c>
    </row>
    <row r="10511" spans="1:4">
      <c r="A10511" s="268">
        <v>1114</v>
      </c>
      <c r="B10511" s="267" t="s">
        <v>10817</v>
      </c>
      <c r="C10511" s="268" t="s">
        <v>1327</v>
      </c>
      <c r="D10511" s="269">
        <v>37.49</v>
      </c>
    </row>
    <row r="10512" spans="1:4">
      <c r="A10512" s="268">
        <v>40872</v>
      </c>
      <c r="B10512" s="267" t="s">
        <v>10818</v>
      </c>
      <c r="C10512" s="268" t="s">
        <v>1327</v>
      </c>
      <c r="D10512" s="269">
        <v>21.36</v>
      </c>
    </row>
    <row r="10513" spans="1:4">
      <c r="A10513" s="268">
        <v>20214</v>
      </c>
      <c r="B10513" s="267" t="s">
        <v>10819</v>
      </c>
      <c r="C10513" s="268" t="s">
        <v>1323</v>
      </c>
      <c r="D10513" s="269">
        <v>32.340000000000003</v>
      </c>
    </row>
    <row r="10514" spans="1:4">
      <c r="A10514" s="268">
        <v>11064</v>
      </c>
      <c r="B10514" s="267" t="s">
        <v>10820</v>
      </c>
      <c r="C10514" s="268" t="s">
        <v>1323</v>
      </c>
      <c r="D10514" s="269">
        <v>13.71</v>
      </c>
    </row>
    <row r="10515" spans="1:4">
      <c r="A10515" s="268">
        <v>7237</v>
      </c>
      <c r="B10515" s="267" t="s">
        <v>10821</v>
      </c>
      <c r="C10515" s="268" t="s">
        <v>1323</v>
      </c>
      <c r="D10515" s="269">
        <v>18.71</v>
      </c>
    </row>
    <row r="10516" spans="1:4">
      <c r="A10516" s="268">
        <v>16</v>
      </c>
      <c r="B10516" s="267" t="s">
        <v>10822</v>
      </c>
      <c r="C10516" s="268" t="s">
        <v>1320</v>
      </c>
      <c r="D10516" s="269">
        <v>6.36</v>
      </c>
    </row>
    <row r="10517" spans="1:4">
      <c r="A10517" s="268">
        <v>11757</v>
      </c>
      <c r="B10517" s="267" t="s">
        <v>10823</v>
      </c>
      <c r="C10517" s="268" t="s">
        <v>1323</v>
      </c>
      <c r="D10517" s="269">
        <v>42.9</v>
      </c>
    </row>
    <row r="10518" spans="1:4">
      <c r="A10518" s="268">
        <v>11758</v>
      </c>
      <c r="B10518" s="267" t="s">
        <v>10824</v>
      </c>
      <c r="C10518" s="268" t="s">
        <v>1323</v>
      </c>
      <c r="D10518" s="269">
        <v>24.9</v>
      </c>
    </row>
    <row r="10519" spans="1:4">
      <c r="A10519" s="268">
        <v>37526</v>
      </c>
      <c r="B10519" s="267" t="s">
        <v>10825</v>
      </c>
      <c r="C10519" s="268" t="s">
        <v>1323</v>
      </c>
      <c r="D10519" s="269">
        <v>2.86</v>
      </c>
    </row>
    <row r="10520" spans="1:4">
      <c r="A10520" s="268">
        <v>6076</v>
      </c>
      <c r="B10520" s="267" t="s">
        <v>10826</v>
      </c>
      <c r="C10520" s="268" t="s">
        <v>1321</v>
      </c>
      <c r="D10520" s="269">
        <v>51.4</v>
      </c>
    </row>
    <row r="10521" spans="1:4">
      <c r="A10521" s="268">
        <v>13109</v>
      </c>
      <c r="B10521" s="267" t="s">
        <v>10827</v>
      </c>
      <c r="C10521" s="268" t="s">
        <v>1323</v>
      </c>
      <c r="D10521" s="269">
        <v>179.7</v>
      </c>
    </row>
    <row r="10522" spans="1:4">
      <c r="A10522" s="268">
        <v>13110</v>
      </c>
      <c r="B10522" s="267" t="s">
        <v>10828</v>
      </c>
      <c r="C10522" s="268" t="s">
        <v>1323</v>
      </c>
      <c r="D10522" s="269">
        <v>236.5</v>
      </c>
    </row>
    <row r="10523" spans="1:4">
      <c r="A10523" s="268">
        <v>7581</v>
      </c>
      <c r="B10523" s="267" t="s">
        <v>10829</v>
      </c>
      <c r="C10523" s="268" t="s">
        <v>1323</v>
      </c>
      <c r="D10523" s="269">
        <v>2.62</v>
      </c>
    </row>
    <row r="10524" spans="1:4">
      <c r="A10524" s="268">
        <v>20206</v>
      </c>
      <c r="B10524" s="267" t="s">
        <v>10830</v>
      </c>
      <c r="C10524" s="268" t="s">
        <v>1327</v>
      </c>
      <c r="D10524" s="269">
        <v>3.96</v>
      </c>
    </row>
    <row r="10525" spans="1:4">
      <c r="A10525" s="268">
        <v>4460</v>
      </c>
      <c r="B10525" s="267" t="s">
        <v>10831</v>
      </c>
      <c r="C10525" s="268" t="s">
        <v>1327</v>
      </c>
      <c r="D10525" s="269">
        <v>4.75</v>
      </c>
    </row>
    <row r="10526" spans="1:4">
      <c r="A10526" s="268">
        <v>6204</v>
      </c>
      <c r="B10526" s="267" t="s">
        <v>10832</v>
      </c>
      <c r="C10526" s="268" t="s">
        <v>1327</v>
      </c>
      <c r="D10526" s="269">
        <v>7.1</v>
      </c>
    </row>
    <row r="10527" spans="1:4">
      <c r="A10527" s="268">
        <v>4417</v>
      </c>
      <c r="B10527" s="267" t="s">
        <v>10833</v>
      </c>
      <c r="C10527" s="268" t="s">
        <v>1327</v>
      </c>
      <c r="D10527" s="269">
        <v>2.73</v>
      </c>
    </row>
    <row r="10528" spans="1:4">
      <c r="A10528" s="268">
        <v>4517</v>
      </c>
      <c r="B10528" s="267" t="s">
        <v>12533</v>
      </c>
      <c r="C10528" s="268" t="s">
        <v>1327</v>
      </c>
      <c r="D10528" s="269">
        <v>1.79</v>
      </c>
    </row>
    <row r="10529" spans="1:4">
      <c r="A10529" s="268">
        <v>4512</v>
      </c>
      <c r="B10529" s="267" t="s">
        <v>12534</v>
      </c>
      <c r="C10529" s="268" t="s">
        <v>1327</v>
      </c>
      <c r="D10529" s="269">
        <v>1.3</v>
      </c>
    </row>
    <row r="10530" spans="1:4">
      <c r="A10530" s="268">
        <v>4415</v>
      </c>
      <c r="B10530" s="267" t="s">
        <v>10834</v>
      </c>
      <c r="C10530" s="268" t="s">
        <v>1327</v>
      </c>
      <c r="D10530" s="269">
        <v>2.29</v>
      </c>
    </row>
    <row r="10531" spans="1:4">
      <c r="A10531" s="268">
        <v>37373</v>
      </c>
      <c r="B10531" s="267" t="s">
        <v>12535</v>
      </c>
      <c r="C10531" s="268" t="s">
        <v>1326</v>
      </c>
      <c r="D10531" s="269">
        <v>0.05</v>
      </c>
    </row>
    <row r="10532" spans="1:4">
      <c r="A10532" s="268">
        <v>40864</v>
      </c>
      <c r="B10532" s="267" t="s">
        <v>12536</v>
      </c>
      <c r="C10532" s="268" t="s">
        <v>1445</v>
      </c>
      <c r="D10532" s="269">
        <v>9.76</v>
      </c>
    </row>
    <row r="10533" spans="1:4">
      <c r="A10533" s="268">
        <v>4734</v>
      </c>
      <c r="B10533" s="267" t="s">
        <v>10835</v>
      </c>
      <c r="C10533" s="268" t="s">
        <v>1321</v>
      </c>
      <c r="D10533" s="269">
        <v>84.81</v>
      </c>
    </row>
    <row r="10534" spans="1:4">
      <c r="A10534" s="268">
        <v>6085</v>
      </c>
      <c r="B10534" s="267" t="s">
        <v>10836</v>
      </c>
      <c r="C10534" s="268" t="s">
        <v>1322</v>
      </c>
      <c r="D10534" s="269">
        <v>4.17</v>
      </c>
    </row>
    <row r="10535" spans="1:4">
      <c r="A10535" s="268">
        <v>38396</v>
      </c>
      <c r="B10535" s="267" t="s">
        <v>10837</v>
      </c>
      <c r="C10535" s="268" t="s">
        <v>1323</v>
      </c>
      <c r="D10535" s="269">
        <v>445.21</v>
      </c>
    </row>
    <row r="10536" spans="1:4">
      <c r="A10536" s="268">
        <v>6090</v>
      </c>
      <c r="B10536" s="267" t="s">
        <v>10838</v>
      </c>
      <c r="C10536" s="268" t="s">
        <v>1322</v>
      </c>
      <c r="D10536" s="269">
        <v>7.92</v>
      </c>
    </row>
    <row r="10537" spans="1:4">
      <c r="A10537" s="268">
        <v>11622</v>
      </c>
      <c r="B10537" s="267" t="s">
        <v>10839</v>
      </c>
      <c r="C10537" s="268" t="s">
        <v>1320</v>
      </c>
      <c r="D10537" s="269">
        <v>55.73</v>
      </c>
    </row>
    <row r="10538" spans="1:4">
      <c r="A10538" s="268">
        <v>6094</v>
      </c>
      <c r="B10538" s="267" t="s">
        <v>10840</v>
      </c>
      <c r="C10538" s="268" t="s">
        <v>1320</v>
      </c>
      <c r="D10538" s="269">
        <v>13.39</v>
      </c>
    </row>
    <row r="10539" spans="1:4">
      <c r="A10539" s="268">
        <v>7317</v>
      </c>
      <c r="B10539" s="267" t="s">
        <v>10841</v>
      </c>
      <c r="C10539" s="268" t="s">
        <v>1320</v>
      </c>
      <c r="D10539" s="269">
        <v>26.89</v>
      </c>
    </row>
    <row r="10540" spans="1:4">
      <c r="A10540" s="268">
        <v>142</v>
      </c>
      <c r="B10540" s="267" t="s">
        <v>10842</v>
      </c>
      <c r="C10540" s="268" t="s">
        <v>1324</v>
      </c>
      <c r="D10540" s="269">
        <v>29.25</v>
      </c>
    </row>
    <row r="10541" spans="1:4">
      <c r="A10541" s="268">
        <v>38123</v>
      </c>
      <c r="B10541" s="267" t="s">
        <v>10843</v>
      </c>
      <c r="C10541" s="268" t="s">
        <v>1320</v>
      </c>
      <c r="D10541" s="269">
        <v>63.55</v>
      </c>
    </row>
    <row r="10542" spans="1:4">
      <c r="A10542" s="268">
        <v>42701</v>
      </c>
      <c r="B10542" s="267" t="s">
        <v>12824</v>
      </c>
      <c r="C10542" s="268" t="s">
        <v>1323</v>
      </c>
      <c r="D10542" s="269">
        <v>28.52</v>
      </c>
    </row>
    <row r="10543" spans="1:4">
      <c r="A10543" s="268">
        <v>42702</v>
      </c>
      <c r="B10543" s="267" t="s">
        <v>12825</v>
      </c>
      <c r="C10543" s="268" t="s">
        <v>1323</v>
      </c>
      <c r="D10543" s="269">
        <v>50.68</v>
      </c>
    </row>
    <row r="10544" spans="1:4">
      <c r="A10544" s="268">
        <v>37955</v>
      </c>
      <c r="B10544" s="267" t="s">
        <v>10844</v>
      </c>
      <c r="C10544" s="268" t="s">
        <v>1323</v>
      </c>
      <c r="D10544" s="269">
        <v>65.680000000000007</v>
      </c>
    </row>
    <row r="10545" spans="1:4">
      <c r="A10545" s="268">
        <v>42699</v>
      </c>
      <c r="B10545" s="267" t="s">
        <v>12826</v>
      </c>
      <c r="C10545" s="268" t="s">
        <v>1323</v>
      </c>
      <c r="D10545" s="269">
        <v>17.420000000000002</v>
      </c>
    </row>
    <row r="10546" spans="1:4">
      <c r="A10546" s="268">
        <v>42700</v>
      </c>
      <c r="B10546" s="267" t="s">
        <v>12827</v>
      </c>
      <c r="C10546" s="268" t="s">
        <v>1323</v>
      </c>
      <c r="D10546" s="269">
        <v>49.67</v>
      </c>
    </row>
    <row r="10547" spans="1:4">
      <c r="A10547" s="268">
        <v>37743</v>
      </c>
      <c r="B10547" s="267" t="s">
        <v>10845</v>
      </c>
      <c r="C10547" s="268" t="s">
        <v>1323</v>
      </c>
      <c r="D10547" s="270">
        <v>125369.7</v>
      </c>
    </row>
    <row r="10548" spans="1:4">
      <c r="A10548" s="268">
        <v>37744</v>
      </c>
      <c r="B10548" s="267" t="s">
        <v>10846</v>
      </c>
      <c r="C10548" s="268" t="s">
        <v>1323</v>
      </c>
      <c r="D10548" s="270">
        <v>147411.18</v>
      </c>
    </row>
    <row r="10549" spans="1:4">
      <c r="A10549" s="268">
        <v>37741</v>
      </c>
      <c r="B10549" s="267" t="s">
        <v>10847</v>
      </c>
      <c r="C10549" s="268" t="s">
        <v>1323</v>
      </c>
      <c r="D10549" s="270">
        <v>113997.98</v>
      </c>
    </row>
    <row r="10550" spans="1:4">
      <c r="A10550" s="268">
        <v>39396</v>
      </c>
      <c r="B10550" s="267" t="s">
        <v>10848</v>
      </c>
      <c r="C10550" s="268" t="s">
        <v>1323</v>
      </c>
      <c r="D10550" s="269">
        <v>33.44</v>
      </c>
    </row>
    <row r="10551" spans="1:4">
      <c r="A10551" s="268">
        <v>39392</v>
      </c>
      <c r="B10551" s="267" t="s">
        <v>10849</v>
      </c>
      <c r="C10551" s="268" t="s">
        <v>1323</v>
      </c>
      <c r="D10551" s="269">
        <v>37.72</v>
      </c>
    </row>
    <row r="10552" spans="1:4">
      <c r="A10552" s="268">
        <v>39393</v>
      </c>
      <c r="B10552" s="267" t="s">
        <v>10850</v>
      </c>
      <c r="C10552" s="268" t="s">
        <v>1323</v>
      </c>
      <c r="D10552" s="269">
        <v>23.32</v>
      </c>
    </row>
    <row r="10553" spans="1:4">
      <c r="A10553" s="268">
        <v>39394</v>
      </c>
      <c r="B10553" s="267" t="s">
        <v>10851</v>
      </c>
      <c r="C10553" s="268" t="s">
        <v>1323</v>
      </c>
      <c r="D10553" s="269">
        <v>26.25</v>
      </c>
    </row>
    <row r="10554" spans="1:4">
      <c r="A10554" s="268">
        <v>39395</v>
      </c>
      <c r="B10554" s="267" t="s">
        <v>10852</v>
      </c>
      <c r="C10554" s="268" t="s">
        <v>1323</v>
      </c>
      <c r="D10554" s="269">
        <v>24.41</v>
      </c>
    </row>
    <row r="10555" spans="1:4">
      <c r="A10555" s="268">
        <v>14618</v>
      </c>
      <c r="B10555" s="267" t="s">
        <v>10853</v>
      </c>
      <c r="C10555" s="268" t="s">
        <v>1323</v>
      </c>
      <c r="D10555" s="270">
        <v>1308.25</v>
      </c>
    </row>
    <row r="10556" spans="1:4">
      <c r="A10556" s="268">
        <v>40269</v>
      </c>
      <c r="B10556" s="267" t="s">
        <v>10854</v>
      </c>
      <c r="C10556" s="268" t="s">
        <v>1323</v>
      </c>
      <c r="D10556" s="270">
        <v>5270.86</v>
      </c>
    </row>
    <row r="10557" spans="1:4">
      <c r="A10557" s="268">
        <v>6110</v>
      </c>
      <c r="B10557" s="267" t="s">
        <v>10855</v>
      </c>
      <c r="C10557" s="268" t="s">
        <v>1326</v>
      </c>
      <c r="D10557" s="269">
        <v>12.95</v>
      </c>
    </row>
    <row r="10558" spans="1:4">
      <c r="A10558" s="268">
        <v>40910</v>
      </c>
      <c r="B10558" s="267" t="s">
        <v>10856</v>
      </c>
      <c r="C10558" s="268" t="s">
        <v>1445</v>
      </c>
      <c r="D10558" s="270">
        <v>2290.7399999999998</v>
      </c>
    </row>
    <row r="10559" spans="1:4">
      <c r="A10559" s="268">
        <v>6111</v>
      </c>
      <c r="B10559" s="267" t="s">
        <v>10857</v>
      </c>
      <c r="C10559" s="268" t="s">
        <v>1326</v>
      </c>
      <c r="D10559" s="269">
        <v>9.6300000000000008</v>
      </c>
    </row>
    <row r="10560" spans="1:4">
      <c r="A10560" s="268">
        <v>41084</v>
      </c>
      <c r="B10560" s="267" t="s">
        <v>10858</v>
      </c>
      <c r="C10560" s="268" t="s">
        <v>1445</v>
      </c>
      <c r="D10560" s="270">
        <v>1704.05</v>
      </c>
    </row>
    <row r="10561" spans="1:4">
      <c r="A10561" s="268">
        <v>25950</v>
      </c>
      <c r="B10561" s="267" t="s">
        <v>10859</v>
      </c>
      <c r="C10561" s="268" t="s">
        <v>1321</v>
      </c>
      <c r="D10561" s="269">
        <v>39.1</v>
      </c>
    </row>
    <row r="10562" spans="1:4">
      <c r="A10562" s="268">
        <v>38637</v>
      </c>
      <c r="B10562" s="267" t="s">
        <v>10860</v>
      </c>
      <c r="C10562" s="268" t="s">
        <v>1323</v>
      </c>
      <c r="D10562" s="269">
        <v>185.88</v>
      </c>
    </row>
    <row r="10563" spans="1:4">
      <c r="A10563" s="268">
        <v>6150</v>
      </c>
      <c r="B10563" s="267" t="s">
        <v>10861</v>
      </c>
      <c r="C10563" s="268" t="s">
        <v>1323</v>
      </c>
      <c r="D10563" s="269">
        <v>188.15</v>
      </c>
    </row>
    <row r="10564" spans="1:4">
      <c r="A10564" s="268">
        <v>6136</v>
      </c>
      <c r="B10564" s="267" t="s">
        <v>10862</v>
      </c>
      <c r="C10564" s="268" t="s">
        <v>1323</v>
      </c>
      <c r="D10564" s="269">
        <v>147.9</v>
      </c>
    </row>
    <row r="10565" spans="1:4">
      <c r="A10565" s="268">
        <v>38638</v>
      </c>
      <c r="B10565" s="267" t="s">
        <v>10863</v>
      </c>
      <c r="C10565" s="268" t="s">
        <v>1323</v>
      </c>
      <c r="D10565" s="269">
        <v>156.63</v>
      </c>
    </row>
    <row r="10566" spans="1:4">
      <c r="A10566" s="268">
        <v>20262</v>
      </c>
      <c r="B10566" s="267" t="s">
        <v>10864</v>
      </c>
      <c r="C10566" s="268" t="s">
        <v>1323</v>
      </c>
      <c r="D10566" s="269">
        <v>16.11</v>
      </c>
    </row>
    <row r="10567" spans="1:4">
      <c r="A10567" s="268">
        <v>6148</v>
      </c>
      <c r="B10567" s="267" t="s">
        <v>10865</v>
      </c>
      <c r="C10567" s="268" t="s">
        <v>1323</v>
      </c>
      <c r="D10567" s="269">
        <v>9.9700000000000006</v>
      </c>
    </row>
    <row r="10568" spans="1:4">
      <c r="A10568" s="268">
        <v>6145</v>
      </c>
      <c r="B10568" s="267" t="s">
        <v>10866</v>
      </c>
      <c r="C10568" s="268" t="s">
        <v>1323</v>
      </c>
      <c r="D10568" s="269">
        <v>17.88</v>
      </c>
    </row>
    <row r="10569" spans="1:4">
      <c r="A10569" s="268">
        <v>6149</v>
      </c>
      <c r="B10569" s="267" t="s">
        <v>10867</v>
      </c>
      <c r="C10569" s="268" t="s">
        <v>1323</v>
      </c>
      <c r="D10569" s="269">
        <v>16.850000000000001</v>
      </c>
    </row>
    <row r="10570" spans="1:4">
      <c r="A10570" s="268">
        <v>6146</v>
      </c>
      <c r="B10570" s="267" t="s">
        <v>10868</v>
      </c>
      <c r="C10570" s="268" t="s">
        <v>1323</v>
      </c>
      <c r="D10570" s="269">
        <v>17.89</v>
      </c>
    </row>
    <row r="10571" spans="1:4">
      <c r="A10571" s="268">
        <v>26026</v>
      </c>
      <c r="B10571" s="267" t="s">
        <v>10869</v>
      </c>
      <c r="C10571" s="268" t="s">
        <v>1320</v>
      </c>
      <c r="D10571" s="269">
        <v>2.39</v>
      </c>
    </row>
    <row r="10572" spans="1:4">
      <c r="A10572" s="268">
        <v>39961</v>
      </c>
      <c r="B10572" s="267" t="s">
        <v>10870</v>
      </c>
      <c r="C10572" s="268" t="s">
        <v>1323</v>
      </c>
      <c r="D10572" s="269">
        <v>10.47</v>
      </c>
    </row>
    <row r="10573" spans="1:4">
      <c r="A10573" s="268">
        <v>42433</v>
      </c>
      <c r="B10573" s="267" t="s">
        <v>12828</v>
      </c>
      <c r="C10573" s="268" t="s">
        <v>1323</v>
      </c>
      <c r="D10573" s="270">
        <v>2720.4</v>
      </c>
    </row>
    <row r="10574" spans="1:4">
      <c r="A10574" s="268">
        <v>42434</v>
      </c>
      <c r="B10574" s="267" t="s">
        <v>12829</v>
      </c>
      <c r="C10574" s="268" t="s">
        <v>1323</v>
      </c>
      <c r="D10574" s="270">
        <v>2939.79</v>
      </c>
    </row>
    <row r="10575" spans="1:4">
      <c r="A10575" s="268">
        <v>42435</v>
      </c>
      <c r="B10575" s="267" t="s">
        <v>12830</v>
      </c>
      <c r="C10575" s="268" t="s">
        <v>1323</v>
      </c>
      <c r="D10575" s="270">
        <v>1465.96</v>
      </c>
    </row>
    <row r="10576" spans="1:4">
      <c r="A10576" s="268">
        <v>38061</v>
      </c>
      <c r="B10576" s="267" t="s">
        <v>10871</v>
      </c>
      <c r="C10576" s="268" t="s">
        <v>1323</v>
      </c>
      <c r="D10576" s="269">
        <v>53.57</v>
      </c>
    </row>
    <row r="10577" spans="1:4">
      <c r="A10577" s="268">
        <v>20250</v>
      </c>
      <c r="B10577" s="267" t="s">
        <v>10872</v>
      </c>
      <c r="C10577" s="268" t="s">
        <v>1320</v>
      </c>
      <c r="D10577" s="269">
        <v>12.9</v>
      </c>
    </row>
    <row r="10578" spans="1:4">
      <c r="A10578" s="268">
        <v>39965</v>
      </c>
      <c r="B10578" s="267" t="s">
        <v>12537</v>
      </c>
      <c r="C10578" s="268" t="s">
        <v>1328</v>
      </c>
      <c r="D10578" s="270">
        <v>1325.85</v>
      </c>
    </row>
    <row r="10579" spans="1:4">
      <c r="A10579" s="268">
        <v>39964</v>
      </c>
      <c r="B10579" s="267" t="s">
        <v>12538</v>
      </c>
      <c r="C10579" s="268" t="s">
        <v>1328</v>
      </c>
      <c r="D10579" s="270">
        <v>1126.1600000000001</v>
      </c>
    </row>
    <row r="10580" spans="1:4">
      <c r="A10580" s="268">
        <v>7</v>
      </c>
      <c r="B10580" s="267" t="s">
        <v>10873</v>
      </c>
      <c r="C10580" s="268" t="s">
        <v>1320</v>
      </c>
      <c r="D10580" s="269">
        <v>10.57</v>
      </c>
    </row>
    <row r="10581" spans="1:4">
      <c r="A10581" s="268">
        <v>13388</v>
      </c>
      <c r="B10581" s="267" t="s">
        <v>10874</v>
      </c>
      <c r="C10581" s="268" t="s">
        <v>1320</v>
      </c>
      <c r="D10581" s="269">
        <v>61.31</v>
      </c>
    </row>
    <row r="10582" spans="1:4">
      <c r="A10582" s="268">
        <v>39914</v>
      </c>
      <c r="B10582" s="267" t="s">
        <v>10875</v>
      </c>
      <c r="C10582" s="268" t="s">
        <v>1320</v>
      </c>
      <c r="D10582" s="269">
        <v>140.77000000000001</v>
      </c>
    </row>
    <row r="10583" spans="1:4">
      <c r="A10583" s="268">
        <v>12732</v>
      </c>
      <c r="B10583" s="267" t="s">
        <v>10876</v>
      </c>
      <c r="C10583" s="268" t="s">
        <v>1323</v>
      </c>
      <c r="D10583" s="269">
        <v>162.43</v>
      </c>
    </row>
    <row r="10584" spans="1:4">
      <c r="A10584" s="268">
        <v>6160</v>
      </c>
      <c r="B10584" s="267" t="s">
        <v>10877</v>
      </c>
      <c r="C10584" s="268" t="s">
        <v>1326</v>
      </c>
      <c r="D10584" s="269">
        <v>12.52</v>
      </c>
    </row>
    <row r="10585" spans="1:4">
      <c r="A10585" s="268">
        <v>41087</v>
      </c>
      <c r="B10585" s="267" t="s">
        <v>10878</v>
      </c>
      <c r="C10585" s="268" t="s">
        <v>1445</v>
      </c>
      <c r="D10585" s="270">
        <v>2214.9299999999998</v>
      </c>
    </row>
    <row r="10586" spans="1:4">
      <c r="A10586" s="268">
        <v>6166</v>
      </c>
      <c r="B10586" s="267" t="s">
        <v>10879</v>
      </c>
      <c r="C10586" s="268" t="s">
        <v>1326</v>
      </c>
      <c r="D10586" s="269">
        <v>16.77</v>
      </c>
    </row>
    <row r="10587" spans="1:4">
      <c r="A10587" s="268">
        <v>41088</v>
      </c>
      <c r="B10587" s="267" t="s">
        <v>10880</v>
      </c>
      <c r="C10587" s="268" t="s">
        <v>1445</v>
      </c>
      <c r="D10587" s="270">
        <v>2969.34</v>
      </c>
    </row>
    <row r="10588" spans="1:4">
      <c r="A10588" s="268">
        <v>20232</v>
      </c>
      <c r="B10588" s="267" t="s">
        <v>10881</v>
      </c>
      <c r="C10588" s="268" t="s">
        <v>1327</v>
      </c>
      <c r="D10588" s="269">
        <v>58.99</v>
      </c>
    </row>
    <row r="10589" spans="1:4">
      <c r="A10589" s="268">
        <v>10856</v>
      </c>
      <c r="B10589" s="267" t="s">
        <v>10882</v>
      </c>
      <c r="C10589" s="268" t="s">
        <v>1327</v>
      </c>
      <c r="D10589" s="269">
        <v>76.52</v>
      </c>
    </row>
    <row r="10590" spans="1:4">
      <c r="A10590" s="268">
        <v>4828</v>
      </c>
      <c r="B10590" s="267" t="s">
        <v>10883</v>
      </c>
      <c r="C10590" s="268" t="s">
        <v>1327</v>
      </c>
      <c r="D10590" s="269">
        <v>48.86</v>
      </c>
    </row>
    <row r="10591" spans="1:4">
      <c r="A10591" s="268">
        <v>20249</v>
      </c>
      <c r="B10591" s="267" t="s">
        <v>10884</v>
      </c>
      <c r="C10591" s="268" t="s">
        <v>1327</v>
      </c>
      <c r="D10591" s="269">
        <v>26.75</v>
      </c>
    </row>
    <row r="10592" spans="1:4">
      <c r="A10592" s="268">
        <v>11609</v>
      </c>
      <c r="B10592" s="267" t="s">
        <v>10885</v>
      </c>
      <c r="C10592" s="268" t="s">
        <v>1322</v>
      </c>
      <c r="D10592" s="269">
        <v>9.65</v>
      </c>
    </row>
    <row r="10593" spans="1:4">
      <c r="A10593" s="268">
        <v>20083</v>
      </c>
      <c r="B10593" s="267" t="s">
        <v>10886</v>
      </c>
      <c r="C10593" s="268" t="s">
        <v>1323</v>
      </c>
      <c r="D10593" s="269">
        <v>42.99</v>
      </c>
    </row>
    <row r="10594" spans="1:4">
      <c r="A10594" s="268">
        <v>20082</v>
      </c>
      <c r="B10594" s="267" t="s">
        <v>10887</v>
      </c>
      <c r="C10594" s="268" t="s">
        <v>1323</v>
      </c>
      <c r="D10594" s="269">
        <v>16.739999999999998</v>
      </c>
    </row>
    <row r="10595" spans="1:4">
      <c r="A10595" s="268">
        <v>5318</v>
      </c>
      <c r="B10595" s="267" t="s">
        <v>10888</v>
      </c>
      <c r="C10595" s="268" t="s">
        <v>1322</v>
      </c>
      <c r="D10595" s="269">
        <v>11.35</v>
      </c>
    </row>
    <row r="10596" spans="1:4">
      <c r="A10596" s="268">
        <v>10691</v>
      </c>
      <c r="B10596" s="267" t="s">
        <v>10889</v>
      </c>
      <c r="C10596" s="268" t="s">
        <v>1322</v>
      </c>
      <c r="D10596" s="269">
        <v>34.840000000000003</v>
      </c>
    </row>
    <row r="10597" spans="1:4">
      <c r="A10597" s="268">
        <v>12295</v>
      </c>
      <c r="B10597" s="267" t="s">
        <v>10890</v>
      </c>
      <c r="C10597" s="268" t="s">
        <v>1323</v>
      </c>
      <c r="D10597" s="269">
        <v>2.91</v>
      </c>
    </row>
    <row r="10598" spans="1:4">
      <c r="A10598" s="268">
        <v>12296</v>
      </c>
      <c r="B10598" s="267" t="s">
        <v>10891</v>
      </c>
      <c r="C10598" s="268" t="s">
        <v>1323</v>
      </c>
      <c r="D10598" s="269">
        <v>3.76</v>
      </c>
    </row>
    <row r="10599" spans="1:4">
      <c r="A10599" s="268">
        <v>12294</v>
      </c>
      <c r="B10599" s="267" t="s">
        <v>10892</v>
      </c>
      <c r="C10599" s="268" t="s">
        <v>1323</v>
      </c>
      <c r="D10599" s="269">
        <v>9.0399999999999991</v>
      </c>
    </row>
    <row r="10600" spans="1:4">
      <c r="A10600" s="268">
        <v>14543</v>
      </c>
      <c r="B10600" s="267" t="s">
        <v>10893</v>
      </c>
      <c r="C10600" s="268" t="s">
        <v>1323</v>
      </c>
      <c r="D10600" s="269">
        <v>6.45</v>
      </c>
    </row>
    <row r="10601" spans="1:4">
      <c r="A10601" s="268">
        <v>13329</v>
      </c>
      <c r="B10601" s="267" t="s">
        <v>10894</v>
      </c>
      <c r="C10601" s="268" t="s">
        <v>1323</v>
      </c>
      <c r="D10601" s="269">
        <v>3.79</v>
      </c>
    </row>
    <row r="10602" spans="1:4">
      <c r="A10602" s="268">
        <v>21044</v>
      </c>
      <c r="B10602" s="267" t="s">
        <v>10895</v>
      </c>
      <c r="C10602" s="268" t="s">
        <v>1323</v>
      </c>
      <c r="D10602" s="269">
        <v>20.440000000000001</v>
      </c>
    </row>
    <row r="10603" spans="1:4">
      <c r="A10603" s="268">
        <v>21045</v>
      </c>
      <c r="B10603" s="267" t="s">
        <v>10896</v>
      </c>
      <c r="C10603" s="268" t="s">
        <v>1323</v>
      </c>
      <c r="D10603" s="269">
        <v>27.99</v>
      </c>
    </row>
    <row r="10604" spans="1:4">
      <c r="A10604" s="268">
        <v>21040</v>
      </c>
      <c r="B10604" s="267" t="s">
        <v>10897</v>
      </c>
      <c r="C10604" s="268" t="s">
        <v>1323</v>
      </c>
      <c r="D10604" s="269">
        <v>20</v>
      </c>
    </row>
    <row r="10605" spans="1:4">
      <c r="A10605" s="268">
        <v>21041</v>
      </c>
      <c r="B10605" s="267" t="s">
        <v>10898</v>
      </c>
      <c r="C10605" s="268" t="s">
        <v>1323</v>
      </c>
      <c r="D10605" s="269">
        <v>24.14</v>
      </c>
    </row>
    <row r="10606" spans="1:4">
      <c r="A10606" s="268">
        <v>21047</v>
      </c>
      <c r="B10606" s="267" t="s">
        <v>10899</v>
      </c>
      <c r="C10606" s="268" t="s">
        <v>1323</v>
      </c>
      <c r="D10606" s="269">
        <v>30.13</v>
      </c>
    </row>
    <row r="10607" spans="1:4">
      <c r="A10607" s="268">
        <v>21043</v>
      </c>
      <c r="B10607" s="267" t="s">
        <v>10900</v>
      </c>
      <c r="C10607" s="268" t="s">
        <v>1323</v>
      </c>
      <c r="D10607" s="269">
        <v>29.33</v>
      </c>
    </row>
    <row r="10608" spans="1:4">
      <c r="A10608" s="268">
        <v>21042</v>
      </c>
      <c r="B10608" s="267" t="s">
        <v>10901</v>
      </c>
      <c r="C10608" s="268" t="s">
        <v>1323</v>
      </c>
      <c r="D10608" s="269">
        <v>23.22</v>
      </c>
    </row>
    <row r="10609" spans="1:4">
      <c r="A10609" s="268">
        <v>11895</v>
      </c>
      <c r="B10609" s="267" t="s">
        <v>10902</v>
      </c>
      <c r="C10609" s="268" t="s">
        <v>1323</v>
      </c>
      <c r="D10609" s="269">
        <v>973.76</v>
      </c>
    </row>
    <row r="10610" spans="1:4">
      <c r="A10610" s="268">
        <v>11896</v>
      </c>
      <c r="B10610" s="267" t="s">
        <v>10903</v>
      </c>
      <c r="C10610" s="268" t="s">
        <v>1323</v>
      </c>
      <c r="D10610" s="270">
        <v>5103.8500000000004</v>
      </c>
    </row>
    <row r="10611" spans="1:4">
      <c r="A10611" s="268">
        <v>11897</v>
      </c>
      <c r="B10611" s="267" t="s">
        <v>10904</v>
      </c>
      <c r="C10611" s="268" t="s">
        <v>1323</v>
      </c>
      <c r="D10611" s="270">
        <v>6659.63</v>
      </c>
    </row>
    <row r="10612" spans="1:4">
      <c r="A10612" s="268">
        <v>11898</v>
      </c>
      <c r="B10612" s="267" t="s">
        <v>10905</v>
      </c>
      <c r="C10612" s="268" t="s">
        <v>1323</v>
      </c>
      <c r="D10612" s="270">
        <v>6995.41</v>
      </c>
    </row>
    <row r="10613" spans="1:4">
      <c r="A10613" s="268">
        <v>3282</v>
      </c>
      <c r="B10613" s="267" t="s">
        <v>10906</v>
      </c>
      <c r="C10613" s="268" t="s">
        <v>1323</v>
      </c>
      <c r="D10613" s="269">
        <v>707.93</v>
      </c>
    </row>
    <row r="10614" spans="1:4">
      <c r="A10614" s="268">
        <v>11899</v>
      </c>
      <c r="B10614" s="267" t="s">
        <v>10907</v>
      </c>
      <c r="C10614" s="268" t="s">
        <v>1323</v>
      </c>
      <c r="D10614" s="270">
        <v>3452.93</v>
      </c>
    </row>
    <row r="10615" spans="1:4">
      <c r="A10615" s="268">
        <v>11900</v>
      </c>
      <c r="B10615" s="267" t="s">
        <v>10908</v>
      </c>
      <c r="C10615" s="268" t="s">
        <v>1323</v>
      </c>
      <c r="D10615" s="270">
        <v>4734.49</v>
      </c>
    </row>
    <row r="10616" spans="1:4">
      <c r="A10616" s="268">
        <v>14149</v>
      </c>
      <c r="B10616" s="267" t="s">
        <v>10909</v>
      </c>
      <c r="C10616" s="268" t="s">
        <v>1448</v>
      </c>
      <c r="D10616" s="269">
        <v>119.45</v>
      </c>
    </row>
    <row r="10617" spans="1:4">
      <c r="A10617" s="268">
        <v>38099</v>
      </c>
      <c r="B10617" s="267" t="s">
        <v>10910</v>
      </c>
      <c r="C10617" s="268" t="s">
        <v>1323</v>
      </c>
      <c r="D10617" s="269">
        <v>1.1499999999999999</v>
      </c>
    </row>
    <row r="10618" spans="1:4">
      <c r="A10618" s="268">
        <v>38100</v>
      </c>
      <c r="B10618" s="267" t="s">
        <v>10911</v>
      </c>
      <c r="C10618" s="268" t="s">
        <v>1323</v>
      </c>
      <c r="D10618" s="269">
        <v>1.88</v>
      </c>
    </row>
    <row r="10619" spans="1:4">
      <c r="A10619" s="268">
        <v>20061</v>
      </c>
      <c r="B10619" s="267" t="s">
        <v>10912</v>
      </c>
      <c r="C10619" s="268" t="s">
        <v>1323</v>
      </c>
      <c r="D10619" s="269">
        <v>3.14</v>
      </c>
    </row>
    <row r="10620" spans="1:4">
      <c r="A10620" s="268">
        <v>7576</v>
      </c>
      <c r="B10620" s="267" t="s">
        <v>10913</v>
      </c>
      <c r="C10620" s="268" t="s">
        <v>1323</v>
      </c>
      <c r="D10620" s="269">
        <v>107.81</v>
      </c>
    </row>
    <row r="10621" spans="1:4">
      <c r="A10621" s="268">
        <v>3384</v>
      </c>
      <c r="B10621" s="267" t="s">
        <v>10914</v>
      </c>
      <c r="C10621" s="268" t="s">
        <v>1323</v>
      </c>
      <c r="D10621" s="269">
        <v>4.01</v>
      </c>
    </row>
    <row r="10622" spans="1:4">
      <c r="A10622" s="268">
        <v>7572</v>
      </c>
      <c r="B10622" s="267" t="s">
        <v>10915</v>
      </c>
      <c r="C10622" s="268" t="s">
        <v>1323</v>
      </c>
      <c r="D10622" s="269">
        <v>8.56</v>
      </c>
    </row>
    <row r="10623" spans="1:4">
      <c r="A10623" s="268">
        <v>3396</v>
      </c>
      <c r="B10623" s="267" t="s">
        <v>10916</v>
      </c>
      <c r="C10623" s="268" t="s">
        <v>1323</v>
      </c>
      <c r="D10623" s="269">
        <v>6.07</v>
      </c>
    </row>
    <row r="10624" spans="1:4">
      <c r="A10624" s="268">
        <v>37590</v>
      </c>
      <c r="B10624" s="267" t="s">
        <v>10917</v>
      </c>
      <c r="C10624" s="268" t="s">
        <v>1323</v>
      </c>
      <c r="D10624" s="269">
        <v>26.85</v>
      </c>
    </row>
    <row r="10625" spans="1:4">
      <c r="A10625" s="268">
        <v>37591</v>
      </c>
      <c r="B10625" s="267" t="s">
        <v>10918</v>
      </c>
      <c r="C10625" s="268" t="s">
        <v>1323</v>
      </c>
      <c r="D10625" s="269">
        <v>37.369999999999997</v>
      </c>
    </row>
    <row r="10626" spans="1:4">
      <c r="A10626" s="268">
        <v>12626</v>
      </c>
      <c r="B10626" s="267" t="s">
        <v>10919</v>
      </c>
      <c r="C10626" s="268" t="s">
        <v>1323</v>
      </c>
      <c r="D10626" s="269">
        <v>15.08</v>
      </c>
    </row>
    <row r="10627" spans="1:4">
      <c r="A10627" s="268">
        <v>11033</v>
      </c>
      <c r="B10627" s="267" t="s">
        <v>10920</v>
      </c>
      <c r="C10627" s="268" t="s">
        <v>1323</v>
      </c>
      <c r="D10627" s="269">
        <v>4.29</v>
      </c>
    </row>
    <row r="10628" spans="1:4">
      <c r="A10628" s="268">
        <v>390</v>
      </c>
      <c r="B10628" s="267" t="s">
        <v>10921</v>
      </c>
      <c r="C10628" s="268" t="s">
        <v>1323</v>
      </c>
      <c r="D10628" s="269">
        <v>12.19</v>
      </c>
    </row>
    <row r="10629" spans="1:4">
      <c r="A10629" s="268">
        <v>42436</v>
      </c>
      <c r="B10629" s="267" t="s">
        <v>12831</v>
      </c>
      <c r="C10629" s="268" t="s">
        <v>1323</v>
      </c>
      <c r="D10629" s="270">
        <v>1534.45</v>
      </c>
    </row>
    <row r="10630" spans="1:4">
      <c r="A10630" s="268">
        <v>6178</v>
      </c>
      <c r="B10630" s="267" t="s">
        <v>10922</v>
      </c>
      <c r="C10630" s="268" t="s">
        <v>1328</v>
      </c>
      <c r="D10630" s="269">
        <v>166.78</v>
      </c>
    </row>
    <row r="10631" spans="1:4">
      <c r="A10631" s="268">
        <v>6180</v>
      </c>
      <c r="B10631" s="267" t="s">
        <v>10923</v>
      </c>
      <c r="C10631" s="268" t="s">
        <v>1328</v>
      </c>
      <c r="D10631" s="269">
        <v>180</v>
      </c>
    </row>
    <row r="10632" spans="1:4">
      <c r="A10632" s="268">
        <v>6182</v>
      </c>
      <c r="B10632" s="267" t="s">
        <v>10924</v>
      </c>
      <c r="C10632" s="268" t="s">
        <v>1328</v>
      </c>
      <c r="D10632" s="269">
        <v>223.42</v>
      </c>
    </row>
    <row r="10633" spans="1:4">
      <c r="A10633" s="268">
        <v>3993</v>
      </c>
      <c r="B10633" s="267" t="s">
        <v>10925</v>
      </c>
      <c r="C10633" s="268" t="s">
        <v>1328</v>
      </c>
      <c r="D10633" s="269">
        <v>51.34</v>
      </c>
    </row>
    <row r="10634" spans="1:4">
      <c r="A10634" s="268">
        <v>3990</v>
      </c>
      <c r="B10634" s="267" t="s">
        <v>10926</v>
      </c>
      <c r="C10634" s="268" t="s">
        <v>1327</v>
      </c>
      <c r="D10634" s="269">
        <v>11.34</v>
      </c>
    </row>
    <row r="10635" spans="1:4">
      <c r="A10635" s="268">
        <v>3992</v>
      </c>
      <c r="B10635" s="267" t="s">
        <v>10927</v>
      </c>
      <c r="C10635" s="268" t="s">
        <v>1327</v>
      </c>
      <c r="D10635" s="269">
        <v>13.93</v>
      </c>
    </row>
    <row r="10636" spans="1:4">
      <c r="A10636" s="268">
        <v>4509</v>
      </c>
      <c r="B10636" s="267" t="s">
        <v>12539</v>
      </c>
      <c r="C10636" s="268" t="s">
        <v>1327</v>
      </c>
      <c r="D10636" s="269">
        <v>2.74</v>
      </c>
    </row>
    <row r="10637" spans="1:4">
      <c r="A10637" s="268">
        <v>6194</v>
      </c>
      <c r="B10637" s="267" t="s">
        <v>12540</v>
      </c>
      <c r="C10637" s="268" t="s">
        <v>1327</v>
      </c>
      <c r="D10637" s="269">
        <v>3.72</v>
      </c>
    </row>
    <row r="10638" spans="1:4">
      <c r="A10638" s="268">
        <v>6193</v>
      </c>
      <c r="B10638" s="267" t="s">
        <v>12541</v>
      </c>
      <c r="C10638" s="268" t="s">
        <v>1327</v>
      </c>
      <c r="D10638" s="269">
        <v>5.4</v>
      </c>
    </row>
    <row r="10639" spans="1:4">
      <c r="A10639" s="268">
        <v>10567</v>
      </c>
      <c r="B10639" s="267" t="s">
        <v>12542</v>
      </c>
      <c r="C10639" s="268" t="s">
        <v>1327</v>
      </c>
      <c r="D10639" s="269">
        <v>6.16</v>
      </c>
    </row>
    <row r="10640" spans="1:4">
      <c r="A10640" s="268">
        <v>6212</v>
      </c>
      <c r="B10640" s="267" t="s">
        <v>12543</v>
      </c>
      <c r="C10640" s="268" t="s">
        <v>1327</v>
      </c>
      <c r="D10640" s="269">
        <v>10.11</v>
      </c>
    </row>
    <row r="10641" spans="1:4">
      <c r="A10641" s="268">
        <v>6188</v>
      </c>
      <c r="B10641" s="267" t="s">
        <v>12543</v>
      </c>
      <c r="C10641" s="268" t="s">
        <v>1328</v>
      </c>
      <c r="D10641" s="269">
        <v>33.69</v>
      </c>
    </row>
    <row r="10642" spans="1:4">
      <c r="A10642" s="268">
        <v>6189</v>
      </c>
      <c r="B10642" s="267" t="s">
        <v>12544</v>
      </c>
      <c r="C10642" s="268" t="s">
        <v>1327</v>
      </c>
      <c r="D10642" s="269">
        <v>7.9</v>
      </c>
    </row>
    <row r="10643" spans="1:4">
      <c r="A10643" s="268">
        <v>6214</v>
      </c>
      <c r="B10643" s="267" t="s">
        <v>10928</v>
      </c>
      <c r="C10643" s="268" t="s">
        <v>1328</v>
      </c>
      <c r="D10643" s="269">
        <v>104.47</v>
      </c>
    </row>
    <row r="10644" spans="1:4">
      <c r="A10644" s="268">
        <v>36153</v>
      </c>
      <c r="B10644" s="267" t="s">
        <v>10929</v>
      </c>
      <c r="C10644" s="268" t="s">
        <v>1323</v>
      </c>
      <c r="D10644" s="269">
        <v>150.46</v>
      </c>
    </row>
    <row r="10645" spans="1:4">
      <c r="A10645" s="268">
        <v>10740</v>
      </c>
      <c r="B10645" s="267" t="s">
        <v>10930</v>
      </c>
      <c r="C10645" s="268" t="s">
        <v>1323</v>
      </c>
      <c r="D10645" s="270">
        <v>9618.2099999999991</v>
      </c>
    </row>
    <row r="10646" spans="1:4">
      <c r="A10646" s="268">
        <v>13914</v>
      </c>
      <c r="B10646" s="267" t="s">
        <v>10931</v>
      </c>
      <c r="C10646" s="268" t="s">
        <v>1323</v>
      </c>
      <c r="D10646" s="269">
        <v>695.91</v>
      </c>
    </row>
    <row r="10647" spans="1:4">
      <c r="A10647" s="268">
        <v>10742</v>
      </c>
      <c r="B10647" s="267" t="s">
        <v>10932</v>
      </c>
      <c r="C10647" s="268" t="s">
        <v>1323</v>
      </c>
      <c r="D10647" s="270">
        <v>1015</v>
      </c>
    </row>
    <row r="10648" spans="1:4">
      <c r="A10648" s="268">
        <v>38465</v>
      </c>
      <c r="B10648" s="267" t="s">
        <v>10933</v>
      </c>
      <c r="C10648" s="268" t="s">
        <v>1323</v>
      </c>
      <c r="D10648" s="269">
        <v>26.88</v>
      </c>
    </row>
    <row r="10649" spans="1:4">
      <c r="A10649" s="268">
        <v>7543</v>
      </c>
      <c r="B10649" s="267" t="s">
        <v>10934</v>
      </c>
      <c r="C10649" s="268" t="s">
        <v>1323</v>
      </c>
      <c r="D10649" s="269">
        <v>3.44</v>
      </c>
    </row>
    <row r="10650" spans="1:4">
      <c r="A10650" s="268">
        <v>13255</v>
      </c>
      <c r="B10650" s="267" t="s">
        <v>10935</v>
      </c>
      <c r="C10650" s="268" t="s">
        <v>1323</v>
      </c>
      <c r="D10650" s="269">
        <v>60.36</v>
      </c>
    </row>
    <row r="10651" spans="1:4">
      <c r="A10651" s="268">
        <v>39352</v>
      </c>
      <c r="B10651" s="267" t="s">
        <v>12545</v>
      </c>
      <c r="C10651" s="268" t="s">
        <v>1323</v>
      </c>
      <c r="D10651" s="269">
        <v>2.13</v>
      </c>
    </row>
    <row r="10652" spans="1:4">
      <c r="A10652" s="268">
        <v>39346</v>
      </c>
      <c r="B10652" s="267" t="s">
        <v>12546</v>
      </c>
      <c r="C10652" s="268" t="s">
        <v>1323</v>
      </c>
      <c r="D10652" s="269">
        <v>2.13</v>
      </c>
    </row>
    <row r="10653" spans="1:4">
      <c r="A10653" s="268">
        <v>39350</v>
      </c>
      <c r="B10653" s="267" t="s">
        <v>12547</v>
      </c>
      <c r="C10653" s="268" t="s">
        <v>1323</v>
      </c>
      <c r="D10653" s="269">
        <v>2.29</v>
      </c>
    </row>
    <row r="10654" spans="1:4">
      <c r="A10654" s="268">
        <v>39351</v>
      </c>
      <c r="B10654" s="267" t="s">
        <v>12548</v>
      </c>
      <c r="C10654" s="268" t="s">
        <v>1323</v>
      </c>
      <c r="D10654" s="269">
        <v>2.65</v>
      </c>
    </row>
    <row r="10655" spans="1:4">
      <c r="A10655" s="268">
        <v>38952</v>
      </c>
      <c r="B10655" s="267" t="s">
        <v>10936</v>
      </c>
      <c r="C10655" s="268" t="s">
        <v>1323</v>
      </c>
      <c r="D10655" s="269">
        <v>2.33</v>
      </c>
    </row>
    <row r="10656" spans="1:4">
      <c r="A10656" s="268">
        <v>38953</v>
      </c>
      <c r="B10656" s="267" t="s">
        <v>10937</v>
      </c>
      <c r="C10656" s="268" t="s">
        <v>1323</v>
      </c>
      <c r="D10656" s="269">
        <v>3.68</v>
      </c>
    </row>
    <row r="10657" spans="1:4">
      <c r="A10657" s="268">
        <v>38835</v>
      </c>
      <c r="B10657" s="267" t="s">
        <v>10938</v>
      </c>
      <c r="C10657" s="268" t="s">
        <v>1323</v>
      </c>
      <c r="D10657" s="269">
        <v>3.3</v>
      </c>
    </row>
    <row r="10658" spans="1:4">
      <c r="A10658" s="268">
        <v>38837</v>
      </c>
      <c r="B10658" s="267" t="s">
        <v>10939</v>
      </c>
      <c r="C10658" s="268" t="s">
        <v>1323</v>
      </c>
      <c r="D10658" s="269">
        <v>8.6</v>
      </c>
    </row>
    <row r="10659" spans="1:4">
      <c r="A10659" s="268">
        <v>38836</v>
      </c>
      <c r="B10659" s="267" t="s">
        <v>10940</v>
      </c>
      <c r="C10659" s="268" t="s">
        <v>1323</v>
      </c>
      <c r="D10659" s="269">
        <v>4.76</v>
      </c>
    </row>
    <row r="10660" spans="1:4">
      <c r="A10660" s="268">
        <v>2666</v>
      </c>
      <c r="B10660" s="267" t="s">
        <v>10941</v>
      </c>
      <c r="C10660" s="268" t="s">
        <v>1323</v>
      </c>
      <c r="D10660" s="269">
        <v>5.38</v>
      </c>
    </row>
    <row r="10661" spans="1:4">
      <c r="A10661" s="268">
        <v>2668</v>
      </c>
      <c r="B10661" s="267" t="s">
        <v>10942</v>
      </c>
      <c r="C10661" s="268" t="s">
        <v>1323</v>
      </c>
      <c r="D10661" s="269">
        <v>6.14</v>
      </c>
    </row>
    <row r="10662" spans="1:4">
      <c r="A10662" s="268">
        <v>2664</v>
      </c>
      <c r="B10662" s="267" t="s">
        <v>10943</v>
      </c>
      <c r="C10662" s="268" t="s">
        <v>1323</v>
      </c>
      <c r="D10662" s="269">
        <v>9.06</v>
      </c>
    </row>
    <row r="10663" spans="1:4">
      <c r="A10663" s="268">
        <v>2662</v>
      </c>
      <c r="B10663" s="267" t="s">
        <v>10944</v>
      </c>
      <c r="C10663" s="268" t="s">
        <v>1323</v>
      </c>
      <c r="D10663" s="269">
        <v>11.11</v>
      </c>
    </row>
    <row r="10664" spans="1:4">
      <c r="A10664" s="268">
        <v>20964</v>
      </c>
      <c r="B10664" s="267" t="s">
        <v>10945</v>
      </c>
      <c r="C10664" s="268" t="s">
        <v>1323</v>
      </c>
      <c r="D10664" s="269">
        <v>50.3</v>
      </c>
    </row>
    <row r="10665" spans="1:4">
      <c r="A10665" s="268">
        <v>10905</v>
      </c>
      <c r="B10665" s="267" t="s">
        <v>10946</v>
      </c>
      <c r="C10665" s="268" t="s">
        <v>1323</v>
      </c>
      <c r="D10665" s="269">
        <v>67.48</v>
      </c>
    </row>
    <row r="10666" spans="1:4">
      <c r="A10666" s="268">
        <v>42703</v>
      </c>
      <c r="B10666" s="267" t="s">
        <v>12832</v>
      </c>
      <c r="C10666" s="268" t="s">
        <v>1323</v>
      </c>
      <c r="D10666" s="269">
        <v>55.81</v>
      </c>
    </row>
    <row r="10667" spans="1:4">
      <c r="A10667" s="268">
        <v>42704</v>
      </c>
      <c r="B10667" s="267" t="s">
        <v>12833</v>
      </c>
      <c r="C10667" s="268" t="s">
        <v>1323</v>
      </c>
      <c r="D10667" s="269">
        <v>85.69</v>
      </c>
    </row>
    <row r="10668" spans="1:4">
      <c r="A10668" s="268">
        <v>42705</v>
      </c>
      <c r="B10668" s="267" t="s">
        <v>12834</v>
      </c>
      <c r="C10668" s="268" t="s">
        <v>1323</v>
      </c>
      <c r="D10668" s="269">
        <v>109.32</v>
      </c>
    </row>
    <row r="10669" spans="1:4">
      <c r="A10669" s="268">
        <v>42706</v>
      </c>
      <c r="B10669" s="267" t="s">
        <v>12835</v>
      </c>
      <c r="C10669" s="268" t="s">
        <v>1323</v>
      </c>
      <c r="D10669" s="269">
        <v>135.4</v>
      </c>
    </row>
    <row r="10670" spans="1:4">
      <c r="A10670" s="268">
        <v>11289</v>
      </c>
      <c r="B10670" s="267" t="s">
        <v>10947</v>
      </c>
      <c r="C10670" s="268" t="s">
        <v>1323</v>
      </c>
      <c r="D10670" s="269">
        <v>50.35</v>
      </c>
    </row>
    <row r="10671" spans="1:4">
      <c r="A10671" s="268">
        <v>11241</v>
      </c>
      <c r="B10671" s="267" t="s">
        <v>10948</v>
      </c>
      <c r="C10671" s="268" t="s">
        <v>1323</v>
      </c>
      <c r="D10671" s="269">
        <v>125.89</v>
      </c>
    </row>
    <row r="10672" spans="1:4">
      <c r="A10672" s="268">
        <v>11301</v>
      </c>
      <c r="B10672" s="267" t="s">
        <v>10949</v>
      </c>
      <c r="C10672" s="268" t="s">
        <v>1323</v>
      </c>
      <c r="D10672" s="269">
        <v>319.22000000000003</v>
      </c>
    </row>
    <row r="10673" spans="1:4">
      <c r="A10673" s="268">
        <v>21090</v>
      </c>
      <c r="B10673" s="267" t="s">
        <v>10950</v>
      </c>
      <c r="C10673" s="268" t="s">
        <v>1323</v>
      </c>
      <c r="D10673" s="269">
        <v>391.16</v>
      </c>
    </row>
    <row r="10674" spans="1:4">
      <c r="A10674" s="268">
        <v>14112</v>
      </c>
      <c r="B10674" s="267" t="s">
        <v>10951</v>
      </c>
      <c r="C10674" s="268" t="s">
        <v>1323</v>
      </c>
      <c r="D10674" s="269">
        <v>163.19999999999999</v>
      </c>
    </row>
    <row r="10675" spans="1:4">
      <c r="A10675" s="268">
        <v>11315</v>
      </c>
      <c r="B10675" s="267" t="s">
        <v>10952</v>
      </c>
      <c r="C10675" s="268" t="s">
        <v>1323</v>
      </c>
      <c r="D10675" s="269">
        <v>76.430000000000007</v>
      </c>
    </row>
    <row r="10676" spans="1:4">
      <c r="A10676" s="268">
        <v>11292</v>
      </c>
      <c r="B10676" s="267" t="s">
        <v>10953</v>
      </c>
      <c r="C10676" s="268" t="s">
        <v>1323</v>
      </c>
      <c r="D10676" s="269">
        <v>178.94</v>
      </c>
    </row>
    <row r="10677" spans="1:4">
      <c r="A10677" s="268">
        <v>21071</v>
      </c>
      <c r="B10677" s="267" t="s">
        <v>10954</v>
      </c>
      <c r="C10677" s="268" t="s">
        <v>1323</v>
      </c>
      <c r="D10677" s="269">
        <v>116.89</v>
      </c>
    </row>
    <row r="10678" spans="1:4">
      <c r="A10678" s="268">
        <v>11293</v>
      </c>
      <c r="B10678" s="267" t="s">
        <v>10955</v>
      </c>
      <c r="C10678" s="268" t="s">
        <v>1323</v>
      </c>
      <c r="D10678" s="269">
        <v>197.82</v>
      </c>
    </row>
    <row r="10679" spans="1:4">
      <c r="A10679" s="268">
        <v>11316</v>
      </c>
      <c r="B10679" s="267" t="s">
        <v>10956</v>
      </c>
      <c r="C10679" s="268" t="s">
        <v>1323</v>
      </c>
      <c r="D10679" s="269">
        <v>251.78</v>
      </c>
    </row>
    <row r="10680" spans="1:4">
      <c r="A10680" s="268">
        <v>6243</v>
      </c>
      <c r="B10680" s="267" t="s">
        <v>10957</v>
      </c>
      <c r="C10680" s="268" t="s">
        <v>1323</v>
      </c>
      <c r="D10680" s="269">
        <v>290</v>
      </c>
    </row>
    <row r="10681" spans="1:4">
      <c r="A10681" s="268">
        <v>21079</v>
      </c>
      <c r="B10681" s="267" t="s">
        <v>10958</v>
      </c>
      <c r="C10681" s="268" t="s">
        <v>1323</v>
      </c>
      <c r="D10681" s="269">
        <v>345.75</v>
      </c>
    </row>
    <row r="10682" spans="1:4">
      <c r="A10682" s="268">
        <v>6240</v>
      </c>
      <c r="B10682" s="267" t="s">
        <v>10959</v>
      </c>
      <c r="C10682" s="268" t="s">
        <v>1323</v>
      </c>
      <c r="D10682" s="269">
        <v>383.96</v>
      </c>
    </row>
    <row r="10683" spans="1:4">
      <c r="A10683" s="268">
        <v>11296</v>
      </c>
      <c r="B10683" s="267" t="s">
        <v>10960</v>
      </c>
      <c r="C10683" s="268" t="s">
        <v>1323</v>
      </c>
      <c r="D10683" s="270">
        <v>1223.3900000000001</v>
      </c>
    </row>
    <row r="10684" spans="1:4">
      <c r="A10684" s="268">
        <v>11299</v>
      </c>
      <c r="B10684" s="267" t="s">
        <v>10961</v>
      </c>
      <c r="C10684" s="268" t="s">
        <v>1323</v>
      </c>
      <c r="D10684" s="269">
        <v>414.09</v>
      </c>
    </row>
    <row r="10685" spans="1:4">
      <c r="A10685" s="268">
        <v>11066</v>
      </c>
      <c r="B10685" s="267" t="s">
        <v>10962</v>
      </c>
      <c r="C10685" s="268" t="s">
        <v>1323</v>
      </c>
      <c r="D10685" s="269">
        <v>11.38</v>
      </c>
    </row>
    <row r="10686" spans="1:4">
      <c r="A10686" s="268">
        <v>11065</v>
      </c>
      <c r="B10686" s="267" t="s">
        <v>10963</v>
      </c>
      <c r="C10686" s="268" t="s">
        <v>1323</v>
      </c>
      <c r="D10686" s="269">
        <v>13.04</v>
      </c>
    </row>
    <row r="10687" spans="1:4">
      <c r="A10687" s="268">
        <v>11688</v>
      </c>
      <c r="B10687" s="267" t="s">
        <v>10964</v>
      </c>
      <c r="C10687" s="268" t="s">
        <v>1323</v>
      </c>
      <c r="D10687" s="269">
        <v>325.05</v>
      </c>
    </row>
    <row r="10688" spans="1:4">
      <c r="A10688" s="268">
        <v>37736</v>
      </c>
      <c r="B10688" s="267" t="s">
        <v>10965</v>
      </c>
      <c r="C10688" s="268" t="s">
        <v>1323</v>
      </c>
      <c r="D10688" s="270">
        <v>48000</v>
      </c>
    </row>
    <row r="10689" spans="1:4">
      <c r="A10689" s="268">
        <v>37739</v>
      </c>
      <c r="B10689" s="267" t="s">
        <v>10966</v>
      </c>
      <c r="C10689" s="268" t="s">
        <v>1323</v>
      </c>
      <c r="D10689" s="270">
        <v>59076.92</v>
      </c>
    </row>
    <row r="10690" spans="1:4">
      <c r="A10690" s="268">
        <v>37740</v>
      </c>
      <c r="B10690" s="267" t="s">
        <v>10967</v>
      </c>
      <c r="C10690" s="268" t="s">
        <v>1323</v>
      </c>
      <c r="D10690" s="270">
        <v>33712.370000000003</v>
      </c>
    </row>
    <row r="10691" spans="1:4">
      <c r="A10691" s="268">
        <v>37738</v>
      </c>
      <c r="B10691" s="267" t="s">
        <v>10968</v>
      </c>
      <c r="C10691" s="268" t="s">
        <v>1323</v>
      </c>
      <c r="D10691" s="270">
        <v>40053.51</v>
      </c>
    </row>
    <row r="10692" spans="1:4">
      <c r="A10692" s="268">
        <v>37737</v>
      </c>
      <c r="B10692" s="267" t="s">
        <v>10969</v>
      </c>
      <c r="C10692" s="268" t="s">
        <v>1323</v>
      </c>
      <c r="D10692" s="270">
        <v>31866.22</v>
      </c>
    </row>
    <row r="10693" spans="1:4">
      <c r="A10693" s="268">
        <v>25014</v>
      </c>
      <c r="B10693" s="267" t="s">
        <v>10970</v>
      </c>
      <c r="C10693" s="268" t="s">
        <v>1323</v>
      </c>
      <c r="D10693" s="270">
        <v>66742.47</v>
      </c>
    </row>
    <row r="10694" spans="1:4">
      <c r="A10694" s="268">
        <v>25013</v>
      </c>
      <c r="B10694" s="267" t="s">
        <v>10971</v>
      </c>
      <c r="C10694" s="268" t="s">
        <v>1323</v>
      </c>
      <c r="D10694" s="270">
        <v>69953.17</v>
      </c>
    </row>
    <row r="10695" spans="1:4">
      <c r="A10695" s="268">
        <v>14405</v>
      </c>
      <c r="B10695" s="267" t="s">
        <v>10972</v>
      </c>
      <c r="C10695" s="268" t="s">
        <v>1323</v>
      </c>
      <c r="D10695" s="270">
        <v>82113.710000000006</v>
      </c>
    </row>
    <row r="10696" spans="1:4">
      <c r="A10696" s="268">
        <v>6253</v>
      </c>
      <c r="B10696" s="267" t="s">
        <v>10973</v>
      </c>
      <c r="C10696" s="268" t="s">
        <v>1323</v>
      </c>
      <c r="D10696" s="269">
        <v>65</v>
      </c>
    </row>
    <row r="10697" spans="1:4">
      <c r="A10697" s="268">
        <v>36790</v>
      </c>
      <c r="B10697" s="267" t="s">
        <v>10974</v>
      </c>
      <c r="C10697" s="268" t="s">
        <v>1323</v>
      </c>
      <c r="D10697" s="269">
        <v>176.83</v>
      </c>
    </row>
    <row r="10698" spans="1:4">
      <c r="A10698" s="268">
        <v>20271</v>
      </c>
      <c r="B10698" s="267" t="s">
        <v>10975</v>
      </c>
      <c r="C10698" s="268" t="s">
        <v>1323</v>
      </c>
      <c r="D10698" s="269">
        <v>436.31</v>
      </c>
    </row>
    <row r="10699" spans="1:4">
      <c r="A10699" s="268">
        <v>10423</v>
      </c>
      <c r="B10699" s="267" t="s">
        <v>10976</v>
      </c>
      <c r="C10699" s="268" t="s">
        <v>1323</v>
      </c>
      <c r="D10699" s="269">
        <v>270.61</v>
      </c>
    </row>
    <row r="10700" spans="1:4">
      <c r="A10700" s="268">
        <v>37589</v>
      </c>
      <c r="B10700" s="267" t="s">
        <v>10977</v>
      </c>
      <c r="C10700" s="268" t="s">
        <v>1323</v>
      </c>
      <c r="D10700" s="269">
        <v>216.67</v>
      </c>
    </row>
    <row r="10701" spans="1:4">
      <c r="A10701" s="268">
        <v>11690</v>
      </c>
      <c r="B10701" s="267" t="s">
        <v>10978</v>
      </c>
      <c r="C10701" s="268" t="s">
        <v>1323</v>
      </c>
      <c r="D10701" s="269">
        <v>115.1</v>
      </c>
    </row>
    <row r="10702" spans="1:4">
      <c r="A10702" s="268">
        <v>20234</v>
      </c>
      <c r="B10702" s="267" t="s">
        <v>10979</v>
      </c>
      <c r="C10702" s="268" t="s">
        <v>1323</v>
      </c>
      <c r="D10702" s="269">
        <v>145.66</v>
      </c>
    </row>
    <row r="10703" spans="1:4">
      <c r="A10703" s="268">
        <v>4763</v>
      </c>
      <c r="B10703" s="267" t="s">
        <v>10980</v>
      </c>
      <c r="C10703" s="268" t="s">
        <v>1326</v>
      </c>
      <c r="D10703" s="269">
        <v>15.88</v>
      </c>
    </row>
    <row r="10704" spans="1:4">
      <c r="A10704" s="268">
        <v>41070</v>
      </c>
      <c r="B10704" s="267" t="s">
        <v>10981</v>
      </c>
      <c r="C10704" s="268" t="s">
        <v>1445</v>
      </c>
      <c r="D10704" s="270">
        <v>2811.07</v>
      </c>
    </row>
    <row r="10705" spans="1:4">
      <c r="A10705" s="268">
        <v>14583</v>
      </c>
      <c r="B10705" s="267" t="s">
        <v>10982</v>
      </c>
      <c r="C10705" s="268" t="s">
        <v>1321</v>
      </c>
      <c r="D10705" s="269">
        <v>11.35</v>
      </c>
    </row>
    <row r="10706" spans="1:4">
      <c r="A10706" s="268">
        <v>11457</v>
      </c>
      <c r="B10706" s="267" t="s">
        <v>10983</v>
      </c>
      <c r="C10706" s="268" t="s">
        <v>1323</v>
      </c>
      <c r="D10706" s="269">
        <v>25.74</v>
      </c>
    </row>
    <row r="10707" spans="1:4">
      <c r="A10707" s="268">
        <v>21121</v>
      </c>
      <c r="B10707" s="267" t="s">
        <v>10984</v>
      </c>
      <c r="C10707" s="268" t="s">
        <v>1323</v>
      </c>
      <c r="D10707" s="269">
        <v>3.55</v>
      </c>
    </row>
    <row r="10708" spans="1:4">
      <c r="A10708" s="268">
        <v>38010</v>
      </c>
      <c r="B10708" s="267" t="s">
        <v>10985</v>
      </c>
      <c r="C10708" s="268" t="s">
        <v>1323</v>
      </c>
      <c r="D10708" s="269">
        <v>5.8</v>
      </c>
    </row>
    <row r="10709" spans="1:4">
      <c r="A10709" s="268">
        <v>38011</v>
      </c>
      <c r="B10709" s="267" t="s">
        <v>10986</v>
      </c>
      <c r="C10709" s="268" t="s">
        <v>1323</v>
      </c>
      <c r="D10709" s="269">
        <v>10.71</v>
      </c>
    </row>
    <row r="10710" spans="1:4">
      <c r="A10710" s="268">
        <v>38012</v>
      </c>
      <c r="B10710" s="267" t="s">
        <v>10987</v>
      </c>
      <c r="C10710" s="268" t="s">
        <v>1323</v>
      </c>
      <c r="D10710" s="269">
        <v>36.6</v>
      </c>
    </row>
    <row r="10711" spans="1:4">
      <c r="A10711" s="268">
        <v>38013</v>
      </c>
      <c r="B10711" s="267" t="s">
        <v>10988</v>
      </c>
      <c r="C10711" s="268" t="s">
        <v>1323</v>
      </c>
      <c r="D10711" s="269">
        <v>47.51</v>
      </c>
    </row>
    <row r="10712" spans="1:4">
      <c r="A10712" s="268">
        <v>38014</v>
      </c>
      <c r="B10712" s="267" t="s">
        <v>10989</v>
      </c>
      <c r="C10712" s="268" t="s">
        <v>1323</v>
      </c>
      <c r="D10712" s="269">
        <v>77.31</v>
      </c>
    </row>
    <row r="10713" spans="1:4">
      <c r="A10713" s="268">
        <v>38015</v>
      </c>
      <c r="B10713" s="267" t="s">
        <v>10990</v>
      </c>
      <c r="C10713" s="268" t="s">
        <v>1323</v>
      </c>
      <c r="D10713" s="269">
        <v>186.7</v>
      </c>
    </row>
    <row r="10714" spans="1:4">
      <c r="A10714" s="268">
        <v>38016</v>
      </c>
      <c r="B10714" s="267" t="s">
        <v>10991</v>
      </c>
      <c r="C10714" s="268" t="s">
        <v>1323</v>
      </c>
      <c r="D10714" s="269">
        <v>227.16</v>
      </c>
    </row>
    <row r="10715" spans="1:4">
      <c r="A10715" s="268">
        <v>12741</v>
      </c>
      <c r="B10715" s="267" t="s">
        <v>10992</v>
      </c>
      <c r="C10715" s="268" t="s">
        <v>1323</v>
      </c>
      <c r="D10715" s="269">
        <v>779.94</v>
      </c>
    </row>
    <row r="10716" spans="1:4">
      <c r="A10716" s="268">
        <v>12733</v>
      </c>
      <c r="B10716" s="267" t="s">
        <v>10993</v>
      </c>
      <c r="C10716" s="268" t="s">
        <v>1323</v>
      </c>
      <c r="D10716" s="269">
        <v>3.92</v>
      </c>
    </row>
    <row r="10717" spans="1:4">
      <c r="A10717" s="268">
        <v>12734</v>
      </c>
      <c r="B10717" s="267" t="s">
        <v>10994</v>
      </c>
      <c r="C10717" s="268" t="s">
        <v>1323</v>
      </c>
      <c r="D10717" s="269">
        <v>8.36</v>
      </c>
    </row>
    <row r="10718" spans="1:4">
      <c r="A10718" s="268">
        <v>12735</v>
      </c>
      <c r="B10718" s="267" t="s">
        <v>10995</v>
      </c>
      <c r="C10718" s="268" t="s">
        <v>1323</v>
      </c>
      <c r="D10718" s="269">
        <v>13.76</v>
      </c>
    </row>
    <row r="10719" spans="1:4">
      <c r="A10719" s="268">
        <v>12736</v>
      </c>
      <c r="B10719" s="267" t="s">
        <v>10996</v>
      </c>
      <c r="C10719" s="268" t="s">
        <v>1323</v>
      </c>
      <c r="D10719" s="269">
        <v>31.45</v>
      </c>
    </row>
    <row r="10720" spans="1:4">
      <c r="A10720" s="268">
        <v>12737</v>
      </c>
      <c r="B10720" s="267" t="s">
        <v>10997</v>
      </c>
      <c r="C10720" s="268" t="s">
        <v>1323</v>
      </c>
      <c r="D10720" s="269">
        <v>40.520000000000003</v>
      </c>
    </row>
    <row r="10721" spans="1:4">
      <c r="A10721" s="268">
        <v>12738</v>
      </c>
      <c r="B10721" s="267" t="s">
        <v>10998</v>
      </c>
      <c r="C10721" s="268" t="s">
        <v>1323</v>
      </c>
      <c r="D10721" s="269">
        <v>80.09</v>
      </c>
    </row>
    <row r="10722" spans="1:4">
      <c r="A10722" s="268">
        <v>12739</v>
      </c>
      <c r="B10722" s="267" t="s">
        <v>10999</v>
      </c>
      <c r="C10722" s="268" t="s">
        <v>1323</v>
      </c>
      <c r="D10722" s="269">
        <v>228</v>
      </c>
    </row>
    <row r="10723" spans="1:4">
      <c r="A10723" s="268">
        <v>12740</v>
      </c>
      <c r="B10723" s="267" t="s">
        <v>11000</v>
      </c>
      <c r="C10723" s="268" t="s">
        <v>1323</v>
      </c>
      <c r="D10723" s="269">
        <v>356.72</v>
      </c>
    </row>
    <row r="10724" spans="1:4">
      <c r="A10724" s="268">
        <v>6297</v>
      </c>
      <c r="B10724" s="267" t="s">
        <v>11001</v>
      </c>
      <c r="C10724" s="268" t="s">
        <v>1323</v>
      </c>
      <c r="D10724" s="269">
        <v>19.25</v>
      </c>
    </row>
    <row r="10725" spans="1:4">
      <c r="A10725" s="268">
        <v>6296</v>
      </c>
      <c r="B10725" s="267" t="s">
        <v>11002</v>
      </c>
      <c r="C10725" s="268" t="s">
        <v>1323</v>
      </c>
      <c r="D10725" s="269">
        <v>15.19</v>
      </c>
    </row>
    <row r="10726" spans="1:4">
      <c r="A10726" s="268">
        <v>6294</v>
      </c>
      <c r="B10726" s="267" t="s">
        <v>11003</v>
      </c>
      <c r="C10726" s="268" t="s">
        <v>1323</v>
      </c>
      <c r="D10726" s="269">
        <v>4.33</v>
      </c>
    </row>
    <row r="10727" spans="1:4">
      <c r="A10727" s="268">
        <v>6323</v>
      </c>
      <c r="B10727" s="267" t="s">
        <v>11004</v>
      </c>
      <c r="C10727" s="268" t="s">
        <v>1323</v>
      </c>
      <c r="D10727" s="269">
        <v>9.93</v>
      </c>
    </row>
    <row r="10728" spans="1:4">
      <c r="A10728" s="268">
        <v>6299</v>
      </c>
      <c r="B10728" s="267" t="s">
        <v>11005</v>
      </c>
      <c r="C10728" s="268" t="s">
        <v>1323</v>
      </c>
      <c r="D10728" s="269">
        <v>57.91</v>
      </c>
    </row>
    <row r="10729" spans="1:4">
      <c r="A10729" s="268">
        <v>6298</v>
      </c>
      <c r="B10729" s="267" t="s">
        <v>11006</v>
      </c>
      <c r="C10729" s="268" t="s">
        <v>1323</v>
      </c>
      <c r="D10729" s="269">
        <v>30.49</v>
      </c>
    </row>
    <row r="10730" spans="1:4">
      <c r="A10730" s="268">
        <v>6295</v>
      </c>
      <c r="B10730" s="267" t="s">
        <v>11007</v>
      </c>
      <c r="C10730" s="268" t="s">
        <v>1323</v>
      </c>
      <c r="D10730" s="269">
        <v>6.17</v>
      </c>
    </row>
    <row r="10731" spans="1:4">
      <c r="A10731" s="268">
        <v>6322</v>
      </c>
      <c r="B10731" s="267" t="s">
        <v>11008</v>
      </c>
      <c r="C10731" s="268" t="s">
        <v>1323</v>
      </c>
      <c r="D10731" s="269">
        <v>77.56</v>
      </c>
    </row>
    <row r="10732" spans="1:4">
      <c r="A10732" s="268">
        <v>6300</v>
      </c>
      <c r="B10732" s="267" t="s">
        <v>11009</v>
      </c>
      <c r="C10732" s="268" t="s">
        <v>1323</v>
      </c>
      <c r="D10732" s="269">
        <v>142.99</v>
      </c>
    </row>
    <row r="10733" spans="1:4">
      <c r="A10733" s="268">
        <v>6321</v>
      </c>
      <c r="B10733" s="267" t="s">
        <v>11010</v>
      </c>
      <c r="C10733" s="268" t="s">
        <v>1323</v>
      </c>
      <c r="D10733" s="269">
        <v>204.26</v>
      </c>
    </row>
    <row r="10734" spans="1:4">
      <c r="A10734" s="268">
        <v>6301</v>
      </c>
      <c r="B10734" s="267" t="s">
        <v>11011</v>
      </c>
      <c r="C10734" s="268" t="s">
        <v>1323</v>
      </c>
      <c r="D10734" s="269">
        <v>478.76</v>
      </c>
    </row>
    <row r="10735" spans="1:4">
      <c r="A10735" s="268">
        <v>7105</v>
      </c>
      <c r="B10735" s="267" t="s">
        <v>11012</v>
      </c>
      <c r="C10735" s="268" t="s">
        <v>1323</v>
      </c>
      <c r="D10735" s="269">
        <v>22.75</v>
      </c>
    </row>
    <row r="10736" spans="1:4">
      <c r="A10736" s="268">
        <v>20183</v>
      </c>
      <c r="B10736" s="267" t="s">
        <v>11013</v>
      </c>
      <c r="C10736" s="268" t="s">
        <v>1323</v>
      </c>
      <c r="D10736" s="269">
        <v>29.95</v>
      </c>
    </row>
    <row r="10737" spans="1:4">
      <c r="A10737" s="268">
        <v>38448</v>
      </c>
      <c r="B10737" s="267" t="s">
        <v>11014</v>
      </c>
      <c r="C10737" s="268" t="s">
        <v>1323</v>
      </c>
      <c r="D10737" s="269">
        <v>140.72999999999999</v>
      </c>
    </row>
    <row r="10738" spans="1:4">
      <c r="A10738" s="268">
        <v>20182</v>
      </c>
      <c r="B10738" s="267" t="s">
        <v>11015</v>
      </c>
      <c r="C10738" s="268" t="s">
        <v>1323</v>
      </c>
      <c r="D10738" s="269">
        <v>17.09</v>
      </c>
    </row>
    <row r="10739" spans="1:4">
      <c r="A10739" s="268">
        <v>7119</v>
      </c>
      <c r="B10739" s="267" t="s">
        <v>11016</v>
      </c>
      <c r="C10739" s="268" t="s">
        <v>1323</v>
      </c>
      <c r="D10739" s="269">
        <v>6.01</v>
      </c>
    </row>
    <row r="10740" spans="1:4">
      <c r="A10740" s="268">
        <v>7120</v>
      </c>
      <c r="B10740" s="267" t="s">
        <v>11017</v>
      </c>
      <c r="C10740" s="268" t="s">
        <v>1323</v>
      </c>
      <c r="D10740" s="269">
        <v>4.12</v>
      </c>
    </row>
    <row r="10741" spans="1:4">
      <c r="A10741" s="268">
        <v>6319</v>
      </c>
      <c r="B10741" s="267" t="s">
        <v>11018</v>
      </c>
      <c r="C10741" s="268" t="s">
        <v>1323</v>
      </c>
      <c r="D10741" s="269">
        <v>22.62</v>
      </c>
    </row>
    <row r="10742" spans="1:4">
      <c r="A10742" s="268">
        <v>6304</v>
      </c>
      <c r="B10742" s="267" t="s">
        <v>11019</v>
      </c>
      <c r="C10742" s="268" t="s">
        <v>1323</v>
      </c>
      <c r="D10742" s="269">
        <v>22.62</v>
      </c>
    </row>
    <row r="10743" spans="1:4">
      <c r="A10743" s="268">
        <v>21116</v>
      </c>
      <c r="B10743" s="267" t="s">
        <v>11020</v>
      </c>
      <c r="C10743" s="268" t="s">
        <v>1323</v>
      </c>
      <c r="D10743" s="269">
        <v>17.13</v>
      </c>
    </row>
    <row r="10744" spans="1:4">
      <c r="A10744" s="268">
        <v>6320</v>
      </c>
      <c r="B10744" s="267" t="s">
        <v>11021</v>
      </c>
      <c r="C10744" s="268" t="s">
        <v>1323</v>
      </c>
      <c r="D10744" s="269">
        <v>11.65</v>
      </c>
    </row>
    <row r="10745" spans="1:4">
      <c r="A10745" s="268">
        <v>6303</v>
      </c>
      <c r="B10745" s="267" t="s">
        <v>11022</v>
      </c>
      <c r="C10745" s="268" t="s">
        <v>1323</v>
      </c>
      <c r="D10745" s="269">
        <v>11.65</v>
      </c>
    </row>
    <row r="10746" spans="1:4">
      <c r="A10746" s="268">
        <v>6308</v>
      </c>
      <c r="B10746" s="267" t="s">
        <v>11023</v>
      </c>
      <c r="C10746" s="268" t="s">
        <v>1323</v>
      </c>
      <c r="D10746" s="269">
        <v>62.59</v>
      </c>
    </row>
    <row r="10747" spans="1:4">
      <c r="A10747" s="268">
        <v>6317</v>
      </c>
      <c r="B10747" s="267" t="s">
        <v>11024</v>
      </c>
      <c r="C10747" s="268" t="s">
        <v>1323</v>
      </c>
      <c r="D10747" s="269">
        <v>62.59</v>
      </c>
    </row>
    <row r="10748" spans="1:4">
      <c r="A10748" s="268">
        <v>6307</v>
      </c>
      <c r="B10748" s="267" t="s">
        <v>11025</v>
      </c>
      <c r="C10748" s="268" t="s">
        <v>1323</v>
      </c>
      <c r="D10748" s="269">
        <v>62.59</v>
      </c>
    </row>
    <row r="10749" spans="1:4">
      <c r="A10749" s="268">
        <v>6309</v>
      </c>
      <c r="B10749" s="267" t="s">
        <v>11026</v>
      </c>
      <c r="C10749" s="268" t="s">
        <v>1323</v>
      </c>
      <c r="D10749" s="269">
        <v>64.41</v>
      </c>
    </row>
    <row r="10750" spans="1:4">
      <c r="A10750" s="268">
        <v>6318</v>
      </c>
      <c r="B10750" s="267" t="s">
        <v>11027</v>
      </c>
      <c r="C10750" s="268" t="s">
        <v>1323</v>
      </c>
      <c r="D10750" s="269">
        <v>33.76</v>
      </c>
    </row>
    <row r="10751" spans="1:4">
      <c r="A10751" s="268">
        <v>6306</v>
      </c>
      <c r="B10751" s="267" t="s">
        <v>11028</v>
      </c>
      <c r="C10751" s="268" t="s">
        <v>1323</v>
      </c>
      <c r="D10751" s="269">
        <v>33.76</v>
      </c>
    </row>
    <row r="10752" spans="1:4">
      <c r="A10752" s="268">
        <v>6305</v>
      </c>
      <c r="B10752" s="267" t="s">
        <v>11029</v>
      </c>
      <c r="C10752" s="268" t="s">
        <v>1323</v>
      </c>
      <c r="D10752" s="269">
        <v>33.76</v>
      </c>
    </row>
    <row r="10753" spans="1:4">
      <c r="A10753" s="268">
        <v>6302</v>
      </c>
      <c r="B10753" s="267" t="s">
        <v>11030</v>
      </c>
      <c r="C10753" s="268" t="s">
        <v>1323</v>
      </c>
      <c r="D10753" s="269">
        <v>7.16</v>
      </c>
    </row>
    <row r="10754" spans="1:4">
      <c r="A10754" s="268">
        <v>6312</v>
      </c>
      <c r="B10754" s="267" t="s">
        <v>11031</v>
      </c>
      <c r="C10754" s="268" t="s">
        <v>1323</v>
      </c>
      <c r="D10754" s="269">
        <v>90.03</v>
      </c>
    </row>
    <row r="10755" spans="1:4">
      <c r="A10755" s="268">
        <v>6311</v>
      </c>
      <c r="B10755" s="267" t="s">
        <v>11032</v>
      </c>
      <c r="C10755" s="268" t="s">
        <v>1323</v>
      </c>
      <c r="D10755" s="269">
        <v>90.03</v>
      </c>
    </row>
    <row r="10756" spans="1:4">
      <c r="A10756" s="268">
        <v>6310</v>
      </c>
      <c r="B10756" s="267" t="s">
        <v>11033</v>
      </c>
      <c r="C10756" s="268" t="s">
        <v>1323</v>
      </c>
      <c r="D10756" s="269">
        <v>90.03</v>
      </c>
    </row>
    <row r="10757" spans="1:4">
      <c r="A10757" s="268">
        <v>6314</v>
      </c>
      <c r="B10757" s="267" t="s">
        <v>11034</v>
      </c>
      <c r="C10757" s="268" t="s">
        <v>1323</v>
      </c>
      <c r="D10757" s="269">
        <v>90.03</v>
      </c>
    </row>
    <row r="10758" spans="1:4">
      <c r="A10758" s="268">
        <v>6313</v>
      </c>
      <c r="B10758" s="267" t="s">
        <v>11035</v>
      </c>
      <c r="C10758" s="268" t="s">
        <v>1323</v>
      </c>
      <c r="D10758" s="269">
        <v>90.03</v>
      </c>
    </row>
    <row r="10759" spans="1:4">
      <c r="A10759" s="268">
        <v>6315</v>
      </c>
      <c r="B10759" s="267" t="s">
        <v>11036</v>
      </c>
      <c r="C10759" s="268" t="s">
        <v>1323</v>
      </c>
      <c r="D10759" s="269">
        <v>170.47</v>
      </c>
    </row>
    <row r="10760" spans="1:4">
      <c r="A10760" s="268">
        <v>6316</v>
      </c>
      <c r="B10760" s="267" t="s">
        <v>11037</v>
      </c>
      <c r="C10760" s="268" t="s">
        <v>1323</v>
      </c>
      <c r="D10760" s="269">
        <v>170.47</v>
      </c>
    </row>
    <row r="10761" spans="1:4">
      <c r="A10761" s="268">
        <v>38878</v>
      </c>
      <c r="B10761" s="267" t="s">
        <v>11038</v>
      </c>
      <c r="C10761" s="268" t="s">
        <v>1323</v>
      </c>
      <c r="D10761" s="269">
        <v>12.1</v>
      </c>
    </row>
    <row r="10762" spans="1:4">
      <c r="A10762" s="268">
        <v>38879</v>
      </c>
      <c r="B10762" s="267" t="s">
        <v>11039</v>
      </c>
      <c r="C10762" s="268" t="s">
        <v>1323</v>
      </c>
      <c r="D10762" s="269">
        <v>22.68</v>
      </c>
    </row>
    <row r="10763" spans="1:4">
      <c r="A10763" s="268">
        <v>38881</v>
      </c>
      <c r="B10763" s="267" t="s">
        <v>11040</v>
      </c>
      <c r="C10763" s="268" t="s">
        <v>1323</v>
      </c>
      <c r="D10763" s="269">
        <v>11.87</v>
      </c>
    </row>
    <row r="10764" spans="1:4">
      <c r="A10764" s="268">
        <v>38880</v>
      </c>
      <c r="B10764" s="267" t="s">
        <v>11041</v>
      </c>
      <c r="C10764" s="268" t="s">
        <v>1323</v>
      </c>
      <c r="D10764" s="269">
        <v>12.43</v>
      </c>
    </row>
    <row r="10765" spans="1:4">
      <c r="A10765" s="268">
        <v>38882</v>
      </c>
      <c r="B10765" s="267" t="s">
        <v>11042</v>
      </c>
      <c r="C10765" s="268" t="s">
        <v>1323</v>
      </c>
      <c r="D10765" s="269">
        <v>12.88</v>
      </c>
    </row>
    <row r="10766" spans="1:4">
      <c r="A10766" s="268">
        <v>38883</v>
      </c>
      <c r="B10766" s="267" t="s">
        <v>11043</v>
      </c>
      <c r="C10766" s="268" t="s">
        <v>1323</v>
      </c>
      <c r="D10766" s="269">
        <v>19.05</v>
      </c>
    </row>
    <row r="10767" spans="1:4">
      <c r="A10767" s="268">
        <v>38884</v>
      </c>
      <c r="B10767" s="267" t="s">
        <v>11044</v>
      </c>
      <c r="C10767" s="268" t="s">
        <v>1323</v>
      </c>
      <c r="D10767" s="269">
        <v>20.68</v>
      </c>
    </row>
    <row r="10768" spans="1:4">
      <c r="A10768" s="268">
        <v>38885</v>
      </c>
      <c r="B10768" s="267" t="s">
        <v>11045</v>
      </c>
      <c r="C10768" s="268" t="s">
        <v>1323</v>
      </c>
      <c r="D10768" s="269">
        <v>20</v>
      </c>
    </row>
    <row r="10769" spans="1:4">
      <c r="A10769" s="268">
        <v>38886</v>
      </c>
      <c r="B10769" s="267" t="s">
        <v>11046</v>
      </c>
      <c r="C10769" s="268" t="s">
        <v>1323</v>
      </c>
      <c r="D10769" s="269">
        <v>21.59</v>
      </c>
    </row>
    <row r="10770" spans="1:4">
      <c r="A10770" s="268">
        <v>38887</v>
      </c>
      <c r="B10770" s="267" t="s">
        <v>11047</v>
      </c>
      <c r="C10770" s="268" t="s">
        <v>1323</v>
      </c>
      <c r="D10770" s="269">
        <v>19.39</v>
      </c>
    </row>
    <row r="10771" spans="1:4">
      <c r="A10771" s="268">
        <v>38888</v>
      </c>
      <c r="B10771" s="267" t="s">
        <v>11048</v>
      </c>
      <c r="C10771" s="268" t="s">
        <v>1323</v>
      </c>
      <c r="D10771" s="269">
        <v>23.05</v>
      </c>
    </row>
    <row r="10772" spans="1:4">
      <c r="A10772" s="268">
        <v>38890</v>
      </c>
      <c r="B10772" s="267" t="s">
        <v>11049</v>
      </c>
      <c r="C10772" s="268" t="s">
        <v>1323</v>
      </c>
      <c r="D10772" s="269">
        <v>34.26</v>
      </c>
    </row>
    <row r="10773" spans="1:4">
      <c r="A10773" s="268">
        <v>38893</v>
      </c>
      <c r="B10773" s="267" t="s">
        <v>11050</v>
      </c>
      <c r="C10773" s="268" t="s">
        <v>1323</v>
      </c>
      <c r="D10773" s="269">
        <v>27.56</v>
      </c>
    </row>
    <row r="10774" spans="1:4">
      <c r="A10774" s="268">
        <v>38894</v>
      </c>
      <c r="B10774" s="267" t="s">
        <v>11051</v>
      </c>
      <c r="C10774" s="268" t="s">
        <v>1323</v>
      </c>
      <c r="D10774" s="269">
        <v>34.99</v>
      </c>
    </row>
    <row r="10775" spans="1:4">
      <c r="A10775" s="268">
        <v>38896</v>
      </c>
      <c r="B10775" s="267" t="s">
        <v>11052</v>
      </c>
      <c r="C10775" s="268" t="s">
        <v>1323</v>
      </c>
      <c r="D10775" s="269">
        <v>35.69</v>
      </c>
    </row>
    <row r="10776" spans="1:4">
      <c r="A10776" s="268">
        <v>39324</v>
      </c>
      <c r="B10776" s="267" t="s">
        <v>11053</v>
      </c>
      <c r="C10776" s="268" t="s">
        <v>1323</v>
      </c>
      <c r="D10776" s="269">
        <v>7.87</v>
      </c>
    </row>
    <row r="10777" spans="1:4">
      <c r="A10777" s="268">
        <v>39325</v>
      </c>
      <c r="B10777" s="267" t="s">
        <v>11054</v>
      </c>
      <c r="C10777" s="268" t="s">
        <v>1323</v>
      </c>
      <c r="D10777" s="269">
        <v>11.91</v>
      </c>
    </row>
    <row r="10778" spans="1:4">
      <c r="A10778" s="268">
        <v>39326</v>
      </c>
      <c r="B10778" s="267" t="s">
        <v>11055</v>
      </c>
      <c r="C10778" s="268" t="s">
        <v>1323</v>
      </c>
      <c r="D10778" s="269">
        <v>30.66</v>
      </c>
    </row>
    <row r="10779" spans="1:4">
      <c r="A10779" s="268">
        <v>39327</v>
      </c>
      <c r="B10779" s="267" t="s">
        <v>11056</v>
      </c>
      <c r="C10779" s="268" t="s">
        <v>1323</v>
      </c>
      <c r="D10779" s="269">
        <v>46.45</v>
      </c>
    </row>
    <row r="10780" spans="1:4">
      <c r="A10780" s="268">
        <v>20176</v>
      </c>
      <c r="B10780" s="267" t="s">
        <v>11057</v>
      </c>
      <c r="C10780" s="268" t="s">
        <v>1323</v>
      </c>
      <c r="D10780" s="269">
        <v>25.81</v>
      </c>
    </row>
    <row r="10781" spans="1:4">
      <c r="A10781" s="268">
        <v>11378</v>
      </c>
      <c r="B10781" s="267" t="s">
        <v>11058</v>
      </c>
      <c r="C10781" s="268" t="s">
        <v>1323</v>
      </c>
      <c r="D10781" s="269">
        <v>73.010000000000005</v>
      </c>
    </row>
    <row r="10782" spans="1:4">
      <c r="A10782" s="268">
        <v>11379</v>
      </c>
      <c r="B10782" s="267" t="s">
        <v>11059</v>
      </c>
      <c r="C10782" s="268" t="s">
        <v>1323</v>
      </c>
      <c r="D10782" s="269">
        <v>61.69</v>
      </c>
    </row>
    <row r="10783" spans="1:4">
      <c r="A10783" s="268">
        <v>11493</v>
      </c>
      <c r="B10783" s="267" t="s">
        <v>11060</v>
      </c>
      <c r="C10783" s="268" t="s">
        <v>1323</v>
      </c>
      <c r="D10783" s="269">
        <v>35.58</v>
      </c>
    </row>
    <row r="10784" spans="1:4">
      <c r="A10784" s="268">
        <v>42717</v>
      </c>
      <c r="B10784" s="267" t="s">
        <v>12836</v>
      </c>
      <c r="C10784" s="268" t="s">
        <v>1323</v>
      </c>
      <c r="D10784" s="269">
        <v>332.18</v>
      </c>
    </row>
    <row r="10785" spans="1:4">
      <c r="A10785" s="268">
        <v>42718</v>
      </c>
      <c r="B10785" s="267" t="s">
        <v>12837</v>
      </c>
      <c r="C10785" s="268" t="s">
        <v>1323</v>
      </c>
      <c r="D10785" s="269">
        <v>368.79</v>
      </c>
    </row>
    <row r="10786" spans="1:4">
      <c r="A10786" s="268">
        <v>7106</v>
      </c>
      <c r="B10786" s="267" t="s">
        <v>11061</v>
      </c>
      <c r="C10786" s="268" t="s">
        <v>1323</v>
      </c>
      <c r="D10786" s="269">
        <v>97.73</v>
      </c>
    </row>
    <row r="10787" spans="1:4">
      <c r="A10787" s="268">
        <v>7104</v>
      </c>
      <c r="B10787" s="267" t="s">
        <v>11062</v>
      </c>
      <c r="C10787" s="268" t="s">
        <v>1323</v>
      </c>
      <c r="D10787" s="269">
        <v>2.0299999999999998</v>
      </c>
    </row>
    <row r="10788" spans="1:4">
      <c r="A10788" s="268">
        <v>7136</v>
      </c>
      <c r="B10788" s="267" t="s">
        <v>11063</v>
      </c>
      <c r="C10788" s="268" t="s">
        <v>1323</v>
      </c>
      <c r="D10788" s="269">
        <v>3.83</v>
      </c>
    </row>
    <row r="10789" spans="1:4">
      <c r="A10789" s="268">
        <v>7128</v>
      </c>
      <c r="B10789" s="267" t="s">
        <v>11064</v>
      </c>
      <c r="C10789" s="268" t="s">
        <v>1323</v>
      </c>
      <c r="D10789" s="269">
        <v>6.27</v>
      </c>
    </row>
    <row r="10790" spans="1:4">
      <c r="A10790" s="268">
        <v>7108</v>
      </c>
      <c r="B10790" s="267" t="s">
        <v>11065</v>
      </c>
      <c r="C10790" s="268" t="s">
        <v>1323</v>
      </c>
      <c r="D10790" s="269">
        <v>6.71</v>
      </c>
    </row>
    <row r="10791" spans="1:4">
      <c r="A10791" s="268">
        <v>7129</v>
      </c>
      <c r="B10791" s="267" t="s">
        <v>11066</v>
      </c>
      <c r="C10791" s="268" t="s">
        <v>1323</v>
      </c>
      <c r="D10791" s="269">
        <v>5.58</v>
      </c>
    </row>
    <row r="10792" spans="1:4">
      <c r="A10792" s="268">
        <v>7130</v>
      </c>
      <c r="B10792" s="267" t="s">
        <v>11067</v>
      </c>
      <c r="C10792" s="268" t="s">
        <v>1323</v>
      </c>
      <c r="D10792" s="269">
        <v>9.1</v>
      </c>
    </row>
    <row r="10793" spans="1:4">
      <c r="A10793" s="268">
        <v>7131</v>
      </c>
      <c r="B10793" s="267" t="s">
        <v>11068</v>
      </c>
      <c r="C10793" s="268" t="s">
        <v>1323</v>
      </c>
      <c r="D10793" s="269">
        <v>11.17</v>
      </c>
    </row>
    <row r="10794" spans="1:4">
      <c r="A10794" s="268">
        <v>7132</v>
      </c>
      <c r="B10794" s="267" t="s">
        <v>11069</v>
      </c>
      <c r="C10794" s="268" t="s">
        <v>1323</v>
      </c>
      <c r="D10794" s="269">
        <v>31.01</v>
      </c>
    </row>
    <row r="10795" spans="1:4">
      <c r="A10795" s="268">
        <v>7133</v>
      </c>
      <c r="B10795" s="267" t="s">
        <v>11070</v>
      </c>
      <c r="C10795" s="268" t="s">
        <v>1323</v>
      </c>
      <c r="D10795" s="269">
        <v>48.17</v>
      </c>
    </row>
    <row r="10796" spans="1:4">
      <c r="A10796" s="268">
        <v>37420</v>
      </c>
      <c r="B10796" s="267" t="s">
        <v>11071</v>
      </c>
      <c r="C10796" s="268" t="s">
        <v>1323</v>
      </c>
      <c r="D10796" s="269">
        <v>36.49</v>
      </c>
    </row>
    <row r="10797" spans="1:4">
      <c r="A10797" s="268">
        <v>37421</v>
      </c>
      <c r="B10797" s="267" t="s">
        <v>11072</v>
      </c>
      <c r="C10797" s="268" t="s">
        <v>1323</v>
      </c>
      <c r="D10797" s="269">
        <v>49.87</v>
      </c>
    </row>
    <row r="10798" spans="1:4">
      <c r="A10798" s="268">
        <v>37422</v>
      </c>
      <c r="B10798" s="267" t="s">
        <v>11073</v>
      </c>
      <c r="C10798" s="268" t="s">
        <v>1323</v>
      </c>
      <c r="D10798" s="269">
        <v>46.68</v>
      </c>
    </row>
    <row r="10799" spans="1:4">
      <c r="A10799" s="268">
        <v>37443</v>
      </c>
      <c r="B10799" s="267" t="s">
        <v>11074</v>
      </c>
      <c r="C10799" s="268" t="s">
        <v>1323</v>
      </c>
      <c r="D10799" s="269">
        <v>120.73</v>
      </c>
    </row>
    <row r="10800" spans="1:4">
      <c r="A10800" s="268">
        <v>37444</v>
      </c>
      <c r="B10800" s="267" t="s">
        <v>11075</v>
      </c>
      <c r="C10800" s="268" t="s">
        <v>1323</v>
      </c>
      <c r="D10800" s="269">
        <v>122.78</v>
      </c>
    </row>
    <row r="10801" spans="1:4">
      <c r="A10801" s="268">
        <v>37445</v>
      </c>
      <c r="B10801" s="267" t="s">
        <v>11076</v>
      </c>
      <c r="C10801" s="268" t="s">
        <v>1323</v>
      </c>
      <c r="D10801" s="269">
        <v>186.1</v>
      </c>
    </row>
    <row r="10802" spans="1:4">
      <c r="A10802" s="268">
        <v>37446</v>
      </c>
      <c r="B10802" s="267" t="s">
        <v>11077</v>
      </c>
      <c r="C10802" s="268" t="s">
        <v>1323</v>
      </c>
      <c r="D10802" s="269">
        <v>202.88</v>
      </c>
    </row>
    <row r="10803" spans="1:4">
      <c r="A10803" s="268">
        <v>37447</v>
      </c>
      <c r="B10803" s="267" t="s">
        <v>11078</v>
      </c>
      <c r="C10803" s="268" t="s">
        <v>1323</v>
      </c>
      <c r="D10803" s="269">
        <v>206.06</v>
      </c>
    </row>
    <row r="10804" spans="1:4">
      <c r="A10804" s="268">
        <v>37448</v>
      </c>
      <c r="B10804" s="267" t="s">
        <v>11079</v>
      </c>
      <c r="C10804" s="268" t="s">
        <v>1323</v>
      </c>
      <c r="D10804" s="269">
        <v>282.64</v>
      </c>
    </row>
    <row r="10805" spans="1:4">
      <c r="A10805" s="268">
        <v>37440</v>
      </c>
      <c r="B10805" s="267" t="s">
        <v>11080</v>
      </c>
      <c r="C10805" s="268" t="s">
        <v>1323</v>
      </c>
      <c r="D10805" s="269">
        <v>95.83</v>
      </c>
    </row>
    <row r="10806" spans="1:4">
      <c r="A10806" s="268">
        <v>37441</v>
      </c>
      <c r="B10806" s="267" t="s">
        <v>11081</v>
      </c>
      <c r="C10806" s="268" t="s">
        <v>1323</v>
      </c>
      <c r="D10806" s="269">
        <v>95.83</v>
      </c>
    </row>
    <row r="10807" spans="1:4">
      <c r="A10807" s="268">
        <v>37442</v>
      </c>
      <c r="B10807" s="267" t="s">
        <v>11082</v>
      </c>
      <c r="C10807" s="268" t="s">
        <v>1323</v>
      </c>
      <c r="D10807" s="269">
        <v>115.42</v>
      </c>
    </row>
    <row r="10808" spans="1:4">
      <c r="A10808" s="268">
        <v>38017</v>
      </c>
      <c r="B10808" s="267" t="s">
        <v>11083</v>
      </c>
      <c r="C10808" s="268" t="s">
        <v>1323</v>
      </c>
      <c r="D10808" s="269">
        <v>11.19</v>
      </c>
    </row>
    <row r="10809" spans="1:4">
      <c r="A10809" s="268">
        <v>38018</v>
      </c>
      <c r="B10809" s="267" t="s">
        <v>11084</v>
      </c>
      <c r="C10809" s="268" t="s">
        <v>1323</v>
      </c>
      <c r="D10809" s="269">
        <v>12.35</v>
      </c>
    </row>
    <row r="10810" spans="1:4">
      <c r="A10810" s="268">
        <v>39895</v>
      </c>
      <c r="B10810" s="267" t="s">
        <v>11085</v>
      </c>
      <c r="C10810" s="268" t="s">
        <v>1323</v>
      </c>
      <c r="D10810" s="269">
        <v>28.33</v>
      </c>
    </row>
    <row r="10811" spans="1:4">
      <c r="A10811" s="268">
        <v>39896</v>
      </c>
      <c r="B10811" s="267" t="s">
        <v>11086</v>
      </c>
      <c r="C10811" s="268" t="s">
        <v>1323</v>
      </c>
      <c r="D10811" s="269">
        <v>41.52</v>
      </c>
    </row>
    <row r="10812" spans="1:4">
      <c r="A10812" s="268">
        <v>38873</v>
      </c>
      <c r="B10812" s="267" t="s">
        <v>11087</v>
      </c>
      <c r="C10812" s="268" t="s">
        <v>1323</v>
      </c>
      <c r="D10812" s="269">
        <v>10.73</v>
      </c>
    </row>
    <row r="10813" spans="1:4">
      <c r="A10813" s="268">
        <v>38874</v>
      </c>
      <c r="B10813" s="267" t="s">
        <v>11088</v>
      </c>
      <c r="C10813" s="268" t="s">
        <v>1323</v>
      </c>
      <c r="D10813" s="269">
        <v>13.05</v>
      </c>
    </row>
    <row r="10814" spans="1:4">
      <c r="A10814" s="268">
        <v>38875</v>
      </c>
      <c r="B10814" s="267" t="s">
        <v>11089</v>
      </c>
      <c r="C10814" s="268" t="s">
        <v>1323</v>
      </c>
      <c r="D10814" s="269">
        <v>23.06</v>
      </c>
    </row>
    <row r="10815" spans="1:4">
      <c r="A10815" s="268">
        <v>38876</v>
      </c>
      <c r="B10815" s="267" t="s">
        <v>11090</v>
      </c>
      <c r="C10815" s="268" t="s">
        <v>1323</v>
      </c>
      <c r="D10815" s="269">
        <v>31.03</v>
      </c>
    </row>
    <row r="10816" spans="1:4">
      <c r="A10816" s="268">
        <v>39000</v>
      </c>
      <c r="B10816" s="267" t="s">
        <v>11091</v>
      </c>
      <c r="C10816" s="268" t="s">
        <v>1323</v>
      </c>
      <c r="D10816" s="269">
        <v>20.47</v>
      </c>
    </row>
    <row r="10817" spans="1:4">
      <c r="A10817" s="268">
        <v>38674</v>
      </c>
      <c r="B10817" s="267" t="s">
        <v>11092</v>
      </c>
      <c r="C10817" s="268" t="s">
        <v>1323</v>
      </c>
      <c r="D10817" s="269">
        <v>38.909999999999997</v>
      </c>
    </row>
    <row r="10818" spans="1:4">
      <c r="A10818" s="268">
        <v>38911</v>
      </c>
      <c r="B10818" s="267" t="s">
        <v>11093</v>
      </c>
      <c r="C10818" s="268" t="s">
        <v>1323</v>
      </c>
      <c r="D10818" s="269">
        <v>38.479999999999997</v>
      </c>
    </row>
    <row r="10819" spans="1:4">
      <c r="A10819" s="268">
        <v>38912</v>
      </c>
      <c r="B10819" s="267" t="s">
        <v>11094</v>
      </c>
      <c r="C10819" s="268" t="s">
        <v>1323</v>
      </c>
      <c r="D10819" s="269">
        <v>48.91</v>
      </c>
    </row>
    <row r="10820" spans="1:4">
      <c r="A10820" s="268">
        <v>38019</v>
      </c>
      <c r="B10820" s="267" t="s">
        <v>11095</v>
      </c>
      <c r="C10820" s="268" t="s">
        <v>1323</v>
      </c>
      <c r="D10820" s="269">
        <v>9.75</v>
      </c>
    </row>
    <row r="10821" spans="1:4">
      <c r="A10821" s="268">
        <v>38020</v>
      </c>
      <c r="B10821" s="267" t="s">
        <v>11096</v>
      </c>
      <c r="C10821" s="268" t="s">
        <v>1323</v>
      </c>
      <c r="D10821" s="269">
        <v>12.35</v>
      </c>
    </row>
    <row r="10822" spans="1:4">
      <c r="A10822" s="268">
        <v>38454</v>
      </c>
      <c r="B10822" s="267" t="s">
        <v>11097</v>
      </c>
      <c r="C10822" s="268" t="s">
        <v>1323</v>
      </c>
      <c r="D10822" s="269">
        <v>3.73</v>
      </c>
    </row>
    <row r="10823" spans="1:4">
      <c r="A10823" s="268">
        <v>38455</v>
      </c>
      <c r="B10823" s="267" t="s">
        <v>11098</v>
      </c>
      <c r="C10823" s="268" t="s">
        <v>1323</v>
      </c>
      <c r="D10823" s="269">
        <v>3.42</v>
      </c>
    </row>
    <row r="10824" spans="1:4">
      <c r="A10824" s="268">
        <v>38462</v>
      </c>
      <c r="B10824" s="267" t="s">
        <v>11099</v>
      </c>
      <c r="C10824" s="268" t="s">
        <v>1323</v>
      </c>
      <c r="D10824" s="269">
        <v>96.54</v>
      </c>
    </row>
    <row r="10825" spans="1:4">
      <c r="A10825" s="268">
        <v>36362</v>
      </c>
      <c r="B10825" s="267" t="s">
        <v>11100</v>
      </c>
      <c r="C10825" s="268" t="s">
        <v>1323</v>
      </c>
      <c r="D10825" s="269">
        <v>1.47</v>
      </c>
    </row>
    <row r="10826" spans="1:4">
      <c r="A10826" s="268">
        <v>36298</v>
      </c>
      <c r="B10826" s="267" t="s">
        <v>11101</v>
      </c>
      <c r="C10826" s="268" t="s">
        <v>1323</v>
      </c>
      <c r="D10826" s="269">
        <v>2.1800000000000002</v>
      </c>
    </row>
    <row r="10827" spans="1:4">
      <c r="A10827" s="268">
        <v>38456</v>
      </c>
      <c r="B10827" s="267" t="s">
        <v>11102</v>
      </c>
      <c r="C10827" s="268" t="s">
        <v>1323</v>
      </c>
      <c r="D10827" s="269">
        <v>3.55</v>
      </c>
    </row>
    <row r="10828" spans="1:4">
      <c r="A10828" s="268">
        <v>38457</v>
      </c>
      <c r="B10828" s="267" t="s">
        <v>11103</v>
      </c>
      <c r="C10828" s="268" t="s">
        <v>1323</v>
      </c>
      <c r="D10828" s="269">
        <v>8</v>
      </c>
    </row>
    <row r="10829" spans="1:4">
      <c r="A10829" s="268">
        <v>38458</v>
      </c>
      <c r="B10829" s="267" t="s">
        <v>11104</v>
      </c>
      <c r="C10829" s="268" t="s">
        <v>1323</v>
      </c>
      <c r="D10829" s="269">
        <v>10.73</v>
      </c>
    </row>
    <row r="10830" spans="1:4">
      <c r="A10830" s="268">
        <v>38459</v>
      </c>
      <c r="B10830" s="267" t="s">
        <v>11105</v>
      </c>
      <c r="C10830" s="268" t="s">
        <v>1323</v>
      </c>
      <c r="D10830" s="269">
        <v>18.93</v>
      </c>
    </row>
    <row r="10831" spans="1:4">
      <c r="A10831" s="268">
        <v>38460</v>
      </c>
      <c r="B10831" s="267" t="s">
        <v>11106</v>
      </c>
      <c r="C10831" s="268" t="s">
        <v>1323</v>
      </c>
      <c r="D10831" s="269">
        <v>39.549999999999997</v>
      </c>
    </row>
    <row r="10832" spans="1:4">
      <c r="A10832" s="268">
        <v>38461</v>
      </c>
      <c r="B10832" s="267" t="s">
        <v>11107</v>
      </c>
      <c r="C10832" s="268" t="s">
        <v>1323</v>
      </c>
      <c r="D10832" s="269">
        <v>60.33</v>
      </c>
    </row>
    <row r="10833" spans="1:4">
      <c r="A10833" s="268">
        <v>7094</v>
      </c>
      <c r="B10833" s="267" t="s">
        <v>11108</v>
      </c>
      <c r="C10833" s="268" t="s">
        <v>1323</v>
      </c>
      <c r="D10833" s="269">
        <v>7.04</v>
      </c>
    </row>
    <row r="10834" spans="1:4">
      <c r="A10834" s="268">
        <v>7116</v>
      </c>
      <c r="B10834" s="267" t="s">
        <v>11109</v>
      </c>
      <c r="C10834" s="268" t="s">
        <v>1323</v>
      </c>
      <c r="D10834" s="269">
        <v>1.93</v>
      </c>
    </row>
    <row r="10835" spans="1:4">
      <c r="A10835" s="268">
        <v>7118</v>
      </c>
      <c r="B10835" s="267" t="s">
        <v>11110</v>
      </c>
      <c r="C10835" s="268" t="s">
        <v>1323</v>
      </c>
      <c r="D10835" s="269">
        <v>15.54</v>
      </c>
    </row>
    <row r="10836" spans="1:4">
      <c r="A10836" s="268">
        <v>7117</v>
      </c>
      <c r="B10836" s="267" t="s">
        <v>11111</v>
      </c>
      <c r="C10836" s="268" t="s">
        <v>1323</v>
      </c>
      <c r="D10836" s="269">
        <v>13.81</v>
      </c>
    </row>
    <row r="10837" spans="1:4">
      <c r="A10837" s="268">
        <v>7098</v>
      </c>
      <c r="B10837" s="267" t="s">
        <v>11112</v>
      </c>
      <c r="C10837" s="268" t="s">
        <v>1323</v>
      </c>
      <c r="D10837" s="269">
        <v>1.92</v>
      </c>
    </row>
    <row r="10838" spans="1:4">
      <c r="A10838" s="268">
        <v>7110</v>
      </c>
      <c r="B10838" s="267" t="s">
        <v>11113</v>
      </c>
      <c r="C10838" s="268" t="s">
        <v>1323</v>
      </c>
      <c r="D10838" s="269">
        <v>33.79</v>
      </c>
    </row>
    <row r="10839" spans="1:4">
      <c r="A10839" s="268">
        <v>7123</v>
      </c>
      <c r="B10839" s="267" t="s">
        <v>11114</v>
      </c>
      <c r="C10839" s="268" t="s">
        <v>1323</v>
      </c>
      <c r="D10839" s="269">
        <v>2.48</v>
      </c>
    </row>
    <row r="10840" spans="1:4">
      <c r="A10840" s="268">
        <v>7121</v>
      </c>
      <c r="B10840" s="267" t="s">
        <v>11115</v>
      </c>
      <c r="C10840" s="268" t="s">
        <v>1323</v>
      </c>
      <c r="D10840" s="269">
        <v>6.1</v>
      </c>
    </row>
    <row r="10841" spans="1:4">
      <c r="A10841" s="268">
        <v>7137</v>
      </c>
      <c r="B10841" s="267" t="s">
        <v>11116</v>
      </c>
      <c r="C10841" s="268" t="s">
        <v>1323</v>
      </c>
      <c r="D10841" s="269">
        <v>5.49</v>
      </c>
    </row>
    <row r="10842" spans="1:4">
      <c r="A10842" s="268">
        <v>7122</v>
      </c>
      <c r="B10842" s="267" t="s">
        <v>11117</v>
      </c>
      <c r="C10842" s="268" t="s">
        <v>1323</v>
      </c>
      <c r="D10842" s="269">
        <v>6.87</v>
      </c>
    </row>
    <row r="10843" spans="1:4">
      <c r="A10843" s="268">
        <v>7114</v>
      </c>
      <c r="B10843" s="267" t="s">
        <v>11118</v>
      </c>
      <c r="C10843" s="268" t="s">
        <v>1323</v>
      </c>
      <c r="D10843" s="269">
        <v>10.59</v>
      </c>
    </row>
    <row r="10844" spans="1:4">
      <c r="A10844" s="268">
        <v>7109</v>
      </c>
      <c r="B10844" s="267" t="s">
        <v>11119</v>
      </c>
      <c r="C10844" s="268" t="s">
        <v>1323</v>
      </c>
      <c r="D10844" s="269">
        <v>1.85</v>
      </c>
    </row>
    <row r="10845" spans="1:4">
      <c r="A10845" s="268">
        <v>7135</v>
      </c>
      <c r="B10845" s="267" t="s">
        <v>11120</v>
      </c>
      <c r="C10845" s="268" t="s">
        <v>1323</v>
      </c>
      <c r="D10845" s="269">
        <v>2.89</v>
      </c>
    </row>
    <row r="10846" spans="1:4">
      <c r="A10846" s="268">
        <v>37947</v>
      </c>
      <c r="B10846" s="267" t="s">
        <v>11121</v>
      </c>
      <c r="C10846" s="268" t="s">
        <v>1323</v>
      </c>
      <c r="D10846" s="269">
        <v>2.93</v>
      </c>
    </row>
    <row r="10847" spans="1:4">
      <c r="A10847" s="268">
        <v>7103</v>
      </c>
      <c r="B10847" s="267" t="s">
        <v>11122</v>
      </c>
      <c r="C10847" s="268" t="s">
        <v>1323</v>
      </c>
      <c r="D10847" s="269">
        <v>6.72</v>
      </c>
    </row>
    <row r="10848" spans="1:4">
      <c r="A10848" s="268">
        <v>40419</v>
      </c>
      <c r="B10848" s="267" t="s">
        <v>11123</v>
      </c>
      <c r="C10848" s="268" t="s">
        <v>1323</v>
      </c>
      <c r="D10848" s="269">
        <v>21.9</v>
      </c>
    </row>
    <row r="10849" spans="1:4">
      <c r="A10849" s="268">
        <v>40420</v>
      </c>
      <c r="B10849" s="267" t="s">
        <v>11124</v>
      </c>
      <c r="C10849" s="268" t="s">
        <v>1323</v>
      </c>
      <c r="D10849" s="269">
        <v>31.95</v>
      </c>
    </row>
    <row r="10850" spans="1:4">
      <c r="A10850" s="268">
        <v>40421</v>
      </c>
      <c r="B10850" s="267" t="s">
        <v>11125</v>
      </c>
      <c r="C10850" s="268" t="s">
        <v>1323</v>
      </c>
      <c r="D10850" s="269">
        <v>34.01</v>
      </c>
    </row>
    <row r="10851" spans="1:4">
      <c r="A10851" s="268">
        <v>7126</v>
      </c>
      <c r="B10851" s="267" t="s">
        <v>11126</v>
      </c>
      <c r="C10851" s="268" t="s">
        <v>1323</v>
      </c>
      <c r="D10851" s="269">
        <v>14.09</v>
      </c>
    </row>
    <row r="10852" spans="1:4">
      <c r="A10852" s="268">
        <v>38905</v>
      </c>
      <c r="B10852" s="267" t="s">
        <v>11127</v>
      </c>
      <c r="C10852" s="268" t="s">
        <v>1323</v>
      </c>
      <c r="D10852" s="269">
        <v>12.06</v>
      </c>
    </row>
    <row r="10853" spans="1:4">
      <c r="A10853" s="268">
        <v>38907</v>
      </c>
      <c r="B10853" s="267" t="s">
        <v>11128</v>
      </c>
      <c r="C10853" s="268" t="s">
        <v>1323</v>
      </c>
      <c r="D10853" s="269">
        <v>12.83</v>
      </c>
    </row>
    <row r="10854" spans="1:4">
      <c r="A10854" s="268">
        <v>38908</v>
      </c>
      <c r="B10854" s="267" t="s">
        <v>11129</v>
      </c>
      <c r="C10854" s="268" t="s">
        <v>1323</v>
      </c>
      <c r="D10854" s="269">
        <v>14.44</v>
      </c>
    </row>
    <row r="10855" spans="1:4">
      <c r="A10855" s="268">
        <v>38909</v>
      </c>
      <c r="B10855" s="267" t="s">
        <v>11130</v>
      </c>
      <c r="C10855" s="268" t="s">
        <v>1323</v>
      </c>
      <c r="D10855" s="269">
        <v>20.76</v>
      </c>
    </row>
    <row r="10856" spans="1:4">
      <c r="A10856" s="268">
        <v>38910</v>
      </c>
      <c r="B10856" s="267" t="s">
        <v>11131</v>
      </c>
      <c r="C10856" s="268" t="s">
        <v>1323</v>
      </c>
      <c r="D10856" s="269">
        <v>22.42</v>
      </c>
    </row>
    <row r="10857" spans="1:4">
      <c r="A10857" s="268">
        <v>38897</v>
      </c>
      <c r="B10857" s="267" t="s">
        <v>11132</v>
      </c>
      <c r="C10857" s="268" t="s">
        <v>1323</v>
      </c>
      <c r="D10857" s="269">
        <v>12.11</v>
      </c>
    </row>
    <row r="10858" spans="1:4">
      <c r="A10858" s="268">
        <v>38899</v>
      </c>
      <c r="B10858" s="267" t="s">
        <v>11133</v>
      </c>
      <c r="C10858" s="268" t="s">
        <v>1323</v>
      </c>
      <c r="D10858" s="269">
        <v>13.62</v>
      </c>
    </row>
    <row r="10859" spans="1:4">
      <c r="A10859" s="268">
        <v>38900</v>
      </c>
      <c r="B10859" s="267" t="s">
        <v>11134</v>
      </c>
      <c r="C10859" s="268" t="s">
        <v>1323</v>
      </c>
      <c r="D10859" s="269">
        <v>14.2</v>
      </c>
    </row>
    <row r="10860" spans="1:4">
      <c r="A10860" s="268">
        <v>38901</v>
      </c>
      <c r="B10860" s="267" t="s">
        <v>11135</v>
      </c>
      <c r="C10860" s="268" t="s">
        <v>1323</v>
      </c>
      <c r="D10860" s="269">
        <v>23.23</v>
      </c>
    </row>
    <row r="10861" spans="1:4">
      <c r="A10861" s="268">
        <v>38904</v>
      </c>
      <c r="B10861" s="267" t="s">
        <v>11136</v>
      </c>
      <c r="C10861" s="268" t="s">
        <v>1323</v>
      </c>
      <c r="D10861" s="269">
        <v>37.74</v>
      </c>
    </row>
    <row r="10862" spans="1:4">
      <c r="A10862" s="268">
        <v>38903</v>
      </c>
      <c r="B10862" s="267" t="s">
        <v>11137</v>
      </c>
      <c r="C10862" s="268" t="s">
        <v>1323</v>
      </c>
      <c r="D10862" s="269">
        <v>37.5</v>
      </c>
    </row>
    <row r="10863" spans="1:4">
      <c r="A10863" s="268">
        <v>7091</v>
      </c>
      <c r="B10863" s="267" t="s">
        <v>11138</v>
      </c>
      <c r="C10863" s="268" t="s">
        <v>1323</v>
      </c>
      <c r="D10863" s="269">
        <v>9.08</v>
      </c>
    </row>
    <row r="10864" spans="1:4">
      <c r="A10864" s="268">
        <v>11655</v>
      </c>
      <c r="B10864" s="267" t="s">
        <v>11139</v>
      </c>
      <c r="C10864" s="268" t="s">
        <v>1323</v>
      </c>
      <c r="D10864" s="269">
        <v>8.68</v>
      </c>
    </row>
    <row r="10865" spans="1:4">
      <c r="A10865" s="268">
        <v>11656</v>
      </c>
      <c r="B10865" s="267" t="s">
        <v>11140</v>
      </c>
      <c r="C10865" s="268" t="s">
        <v>1323</v>
      </c>
      <c r="D10865" s="269">
        <v>9.07</v>
      </c>
    </row>
    <row r="10866" spans="1:4">
      <c r="A10866" s="268">
        <v>37948</v>
      </c>
      <c r="B10866" s="267" t="s">
        <v>11141</v>
      </c>
      <c r="C10866" s="268" t="s">
        <v>1323</v>
      </c>
      <c r="D10866" s="269">
        <v>1.84</v>
      </c>
    </row>
    <row r="10867" spans="1:4">
      <c r="A10867" s="268">
        <v>7097</v>
      </c>
      <c r="B10867" s="267" t="s">
        <v>11142</v>
      </c>
      <c r="C10867" s="268" t="s">
        <v>1323</v>
      </c>
      <c r="D10867" s="269">
        <v>4.03</v>
      </c>
    </row>
    <row r="10868" spans="1:4">
      <c r="A10868" s="268">
        <v>11657</v>
      </c>
      <c r="B10868" s="267" t="s">
        <v>11143</v>
      </c>
      <c r="C10868" s="268" t="s">
        <v>1323</v>
      </c>
      <c r="D10868" s="269">
        <v>7.91</v>
      </c>
    </row>
    <row r="10869" spans="1:4">
      <c r="A10869" s="268">
        <v>11658</v>
      </c>
      <c r="B10869" s="267" t="s">
        <v>11144</v>
      </c>
      <c r="C10869" s="268" t="s">
        <v>1323</v>
      </c>
      <c r="D10869" s="269">
        <v>8.06</v>
      </c>
    </row>
    <row r="10870" spans="1:4">
      <c r="A10870" s="268">
        <v>7146</v>
      </c>
      <c r="B10870" s="267" t="s">
        <v>11145</v>
      </c>
      <c r="C10870" s="268" t="s">
        <v>1323</v>
      </c>
      <c r="D10870" s="269">
        <v>104.66</v>
      </c>
    </row>
    <row r="10871" spans="1:4">
      <c r="A10871" s="268">
        <v>7138</v>
      </c>
      <c r="B10871" s="267" t="s">
        <v>11146</v>
      </c>
      <c r="C10871" s="268" t="s">
        <v>1323</v>
      </c>
      <c r="D10871" s="269">
        <v>0.59</v>
      </c>
    </row>
    <row r="10872" spans="1:4">
      <c r="A10872" s="268">
        <v>7139</v>
      </c>
      <c r="B10872" s="267" t="s">
        <v>11147</v>
      </c>
      <c r="C10872" s="268" t="s">
        <v>1323</v>
      </c>
      <c r="D10872" s="269">
        <v>0.77</v>
      </c>
    </row>
    <row r="10873" spans="1:4">
      <c r="A10873" s="268">
        <v>7140</v>
      </c>
      <c r="B10873" s="267" t="s">
        <v>11148</v>
      </c>
      <c r="C10873" s="268" t="s">
        <v>1323</v>
      </c>
      <c r="D10873" s="269">
        <v>2.58</v>
      </c>
    </row>
    <row r="10874" spans="1:4">
      <c r="A10874" s="268">
        <v>7141</v>
      </c>
      <c r="B10874" s="267" t="s">
        <v>11149</v>
      </c>
      <c r="C10874" s="268" t="s">
        <v>1323</v>
      </c>
      <c r="D10874" s="269">
        <v>5.64</v>
      </c>
    </row>
    <row r="10875" spans="1:4">
      <c r="A10875" s="268">
        <v>7143</v>
      </c>
      <c r="B10875" s="267" t="s">
        <v>11150</v>
      </c>
      <c r="C10875" s="268" t="s">
        <v>1323</v>
      </c>
      <c r="D10875" s="269">
        <v>18.809999999999999</v>
      </c>
    </row>
    <row r="10876" spans="1:4">
      <c r="A10876" s="268">
        <v>7144</v>
      </c>
      <c r="B10876" s="267" t="s">
        <v>11151</v>
      </c>
      <c r="C10876" s="268" t="s">
        <v>1323</v>
      </c>
      <c r="D10876" s="269">
        <v>37.630000000000003</v>
      </c>
    </row>
    <row r="10877" spans="1:4">
      <c r="A10877" s="268">
        <v>7145</v>
      </c>
      <c r="B10877" s="267" t="s">
        <v>11152</v>
      </c>
      <c r="C10877" s="268" t="s">
        <v>1323</v>
      </c>
      <c r="D10877" s="269">
        <v>61.71</v>
      </c>
    </row>
    <row r="10878" spans="1:4">
      <c r="A10878" s="268">
        <v>7142</v>
      </c>
      <c r="B10878" s="267" t="s">
        <v>11153</v>
      </c>
      <c r="C10878" s="268" t="s">
        <v>1323</v>
      </c>
      <c r="D10878" s="269">
        <v>6.31</v>
      </c>
    </row>
    <row r="10879" spans="1:4">
      <c r="A10879" s="268">
        <v>3593</v>
      </c>
      <c r="B10879" s="267" t="s">
        <v>11154</v>
      </c>
      <c r="C10879" s="268" t="s">
        <v>1323</v>
      </c>
      <c r="D10879" s="269">
        <v>41.78</v>
      </c>
    </row>
    <row r="10880" spans="1:4">
      <c r="A10880" s="268">
        <v>3588</v>
      </c>
      <c r="B10880" s="267" t="s">
        <v>11155</v>
      </c>
      <c r="C10880" s="268" t="s">
        <v>1323</v>
      </c>
      <c r="D10880" s="269">
        <v>32.21</v>
      </c>
    </row>
    <row r="10881" spans="1:4">
      <c r="A10881" s="268">
        <v>3585</v>
      </c>
      <c r="B10881" s="267" t="s">
        <v>11156</v>
      </c>
      <c r="C10881" s="268" t="s">
        <v>1323</v>
      </c>
      <c r="D10881" s="269">
        <v>9.94</v>
      </c>
    </row>
    <row r="10882" spans="1:4">
      <c r="A10882" s="268">
        <v>3587</v>
      </c>
      <c r="B10882" s="267" t="s">
        <v>11157</v>
      </c>
      <c r="C10882" s="268" t="s">
        <v>1323</v>
      </c>
      <c r="D10882" s="269">
        <v>19.98</v>
      </c>
    </row>
    <row r="10883" spans="1:4">
      <c r="A10883" s="268">
        <v>3590</v>
      </c>
      <c r="B10883" s="267" t="s">
        <v>11158</v>
      </c>
      <c r="C10883" s="268" t="s">
        <v>1323</v>
      </c>
      <c r="D10883" s="269">
        <v>118.64</v>
      </c>
    </row>
    <row r="10884" spans="1:4">
      <c r="A10884" s="268">
        <v>3589</v>
      </c>
      <c r="B10884" s="267" t="s">
        <v>11159</v>
      </c>
      <c r="C10884" s="268" t="s">
        <v>1323</v>
      </c>
      <c r="D10884" s="269">
        <v>63.68</v>
      </c>
    </row>
    <row r="10885" spans="1:4">
      <c r="A10885" s="268">
        <v>3586</v>
      </c>
      <c r="B10885" s="267" t="s">
        <v>11160</v>
      </c>
      <c r="C10885" s="268" t="s">
        <v>1323</v>
      </c>
      <c r="D10885" s="269">
        <v>13.03</v>
      </c>
    </row>
    <row r="10886" spans="1:4">
      <c r="A10886" s="268">
        <v>3592</v>
      </c>
      <c r="B10886" s="267" t="s">
        <v>11161</v>
      </c>
      <c r="C10886" s="268" t="s">
        <v>1323</v>
      </c>
      <c r="D10886" s="269">
        <v>187.54</v>
      </c>
    </row>
    <row r="10887" spans="1:4">
      <c r="A10887" s="268">
        <v>3591</v>
      </c>
      <c r="B10887" s="267" t="s">
        <v>11162</v>
      </c>
      <c r="C10887" s="268" t="s">
        <v>1323</v>
      </c>
      <c r="D10887" s="269">
        <v>300.64</v>
      </c>
    </row>
    <row r="10888" spans="1:4">
      <c r="A10888" s="268">
        <v>40396</v>
      </c>
      <c r="B10888" s="267" t="s">
        <v>11163</v>
      </c>
      <c r="C10888" s="268" t="s">
        <v>1323</v>
      </c>
      <c r="D10888" s="269">
        <v>61.67</v>
      </c>
    </row>
    <row r="10889" spans="1:4">
      <c r="A10889" s="268">
        <v>40395</v>
      </c>
      <c r="B10889" s="267" t="s">
        <v>11164</v>
      </c>
      <c r="C10889" s="268" t="s">
        <v>1323</v>
      </c>
      <c r="D10889" s="269">
        <v>47.33</v>
      </c>
    </row>
    <row r="10890" spans="1:4">
      <c r="A10890" s="268">
        <v>40392</v>
      </c>
      <c r="B10890" s="267" t="s">
        <v>11165</v>
      </c>
      <c r="C10890" s="268" t="s">
        <v>1323</v>
      </c>
      <c r="D10890" s="269">
        <v>15.23</v>
      </c>
    </row>
    <row r="10891" spans="1:4">
      <c r="A10891" s="268">
        <v>40394</v>
      </c>
      <c r="B10891" s="267" t="s">
        <v>11166</v>
      </c>
      <c r="C10891" s="268" t="s">
        <v>1323</v>
      </c>
      <c r="D10891" s="269">
        <v>30.81</v>
      </c>
    </row>
    <row r="10892" spans="1:4">
      <c r="A10892" s="268">
        <v>40398</v>
      </c>
      <c r="B10892" s="267" t="s">
        <v>11167</v>
      </c>
      <c r="C10892" s="268" t="s">
        <v>1323</v>
      </c>
      <c r="D10892" s="269">
        <v>197.85</v>
      </c>
    </row>
    <row r="10893" spans="1:4">
      <c r="A10893" s="268">
        <v>40397</v>
      </c>
      <c r="B10893" s="267" t="s">
        <v>11168</v>
      </c>
      <c r="C10893" s="268" t="s">
        <v>1323</v>
      </c>
      <c r="D10893" s="269">
        <v>101.32</v>
      </c>
    </row>
    <row r="10894" spans="1:4">
      <c r="A10894" s="268">
        <v>40393</v>
      </c>
      <c r="B10894" s="267" t="s">
        <v>11169</v>
      </c>
      <c r="C10894" s="268" t="s">
        <v>1323</v>
      </c>
      <c r="D10894" s="269">
        <v>19.61</v>
      </c>
    </row>
    <row r="10895" spans="1:4">
      <c r="A10895" s="268">
        <v>40399</v>
      </c>
      <c r="B10895" s="267" t="s">
        <v>11170</v>
      </c>
      <c r="C10895" s="268" t="s">
        <v>1323</v>
      </c>
      <c r="D10895" s="269">
        <v>323.68</v>
      </c>
    </row>
    <row r="10896" spans="1:4">
      <c r="A10896" s="268">
        <v>39322</v>
      </c>
      <c r="B10896" s="267" t="s">
        <v>11171</v>
      </c>
      <c r="C10896" s="268" t="s">
        <v>1323</v>
      </c>
      <c r="D10896" s="269">
        <v>14.63</v>
      </c>
    </row>
    <row r="10897" spans="1:4">
      <c r="A10897" s="268">
        <v>39289</v>
      </c>
      <c r="B10897" s="267" t="s">
        <v>11172</v>
      </c>
      <c r="C10897" s="268" t="s">
        <v>1323</v>
      </c>
      <c r="D10897" s="269">
        <v>17.52</v>
      </c>
    </row>
    <row r="10898" spans="1:4">
      <c r="A10898" s="268">
        <v>39290</v>
      </c>
      <c r="B10898" s="267" t="s">
        <v>11173</v>
      </c>
      <c r="C10898" s="268" t="s">
        <v>1323</v>
      </c>
      <c r="D10898" s="269">
        <v>29.74</v>
      </c>
    </row>
    <row r="10899" spans="1:4">
      <c r="A10899" s="268">
        <v>39291</v>
      </c>
      <c r="B10899" s="267" t="s">
        <v>11174</v>
      </c>
      <c r="C10899" s="268" t="s">
        <v>1323</v>
      </c>
      <c r="D10899" s="269">
        <v>44.53</v>
      </c>
    </row>
    <row r="10900" spans="1:4">
      <c r="A10900" s="268">
        <v>20174</v>
      </c>
      <c r="B10900" s="267" t="s">
        <v>11175</v>
      </c>
      <c r="C10900" s="268" t="s">
        <v>1323</v>
      </c>
      <c r="D10900" s="269">
        <v>22.13</v>
      </c>
    </row>
    <row r="10901" spans="1:4">
      <c r="A10901" s="268">
        <v>41892</v>
      </c>
      <c r="B10901" s="267" t="s">
        <v>11176</v>
      </c>
      <c r="C10901" s="268" t="s">
        <v>1323</v>
      </c>
      <c r="D10901" s="269">
        <v>91.87</v>
      </c>
    </row>
    <row r="10902" spans="1:4">
      <c r="A10902" s="268">
        <v>7048</v>
      </c>
      <c r="B10902" s="267" t="s">
        <v>11177</v>
      </c>
      <c r="C10902" s="268" t="s">
        <v>1323</v>
      </c>
      <c r="D10902" s="269">
        <v>19.829999999999998</v>
      </c>
    </row>
    <row r="10903" spans="1:4">
      <c r="A10903" s="268">
        <v>7088</v>
      </c>
      <c r="B10903" s="267" t="s">
        <v>11178</v>
      </c>
      <c r="C10903" s="268" t="s">
        <v>1323</v>
      </c>
      <c r="D10903" s="269">
        <v>43.36</v>
      </c>
    </row>
    <row r="10904" spans="1:4">
      <c r="A10904" s="268">
        <v>20179</v>
      </c>
      <c r="B10904" s="267" t="s">
        <v>11179</v>
      </c>
      <c r="C10904" s="268" t="s">
        <v>1323</v>
      </c>
      <c r="D10904" s="269">
        <v>29.8</v>
      </c>
    </row>
    <row r="10905" spans="1:4">
      <c r="A10905" s="268">
        <v>20178</v>
      </c>
      <c r="B10905" s="267" t="s">
        <v>11180</v>
      </c>
      <c r="C10905" s="268" t="s">
        <v>1323</v>
      </c>
      <c r="D10905" s="269">
        <v>26.33</v>
      </c>
    </row>
    <row r="10906" spans="1:4">
      <c r="A10906" s="268">
        <v>20180</v>
      </c>
      <c r="B10906" s="267" t="s">
        <v>11181</v>
      </c>
      <c r="C10906" s="268" t="s">
        <v>1323</v>
      </c>
      <c r="D10906" s="269">
        <v>48.39</v>
      </c>
    </row>
    <row r="10907" spans="1:4">
      <c r="A10907" s="268">
        <v>20181</v>
      </c>
      <c r="B10907" s="267" t="s">
        <v>11182</v>
      </c>
      <c r="C10907" s="268" t="s">
        <v>1323</v>
      </c>
      <c r="D10907" s="269">
        <v>71.790000000000006</v>
      </c>
    </row>
    <row r="10908" spans="1:4">
      <c r="A10908" s="268">
        <v>20177</v>
      </c>
      <c r="B10908" s="267" t="s">
        <v>11183</v>
      </c>
      <c r="C10908" s="268" t="s">
        <v>1323</v>
      </c>
      <c r="D10908" s="269">
        <v>17.260000000000002</v>
      </c>
    </row>
    <row r="10909" spans="1:4">
      <c r="A10909" s="268">
        <v>7082</v>
      </c>
      <c r="B10909" s="267" t="s">
        <v>11184</v>
      </c>
      <c r="C10909" s="268" t="s">
        <v>1323</v>
      </c>
      <c r="D10909" s="269">
        <v>35.78</v>
      </c>
    </row>
    <row r="10910" spans="1:4">
      <c r="A10910" s="268">
        <v>42707</v>
      </c>
      <c r="B10910" s="267" t="s">
        <v>12838</v>
      </c>
      <c r="C10910" s="268" t="s">
        <v>1323</v>
      </c>
      <c r="D10910" s="269">
        <v>97.17</v>
      </c>
    </row>
    <row r="10911" spans="1:4">
      <c r="A10911" s="268">
        <v>7069</v>
      </c>
      <c r="B10911" s="267" t="s">
        <v>11185</v>
      </c>
      <c r="C10911" s="268" t="s">
        <v>1323</v>
      </c>
      <c r="D10911" s="269">
        <v>79.41</v>
      </c>
    </row>
    <row r="10912" spans="1:4">
      <c r="A10912" s="268">
        <v>42708</v>
      </c>
      <c r="B10912" s="267" t="s">
        <v>12839</v>
      </c>
      <c r="C10912" s="268" t="s">
        <v>1323</v>
      </c>
      <c r="D10912" s="269">
        <v>255.06</v>
      </c>
    </row>
    <row r="10913" spans="1:4">
      <c r="A10913" s="268">
        <v>7070</v>
      </c>
      <c r="B10913" s="267" t="s">
        <v>11186</v>
      </c>
      <c r="C10913" s="268" t="s">
        <v>1323</v>
      </c>
      <c r="D10913" s="269">
        <v>113.72</v>
      </c>
    </row>
    <row r="10914" spans="1:4">
      <c r="A10914" s="268">
        <v>42709</v>
      </c>
      <c r="B10914" s="267" t="s">
        <v>12840</v>
      </c>
      <c r="C10914" s="268" t="s">
        <v>1323</v>
      </c>
      <c r="D10914" s="269">
        <v>381.46</v>
      </c>
    </row>
    <row r="10915" spans="1:4">
      <c r="A10915" s="268">
        <v>42710</v>
      </c>
      <c r="B10915" s="267" t="s">
        <v>12841</v>
      </c>
      <c r="C10915" s="268" t="s">
        <v>1323</v>
      </c>
      <c r="D10915" s="270">
        <v>1096.51</v>
      </c>
    </row>
    <row r="10916" spans="1:4">
      <c r="A10916" s="268">
        <v>42716</v>
      </c>
      <c r="B10916" s="267" t="s">
        <v>12842</v>
      </c>
      <c r="C10916" s="268" t="s">
        <v>1323</v>
      </c>
      <c r="D10916" s="270">
        <v>1364.79</v>
      </c>
    </row>
    <row r="10917" spans="1:4">
      <c r="A10917" s="268">
        <v>20172</v>
      </c>
      <c r="B10917" s="267" t="s">
        <v>11187</v>
      </c>
      <c r="C10917" s="268" t="s">
        <v>1323</v>
      </c>
      <c r="D10917" s="269">
        <v>26.24</v>
      </c>
    </row>
    <row r="10918" spans="1:4">
      <c r="A10918" s="268">
        <v>40945</v>
      </c>
      <c r="B10918" s="267" t="s">
        <v>11188</v>
      </c>
      <c r="C10918" s="268" t="s">
        <v>1326</v>
      </c>
      <c r="D10918" s="269">
        <v>15.93</v>
      </c>
    </row>
    <row r="10919" spans="1:4">
      <c r="A10919" s="268">
        <v>40946</v>
      </c>
      <c r="B10919" s="267" t="s">
        <v>11189</v>
      </c>
      <c r="C10919" s="268" t="s">
        <v>1445</v>
      </c>
      <c r="D10919" s="270">
        <v>2214.9299999999998</v>
      </c>
    </row>
    <row r="10920" spans="1:4">
      <c r="A10920" s="268">
        <v>7153</v>
      </c>
      <c r="B10920" s="267" t="s">
        <v>11190</v>
      </c>
      <c r="C10920" s="268" t="s">
        <v>1326</v>
      </c>
      <c r="D10920" s="269">
        <v>18.63</v>
      </c>
    </row>
    <row r="10921" spans="1:4">
      <c r="A10921" s="268">
        <v>41089</v>
      </c>
      <c r="B10921" s="267" t="s">
        <v>11191</v>
      </c>
      <c r="C10921" s="268" t="s">
        <v>1445</v>
      </c>
      <c r="D10921" s="270">
        <v>3298.03</v>
      </c>
    </row>
    <row r="10922" spans="1:4">
      <c r="A10922" s="268">
        <v>40943</v>
      </c>
      <c r="B10922" s="267" t="s">
        <v>11192</v>
      </c>
      <c r="C10922" s="268" t="s">
        <v>1326</v>
      </c>
      <c r="D10922" s="269">
        <v>19.62</v>
      </c>
    </row>
    <row r="10923" spans="1:4">
      <c r="A10923" s="268">
        <v>40944</v>
      </c>
      <c r="B10923" s="267" t="s">
        <v>11193</v>
      </c>
      <c r="C10923" s="268" t="s">
        <v>1445</v>
      </c>
      <c r="D10923" s="270">
        <v>3473.26</v>
      </c>
    </row>
    <row r="10924" spans="1:4">
      <c r="A10924" s="268">
        <v>6175</v>
      </c>
      <c r="B10924" s="267" t="s">
        <v>11194</v>
      </c>
      <c r="C10924" s="268" t="s">
        <v>1326</v>
      </c>
      <c r="D10924" s="269">
        <v>16.600000000000001</v>
      </c>
    </row>
    <row r="10925" spans="1:4">
      <c r="A10925" s="268">
        <v>41092</v>
      </c>
      <c r="B10925" s="267" t="s">
        <v>11195</v>
      </c>
      <c r="C10925" s="268" t="s">
        <v>1445</v>
      </c>
      <c r="D10925" s="270">
        <v>2937.61</v>
      </c>
    </row>
    <row r="10926" spans="1:4">
      <c r="A10926" s="268">
        <v>37712</v>
      </c>
      <c r="B10926" s="267" t="s">
        <v>12843</v>
      </c>
      <c r="C10926" s="268" t="s">
        <v>1328</v>
      </c>
      <c r="D10926" s="269">
        <v>61.49</v>
      </c>
    </row>
    <row r="10927" spans="1:4">
      <c r="A10927" s="268">
        <v>34547</v>
      </c>
      <c r="B10927" s="267" t="s">
        <v>11196</v>
      </c>
      <c r="C10927" s="268" t="s">
        <v>1327</v>
      </c>
      <c r="D10927" s="269">
        <v>2.5299999999999998</v>
      </c>
    </row>
    <row r="10928" spans="1:4">
      <c r="A10928" s="268">
        <v>34548</v>
      </c>
      <c r="B10928" s="267" t="s">
        <v>11197</v>
      </c>
      <c r="C10928" s="268" t="s">
        <v>1327</v>
      </c>
      <c r="D10928" s="269">
        <v>2.4700000000000002</v>
      </c>
    </row>
    <row r="10929" spans="1:4">
      <c r="A10929" s="268">
        <v>37411</v>
      </c>
      <c r="B10929" s="267" t="s">
        <v>11198</v>
      </c>
      <c r="C10929" s="268" t="s">
        <v>1328</v>
      </c>
      <c r="D10929" s="269">
        <v>12.43</v>
      </c>
    </row>
    <row r="10930" spans="1:4">
      <c r="A10930" s="268">
        <v>34558</v>
      </c>
      <c r="B10930" s="267" t="s">
        <v>11199</v>
      </c>
      <c r="C10930" s="268" t="s">
        <v>1327</v>
      </c>
      <c r="D10930" s="269">
        <v>1.66</v>
      </c>
    </row>
    <row r="10931" spans="1:4">
      <c r="A10931" s="268">
        <v>34550</v>
      </c>
      <c r="B10931" s="267" t="s">
        <v>11200</v>
      </c>
      <c r="C10931" s="268" t="s">
        <v>1327</v>
      </c>
      <c r="D10931" s="269">
        <v>0.88</v>
      </c>
    </row>
    <row r="10932" spans="1:4">
      <c r="A10932" s="268">
        <v>34557</v>
      </c>
      <c r="B10932" s="267" t="s">
        <v>11201</v>
      </c>
      <c r="C10932" s="268" t="s">
        <v>1327</v>
      </c>
      <c r="D10932" s="269">
        <v>1.55</v>
      </c>
    </row>
    <row r="10933" spans="1:4">
      <c r="A10933" s="268">
        <v>7155</v>
      </c>
      <c r="B10933" s="267" t="s">
        <v>11202</v>
      </c>
      <c r="C10933" s="268" t="s">
        <v>1328</v>
      </c>
      <c r="D10933" s="269">
        <v>14.32</v>
      </c>
    </row>
    <row r="10934" spans="1:4">
      <c r="A10934" s="268">
        <v>7154</v>
      </c>
      <c r="B10934" s="267" t="s">
        <v>11203</v>
      </c>
      <c r="C10934" s="268" t="s">
        <v>1320</v>
      </c>
      <c r="D10934" s="269">
        <v>6.44</v>
      </c>
    </row>
    <row r="10935" spans="1:4">
      <c r="A10935" s="268">
        <v>10915</v>
      </c>
      <c r="B10935" s="267" t="s">
        <v>11204</v>
      </c>
      <c r="C10935" s="268" t="s">
        <v>1320</v>
      </c>
      <c r="D10935" s="269">
        <v>6.69</v>
      </c>
    </row>
    <row r="10936" spans="1:4">
      <c r="A10936" s="268">
        <v>10917</v>
      </c>
      <c r="B10936" s="267" t="s">
        <v>11205</v>
      </c>
      <c r="C10936" s="268" t="s">
        <v>1328</v>
      </c>
      <c r="D10936" s="269">
        <v>6.5</v>
      </c>
    </row>
    <row r="10937" spans="1:4">
      <c r="A10937" s="268">
        <v>21141</v>
      </c>
      <c r="B10937" s="267" t="s">
        <v>11206</v>
      </c>
      <c r="C10937" s="268" t="s">
        <v>1328</v>
      </c>
      <c r="D10937" s="269">
        <v>9.6300000000000008</v>
      </c>
    </row>
    <row r="10938" spans="1:4">
      <c r="A10938" s="268">
        <v>10916</v>
      </c>
      <c r="B10938" s="267" t="s">
        <v>11207</v>
      </c>
      <c r="C10938" s="268" t="s">
        <v>1320</v>
      </c>
      <c r="D10938" s="269">
        <v>6.5</v>
      </c>
    </row>
    <row r="10939" spans="1:4">
      <c r="A10939" s="268">
        <v>39508</v>
      </c>
      <c r="B10939" s="267" t="s">
        <v>11208</v>
      </c>
      <c r="C10939" s="268" t="s">
        <v>1328</v>
      </c>
      <c r="D10939" s="269">
        <v>11.43</v>
      </c>
    </row>
    <row r="10940" spans="1:4">
      <c r="A10940" s="268">
        <v>39507</v>
      </c>
      <c r="B10940" s="267" t="s">
        <v>11209</v>
      </c>
      <c r="C10940" s="268" t="s">
        <v>1328</v>
      </c>
      <c r="D10940" s="269">
        <v>11.2</v>
      </c>
    </row>
    <row r="10941" spans="1:4">
      <c r="A10941" s="268">
        <v>7156</v>
      </c>
      <c r="B10941" s="267" t="s">
        <v>11210</v>
      </c>
      <c r="C10941" s="268" t="s">
        <v>1328</v>
      </c>
      <c r="D10941" s="269">
        <v>19.36</v>
      </c>
    </row>
    <row r="10942" spans="1:4">
      <c r="A10942" s="268">
        <v>39509</v>
      </c>
      <c r="B10942" s="267" t="s">
        <v>11211</v>
      </c>
      <c r="C10942" s="268" t="s">
        <v>1328</v>
      </c>
      <c r="D10942" s="269">
        <v>9.01</v>
      </c>
    </row>
    <row r="10943" spans="1:4">
      <c r="A10943" s="268">
        <v>25988</v>
      </c>
      <c r="B10943" s="267" t="s">
        <v>11212</v>
      </c>
      <c r="C10943" s="268" t="s">
        <v>1328</v>
      </c>
      <c r="D10943" s="269">
        <v>11.58</v>
      </c>
    </row>
    <row r="10944" spans="1:4">
      <c r="A10944" s="268">
        <v>10928</v>
      </c>
      <c r="B10944" s="267" t="s">
        <v>11213</v>
      </c>
      <c r="C10944" s="268" t="s">
        <v>1328</v>
      </c>
      <c r="D10944" s="269">
        <v>11.66</v>
      </c>
    </row>
    <row r="10945" spans="1:4">
      <c r="A10945" s="268">
        <v>7167</v>
      </c>
      <c r="B10945" s="267" t="s">
        <v>11214</v>
      </c>
      <c r="C10945" s="268" t="s">
        <v>1328</v>
      </c>
      <c r="D10945" s="269">
        <v>15.93</v>
      </c>
    </row>
    <row r="10946" spans="1:4">
      <c r="A10946" s="268">
        <v>10933</v>
      </c>
      <c r="B10946" s="267" t="s">
        <v>11215</v>
      </c>
      <c r="C10946" s="268" t="s">
        <v>1328</v>
      </c>
      <c r="D10946" s="269">
        <v>14.24</v>
      </c>
    </row>
    <row r="10947" spans="1:4">
      <c r="A10947" s="268">
        <v>10927</v>
      </c>
      <c r="B10947" s="267" t="s">
        <v>11216</v>
      </c>
      <c r="C10947" s="268" t="s">
        <v>1328</v>
      </c>
      <c r="D10947" s="269">
        <v>17.2</v>
      </c>
    </row>
    <row r="10948" spans="1:4">
      <c r="A10948" s="268">
        <v>7158</v>
      </c>
      <c r="B10948" s="267" t="s">
        <v>11217</v>
      </c>
      <c r="C10948" s="268" t="s">
        <v>1328</v>
      </c>
      <c r="D10948" s="269">
        <v>24</v>
      </c>
    </row>
    <row r="10949" spans="1:4">
      <c r="A10949" s="268">
        <v>7162</v>
      </c>
      <c r="B10949" s="267" t="s">
        <v>11218</v>
      </c>
      <c r="C10949" s="268" t="s">
        <v>1328</v>
      </c>
      <c r="D10949" s="269">
        <v>36.08</v>
      </c>
    </row>
    <row r="10950" spans="1:4">
      <c r="A10950" s="268">
        <v>10932</v>
      </c>
      <c r="B10950" s="267" t="s">
        <v>11219</v>
      </c>
      <c r="C10950" s="268" t="s">
        <v>1328</v>
      </c>
      <c r="D10950" s="269">
        <v>63.9</v>
      </c>
    </row>
    <row r="10951" spans="1:4">
      <c r="A10951" s="268">
        <v>40706</v>
      </c>
      <c r="B10951" s="267" t="s">
        <v>11220</v>
      </c>
      <c r="C10951" s="268" t="s">
        <v>1328</v>
      </c>
      <c r="D10951" s="269">
        <v>38.31</v>
      </c>
    </row>
    <row r="10952" spans="1:4">
      <c r="A10952" s="268">
        <v>10937</v>
      </c>
      <c r="B10952" s="267" t="s">
        <v>11221</v>
      </c>
      <c r="C10952" s="268" t="s">
        <v>1328</v>
      </c>
      <c r="D10952" s="269">
        <v>25.11</v>
      </c>
    </row>
    <row r="10953" spans="1:4">
      <c r="A10953" s="268">
        <v>10935</v>
      </c>
      <c r="B10953" s="267" t="s">
        <v>11222</v>
      </c>
      <c r="C10953" s="268" t="s">
        <v>1328</v>
      </c>
      <c r="D10953" s="269">
        <v>33.07</v>
      </c>
    </row>
    <row r="10954" spans="1:4">
      <c r="A10954" s="268">
        <v>40707</v>
      </c>
      <c r="B10954" s="267" t="s">
        <v>11223</v>
      </c>
      <c r="C10954" s="268" t="s">
        <v>1328</v>
      </c>
      <c r="D10954" s="269">
        <v>76.150000000000006</v>
      </c>
    </row>
    <row r="10955" spans="1:4">
      <c r="A10955" s="268">
        <v>10931</v>
      </c>
      <c r="B10955" s="267" t="s">
        <v>11224</v>
      </c>
      <c r="C10955" s="268" t="s">
        <v>1328</v>
      </c>
      <c r="D10955" s="269">
        <v>10.65</v>
      </c>
    </row>
    <row r="10956" spans="1:4">
      <c r="A10956" s="268">
        <v>7164</v>
      </c>
      <c r="B10956" s="267" t="s">
        <v>12844</v>
      </c>
      <c r="C10956" s="268" t="s">
        <v>1328</v>
      </c>
      <c r="D10956" s="269">
        <v>29.82</v>
      </c>
    </row>
    <row r="10957" spans="1:4">
      <c r="A10957" s="268">
        <v>36887</v>
      </c>
      <c r="B10957" s="267" t="s">
        <v>11225</v>
      </c>
      <c r="C10957" s="268" t="s">
        <v>1328</v>
      </c>
      <c r="D10957" s="269">
        <v>14.77</v>
      </c>
    </row>
    <row r="10958" spans="1:4">
      <c r="A10958" s="268">
        <v>34630</v>
      </c>
      <c r="B10958" s="267" t="s">
        <v>12845</v>
      </c>
      <c r="C10958" s="268" t="s">
        <v>1323</v>
      </c>
      <c r="D10958" s="269">
        <v>999.44</v>
      </c>
    </row>
    <row r="10959" spans="1:4">
      <c r="A10959" s="268">
        <v>7161</v>
      </c>
      <c r="B10959" s="267" t="s">
        <v>11226</v>
      </c>
      <c r="C10959" s="268" t="s">
        <v>1328</v>
      </c>
      <c r="D10959" s="269">
        <v>4.5199999999999996</v>
      </c>
    </row>
    <row r="10960" spans="1:4">
      <c r="A10960" s="268">
        <v>7170</v>
      </c>
      <c r="B10960" s="267" t="s">
        <v>11227</v>
      </c>
      <c r="C10960" s="268" t="s">
        <v>1328</v>
      </c>
      <c r="D10960" s="269">
        <v>2.1</v>
      </c>
    </row>
    <row r="10961" spans="1:4">
      <c r="A10961" s="268">
        <v>37524</v>
      </c>
      <c r="B10961" s="267" t="s">
        <v>11228</v>
      </c>
      <c r="C10961" s="268" t="s">
        <v>1327</v>
      </c>
      <c r="D10961" s="269">
        <v>2.0099999999999998</v>
      </c>
    </row>
    <row r="10962" spans="1:4">
      <c r="A10962" s="268">
        <v>37525</v>
      </c>
      <c r="B10962" s="267" t="s">
        <v>11229</v>
      </c>
      <c r="C10962" s="268" t="s">
        <v>1327</v>
      </c>
      <c r="D10962" s="269">
        <v>2.4</v>
      </c>
    </row>
    <row r="10963" spans="1:4">
      <c r="A10963" s="268">
        <v>10920</v>
      </c>
      <c r="B10963" s="267" t="s">
        <v>11230</v>
      </c>
      <c r="C10963" s="268" t="s">
        <v>1328</v>
      </c>
      <c r="D10963" s="269">
        <v>12.9</v>
      </c>
    </row>
    <row r="10964" spans="1:4">
      <c r="A10964" s="268">
        <v>7238</v>
      </c>
      <c r="B10964" s="267" t="s">
        <v>11231</v>
      </c>
      <c r="C10964" s="268" t="s">
        <v>1328</v>
      </c>
      <c r="D10964" s="269">
        <v>36.450000000000003</v>
      </c>
    </row>
    <row r="10965" spans="1:4">
      <c r="A10965" s="268">
        <v>7239</v>
      </c>
      <c r="B10965" s="267" t="s">
        <v>11232</v>
      </c>
      <c r="C10965" s="268" t="s">
        <v>1328</v>
      </c>
      <c r="D10965" s="269">
        <v>45.32</v>
      </c>
    </row>
    <row r="10966" spans="1:4">
      <c r="A10966" s="268">
        <v>7240</v>
      </c>
      <c r="B10966" s="267" t="s">
        <v>11233</v>
      </c>
      <c r="C10966" s="268" t="s">
        <v>1328</v>
      </c>
      <c r="D10966" s="269">
        <v>52.04</v>
      </c>
    </row>
    <row r="10967" spans="1:4">
      <c r="A10967" s="268">
        <v>36789</v>
      </c>
      <c r="B10967" s="267" t="s">
        <v>11234</v>
      </c>
      <c r="C10967" s="268" t="s">
        <v>1323</v>
      </c>
      <c r="D10967" s="269">
        <v>1.7</v>
      </c>
    </row>
    <row r="10968" spans="1:4">
      <c r="A10968" s="268">
        <v>25007</v>
      </c>
      <c r="B10968" s="267" t="s">
        <v>11235</v>
      </c>
      <c r="C10968" s="268" t="s">
        <v>1328</v>
      </c>
      <c r="D10968" s="269">
        <v>27.5</v>
      </c>
    </row>
    <row r="10969" spans="1:4">
      <c r="A10969" s="268">
        <v>14171</v>
      </c>
      <c r="B10969" s="267" t="s">
        <v>11236</v>
      </c>
      <c r="C10969" s="268" t="s">
        <v>1328</v>
      </c>
      <c r="D10969" s="269">
        <v>73.52</v>
      </c>
    </row>
    <row r="10970" spans="1:4">
      <c r="A10970" s="268">
        <v>14170</v>
      </c>
      <c r="B10970" s="267" t="s">
        <v>11237</v>
      </c>
      <c r="C10970" s="268" t="s">
        <v>1328</v>
      </c>
      <c r="D10970" s="269">
        <v>64.97</v>
      </c>
    </row>
    <row r="10971" spans="1:4">
      <c r="A10971" s="268">
        <v>14173</v>
      </c>
      <c r="B10971" s="267" t="s">
        <v>11238</v>
      </c>
      <c r="C10971" s="268" t="s">
        <v>1328</v>
      </c>
      <c r="D10971" s="269">
        <v>85.66</v>
      </c>
    </row>
    <row r="10972" spans="1:4">
      <c r="A10972" s="268">
        <v>14172</v>
      </c>
      <c r="B10972" s="267" t="s">
        <v>11239</v>
      </c>
      <c r="C10972" s="268" t="s">
        <v>1328</v>
      </c>
      <c r="D10972" s="269">
        <v>69.33</v>
      </c>
    </row>
    <row r="10973" spans="1:4">
      <c r="A10973" s="268">
        <v>7243</v>
      </c>
      <c r="B10973" s="267" t="s">
        <v>11240</v>
      </c>
      <c r="C10973" s="268" t="s">
        <v>1328</v>
      </c>
      <c r="D10973" s="269">
        <v>27.2</v>
      </c>
    </row>
    <row r="10974" spans="1:4">
      <c r="A10974" s="268">
        <v>11067</v>
      </c>
      <c r="B10974" s="267" t="s">
        <v>11241</v>
      </c>
      <c r="C10974" s="268" t="s">
        <v>1323</v>
      </c>
      <c r="D10974" s="269">
        <v>181.32</v>
      </c>
    </row>
    <row r="10975" spans="1:4">
      <c r="A10975" s="268">
        <v>11068</v>
      </c>
      <c r="B10975" s="267" t="s">
        <v>11242</v>
      </c>
      <c r="C10975" s="268" t="s">
        <v>1323</v>
      </c>
      <c r="D10975" s="269">
        <v>256.08999999999997</v>
      </c>
    </row>
    <row r="10976" spans="1:4">
      <c r="A10976" s="268">
        <v>7173</v>
      </c>
      <c r="B10976" s="267" t="s">
        <v>12846</v>
      </c>
      <c r="C10976" s="268" t="s">
        <v>1335</v>
      </c>
      <c r="D10976" s="270">
        <v>1099</v>
      </c>
    </row>
    <row r="10977" spans="1:4">
      <c r="A10977" s="268">
        <v>7175</v>
      </c>
      <c r="B10977" s="267" t="s">
        <v>12847</v>
      </c>
      <c r="C10977" s="268" t="s">
        <v>1323</v>
      </c>
      <c r="D10977" s="269">
        <v>1.24</v>
      </c>
    </row>
    <row r="10978" spans="1:4">
      <c r="A10978" s="268">
        <v>40865</v>
      </c>
      <c r="B10978" s="267" t="s">
        <v>11243</v>
      </c>
      <c r="C10978" s="268" t="s">
        <v>1323</v>
      </c>
      <c r="D10978" s="269">
        <v>2.06</v>
      </c>
    </row>
    <row r="10979" spans="1:4">
      <c r="A10979" s="268">
        <v>7184</v>
      </c>
      <c r="B10979" s="267" t="s">
        <v>11244</v>
      </c>
      <c r="C10979" s="268" t="s">
        <v>1328</v>
      </c>
      <c r="D10979" s="269">
        <v>29.9</v>
      </c>
    </row>
    <row r="10980" spans="1:4">
      <c r="A10980" s="268">
        <v>34458</v>
      </c>
      <c r="B10980" s="267" t="s">
        <v>11245</v>
      </c>
      <c r="C10980" s="268" t="s">
        <v>1323</v>
      </c>
      <c r="D10980" s="269">
        <v>109.87</v>
      </c>
    </row>
    <row r="10981" spans="1:4">
      <c r="A10981" s="268">
        <v>34464</v>
      </c>
      <c r="B10981" s="267" t="s">
        <v>11246</v>
      </c>
      <c r="C10981" s="268" t="s">
        <v>1323</v>
      </c>
      <c r="D10981" s="269">
        <v>147.41</v>
      </c>
    </row>
    <row r="10982" spans="1:4">
      <c r="A10982" s="268">
        <v>34468</v>
      </c>
      <c r="B10982" s="267" t="s">
        <v>11247</v>
      </c>
      <c r="C10982" s="268" t="s">
        <v>1323</v>
      </c>
      <c r="D10982" s="269">
        <v>170.12</v>
      </c>
    </row>
    <row r="10983" spans="1:4">
      <c r="A10983" s="268">
        <v>34473</v>
      </c>
      <c r="B10983" s="267" t="s">
        <v>11248</v>
      </c>
      <c r="C10983" s="268" t="s">
        <v>1323</v>
      </c>
      <c r="D10983" s="269">
        <v>139.13</v>
      </c>
    </row>
    <row r="10984" spans="1:4">
      <c r="A10984" s="268">
        <v>34480</v>
      </c>
      <c r="B10984" s="267" t="s">
        <v>11249</v>
      </c>
      <c r="C10984" s="268" t="s">
        <v>1323</v>
      </c>
      <c r="D10984" s="269">
        <v>189.73</v>
      </c>
    </row>
    <row r="10985" spans="1:4">
      <c r="A10985" s="268">
        <v>34486</v>
      </c>
      <c r="B10985" s="267" t="s">
        <v>11250</v>
      </c>
      <c r="C10985" s="268" t="s">
        <v>1323</v>
      </c>
      <c r="D10985" s="269">
        <v>212.5</v>
      </c>
    </row>
    <row r="10986" spans="1:4">
      <c r="A10986" s="268">
        <v>7202</v>
      </c>
      <c r="B10986" s="267" t="s">
        <v>11251</v>
      </c>
      <c r="C10986" s="268" t="s">
        <v>1328</v>
      </c>
      <c r="D10986" s="269">
        <v>43.55</v>
      </c>
    </row>
    <row r="10987" spans="1:4">
      <c r="A10987" s="268">
        <v>7190</v>
      </c>
      <c r="B10987" s="267" t="s">
        <v>11252</v>
      </c>
      <c r="C10987" s="268" t="s">
        <v>1323</v>
      </c>
      <c r="D10987" s="269">
        <v>7.47</v>
      </c>
    </row>
    <row r="10988" spans="1:4">
      <c r="A10988" s="268">
        <v>34417</v>
      </c>
      <c r="B10988" s="267" t="s">
        <v>11253</v>
      </c>
      <c r="C10988" s="268" t="s">
        <v>1323</v>
      </c>
      <c r="D10988" s="269">
        <v>12.98</v>
      </c>
    </row>
    <row r="10989" spans="1:4">
      <c r="A10989" s="268">
        <v>7191</v>
      </c>
      <c r="B10989" s="267" t="s">
        <v>11254</v>
      </c>
      <c r="C10989" s="268" t="s">
        <v>1323</v>
      </c>
      <c r="D10989" s="269">
        <v>15.05</v>
      </c>
    </row>
    <row r="10990" spans="1:4">
      <c r="A10990" s="268">
        <v>7213</v>
      </c>
      <c r="B10990" s="267" t="s">
        <v>11254</v>
      </c>
      <c r="C10990" s="268" t="s">
        <v>1328</v>
      </c>
      <c r="D10990" s="269">
        <v>12.33</v>
      </c>
    </row>
    <row r="10991" spans="1:4">
      <c r="A10991" s="268">
        <v>7195</v>
      </c>
      <c r="B10991" s="267" t="s">
        <v>11255</v>
      </c>
      <c r="C10991" s="268" t="s">
        <v>1323</v>
      </c>
      <c r="D10991" s="269">
        <v>35.85</v>
      </c>
    </row>
    <row r="10992" spans="1:4">
      <c r="A10992" s="268">
        <v>7186</v>
      </c>
      <c r="B10992" s="267" t="s">
        <v>11256</v>
      </c>
      <c r="C10992" s="268" t="s">
        <v>1323</v>
      </c>
      <c r="D10992" s="269">
        <v>42.9</v>
      </c>
    </row>
    <row r="10993" spans="1:4">
      <c r="A10993" s="268">
        <v>7194</v>
      </c>
      <c r="B10993" s="267" t="s">
        <v>11257</v>
      </c>
      <c r="C10993" s="268" t="s">
        <v>1328</v>
      </c>
      <c r="D10993" s="269">
        <v>21.27</v>
      </c>
    </row>
    <row r="10994" spans="1:4">
      <c r="A10994" s="268">
        <v>7207</v>
      </c>
      <c r="B10994" s="267" t="s">
        <v>11257</v>
      </c>
      <c r="C10994" s="268" t="s">
        <v>1323</v>
      </c>
      <c r="D10994" s="269">
        <v>57.1</v>
      </c>
    </row>
    <row r="10995" spans="1:4">
      <c r="A10995" s="268">
        <v>7197</v>
      </c>
      <c r="B10995" s="267" t="s">
        <v>11258</v>
      </c>
      <c r="C10995" s="268" t="s">
        <v>1323</v>
      </c>
      <c r="D10995" s="269">
        <v>85.78</v>
      </c>
    </row>
    <row r="10996" spans="1:4">
      <c r="A10996" s="268">
        <v>7192</v>
      </c>
      <c r="B10996" s="267" t="s">
        <v>11259</v>
      </c>
      <c r="C10996" s="268" t="s">
        <v>1323</v>
      </c>
      <c r="D10996" s="269">
        <v>47.18</v>
      </c>
    </row>
    <row r="10997" spans="1:4">
      <c r="A10997" s="268">
        <v>7193</v>
      </c>
      <c r="B10997" s="267" t="s">
        <v>11260</v>
      </c>
      <c r="C10997" s="268" t="s">
        <v>1323</v>
      </c>
      <c r="D10997" s="269">
        <v>56.32</v>
      </c>
    </row>
    <row r="10998" spans="1:4">
      <c r="A10998" s="268">
        <v>7189</v>
      </c>
      <c r="B10998" s="267" t="s">
        <v>11261</v>
      </c>
      <c r="C10998" s="268" t="s">
        <v>1323</v>
      </c>
      <c r="D10998" s="269">
        <v>79.099999999999994</v>
      </c>
    </row>
    <row r="10999" spans="1:4">
      <c r="A10999" s="268">
        <v>7198</v>
      </c>
      <c r="B10999" s="267" t="s">
        <v>11262</v>
      </c>
      <c r="C10999" s="268" t="s">
        <v>1328</v>
      </c>
      <c r="D10999" s="269">
        <v>29.45</v>
      </c>
    </row>
    <row r="11000" spans="1:4">
      <c r="A11000" s="268">
        <v>34402</v>
      </c>
      <c r="B11000" s="267" t="s">
        <v>11262</v>
      </c>
      <c r="C11000" s="268" t="s">
        <v>1323</v>
      </c>
      <c r="D11000" s="269">
        <v>118.57</v>
      </c>
    </row>
    <row r="11001" spans="1:4">
      <c r="A11001" s="268">
        <v>7245</v>
      </c>
      <c r="B11001" s="267" t="s">
        <v>11263</v>
      </c>
      <c r="C11001" s="268" t="s">
        <v>1323</v>
      </c>
      <c r="D11001" s="269">
        <v>36.299999999999997</v>
      </c>
    </row>
    <row r="11002" spans="1:4">
      <c r="A11002" s="268">
        <v>34425</v>
      </c>
      <c r="B11002" s="267" t="s">
        <v>11264</v>
      </c>
      <c r="C11002" s="268" t="s">
        <v>1323</v>
      </c>
      <c r="D11002" s="269">
        <v>73.319999999999993</v>
      </c>
    </row>
    <row r="11003" spans="1:4">
      <c r="A11003" s="268">
        <v>7223</v>
      </c>
      <c r="B11003" s="267" t="s">
        <v>11265</v>
      </c>
      <c r="C11003" s="268" t="s">
        <v>1323</v>
      </c>
      <c r="D11003" s="269">
        <v>85.45</v>
      </c>
    </row>
    <row r="11004" spans="1:4">
      <c r="A11004" s="268">
        <v>7234</v>
      </c>
      <c r="B11004" s="267" t="s">
        <v>11266</v>
      </c>
      <c r="C11004" s="268" t="s">
        <v>1323</v>
      </c>
      <c r="D11004" s="269">
        <v>123.25</v>
      </c>
    </row>
    <row r="11005" spans="1:4">
      <c r="A11005" s="268">
        <v>7224</v>
      </c>
      <c r="B11005" s="267" t="s">
        <v>11267</v>
      </c>
      <c r="C11005" s="268" t="s">
        <v>1323</v>
      </c>
      <c r="D11005" s="269">
        <v>136.13</v>
      </c>
    </row>
    <row r="11006" spans="1:4">
      <c r="A11006" s="268">
        <v>7221</v>
      </c>
      <c r="B11006" s="267" t="s">
        <v>11268</v>
      </c>
      <c r="C11006" s="268" t="s">
        <v>1328</v>
      </c>
      <c r="D11006" s="269">
        <v>66.19</v>
      </c>
    </row>
    <row r="11007" spans="1:4">
      <c r="A11007" s="268">
        <v>7210</v>
      </c>
      <c r="B11007" s="267" t="s">
        <v>11268</v>
      </c>
      <c r="C11007" s="268" t="s">
        <v>1323</v>
      </c>
      <c r="D11007" s="269">
        <v>154.9</v>
      </c>
    </row>
    <row r="11008" spans="1:4">
      <c r="A11008" s="268">
        <v>7225</v>
      </c>
      <c r="B11008" s="267" t="s">
        <v>11269</v>
      </c>
      <c r="C11008" s="268" t="s">
        <v>1323</v>
      </c>
      <c r="D11008" s="269">
        <v>172.12</v>
      </c>
    </row>
    <row r="11009" spans="1:4">
      <c r="A11009" s="268">
        <v>7226</v>
      </c>
      <c r="B11009" s="267" t="s">
        <v>11270</v>
      </c>
      <c r="C11009" s="268" t="s">
        <v>1323</v>
      </c>
      <c r="D11009" s="269">
        <v>189.4</v>
      </c>
    </row>
    <row r="11010" spans="1:4">
      <c r="A11010" s="268">
        <v>7236</v>
      </c>
      <c r="B11010" s="267" t="s">
        <v>11271</v>
      </c>
      <c r="C11010" s="268" t="s">
        <v>1323</v>
      </c>
      <c r="D11010" s="269">
        <v>206.57</v>
      </c>
    </row>
    <row r="11011" spans="1:4">
      <c r="A11011" s="268">
        <v>7227</v>
      </c>
      <c r="B11011" s="267" t="s">
        <v>11272</v>
      </c>
      <c r="C11011" s="268" t="s">
        <v>1323</v>
      </c>
      <c r="D11011" s="269">
        <v>223.79</v>
      </c>
    </row>
    <row r="11012" spans="1:4">
      <c r="A11012" s="268">
        <v>7212</v>
      </c>
      <c r="B11012" s="267" t="s">
        <v>11273</v>
      </c>
      <c r="C11012" s="268" t="s">
        <v>1323</v>
      </c>
      <c r="D11012" s="269">
        <v>247.79</v>
      </c>
    </row>
    <row r="11013" spans="1:4">
      <c r="A11013" s="268">
        <v>7229</v>
      </c>
      <c r="B11013" s="267" t="s">
        <v>11274</v>
      </c>
      <c r="C11013" s="268" t="s">
        <v>1323</v>
      </c>
      <c r="D11013" s="269">
        <v>163.86</v>
      </c>
    </row>
    <row r="11014" spans="1:4">
      <c r="A11014" s="268">
        <v>7230</v>
      </c>
      <c r="B11014" s="267" t="s">
        <v>11275</v>
      </c>
      <c r="C11014" s="268" t="s">
        <v>1323</v>
      </c>
      <c r="D11014" s="269">
        <v>261.12</v>
      </c>
    </row>
    <row r="11015" spans="1:4">
      <c r="A11015" s="268">
        <v>7231</v>
      </c>
      <c r="B11015" s="267" t="s">
        <v>11276</v>
      </c>
      <c r="C11015" s="268" t="s">
        <v>1323</v>
      </c>
      <c r="D11015" s="269">
        <v>342.93</v>
      </c>
    </row>
    <row r="11016" spans="1:4">
      <c r="A11016" s="268">
        <v>7220</v>
      </c>
      <c r="B11016" s="267" t="s">
        <v>11277</v>
      </c>
      <c r="C11016" s="268" t="s">
        <v>1323</v>
      </c>
      <c r="D11016" s="269">
        <v>421.61</v>
      </c>
    </row>
    <row r="11017" spans="1:4">
      <c r="A11017" s="268">
        <v>34447</v>
      </c>
      <c r="B11017" s="267" t="s">
        <v>11278</v>
      </c>
      <c r="C11017" s="268" t="s">
        <v>1323</v>
      </c>
      <c r="D11017" s="269">
        <v>469.26</v>
      </c>
    </row>
    <row r="11018" spans="1:4">
      <c r="A11018" s="268">
        <v>7233</v>
      </c>
      <c r="B11018" s="267" t="s">
        <v>11279</v>
      </c>
      <c r="C11018" s="268" t="s">
        <v>1323</v>
      </c>
      <c r="D11018" s="269">
        <v>525.36</v>
      </c>
    </row>
    <row r="11019" spans="1:4">
      <c r="A11019" s="268">
        <v>42172</v>
      </c>
      <c r="B11019" s="267" t="s">
        <v>11280</v>
      </c>
      <c r="C11019" s="268" t="s">
        <v>1328</v>
      </c>
      <c r="D11019" s="269">
        <v>126.16</v>
      </c>
    </row>
    <row r="11020" spans="1:4">
      <c r="A11020" s="268">
        <v>39520</v>
      </c>
      <c r="B11020" s="267" t="s">
        <v>11281</v>
      </c>
      <c r="C11020" s="268" t="s">
        <v>1328</v>
      </c>
      <c r="D11020" s="269">
        <v>109.78</v>
      </c>
    </row>
    <row r="11021" spans="1:4">
      <c r="A11021" s="268">
        <v>39521</v>
      </c>
      <c r="B11021" s="267" t="s">
        <v>11282</v>
      </c>
      <c r="C11021" s="268" t="s">
        <v>1328</v>
      </c>
      <c r="D11021" s="269">
        <v>117.59</v>
      </c>
    </row>
    <row r="11022" spans="1:4">
      <c r="A11022" s="268">
        <v>39522</v>
      </c>
      <c r="B11022" s="267" t="s">
        <v>11283</v>
      </c>
      <c r="C11022" s="268" t="s">
        <v>1328</v>
      </c>
      <c r="D11022" s="269">
        <v>94.02</v>
      </c>
    </row>
    <row r="11023" spans="1:4">
      <c r="A11023" s="268">
        <v>7246</v>
      </c>
      <c r="B11023" s="267" t="s">
        <v>11284</v>
      </c>
      <c r="C11023" s="268" t="s">
        <v>1323</v>
      </c>
      <c r="D11023" s="269">
        <v>33.770000000000003</v>
      </c>
    </row>
    <row r="11024" spans="1:4">
      <c r="A11024" s="268">
        <v>12869</v>
      </c>
      <c r="B11024" s="267" t="s">
        <v>11285</v>
      </c>
      <c r="C11024" s="268" t="s">
        <v>1326</v>
      </c>
      <c r="D11024" s="269">
        <v>14.12</v>
      </c>
    </row>
    <row r="11025" spans="1:4">
      <c r="A11025" s="268">
        <v>41097</v>
      </c>
      <c r="B11025" s="267" t="s">
        <v>11286</v>
      </c>
      <c r="C11025" s="268" t="s">
        <v>1445</v>
      </c>
      <c r="D11025" s="270">
        <v>2501.3000000000002</v>
      </c>
    </row>
    <row r="11026" spans="1:4">
      <c r="A11026" s="268">
        <v>1574</v>
      </c>
      <c r="B11026" s="267" t="s">
        <v>11287</v>
      </c>
      <c r="C11026" s="268" t="s">
        <v>1323</v>
      </c>
      <c r="D11026" s="269">
        <v>1.04</v>
      </c>
    </row>
    <row r="11027" spans="1:4">
      <c r="A11027" s="268">
        <v>1581</v>
      </c>
      <c r="B11027" s="267" t="s">
        <v>11288</v>
      </c>
      <c r="C11027" s="268" t="s">
        <v>1323</v>
      </c>
      <c r="D11027" s="269">
        <v>7.24</v>
      </c>
    </row>
    <row r="11028" spans="1:4">
      <c r="A11028" s="268">
        <v>1575</v>
      </c>
      <c r="B11028" s="267" t="s">
        <v>11289</v>
      </c>
      <c r="C11028" s="268" t="s">
        <v>1323</v>
      </c>
      <c r="D11028" s="269">
        <v>1.24</v>
      </c>
    </row>
    <row r="11029" spans="1:4">
      <c r="A11029" s="268">
        <v>1570</v>
      </c>
      <c r="B11029" s="267" t="s">
        <v>11290</v>
      </c>
      <c r="C11029" s="268" t="s">
        <v>1323</v>
      </c>
      <c r="D11029" s="269">
        <v>0.62</v>
      </c>
    </row>
    <row r="11030" spans="1:4">
      <c r="A11030" s="268">
        <v>1576</v>
      </c>
      <c r="B11030" s="267" t="s">
        <v>11291</v>
      </c>
      <c r="C11030" s="268" t="s">
        <v>1323</v>
      </c>
      <c r="D11030" s="269">
        <v>1.71</v>
      </c>
    </row>
    <row r="11031" spans="1:4">
      <c r="A11031" s="268">
        <v>1577</v>
      </c>
      <c r="B11031" s="267" t="s">
        <v>11292</v>
      </c>
      <c r="C11031" s="268" t="s">
        <v>1323</v>
      </c>
      <c r="D11031" s="269">
        <v>1.93</v>
      </c>
    </row>
    <row r="11032" spans="1:4">
      <c r="A11032" s="268">
        <v>1571</v>
      </c>
      <c r="B11032" s="267" t="s">
        <v>11293</v>
      </c>
      <c r="C11032" s="268" t="s">
        <v>1323</v>
      </c>
      <c r="D11032" s="269">
        <v>0.81</v>
      </c>
    </row>
    <row r="11033" spans="1:4">
      <c r="A11033" s="268">
        <v>1578</v>
      </c>
      <c r="B11033" s="267" t="s">
        <v>11294</v>
      </c>
      <c r="C11033" s="268" t="s">
        <v>1323</v>
      </c>
      <c r="D11033" s="269">
        <v>3.35</v>
      </c>
    </row>
    <row r="11034" spans="1:4">
      <c r="A11034" s="268">
        <v>1573</v>
      </c>
      <c r="B11034" s="267" t="s">
        <v>11295</v>
      </c>
      <c r="C11034" s="268" t="s">
        <v>1323</v>
      </c>
      <c r="D11034" s="269">
        <v>0.96</v>
      </c>
    </row>
    <row r="11035" spans="1:4">
      <c r="A11035" s="268">
        <v>1579</v>
      </c>
      <c r="B11035" s="267" t="s">
        <v>11296</v>
      </c>
      <c r="C11035" s="268" t="s">
        <v>1323</v>
      </c>
      <c r="D11035" s="269">
        <v>4.18</v>
      </c>
    </row>
    <row r="11036" spans="1:4">
      <c r="A11036" s="268">
        <v>1580</v>
      </c>
      <c r="B11036" s="267" t="s">
        <v>11297</v>
      </c>
      <c r="C11036" s="268" t="s">
        <v>1323</v>
      </c>
      <c r="D11036" s="269">
        <v>5.15</v>
      </c>
    </row>
    <row r="11037" spans="1:4">
      <c r="A11037" s="268">
        <v>7571</v>
      </c>
      <c r="B11037" s="267" t="s">
        <v>11298</v>
      </c>
      <c r="C11037" s="268" t="s">
        <v>1323</v>
      </c>
      <c r="D11037" s="269">
        <v>10.44</v>
      </c>
    </row>
    <row r="11038" spans="1:4">
      <c r="A11038" s="268">
        <v>39321</v>
      </c>
      <c r="B11038" s="267" t="s">
        <v>11299</v>
      </c>
      <c r="C11038" s="268" t="s">
        <v>1323</v>
      </c>
      <c r="D11038" s="269">
        <v>10</v>
      </c>
    </row>
    <row r="11039" spans="1:4">
      <c r="A11039" s="268">
        <v>39319</v>
      </c>
      <c r="B11039" s="267" t="s">
        <v>11300</v>
      </c>
      <c r="C11039" s="268" t="s">
        <v>1323</v>
      </c>
      <c r="D11039" s="269">
        <v>3.9</v>
      </c>
    </row>
    <row r="11040" spans="1:4">
      <c r="A11040" s="268">
        <v>39320</v>
      </c>
      <c r="B11040" s="267" t="s">
        <v>11301</v>
      </c>
      <c r="C11040" s="268" t="s">
        <v>1323</v>
      </c>
      <c r="D11040" s="269">
        <v>6.49</v>
      </c>
    </row>
    <row r="11041" spans="1:4">
      <c r="A11041" s="268">
        <v>1591</v>
      </c>
      <c r="B11041" s="267" t="s">
        <v>11302</v>
      </c>
      <c r="C11041" s="268" t="s">
        <v>1323</v>
      </c>
      <c r="D11041" s="269">
        <v>15.96</v>
      </c>
    </row>
    <row r="11042" spans="1:4">
      <c r="A11042" s="268">
        <v>1547</v>
      </c>
      <c r="B11042" s="267" t="s">
        <v>11303</v>
      </c>
      <c r="C11042" s="268" t="s">
        <v>1323</v>
      </c>
      <c r="D11042" s="269">
        <v>83.67</v>
      </c>
    </row>
    <row r="11043" spans="1:4">
      <c r="A11043" s="268">
        <v>38196</v>
      </c>
      <c r="B11043" s="267" t="s">
        <v>11304</v>
      </c>
      <c r="C11043" s="268" t="s">
        <v>1323</v>
      </c>
      <c r="D11043" s="269">
        <v>16.29</v>
      </c>
    </row>
    <row r="11044" spans="1:4">
      <c r="A11044" s="268">
        <v>1543</v>
      </c>
      <c r="B11044" s="267" t="s">
        <v>11305</v>
      </c>
      <c r="C11044" s="268" t="s">
        <v>1323</v>
      </c>
      <c r="D11044" s="269">
        <v>17.32</v>
      </c>
    </row>
    <row r="11045" spans="1:4">
      <c r="A11045" s="268">
        <v>1585</v>
      </c>
      <c r="B11045" s="267" t="s">
        <v>11306</v>
      </c>
      <c r="C11045" s="268" t="s">
        <v>1323</v>
      </c>
      <c r="D11045" s="269">
        <v>3.35</v>
      </c>
    </row>
    <row r="11046" spans="1:4">
      <c r="A11046" s="268">
        <v>1593</v>
      </c>
      <c r="B11046" s="267" t="s">
        <v>11307</v>
      </c>
      <c r="C11046" s="268" t="s">
        <v>1323</v>
      </c>
      <c r="D11046" s="269">
        <v>17.809999999999999</v>
      </c>
    </row>
    <row r="11047" spans="1:4">
      <c r="A11047" s="268">
        <v>11838</v>
      </c>
      <c r="B11047" s="267" t="s">
        <v>11308</v>
      </c>
      <c r="C11047" s="268" t="s">
        <v>1323</v>
      </c>
      <c r="D11047" s="269">
        <v>23.5</v>
      </c>
    </row>
    <row r="11048" spans="1:4">
      <c r="A11048" s="268">
        <v>1594</v>
      </c>
      <c r="B11048" s="267" t="s">
        <v>11309</v>
      </c>
      <c r="C11048" s="268" t="s">
        <v>1323</v>
      </c>
      <c r="D11048" s="269">
        <v>23.75</v>
      </c>
    </row>
    <row r="11049" spans="1:4">
      <c r="A11049" s="268">
        <v>1586</v>
      </c>
      <c r="B11049" s="267" t="s">
        <v>11310</v>
      </c>
      <c r="C11049" s="268" t="s">
        <v>1323</v>
      </c>
      <c r="D11049" s="269">
        <v>4.24</v>
      </c>
    </row>
    <row r="11050" spans="1:4">
      <c r="A11050" s="268">
        <v>11839</v>
      </c>
      <c r="B11050" s="267" t="s">
        <v>11311</v>
      </c>
      <c r="C11050" s="268" t="s">
        <v>1323</v>
      </c>
      <c r="D11050" s="269">
        <v>34.19</v>
      </c>
    </row>
    <row r="11051" spans="1:4">
      <c r="A11051" s="268">
        <v>1587</v>
      </c>
      <c r="B11051" s="267" t="s">
        <v>11312</v>
      </c>
      <c r="C11051" s="268" t="s">
        <v>1323</v>
      </c>
      <c r="D11051" s="269">
        <v>4.32</v>
      </c>
    </row>
    <row r="11052" spans="1:4">
      <c r="A11052" s="268">
        <v>1545</v>
      </c>
      <c r="B11052" s="267" t="s">
        <v>11313</v>
      </c>
      <c r="C11052" s="268" t="s">
        <v>1323</v>
      </c>
      <c r="D11052" s="269">
        <v>41.03</v>
      </c>
    </row>
    <row r="11053" spans="1:4">
      <c r="A11053" s="268">
        <v>1588</v>
      </c>
      <c r="B11053" s="267" t="s">
        <v>11314</v>
      </c>
      <c r="C11053" s="268" t="s">
        <v>1323</v>
      </c>
      <c r="D11053" s="269">
        <v>5.93</v>
      </c>
    </row>
    <row r="11054" spans="1:4">
      <c r="A11054" s="268">
        <v>1535</v>
      </c>
      <c r="B11054" s="267" t="s">
        <v>11315</v>
      </c>
      <c r="C11054" s="268" t="s">
        <v>1323</v>
      </c>
      <c r="D11054" s="269">
        <v>3.41</v>
      </c>
    </row>
    <row r="11055" spans="1:4">
      <c r="A11055" s="268">
        <v>1589</v>
      </c>
      <c r="B11055" s="267" t="s">
        <v>11316</v>
      </c>
      <c r="C11055" s="268" t="s">
        <v>1323</v>
      </c>
      <c r="D11055" s="269">
        <v>6.11</v>
      </c>
    </row>
    <row r="11056" spans="1:4">
      <c r="A11056" s="268">
        <v>1546</v>
      </c>
      <c r="B11056" s="267" t="s">
        <v>11317</v>
      </c>
      <c r="C11056" s="268" t="s">
        <v>1323</v>
      </c>
      <c r="D11056" s="269">
        <v>69.239999999999995</v>
      </c>
    </row>
    <row r="11057" spans="1:4">
      <c r="A11057" s="268">
        <v>1590</v>
      </c>
      <c r="B11057" s="267" t="s">
        <v>11318</v>
      </c>
      <c r="C11057" s="268" t="s">
        <v>1323</v>
      </c>
      <c r="D11057" s="269">
        <v>10.77</v>
      </c>
    </row>
    <row r="11058" spans="1:4">
      <c r="A11058" s="268">
        <v>1542</v>
      </c>
      <c r="B11058" s="267" t="s">
        <v>11319</v>
      </c>
      <c r="C11058" s="268" t="s">
        <v>1323</v>
      </c>
      <c r="D11058" s="269">
        <v>14.26</v>
      </c>
    </row>
    <row r="11059" spans="1:4">
      <c r="A11059" s="268">
        <v>38415</v>
      </c>
      <c r="B11059" s="267" t="s">
        <v>11320</v>
      </c>
      <c r="C11059" s="268" t="s">
        <v>1323</v>
      </c>
      <c r="D11059" s="269">
        <v>970.13</v>
      </c>
    </row>
    <row r="11060" spans="1:4">
      <c r="A11060" s="268">
        <v>38414</v>
      </c>
      <c r="B11060" s="267" t="s">
        <v>11321</v>
      </c>
      <c r="C11060" s="268" t="s">
        <v>1323</v>
      </c>
      <c r="D11060" s="270">
        <v>1361.58</v>
      </c>
    </row>
    <row r="11061" spans="1:4">
      <c r="A11061" s="268">
        <v>38128</v>
      </c>
      <c r="B11061" s="267" t="s">
        <v>11322</v>
      </c>
      <c r="C11061" s="268" t="s">
        <v>1320</v>
      </c>
      <c r="D11061" s="269">
        <v>0.5</v>
      </c>
    </row>
    <row r="11062" spans="1:4">
      <c r="A11062" s="268">
        <v>7253</v>
      </c>
      <c r="B11062" s="267" t="s">
        <v>11323</v>
      </c>
      <c r="C11062" s="268" t="s">
        <v>1321</v>
      </c>
      <c r="D11062" s="269">
        <v>107.14</v>
      </c>
    </row>
    <row r="11063" spans="1:4">
      <c r="A11063" s="268">
        <v>4806</v>
      </c>
      <c r="B11063" s="267" t="s">
        <v>11324</v>
      </c>
      <c r="C11063" s="268" t="s">
        <v>1327</v>
      </c>
      <c r="D11063" s="269">
        <v>11.93</v>
      </c>
    </row>
    <row r="11064" spans="1:4">
      <c r="A11064" s="268">
        <v>34401</v>
      </c>
      <c r="B11064" s="267" t="s">
        <v>11325</v>
      </c>
      <c r="C11064" s="268" t="s">
        <v>1323</v>
      </c>
      <c r="D11064" s="269">
        <v>1.18</v>
      </c>
    </row>
    <row r="11065" spans="1:4">
      <c r="A11065" s="268">
        <v>7258</v>
      </c>
      <c r="B11065" s="267" t="s">
        <v>11326</v>
      </c>
      <c r="C11065" s="268" t="s">
        <v>1323</v>
      </c>
      <c r="D11065" s="269">
        <v>0.37</v>
      </c>
    </row>
    <row r="11066" spans="1:4">
      <c r="A11066" s="268">
        <v>7260</v>
      </c>
      <c r="B11066" s="267" t="s">
        <v>11327</v>
      </c>
      <c r="C11066" s="268" t="s">
        <v>1323</v>
      </c>
      <c r="D11066" s="269">
        <v>1.1399999999999999</v>
      </c>
    </row>
    <row r="11067" spans="1:4">
      <c r="A11067" s="268">
        <v>7256</v>
      </c>
      <c r="B11067" s="267" t="s">
        <v>11328</v>
      </c>
      <c r="C11067" s="268" t="s">
        <v>1323</v>
      </c>
      <c r="D11067" s="269">
        <v>0.66</v>
      </c>
    </row>
    <row r="11068" spans="1:4">
      <c r="A11068" s="268">
        <v>34400</v>
      </c>
      <c r="B11068" s="267" t="s">
        <v>11329</v>
      </c>
      <c r="C11068" s="268" t="s">
        <v>1323</v>
      </c>
      <c r="D11068" s="269">
        <v>2.88</v>
      </c>
    </row>
    <row r="11069" spans="1:4">
      <c r="A11069" s="268">
        <v>10617</v>
      </c>
      <c r="B11069" s="267" t="s">
        <v>11330</v>
      </c>
      <c r="C11069" s="268" t="s">
        <v>1323</v>
      </c>
      <c r="D11069" s="269">
        <v>4.0199999999999996</v>
      </c>
    </row>
    <row r="11070" spans="1:4">
      <c r="A11070" s="268">
        <v>7274</v>
      </c>
      <c r="B11070" s="267" t="s">
        <v>11331</v>
      </c>
      <c r="C11070" s="268" t="s">
        <v>1323</v>
      </c>
      <c r="D11070" s="269">
        <v>31.58</v>
      </c>
    </row>
    <row r="11071" spans="1:4">
      <c r="A11071" s="268">
        <v>7284</v>
      </c>
      <c r="B11071" s="267" t="s">
        <v>11332</v>
      </c>
      <c r="C11071" s="268" t="s">
        <v>1323</v>
      </c>
      <c r="D11071" s="270">
        <v>1847.43</v>
      </c>
    </row>
    <row r="11072" spans="1:4">
      <c r="A11072" s="268">
        <v>11663</v>
      </c>
      <c r="B11072" s="267" t="s">
        <v>11333</v>
      </c>
      <c r="C11072" s="268" t="s">
        <v>1323</v>
      </c>
      <c r="D11072" s="269">
        <v>259.76</v>
      </c>
    </row>
    <row r="11073" spans="1:4">
      <c r="A11073" s="268">
        <v>38121</v>
      </c>
      <c r="B11073" s="267" t="s">
        <v>11334</v>
      </c>
      <c r="C11073" s="268" t="s">
        <v>1322</v>
      </c>
      <c r="D11073" s="269">
        <v>7.53</v>
      </c>
    </row>
    <row r="11074" spans="1:4">
      <c r="A11074" s="268">
        <v>7343</v>
      </c>
      <c r="B11074" s="267" t="s">
        <v>11335</v>
      </c>
      <c r="C11074" s="268" t="s">
        <v>1322</v>
      </c>
      <c r="D11074" s="269">
        <v>7.63</v>
      </c>
    </row>
    <row r="11075" spans="1:4">
      <c r="A11075" s="268">
        <v>7287</v>
      </c>
      <c r="B11075" s="267" t="s">
        <v>11336</v>
      </c>
      <c r="C11075" s="268" t="s">
        <v>1333</v>
      </c>
      <c r="D11075" s="269">
        <v>71.61</v>
      </c>
    </row>
    <row r="11076" spans="1:4">
      <c r="A11076" s="268">
        <v>7350</v>
      </c>
      <c r="B11076" s="267" t="s">
        <v>11337</v>
      </c>
      <c r="C11076" s="268" t="s">
        <v>1322</v>
      </c>
      <c r="D11076" s="269">
        <v>21.65</v>
      </c>
    </row>
    <row r="11077" spans="1:4">
      <c r="A11077" s="268">
        <v>7348</v>
      </c>
      <c r="B11077" s="267" t="s">
        <v>11338</v>
      </c>
      <c r="C11077" s="268" t="s">
        <v>1322</v>
      </c>
      <c r="D11077" s="269">
        <v>12.14</v>
      </c>
    </row>
    <row r="11078" spans="1:4">
      <c r="A11078" s="268">
        <v>7347</v>
      </c>
      <c r="B11078" s="267" t="s">
        <v>11338</v>
      </c>
      <c r="C11078" s="268" t="s">
        <v>1333</v>
      </c>
      <c r="D11078" s="269">
        <v>43.72</v>
      </c>
    </row>
    <row r="11079" spans="1:4">
      <c r="A11079" s="268">
        <v>7355</v>
      </c>
      <c r="B11079" s="267" t="s">
        <v>11339</v>
      </c>
      <c r="C11079" s="268" t="s">
        <v>1333</v>
      </c>
      <c r="D11079" s="269">
        <v>65.52</v>
      </c>
    </row>
    <row r="11080" spans="1:4">
      <c r="A11080" s="268">
        <v>7356</v>
      </c>
      <c r="B11080" s="267" t="s">
        <v>11340</v>
      </c>
      <c r="C11080" s="268" t="s">
        <v>1322</v>
      </c>
      <c r="D11080" s="269">
        <v>18.2</v>
      </c>
    </row>
    <row r="11081" spans="1:4">
      <c r="A11081" s="268">
        <v>7313</v>
      </c>
      <c r="B11081" s="267" t="s">
        <v>11341</v>
      </c>
      <c r="C11081" s="268" t="s">
        <v>1322</v>
      </c>
      <c r="D11081" s="269">
        <v>14.2</v>
      </c>
    </row>
    <row r="11082" spans="1:4">
      <c r="A11082" s="268">
        <v>7319</v>
      </c>
      <c r="B11082" s="267" t="s">
        <v>11342</v>
      </c>
      <c r="C11082" s="268" t="s">
        <v>1322</v>
      </c>
      <c r="D11082" s="269">
        <v>8.1300000000000008</v>
      </c>
    </row>
    <row r="11083" spans="1:4">
      <c r="A11083" s="268">
        <v>38119</v>
      </c>
      <c r="B11083" s="267" t="s">
        <v>11343</v>
      </c>
      <c r="C11083" s="268" t="s">
        <v>1322</v>
      </c>
      <c r="D11083" s="269">
        <v>92.23</v>
      </c>
    </row>
    <row r="11084" spans="1:4">
      <c r="A11084" s="268">
        <v>7314</v>
      </c>
      <c r="B11084" s="267" t="s">
        <v>11344</v>
      </c>
      <c r="C11084" s="268" t="s">
        <v>1322</v>
      </c>
      <c r="D11084" s="269">
        <v>99.4</v>
      </c>
    </row>
    <row r="11085" spans="1:4">
      <c r="A11085" s="268">
        <v>38131</v>
      </c>
      <c r="B11085" s="267" t="s">
        <v>11345</v>
      </c>
      <c r="C11085" s="268" t="s">
        <v>1322</v>
      </c>
      <c r="D11085" s="269">
        <v>93.05</v>
      </c>
    </row>
    <row r="11086" spans="1:4">
      <c r="A11086" s="268">
        <v>7304</v>
      </c>
      <c r="B11086" s="267" t="s">
        <v>11346</v>
      </c>
      <c r="C11086" s="268" t="s">
        <v>1322</v>
      </c>
      <c r="D11086" s="269">
        <v>53.44</v>
      </c>
    </row>
    <row r="11087" spans="1:4">
      <c r="A11087" s="268">
        <v>7293</v>
      </c>
      <c r="B11087" s="267" t="s">
        <v>11347</v>
      </c>
      <c r="C11087" s="268" t="s">
        <v>1322</v>
      </c>
      <c r="D11087" s="269">
        <v>23.96</v>
      </c>
    </row>
    <row r="11088" spans="1:4">
      <c r="A11088" s="268">
        <v>7311</v>
      </c>
      <c r="B11088" s="267" t="s">
        <v>11348</v>
      </c>
      <c r="C11088" s="268" t="s">
        <v>1322</v>
      </c>
      <c r="D11088" s="269">
        <v>23.17</v>
      </c>
    </row>
    <row r="11089" spans="1:4">
      <c r="A11089" s="268">
        <v>7292</v>
      </c>
      <c r="B11089" s="267" t="s">
        <v>11349</v>
      </c>
      <c r="C11089" s="268" t="s">
        <v>1322</v>
      </c>
      <c r="D11089" s="269">
        <v>22.5</v>
      </c>
    </row>
    <row r="11090" spans="1:4">
      <c r="A11090" s="268">
        <v>7288</v>
      </c>
      <c r="B11090" s="267" t="s">
        <v>11350</v>
      </c>
      <c r="C11090" s="268" t="s">
        <v>1322</v>
      </c>
      <c r="D11090" s="269">
        <v>25.5</v>
      </c>
    </row>
    <row r="11091" spans="1:4">
      <c r="A11091" s="268">
        <v>35693</v>
      </c>
      <c r="B11091" s="267" t="s">
        <v>11351</v>
      </c>
      <c r="C11091" s="268" t="s">
        <v>1322</v>
      </c>
      <c r="D11091" s="269">
        <v>8.35</v>
      </c>
    </row>
    <row r="11092" spans="1:4">
      <c r="A11092" s="268">
        <v>35692</v>
      </c>
      <c r="B11092" s="267" t="s">
        <v>11352</v>
      </c>
      <c r="C11092" s="268" t="s">
        <v>1322</v>
      </c>
      <c r="D11092" s="269">
        <v>44.76</v>
      </c>
    </row>
    <row r="11093" spans="1:4">
      <c r="A11093" s="268">
        <v>7344</v>
      </c>
      <c r="B11093" s="267" t="s">
        <v>11353</v>
      </c>
      <c r="C11093" s="268" t="s">
        <v>1333</v>
      </c>
      <c r="D11093" s="269">
        <v>56.64</v>
      </c>
    </row>
    <row r="11094" spans="1:4">
      <c r="A11094" s="268">
        <v>7345</v>
      </c>
      <c r="B11094" s="267" t="s">
        <v>11354</v>
      </c>
      <c r="C11094" s="268" t="s">
        <v>1322</v>
      </c>
      <c r="D11094" s="269">
        <v>15.73</v>
      </c>
    </row>
    <row r="11095" spans="1:4">
      <c r="A11095" s="268">
        <v>35691</v>
      </c>
      <c r="B11095" s="267" t="s">
        <v>11355</v>
      </c>
      <c r="C11095" s="268" t="s">
        <v>1322</v>
      </c>
      <c r="D11095" s="269">
        <v>12.43</v>
      </c>
    </row>
    <row r="11096" spans="1:4">
      <c r="A11096" s="268">
        <v>7342</v>
      </c>
      <c r="B11096" s="267" t="s">
        <v>11356</v>
      </c>
      <c r="C11096" s="268" t="s">
        <v>1320</v>
      </c>
      <c r="D11096" s="269">
        <v>1.55</v>
      </c>
    </row>
    <row r="11097" spans="1:4">
      <c r="A11097" s="268">
        <v>7306</v>
      </c>
      <c r="B11097" s="267" t="s">
        <v>11357</v>
      </c>
      <c r="C11097" s="268" t="s">
        <v>1322</v>
      </c>
      <c r="D11097" s="269">
        <v>27.48</v>
      </c>
    </row>
    <row r="11098" spans="1:4">
      <c r="A11098" s="268">
        <v>154</v>
      </c>
      <c r="B11098" s="267" t="s">
        <v>11358</v>
      </c>
      <c r="C11098" s="268" t="s">
        <v>1322</v>
      </c>
      <c r="D11098" s="269">
        <v>39.409999999999997</v>
      </c>
    </row>
    <row r="11099" spans="1:4">
      <c r="A11099" s="268">
        <v>7338</v>
      </c>
      <c r="B11099" s="267" t="s">
        <v>11359</v>
      </c>
      <c r="C11099" s="268" t="s">
        <v>1320</v>
      </c>
      <c r="D11099" s="269">
        <v>26.27</v>
      </c>
    </row>
    <row r="11100" spans="1:4">
      <c r="A11100" s="268">
        <v>39574</v>
      </c>
      <c r="B11100" s="267" t="s">
        <v>11360</v>
      </c>
      <c r="C11100" s="268" t="s">
        <v>1323</v>
      </c>
      <c r="D11100" s="269">
        <v>3.28</v>
      </c>
    </row>
    <row r="11101" spans="1:4">
      <c r="A11101" s="268">
        <v>11060</v>
      </c>
      <c r="B11101" s="267" t="s">
        <v>11361</v>
      </c>
      <c r="C11101" s="268" t="s">
        <v>1323</v>
      </c>
      <c r="D11101" s="269">
        <v>25.44</v>
      </c>
    </row>
    <row r="11102" spans="1:4">
      <c r="A11102" s="268">
        <v>37401</v>
      </c>
      <c r="B11102" s="267" t="s">
        <v>11362</v>
      </c>
      <c r="C11102" s="268" t="s">
        <v>1323</v>
      </c>
      <c r="D11102" s="269">
        <v>25.92</v>
      </c>
    </row>
    <row r="11103" spans="1:4">
      <c r="A11103" s="268">
        <v>7525</v>
      </c>
      <c r="B11103" s="267" t="s">
        <v>11363</v>
      </c>
      <c r="C11103" s="268" t="s">
        <v>1323</v>
      </c>
      <c r="D11103" s="269">
        <v>34.42</v>
      </c>
    </row>
    <row r="11104" spans="1:4">
      <c r="A11104" s="268">
        <v>7524</v>
      </c>
      <c r="B11104" s="267" t="s">
        <v>11364</v>
      </c>
      <c r="C11104" s="268" t="s">
        <v>1323</v>
      </c>
      <c r="D11104" s="269">
        <v>32.43</v>
      </c>
    </row>
    <row r="11105" spans="1:4">
      <c r="A11105" s="268">
        <v>38105</v>
      </c>
      <c r="B11105" s="267" t="s">
        <v>11365</v>
      </c>
      <c r="C11105" s="268" t="s">
        <v>1323</v>
      </c>
      <c r="D11105" s="269">
        <v>8.33</v>
      </c>
    </row>
    <row r="11106" spans="1:4">
      <c r="A11106" s="268">
        <v>38084</v>
      </c>
      <c r="B11106" s="267" t="s">
        <v>11366</v>
      </c>
      <c r="C11106" s="268" t="s">
        <v>1323</v>
      </c>
      <c r="D11106" s="269">
        <v>11.83</v>
      </c>
    </row>
    <row r="11107" spans="1:4">
      <c r="A11107" s="268">
        <v>38103</v>
      </c>
      <c r="B11107" s="267" t="s">
        <v>11367</v>
      </c>
      <c r="C11107" s="268" t="s">
        <v>1323</v>
      </c>
      <c r="D11107" s="269">
        <v>12.51</v>
      </c>
    </row>
    <row r="11108" spans="1:4">
      <c r="A11108" s="268">
        <v>38082</v>
      </c>
      <c r="B11108" s="267" t="s">
        <v>11368</v>
      </c>
      <c r="C11108" s="268" t="s">
        <v>1323</v>
      </c>
      <c r="D11108" s="269">
        <v>15.4</v>
      </c>
    </row>
    <row r="11109" spans="1:4">
      <c r="A11109" s="268">
        <v>38104</v>
      </c>
      <c r="B11109" s="267" t="s">
        <v>11369</v>
      </c>
      <c r="C11109" s="268" t="s">
        <v>1323</v>
      </c>
      <c r="D11109" s="269">
        <v>24.49</v>
      </c>
    </row>
    <row r="11110" spans="1:4">
      <c r="A11110" s="268">
        <v>38083</v>
      </c>
      <c r="B11110" s="267" t="s">
        <v>11370</v>
      </c>
      <c r="C11110" s="268" t="s">
        <v>1323</v>
      </c>
      <c r="D11110" s="269">
        <v>27.19</v>
      </c>
    </row>
    <row r="11111" spans="1:4">
      <c r="A11111" s="268">
        <v>38101</v>
      </c>
      <c r="B11111" s="267" t="s">
        <v>11371</v>
      </c>
      <c r="C11111" s="268" t="s">
        <v>1323</v>
      </c>
      <c r="D11111" s="269">
        <v>5.95</v>
      </c>
    </row>
    <row r="11112" spans="1:4">
      <c r="A11112" s="268">
        <v>7528</v>
      </c>
      <c r="B11112" s="267" t="s">
        <v>11372</v>
      </c>
      <c r="C11112" s="268" t="s">
        <v>1323</v>
      </c>
      <c r="D11112" s="269">
        <v>6.99</v>
      </c>
    </row>
    <row r="11113" spans="1:4">
      <c r="A11113" s="268">
        <v>12147</v>
      </c>
      <c r="B11113" s="267" t="s">
        <v>11373</v>
      </c>
      <c r="C11113" s="268" t="s">
        <v>1323</v>
      </c>
      <c r="D11113" s="269">
        <v>10.66</v>
      </c>
    </row>
    <row r="11114" spans="1:4">
      <c r="A11114" s="268">
        <v>38075</v>
      </c>
      <c r="B11114" s="267" t="s">
        <v>11374</v>
      </c>
      <c r="C11114" s="268" t="s">
        <v>1323</v>
      </c>
      <c r="D11114" s="269">
        <v>12.11</v>
      </c>
    </row>
    <row r="11115" spans="1:4">
      <c r="A11115" s="268">
        <v>38102</v>
      </c>
      <c r="B11115" s="267" t="s">
        <v>11375</v>
      </c>
      <c r="C11115" s="268" t="s">
        <v>1323</v>
      </c>
      <c r="D11115" s="269">
        <v>7.61</v>
      </c>
    </row>
    <row r="11116" spans="1:4">
      <c r="A11116" s="268">
        <v>38076</v>
      </c>
      <c r="B11116" s="267" t="s">
        <v>11376</v>
      </c>
      <c r="C11116" s="268" t="s">
        <v>1323</v>
      </c>
      <c r="D11116" s="269">
        <v>13.57</v>
      </c>
    </row>
    <row r="11117" spans="1:4">
      <c r="A11117" s="268">
        <v>7592</v>
      </c>
      <c r="B11117" s="267" t="s">
        <v>11377</v>
      </c>
      <c r="C11117" s="268" t="s">
        <v>1326</v>
      </c>
      <c r="D11117" s="269">
        <v>12.52</v>
      </c>
    </row>
    <row r="11118" spans="1:4">
      <c r="A11118" s="268">
        <v>40820</v>
      </c>
      <c r="B11118" s="267" t="s">
        <v>11378</v>
      </c>
      <c r="C11118" s="268" t="s">
        <v>1445</v>
      </c>
      <c r="D11118" s="270">
        <v>2321.94</v>
      </c>
    </row>
    <row r="11119" spans="1:4">
      <c r="A11119" s="268">
        <v>11762</v>
      </c>
      <c r="B11119" s="267" t="s">
        <v>11379</v>
      </c>
      <c r="C11119" s="268" t="s">
        <v>1323</v>
      </c>
      <c r="D11119" s="269">
        <v>58.21</v>
      </c>
    </row>
    <row r="11120" spans="1:4">
      <c r="A11120" s="268">
        <v>13418</v>
      </c>
      <c r="B11120" s="267" t="s">
        <v>11380</v>
      </c>
      <c r="C11120" s="268" t="s">
        <v>1323</v>
      </c>
      <c r="D11120" s="269">
        <v>16.260000000000002</v>
      </c>
    </row>
    <row r="11121" spans="1:4">
      <c r="A11121" s="268">
        <v>13984</v>
      </c>
      <c r="B11121" s="267" t="s">
        <v>11381</v>
      </c>
      <c r="C11121" s="268" t="s">
        <v>1323</v>
      </c>
      <c r="D11121" s="269">
        <v>40.68</v>
      </c>
    </row>
    <row r="11122" spans="1:4">
      <c r="A11122" s="268">
        <v>11772</v>
      </c>
      <c r="B11122" s="267" t="s">
        <v>11382</v>
      </c>
      <c r="C11122" s="268" t="s">
        <v>1323</v>
      </c>
      <c r="D11122" s="269">
        <v>98.8</v>
      </c>
    </row>
    <row r="11123" spans="1:4">
      <c r="A11123" s="268">
        <v>36795</v>
      </c>
      <c r="B11123" s="267" t="s">
        <v>11383</v>
      </c>
      <c r="C11123" s="268" t="s">
        <v>1323</v>
      </c>
      <c r="D11123" s="269">
        <v>635.45000000000005</v>
      </c>
    </row>
    <row r="11124" spans="1:4">
      <c r="A11124" s="268">
        <v>36796</v>
      </c>
      <c r="B11124" s="267" t="s">
        <v>11384</v>
      </c>
      <c r="C11124" s="268" t="s">
        <v>1323</v>
      </c>
      <c r="D11124" s="269">
        <v>163.61000000000001</v>
      </c>
    </row>
    <row r="11125" spans="1:4">
      <c r="A11125" s="268">
        <v>36791</v>
      </c>
      <c r="B11125" s="267" t="s">
        <v>11385</v>
      </c>
      <c r="C11125" s="268" t="s">
        <v>1323</v>
      </c>
      <c r="D11125" s="269">
        <v>84.29</v>
      </c>
    </row>
    <row r="11126" spans="1:4">
      <c r="A11126" s="268">
        <v>13415</v>
      </c>
      <c r="B11126" s="267" t="s">
        <v>11386</v>
      </c>
      <c r="C11126" s="268" t="s">
        <v>1323</v>
      </c>
      <c r="D11126" s="269">
        <v>49</v>
      </c>
    </row>
    <row r="11127" spans="1:4">
      <c r="A11127" s="268">
        <v>36792</v>
      </c>
      <c r="B11127" s="267" t="s">
        <v>11387</v>
      </c>
      <c r="C11127" s="268" t="s">
        <v>1323</v>
      </c>
      <c r="D11127" s="269">
        <v>161.13999999999999</v>
      </c>
    </row>
    <row r="11128" spans="1:4">
      <c r="A11128" s="268">
        <v>11773</v>
      </c>
      <c r="B11128" s="267" t="s">
        <v>11388</v>
      </c>
      <c r="C11128" s="268" t="s">
        <v>1323</v>
      </c>
      <c r="D11128" s="269">
        <v>94.32</v>
      </c>
    </row>
    <row r="11129" spans="1:4">
      <c r="A11129" s="268">
        <v>11775</v>
      </c>
      <c r="B11129" s="267" t="s">
        <v>11389</v>
      </c>
      <c r="C11129" s="268" t="s">
        <v>1323</v>
      </c>
      <c r="D11129" s="269">
        <v>98.49</v>
      </c>
    </row>
    <row r="11130" spans="1:4">
      <c r="A11130" s="268">
        <v>13983</v>
      </c>
      <c r="B11130" s="267" t="s">
        <v>11390</v>
      </c>
      <c r="C11130" s="268" t="s">
        <v>1323</v>
      </c>
      <c r="D11130" s="269">
        <v>50.32</v>
      </c>
    </row>
    <row r="11131" spans="1:4">
      <c r="A11131" s="268">
        <v>13416</v>
      </c>
      <c r="B11131" s="267" t="s">
        <v>11391</v>
      </c>
      <c r="C11131" s="268" t="s">
        <v>1323</v>
      </c>
      <c r="D11131" s="269">
        <v>40.58</v>
      </c>
    </row>
    <row r="11132" spans="1:4">
      <c r="A11132" s="268">
        <v>13417</v>
      </c>
      <c r="B11132" s="267" t="s">
        <v>11392</v>
      </c>
      <c r="C11132" s="268" t="s">
        <v>1323</v>
      </c>
      <c r="D11132" s="269">
        <v>35.79</v>
      </c>
    </row>
    <row r="11133" spans="1:4">
      <c r="A11133" s="268">
        <v>7604</v>
      </c>
      <c r="B11133" s="267" t="s">
        <v>11393</v>
      </c>
      <c r="C11133" s="268" t="s">
        <v>1323</v>
      </c>
      <c r="D11133" s="269">
        <v>15.5</v>
      </c>
    </row>
    <row r="11134" spans="1:4">
      <c r="A11134" s="268">
        <v>11763</v>
      </c>
      <c r="B11134" s="267" t="s">
        <v>12848</v>
      </c>
      <c r="C11134" s="268" t="s">
        <v>1323</v>
      </c>
      <c r="D11134" s="269">
        <v>64.47</v>
      </c>
    </row>
    <row r="11135" spans="1:4">
      <c r="A11135" s="268">
        <v>11764</v>
      </c>
      <c r="B11135" s="267" t="s">
        <v>12849</v>
      </c>
      <c r="C11135" s="268" t="s">
        <v>1323</v>
      </c>
      <c r="D11135" s="269">
        <v>68.86</v>
      </c>
    </row>
    <row r="11136" spans="1:4">
      <c r="A11136" s="268">
        <v>11829</v>
      </c>
      <c r="B11136" s="267" t="s">
        <v>12850</v>
      </c>
      <c r="C11136" s="268" t="s">
        <v>1323</v>
      </c>
      <c r="D11136" s="269">
        <v>16.5</v>
      </c>
    </row>
    <row r="11137" spans="1:4">
      <c r="A11137" s="268">
        <v>11825</v>
      </c>
      <c r="B11137" s="267" t="s">
        <v>12851</v>
      </c>
      <c r="C11137" s="268" t="s">
        <v>1323</v>
      </c>
      <c r="D11137" s="269">
        <v>28.29</v>
      </c>
    </row>
    <row r="11138" spans="1:4">
      <c r="A11138" s="268">
        <v>11767</v>
      </c>
      <c r="B11138" s="267" t="s">
        <v>12852</v>
      </c>
      <c r="C11138" s="268" t="s">
        <v>1323</v>
      </c>
      <c r="D11138" s="269">
        <v>114.3</v>
      </c>
    </row>
    <row r="11139" spans="1:4">
      <c r="A11139" s="268">
        <v>11830</v>
      </c>
      <c r="B11139" s="267" t="s">
        <v>12853</v>
      </c>
      <c r="C11139" s="268" t="s">
        <v>1323</v>
      </c>
      <c r="D11139" s="269">
        <v>17.829999999999998</v>
      </c>
    </row>
    <row r="11140" spans="1:4">
      <c r="A11140" s="268">
        <v>11766</v>
      </c>
      <c r="B11140" s="267" t="s">
        <v>12854</v>
      </c>
      <c r="C11140" s="268" t="s">
        <v>1323</v>
      </c>
      <c r="D11140" s="269">
        <v>31.7</v>
      </c>
    </row>
    <row r="11141" spans="1:4">
      <c r="A11141" s="268">
        <v>11765</v>
      </c>
      <c r="B11141" s="267" t="s">
        <v>12855</v>
      </c>
      <c r="C11141" s="268" t="s">
        <v>1323</v>
      </c>
      <c r="D11141" s="269">
        <v>43.17</v>
      </c>
    </row>
    <row r="11142" spans="1:4">
      <c r="A11142" s="268">
        <v>11824</v>
      </c>
      <c r="B11142" s="267" t="s">
        <v>12856</v>
      </c>
      <c r="C11142" s="268" t="s">
        <v>1323</v>
      </c>
      <c r="D11142" s="269">
        <v>32.700000000000003</v>
      </c>
    </row>
    <row r="11143" spans="1:4">
      <c r="A11143" s="268">
        <v>11777</v>
      </c>
      <c r="B11143" s="267" t="s">
        <v>11394</v>
      </c>
      <c r="C11143" s="268" t="s">
        <v>1323</v>
      </c>
      <c r="D11143" s="269">
        <v>129.02000000000001</v>
      </c>
    </row>
    <row r="11144" spans="1:4">
      <c r="A11144" s="268">
        <v>7602</v>
      </c>
      <c r="B11144" s="267" t="s">
        <v>11395</v>
      </c>
      <c r="C11144" s="268" t="s">
        <v>1323</v>
      </c>
      <c r="D11144" s="269">
        <v>15.37</v>
      </c>
    </row>
    <row r="11145" spans="1:4">
      <c r="A11145" s="268">
        <v>7603</v>
      </c>
      <c r="B11145" s="267" t="s">
        <v>11396</v>
      </c>
      <c r="C11145" s="268" t="s">
        <v>1323</v>
      </c>
      <c r="D11145" s="269">
        <v>14.9</v>
      </c>
    </row>
    <row r="11146" spans="1:4">
      <c r="A11146" s="268">
        <v>11826</v>
      </c>
      <c r="B11146" s="267" t="s">
        <v>12857</v>
      </c>
      <c r="C11146" s="268" t="s">
        <v>1323</v>
      </c>
      <c r="D11146" s="269">
        <v>27.46</v>
      </c>
    </row>
    <row r="11147" spans="1:4">
      <c r="A11147" s="268">
        <v>7606</v>
      </c>
      <c r="B11147" s="267" t="s">
        <v>12858</v>
      </c>
      <c r="C11147" s="268" t="s">
        <v>1323</v>
      </c>
      <c r="D11147" s="269">
        <v>28.61</v>
      </c>
    </row>
    <row r="11148" spans="1:4">
      <c r="A11148" s="268">
        <v>40329</v>
      </c>
      <c r="B11148" s="267" t="s">
        <v>12859</v>
      </c>
      <c r="C11148" s="268" t="s">
        <v>1323</v>
      </c>
      <c r="D11148" s="269">
        <v>13.84</v>
      </c>
    </row>
    <row r="11149" spans="1:4">
      <c r="A11149" s="268">
        <v>11823</v>
      </c>
      <c r="B11149" s="267" t="s">
        <v>12860</v>
      </c>
      <c r="C11149" s="268" t="s">
        <v>1323</v>
      </c>
      <c r="D11149" s="269">
        <v>5.98</v>
      </c>
    </row>
    <row r="11150" spans="1:4">
      <c r="A11150" s="268">
        <v>11822</v>
      </c>
      <c r="B11150" s="267" t="s">
        <v>11397</v>
      </c>
      <c r="C11150" s="268" t="s">
        <v>1323</v>
      </c>
      <c r="D11150" s="269">
        <v>43.72</v>
      </c>
    </row>
    <row r="11151" spans="1:4">
      <c r="A11151" s="268">
        <v>11831</v>
      </c>
      <c r="B11151" s="267" t="s">
        <v>11398</v>
      </c>
      <c r="C11151" s="268" t="s">
        <v>1323</v>
      </c>
      <c r="D11151" s="269">
        <v>33.200000000000003</v>
      </c>
    </row>
    <row r="11152" spans="1:4">
      <c r="A11152" s="268">
        <v>7613</v>
      </c>
      <c r="B11152" s="267" t="s">
        <v>11399</v>
      </c>
      <c r="C11152" s="268" t="s">
        <v>1323</v>
      </c>
      <c r="D11152" s="270">
        <v>53500.639999999999</v>
      </c>
    </row>
    <row r="11153" spans="1:4">
      <c r="A11153" s="268">
        <v>7619</v>
      </c>
      <c r="B11153" s="267" t="s">
        <v>11400</v>
      </c>
      <c r="C11153" s="268" t="s">
        <v>1323</v>
      </c>
      <c r="D11153" s="270">
        <v>8270.0499999999993</v>
      </c>
    </row>
    <row r="11154" spans="1:4">
      <c r="A11154" s="268">
        <v>12076</v>
      </c>
      <c r="B11154" s="267" t="s">
        <v>11401</v>
      </c>
      <c r="C11154" s="268" t="s">
        <v>1323</v>
      </c>
      <c r="D11154" s="270">
        <v>3793.6</v>
      </c>
    </row>
    <row r="11155" spans="1:4">
      <c r="A11155" s="268">
        <v>7614</v>
      </c>
      <c r="B11155" s="267" t="s">
        <v>11402</v>
      </c>
      <c r="C11155" s="268" t="s">
        <v>1323</v>
      </c>
      <c r="D11155" s="270">
        <v>10430.51</v>
      </c>
    </row>
    <row r="11156" spans="1:4">
      <c r="A11156" s="268">
        <v>7618</v>
      </c>
      <c r="B11156" s="267" t="s">
        <v>11403</v>
      </c>
      <c r="C11156" s="268" t="s">
        <v>1323</v>
      </c>
      <c r="D11156" s="270">
        <v>67649.7</v>
      </c>
    </row>
    <row r="11157" spans="1:4">
      <c r="A11157" s="268">
        <v>7620</v>
      </c>
      <c r="B11157" s="267" t="s">
        <v>11404</v>
      </c>
      <c r="C11157" s="268" t="s">
        <v>1323</v>
      </c>
      <c r="D11157" s="270">
        <v>14632.46</v>
      </c>
    </row>
    <row r="11158" spans="1:4">
      <c r="A11158" s="268">
        <v>7610</v>
      </c>
      <c r="B11158" s="267" t="s">
        <v>11405</v>
      </c>
      <c r="C11158" s="268" t="s">
        <v>1323</v>
      </c>
      <c r="D11158" s="270">
        <v>4633.6099999999997</v>
      </c>
    </row>
    <row r="11159" spans="1:4">
      <c r="A11159" s="268">
        <v>7615</v>
      </c>
      <c r="B11159" s="267" t="s">
        <v>11406</v>
      </c>
      <c r="C11159" s="268" t="s">
        <v>1323</v>
      </c>
      <c r="D11159" s="270">
        <v>17071.21</v>
      </c>
    </row>
    <row r="11160" spans="1:4">
      <c r="A11160" s="268">
        <v>7617</v>
      </c>
      <c r="B11160" s="267" t="s">
        <v>11407</v>
      </c>
      <c r="C11160" s="268" t="s">
        <v>1323</v>
      </c>
      <c r="D11160" s="270">
        <v>5175.55</v>
      </c>
    </row>
    <row r="11161" spans="1:4">
      <c r="A11161" s="268">
        <v>7616</v>
      </c>
      <c r="B11161" s="267" t="s">
        <v>11408</v>
      </c>
      <c r="C11161" s="268" t="s">
        <v>1323</v>
      </c>
      <c r="D11161" s="270">
        <v>27857.51</v>
      </c>
    </row>
    <row r="11162" spans="1:4">
      <c r="A11162" s="268">
        <v>7611</v>
      </c>
      <c r="B11162" s="267" t="s">
        <v>11409</v>
      </c>
      <c r="C11162" s="268" t="s">
        <v>1323</v>
      </c>
      <c r="D11162" s="270">
        <v>6693</v>
      </c>
    </row>
    <row r="11163" spans="1:4">
      <c r="A11163" s="268">
        <v>7612</v>
      </c>
      <c r="B11163" s="267" t="s">
        <v>11410</v>
      </c>
      <c r="C11163" s="268" t="s">
        <v>1323</v>
      </c>
      <c r="D11163" s="270">
        <v>38211.33</v>
      </c>
    </row>
    <row r="11164" spans="1:4">
      <c r="A11164" s="268">
        <v>37371</v>
      </c>
      <c r="B11164" s="267" t="s">
        <v>12549</v>
      </c>
      <c r="C11164" s="268" t="s">
        <v>1326</v>
      </c>
      <c r="D11164" s="269">
        <v>0.65</v>
      </c>
    </row>
    <row r="11165" spans="1:4">
      <c r="A11165" s="268">
        <v>40861</v>
      </c>
      <c r="B11165" s="267" t="s">
        <v>12550</v>
      </c>
      <c r="C11165" s="268" t="s">
        <v>1445</v>
      </c>
      <c r="D11165" s="269">
        <v>123.36</v>
      </c>
    </row>
    <row r="11166" spans="1:4">
      <c r="A11166" s="268">
        <v>36510</v>
      </c>
      <c r="B11166" s="267" t="s">
        <v>11411</v>
      </c>
      <c r="C11166" s="268" t="s">
        <v>1323</v>
      </c>
      <c r="D11166" s="270">
        <v>560550.43000000005</v>
      </c>
    </row>
    <row r="11167" spans="1:4">
      <c r="A11167" s="268">
        <v>25020</v>
      </c>
      <c r="B11167" s="267" t="s">
        <v>11412</v>
      </c>
      <c r="C11167" s="268" t="s">
        <v>1323</v>
      </c>
      <c r="D11167" s="270">
        <v>2309270.5699999998</v>
      </c>
    </row>
    <row r="11168" spans="1:4">
      <c r="A11168" s="268">
        <v>7622</v>
      </c>
      <c r="B11168" s="267" t="s">
        <v>11413</v>
      </c>
      <c r="C11168" s="268" t="s">
        <v>1323</v>
      </c>
      <c r="D11168" s="270">
        <v>543815.85</v>
      </c>
    </row>
    <row r="11169" spans="1:4">
      <c r="A11169" s="268">
        <v>7624</v>
      </c>
      <c r="B11169" s="267" t="s">
        <v>11414</v>
      </c>
      <c r="C11169" s="268" t="s">
        <v>1323</v>
      </c>
      <c r="D11169" s="270">
        <v>705000</v>
      </c>
    </row>
    <row r="11170" spans="1:4">
      <c r="A11170" s="268">
        <v>7625</v>
      </c>
      <c r="B11170" s="267" t="s">
        <v>11415</v>
      </c>
      <c r="C11170" s="268" t="s">
        <v>1323</v>
      </c>
      <c r="D11170" s="270">
        <v>700688</v>
      </c>
    </row>
    <row r="11171" spans="1:4">
      <c r="A11171" s="268">
        <v>7623</v>
      </c>
      <c r="B11171" s="267" t="s">
        <v>11416</v>
      </c>
      <c r="C11171" s="268" t="s">
        <v>1323</v>
      </c>
      <c r="D11171" s="270">
        <v>2309270.5699999998</v>
      </c>
    </row>
    <row r="11172" spans="1:4">
      <c r="A11172" s="268">
        <v>36508</v>
      </c>
      <c r="B11172" s="267" t="s">
        <v>11417</v>
      </c>
      <c r="C11172" s="268" t="s">
        <v>1323</v>
      </c>
      <c r="D11172" s="270">
        <v>1038570.6</v>
      </c>
    </row>
    <row r="11173" spans="1:4">
      <c r="A11173" s="268">
        <v>36509</v>
      </c>
      <c r="B11173" s="267" t="s">
        <v>11418</v>
      </c>
      <c r="C11173" s="268" t="s">
        <v>1323</v>
      </c>
      <c r="D11173" s="270">
        <v>569174.27</v>
      </c>
    </row>
    <row r="11174" spans="1:4">
      <c r="A11174" s="268">
        <v>13238</v>
      </c>
      <c r="B11174" s="267" t="s">
        <v>11419</v>
      </c>
      <c r="C11174" s="268" t="s">
        <v>1323</v>
      </c>
      <c r="D11174" s="270">
        <v>151341.29</v>
      </c>
    </row>
    <row r="11175" spans="1:4">
      <c r="A11175" s="268">
        <v>36511</v>
      </c>
      <c r="B11175" s="267" t="s">
        <v>11420</v>
      </c>
      <c r="C11175" s="268" t="s">
        <v>1323</v>
      </c>
      <c r="D11175" s="270">
        <v>175363.72</v>
      </c>
    </row>
    <row r="11176" spans="1:4">
      <c r="A11176" s="268">
        <v>36515</v>
      </c>
      <c r="B11176" s="267" t="s">
        <v>11421</v>
      </c>
      <c r="C11176" s="268" t="s">
        <v>1323</v>
      </c>
      <c r="D11176" s="270">
        <v>51648.21</v>
      </c>
    </row>
    <row r="11177" spans="1:4">
      <c r="A11177" s="268">
        <v>10598</v>
      </c>
      <c r="B11177" s="267" t="s">
        <v>11422</v>
      </c>
      <c r="C11177" s="268" t="s">
        <v>1323</v>
      </c>
      <c r="D11177" s="270">
        <v>83755.39</v>
      </c>
    </row>
    <row r="11178" spans="1:4">
      <c r="A11178" s="268">
        <v>7640</v>
      </c>
      <c r="B11178" s="267" t="s">
        <v>11423</v>
      </c>
      <c r="C11178" s="268" t="s">
        <v>1323</v>
      </c>
      <c r="D11178" s="270">
        <v>128520</v>
      </c>
    </row>
    <row r="11179" spans="1:4">
      <c r="A11179" s="268">
        <v>36513</v>
      </c>
      <c r="B11179" s="267" t="s">
        <v>11424</v>
      </c>
      <c r="C11179" s="268" t="s">
        <v>1323</v>
      </c>
      <c r="D11179" s="270">
        <v>123805.59</v>
      </c>
    </row>
    <row r="11180" spans="1:4">
      <c r="A11180" s="268">
        <v>36514</v>
      </c>
      <c r="B11180" s="267" t="s">
        <v>11425</v>
      </c>
      <c r="C11180" s="268" t="s">
        <v>1323</v>
      </c>
      <c r="D11180" s="270">
        <v>138128.95999999999</v>
      </c>
    </row>
    <row r="11181" spans="1:4">
      <c r="A11181" s="268">
        <v>36149</v>
      </c>
      <c r="B11181" s="267" t="s">
        <v>11426</v>
      </c>
      <c r="C11181" s="268" t="s">
        <v>1323</v>
      </c>
      <c r="D11181" s="269">
        <v>132.18</v>
      </c>
    </row>
    <row r="11182" spans="1:4">
      <c r="A11182" s="268">
        <v>43066</v>
      </c>
      <c r="B11182" s="267" t="s">
        <v>12861</v>
      </c>
      <c r="C11182" s="268" t="s">
        <v>1327</v>
      </c>
      <c r="D11182" s="269">
        <v>5.31</v>
      </c>
    </row>
    <row r="11183" spans="1:4">
      <c r="A11183" s="268">
        <v>11581</v>
      </c>
      <c r="B11183" s="267" t="s">
        <v>11427</v>
      </c>
      <c r="C11183" s="268" t="s">
        <v>1327</v>
      </c>
      <c r="D11183" s="269">
        <v>24.63</v>
      </c>
    </row>
    <row r="11184" spans="1:4">
      <c r="A11184" s="268">
        <v>11580</v>
      </c>
      <c r="B11184" s="267" t="s">
        <v>11428</v>
      </c>
      <c r="C11184" s="268" t="s">
        <v>1327</v>
      </c>
      <c r="D11184" s="269">
        <v>11.21</v>
      </c>
    </row>
    <row r="11185" spans="1:4">
      <c r="A11185" s="268">
        <v>38177</v>
      </c>
      <c r="B11185" s="267" t="s">
        <v>11429</v>
      </c>
      <c r="C11185" s="268" t="s">
        <v>1323</v>
      </c>
      <c r="D11185" s="269">
        <v>7.61</v>
      </c>
    </row>
    <row r="11186" spans="1:4">
      <c r="A11186" s="268">
        <v>10743</v>
      </c>
      <c r="B11186" s="267" t="s">
        <v>11430</v>
      </c>
      <c r="C11186" s="268" t="s">
        <v>1323</v>
      </c>
      <c r="D11186" s="269">
        <v>561.91</v>
      </c>
    </row>
    <row r="11187" spans="1:4">
      <c r="A11187" s="268">
        <v>39848</v>
      </c>
      <c r="B11187" s="267" t="s">
        <v>11431</v>
      </c>
      <c r="C11187" s="268" t="s">
        <v>1327</v>
      </c>
      <c r="D11187" s="269">
        <v>1.1399999999999999</v>
      </c>
    </row>
    <row r="11188" spans="1:4">
      <c r="A11188" s="268">
        <v>20999</v>
      </c>
      <c r="B11188" s="267" t="s">
        <v>11432</v>
      </c>
      <c r="C11188" s="268" t="s">
        <v>1327</v>
      </c>
      <c r="D11188" s="269">
        <v>7.16</v>
      </c>
    </row>
    <row r="11189" spans="1:4">
      <c r="A11189" s="268">
        <v>21001</v>
      </c>
      <c r="B11189" s="267" t="s">
        <v>11433</v>
      </c>
      <c r="C11189" s="268" t="s">
        <v>1327</v>
      </c>
      <c r="D11189" s="269">
        <v>13.36</v>
      </c>
    </row>
    <row r="11190" spans="1:4">
      <c r="A11190" s="268">
        <v>21003</v>
      </c>
      <c r="B11190" s="267" t="s">
        <v>11434</v>
      </c>
      <c r="C11190" s="268" t="s">
        <v>1327</v>
      </c>
      <c r="D11190" s="269">
        <v>21.95</v>
      </c>
    </row>
    <row r="11191" spans="1:4">
      <c r="A11191" s="268">
        <v>21006</v>
      </c>
      <c r="B11191" s="267" t="s">
        <v>11435</v>
      </c>
      <c r="C11191" s="268" t="s">
        <v>1327</v>
      </c>
      <c r="D11191" s="269">
        <v>46.59</v>
      </c>
    </row>
    <row r="11192" spans="1:4">
      <c r="A11192" s="268">
        <v>21019</v>
      </c>
      <c r="B11192" s="267" t="s">
        <v>11436</v>
      </c>
      <c r="C11192" s="268" t="s">
        <v>1327</v>
      </c>
      <c r="D11192" s="269">
        <v>16.190000000000001</v>
      </c>
    </row>
    <row r="11193" spans="1:4">
      <c r="A11193" s="268">
        <v>21021</v>
      </c>
      <c r="B11193" s="267" t="s">
        <v>11437</v>
      </c>
      <c r="C11193" s="268" t="s">
        <v>1327</v>
      </c>
      <c r="D11193" s="269">
        <v>25.6</v>
      </c>
    </row>
    <row r="11194" spans="1:4">
      <c r="A11194" s="268">
        <v>21024</v>
      </c>
      <c r="B11194" s="267" t="s">
        <v>11438</v>
      </c>
      <c r="C11194" s="268" t="s">
        <v>1327</v>
      </c>
      <c r="D11194" s="269">
        <v>54.85</v>
      </c>
    </row>
    <row r="11195" spans="1:4">
      <c r="A11195" s="268">
        <v>40624</v>
      </c>
      <c r="B11195" s="267" t="s">
        <v>11439</v>
      </c>
      <c r="C11195" s="268" t="s">
        <v>1327</v>
      </c>
      <c r="D11195" s="269">
        <v>42.48</v>
      </c>
    </row>
    <row r="11196" spans="1:4">
      <c r="A11196" s="268">
        <v>13127</v>
      </c>
      <c r="B11196" s="267" t="s">
        <v>11440</v>
      </c>
      <c r="C11196" s="268" t="s">
        <v>1327</v>
      </c>
      <c r="D11196" s="269">
        <v>18.940000000000001</v>
      </c>
    </row>
    <row r="11197" spans="1:4">
      <c r="A11197" s="268">
        <v>13137</v>
      </c>
      <c r="B11197" s="267" t="s">
        <v>11441</v>
      </c>
      <c r="C11197" s="268" t="s">
        <v>1327</v>
      </c>
      <c r="D11197" s="269">
        <v>25.14</v>
      </c>
    </row>
    <row r="11198" spans="1:4">
      <c r="A11198" s="268">
        <v>20989</v>
      </c>
      <c r="B11198" s="267" t="s">
        <v>11442</v>
      </c>
      <c r="C11198" s="268" t="s">
        <v>1327</v>
      </c>
      <c r="D11198" s="269">
        <v>900.82</v>
      </c>
    </row>
    <row r="11199" spans="1:4">
      <c r="A11199" s="268">
        <v>21147</v>
      </c>
      <c r="B11199" s="267" t="s">
        <v>11443</v>
      </c>
      <c r="C11199" s="268" t="s">
        <v>1327</v>
      </c>
      <c r="D11199" s="269">
        <v>84.46</v>
      </c>
    </row>
    <row r="11200" spans="1:4">
      <c r="A11200" s="268">
        <v>21148</v>
      </c>
      <c r="B11200" s="267" t="s">
        <v>11444</v>
      </c>
      <c r="C11200" s="268" t="s">
        <v>1327</v>
      </c>
      <c r="D11200" s="269">
        <v>52.13</v>
      </c>
    </row>
    <row r="11201" spans="1:4">
      <c r="A11201" s="268">
        <v>20984</v>
      </c>
      <c r="B11201" s="267" t="s">
        <v>11445</v>
      </c>
      <c r="C11201" s="268" t="s">
        <v>1327</v>
      </c>
      <c r="D11201" s="270">
        <v>1728.49</v>
      </c>
    </row>
    <row r="11202" spans="1:4">
      <c r="A11202" s="268">
        <v>13042</v>
      </c>
      <c r="B11202" s="267" t="s">
        <v>11446</v>
      </c>
      <c r="C11202" s="268" t="s">
        <v>1327</v>
      </c>
      <c r="D11202" s="269">
        <v>957.84</v>
      </c>
    </row>
    <row r="11203" spans="1:4">
      <c r="A11203" s="268">
        <v>21150</v>
      </c>
      <c r="B11203" s="267" t="s">
        <v>11447</v>
      </c>
      <c r="C11203" s="268" t="s">
        <v>1327</v>
      </c>
      <c r="D11203" s="269">
        <v>25.85</v>
      </c>
    </row>
    <row r="11204" spans="1:4">
      <c r="A11204" s="268">
        <v>13141</v>
      </c>
      <c r="B11204" s="267" t="s">
        <v>11448</v>
      </c>
      <c r="C11204" s="268" t="s">
        <v>1327</v>
      </c>
      <c r="D11204" s="269">
        <v>32.56</v>
      </c>
    </row>
    <row r="11205" spans="1:4">
      <c r="A11205" s="268">
        <v>21151</v>
      </c>
      <c r="B11205" s="267" t="s">
        <v>11449</v>
      </c>
      <c r="C11205" s="268" t="s">
        <v>1327</v>
      </c>
      <c r="D11205" s="269">
        <v>154.72</v>
      </c>
    </row>
    <row r="11206" spans="1:4">
      <c r="A11206" s="268">
        <v>13142</v>
      </c>
      <c r="B11206" s="267" t="s">
        <v>11450</v>
      </c>
      <c r="C11206" s="268" t="s">
        <v>1327</v>
      </c>
      <c r="D11206" s="269">
        <v>221.18</v>
      </c>
    </row>
    <row r="11207" spans="1:4">
      <c r="A11207" s="268">
        <v>20994</v>
      </c>
      <c r="B11207" s="267" t="s">
        <v>11451</v>
      </c>
      <c r="C11207" s="268" t="s">
        <v>1327</v>
      </c>
      <c r="D11207" s="269">
        <v>417.03</v>
      </c>
    </row>
    <row r="11208" spans="1:4">
      <c r="A11208" s="268">
        <v>7672</v>
      </c>
      <c r="B11208" s="267" t="s">
        <v>11452</v>
      </c>
      <c r="C11208" s="268" t="s">
        <v>1327</v>
      </c>
      <c r="D11208" s="269">
        <v>273.2</v>
      </c>
    </row>
    <row r="11209" spans="1:4">
      <c r="A11209" s="268">
        <v>20995</v>
      </c>
      <c r="B11209" s="267" t="s">
        <v>11453</v>
      </c>
      <c r="C11209" s="268" t="s">
        <v>1327</v>
      </c>
      <c r="D11209" s="269">
        <v>548.05999999999995</v>
      </c>
    </row>
    <row r="11210" spans="1:4">
      <c r="A11210" s="268">
        <v>7690</v>
      </c>
      <c r="B11210" s="267" t="s">
        <v>11454</v>
      </c>
      <c r="C11210" s="268" t="s">
        <v>1327</v>
      </c>
      <c r="D11210" s="269">
        <v>316.98</v>
      </c>
    </row>
    <row r="11211" spans="1:4">
      <c r="A11211" s="268">
        <v>20980</v>
      </c>
      <c r="B11211" s="267" t="s">
        <v>11455</v>
      </c>
      <c r="C11211" s="268" t="s">
        <v>1327</v>
      </c>
      <c r="D11211" s="269">
        <v>345.79</v>
      </c>
    </row>
    <row r="11212" spans="1:4">
      <c r="A11212" s="268">
        <v>7661</v>
      </c>
      <c r="B11212" s="267" t="s">
        <v>11456</v>
      </c>
      <c r="C11212" s="268" t="s">
        <v>1327</v>
      </c>
      <c r="D11212" s="269">
        <v>411.35</v>
      </c>
    </row>
    <row r="11213" spans="1:4">
      <c r="A11213" s="268">
        <v>21016</v>
      </c>
      <c r="B11213" s="267" t="s">
        <v>11457</v>
      </c>
      <c r="C11213" s="268" t="s">
        <v>1327</v>
      </c>
      <c r="D11213" s="269">
        <v>90.34</v>
      </c>
    </row>
    <row r="11214" spans="1:4">
      <c r="A11214" s="268">
        <v>21008</v>
      </c>
      <c r="B11214" s="267" t="s">
        <v>11458</v>
      </c>
      <c r="C11214" s="268" t="s">
        <v>1327</v>
      </c>
      <c r="D11214" s="269">
        <v>10.55</v>
      </c>
    </row>
    <row r="11215" spans="1:4">
      <c r="A11215" s="268">
        <v>21009</v>
      </c>
      <c r="B11215" s="267" t="s">
        <v>11459</v>
      </c>
      <c r="C11215" s="268" t="s">
        <v>1327</v>
      </c>
      <c r="D11215" s="269">
        <v>13.74</v>
      </c>
    </row>
    <row r="11216" spans="1:4">
      <c r="A11216" s="268">
        <v>21010</v>
      </c>
      <c r="B11216" s="267" t="s">
        <v>11460</v>
      </c>
      <c r="C11216" s="268" t="s">
        <v>1327</v>
      </c>
      <c r="D11216" s="269">
        <v>18.45</v>
      </c>
    </row>
    <row r="11217" spans="1:4">
      <c r="A11217" s="268">
        <v>21011</v>
      </c>
      <c r="B11217" s="267" t="s">
        <v>11461</v>
      </c>
      <c r="C11217" s="268" t="s">
        <v>1327</v>
      </c>
      <c r="D11217" s="269">
        <v>26.89</v>
      </c>
    </row>
    <row r="11218" spans="1:4">
      <c r="A11218" s="268">
        <v>21012</v>
      </c>
      <c r="B11218" s="267" t="s">
        <v>11462</v>
      </c>
      <c r="C11218" s="268" t="s">
        <v>1327</v>
      </c>
      <c r="D11218" s="269">
        <v>29.71</v>
      </c>
    </row>
    <row r="11219" spans="1:4">
      <c r="A11219" s="268">
        <v>21013</v>
      </c>
      <c r="B11219" s="267" t="s">
        <v>11463</v>
      </c>
      <c r="C11219" s="268" t="s">
        <v>1327</v>
      </c>
      <c r="D11219" s="269">
        <v>38.78</v>
      </c>
    </row>
    <row r="11220" spans="1:4">
      <c r="A11220" s="268">
        <v>21014</v>
      </c>
      <c r="B11220" s="267" t="s">
        <v>11464</v>
      </c>
      <c r="C11220" s="268" t="s">
        <v>1327</v>
      </c>
      <c r="D11220" s="269">
        <v>54.26</v>
      </c>
    </row>
    <row r="11221" spans="1:4">
      <c r="A11221" s="268">
        <v>21015</v>
      </c>
      <c r="B11221" s="267" t="s">
        <v>11465</v>
      </c>
      <c r="C11221" s="268" t="s">
        <v>1327</v>
      </c>
      <c r="D11221" s="269">
        <v>62.33</v>
      </c>
    </row>
    <row r="11222" spans="1:4">
      <c r="A11222" s="268">
        <v>7697</v>
      </c>
      <c r="B11222" s="267" t="s">
        <v>11466</v>
      </c>
      <c r="C11222" s="268" t="s">
        <v>1327</v>
      </c>
      <c r="D11222" s="269">
        <v>29.74</v>
      </c>
    </row>
    <row r="11223" spans="1:4">
      <c r="A11223" s="268">
        <v>7698</v>
      </c>
      <c r="B11223" s="267" t="s">
        <v>11467</v>
      </c>
      <c r="C11223" s="268" t="s">
        <v>1327</v>
      </c>
      <c r="D11223" s="269">
        <v>25.6</v>
      </c>
    </row>
    <row r="11224" spans="1:4">
      <c r="A11224" s="268">
        <v>7691</v>
      </c>
      <c r="B11224" s="267" t="s">
        <v>11468</v>
      </c>
      <c r="C11224" s="268" t="s">
        <v>1327</v>
      </c>
      <c r="D11224" s="269">
        <v>10.82</v>
      </c>
    </row>
    <row r="11225" spans="1:4">
      <c r="A11225" s="268">
        <v>40626</v>
      </c>
      <c r="B11225" s="267" t="s">
        <v>11469</v>
      </c>
      <c r="C11225" s="268" t="s">
        <v>1327</v>
      </c>
      <c r="D11225" s="269">
        <v>20.3</v>
      </c>
    </row>
    <row r="11226" spans="1:4">
      <c r="A11226" s="268">
        <v>7701</v>
      </c>
      <c r="B11226" s="267" t="s">
        <v>11470</v>
      </c>
      <c r="C11226" s="268" t="s">
        <v>1327</v>
      </c>
      <c r="D11226" s="269">
        <v>53.23</v>
      </c>
    </row>
    <row r="11227" spans="1:4">
      <c r="A11227" s="268">
        <v>7696</v>
      </c>
      <c r="B11227" s="267" t="s">
        <v>11471</v>
      </c>
      <c r="C11227" s="268" t="s">
        <v>1327</v>
      </c>
      <c r="D11227" s="269">
        <v>42.89</v>
      </c>
    </row>
    <row r="11228" spans="1:4">
      <c r="A11228" s="268">
        <v>7700</v>
      </c>
      <c r="B11228" s="267" t="s">
        <v>11472</v>
      </c>
      <c r="C11228" s="268" t="s">
        <v>1327</v>
      </c>
      <c r="D11228" s="269">
        <v>13.68</v>
      </c>
    </row>
    <row r="11229" spans="1:4">
      <c r="A11229" s="268">
        <v>7694</v>
      </c>
      <c r="B11229" s="267" t="s">
        <v>11473</v>
      </c>
      <c r="C11229" s="268" t="s">
        <v>1327</v>
      </c>
      <c r="D11229" s="269">
        <v>71.63</v>
      </c>
    </row>
    <row r="11230" spans="1:4">
      <c r="A11230" s="268">
        <v>7693</v>
      </c>
      <c r="B11230" s="267" t="s">
        <v>11474</v>
      </c>
      <c r="C11230" s="268" t="s">
        <v>1327</v>
      </c>
      <c r="D11230" s="269">
        <v>98.65</v>
      </c>
    </row>
    <row r="11231" spans="1:4">
      <c r="A11231" s="268">
        <v>7692</v>
      </c>
      <c r="B11231" s="267" t="s">
        <v>11475</v>
      </c>
      <c r="C11231" s="268" t="s">
        <v>1327</v>
      </c>
      <c r="D11231" s="269">
        <v>147.69999999999999</v>
      </c>
    </row>
    <row r="11232" spans="1:4">
      <c r="A11232" s="268">
        <v>7695</v>
      </c>
      <c r="B11232" s="267" t="s">
        <v>11476</v>
      </c>
      <c r="C11232" s="268" t="s">
        <v>1327</v>
      </c>
      <c r="D11232" s="269">
        <v>160.18</v>
      </c>
    </row>
    <row r="11233" spans="1:4">
      <c r="A11233" s="268">
        <v>13356</v>
      </c>
      <c r="B11233" s="267" t="s">
        <v>11477</v>
      </c>
      <c r="C11233" s="268" t="s">
        <v>1327</v>
      </c>
      <c r="D11233" s="269">
        <v>11.61</v>
      </c>
    </row>
    <row r="11234" spans="1:4">
      <c r="A11234" s="268">
        <v>36365</v>
      </c>
      <c r="B11234" s="267" t="s">
        <v>11478</v>
      </c>
      <c r="C11234" s="268" t="s">
        <v>1327</v>
      </c>
      <c r="D11234" s="269">
        <v>19.32</v>
      </c>
    </row>
    <row r="11235" spans="1:4">
      <c r="A11235" s="268">
        <v>41930</v>
      </c>
      <c r="B11235" s="267" t="s">
        <v>11479</v>
      </c>
      <c r="C11235" s="268" t="s">
        <v>1327</v>
      </c>
      <c r="D11235" s="269">
        <v>62.54</v>
      </c>
    </row>
    <row r="11236" spans="1:4">
      <c r="A11236" s="268">
        <v>41931</v>
      </c>
      <c r="B11236" s="267" t="s">
        <v>11480</v>
      </c>
      <c r="C11236" s="268" t="s">
        <v>1327</v>
      </c>
      <c r="D11236" s="269">
        <v>106.64</v>
      </c>
    </row>
    <row r="11237" spans="1:4">
      <c r="A11237" s="268">
        <v>41932</v>
      </c>
      <c r="B11237" s="267" t="s">
        <v>11481</v>
      </c>
      <c r="C11237" s="268" t="s">
        <v>1327</v>
      </c>
      <c r="D11237" s="269">
        <v>172.25</v>
      </c>
    </row>
    <row r="11238" spans="1:4">
      <c r="A11238" s="268">
        <v>41933</v>
      </c>
      <c r="B11238" s="267" t="s">
        <v>11482</v>
      </c>
      <c r="C11238" s="268" t="s">
        <v>1327</v>
      </c>
      <c r="D11238" s="269">
        <v>213.33</v>
      </c>
    </row>
    <row r="11239" spans="1:4">
      <c r="A11239" s="268">
        <v>41934</v>
      </c>
      <c r="B11239" s="267" t="s">
        <v>11483</v>
      </c>
      <c r="C11239" s="268" t="s">
        <v>1327</v>
      </c>
      <c r="D11239" s="269">
        <v>276.32</v>
      </c>
    </row>
    <row r="11240" spans="1:4">
      <c r="A11240" s="268">
        <v>41936</v>
      </c>
      <c r="B11240" s="267" t="s">
        <v>11484</v>
      </c>
      <c r="C11240" s="268" t="s">
        <v>1327</v>
      </c>
      <c r="D11240" s="269">
        <v>41.66</v>
      </c>
    </row>
    <row r="11241" spans="1:4">
      <c r="A11241" s="268">
        <v>7720</v>
      </c>
      <c r="B11241" s="267" t="s">
        <v>11485</v>
      </c>
      <c r="C11241" s="268" t="s">
        <v>1327</v>
      </c>
      <c r="D11241" s="269">
        <v>455.54</v>
      </c>
    </row>
    <row r="11242" spans="1:4">
      <c r="A11242" s="268">
        <v>40335</v>
      </c>
      <c r="B11242" s="267" t="s">
        <v>11486</v>
      </c>
      <c r="C11242" s="268" t="s">
        <v>1327</v>
      </c>
      <c r="D11242" s="269">
        <v>92.78</v>
      </c>
    </row>
    <row r="11243" spans="1:4">
      <c r="A11243" s="268">
        <v>7740</v>
      </c>
      <c r="B11243" s="267" t="s">
        <v>11487</v>
      </c>
      <c r="C11243" s="268" t="s">
        <v>1327</v>
      </c>
      <c r="D11243" s="269">
        <v>126.59</v>
      </c>
    </row>
    <row r="11244" spans="1:4">
      <c r="A11244" s="268">
        <v>7741</v>
      </c>
      <c r="B11244" s="267" t="s">
        <v>11488</v>
      </c>
      <c r="C11244" s="268" t="s">
        <v>1327</v>
      </c>
      <c r="D11244" s="269">
        <v>159.76</v>
      </c>
    </row>
    <row r="11245" spans="1:4">
      <c r="A11245" s="268">
        <v>7774</v>
      </c>
      <c r="B11245" s="267" t="s">
        <v>11489</v>
      </c>
      <c r="C11245" s="268" t="s">
        <v>1327</v>
      </c>
      <c r="D11245" s="269">
        <v>215.06</v>
      </c>
    </row>
    <row r="11246" spans="1:4">
      <c r="A11246" s="268">
        <v>7744</v>
      </c>
      <c r="B11246" s="267" t="s">
        <v>11490</v>
      </c>
      <c r="C11246" s="268" t="s">
        <v>1327</v>
      </c>
      <c r="D11246" s="269">
        <v>247.91</v>
      </c>
    </row>
    <row r="11247" spans="1:4">
      <c r="A11247" s="268">
        <v>7773</v>
      </c>
      <c r="B11247" s="267" t="s">
        <v>11491</v>
      </c>
      <c r="C11247" s="268" t="s">
        <v>1327</v>
      </c>
      <c r="D11247" s="269">
        <v>308.74</v>
      </c>
    </row>
    <row r="11248" spans="1:4">
      <c r="A11248" s="268">
        <v>7754</v>
      </c>
      <c r="B11248" s="267" t="s">
        <v>11492</v>
      </c>
      <c r="C11248" s="268" t="s">
        <v>1327</v>
      </c>
      <c r="D11248" s="269">
        <v>419.56</v>
      </c>
    </row>
    <row r="11249" spans="1:4">
      <c r="A11249" s="268">
        <v>7735</v>
      </c>
      <c r="B11249" s="267" t="s">
        <v>11493</v>
      </c>
      <c r="C11249" s="268" t="s">
        <v>1327</v>
      </c>
      <c r="D11249" s="269">
        <v>575.05999999999995</v>
      </c>
    </row>
    <row r="11250" spans="1:4">
      <c r="A11250" s="268">
        <v>7755</v>
      </c>
      <c r="B11250" s="267" t="s">
        <v>11494</v>
      </c>
      <c r="C11250" s="268" t="s">
        <v>1327</v>
      </c>
      <c r="D11250" s="269">
        <v>154.22</v>
      </c>
    </row>
    <row r="11251" spans="1:4">
      <c r="A11251" s="268">
        <v>7776</v>
      </c>
      <c r="B11251" s="267" t="s">
        <v>11495</v>
      </c>
      <c r="C11251" s="268" t="s">
        <v>1327</v>
      </c>
      <c r="D11251" s="269">
        <v>200.72</v>
      </c>
    </row>
    <row r="11252" spans="1:4">
      <c r="A11252" s="268">
        <v>7743</v>
      </c>
      <c r="B11252" s="267" t="s">
        <v>11496</v>
      </c>
      <c r="C11252" s="268" t="s">
        <v>1327</v>
      </c>
      <c r="D11252" s="269">
        <v>265.07</v>
      </c>
    </row>
    <row r="11253" spans="1:4">
      <c r="A11253" s="268">
        <v>7733</v>
      </c>
      <c r="B11253" s="267" t="s">
        <v>11497</v>
      </c>
      <c r="C11253" s="268" t="s">
        <v>1327</v>
      </c>
      <c r="D11253" s="269">
        <v>295.57</v>
      </c>
    </row>
    <row r="11254" spans="1:4">
      <c r="A11254" s="268">
        <v>7775</v>
      </c>
      <c r="B11254" s="267" t="s">
        <v>11498</v>
      </c>
      <c r="C11254" s="268" t="s">
        <v>1327</v>
      </c>
      <c r="D11254" s="269">
        <v>363.64</v>
      </c>
    </row>
    <row r="11255" spans="1:4">
      <c r="A11255" s="268">
        <v>7734</v>
      </c>
      <c r="B11255" s="267" t="s">
        <v>11499</v>
      </c>
      <c r="C11255" s="268" t="s">
        <v>1327</v>
      </c>
      <c r="D11255" s="269">
        <v>525.72</v>
      </c>
    </row>
    <row r="11256" spans="1:4">
      <c r="A11256" s="268">
        <v>7753</v>
      </c>
      <c r="B11256" s="267" t="s">
        <v>11500</v>
      </c>
      <c r="C11256" s="268" t="s">
        <v>1327</v>
      </c>
      <c r="D11256" s="269">
        <v>266.55</v>
      </c>
    </row>
    <row r="11257" spans="1:4">
      <c r="A11257" s="268">
        <v>13256</v>
      </c>
      <c r="B11257" s="267" t="s">
        <v>11501</v>
      </c>
      <c r="C11257" s="268" t="s">
        <v>1327</v>
      </c>
      <c r="D11257" s="269">
        <v>311.14999999999998</v>
      </c>
    </row>
    <row r="11258" spans="1:4">
      <c r="A11258" s="268">
        <v>7757</v>
      </c>
      <c r="B11258" s="267" t="s">
        <v>11502</v>
      </c>
      <c r="C11258" s="268" t="s">
        <v>1327</v>
      </c>
      <c r="D11258" s="269">
        <v>377.75</v>
      </c>
    </row>
    <row r="11259" spans="1:4">
      <c r="A11259" s="268">
        <v>7758</v>
      </c>
      <c r="B11259" s="267" t="s">
        <v>11503</v>
      </c>
      <c r="C11259" s="268" t="s">
        <v>1327</v>
      </c>
      <c r="D11259" s="269">
        <v>561.87</v>
      </c>
    </row>
    <row r="11260" spans="1:4">
      <c r="A11260" s="268">
        <v>7759</v>
      </c>
      <c r="B11260" s="267" t="s">
        <v>11504</v>
      </c>
      <c r="C11260" s="268" t="s">
        <v>1327</v>
      </c>
      <c r="D11260" s="270">
        <v>1224.1099999999999</v>
      </c>
    </row>
    <row r="11261" spans="1:4">
      <c r="A11261" s="268">
        <v>40334</v>
      </c>
      <c r="B11261" s="267" t="s">
        <v>11505</v>
      </c>
      <c r="C11261" s="268" t="s">
        <v>1327</v>
      </c>
      <c r="D11261" s="269">
        <v>66.09</v>
      </c>
    </row>
    <row r="11262" spans="1:4">
      <c r="A11262" s="268">
        <v>7745</v>
      </c>
      <c r="B11262" s="267" t="s">
        <v>11506</v>
      </c>
      <c r="C11262" s="268" t="s">
        <v>1327</v>
      </c>
      <c r="D11262" s="269">
        <v>69.84</v>
      </c>
    </row>
    <row r="11263" spans="1:4">
      <c r="A11263" s="268">
        <v>7714</v>
      </c>
      <c r="B11263" s="267" t="s">
        <v>11507</v>
      </c>
      <c r="C11263" s="268" t="s">
        <v>1327</v>
      </c>
      <c r="D11263" s="269">
        <v>92.22</v>
      </c>
    </row>
    <row r="11264" spans="1:4">
      <c r="A11264" s="268">
        <v>7725</v>
      </c>
      <c r="B11264" s="267" t="s">
        <v>11508</v>
      </c>
      <c r="C11264" s="268" t="s">
        <v>1327</v>
      </c>
      <c r="D11264" s="269">
        <v>122</v>
      </c>
    </row>
    <row r="11265" spans="1:4">
      <c r="A11265" s="268">
        <v>7742</v>
      </c>
      <c r="B11265" s="267" t="s">
        <v>11509</v>
      </c>
      <c r="C11265" s="268" t="s">
        <v>1327</v>
      </c>
      <c r="D11265" s="269">
        <v>171.24</v>
      </c>
    </row>
    <row r="11266" spans="1:4">
      <c r="A11266" s="268">
        <v>7750</v>
      </c>
      <c r="B11266" s="267" t="s">
        <v>11510</v>
      </c>
      <c r="C11266" s="268" t="s">
        <v>1327</v>
      </c>
      <c r="D11266" s="269">
        <v>194.19</v>
      </c>
    </row>
    <row r="11267" spans="1:4">
      <c r="A11267" s="268">
        <v>7756</v>
      </c>
      <c r="B11267" s="267" t="s">
        <v>11511</v>
      </c>
      <c r="C11267" s="268" t="s">
        <v>1327</v>
      </c>
      <c r="D11267" s="269">
        <v>239.74</v>
      </c>
    </row>
    <row r="11268" spans="1:4">
      <c r="A11268" s="268">
        <v>7765</v>
      </c>
      <c r="B11268" s="267" t="s">
        <v>11512</v>
      </c>
      <c r="C11268" s="268" t="s">
        <v>1327</v>
      </c>
      <c r="D11268" s="269">
        <v>294.36</v>
      </c>
    </row>
    <row r="11269" spans="1:4">
      <c r="A11269" s="268">
        <v>12569</v>
      </c>
      <c r="B11269" s="267" t="s">
        <v>11513</v>
      </c>
      <c r="C11269" s="268" t="s">
        <v>1327</v>
      </c>
      <c r="D11269" s="269">
        <v>316.75</v>
      </c>
    </row>
    <row r="11270" spans="1:4">
      <c r="A11270" s="268">
        <v>7766</v>
      </c>
      <c r="B11270" s="267" t="s">
        <v>11514</v>
      </c>
      <c r="C11270" s="268" t="s">
        <v>1327</v>
      </c>
      <c r="D11270" s="269">
        <v>428.11</v>
      </c>
    </row>
    <row r="11271" spans="1:4">
      <c r="A11271" s="268">
        <v>7767</v>
      </c>
      <c r="B11271" s="267" t="s">
        <v>11515</v>
      </c>
      <c r="C11271" s="268" t="s">
        <v>1327</v>
      </c>
      <c r="D11271" s="269">
        <v>659.7</v>
      </c>
    </row>
    <row r="11272" spans="1:4">
      <c r="A11272" s="268">
        <v>7727</v>
      </c>
      <c r="B11272" s="267" t="s">
        <v>11516</v>
      </c>
      <c r="C11272" s="268" t="s">
        <v>1327</v>
      </c>
      <c r="D11272" s="270">
        <v>1432.66</v>
      </c>
    </row>
    <row r="11273" spans="1:4">
      <c r="A11273" s="268">
        <v>7760</v>
      </c>
      <c r="B11273" s="267" t="s">
        <v>11517</v>
      </c>
      <c r="C11273" s="268" t="s">
        <v>1327</v>
      </c>
      <c r="D11273" s="269">
        <v>69.5</v>
      </c>
    </row>
    <row r="11274" spans="1:4">
      <c r="A11274" s="268">
        <v>7761</v>
      </c>
      <c r="B11274" s="267" t="s">
        <v>11518</v>
      </c>
      <c r="C11274" s="268" t="s">
        <v>1327</v>
      </c>
      <c r="D11274" s="269">
        <v>73.87</v>
      </c>
    </row>
    <row r="11275" spans="1:4">
      <c r="A11275" s="268">
        <v>7752</v>
      </c>
      <c r="B11275" s="267" t="s">
        <v>11519</v>
      </c>
      <c r="C11275" s="268" t="s">
        <v>1327</v>
      </c>
      <c r="D11275" s="269">
        <v>89.48</v>
      </c>
    </row>
    <row r="11276" spans="1:4">
      <c r="A11276" s="268">
        <v>7762</v>
      </c>
      <c r="B11276" s="267" t="s">
        <v>11520</v>
      </c>
      <c r="C11276" s="268" t="s">
        <v>1327</v>
      </c>
      <c r="D11276" s="269">
        <v>117.07</v>
      </c>
    </row>
    <row r="11277" spans="1:4">
      <c r="A11277" s="268">
        <v>7722</v>
      </c>
      <c r="B11277" s="267" t="s">
        <v>11521</v>
      </c>
      <c r="C11277" s="268" t="s">
        <v>1327</v>
      </c>
      <c r="D11277" s="269">
        <v>180.53</v>
      </c>
    </row>
    <row r="11278" spans="1:4">
      <c r="A11278" s="268">
        <v>7763</v>
      </c>
      <c r="B11278" s="267" t="s">
        <v>11522</v>
      </c>
      <c r="C11278" s="268" t="s">
        <v>1327</v>
      </c>
      <c r="D11278" s="269">
        <v>201.18</v>
      </c>
    </row>
    <row r="11279" spans="1:4">
      <c r="A11279" s="268">
        <v>7764</v>
      </c>
      <c r="B11279" s="267" t="s">
        <v>11523</v>
      </c>
      <c r="C11279" s="268" t="s">
        <v>1327</v>
      </c>
      <c r="D11279" s="269">
        <v>302.2</v>
      </c>
    </row>
    <row r="11280" spans="1:4">
      <c r="A11280" s="268">
        <v>12572</v>
      </c>
      <c r="B11280" s="267" t="s">
        <v>11524</v>
      </c>
      <c r="C11280" s="268" t="s">
        <v>1327</v>
      </c>
      <c r="D11280" s="269">
        <v>396.22</v>
      </c>
    </row>
    <row r="11281" spans="1:4">
      <c r="A11281" s="268">
        <v>12573</v>
      </c>
      <c r="B11281" s="267" t="s">
        <v>11525</v>
      </c>
      <c r="C11281" s="268" t="s">
        <v>1327</v>
      </c>
      <c r="D11281" s="269">
        <v>416.36</v>
      </c>
    </row>
    <row r="11282" spans="1:4">
      <c r="A11282" s="268">
        <v>12574</v>
      </c>
      <c r="B11282" s="267" t="s">
        <v>11526</v>
      </c>
      <c r="C11282" s="268" t="s">
        <v>1327</v>
      </c>
      <c r="D11282" s="269">
        <v>541.03</v>
      </c>
    </row>
    <row r="11283" spans="1:4">
      <c r="A11283" s="268">
        <v>12575</v>
      </c>
      <c r="B11283" s="267" t="s">
        <v>11527</v>
      </c>
      <c r="C11283" s="268" t="s">
        <v>1327</v>
      </c>
      <c r="D11283" s="269">
        <v>794.11</v>
      </c>
    </row>
    <row r="11284" spans="1:4">
      <c r="A11284" s="268">
        <v>12576</v>
      </c>
      <c r="B11284" s="267" t="s">
        <v>11528</v>
      </c>
      <c r="C11284" s="268" t="s">
        <v>1327</v>
      </c>
      <c r="D11284" s="269">
        <v>83.94</v>
      </c>
    </row>
    <row r="11285" spans="1:4">
      <c r="A11285" s="268">
        <v>12577</v>
      </c>
      <c r="B11285" s="267" t="s">
        <v>11529</v>
      </c>
      <c r="C11285" s="268" t="s">
        <v>1327</v>
      </c>
      <c r="D11285" s="269">
        <v>108.56</v>
      </c>
    </row>
    <row r="11286" spans="1:4">
      <c r="A11286" s="268">
        <v>12578</v>
      </c>
      <c r="B11286" s="267" t="s">
        <v>11530</v>
      </c>
      <c r="C11286" s="268" t="s">
        <v>1327</v>
      </c>
      <c r="D11286" s="269">
        <v>145.61000000000001</v>
      </c>
    </row>
    <row r="11287" spans="1:4">
      <c r="A11287" s="268">
        <v>12579</v>
      </c>
      <c r="B11287" s="267" t="s">
        <v>11531</v>
      </c>
      <c r="C11287" s="268" t="s">
        <v>1327</v>
      </c>
      <c r="D11287" s="269">
        <v>213.22</v>
      </c>
    </row>
    <row r="11288" spans="1:4">
      <c r="A11288" s="268">
        <v>12580</v>
      </c>
      <c r="B11288" s="267" t="s">
        <v>11532</v>
      </c>
      <c r="C11288" s="268" t="s">
        <v>1327</v>
      </c>
      <c r="D11288" s="269">
        <v>275.25</v>
      </c>
    </row>
    <row r="11289" spans="1:4">
      <c r="A11289" s="268">
        <v>12581</v>
      </c>
      <c r="B11289" s="267" t="s">
        <v>11533</v>
      </c>
      <c r="C11289" s="268" t="s">
        <v>1327</v>
      </c>
      <c r="D11289" s="269">
        <v>376.63</v>
      </c>
    </row>
    <row r="11290" spans="1:4">
      <c r="A11290" s="268">
        <v>41785</v>
      </c>
      <c r="B11290" s="267" t="s">
        <v>11534</v>
      </c>
      <c r="C11290" s="268" t="s">
        <v>1327</v>
      </c>
      <c r="D11290" s="270">
        <v>1101.51</v>
      </c>
    </row>
    <row r="11291" spans="1:4">
      <c r="A11291" s="268">
        <v>41781</v>
      </c>
      <c r="B11291" s="267" t="s">
        <v>11535</v>
      </c>
      <c r="C11291" s="268" t="s">
        <v>1327</v>
      </c>
      <c r="D11291" s="269">
        <v>314.05</v>
      </c>
    </row>
    <row r="11292" spans="1:4">
      <c r="A11292" s="268">
        <v>41783</v>
      </c>
      <c r="B11292" s="267" t="s">
        <v>11536</v>
      </c>
      <c r="C11292" s="268" t="s">
        <v>1327</v>
      </c>
      <c r="D11292" s="269">
        <v>828.72</v>
      </c>
    </row>
    <row r="11293" spans="1:4">
      <c r="A11293" s="268">
        <v>41786</v>
      </c>
      <c r="B11293" s="267" t="s">
        <v>11537</v>
      </c>
      <c r="C11293" s="268" t="s">
        <v>1327</v>
      </c>
      <c r="D11293" s="270">
        <v>1728.81</v>
      </c>
    </row>
    <row r="11294" spans="1:4">
      <c r="A11294" s="268">
        <v>41779</v>
      </c>
      <c r="B11294" s="267" t="s">
        <v>11538</v>
      </c>
      <c r="C11294" s="268" t="s">
        <v>1327</v>
      </c>
      <c r="D11294" s="269">
        <v>120.44</v>
      </c>
    </row>
    <row r="11295" spans="1:4">
      <c r="A11295" s="268">
        <v>41780</v>
      </c>
      <c r="B11295" s="267" t="s">
        <v>11539</v>
      </c>
      <c r="C11295" s="268" t="s">
        <v>1327</v>
      </c>
      <c r="D11295" s="269">
        <v>142.44999999999999</v>
      </c>
    </row>
    <row r="11296" spans="1:4">
      <c r="A11296" s="268">
        <v>41782</v>
      </c>
      <c r="B11296" s="267" t="s">
        <v>11540</v>
      </c>
      <c r="C11296" s="268" t="s">
        <v>1327</v>
      </c>
      <c r="D11296" s="269">
        <v>587.25</v>
      </c>
    </row>
    <row r="11297" spans="1:4">
      <c r="A11297" s="268">
        <v>38130</v>
      </c>
      <c r="B11297" s="267" t="s">
        <v>11541</v>
      </c>
      <c r="C11297" s="268" t="s">
        <v>1327</v>
      </c>
      <c r="D11297" s="269">
        <v>28.12</v>
      </c>
    </row>
    <row r="11298" spans="1:4">
      <c r="A11298" s="268">
        <v>21123</v>
      </c>
      <c r="B11298" s="267" t="s">
        <v>11542</v>
      </c>
      <c r="C11298" s="268" t="s">
        <v>1327</v>
      </c>
      <c r="D11298" s="269">
        <v>7.98</v>
      </c>
    </row>
    <row r="11299" spans="1:4">
      <c r="A11299" s="268">
        <v>21124</v>
      </c>
      <c r="B11299" s="267" t="s">
        <v>11543</v>
      </c>
      <c r="C11299" s="268" t="s">
        <v>1327</v>
      </c>
      <c r="D11299" s="269">
        <v>14.15</v>
      </c>
    </row>
    <row r="11300" spans="1:4">
      <c r="A11300" s="268">
        <v>21125</v>
      </c>
      <c r="B11300" s="267" t="s">
        <v>11544</v>
      </c>
      <c r="C11300" s="268" t="s">
        <v>1327</v>
      </c>
      <c r="D11300" s="269">
        <v>22.71</v>
      </c>
    </row>
    <row r="11301" spans="1:4">
      <c r="A11301" s="268">
        <v>38028</v>
      </c>
      <c r="B11301" s="267" t="s">
        <v>11545</v>
      </c>
      <c r="C11301" s="268" t="s">
        <v>1327</v>
      </c>
      <c r="D11301" s="269">
        <v>38.53</v>
      </c>
    </row>
    <row r="11302" spans="1:4">
      <c r="A11302" s="268">
        <v>38029</v>
      </c>
      <c r="B11302" s="267" t="s">
        <v>11546</v>
      </c>
      <c r="C11302" s="268" t="s">
        <v>1327</v>
      </c>
      <c r="D11302" s="269">
        <v>58.74</v>
      </c>
    </row>
    <row r="11303" spans="1:4">
      <c r="A11303" s="268">
        <v>38030</v>
      </c>
      <c r="B11303" s="267" t="s">
        <v>11547</v>
      </c>
      <c r="C11303" s="268" t="s">
        <v>1327</v>
      </c>
      <c r="D11303" s="269">
        <v>90.23</v>
      </c>
    </row>
    <row r="11304" spans="1:4">
      <c r="A11304" s="268">
        <v>38031</v>
      </c>
      <c r="B11304" s="267" t="s">
        <v>11548</v>
      </c>
      <c r="C11304" s="268" t="s">
        <v>1327</v>
      </c>
      <c r="D11304" s="269">
        <v>142.97999999999999</v>
      </c>
    </row>
    <row r="11305" spans="1:4">
      <c r="A11305" s="268">
        <v>39735</v>
      </c>
      <c r="B11305" s="267" t="s">
        <v>11549</v>
      </c>
      <c r="C11305" s="268" t="s">
        <v>1327</v>
      </c>
      <c r="D11305" s="269">
        <v>67.2</v>
      </c>
    </row>
    <row r="11306" spans="1:4">
      <c r="A11306" s="268">
        <v>39734</v>
      </c>
      <c r="B11306" s="267" t="s">
        <v>11550</v>
      </c>
      <c r="C11306" s="268" t="s">
        <v>1327</v>
      </c>
      <c r="D11306" s="269">
        <v>79.709999999999994</v>
      </c>
    </row>
    <row r="11307" spans="1:4">
      <c r="A11307" s="268">
        <v>39736</v>
      </c>
      <c r="B11307" s="267" t="s">
        <v>11551</v>
      </c>
      <c r="C11307" s="268" t="s">
        <v>1327</v>
      </c>
      <c r="D11307" s="269">
        <v>90.97</v>
      </c>
    </row>
    <row r="11308" spans="1:4">
      <c r="A11308" s="268">
        <v>39737</v>
      </c>
      <c r="B11308" s="267" t="s">
        <v>11552</v>
      </c>
      <c r="C11308" s="268" t="s">
        <v>1327</v>
      </c>
      <c r="D11308" s="269">
        <v>12.23</v>
      </c>
    </row>
    <row r="11309" spans="1:4">
      <c r="A11309" s="268">
        <v>39738</v>
      </c>
      <c r="B11309" s="267" t="s">
        <v>11553</v>
      </c>
      <c r="C11309" s="268" t="s">
        <v>1327</v>
      </c>
      <c r="D11309" s="269">
        <v>4.42</v>
      </c>
    </row>
    <row r="11310" spans="1:4">
      <c r="A11310" s="268">
        <v>39739</v>
      </c>
      <c r="B11310" s="267" t="s">
        <v>11554</v>
      </c>
      <c r="C11310" s="268" t="s">
        <v>1327</v>
      </c>
      <c r="D11310" s="269">
        <v>62.91</v>
      </c>
    </row>
    <row r="11311" spans="1:4">
      <c r="A11311" s="268">
        <v>39733</v>
      </c>
      <c r="B11311" s="267" t="s">
        <v>11555</v>
      </c>
      <c r="C11311" s="268" t="s">
        <v>1327</v>
      </c>
      <c r="D11311" s="269">
        <v>108.87</v>
      </c>
    </row>
    <row r="11312" spans="1:4">
      <c r="A11312" s="268">
        <v>39854</v>
      </c>
      <c r="B11312" s="267" t="s">
        <v>11556</v>
      </c>
      <c r="C11312" s="268" t="s">
        <v>1327</v>
      </c>
      <c r="D11312" s="269">
        <v>110.41</v>
      </c>
    </row>
    <row r="11313" spans="1:4">
      <c r="A11313" s="268">
        <v>39740</v>
      </c>
      <c r="B11313" s="267" t="s">
        <v>11557</v>
      </c>
      <c r="C11313" s="268" t="s">
        <v>1327</v>
      </c>
      <c r="D11313" s="269">
        <v>60.41</v>
      </c>
    </row>
    <row r="11314" spans="1:4">
      <c r="A11314" s="268">
        <v>39741</v>
      </c>
      <c r="B11314" s="267" t="s">
        <v>11558</v>
      </c>
      <c r="C11314" s="268" t="s">
        <v>1327</v>
      </c>
      <c r="D11314" s="269">
        <v>11.13</v>
      </c>
    </row>
    <row r="11315" spans="1:4">
      <c r="A11315" s="268">
        <v>39853</v>
      </c>
      <c r="B11315" s="267" t="s">
        <v>11559</v>
      </c>
      <c r="C11315" s="268" t="s">
        <v>1327</v>
      </c>
      <c r="D11315" s="269">
        <v>14.62</v>
      </c>
    </row>
    <row r="11316" spans="1:4">
      <c r="A11316" s="268">
        <v>39742</v>
      </c>
      <c r="B11316" s="267" t="s">
        <v>11560</v>
      </c>
      <c r="C11316" s="268" t="s">
        <v>1327</v>
      </c>
      <c r="D11316" s="269">
        <v>48.56</v>
      </c>
    </row>
    <row r="11317" spans="1:4">
      <c r="A11317" s="268">
        <v>39749</v>
      </c>
      <c r="B11317" s="267" t="s">
        <v>11561</v>
      </c>
      <c r="C11317" s="268" t="s">
        <v>1327</v>
      </c>
      <c r="D11317" s="269">
        <v>54.75</v>
      </c>
    </row>
    <row r="11318" spans="1:4">
      <c r="A11318" s="268">
        <v>39751</v>
      </c>
      <c r="B11318" s="267" t="s">
        <v>11562</v>
      </c>
      <c r="C11318" s="268" t="s">
        <v>1327</v>
      </c>
      <c r="D11318" s="269">
        <v>99.49</v>
      </c>
    </row>
    <row r="11319" spans="1:4">
      <c r="A11319" s="268">
        <v>39750</v>
      </c>
      <c r="B11319" s="267" t="s">
        <v>11563</v>
      </c>
      <c r="C11319" s="268" t="s">
        <v>1327</v>
      </c>
      <c r="D11319" s="269">
        <v>82.69</v>
      </c>
    </row>
    <row r="11320" spans="1:4">
      <c r="A11320" s="268">
        <v>39747</v>
      </c>
      <c r="B11320" s="267" t="s">
        <v>11564</v>
      </c>
      <c r="C11320" s="268" t="s">
        <v>1327</v>
      </c>
      <c r="D11320" s="269">
        <v>26.6</v>
      </c>
    </row>
    <row r="11321" spans="1:4">
      <c r="A11321" s="268">
        <v>39753</v>
      </c>
      <c r="B11321" s="267" t="s">
        <v>11565</v>
      </c>
      <c r="C11321" s="268" t="s">
        <v>1327</v>
      </c>
      <c r="D11321" s="269">
        <v>183.13</v>
      </c>
    </row>
    <row r="11322" spans="1:4">
      <c r="A11322" s="268">
        <v>39754</v>
      </c>
      <c r="B11322" s="267" t="s">
        <v>11566</v>
      </c>
      <c r="C11322" s="268" t="s">
        <v>1327</v>
      </c>
      <c r="D11322" s="269">
        <v>269.81</v>
      </c>
    </row>
    <row r="11323" spans="1:4">
      <c r="A11323" s="268">
        <v>39748</v>
      </c>
      <c r="B11323" s="267" t="s">
        <v>11567</v>
      </c>
      <c r="C11323" s="268" t="s">
        <v>1327</v>
      </c>
      <c r="D11323" s="269">
        <v>43.04</v>
      </c>
    </row>
    <row r="11324" spans="1:4">
      <c r="A11324" s="268">
        <v>39755</v>
      </c>
      <c r="B11324" s="267" t="s">
        <v>11568</v>
      </c>
      <c r="C11324" s="268" t="s">
        <v>1327</v>
      </c>
      <c r="D11324" s="269">
        <v>409.09</v>
      </c>
    </row>
    <row r="11325" spans="1:4">
      <c r="A11325" s="268">
        <v>12742</v>
      </c>
      <c r="B11325" s="267" t="s">
        <v>11569</v>
      </c>
      <c r="C11325" s="268" t="s">
        <v>1327</v>
      </c>
      <c r="D11325" s="269">
        <v>323.93</v>
      </c>
    </row>
    <row r="11326" spans="1:4">
      <c r="A11326" s="268">
        <v>12713</v>
      </c>
      <c r="B11326" s="267" t="s">
        <v>11570</v>
      </c>
      <c r="C11326" s="268" t="s">
        <v>1327</v>
      </c>
      <c r="D11326" s="269">
        <v>17.18</v>
      </c>
    </row>
    <row r="11327" spans="1:4">
      <c r="A11327" s="268">
        <v>12743</v>
      </c>
      <c r="B11327" s="267" t="s">
        <v>11571</v>
      </c>
      <c r="C11327" s="268" t="s">
        <v>1327</v>
      </c>
      <c r="D11327" s="269">
        <v>29.55</v>
      </c>
    </row>
    <row r="11328" spans="1:4">
      <c r="A11328" s="268">
        <v>12744</v>
      </c>
      <c r="B11328" s="267" t="s">
        <v>11572</v>
      </c>
      <c r="C11328" s="268" t="s">
        <v>1327</v>
      </c>
      <c r="D11328" s="269">
        <v>37.5</v>
      </c>
    </row>
    <row r="11329" spans="1:4">
      <c r="A11329" s="268">
        <v>12745</v>
      </c>
      <c r="B11329" s="267" t="s">
        <v>11573</v>
      </c>
      <c r="C11329" s="268" t="s">
        <v>1327</v>
      </c>
      <c r="D11329" s="269">
        <v>54.47</v>
      </c>
    </row>
    <row r="11330" spans="1:4">
      <c r="A11330" s="268">
        <v>12746</v>
      </c>
      <c r="B11330" s="267" t="s">
        <v>11574</v>
      </c>
      <c r="C11330" s="268" t="s">
        <v>1327</v>
      </c>
      <c r="D11330" s="269">
        <v>73.55</v>
      </c>
    </row>
    <row r="11331" spans="1:4">
      <c r="A11331" s="268">
        <v>12747</v>
      </c>
      <c r="B11331" s="267" t="s">
        <v>11575</v>
      </c>
      <c r="C11331" s="268" t="s">
        <v>1327</v>
      </c>
      <c r="D11331" s="269">
        <v>106.66</v>
      </c>
    </row>
    <row r="11332" spans="1:4">
      <c r="A11332" s="268">
        <v>12748</v>
      </c>
      <c r="B11332" s="267" t="s">
        <v>11576</v>
      </c>
      <c r="C11332" s="268" t="s">
        <v>1327</v>
      </c>
      <c r="D11332" s="269">
        <v>150.27000000000001</v>
      </c>
    </row>
    <row r="11333" spans="1:4">
      <c r="A11333" s="268">
        <v>12749</v>
      </c>
      <c r="B11333" s="267" t="s">
        <v>11577</v>
      </c>
      <c r="C11333" s="268" t="s">
        <v>1327</v>
      </c>
      <c r="D11333" s="269">
        <v>219.68</v>
      </c>
    </row>
    <row r="11334" spans="1:4">
      <c r="A11334" s="268">
        <v>39726</v>
      </c>
      <c r="B11334" s="267" t="s">
        <v>11578</v>
      </c>
      <c r="C11334" s="268" t="s">
        <v>1327</v>
      </c>
      <c r="D11334" s="269">
        <v>72.150000000000006</v>
      </c>
    </row>
    <row r="11335" spans="1:4">
      <c r="A11335" s="268">
        <v>39728</v>
      </c>
      <c r="B11335" s="267" t="s">
        <v>11579</v>
      </c>
      <c r="C11335" s="268" t="s">
        <v>1327</v>
      </c>
      <c r="D11335" s="269">
        <v>126.81</v>
      </c>
    </row>
    <row r="11336" spans="1:4">
      <c r="A11336" s="268">
        <v>39727</v>
      </c>
      <c r="B11336" s="267" t="s">
        <v>11580</v>
      </c>
      <c r="C11336" s="268" t="s">
        <v>1327</v>
      </c>
      <c r="D11336" s="269">
        <v>104.36</v>
      </c>
    </row>
    <row r="11337" spans="1:4">
      <c r="A11337" s="268">
        <v>39724</v>
      </c>
      <c r="B11337" s="267" t="s">
        <v>11581</v>
      </c>
      <c r="C11337" s="268" t="s">
        <v>1327</v>
      </c>
      <c r="D11337" s="269">
        <v>31.95</v>
      </c>
    </row>
    <row r="11338" spans="1:4">
      <c r="A11338" s="268">
        <v>39729</v>
      </c>
      <c r="B11338" s="267" t="s">
        <v>11582</v>
      </c>
      <c r="C11338" s="268" t="s">
        <v>1327</v>
      </c>
      <c r="D11338" s="269">
        <v>175.61</v>
      </c>
    </row>
    <row r="11339" spans="1:4">
      <c r="A11339" s="268">
        <v>39730</v>
      </c>
      <c r="B11339" s="267" t="s">
        <v>11583</v>
      </c>
      <c r="C11339" s="268" t="s">
        <v>1327</v>
      </c>
      <c r="D11339" s="269">
        <v>227.85</v>
      </c>
    </row>
    <row r="11340" spans="1:4">
      <c r="A11340" s="268">
        <v>39731</v>
      </c>
      <c r="B11340" s="267" t="s">
        <v>11584</v>
      </c>
      <c r="C11340" s="268" t="s">
        <v>1327</v>
      </c>
      <c r="D11340" s="269">
        <v>337.46</v>
      </c>
    </row>
    <row r="11341" spans="1:4">
      <c r="A11341" s="268">
        <v>39725</v>
      </c>
      <c r="B11341" s="267" t="s">
        <v>11585</v>
      </c>
      <c r="C11341" s="268" t="s">
        <v>1327</v>
      </c>
      <c r="D11341" s="269">
        <v>52.08</v>
      </c>
    </row>
    <row r="11342" spans="1:4">
      <c r="A11342" s="268">
        <v>39732</v>
      </c>
      <c r="B11342" s="267" t="s">
        <v>11586</v>
      </c>
      <c r="C11342" s="268" t="s">
        <v>1327</v>
      </c>
      <c r="D11342" s="269">
        <v>496.73</v>
      </c>
    </row>
    <row r="11343" spans="1:4">
      <c r="A11343" s="268">
        <v>39660</v>
      </c>
      <c r="B11343" s="267" t="s">
        <v>11587</v>
      </c>
      <c r="C11343" s="268" t="s">
        <v>1327</v>
      </c>
      <c r="D11343" s="269">
        <v>22.63</v>
      </c>
    </row>
    <row r="11344" spans="1:4">
      <c r="A11344" s="268">
        <v>39662</v>
      </c>
      <c r="B11344" s="267" t="s">
        <v>11588</v>
      </c>
      <c r="C11344" s="268" t="s">
        <v>1327</v>
      </c>
      <c r="D11344" s="269">
        <v>10.85</v>
      </c>
    </row>
    <row r="11345" spans="1:4">
      <c r="A11345" s="268">
        <v>39661</v>
      </c>
      <c r="B11345" s="267" t="s">
        <v>11589</v>
      </c>
      <c r="C11345" s="268" t="s">
        <v>1327</v>
      </c>
      <c r="D11345" s="269">
        <v>7.39</v>
      </c>
    </row>
    <row r="11346" spans="1:4">
      <c r="A11346" s="268">
        <v>39666</v>
      </c>
      <c r="B11346" s="267" t="s">
        <v>11590</v>
      </c>
      <c r="C11346" s="268" t="s">
        <v>1327</v>
      </c>
      <c r="D11346" s="269">
        <v>34.049999999999997</v>
      </c>
    </row>
    <row r="11347" spans="1:4">
      <c r="A11347" s="268">
        <v>39664</v>
      </c>
      <c r="B11347" s="267" t="s">
        <v>11591</v>
      </c>
      <c r="C11347" s="268" t="s">
        <v>1327</v>
      </c>
      <c r="D11347" s="269">
        <v>16.68</v>
      </c>
    </row>
    <row r="11348" spans="1:4">
      <c r="A11348" s="268">
        <v>39663</v>
      </c>
      <c r="B11348" s="267" t="s">
        <v>11592</v>
      </c>
      <c r="C11348" s="268" t="s">
        <v>1327</v>
      </c>
      <c r="D11348" s="269">
        <v>13.34</v>
      </c>
    </row>
    <row r="11349" spans="1:4">
      <c r="A11349" s="268">
        <v>39665</v>
      </c>
      <c r="B11349" s="267" t="s">
        <v>11593</v>
      </c>
      <c r="C11349" s="268" t="s">
        <v>1327</v>
      </c>
      <c r="D11349" s="269">
        <v>28.15</v>
      </c>
    </row>
    <row r="11350" spans="1:4">
      <c r="A11350" s="268">
        <v>39752</v>
      </c>
      <c r="B11350" s="267" t="s">
        <v>11594</v>
      </c>
      <c r="C11350" s="268" t="s">
        <v>1327</v>
      </c>
      <c r="D11350" s="269">
        <v>141.56</v>
      </c>
    </row>
    <row r="11351" spans="1:4">
      <c r="A11351" s="268">
        <v>12583</v>
      </c>
      <c r="B11351" s="267" t="s">
        <v>11595</v>
      </c>
      <c r="C11351" s="268" t="s">
        <v>1327</v>
      </c>
      <c r="D11351" s="269">
        <v>24.57</v>
      </c>
    </row>
    <row r="11352" spans="1:4">
      <c r="A11352" s="268">
        <v>12584</v>
      </c>
      <c r="B11352" s="267" t="s">
        <v>11596</v>
      </c>
      <c r="C11352" s="268" t="s">
        <v>1327</v>
      </c>
      <c r="D11352" s="269">
        <v>23.64</v>
      </c>
    </row>
    <row r="11353" spans="1:4">
      <c r="A11353" s="268">
        <v>13159</v>
      </c>
      <c r="B11353" s="267" t="s">
        <v>11597</v>
      </c>
      <c r="C11353" s="268" t="s">
        <v>1327</v>
      </c>
      <c r="D11353" s="269">
        <v>71.63</v>
      </c>
    </row>
    <row r="11354" spans="1:4">
      <c r="A11354" s="268">
        <v>13168</v>
      </c>
      <c r="B11354" s="267" t="s">
        <v>11598</v>
      </c>
      <c r="C11354" s="268" t="s">
        <v>1327</v>
      </c>
      <c r="D11354" s="269">
        <v>107.71</v>
      </c>
    </row>
    <row r="11355" spans="1:4">
      <c r="A11355" s="268">
        <v>13173</v>
      </c>
      <c r="B11355" s="267" t="s">
        <v>11599</v>
      </c>
      <c r="C11355" s="268" t="s">
        <v>1327</v>
      </c>
      <c r="D11355" s="269">
        <v>132.81</v>
      </c>
    </row>
    <row r="11356" spans="1:4">
      <c r="A11356" s="268">
        <v>37449</v>
      </c>
      <c r="B11356" s="267" t="s">
        <v>11600</v>
      </c>
      <c r="C11356" s="268" t="s">
        <v>1327</v>
      </c>
      <c r="D11356" s="269">
        <v>21.96</v>
      </c>
    </row>
    <row r="11357" spans="1:4">
      <c r="A11357" s="268">
        <v>37450</v>
      </c>
      <c r="B11357" s="267" t="s">
        <v>11601</v>
      </c>
      <c r="C11357" s="268" t="s">
        <v>1327</v>
      </c>
      <c r="D11357" s="269">
        <v>26.77</v>
      </c>
    </row>
    <row r="11358" spans="1:4">
      <c r="A11358" s="268">
        <v>37451</v>
      </c>
      <c r="B11358" s="267" t="s">
        <v>11602</v>
      </c>
      <c r="C11358" s="268" t="s">
        <v>1327</v>
      </c>
      <c r="D11358" s="269">
        <v>40.99</v>
      </c>
    </row>
    <row r="11359" spans="1:4">
      <c r="A11359" s="268">
        <v>37452</v>
      </c>
      <c r="B11359" s="267" t="s">
        <v>11603</v>
      </c>
      <c r="C11359" s="268" t="s">
        <v>1327</v>
      </c>
      <c r="D11359" s="269">
        <v>54.37</v>
      </c>
    </row>
    <row r="11360" spans="1:4">
      <c r="A11360" s="268">
        <v>37453</v>
      </c>
      <c r="B11360" s="267" t="s">
        <v>11604</v>
      </c>
      <c r="C11360" s="268" t="s">
        <v>1327</v>
      </c>
      <c r="D11360" s="269">
        <v>68.23</v>
      </c>
    </row>
    <row r="11361" spans="1:4">
      <c r="A11361" s="268">
        <v>7778</v>
      </c>
      <c r="B11361" s="267" t="s">
        <v>11605</v>
      </c>
      <c r="C11361" s="268" t="s">
        <v>1327</v>
      </c>
      <c r="D11361" s="269">
        <v>25.62</v>
      </c>
    </row>
    <row r="11362" spans="1:4">
      <c r="A11362" s="268">
        <v>7796</v>
      </c>
      <c r="B11362" s="267" t="s">
        <v>11606</v>
      </c>
      <c r="C11362" s="268" t="s">
        <v>1327</v>
      </c>
      <c r="D11362" s="269">
        <v>30.85</v>
      </c>
    </row>
    <row r="11363" spans="1:4">
      <c r="A11363" s="268">
        <v>7781</v>
      </c>
      <c r="B11363" s="267" t="s">
        <v>11607</v>
      </c>
      <c r="C11363" s="268" t="s">
        <v>1327</v>
      </c>
      <c r="D11363" s="269">
        <v>40.78</v>
      </c>
    </row>
    <row r="11364" spans="1:4">
      <c r="A11364" s="268">
        <v>7795</v>
      </c>
      <c r="B11364" s="267" t="s">
        <v>11608</v>
      </c>
      <c r="C11364" s="268" t="s">
        <v>1327</v>
      </c>
      <c r="D11364" s="269">
        <v>59.08</v>
      </c>
    </row>
    <row r="11365" spans="1:4">
      <c r="A11365" s="268">
        <v>7791</v>
      </c>
      <c r="B11365" s="267" t="s">
        <v>11609</v>
      </c>
      <c r="C11365" s="268" t="s">
        <v>1327</v>
      </c>
      <c r="D11365" s="269">
        <v>75.290000000000006</v>
      </c>
    </row>
    <row r="11366" spans="1:4">
      <c r="A11366" s="268">
        <v>7783</v>
      </c>
      <c r="B11366" s="267" t="s">
        <v>11610</v>
      </c>
      <c r="C11366" s="268" t="s">
        <v>1327</v>
      </c>
      <c r="D11366" s="269">
        <v>28.75</v>
      </c>
    </row>
    <row r="11367" spans="1:4">
      <c r="A11367" s="268">
        <v>7790</v>
      </c>
      <c r="B11367" s="267" t="s">
        <v>11611</v>
      </c>
      <c r="C11367" s="268" t="s">
        <v>1327</v>
      </c>
      <c r="D11367" s="269">
        <v>33.46</v>
      </c>
    </row>
    <row r="11368" spans="1:4">
      <c r="A11368" s="268">
        <v>7785</v>
      </c>
      <c r="B11368" s="267" t="s">
        <v>11612</v>
      </c>
      <c r="C11368" s="268" t="s">
        <v>1327</v>
      </c>
      <c r="D11368" s="269">
        <v>43.92</v>
      </c>
    </row>
    <row r="11369" spans="1:4">
      <c r="A11369" s="268">
        <v>7792</v>
      </c>
      <c r="B11369" s="267" t="s">
        <v>11613</v>
      </c>
      <c r="C11369" s="268" t="s">
        <v>1327</v>
      </c>
      <c r="D11369" s="269">
        <v>63.79</v>
      </c>
    </row>
    <row r="11370" spans="1:4">
      <c r="A11370" s="268">
        <v>7793</v>
      </c>
      <c r="B11370" s="267" t="s">
        <v>11614</v>
      </c>
      <c r="C11370" s="268" t="s">
        <v>1327</v>
      </c>
      <c r="D11370" s="269">
        <v>82.32</v>
      </c>
    </row>
    <row r="11371" spans="1:4">
      <c r="A11371" s="268">
        <v>12613</v>
      </c>
      <c r="B11371" s="267" t="s">
        <v>11615</v>
      </c>
      <c r="C11371" s="268" t="s">
        <v>1323</v>
      </c>
      <c r="D11371" s="269">
        <v>12.56</v>
      </c>
    </row>
    <row r="11372" spans="1:4">
      <c r="A11372" s="268">
        <v>1031</v>
      </c>
      <c r="B11372" s="267" t="s">
        <v>11616</v>
      </c>
      <c r="C11372" s="268" t="s">
        <v>1323</v>
      </c>
      <c r="D11372" s="269">
        <v>9.06</v>
      </c>
    </row>
    <row r="11373" spans="1:4">
      <c r="A11373" s="268">
        <v>39707</v>
      </c>
      <c r="B11373" s="267" t="s">
        <v>11617</v>
      </c>
      <c r="C11373" s="268" t="s">
        <v>1327</v>
      </c>
      <c r="D11373" s="269">
        <v>2.68</v>
      </c>
    </row>
    <row r="11374" spans="1:4">
      <c r="A11374" s="268">
        <v>39708</v>
      </c>
      <c r="B11374" s="267" t="s">
        <v>11618</v>
      </c>
      <c r="C11374" s="268" t="s">
        <v>1327</v>
      </c>
      <c r="D11374" s="269">
        <v>2.6</v>
      </c>
    </row>
    <row r="11375" spans="1:4">
      <c r="A11375" s="268">
        <v>39710</v>
      </c>
      <c r="B11375" s="267" t="s">
        <v>11619</v>
      </c>
      <c r="C11375" s="268" t="s">
        <v>1327</v>
      </c>
      <c r="D11375" s="269">
        <v>1.83</v>
      </c>
    </row>
    <row r="11376" spans="1:4">
      <c r="A11376" s="268">
        <v>39709</v>
      </c>
      <c r="B11376" s="267" t="s">
        <v>11620</v>
      </c>
      <c r="C11376" s="268" t="s">
        <v>1327</v>
      </c>
      <c r="D11376" s="269">
        <v>2.54</v>
      </c>
    </row>
    <row r="11377" spans="1:4">
      <c r="A11377" s="268">
        <v>39711</v>
      </c>
      <c r="B11377" s="267" t="s">
        <v>11621</v>
      </c>
      <c r="C11377" s="268" t="s">
        <v>1327</v>
      </c>
      <c r="D11377" s="269">
        <v>2.85</v>
      </c>
    </row>
    <row r="11378" spans="1:4">
      <c r="A11378" s="268">
        <v>39712</v>
      </c>
      <c r="B11378" s="267" t="s">
        <v>11622</v>
      </c>
      <c r="C11378" s="268" t="s">
        <v>1327</v>
      </c>
      <c r="D11378" s="269">
        <v>1</v>
      </c>
    </row>
    <row r="11379" spans="1:4">
      <c r="A11379" s="268">
        <v>39713</v>
      </c>
      <c r="B11379" s="267" t="s">
        <v>11623</v>
      </c>
      <c r="C11379" s="268" t="s">
        <v>1327</v>
      </c>
      <c r="D11379" s="269">
        <v>0.79</v>
      </c>
    </row>
    <row r="11380" spans="1:4">
      <c r="A11380" s="268">
        <v>39714</v>
      </c>
      <c r="B11380" s="267" t="s">
        <v>11624</v>
      </c>
      <c r="C11380" s="268" t="s">
        <v>1327</v>
      </c>
      <c r="D11380" s="269">
        <v>1.81</v>
      </c>
    </row>
    <row r="11381" spans="1:4">
      <c r="A11381" s="268">
        <v>39715</v>
      </c>
      <c r="B11381" s="267" t="s">
        <v>11625</v>
      </c>
      <c r="C11381" s="268" t="s">
        <v>1327</v>
      </c>
      <c r="D11381" s="269">
        <v>1.29</v>
      </c>
    </row>
    <row r="11382" spans="1:4">
      <c r="A11382" s="268">
        <v>39716</v>
      </c>
      <c r="B11382" s="267" t="s">
        <v>11626</v>
      </c>
      <c r="C11382" s="268" t="s">
        <v>1327</v>
      </c>
      <c r="D11382" s="269">
        <v>0.97</v>
      </c>
    </row>
    <row r="11383" spans="1:4">
      <c r="A11383" s="268">
        <v>39718</v>
      </c>
      <c r="B11383" s="267" t="s">
        <v>11627</v>
      </c>
      <c r="C11383" s="268" t="s">
        <v>1327</v>
      </c>
      <c r="D11383" s="269">
        <v>1.66</v>
      </c>
    </row>
    <row r="11384" spans="1:4">
      <c r="A11384" s="268">
        <v>9813</v>
      </c>
      <c r="B11384" s="267" t="s">
        <v>11628</v>
      </c>
      <c r="C11384" s="268" t="s">
        <v>1327</v>
      </c>
      <c r="D11384" s="269">
        <v>3.28</v>
      </c>
    </row>
    <row r="11385" spans="1:4">
      <c r="A11385" s="268">
        <v>9815</v>
      </c>
      <c r="B11385" s="267" t="s">
        <v>11629</v>
      </c>
      <c r="C11385" s="268" t="s">
        <v>1327</v>
      </c>
      <c r="D11385" s="269">
        <v>6.47</v>
      </c>
    </row>
    <row r="11386" spans="1:4">
      <c r="A11386" s="268">
        <v>25876</v>
      </c>
      <c r="B11386" s="267" t="s">
        <v>11630</v>
      </c>
      <c r="C11386" s="268" t="s">
        <v>1327</v>
      </c>
      <c r="D11386" s="270">
        <v>3223.14</v>
      </c>
    </row>
    <row r="11387" spans="1:4">
      <c r="A11387" s="268">
        <v>25888</v>
      </c>
      <c r="B11387" s="267" t="s">
        <v>11631</v>
      </c>
      <c r="C11387" s="268" t="s">
        <v>1327</v>
      </c>
      <c r="D11387" s="269">
        <v>78.989999999999995</v>
      </c>
    </row>
    <row r="11388" spans="1:4">
      <c r="A11388" s="268">
        <v>25874</v>
      </c>
      <c r="B11388" s="267" t="s">
        <v>11632</v>
      </c>
      <c r="C11388" s="268" t="s">
        <v>1327</v>
      </c>
      <c r="D11388" s="270">
        <v>5652.91</v>
      </c>
    </row>
    <row r="11389" spans="1:4">
      <c r="A11389" s="268">
        <v>25877</v>
      </c>
      <c r="B11389" s="267" t="s">
        <v>11633</v>
      </c>
      <c r="C11389" s="268" t="s">
        <v>1327</v>
      </c>
      <c r="D11389" s="270">
        <v>7713.61</v>
      </c>
    </row>
    <row r="11390" spans="1:4">
      <c r="A11390" s="268">
        <v>25878</v>
      </c>
      <c r="B11390" s="267" t="s">
        <v>11634</v>
      </c>
      <c r="C11390" s="268" t="s">
        <v>1327</v>
      </c>
      <c r="D11390" s="269">
        <v>169.56</v>
      </c>
    </row>
    <row r="11391" spans="1:4">
      <c r="A11391" s="268">
        <v>25879</v>
      </c>
      <c r="B11391" s="267" t="s">
        <v>11635</v>
      </c>
      <c r="C11391" s="268" t="s">
        <v>1327</v>
      </c>
      <c r="D11391" s="270">
        <v>7317.28</v>
      </c>
    </row>
    <row r="11392" spans="1:4">
      <c r="A11392" s="268">
        <v>25887</v>
      </c>
      <c r="B11392" s="267" t="s">
        <v>11636</v>
      </c>
      <c r="C11392" s="268" t="s">
        <v>1327</v>
      </c>
      <c r="D11392" s="270">
        <v>2923.37</v>
      </c>
    </row>
    <row r="11393" spans="1:4">
      <c r="A11393" s="268">
        <v>25880</v>
      </c>
      <c r="B11393" s="267" t="s">
        <v>11637</v>
      </c>
      <c r="C11393" s="268" t="s">
        <v>1327</v>
      </c>
      <c r="D11393" s="269">
        <v>264.32</v>
      </c>
    </row>
    <row r="11394" spans="1:4">
      <c r="A11394" s="268">
        <v>25881</v>
      </c>
      <c r="B11394" s="267" t="s">
        <v>11638</v>
      </c>
      <c r="C11394" s="268" t="s">
        <v>1327</v>
      </c>
      <c r="D11394" s="269">
        <v>647.66999999999996</v>
      </c>
    </row>
    <row r="11395" spans="1:4">
      <c r="A11395" s="268">
        <v>25882</v>
      </c>
      <c r="B11395" s="267" t="s">
        <v>11639</v>
      </c>
      <c r="C11395" s="268" t="s">
        <v>1327</v>
      </c>
      <c r="D11395" s="270">
        <v>1043.1600000000001</v>
      </c>
    </row>
    <row r="11396" spans="1:4">
      <c r="A11396" s="268">
        <v>25883</v>
      </c>
      <c r="B11396" s="267" t="s">
        <v>11640</v>
      </c>
      <c r="C11396" s="268" t="s">
        <v>1327</v>
      </c>
      <c r="D11396" s="269">
        <v>16.829999999999998</v>
      </c>
    </row>
    <row r="11397" spans="1:4">
      <c r="A11397" s="268">
        <v>25884</v>
      </c>
      <c r="B11397" s="267" t="s">
        <v>11641</v>
      </c>
      <c r="C11397" s="268" t="s">
        <v>1327</v>
      </c>
      <c r="D11397" s="270">
        <v>1831.41</v>
      </c>
    </row>
    <row r="11398" spans="1:4">
      <c r="A11398" s="268">
        <v>25885</v>
      </c>
      <c r="B11398" s="267" t="s">
        <v>11642</v>
      </c>
      <c r="C11398" s="268" t="s">
        <v>1327</v>
      </c>
      <c r="D11398" s="270">
        <v>2723.83</v>
      </c>
    </row>
    <row r="11399" spans="1:4">
      <c r="A11399" s="268">
        <v>25889</v>
      </c>
      <c r="B11399" s="267" t="s">
        <v>11643</v>
      </c>
      <c r="C11399" s="268" t="s">
        <v>1327</v>
      </c>
      <c r="D11399" s="270">
        <v>1365.93</v>
      </c>
    </row>
    <row r="11400" spans="1:4">
      <c r="A11400" s="268">
        <v>25886</v>
      </c>
      <c r="B11400" s="267" t="s">
        <v>11644</v>
      </c>
      <c r="C11400" s="268" t="s">
        <v>1327</v>
      </c>
      <c r="D11400" s="269">
        <v>37.630000000000003</v>
      </c>
    </row>
    <row r="11401" spans="1:4">
      <c r="A11401" s="268">
        <v>25875</v>
      </c>
      <c r="B11401" s="267" t="s">
        <v>11645</v>
      </c>
      <c r="C11401" s="268" t="s">
        <v>1327</v>
      </c>
      <c r="D11401" s="270">
        <v>1782.08</v>
      </c>
    </row>
    <row r="11402" spans="1:4">
      <c r="A11402" s="268">
        <v>9876</v>
      </c>
      <c r="B11402" s="267" t="s">
        <v>11646</v>
      </c>
      <c r="C11402" s="268" t="s">
        <v>1327</v>
      </c>
      <c r="D11402" s="269">
        <v>12.75</v>
      </c>
    </row>
    <row r="11403" spans="1:4">
      <c r="A11403" s="268">
        <v>9877</v>
      </c>
      <c r="B11403" s="267" t="s">
        <v>11647</v>
      </c>
      <c r="C11403" s="268" t="s">
        <v>1327</v>
      </c>
      <c r="D11403" s="269">
        <v>44.69</v>
      </c>
    </row>
    <row r="11404" spans="1:4">
      <c r="A11404" s="268">
        <v>9878</v>
      </c>
      <c r="B11404" s="267" t="s">
        <v>11648</v>
      </c>
      <c r="C11404" s="268" t="s">
        <v>1327</v>
      </c>
      <c r="D11404" s="269">
        <v>58.21</v>
      </c>
    </row>
    <row r="11405" spans="1:4">
      <c r="A11405" s="268">
        <v>9879</v>
      </c>
      <c r="B11405" s="267" t="s">
        <v>11649</v>
      </c>
      <c r="C11405" s="268" t="s">
        <v>1327</v>
      </c>
      <c r="D11405" s="269">
        <v>138.94</v>
      </c>
    </row>
    <row r="11406" spans="1:4">
      <c r="A11406" s="268">
        <v>42001</v>
      </c>
      <c r="B11406" s="267" t="s">
        <v>11650</v>
      </c>
      <c r="C11406" s="268" t="s">
        <v>1327</v>
      </c>
      <c r="D11406" s="269">
        <v>364.04</v>
      </c>
    </row>
    <row r="11407" spans="1:4">
      <c r="A11407" s="268">
        <v>41998</v>
      </c>
      <c r="B11407" s="267" t="s">
        <v>11651</v>
      </c>
      <c r="C11407" s="268" t="s">
        <v>1327</v>
      </c>
      <c r="D11407" s="269">
        <v>897.13</v>
      </c>
    </row>
    <row r="11408" spans="1:4">
      <c r="A11408" s="268">
        <v>41999</v>
      </c>
      <c r="B11408" s="267" t="s">
        <v>11652</v>
      </c>
      <c r="C11408" s="268" t="s">
        <v>1327</v>
      </c>
      <c r="D11408" s="270">
        <v>1645.68</v>
      </c>
    </row>
    <row r="11409" spans="1:4">
      <c r="A11409" s="268">
        <v>42000</v>
      </c>
      <c r="B11409" s="267" t="s">
        <v>11653</v>
      </c>
      <c r="C11409" s="268" t="s">
        <v>1327</v>
      </c>
      <c r="D11409" s="270">
        <v>2810.3</v>
      </c>
    </row>
    <row r="11410" spans="1:4">
      <c r="A11410" s="268">
        <v>38053</v>
      </c>
      <c r="B11410" s="267" t="s">
        <v>11654</v>
      </c>
      <c r="C11410" s="268" t="s">
        <v>1327</v>
      </c>
      <c r="D11410" s="269">
        <v>11.75</v>
      </c>
    </row>
    <row r="11411" spans="1:4">
      <c r="A11411" s="268">
        <v>38054</v>
      </c>
      <c r="B11411" s="267" t="s">
        <v>11655</v>
      </c>
      <c r="C11411" s="268" t="s">
        <v>1327</v>
      </c>
      <c r="D11411" s="269">
        <v>20.2</v>
      </c>
    </row>
    <row r="11412" spans="1:4">
      <c r="A11412" s="268">
        <v>38052</v>
      </c>
      <c r="B11412" s="267" t="s">
        <v>11656</v>
      </c>
      <c r="C11412" s="268" t="s">
        <v>1327</v>
      </c>
      <c r="D11412" s="269">
        <v>5.69</v>
      </c>
    </row>
    <row r="11413" spans="1:4">
      <c r="A11413" s="268">
        <v>38051</v>
      </c>
      <c r="B11413" s="267" t="s">
        <v>11657</v>
      </c>
      <c r="C11413" s="268" t="s">
        <v>1327</v>
      </c>
      <c r="D11413" s="269">
        <v>3.54</v>
      </c>
    </row>
    <row r="11414" spans="1:4">
      <c r="A11414" s="268">
        <v>38787</v>
      </c>
      <c r="B11414" s="267" t="s">
        <v>11658</v>
      </c>
      <c r="C11414" s="268" t="s">
        <v>1327</v>
      </c>
      <c r="D11414" s="269">
        <v>3.97</v>
      </c>
    </row>
    <row r="11415" spans="1:4">
      <c r="A11415" s="268">
        <v>38825</v>
      </c>
      <c r="B11415" s="267" t="s">
        <v>11659</v>
      </c>
      <c r="C11415" s="268" t="s">
        <v>1327</v>
      </c>
      <c r="D11415" s="269">
        <v>5.2</v>
      </c>
    </row>
    <row r="11416" spans="1:4">
      <c r="A11416" s="268">
        <v>38826</v>
      </c>
      <c r="B11416" s="267" t="s">
        <v>11660</v>
      </c>
      <c r="C11416" s="268" t="s">
        <v>1327</v>
      </c>
      <c r="D11416" s="269">
        <v>7.7</v>
      </c>
    </row>
    <row r="11417" spans="1:4">
      <c r="A11417" s="268">
        <v>38827</v>
      </c>
      <c r="B11417" s="267" t="s">
        <v>11661</v>
      </c>
      <c r="C11417" s="268" t="s">
        <v>1327</v>
      </c>
      <c r="D11417" s="269">
        <v>12.38</v>
      </c>
    </row>
    <row r="11418" spans="1:4">
      <c r="A11418" s="268">
        <v>38830</v>
      </c>
      <c r="B11418" s="267" t="s">
        <v>11662</v>
      </c>
      <c r="C11418" s="268" t="s">
        <v>1327</v>
      </c>
      <c r="D11418" s="269">
        <v>17.34</v>
      </c>
    </row>
    <row r="11419" spans="1:4">
      <c r="A11419" s="268">
        <v>38828</v>
      </c>
      <c r="B11419" s="267" t="s">
        <v>11663</v>
      </c>
      <c r="C11419" s="268" t="s">
        <v>1327</v>
      </c>
      <c r="D11419" s="269">
        <v>7.64</v>
      </c>
    </row>
    <row r="11420" spans="1:4">
      <c r="A11420" s="268">
        <v>38829</v>
      </c>
      <c r="B11420" s="267" t="s">
        <v>11664</v>
      </c>
      <c r="C11420" s="268" t="s">
        <v>1327</v>
      </c>
      <c r="D11420" s="269">
        <v>12.52</v>
      </c>
    </row>
    <row r="11421" spans="1:4">
      <c r="A11421" s="268">
        <v>38831</v>
      </c>
      <c r="B11421" s="267" t="s">
        <v>11665</v>
      </c>
      <c r="C11421" s="268" t="s">
        <v>1327</v>
      </c>
      <c r="D11421" s="269">
        <v>24.18</v>
      </c>
    </row>
    <row r="11422" spans="1:4">
      <c r="A11422" s="268">
        <v>36274</v>
      </c>
      <c r="B11422" s="267" t="s">
        <v>11666</v>
      </c>
      <c r="C11422" s="268" t="s">
        <v>1327</v>
      </c>
      <c r="D11422" s="269">
        <v>4.5599999999999996</v>
      </c>
    </row>
    <row r="11423" spans="1:4">
      <c r="A11423" s="268">
        <v>36278</v>
      </c>
      <c r="B11423" s="267" t="s">
        <v>11667</v>
      </c>
      <c r="C11423" s="268" t="s">
        <v>1327</v>
      </c>
      <c r="D11423" s="269">
        <v>6.18</v>
      </c>
    </row>
    <row r="11424" spans="1:4">
      <c r="A11424" s="268">
        <v>38977</v>
      </c>
      <c r="B11424" s="267" t="s">
        <v>11668</v>
      </c>
      <c r="C11424" s="268" t="s">
        <v>1327</v>
      </c>
      <c r="D11424" s="269">
        <v>94.13</v>
      </c>
    </row>
    <row r="11425" spans="1:4">
      <c r="A11425" s="268">
        <v>38971</v>
      </c>
      <c r="B11425" s="267" t="s">
        <v>11669</v>
      </c>
      <c r="C11425" s="268" t="s">
        <v>1327</v>
      </c>
      <c r="D11425" s="269">
        <v>7.75</v>
      </c>
    </row>
    <row r="11426" spans="1:4">
      <c r="A11426" s="268">
        <v>38972</v>
      </c>
      <c r="B11426" s="267" t="s">
        <v>11670</v>
      </c>
      <c r="C11426" s="268" t="s">
        <v>1327</v>
      </c>
      <c r="D11426" s="269">
        <v>11.81</v>
      </c>
    </row>
    <row r="11427" spans="1:4">
      <c r="A11427" s="268">
        <v>38973</v>
      </c>
      <c r="B11427" s="267" t="s">
        <v>11671</v>
      </c>
      <c r="C11427" s="268" t="s">
        <v>1327</v>
      </c>
      <c r="D11427" s="269">
        <v>15.62</v>
      </c>
    </row>
    <row r="11428" spans="1:4">
      <c r="A11428" s="268">
        <v>38974</v>
      </c>
      <c r="B11428" s="267" t="s">
        <v>11672</v>
      </c>
      <c r="C11428" s="268" t="s">
        <v>1327</v>
      </c>
      <c r="D11428" s="269">
        <v>22.78</v>
      </c>
    </row>
    <row r="11429" spans="1:4">
      <c r="A11429" s="268">
        <v>38975</v>
      </c>
      <c r="B11429" s="267" t="s">
        <v>11673</v>
      </c>
      <c r="C11429" s="268" t="s">
        <v>1327</v>
      </c>
      <c r="D11429" s="269">
        <v>37.97</v>
      </c>
    </row>
    <row r="11430" spans="1:4">
      <c r="A11430" s="268">
        <v>38976</v>
      </c>
      <c r="B11430" s="267" t="s">
        <v>11674</v>
      </c>
      <c r="C11430" s="268" t="s">
        <v>1327</v>
      </c>
      <c r="D11430" s="269">
        <v>53.25</v>
      </c>
    </row>
    <row r="11431" spans="1:4">
      <c r="A11431" s="268">
        <v>38986</v>
      </c>
      <c r="B11431" s="267" t="s">
        <v>11675</v>
      </c>
      <c r="C11431" s="268" t="s">
        <v>1327</v>
      </c>
      <c r="D11431" s="269">
        <v>107.16</v>
      </c>
    </row>
    <row r="11432" spans="1:4">
      <c r="A11432" s="268">
        <v>38978</v>
      </c>
      <c r="B11432" s="267" t="s">
        <v>11676</v>
      </c>
      <c r="C11432" s="268" t="s">
        <v>1327</v>
      </c>
      <c r="D11432" s="269">
        <v>4.5599999999999996</v>
      </c>
    </row>
    <row r="11433" spans="1:4">
      <c r="A11433" s="268">
        <v>38979</v>
      </c>
      <c r="B11433" s="267" t="s">
        <v>11677</v>
      </c>
      <c r="C11433" s="268" t="s">
        <v>1327</v>
      </c>
      <c r="D11433" s="269">
        <v>6.18</v>
      </c>
    </row>
    <row r="11434" spans="1:4">
      <c r="A11434" s="268">
        <v>38980</v>
      </c>
      <c r="B11434" s="267" t="s">
        <v>11678</v>
      </c>
      <c r="C11434" s="268" t="s">
        <v>1327</v>
      </c>
      <c r="D11434" s="269">
        <v>10.34</v>
      </c>
    </row>
    <row r="11435" spans="1:4">
      <c r="A11435" s="268">
        <v>38981</v>
      </c>
      <c r="B11435" s="267" t="s">
        <v>11679</v>
      </c>
      <c r="C11435" s="268" t="s">
        <v>1327</v>
      </c>
      <c r="D11435" s="269">
        <v>14.32</v>
      </c>
    </row>
    <row r="11436" spans="1:4">
      <c r="A11436" s="268">
        <v>38982</v>
      </c>
      <c r="B11436" s="267" t="s">
        <v>11680</v>
      </c>
      <c r="C11436" s="268" t="s">
        <v>1327</v>
      </c>
      <c r="D11436" s="269">
        <v>20.84</v>
      </c>
    </row>
    <row r="11437" spans="1:4">
      <c r="A11437" s="268">
        <v>38983</v>
      </c>
      <c r="B11437" s="267" t="s">
        <v>11681</v>
      </c>
      <c r="C11437" s="268" t="s">
        <v>1327</v>
      </c>
      <c r="D11437" s="269">
        <v>27.62</v>
      </c>
    </row>
    <row r="11438" spans="1:4">
      <c r="A11438" s="268">
        <v>38984</v>
      </c>
      <c r="B11438" s="267" t="s">
        <v>11682</v>
      </c>
      <c r="C11438" s="268" t="s">
        <v>1327</v>
      </c>
      <c r="D11438" s="269">
        <v>53.28</v>
      </c>
    </row>
    <row r="11439" spans="1:4">
      <c r="A11439" s="268">
        <v>38985</v>
      </c>
      <c r="B11439" s="267" t="s">
        <v>11683</v>
      </c>
      <c r="C11439" s="268" t="s">
        <v>1327</v>
      </c>
      <c r="D11439" s="269">
        <v>78.88</v>
      </c>
    </row>
    <row r="11440" spans="1:4">
      <c r="A11440" s="268">
        <v>9836</v>
      </c>
      <c r="B11440" s="267" t="s">
        <v>11684</v>
      </c>
      <c r="C11440" s="268" t="s">
        <v>1327</v>
      </c>
      <c r="D11440" s="269">
        <v>8.32</v>
      </c>
    </row>
    <row r="11441" spans="1:4">
      <c r="A11441" s="268">
        <v>20065</v>
      </c>
      <c r="B11441" s="267" t="s">
        <v>11685</v>
      </c>
      <c r="C11441" s="268" t="s">
        <v>1327</v>
      </c>
      <c r="D11441" s="269">
        <v>21.28</v>
      </c>
    </row>
    <row r="11442" spans="1:4">
      <c r="A11442" s="268">
        <v>9835</v>
      </c>
      <c r="B11442" s="267" t="s">
        <v>11686</v>
      </c>
      <c r="C11442" s="268" t="s">
        <v>1327</v>
      </c>
      <c r="D11442" s="269">
        <v>3</v>
      </c>
    </row>
    <row r="11443" spans="1:4">
      <c r="A11443" s="268">
        <v>38032</v>
      </c>
      <c r="B11443" s="267" t="s">
        <v>11687</v>
      </c>
      <c r="C11443" s="268" t="s">
        <v>1327</v>
      </c>
      <c r="D11443" s="269">
        <v>32.299999999999997</v>
      </c>
    </row>
    <row r="11444" spans="1:4">
      <c r="A11444" s="268">
        <v>38033</v>
      </c>
      <c r="B11444" s="267" t="s">
        <v>11688</v>
      </c>
      <c r="C11444" s="268" t="s">
        <v>1327</v>
      </c>
      <c r="D11444" s="269">
        <v>52.86</v>
      </c>
    </row>
    <row r="11445" spans="1:4">
      <c r="A11445" s="268">
        <v>38034</v>
      </c>
      <c r="B11445" s="267" t="s">
        <v>11689</v>
      </c>
      <c r="C11445" s="268" t="s">
        <v>1327</v>
      </c>
      <c r="D11445" s="269">
        <v>87.44</v>
      </c>
    </row>
    <row r="11446" spans="1:4">
      <c r="A11446" s="268">
        <v>38035</v>
      </c>
      <c r="B11446" s="267" t="s">
        <v>11690</v>
      </c>
      <c r="C11446" s="268" t="s">
        <v>1327</v>
      </c>
      <c r="D11446" s="269">
        <v>121.85</v>
      </c>
    </row>
    <row r="11447" spans="1:4">
      <c r="A11447" s="268">
        <v>38036</v>
      </c>
      <c r="B11447" s="267" t="s">
        <v>11691</v>
      </c>
      <c r="C11447" s="268" t="s">
        <v>1327</v>
      </c>
      <c r="D11447" s="269">
        <v>171.94</v>
      </c>
    </row>
    <row r="11448" spans="1:4">
      <c r="A11448" s="268">
        <v>38037</v>
      </c>
      <c r="B11448" s="267" t="s">
        <v>11692</v>
      </c>
      <c r="C11448" s="268" t="s">
        <v>1327</v>
      </c>
      <c r="D11448" s="269">
        <v>199.36</v>
      </c>
    </row>
    <row r="11449" spans="1:4">
      <c r="A11449" s="268">
        <v>9850</v>
      </c>
      <c r="B11449" s="267" t="s">
        <v>11693</v>
      </c>
      <c r="C11449" s="268" t="s">
        <v>1327</v>
      </c>
      <c r="D11449" s="269">
        <v>98</v>
      </c>
    </row>
    <row r="11450" spans="1:4">
      <c r="A11450" s="268">
        <v>9853</v>
      </c>
      <c r="B11450" s="267" t="s">
        <v>11694</v>
      </c>
      <c r="C11450" s="268" t="s">
        <v>1327</v>
      </c>
      <c r="D11450" s="269">
        <v>174.27</v>
      </c>
    </row>
    <row r="11451" spans="1:4">
      <c r="A11451" s="268">
        <v>9854</v>
      </c>
      <c r="B11451" s="267" t="s">
        <v>11695</v>
      </c>
      <c r="C11451" s="268" t="s">
        <v>1327</v>
      </c>
      <c r="D11451" s="269">
        <v>76.36</v>
      </c>
    </row>
    <row r="11452" spans="1:4">
      <c r="A11452" s="268">
        <v>9851</v>
      </c>
      <c r="B11452" s="267" t="s">
        <v>11696</v>
      </c>
      <c r="C11452" s="268" t="s">
        <v>1327</v>
      </c>
      <c r="D11452" s="269">
        <v>132.4</v>
      </c>
    </row>
    <row r="11453" spans="1:4">
      <c r="A11453" s="268">
        <v>9855</v>
      </c>
      <c r="B11453" s="267" t="s">
        <v>11697</v>
      </c>
      <c r="C11453" s="268" t="s">
        <v>1327</v>
      </c>
      <c r="D11453" s="269">
        <v>221.46</v>
      </c>
    </row>
    <row r="11454" spans="1:4">
      <c r="A11454" s="268">
        <v>9825</v>
      </c>
      <c r="B11454" s="267" t="s">
        <v>11698</v>
      </c>
      <c r="C11454" s="268" t="s">
        <v>1327</v>
      </c>
      <c r="D11454" s="269">
        <v>37.229999999999997</v>
      </c>
    </row>
    <row r="11455" spans="1:4">
      <c r="A11455" s="268">
        <v>9828</v>
      </c>
      <c r="B11455" s="267" t="s">
        <v>11699</v>
      </c>
      <c r="C11455" s="268" t="s">
        <v>1327</v>
      </c>
      <c r="D11455" s="269">
        <v>100.2</v>
      </c>
    </row>
    <row r="11456" spans="1:4">
      <c r="A11456" s="268">
        <v>9829</v>
      </c>
      <c r="B11456" s="267" t="s">
        <v>11700</v>
      </c>
      <c r="C11456" s="268" t="s">
        <v>1327</v>
      </c>
      <c r="D11456" s="269">
        <v>169.81</v>
      </c>
    </row>
    <row r="11457" spans="1:4">
      <c r="A11457" s="268">
        <v>9826</v>
      </c>
      <c r="B11457" s="267" t="s">
        <v>11701</v>
      </c>
      <c r="C11457" s="268" t="s">
        <v>1327</v>
      </c>
      <c r="D11457" s="269">
        <v>258.51</v>
      </c>
    </row>
    <row r="11458" spans="1:4">
      <c r="A11458" s="268">
        <v>9827</v>
      </c>
      <c r="B11458" s="267" t="s">
        <v>11702</v>
      </c>
      <c r="C11458" s="268" t="s">
        <v>1327</v>
      </c>
      <c r="D11458" s="269">
        <v>367.09</v>
      </c>
    </row>
    <row r="11459" spans="1:4">
      <c r="A11459" s="268">
        <v>36374</v>
      </c>
      <c r="B11459" s="267" t="s">
        <v>11703</v>
      </c>
      <c r="C11459" s="268" t="s">
        <v>1327</v>
      </c>
      <c r="D11459" s="269">
        <v>44.62</v>
      </c>
    </row>
    <row r="11460" spans="1:4">
      <c r="A11460" s="268">
        <v>36084</v>
      </c>
      <c r="B11460" s="267" t="s">
        <v>11704</v>
      </c>
      <c r="C11460" s="268" t="s">
        <v>1327</v>
      </c>
      <c r="D11460" s="269">
        <v>13.22</v>
      </c>
    </row>
    <row r="11461" spans="1:4">
      <c r="A11461" s="268">
        <v>36373</v>
      </c>
      <c r="B11461" s="267" t="s">
        <v>11705</v>
      </c>
      <c r="C11461" s="268" t="s">
        <v>1327</v>
      </c>
      <c r="D11461" s="269">
        <v>27.45</v>
      </c>
    </row>
    <row r="11462" spans="1:4">
      <c r="A11462" s="268">
        <v>36377</v>
      </c>
      <c r="B11462" s="267" t="s">
        <v>11706</v>
      </c>
      <c r="C11462" s="268" t="s">
        <v>1327</v>
      </c>
      <c r="D11462" s="269">
        <v>53.53</v>
      </c>
    </row>
    <row r="11463" spans="1:4">
      <c r="A11463" s="268">
        <v>36375</v>
      </c>
      <c r="B11463" s="267" t="s">
        <v>11707</v>
      </c>
      <c r="C11463" s="268" t="s">
        <v>1327</v>
      </c>
      <c r="D11463" s="269">
        <v>16.309999999999999</v>
      </c>
    </row>
    <row r="11464" spans="1:4">
      <c r="A11464" s="268">
        <v>36376</v>
      </c>
      <c r="B11464" s="267" t="s">
        <v>11708</v>
      </c>
      <c r="C11464" s="268" t="s">
        <v>1327</v>
      </c>
      <c r="D11464" s="269">
        <v>32.04</v>
      </c>
    </row>
    <row r="11465" spans="1:4">
      <c r="A11465" s="268">
        <v>36380</v>
      </c>
      <c r="B11465" s="267" t="s">
        <v>11709</v>
      </c>
      <c r="C11465" s="268" t="s">
        <v>1327</v>
      </c>
      <c r="D11465" s="269">
        <v>66.930000000000007</v>
      </c>
    </row>
    <row r="11466" spans="1:4">
      <c r="A11466" s="268">
        <v>36378</v>
      </c>
      <c r="B11466" s="267" t="s">
        <v>11710</v>
      </c>
      <c r="C11466" s="268" t="s">
        <v>1327</v>
      </c>
      <c r="D11466" s="269">
        <v>20.05</v>
      </c>
    </row>
    <row r="11467" spans="1:4">
      <c r="A11467" s="268">
        <v>36379</v>
      </c>
      <c r="B11467" s="267" t="s">
        <v>11711</v>
      </c>
      <c r="C11467" s="268" t="s">
        <v>1327</v>
      </c>
      <c r="D11467" s="269">
        <v>40.43</v>
      </c>
    </row>
    <row r="11468" spans="1:4">
      <c r="A11468" s="268">
        <v>9859</v>
      </c>
      <c r="B11468" s="267" t="s">
        <v>11712</v>
      </c>
      <c r="C11468" s="268" t="s">
        <v>1327</v>
      </c>
      <c r="D11468" s="269">
        <v>6.25</v>
      </c>
    </row>
    <row r="11469" spans="1:4">
      <c r="A11469" s="268">
        <v>9838</v>
      </c>
      <c r="B11469" s="267" t="s">
        <v>11713</v>
      </c>
      <c r="C11469" s="268" t="s">
        <v>1327</v>
      </c>
      <c r="D11469" s="269">
        <v>5.0999999999999996</v>
      </c>
    </row>
    <row r="11470" spans="1:4">
      <c r="A11470" s="268">
        <v>9837</v>
      </c>
      <c r="B11470" s="267" t="s">
        <v>11714</v>
      </c>
      <c r="C11470" s="268" t="s">
        <v>1327</v>
      </c>
      <c r="D11470" s="269">
        <v>7.37</v>
      </c>
    </row>
    <row r="11471" spans="1:4">
      <c r="A11471" s="268">
        <v>9833</v>
      </c>
      <c r="B11471" s="267" t="s">
        <v>11715</v>
      </c>
      <c r="C11471" s="268" t="s">
        <v>1327</v>
      </c>
      <c r="D11471" s="269">
        <v>10.63</v>
      </c>
    </row>
    <row r="11472" spans="1:4">
      <c r="A11472" s="268">
        <v>9830</v>
      </c>
      <c r="B11472" s="267" t="s">
        <v>11716</v>
      </c>
      <c r="C11472" s="268" t="s">
        <v>1327</v>
      </c>
      <c r="D11472" s="269">
        <v>5.69</v>
      </c>
    </row>
    <row r="11473" spans="1:4">
      <c r="A11473" s="268">
        <v>9834</v>
      </c>
      <c r="B11473" s="267" t="s">
        <v>11717</v>
      </c>
      <c r="C11473" s="268" t="s">
        <v>1327</v>
      </c>
      <c r="D11473" s="269">
        <v>29.59</v>
      </c>
    </row>
    <row r="11474" spans="1:4">
      <c r="A11474" s="268">
        <v>9863</v>
      </c>
      <c r="B11474" s="267" t="s">
        <v>11718</v>
      </c>
      <c r="C11474" s="268" t="s">
        <v>1327</v>
      </c>
      <c r="D11474" s="269">
        <v>45.13</v>
      </c>
    </row>
    <row r="11475" spans="1:4">
      <c r="A11475" s="268">
        <v>9860</v>
      </c>
      <c r="B11475" s="267" t="s">
        <v>11719</v>
      </c>
      <c r="C11475" s="268" t="s">
        <v>1327</v>
      </c>
      <c r="D11475" s="269">
        <v>28.98</v>
      </c>
    </row>
    <row r="11476" spans="1:4">
      <c r="A11476" s="268">
        <v>9862</v>
      </c>
      <c r="B11476" s="267" t="s">
        <v>11720</v>
      </c>
      <c r="C11476" s="268" t="s">
        <v>1327</v>
      </c>
      <c r="D11476" s="269">
        <v>20.440000000000001</v>
      </c>
    </row>
    <row r="11477" spans="1:4">
      <c r="A11477" s="268">
        <v>9861</v>
      </c>
      <c r="B11477" s="267" t="s">
        <v>11721</v>
      </c>
      <c r="C11477" s="268" t="s">
        <v>1327</v>
      </c>
      <c r="D11477" s="269">
        <v>16.43</v>
      </c>
    </row>
    <row r="11478" spans="1:4">
      <c r="A11478" s="268">
        <v>9856</v>
      </c>
      <c r="B11478" s="267" t="s">
        <v>11722</v>
      </c>
      <c r="C11478" s="268" t="s">
        <v>1327</v>
      </c>
      <c r="D11478" s="269">
        <v>4.41</v>
      </c>
    </row>
    <row r="11479" spans="1:4">
      <c r="A11479" s="268">
        <v>9866</v>
      </c>
      <c r="B11479" s="267" t="s">
        <v>11723</v>
      </c>
      <c r="C11479" s="268" t="s">
        <v>1327</v>
      </c>
      <c r="D11479" s="269">
        <v>12.13</v>
      </c>
    </row>
    <row r="11480" spans="1:4">
      <c r="A11480" s="268">
        <v>9857</v>
      </c>
      <c r="B11480" s="267" t="s">
        <v>11724</v>
      </c>
      <c r="C11480" s="268" t="s">
        <v>1327</v>
      </c>
      <c r="D11480" s="269">
        <v>58.37</v>
      </c>
    </row>
    <row r="11481" spans="1:4">
      <c r="A11481" s="268">
        <v>9864</v>
      </c>
      <c r="B11481" s="267" t="s">
        <v>11725</v>
      </c>
      <c r="C11481" s="268" t="s">
        <v>1327</v>
      </c>
      <c r="D11481" s="269">
        <v>70.47</v>
      </c>
    </row>
    <row r="11482" spans="1:4">
      <c r="A11482" s="268">
        <v>9865</v>
      </c>
      <c r="B11482" s="267" t="s">
        <v>11726</v>
      </c>
      <c r="C11482" s="268" t="s">
        <v>1327</v>
      </c>
      <c r="D11482" s="269">
        <v>101.35</v>
      </c>
    </row>
    <row r="11483" spans="1:4">
      <c r="A11483" s="268">
        <v>9858</v>
      </c>
      <c r="B11483" s="267" t="s">
        <v>11727</v>
      </c>
      <c r="C11483" s="268" t="s">
        <v>1327</v>
      </c>
      <c r="D11483" s="269">
        <v>106.25</v>
      </c>
    </row>
    <row r="11484" spans="1:4">
      <c r="A11484" s="268">
        <v>9841</v>
      </c>
      <c r="B11484" s="267" t="s">
        <v>11728</v>
      </c>
      <c r="C11484" s="268" t="s">
        <v>1327</v>
      </c>
      <c r="D11484" s="269">
        <v>20.53</v>
      </c>
    </row>
    <row r="11485" spans="1:4">
      <c r="A11485" s="268">
        <v>9840</v>
      </c>
      <c r="B11485" s="267" t="s">
        <v>11729</v>
      </c>
      <c r="C11485" s="268" t="s">
        <v>1327</v>
      </c>
      <c r="D11485" s="269">
        <v>41.73</v>
      </c>
    </row>
    <row r="11486" spans="1:4">
      <c r="A11486" s="268">
        <v>20067</v>
      </c>
      <c r="B11486" s="267" t="s">
        <v>11730</v>
      </c>
      <c r="C11486" s="268" t="s">
        <v>1327</v>
      </c>
      <c r="D11486" s="269">
        <v>7.17</v>
      </c>
    </row>
    <row r="11487" spans="1:4">
      <c r="A11487" s="268">
        <v>20068</v>
      </c>
      <c r="B11487" s="267" t="s">
        <v>11731</v>
      </c>
      <c r="C11487" s="268" t="s">
        <v>1327</v>
      </c>
      <c r="D11487" s="269">
        <v>8.94</v>
      </c>
    </row>
    <row r="11488" spans="1:4">
      <c r="A11488" s="268">
        <v>9839</v>
      </c>
      <c r="B11488" s="267" t="s">
        <v>11732</v>
      </c>
      <c r="C11488" s="268" t="s">
        <v>1327</v>
      </c>
      <c r="D11488" s="269">
        <v>11.72</v>
      </c>
    </row>
    <row r="11489" spans="1:4">
      <c r="A11489" s="268">
        <v>9870</v>
      </c>
      <c r="B11489" s="267" t="s">
        <v>11733</v>
      </c>
      <c r="C11489" s="268" t="s">
        <v>1327</v>
      </c>
      <c r="D11489" s="269">
        <v>49.22</v>
      </c>
    </row>
    <row r="11490" spans="1:4">
      <c r="A11490" s="268">
        <v>9867</v>
      </c>
      <c r="B11490" s="267" t="s">
        <v>11734</v>
      </c>
      <c r="C11490" s="268" t="s">
        <v>1327</v>
      </c>
      <c r="D11490" s="269">
        <v>1.81</v>
      </c>
    </row>
    <row r="11491" spans="1:4">
      <c r="A11491" s="268">
        <v>9868</v>
      </c>
      <c r="B11491" s="267" t="s">
        <v>11735</v>
      </c>
      <c r="C11491" s="268" t="s">
        <v>1327</v>
      </c>
      <c r="D11491" s="269">
        <v>2.3199999999999998</v>
      </c>
    </row>
    <row r="11492" spans="1:4">
      <c r="A11492" s="268">
        <v>9869</v>
      </c>
      <c r="B11492" s="267" t="s">
        <v>11736</v>
      </c>
      <c r="C11492" s="268" t="s">
        <v>1327</v>
      </c>
      <c r="D11492" s="269">
        <v>5.21</v>
      </c>
    </row>
    <row r="11493" spans="1:4">
      <c r="A11493" s="268">
        <v>9874</v>
      </c>
      <c r="B11493" s="267" t="s">
        <v>11737</v>
      </c>
      <c r="C11493" s="268" t="s">
        <v>1327</v>
      </c>
      <c r="D11493" s="269">
        <v>7.58</v>
      </c>
    </row>
    <row r="11494" spans="1:4">
      <c r="A11494" s="268">
        <v>9875</v>
      </c>
      <c r="B11494" s="267" t="s">
        <v>11738</v>
      </c>
      <c r="C11494" s="268" t="s">
        <v>1327</v>
      </c>
      <c r="D11494" s="269">
        <v>8.69</v>
      </c>
    </row>
    <row r="11495" spans="1:4">
      <c r="A11495" s="268">
        <v>9873</v>
      </c>
      <c r="B11495" s="267" t="s">
        <v>11739</v>
      </c>
      <c r="C11495" s="268" t="s">
        <v>1327</v>
      </c>
      <c r="D11495" s="269">
        <v>14.65</v>
      </c>
    </row>
    <row r="11496" spans="1:4">
      <c r="A11496" s="268">
        <v>9871</v>
      </c>
      <c r="B11496" s="267" t="s">
        <v>11740</v>
      </c>
      <c r="C11496" s="268" t="s">
        <v>1327</v>
      </c>
      <c r="D11496" s="269">
        <v>24.55</v>
      </c>
    </row>
    <row r="11497" spans="1:4">
      <c r="A11497" s="268">
        <v>9872</v>
      </c>
      <c r="B11497" s="267" t="s">
        <v>11741</v>
      </c>
      <c r="C11497" s="268" t="s">
        <v>1327</v>
      </c>
      <c r="D11497" s="269">
        <v>30.68</v>
      </c>
    </row>
    <row r="11498" spans="1:4">
      <c r="A11498" s="268">
        <v>7667</v>
      </c>
      <c r="B11498" s="267" t="s">
        <v>11742</v>
      </c>
      <c r="C11498" s="268" t="s">
        <v>1327</v>
      </c>
      <c r="D11498" s="270">
        <v>1538.74</v>
      </c>
    </row>
    <row r="11499" spans="1:4">
      <c r="A11499" s="268">
        <v>7660</v>
      </c>
      <c r="B11499" s="267" t="s">
        <v>11743</v>
      </c>
      <c r="C11499" s="268" t="s">
        <v>1327</v>
      </c>
      <c r="D11499" s="270">
        <v>1961.53</v>
      </c>
    </row>
    <row r="11500" spans="1:4">
      <c r="A11500" s="268">
        <v>7676</v>
      </c>
      <c r="B11500" s="267" t="s">
        <v>11744</v>
      </c>
      <c r="C11500" s="268" t="s">
        <v>1327</v>
      </c>
      <c r="D11500" s="270">
        <v>1983.94</v>
      </c>
    </row>
    <row r="11501" spans="1:4">
      <c r="A11501" s="268">
        <v>12426</v>
      </c>
      <c r="B11501" s="267" t="s">
        <v>11745</v>
      </c>
      <c r="C11501" s="268" t="s">
        <v>1323</v>
      </c>
      <c r="D11501" s="269">
        <v>20.88</v>
      </c>
    </row>
    <row r="11502" spans="1:4">
      <c r="A11502" s="268">
        <v>12425</v>
      </c>
      <c r="B11502" s="267" t="s">
        <v>11746</v>
      </c>
      <c r="C11502" s="268" t="s">
        <v>1323</v>
      </c>
      <c r="D11502" s="269">
        <v>28.68</v>
      </c>
    </row>
    <row r="11503" spans="1:4">
      <c r="A11503" s="268">
        <v>12427</v>
      </c>
      <c r="B11503" s="267" t="s">
        <v>11747</v>
      </c>
      <c r="C11503" s="268" t="s">
        <v>1323</v>
      </c>
      <c r="D11503" s="269">
        <v>119.06</v>
      </c>
    </row>
    <row r="11504" spans="1:4">
      <c r="A11504" s="268">
        <v>12428</v>
      </c>
      <c r="B11504" s="267" t="s">
        <v>11748</v>
      </c>
      <c r="C11504" s="268" t="s">
        <v>1323</v>
      </c>
      <c r="D11504" s="269">
        <v>76.42</v>
      </c>
    </row>
    <row r="11505" spans="1:4">
      <c r="A11505" s="268">
        <v>12430</v>
      </c>
      <c r="B11505" s="267" t="s">
        <v>11749</v>
      </c>
      <c r="C11505" s="268" t="s">
        <v>1323</v>
      </c>
      <c r="D11505" s="269">
        <v>25.59</v>
      </c>
    </row>
    <row r="11506" spans="1:4">
      <c r="A11506" s="268">
        <v>12429</v>
      </c>
      <c r="B11506" s="267" t="s">
        <v>11750</v>
      </c>
      <c r="C11506" s="268" t="s">
        <v>1323</v>
      </c>
      <c r="D11506" s="269">
        <v>192.52</v>
      </c>
    </row>
    <row r="11507" spans="1:4">
      <c r="A11507" s="268">
        <v>12431</v>
      </c>
      <c r="B11507" s="267" t="s">
        <v>11751</v>
      </c>
      <c r="C11507" s="268" t="s">
        <v>1323</v>
      </c>
      <c r="D11507" s="269">
        <v>327.64</v>
      </c>
    </row>
    <row r="11508" spans="1:4">
      <c r="A11508" s="268">
        <v>12432</v>
      </c>
      <c r="B11508" s="267" t="s">
        <v>11752</v>
      </c>
      <c r="C11508" s="268" t="s">
        <v>1323</v>
      </c>
      <c r="D11508" s="269">
        <v>67.38</v>
      </c>
    </row>
    <row r="11509" spans="1:4">
      <c r="A11509" s="268">
        <v>12434</v>
      </c>
      <c r="B11509" s="267" t="s">
        <v>11753</v>
      </c>
      <c r="C11509" s="268" t="s">
        <v>1323</v>
      </c>
      <c r="D11509" s="269">
        <v>21.96</v>
      </c>
    </row>
    <row r="11510" spans="1:4">
      <c r="A11510" s="268">
        <v>12433</v>
      </c>
      <c r="B11510" s="267" t="s">
        <v>11754</v>
      </c>
      <c r="C11510" s="268" t="s">
        <v>1323</v>
      </c>
      <c r="D11510" s="269">
        <v>42.89</v>
      </c>
    </row>
    <row r="11511" spans="1:4">
      <c r="A11511" s="268">
        <v>12435</v>
      </c>
      <c r="B11511" s="267" t="s">
        <v>11755</v>
      </c>
      <c r="C11511" s="268" t="s">
        <v>1323</v>
      </c>
      <c r="D11511" s="269">
        <v>132.76</v>
      </c>
    </row>
    <row r="11512" spans="1:4">
      <c r="A11512" s="268">
        <v>12437</v>
      </c>
      <c r="B11512" s="267" t="s">
        <v>11756</v>
      </c>
      <c r="C11512" s="268" t="s">
        <v>1323</v>
      </c>
      <c r="D11512" s="269">
        <v>107.22</v>
      </c>
    </row>
    <row r="11513" spans="1:4">
      <c r="A11513" s="268">
        <v>12439</v>
      </c>
      <c r="B11513" s="267" t="s">
        <v>11757</v>
      </c>
      <c r="C11513" s="268" t="s">
        <v>1323</v>
      </c>
      <c r="D11513" s="269">
        <v>34.409999999999997</v>
      </c>
    </row>
    <row r="11514" spans="1:4">
      <c r="A11514" s="268">
        <v>12438</v>
      </c>
      <c r="B11514" s="267" t="s">
        <v>11758</v>
      </c>
      <c r="C11514" s="268" t="s">
        <v>1323</v>
      </c>
      <c r="D11514" s="269">
        <v>194.03</v>
      </c>
    </row>
    <row r="11515" spans="1:4">
      <c r="A11515" s="268">
        <v>12436</v>
      </c>
      <c r="B11515" s="267" t="s">
        <v>11759</v>
      </c>
      <c r="C11515" s="268" t="s">
        <v>1323</v>
      </c>
      <c r="D11515" s="269">
        <v>245.11</v>
      </c>
    </row>
    <row r="11516" spans="1:4">
      <c r="A11516" s="268">
        <v>36357</v>
      </c>
      <c r="B11516" s="267" t="s">
        <v>11760</v>
      </c>
      <c r="C11516" s="268" t="s">
        <v>1323</v>
      </c>
      <c r="D11516" s="269">
        <v>81.12</v>
      </c>
    </row>
    <row r="11517" spans="1:4">
      <c r="A11517" s="268">
        <v>12424</v>
      </c>
      <c r="B11517" s="267" t="s">
        <v>11761</v>
      </c>
      <c r="C11517" s="268" t="s">
        <v>1323</v>
      </c>
      <c r="D11517" s="269">
        <v>44.16</v>
      </c>
    </row>
    <row r="11518" spans="1:4">
      <c r="A11518" s="268">
        <v>12440</v>
      </c>
      <c r="B11518" s="267" t="s">
        <v>11762</v>
      </c>
      <c r="C11518" s="268" t="s">
        <v>1323</v>
      </c>
      <c r="D11518" s="269">
        <v>42.69</v>
      </c>
    </row>
    <row r="11519" spans="1:4">
      <c r="A11519" s="268">
        <v>9884</v>
      </c>
      <c r="B11519" s="267" t="s">
        <v>11763</v>
      </c>
      <c r="C11519" s="268" t="s">
        <v>1323</v>
      </c>
      <c r="D11519" s="269">
        <v>31.84</v>
      </c>
    </row>
    <row r="11520" spans="1:4">
      <c r="A11520" s="268">
        <v>9888</v>
      </c>
      <c r="B11520" s="267" t="s">
        <v>11764</v>
      </c>
      <c r="C11520" s="268" t="s">
        <v>1323</v>
      </c>
      <c r="D11520" s="269">
        <v>25.58</v>
      </c>
    </row>
    <row r="11521" spans="1:4">
      <c r="A11521" s="268">
        <v>9883</v>
      </c>
      <c r="B11521" s="267" t="s">
        <v>11765</v>
      </c>
      <c r="C11521" s="268" t="s">
        <v>1323</v>
      </c>
      <c r="D11521" s="269">
        <v>11.16</v>
      </c>
    </row>
    <row r="11522" spans="1:4">
      <c r="A11522" s="268">
        <v>9886</v>
      </c>
      <c r="B11522" s="267" t="s">
        <v>11766</v>
      </c>
      <c r="C11522" s="268" t="s">
        <v>1323</v>
      </c>
      <c r="D11522" s="269">
        <v>15.29</v>
      </c>
    </row>
    <row r="11523" spans="1:4">
      <c r="A11523" s="268">
        <v>9889</v>
      </c>
      <c r="B11523" s="267" t="s">
        <v>11767</v>
      </c>
      <c r="C11523" s="268" t="s">
        <v>1323</v>
      </c>
      <c r="D11523" s="269">
        <v>77.47</v>
      </c>
    </row>
    <row r="11524" spans="1:4">
      <c r="A11524" s="268">
        <v>9887</v>
      </c>
      <c r="B11524" s="267" t="s">
        <v>11768</v>
      </c>
      <c r="C11524" s="268" t="s">
        <v>1323</v>
      </c>
      <c r="D11524" s="269">
        <v>46.82</v>
      </c>
    </row>
    <row r="11525" spans="1:4">
      <c r="A11525" s="268">
        <v>9885</v>
      </c>
      <c r="B11525" s="267" t="s">
        <v>11769</v>
      </c>
      <c r="C11525" s="268" t="s">
        <v>1323</v>
      </c>
      <c r="D11525" s="269">
        <v>14.78</v>
      </c>
    </row>
    <row r="11526" spans="1:4">
      <c r="A11526" s="268">
        <v>9890</v>
      </c>
      <c r="B11526" s="267" t="s">
        <v>11770</v>
      </c>
      <c r="C11526" s="268" t="s">
        <v>1323</v>
      </c>
      <c r="D11526" s="269">
        <v>120.02</v>
      </c>
    </row>
    <row r="11527" spans="1:4">
      <c r="A11527" s="268">
        <v>9891</v>
      </c>
      <c r="B11527" s="267" t="s">
        <v>11771</v>
      </c>
      <c r="C11527" s="268" t="s">
        <v>1323</v>
      </c>
      <c r="D11527" s="269">
        <v>168.49</v>
      </c>
    </row>
    <row r="11528" spans="1:4">
      <c r="A11528" s="268">
        <v>39292</v>
      </c>
      <c r="B11528" s="267" t="s">
        <v>11772</v>
      </c>
      <c r="C11528" s="268" t="s">
        <v>1323</v>
      </c>
      <c r="D11528" s="269">
        <v>6.78</v>
      </c>
    </row>
    <row r="11529" spans="1:4">
      <c r="A11529" s="268">
        <v>39293</v>
      </c>
      <c r="B11529" s="267" t="s">
        <v>11773</v>
      </c>
      <c r="C11529" s="268" t="s">
        <v>1323</v>
      </c>
      <c r="D11529" s="269">
        <v>10.94</v>
      </c>
    </row>
    <row r="11530" spans="1:4">
      <c r="A11530" s="268">
        <v>39294</v>
      </c>
      <c r="B11530" s="267" t="s">
        <v>11774</v>
      </c>
      <c r="C11530" s="268" t="s">
        <v>1323</v>
      </c>
      <c r="D11530" s="269">
        <v>10.94</v>
      </c>
    </row>
    <row r="11531" spans="1:4">
      <c r="A11531" s="268">
        <v>39295</v>
      </c>
      <c r="B11531" s="267" t="s">
        <v>11775</v>
      </c>
      <c r="C11531" s="268" t="s">
        <v>1323</v>
      </c>
      <c r="D11531" s="269">
        <v>18.649999999999999</v>
      </c>
    </row>
    <row r="11532" spans="1:4">
      <c r="A11532" s="268">
        <v>36313</v>
      </c>
      <c r="B11532" s="267" t="s">
        <v>11776</v>
      </c>
      <c r="C11532" s="268" t="s">
        <v>1323</v>
      </c>
      <c r="D11532" s="269">
        <v>19.23</v>
      </c>
    </row>
    <row r="11533" spans="1:4">
      <c r="A11533" s="268">
        <v>36316</v>
      </c>
      <c r="B11533" s="267" t="s">
        <v>11777</v>
      </c>
      <c r="C11533" s="268" t="s">
        <v>1323</v>
      </c>
      <c r="D11533" s="269">
        <v>23.32</v>
      </c>
    </row>
    <row r="11534" spans="1:4">
      <c r="A11534" s="268">
        <v>64</v>
      </c>
      <c r="B11534" s="267" t="s">
        <v>11778</v>
      </c>
      <c r="C11534" s="268" t="s">
        <v>1323</v>
      </c>
      <c r="D11534" s="269">
        <v>4.34</v>
      </c>
    </row>
    <row r="11535" spans="1:4">
      <c r="A11535" s="268">
        <v>37423</v>
      </c>
      <c r="B11535" s="267" t="s">
        <v>11779</v>
      </c>
      <c r="C11535" s="268" t="s">
        <v>1323</v>
      </c>
      <c r="D11535" s="269">
        <v>10.72</v>
      </c>
    </row>
    <row r="11536" spans="1:4">
      <c r="A11536" s="268">
        <v>39296</v>
      </c>
      <c r="B11536" s="267" t="s">
        <v>11780</v>
      </c>
      <c r="C11536" s="268" t="s">
        <v>1323</v>
      </c>
      <c r="D11536" s="269">
        <v>5.24</v>
      </c>
    </row>
    <row r="11537" spans="1:4">
      <c r="A11537" s="268">
        <v>39297</v>
      </c>
      <c r="B11537" s="267" t="s">
        <v>11781</v>
      </c>
      <c r="C11537" s="268" t="s">
        <v>1323</v>
      </c>
      <c r="D11537" s="269">
        <v>7.49</v>
      </c>
    </row>
    <row r="11538" spans="1:4">
      <c r="A11538" s="268">
        <v>39298</v>
      </c>
      <c r="B11538" s="267" t="s">
        <v>11782</v>
      </c>
      <c r="C11538" s="268" t="s">
        <v>1323</v>
      </c>
      <c r="D11538" s="269">
        <v>13.19</v>
      </c>
    </row>
    <row r="11539" spans="1:4">
      <c r="A11539" s="268">
        <v>39299</v>
      </c>
      <c r="B11539" s="267" t="s">
        <v>11783</v>
      </c>
      <c r="C11539" s="268" t="s">
        <v>1323</v>
      </c>
      <c r="D11539" s="269">
        <v>22.44</v>
      </c>
    </row>
    <row r="11540" spans="1:4">
      <c r="A11540" s="268">
        <v>9892</v>
      </c>
      <c r="B11540" s="267" t="s">
        <v>11784</v>
      </c>
      <c r="C11540" s="268" t="s">
        <v>1323</v>
      </c>
      <c r="D11540" s="269">
        <v>3.94</v>
      </c>
    </row>
    <row r="11541" spans="1:4">
      <c r="A11541" s="268">
        <v>9893</v>
      </c>
      <c r="B11541" s="267" t="s">
        <v>11785</v>
      </c>
      <c r="C11541" s="268" t="s">
        <v>1323</v>
      </c>
      <c r="D11541" s="269">
        <v>53.53</v>
      </c>
    </row>
    <row r="11542" spans="1:4">
      <c r="A11542" s="268">
        <v>9901</v>
      </c>
      <c r="B11542" s="267" t="s">
        <v>11786</v>
      </c>
      <c r="C11542" s="268" t="s">
        <v>1323</v>
      </c>
      <c r="D11542" s="269">
        <v>23.76</v>
      </c>
    </row>
    <row r="11543" spans="1:4">
      <c r="A11543" s="268">
        <v>9896</v>
      </c>
      <c r="B11543" s="267" t="s">
        <v>11787</v>
      </c>
      <c r="C11543" s="268" t="s">
        <v>1323</v>
      </c>
      <c r="D11543" s="269">
        <v>21.41</v>
      </c>
    </row>
    <row r="11544" spans="1:4">
      <c r="A11544" s="268">
        <v>9900</v>
      </c>
      <c r="B11544" s="267" t="s">
        <v>11788</v>
      </c>
      <c r="C11544" s="268" t="s">
        <v>1323</v>
      </c>
      <c r="D11544" s="269">
        <v>12.99</v>
      </c>
    </row>
    <row r="11545" spans="1:4">
      <c r="A11545" s="268">
        <v>9898</v>
      </c>
      <c r="B11545" s="267" t="s">
        <v>11789</v>
      </c>
      <c r="C11545" s="268" t="s">
        <v>1323</v>
      </c>
      <c r="D11545" s="269">
        <v>110.08</v>
      </c>
    </row>
    <row r="11546" spans="1:4">
      <c r="A11546" s="268">
        <v>9899</v>
      </c>
      <c r="B11546" s="267" t="s">
        <v>11790</v>
      </c>
      <c r="C11546" s="268" t="s">
        <v>1323</v>
      </c>
      <c r="D11546" s="269">
        <v>7.09</v>
      </c>
    </row>
    <row r="11547" spans="1:4">
      <c r="A11547" s="268">
        <v>9902</v>
      </c>
      <c r="B11547" s="267" t="s">
        <v>11791</v>
      </c>
      <c r="C11547" s="268" t="s">
        <v>1323</v>
      </c>
      <c r="D11547" s="269">
        <v>139.4</v>
      </c>
    </row>
    <row r="11548" spans="1:4">
      <c r="A11548" s="268">
        <v>9908</v>
      </c>
      <c r="B11548" s="267" t="s">
        <v>11792</v>
      </c>
      <c r="C11548" s="268" t="s">
        <v>1323</v>
      </c>
      <c r="D11548" s="269">
        <v>277.95</v>
      </c>
    </row>
    <row r="11549" spans="1:4">
      <c r="A11549" s="268">
        <v>9905</v>
      </c>
      <c r="B11549" s="267" t="s">
        <v>11793</v>
      </c>
      <c r="C11549" s="268" t="s">
        <v>1323</v>
      </c>
      <c r="D11549" s="269">
        <v>4.6399999999999997</v>
      </c>
    </row>
    <row r="11550" spans="1:4">
      <c r="A11550" s="268">
        <v>9906</v>
      </c>
      <c r="B11550" s="267" t="s">
        <v>11794</v>
      </c>
      <c r="C11550" s="268" t="s">
        <v>1323</v>
      </c>
      <c r="D11550" s="269">
        <v>5.56</v>
      </c>
    </row>
    <row r="11551" spans="1:4">
      <c r="A11551" s="268">
        <v>9895</v>
      </c>
      <c r="B11551" s="267" t="s">
        <v>11795</v>
      </c>
      <c r="C11551" s="268" t="s">
        <v>1323</v>
      </c>
      <c r="D11551" s="269">
        <v>9.1300000000000008</v>
      </c>
    </row>
    <row r="11552" spans="1:4">
      <c r="A11552" s="268">
        <v>9894</v>
      </c>
      <c r="B11552" s="267" t="s">
        <v>11796</v>
      </c>
      <c r="C11552" s="268" t="s">
        <v>1323</v>
      </c>
      <c r="D11552" s="269">
        <v>17.78</v>
      </c>
    </row>
    <row r="11553" spans="1:4">
      <c r="A11553" s="268">
        <v>9897</v>
      </c>
      <c r="B11553" s="267" t="s">
        <v>11797</v>
      </c>
      <c r="C11553" s="268" t="s">
        <v>1323</v>
      </c>
      <c r="D11553" s="269">
        <v>19.25</v>
      </c>
    </row>
    <row r="11554" spans="1:4">
      <c r="A11554" s="268">
        <v>9910</v>
      </c>
      <c r="B11554" s="267" t="s">
        <v>11798</v>
      </c>
      <c r="C11554" s="268" t="s">
        <v>1323</v>
      </c>
      <c r="D11554" s="269">
        <v>48.47</v>
      </c>
    </row>
    <row r="11555" spans="1:4">
      <c r="A11555" s="268">
        <v>9909</v>
      </c>
      <c r="B11555" s="267" t="s">
        <v>11799</v>
      </c>
      <c r="C11555" s="268" t="s">
        <v>1323</v>
      </c>
      <c r="D11555" s="269">
        <v>97.81</v>
      </c>
    </row>
    <row r="11556" spans="1:4">
      <c r="A11556" s="268">
        <v>9907</v>
      </c>
      <c r="B11556" s="267" t="s">
        <v>11800</v>
      </c>
      <c r="C11556" s="268" t="s">
        <v>1323</v>
      </c>
      <c r="D11556" s="269">
        <v>150.38999999999999</v>
      </c>
    </row>
    <row r="11557" spans="1:4">
      <c r="A11557" s="268">
        <v>20973</v>
      </c>
      <c r="B11557" s="267" t="s">
        <v>11801</v>
      </c>
      <c r="C11557" s="268" t="s">
        <v>1323</v>
      </c>
      <c r="D11557" s="269">
        <v>78.89</v>
      </c>
    </row>
    <row r="11558" spans="1:4">
      <c r="A11558" s="268">
        <v>20974</v>
      </c>
      <c r="B11558" s="267" t="s">
        <v>11802</v>
      </c>
      <c r="C11558" s="268" t="s">
        <v>1323</v>
      </c>
      <c r="D11558" s="269">
        <v>112.87</v>
      </c>
    </row>
    <row r="11559" spans="1:4">
      <c r="A11559" s="268">
        <v>37989</v>
      </c>
      <c r="B11559" s="267" t="s">
        <v>11803</v>
      </c>
      <c r="C11559" s="268" t="s">
        <v>1323</v>
      </c>
      <c r="D11559" s="269">
        <v>12.71</v>
      </c>
    </row>
    <row r="11560" spans="1:4">
      <c r="A11560" s="268">
        <v>37990</v>
      </c>
      <c r="B11560" s="267" t="s">
        <v>11804</v>
      </c>
      <c r="C11560" s="268" t="s">
        <v>1323</v>
      </c>
      <c r="D11560" s="269">
        <v>14.77</v>
      </c>
    </row>
    <row r="11561" spans="1:4">
      <c r="A11561" s="268">
        <v>37991</v>
      </c>
      <c r="B11561" s="267" t="s">
        <v>11805</v>
      </c>
      <c r="C11561" s="268" t="s">
        <v>1323</v>
      </c>
      <c r="D11561" s="269">
        <v>23.37</v>
      </c>
    </row>
    <row r="11562" spans="1:4">
      <c r="A11562" s="268">
        <v>37992</v>
      </c>
      <c r="B11562" s="267" t="s">
        <v>11806</v>
      </c>
      <c r="C11562" s="268" t="s">
        <v>1323</v>
      </c>
      <c r="D11562" s="269">
        <v>35.69</v>
      </c>
    </row>
    <row r="11563" spans="1:4">
      <c r="A11563" s="268">
        <v>37993</v>
      </c>
      <c r="B11563" s="267" t="s">
        <v>11807</v>
      </c>
      <c r="C11563" s="268" t="s">
        <v>1323</v>
      </c>
      <c r="D11563" s="269">
        <v>52.98</v>
      </c>
    </row>
    <row r="11564" spans="1:4">
      <c r="A11564" s="268">
        <v>37994</v>
      </c>
      <c r="B11564" s="267" t="s">
        <v>11808</v>
      </c>
      <c r="C11564" s="268" t="s">
        <v>1323</v>
      </c>
      <c r="D11564" s="269">
        <v>127.31</v>
      </c>
    </row>
    <row r="11565" spans="1:4">
      <c r="A11565" s="268">
        <v>37995</v>
      </c>
      <c r="B11565" s="267" t="s">
        <v>11809</v>
      </c>
      <c r="C11565" s="268" t="s">
        <v>1323</v>
      </c>
      <c r="D11565" s="269">
        <v>184.78</v>
      </c>
    </row>
    <row r="11566" spans="1:4">
      <c r="A11566" s="268">
        <v>37996</v>
      </c>
      <c r="B11566" s="267" t="s">
        <v>11810</v>
      </c>
      <c r="C11566" s="268" t="s">
        <v>1323</v>
      </c>
      <c r="D11566" s="269">
        <v>272.45</v>
      </c>
    </row>
    <row r="11567" spans="1:4">
      <c r="A11567" s="268">
        <v>13883</v>
      </c>
      <c r="B11567" s="267" t="s">
        <v>11811</v>
      </c>
      <c r="C11567" s="268" t="s">
        <v>1323</v>
      </c>
      <c r="D11567" s="270">
        <v>85176.84</v>
      </c>
    </row>
    <row r="11568" spans="1:4">
      <c r="A11568" s="268">
        <v>38604</v>
      </c>
      <c r="B11568" s="267" t="s">
        <v>11812</v>
      </c>
      <c r="C11568" s="268" t="s">
        <v>1323</v>
      </c>
      <c r="D11568" s="270">
        <v>106086.62</v>
      </c>
    </row>
    <row r="11569" spans="1:4">
      <c r="A11569" s="268">
        <v>10601</v>
      </c>
      <c r="B11569" s="267" t="s">
        <v>11813</v>
      </c>
      <c r="C11569" s="268" t="s">
        <v>1323</v>
      </c>
      <c r="D11569" s="270">
        <v>2063596.41</v>
      </c>
    </row>
    <row r="11570" spans="1:4">
      <c r="A11570" s="268">
        <v>26034</v>
      </c>
      <c r="B11570" s="267" t="s">
        <v>11814</v>
      </c>
      <c r="C11570" s="268" t="s">
        <v>1323</v>
      </c>
      <c r="D11570" s="270">
        <v>5433376.5300000003</v>
      </c>
    </row>
    <row r="11571" spans="1:4">
      <c r="A11571" s="268">
        <v>13894</v>
      </c>
      <c r="B11571" s="267" t="s">
        <v>11815</v>
      </c>
      <c r="C11571" s="268" t="s">
        <v>1323</v>
      </c>
      <c r="D11571" s="270">
        <v>392649.25</v>
      </c>
    </row>
    <row r="11572" spans="1:4">
      <c r="A11572" s="268">
        <v>13895</v>
      </c>
      <c r="B11572" s="267" t="s">
        <v>11816</v>
      </c>
      <c r="C11572" s="268" t="s">
        <v>1323</v>
      </c>
      <c r="D11572" s="270">
        <v>527982.35</v>
      </c>
    </row>
    <row r="11573" spans="1:4">
      <c r="A11573" s="268">
        <v>13892</v>
      </c>
      <c r="B11573" s="267" t="s">
        <v>11817</v>
      </c>
      <c r="C11573" s="268" t="s">
        <v>1323</v>
      </c>
      <c r="D11573" s="270">
        <v>647029.46</v>
      </c>
    </row>
    <row r="11574" spans="1:4">
      <c r="A11574" s="268">
        <v>9914</v>
      </c>
      <c r="B11574" s="267" t="s">
        <v>11818</v>
      </c>
      <c r="C11574" s="268" t="s">
        <v>1323</v>
      </c>
      <c r="D11574" s="270">
        <v>700000</v>
      </c>
    </row>
    <row r="11575" spans="1:4">
      <c r="A11575" s="268">
        <v>36485</v>
      </c>
      <c r="B11575" s="267" t="s">
        <v>11819</v>
      </c>
      <c r="C11575" s="268" t="s">
        <v>1323</v>
      </c>
      <c r="D11575" s="270">
        <v>424438.89</v>
      </c>
    </row>
    <row r="11576" spans="1:4">
      <c r="A11576" s="268">
        <v>9912</v>
      </c>
      <c r="B11576" s="267" t="s">
        <v>11820</v>
      </c>
      <c r="C11576" s="268" t="s">
        <v>1323</v>
      </c>
      <c r="D11576" s="270">
        <v>1680000</v>
      </c>
    </row>
    <row r="11577" spans="1:4">
      <c r="A11577" s="268">
        <v>9921</v>
      </c>
      <c r="B11577" s="267" t="s">
        <v>11821</v>
      </c>
      <c r="C11577" s="268" t="s">
        <v>1323</v>
      </c>
      <c r="D11577" s="270">
        <v>866623.46</v>
      </c>
    </row>
    <row r="11578" spans="1:4">
      <c r="A11578" s="268">
        <v>21112</v>
      </c>
      <c r="B11578" s="267" t="s">
        <v>11822</v>
      </c>
      <c r="C11578" s="268" t="s">
        <v>1323</v>
      </c>
      <c r="D11578" s="269">
        <v>125.59</v>
      </c>
    </row>
    <row r="11579" spans="1:4">
      <c r="A11579" s="268">
        <v>10228</v>
      </c>
      <c r="B11579" s="267" t="s">
        <v>11823</v>
      </c>
      <c r="C11579" s="268" t="s">
        <v>1323</v>
      </c>
      <c r="D11579" s="269">
        <v>145.9</v>
      </c>
    </row>
    <row r="11580" spans="1:4">
      <c r="A11580" s="268">
        <v>11781</v>
      </c>
      <c r="B11580" s="267" t="s">
        <v>11824</v>
      </c>
      <c r="C11580" s="268" t="s">
        <v>1323</v>
      </c>
      <c r="D11580" s="269">
        <v>118.19</v>
      </c>
    </row>
    <row r="11581" spans="1:4">
      <c r="A11581" s="268">
        <v>11746</v>
      </c>
      <c r="B11581" s="267" t="s">
        <v>11825</v>
      </c>
      <c r="C11581" s="268" t="s">
        <v>1323</v>
      </c>
      <c r="D11581" s="269">
        <v>34.94</v>
      </c>
    </row>
    <row r="11582" spans="1:4">
      <c r="A11582" s="268">
        <v>11751</v>
      </c>
      <c r="B11582" s="267" t="s">
        <v>11826</v>
      </c>
      <c r="C11582" s="268" t="s">
        <v>1323</v>
      </c>
      <c r="D11582" s="269">
        <v>62.75</v>
      </c>
    </row>
    <row r="11583" spans="1:4">
      <c r="A11583" s="268">
        <v>11750</v>
      </c>
      <c r="B11583" s="267" t="s">
        <v>11827</v>
      </c>
      <c r="C11583" s="268" t="s">
        <v>1323</v>
      </c>
      <c r="D11583" s="269">
        <v>52.07</v>
      </c>
    </row>
    <row r="11584" spans="1:4">
      <c r="A11584" s="268">
        <v>11748</v>
      </c>
      <c r="B11584" s="267" t="s">
        <v>11828</v>
      </c>
      <c r="C11584" s="268" t="s">
        <v>1323</v>
      </c>
      <c r="D11584" s="269">
        <v>22.42</v>
      </c>
    </row>
    <row r="11585" spans="1:4">
      <c r="A11585" s="268">
        <v>11747</v>
      </c>
      <c r="B11585" s="267" t="s">
        <v>11829</v>
      </c>
      <c r="C11585" s="268" t="s">
        <v>1323</v>
      </c>
      <c r="D11585" s="269">
        <v>96.76</v>
      </c>
    </row>
    <row r="11586" spans="1:4">
      <c r="A11586" s="268">
        <v>11749</v>
      </c>
      <c r="B11586" s="267" t="s">
        <v>11830</v>
      </c>
      <c r="C11586" s="268" t="s">
        <v>1323</v>
      </c>
      <c r="D11586" s="269">
        <v>25.88</v>
      </c>
    </row>
    <row r="11587" spans="1:4">
      <c r="A11587" s="268">
        <v>10236</v>
      </c>
      <c r="B11587" s="267" t="s">
        <v>11831</v>
      </c>
      <c r="C11587" s="268" t="s">
        <v>1323</v>
      </c>
      <c r="D11587" s="269">
        <v>55.89</v>
      </c>
    </row>
    <row r="11588" spans="1:4">
      <c r="A11588" s="268">
        <v>10233</v>
      </c>
      <c r="B11588" s="267" t="s">
        <v>11832</v>
      </c>
      <c r="C11588" s="268" t="s">
        <v>1323</v>
      </c>
      <c r="D11588" s="269">
        <v>52.38</v>
      </c>
    </row>
    <row r="11589" spans="1:4">
      <c r="A11589" s="268">
        <v>10234</v>
      </c>
      <c r="B11589" s="267" t="s">
        <v>11833</v>
      </c>
      <c r="C11589" s="268" t="s">
        <v>1323</v>
      </c>
      <c r="D11589" s="269">
        <v>32.99</v>
      </c>
    </row>
    <row r="11590" spans="1:4">
      <c r="A11590" s="268">
        <v>10231</v>
      </c>
      <c r="B11590" s="267" t="s">
        <v>11834</v>
      </c>
      <c r="C11590" s="268" t="s">
        <v>1323</v>
      </c>
      <c r="D11590" s="269">
        <v>151.30000000000001</v>
      </c>
    </row>
    <row r="11591" spans="1:4">
      <c r="A11591" s="268">
        <v>10232</v>
      </c>
      <c r="B11591" s="267" t="s">
        <v>11835</v>
      </c>
      <c r="C11591" s="268" t="s">
        <v>1323</v>
      </c>
      <c r="D11591" s="269">
        <v>84.66</v>
      </c>
    </row>
    <row r="11592" spans="1:4">
      <c r="A11592" s="268">
        <v>10229</v>
      </c>
      <c r="B11592" s="267" t="s">
        <v>11836</v>
      </c>
      <c r="C11592" s="268" t="s">
        <v>1323</v>
      </c>
      <c r="D11592" s="269">
        <v>29.84</v>
      </c>
    </row>
    <row r="11593" spans="1:4">
      <c r="A11593" s="268">
        <v>10235</v>
      </c>
      <c r="B11593" s="267" t="s">
        <v>11837</v>
      </c>
      <c r="C11593" s="268" t="s">
        <v>1323</v>
      </c>
      <c r="D11593" s="269">
        <v>207.42</v>
      </c>
    </row>
    <row r="11594" spans="1:4">
      <c r="A11594" s="268">
        <v>10230</v>
      </c>
      <c r="B11594" s="267" t="s">
        <v>11838</v>
      </c>
      <c r="C11594" s="268" t="s">
        <v>1323</v>
      </c>
      <c r="D11594" s="269">
        <v>365.04</v>
      </c>
    </row>
    <row r="11595" spans="1:4">
      <c r="A11595" s="268">
        <v>10409</v>
      </c>
      <c r="B11595" s="267" t="s">
        <v>11839</v>
      </c>
      <c r="C11595" s="268" t="s">
        <v>1323</v>
      </c>
      <c r="D11595" s="269">
        <v>108.45</v>
      </c>
    </row>
    <row r="11596" spans="1:4">
      <c r="A11596" s="268">
        <v>10411</v>
      </c>
      <c r="B11596" s="267" t="s">
        <v>11840</v>
      </c>
      <c r="C11596" s="268" t="s">
        <v>1323</v>
      </c>
      <c r="D11596" s="269">
        <v>97.04</v>
      </c>
    </row>
    <row r="11597" spans="1:4">
      <c r="A11597" s="268">
        <v>10404</v>
      </c>
      <c r="B11597" s="267" t="s">
        <v>11841</v>
      </c>
      <c r="C11597" s="268" t="s">
        <v>1323</v>
      </c>
      <c r="D11597" s="269">
        <v>39.35</v>
      </c>
    </row>
    <row r="11598" spans="1:4">
      <c r="A11598" s="268">
        <v>10410</v>
      </c>
      <c r="B11598" s="267" t="s">
        <v>11842</v>
      </c>
      <c r="C11598" s="268" t="s">
        <v>1323</v>
      </c>
      <c r="D11598" s="269">
        <v>64.819999999999993</v>
      </c>
    </row>
    <row r="11599" spans="1:4">
      <c r="A11599" s="268">
        <v>10405</v>
      </c>
      <c r="B11599" s="267" t="s">
        <v>11843</v>
      </c>
      <c r="C11599" s="268" t="s">
        <v>1323</v>
      </c>
      <c r="D11599" s="269">
        <v>217.28</v>
      </c>
    </row>
    <row r="11600" spans="1:4">
      <c r="A11600" s="268">
        <v>10408</v>
      </c>
      <c r="B11600" s="267" t="s">
        <v>11844</v>
      </c>
      <c r="C11600" s="268" t="s">
        <v>1323</v>
      </c>
      <c r="D11600" s="269">
        <v>151.94</v>
      </c>
    </row>
    <row r="11601" spans="1:4">
      <c r="A11601" s="268">
        <v>10412</v>
      </c>
      <c r="B11601" s="267" t="s">
        <v>11845</v>
      </c>
      <c r="C11601" s="268" t="s">
        <v>1323</v>
      </c>
      <c r="D11601" s="269">
        <v>47.69</v>
      </c>
    </row>
    <row r="11602" spans="1:4">
      <c r="A11602" s="268">
        <v>10406</v>
      </c>
      <c r="B11602" s="267" t="s">
        <v>11846</v>
      </c>
      <c r="C11602" s="268" t="s">
        <v>1323</v>
      </c>
      <c r="D11602" s="269">
        <v>300.11</v>
      </c>
    </row>
    <row r="11603" spans="1:4">
      <c r="A11603" s="268">
        <v>10407</v>
      </c>
      <c r="B11603" s="267" t="s">
        <v>11847</v>
      </c>
      <c r="C11603" s="268" t="s">
        <v>1323</v>
      </c>
      <c r="D11603" s="269">
        <v>465.47</v>
      </c>
    </row>
    <row r="11604" spans="1:4">
      <c r="A11604" s="268">
        <v>10416</v>
      </c>
      <c r="B11604" s="267" t="s">
        <v>11848</v>
      </c>
      <c r="C11604" s="268" t="s">
        <v>1323</v>
      </c>
      <c r="D11604" s="269">
        <v>57.73</v>
      </c>
    </row>
    <row r="11605" spans="1:4">
      <c r="A11605" s="268">
        <v>10419</v>
      </c>
      <c r="B11605" s="267" t="s">
        <v>11849</v>
      </c>
      <c r="C11605" s="268" t="s">
        <v>1323</v>
      </c>
      <c r="D11605" s="269">
        <v>50.11</v>
      </c>
    </row>
    <row r="11606" spans="1:4">
      <c r="A11606" s="268">
        <v>21092</v>
      </c>
      <c r="B11606" s="267" t="s">
        <v>11850</v>
      </c>
      <c r="C11606" s="268" t="s">
        <v>1323</v>
      </c>
      <c r="D11606" s="269">
        <v>28.65</v>
      </c>
    </row>
    <row r="11607" spans="1:4">
      <c r="A11607" s="268">
        <v>10418</v>
      </c>
      <c r="B11607" s="267" t="s">
        <v>11851</v>
      </c>
      <c r="C11607" s="268" t="s">
        <v>1323</v>
      </c>
      <c r="D11607" s="269">
        <v>33.4</v>
      </c>
    </row>
    <row r="11608" spans="1:4">
      <c r="A11608" s="268">
        <v>12657</v>
      </c>
      <c r="B11608" s="267" t="s">
        <v>11852</v>
      </c>
      <c r="C11608" s="268" t="s">
        <v>1323</v>
      </c>
      <c r="D11608" s="269">
        <v>134.80000000000001</v>
      </c>
    </row>
    <row r="11609" spans="1:4">
      <c r="A11609" s="268">
        <v>10417</v>
      </c>
      <c r="B11609" s="267" t="s">
        <v>11853</v>
      </c>
      <c r="C11609" s="268" t="s">
        <v>1323</v>
      </c>
      <c r="D11609" s="269">
        <v>84.12</v>
      </c>
    </row>
    <row r="11610" spans="1:4">
      <c r="A11610" s="268">
        <v>10413</v>
      </c>
      <c r="B11610" s="267" t="s">
        <v>11854</v>
      </c>
      <c r="C11610" s="268" t="s">
        <v>1323</v>
      </c>
      <c r="D11610" s="269">
        <v>30.57</v>
      </c>
    </row>
    <row r="11611" spans="1:4">
      <c r="A11611" s="268">
        <v>10414</v>
      </c>
      <c r="B11611" s="267" t="s">
        <v>11855</v>
      </c>
      <c r="C11611" s="268" t="s">
        <v>1323</v>
      </c>
      <c r="D11611" s="269">
        <v>184.08</v>
      </c>
    </row>
    <row r="11612" spans="1:4">
      <c r="A11612" s="268">
        <v>10415</v>
      </c>
      <c r="B11612" s="267" t="s">
        <v>11856</v>
      </c>
      <c r="C11612" s="268" t="s">
        <v>1323</v>
      </c>
      <c r="D11612" s="269">
        <v>319.48</v>
      </c>
    </row>
    <row r="11613" spans="1:4">
      <c r="A11613" s="268">
        <v>38643</v>
      </c>
      <c r="B11613" s="267" t="s">
        <v>11857</v>
      </c>
      <c r="C11613" s="268" t="s">
        <v>1323</v>
      </c>
      <c r="D11613" s="269">
        <v>36.97</v>
      </c>
    </row>
    <row r="11614" spans="1:4">
      <c r="A11614" s="268">
        <v>6157</v>
      </c>
      <c r="B11614" s="267" t="s">
        <v>11858</v>
      </c>
      <c r="C11614" s="268" t="s">
        <v>1323</v>
      </c>
      <c r="D11614" s="269">
        <v>50.51</v>
      </c>
    </row>
    <row r="11615" spans="1:4">
      <c r="A11615" s="268">
        <v>37588</v>
      </c>
      <c r="B11615" s="267" t="s">
        <v>11859</v>
      </c>
      <c r="C11615" s="268" t="s">
        <v>1323</v>
      </c>
      <c r="D11615" s="269">
        <v>22.14</v>
      </c>
    </row>
    <row r="11616" spans="1:4">
      <c r="A11616" s="268">
        <v>6152</v>
      </c>
      <c r="B11616" s="267" t="s">
        <v>11860</v>
      </c>
      <c r="C11616" s="268" t="s">
        <v>1323</v>
      </c>
      <c r="D11616" s="269">
        <v>3.82</v>
      </c>
    </row>
    <row r="11617" spans="1:4">
      <c r="A11617" s="268">
        <v>6158</v>
      </c>
      <c r="B11617" s="267" t="s">
        <v>11861</v>
      </c>
      <c r="C11617" s="268" t="s">
        <v>1323</v>
      </c>
      <c r="D11617" s="269">
        <v>4.62</v>
      </c>
    </row>
    <row r="11618" spans="1:4">
      <c r="A11618" s="268">
        <v>6153</v>
      </c>
      <c r="B11618" s="267" t="s">
        <v>11862</v>
      </c>
      <c r="C11618" s="268" t="s">
        <v>1323</v>
      </c>
      <c r="D11618" s="269">
        <v>3.59</v>
      </c>
    </row>
    <row r="11619" spans="1:4">
      <c r="A11619" s="268">
        <v>6156</v>
      </c>
      <c r="B11619" s="267" t="s">
        <v>11863</v>
      </c>
      <c r="C11619" s="268" t="s">
        <v>1323</v>
      </c>
      <c r="D11619" s="269">
        <v>4.55</v>
      </c>
    </row>
    <row r="11620" spans="1:4">
      <c r="A11620" s="268">
        <v>6154</v>
      </c>
      <c r="B11620" s="267" t="s">
        <v>11864</v>
      </c>
      <c r="C11620" s="268" t="s">
        <v>1323</v>
      </c>
      <c r="D11620" s="269">
        <v>8.57</v>
      </c>
    </row>
    <row r="11621" spans="1:4">
      <c r="A11621" s="268">
        <v>6155</v>
      </c>
      <c r="B11621" s="267" t="s">
        <v>11865</v>
      </c>
      <c r="C11621" s="268" t="s">
        <v>1323</v>
      </c>
      <c r="D11621" s="269">
        <v>17.71</v>
      </c>
    </row>
    <row r="11622" spans="1:4">
      <c r="A11622" s="268">
        <v>3115</v>
      </c>
      <c r="B11622" s="267" t="s">
        <v>11866</v>
      </c>
      <c r="C11622" s="268" t="s">
        <v>1323</v>
      </c>
      <c r="D11622" s="269">
        <v>16.600000000000001</v>
      </c>
    </row>
    <row r="11623" spans="1:4">
      <c r="A11623" s="268">
        <v>3116</v>
      </c>
      <c r="B11623" s="267" t="s">
        <v>11867</v>
      </c>
      <c r="C11623" s="268" t="s">
        <v>1323</v>
      </c>
      <c r="D11623" s="269">
        <v>17.12</v>
      </c>
    </row>
    <row r="11624" spans="1:4">
      <c r="A11624" s="268">
        <v>38166</v>
      </c>
      <c r="B11624" s="267" t="s">
        <v>11868</v>
      </c>
      <c r="C11624" s="268" t="s">
        <v>1323</v>
      </c>
      <c r="D11624" s="269">
        <v>35.03</v>
      </c>
    </row>
    <row r="11625" spans="1:4">
      <c r="A11625" s="268">
        <v>38108</v>
      </c>
      <c r="B11625" s="267" t="s">
        <v>11869</v>
      </c>
      <c r="C11625" s="268" t="s">
        <v>1323</v>
      </c>
      <c r="D11625" s="269">
        <v>36.4</v>
      </c>
    </row>
    <row r="11626" spans="1:4">
      <c r="A11626" s="268">
        <v>38087</v>
      </c>
      <c r="B11626" s="267" t="s">
        <v>11870</v>
      </c>
      <c r="C11626" s="268" t="s">
        <v>1323</v>
      </c>
      <c r="D11626" s="269">
        <v>46.82</v>
      </c>
    </row>
    <row r="11627" spans="1:4">
      <c r="A11627" s="268">
        <v>38109</v>
      </c>
      <c r="B11627" s="267" t="s">
        <v>11871</v>
      </c>
      <c r="C11627" s="268" t="s">
        <v>1323</v>
      </c>
      <c r="D11627" s="269">
        <v>58.18</v>
      </c>
    </row>
    <row r="11628" spans="1:4">
      <c r="A11628" s="268">
        <v>38088</v>
      </c>
      <c r="B11628" s="267" t="s">
        <v>11872</v>
      </c>
      <c r="C11628" s="268" t="s">
        <v>1323</v>
      </c>
      <c r="D11628" s="269">
        <v>61.17</v>
      </c>
    </row>
    <row r="11629" spans="1:4">
      <c r="A11629" s="268">
        <v>38110</v>
      </c>
      <c r="B11629" s="267" t="s">
        <v>11873</v>
      </c>
      <c r="C11629" s="268" t="s">
        <v>1323</v>
      </c>
      <c r="D11629" s="269">
        <v>22.38</v>
      </c>
    </row>
    <row r="11630" spans="1:4">
      <c r="A11630" s="268">
        <v>38089</v>
      </c>
      <c r="B11630" s="267" t="s">
        <v>11874</v>
      </c>
      <c r="C11630" s="268" t="s">
        <v>1323</v>
      </c>
      <c r="D11630" s="269">
        <v>39</v>
      </c>
    </row>
    <row r="11631" spans="1:4">
      <c r="A11631" s="268">
        <v>38111</v>
      </c>
      <c r="B11631" s="267" t="s">
        <v>11875</v>
      </c>
      <c r="C11631" s="268" t="s">
        <v>1323</v>
      </c>
      <c r="D11631" s="269">
        <v>25.03</v>
      </c>
    </row>
    <row r="11632" spans="1:4">
      <c r="A11632" s="268">
        <v>38090</v>
      </c>
      <c r="B11632" s="267" t="s">
        <v>11876</v>
      </c>
      <c r="C11632" s="268" t="s">
        <v>1323</v>
      </c>
      <c r="D11632" s="269">
        <v>40.31</v>
      </c>
    </row>
    <row r="11633" spans="1:4">
      <c r="A11633" s="268">
        <v>11786</v>
      </c>
      <c r="B11633" s="267" t="s">
        <v>11877</v>
      </c>
      <c r="C11633" s="268" t="s">
        <v>1323</v>
      </c>
      <c r="D11633" s="269">
        <v>225.08</v>
      </c>
    </row>
    <row r="11634" spans="1:4">
      <c r="A11634" s="268">
        <v>13726</v>
      </c>
      <c r="B11634" s="267" t="s">
        <v>11878</v>
      </c>
      <c r="C11634" s="268" t="s">
        <v>1323</v>
      </c>
      <c r="D11634" s="270">
        <v>34788</v>
      </c>
    </row>
    <row r="11635" spans="1:4">
      <c r="A11635" s="268">
        <v>38400</v>
      </c>
      <c r="B11635" s="267" t="s">
        <v>11879</v>
      </c>
      <c r="C11635" s="268" t="s">
        <v>1323</v>
      </c>
      <c r="D11635" s="269">
        <v>14.49</v>
      </c>
    </row>
    <row r="11636" spans="1:4">
      <c r="A11636" s="268">
        <v>12627</v>
      </c>
      <c r="B11636" s="267" t="s">
        <v>11880</v>
      </c>
      <c r="C11636" s="268" t="s">
        <v>1323</v>
      </c>
      <c r="D11636" s="269">
        <v>0.43</v>
      </c>
    </row>
    <row r="11637" spans="1:4">
      <c r="A11637" s="268">
        <v>6138</v>
      </c>
      <c r="B11637" s="267" t="s">
        <v>11881</v>
      </c>
      <c r="C11637" s="268" t="s">
        <v>1323</v>
      </c>
      <c r="D11637" s="269">
        <v>1.56</v>
      </c>
    </row>
    <row r="11638" spans="1:4">
      <c r="A11638" s="268">
        <v>39996</v>
      </c>
      <c r="B11638" s="267" t="s">
        <v>11882</v>
      </c>
      <c r="C11638" s="268" t="s">
        <v>1327</v>
      </c>
      <c r="D11638" s="269">
        <v>2.4700000000000002</v>
      </c>
    </row>
    <row r="11639" spans="1:4">
      <c r="A11639" s="268">
        <v>10478</v>
      </c>
      <c r="B11639" s="267" t="s">
        <v>11883</v>
      </c>
      <c r="C11639" s="268" t="s">
        <v>1322</v>
      </c>
      <c r="D11639" s="269">
        <v>21.74</v>
      </c>
    </row>
    <row r="11640" spans="1:4">
      <c r="A11640" s="268">
        <v>40514</v>
      </c>
      <c r="B11640" s="267" t="s">
        <v>11884</v>
      </c>
      <c r="C11640" s="268" t="s">
        <v>1322</v>
      </c>
      <c r="D11640" s="269">
        <v>19.260000000000002</v>
      </c>
    </row>
    <row r="11641" spans="1:4">
      <c r="A11641" s="268">
        <v>10475</v>
      </c>
      <c r="B11641" s="267" t="s">
        <v>11885</v>
      </c>
      <c r="C11641" s="268" t="s">
        <v>1322</v>
      </c>
      <c r="D11641" s="269">
        <v>19.13</v>
      </c>
    </row>
    <row r="11642" spans="1:4">
      <c r="A11642" s="268">
        <v>10481</v>
      </c>
      <c r="B11642" s="267" t="s">
        <v>11886</v>
      </c>
      <c r="C11642" s="268" t="s">
        <v>1322</v>
      </c>
      <c r="D11642" s="269">
        <v>20.86</v>
      </c>
    </row>
    <row r="11643" spans="1:4">
      <c r="A11643" s="268">
        <v>4031</v>
      </c>
      <c r="B11643" s="267" t="s">
        <v>11887</v>
      </c>
      <c r="C11643" s="268" t="s">
        <v>1328</v>
      </c>
      <c r="D11643" s="269">
        <v>23.01</v>
      </c>
    </row>
    <row r="11644" spans="1:4">
      <c r="A11644" s="268">
        <v>4030</v>
      </c>
      <c r="B11644" s="267" t="s">
        <v>11888</v>
      </c>
      <c r="C11644" s="268" t="s">
        <v>1328</v>
      </c>
      <c r="D11644" s="269">
        <v>4.8899999999999997</v>
      </c>
    </row>
    <row r="11645" spans="1:4">
      <c r="A11645" s="268">
        <v>39399</v>
      </c>
      <c r="B11645" s="267" t="s">
        <v>11889</v>
      </c>
      <c r="C11645" s="268" t="s">
        <v>1323</v>
      </c>
      <c r="D11645" s="269">
        <v>818.27</v>
      </c>
    </row>
    <row r="11646" spans="1:4">
      <c r="A11646" s="268">
        <v>39400</v>
      </c>
      <c r="B11646" s="267" t="s">
        <v>11890</v>
      </c>
      <c r="C11646" s="268" t="s">
        <v>1323</v>
      </c>
      <c r="D11646" s="269">
        <v>889.43</v>
      </c>
    </row>
    <row r="11647" spans="1:4">
      <c r="A11647" s="268">
        <v>39401</v>
      </c>
      <c r="B11647" s="267" t="s">
        <v>11891</v>
      </c>
      <c r="C11647" s="268" t="s">
        <v>1323</v>
      </c>
      <c r="D11647" s="269">
        <v>997.73</v>
      </c>
    </row>
    <row r="11648" spans="1:4">
      <c r="A11648" s="268">
        <v>11652</v>
      </c>
      <c r="B11648" s="267" t="s">
        <v>11892</v>
      </c>
      <c r="C11648" s="268" t="s">
        <v>1323</v>
      </c>
      <c r="D11648" s="270">
        <v>2146.5</v>
      </c>
    </row>
    <row r="11649" spans="1:4">
      <c r="A11649" s="268">
        <v>13896</v>
      </c>
      <c r="B11649" s="267" t="s">
        <v>11893</v>
      </c>
      <c r="C11649" s="268" t="s">
        <v>1323</v>
      </c>
      <c r="D11649" s="270">
        <v>1925.59</v>
      </c>
    </row>
    <row r="11650" spans="1:4">
      <c r="A11650" s="268">
        <v>13475</v>
      </c>
      <c r="B11650" s="267" t="s">
        <v>11894</v>
      </c>
      <c r="C11650" s="268" t="s">
        <v>1323</v>
      </c>
      <c r="D11650" s="270">
        <v>2345.61</v>
      </c>
    </row>
    <row r="11651" spans="1:4">
      <c r="A11651" s="268">
        <v>25971</v>
      </c>
      <c r="B11651" s="267" t="s">
        <v>11895</v>
      </c>
      <c r="C11651" s="268" t="s">
        <v>1323</v>
      </c>
      <c r="D11651" s="270">
        <v>2627850.33</v>
      </c>
    </row>
    <row r="11652" spans="1:4">
      <c r="A11652" s="268">
        <v>25970</v>
      </c>
      <c r="B11652" s="267" t="s">
        <v>11896</v>
      </c>
      <c r="C11652" s="268" t="s">
        <v>1323</v>
      </c>
      <c r="D11652" s="270">
        <v>1106294.49</v>
      </c>
    </row>
    <row r="11653" spans="1:4">
      <c r="A11653" s="268">
        <v>13476</v>
      </c>
      <c r="B11653" s="267" t="s">
        <v>11897</v>
      </c>
      <c r="C11653" s="268" t="s">
        <v>1323</v>
      </c>
      <c r="D11653" s="270">
        <v>1114311.19</v>
      </c>
    </row>
    <row r="11654" spans="1:4">
      <c r="A11654" s="268">
        <v>10488</v>
      </c>
      <c r="B11654" s="267" t="s">
        <v>11898</v>
      </c>
      <c r="C11654" s="268" t="s">
        <v>1323</v>
      </c>
      <c r="D11654" s="270">
        <v>1350000</v>
      </c>
    </row>
    <row r="11655" spans="1:4">
      <c r="A11655" s="268">
        <v>13606</v>
      </c>
      <c r="B11655" s="267" t="s">
        <v>11899</v>
      </c>
      <c r="C11655" s="268" t="s">
        <v>1323</v>
      </c>
      <c r="D11655" s="270">
        <v>1196080.69</v>
      </c>
    </row>
    <row r="11656" spans="1:4">
      <c r="A11656" s="268">
        <v>10489</v>
      </c>
      <c r="B11656" s="267" t="s">
        <v>11900</v>
      </c>
      <c r="C11656" s="268" t="s">
        <v>1326</v>
      </c>
      <c r="D11656" s="269">
        <v>12.39</v>
      </c>
    </row>
    <row r="11657" spans="1:4">
      <c r="A11657" s="268">
        <v>41073</v>
      </c>
      <c r="B11657" s="267" t="s">
        <v>11901</v>
      </c>
      <c r="C11657" s="268" t="s">
        <v>1445</v>
      </c>
      <c r="D11657" s="270">
        <v>2195.02</v>
      </c>
    </row>
    <row r="11658" spans="1:4">
      <c r="A11658" s="268">
        <v>34391</v>
      </c>
      <c r="B11658" s="267" t="s">
        <v>11902</v>
      </c>
      <c r="C11658" s="268" t="s">
        <v>1328</v>
      </c>
      <c r="D11658" s="269">
        <v>497.8</v>
      </c>
    </row>
    <row r="11659" spans="1:4">
      <c r="A11659" s="268">
        <v>10496</v>
      </c>
      <c r="B11659" s="267" t="s">
        <v>11903</v>
      </c>
      <c r="C11659" s="268" t="s">
        <v>1328</v>
      </c>
      <c r="D11659" s="269">
        <v>433.33</v>
      </c>
    </row>
    <row r="11660" spans="1:4">
      <c r="A11660" s="268">
        <v>10497</v>
      </c>
      <c r="B11660" s="267" t="s">
        <v>11904</v>
      </c>
      <c r="C11660" s="268" t="s">
        <v>1328</v>
      </c>
      <c r="D11660" s="270">
        <v>1126.6600000000001</v>
      </c>
    </row>
    <row r="11661" spans="1:4">
      <c r="A11661" s="268">
        <v>10504</v>
      </c>
      <c r="B11661" s="267" t="s">
        <v>11905</v>
      </c>
      <c r="C11661" s="268" t="s">
        <v>1328</v>
      </c>
      <c r="D11661" s="270">
        <v>1317.33</v>
      </c>
    </row>
    <row r="11662" spans="1:4">
      <c r="A11662" s="268">
        <v>34390</v>
      </c>
      <c r="B11662" s="267" t="s">
        <v>11906</v>
      </c>
      <c r="C11662" s="268" t="s">
        <v>1328</v>
      </c>
      <c r="D11662" s="269">
        <v>388.26</v>
      </c>
    </row>
    <row r="11663" spans="1:4">
      <c r="A11663" s="268">
        <v>34389</v>
      </c>
      <c r="B11663" s="267" t="s">
        <v>11907</v>
      </c>
      <c r="C11663" s="268" t="s">
        <v>1328</v>
      </c>
      <c r="D11663" s="269">
        <v>121.33</v>
      </c>
    </row>
    <row r="11664" spans="1:4">
      <c r="A11664" s="268">
        <v>34388</v>
      </c>
      <c r="B11664" s="267" t="s">
        <v>11908</v>
      </c>
      <c r="C11664" s="268" t="s">
        <v>1328</v>
      </c>
      <c r="D11664" s="269">
        <v>172.44</v>
      </c>
    </row>
    <row r="11665" spans="1:4">
      <c r="A11665" s="268">
        <v>34387</v>
      </c>
      <c r="B11665" s="267" t="s">
        <v>11909</v>
      </c>
      <c r="C11665" s="268" t="s">
        <v>1328</v>
      </c>
      <c r="D11665" s="269">
        <v>279.93</v>
      </c>
    </row>
    <row r="11666" spans="1:4">
      <c r="A11666" s="268">
        <v>11188</v>
      </c>
      <c r="B11666" s="267" t="s">
        <v>11910</v>
      </c>
      <c r="C11666" s="268" t="s">
        <v>1328</v>
      </c>
      <c r="D11666" s="269">
        <v>138.66</v>
      </c>
    </row>
    <row r="11667" spans="1:4">
      <c r="A11667" s="268">
        <v>11189</v>
      </c>
      <c r="B11667" s="267" t="s">
        <v>11911</v>
      </c>
      <c r="C11667" s="268" t="s">
        <v>1328</v>
      </c>
      <c r="D11667" s="269">
        <v>208</v>
      </c>
    </row>
    <row r="11668" spans="1:4">
      <c r="A11668" s="268">
        <v>21107</v>
      </c>
      <c r="B11668" s="267" t="s">
        <v>11912</v>
      </c>
      <c r="C11668" s="268" t="s">
        <v>1328</v>
      </c>
      <c r="D11668" s="269">
        <v>149.68</v>
      </c>
    </row>
    <row r="11669" spans="1:4">
      <c r="A11669" s="268">
        <v>34386</v>
      </c>
      <c r="B11669" s="267" t="s">
        <v>11913</v>
      </c>
      <c r="C11669" s="268" t="s">
        <v>1328</v>
      </c>
      <c r="D11669" s="269">
        <v>259.99</v>
      </c>
    </row>
    <row r="11670" spans="1:4">
      <c r="A11670" s="268">
        <v>10490</v>
      </c>
      <c r="B11670" s="267" t="s">
        <v>11914</v>
      </c>
      <c r="C11670" s="268" t="s">
        <v>1328</v>
      </c>
      <c r="D11670" s="269">
        <v>78</v>
      </c>
    </row>
    <row r="11671" spans="1:4">
      <c r="A11671" s="268">
        <v>10492</v>
      </c>
      <c r="B11671" s="267" t="s">
        <v>11915</v>
      </c>
      <c r="C11671" s="268" t="s">
        <v>1328</v>
      </c>
      <c r="D11671" s="269">
        <v>103.99</v>
      </c>
    </row>
    <row r="11672" spans="1:4">
      <c r="A11672" s="268">
        <v>10493</v>
      </c>
      <c r="B11672" s="267" t="s">
        <v>11916</v>
      </c>
      <c r="C11672" s="268" t="s">
        <v>1328</v>
      </c>
      <c r="D11672" s="269">
        <v>121.33</v>
      </c>
    </row>
    <row r="11673" spans="1:4">
      <c r="A11673" s="268">
        <v>10491</v>
      </c>
      <c r="B11673" s="267" t="s">
        <v>11917</v>
      </c>
      <c r="C11673" s="268" t="s">
        <v>1328</v>
      </c>
      <c r="D11673" s="269">
        <v>147.33000000000001</v>
      </c>
    </row>
    <row r="11674" spans="1:4">
      <c r="A11674" s="268">
        <v>34385</v>
      </c>
      <c r="B11674" s="267" t="s">
        <v>11918</v>
      </c>
      <c r="C11674" s="268" t="s">
        <v>1328</v>
      </c>
      <c r="D11674" s="269">
        <v>214.93</v>
      </c>
    </row>
    <row r="11675" spans="1:4">
      <c r="A11675" s="268">
        <v>10499</v>
      </c>
      <c r="B11675" s="267" t="s">
        <v>11919</v>
      </c>
      <c r="C11675" s="268" t="s">
        <v>1328</v>
      </c>
      <c r="D11675" s="269">
        <v>86.66</v>
      </c>
    </row>
    <row r="11676" spans="1:4">
      <c r="A11676" s="268">
        <v>34384</v>
      </c>
      <c r="B11676" s="267" t="s">
        <v>11920</v>
      </c>
      <c r="C11676" s="268" t="s">
        <v>1328</v>
      </c>
      <c r="D11676" s="269">
        <v>259.99</v>
      </c>
    </row>
    <row r="11677" spans="1:4">
      <c r="A11677" s="268">
        <v>11185</v>
      </c>
      <c r="B11677" s="267" t="s">
        <v>11921</v>
      </c>
      <c r="C11677" s="268" t="s">
        <v>1328</v>
      </c>
      <c r="D11677" s="269">
        <v>268.66000000000003</v>
      </c>
    </row>
    <row r="11678" spans="1:4">
      <c r="A11678" s="268">
        <v>10507</v>
      </c>
      <c r="B11678" s="267" t="s">
        <v>11922</v>
      </c>
      <c r="C11678" s="268" t="s">
        <v>1328</v>
      </c>
      <c r="D11678" s="269">
        <v>236.86</v>
      </c>
    </row>
    <row r="11679" spans="1:4">
      <c r="A11679" s="268">
        <v>10505</v>
      </c>
      <c r="B11679" s="267" t="s">
        <v>11923</v>
      </c>
      <c r="C11679" s="268" t="s">
        <v>1328</v>
      </c>
      <c r="D11679" s="269">
        <v>139.76</v>
      </c>
    </row>
    <row r="11680" spans="1:4">
      <c r="A11680" s="268">
        <v>10506</v>
      </c>
      <c r="B11680" s="267" t="s">
        <v>11924</v>
      </c>
      <c r="C11680" s="268" t="s">
        <v>1328</v>
      </c>
      <c r="D11680" s="269">
        <v>182.45</v>
      </c>
    </row>
    <row r="11681" spans="1:4">
      <c r="A11681" s="268">
        <v>5031</v>
      </c>
      <c r="B11681" s="267" t="s">
        <v>11925</v>
      </c>
      <c r="C11681" s="268" t="s">
        <v>1328</v>
      </c>
      <c r="D11681" s="269">
        <v>256.19</v>
      </c>
    </row>
    <row r="11682" spans="1:4">
      <c r="A11682" s="268">
        <v>10502</v>
      </c>
      <c r="B11682" s="267" t="s">
        <v>11926</v>
      </c>
      <c r="C11682" s="268" t="s">
        <v>1328</v>
      </c>
      <c r="D11682" s="269">
        <v>298.52</v>
      </c>
    </row>
    <row r="11683" spans="1:4">
      <c r="A11683" s="268">
        <v>10501</v>
      </c>
      <c r="B11683" s="267" t="s">
        <v>11927</v>
      </c>
      <c r="C11683" s="268" t="s">
        <v>1328</v>
      </c>
      <c r="D11683" s="269">
        <v>168.65</v>
      </c>
    </row>
    <row r="11684" spans="1:4">
      <c r="A11684" s="268">
        <v>10503</v>
      </c>
      <c r="B11684" s="267" t="s">
        <v>11928</v>
      </c>
      <c r="C11684" s="268" t="s">
        <v>1328</v>
      </c>
      <c r="D11684" s="269">
        <v>227.85</v>
      </c>
    </row>
    <row r="11685" spans="1:4">
      <c r="A11685" s="268">
        <v>40270</v>
      </c>
      <c r="B11685" s="267" t="s">
        <v>11929</v>
      </c>
      <c r="C11685" s="268" t="s">
        <v>1327</v>
      </c>
      <c r="D11685" s="269">
        <v>43.5</v>
      </c>
    </row>
    <row r="11686" spans="1:4">
      <c r="A11686" s="268">
        <v>20213</v>
      </c>
      <c r="B11686" s="267" t="s">
        <v>11930</v>
      </c>
      <c r="C11686" s="268" t="s">
        <v>1327</v>
      </c>
      <c r="D11686" s="269">
        <v>10.59</v>
      </c>
    </row>
    <row r="11687" spans="1:4">
      <c r="A11687" s="268">
        <v>20211</v>
      </c>
      <c r="B11687" s="267" t="s">
        <v>11931</v>
      </c>
      <c r="C11687" s="268" t="s">
        <v>1327</v>
      </c>
      <c r="D11687" s="269">
        <v>15.65</v>
      </c>
    </row>
    <row r="11688" spans="1:4">
      <c r="A11688" s="268">
        <v>4472</v>
      </c>
      <c r="B11688" s="267" t="s">
        <v>11932</v>
      </c>
      <c r="C11688" s="268" t="s">
        <v>1327</v>
      </c>
      <c r="D11688" s="269">
        <v>13.68</v>
      </c>
    </row>
    <row r="11689" spans="1:4">
      <c r="A11689" s="268">
        <v>35272</v>
      </c>
      <c r="B11689" s="267" t="s">
        <v>11933</v>
      </c>
      <c r="C11689" s="268" t="s">
        <v>1327</v>
      </c>
      <c r="D11689" s="269">
        <v>17.97</v>
      </c>
    </row>
    <row r="11690" spans="1:4">
      <c r="A11690" s="268">
        <v>4448</v>
      </c>
      <c r="B11690" s="267" t="s">
        <v>12551</v>
      </c>
      <c r="C11690" s="268" t="s">
        <v>1327</v>
      </c>
      <c r="D11690" s="269">
        <v>28.95</v>
      </c>
    </row>
    <row r="11691" spans="1:4">
      <c r="A11691" s="268">
        <v>4425</v>
      </c>
      <c r="B11691" s="267" t="s">
        <v>11934</v>
      </c>
      <c r="C11691" s="268" t="s">
        <v>1327</v>
      </c>
      <c r="D11691" s="269">
        <v>10.050000000000001</v>
      </c>
    </row>
    <row r="11692" spans="1:4">
      <c r="A11692" s="268">
        <v>4481</v>
      </c>
      <c r="B11692" s="267" t="s">
        <v>11935</v>
      </c>
      <c r="C11692" s="268" t="s">
        <v>1327</v>
      </c>
      <c r="D11692" s="269">
        <v>18.52</v>
      </c>
    </row>
    <row r="11693" spans="1:4">
      <c r="A11693" s="268">
        <v>34345</v>
      </c>
      <c r="B11693" s="267" t="s">
        <v>11936</v>
      </c>
      <c r="C11693" s="268" t="s">
        <v>1326</v>
      </c>
      <c r="D11693" s="269">
        <v>10.02</v>
      </c>
    </row>
    <row r="11694" spans="1:4">
      <c r="A11694" s="268">
        <v>41096</v>
      </c>
      <c r="B11694" s="267" t="s">
        <v>11937</v>
      </c>
      <c r="C11694" s="268" t="s">
        <v>1445</v>
      </c>
      <c r="D11694" s="270">
        <v>1776.55</v>
      </c>
    </row>
    <row r="11695" spans="1:4">
      <c r="A11695" s="268">
        <v>41776</v>
      </c>
      <c r="B11695" s="267" t="s">
        <v>11938</v>
      </c>
      <c r="C11695" s="268" t="s">
        <v>1326</v>
      </c>
      <c r="D11695" s="269">
        <v>13.75</v>
      </c>
    </row>
    <row r="11696" spans="1:4">
      <c r="A11696" s="268">
        <v>4487</v>
      </c>
      <c r="B11696" s="267" t="s">
        <v>11939</v>
      </c>
      <c r="C11696" s="268" t="s">
        <v>1327</v>
      </c>
      <c r="D11696" s="269">
        <v>8.98</v>
      </c>
    </row>
    <row r="11697" spans="1:4">
      <c r="A11697" s="268">
        <v>11157</v>
      </c>
      <c r="B11697" s="267" t="s">
        <v>11940</v>
      </c>
      <c r="C11697" s="268" t="s">
        <v>1333</v>
      </c>
      <c r="D11697" s="269">
        <v>130.04</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B1:F58"/>
  <sheetViews>
    <sheetView view="pageBreakPreview" zoomScale="70" zoomScaleNormal="70" zoomScaleSheetLayoutView="70" workbookViewId="0">
      <selection activeCell="D37" sqref="D37:D38"/>
    </sheetView>
  </sheetViews>
  <sheetFormatPr defaultRowHeight="12.75"/>
  <cols>
    <col min="2" max="2" width="10.85546875" customWidth="1"/>
    <col min="3" max="3" width="58.140625" customWidth="1"/>
    <col min="4" max="4" width="22" style="11" customWidth="1"/>
    <col min="5" max="5" width="17.5703125" customWidth="1"/>
    <col min="6" max="6" width="18.5703125" customWidth="1"/>
    <col min="7" max="7" width="10.140625" bestFit="1" customWidth="1"/>
  </cols>
  <sheetData>
    <row r="1" spans="2:6" ht="47.25" customHeight="1" thickBot="1"/>
    <row r="2" spans="2:6" ht="97.5" customHeight="1" thickBot="1">
      <c r="B2" s="353"/>
      <c r="C2" s="354"/>
      <c r="D2" s="354"/>
      <c r="E2" s="355"/>
    </row>
    <row r="3" spans="2:6" ht="15">
      <c r="B3" s="356" t="str">
        <f>'2-ORÇAMENTO'!B3:G3</f>
        <v xml:space="preserve">OBRA: CONSTRUÇÃO DE ESCOLA MUNICIPAL DE EDUÇÃO BÁSICA </v>
      </c>
      <c r="C3" s="357"/>
      <c r="D3" s="357"/>
      <c r="E3" s="358"/>
    </row>
    <row r="4" spans="2:6" ht="15">
      <c r="B4" s="359" t="str">
        <f>'2-ORÇAMENTO'!B4:G4</f>
        <v>LOCAL: EMEB ALINO FERREIRA DE MAGALHÃES</v>
      </c>
      <c r="C4" s="360"/>
      <c r="D4" s="360"/>
      <c r="E4" s="361"/>
    </row>
    <row r="5" spans="2:6" ht="15">
      <c r="B5" s="359" t="str">
        <f>'2-ORÇAMENTO'!B5:G5</f>
        <v>ENDEREÇO: AV. VERDÃO, S/N, ALTO DA BOA VISTA, CRISTO REI</v>
      </c>
      <c r="C5" s="360"/>
      <c r="D5" s="360"/>
      <c r="E5" s="361"/>
    </row>
    <row r="6" spans="2:6" ht="15" customHeight="1">
      <c r="B6" s="359" t="str">
        <f>'2-ORÇAMENTO'!B6:G6</f>
        <v>MUNICÍPIO: VÁRZEA GRANDE - MT</v>
      </c>
      <c r="C6" s="360"/>
      <c r="D6" s="360"/>
      <c r="E6" s="361"/>
    </row>
    <row r="7" spans="2:6" ht="15.75" thickBot="1">
      <c r="B7" s="338" t="str">
        <f>'2-ORÇAMENTO'!B7:G7</f>
        <v>DATA BASE: SINAPI ABRIL- COM DESONERAÇÃO / 2019 - BDI - 28,24%</v>
      </c>
      <c r="C7" s="339"/>
      <c r="D7" s="339"/>
      <c r="E7" s="340"/>
    </row>
    <row r="8" spans="2:6" ht="16.5" customHeight="1" thickBot="1">
      <c r="B8" s="341" t="s">
        <v>6215</v>
      </c>
      <c r="C8" s="342"/>
      <c r="D8" s="342"/>
      <c r="E8" s="343"/>
    </row>
    <row r="9" spans="2:6" ht="17.25" customHeight="1" thickBot="1">
      <c r="B9" s="344" t="s">
        <v>3</v>
      </c>
      <c r="C9" s="346" t="s">
        <v>12</v>
      </c>
      <c r="D9" s="348" t="s">
        <v>10</v>
      </c>
      <c r="E9" s="349"/>
    </row>
    <row r="10" spans="2:6" ht="16.5" thickBot="1">
      <c r="B10" s="345"/>
      <c r="C10" s="347"/>
      <c r="D10" s="12" t="s">
        <v>14</v>
      </c>
      <c r="E10" s="13" t="s">
        <v>15</v>
      </c>
    </row>
    <row r="11" spans="2:6" ht="12.75" customHeight="1">
      <c r="B11" s="322" t="str">
        <f>'2-ORÇAMENTO'!B10</f>
        <v>1.0</v>
      </c>
      <c r="C11" s="350" t="str">
        <f>'2-ORÇAMENTO'!E10</f>
        <v>ADMINISTRAÇÃO LOCAL DE OBRA</v>
      </c>
      <c r="D11" s="351">
        <f>'2-ORÇAMENTO'!K17</f>
        <v>494000.06000000006</v>
      </c>
      <c r="E11" s="352">
        <f>D11/$D$53</f>
        <v>8.4687182207208708E-2</v>
      </c>
    </row>
    <row r="12" spans="2:6" ht="12.75" customHeight="1">
      <c r="B12" s="323"/>
      <c r="C12" s="325"/>
      <c r="D12" s="333"/>
      <c r="E12" s="329"/>
      <c r="F12" s="5"/>
    </row>
    <row r="13" spans="2:6" ht="18" customHeight="1">
      <c r="B13" s="322" t="str">
        <f>'2-ORÇAMENTO'!B18</f>
        <v>2.0</v>
      </c>
      <c r="C13" s="324" t="str">
        <f>'2-ORÇAMENTO'!E18</f>
        <v>SERVIÇOS PRELIMINARES</v>
      </c>
      <c r="D13" s="332">
        <f>'2-ORÇAMENTO'!K34</f>
        <v>239245.05</v>
      </c>
      <c r="E13" s="328">
        <f>D13/$D$53</f>
        <v>4.1014143078287796E-2</v>
      </c>
      <c r="F13" s="5"/>
    </row>
    <row r="14" spans="2:6" ht="18" customHeight="1">
      <c r="B14" s="323"/>
      <c r="C14" s="325"/>
      <c r="D14" s="333"/>
      <c r="E14" s="329"/>
      <c r="F14" s="5"/>
    </row>
    <row r="15" spans="2:6" ht="12.75" customHeight="1">
      <c r="B15" s="322" t="str">
        <f>'2-ORÇAMENTO'!B35</f>
        <v>3.0</v>
      </c>
      <c r="C15" s="324" t="str">
        <f>'2-ORÇAMENTO'!E35</f>
        <v>MOVIMENTO DE SOLO</v>
      </c>
      <c r="D15" s="332">
        <f>'2-ORÇAMENTO'!K41</f>
        <v>35772.409999999996</v>
      </c>
      <c r="E15" s="328">
        <f>D15/$D$53</f>
        <v>6.132518695768932E-3</v>
      </c>
      <c r="F15" s="5"/>
    </row>
    <row r="16" spans="2:6" ht="12.75" customHeight="1">
      <c r="B16" s="323"/>
      <c r="C16" s="325"/>
      <c r="D16" s="333"/>
      <c r="E16" s="329"/>
      <c r="F16" s="5"/>
    </row>
    <row r="17" spans="2:6" ht="18" customHeight="1">
      <c r="B17" s="322" t="str">
        <f>'2-ORÇAMENTO'!B42</f>
        <v>4.0</v>
      </c>
      <c r="C17" s="324" t="str">
        <f>'2-ORÇAMENTO'!E42</f>
        <v>INFRA-ESTRUTURA</v>
      </c>
      <c r="D17" s="332">
        <f>'2-ORÇAMENTO'!K51</f>
        <v>291489.18999999994</v>
      </c>
      <c r="E17" s="328">
        <f>D17/$D$53</f>
        <v>4.9970435519707569E-2</v>
      </c>
      <c r="F17" s="5"/>
    </row>
    <row r="18" spans="2:6" ht="12.75" customHeight="1">
      <c r="B18" s="323"/>
      <c r="C18" s="325"/>
      <c r="D18" s="333"/>
      <c r="E18" s="329"/>
      <c r="F18" s="5"/>
    </row>
    <row r="19" spans="2:6" ht="12.75" customHeight="1">
      <c r="B19" s="322" t="str">
        <f>'2-ORÇAMENTO'!B52</f>
        <v>5.0</v>
      </c>
      <c r="C19" s="324" t="str">
        <f>'2-ORÇAMENTO'!E52</f>
        <v xml:space="preserve">SUPERESTRUTURA </v>
      </c>
      <c r="D19" s="332">
        <f>'2-ORÇAMENTO'!K70</f>
        <v>1198983.28</v>
      </c>
      <c r="E19" s="328">
        <f>D19/$D$53</f>
        <v>0.20554352867235831</v>
      </c>
      <c r="F19" s="5"/>
    </row>
    <row r="20" spans="2:6" ht="12.75" customHeight="1">
      <c r="B20" s="323"/>
      <c r="C20" s="325"/>
      <c r="D20" s="333"/>
      <c r="E20" s="329"/>
      <c r="F20" s="5"/>
    </row>
    <row r="21" spans="2:6" ht="12.75" customHeight="1">
      <c r="B21" s="322" t="str">
        <f>'2-ORÇAMENTO'!B71</f>
        <v>6.0</v>
      </c>
      <c r="C21" s="324" t="str">
        <f>'2-ORÇAMENTO'!E71</f>
        <v>IMPERMEABILIZAÇÃO</v>
      </c>
      <c r="D21" s="332">
        <f>'2-ORÇAMENTO'!K74</f>
        <v>84868.63</v>
      </c>
      <c r="E21" s="328">
        <f>D21/$D$53</f>
        <v>1.4549158420114724E-2</v>
      </c>
      <c r="F21" s="1"/>
    </row>
    <row r="22" spans="2:6" ht="12.75" customHeight="1">
      <c r="B22" s="323"/>
      <c r="C22" s="325"/>
      <c r="D22" s="333"/>
      <c r="E22" s="329"/>
      <c r="F22" s="5"/>
    </row>
    <row r="23" spans="2:6" ht="12.75" customHeight="1">
      <c r="B23" s="322" t="str">
        <f>'2-ORÇAMENTO'!B75</f>
        <v>7.0</v>
      </c>
      <c r="C23" s="324" t="str">
        <f>'2-ORÇAMENTO'!E75</f>
        <v>ALVENARIA E FECHAMENTO</v>
      </c>
      <c r="D23" s="332">
        <f>'2-ORÇAMENTO'!K82</f>
        <v>195098.47</v>
      </c>
      <c r="E23" s="328">
        <f>D23/$D$53</f>
        <v>3.3446027673028296E-2</v>
      </c>
    </row>
    <row r="24" spans="2:6" ht="12.75" customHeight="1">
      <c r="B24" s="323"/>
      <c r="C24" s="325"/>
      <c r="D24" s="333"/>
      <c r="E24" s="329"/>
      <c r="F24" s="5"/>
    </row>
    <row r="25" spans="2:6" ht="12.75" customHeight="1">
      <c r="B25" s="322" t="str">
        <f>'2-ORÇAMENTO'!B83</f>
        <v>8.0</v>
      </c>
      <c r="C25" s="336" t="str">
        <f>'2-ORÇAMENTO'!E83</f>
        <v>ESTRUTURA METÁLICA</v>
      </c>
      <c r="D25" s="332">
        <f>'2-ORÇAMENTO'!K98</f>
        <v>1168821.27</v>
      </c>
      <c r="E25" s="328">
        <f>D25/$D$53</f>
        <v>0.20037280938822372</v>
      </c>
      <c r="F25" s="5"/>
    </row>
    <row r="26" spans="2:6" ht="12.75" customHeight="1">
      <c r="B26" s="323"/>
      <c r="C26" s="337"/>
      <c r="D26" s="333"/>
      <c r="E26" s="329"/>
      <c r="F26" s="5"/>
    </row>
    <row r="27" spans="2:6" ht="12.75" customHeight="1">
      <c r="B27" s="322" t="str">
        <f>'2-ORÇAMENTO'!B99</f>
        <v>9.0</v>
      </c>
      <c r="C27" s="324" t="str">
        <f>'2-ORÇAMENTO'!E99</f>
        <v xml:space="preserve">ESQUADRIAS </v>
      </c>
      <c r="D27" s="332">
        <f>'2-ORÇAMENTO'!K108</f>
        <v>250634.2</v>
      </c>
      <c r="E27" s="328">
        <f>D27/$D$53</f>
        <v>4.2966602398303327E-2</v>
      </c>
      <c r="F27" s="5"/>
    </row>
    <row r="28" spans="2:6" ht="12.75" customHeight="1">
      <c r="B28" s="323"/>
      <c r="C28" s="325"/>
      <c r="D28" s="333"/>
      <c r="E28" s="329"/>
      <c r="F28" s="5"/>
    </row>
    <row r="29" spans="2:6" ht="12.75" customHeight="1">
      <c r="B29" s="322" t="str">
        <f>'2-ORÇAMENTO'!B109</f>
        <v>10.0</v>
      </c>
      <c r="C29" s="324" t="str">
        <f>'2-ORÇAMENTO'!E109</f>
        <v>REVESTIMENTO</v>
      </c>
      <c r="D29" s="332">
        <f>'2-ORÇAMENTO'!K117</f>
        <v>688678.54</v>
      </c>
      <c r="E29" s="328">
        <f>D29/$D$53</f>
        <v>0.1180612103552669</v>
      </c>
    </row>
    <row r="30" spans="2:6" ht="12.75" customHeight="1">
      <c r="B30" s="323"/>
      <c r="C30" s="325"/>
      <c r="D30" s="333"/>
      <c r="E30" s="329"/>
      <c r="F30" s="5"/>
    </row>
    <row r="31" spans="2:6" ht="19.5" customHeight="1">
      <c r="B31" s="322" t="str">
        <f>'2-ORÇAMENTO'!B118</f>
        <v>11.0</v>
      </c>
      <c r="C31" s="324" t="str">
        <f>'2-ORÇAMENTO'!E118</f>
        <v>PISO E CALÇAMENTO</v>
      </c>
      <c r="D31" s="332">
        <f>'2-ORÇAMENTO'!K128</f>
        <v>523207.7</v>
      </c>
      <c r="E31" s="328">
        <f>D31/$D$53</f>
        <v>8.9694292389589161E-2</v>
      </c>
    </row>
    <row r="32" spans="2:6" ht="19.5" customHeight="1">
      <c r="B32" s="323"/>
      <c r="C32" s="325"/>
      <c r="D32" s="333"/>
      <c r="E32" s="329"/>
      <c r="F32" s="5"/>
    </row>
    <row r="33" spans="2:6" ht="12.75" customHeight="1">
      <c r="B33" s="322" t="str">
        <f>'2-ORÇAMENTO'!B129</f>
        <v>12.0</v>
      </c>
      <c r="C33" s="334" t="str">
        <f>'2-ORÇAMENTO'!E129</f>
        <v>FORRO</v>
      </c>
      <c r="D33" s="332">
        <f>'2-ORÇAMENTO'!K131</f>
        <v>9661.59</v>
      </c>
      <c r="E33" s="328">
        <f>D33/$D$53</f>
        <v>1.6563010796827545E-3</v>
      </c>
    </row>
    <row r="34" spans="2:6" ht="12.75" customHeight="1">
      <c r="B34" s="323"/>
      <c r="C34" s="335"/>
      <c r="D34" s="333"/>
      <c r="E34" s="329"/>
      <c r="F34" s="5"/>
    </row>
    <row r="35" spans="2:6" ht="18" customHeight="1">
      <c r="B35" s="322" t="str">
        <f>'2-ORÇAMENTO'!B132</f>
        <v>13.0</v>
      </c>
      <c r="C35" s="324" t="str">
        <f>'2-ORÇAMENTO'!E132</f>
        <v>PINTURA</v>
      </c>
      <c r="D35" s="332">
        <f>'2-ORÇAMENTO'!K134</f>
        <v>63512.74</v>
      </c>
      <c r="E35" s="328">
        <f>D35/$D$53</f>
        <v>1.0888085691445204E-2</v>
      </c>
    </row>
    <row r="36" spans="2:6" ht="18" customHeight="1">
      <c r="B36" s="323"/>
      <c r="C36" s="325"/>
      <c r="D36" s="333"/>
      <c r="E36" s="329"/>
      <c r="F36" s="5"/>
    </row>
    <row r="37" spans="2:6" ht="12.75" customHeight="1">
      <c r="B37" s="322" t="str">
        <f>'2-ORÇAMENTO'!B135</f>
        <v>14.0</v>
      </c>
      <c r="C37" s="324" t="str">
        <f>'2-ORÇAMENTO'!E135</f>
        <v>URBANIZAÇÃO</v>
      </c>
      <c r="D37" s="332">
        <f>'2-ORÇAMENTO'!K139</f>
        <v>10125.369999999999</v>
      </c>
      <c r="E37" s="328">
        <f>D37/$D$53</f>
        <v>1.7358075910059701E-3</v>
      </c>
    </row>
    <row r="38" spans="2:6" ht="12.75" customHeight="1">
      <c r="B38" s="323"/>
      <c r="C38" s="325"/>
      <c r="D38" s="333"/>
      <c r="E38" s="329"/>
      <c r="F38" s="5"/>
    </row>
    <row r="39" spans="2:6" ht="18" hidden="1" customHeight="1">
      <c r="B39" s="322" t="str">
        <f>'2-ORÇAMENTO'!B56</f>
        <v>5.4</v>
      </c>
      <c r="C39" s="324"/>
      <c r="D39" s="330"/>
      <c r="E39" s="328">
        <f>D39/$D$53</f>
        <v>0</v>
      </c>
      <c r="F39" s="5"/>
    </row>
    <row r="40" spans="2:6" ht="18" hidden="1" customHeight="1">
      <c r="B40" s="323"/>
      <c r="C40" s="325"/>
      <c r="D40" s="331"/>
      <c r="E40" s="329"/>
      <c r="F40" s="5"/>
    </row>
    <row r="41" spans="2:6" ht="18" hidden="1" customHeight="1">
      <c r="B41" s="322" t="str">
        <f>'2-ORÇAMENTO'!B64</f>
        <v>5.12</v>
      </c>
      <c r="C41" s="324"/>
      <c r="D41" s="330"/>
      <c r="E41" s="328">
        <f>D41/$D$53</f>
        <v>0</v>
      </c>
      <c r="F41" s="5"/>
    </row>
    <row r="42" spans="2:6" ht="18" hidden="1" customHeight="1">
      <c r="B42" s="323"/>
      <c r="C42" s="325"/>
      <c r="D42" s="331"/>
      <c r="E42" s="329"/>
      <c r="F42" s="5"/>
    </row>
    <row r="43" spans="2:6" ht="18" hidden="1" customHeight="1">
      <c r="B43" s="322" t="str">
        <f>'2-ORÇAMENTO'!B66</f>
        <v>5.14</v>
      </c>
      <c r="C43" s="324"/>
      <c r="D43" s="330"/>
      <c r="E43" s="328">
        <f>D43/$D$53</f>
        <v>0</v>
      </c>
      <c r="F43" s="5"/>
    </row>
    <row r="44" spans="2:6" ht="18" hidden="1" customHeight="1">
      <c r="B44" s="323"/>
      <c r="C44" s="325"/>
      <c r="D44" s="331"/>
      <c r="E44" s="329"/>
      <c r="F44" s="5"/>
    </row>
    <row r="45" spans="2:6" ht="12.75" customHeight="1">
      <c r="B45" s="322" t="str">
        <f>'2-ORÇAMENTO'!B140</f>
        <v>15.0</v>
      </c>
      <c r="C45" s="324" t="str">
        <f>'2-ORÇAMENTO'!E140</f>
        <v xml:space="preserve">INSTALAÇÕES ELÉTRICAS </v>
      </c>
      <c r="D45" s="326">
        <f>'2-ORÇAMENTO'!K272</f>
        <v>244932.14</v>
      </c>
      <c r="E45" s="328">
        <f>D45/$D$53</f>
        <v>4.1989089573352588E-2</v>
      </c>
      <c r="F45" s="5"/>
    </row>
    <row r="46" spans="2:6" ht="12.75" customHeight="1">
      <c r="B46" s="323"/>
      <c r="C46" s="325"/>
      <c r="D46" s="327"/>
      <c r="E46" s="329"/>
      <c r="F46" s="5"/>
    </row>
    <row r="47" spans="2:6" ht="12.75" customHeight="1">
      <c r="B47" s="322" t="str">
        <f>'2-ORÇAMENTO'!B273</f>
        <v>16.0</v>
      </c>
      <c r="C47" s="324" t="str">
        <f>'2-ORÇAMENTO'!E273</f>
        <v>CABEAMENTO ESTRUTURADO</v>
      </c>
      <c r="D47" s="326">
        <f>'2-ORÇAMENTO'!K325</f>
        <v>54083.479999999996</v>
      </c>
      <c r="E47" s="328">
        <f>D47/$D$53</f>
        <v>9.2716132972937848E-3</v>
      </c>
      <c r="F47" s="5"/>
    </row>
    <row r="48" spans="2:6" ht="12.75" customHeight="1">
      <c r="B48" s="323"/>
      <c r="C48" s="325"/>
      <c r="D48" s="327"/>
      <c r="E48" s="329"/>
      <c r="F48" s="5"/>
    </row>
    <row r="49" spans="2:6" ht="12.75" customHeight="1">
      <c r="B49" s="322" t="str">
        <f>'2-ORÇAMENTO'!B326</f>
        <v>17.0</v>
      </c>
      <c r="C49" s="324" t="str">
        <f>'2-ORÇAMENTO'!E326</f>
        <v>INSTALAÇÕES HIDRO-SANITÁRIAS</v>
      </c>
      <c r="D49" s="326">
        <f>'2-ORÇAMENTO'!K456</f>
        <v>211783.08000000002</v>
      </c>
      <c r="E49" s="328">
        <f>D49/$D$53</f>
        <v>3.6306295761105493E-2</v>
      </c>
      <c r="F49" s="5"/>
    </row>
    <row r="50" spans="2:6" ht="12.75" customHeight="1">
      <c r="B50" s="323"/>
      <c r="C50" s="325"/>
      <c r="D50" s="327"/>
      <c r="E50" s="329"/>
      <c r="F50" s="5"/>
    </row>
    <row r="51" spans="2:6" ht="12.75" customHeight="1">
      <c r="B51" s="322" t="str">
        <f>'2-ORÇAMENTO'!B457</f>
        <v>18.0</v>
      </c>
      <c r="C51" s="324" t="str">
        <f>'2-ORÇAMENTO'!E457</f>
        <v>PREVENÇÃO E COMBATE A INCÊNDIO</v>
      </c>
      <c r="D51" s="326">
        <f>'2-ORÇAMENTO'!K505</f>
        <v>68335.73000000001</v>
      </c>
      <c r="E51" s="328">
        <f>D51/$D$53</f>
        <v>1.1714898208256531E-2</v>
      </c>
      <c r="F51" s="5"/>
    </row>
    <row r="52" spans="2:6" ht="12.75" customHeight="1" thickBot="1">
      <c r="B52" s="323"/>
      <c r="C52" s="325"/>
      <c r="D52" s="327"/>
      <c r="E52" s="329"/>
      <c r="F52" s="5"/>
    </row>
    <row r="53" spans="2:6" ht="18.75" customHeight="1" thickBot="1">
      <c r="B53" s="320" t="s">
        <v>6216</v>
      </c>
      <c r="C53" s="321"/>
      <c r="D53" s="173">
        <f>SUM(D11:D52)</f>
        <v>5833232.9300000016</v>
      </c>
      <c r="E53" s="256">
        <f>SUM(E11:E52)</f>
        <v>0.99999999999999956</v>
      </c>
    </row>
    <row r="54" spans="2:6" ht="18" customHeight="1">
      <c r="B54" s="35"/>
      <c r="C54" s="140"/>
      <c r="D54" s="36"/>
      <c r="E54" s="168"/>
    </row>
    <row r="55" spans="2:6" ht="14.25" customHeight="1">
      <c r="B55" s="273"/>
      <c r="C55" s="274"/>
      <c r="D55" s="274"/>
      <c r="E55" s="41"/>
    </row>
    <row r="56" spans="2:6" ht="15">
      <c r="B56" s="273"/>
      <c r="C56" s="274"/>
      <c r="D56" s="274"/>
      <c r="E56" s="240"/>
    </row>
    <row r="57" spans="2:6" ht="15.75" thickBot="1">
      <c r="B57" s="275"/>
      <c r="C57" s="276"/>
      <c r="D57" s="276"/>
      <c r="E57" s="241"/>
    </row>
    <row r="58" spans="2:6">
      <c r="B58" s="140"/>
      <c r="C58" s="140"/>
      <c r="D58" s="36"/>
      <c r="E58" s="140"/>
    </row>
  </sheetData>
  <mergeCells count="95">
    <mergeCell ref="B2:E2"/>
    <mergeCell ref="B3:E3"/>
    <mergeCell ref="B4:E4"/>
    <mergeCell ref="B5:E5"/>
    <mergeCell ref="B6:E6"/>
    <mergeCell ref="B7:E7"/>
    <mergeCell ref="B17:B18"/>
    <mergeCell ref="C17:C18"/>
    <mergeCell ref="D17:D18"/>
    <mergeCell ref="E17:E18"/>
    <mergeCell ref="B8:E8"/>
    <mergeCell ref="B9:B10"/>
    <mergeCell ref="C9:C10"/>
    <mergeCell ref="D9:E9"/>
    <mergeCell ref="B11:B12"/>
    <mergeCell ref="C11:C12"/>
    <mergeCell ref="D11:D12"/>
    <mergeCell ref="E11:E12"/>
    <mergeCell ref="B21:B22"/>
    <mergeCell ref="C21:C22"/>
    <mergeCell ref="D21:D22"/>
    <mergeCell ref="E21:E22"/>
    <mergeCell ref="B13:B14"/>
    <mergeCell ref="C13:C14"/>
    <mergeCell ref="D13:D14"/>
    <mergeCell ref="E13:E14"/>
    <mergeCell ref="B15:B16"/>
    <mergeCell ref="C15:C16"/>
    <mergeCell ref="D15:D16"/>
    <mergeCell ref="E15:E16"/>
    <mergeCell ref="B19:B20"/>
    <mergeCell ref="C19:C20"/>
    <mergeCell ref="D19:D20"/>
    <mergeCell ref="E19:E20"/>
    <mergeCell ref="B27:B28"/>
    <mergeCell ref="C27:C28"/>
    <mergeCell ref="D27:D28"/>
    <mergeCell ref="E27:E28"/>
    <mergeCell ref="B29:B30"/>
    <mergeCell ref="C29:C30"/>
    <mergeCell ref="D29:D30"/>
    <mergeCell ref="E29:E30"/>
    <mergeCell ref="B23:B24"/>
    <mergeCell ref="C23:C24"/>
    <mergeCell ref="D23:D24"/>
    <mergeCell ref="E23:E24"/>
    <mergeCell ref="B25:B26"/>
    <mergeCell ref="C25:C26"/>
    <mergeCell ref="D25:D26"/>
    <mergeCell ref="E25:E26"/>
    <mergeCell ref="B35:B36"/>
    <mergeCell ref="C35:C36"/>
    <mergeCell ref="D35:D36"/>
    <mergeCell ref="E35:E36"/>
    <mergeCell ref="B37:B38"/>
    <mergeCell ref="C37:C38"/>
    <mergeCell ref="D37:D38"/>
    <mergeCell ref="E37:E38"/>
    <mergeCell ref="B31:B32"/>
    <mergeCell ref="C31:C32"/>
    <mergeCell ref="D31:D32"/>
    <mergeCell ref="E31:E32"/>
    <mergeCell ref="B33:B34"/>
    <mergeCell ref="C33:C34"/>
    <mergeCell ref="D33:D34"/>
    <mergeCell ref="E33:E34"/>
    <mergeCell ref="B43:B44"/>
    <mergeCell ref="C43:C44"/>
    <mergeCell ref="D43:D44"/>
    <mergeCell ref="E43:E44"/>
    <mergeCell ref="B45:B46"/>
    <mergeCell ref="C45:C46"/>
    <mergeCell ref="D45:D46"/>
    <mergeCell ref="E45:E46"/>
    <mergeCell ref="B39:B40"/>
    <mergeCell ref="C39:C40"/>
    <mergeCell ref="D39:D40"/>
    <mergeCell ref="E39:E40"/>
    <mergeCell ref="B41:B42"/>
    <mergeCell ref="C41:C42"/>
    <mergeCell ref="D41:D42"/>
    <mergeCell ref="E41:E42"/>
    <mergeCell ref="B47:B48"/>
    <mergeCell ref="C47:C48"/>
    <mergeCell ref="D47:D48"/>
    <mergeCell ref="E47:E48"/>
    <mergeCell ref="B49:B50"/>
    <mergeCell ref="C49:C50"/>
    <mergeCell ref="D49:D50"/>
    <mergeCell ref="E49:E50"/>
    <mergeCell ref="B53:C53"/>
    <mergeCell ref="B51:B52"/>
    <mergeCell ref="C51:C52"/>
    <mergeCell ref="D51:D52"/>
    <mergeCell ref="E51:E52"/>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B1:K513"/>
  <sheetViews>
    <sheetView tabSelected="1" view="pageBreakPreview" topLeftCell="A455" zoomScale="70" zoomScaleSheetLayoutView="70" workbookViewId="0">
      <selection activeCell="K508" sqref="B2:K508"/>
    </sheetView>
  </sheetViews>
  <sheetFormatPr defaultColWidth="9.140625" defaultRowHeight="14.25"/>
  <cols>
    <col min="1" max="1" width="12.85546875" style="117" customWidth="1"/>
    <col min="2" max="2" width="10.140625" style="103" bestFit="1" customWidth="1"/>
    <col min="3" max="3" width="13.85546875" style="104" bestFit="1" customWidth="1"/>
    <col min="4" max="4" width="11.28515625" style="105" bestFit="1" customWidth="1"/>
    <col min="5" max="5" width="74.140625" style="106" customWidth="1"/>
    <col min="6" max="6" width="8" style="107" customWidth="1"/>
    <col min="7" max="7" width="12.42578125" style="108" bestFit="1" customWidth="1"/>
    <col min="8" max="8" width="16.28515625" style="258" customWidth="1"/>
    <col min="9" max="9" width="15" style="109" customWidth="1"/>
    <col min="10" max="10" width="21" style="110" customWidth="1"/>
    <col min="11" max="11" width="21.85546875" style="110" bestFit="1" customWidth="1"/>
    <col min="12" max="12" width="10.5703125" style="117" bestFit="1" customWidth="1"/>
    <col min="13" max="56" width="9.140625" style="117"/>
    <col min="57" max="57" width="9.28515625" style="117" customWidth="1"/>
    <col min="58" max="58" width="9.140625" style="117"/>
    <col min="59" max="59" width="9.42578125" style="117" customWidth="1"/>
    <col min="60" max="16384" width="9.140625" style="117"/>
  </cols>
  <sheetData>
    <row r="1" spans="2:11" ht="37.5" customHeight="1" thickBot="1"/>
    <row r="2" spans="2:11" ht="100.5" customHeight="1" thickBot="1">
      <c r="B2" s="367"/>
      <c r="C2" s="368"/>
      <c r="D2" s="368"/>
      <c r="E2" s="368"/>
      <c r="F2" s="368"/>
      <c r="G2" s="368"/>
      <c r="H2" s="368"/>
      <c r="I2" s="368"/>
      <c r="J2" s="368"/>
      <c r="K2" s="369"/>
    </row>
    <row r="3" spans="2:11" ht="15">
      <c r="B3" s="356" t="s">
        <v>12452</v>
      </c>
      <c r="C3" s="357"/>
      <c r="D3" s="357"/>
      <c r="E3" s="357"/>
      <c r="F3" s="357"/>
      <c r="G3" s="357"/>
      <c r="H3" s="357"/>
      <c r="I3" s="357"/>
      <c r="J3" s="357"/>
      <c r="K3" s="358"/>
    </row>
    <row r="4" spans="2:11" ht="15">
      <c r="B4" s="373" t="s">
        <v>12447</v>
      </c>
      <c r="C4" s="374"/>
      <c r="D4" s="374"/>
      <c r="E4" s="374"/>
      <c r="F4" s="374"/>
      <c r="G4" s="374"/>
      <c r="H4" s="374"/>
      <c r="I4" s="374"/>
      <c r="J4" s="374"/>
      <c r="K4" s="375"/>
    </row>
    <row r="5" spans="2:11" ht="15">
      <c r="B5" s="373" t="s">
        <v>12448</v>
      </c>
      <c r="C5" s="374"/>
      <c r="D5" s="374"/>
      <c r="E5" s="374"/>
      <c r="F5" s="374"/>
      <c r="G5" s="374"/>
      <c r="H5" s="374"/>
      <c r="I5" s="374"/>
      <c r="J5" s="374"/>
      <c r="K5" s="375"/>
    </row>
    <row r="6" spans="2:11" ht="15">
      <c r="B6" s="373" t="s">
        <v>5760</v>
      </c>
      <c r="C6" s="374"/>
      <c r="D6" s="374"/>
      <c r="E6" s="374"/>
      <c r="F6" s="374"/>
      <c r="G6" s="374"/>
      <c r="H6" s="374"/>
      <c r="I6" s="374"/>
      <c r="J6" s="374"/>
      <c r="K6" s="375"/>
    </row>
    <row r="7" spans="2:11" ht="15.75" thickBot="1">
      <c r="B7" s="338" t="s">
        <v>12862</v>
      </c>
      <c r="C7" s="339"/>
      <c r="D7" s="339"/>
      <c r="E7" s="339"/>
      <c r="F7" s="339"/>
      <c r="G7" s="339"/>
      <c r="H7" s="339"/>
      <c r="I7" s="339"/>
      <c r="J7" s="339"/>
      <c r="K7" s="340"/>
    </row>
    <row r="8" spans="2:11" ht="21.75" customHeight="1" thickBot="1">
      <c r="B8" s="370" t="s">
        <v>6107</v>
      </c>
      <c r="C8" s="371"/>
      <c r="D8" s="371"/>
      <c r="E8" s="371"/>
      <c r="F8" s="371"/>
      <c r="G8" s="371"/>
      <c r="H8" s="371"/>
      <c r="I8" s="371"/>
      <c r="J8" s="371"/>
      <c r="K8" s="372"/>
    </row>
    <row r="9" spans="2:11" s="125" customFormat="1" ht="30">
      <c r="B9" s="184" t="s">
        <v>3</v>
      </c>
      <c r="C9" s="185" t="s">
        <v>4</v>
      </c>
      <c r="D9" s="185" t="s">
        <v>2</v>
      </c>
      <c r="E9" s="186" t="s">
        <v>5</v>
      </c>
      <c r="F9" s="187" t="s">
        <v>6</v>
      </c>
      <c r="G9" s="188" t="s">
        <v>7</v>
      </c>
      <c r="H9" s="186" t="s">
        <v>1222</v>
      </c>
      <c r="I9" s="186" t="s">
        <v>12440</v>
      </c>
      <c r="J9" s="186" t="s">
        <v>1223</v>
      </c>
      <c r="K9" s="189" t="s">
        <v>1294</v>
      </c>
    </row>
    <row r="10" spans="2:11" s="105" customFormat="1" ht="15">
      <c r="B10" s="16" t="s">
        <v>1243</v>
      </c>
      <c r="C10" s="17"/>
      <c r="D10" s="18"/>
      <c r="E10" s="19" t="s">
        <v>12449</v>
      </c>
      <c r="F10" s="20"/>
      <c r="G10" s="21"/>
      <c r="H10" s="259"/>
      <c r="I10" s="22"/>
      <c r="J10" s="56"/>
      <c r="K10" s="118"/>
    </row>
    <row r="11" spans="2:11" s="105" customFormat="1" ht="15">
      <c r="B11" s="23" t="s">
        <v>8</v>
      </c>
      <c r="C11" s="111">
        <v>93567</v>
      </c>
      <c r="D11" s="243" t="s">
        <v>9</v>
      </c>
      <c r="E11" s="112" t="str">
        <f>IFERROR(VLOOKUP($C11,'SINAPI ABRIL 2019'!$1:$1048576,2,0),IFERROR(VLOOKUP($C11,'COMP. PROPRIA'!$B$11:$I$1015,4,0),""))</f>
        <v>ENGENHEIRO CIVIL DE OBRA PLENO COM ENCARGOS COMPLEMENTARES</v>
      </c>
      <c r="F11" s="115" t="str">
        <f>IFERROR(VLOOKUP($C11,'SINAPI ABRIL 2019'!$A:$D,3,0),IFERROR(VLOOKUP($C11,'COMP. PROPRIA'!$B$11:$I$1015,5,0),""))</f>
        <v>MES</v>
      </c>
      <c r="G11" s="113">
        <v>12</v>
      </c>
      <c r="H11" s="114">
        <f>IFERROR(VLOOKUP($C11,'SINAPI ABRIL 2019'!$A:$D,4,0),IFERROR(VLOOKUP($C11,'COMP. PROPRIA'!$B$11:$I$1015,8,0),""))</f>
        <v>16001.2</v>
      </c>
      <c r="I11" s="116">
        <f>TRUNC(H11*'4-BDI'!$E$29,2)</f>
        <v>20519.93</v>
      </c>
      <c r="J11" s="57">
        <f>TRUNC(G11*H11,2)</f>
        <v>192014.4</v>
      </c>
      <c r="K11" s="144">
        <f>TRUNC(G11*I11,2)</f>
        <v>246239.16</v>
      </c>
    </row>
    <row r="12" spans="2:11" s="105" customFormat="1" ht="15">
      <c r="B12" s="23" t="s">
        <v>47</v>
      </c>
      <c r="C12" s="111">
        <v>93572</v>
      </c>
      <c r="D12" s="243" t="s">
        <v>9</v>
      </c>
      <c r="E12" s="112" t="str">
        <f>IFERROR(VLOOKUP($C12,'SINAPI ABRIL 2019'!$1:$1048576,2,0),IFERROR(VLOOKUP($C12,'COMP. PROPRIA'!$B$11:$I$1015,4,0),""))</f>
        <v>ENCARREGADO GERAL DE OBRAS COM ENCARGOS COMPLEMENTARES</v>
      </c>
      <c r="F12" s="115" t="str">
        <f>IFERROR(VLOOKUP($C12,'SINAPI ABRIL 2019'!$A:$D,3,0),IFERROR(VLOOKUP($C12,'COMP. PROPRIA'!$B$11:$I$1015,5,0),""))</f>
        <v>MES</v>
      </c>
      <c r="G12" s="113">
        <v>12</v>
      </c>
      <c r="H12" s="114">
        <f>IFERROR(VLOOKUP($C12,'SINAPI ABRIL 2019'!$A:$D,4,0),IFERROR(VLOOKUP($C12,'COMP. PROPRIA'!$B$11:$I$1015,8,0),""))</f>
        <v>3791.37</v>
      </c>
      <c r="I12" s="116">
        <f>TRUNC(H12*'4-BDI'!$E$29,2)</f>
        <v>4862.05</v>
      </c>
      <c r="J12" s="57">
        <f t="shared" ref="J12:J16" si="0">TRUNC(G12*H12,2)</f>
        <v>45496.44</v>
      </c>
      <c r="K12" s="144">
        <f t="shared" ref="K12:K16" si="1">TRUNC(G12*I12,2)</f>
        <v>58344.6</v>
      </c>
    </row>
    <row r="13" spans="2:11" s="105" customFormat="1" ht="15">
      <c r="B13" s="23" t="s">
        <v>49</v>
      </c>
      <c r="C13" s="111">
        <v>94295</v>
      </c>
      <c r="D13" s="243" t="s">
        <v>9</v>
      </c>
      <c r="E13" s="112" t="str">
        <f>IFERROR(VLOOKUP($C13,'SINAPI ABRIL 2019'!$1:$1048576,2,0),IFERROR(VLOOKUP($C13,'COMP. PROPRIA'!$B$11:$I$1015,4,0),""))</f>
        <v>MESTRE DE OBRAS COM ENCARGOS COMPLEMENTARES</v>
      </c>
      <c r="F13" s="115" t="str">
        <f>IFERROR(VLOOKUP($C13,'SINAPI ABRIL 2019'!$A:$D,3,0),IFERROR(VLOOKUP($C13,'COMP. PROPRIA'!$B$11:$I$1015,5,0),""))</f>
        <v>MES</v>
      </c>
      <c r="G13" s="113">
        <v>12</v>
      </c>
      <c r="H13" s="114">
        <f>IFERROR(VLOOKUP($C13,'SINAPI ABRIL 2019'!$A:$D,4,0),IFERROR(VLOOKUP($C13,'COMP. PROPRIA'!$B$11:$I$1015,8,0),""))</f>
        <v>4800.21</v>
      </c>
      <c r="I13" s="116">
        <f>TRUNC(H13*'4-BDI'!$E$29,2)</f>
        <v>6155.78</v>
      </c>
      <c r="J13" s="57">
        <f t="shared" si="0"/>
        <v>57602.52</v>
      </c>
      <c r="K13" s="144">
        <f t="shared" si="1"/>
        <v>73869.36</v>
      </c>
    </row>
    <row r="14" spans="2:11" s="105" customFormat="1" ht="15">
      <c r="B14" s="23" t="s">
        <v>50</v>
      </c>
      <c r="C14" s="111">
        <v>88326</v>
      </c>
      <c r="D14" s="243" t="s">
        <v>9</v>
      </c>
      <c r="E14" s="112" t="str">
        <f>IFERROR(VLOOKUP($C14,'SINAPI ABRIL 2019'!$1:$1048576,2,0),IFERROR(VLOOKUP($C14,'COMP. PROPRIA'!$B$11:$I$1015,4,0),""))</f>
        <v>VIGIA NOTURNO COM ENCARGOS COMPLEMENTARES</v>
      </c>
      <c r="F14" s="115" t="str">
        <f>IFERROR(VLOOKUP($C14,'SINAPI ABRIL 2019'!$A:$D,3,0),IFERROR(VLOOKUP($C14,'COMP. PROPRIA'!$B$11:$I$1015,5,0),""))</f>
        <v>H</v>
      </c>
      <c r="G14" s="113">
        <v>2920</v>
      </c>
      <c r="H14" s="114">
        <f>IFERROR(VLOOKUP($C14,'SINAPI ABRIL 2019'!$A:$D,4,0),IFERROR(VLOOKUP($C14,'COMP. PROPRIA'!$B$11:$I$1015,8,0),""))</f>
        <v>17.37</v>
      </c>
      <c r="I14" s="116">
        <f>TRUNC(H14*'4-BDI'!$E$29,2)</f>
        <v>22.27</v>
      </c>
      <c r="J14" s="57">
        <f t="shared" si="0"/>
        <v>50720.4</v>
      </c>
      <c r="K14" s="144">
        <f t="shared" si="1"/>
        <v>65028.4</v>
      </c>
    </row>
    <row r="15" spans="2:11" s="105" customFormat="1" ht="15">
      <c r="B15" s="23" t="s">
        <v>6151</v>
      </c>
      <c r="C15" s="111">
        <v>93563</v>
      </c>
      <c r="D15" s="252" t="s">
        <v>9</v>
      </c>
      <c r="E15" s="112" t="str">
        <f>IFERROR(VLOOKUP($C15,'SINAPI ABRIL 2019'!$1:$1048576,2,0),IFERROR(VLOOKUP($C15,'COMP. PROPRIA'!$B$11:$I$1015,4,0),""))</f>
        <v>ALMOXARIFE COM ENCARGOS COMPLEMENTARES</v>
      </c>
      <c r="F15" s="115" t="str">
        <f>IFERROR(VLOOKUP($C15,'SINAPI ABRIL 2019'!$A:$D,3,0),IFERROR(VLOOKUP($C15,'COMP. PROPRIA'!$B$11:$I$1015,5,0),""))</f>
        <v>MES</v>
      </c>
      <c r="G15" s="113">
        <v>12</v>
      </c>
      <c r="H15" s="114">
        <f>IFERROR(VLOOKUP($C15,'SINAPI ABRIL 2019'!$A:$D,4,0),IFERROR(VLOOKUP($C15,'COMP. PROPRIA'!$B$11:$I$1015,8,0),""))</f>
        <v>2980.71</v>
      </c>
      <c r="I15" s="116">
        <f>TRUNC(H15*'4-BDI'!$E$29,2)</f>
        <v>3822.46</v>
      </c>
      <c r="J15" s="57">
        <f t="shared" si="0"/>
        <v>35768.519999999997</v>
      </c>
      <c r="K15" s="144">
        <f t="shared" si="1"/>
        <v>45869.52</v>
      </c>
    </row>
    <row r="16" spans="2:11" s="105" customFormat="1" ht="15">
      <c r="B16" s="23" t="s">
        <v>6152</v>
      </c>
      <c r="C16" s="111">
        <v>99814</v>
      </c>
      <c r="D16" s="243" t="s">
        <v>9</v>
      </c>
      <c r="E16" s="112" t="str">
        <f>IFERROR(VLOOKUP($C16,'SINAPI ABRIL 2019'!$1:$1048576,2,0),IFERROR(VLOOKUP($C16,'COMP. PROPRIA'!$B$11:$I$10015,4,0),""))</f>
        <v>LIMPEZA DE SUPERFÍCIE COM JATO DE ALTA PRESSÃO. AF_04/2019</v>
      </c>
      <c r="F16" s="115" t="str">
        <f>IFERROR(VLOOKUP($C16,'SINAPI ABRIL 2019'!$A:$D,3,0),IFERROR(VLOOKUP($C16,'COMP. PROPRIA'!$B$11:$I$1015,5,0),""))</f>
        <v>M2</v>
      </c>
      <c r="G16" s="113">
        <v>2750.9</v>
      </c>
      <c r="H16" s="114">
        <f>IFERROR(VLOOKUP($C16,'SINAPI ABRIL 2019'!$A:$D,4,0),IFERROR(VLOOKUP($C16,'COMP. PROPRIA'!$B$11:$I$1015,8,0),""))</f>
        <v>1.32</v>
      </c>
      <c r="I16" s="116">
        <f>TRUNC(H16*'4-BDI'!$E$29,2)</f>
        <v>1.69</v>
      </c>
      <c r="J16" s="57">
        <f t="shared" si="0"/>
        <v>3631.18</v>
      </c>
      <c r="K16" s="144">
        <f t="shared" si="1"/>
        <v>4649.0200000000004</v>
      </c>
    </row>
    <row r="17" spans="2:11" s="105" customFormat="1" ht="15" customHeight="1">
      <c r="B17" s="365" t="s">
        <v>6132</v>
      </c>
      <c r="C17" s="366"/>
      <c r="D17" s="366"/>
      <c r="E17" s="366"/>
      <c r="F17" s="366"/>
      <c r="G17" s="366"/>
      <c r="H17" s="366"/>
      <c r="I17" s="183"/>
      <c r="J17" s="145">
        <f>TRUNC(SUM(J11:J16),2)</f>
        <v>385233.46</v>
      </c>
      <c r="K17" s="145">
        <f>SUM(K11:K16)</f>
        <v>494000.06000000006</v>
      </c>
    </row>
    <row r="18" spans="2:11" s="105" customFormat="1" ht="15">
      <c r="B18" s="16" t="s">
        <v>1244</v>
      </c>
      <c r="C18" s="17"/>
      <c r="D18" s="18"/>
      <c r="E18" s="19" t="s">
        <v>12450</v>
      </c>
      <c r="F18" s="20"/>
      <c r="G18" s="21"/>
      <c r="H18" s="259"/>
      <c r="I18" s="22"/>
      <c r="J18" s="56"/>
      <c r="K18" s="118"/>
    </row>
    <row r="19" spans="2:11" s="105" customFormat="1" ht="15">
      <c r="B19" s="23" t="s">
        <v>1200</v>
      </c>
      <c r="C19" s="243" t="s">
        <v>5587</v>
      </c>
      <c r="D19" s="243" t="s">
        <v>9</v>
      </c>
      <c r="E19" s="112" t="str">
        <f>IFERROR(VLOOKUP($C19,'SINAPI ABRIL 2019'!$1:$1048576,2,0),IFERROR(VLOOKUP($C19,'COMP. PROPRIA'!$B$11:$I$1015,4,0),""))</f>
        <v>PLACA DE OBRA EM CHAPA DE ACO GALVANIZADO</v>
      </c>
      <c r="F19" s="115" t="str">
        <f>IFERROR(VLOOKUP($C19,'SINAPI ABRIL 2019'!$A:$D,3,0),IFERROR(VLOOKUP($C19,'COMP. PROPRIA'!$B$11:$I$1015,5,0),""))</f>
        <v>M2</v>
      </c>
      <c r="G19" s="113">
        <v>6</v>
      </c>
      <c r="H19" s="114">
        <f>IFERROR(VLOOKUP($C19,'SINAPI ABRIL 2019'!$A:$D,4,0),IFERROR(VLOOKUP($C19,'COMP. PROPRIA'!$B$11:$I$1015,8,0),""))</f>
        <v>523.95000000000005</v>
      </c>
      <c r="I19" s="116">
        <f>TRUNC(H19*'4-BDI'!$E$29,2)</f>
        <v>671.91</v>
      </c>
      <c r="J19" s="57">
        <f t="shared" ref="J19" si="2">TRUNC(G19*H19,2)</f>
        <v>3143.7</v>
      </c>
      <c r="K19" s="144">
        <f t="shared" ref="K19" si="3">TRUNC(G19*I19,2)</f>
        <v>4031.46</v>
      </c>
    </row>
    <row r="20" spans="2:11" s="105" customFormat="1" ht="30">
      <c r="B20" s="23" t="s">
        <v>53</v>
      </c>
      <c r="C20" s="243" t="s">
        <v>5591</v>
      </c>
      <c r="D20" s="252" t="s">
        <v>9</v>
      </c>
      <c r="E20" s="112" t="str">
        <f>IFERROR(VLOOKUP($C20,'SINAPI ABRIL 2019'!$1:$1048576,2,0),IFERROR(VLOOKUP($C20,'COMP. PROPRIA'!$B$11:$I$1015,4,0),""))</f>
        <v>TAPUME DE CHAPA DE MADEIRA COMPENSADA, E= 6MM, COM PINTURA A CAL E REAPROVEITAMENTO DE 2X</v>
      </c>
      <c r="F20" s="115" t="str">
        <f>IFERROR(VLOOKUP($C20,'SINAPI ABRIL 2019'!$A:$D,3,0),IFERROR(VLOOKUP($C20,'COMP. PROPRIA'!$B$11:$I$1015,5,0),""))</f>
        <v>M2</v>
      </c>
      <c r="G20" s="113">
        <v>125.53</v>
      </c>
      <c r="H20" s="114">
        <f>IFERROR(VLOOKUP($C20,'SINAPI ABRIL 2019'!$A:$D,4,0),IFERROR(VLOOKUP($C20,'COMP. PROPRIA'!$B$11:$I$1015,8,0),""))</f>
        <v>49.13</v>
      </c>
      <c r="I20" s="116">
        <f>TRUNC(H20*'4-BDI'!$E$29,2)</f>
        <v>63</v>
      </c>
      <c r="J20" s="57">
        <f t="shared" ref="J20:J33" si="4">TRUNC(G20*H20,2)</f>
        <v>6167.28</v>
      </c>
      <c r="K20" s="144">
        <f t="shared" ref="K20:K33" si="5">TRUNC(G20*I20,2)</f>
        <v>7908.39</v>
      </c>
    </row>
    <row r="21" spans="2:11" s="105" customFormat="1" ht="30">
      <c r="B21" s="23" t="s">
        <v>0</v>
      </c>
      <c r="C21" s="111">
        <v>93208</v>
      </c>
      <c r="D21" s="243" t="s">
        <v>9</v>
      </c>
      <c r="E21" s="112" t="str">
        <f>IFERROR(VLOOKUP($C21,'SINAPI ABRIL 2019'!$1:$1048576,2,0),IFERROR(VLOOKUP($C21,'COMP. PROPRIA'!$B$11:$I$1015,4,0),""))</f>
        <v>EXECUÇÃO DE ALMOXARIFADO EM CANTEIRO DE OBRA EM CHAPA DE MADEIRA COMPENSADA, INCLUSO PRATELEIRAS. AF_02/2016</v>
      </c>
      <c r="F21" s="115" t="str">
        <f>IFERROR(VLOOKUP($C21,'SINAPI ABRIL 2019'!$A:$D,3,0),IFERROR(VLOOKUP($C21,'COMP. PROPRIA'!$B$11:$I$1015,5,0),""))</f>
        <v>M2</v>
      </c>
      <c r="G21" s="113">
        <v>100</v>
      </c>
      <c r="H21" s="114">
        <f>IFERROR(VLOOKUP($C21,'SINAPI ABRIL 2019'!$A:$D,4,0),IFERROR(VLOOKUP($C21,'COMP. PROPRIA'!$B$11:$I$1015,8,0),""))</f>
        <v>474.53</v>
      </c>
      <c r="I21" s="116">
        <f>TRUNC(H21*'4-BDI'!$E$29,2)</f>
        <v>608.53</v>
      </c>
      <c r="J21" s="57">
        <f t="shared" si="4"/>
        <v>47453</v>
      </c>
      <c r="K21" s="144">
        <f t="shared" si="5"/>
        <v>60853</v>
      </c>
    </row>
    <row r="22" spans="2:11" s="105" customFormat="1" ht="30">
      <c r="B22" s="23" t="s">
        <v>1</v>
      </c>
      <c r="C22" s="111">
        <v>93207</v>
      </c>
      <c r="D22" s="243" t="s">
        <v>9</v>
      </c>
      <c r="E22" s="112" t="str">
        <f>IFERROR(VLOOKUP($C22,'SINAPI ABRIL 2019'!$1:$1048576,2,0),IFERROR(VLOOKUP($C22,'COMP. PROPRIA'!$B$11:$I$1015,4,0),""))</f>
        <v>EXECUÇÃO DE ESCRITÓRIO EM CANTEIRO DE OBRA EM CHAPA DE MADEIRA COMPENSADA, NÃO INCLUSO MOBILIÁRIO E EQUIPAMENTOS. AF_02/2016</v>
      </c>
      <c r="F22" s="115" t="str">
        <f>IFERROR(VLOOKUP($C22,'SINAPI ABRIL 2019'!$A:$D,3,0),IFERROR(VLOOKUP($C22,'COMP. PROPRIA'!$B$11:$I$1015,5,0),""))</f>
        <v>M2</v>
      </c>
      <c r="G22" s="113">
        <v>20</v>
      </c>
      <c r="H22" s="114">
        <f>IFERROR(VLOOKUP($C22,'SINAPI ABRIL 2019'!$A:$D,4,0),IFERROR(VLOOKUP($C22,'COMP. PROPRIA'!$B$11:$I$1015,8,0),""))</f>
        <v>650.34</v>
      </c>
      <c r="I22" s="116">
        <f>TRUNC(H22*'4-BDI'!$E$29,2)</f>
        <v>833.99</v>
      </c>
      <c r="J22" s="57">
        <f t="shared" si="4"/>
        <v>13006.8</v>
      </c>
      <c r="K22" s="144">
        <f t="shared" si="5"/>
        <v>16679.8</v>
      </c>
    </row>
    <row r="23" spans="2:11" s="105" customFormat="1" ht="30">
      <c r="B23" s="23" t="s">
        <v>74</v>
      </c>
      <c r="C23" s="111">
        <v>93210</v>
      </c>
      <c r="D23" s="243" t="s">
        <v>9</v>
      </c>
      <c r="E23" s="112" t="str">
        <f>IFERROR(VLOOKUP($C23,'SINAPI ABRIL 2019'!$1:$1048576,2,0),IFERROR(VLOOKUP($C23,'COMP. PROPRIA'!$B$11:$I$1015,4,0),""))</f>
        <v>EXECUÇÃO DE REFEITÓRIO EM CANTEIRO DE OBRA EM CHAPA DE MADEIRA COMPENSADA, NÃO INCLUSO MOBILIÁRIO E EQUIPAMENTOS. AF_02/2016</v>
      </c>
      <c r="F23" s="115" t="str">
        <f>IFERROR(VLOOKUP($C23,'SINAPI ABRIL 2019'!$A:$D,3,0),IFERROR(VLOOKUP($C23,'COMP. PROPRIA'!$B$11:$I$1015,5,0),""))</f>
        <v>M2</v>
      </c>
      <c r="G23" s="113">
        <v>35</v>
      </c>
      <c r="H23" s="114">
        <f>IFERROR(VLOOKUP($C23,'SINAPI ABRIL 2019'!$A:$D,4,0),IFERROR(VLOOKUP($C23,'COMP. PROPRIA'!$B$11:$I$1015,8,0),""))</f>
        <v>341.26</v>
      </c>
      <c r="I23" s="116">
        <f>TRUNC(H23*'4-BDI'!$E$29,2)</f>
        <v>437.63</v>
      </c>
      <c r="J23" s="57">
        <f t="shared" si="4"/>
        <v>11944.1</v>
      </c>
      <c r="K23" s="144">
        <f t="shared" si="5"/>
        <v>15317.05</v>
      </c>
    </row>
    <row r="24" spans="2:11" s="105" customFormat="1" ht="30">
      <c r="B24" s="23" t="s">
        <v>58</v>
      </c>
      <c r="C24" s="111">
        <v>93212</v>
      </c>
      <c r="D24" s="243" t="s">
        <v>9</v>
      </c>
      <c r="E24" s="112" t="str">
        <f>IFERROR(VLOOKUP($C24,'SINAPI ABRIL 2019'!$1:$1048576,2,0),IFERROR(VLOOKUP($C24,'COMP. PROPRIA'!$B$11:$I$1015,4,0),""))</f>
        <v>EXECUÇÃO DE SANITÁRIO E VESTIÁRIO EM CANTEIRO DE OBRA EM CHAPA DE MADEIRA COMPENSADA, NÃO INCLUSO MOBILIÁRIO. AF_02/2016</v>
      </c>
      <c r="F24" s="115" t="str">
        <f>IFERROR(VLOOKUP($C24,'SINAPI ABRIL 2019'!$A:$D,3,0),IFERROR(VLOOKUP($C24,'COMP. PROPRIA'!$B$11:$I$1015,5,0),""))</f>
        <v>M2</v>
      </c>
      <c r="G24" s="113">
        <v>15</v>
      </c>
      <c r="H24" s="114">
        <f>IFERROR(VLOOKUP($C24,'SINAPI ABRIL 2019'!$A:$D,4,0),IFERROR(VLOOKUP($C24,'COMP. PROPRIA'!$B$11:$I$1015,8,0),""))</f>
        <v>588.36</v>
      </c>
      <c r="I24" s="116">
        <f>TRUNC(H24*'4-BDI'!$E$29,2)</f>
        <v>754.51</v>
      </c>
      <c r="J24" s="57">
        <f t="shared" si="4"/>
        <v>8825.4</v>
      </c>
      <c r="K24" s="144">
        <f t="shared" si="5"/>
        <v>11317.65</v>
      </c>
    </row>
    <row r="25" spans="2:11" s="105" customFormat="1" ht="30">
      <c r="B25" s="23" t="s">
        <v>59</v>
      </c>
      <c r="C25" s="111">
        <v>41598</v>
      </c>
      <c r="D25" s="243" t="s">
        <v>9</v>
      </c>
      <c r="E25" s="112" t="str">
        <f>IFERROR(VLOOKUP($C25,'SINAPI ABRIL 2019'!$1:$1048576,2,0),IFERROR(VLOOKUP($C25,'COMP. PROPRIA'!$B$11:$I$1015,4,0),""))</f>
        <v>ENTRADA PROVISORIA DE ENERGIA ELETRICA AEREA TRIFASICA 40A EM POSTE MADEIRA</v>
      </c>
      <c r="F25" s="115" t="str">
        <f>IFERROR(VLOOKUP($C25,'SINAPI ABRIL 2019'!$A:$D,3,0),IFERROR(VLOOKUP($C25,'COMP. PROPRIA'!$B$11:$I$1015,5,0),""))</f>
        <v>UN</v>
      </c>
      <c r="G25" s="113">
        <v>1</v>
      </c>
      <c r="H25" s="114">
        <f>IFERROR(VLOOKUP($C25,'SINAPI ABRIL 2019'!$A:$D,4,0),IFERROR(VLOOKUP($C25,'COMP. PROPRIA'!$B$11:$I$1015,8,0),""))</f>
        <v>1360.49</v>
      </c>
      <c r="I25" s="116">
        <f>TRUNC(H25*'4-BDI'!$E$29,2)</f>
        <v>1744.69</v>
      </c>
      <c r="J25" s="57">
        <f t="shared" si="4"/>
        <v>1360.49</v>
      </c>
      <c r="K25" s="144">
        <f t="shared" si="5"/>
        <v>1744.69</v>
      </c>
    </row>
    <row r="26" spans="2:11" s="105" customFormat="1" ht="30">
      <c r="B26" s="23" t="s">
        <v>60</v>
      </c>
      <c r="C26" s="111">
        <v>99059</v>
      </c>
      <c r="D26" s="243" t="s">
        <v>9</v>
      </c>
      <c r="E26" s="112" t="str">
        <f>IFERROR(VLOOKUP($C26,'SINAPI ABRIL 2019'!$1:$1048576,2,0),IFERROR(VLOOKUP($C26,'COMP. PROPRIA'!$B$11:$I$1015,4,0),""))</f>
        <v>LOCACAO CONVENCIONAL DE OBRA, UTILIZANDO GABARITO DE TÁBUAS CORRIDAS PONTALETADAS A CADA 2,00M -  2 UTILIZAÇÕES. AF_10/2018</v>
      </c>
      <c r="F26" s="115" t="str">
        <f>IFERROR(VLOOKUP($C26,'SINAPI ABRIL 2019'!$A:$D,3,0),IFERROR(VLOOKUP($C26,'COMP. PROPRIA'!$B$11:$I$1015,5,0),""))</f>
        <v>M</v>
      </c>
      <c r="G26" s="113">
        <v>1573</v>
      </c>
      <c r="H26" s="114">
        <f>IFERROR(VLOOKUP($C26,'SINAPI ABRIL 2019'!$A:$D,4,0),IFERROR(VLOOKUP($C26,'COMP. PROPRIA'!$B$11:$I$1015,8,0),""))</f>
        <v>32.380000000000003</v>
      </c>
      <c r="I26" s="116">
        <f>TRUNC(H26*'4-BDI'!$E$29,2)</f>
        <v>41.52</v>
      </c>
      <c r="J26" s="57">
        <f t="shared" si="4"/>
        <v>50933.74</v>
      </c>
      <c r="K26" s="144">
        <f t="shared" si="5"/>
        <v>65310.96</v>
      </c>
    </row>
    <row r="27" spans="2:11" s="105" customFormat="1" ht="15">
      <c r="B27" s="23" t="s">
        <v>6153</v>
      </c>
      <c r="C27" s="247" t="s">
        <v>6109</v>
      </c>
      <c r="D27" s="247" t="s">
        <v>1312</v>
      </c>
      <c r="E27" s="112" t="str">
        <f>IFERROR(VLOOKUP($C27,'SINAPI ABRIL 2019'!$1:$1048576,2,0),IFERROR(VLOOKUP($C27,'COMP. PROPRIA'!$B$11:$I$1015,4,0),""))</f>
        <v>DEMOLIÇÃO DE CONCRETO SIMPLES</v>
      </c>
      <c r="F27" s="115" t="str">
        <f>IFERROR(VLOOKUP($C27,'SINAPI ABRIL 2019'!$A:$D,3,0),IFERROR(VLOOKUP($C27,'COMP. PROPRIA'!$B$11:$I$1015,5,0),""))</f>
        <v>M3</v>
      </c>
      <c r="G27" s="113">
        <v>4.17</v>
      </c>
      <c r="H27" s="114">
        <f>IFERROR(VLOOKUP($C27,'SINAPI ABRIL 2019'!$A:$D,4,0),IFERROR(VLOOKUP($C27,'COMP. PROPRIA'!$B$11:$I$1015,8,0),""))</f>
        <v>215.03</v>
      </c>
      <c r="I27" s="116">
        <f>TRUNC(H27*'4-BDI'!$E$29,2)</f>
        <v>275.75</v>
      </c>
      <c r="J27" s="57">
        <f t="shared" si="4"/>
        <v>896.67</v>
      </c>
      <c r="K27" s="144">
        <f t="shared" si="5"/>
        <v>1149.8699999999999</v>
      </c>
    </row>
    <row r="28" spans="2:11" s="105" customFormat="1" ht="30">
      <c r="B28" s="23" t="s">
        <v>6154</v>
      </c>
      <c r="C28" s="247">
        <v>97627</v>
      </c>
      <c r="D28" s="247" t="s">
        <v>9</v>
      </c>
      <c r="E28" s="112" t="str">
        <f>IFERROR(VLOOKUP($C28,'SINAPI ABRIL 2019'!$1:$1048576,2,0),IFERROR(VLOOKUP($C28,'COMP. PROPRIA'!$B$11:$I$1015,4,0),""))</f>
        <v>DEMOLIÇÃO DE PILARES E VIGAS EM CONCRETO ARMADO, DE FORMA MECANIZADA COM MARTELETE, SEM REAPROVEITAMENTO. AF_12/2017</v>
      </c>
      <c r="F28" s="115" t="str">
        <f>IFERROR(VLOOKUP($C28,'SINAPI ABRIL 2019'!$A:$D,3,0),IFERROR(VLOOKUP($C28,'COMP. PROPRIA'!$B$11:$I$1015,5,0),""))</f>
        <v>M3</v>
      </c>
      <c r="G28" s="113">
        <f>(4.75*1.3)+(11.86*2)*1.3</f>
        <v>37.010999999999996</v>
      </c>
      <c r="H28" s="114">
        <f>IFERROR(VLOOKUP($C28,'SINAPI ABRIL 2019'!$A:$D,4,0),IFERROR(VLOOKUP($C28,'COMP. PROPRIA'!$B$11:$I$1015,8,0),""))</f>
        <v>171.33</v>
      </c>
      <c r="I28" s="116">
        <f>TRUNC(H28*'4-BDI'!$E$29,2)</f>
        <v>219.71</v>
      </c>
      <c r="J28" s="57">
        <f t="shared" si="4"/>
        <v>6341.09</v>
      </c>
      <c r="K28" s="144">
        <f t="shared" si="5"/>
        <v>8131.68</v>
      </c>
    </row>
    <row r="29" spans="2:11" s="105" customFormat="1" ht="30">
      <c r="B29" s="23" t="s">
        <v>6155</v>
      </c>
      <c r="C29" s="247">
        <v>97647</v>
      </c>
      <c r="D29" s="243" t="s">
        <v>9</v>
      </c>
      <c r="E29" s="112" t="str">
        <f>IFERROR(VLOOKUP($C29,'SINAPI ABRIL 2019'!$1:$1048576,2,0),IFERROR(VLOOKUP($C29,'COMP. PROPRIA'!$B$11:$I$1015,4,0),""))</f>
        <v>REMOÇÃO DE TELHAS, DE FIBROCIMENTO, METÁLICA E CERÂMICA, DE FORMA MANUAL, SEM REAPROVEITAMENTO. AF_12/2017</v>
      </c>
      <c r="F29" s="115" t="str">
        <f>IFERROR(VLOOKUP($C29,'SINAPI ABRIL 2019'!$A:$D,3,0),IFERROR(VLOOKUP($C29,'COMP. PROPRIA'!$B$11:$I$1015,5,0),""))</f>
        <v>M2</v>
      </c>
      <c r="G29" s="113">
        <v>917.41</v>
      </c>
      <c r="H29" s="114">
        <f>IFERROR(VLOOKUP($C29,'SINAPI ABRIL 2019'!$A:$D,4,0),IFERROR(VLOOKUP($C29,'COMP. PROPRIA'!$B$11:$I$1015,8,0),""))</f>
        <v>2.37</v>
      </c>
      <c r="I29" s="116">
        <f>TRUNC(H29*'4-BDI'!$E$29,2)</f>
        <v>3.03</v>
      </c>
      <c r="J29" s="57">
        <f t="shared" si="4"/>
        <v>2174.2600000000002</v>
      </c>
      <c r="K29" s="144">
        <f t="shared" si="5"/>
        <v>2779.75</v>
      </c>
    </row>
    <row r="30" spans="2:11" s="105" customFormat="1" ht="30">
      <c r="B30" s="23" t="s">
        <v>6156</v>
      </c>
      <c r="C30" s="243">
        <v>97622</v>
      </c>
      <c r="D30" s="243" t="s">
        <v>9</v>
      </c>
      <c r="E30" s="112" t="str">
        <f>IFERROR(VLOOKUP($C30,'SINAPI ABRIL 2019'!$1:$1048576,2,0),IFERROR(VLOOKUP($C30,'COMP. PROPRIA'!$B$11:$I$1015,4,0),""))</f>
        <v>DEMOLIÇÃO DE ALVENARIA DE BLOCO FURADO, DE FORMA MANUAL, SEM REAPROVEITAMENTO. AF_12/2017</v>
      </c>
      <c r="F30" s="115" t="str">
        <f>IFERROR(VLOOKUP($C30,'SINAPI ABRIL 2019'!$A:$D,3,0),IFERROR(VLOOKUP($C30,'COMP. PROPRIA'!$B$11:$I$1015,5,0),""))</f>
        <v>M3</v>
      </c>
      <c r="G30" s="113">
        <v>153.24</v>
      </c>
      <c r="H30" s="114">
        <f>IFERROR(VLOOKUP($C30,'SINAPI ABRIL 2019'!$A:$D,4,0),IFERROR(VLOOKUP($C30,'COMP. PROPRIA'!$B$11:$I$1015,8,0),""))</f>
        <v>38.31</v>
      </c>
      <c r="I30" s="116">
        <f>TRUNC(H30*'4-BDI'!$E$29,2)</f>
        <v>49.12</v>
      </c>
      <c r="J30" s="57">
        <f t="shared" si="4"/>
        <v>5870.62</v>
      </c>
      <c r="K30" s="144">
        <f t="shared" si="5"/>
        <v>7527.14</v>
      </c>
    </row>
    <row r="31" spans="2:11" s="105" customFormat="1" ht="15">
      <c r="B31" s="23" t="s">
        <v>6157</v>
      </c>
      <c r="C31" s="247" t="s">
        <v>12311</v>
      </c>
      <c r="D31" s="247" t="s">
        <v>1312</v>
      </c>
      <c r="E31" s="112" t="str">
        <f>IFERROR(VLOOKUP($C31,'SINAPI ABRIL 2019'!$1:$1048576,2,0),IFERROR(VLOOKUP($C31,'COMP. PROPRIA'!$B$11:$I$1015,4,0),""))</f>
        <v>DEMOLIÇÃO DE ESTRUTURA METÁLICA SEM REAPROVEITAMENTO</v>
      </c>
      <c r="F31" s="115" t="str">
        <f>IFERROR(VLOOKUP($C31,'SINAPI ABRIL 2019'!$A:$D,3,0),IFERROR(VLOOKUP($C31,'COMP. PROPRIA'!$B$11:$I$1015,5,0),""))</f>
        <v>M2</v>
      </c>
      <c r="G31" s="113">
        <v>917.41</v>
      </c>
      <c r="H31" s="114">
        <f>IFERROR(VLOOKUP($C31,'SINAPI ABRIL 2019'!$A:$D,4,0),IFERROR(VLOOKUP($C31,'COMP. PROPRIA'!$B$11:$I$1015,8,0),""))</f>
        <v>27.36</v>
      </c>
      <c r="I31" s="116">
        <f>TRUNC(H31*'4-BDI'!$E$29,2)</f>
        <v>35.08</v>
      </c>
      <c r="J31" s="57">
        <f t="shared" si="4"/>
        <v>25100.33</v>
      </c>
      <c r="K31" s="144">
        <f t="shared" si="5"/>
        <v>32182.74</v>
      </c>
    </row>
    <row r="32" spans="2:11" s="105" customFormat="1" ht="30">
      <c r="B32" s="23" t="s">
        <v>6158</v>
      </c>
      <c r="C32" s="111">
        <v>72900</v>
      </c>
      <c r="D32" s="243" t="s">
        <v>9</v>
      </c>
      <c r="E32" s="112" t="str">
        <f>IFERROR(VLOOKUP($C32,'SINAPI ABRIL 2019'!$1:$1048576,2,0),IFERROR(VLOOKUP($C32,'COMP. PROPRIA'!$B$11:$I$1015,4,0),""))</f>
        <v>TRANSPORTE DE ENTULHO COM CAMINHAO BASCULANTE 6 M3, RODOVIA PAVIMENTADA, DMT 0,5 A 1,0 KM</v>
      </c>
      <c r="F32" s="115" t="str">
        <f>IFERROR(VLOOKUP($C32,'SINAPI ABRIL 2019'!$A:$D,3,0),IFERROR(VLOOKUP($C32,'COMP. PROPRIA'!$B$11:$I$1015,5,0),""))</f>
        <v>M3</v>
      </c>
      <c r="G32" s="113">
        <v>373.43</v>
      </c>
      <c r="H32" s="114">
        <f>IFERROR(VLOOKUP($C32,'SINAPI ABRIL 2019'!$A:$D,4,0),IFERROR(VLOOKUP($C32,'COMP. PROPRIA'!$B$11:$I$1015,8,0),""))</f>
        <v>6.16</v>
      </c>
      <c r="I32" s="116">
        <f>TRUNC(H32*'4-BDI'!$E$29,2)</f>
        <v>7.89</v>
      </c>
      <c r="J32" s="57">
        <f t="shared" si="4"/>
        <v>2300.3200000000002</v>
      </c>
      <c r="K32" s="144">
        <f t="shared" si="5"/>
        <v>2946.36</v>
      </c>
    </row>
    <row r="33" spans="2:11" s="105" customFormat="1" ht="30">
      <c r="B33" s="23" t="s">
        <v>12552</v>
      </c>
      <c r="C33" s="111">
        <v>97914</v>
      </c>
      <c r="D33" s="243" t="s">
        <v>9</v>
      </c>
      <c r="E33" s="112" t="str">
        <f>IFERROR(VLOOKUP($C33,'SINAPI ABRIL 2019'!$1:$1048576,2,0),IFERROR(VLOOKUP($C33,'COMP. PROPRIA'!$B$11:$I$1015,4,0),""))</f>
        <v>TRANSPORTE COM CAMINHÃO BASCULANTE DE 6 M3, EM VIA URBANA PAVIMENTADA, DMT ATÉ 30 KM (UNIDADE: M3XKM). AF_01/2018</v>
      </c>
      <c r="F33" s="115" t="str">
        <f>IFERROR(VLOOKUP($C33,'SINAPI ABRIL 2019'!$A:$D,3,0),IFERROR(VLOOKUP($C33,'COMP. PROPRIA'!$B$11:$I$1015,5,0),""))</f>
        <v>M3XKM</v>
      </c>
      <c r="G33" s="113">
        <f>G32*1.8</f>
        <v>672.17399999999998</v>
      </c>
      <c r="H33" s="114">
        <f>IFERROR(VLOOKUP($C33,'SINAPI ABRIL 2019'!$A:$D,4,0),IFERROR(VLOOKUP($C33,'COMP. PROPRIA'!$B$11:$I$1015,8,0),""))</f>
        <v>1.59</v>
      </c>
      <c r="I33" s="116">
        <f>TRUNC(H33*'4-BDI'!$E$29,2)</f>
        <v>2.0299999999999998</v>
      </c>
      <c r="J33" s="57">
        <f t="shared" si="4"/>
        <v>1068.75</v>
      </c>
      <c r="K33" s="144">
        <f t="shared" si="5"/>
        <v>1364.51</v>
      </c>
    </row>
    <row r="34" spans="2:11" s="105" customFormat="1" ht="15" customHeight="1">
      <c r="B34" s="365" t="s">
        <v>6132</v>
      </c>
      <c r="C34" s="366"/>
      <c r="D34" s="366"/>
      <c r="E34" s="366"/>
      <c r="F34" s="366"/>
      <c r="G34" s="366"/>
      <c r="H34" s="366"/>
      <c r="I34" s="183"/>
      <c r="J34" s="145">
        <f>TRUNC(SUM(J19:J33),2)</f>
        <v>186586.55</v>
      </c>
      <c r="K34" s="145">
        <f>SUM(K19:K33)</f>
        <v>239245.05</v>
      </c>
    </row>
    <row r="35" spans="2:11" s="105" customFormat="1" ht="15">
      <c r="B35" s="16" t="s">
        <v>1319</v>
      </c>
      <c r="C35" s="17"/>
      <c r="D35" s="18"/>
      <c r="E35" s="19" t="s">
        <v>11941</v>
      </c>
      <c r="F35" s="20"/>
      <c r="G35" s="21"/>
      <c r="H35" s="259"/>
      <c r="I35" s="22"/>
      <c r="J35" s="56"/>
      <c r="K35" s="118"/>
    </row>
    <row r="36" spans="2:11" s="105" customFormat="1" ht="30">
      <c r="B36" s="24" t="s">
        <v>30</v>
      </c>
      <c r="C36" s="111">
        <v>93358</v>
      </c>
      <c r="D36" s="243" t="s">
        <v>9</v>
      </c>
      <c r="E36" s="112" t="str">
        <f>IFERROR(VLOOKUP($C36,'SINAPI ABRIL 2019'!$1:$1048576,2,0),IFERROR(VLOOKUP($C36,'COMP. PROPRIA'!$B$11:$I$1015,4,0),""))</f>
        <v>ESCAVAÇÃO MANUAL DE VALA COM PROFUNDIDADE MENOR OU IGUAL A 1,30 M. AF_03/2016</v>
      </c>
      <c r="F36" s="115" t="str">
        <f>IFERROR(VLOOKUP($C36,'SINAPI ABRIL 2019'!$A:$D,3,0),IFERROR(VLOOKUP($C36,'COMP. PROPRIA'!$B$11:$I$1015,5,0),""))</f>
        <v>M3</v>
      </c>
      <c r="G36" s="113">
        <v>118.93</v>
      </c>
      <c r="H36" s="114">
        <f>IFERROR(VLOOKUP($C36,'SINAPI ABRIL 2019'!$A:$D,4,0),IFERROR(VLOOKUP($C36,'COMP. PROPRIA'!$B$11:$I$1015,8,0),""))</f>
        <v>58.27</v>
      </c>
      <c r="I36" s="116">
        <f>TRUNC(H36*'4-BDI'!$E$29,2)</f>
        <v>74.72</v>
      </c>
      <c r="J36" s="57">
        <f t="shared" ref="J36" si="6">TRUNC(G36*H36,2)</f>
        <v>6930.05</v>
      </c>
      <c r="K36" s="144">
        <f t="shared" ref="K36" si="7">TRUNC(G36*I36,2)</f>
        <v>8886.44</v>
      </c>
    </row>
    <row r="37" spans="2:11" s="105" customFormat="1" ht="30">
      <c r="B37" s="24" t="s">
        <v>37</v>
      </c>
      <c r="C37" s="111">
        <v>94098</v>
      </c>
      <c r="D37" s="243" t="s">
        <v>9</v>
      </c>
      <c r="E37" s="112" t="str">
        <f>IFERROR(VLOOKUP($C37,'SINAPI ABRIL 2019'!$1:$1048576,2,0),IFERROR(VLOOKUP($C37,'COMP. PROPRIA'!$B$11:$I$1015,4,0),""))</f>
        <v>PREPARO DE FUNDO DE VALA  COM LARGURA MENOR QUE 1,5 M, EM LOCAL COM NÍVEL ALTO DE INTERFERÊNCIA. AF_06/2016</v>
      </c>
      <c r="F37" s="115" t="str">
        <f>IFERROR(VLOOKUP($C37,'SINAPI ABRIL 2019'!$A:$D,3,0),IFERROR(VLOOKUP($C37,'COMP. PROPRIA'!$B$11:$I$1015,5,0),""))</f>
        <v>M2</v>
      </c>
      <c r="G37" s="113">
        <v>90.4</v>
      </c>
      <c r="H37" s="114">
        <f>IFERROR(VLOOKUP($C37,'SINAPI ABRIL 2019'!$A:$D,4,0),IFERROR(VLOOKUP($C37,'COMP. PROPRIA'!$B$11:$I$1015,8,0),""))</f>
        <v>4.87</v>
      </c>
      <c r="I37" s="116">
        <f>TRUNC(H37*'4-BDI'!$E$29,2)</f>
        <v>6.24</v>
      </c>
      <c r="J37" s="57">
        <f t="shared" ref="J37:J40" si="8">TRUNC(G37*H37,2)</f>
        <v>440.24</v>
      </c>
      <c r="K37" s="144">
        <f t="shared" ref="K37:K40" si="9">TRUNC(G37*I37,2)</f>
        <v>564.09</v>
      </c>
    </row>
    <row r="38" spans="2:11" s="105" customFormat="1" ht="45">
      <c r="B38" s="24" t="s">
        <v>43</v>
      </c>
      <c r="C38" s="111">
        <v>94103</v>
      </c>
      <c r="D38" s="243" t="s">
        <v>9</v>
      </c>
      <c r="E38" s="112" t="str">
        <f>IFERROR(VLOOKUP($C38,'SINAPI ABRIL 2019'!$1:$1048576,2,0),IFERROR(VLOOKUP($C38,'COMP. PROPRIA'!$B$11:$I$1015,4,0),""))</f>
        <v>LASTRO DE VALA COM PREPARO DE FUNDO, LARGURA MENOR QUE 1,5 M, COM CAMADA DE BRITA, LANÇAMENTO MANUAL, EM LOCAL COM NÍVEL BAIXO DE INTERFERÊNCIA. AF_06/2016</v>
      </c>
      <c r="F38" s="115" t="str">
        <f>IFERROR(VLOOKUP($C38,'SINAPI ABRIL 2019'!$A:$D,3,0),IFERROR(VLOOKUP($C38,'COMP. PROPRIA'!$B$11:$I$1015,5,0),""))</f>
        <v>M3</v>
      </c>
      <c r="G38" s="113">
        <v>9.5</v>
      </c>
      <c r="H38" s="114">
        <f>IFERROR(VLOOKUP($C38,'SINAPI ABRIL 2019'!$A:$D,4,0),IFERROR(VLOOKUP($C38,'COMP. PROPRIA'!$B$11:$I$1015,8,0),""))</f>
        <v>197.67</v>
      </c>
      <c r="I38" s="116">
        <f>TRUNC(H38*'4-BDI'!$E$29,2)</f>
        <v>253.49</v>
      </c>
      <c r="J38" s="57">
        <f t="shared" si="8"/>
        <v>1877.86</v>
      </c>
      <c r="K38" s="144">
        <f t="shared" si="9"/>
        <v>2408.15</v>
      </c>
    </row>
    <row r="39" spans="2:11" s="105" customFormat="1" ht="15">
      <c r="B39" s="24" t="s">
        <v>61</v>
      </c>
      <c r="C39" s="243">
        <v>93382</v>
      </c>
      <c r="D39" s="243" t="s">
        <v>9</v>
      </c>
      <c r="E39" s="112" t="str">
        <f>IFERROR(VLOOKUP($C39,'SINAPI ABRIL 2019'!$1:$1048576,2,0),IFERROR(VLOOKUP($C39,'COMP. PROPRIA'!$B$11:$I$1015,4,0),""))</f>
        <v>REATERRO MANUAL DE VALAS COM COMPACTAÇÃO MECANIZADA. AF_04/2016</v>
      </c>
      <c r="F39" s="115" t="str">
        <f>IFERROR(VLOOKUP($C39,'SINAPI ABRIL 2019'!$A:$D,3,0),IFERROR(VLOOKUP($C39,'COMP. PROPRIA'!$B$11:$I$1015,5,0),""))</f>
        <v>M3</v>
      </c>
      <c r="G39" s="113">
        <v>30.96</v>
      </c>
      <c r="H39" s="114">
        <f>IFERROR(VLOOKUP($C39,'SINAPI ABRIL 2019'!$A:$D,4,0),IFERROR(VLOOKUP($C39,'COMP. PROPRIA'!$B$11:$I$1015,8,0),""))</f>
        <v>19.649999999999999</v>
      </c>
      <c r="I39" s="116">
        <f>TRUNC(H39*'4-BDI'!$E$29,2)</f>
        <v>25.19</v>
      </c>
      <c r="J39" s="57">
        <f t="shared" si="8"/>
        <v>608.36</v>
      </c>
      <c r="K39" s="144">
        <f t="shared" si="9"/>
        <v>779.88</v>
      </c>
    </row>
    <row r="40" spans="2:11" s="105" customFormat="1" ht="30">
      <c r="B40" s="24" t="s">
        <v>62</v>
      </c>
      <c r="C40" s="111">
        <v>94342</v>
      </c>
      <c r="D40" s="243" t="s">
        <v>9</v>
      </c>
      <c r="E40" s="112" t="str">
        <f>IFERROR(VLOOKUP($C40,'SINAPI ABRIL 2019'!$1:$1048576,2,0),IFERROR(VLOOKUP($C40,'COMP. PROPRIA'!$B$11:$I$1015,4,0),""))</f>
        <v>ATERRO MANUAL DE VALAS COM AREIA PARA ATERRO E COMPACTAÇÃO MECANIZADA. AF_05/2016</v>
      </c>
      <c r="F40" s="115" t="str">
        <f>IFERROR(VLOOKUP($C40,'SINAPI ABRIL 2019'!$A:$D,3,0),IFERROR(VLOOKUP($C40,'COMP. PROPRIA'!$B$11:$I$1015,5,0),""))</f>
        <v>M3</v>
      </c>
      <c r="G40" s="113">
        <v>220.05</v>
      </c>
      <c r="H40" s="114">
        <f>IFERROR(VLOOKUP($C40,'SINAPI ABRIL 2019'!$A:$D,4,0),IFERROR(VLOOKUP($C40,'COMP. PROPRIA'!$B$11:$I$1015,8,0),""))</f>
        <v>81.98</v>
      </c>
      <c r="I40" s="116">
        <f>TRUNC(H40*'4-BDI'!$E$29,2)</f>
        <v>105.13</v>
      </c>
      <c r="J40" s="57">
        <f t="shared" si="8"/>
        <v>18039.689999999999</v>
      </c>
      <c r="K40" s="144">
        <f t="shared" si="9"/>
        <v>23133.85</v>
      </c>
    </row>
    <row r="41" spans="2:11" ht="15">
      <c r="B41" s="365" t="s">
        <v>6132</v>
      </c>
      <c r="C41" s="366"/>
      <c r="D41" s="366"/>
      <c r="E41" s="366"/>
      <c r="F41" s="366"/>
      <c r="G41" s="366"/>
      <c r="H41" s="366"/>
      <c r="I41" s="183"/>
      <c r="J41" s="145">
        <f>TRUNC(SUM(J36:J40),2)</f>
        <v>27896.2</v>
      </c>
      <c r="K41" s="145">
        <f>SUM(K36:K40)</f>
        <v>35772.409999999996</v>
      </c>
    </row>
    <row r="42" spans="2:11" s="126" customFormat="1" ht="15">
      <c r="B42" s="16" t="s">
        <v>1245</v>
      </c>
      <c r="C42" s="17"/>
      <c r="D42" s="18"/>
      <c r="E42" s="19" t="s">
        <v>11942</v>
      </c>
      <c r="F42" s="20"/>
      <c r="G42" s="21"/>
      <c r="H42" s="259"/>
      <c r="I42" s="22"/>
      <c r="J42" s="56"/>
      <c r="K42" s="118"/>
    </row>
    <row r="43" spans="2:11" s="105" customFormat="1" ht="15" customHeight="1">
      <c r="B43" s="24" t="s">
        <v>38</v>
      </c>
      <c r="C43" s="111">
        <v>83534</v>
      </c>
      <c r="D43" s="243" t="s">
        <v>9</v>
      </c>
      <c r="E43" s="112" t="str">
        <f>IFERROR(VLOOKUP($C43,'SINAPI ABRIL 2019'!$1:$1048576,2,0),IFERROR(VLOOKUP($C43,'COMP. PROPRIA'!$B$11:$I$1015,4,0),""))</f>
        <v>LASTRO DE CONCRETO, PREPARO MECÂNICO, INCLUSOS ADITIVO IMPERMEABILIZANTE, LANÇAMENTO E ADENSAMENTO</v>
      </c>
      <c r="F43" s="115" t="str">
        <f>IFERROR(VLOOKUP($C43,'SINAPI ABRIL 2019'!$A:$D,3,0),IFERROR(VLOOKUP($C43,'COMP. PROPRIA'!$B$11:$I$1015,5,0),""))</f>
        <v>M3</v>
      </c>
      <c r="G43" s="113">
        <v>8.85</v>
      </c>
      <c r="H43" s="114">
        <f>IFERROR(VLOOKUP($C43,'SINAPI ABRIL 2019'!$A:$D,4,0),IFERROR(VLOOKUP($C43,'COMP. PROPRIA'!$B$11:$I$1015,8,0),""))</f>
        <v>475.37</v>
      </c>
      <c r="I43" s="116">
        <f>TRUNC(H43*'4-BDI'!$E$29,2)</f>
        <v>609.61</v>
      </c>
      <c r="J43" s="57">
        <f t="shared" ref="J43" si="10">TRUNC(G43*H43,2)</f>
        <v>4207.0200000000004</v>
      </c>
      <c r="K43" s="144">
        <f t="shared" ref="K43" si="11">TRUNC(G43*I43,2)</f>
        <v>5395.04</v>
      </c>
    </row>
    <row r="44" spans="2:11" s="105" customFormat="1" ht="15" customHeight="1">
      <c r="B44" s="24" t="s">
        <v>63</v>
      </c>
      <c r="C44" s="111">
        <v>94971</v>
      </c>
      <c r="D44" s="243" t="s">
        <v>9</v>
      </c>
      <c r="E44" s="112" t="str">
        <f>IFERROR(VLOOKUP($C44,'SINAPI ABRIL 2019'!$1:$1048576,2,0),IFERROR(VLOOKUP($C44,'COMP. PROPRIA'!$B$11:$I$1015,4,0),""))</f>
        <v>CONCRETO FCK = 25MPA, TRAÇO 1:2,3:2,7 (CIMENTO/ AREIA MÉDIA/ BRITA 1)  - PREPARO MECÂNICO COM BETONEIRA 600 L. AF_07/2016</v>
      </c>
      <c r="F44" s="115" t="str">
        <f>IFERROR(VLOOKUP($C44,'SINAPI ABRIL 2019'!$A:$D,3,0),IFERROR(VLOOKUP($C44,'COMP. PROPRIA'!$B$11:$I$1015,5,0),""))</f>
        <v>M3</v>
      </c>
      <c r="G44" s="113">
        <v>137.80000000000001</v>
      </c>
      <c r="H44" s="114">
        <f>IFERROR(VLOOKUP($C44,'SINAPI ABRIL 2019'!$A:$D,4,0),IFERROR(VLOOKUP($C44,'COMP. PROPRIA'!$B$11:$I$1015,8,0),""))</f>
        <v>314.63</v>
      </c>
      <c r="I44" s="116">
        <f>TRUNC(H44*'4-BDI'!$E$29,2)</f>
        <v>403.48</v>
      </c>
      <c r="J44" s="57">
        <f t="shared" ref="J44:J50" si="12">TRUNC(G44*H44,2)</f>
        <v>43356.01</v>
      </c>
      <c r="K44" s="144">
        <f t="shared" ref="K44:K50" si="13">TRUNC(G44*I44,2)</f>
        <v>55599.54</v>
      </c>
    </row>
    <row r="45" spans="2:11" s="105" customFormat="1" ht="15" customHeight="1">
      <c r="B45" s="24" t="s">
        <v>64</v>
      </c>
      <c r="C45" s="243" t="s">
        <v>5572</v>
      </c>
      <c r="D45" s="243" t="s">
        <v>9</v>
      </c>
      <c r="E45" s="112" t="str">
        <f>IFERROR(VLOOKUP($C45,'SINAPI ABRIL 2019'!$1:$1048576,2,0),IFERROR(VLOOKUP($C45,'COMP. PROPRIA'!$B$11:$I$1015,4,0),""))</f>
        <v>LANCAMENTO/APLICACAO MANUAL DE CONCRETO EM FUNDACOES</v>
      </c>
      <c r="F45" s="115" t="str">
        <f>IFERROR(VLOOKUP($C45,'SINAPI ABRIL 2019'!$A:$D,3,0),IFERROR(VLOOKUP($C45,'COMP. PROPRIA'!$B$11:$I$1015,5,0),""))</f>
        <v>M3</v>
      </c>
      <c r="G45" s="113">
        <v>137.80000000000001</v>
      </c>
      <c r="H45" s="114">
        <f>IFERROR(VLOOKUP($C45,'SINAPI ABRIL 2019'!$A:$D,4,0),IFERROR(VLOOKUP($C45,'COMP. PROPRIA'!$B$11:$I$1015,8,0),""))</f>
        <v>96.52</v>
      </c>
      <c r="I45" s="116">
        <f>TRUNC(H45*'4-BDI'!$E$29,2)</f>
        <v>123.77</v>
      </c>
      <c r="J45" s="57">
        <f t="shared" si="12"/>
        <v>13300.45</v>
      </c>
      <c r="K45" s="144">
        <f t="shared" si="13"/>
        <v>17055.5</v>
      </c>
    </row>
    <row r="46" spans="2:11" s="105" customFormat="1" ht="30">
      <c r="B46" s="24" t="s">
        <v>6127</v>
      </c>
      <c r="C46" s="243">
        <v>96535</v>
      </c>
      <c r="D46" s="243" t="s">
        <v>9</v>
      </c>
      <c r="E46" s="112" t="str">
        <f>IFERROR(VLOOKUP($C46,'SINAPI ABRIL 2019'!$1:$1048576,2,0),IFERROR(VLOOKUP($C46,'COMP. PROPRIA'!$B$11:$I$1015,4,0),""))</f>
        <v>FABRICAÇÃO, MONTAGEM E DESMONTAGEM DE FÔRMA PARA SAPATA, EM MADEIRA SERRADA, E=25 MM, 4 UTILIZAÇÕES. AF_06/2017</v>
      </c>
      <c r="F46" s="115" t="str">
        <f>IFERROR(VLOOKUP($C46,'SINAPI ABRIL 2019'!$A:$D,3,0),IFERROR(VLOOKUP($C46,'COMP. PROPRIA'!$B$11:$I$1015,5,0),""))</f>
        <v>M2</v>
      </c>
      <c r="G46" s="113">
        <v>1166.8</v>
      </c>
      <c r="H46" s="114">
        <f>IFERROR(VLOOKUP($C46,'SINAPI ABRIL 2019'!$A:$D,4,0),IFERROR(VLOOKUP($C46,'COMP. PROPRIA'!$B$11:$I$1015,8,0),""))</f>
        <v>87.52</v>
      </c>
      <c r="I46" s="116">
        <f>TRUNC(H46*'4-BDI'!$E$29,2)</f>
        <v>112.23</v>
      </c>
      <c r="J46" s="57">
        <f t="shared" si="12"/>
        <v>102118.33</v>
      </c>
      <c r="K46" s="144">
        <f t="shared" si="13"/>
        <v>130949.96</v>
      </c>
    </row>
    <row r="47" spans="2:11" s="105" customFormat="1" ht="30">
      <c r="B47" s="24" t="s">
        <v>6128</v>
      </c>
      <c r="C47" s="243">
        <v>96544</v>
      </c>
      <c r="D47" s="243" t="s">
        <v>9</v>
      </c>
      <c r="E47" s="112" t="str">
        <f>IFERROR(VLOOKUP($C47,'SINAPI ABRIL 2019'!$1:$1048576,2,0),IFERROR(VLOOKUP($C47,'COMP. PROPRIA'!$B$11:$I$1015,4,0),""))</f>
        <v>ARMAÇÃO DE BLOCO, VIGA BALDRAME OU SAPATA UTILIZANDO AÇO CA-50 DE 6,3 MM - MONTAGEM. AF_06/2017</v>
      </c>
      <c r="F47" s="115" t="str">
        <f>IFERROR(VLOOKUP($C47,'SINAPI ABRIL 2019'!$A:$D,3,0),IFERROR(VLOOKUP($C47,'COMP. PROPRIA'!$B$11:$I$1015,5,0),""))</f>
        <v>KG</v>
      </c>
      <c r="G47" s="113">
        <v>1281.8</v>
      </c>
      <c r="H47" s="114">
        <f>IFERROR(VLOOKUP($C47,'SINAPI ABRIL 2019'!$A:$D,4,0),IFERROR(VLOOKUP($C47,'COMP. PROPRIA'!$B$11:$I$1015,8,0),""))</f>
        <v>10.27</v>
      </c>
      <c r="I47" s="116">
        <f>TRUNC(H47*'4-BDI'!$E$29,2)</f>
        <v>13.17</v>
      </c>
      <c r="J47" s="57">
        <f t="shared" si="12"/>
        <v>13164.08</v>
      </c>
      <c r="K47" s="144">
        <f t="shared" si="13"/>
        <v>16881.3</v>
      </c>
    </row>
    <row r="48" spans="2:11" s="105" customFormat="1" ht="30">
      <c r="B48" s="24" t="s">
        <v>6129</v>
      </c>
      <c r="C48" s="243">
        <v>96546</v>
      </c>
      <c r="D48" s="243" t="s">
        <v>9</v>
      </c>
      <c r="E48" s="112" t="str">
        <f>IFERROR(VLOOKUP($C48,'SINAPI ABRIL 2019'!$1:$1048576,2,0),IFERROR(VLOOKUP($C48,'COMP. PROPRIA'!$B$11:$I$1015,4,0),""))</f>
        <v>ARMAÇÃO DE BLOCO, VIGA BALDRAME OU SAPATA UTILIZANDO AÇO CA-50 DE 10 MM - MONTAGEM. AF_06/2017</v>
      </c>
      <c r="F48" s="115" t="str">
        <f>IFERROR(VLOOKUP($C48,'SINAPI ABRIL 2019'!$A:$D,3,0),IFERROR(VLOOKUP($C48,'COMP. PROPRIA'!$B$11:$I$1015,5,0),""))</f>
        <v>KG</v>
      </c>
      <c r="G48" s="113">
        <v>3117.05</v>
      </c>
      <c r="H48" s="114">
        <f>IFERROR(VLOOKUP($C48,'SINAPI ABRIL 2019'!$A:$D,4,0),IFERROR(VLOOKUP($C48,'COMP. PROPRIA'!$B$11:$I$1015,8,0),""))</f>
        <v>8.14</v>
      </c>
      <c r="I48" s="116">
        <f>TRUNC(H48*'4-BDI'!$E$29,2)</f>
        <v>10.43</v>
      </c>
      <c r="J48" s="57">
        <f t="shared" si="12"/>
        <v>25372.78</v>
      </c>
      <c r="K48" s="144">
        <f t="shared" si="13"/>
        <v>32510.83</v>
      </c>
    </row>
    <row r="49" spans="2:11" s="105" customFormat="1" ht="30">
      <c r="B49" s="24" t="s">
        <v>6159</v>
      </c>
      <c r="C49" s="243">
        <v>96547</v>
      </c>
      <c r="D49" s="243" t="s">
        <v>9</v>
      </c>
      <c r="E49" s="112" t="str">
        <f>IFERROR(VLOOKUP($C49,'SINAPI ABRIL 2019'!$1:$1048576,2,0),IFERROR(VLOOKUP($C49,'COMP. PROPRIA'!$B$11:$I$1015,4,0),""))</f>
        <v>ARMAÇÃO DE BLOCO, VIGA BALDRAME OU SAPATA UTILIZANDO AÇO CA-50 DE 12,5 MM - MONTAGEM. AF_06/2017</v>
      </c>
      <c r="F49" s="115" t="str">
        <f>IFERROR(VLOOKUP($C49,'SINAPI ABRIL 2019'!$A:$D,3,0),IFERROR(VLOOKUP($C49,'COMP. PROPRIA'!$B$11:$I$1015,5,0),""))</f>
        <v>KG</v>
      </c>
      <c r="G49" s="113">
        <v>3424.4</v>
      </c>
      <c r="H49" s="114">
        <f>IFERROR(VLOOKUP($C49,'SINAPI ABRIL 2019'!$A:$D,4,0),IFERROR(VLOOKUP($C49,'COMP. PROPRIA'!$B$11:$I$1015,8,0),""))</f>
        <v>7.26</v>
      </c>
      <c r="I49" s="116">
        <f>TRUNC(H49*'4-BDI'!$E$29,2)</f>
        <v>9.31</v>
      </c>
      <c r="J49" s="57">
        <f t="shared" si="12"/>
        <v>24861.14</v>
      </c>
      <c r="K49" s="144">
        <f t="shared" si="13"/>
        <v>31881.16</v>
      </c>
    </row>
    <row r="50" spans="2:11" s="105" customFormat="1" ht="30">
      <c r="B50" s="24" t="s">
        <v>11943</v>
      </c>
      <c r="C50" s="243">
        <v>96548</v>
      </c>
      <c r="D50" s="243" t="s">
        <v>9</v>
      </c>
      <c r="E50" s="112" t="str">
        <f>IFERROR(VLOOKUP($C50,'SINAPI ABRIL 2019'!$1:$1048576,2,0),IFERROR(VLOOKUP($C50,'COMP. PROPRIA'!$B$11:$I$1015,4,0),""))</f>
        <v>ARMAÇÃO DE BLOCO, VIGA BALDRAME OU SAPATA UTILIZANDO AÇO CA-50 DE 16 MM - MONTAGEM. AF_06/2017</v>
      </c>
      <c r="F50" s="115" t="str">
        <f>IFERROR(VLOOKUP($C50,'SINAPI ABRIL 2019'!$A:$D,3,0),IFERROR(VLOOKUP($C50,'COMP. PROPRIA'!$B$11:$I$1015,5,0),""))</f>
        <v>KG</v>
      </c>
      <c r="G50" s="113">
        <v>140.4</v>
      </c>
      <c r="H50" s="114">
        <f>IFERROR(VLOOKUP($C50,'SINAPI ABRIL 2019'!$A:$D,4,0),IFERROR(VLOOKUP($C50,'COMP. PROPRIA'!$B$11:$I$1015,8,0),""))</f>
        <v>6.76</v>
      </c>
      <c r="I50" s="116">
        <f>TRUNC(H50*'4-BDI'!$E$29,2)</f>
        <v>8.66</v>
      </c>
      <c r="J50" s="57">
        <f t="shared" si="12"/>
        <v>949.1</v>
      </c>
      <c r="K50" s="144">
        <f t="shared" si="13"/>
        <v>1215.8599999999999</v>
      </c>
    </row>
    <row r="51" spans="2:11" s="105" customFormat="1" ht="15" customHeight="1">
      <c r="B51" s="365" t="s">
        <v>6132</v>
      </c>
      <c r="C51" s="366"/>
      <c r="D51" s="366"/>
      <c r="E51" s="366"/>
      <c r="F51" s="366"/>
      <c r="G51" s="366"/>
      <c r="H51" s="366"/>
      <c r="I51" s="183"/>
      <c r="J51" s="145">
        <f>TRUNC(SUM(J43:J50),2)</f>
        <v>227328.91</v>
      </c>
      <c r="K51" s="145">
        <f>SUM(K43:K50)</f>
        <v>291489.18999999994</v>
      </c>
    </row>
    <row r="52" spans="2:11" s="105" customFormat="1" ht="15" customHeight="1">
      <c r="B52" s="16" t="s">
        <v>5659</v>
      </c>
      <c r="C52" s="17"/>
      <c r="D52" s="18"/>
      <c r="E52" s="19" t="s">
        <v>1296</v>
      </c>
      <c r="F52" s="20"/>
      <c r="G52" s="21"/>
      <c r="H52" s="259"/>
      <c r="I52" s="22"/>
      <c r="J52" s="56"/>
      <c r="K52" s="118"/>
    </row>
    <row r="53" spans="2:11" s="105" customFormat="1" ht="30">
      <c r="B53" s="24" t="s">
        <v>5660</v>
      </c>
      <c r="C53" s="111">
        <v>94971</v>
      </c>
      <c r="D53" s="243" t="s">
        <v>9</v>
      </c>
      <c r="E53" s="112" t="str">
        <f>IFERROR(VLOOKUP($C53,'SINAPI ABRIL 2019'!$1:$1048576,2,0),IFERROR(VLOOKUP($C53,'COMP. PROPRIA'!$B$11:$I$1015,4,0),""))</f>
        <v>CONCRETO FCK = 25MPA, TRAÇO 1:2,3:2,7 (CIMENTO/ AREIA MÉDIA/ BRITA 1)  - PREPARO MECÂNICO COM BETONEIRA 600 L. AF_07/2016</v>
      </c>
      <c r="F53" s="115" t="str">
        <f>IFERROR(VLOOKUP($C53,'SINAPI ABRIL 2019'!$A:$D,3,0),IFERROR(VLOOKUP($C53,'COMP. PROPRIA'!$B$11:$I$1015,5,0),""))</f>
        <v>M3</v>
      </c>
      <c r="G53" s="113">
        <v>363.4</v>
      </c>
      <c r="H53" s="114">
        <f>IFERROR(VLOOKUP($C53,'SINAPI ABRIL 2019'!$A:$D,4,0),IFERROR(VLOOKUP($C53,'COMP. PROPRIA'!$B$11:$I$1015,8,0),""))</f>
        <v>314.63</v>
      </c>
      <c r="I53" s="116">
        <f>TRUNC(H53*'4-BDI'!$E$29,2)</f>
        <v>403.48</v>
      </c>
      <c r="J53" s="57">
        <f t="shared" ref="J53" si="14">TRUNC(G53*H53,2)</f>
        <v>114336.54</v>
      </c>
      <c r="K53" s="144">
        <f t="shared" ref="K53" si="15">TRUNC(G53*I53,2)</f>
        <v>146624.63</v>
      </c>
    </row>
    <row r="54" spans="2:11" s="105" customFormat="1" ht="30">
      <c r="B54" s="24" t="s">
        <v>5661</v>
      </c>
      <c r="C54" s="257">
        <v>92873</v>
      </c>
      <c r="D54" s="243" t="s">
        <v>9</v>
      </c>
      <c r="E54" s="112" t="str">
        <f>IFERROR(VLOOKUP($C54,'SINAPI ABRIL 2019'!$1:$1048576,2,0),IFERROR(VLOOKUP($C54,'COMP. PROPRIA'!$B$11:$I$1015,4,0),""))</f>
        <v>LANÇAMENTO COM USO DE BALDES, ADENSAMENTO E ACABAMENTO DE CONCRETO EM ESTRUTURAS. AF_12/2015</v>
      </c>
      <c r="F54" s="115" t="str">
        <f>IFERROR(VLOOKUP($C54,'SINAPI ABRIL 2019'!$A:$D,3,0),IFERROR(VLOOKUP($C54,'COMP. PROPRIA'!$B$11:$I$1015,5,0),""))</f>
        <v>M3</v>
      </c>
      <c r="G54" s="113">
        <v>363.4</v>
      </c>
      <c r="H54" s="114">
        <f>IFERROR(VLOOKUP($C54,'SINAPI ABRIL 2019'!$A:$D,4,0),IFERROR(VLOOKUP($C54,'COMP. PROPRIA'!$B$11:$I$1015,8,0),""))</f>
        <v>149.38999999999999</v>
      </c>
      <c r="I54" s="116">
        <f>TRUNC(H54*'4-BDI'!$E$29,2)</f>
        <v>191.57</v>
      </c>
      <c r="J54" s="57">
        <f t="shared" ref="J54:J69" si="16">TRUNC(G54*H54,2)</f>
        <v>54288.32</v>
      </c>
      <c r="K54" s="144">
        <f t="shared" ref="K54:K69" si="17">TRUNC(G54*I54,2)</f>
        <v>69616.53</v>
      </c>
    </row>
    <row r="55" spans="2:11" s="105" customFormat="1" ht="45">
      <c r="B55" s="24" t="s">
        <v>6130</v>
      </c>
      <c r="C55" s="111">
        <v>92775</v>
      </c>
      <c r="D55" s="243" t="s">
        <v>9</v>
      </c>
      <c r="E55" s="112" t="str">
        <f>IFERROR(VLOOKUP($C55,'SINAPI ABRIL 2019'!$1:$1048576,2,0),IFERROR(VLOOKUP($C55,'COMP. PROPRIA'!$B$11:$I$1015,4,0),""))</f>
        <v>ARMAÇÃO DE PILAR OU VIGA DE UMA ESTRUTURA CONVENCIONAL DE CONCRETO ARMADO EM UMA EDIFICAÇÃO TÉRREA OU SOBRADO UTILIZANDO AÇO CA-60 DE 5,0 MM - MONTAGEM. AF_12/2015</v>
      </c>
      <c r="F55" s="115" t="str">
        <f>IFERROR(VLOOKUP($C55,'SINAPI ABRIL 2019'!$A:$D,3,0),IFERROR(VLOOKUP($C55,'COMP. PROPRIA'!$B$11:$I$1015,5,0),""))</f>
        <v>KG</v>
      </c>
      <c r="G55" s="113">
        <v>2410.8000000000002</v>
      </c>
      <c r="H55" s="114">
        <f>IFERROR(VLOOKUP($C55,'SINAPI ABRIL 2019'!$A:$D,4,0),IFERROR(VLOOKUP($C55,'COMP. PROPRIA'!$B$11:$I$1015,8,0),""))</f>
        <v>11.83</v>
      </c>
      <c r="I55" s="116">
        <f>TRUNC(H55*'4-BDI'!$E$29,2)</f>
        <v>15.17</v>
      </c>
      <c r="J55" s="57">
        <f t="shared" si="16"/>
        <v>28519.759999999998</v>
      </c>
      <c r="K55" s="144">
        <f t="shared" si="17"/>
        <v>36571.83</v>
      </c>
    </row>
    <row r="56" spans="2:11" s="105" customFormat="1" ht="45">
      <c r="B56" s="24" t="s">
        <v>6131</v>
      </c>
      <c r="C56" s="111">
        <v>92776</v>
      </c>
      <c r="D56" s="243" t="s">
        <v>9</v>
      </c>
      <c r="E56" s="112" t="str">
        <f>IFERROR(VLOOKUP($C56,'SINAPI ABRIL 2019'!$1:$1048576,2,0),IFERROR(VLOOKUP($C56,'COMP. PROPRIA'!$B$11:$I$1015,4,0),""))</f>
        <v>ARMAÇÃO DE PILAR OU VIGA DE UMA ESTRUTURA CONVENCIONAL DE CONCRETO ARMADO EM UMA EDIFICAÇÃO TÉRREA OU SOBRADO UTILIZANDO AÇO CA-50 DE 6,3 MM - MONTAGEM. AF_12/2015</v>
      </c>
      <c r="F56" s="115" t="str">
        <f>IFERROR(VLOOKUP($C56,'SINAPI ABRIL 2019'!$A:$D,3,0),IFERROR(VLOOKUP($C56,'COMP. PROPRIA'!$B$11:$I$1015,5,0),""))</f>
        <v>KG</v>
      </c>
      <c r="G56" s="113">
        <v>2791.4</v>
      </c>
      <c r="H56" s="114">
        <f>IFERROR(VLOOKUP($C56,'SINAPI ABRIL 2019'!$A:$D,4,0),IFERROR(VLOOKUP($C56,'COMP. PROPRIA'!$B$11:$I$1015,8,0),""))</f>
        <v>10.32</v>
      </c>
      <c r="I56" s="116">
        <f>TRUNC(H56*'4-BDI'!$E$29,2)</f>
        <v>13.23</v>
      </c>
      <c r="J56" s="57">
        <f t="shared" si="16"/>
        <v>28807.24</v>
      </c>
      <c r="K56" s="144">
        <f t="shared" si="17"/>
        <v>36930.22</v>
      </c>
    </row>
    <row r="57" spans="2:11" s="105" customFormat="1" ht="45">
      <c r="B57" s="24" t="s">
        <v>11944</v>
      </c>
      <c r="C57" s="111">
        <v>92777</v>
      </c>
      <c r="D57" s="243" t="s">
        <v>9</v>
      </c>
      <c r="E57" s="112" t="str">
        <f>IFERROR(VLOOKUP($C57,'SINAPI ABRIL 2019'!$1:$1048576,2,0),IFERROR(VLOOKUP($C57,'COMP. PROPRIA'!$B$11:$I$1015,4,0),""))</f>
        <v>ARMAÇÃO DE PILAR OU VIGA DE UMA ESTRUTURA CONVENCIONAL DE CONCRETO ARMADO EM UMA EDIFICAÇÃO TÉRREA OU SOBRADO UTILIZANDO AÇO CA-50 DE 8,0 MM - MONTAGEM. AF_12/2015</v>
      </c>
      <c r="F57" s="115" t="str">
        <f>IFERROR(VLOOKUP($C57,'SINAPI ABRIL 2019'!$A:$D,3,0),IFERROR(VLOOKUP($C57,'COMP. PROPRIA'!$B$11:$I$1015,5,0),""))</f>
        <v>KG</v>
      </c>
      <c r="G57" s="113">
        <v>1982.3</v>
      </c>
      <c r="H57" s="114">
        <f>IFERROR(VLOOKUP($C57,'SINAPI ABRIL 2019'!$A:$D,4,0),IFERROR(VLOOKUP($C57,'COMP. PROPRIA'!$B$11:$I$1015,8,0),""))</f>
        <v>9.94</v>
      </c>
      <c r="I57" s="116">
        <f>TRUNC(H57*'4-BDI'!$E$29,2)</f>
        <v>12.74</v>
      </c>
      <c r="J57" s="57">
        <f t="shared" si="16"/>
        <v>19704.060000000001</v>
      </c>
      <c r="K57" s="144">
        <f t="shared" si="17"/>
        <v>25254.5</v>
      </c>
    </row>
    <row r="58" spans="2:11" s="105" customFormat="1" ht="45">
      <c r="B58" s="24" t="s">
        <v>11945</v>
      </c>
      <c r="C58" s="111">
        <v>92778</v>
      </c>
      <c r="D58" s="243" t="s">
        <v>9</v>
      </c>
      <c r="E58" s="112" t="str">
        <f>IFERROR(VLOOKUP($C58,'SINAPI ABRIL 2019'!$1:$1048576,2,0),IFERROR(VLOOKUP($C58,'COMP. PROPRIA'!$B$11:$I$1015,4,0),""))</f>
        <v>ARMAÇÃO DE PILAR OU VIGA DE UMA ESTRUTURA CONVENCIONAL DE CONCRETO ARMADO EM UMA EDIFICAÇÃO TÉRREA OU SOBRADO UTILIZANDO AÇO CA-50 DE 10,0 MM - MONTAGEM. AF_12/2015</v>
      </c>
      <c r="F58" s="115" t="str">
        <f>IFERROR(VLOOKUP($C58,'SINAPI ABRIL 2019'!$A:$D,3,0),IFERROR(VLOOKUP($C58,'COMP. PROPRIA'!$B$11:$I$1015,5,0),""))</f>
        <v>KG</v>
      </c>
      <c r="G58" s="113">
        <v>7399.4</v>
      </c>
      <c r="H58" s="114">
        <f>IFERROR(VLOOKUP($C58,'SINAPI ABRIL 2019'!$A:$D,4,0),IFERROR(VLOOKUP($C58,'COMP. PROPRIA'!$B$11:$I$1015,8,0),""))</f>
        <v>8.08</v>
      </c>
      <c r="I58" s="116">
        <f>TRUNC(H58*'4-BDI'!$E$29,2)</f>
        <v>10.36</v>
      </c>
      <c r="J58" s="57">
        <f t="shared" si="16"/>
        <v>59787.15</v>
      </c>
      <c r="K58" s="144">
        <f t="shared" si="17"/>
        <v>76657.78</v>
      </c>
    </row>
    <row r="59" spans="2:11" s="105" customFormat="1" ht="45">
      <c r="B59" s="24" t="s">
        <v>11946</v>
      </c>
      <c r="C59" s="111">
        <v>92779</v>
      </c>
      <c r="D59" s="243" t="s">
        <v>9</v>
      </c>
      <c r="E59" s="112" t="str">
        <f>IFERROR(VLOOKUP($C59,'SINAPI ABRIL 2019'!$1:$1048576,2,0),IFERROR(VLOOKUP($C59,'COMP. PROPRIA'!$B$11:$I$1015,4,0),""))</f>
        <v>ARMAÇÃO DE PILAR OU VIGA DE UMA ESTRUTURA CONVENCIONAL DE CONCRETO ARMADO EM UMA EDIFICAÇÃO TÉRREA OU SOBRADO UTILIZANDO AÇO CA-50 DE 12,5 MM - MONTAGEM. AF_12/2015</v>
      </c>
      <c r="F59" s="115" t="str">
        <f>IFERROR(VLOOKUP($C59,'SINAPI ABRIL 2019'!$A:$D,3,0),IFERROR(VLOOKUP($C59,'COMP. PROPRIA'!$B$11:$I$1015,5,0),""))</f>
        <v>KG</v>
      </c>
      <c r="G59" s="113">
        <v>1232.8</v>
      </c>
      <c r="H59" s="114">
        <f>IFERROR(VLOOKUP($C59,'SINAPI ABRIL 2019'!$A:$D,4,0),IFERROR(VLOOKUP($C59,'COMP. PROPRIA'!$B$11:$I$1015,8,0),""))</f>
        <v>7.16</v>
      </c>
      <c r="I59" s="116">
        <f>TRUNC(H59*'4-BDI'!$E$29,2)</f>
        <v>9.18</v>
      </c>
      <c r="J59" s="57">
        <f t="shared" si="16"/>
        <v>8826.84</v>
      </c>
      <c r="K59" s="144">
        <f t="shared" si="17"/>
        <v>11317.1</v>
      </c>
    </row>
    <row r="60" spans="2:11" s="105" customFormat="1" ht="45">
      <c r="B60" s="24" t="s">
        <v>11947</v>
      </c>
      <c r="C60" s="111">
        <v>92780</v>
      </c>
      <c r="D60" s="243" t="s">
        <v>9</v>
      </c>
      <c r="E60" s="112" t="str">
        <f>IFERROR(VLOOKUP($C60,'SINAPI ABRIL 2019'!$1:$1048576,2,0),IFERROR(VLOOKUP($C60,'COMP. PROPRIA'!$B$11:$I$1015,4,0),""))</f>
        <v>ARMAÇÃO DE PILAR OU VIGA DE UMA ESTRUTURA CONVENCIONAL DE CONCRETO ARMADO EM UMA EDIFICAÇÃO TÉRREA OU SOBRADO UTILIZANDO AÇO CA-50 DE 16,0 MM - MONTAGEM. AF_12/2015</v>
      </c>
      <c r="F60" s="115" t="str">
        <f>IFERROR(VLOOKUP($C60,'SINAPI ABRIL 2019'!$A:$D,3,0),IFERROR(VLOOKUP($C60,'COMP. PROPRIA'!$B$11:$I$1015,5,0),""))</f>
        <v>KG</v>
      </c>
      <c r="G60" s="113">
        <v>2503.4</v>
      </c>
      <c r="H60" s="114">
        <f>IFERROR(VLOOKUP($C60,'SINAPI ABRIL 2019'!$A:$D,4,0),IFERROR(VLOOKUP($C60,'COMP. PROPRIA'!$B$11:$I$1015,8,0),""))</f>
        <v>6.6</v>
      </c>
      <c r="I60" s="116">
        <f>TRUNC(H60*'4-BDI'!$E$29,2)</f>
        <v>8.4600000000000009</v>
      </c>
      <c r="J60" s="57">
        <f t="shared" si="16"/>
        <v>16522.439999999999</v>
      </c>
      <c r="K60" s="144">
        <f t="shared" si="17"/>
        <v>21178.76</v>
      </c>
    </row>
    <row r="61" spans="2:11" s="105" customFormat="1" ht="30">
      <c r="B61" s="24" t="s">
        <v>11948</v>
      </c>
      <c r="C61" s="111">
        <v>92263</v>
      </c>
      <c r="D61" s="243" t="s">
        <v>9</v>
      </c>
      <c r="E61" s="112" t="str">
        <f>IFERROR(VLOOKUP($C61,'SINAPI ABRIL 2019'!$1:$1048576,2,0),IFERROR(VLOOKUP($C61,'COMP. PROPRIA'!$B$11:$I$1015,4,0),""))</f>
        <v>FABRICAÇÃO DE FÔRMA PARA PILARES E ESTRUTURAS SIMILARES, EM CHAPA DE MADEIRA COMPENSADA RESINADA, E = 17 MM. AF_12/2015</v>
      </c>
      <c r="F61" s="115" t="str">
        <f>IFERROR(VLOOKUP($C61,'SINAPI ABRIL 2019'!$A:$D,3,0),IFERROR(VLOOKUP($C61,'COMP. PROPRIA'!$B$11:$I$1015,5,0),""))</f>
        <v>M2</v>
      </c>
      <c r="G61" s="113">
        <v>1168.7</v>
      </c>
      <c r="H61" s="114">
        <f>IFERROR(VLOOKUP($C61,'SINAPI ABRIL 2019'!$A:$D,4,0),IFERROR(VLOOKUP($C61,'COMP. PROPRIA'!$B$11:$I$1015,8,0),""))</f>
        <v>93.88</v>
      </c>
      <c r="I61" s="116">
        <f>TRUNC(H61*'4-BDI'!$E$29,2)</f>
        <v>120.39</v>
      </c>
      <c r="J61" s="57">
        <f t="shared" si="16"/>
        <v>109717.55</v>
      </c>
      <c r="K61" s="144">
        <f t="shared" si="17"/>
        <v>140699.79</v>
      </c>
    </row>
    <row r="62" spans="2:11" s="105" customFormat="1" ht="30">
      <c r="B62" s="24" t="s">
        <v>11949</v>
      </c>
      <c r="C62" s="111">
        <v>92265</v>
      </c>
      <c r="D62" s="243" t="s">
        <v>9</v>
      </c>
      <c r="E62" s="112" t="str">
        <f>IFERROR(VLOOKUP($C62,'SINAPI ABRIL 2019'!$1:$1048576,2,0),IFERROR(VLOOKUP($C62,'COMP. PROPRIA'!$B$11:$I$1015,4,0),""))</f>
        <v>FABRICAÇÃO DE FÔRMA PARA VIGAS, EM CHAPA DE MADEIRA COMPENSADA RESINADA, E = 17 MM. AF_12/2015</v>
      </c>
      <c r="F62" s="115" t="str">
        <f>IFERROR(VLOOKUP($C62,'SINAPI ABRIL 2019'!$A:$D,3,0),IFERROR(VLOOKUP($C62,'COMP. PROPRIA'!$B$11:$I$1015,5,0),""))</f>
        <v>M2</v>
      </c>
      <c r="G62" s="113">
        <v>1956.1</v>
      </c>
      <c r="H62" s="114">
        <f>IFERROR(VLOOKUP($C62,'SINAPI ABRIL 2019'!$A:$D,4,0),IFERROR(VLOOKUP($C62,'COMP. PROPRIA'!$B$11:$I$1015,8,0),""))</f>
        <v>71.569999999999993</v>
      </c>
      <c r="I62" s="116">
        <f>TRUNC(H62*'4-BDI'!$E$29,2)</f>
        <v>91.78</v>
      </c>
      <c r="J62" s="57">
        <f t="shared" si="16"/>
        <v>139998.07</v>
      </c>
      <c r="K62" s="144">
        <f t="shared" si="17"/>
        <v>179530.85</v>
      </c>
    </row>
    <row r="63" spans="2:11" s="105" customFormat="1" ht="30">
      <c r="B63" s="24" t="s">
        <v>11950</v>
      </c>
      <c r="C63" s="111">
        <v>95935</v>
      </c>
      <c r="D63" s="243" t="s">
        <v>9</v>
      </c>
      <c r="E63" s="112" t="str">
        <f>IFERROR(VLOOKUP($C63,'SINAPI ABRIL 2019'!$1:$1048576,2,0),IFERROR(VLOOKUP($C63,'COMP. PROPRIA'!$B$11:$I$1015,4,0),""))</f>
        <v>FABRICAÇÃO DE FÔRMA PARA ESCADAS, COM 2 LANCES, EM CHAPA DE MADEIRA COMPENSADA RESINADA, E= 17 MM. AF_01/2017</v>
      </c>
      <c r="F63" s="115" t="str">
        <f>IFERROR(VLOOKUP($C63,'SINAPI ABRIL 2019'!$A:$D,3,0),IFERROR(VLOOKUP($C63,'COMP. PROPRIA'!$B$11:$I$1015,5,0),""))</f>
        <v>M2</v>
      </c>
      <c r="G63" s="113">
        <v>23.8</v>
      </c>
      <c r="H63" s="114">
        <f>IFERROR(VLOOKUP($C63,'SINAPI ABRIL 2019'!$A:$D,4,0),IFERROR(VLOOKUP($C63,'COMP. PROPRIA'!$B$11:$I$1015,8,0),""))</f>
        <v>91.75</v>
      </c>
      <c r="I63" s="116">
        <f>TRUNC(H63*'4-BDI'!$E$29,2)</f>
        <v>117.66</v>
      </c>
      <c r="J63" s="57">
        <f t="shared" si="16"/>
        <v>2183.65</v>
      </c>
      <c r="K63" s="144">
        <f t="shared" si="17"/>
        <v>2800.3</v>
      </c>
    </row>
    <row r="64" spans="2:11" s="105" customFormat="1" ht="30">
      <c r="B64" s="24" t="s">
        <v>11951</v>
      </c>
      <c r="C64" s="111">
        <v>92267</v>
      </c>
      <c r="D64" s="243" t="s">
        <v>9</v>
      </c>
      <c r="E64" s="112" t="str">
        <f>IFERROR(VLOOKUP($C64,'SINAPI ABRIL 2019'!$1:$1048576,2,0),IFERROR(VLOOKUP($C64,'COMP. PROPRIA'!$B$11:$I$1015,4,0),""))</f>
        <v>FABRICAÇÃO DE FÔRMA PARA LAJES, EM CHAPA DE MADEIRA COMPENSADA RESINADA, E = 17 MM. AF_12/2015</v>
      </c>
      <c r="F64" s="115" t="str">
        <f>IFERROR(VLOOKUP($C64,'SINAPI ABRIL 2019'!$A:$D,3,0),IFERROR(VLOOKUP($C64,'COMP. PROPRIA'!$B$11:$I$1015,5,0),""))</f>
        <v>M2</v>
      </c>
      <c r="G64" s="113">
        <v>132.4</v>
      </c>
      <c r="H64" s="114">
        <f>IFERROR(VLOOKUP($C64,'SINAPI ABRIL 2019'!$A:$D,4,0),IFERROR(VLOOKUP($C64,'COMP. PROPRIA'!$B$11:$I$1015,8,0),""))</f>
        <v>25.89</v>
      </c>
      <c r="I64" s="116">
        <f>TRUNC(H64*'4-BDI'!$E$29,2)</f>
        <v>33.200000000000003</v>
      </c>
      <c r="J64" s="57">
        <f t="shared" si="16"/>
        <v>3427.83</v>
      </c>
      <c r="K64" s="144">
        <f t="shared" si="17"/>
        <v>4395.68</v>
      </c>
    </row>
    <row r="65" spans="2:11" s="105" customFormat="1" ht="30">
      <c r="B65" s="24" t="s">
        <v>11952</v>
      </c>
      <c r="C65" s="111">
        <v>73301</v>
      </c>
      <c r="D65" s="243" t="s">
        <v>9</v>
      </c>
      <c r="E65" s="112" t="str">
        <f>IFERROR(VLOOKUP($C65,'SINAPI ABRIL 2019'!$1:$1048576,2,0),IFERROR(VLOOKUP($C65,'COMP. PROPRIA'!$B$11:$I$1015,4,0),""))</f>
        <v>ESCORAMENTO FORMAS ATE H = 3,30M, COM MADEIRA DE 3A QUALIDADE, NAO APARELHADA, APROVEITAMENTO TABUAS 3X E PRUMOS 4X.</v>
      </c>
      <c r="F65" s="115" t="str">
        <f>IFERROR(VLOOKUP($C65,'SINAPI ABRIL 2019'!$A:$D,3,0),IFERROR(VLOOKUP($C65,'COMP. PROPRIA'!$B$11:$I$1015,5,0),""))</f>
        <v>M3</v>
      </c>
      <c r="G65" s="113">
        <v>96.35</v>
      </c>
      <c r="H65" s="114">
        <f>IFERROR(VLOOKUP($C65,'SINAPI ABRIL 2019'!$A:$D,4,0),IFERROR(VLOOKUP($C65,'COMP. PROPRIA'!$B$11:$I$1015,8,0),""))</f>
        <v>9.42</v>
      </c>
      <c r="I65" s="116">
        <f>TRUNC(H65*'4-BDI'!$E$29,2)</f>
        <v>12.08</v>
      </c>
      <c r="J65" s="57">
        <f t="shared" si="16"/>
        <v>907.61</v>
      </c>
      <c r="K65" s="144">
        <f t="shared" si="17"/>
        <v>1163.9000000000001</v>
      </c>
    </row>
    <row r="66" spans="2:11" s="105" customFormat="1" ht="45">
      <c r="B66" s="24" t="s">
        <v>11953</v>
      </c>
      <c r="C66" s="243" t="s">
        <v>5546</v>
      </c>
      <c r="D66" s="243" t="s">
        <v>9</v>
      </c>
      <c r="E66" s="112" t="str">
        <f>IFERROR(VLOOKUP($C66,'SINAPI ABRIL 2019'!$1:$1048576,2,0),IFERROR(VLOOKUP($C66,'COMP. PROPRIA'!$B$11:$I$1015,4,0),""))</f>
        <v>LAJE PRE-MOLD BETA 16 P/3,5KN/M2 VAO 5,2M INCL VIGOTAS TIJOLOS ARMADU-RA NEGATIVA CAPEAMENTO 3CM CONCRETO 15MPA ESCORAMENTO MATERIAL E MAO  DE OBRA.</v>
      </c>
      <c r="F66" s="115" t="str">
        <f>IFERROR(VLOOKUP($C66,'SINAPI ABRIL 2019'!$A:$D,3,0),IFERROR(VLOOKUP($C66,'COMP. PROPRIA'!$B$11:$I$1015,5,0),""))</f>
        <v>M2</v>
      </c>
      <c r="G66" s="113">
        <v>140</v>
      </c>
      <c r="H66" s="114">
        <f>IFERROR(VLOOKUP($C66,'SINAPI ABRIL 2019'!$A:$D,4,0),IFERROR(VLOOKUP($C66,'COMP. PROPRIA'!$B$11:$I$1015,8,0),""))</f>
        <v>114.27</v>
      </c>
      <c r="I66" s="116">
        <f>TRUNC(H66*'4-BDI'!$E$29,2)</f>
        <v>146.53</v>
      </c>
      <c r="J66" s="57">
        <f t="shared" si="16"/>
        <v>15997.8</v>
      </c>
      <c r="K66" s="144">
        <f t="shared" si="17"/>
        <v>20514.2</v>
      </c>
    </row>
    <row r="67" spans="2:11" s="105" customFormat="1" ht="45">
      <c r="B67" s="24" t="s">
        <v>11954</v>
      </c>
      <c r="C67" s="243" t="s">
        <v>5548</v>
      </c>
      <c r="D67" s="243" t="s">
        <v>9</v>
      </c>
      <c r="E67" s="112" t="str">
        <f>IFERROR(VLOOKUP($C67,'SINAPI ABRIL 2019'!$1:$1048576,2,0),IFERROR(VLOOKUP($C67,'COMP. PROPRIA'!$B$11:$I$1015,4,0),""))</f>
        <v>LAJE PRE-MOLD BETA 20 P/3,5KN/M2 VAO 6,2M INCL VIGOTAS TIJOLOS ARMADU-RA NEGATIVA CAPEAMENTO 3CM CONCRETO 15MPA ESCORAMENTO MATERIAL E MAO  DE OBRA.</v>
      </c>
      <c r="F67" s="115" t="str">
        <f>IFERROR(VLOOKUP($C67,'SINAPI ABRIL 2019'!$A:$D,3,0),IFERROR(VLOOKUP($C67,'COMP. PROPRIA'!$B$11:$I$1015,5,0),""))</f>
        <v>M2</v>
      </c>
      <c r="G67" s="113">
        <v>1880.13</v>
      </c>
      <c r="H67" s="114">
        <f>IFERROR(VLOOKUP($C67,'SINAPI ABRIL 2019'!$A:$D,4,0),IFERROR(VLOOKUP($C67,'COMP. PROPRIA'!$B$11:$I$1015,8,0),""))</f>
        <v>132.44</v>
      </c>
      <c r="I67" s="116">
        <f>TRUNC(H67*'4-BDI'!$E$29,2)</f>
        <v>169.84</v>
      </c>
      <c r="J67" s="57">
        <f t="shared" si="16"/>
        <v>249004.41</v>
      </c>
      <c r="K67" s="144">
        <f t="shared" si="17"/>
        <v>319321.27</v>
      </c>
    </row>
    <row r="68" spans="2:11" s="105" customFormat="1" ht="45">
      <c r="B68" s="24" t="s">
        <v>11955</v>
      </c>
      <c r="C68" s="111">
        <v>92720</v>
      </c>
      <c r="D68" s="243" t="s">
        <v>9</v>
      </c>
      <c r="E68" s="112" t="str">
        <f>IFERROR(VLOOKUP($C68,'SINAPI ABRIL 2019'!$1:$1048576,2,0),IFERROR(VLOOKUP($C68,'COMP. PROPRIA'!$B$11:$I$1015,4,0),""))</f>
        <v>CONCRETAGEM DE PILARES, FCK = 25 MPA, COM USO DE BOMBA EM EDIFICAÇÃO COM SEÇÃO MÉDIA DE PILARES MENOR OU IGUAL A 0,25 M² - LANÇAMENTO, ADENSAMENTO E ACABAMENTO. AF_12/2015</v>
      </c>
      <c r="F68" s="115" t="str">
        <f>IFERROR(VLOOKUP($C68,'SINAPI ABRIL 2019'!$A:$D,3,0),IFERROR(VLOOKUP($C68,'COMP. PROPRIA'!$B$11:$I$1015,5,0),""))</f>
        <v>M3</v>
      </c>
      <c r="G68" s="113">
        <v>74.599999999999994</v>
      </c>
      <c r="H68" s="114">
        <f>IFERROR(VLOOKUP($C68,'SINAPI ABRIL 2019'!$A:$D,4,0),IFERROR(VLOOKUP($C68,'COMP. PROPRIA'!$B$11:$I$1015,8,0),""))</f>
        <v>451.85</v>
      </c>
      <c r="I68" s="116">
        <f>TRUNC(H68*'4-BDI'!$E$29,2)</f>
        <v>579.45000000000005</v>
      </c>
      <c r="J68" s="57">
        <f t="shared" si="16"/>
        <v>33708.01</v>
      </c>
      <c r="K68" s="144">
        <f t="shared" si="17"/>
        <v>43226.97</v>
      </c>
    </row>
    <row r="69" spans="2:11" s="105" customFormat="1" ht="60">
      <c r="B69" s="24" t="s">
        <v>11956</v>
      </c>
      <c r="C69" s="111">
        <v>92727</v>
      </c>
      <c r="D69" s="243" t="s">
        <v>9</v>
      </c>
      <c r="E69" s="112" t="str">
        <f>IFERROR(VLOOKUP($C69,'SINAPI ABRIL 2019'!$1:$1048576,2,0),IFERROR(VLOOKUP($C69,'COMP. PROPRIA'!$B$11:$I$1015,4,0),""))</f>
        <v>CONCRETAGEM DE VIGAS E LAJES, FCK=20 MPA, PARA LAJES PREMOLDADAS COM JERICAS EM ELEVADOR DE CABO EM EDIFICAÇÃO DE MULTIPAVIMENTOS ATÉ 16 ANDARES, COM ÁREA MÉDIA DE LAJES MENOR OU IGUAL A 20 M² - LANÇAMENTO, ADENSAMENTO E ACABAMENTO. AF_12/2015</v>
      </c>
      <c r="F69" s="115" t="str">
        <f>IFERROR(VLOOKUP($C69,'SINAPI ABRIL 2019'!$A:$D,3,0),IFERROR(VLOOKUP($C69,'COMP. PROPRIA'!$B$11:$I$1015,5,0),""))</f>
        <v>M3</v>
      </c>
      <c r="G69" s="113">
        <v>107.7</v>
      </c>
      <c r="H69" s="114">
        <f>IFERROR(VLOOKUP($C69,'SINAPI ABRIL 2019'!$A:$D,4,0),IFERROR(VLOOKUP($C69,'COMP. PROPRIA'!$B$11:$I$1015,8,0),""))</f>
        <v>457.44</v>
      </c>
      <c r="I69" s="116">
        <f>TRUNC(H69*'4-BDI'!$E$29,2)</f>
        <v>586.62</v>
      </c>
      <c r="J69" s="57">
        <f t="shared" si="16"/>
        <v>49266.28</v>
      </c>
      <c r="K69" s="144">
        <f t="shared" si="17"/>
        <v>63178.97</v>
      </c>
    </row>
    <row r="70" spans="2:11" s="105" customFormat="1" ht="15">
      <c r="B70" s="365" t="s">
        <v>6132</v>
      </c>
      <c r="C70" s="366"/>
      <c r="D70" s="366"/>
      <c r="E70" s="366"/>
      <c r="F70" s="366"/>
      <c r="G70" s="366"/>
      <c r="H70" s="366"/>
      <c r="I70" s="183"/>
      <c r="J70" s="58">
        <f>TRUNC(SUM(J53:J69),2)</f>
        <v>935003.56</v>
      </c>
      <c r="K70" s="145">
        <f>SUM(K53:K69)</f>
        <v>1198983.28</v>
      </c>
    </row>
    <row r="71" spans="2:11" s="126" customFormat="1" ht="15">
      <c r="B71" s="16" t="s">
        <v>1246</v>
      </c>
      <c r="C71" s="17"/>
      <c r="D71" s="18"/>
      <c r="E71" s="19" t="s">
        <v>11957</v>
      </c>
      <c r="F71" s="20"/>
      <c r="G71" s="21"/>
      <c r="H71" s="259"/>
      <c r="I71" s="22"/>
      <c r="J71" s="56"/>
      <c r="K71" s="118"/>
    </row>
    <row r="72" spans="2:11" s="105" customFormat="1" ht="30">
      <c r="B72" s="24" t="s">
        <v>39</v>
      </c>
      <c r="C72" s="111">
        <v>98546</v>
      </c>
      <c r="D72" s="243" t="s">
        <v>9</v>
      </c>
      <c r="E72" s="112" t="str">
        <f>IFERROR(VLOOKUP($C72,'SINAPI ABRIL 2019'!$1:$1048576,2,0),IFERROR(VLOOKUP($C72,'COMP. PROPRIA'!$B$11:$I$1015,4,0),""))</f>
        <v>IMPERMEABILIZAÇÃO DE SUPERFÍCIE COM MANTA ASFÁLTICA, UMA CAMADA, INCLUSIVE APLICAÇÃO DE PRIMER ASFÁLTICO, E=3MM. AF_06/2018</v>
      </c>
      <c r="F72" s="115" t="str">
        <f>IFERROR(VLOOKUP($C72,'SINAPI ABRIL 2019'!$A:$D,3,0),IFERROR(VLOOKUP($C72,'COMP. PROPRIA'!$B$11:$I$1015,5,0),""))</f>
        <v>M2</v>
      </c>
      <c r="G72" s="113">
        <v>212.12</v>
      </c>
      <c r="H72" s="114">
        <f>IFERROR(VLOOKUP($C72,'SINAPI ABRIL 2019'!$A:$D,4,0),IFERROR(VLOOKUP($C72,'COMP. PROPRIA'!$B$11:$I$1015,8,0),""))</f>
        <v>73.12</v>
      </c>
      <c r="I72" s="116">
        <f>TRUNC(H72*'4-BDI'!$E$29,2)</f>
        <v>93.76</v>
      </c>
      <c r="J72" s="57">
        <f t="shared" ref="J72:J73" si="18">TRUNC(G72*H72,2)</f>
        <v>15510.21</v>
      </c>
      <c r="K72" s="144">
        <f t="shared" ref="K72:K73" si="19">TRUNC(G72*I72,2)</f>
        <v>19888.37</v>
      </c>
    </row>
    <row r="73" spans="2:11" s="105" customFormat="1" ht="30">
      <c r="B73" s="24" t="s">
        <v>5662</v>
      </c>
      <c r="C73" s="243" t="s">
        <v>5383</v>
      </c>
      <c r="D73" s="243" t="s">
        <v>9</v>
      </c>
      <c r="E73" s="112" t="str">
        <f>IFERROR(VLOOKUP($C73,'SINAPI ABRIL 2019'!$1:$1048576,2,0),IFERROR(VLOOKUP($C73,'COMP. PROPRIA'!$B$11:$I$1015,4,0),""))</f>
        <v>IMPERMEABILIZACAO COM PINTURA A BASE DE RESINA EPOXI ALCATRAO, DUAS DEMAOS.</v>
      </c>
      <c r="F73" s="115" t="str">
        <f>IFERROR(VLOOKUP($C73,'SINAPI ABRIL 2019'!$A:$D,3,0),IFERROR(VLOOKUP($C73,'COMP. PROPRIA'!$B$11:$I$1015,5,0),""))</f>
        <v>M2</v>
      </c>
      <c r="G73" s="113">
        <v>990.1</v>
      </c>
      <c r="H73" s="114">
        <f>IFERROR(VLOOKUP($C73,'SINAPI ABRIL 2019'!$A:$D,4,0),IFERROR(VLOOKUP($C73,'COMP. PROPRIA'!$B$11:$I$1015,8,0),""))</f>
        <v>51.18</v>
      </c>
      <c r="I73" s="116">
        <f>TRUNC(H73*'4-BDI'!$E$29,2)</f>
        <v>65.63</v>
      </c>
      <c r="J73" s="57">
        <f t="shared" si="18"/>
        <v>50673.31</v>
      </c>
      <c r="K73" s="144">
        <f t="shared" si="19"/>
        <v>64980.26</v>
      </c>
    </row>
    <row r="74" spans="2:11" ht="15">
      <c r="B74" s="365" t="s">
        <v>6132</v>
      </c>
      <c r="C74" s="366"/>
      <c r="D74" s="366"/>
      <c r="E74" s="366"/>
      <c r="F74" s="366"/>
      <c r="G74" s="366"/>
      <c r="H74" s="366"/>
      <c r="I74" s="183"/>
      <c r="J74" s="145">
        <f>TRUNC(SUM(J72:J73),2)</f>
        <v>66183.520000000004</v>
      </c>
      <c r="K74" s="145">
        <f>SUM(K72:K73)</f>
        <v>84868.63</v>
      </c>
    </row>
    <row r="75" spans="2:11" s="105" customFormat="1" ht="15">
      <c r="B75" s="16" t="s">
        <v>1247</v>
      </c>
      <c r="C75" s="17"/>
      <c r="D75" s="18"/>
      <c r="E75" s="19" t="s">
        <v>11962</v>
      </c>
      <c r="F75" s="20"/>
      <c r="G75" s="21"/>
      <c r="H75" s="259"/>
      <c r="I75" s="22"/>
      <c r="J75" s="56"/>
      <c r="K75" s="118"/>
    </row>
    <row r="76" spans="2:11" s="105" customFormat="1" ht="60">
      <c r="B76" s="237" t="s">
        <v>31</v>
      </c>
      <c r="C76" s="111">
        <v>87473</v>
      </c>
      <c r="D76" s="243" t="s">
        <v>9</v>
      </c>
      <c r="E76" s="112" t="str">
        <f>IFERROR(VLOOKUP($C76,'SINAPI ABRIL 2019'!$1:$1048576,2,0),IFERROR(VLOOKUP($C76,'COMP. PROPRIA'!$B$11:$I$1015,4,0),""))</f>
        <v>ALVENARIA DE VEDAÇÃO DE BLOCOS CERÂMICOS FURADOS NA VERTICAL DE 14X19X39CM (ESPESSURA 14CM) DE PAREDES COM ÁREA LÍQUIDA MENOR QUE 6M² SEM VÃOS E ARGAMASSA DE ASSENTAMENTO COM PREPARO EM BETONEIRA. AF_06/2014</v>
      </c>
      <c r="F76" s="115" t="str">
        <f>IFERROR(VLOOKUP($C76,'SINAPI ABRIL 2019'!$A:$D,3,0),IFERROR(VLOOKUP($C76,'COMP. PROPRIA'!$B$11:$I$1015,5,0),""))</f>
        <v>M2</v>
      </c>
      <c r="G76" s="113">
        <v>2262</v>
      </c>
      <c r="H76" s="114">
        <f>IFERROR(VLOOKUP($C76,'SINAPI ABRIL 2019'!$A:$D,4,0),IFERROR(VLOOKUP($C76,'COMP. PROPRIA'!$B$11:$I$1015,8,0),""))</f>
        <v>54.09</v>
      </c>
      <c r="I76" s="116">
        <f>TRUNC(H76*'4-BDI'!$E$29,2)</f>
        <v>69.36</v>
      </c>
      <c r="J76" s="57">
        <f t="shared" ref="J76" si="20">TRUNC(G76*H76,2)</f>
        <v>122351.58</v>
      </c>
      <c r="K76" s="144">
        <f t="shared" ref="K76" si="21">TRUNC(G76*I76,2)</f>
        <v>156892.32</v>
      </c>
    </row>
    <row r="77" spans="2:11" s="105" customFormat="1" ht="30">
      <c r="B77" s="237" t="s">
        <v>32</v>
      </c>
      <c r="C77" s="111">
        <v>95474</v>
      </c>
      <c r="D77" s="243" t="s">
        <v>9</v>
      </c>
      <c r="E77" s="112" t="str">
        <f>IFERROR(VLOOKUP($C77,'SINAPI ABRIL 2019'!$1:$1048576,2,0),IFERROR(VLOOKUP($C77,'COMP. PROPRIA'!$B$11:$I$1015,4,0),""))</f>
        <v>ALVENARIA DE EMBASAMENTO EM TIJOLOS CERAMICOS MACICOS 5X10X20CM, ASSENTADO  COM ARGAMASSA TRACO 1:2:8 (CIMENTO, CAL E AREIA)</v>
      </c>
      <c r="F77" s="115" t="str">
        <f>IFERROR(VLOOKUP($C77,'SINAPI ABRIL 2019'!$A:$D,3,0),IFERROR(VLOOKUP($C77,'COMP. PROPRIA'!$B$11:$I$1015,5,0),""))</f>
        <v>M3</v>
      </c>
      <c r="G77" s="113">
        <v>6.03</v>
      </c>
      <c r="H77" s="114">
        <f>IFERROR(VLOOKUP($C77,'SINAPI ABRIL 2019'!$A:$D,4,0),IFERROR(VLOOKUP($C77,'COMP. PROPRIA'!$B$11:$I$1015,8,0),""))</f>
        <v>622.37</v>
      </c>
      <c r="I77" s="116">
        <f>TRUNC(H77*'4-BDI'!$E$29,2)</f>
        <v>798.12</v>
      </c>
      <c r="J77" s="57">
        <f t="shared" ref="J77:J81" si="22">TRUNC(G77*H77,2)</f>
        <v>3752.89</v>
      </c>
      <c r="K77" s="144">
        <f t="shared" ref="K77:K81" si="23">TRUNC(G77*I77,2)</f>
        <v>4812.66</v>
      </c>
    </row>
    <row r="78" spans="2:11" s="105" customFormat="1" ht="30">
      <c r="B78" s="237" t="s">
        <v>33</v>
      </c>
      <c r="C78" s="111">
        <v>93186</v>
      </c>
      <c r="D78" s="243" t="s">
        <v>9</v>
      </c>
      <c r="E78" s="112" t="str">
        <f>IFERROR(VLOOKUP($C78,'SINAPI ABRIL 2019'!$1:$1048576,2,0),IFERROR(VLOOKUP($C78,'COMP. PROPRIA'!$B$11:$I$1015,4,0),""))</f>
        <v>VERGA MOLDADA IN LOCO EM CONCRETO PARA JANELAS COM ATÉ 1,5 M DE VÃO. AF_03/2016</v>
      </c>
      <c r="F78" s="115" t="str">
        <f>IFERROR(VLOOKUP($C78,'SINAPI ABRIL 2019'!$A:$D,3,0),IFERROR(VLOOKUP($C78,'COMP. PROPRIA'!$B$11:$I$1015,5,0),""))</f>
        <v>M</v>
      </c>
      <c r="G78" s="113">
        <v>240</v>
      </c>
      <c r="H78" s="114">
        <f>IFERROR(VLOOKUP($C78,'SINAPI ABRIL 2019'!$A:$D,4,0),IFERROR(VLOOKUP($C78,'COMP. PROPRIA'!$B$11:$I$1015,8,0),""))</f>
        <v>37.33</v>
      </c>
      <c r="I78" s="116">
        <f>TRUNC(H78*'4-BDI'!$E$29,2)</f>
        <v>47.87</v>
      </c>
      <c r="J78" s="57">
        <f t="shared" si="22"/>
        <v>8959.2000000000007</v>
      </c>
      <c r="K78" s="144">
        <f t="shared" si="23"/>
        <v>11488.8</v>
      </c>
    </row>
    <row r="79" spans="2:11" s="105" customFormat="1" ht="30">
      <c r="B79" s="237" t="s">
        <v>11958</v>
      </c>
      <c r="C79" s="111">
        <v>93188</v>
      </c>
      <c r="D79" s="243" t="s">
        <v>9</v>
      </c>
      <c r="E79" s="112" t="str">
        <f>IFERROR(VLOOKUP($C79,'SINAPI ABRIL 2019'!$1:$1048576,2,0),IFERROR(VLOOKUP($C79,'COMP. PROPRIA'!$B$11:$I$1015,4,0),""))</f>
        <v>VERGA MOLDADA IN LOCO EM CONCRETO PARA PORTAS COM ATÉ 1,5 M DE VÃO. AF_03/2016</v>
      </c>
      <c r="F79" s="115" t="str">
        <f>IFERROR(VLOOKUP($C79,'SINAPI ABRIL 2019'!$A:$D,3,0),IFERROR(VLOOKUP($C79,'COMP. PROPRIA'!$B$11:$I$1015,5,0),""))</f>
        <v>M</v>
      </c>
      <c r="G79" s="113">
        <v>103.9</v>
      </c>
      <c r="H79" s="114">
        <f>IFERROR(VLOOKUP($C79,'SINAPI ABRIL 2019'!$A:$D,4,0),IFERROR(VLOOKUP($C79,'COMP. PROPRIA'!$B$11:$I$1015,8,0),""))</f>
        <v>36.729999999999997</v>
      </c>
      <c r="I79" s="116">
        <f>TRUNC(H79*'4-BDI'!$E$29,2)</f>
        <v>47.1</v>
      </c>
      <c r="J79" s="57">
        <f t="shared" si="22"/>
        <v>3816.24</v>
      </c>
      <c r="K79" s="144">
        <f t="shared" si="23"/>
        <v>4893.6899999999996</v>
      </c>
    </row>
    <row r="80" spans="2:11" s="105" customFormat="1" ht="30">
      <c r="B80" s="237" t="s">
        <v>11959</v>
      </c>
      <c r="C80" s="111">
        <v>93201</v>
      </c>
      <c r="D80" s="243" t="s">
        <v>9</v>
      </c>
      <c r="E80" s="112" t="str">
        <f>IFERROR(VLOOKUP($C80,'SINAPI ABRIL 2019'!$1:$1048576,2,0),IFERROR(VLOOKUP($C80,'COMP. PROPRIA'!$B$11:$I$1015,4,0),""))</f>
        <v>FIXAÇÃO (ENCUNHAMENTO) DE ALVENARIA DE VEDAÇÃO COM ARGAMASSA APLICADA COM COLHER. AF_03/2016</v>
      </c>
      <c r="F80" s="115" t="str">
        <f>IFERROR(VLOOKUP($C80,'SINAPI ABRIL 2019'!$A:$D,3,0),IFERROR(VLOOKUP($C80,'COMP. PROPRIA'!$B$11:$I$1015,5,0),""))</f>
        <v>M</v>
      </c>
      <c r="G80" s="113">
        <v>887.79</v>
      </c>
      <c r="H80" s="114">
        <f>IFERROR(VLOOKUP($C80,'SINAPI ABRIL 2019'!$A:$D,4,0),IFERROR(VLOOKUP($C80,'COMP. PROPRIA'!$B$11:$I$1015,8,0),""))</f>
        <v>4.3099999999999996</v>
      </c>
      <c r="I80" s="116">
        <f>TRUNC(H80*'4-BDI'!$E$29,2)</f>
        <v>5.52</v>
      </c>
      <c r="J80" s="57">
        <f t="shared" si="22"/>
        <v>3826.37</v>
      </c>
      <c r="K80" s="144">
        <f t="shared" si="23"/>
        <v>4900.6000000000004</v>
      </c>
    </row>
    <row r="81" spans="2:11" s="105" customFormat="1" ht="30">
      <c r="B81" s="237" t="s">
        <v>11960</v>
      </c>
      <c r="C81" s="111">
        <v>93197</v>
      </c>
      <c r="D81" s="243" t="s">
        <v>9</v>
      </c>
      <c r="E81" s="112" t="str">
        <f>IFERROR(VLOOKUP($C81,'SINAPI ABRIL 2019'!$1:$1048576,2,0),IFERROR(VLOOKUP($C81,'COMP. PROPRIA'!$B$11:$I$1015,4,0),""))</f>
        <v>CONTRAVERGA MOLDADA IN LOCO EM CONCRETO PARA VÃOS DE MAIS DE 1,5 M DE COMPRIMENTO. AF_03/2016</v>
      </c>
      <c r="F81" s="115" t="str">
        <f>IFERROR(VLOOKUP($C81,'SINAPI ABRIL 2019'!$A:$D,3,0),IFERROR(VLOOKUP($C81,'COMP. PROPRIA'!$B$11:$I$1015,5,0),""))</f>
        <v>M</v>
      </c>
      <c r="G81" s="113">
        <v>240</v>
      </c>
      <c r="H81" s="114">
        <f>IFERROR(VLOOKUP($C81,'SINAPI ABRIL 2019'!$A:$D,4,0),IFERROR(VLOOKUP($C81,'COMP. PROPRIA'!$B$11:$I$1015,8,0),""))</f>
        <v>39.35</v>
      </c>
      <c r="I81" s="116">
        <f>TRUNC(H81*'4-BDI'!$E$29,2)</f>
        <v>50.46</v>
      </c>
      <c r="J81" s="57">
        <f t="shared" si="22"/>
        <v>9444</v>
      </c>
      <c r="K81" s="144">
        <f t="shared" si="23"/>
        <v>12110.4</v>
      </c>
    </row>
    <row r="82" spans="2:11" ht="15">
      <c r="B82" s="365" t="s">
        <v>6150</v>
      </c>
      <c r="C82" s="366"/>
      <c r="D82" s="366"/>
      <c r="E82" s="366"/>
      <c r="F82" s="366"/>
      <c r="G82" s="366"/>
      <c r="H82" s="366"/>
      <c r="I82" s="183"/>
      <c r="J82" s="58">
        <f>TRUNC(SUM(J76:J81),2)</f>
        <v>152150.28</v>
      </c>
      <c r="K82" s="145">
        <f>SUM(K76:K81)</f>
        <v>195098.47</v>
      </c>
    </row>
    <row r="83" spans="2:11" s="105" customFormat="1" ht="15">
      <c r="B83" s="16" t="s">
        <v>1248</v>
      </c>
      <c r="C83" s="17"/>
      <c r="D83" s="18"/>
      <c r="E83" s="19" t="s">
        <v>11961</v>
      </c>
      <c r="F83" s="20"/>
      <c r="G83" s="21"/>
      <c r="H83" s="259"/>
      <c r="I83" s="22"/>
      <c r="J83" s="56"/>
      <c r="K83" s="118"/>
    </row>
    <row r="84" spans="2:11" s="105" customFormat="1" ht="30">
      <c r="B84" s="25" t="s">
        <v>34</v>
      </c>
      <c r="C84" s="111">
        <v>94216</v>
      </c>
      <c r="D84" s="243" t="s">
        <v>9</v>
      </c>
      <c r="E84" s="112" t="str">
        <f>IFERROR(VLOOKUP($C84,'SINAPI ABRIL 2019'!$1:$1048576,2,0),IFERROR(VLOOKUP($C84,'COMP. PROPRIA'!$B$11:$I$1015,4,0),""))</f>
        <v>TELHAMENTO COM TELHA METÁLICA TERMOACÚSTICA E = 30 MM, COM ATÉ 2 ÁGUAS, INCLUSO IÇAMENTO. AF_06/2016</v>
      </c>
      <c r="F84" s="115" t="str">
        <f>IFERROR(VLOOKUP($C84,'SINAPI ABRIL 2019'!$A:$D,3,0),IFERROR(VLOOKUP($C84,'COMP. PROPRIA'!$B$11:$I$1015,5,0),""))</f>
        <v>M2</v>
      </c>
      <c r="G84" s="113">
        <v>1427.96</v>
      </c>
      <c r="H84" s="114">
        <f>IFERROR(VLOOKUP($C84,'SINAPI ABRIL 2019'!$A:$D,4,0),IFERROR(VLOOKUP($C84,'COMP. PROPRIA'!$B$11:$I$1015,8,0),""))</f>
        <v>151.34</v>
      </c>
      <c r="I84" s="116">
        <f>TRUNC(H84*'4-BDI'!$E$29,2)</f>
        <v>194.07</v>
      </c>
      <c r="J84" s="57">
        <f t="shared" ref="J84" si="24">TRUNC(G84*H84,2)</f>
        <v>216107.46</v>
      </c>
      <c r="K84" s="144">
        <f t="shared" ref="K84" si="25">TRUNC(G84*I84,2)</f>
        <v>277124.19</v>
      </c>
    </row>
    <row r="85" spans="2:11" s="105" customFormat="1" ht="30">
      <c r="B85" s="25" t="s">
        <v>35</v>
      </c>
      <c r="C85" s="111">
        <v>94228</v>
      </c>
      <c r="D85" s="243" t="s">
        <v>9</v>
      </c>
      <c r="E85" s="112" t="str">
        <f>IFERROR(VLOOKUP($C85,'SINAPI ABRIL 2019'!$1:$1048576,2,0),IFERROR(VLOOKUP($C85,'COMP. PROPRIA'!$B$11:$I$1015,4,0),""))</f>
        <v>CALHA EM CHAPA DE AÇO GALVANIZADO NÚMERO 24, DESENVOLVIMENTO DE 50 CM, INCLUSO TRANSPORTE VERTICAL. AF_06/2016</v>
      </c>
      <c r="F85" s="115" t="str">
        <f>IFERROR(VLOOKUP($C85,'SINAPI ABRIL 2019'!$A:$D,3,0),IFERROR(VLOOKUP($C85,'COMP. PROPRIA'!$B$11:$I$1015,5,0),""))</f>
        <v>M</v>
      </c>
      <c r="G85" s="113">
        <v>102.3</v>
      </c>
      <c r="H85" s="114">
        <f>IFERROR(VLOOKUP($C85,'SINAPI ABRIL 2019'!$A:$D,4,0),IFERROR(VLOOKUP($C85,'COMP. PROPRIA'!$B$11:$I$1015,8,0),""))</f>
        <v>64.069999999999993</v>
      </c>
      <c r="I85" s="116">
        <f>TRUNC(H85*'4-BDI'!$E$29,2)</f>
        <v>82.16</v>
      </c>
      <c r="J85" s="57">
        <f t="shared" ref="J85:J95" si="26">TRUNC(G85*H85,2)</f>
        <v>6554.36</v>
      </c>
      <c r="K85" s="144">
        <f t="shared" ref="K85:K95" si="27">TRUNC(G85*I85,2)</f>
        <v>8404.9599999999991</v>
      </c>
    </row>
    <row r="86" spans="2:11" s="105" customFormat="1" ht="30">
      <c r="B86" s="25" t="s">
        <v>36</v>
      </c>
      <c r="C86" s="111">
        <v>94231</v>
      </c>
      <c r="D86" s="243" t="s">
        <v>9</v>
      </c>
      <c r="E86" s="112" t="str">
        <f>IFERROR(VLOOKUP($C86,'SINAPI ABRIL 2019'!$1:$1048576,2,0),IFERROR(VLOOKUP($C86,'COMP. PROPRIA'!$B$11:$I$1015,4,0),""))</f>
        <v>RUFO EM CHAPA DE AÇO GALVANIZADO NÚMERO 24, CORTE DE 25 CM, INCLUSO TRANSPORTE VERTICAL. AF_06/2016</v>
      </c>
      <c r="F86" s="115" t="str">
        <f>IFERROR(VLOOKUP($C86,'SINAPI ABRIL 2019'!$A:$D,3,0),IFERROR(VLOOKUP($C86,'COMP. PROPRIA'!$B$11:$I$1015,5,0),""))</f>
        <v>M</v>
      </c>
      <c r="G86" s="113">
        <v>35.11</v>
      </c>
      <c r="H86" s="114">
        <f>IFERROR(VLOOKUP($C86,'SINAPI ABRIL 2019'!$A:$D,4,0),IFERROR(VLOOKUP($C86,'COMP. PROPRIA'!$B$11:$I$1015,8,0),""))</f>
        <v>32.06</v>
      </c>
      <c r="I86" s="116">
        <f>TRUNC(H86*'4-BDI'!$E$29,2)</f>
        <v>41.11</v>
      </c>
      <c r="J86" s="57">
        <f t="shared" si="26"/>
        <v>1125.6199999999999</v>
      </c>
      <c r="K86" s="144">
        <f t="shared" si="27"/>
        <v>1443.37</v>
      </c>
    </row>
    <row r="87" spans="2:11" s="105" customFormat="1" ht="15">
      <c r="B87" s="25" t="s">
        <v>11963</v>
      </c>
      <c r="C87" s="111">
        <v>75220</v>
      </c>
      <c r="D87" s="243" t="s">
        <v>9</v>
      </c>
      <c r="E87" s="112" t="str">
        <f>IFERROR(VLOOKUP($C87,'SINAPI ABRIL 2019'!$1:$1048576,2,0),IFERROR(VLOOKUP($C87,'COMP. PROPRIA'!$B$11:$I$1015,4,0),""))</f>
        <v>CUMEEIRA EM PERFIL ONDULADO DE ALUMÍNIO</v>
      </c>
      <c r="F87" s="115" t="str">
        <f>IFERROR(VLOOKUP($C87,'SINAPI ABRIL 2019'!$A:$D,3,0),IFERROR(VLOOKUP($C87,'COMP. PROPRIA'!$B$11:$I$1015,5,0),""))</f>
        <v>M</v>
      </c>
      <c r="G87" s="113">
        <v>179.35</v>
      </c>
      <c r="H87" s="114">
        <f>IFERROR(VLOOKUP($C87,'SINAPI ABRIL 2019'!$A:$D,4,0),IFERROR(VLOOKUP($C87,'COMP. PROPRIA'!$B$11:$I$1015,8,0),""))</f>
        <v>47.44</v>
      </c>
      <c r="I87" s="116">
        <f>TRUNC(H87*'4-BDI'!$E$29,2)</f>
        <v>60.83</v>
      </c>
      <c r="J87" s="57">
        <f t="shared" si="26"/>
        <v>8508.36</v>
      </c>
      <c r="K87" s="144">
        <f t="shared" si="27"/>
        <v>10909.86</v>
      </c>
    </row>
    <row r="88" spans="2:11" s="105" customFormat="1" ht="15">
      <c r="B88" s="25" t="s">
        <v>11964</v>
      </c>
      <c r="C88" s="271" t="s">
        <v>12863</v>
      </c>
      <c r="D88" s="243" t="s">
        <v>9</v>
      </c>
      <c r="E88" s="112" t="str">
        <f>IFERROR(VLOOKUP($C88,'SINAPI ABRIL 2019'!$1:$1048576,2,0),IFERROR(VLOOKUP($C88,'COMP. PROPRIA'!$B$11:$I$1015,4,0),""))</f>
        <v>CORRIMÃO EM TUBO DE AÇO GALVANIZADO 1 1/4" COM BRAÇADEIRA</v>
      </c>
      <c r="F88" s="272" t="s">
        <v>20</v>
      </c>
      <c r="G88" s="113">
        <v>170.12</v>
      </c>
      <c r="H88" s="114">
        <f>IFERROR(VLOOKUP($C88,'SINAPI ABRIL 2019'!$A:$D,4,0),IFERROR(VLOOKUP($C88,'COMP. PROPRIA'!$B$11:$I$1015,8,0),""))</f>
        <v>79.77</v>
      </c>
      <c r="I88" s="116">
        <f>TRUNC(H88*'4-BDI'!$E$29,2)</f>
        <v>102.29</v>
      </c>
      <c r="J88" s="57">
        <f t="shared" si="26"/>
        <v>13570.47</v>
      </c>
      <c r="K88" s="144">
        <f t="shared" si="27"/>
        <v>17401.57</v>
      </c>
    </row>
    <row r="89" spans="2:11" s="105" customFormat="1" ht="15">
      <c r="B89" s="25" t="s">
        <v>11965</v>
      </c>
      <c r="C89" s="250" t="s">
        <v>12315</v>
      </c>
      <c r="D89" s="243" t="s">
        <v>1312</v>
      </c>
      <c r="E89" s="112" t="str">
        <f>IFERROR(VLOOKUP($C89,'SINAPI ABRIL 2019'!$1:$1048576,2,0),IFERROR(VLOOKUP($C89,'COMP. PROPRIA'!$B$11:$I$1015,4,0),""))</f>
        <v>PERFIL DE AÇO ESTRUTURAL SAC 300 CHAPA DOBRADA</v>
      </c>
      <c r="F89" s="115" t="str">
        <f>IFERROR(VLOOKUP($C89,'SINAPI ABRIL 2019'!$A:$D,3,0),IFERROR(VLOOKUP($C89,'COMP. PROPRIA'!$B$11:$I$1015,5,0),""))</f>
        <v>KG</v>
      </c>
      <c r="G89" s="113">
        <v>21689</v>
      </c>
      <c r="H89" s="114">
        <f>IFERROR(VLOOKUP($C89,'SINAPI ABRIL 2019'!$A:$D,4,0),IFERROR(VLOOKUP($C89,'COMP. PROPRIA'!$B$11:$I$1015,8,0),""))</f>
        <v>18.12</v>
      </c>
      <c r="I89" s="116">
        <f>TRUNC(H89*'4-BDI'!$E$29,2)</f>
        <v>23.23</v>
      </c>
      <c r="J89" s="57">
        <f t="shared" si="26"/>
        <v>393004.68</v>
      </c>
      <c r="K89" s="144">
        <f t="shared" si="27"/>
        <v>503835.47</v>
      </c>
    </row>
    <row r="90" spans="2:11" s="105" customFormat="1" ht="15">
      <c r="B90" s="25" t="s">
        <v>11966</v>
      </c>
      <c r="C90" s="250" t="s">
        <v>12320</v>
      </c>
      <c r="D90" s="243" t="s">
        <v>1312</v>
      </c>
      <c r="E90" s="112" t="str">
        <f>IFERROR(VLOOKUP($C90,'SINAPI ABRIL 2019'!$1:$1048576,2,0),IFERROR(VLOOKUP($C90,'COMP. PROPRIA'!$B$11:$I$1015,4,0),""))</f>
        <v>PERFIL  AÇO ESTRUTURAL A36 LAMINADO</v>
      </c>
      <c r="F90" s="115" t="str">
        <f>IFERROR(VLOOKUP($C90,'SINAPI ABRIL 2019'!$A:$D,3,0),IFERROR(VLOOKUP($C90,'COMP. PROPRIA'!$B$11:$I$1015,5,0),""))</f>
        <v>KG</v>
      </c>
      <c r="G90" s="113">
        <v>3665</v>
      </c>
      <c r="H90" s="114">
        <f>IFERROR(VLOOKUP($C90,'SINAPI ABRIL 2019'!$A:$D,4,0),IFERROR(VLOOKUP($C90,'COMP. PROPRIA'!$B$11:$I$1015,8,0),""))</f>
        <v>17.059999999999999</v>
      </c>
      <c r="I90" s="116">
        <f>TRUNC(H90*'4-BDI'!$E$29,2)</f>
        <v>21.87</v>
      </c>
      <c r="J90" s="57">
        <f t="shared" si="26"/>
        <v>62524.9</v>
      </c>
      <c r="K90" s="144">
        <f t="shared" si="27"/>
        <v>80153.55</v>
      </c>
    </row>
    <row r="91" spans="2:11" s="105" customFormat="1" ht="15">
      <c r="B91" s="25" t="s">
        <v>11967</v>
      </c>
      <c r="C91" s="250" t="s">
        <v>12323</v>
      </c>
      <c r="D91" s="243" t="s">
        <v>1312</v>
      </c>
      <c r="E91" s="112" t="str">
        <f>IFERROR(VLOOKUP($C91,'SINAPI ABRIL 2019'!$1:$1048576,2,0),IFERROR(VLOOKUP($C91,'COMP. PROPRIA'!$B$11:$I$1015,4,0),""))</f>
        <v>PERFIL AÇO ESTRUTURAL A36 TUBO 3" E=2.25</v>
      </c>
      <c r="F91" s="115" t="str">
        <f>IFERROR(VLOOKUP($C91,'SINAPI ABRIL 2019'!$A:$D,3,0),IFERROR(VLOOKUP($C91,'COMP. PROPRIA'!$B$11:$I$1015,5,0),""))</f>
        <v>KG</v>
      </c>
      <c r="G91" s="113">
        <v>2365</v>
      </c>
      <c r="H91" s="114">
        <f>IFERROR(VLOOKUP($C91,'SINAPI ABRIL 2019'!$A:$D,4,0),IFERROR(VLOOKUP($C91,'COMP. PROPRIA'!$B$11:$I$1015,8,0),""))</f>
        <v>15.62</v>
      </c>
      <c r="I91" s="116">
        <f>TRUNC(H91*'4-BDI'!$E$29,2)</f>
        <v>20.03</v>
      </c>
      <c r="J91" s="57">
        <f t="shared" si="26"/>
        <v>36941.300000000003</v>
      </c>
      <c r="K91" s="144">
        <f t="shared" si="27"/>
        <v>47370.95</v>
      </c>
    </row>
    <row r="92" spans="2:11" s="105" customFormat="1" ht="15">
      <c r="B92" s="25" t="s">
        <v>11968</v>
      </c>
      <c r="C92" s="250" t="s">
        <v>12325</v>
      </c>
      <c r="D92" s="243" t="s">
        <v>1312</v>
      </c>
      <c r="E92" s="112" t="str">
        <f>IFERROR(VLOOKUP($C92,'SINAPI ABRIL 2019'!$1:$1048576,2,0),IFERROR(VLOOKUP($C92,'COMP. PROPRIA'!$B$11:$I$1015,4,0),""))</f>
        <v>PERFIL AÇO ESTRUTURAL CHAPA LISA 3.00 MM CORTADA</v>
      </c>
      <c r="F92" s="115" t="str">
        <f>IFERROR(VLOOKUP($C92,'SINAPI ABRIL 2019'!$A:$D,3,0),IFERROR(VLOOKUP($C92,'COMP. PROPRIA'!$B$11:$I$1015,5,0),""))</f>
        <v>KG</v>
      </c>
      <c r="G92" s="113">
        <v>102</v>
      </c>
      <c r="H92" s="114">
        <f>IFERROR(VLOOKUP($C92,'SINAPI ABRIL 2019'!$A:$D,4,0),IFERROR(VLOOKUP($C92,'COMP. PROPRIA'!$B$11:$I$1015,8,0),""))</f>
        <v>16.68</v>
      </c>
      <c r="I92" s="116">
        <f>TRUNC(H92*'4-BDI'!$E$29,2)</f>
        <v>21.39</v>
      </c>
      <c r="J92" s="57">
        <f t="shared" si="26"/>
        <v>1701.36</v>
      </c>
      <c r="K92" s="144">
        <f t="shared" si="27"/>
        <v>2181.7800000000002</v>
      </c>
    </row>
    <row r="93" spans="2:11" s="105" customFormat="1" ht="15">
      <c r="B93" s="25" t="s">
        <v>11969</v>
      </c>
      <c r="C93" s="250" t="s">
        <v>12327</v>
      </c>
      <c r="D93" s="243" t="s">
        <v>1312</v>
      </c>
      <c r="E93" s="112" t="str">
        <f>IFERROR(VLOOKUP($C93,'SINAPI ABRIL 2019'!$1:$1048576,2,0),IFERROR(VLOOKUP($C93,'COMP. PROPRIA'!$B$11:$I$1015,4,0),""))</f>
        <v>PERFIL AÇO ESTRUTURAL CHAPA LISA 8.00MM X 12.5 MM CORTADA</v>
      </c>
      <c r="F93" s="115" t="str">
        <f>IFERROR(VLOOKUP($C93,'SINAPI ABRIL 2019'!$A:$D,3,0),IFERROR(VLOOKUP($C93,'COMP. PROPRIA'!$B$11:$I$1015,5,0),""))</f>
        <v>KG</v>
      </c>
      <c r="G93" s="113">
        <v>432</v>
      </c>
      <c r="H93" s="114">
        <f>IFERROR(VLOOKUP($C93,'SINAPI ABRIL 2019'!$A:$D,4,0),IFERROR(VLOOKUP($C93,'COMP. PROPRIA'!$B$11:$I$1015,8,0),""))</f>
        <v>18.239999999999998</v>
      </c>
      <c r="I93" s="116">
        <f>TRUNC(H93*'4-BDI'!$E$29,2)</f>
        <v>23.39</v>
      </c>
      <c r="J93" s="57">
        <f t="shared" si="26"/>
        <v>7879.68</v>
      </c>
      <c r="K93" s="144">
        <f t="shared" si="27"/>
        <v>10104.48</v>
      </c>
    </row>
    <row r="94" spans="2:11" s="105" customFormat="1" ht="15">
      <c r="B94" s="25" t="s">
        <v>11970</v>
      </c>
      <c r="C94" s="250" t="s">
        <v>12329</v>
      </c>
      <c r="D94" s="243" t="s">
        <v>1312</v>
      </c>
      <c r="E94" s="112" t="str">
        <f>IFERROR(VLOOKUP($C94,'SINAPI ABRIL 2019'!$1:$1048576,2,0),IFERROR(VLOOKUP($C94,'COMP. PROPRIA'!$B$11:$I$1015,4,0),""))</f>
        <v>PERFIL AÇO ESTRUTURAL CHAPA XADREZ PARA PISO 8.00 MM</v>
      </c>
      <c r="F94" s="115" t="str">
        <f>IFERROR(VLOOKUP($C94,'SINAPI ABRIL 2019'!$A:$D,3,0),IFERROR(VLOOKUP($C94,'COMP. PROPRIA'!$B$11:$I$1015,5,0),""))</f>
        <v>KG</v>
      </c>
      <c r="G94" s="113">
        <v>2524</v>
      </c>
      <c r="H94" s="114">
        <f>IFERROR(VLOOKUP($C94,'SINAPI ABRIL 2019'!$A:$D,4,0),IFERROR(VLOOKUP($C94,'COMP. PROPRIA'!$B$11:$I$1015,8,0),""))</f>
        <v>18.84</v>
      </c>
      <c r="I94" s="116">
        <f>TRUNC(H94*'4-BDI'!$E$29,2)</f>
        <v>24.16</v>
      </c>
      <c r="J94" s="57">
        <f t="shared" si="26"/>
        <v>47552.160000000003</v>
      </c>
      <c r="K94" s="144">
        <f t="shared" si="27"/>
        <v>60979.839999999997</v>
      </c>
    </row>
    <row r="95" spans="2:11" s="105" customFormat="1" ht="45">
      <c r="B95" s="25" t="s">
        <v>11971</v>
      </c>
      <c r="C95" s="243" t="s">
        <v>5562</v>
      </c>
      <c r="D95" s="243" t="s">
        <v>9</v>
      </c>
      <c r="E95" s="112" t="str">
        <f>IFERROR(VLOOKUP($C95,'SINAPI ABRIL 2019'!$1:$1048576,2,0),IFERROR(VLOOKUP($C95,'COMP. PROPRIA'!$B$11:$I$1015,4,0),""))</f>
        <v>PINTURA ESMALTE FOSCO, DUAS DEMAOS, SOBRE SUPERFICIE METALICA, INCLUSO UMA DEMAO DE FUNDO ANTICORROSIVO. UTILIZACAO DE REVOLVER ( AR-COMPRIMIDO).</v>
      </c>
      <c r="F95" s="115" t="str">
        <f>IFERROR(VLOOKUP($C95,'SINAPI ABRIL 2019'!$A:$D,3,0),IFERROR(VLOOKUP($C95,'COMP. PROPRIA'!$B$11:$I$1015,5,0),""))</f>
        <v>M2</v>
      </c>
      <c r="G95" s="113">
        <v>4645.3</v>
      </c>
      <c r="H95" s="114">
        <f>IFERROR(VLOOKUP($C95,'SINAPI ABRIL 2019'!$A:$D,4,0),IFERROR(VLOOKUP($C95,'COMP. PROPRIA'!$B$11:$I$1015,8,0),""))</f>
        <v>15.53</v>
      </c>
      <c r="I95" s="116">
        <f>TRUNC(H95*'4-BDI'!$E$29,2)</f>
        <v>19.91</v>
      </c>
      <c r="J95" s="57">
        <f t="shared" si="26"/>
        <v>72141.5</v>
      </c>
      <c r="K95" s="144">
        <f t="shared" si="27"/>
        <v>92487.92</v>
      </c>
    </row>
    <row r="96" spans="2:11" s="105" customFormat="1" ht="30">
      <c r="B96" s="25" t="s">
        <v>11972</v>
      </c>
      <c r="C96" s="111">
        <v>95468</v>
      </c>
      <c r="D96" s="243" t="s">
        <v>9</v>
      </c>
      <c r="E96" s="112" t="str">
        <f>IFERROR(VLOOKUP($C96,'SINAPI ABRIL 2019'!$1:$1048576,2,0),IFERROR(VLOOKUP($C96,'COMP. PROPRIA'!$B$11:$I$1015,4,0),""))</f>
        <v>PINTURA ESMALTE BRILHANTE (2 DEMAOS) SOBRE SUPERFICIE METALICA, INCLUSIVE PROTECAO COM ZARCAO (1 DEMAO)</v>
      </c>
      <c r="F96" s="115" t="str">
        <f>IFERROR(VLOOKUP($C96,'SINAPI ABRIL 2019'!$A:$D,3,0),IFERROR(VLOOKUP($C96,'COMP. PROPRIA'!$B$11:$I$1015,5,0),""))</f>
        <v>M2</v>
      </c>
      <c r="G96" s="113">
        <v>942.1</v>
      </c>
      <c r="H96" s="114">
        <f>IFERROR(VLOOKUP($C96,'SINAPI ABRIL 2019'!$A:$D,4,0),IFERROR(VLOOKUP($C96,'COMP. PROPRIA'!$B$11:$I$1015,8,0),""))</f>
        <v>33.26</v>
      </c>
      <c r="I96" s="116">
        <f>TRUNC(H96*'4-BDI'!$E$29,2)</f>
        <v>42.65</v>
      </c>
      <c r="J96" s="57">
        <f t="shared" ref="J96" si="28">TRUNC(G96*H96,2)</f>
        <v>31334.240000000002</v>
      </c>
      <c r="K96" s="144">
        <f t="shared" ref="K96" si="29">TRUNC(G96*I96,2)</f>
        <v>40180.559999999998</v>
      </c>
    </row>
    <row r="97" spans="2:11" s="105" customFormat="1" ht="30">
      <c r="B97" s="25" t="s">
        <v>12886</v>
      </c>
      <c r="C97" s="111" t="str">
        <f>'COMP. PROPRIA'!B713</f>
        <v>CP-COB-01</v>
      </c>
      <c r="D97" s="243" t="s">
        <v>1312</v>
      </c>
      <c r="E97" s="112" t="str">
        <f>IFERROR(VLOOKUP($C97,'SINAPI ABRIL 2019'!$1:$1048576,2,0),IFERROR(VLOOKUP($C97,'COMP. PROPRIA'!$B$11:$I$1015,4,0),""))</f>
        <v>TELHAMENTO COM TELHA DE POLICARBONATO E = 6 MM, COM INCLINAÇÃO MAIOR QUE 10°, COM ATÉ 2 ÁGUAS, INCLUSO IÇAMENTO. AF_06/2016</v>
      </c>
      <c r="F97" s="115" t="str">
        <f>IFERROR(VLOOKUP($C97,'SINAPI ABRIL 2019'!$A:$D,3,0),IFERROR(VLOOKUP($C97,'COMP. PROPRIA'!$B$11:$I$1015,5,0),""))</f>
        <v>M2</v>
      </c>
      <c r="G97" s="113">
        <v>147.06</v>
      </c>
      <c r="H97" s="114">
        <f>IFERROR(VLOOKUP($C97,'SINAPI ABRIL 2019'!$A:$D,4,0),IFERROR(VLOOKUP($C97,'COMP. PROPRIA'!$B$11:$I$1015,8,0),""))</f>
        <v>86.13</v>
      </c>
      <c r="I97" s="116">
        <f>TRUNC(H97*'4-BDI'!$E$29,2)</f>
        <v>110.45</v>
      </c>
      <c r="J97" s="57">
        <f t="shared" ref="J97" si="30">TRUNC(G97*H97,2)</f>
        <v>12666.27</v>
      </c>
      <c r="K97" s="144">
        <f t="shared" ref="K97" si="31">TRUNC(G97*I97,2)</f>
        <v>16242.77</v>
      </c>
    </row>
    <row r="98" spans="2:11" s="105" customFormat="1" ht="15">
      <c r="B98" s="365" t="s">
        <v>6150</v>
      </c>
      <c r="C98" s="366"/>
      <c r="D98" s="366"/>
      <c r="E98" s="366"/>
      <c r="F98" s="366"/>
      <c r="G98" s="366"/>
      <c r="H98" s="366"/>
      <c r="I98" s="183"/>
      <c r="J98" s="58">
        <f>TRUNC(SUM(J84:J97),2)</f>
        <v>911612.36</v>
      </c>
      <c r="K98" s="145">
        <f>SUM(K84:K97)</f>
        <v>1168821.27</v>
      </c>
    </row>
    <row r="99" spans="2:11" s="105" customFormat="1" ht="15">
      <c r="B99" s="16" t="s">
        <v>1249</v>
      </c>
      <c r="C99" s="17"/>
      <c r="D99" s="18"/>
      <c r="E99" s="19" t="s">
        <v>5670</v>
      </c>
      <c r="F99" s="20"/>
      <c r="G99" s="21"/>
      <c r="H99" s="259"/>
      <c r="I99" s="22"/>
      <c r="J99" s="56"/>
      <c r="K99" s="118"/>
    </row>
    <row r="100" spans="2:11" s="105" customFormat="1" ht="30">
      <c r="B100" s="238" t="s">
        <v>40</v>
      </c>
      <c r="C100" s="111">
        <v>94562</v>
      </c>
      <c r="D100" s="243" t="s">
        <v>9</v>
      </c>
      <c r="E100" s="112" t="str">
        <f>IFERROR(VLOOKUP($C100,'SINAPI ABRIL 2019'!$1:$1048576,2,0),IFERROR(VLOOKUP($C100,'COMP. PROPRIA'!$B$11:$I$1015,4,0),""))</f>
        <v>JANELA DE AÇO DE CORRER, 4 FOLHAS, FIXAÇÃO COM ARGAMASSA, SEM VIDROS, PADRONIZADA. AF_07/2016</v>
      </c>
      <c r="F100" s="115" t="str">
        <f>IFERROR(VLOOKUP($C100,'SINAPI ABRIL 2019'!$A:$D,3,0),IFERROR(VLOOKUP($C100,'COMP. PROPRIA'!$B$11:$I$1015,5,0),""))</f>
        <v>M2</v>
      </c>
      <c r="G100" s="113">
        <v>88</v>
      </c>
      <c r="H100" s="114">
        <f>IFERROR(VLOOKUP($C100,'SINAPI ABRIL 2019'!$A:$D,4,0),IFERROR(VLOOKUP($C100,'COMP. PROPRIA'!$B$11:$I$1015,8,0),""))</f>
        <v>542.66999999999996</v>
      </c>
      <c r="I100" s="116">
        <f>TRUNC(H100*'4-BDI'!$E$29,2)</f>
        <v>695.92</v>
      </c>
      <c r="J100" s="57">
        <f t="shared" ref="J100" si="32">TRUNC(G100*H100,2)</f>
        <v>47754.96</v>
      </c>
      <c r="K100" s="144">
        <f t="shared" ref="K100" si="33">TRUNC(G100*I100,2)</f>
        <v>61240.959999999999</v>
      </c>
    </row>
    <row r="101" spans="2:11" s="105" customFormat="1" ht="30">
      <c r="B101" s="238" t="s">
        <v>41</v>
      </c>
      <c r="C101" s="111">
        <v>94575</v>
      </c>
      <c r="D101" s="243" t="s">
        <v>9</v>
      </c>
      <c r="E101" s="112" t="str">
        <f>IFERROR(VLOOKUP($C101,'SINAPI ABRIL 2019'!$1:$1048576,2,0),IFERROR(VLOOKUP($C101,'COMP. PROPRIA'!$B$11:$I$1015,4,0),""))</f>
        <v>JANELA DE ALUMÍNIO MAXIM-AR, FIXAÇÃO COM PARAFUSO, VEDAÇÃO COM ESPUMA EXPANSIVA PU, COM VIDROS, PADRONIZADA. AF_07/2016</v>
      </c>
      <c r="F101" s="115" t="str">
        <f>IFERROR(VLOOKUP($C101,'SINAPI ABRIL 2019'!$A:$D,3,0),IFERROR(VLOOKUP($C101,'COMP. PROPRIA'!$B$11:$I$1015,5,0),""))</f>
        <v>M2</v>
      </c>
      <c r="G101" s="113">
        <v>46.2</v>
      </c>
      <c r="H101" s="114">
        <f>IFERROR(VLOOKUP($C101,'SINAPI ABRIL 2019'!$A:$D,4,0),IFERROR(VLOOKUP($C101,'COMP. PROPRIA'!$B$11:$I$1015,8,0),""))</f>
        <v>819.11</v>
      </c>
      <c r="I101" s="116">
        <f>TRUNC(H101*'4-BDI'!$E$29,2)</f>
        <v>1050.42</v>
      </c>
      <c r="J101" s="57">
        <f t="shared" ref="J101:J107" si="34">TRUNC(G101*H101,2)</f>
        <v>37842.879999999997</v>
      </c>
      <c r="K101" s="144">
        <f t="shared" ref="K101:K107" si="35">TRUNC(G101*I101,2)</f>
        <v>48529.4</v>
      </c>
    </row>
    <row r="102" spans="2:11" s="105" customFormat="1" ht="15">
      <c r="B102" s="238" t="s">
        <v>42</v>
      </c>
      <c r="C102" s="243" t="s">
        <v>5503</v>
      </c>
      <c r="D102" s="243" t="s">
        <v>9</v>
      </c>
      <c r="E102" s="112" t="str">
        <f>IFERROR(VLOOKUP($C102,'SINAPI ABRIL 2019'!$1:$1048576,2,0),IFERROR(VLOOKUP($C102,'COMP. PROPRIA'!$B$11:$I$1015,4,0),""))</f>
        <v>PORTAO DE FERRO COM VARA 1/2", COM REQUADRO</v>
      </c>
      <c r="F102" s="115" t="str">
        <f>IFERROR(VLOOKUP($C102,'SINAPI ABRIL 2019'!$A:$D,3,0),IFERROR(VLOOKUP($C102,'COMP. PROPRIA'!$B$11:$I$1015,5,0),""))</f>
        <v>M2</v>
      </c>
      <c r="G102" s="113">
        <v>22</v>
      </c>
      <c r="H102" s="114">
        <f>IFERROR(VLOOKUP($C102,'SINAPI ABRIL 2019'!$A:$D,4,0),IFERROR(VLOOKUP($C102,'COMP. PROPRIA'!$B$11:$I$1015,8,0),""))</f>
        <v>343.51</v>
      </c>
      <c r="I102" s="116">
        <f>TRUNC(H102*'4-BDI'!$E$29,2)</f>
        <v>440.51</v>
      </c>
      <c r="J102" s="57">
        <f t="shared" si="34"/>
        <v>7557.22</v>
      </c>
      <c r="K102" s="144">
        <f t="shared" si="35"/>
        <v>9691.2199999999993</v>
      </c>
    </row>
    <row r="103" spans="2:11" s="105" customFormat="1" ht="30">
      <c r="B103" s="238" t="s">
        <v>6133</v>
      </c>
      <c r="C103" s="243" t="s">
        <v>5420</v>
      </c>
      <c r="D103" s="243" t="s">
        <v>9</v>
      </c>
      <c r="E103" s="112" t="str">
        <f>IFERROR(VLOOKUP($C103,'SINAPI ABRIL 2019'!$1:$1048576,2,0),IFERROR(VLOOKUP($C103,'COMP. PROPRIA'!$B$11:$I$1015,4,0),""))</f>
        <v>PORTA DE FERRO DE ABRIR TIPO BARRA CHATA, COM REQUADRO E GUARNICAO COMPLETA</v>
      </c>
      <c r="F103" s="115" t="str">
        <f>IFERROR(VLOOKUP($C103,'SINAPI ABRIL 2019'!$A:$D,3,0),IFERROR(VLOOKUP($C103,'COMP. PROPRIA'!$B$11:$I$1015,5,0),""))</f>
        <v>M2</v>
      </c>
      <c r="G103" s="113">
        <v>100.19</v>
      </c>
      <c r="H103" s="114">
        <f>IFERROR(VLOOKUP($C103,'SINAPI ABRIL 2019'!$A:$D,4,0),IFERROR(VLOOKUP($C103,'COMP. PROPRIA'!$B$11:$I$1015,8,0),""))</f>
        <v>379.16</v>
      </c>
      <c r="I103" s="116">
        <f>TRUNC(H103*'4-BDI'!$E$29,2)</f>
        <v>486.23</v>
      </c>
      <c r="J103" s="57">
        <f t="shared" si="34"/>
        <v>37988.04</v>
      </c>
      <c r="K103" s="144">
        <f t="shared" si="35"/>
        <v>48715.38</v>
      </c>
    </row>
    <row r="104" spans="2:11" s="105" customFormat="1" ht="15">
      <c r="B104" s="238" t="s">
        <v>11973</v>
      </c>
      <c r="C104" s="243" t="s">
        <v>5538</v>
      </c>
      <c r="D104" s="243" t="s">
        <v>9</v>
      </c>
      <c r="E104" s="112" t="str">
        <f>IFERROR(VLOOKUP($C104,'SINAPI ABRIL 2019'!$1:$1048576,2,0),IFERROR(VLOOKUP($C104,'COMP. PROPRIA'!$B$11:$I$1015,4,0),""))</f>
        <v>PORTA DE ACO DE ENROLAR TIPO GRADE, CHAPA 16</v>
      </c>
      <c r="F104" s="115" t="str">
        <f>IFERROR(VLOOKUP($C104,'SINAPI ABRIL 2019'!$A:$D,3,0),IFERROR(VLOOKUP($C104,'COMP. PROPRIA'!$B$11:$I$1015,5,0),""))</f>
        <v>M2</v>
      </c>
      <c r="G104" s="113">
        <v>3.97</v>
      </c>
      <c r="H104" s="114">
        <f>IFERROR(VLOOKUP($C104,'SINAPI ABRIL 2019'!$A:$D,4,0),IFERROR(VLOOKUP($C104,'COMP. PROPRIA'!$B$11:$I$1015,8,0),""))</f>
        <v>410.5</v>
      </c>
      <c r="I104" s="116">
        <f>TRUNC(H104*'4-BDI'!$E$29,2)</f>
        <v>526.41999999999996</v>
      </c>
      <c r="J104" s="57">
        <f t="shared" si="34"/>
        <v>1629.68</v>
      </c>
      <c r="K104" s="144">
        <f t="shared" si="35"/>
        <v>2089.88</v>
      </c>
    </row>
    <row r="105" spans="2:11" s="105" customFormat="1" ht="15">
      <c r="B105" s="238" t="s">
        <v>11974</v>
      </c>
      <c r="C105" s="250" t="s">
        <v>12331</v>
      </c>
      <c r="D105" s="243" t="s">
        <v>1312</v>
      </c>
      <c r="E105" s="112" t="str">
        <f>IFERROR(VLOOKUP($C105,'SINAPI ABRIL 2019'!$1:$1048576,2,0),IFERROR(VLOOKUP($C105,'COMP. PROPRIA'!$B$11:$I$1015,4,0),""))</f>
        <v>BRISE METÁLICO</v>
      </c>
      <c r="F105" s="115" t="str">
        <f>IFERROR(VLOOKUP($C105,'SINAPI ABRIL 2019'!$A:$D,3,0),IFERROR(VLOOKUP($C105,'COMP. PROPRIA'!$B$11:$I$1015,5,0),""))</f>
        <v>M2</v>
      </c>
      <c r="G105" s="113">
        <v>104</v>
      </c>
      <c r="H105" s="114">
        <f>IFERROR(VLOOKUP($C105,'SINAPI ABRIL 2019'!$A:$D,4,0),IFERROR(VLOOKUP($C105,'COMP. PROPRIA'!$B$11:$I$1015,8,0),""))</f>
        <v>285.76</v>
      </c>
      <c r="I105" s="116">
        <f>TRUNC(H105*'4-BDI'!$E$29,2)</f>
        <v>366.45</v>
      </c>
      <c r="J105" s="57">
        <f t="shared" si="34"/>
        <v>29719.040000000001</v>
      </c>
      <c r="K105" s="144">
        <f t="shared" si="35"/>
        <v>38110.800000000003</v>
      </c>
    </row>
    <row r="106" spans="2:11" s="105" customFormat="1" ht="30">
      <c r="B106" s="238" t="s">
        <v>11975</v>
      </c>
      <c r="C106" s="243">
        <v>91341</v>
      </c>
      <c r="D106" s="243" t="s">
        <v>9</v>
      </c>
      <c r="E106" s="112" t="str">
        <f>IFERROR(VLOOKUP($C106,'SINAPI ABRIL 2019'!$1:$1048576,2,0),IFERROR(VLOOKUP($C106,'COMP. PROPRIA'!$B$11:$I$1015,4,0),""))</f>
        <v>PORTA EM ALUMÍNIO DE ABRIR TIPO VENEZIANA COM GUARNIÇÃO, FIXAÇÃO COM PARAFUSOS - FORNECIMENTO E INSTALAÇÃO. AF_08/2015</v>
      </c>
      <c r="F106" s="115" t="str">
        <f>IFERROR(VLOOKUP($C106,'SINAPI ABRIL 2019'!$A:$D,3,0),IFERROR(VLOOKUP($C106,'COMP. PROPRIA'!$B$11:$I$1015,5,0),""))</f>
        <v>M2</v>
      </c>
      <c r="G106" s="113">
        <v>24.96</v>
      </c>
      <c r="H106" s="114">
        <f>IFERROR(VLOOKUP($C106,'SINAPI ABRIL 2019'!$A:$D,4,0),IFERROR(VLOOKUP($C106,'COMP. PROPRIA'!$B$11:$I$1015,8,0),""))</f>
        <v>675.07</v>
      </c>
      <c r="I106" s="116">
        <f>TRUNC(H106*'4-BDI'!$E$29,2)</f>
        <v>865.7</v>
      </c>
      <c r="J106" s="57">
        <f t="shared" si="34"/>
        <v>16849.740000000002</v>
      </c>
      <c r="K106" s="144">
        <f t="shared" si="35"/>
        <v>21607.87</v>
      </c>
    </row>
    <row r="107" spans="2:11" s="105" customFormat="1" ht="15">
      <c r="B107" s="244" t="s">
        <v>11976</v>
      </c>
      <c r="C107" s="243">
        <v>84959</v>
      </c>
      <c r="D107" s="243" t="s">
        <v>9</v>
      </c>
      <c r="E107" s="112" t="str">
        <f>IFERROR(VLOOKUP($C107,'SINAPI ABRIL 2019'!$1:$1048576,2,0),IFERROR(VLOOKUP($C107,'COMP. PROPRIA'!$B$11:$I$1015,4,0),""))</f>
        <v>VIDRO LISO COMUM TRANSPARENTE, ESPESSURA 6MM</v>
      </c>
      <c r="F107" s="115" t="str">
        <f>IFERROR(VLOOKUP($C107,'SINAPI ABRIL 2019'!$A:$D,3,0),IFERROR(VLOOKUP($C107,'COMP. PROPRIA'!$B$11:$I$1015,5,0),""))</f>
        <v>M2</v>
      </c>
      <c r="G107" s="113">
        <v>88.98</v>
      </c>
      <c r="H107" s="114">
        <f>IFERROR(VLOOKUP($C107,'SINAPI ABRIL 2019'!$A:$D,4,0),IFERROR(VLOOKUP($C107,'COMP. PROPRIA'!$B$11:$I$1015,8,0),""))</f>
        <v>180.96</v>
      </c>
      <c r="I107" s="116">
        <f>TRUNC(H107*'4-BDI'!$E$29,2)</f>
        <v>232.06</v>
      </c>
      <c r="J107" s="57">
        <f t="shared" si="34"/>
        <v>16101.82</v>
      </c>
      <c r="K107" s="144">
        <f t="shared" si="35"/>
        <v>20648.689999999999</v>
      </c>
    </row>
    <row r="108" spans="2:11" s="105" customFormat="1" ht="15">
      <c r="B108" s="365" t="s">
        <v>6150</v>
      </c>
      <c r="C108" s="366"/>
      <c r="D108" s="366"/>
      <c r="E108" s="366"/>
      <c r="F108" s="366"/>
      <c r="G108" s="366"/>
      <c r="H108" s="366"/>
      <c r="I108" s="183"/>
      <c r="J108" s="58">
        <f>TRUNC(SUM(J100:J107),2)</f>
        <v>195443.38</v>
      </c>
      <c r="K108" s="145">
        <f>SUM(K100:K107)</f>
        <v>250634.2</v>
      </c>
    </row>
    <row r="109" spans="2:11" s="126" customFormat="1" ht="15">
      <c r="B109" s="16" t="s">
        <v>1250</v>
      </c>
      <c r="C109" s="17"/>
      <c r="D109" s="18"/>
      <c r="E109" s="19" t="s">
        <v>11977</v>
      </c>
      <c r="F109" s="20"/>
      <c r="G109" s="21"/>
      <c r="H109" s="259"/>
      <c r="I109" s="22"/>
      <c r="J109" s="56"/>
      <c r="K109" s="118"/>
    </row>
    <row r="110" spans="2:11" ht="45">
      <c r="B110" s="237" t="s">
        <v>54</v>
      </c>
      <c r="C110" s="239">
        <v>87894</v>
      </c>
      <c r="D110" s="243" t="s">
        <v>9</v>
      </c>
      <c r="E110" s="112" t="str">
        <f>IFERROR(VLOOKUP($C110,'SINAPI ABRIL 2019'!$1:$1048576,2,0),IFERROR(VLOOKUP($C110,'COMP. PROPRIA'!$B$11:$I$1015,4,0),""))</f>
        <v>CHAPISCO APLICADO EM ALVENARIA (SEM PRESENÇA DE VÃOS) E ESTRUTURAS DE CONCRETO DE FACHADA, COM COLHER DE PEDREIRO.  ARGAMASSA TRAÇO 1:3 COM PREPARO EM BETONEIRA 400L. AF_06/2014</v>
      </c>
      <c r="F110" s="115" t="str">
        <f>IFERROR(VLOOKUP($C110,'SINAPI ABRIL 2019'!$A:$D,3,0),IFERROR(VLOOKUP($C110,'COMP. PROPRIA'!$B$11:$I$1015,5,0),""))</f>
        <v>M2</v>
      </c>
      <c r="G110" s="113">
        <v>4478</v>
      </c>
      <c r="H110" s="114">
        <f>IFERROR(VLOOKUP($C110,'SINAPI ABRIL 2019'!$A:$D,4,0),IFERROR(VLOOKUP($C110,'COMP. PROPRIA'!$B$11:$I$1015,8,0),""))</f>
        <v>4.53</v>
      </c>
      <c r="I110" s="116">
        <f>TRUNC(H110*'4-BDI'!$E$29,2)</f>
        <v>5.8</v>
      </c>
      <c r="J110" s="57">
        <f t="shared" ref="J110" si="36">TRUNC(G110*H110,2)</f>
        <v>20285.34</v>
      </c>
      <c r="K110" s="144">
        <f t="shared" ref="K110" si="37">TRUNC(G110*I110,2)</f>
        <v>25972.400000000001</v>
      </c>
    </row>
    <row r="111" spans="2:11" ht="45">
      <c r="B111" s="237" t="s">
        <v>55</v>
      </c>
      <c r="C111" s="111">
        <v>87882</v>
      </c>
      <c r="D111" s="243" t="s">
        <v>9</v>
      </c>
      <c r="E111" s="112" t="str">
        <f>IFERROR(VLOOKUP($C111,'SINAPI ABRIL 2019'!$1:$1048576,2,0),IFERROR(VLOOKUP($C111,'COMP. PROPRIA'!$B$11:$I$1015,4,0),""))</f>
        <v>CHAPISCO APLICADO NO TETO, COM ROLO PARA TEXTURA ACRÍLICA. ARGAMASSA TRAÇO 1:4 E EMULSÃO POLIMÉRICA (ADESIVO) COM PREPARO EM BETONEIRA 400L. AF_06/2014</v>
      </c>
      <c r="F111" s="115" t="str">
        <f>IFERROR(VLOOKUP($C111,'SINAPI ABRIL 2019'!$A:$D,3,0),IFERROR(VLOOKUP($C111,'COMP. PROPRIA'!$B$11:$I$1015,5,0),""))</f>
        <v>M2</v>
      </c>
      <c r="G111" s="113">
        <v>2040.8</v>
      </c>
      <c r="H111" s="114">
        <f>IFERROR(VLOOKUP($C111,'SINAPI ABRIL 2019'!$A:$D,4,0),IFERROR(VLOOKUP($C111,'COMP. PROPRIA'!$B$11:$I$1015,8,0),""))</f>
        <v>3.99</v>
      </c>
      <c r="I111" s="116">
        <f>TRUNC(H111*'4-BDI'!$E$29,2)</f>
        <v>5.1100000000000003</v>
      </c>
      <c r="J111" s="57">
        <f t="shared" ref="J111:J116" si="38">TRUNC(G111*H111,2)</f>
        <v>8142.79</v>
      </c>
      <c r="K111" s="144">
        <f t="shared" ref="K111:K116" si="39">TRUNC(G111*I111,2)</f>
        <v>10428.48</v>
      </c>
    </row>
    <row r="112" spans="2:11" ht="45">
      <c r="B112" s="237" t="s">
        <v>1251</v>
      </c>
      <c r="C112" s="111">
        <v>87775</v>
      </c>
      <c r="D112" s="243" t="s">
        <v>9</v>
      </c>
      <c r="E112" s="112" t="str">
        <f>IFERROR(VLOOKUP($C112,'SINAPI ABRIL 2019'!$1:$1048576,2,0),IFERROR(VLOOKUP($C112,'COMP. PROPRIA'!$B$11:$I$1015,4,0),""))</f>
        <v>EMBOÇO OU MASSA ÚNICA EM ARGAMASSA TRAÇO 1:2:8, PREPARO MECÂNICO COM BETONEIRA 400 L, APLICADA MANUALMENTE EM PANOS DE FACHADA COM PRESENÇA DE VÃOS, ESPESSURA DE 25 MM. AF_06/2014</v>
      </c>
      <c r="F112" s="115" t="str">
        <f>IFERROR(VLOOKUP($C112,'SINAPI ABRIL 2019'!$A:$D,3,0),IFERROR(VLOOKUP($C112,'COMP. PROPRIA'!$B$11:$I$1015,5,0),""))</f>
        <v>M2</v>
      </c>
      <c r="G112" s="113">
        <v>4478</v>
      </c>
      <c r="H112" s="114">
        <f>IFERROR(VLOOKUP($C112,'SINAPI ABRIL 2019'!$A:$D,4,0),IFERROR(VLOOKUP($C112,'COMP. PROPRIA'!$B$11:$I$1015,8,0),""))</f>
        <v>38.26</v>
      </c>
      <c r="I112" s="116">
        <f>TRUNC(H112*'4-BDI'!$E$29,2)</f>
        <v>49.06</v>
      </c>
      <c r="J112" s="57">
        <f t="shared" si="38"/>
        <v>171328.28</v>
      </c>
      <c r="K112" s="144">
        <f t="shared" si="39"/>
        <v>219690.68</v>
      </c>
    </row>
    <row r="113" spans="2:11" ht="15">
      <c r="B113" s="237" t="s">
        <v>1252</v>
      </c>
      <c r="C113" s="243" t="s">
        <v>5537</v>
      </c>
      <c r="D113" s="243" t="s">
        <v>9</v>
      </c>
      <c r="E113" s="112" t="str">
        <f>IFERROR(VLOOKUP($C113,'SINAPI ABRIL 2019'!$1:$1048576,2,0),IFERROR(VLOOKUP($C113,'COMP. PROPRIA'!$B$11:$I$1015,4,0),""))</f>
        <v>EMASSAMENTO COM MASSA A OLEO, DUAS DEMAOS</v>
      </c>
      <c r="F113" s="115" t="str">
        <f>IFERROR(VLOOKUP($C113,'SINAPI ABRIL 2019'!$A:$D,3,0),IFERROR(VLOOKUP($C113,'COMP. PROPRIA'!$B$11:$I$1015,5,0),""))</f>
        <v>M2</v>
      </c>
      <c r="G113" s="113">
        <v>234.65</v>
      </c>
      <c r="H113" s="114">
        <f>IFERROR(VLOOKUP($C113,'SINAPI ABRIL 2019'!$A:$D,4,0),IFERROR(VLOOKUP($C113,'COMP. PROPRIA'!$B$11:$I$1015,8,0),""))</f>
        <v>17.68</v>
      </c>
      <c r="I113" s="116">
        <f>TRUNC(H113*'4-BDI'!$E$29,2)</f>
        <v>22.67</v>
      </c>
      <c r="J113" s="57">
        <f t="shared" si="38"/>
        <v>4148.6099999999997</v>
      </c>
      <c r="K113" s="144">
        <f t="shared" si="39"/>
        <v>5319.51</v>
      </c>
    </row>
    <row r="114" spans="2:11" ht="45">
      <c r="B114" s="237" t="s">
        <v>5663</v>
      </c>
      <c r="C114" s="111">
        <v>87273</v>
      </c>
      <c r="D114" s="243" t="s">
        <v>9</v>
      </c>
      <c r="E114" s="112" t="str">
        <f>IFERROR(VLOOKUP($C114,'SINAPI ABRIL 2019'!$1:$1048576,2,0),IFERROR(VLOOKUP($C114,'COMP. PROPRIA'!$B$11:$I$1015,4,0),""))</f>
        <v>REVESTIMENTO CERÂMICO PARA PAREDES INTERNAS COM PLACAS TIPO ESMALTADA EXTRA DE DIMENSÕES 33X45 CM APLICADAS EM AMBIENTES DE ÁREA MAIOR QUE 5 M² NA ALTURA INTEIRA DAS PAREDES. AF_06/2014</v>
      </c>
      <c r="F114" s="115" t="str">
        <f>IFERROR(VLOOKUP($C114,'SINAPI ABRIL 2019'!$A:$D,3,0),IFERROR(VLOOKUP($C114,'COMP. PROPRIA'!$B$11:$I$1015,5,0),""))</f>
        <v>M2</v>
      </c>
      <c r="G114" s="113">
        <v>691.92</v>
      </c>
      <c r="H114" s="114">
        <f>IFERROR(VLOOKUP($C114,'SINAPI ABRIL 2019'!$A:$D,4,0),IFERROR(VLOOKUP($C114,'COMP. PROPRIA'!$B$11:$I$1015,8,0),""))</f>
        <v>42.89</v>
      </c>
      <c r="I114" s="116">
        <f>TRUNC(H114*'4-BDI'!$E$29,2)</f>
        <v>55</v>
      </c>
      <c r="J114" s="57">
        <f t="shared" si="38"/>
        <v>29676.44</v>
      </c>
      <c r="K114" s="144">
        <f t="shared" si="39"/>
        <v>38055.599999999999</v>
      </c>
    </row>
    <row r="115" spans="2:11" ht="45">
      <c r="B115" s="237" t="s">
        <v>11978</v>
      </c>
      <c r="C115" s="111" t="str">
        <f>'COMP. PROPRIA'!B62</f>
        <v>CP-REV-6</v>
      </c>
      <c r="D115" s="243" t="s">
        <v>1312</v>
      </c>
      <c r="E115" s="112" t="str">
        <f>IFERROR(VLOOKUP($C115,'SINAPI ABRIL 2019'!$1:$1048576,2,0),IFERROR(VLOOKUP($C115,'COMP. PROPRIA'!$B$11:$I$1015,4,0),""))</f>
        <v>REVESTIMENTO CERÂMICO PARA PAREDES EXTERNAS EM PASTILHAS DE PORCELANA 10x10 ALINHADAS A PRUMO, APLICADO EM PANOS COM VÃOS. AF_06/2014</v>
      </c>
      <c r="F115" s="115" t="str">
        <f>IFERROR(VLOOKUP($C115,'SINAPI ABRIL 2019'!$A:$D,3,0),IFERROR(VLOOKUP($C115,'COMP. PROPRIA'!$B$11:$I$1015,5,0),""))</f>
        <v xml:space="preserve">M2    </v>
      </c>
      <c r="G115" s="113">
        <v>1593.5</v>
      </c>
      <c r="H115" s="114">
        <f>IFERROR(VLOOKUP($C115,'SINAPI ABRIL 2019'!$A:$D,4,0),IFERROR(VLOOKUP($C115,'COMP. PROPRIA'!$B$11:$I$1015,8,0),""))</f>
        <v>158.52000000000001</v>
      </c>
      <c r="I115" s="116">
        <f>TRUNC(H115*'4-BDI'!$E$29,2)</f>
        <v>203.28</v>
      </c>
      <c r="J115" s="57">
        <f t="shared" si="38"/>
        <v>252601.62</v>
      </c>
      <c r="K115" s="144">
        <f t="shared" si="39"/>
        <v>323926.68</v>
      </c>
    </row>
    <row r="116" spans="2:11" ht="45">
      <c r="B116" s="237" t="s">
        <v>11979</v>
      </c>
      <c r="C116" s="111">
        <v>90409</v>
      </c>
      <c r="D116" s="243" t="s">
        <v>9</v>
      </c>
      <c r="E116" s="112" t="str">
        <f>IFERROR(VLOOKUP($C116,'SINAPI ABRIL 2019'!$1:$1048576,2,0),IFERROR(VLOOKUP($C116,'COMP. PROPRIA'!$B$11:$I$1015,4,0),""))</f>
        <v>MASSA ÚNICA, PARA RECEBIMENTO DE PINTURA, EM ARGAMASSA TRAÇO 1:2:8, PREPARO MANUAL, APLICADA MANUALMENTE EM TETO, ESPESSURA DE 10MM, COM EXECUÇÃO DE TALISCAS. AF_03/2015</v>
      </c>
      <c r="F116" s="115" t="str">
        <f>IFERROR(VLOOKUP($C116,'SINAPI ABRIL 2019'!$A:$D,3,0),IFERROR(VLOOKUP($C116,'COMP. PROPRIA'!$B$11:$I$1015,5,0),""))</f>
        <v>M2</v>
      </c>
      <c r="G116" s="113">
        <v>2040.8</v>
      </c>
      <c r="H116" s="114">
        <f>IFERROR(VLOOKUP($C116,'SINAPI ABRIL 2019'!$A:$D,4,0),IFERROR(VLOOKUP($C116,'COMP. PROPRIA'!$B$11:$I$1015,8,0),""))</f>
        <v>24.95</v>
      </c>
      <c r="I116" s="116">
        <f>TRUNC(H116*'4-BDI'!$E$29,2)</f>
        <v>31.99</v>
      </c>
      <c r="J116" s="57">
        <f t="shared" si="38"/>
        <v>50917.96</v>
      </c>
      <c r="K116" s="144">
        <f t="shared" si="39"/>
        <v>65285.19</v>
      </c>
    </row>
    <row r="117" spans="2:11" ht="15">
      <c r="B117" s="365" t="s">
        <v>6150</v>
      </c>
      <c r="C117" s="366"/>
      <c r="D117" s="366"/>
      <c r="E117" s="366"/>
      <c r="F117" s="366"/>
      <c r="G117" s="366"/>
      <c r="H117" s="366"/>
      <c r="I117" s="183"/>
      <c r="J117" s="145">
        <f>TRUNC(SUM(J110:J116),2)</f>
        <v>537101.04</v>
      </c>
      <c r="K117" s="145">
        <f>SUM(K110:K116)</f>
        <v>688678.54</v>
      </c>
    </row>
    <row r="118" spans="2:11" s="105" customFormat="1" ht="15">
      <c r="B118" s="16" t="s">
        <v>1253</v>
      </c>
      <c r="C118" s="17"/>
      <c r="D118" s="18"/>
      <c r="E118" s="19" t="s">
        <v>12451</v>
      </c>
      <c r="F118" s="20"/>
      <c r="G118" s="21"/>
      <c r="H118" s="259"/>
      <c r="I118" s="22"/>
      <c r="J118" s="56"/>
      <c r="K118" s="118"/>
    </row>
    <row r="119" spans="2:11" ht="30">
      <c r="B119" s="237" t="s">
        <v>5664</v>
      </c>
      <c r="C119" s="111">
        <v>95241</v>
      </c>
      <c r="D119" s="243" t="s">
        <v>9</v>
      </c>
      <c r="E119" s="112" t="str">
        <f>IFERROR(VLOOKUP($C119,'SINAPI ABRIL 2019'!$1:$1048576,2,0),IFERROR(VLOOKUP($C119,'COMP. PROPRIA'!$B$11:$I$1015,4,0),""))</f>
        <v>LASTRO DE CONCRETO MAGRO, APLICADO EM PISOS OU RADIERS, ESPESSURA DE 5 CM. AF_07/2016</v>
      </c>
      <c r="F119" s="115" t="str">
        <f>IFERROR(VLOOKUP($C119,'SINAPI ABRIL 2019'!$A:$D,3,0),IFERROR(VLOOKUP($C119,'COMP. PROPRIA'!$B$11:$I$1015,5,0),""))</f>
        <v>M2</v>
      </c>
      <c r="G119" s="113">
        <v>1023.89</v>
      </c>
      <c r="H119" s="114">
        <f>IFERROR(VLOOKUP($C119,'SINAPI ABRIL 2019'!$A:$D,4,0),IFERROR(VLOOKUP($C119,'COMP. PROPRIA'!$B$11:$I$1015,8,0),""))</f>
        <v>20.100000000000001</v>
      </c>
      <c r="I119" s="116">
        <f>TRUNC(H119*'4-BDI'!$E$29,2)</f>
        <v>25.77</v>
      </c>
      <c r="J119" s="57">
        <f t="shared" ref="J119" si="40">TRUNC(G119*H119,2)</f>
        <v>20580.18</v>
      </c>
      <c r="K119" s="144">
        <f t="shared" ref="K119" si="41">TRUNC(G119*I119,2)</f>
        <v>26385.64</v>
      </c>
    </row>
    <row r="120" spans="2:11" ht="45">
      <c r="B120" s="237" t="s">
        <v>5665</v>
      </c>
      <c r="C120" s="111">
        <v>87620</v>
      </c>
      <c r="D120" s="243" t="s">
        <v>9</v>
      </c>
      <c r="E120" s="112" t="str">
        <f>IFERROR(VLOOKUP($C120,'SINAPI ABRIL 2019'!$1:$1048576,2,0),IFERROR(VLOOKUP($C120,'COMP. PROPRIA'!$B$11:$I$1015,4,0),""))</f>
        <v>CONTRAPISO EM ARGAMASSA TRAÇO 1:4 (CIMENTO E AREIA), PREPARO MECÂNICO COM BETONEIRA 400 L, APLICADO EM ÁREAS SECAS SOBRE LAJE, ADERIDO, ESPESSURA 2CM. AF_06/2014</v>
      </c>
      <c r="F120" s="115" t="str">
        <f>IFERROR(VLOOKUP($C120,'SINAPI ABRIL 2019'!$A:$D,3,0),IFERROR(VLOOKUP($C120,'COMP. PROPRIA'!$B$11:$I$1015,5,0),""))</f>
        <v>M2</v>
      </c>
      <c r="G120" s="113">
        <v>1926.27</v>
      </c>
      <c r="H120" s="114">
        <f>IFERROR(VLOOKUP($C120,'SINAPI ABRIL 2019'!$A:$D,4,0),IFERROR(VLOOKUP($C120,'COMP. PROPRIA'!$B$11:$I$1015,8,0),""))</f>
        <v>23.99</v>
      </c>
      <c r="I120" s="116">
        <f>TRUNC(H120*'4-BDI'!$E$29,2)</f>
        <v>30.76</v>
      </c>
      <c r="J120" s="57">
        <f t="shared" ref="J120:J127" si="42">TRUNC(G120*H120,2)</f>
        <v>46211.21</v>
      </c>
      <c r="K120" s="144">
        <f t="shared" ref="K120:K127" si="43">TRUNC(G120*I120,2)</f>
        <v>59252.06</v>
      </c>
    </row>
    <row r="121" spans="2:11" s="105" customFormat="1" ht="30">
      <c r="B121" s="237" t="s">
        <v>5666</v>
      </c>
      <c r="C121" s="111">
        <v>84191</v>
      </c>
      <c r="D121" s="243" t="s">
        <v>9</v>
      </c>
      <c r="E121" s="112" t="str">
        <f>IFERROR(VLOOKUP($C121,'SINAPI ABRIL 2019'!$1:$1048576,2,0),IFERROR(VLOOKUP($C121,'COMP. PROPRIA'!$B$11:$I$1015,4,0),""))</f>
        <v>PISO EM GRANILITE, MARMORITE OU GRANITINA ESPESSURA 8 MM, INCLUSO JUNTAS DE DILATACAO PLASTICAS</v>
      </c>
      <c r="F121" s="115" t="str">
        <f>IFERROR(VLOOKUP($C121,'SINAPI ABRIL 2019'!$A:$D,3,0),IFERROR(VLOOKUP($C121,'COMP. PROPRIA'!$B$11:$I$1015,5,0),""))</f>
        <v>M2</v>
      </c>
      <c r="G121" s="113">
        <v>1635.67</v>
      </c>
      <c r="H121" s="114">
        <f>IFERROR(VLOOKUP($C121,'SINAPI ABRIL 2019'!$A:$D,4,0),IFERROR(VLOOKUP($C121,'COMP. PROPRIA'!$B$11:$I$1015,8,0),""))</f>
        <v>105.71</v>
      </c>
      <c r="I121" s="116">
        <f>TRUNC(H121*'4-BDI'!$E$29,2)</f>
        <v>135.56</v>
      </c>
      <c r="J121" s="57">
        <f t="shared" si="42"/>
        <v>172906.67</v>
      </c>
      <c r="K121" s="144">
        <f t="shared" si="43"/>
        <v>221731.42</v>
      </c>
    </row>
    <row r="122" spans="2:11" s="105" customFormat="1" ht="30">
      <c r="B122" s="237" t="s">
        <v>5667</v>
      </c>
      <c r="C122" s="111">
        <v>92397</v>
      </c>
      <c r="D122" s="243" t="s">
        <v>9</v>
      </c>
      <c r="E122" s="112" t="str">
        <f>IFERROR(VLOOKUP($C122,'SINAPI ABRIL 2019'!$1:$1048576,2,0),IFERROR(VLOOKUP($C122,'COMP. PROPRIA'!$B$11:$I$1015,4,0),""))</f>
        <v>EXECUÇÃO DE PÁTIO/ESTACIONAMENTO EM PISO INTERTRAVADO, COM BLOCO RETANGULAR COR NATURAL DE 20 X 10 CM, ESPESSURA 6 CM. AF_12/2015</v>
      </c>
      <c r="F122" s="115" t="str">
        <f>IFERROR(VLOOKUP($C122,'SINAPI ABRIL 2019'!$A:$D,3,0),IFERROR(VLOOKUP($C122,'COMP. PROPRIA'!$B$11:$I$1015,5,0),""))</f>
        <v>M2</v>
      </c>
      <c r="G122" s="113">
        <v>1578.09</v>
      </c>
      <c r="H122" s="114">
        <f>IFERROR(VLOOKUP($C122,'SINAPI ABRIL 2019'!$A:$D,4,0),IFERROR(VLOOKUP($C122,'COMP. PROPRIA'!$B$11:$I$1015,8,0),""))</f>
        <v>56.5</v>
      </c>
      <c r="I122" s="116">
        <f>TRUNC(H122*'4-BDI'!$E$29,2)</f>
        <v>72.45</v>
      </c>
      <c r="J122" s="57">
        <f t="shared" si="42"/>
        <v>89162.08</v>
      </c>
      <c r="K122" s="144">
        <f t="shared" si="43"/>
        <v>114332.62</v>
      </c>
    </row>
    <row r="123" spans="2:11" s="105" customFormat="1" ht="15">
      <c r="B123" s="237" t="s">
        <v>6134</v>
      </c>
      <c r="C123" s="111">
        <v>85180</v>
      </c>
      <c r="D123" s="243" t="s">
        <v>9</v>
      </c>
      <c r="E123" s="112" t="str">
        <f>IFERROR(VLOOKUP($C123,'SINAPI ABRIL 2019'!$1:$1048576,2,0),IFERROR(VLOOKUP($C123,'COMP. PROPRIA'!$B$11:$I$1015,4,0),""))</f>
        <v>PLANTIO DE GRAMA ESMERALDA EM ROLO</v>
      </c>
      <c r="F123" s="115" t="str">
        <f>IFERROR(VLOOKUP($C123,'SINAPI ABRIL 2019'!$A:$D,3,0),IFERROR(VLOOKUP($C123,'COMP. PROPRIA'!$B$11:$I$1015,5,0),""))</f>
        <v>M2</v>
      </c>
      <c r="G123" s="113">
        <v>445.33</v>
      </c>
      <c r="H123" s="114">
        <f>IFERROR(VLOOKUP($C123,'SINAPI ABRIL 2019'!$A:$D,4,0),IFERROR(VLOOKUP($C123,'COMP. PROPRIA'!$B$11:$I$1015,8,0),""))</f>
        <v>13.95</v>
      </c>
      <c r="I123" s="116">
        <f>TRUNC(H123*'4-BDI'!$E$29,2)</f>
        <v>17.88</v>
      </c>
      <c r="J123" s="57">
        <f t="shared" si="42"/>
        <v>6212.35</v>
      </c>
      <c r="K123" s="144">
        <f t="shared" si="43"/>
        <v>7962.5</v>
      </c>
    </row>
    <row r="124" spans="2:11" s="105" customFormat="1" ht="30">
      <c r="B124" s="237" t="s">
        <v>6135</v>
      </c>
      <c r="C124" s="111">
        <v>72187</v>
      </c>
      <c r="D124" s="243" t="s">
        <v>9</v>
      </c>
      <c r="E124" s="112" t="str">
        <f>IFERROR(VLOOKUP($C124,'SINAPI ABRIL 2019'!$1:$1048576,2,0),IFERROR(VLOOKUP($C124,'COMP. PROPRIA'!$B$11:$I$1015,4,0),""))</f>
        <v>PISO DE BORRACHA FRISADO, ESPESSURA 7MM, ASSENTADO COM ARGAMASSA TRACO 1:3 (CIMENTO E AREIA)</v>
      </c>
      <c r="F124" s="115" t="str">
        <f>IFERROR(VLOOKUP($C124,'SINAPI ABRIL 2019'!$A:$D,3,0),IFERROR(VLOOKUP($C124,'COMP. PROPRIA'!$B$11:$I$1015,5,0),""))</f>
        <v>M2</v>
      </c>
      <c r="G124" s="113">
        <v>230</v>
      </c>
      <c r="H124" s="114">
        <f>IFERROR(VLOOKUP($C124,'SINAPI ABRIL 2019'!$A:$D,4,0),IFERROR(VLOOKUP($C124,'COMP. PROPRIA'!$B$11:$I$1015,8,0),""))</f>
        <v>166.98</v>
      </c>
      <c r="I124" s="116">
        <f>TRUNC(H124*'4-BDI'!$E$29,2)</f>
        <v>214.13</v>
      </c>
      <c r="J124" s="57">
        <f t="shared" si="42"/>
        <v>38405.4</v>
      </c>
      <c r="K124" s="144">
        <f t="shared" si="43"/>
        <v>49249.9</v>
      </c>
    </row>
    <row r="125" spans="2:11" s="105" customFormat="1" ht="15">
      <c r="B125" s="237" t="s">
        <v>6136</v>
      </c>
      <c r="C125" s="243" t="s">
        <v>5606</v>
      </c>
      <c r="D125" s="243" t="s">
        <v>9</v>
      </c>
      <c r="E125" s="112" t="str">
        <f>IFERROR(VLOOKUP($C125,'SINAPI ABRIL 2019'!$1:$1048576,2,0),IFERROR(VLOOKUP($C125,'COMP. PROPRIA'!$B$11:$I$1015,4,0),""))</f>
        <v>PINTURA ACRILICA EM PISO CIMENTADO DUAS DEMAOS</v>
      </c>
      <c r="F125" s="115" t="str">
        <f>IFERROR(VLOOKUP($C125,'SINAPI ABRIL 2019'!$A:$D,3,0),IFERROR(VLOOKUP($C125,'COMP. PROPRIA'!$B$11:$I$1015,5,0),""))</f>
        <v>M2</v>
      </c>
      <c r="G125" s="113">
        <v>615</v>
      </c>
      <c r="H125" s="114">
        <f>IFERROR(VLOOKUP($C125,'SINAPI ABRIL 2019'!$A:$D,4,0),IFERROR(VLOOKUP($C125,'COMP. PROPRIA'!$B$11:$I$1015,8,0),""))</f>
        <v>12.05</v>
      </c>
      <c r="I125" s="116">
        <f>TRUNC(H125*'4-BDI'!$E$29,2)</f>
        <v>15.45</v>
      </c>
      <c r="J125" s="57">
        <f t="shared" si="42"/>
        <v>7410.75</v>
      </c>
      <c r="K125" s="144">
        <f t="shared" si="43"/>
        <v>9501.75</v>
      </c>
    </row>
    <row r="126" spans="2:11" s="105" customFormat="1" ht="30">
      <c r="B126" s="237" t="s">
        <v>6137</v>
      </c>
      <c r="C126" s="111">
        <v>72188</v>
      </c>
      <c r="D126" s="243" t="s">
        <v>9</v>
      </c>
      <c r="E126" s="112" t="str">
        <f>IFERROR(VLOOKUP($C126,'SINAPI ABRIL 2019'!$1:$1048576,2,0),IFERROR(VLOOKUP($C126,'COMP. PROPRIA'!$B$11:$I$1015,4,0),""))</f>
        <v>PISO DE BORRACHA PASTILHADO, ESPESSURA 7MM, ASSENTADO COM ARGAMASSA TRACO 1:3 (CIMENTO E AREIA)</v>
      </c>
      <c r="F126" s="115" t="str">
        <f>IFERROR(VLOOKUP($C126,'SINAPI ABRIL 2019'!$A:$D,3,0),IFERROR(VLOOKUP($C126,'COMP. PROPRIA'!$B$11:$I$1015,5,0),""))</f>
        <v>M2</v>
      </c>
      <c r="G126" s="113">
        <v>130.15</v>
      </c>
      <c r="H126" s="114">
        <f>IFERROR(VLOOKUP($C126,'SINAPI ABRIL 2019'!$A:$D,4,0),IFERROR(VLOOKUP($C126,'COMP. PROPRIA'!$B$11:$I$1015,8,0),""))</f>
        <v>166.98</v>
      </c>
      <c r="I126" s="116">
        <f>TRUNC(H126*'4-BDI'!$E$29,2)</f>
        <v>214.13</v>
      </c>
      <c r="J126" s="57">
        <f t="shared" si="42"/>
        <v>21732.44</v>
      </c>
      <c r="K126" s="144">
        <f t="shared" si="43"/>
        <v>27869.01</v>
      </c>
    </row>
    <row r="127" spans="2:11" s="105" customFormat="1" ht="45">
      <c r="B127" s="237" t="s">
        <v>6138</v>
      </c>
      <c r="C127" s="111">
        <v>94268</v>
      </c>
      <c r="D127" s="243" t="s">
        <v>9</v>
      </c>
      <c r="E127" s="112" t="str">
        <f>IFERROR(VLOOKUP($C127,'SINAPI ABRIL 2019'!$1:$1048576,2,0),IFERROR(VLOOKUP($C127,'COMP. PROPRIA'!$B$11:$I$1015,4,0),""))</f>
        <v>GUIA (MEIO-FIO) E SARJETA CONJUGADOS DE CONCRETO, MOLDADA  IN LOCO  EM TRECHO CURVO COM EXTRUSORA, 45 CM BASE (15 CM BASE DA GUIA + 30 CM BASE DA SARJETA) X 22 CM ALTURA. AF_06/2016</v>
      </c>
      <c r="F127" s="115" t="str">
        <f>IFERROR(VLOOKUP($C127,'SINAPI ABRIL 2019'!$A:$D,3,0),IFERROR(VLOOKUP($C127,'COMP. PROPRIA'!$B$11:$I$1015,5,0),""))</f>
        <v>M</v>
      </c>
      <c r="G127" s="113">
        <v>135</v>
      </c>
      <c r="H127" s="114">
        <f>IFERROR(VLOOKUP($C127,'SINAPI ABRIL 2019'!$A:$D,4,0),IFERROR(VLOOKUP($C127,'COMP. PROPRIA'!$B$11:$I$1015,8,0),""))</f>
        <v>39.99</v>
      </c>
      <c r="I127" s="116">
        <f>TRUNC(H127*'4-BDI'!$E$29,2)</f>
        <v>51.28</v>
      </c>
      <c r="J127" s="57">
        <f t="shared" si="42"/>
        <v>5398.65</v>
      </c>
      <c r="K127" s="144">
        <f t="shared" si="43"/>
        <v>6922.8</v>
      </c>
    </row>
    <row r="128" spans="2:11" s="105" customFormat="1" ht="15">
      <c r="B128" s="365" t="s">
        <v>6150</v>
      </c>
      <c r="C128" s="366"/>
      <c r="D128" s="366"/>
      <c r="E128" s="366"/>
      <c r="F128" s="366"/>
      <c r="G128" s="366"/>
      <c r="H128" s="366"/>
      <c r="I128" s="183"/>
      <c r="J128" s="58">
        <f>TRUNC(SUM(J119:J127),2)</f>
        <v>408019.73</v>
      </c>
      <c r="K128" s="145">
        <f>SUM(K119:K127)</f>
        <v>523207.7</v>
      </c>
    </row>
    <row r="129" spans="2:11" s="105" customFormat="1" ht="15">
      <c r="B129" s="16" t="s">
        <v>1254</v>
      </c>
      <c r="C129" s="17"/>
      <c r="D129" s="18"/>
      <c r="E129" s="19" t="s">
        <v>11980</v>
      </c>
      <c r="F129" s="20"/>
      <c r="G129" s="21"/>
      <c r="H129" s="259"/>
      <c r="I129" s="22"/>
      <c r="J129" s="56"/>
      <c r="K129" s="118"/>
    </row>
    <row r="130" spans="2:11" s="105" customFormat="1" ht="34.5" customHeight="1">
      <c r="B130" s="24" t="s">
        <v>56</v>
      </c>
      <c r="C130" s="243">
        <v>96109</v>
      </c>
      <c r="D130" s="243" t="s">
        <v>9</v>
      </c>
      <c r="E130" s="112" t="str">
        <f>IFERROR(VLOOKUP($C130,'SINAPI ABRIL 2019'!$1:$1048576,2,0),IFERROR(VLOOKUP($C130,'COMP. PROPRIA'!$B$11:$I$1015,4,0),""))</f>
        <v>FORRO EM PLACAS DE GESSO, PARA AMBIENTES RESIDENCIAIS. AF_05/2017_P</v>
      </c>
      <c r="F130" s="115" t="str">
        <f>IFERROR(VLOOKUP($C130,'SINAPI ABRIL 2019'!$A:$D,3,0),IFERROR(VLOOKUP($C130,'COMP. PROPRIA'!$B$11:$I$1015,5,0),""))</f>
        <v>M2</v>
      </c>
      <c r="G130" s="113">
        <v>210.63</v>
      </c>
      <c r="H130" s="114">
        <f>IFERROR(VLOOKUP($C130,'SINAPI ABRIL 2019'!$A:$D,4,0),IFERROR(VLOOKUP($C130,'COMP. PROPRIA'!$B$11:$I$1015,8,0),""))</f>
        <v>35.770000000000003</v>
      </c>
      <c r="I130" s="116">
        <f>TRUNC(H130*'4-BDI'!$E$29,2)</f>
        <v>45.87</v>
      </c>
      <c r="J130" s="57">
        <f t="shared" ref="J130" si="44">TRUNC(G130*H130,2)</f>
        <v>7534.23</v>
      </c>
      <c r="K130" s="144">
        <f t="shared" ref="K130" si="45">TRUNC(G130*I130,2)</f>
        <v>9661.59</v>
      </c>
    </row>
    <row r="131" spans="2:11" s="105" customFormat="1" ht="15">
      <c r="B131" s="365" t="s">
        <v>6150</v>
      </c>
      <c r="C131" s="366"/>
      <c r="D131" s="366"/>
      <c r="E131" s="366"/>
      <c r="F131" s="366"/>
      <c r="G131" s="366"/>
      <c r="H131" s="366"/>
      <c r="I131" s="183"/>
      <c r="J131" s="58">
        <f>TRUNC(SUM(J130:J130),2)</f>
        <v>7534.23</v>
      </c>
      <c r="K131" s="145">
        <f>SUM(K130:K130)</f>
        <v>9661.59</v>
      </c>
    </row>
    <row r="132" spans="2:11" s="105" customFormat="1" ht="15">
      <c r="B132" s="16" t="s">
        <v>1255</v>
      </c>
      <c r="C132" s="17"/>
      <c r="D132" s="18"/>
      <c r="E132" s="19" t="s">
        <v>6160</v>
      </c>
      <c r="F132" s="20"/>
      <c r="G132" s="21"/>
      <c r="H132" s="259"/>
      <c r="I132" s="22"/>
      <c r="J132" s="56"/>
      <c r="K132" s="118"/>
    </row>
    <row r="133" spans="2:11" ht="30">
      <c r="B133" s="24" t="s">
        <v>1215</v>
      </c>
      <c r="C133" s="111">
        <v>95622</v>
      </c>
      <c r="D133" s="243" t="s">
        <v>9</v>
      </c>
      <c r="E133" s="112" t="str">
        <f>IFERROR(VLOOKUP($C133,'SINAPI ABRIL 2019'!$1:$1048576,2,0),IFERROR(VLOOKUP($C133,'COMP. PROPRIA'!$B$11:$I$1015,4,0),""))</f>
        <v>APLICAÇÃO MANUAL DE TINTA LÁTEX ACRÍLICA EM PANOS COM PRESENÇA DE VÃOS DE EDIFÍCIOS DE MÚLTIPLOS PAVIMENTOS, DUAS DEMÃOS. AF_11/2016</v>
      </c>
      <c r="F133" s="115" t="str">
        <f>IFERROR(VLOOKUP($C133,'SINAPI ABRIL 2019'!$A:$D,3,0),IFERROR(VLOOKUP($C133,'COMP. PROPRIA'!$B$11:$I$1015,5,0),""))</f>
        <v>M2</v>
      </c>
      <c r="G133" s="113">
        <v>4789.8</v>
      </c>
      <c r="H133" s="114">
        <f>IFERROR(VLOOKUP($C133,'SINAPI ABRIL 2019'!$A:$D,4,0),IFERROR(VLOOKUP($C133,'COMP. PROPRIA'!$B$11:$I$1015,8,0),""))</f>
        <v>10.34</v>
      </c>
      <c r="I133" s="116">
        <f>TRUNC(H133*'4-BDI'!$E$29,2)</f>
        <v>13.26</v>
      </c>
      <c r="J133" s="57">
        <f t="shared" ref="J133" si="46">TRUNC(G133*H133,2)</f>
        <v>49526.53</v>
      </c>
      <c r="K133" s="144">
        <f t="shared" ref="K133" si="47">TRUNC(G133*I133,2)</f>
        <v>63512.74</v>
      </c>
    </row>
    <row r="134" spans="2:11" s="105" customFormat="1" ht="15">
      <c r="B134" s="365" t="s">
        <v>6150</v>
      </c>
      <c r="C134" s="366"/>
      <c r="D134" s="366"/>
      <c r="E134" s="366"/>
      <c r="F134" s="366"/>
      <c r="G134" s="366"/>
      <c r="H134" s="366"/>
      <c r="I134" s="183"/>
      <c r="J134" s="145">
        <f>TRUNC(SUM(J133:J133),2)</f>
        <v>49526.53</v>
      </c>
      <c r="K134" s="145">
        <f>SUM(K133:K133)</f>
        <v>63512.74</v>
      </c>
    </row>
    <row r="135" spans="2:11" s="105" customFormat="1" ht="15">
      <c r="B135" s="16" t="s">
        <v>1256</v>
      </c>
      <c r="C135" s="17"/>
      <c r="D135" s="18"/>
      <c r="E135" s="19" t="s">
        <v>11981</v>
      </c>
      <c r="F135" s="20"/>
      <c r="G135" s="21"/>
      <c r="H135" s="259"/>
      <c r="I135" s="22"/>
      <c r="J135" s="56"/>
      <c r="K135" s="118"/>
    </row>
    <row r="136" spans="2:11" s="105" customFormat="1" ht="30">
      <c r="B136" s="25" t="s">
        <v>5668</v>
      </c>
      <c r="C136" s="243">
        <v>98510</v>
      </c>
      <c r="D136" s="243" t="s">
        <v>9</v>
      </c>
      <c r="E136" s="112" t="str">
        <f>IFERROR(VLOOKUP($C136,'SINAPI ABRIL 2019'!$1:$1048576,2,0),IFERROR(VLOOKUP($C136,'COMP. PROPRIA'!$B$11:$I$1015,4,0),""))</f>
        <v>PLANTIO DE ÁRVORE ORNAMENTAL COM ALTURA DE MUDA MENOR OU IGUAL A 2,00 M. AF_05/2018</v>
      </c>
      <c r="F136" s="115" t="str">
        <f>IFERROR(VLOOKUP($C136,'SINAPI ABRIL 2019'!$A:$D,3,0),IFERROR(VLOOKUP($C136,'COMP. PROPRIA'!$B$11:$I$1015,5,0),""))</f>
        <v>UN</v>
      </c>
      <c r="G136" s="113">
        <v>12</v>
      </c>
      <c r="H136" s="114">
        <f>IFERROR(VLOOKUP($C136,'SINAPI ABRIL 2019'!$A:$D,4,0),IFERROR(VLOOKUP($C136,'COMP. PROPRIA'!$B$11:$I$1015,8,0),""))</f>
        <v>77.680000000000007</v>
      </c>
      <c r="I136" s="116">
        <f>TRUNC(H136*'4-BDI'!$E$29,2)</f>
        <v>99.61</v>
      </c>
      <c r="J136" s="57">
        <f t="shared" ref="J136" si="48">TRUNC(G136*H136,2)</f>
        <v>932.16</v>
      </c>
      <c r="K136" s="144">
        <f t="shared" ref="K136" si="49">TRUNC(G136*I136,2)</f>
        <v>1195.32</v>
      </c>
    </row>
    <row r="137" spans="2:11" s="105" customFormat="1" ht="30">
      <c r="B137" s="25" t="s">
        <v>5669</v>
      </c>
      <c r="C137" s="243">
        <v>98511</v>
      </c>
      <c r="D137" s="243" t="s">
        <v>9</v>
      </c>
      <c r="E137" s="112" t="str">
        <f>IFERROR(VLOOKUP($C137,'SINAPI ABRIL 2019'!$1:$1048576,2,0),IFERROR(VLOOKUP($C137,'COMP. PROPRIA'!$B$11:$I$1015,4,0),""))</f>
        <v>PLANTIO DE ÁRVORE ORNAMENTAL COM ALTURA DE MUDA MAIOR QUE 2,00 M E MENOR OU IGUAL A 4,00 M. AF_05/2018</v>
      </c>
      <c r="F137" s="115" t="str">
        <f>IFERROR(VLOOKUP($C137,'SINAPI ABRIL 2019'!$A:$D,3,0),IFERROR(VLOOKUP($C137,'COMP. PROPRIA'!$B$11:$I$1015,5,0),""))</f>
        <v>UN</v>
      </c>
      <c r="G137" s="113">
        <v>5</v>
      </c>
      <c r="H137" s="114">
        <f>IFERROR(VLOOKUP($C137,'SINAPI ABRIL 2019'!$A:$D,4,0),IFERROR(VLOOKUP($C137,'COMP. PROPRIA'!$B$11:$I$1015,8,0),""))</f>
        <v>150.9</v>
      </c>
      <c r="I137" s="116">
        <f>TRUNC(H137*'4-BDI'!$E$29,2)</f>
        <v>193.51</v>
      </c>
      <c r="J137" s="57">
        <f t="shared" ref="J137:J138" si="50">TRUNC(G137*H137,2)</f>
        <v>754.5</v>
      </c>
      <c r="K137" s="144">
        <f t="shared" ref="K137:K138" si="51">TRUNC(G137*I137,2)</f>
        <v>967.55</v>
      </c>
    </row>
    <row r="138" spans="2:11" s="105" customFormat="1" ht="15">
      <c r="B138" s="25" t="s">
        <v>11982</v>
      </c>
      <c r="C138" s="111">
        <v>85180</v>
      </c>
      <c r="D138" s="243" t="s">
        <v>9</v>
      </c>
      <c r="E138" s="112" t="str">
        <f>IFERROR(VLOOKUP($C138,'SINAPI ABRIL 2019'!$1:$1048576,2,0),IFERROR(VLOOKUP($C138,'COMP. PROPRIA'!$B$11:$I$1015,4,0),""))</f>
        <v>PLANTIO DE GRAMA ESMERALDA EM ROLO</v>
      </c>
      <c r="F138" s="115" t="str">
        <f>IFERROR(VLOOKUP($C138,'SINAPI ABRIL 2019'!$A:$D,3,0),IFERROR(VLOOKUP($C138,'COMP. PROPRIA'!$B$11:$I$1015,5,0),""))</f>
        <v>M2</v>
      </c>
      <c r="G138" s="113">
        <v>445.33</v>
      </c>
      <c r="H138" s="114">
        <f>IFERROR(VLOOKUP($C138,'SINAPI ABRIL 2019'!$A:$D,4,0),IFERROR(VLOOKUP($C138,'COMP. PROPRIA'!$B$11:$I$1015,8,0),""))</f>
        <v>13.95</v>
      </c>
      <c r="I138" s="116">
        <f>TRUNC(H138*'4-BDI'!$E$29,2)</f>
        <v>17.88</v>
      </c>
      <c r="J138" s="57">
        <f t="shared" si="50"/>
        <v>6212.35</v>
      </c>
      <c r="K138" s="144">
        <f t="shared" si="51"/>
        <v>7962.5</v>
      </c>
    </row>
    <row r="139" spans="2:11" s="105" customFormat="1" ht="15">
      <c r="B139" s="365" t="s">
        <v>6150</v>
      </c>
      <c r="C139" s="366"/>
      <c r="D139" s="366"/>
      <c r="E139" s="366"/>
      <c r="F139" s="366"/>
      <c r="G139" s="366"/>
      <c r="H139" s="366"/>
      <c r="I139" s="183"/>
      <c r="J139" s="58">
        <f>TRUNC(SUM(J136:J138),2)</f>
        <v>7899.01</v>
      </c>
      <c r="K139" s="145">
        <f>SUM(K136:K138)</f>
        <v>10125.369999999999</v>
      </c>
    </row>
    <row r="140" spans="2:11" s="105" customFormat="1" ht="15">
      <c r="B140" s="16" t="s">
        <v>1257</v>
      </c>
      <c r="C140" s="17"/>
      <c r="D140" s="18"/>
      <c r="E140" s="19" t="s">
        <v>5758</v>
      </c>
      <c r="F140" s="20"/>
      <c r="G140" s="21"/>
      <c r="H140" s="259"/>
      <c r="I140" s="22"/>
      <c r="J140" s="56"/>
      <c r="K140" s="118"/>
    </row>
    <row r="141" spans="2:11" s="105" customFormat="1" ht="15">
      <c r="B141" s="26" t="s">
        <v>65</v>
      </c>
      <c r="C141" s="102"/>
      <c r="D141" s="102"/>
      <c r="E141" s="102" t="s">
        <v>11983</v>
      </c>
      <c r="F141" s="27"/>
      <c r="G141" s="28"/>
      <c r="H141" s="260"/>
      <c r="I141" s="29"/>
      <c r="J141" s="59"/>
      <c r="K141" s="146"/>
    </row>
    <row r="142" spans="2:11" s="105" customFormat="1" ht="45">
      <c r="B142" s="25" t="s">
        <v>11984</v>
      </c>
      <c r="C142" s="111">
        <v>91884</v>
      </c>
      <c r="D142" s="243" t="s">
        <v>9</v>
      </c>
      <c r="E142" s="112" t="str">
        <f>IFERROR(VLOOKUP($C142,'SINAPI ABRIL 2019'!$1:$1048576,2,0),IFERROR(VLOOKUP($C142,'COMP. PROPRIA'!$B$11:$I$1015,4,0),""))</f>
        <v>LUVA PARA ELETRODUTO, PVC, ROSCÁVEL, DN 25 MM (3/4"), PARA CIRCUITOS TERMINAIS, INSTALADA EM PAREDE - FORNECIMENTO E INSTALAÇÃO. AF_12/2015</v>
      </c>
      <c r="F142" s="115" t="str">
        <f>IFERROR(VLOOKUP($C142,'SINAPI ABRIL 2019'!$A:$D,3,0),IFERROR(VLOOKUP($C142,'COMP. PROPRIA'!$B$11:$I$1015,5,0),""))</f>
        <v>UN</v>
      </c>
      <c r="G142" s="113">
        <v>3</v>
      </c>
      <c r="H142" s="114">
        <f>IFERROR(VLOOKUP($C142,'SINAPI ABRIL 2019'!$A:$D,4,0),IFERROR(VLOOKUP($C142,'COMP. PROPRIA'!$B$11:$I$1015,8,0),""))</f>
        <v>6.06</v>
      </c>
      <c r="I142" s="116">
        <f>TRUNC(H142*'4-BDI'!$E$29,2)</f>
        <v>7.77</v>
      </c>
      <c r="J142" s="57">
        <f t="shared" ref="J142" si="52">TRUNC(G142*H142,2)</f>
        <v>18.18</v>
      </c>
      <c r="K142" s="144">
        <f t="shared" ref="K142" si="53">TRUNC(G142*I142,2)</f>
        <v>23.31</v>
      </c>
    </row>
    <row r="143" spans="2:11" s="105" customFormat="1" ht="30">
      <c r="B143" s="25" t="s">
        <v>11985</v>
      </c>
      <c r="C143" s="111">
        <v>93014</v>
      </c>
      <c r="D143" s="243" t="s">
        <v>9</v>
      </c>
      <c r="E143" s="112" t="str">
        <f>IFERROR(VLOOKUP($C143,'SINAPI ABRIL 2019'!$1:$1048576,2,0),IFERROR(VLOOKUP($C143,'COMP. PROPRIA'!$B$11:$I$1015,4,0),""))</f>
        <v>LUVA PARA ELETRODUTO, PVC, ROSCÁVEL, DN 60 MM (2") - FORNECIMENTO E INSTALAÇÃO. AF_12/2015</v>
      </c>
      <c r="F143" s="115" t="str">
        <f>IFERROR(VLOOKUP($C143,'SINAPI ABRIL 2019'!$A:$D,3,0),IFERROR(VLOOKUP($C143,'COMP. PROPRIA'!$B$11:$I$1015,5,0),""))</f>
        <v>UN</v>
      </c>
      <c r="G143" s="113">
        <v>7</v>
      </c>
      <c r="H143" s="114">
        <f>IFERROR(VLOOKUP($C143,'SINAPI ABRIL 2019'!$A:$D,4,0),IFERROR(VLOOKUP($C143,'COMP. PROPRIA'!$B$11:$I$1015,8,0),""))</f>
        <v>11.91</v>
      </c>
      <c r="I143" s="116">
        <f>TRUNC(H143*'4-BDI'!$E$29,2)</f>
        <v>15.27</v>
      </c>
      <c r="J143" s="57">
        <f t="shared" ref="J143:J155" si="54">TRUNC(G143*H143,2)</f>
        <v>83.37</v>
      </c>
      <c r="K143" s="144">
        <f t="shared" ref="K143:K155" si="55">TRUNC(G143*I143,2)</f>
        <v>106.89</v>
      </c>
    </row>
    <row r="144" spans="2:11" s="105" customFormat="1" ht="30">
      <c r="B144" s="25" t="s">
        <v>11986</v>
      </c>
      <c r="C144" s="111">
        <v>93002</v>
      </c>
      <c r="D144" s="243" t="s">
        <v>9</v>
      </c>
      <c r="E144" s="112" t="str">
        <f>IFERROR(VLOOKUP($C144,'SINAPI ABRIL 2019'!$1:$1048576,2,0),IFERROR(VLOOKUP($C144,'COMP. PROPRIA'!$B$11:$I$1015,4,0),""))</f>
        <v>CABO DE COBRE FLEXÍVEL ISOLADO, 300 MM², ANTI-CHAMA 0,6/1,0 KV, PARA DISTRIBUIÇÃO - FORNECIMENTO E INSTALAÇÃO. AF_12/2015</v>
      </c>
      <c r="F144" s="115" t="str">
        <f>IFERROR(VLOOKUP($C144,'SINAPI ABRIL 2019'!$A:$D,3,0),IFERROR(VLOOKUP($C144,'COMP. PROPRIA'!$B$11:$I$1015,5,0),""))</f>
        <v>M</v>
      </c>
      <c r="G144" s="113">
        <v>149.19999999999999</v>
      </c>
      <c r="H144" s="114">
        <f>IFERROR(VLOOKUP($C144,'SINAPI ABRIL 2019'!$A:$D,4,0),IFERROR(VLOOKUP($C144,'COMP. PROPRIA'!$B$11:$I$1015,8,0),""))</f>
        <v>168.2</v>
      </c>
      <c r="I144" s="116">
        <f>TRUNC(H144*'4-BDI'!$E$29,2)</f>
        <v>215.69</v>
      </c>
      <c r="J144" s="57">
        <f t="shared" si="54"/>
        <v>25095.439999999999</v>
      </c>
      <c r="K144" s="144">
        <f t="shared" si="55"/>
        <v>32180.94</v>
      </c>
    </row>
    <row r="145" spans="2:11" s="105" customFormat="1" ht="30">
      <c r="B145" s="25" t="s">
        <v>11987</v>
      </c>
      <c r="C145" s="111">
        <v>91927</v>
      </c>
      <c r="D145" s="243" t="s">
        <v>9</v>
      </c>
      <c r="E145" s="112" t="str">
        <f>IFERROR(VLOOKUP($C145,'SINAPI ABRIL 2019'!$1:$1048576,2,0),IFERROR(VLOOKUP($C145,'COMP. PROPRIA'!$B$11:$I$1015,4,0),""))</f>
        <v>CABO DE COBRE FLEXÍVEL ISOLADO, 2,5 MM², ANTI-CHAMA 0,6/1,0 KV, PARA CIRCUITOS TERMINAIS - FORNECIMENTO E INSTALAÇÃO. AF_12/2015</v>
      </c>
      <c r="F145" s="115" t="str">
        <f>IFERROR(VLOOKUP($C145,'SINAPI ABRIL 2019'!$A:$D,3,0),IFERROR(VLOOKUP($C145,'COMP. PROPRIA'!$B$11:$I$1015,5,0),""))</f>
        <v>M</v>
      </c>
      <c r="G145" s="113">
        <v>9693.9</v>
      </c>
      <c r="H145" s="114">
        <f>IFERROR(VLOOKUP($C145,'SINAPI ABRIL 2019'!$A:$D,4,0),IFERROR(VLOOKUP($C145,'COMP. PROPRIA'!$B$11:$I$1015,8,0),""))</f>
        <v>3.16</v>
      </c>
      <c r="I145" s="116">
        <f>TRUNC(H145*'4-BDI'!$E$29,2)</f>
        <v>4.05</v>
      </c>
      <c r="J145" s="57">
        <f t="shared" si="54"/>
        <v>30632.720000000001</v>
      </c>
      <c r="K145" s="144">
        <f t="shared" si="55"/>
        <v>39260.29</v>
      </c>
    </row>
    <row r="146" spans="2:11" s="105" customFormat="1" ht="30">
      <c r="B146" s="25" t="s">
        <v>11988</v>
      </c>
      <c r="C146" s="111">
        <v>91929</v>
      </c>
      <c r="D146" s="243" t="s">
        <v>9</v>
      </c>
      <c r="E146" s="112" t="str">
        <f>IFERROR(VLOOKUP($C146,'SINAPI ABRIL 2019'!$1:$1048576,2,0),IFERROR(VLOOKUP($C146,'COMP. PROPRIA'!$B$11:$I$1015,4,0),""))</f>
        <v>CABO DE COBRE FLEXÍVEL ISOLADO, 4 MM², ANTI-CHAMA 0,6/1,0 KV, PARA CIRCUITOS TERMINAIS - FORNECIMENTO E INSTALAÇÃO. AF_12/2015</v>
      </c>
      <c r="F146" s="115" t="str">
        <f>IFERROR(VLOOKUP($C146,'SINAPI ABRIL 2019'!$A:$D,3,0),IFERROR(VLOOKUP($C146,'COMP. PROPRIA'!$B$11:$I$1015,5,0),""))</f>
        <v>M</v>
      </c>
      <c r="G146" s="113">
        <v>1227.3</v>
      </c>
      <c r="H146" s="114">
        <f>IFERROR(VLOOKUP($C146,'SINAPI ABRIL 2019'!$A:$D,4,0),IFERROR(VLOOKUP($C146,'COMP. PROPRIA'!$B$11:$I$1015,8,0),""))</f>
        <v>4.42</v>
      </c>
      <c r="I146" s="116">
        <f>TRUNC(H146*'4-BDI'!$E$29,2)</f>
        <v>5.66</v>
      </c>
      <c r="J146" s="57">
        <f t="shared" si="54"/>
        <v>5424.66</v>
      </c>
      <c r="K146" s="144">
        <f t="shared" si="55"/>
        <v>6946.51</v>
      </c>
    </row>
    <row r="147" spans="2:11" s="105" customFormat="1" ht="30">
      <c r="B147" s="25" t="s">
        <v>11989</v>
      </c>
      <c r="C147" s="111">
        <v>91931</v>
      </c>
      <c r="D147" s="243" t="s">
        <v>9</v>
      </c>
      <c r="E147" s="112" t="str">
        <f>IFERROR(VLOOKUP($C147,'SINAPI ABRIL 2019'!$1:$1048576,2,0),IFERROR(VLOOKUP($C147,'COMP. PROPRIA'!$B$11:$I$1015,4,0),""))</f>
        <v>CABO DE COBRE FLEXÍVEL ISOLADO, 6 MM², ANTI-CHAMA 0,6/1,0 KV, PARA CIRCUITOS TERMINAIS - FORNECIMENTO E INSTALAÇÃO. AF_12/2015</v>
      </c>
      <c r="F147" s="115" t="str">
        <f>IFERROR(VLOOKUP($C147,'SINAPI ABRIL 2019'!$A:$D,3,0),IFERROR(VLOOKUP($C147,'COMP. PROPRIA'!$B$11:$I$1015,5,0),""))</f>
        <v>M</v>
      </c>
      <c r="G147" s="113">
        <v>2430.6</v>
      </c>
      <c r="H147" s="114">
        <f>IFERROR(VLOOKUP($C147,'SINAPI ABRIL 2019'!$A:$D,4,0),IFERROR(VLOOKUP($C147,'COMP. PROPRIA'!$B$11:$I$1015,8,0),""))</f>
        <v>5.96</v>
      </c>
      <c r="I147" s="116">
        <f>TRUNC(H147*'4-BDI'!$E$29,2)</f>
        <v>7.64</v>
      </c>
      <c r="J147" s="57">
        <f t="shared" si="54"/>
        <v>14486.37</v>
      </c>
      <c r="K147" s="144">
        <f t="shared" si="55"/>
        <v>18569.78</v>
      </c>
    </row>
    <row r="148" spans="2:11" ht="30">
      <c r="B148" s="25" t="s">
        <v>11990</v>
      </c>
      <c r="C148" s="111">
        <v>91933</v>
      </c>
      <c r="D148" s="243" t="s">
        <v>9</v>
      </c>
      <c r="E148" s="112" t="str">
        <f>IFERROR(VLOOKUP($C148,'SINAPI ABRIL 2019'!$1:$1048576,2,0),IFERROR(VLOOKUP($C148,'COMP. PROPRIA'!$B$11:$I$1015,4,0),""))</f>
        <v>CABO DE COBRE FLEXÍVEL ISOLADO, 10 MM², ANTI-CHAMA 0,6/1,0 KV, PARA CIRCUITOS TERMINAIS - FORNECIMENTO E INSTALAÇÃO. AF_12/2015</v>
      </c>
      <c r="F148" s="115" t="str">
        <f>IFERROR(VLOOKUP($C148,'SINAPI ABRIL 2019'!$A:$D,3,0),IFERROR(VLOOKUP($C148,'COMP. PROPRIA'!$B$11:$I$1015,5,0),""))</f>
        <v>M</v>
      </c>
      <c r="G148" s="113">
        <v>601.1</v>
      </c>
      <c r="H148" s="114">
        <f>IFERROR(VLOOKUP($C148,'SINAPI ABRIL 2019'!$A:$D,4,0),IFERROR(VLOOKUP($C148,'COMP. PROPRIA'!$B$11:$I$1015,8,0),""))</f>
        <v>9.31</v>
      </c>
      <c r="I148" s="116">
        <f>TRUNC(H148*'4-BDI'!$E$29,2)</f>
        <v>11.93</v>
      </c>
      <c r="J148" s="57">
        <f t="shared" si="54"/>
        <v>5596.24</v>
      </c>
      <c r="K148" s="144">
        <f t="shared" si="55"/>
        <v>7171.12</v>
      </c>
    </row>
    <row r="149" spans="2:11" ht="30">
      <c r="B149" s="25" t="s">
        <v>11991</v>
      </c>
      <c r="C149" s="111">
        <v>92994</v>
      </c>
      <c r="D149" s="243" t="s">
        <v>9</v>
      </c>
      <c r="E149" s="112" t="str">
        <f>IFERROR(VLOOKUP($C149,'SINAPI ABRIL 2019'!$1:$1048576,2,0),IFERROR(VLOOKUP($C149,'COMP. PROPRIA'!$B$11:$I$1015,4,0),""))</f>
        <v>CABO DE COBRE FLEXÍVEL ISOLADO, 120 MM², ANTI-CHAMA 0,6/1,0 KV, PARA DISTRIBUIÇÃO - FORNECIMENTO E INSTALAÇÃO. AF_12/2015</v>
      </c>
      <c r="F149" s="115" t="str">
        <f>IFERROR(VLOOKUP($C149,'SINAPI ABRIL 2019'!$A:$D,3,0),IFERROR(VLOOKUP($C149,'COMP. PROPRIA'!$B$11:$I$1015,5,0),""))</f>
        <v>M</v>
      </c>
      <c r="G149" s="113">
        <v>50</v>
      </c>
      <c r="H149" s="114">
        <f>IFERROR(VLOOKUP($C149,'SINAPI ABRIL 2019'!$A:$D,4,0),IFERROR(VLOOKUP($C149,'COMP. PROPRIA'!$B$11:$I$1015,8,0),""))</f>
        <v>68.14</v>
      </c>
      <c r="I149" s="116">
        <f>TRUNC(H149*'4-BDI'!$E$29,2)</f>
        <v>87.38</v>
      </c>
      <c r="J149" s="57">
        <f t="shared" si="54"/>
        <v>3407</v>
      </c>
      <c r="K149" s="144">
        <f t="shared" si="55"/>
        <v>4369</v>
      </c>
    </row>
    <row r="150" spans="2:11" ht="30">
      <c r="B150" s="25" t="s">
        <v>11992</v>
      </c>
      <c r="C150" s="111">
        <v>91935</v>
      </c>
      <c r="D150" s="243" t="s">
        <v>9</v>
      </c>
      <c r="E150" s="112" t="str">
        <f>IFERROR(VLOOKUP($C150,'SINAPI ABRIL 2019'!$1:$1048576,2,0),IFERROR(VLOOKUP($C150,'COMP. PROPRIA'!$B$11:$I$1015,4,0),""))</f>
        <v>CABO DE COBRE FLEXÍVEL ISOLADO, 16 MM², ANTI-CHAMA 0,6/1,0 KV, PARA CIRCUITOS TERMINAIS - FORNECIMENTO E INSTALAÇÃO. AF_12/2015</v>
      </c>
      <c r="F150" s="115" t="str">
        <f>IFERROR(VLOOKUP($C150,'SINAPI ABRIL 2019'!$A:$D,3,0),IFERROR(VLOOKUP($C150,'COMP. PROPRIA'!$B$11:$I$1015,5,0),""))</f>
        <v>M</v>
      </c>
      <c r="G150" s="113">
        <v>1.8</v>
      </c>
      <c r="H150" s="114">
        <f>IFERROR(VLOOKUP($C150,'SINAPI ABRIL 2019'!$A:$D,4,0),IFERROR(VLOOKUP($C150,'COMP. PROPRIA'!$B$11:$I$1015,8,0),""))</f>
        <v>14.17</v>
      </c>
      <c r="I150" s="116">
        <f>TRUNC(H150*'4-BDI'!$E$29,2)</f>
        <v>18.170000000000002</v>
      </c>
      <c r="J150" s="57">
        <f t="shared" si="54"/>
        <v>25.5</v>
      </c>
      <c r="K150" s="144">
        <f t="shared" si="55"/>
        <v>32.700000000000003</v>
      </c>
    </row>
    <row r="151" spans="2:11" ht="30">
      <c r="B151" s="25" t="s">
        <v>11993</v>
      </c>
      <c r="C151" s="111">
        <v>92996</v>
      </c>
      <c r="D151" s="243" t="s">
        <v>9</v>
      </c>
      <c r="E151" s="112" t="str">
        <f>IFERROR(VLOOKUP($C151,'SINAPI ABRIL 2019'!$1:$1048576,2,0),IFERROR(VLOOKUP($C151,'COMP. PROPRIA'!$B$11:$I$1015,4,0),""))</f>
        <v>CABO DE COBRE FLEXÍVEL ISOLADO, 150 MM², ANTI-CHAMA 0,6/1,0 KV, PARA DISTRIBUIÇÃO - FORNECIMENTO E INSTALAÇÃO. AF_12/2015</v>
      </c>
      <c r="F151" s="115" t="str">
        <f>IFERROR(VLOOKUP($C151,'SINAPI ABRIL 2019'!$A:$D,3,0),IFERROR(VLOOKUP($C151,'COMP. PROPRIA'!$B$11:$I$1015,5,0),""))</f>
        <v>M</v>
      </c>
      <c r="G151" s="113">
        <v>37.299999999999997</v>
      </c>
      <c r="H151" s="114">
        <f>IFERROR(VLOOKUP($C151,'SINAPI ABRIL 2019'!$A:$D,4,0),IFERROR(VLOOKUP($C151,'COMP. PROPRIA'!$B$11:$I$1015,8,0),""))</f>
        <v>84.11</v>
      </c>
      <c r="I151" s="116">
        <f>TRUNC(H151*'4-BDI'!$E$29,2)</f>
        <v>107.86</v>
      </c>
      <c r="J151" s="57">
        <f t="shared" ref="J151:J154" si="56">TRUNC(G151*H151,2)</f>
        <v>3137.3</v>
      </c>
      <c r="K151" s="144">
        <f t="shared" ref="K151:K154" si="57">TRUNC(G151*I151,2)</f>
        <v>4023.17</v>
      </c>
    </row>
    <row r="152" spans="2:11" ht="30">
      <c r="B152" s="25" t="s">
        <v>11994</v>
      </c>
      <c r="C152" s="111">
        <v>92984</v>
      </c>
      <c r="D152" s="243" t="s">
        <v>9</v>
      </c>
      <c r="E152" s="112" t="str">
        <f>IFERROR(VLOOKUP($C152,'SINAPI ABRIL 2019'!$1:$1048576,2,0),IFERROR(VLOOKUP($C152,'COMP. PROPRIA'!$B$11:$I$1015,4,0),""))</f>
        <v>CABO DE COBRE FLEXÍVEL ISOLADO, 25 MM², ANTI-CHAMA 0,6/1,0 KV, PARA DISTRIBUIÇÃO - FORNECIMENTO E INSTALAÇÃO. AF_12/2015</v>
      </c>
      <c r="F152" s="115" t="str">
        <f>IFERROR(VLOOKUP($C152,'SINAPI ABRIL 2019'!$A:$D,3,0),IFERROR(VLOOKUP($C152,'COMP. PROPRIA'!$B$11:$I$1015,5,0),""))</f>
        <v>M</v>
      </c>
      <c r="G152" s="113">
        <v>13.8</v>
      </c>
      <c r="H152" s="114">
        <f>IFERROR(VLOOKUP($C152,'SINAPI ABRIL 2019'!$A:$D,4,0),IFERROR(VLOOKUP($C152,'COMP. PROPRIA'!$B$11:$I$1015,8,0),""))</f>
        <v>15.54</v>
      </c>
      <c r="I152" s="116">
        <f>TRUNC(H152*'4-BDI'!$E$29,2)</f>
        <v>19.920000000000002</v>
      </c>
      <c r="J152" s="57">
        <f t="shared" si="56"/>
        <v>214.45</v>
      </c>
      <c r="K152" s="144">
        <f t="shared" si="57"/>
        <v>274.89</v>
      </c>
    </row>
    <row r="153" spans="2:11" ht="30">
      <c r="B153" s="25" t="s">
        <v>11995</v>
      </c>
      <c r="C153" s="111">
        <v>92986</v>
      </c>
      <c r="D153" s="243" t="s">
        <v>9</v>
      </c>
      <c r="E153" s="112" t="str">
        <f>IFERROR(VLOOKUP($C153,'SINAPI ABRIL 2019'!$1:$1048576,2,0),IFERROR(VLOOKUP($C153,'COMP. PROPRIA'!$B$11:$I$1015,4,0),""))</f>
        <v>CABO DE COBRE FLEXÍVEL ISOLADO, 35 MM², ANTI-CHAMA 0,6/1,0 KV, PARA DISTRIBUIÇÃO - FORNECIMENTO E INSTALAÇÃO. AF_12/2015</v>
      </c>
      <c r="F153" s="115" t="str">
        <f>IFERROR(VLOOKUP($C153,'SINAPI ABRIL 2019'!$A:$D,3,0),IFERROR(VLOOKUP($C153,'COMP. PROPRIA'!$B$11:$I$1015,5,0),""))</f>
        <v>M</v>
      </c>
      <c r="G153" s="113">
        <v>13.8</v>
      </c>
      <c r="H153" s="114">
        <f>IFERROR(VLOOKUP($C153,'SINAPI ABRIL 2019'!$A:$D,4,0),IFERROR(VLOOKUP($C153,'COMP. PROPRIA'!$B$11:$I$1015,8,0),""))</f>
        <v>20.91</v>
      </c>
      <c r="I153" s="116">
        <f>TRUNC(H153*'4-BDI'!$E$29,2)</f>
        <v>26.81</v>
      </c>
      <c r="J153" s="57">
        <f t="shared" si="56"/>
        <v>288.55</v>
      </c>
      <c r="K153" s="144">
        <f t="shared" si="57"/>
        <v>369.97</v>
      </c>
    </row>
    <row r="154" spans="2:11" ht="30">
      <c r="B154" s="25" t="s">
        <v>11996</v>
      </c>
      <c r="C154" s="111">
        <v>92990</v>
      </c>
      <c r="D154" s="243" t="s">
        <v>9</v>
      </c>
      <c r="E154" s="112" t="str">
        <f>IFERROR(VLOOKUP($C154,'SINAPI ABRIL 2019'!$1:$1048576,2,0),IFERROR(VLOOKUP($C154,'COMP. PROPRIA'!$B$11:$I$1015,4,0),""))</f>
        <v>CABO DE COBRE FLEXÍVEL ISOLADO, 70 MM², ANTI-CHAMA 0,6/1,0 KV, PARA DISTRIBUIÇÃO - FORNECIMENTO E INSTALAÇÃO. AF_12/2015</v>
      </c>
      <c r="F154" s="115" t="str">
        <f>IFERROR(VLOOKUP($C154,'SINAPI ABRIL 2019'!$A:$D,3,0),IFERROR(VLOOKUP($C154,'COMP. PROPRIA'!$B$11:$I$1015,5,0),""))</f>
        <v>M</v>
      </c>
      <c r="G154" s="113">
        <v>16.100000000000001</v>
      </c>
      <c r="H154" s="114">
        <f>IFERROR(VLOOKUP($C154,'SINAPI ABRIL 2019'!$A:$D,4,0),IFERROR(VLOOKUP($C154,'COMP. PROPRIA'!$B$11:$I$1015,8,0),""))</f>
        <v>39.97</v>
      </c>
      <c r="I154" s="116">
        <f>TRUNC(H154*'4-BDI'!$E$29,2)</f>
        <v>51.25</v>
      </c>
      <c r="J154" s="57">
        <f t="shared" si="56"/>
        <v>643.51</v>
      </c>
      <c r="K154" s="144">
        <f t="shared" si="57"/>
        <v>825.12</v>
      </c>
    </row>
    <row r="155" spans="2:11" ht="30">
      <c r="B155" s="25" t="s">
        <v>11997</v>
      </c>
      <c r="C155" s="111">
        <v>92988</v>
      </c>
      <c r="D155" s="243" t="s">
        <v>9</v>
      </c>
      <c r="E155" s="112" t="str">
        <f>IFERROR(VLOOKUP($C155,'SINAPI ABRIL 2019'!$1:$1048576,2,0),IFERROR(VLOOKUP($C155,'COMP. PROPRIA'!$B$11:$I$1015,4,0),""))</f>
        <v>CABO DE COBRE FLEXÍVEL ISOLADO, 50 MM², ANTI-CHAMA 0,6/1,0 KV, PARA DISTRIBUIÇÃO - FORNECIMENTO E INSTALAÇÃO. AF_12/2015</v>
      </c>
      <c r="F155" s="115" t="str">
        <f>IFERROR(VLOOKUP($C155,'SINAPI ABRIL 2019'!$A:$D,3,0),IFERROR(VLOOKUP($C155,'COMP. PROPRIA'!$B$11:$I$1015,5,0),""))</f>
        <v>M</v>
      </c>
      <c r="G155" s="113">
        <v>47.2</v>
      </c>
      <c r="H155" s="114">
        <f>IFERROR(VLOOKUP($C155,'SINAPI ABRIL 2019'!$A:$D,4,0),IFERROR(VLOOKUP($C155,'COMP. PROPRIA'!$B$11:$I$1015,8,0),""))</f>
        <v>29.24</v>
      </c>
      <c r="I155" s="116">
        <f>TRUNC(H155*'4-BDI'!$E$29,2)</f>
        <v>37.49</v>
      </c>
      <c r="J155" s="57">
        <f t="shared" si="54"/>
        <v>1380.12</v>
      </c>
      <c r="K155" s="144">
        <f t="shared" si="55"/>
        <v>1769.52</v>
      </c>
    </row>
    <row r="156" spans="2:11" ht="15">
      <c r="B156" s="362" t="s">
        <v>11998</v>
      </c>
      <c r="C156" s="363"/>
      <c r="D156" s="363"/>
      <c r="E156" s="363"/>
      <c r="F156" s="363"/>
      <c r="G156" s="363"/>
      <c r="H156" s="364"/>
      <c r="I156" s="183"/>
      <c r="J156" s="58">
        <f>TRUNC(SUM(J142:J155),2)</f>
        <v>90433.41</v>
      </c>
      <c r="K156" s="145">
        <f>TRUNC(SUM(K142:K155),2)</f>
        <v>115923.21</v>
      </c>
    </row>
    <row r="157" spans="2:11" ht="15">
      <c r="B157" s="26" t="s">
        <v>66</v>
      </c>
      <c r="C157" s="102"/>
      <c r="D157" s="102"/>
      <c r="E157" s="102" t="s">
        <v>11999</v>
      </c>
      <c r="F157" s="27"/>
      <c r="G157" s="28"/>
      <c r="H157" s="260"/>
      <c r="I157" s="29"/>
      <c r="J157" s="59"/>
      <c r="K157" s="146"/>
    </row>
    <row r="158" spans="2:11" ht="30">
      <c r="B158" s="24" t="s">
        <v>12000</v>
      </c>
      <c r="C158" s="111">
        <v>91953</v>
      </c>
      <c r="D158" s="243" t="s">
        <v>9</v>
      </c>
      <c r="E158" s="112" t="str">
        <f>IFERROR(VLOOKUP($C158,'SINAPI ABRIL 2019'!$1:$1048576,2,0),IFERROR(VLOOKUP($C158,'COMP. PROPRIA'!$B$11:$I$1015,4,0),""))</f>
        <v>INTERRUPTOR SIMPLES (1 MÓDULO), 10A/250V, INCLUINDO SUPORTE E PLACA - FORNECIMENTO E INSTALAÇÃO. AF_12/2015</v>
      </c>
      <c r="F158" s="115" t="str">
        <f>IFERROR(VLOOKUP($C158,'SINAPI ABRIL 2019'!$A:$D,3,0),IFERROR(VLOOKUP($C158,'COMP. PROPRIA'!$B$11:$I$1015,5,0),""))</f>
        <v>UN</v>
      </c>
      <c r="G158" s="113">
        <v>17</v>
      </c>
      <c r="H158" s="114">
        <f>IFERROR(VLOOKUP($C158,'SINAPI ABRIL 2019'!$A:$D,4,0),IFERROR(VLOOKUP($C158,'COMP. PROPRIA'!$B$11:$I$1015,8,0),""))</f>
        <v>18.399999999999999</v>
      </c>
      <c r="I158" s="116">
        <f>TRUNC(H158*'4-BDI'!$E$29,2)</f>
        <v>23.59</v>
      </c>
      <c r="J158" s="57">
        <f t="shared" ref="J158" si="58">TRUNC(G158*H158,2)</f>
        <v>312.8</v>
      </c>
      <c r="K158" s="144">
        <f t="shared" ref="K158" si="59">TRUNC(G158*I158,2)</f>
        <v>401.03</v>
      </c>
    </row>
    <row r="159" spans="2:11" ht="30">
      <c r="B159" s="24" t="s">
        <v>12001</v>
      </c>
      <c r="C159" s="111">
        <v>91959</v>
      </c>
      <c r="D159" s="243" t="s">
        <v>9</v>
      </c>
      <c r="E159" s="112" t="str">
        <f>IFERROR(VLOOKUP($C159,'SINAPI ABRIL 2019'!$1:$1048576,2,0),IFERROR(VLOOKUP($C159,'COMP. PROPRIA'!$B$11:$I$1015,4,0),""))</f>
        <v>INTERRUPTOR SIMPLES (2 MÓDULOS), 10A/250V, INCLUINDO SUPORTE E PLACA - FORNECIMENTO E INSTALAÇÃO. AF_12/2015</v>
      </c>
      <c r="F159" s="115" t="str">
        <f>IFERROR(VLOOKUP($C159,'SINAPI ABRIL 2019'!$A:$D,3,0),IFERROR(VLOOKUP($C159,'COMP. PROPRIA'!$B$11:$I$1015,5,0),""))</f>
        <v>UN</v>
      </c>
      <c r="G159" s="113">
        <v>26</v>
      </c>
      <c r="H159" s="114">
        <f>IFERROR(VLOOKUP($C159,'SINAPI ABRIL 2019'!$A:$D,4,0),IFERROR(VLOOKUP($C159,'COMP. PROPRIA'!$B$11:$I$1015,8,0),""))</f>
        <v>29.12</v>
      </c>
      <c r="I159" s="116">
        <f>TRUNC(H159*'4-BDI'!$E$29,2)</f>
        <v>37.340000000000003</v>
      </c>
      <c r="J159" s="57">
        <f t="shared" ref="J159:J163" si="60">TRUNC(G159*H159,2)</f>
        <v>757.12</v>
      </c>
      <c r="K159" s="144">
        <f t="shared" ref="K159:K163" si="61">TRUNC(G159*I159,2)</f>
        <v>970.84</v>
      </c>
    </row>
    <row r="160" spans="2:11" ht="30">
      <c r="B160" s="24" t="s">
        <v>12002</v>
      </c>
      <c r="C160" s="111">
        <v>91967</v>
      </c>
      <c r="D160" s="243" t="s">
        <v>9</v>
      </c>
      <c r="E160" s="112" t="str">
        <f>IFERROR(VLOOKUP($C160,'SINAPI ABRIL 2019'!$1:$1048576,2,0),IFERROR(VLOOKUP($C160,'COMP. PROPRIA'!$B$11:$I$1015,4,0),""))</f>
        <v>INTERRUPTOR SIMPLES (3 MÓDULOS), 10A/250V, INCLUINDO SUPORTE E PLACA - FORNECIMENTO E INSTALAÇÃO. AF_12/2015</v>
      </c>
      <c r="F160" s="115" t="str">
        <f>IFERROR(VLOOKUP($C160,'SINAPI ABRIL 2019'!$A:$D,3,0),IFERROR(VLOOKUP($C160,'COMP. PROPRIA'!$B$11:$I$1015,5,0),""))</f>
        <v>UN</v>
      </c>
      <c r="G160" s="113">
        <v>5</v>
      </c>
      <c r="H160" s="114">
        <f>IFERROR(VLOOKUP($C160,'SINAPI ABRIL 2019'!$A:$D,4,0),IFERROR(VLOOKUP($C160,'COMP. PROPRIA'!$B$11:$I$1015,8,0),""))</f>
        <v>39.85</v>
      </c>
      <c r="I160" s="116">
        <f>TRUNC(H160*'4-BDI'!$E$29,2)</f>
        <v>51.1</v>
      </c>
      <c r="J160" s="57">
        <f t="shared" si="60"/>
        <v>199.25</v>
      </c>
      <c r="K160" s="144">
        <f t="shared" si="61"/>
        <v>255.5</v>
      </c>
    </row>
    <row r="161" spans="2:11" ht="30">
      <c r="B161" s="24" t="s">
        <v>12003</v>
      </c>
      <c r="C161" s="111">
        <v>91955</v>
      </c>
      <c r="D161" s="243" t="s">
        <v>9</v>
      </c>
      <c r="E161" s="112" t="str">
        <f>IFERROR(VLOOKUP($C161,'SINAPI ABRIL 2019'!$1:$1048576,2,0),IFERROR(VLOOKUP($C161,'COMP. PROPRIA'!$B$11:$I$1015,4,0),""))</f>
        <v>INTERRUPTOR PARALELO (1 MÓDULO), 10A/250V, INCLUINDO SUPORTE E PLACA - FORNECIMENTO E INSTALAÇÃO. AF_12/2015</v>
      </c>
      <c r="F161" s="115" t="str">
        <f>IFERROR(VLOOKUP($C161,'SINAPI ABRIL 2019'!$A:$D,3,0),IFERROR(VLOOKUP($C161,'COMP. PROPRIA'!$B$11:$I$1015,5,0),""))</f>
        <v>UN</v>
      </c>
      <c r="G161" s="113">
        <v>2</v>
      </c>
      <c r="H161" s="114">
        <f>IFERROR(VLOOKUP($C161,'SINAPI ABRIL 2019'!$A:$D,4,0),IFERROR(VLOOKUP($C161,'COMP. PROPRIA'!$B$11:$I$1015,8,0),""))</f>
        <v>22.76</v>
      </c>
      <c r="I161" s="116">
        <f>TRUNC(H161*'4-BDI'!$E$29,2)</f>
        <v>29.18</v>
      </c>
      <c r="J161" s="57">
        <f t="shared" si="60"/>
        <v>45.52</v>
      </c>
      <c r="K161" s="144">
        <f t="shared" si="61"/>
        <v>58.36</v>
      </c>
    </row>
    <row r="162" spans="2:11" ht="30">
      <c r="B162" s="24" t="s">
        <v>12004</v>
      </c>
      <c r="C162" s="111">
        <v>91961</v>
      </c>
      <c r="D162" s="243" t="s">
        <v>9</v>
      </c>
      <c r="E162" s="112" t="str">
        <f>IFERROR(VLOOKUP($C162,'SINAPI ABRIL 2019'!$1:$1048576,2,0),IFERROR(VLOOKUP($C162,'COMP. PROPRIA'!$B$11:$I$1015,4,0),""))</f>
        <v>INTERRUPTOR PARALELO (2 MÓDULOS), 10A/250V, INCLUINDO SUPORTE E PLACA - FORNECIMENTO E INSTALAÇÃO. AF_12/2015</v>
      </c>
      <c r="F162" s="115" t="str">
        <f>IFERROR(VLOOKUP($C162,'SINAPI ABRIL 2019'!$A:$D,3,0),IFERROR(VLOOKUP($C162,'COMP. PROPRIA'!$B$11:$I$1015,5,0),""))</f>
        <v>UN</v>
      </c>
      <c r="G162" s="113">
        <v>4</v>
      </c>
      <c r="H162" s="114">
        <f>IFERROR(VLOOKUP($C162,'SINAPI ABRIL 2019'!$A:$D,4,0),IFERROR(VLOOKUP($C162,'COMP. PROPRIA'!$B$11:$I$1015,8,0),""))</f>
        <v>37.81</v>
      </c>
      <c r="I162" s="116">
        <f>TRUNC(H162*'4-BDI'!$E$29,2)</f>
        <v>48.48</v>
      </c>
      <c r="J162" s="57">
        <f t="shared" si="60"/>
        <v>151.24</v>
      </c>
      <c r="K162" s="144">
        <f t="shared" si="61"/>
        <v>193.92</v>
      </c>
    </row>
    <row r="163" spans="2:11" ht="30">
      <c r="B163" s="24" t="s">
        <v>12005</v>
      </c>
      <c r="C163" s="111">
        <v>91996</v>
      </c>
      <c r="D163" s="243" t="s">
        <v>9</v>
      </c>
      <c r="E163" s="112" t="str">
        <f>IFERROR(VLOOKUP($C163,'SINAPI ABRIL 2019'!$1:$1048576,2,0),IFERROR(VLOOKUP($C163,'COMP. PROPRIA'!$B$11:$I$1015,4,0),""))</f>
        <v>TOMADA MÉDIA DE EMBUTIR (1 MÓDULO), 2P+T 10 A, INCLUINDO SUPORTE E PLACA - FORNECIMENTO E INSTALAÇÃO. AF_12/2015</v>
      </c>
      <c r="F163" s="115" t="str">
        <f>IFERROR(VLOOKUP($C163,'SINAPI ABRIL 2019'!$A:$D,3,0),IFERROR(VLOOKUP($C163,'COMP. PROPRIA'!$B$11:$I$1015,5,0),""))</f>
        <v>UN</v>
      </c>
      <c r="G163" s="113">
        <v>150</v>
      </c>
      <c r="H163" s="114">
        <f>IFERROR(VLOOKUP($C163,'SINAPI ABRIL 2019'!$A:$D,4,0),IFERROR(VLOOKUP($C163,'COMP. PROPRIA'!$B$11:$I$1015,8,0),""))</f>
        <v>21.9</v>
      </c>
      <c r="I163" s="116">
        <f>TRUNC(H163*'4-BDI'!$E$29,2)</f>
        <v>28.08</v>
      </c>
      <c r="J163" s="57">
        <f t="shared" si="60"/>
        <v>3285</v>
      </c>
      <c r="K163" s="144">
        <f t="shared" si="61"/>
        <v>4212</v>
      </c>
    </row>
    <row r="164" spans="2:11" ht="15">
      <c r="B164" s="362" t="s">
        <v>11998</v>
      </c>
      <c r="C164" s="363"/>
      <c r="D164" s="363"/>
      <c r="E164" s="363"/>
      <c r="F164" s="363"/>
      <c r="G164" s="363"/>
      <c r="H164" s="364"/>
      <c r="I164" s="183"/>
      <c r="J164" s="58">
        <f>TRUNC(SUM(J158:J163),2)</f>
        <v>4750.93</v>
      </c>
      <c r="K164" s="145">
        <f>TRUNC(SUM(K158:K163),2)</f>
        <v>6091.65</v>
      </c>
    </row>
    <row r="165" spans="2:11" ht="15">
      <c r="B165" s="26" t="s">
        <v>6139</v>
      </c>
      <c r="C165" s="102"/>
      <c r="D165" s="102"/>
      <c r="E165" s="102" t="s">
        <v>12007</v>
      </c>
      <c r="F165" s="27"/>
      <c r="G165" s="28"/>
      <c r="H165" s="260"/>
      <c r="I165" s="29"/>
      <c r="J165" s="59"/>
      <c r="K165" s="146"/>
    </row>
    <row r="166" spans="2:11" ht="30">
      <c r="B166" s="24" t="s">
        <v>12006</v>
      </c>
      <c r="C166" s="111">
        <v>93653</v>
      </c>
      <c r="D166" s="243" t="s">
        <v>9</v>
      </c>
      <c r="E166" s="112" t="str">
        <f>IFERROR(VLOOKUP($C166,'SINAPI ABRIL 2019'!$1:$1048576,2,0),IFERROR(VLOOKUP($C166,'COMP. PROPRIA'!$B$11:$I$1015,4,0),""))</f>
        <v>DISJUNTOR MONOPOLAR TIPO DIN, CORRENTE NOMINAL DE 10A - FORNECIMENTO E INSTALAÇÃO. AF_04/2016</v>
      </c>
      <c r="F166" s="115" t="str">
        <f>IFERROR(VLOOKUP($C166,'SINAPI ABRIL 2019'!$A:$D,3,0),IFERROR(VLOOKUP($C166,'COMP. PROPRIA'!$B$11:$I$1015,5,0),""))</f>
        <v>UN</v>
      </c>
      <c r="G166" s="113">
        <v>70</v>
      </c>
      <c r="H166" s="114">
        <f>IFERROR(VLOOKUP($C166,'SINAPI ABRIL 2019'!$A:$D,4,0),IFERROR(VLOOKUP($C166,'COMP. PROPRIA'!$B$11:$I$1015,8,0),""))</f>
        <v>8.65</v>
      </c>
      <c r="I166" s="116">
        <f>TRUNC(H166*'4-BDI'!$E$29,2)</f>
        <v>11.09</v>
      </c>
      <c r="J166" s="57">
        <f t="shared" ref="J166" si="62">TRUNC(G166*H166,2)</f>
        <v>605.5</v>
      </c>
      <c r="K166" s="144">
        <f t="shared" ref="K166" si="63">TRUNC(G166*I166,2)</f>
        <v>776.3</v>
      </c>
    </row>
    <row r="167" spans="2:11" ht="30">
      <c r="B167" s="24" t="s">
        <v>12008</v>
      </c>
      <c r="C167" s="111">
        <v>93654</v>
      </c>
      <c r="D167" s="243" t="s">
        <v>9</v>
      </c>
      <c r="E167" s="112" t="str">
        <f>IFERROR(VLOOKUP($C167,'SINAPI ABRIL 2019'!$1:$1048576,2,0),IFERROR(VLOOKUP($C167,'COMP. PROPRIA'!$B$11:$I$1015,4,0),""))</f>
        <v>DISJUNTOR MONOPOLAR TIPO DIN, CORRENTE NOMINAL DE 16A - FORNECIMENTO E INSTALAÇÃO. AF_04/2016</v>
      </c>
      <c r="F167" s="115" t="str">
        <f>IFERROR(VLOOKUP($C167,'SINAPI ABRIL 2019'!$A:$D,3,0),IFERROR(VLOOKUP($C167,'COMP. PROPRIA'!$B$11:$I$1015,5,0),""))</f>
        <v>UN</v>
      </c>
      <c r="G167" s="113">
        <v>3</v>
      </c>
      <c r="H167" s="114">
        <f>IFERROR(VLOOKUP($C167,'SINAPI ABRIL 2019'!$A:$D,4,0),IFERROR(VLOOKUP($C167,'COMP. PROPRIA'!$B$11:$I$1015,8,0),""))</f>
        <v>9.08</v>
      </c>
      <c r="I167" s="116">
        <f>TRUNC(H167*'4-BDI'!$E$29,2)</f>
        <v>11.64</v>
      </c>
      <c r="J167" s="57">
        <f t="shared" ref="J167:J177" si="64">TRUNC(G167*H167,2)</f>
        <v>27.24</v>
      </c>
      <c r="K167" s="144">
        <f t="shared" ref="K167:K177" si="65">TRUNC(G167*I167,2)</f>
        <v>34.92</v>
      </c>
    </row>
    <row r="168" spans="2:11" ht="30">
      <c r="B168" s="24" t="s">
        <v>12009</v>
      </c>
      <c r="C168" s="243" t="s">
        <v>5522</v>
      </c>
      <c r="D168" s="243" t="s">
        <v>9</v>
      </c>
      <c r="E168" s="112" t="str">
        <f>IFERROR(VLOOKUP($C168,'SINAPI ABRIL 2019'!$1:$1048576,2,0),IFERROR(VLOOKUP($C168,'COMP. PROPRIA'!$B$11:$I$1015,4,0),""))</f>
        <v>DISJUNTOR TERMOMAGNETICO TRIPOLAR PADRAO NEMA (AMERICANO) 125 A 150A 240V, FORNECIMENTO E INSTALACAO</v>
      </c>
      <c r="F168" s="115" t="str">
        <f>IFERROR(VLOOKUP($C168,'SINAPI ABRIL 2019'!$A:$D,3,0),IFERROR(VLOOKUP($C168,'COMP. PROPRIA'!$B$11:$I$1015,5,0),""))</f>
        <v>UN</v>
      </c>
      <c r="G168" s="113">
        <v>1</v>
      </c>
      <c r="H168" s="114">
        <f>IFERROR(VLOOKUP($C168,'SINAPI ABRIL 2019'!$A:$D,4,0),IFERROR(VLOOKUP($C168,'COMP. PROPRIA'!$B$11:$I$1015,8,0),""))</f>
        <v>276.58</v>
      </c>
      <c r="I168" s="116">
        <f>TRUNC(H168*'4-BDI'!$E$29,2)</f>
        <v>354.68</v>
      </c>
      <c r="J168" s="57">
        <f t="shared" si="64"/>
        <v>276.58</v>
      </c>
      <c r="K168" s="144">
        <f t="shared" si="65"/>
        <v>354.68</v>
      </c>
    </row>
    <row r="169" spans="2:11" ht="30">
      <c r="B169" s="24" t="s">
        <v>12010</v>
      </c>
      <c r="C169" s="243" t="s">
        <v>5524</v>
      </c>
      <c r="D169" s="243" t="s">
        <v>9</v>
      </c>
      <c r="E169" s="112" t="str">
        <f>IFERROR(VLOOKUP($C169,'SINAPI ABRIL 2019'!$1:$1048576,2,0),IFERROR(VLOOKUP($C169,'COMP. PROPRIA'!$B$11:$I$1015,4,0),""))</f>
        <v>DISJUNTOR TERMOMAGNETICO TRIPOLAR EM CAIXA MOLDADA 250A 600V, FORNECIMENTO E INSTALACAO</v>
      </c>
      <c r="F169" s="115" t="str">
        <f>IFERROR(VLOOKUP($C169,'SINAPI ABRIL 2019'!$A:$D,3,0),IFERROR(VLOOKUP($C169,'COMP. PROPRIA'!$B$11:$I$1015,5,0),""))</f>
        <v>UN</v>
      </c>
      <c r="G169" s="113">
        <v>1</v>
      </c>
      <c r="H169" s="114">
        <f>IFERROR(VLOOKUP($C169,'SINAPI ABRIL 2019'!$A:$D,4,0),IFERROR(VLOOKUP($C169,'COMP. PROPRIA'!$B$11:$I$1015,8,0),""))</f>
        <v>715.19</v>
      </c>
      <c r="I169" s="116">
        <f>TRUNC(H169*'4-BDI'!$E$29,2)</f>
        <v>917.15</v>
      </c>
      <c r="J169" s="57">
        <f t="shared" si="64"/>
        <v>715.19</v>
      </c>
      <c r="K169" s="144">
        <f t="shared" si="65"/>
        <v>917.15</v>
      </c>
    </row>
    <row r="170" spans="2:11" ht="30">
      <c r="B170" s="24" t="s">
        <v>12011</v>
      </c>
      <c r="C170" s="243" t="s">
        <v>5520</v>
      </c>
      <c r="D170" s="243" t="s">
        <v>9</v>
      </c>
      <c r="E170" s="112" t="str">
        <f>IFERROR(VLOOKUP($C170,'SINAPI ABRIL 2019'!$1:$1048576,2,0),IFERROR(VLOOKUP($C170,'COMP. PROPRIA'!$B$11:$I$1015,4,0),""))</f>
        <v>DISJUNTOR TERMOMAGNETICO TRIPOLAR PADRAO NEMA (AMERICANO) 60 A 100A 240V, FORNECIMENTO E INSTALACAO</v>
      </c>
      <c r="F170" s="115" t="str">
        <f>IFERROR(VLOOKUP($C170,'SINAPI ABRIL 2019'!$A:$D,3,0),IFERROR(VLOOKUP($C170,'COMP. PROPRIA'!$B$11:$I$1015,5,0),""))</f>
        <v>UN</v>
      </c>
      <c r="G170" s="113">
        <v>1</v>
      </c>
      <c r="H170" s="114">
        <f>IFERROR(VLOOKUP($C170,'SINAPI ABRIL 2019'!$A:$D,4,0),IFERROR(VLOOKUP($C170,'COMP. PROPRIA'!$B$11:$I$1015,8,0),""))</f>
        <v>97.51</v>
      </c>
      <c r="I170" s="116">
        <f>TRUNC(H170*'4-BDI'!$E$29,2)</f>
        <v>125.04</v>
      </c>
      <c r="J170" s="57">
        <f t="shared" si="64"/>
        <v>97.51</v>
      </c>
      <c r="K170" s="144">
        <f t="shared" si="65"/>
        <v>125.04</v>
      </c>
    </row>
    <row r="171" spans="2:11" ht="30">
      <c r="B171" s="24" t="s">
        <v>12012</v>
      </c>
      <c r="C171" s="111">
        <v>93667</v>
      </c>
      <c r="D171" s="243" t="s">
        <v>9</v>
      </c>
      <c r="E171" s="112" t="str">
        <f>IFERROR(VLOOKUP($C171,'SINAPI ABRIL 2019'!$1:$1048576,2,0),IFERROR(VLOOKUP($C171,'COMP. PROPRIA'!$B$11:$I$1015,4,0),""))</f>
        <v>DISJUNTOR TRIPOLAR TIPO DIN, CORRENTE NOMINAL DE 10A - FORNECIMENTO E INSTALAÇÃO. AF_04/2016</v>
      </c>
      <c r="F171" s="115" t="str">
        <f>IFERROR(VLOOKUP($C171,'SINAPI ABRIL 2019'!$A:$D,3,0),IFERROR(VLOOKUP($C171,'COMP. PROPRIA'!$B$11:$I$1015,5,0),""))</f>
        <v>UN</v>
      </c>
      <c r="G171" s="113">
        <v>1</v>
      </c>
      <c r="H171" s="114">
        <f>IFERROR(VLOOKUP($C171,'SINAPI ABRIL 2019'!$A:$D,4,0),IFERROR(VLOOKUP($C171,'COMP. PROPRIA'!$B$11:$I$1015,8,0),""))</f>
        <v>53.61</v>
      </c>
      <c r="I171" s="116">
        <f>TRUNC(H171*'4-BDI'!$E$29,2)</f>
        <v>68.739999999999995</v>
      </c>
      <c r="J171" s="57">
        <f t="shared" si="64"/>
        <v>53.61</v>
      </c>
      <c r="K171" s="144">
        <f t="shared" si="65"/>
        <v>68.739999999999995</v>
      </c>
    </row>
    <row r="172" spans="2:11" ht="30">
      <c r="B172" s="24" t="s">
        <v>12013</v>
      </c>
      <c r="C172" s="111">
        <v>93672</v>
      </c>
      <c r="D172" s="243" t="s">
        <v>9</v>
      </c>
      <c r="E172" s="112" t="str">
        <f>IFERROR(VLOOKUP($C172,'SINAPI ABRIL 2019'!$1:$1048576,2,0),IFERROR(VLOOKUP($C172,'COMP. PROPRIA'!$B$11:$I$1015,4,0),""))</f>
        <v>DISJUNTOR TRIPOLAR TIPO DIN, CORRENTE NOMINAL DE 40A - FORNECIMENTO E INSTALAÇÃO. AF_04/2016</v>
      </c>
      <c r="F172" s="115" t="str">
        <f>IFERROR(VLOOKUP($C172,'SINAPI ABRIL 2019'!$A:$D,3,0),IFERROR(VLOOKUP($C172,'COMP. PROPRIA'!$B$11:$I$1015,5,0),""))</f>
        <v>UN</v>
      </c>
      <c r="G172" s="113">
        <v>1</v>
      </c>
      <c r="H172" s="114">
        <f>IFERROR(VLOOKUP($C172,'SINAPI ABRIL 2019'!$A:$D,4,0),IFERROR(VLOOKUP($C172,'COMP. PROPRIA'!$B$11:$I$1015,8,0),""))</f>
        <v>64.91</v>
      </c>
      <c r="I172" s="116">
        <f>TRUNC(H172*'4-BDI'!$E$29,2)</f>
        <v>83.24</v>
      </c>
      <c r="J172" s="57">
        <f t="shared" si="64"/>
        <v>64.91</v>
      </c>
      <c r="K172" s="144">
        <f t="shared" si="65"/>
        <v>83.24</v>
      </c>
    </row>
    <row r="173" spans="2:11" ht="30">
      <c r="B173" s="24" t="s">
        <v>12014</v>
      </c>
      <c r="C173" s="243" t="s">
        <v>5528</v>
      </c>
      <c r="D173" s="243" t="s">
        <v>9</v>
      </c>
      <c r="E173" s="112" t="str">
        <f>IFERROR(VLOOKUP($C173,'SINAPI ABRIL 2019'!$1:$1048576,2,0),IFERROR(VLOOKUP($C173,'COMP. PROPRIA'!$B$11:$I$1015,4,0),""))</f>
        <v>DISJUNTOR TERMOMAGNETICO TRIPOLAR EM CAIXA MOLDADA 500 A 600A 600V, FORNECIMENTO E INSTALACAO</v>
      </c>
      <c r="F173" s="115" t="str">
        <f>IFERROR(VLOOKUP($C173,'SINAPI ABRIL 2019'!$A:$D,3,0),IFERROR(VLOOKUP($C173,'COMP. PROPRIA'!$B$11:$I$1015,5,0),""))</f>
        <v>UN</v>
      </c>
      <c r="G173" s="113">
        <v>1</v>
      </c>
      <c r="H173" s="114">
        <f>IFERROR(VLOOKUP($C173,'SINAPI ABRIL 2019'!$A:$D,4,0),IFERROR(VLOOKUP($C173,'COMP. PROPRIA'!$B$11:$I$1015,8,0),""))</f>
        <v>1601.19</v>
      </c>
      <c r="I173" s="116">
        <f>TRUNC(H173*'4-BDI'!$E$29,2)</f>
        <v>2053.36</v>
      </c>
      <c r="J173" s="57">
        <f t="shared" si="64"/>
        <v>1601.19</v>
      </c>
      <c r="K173" s="144">
        <f t="shared" si="65"/>
        <v>2053.36</v>
      </c>
    </row>
    <row r="174" spans="2:11" ht="30">
      <c r="B174" s="24" t="s">
        <v>12015</v>
      </c>
      <c r="C174" s="111">
        <v>93660</v>
      </c>
      <c r="D174" s="243" t="s">
        <v>9</v>
      </c>
      <c r="E174" s="112" t="str">
        <f>IFERROR(VLOOKUP($C174,'SINAPI ABRIL 2019'!$1:$1048576,2,0),IFERROR(VLOOKUP($C174,'COMP. PROPRIA'!$B$11:$I$1015,4,0),""))</f>
        <v>DISJUNTOR BIPOLAR TIPO DIN, CORRENTE NOMINAL DE 10A - FORNECIMENTO E INSTALAÇÃO. AF_04/2016</v>
      </c>
      <c r="F174" s="115" t="str">
        <f>IFERROR(VLOOKUP($C174,'SINAPI ABRIL 2019'!$A:$D,3,0),IFERROR(VLOOKUP($C174,'COMP. PROPRIA'!$B$11:$I$1015,5,0),""))</f>
        <v>UN</v>
      </c>
      <c r="G174" s="113">
        <v>3</v>
      </c>
      <c r="H174" s="114">
        <f>IFERROR(VLOOKUP($C174,'SINAPI ABRIL 2019'!$A:$D,4,0),IFERROR(VLOOKUP($C174,'COMP. PROPRIA'!$B$11:$I$1015,8,0),""))</f>
        <v>42.96</v>
      </c>
      <c r="I174" s="116">
        <f>TRUNC(H174*'4-BDI'!$E$29,2)</f>
        <v>55.09</v>
      </c>
      <c r="J174" s="57">
        <f t="shared" si="64"/>
        <v>128.88</v>
      </c>
      <c r="K174" s="144">
        <f t="shared" si="65"/>
        <v>165.27</v>
      </c>
    </row>
    <row r="175" spans="2:11" ht="30">
      <c r="B175" s="24" t="s">
        <v>12016</v>
      </c>
      <c r="C175" s="111">
        <v>93661</v>
      </c>
      <c r="D175" s="243" t="s">
        <v>9</v>
      </c>
      <c r="E175" s="112" t="str">
        <f>IFERROR(VLOOKUP($C175,'SINAPI ABRIL 2019'!$1:$1048576,2,0),IFERROR(VLOOKUP($C175,'COMP. PROPRIA'!$B$11:$I$1015,4,0),""))</f>
        <v>DISJUNTOR BIPOLAR TIPO DIN, CORRENTE NOMINAL DE 16A - FORNECIMENTO E INSTALAÇÃO. AF_04/2016</v>
      </c>
      <c r="F175" s="115" t="str">
        <f>IFERROR(VLOOKUP($C175,'SINAPI ABRIL 2019'!$A:$D,3,0),IFERROR(VLOOKUP($C175,'COMP. PROPRIA'!$B$11:$I$1015,5,0),""))</f>
        <v>UN</v>
      </c>
      <c r="G175" s="113">
        <v>45</v>
      </c>
      <c r="H175" s="114">
        <f>IFERROR(VLOOKUP($C175,'SINAPI ABRIL 2019'!$A:$D,4,0),IFERROR(VLOOKUP($C175,'COMP. PROPRIA'!$B$11:$I$1015,8,0),""))</f>
        <v>43.79</v>
      </c>
      <c r="I175" s="116">
        <f>TRUNC(H175*'4-BDI'!$E$29,2)</f>
        <v>56.15</v>
      </c>
      <c r="J175" s="57">
        <f t="shared" si="64"/>
        <v>1970.55</v>
      </c>
      <c r="K175" s="144">
        <f t="shared" si="65"/>
        <v>2526.75</v>
      </c>
    </row>
    <row r="176" spans="2:11" ht="15">
      <c r="B176" s="24" t="s">
        <v>12017</v>
      </c>
      <c r="C176" s="247" t="s">
        <v>12313</v>
      </c>
      <c r="D176" s="247" t="s">
        <v>1312</v>
      </c>
      <c r="E176" s="112" t="str">
        <f>IFERROR(VLOOKUP($C176,'SINAPI ABRIL 2019'!$1:$1048576,2,0),IFERROR(VLOOKUP($C176,'COMP. PROPRIA'!$B$11:$I$1015,4,0),""))</f>
        <v>PARA-RAIO DE DISTRIBUIÇÃO, TENSÃO NOMINAL 15 KV E DESCARGA DE ATÉ 5 KA</v>
      </c>
      <c r="F176" s="115" t="str">
        <f>IFERROR(VLOOKUP($C176,'SINAPI ABRIL 2019'!$A:$D,3,0),IFERROR(VLOOKUP($C176,'COMP. PROPRIA'!$B$11:$I$1015,5,0),""))</f>
        <v>UNI</v>
      </c>
      <c r="G176" s="113">
        <v>2</v>
      </c>
      <c r="H176" s="114">
        <f>IFERROR(VLOOKUP($C176,'SINAPI ABRIL 2019'!$A:$D,4,0),IFERROR(VLOOKUP($C176,'COMP. PROPRIA'!$B$11:$I$1015,8,0),""))</f>
        <v>129.81</v>
      </c>
      <c r="I176" s="116">
        <f>TRUNC(H176*'4-BDI'!$E$29,2)</f>
        <v>166.46</v>
      </c>
      <c r="J176" s="57">
        <f t="shared" si="64"/>
        <v>259.62</v>
      </c>
      <c r="K176" s="144">
        <f t="shared" si="65"/>
        <v>332.92</v>
      </c>
    </row>
    <row r="177" spans="2:11" ht="30">
      <c r="B177" s="24" t="s">
        <v>12018</v>
      </c>
      <c r="C177" s="243" t="s">
        <v>5520</v>
      </c>
      <c r="D177" s="243" t="s">
        <v>9</v>
      </c>
      <c r="E177" s="112" t="str">
        <f>IFERROR(VLOOKUP($C177,'SINAPI ABRIL 2019'!$1:$1048576,2,0),IFERROR(VLOOKUP($C177,'COMP. PROPRIA'!$B$11:$I$1015,4,0),""))</f>
        <v>DISJUNTOR TERMOMAGNETICO TRIPOLAR PADRAO NEMA (AMERICANO) 60 A 100A 240V, FORNECIMENTO E INSTALACAO</v>
      </c>
      <c r="F177" s="115" t="str">
        <f>IFERROR(VLOOKUP($C177,'SINAPI ABRIL 2019'!$A:$D,3,0),IFERROR(VLOOKUP($C177,'COMP. PROPRIA'!$B$11:$I$1015,5,0),""))</f>
        <v>UN</v>
      </c>
      <c r="G177" s="113">
        <v>1</v>
      </c>
      <c r="H177" s="114">
        <f>IFERROR(VLOOKUP($C177,'SINAPI ABRIL 2019'!$A:$D,4,0),IFERROR(VLOOKUP($C177,'COMP. PROPRIA'!$B$11:$I$1015,8,0),""))</f>
        <v>97.51</v>
      </c>
      <c r="I177" s="116">
        <f>TRUNC(H177*'4-BDI'!$E$29,2)</f>
        <v>125.04</v>
      </c>
      <c r="J177" s="57">
        <f t="shared" si="64"/>
        <v>97.51</v>
      </c>
      <c r="K177" s="144">
        <f t="shared" si="65"/>
        <v>125.04</v>
      </c>
    </row>
    <row r="178" spans="2:11" ht="15">
      <c r="B178" s="362" t="s">
        <v>11998</v>
      </c>
      <c r="C178" s="363"/>
      <c r="D178" s="363"/>
      <c r="E178" s="363"/>
      <c r="F178" s="363"/>
      <c r="G178" s="363"/>
      <c r="H178" s="364"/>
      <c r="I178" s="183"/>
      <c r="J178" s="58">
        <f>TRUNC(SUM(J166:J177),2)</f>
        <v>5898.29</v>
      </c>
      <c r="K178" s="145">
        <f>TRUNC(SUM(K166:K177),2)</f>
        <v>7563.41</v>
      </c>
    </row>
    <row r="179" spans="2:11" ht="15">
      <c r="B179" s="26" t="s">
        <v>6140</v>
      </c>
      <c r="C179" s="102"/>
      <c r="D179" s="102"/>
      <c r="E179" s="102" t="s">
        <v>12020</v>
      </c>
      <c r="F179" s="27"/>
      <c r="G179" s="28"/>
      <c r="H179" s="260"/>
      <c r="I179" s="29"/>
      <c r="J179" s="59"/>
      <c r="K179" s="146"/>
    </row>
    <row r="180" spans="2:11" ht="30">
      <c r="B180" s="24" t="s">
        <v>12019</v>
      </c>
      <c r="C180" s="111">
        <v>91836</v>
      </c>
      <c r="D180" s="243" t="s">
        <v>9</v>
      </c>
      <c r="E180" s="112" t="str">
        <f>IFERROR(VLOOKUP($C180,'SINAPI ABRIL 2019'!$1:$1048576,2,0),IFERROR(VLOOKUP($C180,'COMP. PROPRIA'!$B$11:$I$1015,4,0),""))</f>
        <v>ELETRODUTO FLEXÍVEL CORRUGADO, PVC, DN 32 MM (1"), PARA CIRCUITOS TERMINAIS, INSTALADO EM FORRO - FORNECIMENTO E INSTALAÇÃO. AF_12/2015</v>
      </c>
      <c r="F180" s="115" t="str">
        <f>IFERROR(VLOOKUP($C180,'SINAPI ABRIL 2019'!$A:$D,3,0),IFERROR(VLOOKUP($C180,'COMP. PROPRIA'!$B$11:$I$1015,5,0),""))</f>
        <v>M</v>
      </c>
      <c r="G180" s="113">
        <v>734.8</v>
      </c>
      <c r="H180" s="114">
        <f>IFERROR(VLOOKUP($C180,'SINAPI ABRIL 2019'!$A:$D,4,0),IFERROR(VLOOKUP($C180,'COMP. PROPRIA'!$B$11:$I$1015,8,0),""))</f>
        <v>7.46</v>
      </c>
      <c r="I180" s="116">
        <f>TRUNC(H180*'4-BDI'!$E$29,2)</f>
        <v>9.56</v>
      </c>
      <c r="J180" s="57">
        <f t="shared" ref="J180" si="66">TRUNC(G180*H180,2)</f>
        <v>5481.6</v>
      </c>
      <c r="K180" s="144">
        <f t="shared" ref="K180" si="67">TRUNC(G180*I180,2)</f>
        <v>7024.68</v>
      </c>
    </row>
    <row r="181" spans="2:11" ht="30">
      <c r="B181" s="24" t="s">
        <v>12021</v>
      </c>
      <c r="C181" s="111">
        <v>91834</v>
      </c>
      <c r="D181" s="243" t="s">
        <v>9</v>
      </c>
      <c r="E181" s="112" t="str">
        <f>IFERROR(VLOOKUP($C181,'SINAPI ABRIL 2019'!$1:$1048576,2,0),IFERROR(VLOOKUP($C181,'COMP. PROPRIA'!$B$11:$I$1015,4,0),""))</f>
        <v>ELETRODUTO FLEXÍVEL CORRUGADO, PVC, DN 25 MM (3/4"), PARA CIRCUITOS TERMINAIS, INSTALADO EM FORRO - FORNECIMENTO E INSTALAÇÃO. AF_12/2015</v>
      </c>
      <c r="F181" s="115" t="str">
        <f>IFERROR(VLOOKUP($C181,'SINAPI ABRIL 2019'!$A:$D,3,0),IFERROR(VLOOKUP($C181,'COMP. PROPRIA'!$B$11:$I$1015,5,0),""))</f>
        <v>M</v>
      </c>
      <c r="G181" s="113">
        <v>1138</v>
      </c>
      <c r="H181" s="114">
        <f>IFERROR(VLOOKUP($C181,'SINAPI ABRIL 2019'!$A:$D,4,0),IFERROR(VLOOKUP($C181,'COMP. PROPRIA'!$B$11:$I$1015,8,0),""))</f>
        <v>5.82</v>
      </c>
      <c r="I181" s="116">
        <f>TRUNC(H181*'4-BDI'!$E$29,2)</f>
        <v>7.46</v>
      </c>
      <c r="J181" s="57">
        <f t="shared" ref="J181:J187" si="68">TRUNC(G181*H181,2)</f>
        <v>6623.16</v>
      </c>
      <c r="K181" s="144">
        <f t="shared" ref="K181:K187" si="69">TRUNC(G181*I181,2)</f>
        <v>8489.48</v>
      </c>
    </row>
    <row r="182" spans="2:11" ht="30">
      <c r="B182" s="24" t="s">
        <v>12022</v>
      </c>
      <c r="C182" s="111">
        <v>93009</v>
      </c>
      <c r="D182" s="243" t="s">
        <v>9</v>
      </c>
      <c r="E182" s="112" t="str">
        <f>IFERROR(VLOOKUP($C182,'SINAPI ABRIL 2019'!$1:$1048576,2,0),IFERROR(VLOOKUP($C182,'COMP. PROPRIA'!$B$11:$I$1015,4,0),""))</f>
        <v>ELETRODUTO RÍGIDO ROSCÁVEL, PVC, DN 60 MM (2") - FORNECIMENTO E INSTALAÇÃO. AF_12/2015</v>
      </c>
      <c r="F182" s="115" t="str">
        <f>IFERROR(VLOOKUP($C182,'SINAPI ABRIL 2019'!$A:$D,3,0),IFERROR(VLOOKUP($C182,'COMP. PROPRIA'!$B$11:$I$1015,5,0),""))</f>
        <v>M</v>
      </c>
      <c r="G182" s="113">
        <v>3</v>
      </c>
      <c r="H182" s="114">
        <f>IFERROR(VLOOKUP($C182,'SINAPI ABRIL 2019'!$A:$D,4,0),IFERROR(VLOOKUP($C182,'COMP. PROPRIA'!$B$11:$I$1015,8,0),""))</f>
        <v>14.01</v>
      </c>
      <c r="I182" s="116">
        <f>TRUNC(H182*'4-BDI'!$E$29,2)</f>
        <v>17.96</v>
      </c>
      <c r="J182" s="57">
        <f t="shared" si="68"/>
        <v>42.03</v>
      </c>
      <c r="K182" s="144">
        <f t="shared" si="69"/>
        <v>53.88</v>
      </c>
    </row>
    <row r="183" spans="2:11" ht="45">
      <c r="B183" s="24" t="s">
        <v>12023</v>
      </c>
      <c r="C183" s="111">
        <v>91871</v>
      </c>
      <c r="D183" s="243" t="s">
        <v>9</v>
      </c>
      <c r="E183" s="112" t="str">
        <f>IFERROR(VLOOKUP($C183,'SINAPI ABRIL 2019'!$1:$1048576,2,0),IFERROR(VLOOKUP($C183,'COMP. PROPRIA'!$B$11:$I$1015,4,0),""))</f>
        <v>ELETRODUTO RÍGIDO ROSCÁVEL, PVC, DN 25 MM (3/4"), PARA CIRCUITOS TERMINAIS, INSTALADO EM PAREDE - FORNECIMENTO E INSTALAÇÃO. AF_12/2015</v>
      </c>
      <c r="F183" s="115" t="str">
        <f>IFERROR(VLOOKUP($C183,'SINAPI ABRIL 2019'!$A:$D,3,0),IFERROR(VLOOKUP($C183,'COMP. PROPRIA'!$B$11:$I$1015,5,0),""))</f>
        <v>M</v>
      </c>
      <c r="G183" s="113">
        <v>2</v>
      </c>
      <c r="H183" s="114">
        <f>IFERROR(VLOOKUP($C183,'SINAPI ABRIL 2019'!$A:$D,4,0),IFERROR(VLOOKUP($C183,'COMP. PROPRIA'!$B$11:$I$1015,8,0),""))</f>
        <v>8.06</v>
      </c>
      <c r="I183" s="116">
        <f>TRUNC(H183*'4-BDI'!$E$29,2)</f>
        <v>10.33</v>
      </c>
      <c r="J183" s="57">
        <f t="shared" si="68"/>
        <v>16.12</v>
      </c>
      <c r="K183" s="144">
        <f t="shared" si="69"/>
        <v>20.66</v>
      </c>
    </row>
    <row r="184" spans="2:11" ht="45">
      <c r="B184" s="24" t="s">
        <v>12024</v>
      </c>
      <c r="C184" s="111">
        <v>95752</v>
      </c>
      <c r="D184" s="243" t="s">
        <v>9</v>
      </c>
      <c r="E184" s="112" t="str">
        <f>IFERROR(VLOOKUP($C184,'SINAPI ABRIL 2019'!$1:$1048576,2,0),IFERROR(VLOOKUP($C184,'COMP. PROPRIA'!$B$11:$I$1015,4,0),""))</f>
        <v>ELETRODUTO DE AÇO GALVANIZADO, CLASSE SEMI PESADO, DN 40 MM (1 1/2  ), APARENTE, INSTALADO EM PAREDE - FORNECIMENTO E INSTALAÇÃO. AF_11/2016_P</v>
      </c>
      <c r="F184" s="115" t="str">
        <f>IFERROR(VLOOKUP($C184,'SINAPI ABRIL 2019'!$A:$D,3,0),IFERROR(VLOOKUP($C184,'COMP. PROPRIA'!$B$11:$I$1015,5,0),""))</f>
        <v>M</v>
      </c>
      <c r="G184" s="113">
        <v>111.1</v>
      </c>
      <c r="H184" s="114">
        <f>IFERROR(VLOOKUP($C184,'SINAPI ABRIL 2019'!$A:$D,4,0),IFERROR(VLOOKUP($C184,'COMP. PROPRIA'!$B$11:$I$1015,8,0),""))</f>
        <v>40.090000000000003</v>
      </c>
      <c r="I184" s="116">
        <f>TRUNC(H184*'4-BDI'!$E$29,2)</f>
        <v>51.41</v>
      </c>
      <c r="J184" s="57">
        <f t="shared" si="68"/>
        <v>4453.99</v>
      </c>
      <c r="K184" s="144">
        <f t="shared" si="69"/>
        <v>5711.65</v>
      </c>
    </row>
    <row r="185" spans="2:11" ht="30">
      <c r="B185" s="24" t="s">
        <v>12025</v>
      </c>
      <c r="C185" s="111">
        <v>93009</v>
      </c>
      <c r="D185" s="243" t="s">
        <v>9</v>
      </c>
      <c r="E185" s="112" t="str">
        <f>IFERROR(VLOOKUP($C185,'SINAPI ABRIL 2019'!$1:$1048576,2,0),IFERROR(VLOOKUP($C185,'COMP. PROPRIA'!$B$11:$I$1015,4,0),""))</f>
        <v>ELETRODUTO RÍGIDO ROSCÁVEL, PVC, DN 60 MM (2") - FORNECIMENTO E INSTALAÇÃO. AF_12/2015</v>
      </c>
      <c r="F185" s="115" t="str">
        <f>IFERROR(VLOOKUP($C185,'SINAPI ABRIL 2019'!$A:$D,3,0),IFERROR(VLOOKUP($C185,'COMP. PROPRIA'!$B$11:$I$1015,5,0),""))</f>
        <v>M</v>
      </c>
      <c r="G185" s="113">
        <v>39.6</v>
      </c>
      <c r="H185" s="114">
        <f>IFERROR(VLOOKUP($C185,'SINAPI ABRIL 2019'!$A:$D,4,0),IFERROR(VLOOKUP($C185,'COMP. PROPRIA'!$B$11:$I$1015,8,0),""))</f>
        <v>14.01</v>
      </c>
      <c r="I185" s="116">
        <f>TRUNC(H185*'4-BDI'!$E$29,2)</f>
        <v>17.96</v>
      </c>
      <c r="J185" s="57">
        <f t="shared" si="68"/>
        <v>554.79</v>
      </c>
      <c r="K185" s="144">
        <f t="shared" si="69"/>
        <v>711.21</v>
      </c>
    </row>
    <row r="186" spans="2:11" ht="30">
      <c r="B186" s="24" t="s">
        <v>12026</v>
      </c>
      <c r="C186" s="111">
        <v>93012</v>
      </c>
      <c r="D186" s="243" t="s">
        <v>9</v>
      </c>
      <c r="E186" s="112" t="str">
        <f>IFERROR(VLOOKUP($C186,'SINAPI ABRIL 2019'!$1:$1048576,2,0),IFERROR(VLOOKUP($C186,'COMP. PROPRIA'!$B$11:$I$1015,4,0),""))</f>
        <v>ELETRODUTO RÍGIDO ROSCÁVEL, PVC, DN 110 MM (4") - FORNECIMENTO E INSTALAÇÃO. AF_12/2015</v>
      </c>
      <c r="F186" s="115" t="str">
        <f>IFERROR(VLOOKUP($C186,'SINAPI ABRIL 2019'!$A:$D,3,0),IFERROR(VLOOKUP($C186,'COMP. PROPRIA'!$B$11:$I$1015,5,0),""))</f>
        <v>M</v>
      </c>
      <c r="G186" s="113">
        <v>15</v>
      </c>
      <c r="H186" s="114">
        <f>IFERROR(VLOOKUP($C186,'SINAPI ABRIL 2019'!$A:$D,4,0),IFERROR(VLOOKUP($C186,'COMP. PROPRIA'!$B$11:$I$1015,8,0),""))</f>
        <v>35.130000000000003</v>
      </c>
      <c r="I186" s="116">
        <f>TRUNC(H186*'4-BDI'!$E$29,2)</f>
        <v>45.05</v>
      </c>
      <c r="J186" s="57">
        <f t="shared" si="68"/>
        <v>526.95000000000005</v>
      </c>
      <c r="K186" s="144">
        <f t="shared" si="69"/>
        <v>675.75</v>
      </c>
    </row>
    <row r="187" spans="2:11" ht="30">
      <c r="B187" s="24" t="s">
        <v>12027</v>
      </c>
      <c r="C187" s="111">
        <v>93011</v>
      </c>
      <c r="D187" s="243" t="s">
        <v>9</v>
      </c>
      <c r="E187" s="112" t="str">
        <f>IFERROR(VLOOKUP($C187,'SINAPI ABRIL 2019'!$1:$1048576,2,0),IFERROR(VLOOKUP($C187,'COMP. PROPRIA'!$B$11:$I$1015,4,0),""))</f>
        <v>ELETRODUTO RÍGIDO ROSCÁVEL, PVC, DN 85 MM (3") - FORNECIMENTO E INSTALAÇÃO. AF_12/2015</v>
      </c>
      <c r="F187" s="115" t="str">
        <f>IFERROR(VLOOKUP($C187,'SINAPI ABRIL 2019'!$A:$D,3,0),IFERROR(VLOOKUP($C187,'COMP. PROPRIA'!$B$11:$I$1015,5,0),""))</f>
        <v>M</v>
      </c>
      <c r="G187" s="113">
        <v>84.1</v>
      </c>
      <c r="H187" s="114">
        <f>IFERROR(VLOOKUP($C187,'SINAPI ABRIL 2019'!$A:$D,4,0),IFERROR(VLOOKUP($C187,'COMP. PROPRIA'!$B$11:$I$1015,8,0),""))</f>
        <v>23.48</v>
      </c>
      <c r="I187" s="116">
        <f>TRUNC(H187*'4-BDI'!$E$29,2)</f>
        <v>30.11</v>
      </c>
      <c r="J187" s="57">
        <f t="shared" si="68"/>
        <v>1974.66</v>
      </c>
      <c r="K187" s="144">
        <f t="shared" si="69"/>
        <v>2532.25</v>
      </c>
    </row>
    <row r="188" spans="2:11" ht="30">
      <c r="B188" s="24" t="s">
        <v>12888</v>
      </c>
      <c r="C188" s="111" t="str">
        <f>'COMP. PROPRIA'!B255</f>
        <v>CP-ELE-27</v>
      </c>
      <c r="D188" s="247" t="s">
        <v>1312</v>
      </c>
      <c r="E188" s="112" t="str">
        <f>IFERROR(VLOOKUP($C188,'SINAPI ABRIL 2019'!$1:$1048576,2,0),IFERROR(VLOOKUP($C188,'COMP. PROPRIA'!$B$11:$I$1015,4,0),""))</f>
        <v>ELETRODUTO FLEXIVEL CORRUGADO, PVC, DN 127 MM (5") - FORNECIMENTO E INSTALAÇÃO. AF_12/2015</v>
      </c>
      <c r="F188" s="115" t="str">
        <f>IFERROR(VLOOKUP($C188,'SINAPI ABRIL 2019'!$A:$D,3,0),IFERROR(VLOOKUP($C188,'COMP. PROPRIA'!$B$11:$I$1015,5,0),""))</f>
        <v>M</v>
      </c>
      <c r="G188" s="113">
        <v>36.54</v>
      </c>
      <c r="H188" s="114">
        <f>IFERROR(VLOOKUP($C188,'SINAPI ABRIL 2019'!$A:$D,4,0),IFERROR(VLOOKUP($C188,'COMP. PROPRIA'!$B$11:$I$1015,8,0),""))</f>
        <v>16.350000000000001</v>
      </c>
      <c r="I188" s="116">
        <f>TRUNC(H188*'4-BDI'!$E$29,2)</f>
        <v>20.96</v>
      </c>
      <c r="J188" s="57">
        <f t="shared" ref="J188" si="70">TRUNC(G188*H188,2)</f>
        <v>597.41999999999996</v>
      </c>
      <c r="K188" s="144">
        <f t="shared" ref="K188" si="71">TRUNC(G188*I188,2)</f>
        <v>765.87</v>
      </c>
    </row>
    <row r="189" spans="2:11" ht="15">
      <c r="B189" s="362" t="s">
        <v>11998</v>
      </c>
      <c r="C189" s="363"/>
      <c r="D189" s="363"/>
      <c r="E189" s="363"/>
      <c r="F189" s="363"/>
      <c r="G189" s="363"/>
      <c r="H189" s="364"/>
      <c r="I189" s="183"/>
      <c r="J189" s="58">
        <f>TRUNC(SUM(J180:J188),2)</f>
        <v>20270.72</v>
      </c>
      <c r="K189" s="145">
        <f>TRUNC(SUM(K180:K188),2)</f>
        <v>25985.43</v>
      </c>
    </row>
    <row r="190" spans="2:11" ht="15">
      <c r="B190" s="26" t="s">
        <v>6141</v>
      </c>
      <c r="C190" s="102"/>
      <c r="D190" s="102"/>
      <c r="E190" s="102" t="s">
        <v>12029</v>
      </c>
      <c r="F190" s="27"/>
      <c r="G190" s="28"/>
      <c r="H190" s="260"/>
      <c r="I190" s="29"/>
      <c r="J190" s="59"/>
      <c r="K190" s="146"/>
    </row>
    <row r="191" spans="2:11" ht="30">
      <c r="B191" s="24" t="s">
        <v>12028</v>
      </c>
      <c r="C191" s="111">
        <v>93044</v>
      </c>
      <c r="D191" s="243" t="s">
        <v>9</v>
      </c>
      <c r="E191" s="112" t="str">
        <f>IFERROR(VLOOKUP($C191,'SINAPI ABRIL 2019'!$1:$1048576,2,0),IFERROR(VLOOKUP($C191,'COMP. PROPRIA'!$B$11:$I$1015,4,0),""))</f>
        <v>LÂMPADA FLUORESCENTE COMPACTA 3U BRANCA 20 W, BASE E27 - FORNECIMENTO E INSTALAÇÃO</v>
      </c>
      <c r="F191" s="115" t="str">
        <f>IFERROR(VLOOKUP($C191,'SINAPI ABRIL 2019'!$A:$D,3,0),IFERROR(VLOOKUP($C191,'COMP. PROPRIA'!$B$11:$I$1015,5,0),""))</f>
        <v>UN</v>
      </c>
      <c r="G191" s="113">
        <v>453</v>
      </c>
      <c r="H191" s="114">
        <f>IFERROR(VLOOKUP($C191,'SINAPI ABRIL 2019'!$A:$D,4,0),IFERROR(VLOOKUP($C191,'COMP. PROPRIA'!$B$11:$I$1015,8,0),""))</f>
        <v>10.34</v>
      </c>
      <c r="I191" s="116">
        <f>TRUNC(H191*'4-BDI'!$E$29,2)</f>
        <v>13.26</v>
      </c>
      <c r="J191" s="57">
        <f t="shared" ref="J191" si="72">TRUNC(G191*H191,2)</f>
        <v>4684.0200000000004</v>
      </c>
      <c r="K191" s="144">
        <f t="shared" ref="K191" si="73">TRUNC(G191*I191,2)</f>
        <v>6006.78</v>
      </c>
    </row>
    <row r="192" spans="2:11" ht="15">
      <c r="B192" s="362" t="s">
        <v>11998</v>
      </c>
      <c r="C192" s="363"/>
      <c r="D192" s="363"/>
      <c r="E192" s="363"/>
      <c r="F192" s="363"/>
      <c r="G192" s="363"/>
      <c r="H192" s="364"/>
      <c r="I192" s="183"/>
      <c r="J192" s="58">
        <f>TRUNC(SUM(J191),2)</f>
        <v>4684.0200000000004</v>
      </c>
      <c r="K192" s="145">
        <f>TRUNC(SUM(K191),2)</f>
        <v>6006.78</v>
      </c>
    </row>
    <row r="193" spans="2:11" ht="15">
      <c r="B193" s="26" t="s">
        <v>6142</v>
      </c>
      <c r="C193" s="102"/>
      <c r="D193" s="102"/>
      <c r="E193" s="102" t="s">
        <v>12030</v>
      </c>
      <c r="F193" s="27"/>
      <c r="G193" s="28"/>
      <c r="H193" s="260"/>
      <c r="I193" s="29"/>
      <c r="J193" s="59"/>
      <c r="K193" s="146"/>
    </row>
    <row r="194" spans="2:11" ht="15">
      <c r="B194" s="24" t="s">
        <v>12031</v>
      </c>
      <c r="C194" s="111">
        <v>83446</v>
      </c>
      <c r="D194" s="243" t="s">
        <v>9</v>
      </c>
      <c r="E194" s="112" t="str">
        <f>IFERROR(VLOOKUP($C194,'SINAPI ABRIL 2019'!$1:$1048576,2,0),IFERROR(VLOOKUP($C194,'COMP. PROPRIA'!$B$11:$I$1015,4,0),""))</f>
        <v>CAIXA DE PASSAGEM 30X30X40 COM TAMPA E DRENO BRITA</v>
      </c>
      <c r="F194" s="115" t="str">
        <f>IFERROR(VLOOKUP($C194,'SINAPI ABRIL 2019'!$A:$D,3,0),IFERROR(VLOOKUP($C194,'COMP. PROPRIA'!$B$11:$I$1015,5,0),""))</f>
        <v>UN</v>
      </c>
      <c r="G194" s="113">
        <v>4</v>
      </c>
      <c r="H194" s="114">
        <f>IFERROR(VLOOKUP($C194,'SINAPI ABRIL 2019'!$A:$D,4,0),IFERROR(VLOOKUP($C194,'COMP. PROPRIA'!$B$11:$I$1015,8,0),""))</f>
        <v>148.46</v>
      </c>
      <c r="I194" s="116">
        <f>TRUNC(H194*'4-BDI'!$E$29,2)</f>
        <v>190.38</v>
      </c>
      <c r="J194" s="57">
        <f t="shared" ref="J194" si="74">TRUNC(G194*H194,2)</f>
        <v>593.84</v>
      </c>
      <c r="K194" s="144">
        <f t="shared" ref="K194" si="75">TRUNC(G194*I194,2)</f>
        <v>761.52</v>
      </c>
    </row>
    <row r="195" spans="2:11" ht="30">
      <c r="B195" s="24" t="s">
        <v>12333</v>
      </c>
      <c r="C195" s="243" t="s">
        <v>5575</v>
      </c>
      <c r="D195" s="243" t="s">
        <v>9</v>
      </c>
      <c r="E195" s="112" t="str">
        <f>IFERROR(VLOOKUP($C195,'SINAPI ABRIL 2019'!$1:$1048576,2,0),IFERROR(VLOOKUP($C195,'COMP. PROPRIA'!$B$11:$I$1015,4,0),""))</f>
        <v>CAIXA DE INSPEÇÃO EM CONCRETO PRÉ-MOLDADO DN 60CM COM TAMPA H= 60CM - FORNECIMENTO E INSTALACAO</v>
      </c>
      <c r="F195" s="115" t="str">
        <f>IFERROR(VLOOKUP($C195,'SINAPI ABRIL 2019'!$A:$D,3,0),IFERROR(VLOOKUP($C195,'COMP. PROPRIA'!$B$11:$I$1015,5,0),""))</f>
        <v>UN</v>
      </c>
      <c r="G195" s="113">
        <v>1</v>
      </c>
      <c r="H195" s="114">
        <f>IFERROR(VLOOKUP($C195,'SINAPI ABRIL 2019'!$A:$D,4,0),IFERROR(VLOOKUP($C195,'COMP. PROPRIA'!$B$11:$I$1015,8,0),""))</f>
        <v>212.7</v>
      </c>
      <c r="I195" s="116">
        <f>TRUNC(H195*'4-BDI'!$E$29,2)</f>
        <v>272.76</v>
      </c>
      <c r="J195" s="57">
        <f t="shared" ref="J195:J197" si="76">TRUNC(G195*H195,2)</f>
        <v>212.7</v>
      </c>
      <c r="K195" s="144">
        <f t="shared" ref="K195:K197" si="77">TRUNC(G195*I195,2)</f>
        <v>272.76</v>
      </c>
    </row>
    <row r="196" spans="2:11" ht="30">
      <c r="B196" s="24" t="s">
        <v>12334</v>
      </c>
      <c r="C196" s="111">
        <v>96986</v>
      </c>
      <c r="D196" s="243" t="s">
        <v>9</v>
      </c>
      <c r="E196" s="112" t="str">
        <f>IFERROR(VLOOKUP($C196,'SINAPI ABRIL 2019'!$1:$1048576,2,0),IFERROR(VLOOKUP($C196,'COMP. PROPRIA'!$B$11:$I$1015,4,0),""))</f>
        <v>HASTE DE ATERRAMENTO 3/4  PARA SPDA - FORNECIMENTO E INSTALAÇÃO. AF_12/2017</v>
      </c>
      <c r="F196" s="115" t="str">
        <f>IFERROR(VLOOKUP($C196,'SINAPI ABRIL 2019'!$A:$D,3,0),IFERROR(VLOOKUP($C196,'COMP. PROPRIA'!$B$11:$I$1015,5,0),""))</f>
        <v>UN</v>
      </c>
      <c r="G196" s="113">
        <v>1</v>
      </c>
      <c r="H196" s="114">
        <f>IFERROR(VLOOKUP($C196,'SINAPI ABRIL 2019'!$A:$D,4,0),IFERROR(VLOOKUP($C196,'COMP. PROPRIA'!$B$11:$I$1015,8,0),""))</f>
        <v>63.26</v>
      </c>
      <c r="I196" s="116">
        <f>TRUNC(H196*'4-BDI'!$E$29,2)</f>
        <v>81.12</v>
      </c>
      <c r="J196" s="57">
        <f t="shared" si="76"/>
        <v>63.26</v>
      </c>
      <c r="K196" s="144">
        <f t="shared" si="77"/>
        <v>81.12</v>
      </c>
    </row>
    <row r="197" spans="2:11" ht="30">
      <c r="B197" s="24" t="s">
        <v>12335</v>
      </c>
      <c r="C197" s="243" t="s">
        <v>5237</v>
      </c>
      <c r="D197" s="243" t="s">
        <v>9</v>
      </c>
      <c r="E197" s="112" t="str">
        <f>IFERROR(VLOOKUP($C197,'SINAPI ABRIL 2019'!$1:$1048576,2,0),IFERROR(VLOOKUP($C197,'COMP. PROPRIA'!$B$11:$I$1015,4,0),""))</f>
        <v>ISOLADOR DE PINO TP HI-POT CILINDRICO CLASSE 15KV. FORNECIMENTO E INSTALACAO.</v>
      </c>
      <c r="F197" s="115" t="str">
        <f>IFERROR(VLOOKUP($C197,'SINAPI ABRIL 2019'!$A:$D,3,0),IFERROR(VLOOKUP($C197,'COMP. PROPRIA'!$B$11:$I$1015,5,0),""))</f>
        <v>UN</v>
      </c>
      <c r="G197" s="113">
        <v>1</v>
      </c>
      <c r="H197" s="114">
        <f>IFERROR(VLOOKUP($C197,'SINAPI ABRIL 2019'!$A:$D,4,0),IFERROR(VLOOKUP($C197,'COMP. PROPRIA'!$B$11:$I$1015,8,0),""))</f>
        <v>25.98</v>
      </c>
      <c r="I197" s="116">
        <f>TRUNC(H197*'4-BDI'!$E$29,2)</f>
        <v>33.31</v>
      </c>
      <c r="J197" s="57">
        <f t="shared" si="76"/>
        <v>25.98</v>
      </c>
      <c r="K197" s="144">
        <f t="shared" si="77"/>
        <v>33.31</v>
      </c>
    </row>
    <row r="198" spans="2:11" ht="15">
      <c r="B198" s="362" t="s">
        <v>11998</v>
      </c>
      <c r="C198" s="363"/>
      <c r="D198" s="363"/>
      <c r="E198" s="363"/>
      <c r="F198" s="363"/>
      <c r="G198" s="363"/>
      <c r="H198" s="364"/>
      <c r="I198" s="183"/>
      <c r="J198" s="58">
        <f>TRUNC(SUM(J194:J197),2)</f>
        <v>895.78</v>
      </c>
      <c r="K198" s="145">
        <f>TRUNC(SUM(K194:K197),2)</f>
        <v>1148.71</v>
      </c>
    </row>
    <row r="199" spans="2:11" ht="15">
      <c r="B199" s="26" t="s">
        <v>12032</v>
      </c>
      <c r="C199" s="102"/>
      <c r="D199" s="102"/>
      <c r="E199" s="102" t="s">
        <v>12033</v>
      </c>
      <c r="F199" s="27"/>
      <c r="G199" s="28"/>
      <c r="H199" s="260"/>
      <c r="I199" s="29"/>
      <c r="J199" s="59"/>
      <c r="K199" s="146"/>
    </row>
    <row r="200" spans="2:11" ht="45">
      <c r="B200" s="24" t="s">
        <v>12034</v>
      </c>
      <c r="C200" s="243" t="s">
        <v>5532</v>
      </c>
      <c r="D200" s="243" t="s">
        <v>9</v>
      </c>
      <c r="E200" s="112" t="str">
        <f>IFERROR(VLOOKUP($C200,'SINAPI ABRIL 2019'!$1:$1048576,2,0),IFERROR(VLOOKUP($C200,'COMP. PROPRIA'!$B$11:$I$1015,4,0),""))</f>
        <v>QUADRO DE DISTRIBUICAO DE ENERGIA DE EMBUTIR, EM CHAPA METALICA, PARA 24 DISJUNTORES TERMOMAGNETICOS MONOPOLARES, COM BARRAMENTO TRIFASICO E NEUTRO, FORNECIMENTO E INSTALACAO</v>
      </c>
      <c r="F200" s="115" t="str">
        <f>IFERROR(VLOOKUP($C200,'SINAPI ABRIL 2019'!$A:$D,3,0),IFERROR(VLOOKUP($C200,'COMP. PROPRIA'!$B$11:$I$1015,5,0),""))</f>
        <v>UN</v>
      </c>
      <c r="G200" s="113">
        <v>2</v>
      </c>
      <c r="H200" s="114">
        <f>IFERROR(VLOOKUP($C200,'SINAPI ABRIL 2019'!$A:$D,4,0),IFERROR(VLOOKUP($C200,'COMP. PROPRIA'!$B$11:$I$1015,8,0),""))</f>
        <v>409.97</v>
      </c>
      <c r="I200" s="116">
        <f>TRUNC(H200*'4-BDI'!$E$29,2)</f>
        <v>525.74</v>
      </c>
      <c r="J200" s="57">
        <f t="shared" ref="J200:J201" si="78">TRUNC(G200*H200,2)</f>
        <v>819.94</v>
      </c>
      <c r="K200" s="144">
        <f t="shared" ref="K200:K201" si="79">TRUNC(G200*I200,2)</f>
        <v>1051.48</v>
      </c>
    </row>
    <row r="201" spans="2:11" ht="45">
      <c r="B201" s="24" t="s">
        <v>12035</v>
      </c>
      <c r="C201" s="243" t="s">
        <v>5535</v>
      </c>
      <c r="D201" s="243" t="s">
        <v>9</v>
      </c>
      <c r="E201" s="112" t="str">
        <f>IFERROR(VLOOKUP($C201,'SINAPI ABRIL 2019'!$1:$1048576,2,0),IFERROR(VLOOKUP($C201,'COMP. PROPRIA'!$B$11:$I$1015,4,0),""))</f>
        <v>QUADRO DE DISTRIBUICAO DE ENERGIA DE EMBUTIR, EM CHAPA METALICA, PARA 50 DISJUNTORES TERMOMAGNETICOS MONOPOLARES, COM BARRAMENTO TRIFASICO E NEUTRO, FORNECIMENTO E INSTALACAO</v>
      </c>
      <c r="F201" s="115" t="str">
        <f>IFERROR(VLOOKUP($C201,'SINAPI ABRIL 2019'!$A:$D,3,0),IFERROR(VLOOKUP($C201,'COMP. PROPRIA'!$B$11:$I$1015,5,0),""))</f>
        <v>UN</v>
      </c>
      <c r="G201" s="113">
        <v>5</v>
      </c>
      <c r="H201" s="114">
        <f>IFERROR(VLOOKUP($C201,'SINAPI ABRIL 2019'!$A:$D,4,0),IFERROR(VLOOKUP($C201,'COMP. PROPRIA'!$B$11:$I$1015,8,0),""))</f>
        <v>981.9</v>
      </c>
      <c r="I201" s="116">
        <f>TRUNC(H201*'4-BDI'!$E$29,2)</f>
        <v>1259.18</v>
      </c>
      <c r="J201" s="57">
        <f t="shared" si="78"/>
        <v>4909.5</v>
      </c>
      <c r="K201" s="144">
        <f t="shared" si="79"/>
        <v>6295.9</v>
      </c>
    </row>
    <row r="202" spans="2:11" ht="15">
      <c r="B202" s="362" t="s">
        <v>11998</v>
      </c>
      <c r="C202" s="363"/>
      <c r="D202" s="363"/>
      <c r="E202" s="363"/>
      <c r="F202" s="363"/>
      <c r="G202" s="363"/>
      <c r="H202" s="364"/>
      <c r="I202" s="183"/>
      <c r="J202" s="58">
        <f>TRUNC(SUM(J200:J201),2)</f>
        <v>5729.44</v>
      </c>
      <c r="K202" s="145">
        <f>TRUNC(SUM(K200:K201),2)</f>
        <v>7347.38</v>
      </c>
    </row>
    <row r="203" spans="2:11" ht="15">
      <c r="B203" s="26" t="s">
        <v>12036</v>
      </c>
      <c r="C203" s="102"/>
      <c r="D203" s="102"/>
      <c r="E203" s="102" t="s">
        <v>12038</v>
      </c>
      <c r="F203" s="27"/>
      <c r="G203" s="28"/>
      <c r="H203" s="260"/>
      <c r="I203" s="29"/>
      <c r="J203" s="59"/>
      <c r="K203" s="146"/>
    </row>
    <row r="204" spans="2:11" ht="15">
      <c r="B204" s="24" t="s">
        <v>12037</v>
      </c>
      <c r="C204" s="250" t="s">
        <v>6111</v>
      </c>
      <c r="D204" s="243" t="s">
        <v>1312</v>
      </c>
      <c r="E204" s="112" t="str">
        <f>IFERROR(VLOOKUP($C204,'SINAPI ABRIL 2019'!$1:$1048576,2,0),IFERROR(VLOOKUP($C204,'COMP. PROPRIA'!$B$11:$I$1015,4,0),""))</f>
        <v>ANEL DE AMARRAÇÃO</v>
      </c>
      <c r="F204" s="115" t="str">
        <f>IFERROR(VLOOKUP($C204,'SINAPI ABRIL 2019'!$A:$D,3,0),IFERROR(VLOOKUP($C204,'COMP. PROPRIA'!$B$11:$I$1015,5,0),""))</f>
        <v>UN</v>
      </c>
      <c r="G204" s="113">
        <v>6</v>
      </c>
      <c r="H204" s="114">
        <f>IFERROR(VLOOKUP($C204,'SINAPI ABRIL 2019'!$A:$D,4,0),IFERROR(VLOOKUP($C204,'COMP. PROPRIA'!$B$11:$I$1015,8,0),""))</f>
        <v>9.59</v>
      </c>
      <c r="I204" s="116">
        <f>TRUNC(H204*'4-BDI'!$E$29,2)</f>
        <v>12.29</v>
      </c>
      <c r="J204" s="57">
        <f t="shared" ref="J204" si="80">TRUNC(G204*H204,2)</f>
        <v>57.54</v>
      </c>
      <c r="K204" s="144">
        <f t="shared" ref="K204" si="81">TRUNC(G204*I204,2)</f>
        <v>73.739999999999995</v>
      </c>
    </row>
    <row r="205" spans="2:11" ht="15">
      <c r="B205" s="24" t="s">
        <v>12039</v>
      </c>
      <c r="C205" s="250" t="s">
        <v>6112</v>
      </c>
      <c r="D205" s="243" t="s">
        <v>1312</v>
      </c>
      <c r="E205" s="112" t="str">
        <f>IFERROR(VLOOKUP($C205,'SINAPI ABRIL 2019'!$1:$1048576,2,0),IFERROR(VLOOKUP($C205,'COMP. PROPRIA'!$B$11:$I$1015,4,0),""))</f>
        <v>ARAME DE AÇO GALVANIZADO 14BWG</v>
      </c>
      <c r="F205" s="115" t="str">
        <f>IFERROR(VLOOKUP($C205,'SINAPI ABRIL 2019'!$A:$D,3,0),IFERROR(VLOOKUP($C205,'COMP. PROPRIA'!$B$11:$I$1015,5,0),""))</f>
        <v>KG</v>
      </c>
      <c r="G205" s="113">
        <v>10</v>
      </c>
      <c r="H205" s="114">
        <f>IFERROR(VLOOKUP($C205,'SINAPI ABRIL 2019'!$A:$D,4,0),IFERROR(VLOOKUP($C205,'COMP. PROPRIA'!$B$11:$I$1015,8,0),""))</f>
        <v>47.27</v>
      </c>
      <c r="I205" s="116">
        <f>TRUNC(H205*'4-BDI'!$E$29,2)</f>
        <v>60.61</v>
      </c>
      <c r="J205" s="57">
        <f t="shared" ref="J205:J268" si="82">TRUNC(G205*H205,2)</f>
        <v>472.7</v>
      </c>
      <c r="K205" s="144">
        <f t="shared" ref="K205:K268" si="83">TRUNC(G205*I205,2)</f>
        <v>606.1</v>
      </c>
    </row>
    <row r="206" spans="2:11" ht="15">
      <c r="B206" s="24" t="s">
        <v>12040</v>
      </c>
      <c r="C206" s="250" t="s">
        <v>6113</v>
      </c>
      <c r="D206" s="243" t="s">
        <v>1312</v>
      </c>
      <c r="E206" s="112" t="str">
        <f>IFERROR(VLOOKUP($C206,'SINAPI ABRIL 2019'!$1:$1048576,2,0),IFERROR(VLOOKUP($C206,'COMP. PROPRIA'!$B$11:$I$1015,4,0),""))</f>
        <v>ARMÁRIO DE MEDIÇÃO DIRETA 800A E PROTEÇÃO A ENERGISA-NDU 001</v>
      </c>
      <c r="F206" s="115" t="str">
        <f>IFERROR(VLOOKUP($C206,'SINAPI ABRIL 2019'!$A:$D,3,0),IFERROR(VLOOKUP($C206,'COMP. PROPRIA'!$B$11:$I$1015,5,0),""))</f>
        <v>UN</v>
      </c>
      <c r="G206" s="113">
        <v>1</v>
      </c>
      <c r="H206" s="114">
        <f>IFERROR(VLOOKUP($C206,'SINAPI ABRIL 2019'!$A:$D,4,0),IFERROR(VLOOKUP($C206,'COMP. PROPRIA'!$B$11:$I$1015,8,0),""))</f>
        <v>3251.43</v>
      </c>
      <c r="I206" s="116">
        <f>TRUNC(H206*'4-BDI'!$E$29,2)</f>
        <v>4169.63</v>
      </c>
      <c r="J206" s="57">
        <f t="shared" si="82"/>
        <v>3251.43</v>
      </c>
      <c r="K206" s="144">
        <f t="shared" si="83"/>
        <v>4169.63</v>
      </c>
    </row>
    <row r="207" spans="2:11" ht="15">
      <c r="B207" s="24" t="s">
        <v>12041</v>
      </c>
      <c r="C207" s="250" t="s">
        <v>6114</v>
      </c>
      <c r="D207" s="243" t="s">
        <v>1312</v>
      </c>
      <c r="E207" s="112" t="str">
        <f>IFERROR(VLOOKUP($C207,'SINAPI ABRIL 2019'!$1:$1048576,2,0),IFERROR(VLOOKUP($C207,'COMP. PROPRIA'!$B$11:$I$1015,4,0),""))</f>
        <v>ARRUELA ESPAÇADORA 40X80MM.</v>
      </c>
      <c r="F207" s="115" t="str">
        <f>IFERROR(VLOOKUP($C207,'SINAPI ABRIL 2019'!$A:$D,3,0),IFERROR(VLOOKUP($C207,'COMP. PROPRIA'!$B$11:$I$1015,5,0),""))</f>
        <v>UN</v>
      </c>
      <c r="G207" s="113">
        <v>10</v>
      </c>
      <c r="H207" s="114">
        <f>IFERROR(VLOOKUP($C207,'SINAPI ABRIL 2019'!$A:$D,4,0),IFERROR(VLOOKUP($C207,'COMP. PROPRIA'!$B$11:$I$1015,8,0),""))</f>
        <v>27.47</v>
      </c>
      <c r="I207" s="116">
        <f>TRUNC(H207*'4-BDI'!$E$29,2)</f>
        <v>35.22</v>
      </c>
      <c r="J207" s="57">
        <f t="shared" si="82"/>
        <v>274.7</v>
      </c>
      <c r="K207" s="144">
        <f t="shared" si="83"/>
        <v>352.2</v>
      </c>
    </row>
    <row r="208" spans="2:11" ht="15">
      <c r="B208" s="24" t="s">
        <v>12042</v>
      </c>
      <c r="C208" s="250" t="s">
        <v>6115</v>
      </c>
      <c r="D208" s="243" t="s">
        <v>1312</v>
      </c>
      <c r="E208" s="112" t="str">
        <f>IFERROR(VLOOKUP($C208,'SINAPI ABRIL 2019'!$1:$1048576,2,0),IFERROR(VLOOKUP($C208,'COMP. PROPRIA'!$B$11:$I$1015,4,0),""))</f>
        <v>ARRUELA QUADRADA</v>
      </c>
      <c r="F208" s="115" t="str">
        <f>IFERROR(VLOOKUP($C208,'SINAPI ABRIL 2019'!$A:$D,3,0),IFERROR(VLOOKUP($C208,'COMP. PROPRIA'!$B$11:$I$1015,5,0),""))</f>
        <v>UN</v>
      </c>
      <c r="G208" s="113">
        <v>17</v>
      </c>
      <c r="H208" s="114">
        <f>IFERROR(VLOOKUP($C208,'SINAPI ABRIL 2019'!$A:$D,4,0),IFERROR(VLOOKUP($C208,'COMP. PROPRIA'!$B$11:$I$1015,8,0),""))</f>
        <v>1.01</v>
      </c>
      <c r="I208" s="116">
        <f>TRUNC(H208*'4-BDI'!$E$29,2)</f>
        <v>1.29</v>
      </c>
      <c r="J208" s="57">
        <f t="shared" si="82"/>
        <v>17.170000000000002</v>
      </c>
      <c r="K208" s="144">
        <f t="shared" si="83"/>
        <v>21.93</v>
      </c>
    </row>
    <row r="209" spans="2:11" ht="15">
      <c r="B209" s="24" t="s">
        <v>12043</v>
      </c>
      <c r="C209" s="250" t="s">
        <v>6116</v>
      </c>
      <c r="D209" s="243" t="s">
        <v>1312</v>
      </c>
      <c r="E209" s="112" t="str">
        <f>IFERROR(VLOOKUP($C209,'SINAPI ABRIL 2019'!$1:$1048576,2,0),IFERROR(VLOOKUP($C209,'COMP. PROPRIA'!$B$11:$I$1015,4,0),""))</f>
        <v>BASE CONCRETRADA</v>
      </c>
      <c r="F209" s="115" t="str">
        <f>IFERROR(VLOOKUP($C209,'SINAPI ABRIL 2019'!$A:$D,3,0),IFERROR(VLOOKUP($C209,'COMP. PROPRIA'!$B$11:$I$1015,5,0),""))</f>
        <v>UN</v>
      </c>
      <c r="G209" s="113">
        <v>2</v>
      </c>
      <c r="H209" s="114">
        <f>IFERROR(VLOOKUP($C209,'SINAPI ABRIL 2019'!$A:$D,4,0),IFERROR(VLOOKUP($C209,'COMP. PROPRIA'!$B$11:$I$1015,8,0),""))</f>
        <v>267.54000000000002</v>
      </c>
      <c r="I209" s="116">
        <f>TRUNC(H209*'4-BDI'!$E$29,2)</f>
        <v>343.09</v>
      </c>
      <c r="J209" s="57">
        <f t="shared" si="82"/>
        <v>535.08000000000004</v>
      </c>
      <c r="K209" s="144">
        <f t="shared" si="83"/>
        <v>686.18</v>
      </c>
    </row>
    <row r="210" spans="2:11" ht="15">
      <c r="B210" s="24" t="s">
        <v>12044</v>
      </c>
      <c r="C210" s="250" t="s">
        <v>6117</v>
      </c>
      <c r="D210" s="243" t="s">
        <v>1312</v>
      </c>
      <c r="E210" s="112" t="str">
        <f>IFERROR(VLOOKUP($C210,'SINAPI ABRIL 2019'!$1:$1048576,2,0),IFERROR(VLOOKUP($C210,'COMP. PROPRIA'!$B$11:$I$1015,4,0),""))</f>
        <v>BUCHA DE ALUMINIO 4"</v>
      </c>
      <c r="F210" s="115" t="str">
        <f>IFERROR(VLOOKUP($C210,'SINAPI ABRIL 2019'!$A:$D,3,0),IFERROR(VLOOKUP($C210,'COMP. PROPRIA'!$B$11:$I$1015,5,0),""))</f>
        <v>UN</v>
      </c>
      <c r="G210" s="113">
        <v>2</v>
      </c>
      <c r="H210" s="114">
        <f>IFERROR(VLOOKUP($C210,'SINAPI ABRIL 2019'!$A:$D,4,0),IFERROR(VLOOKUP($C210,'COMP. PROPRIA'!$B$11:$I$1015,8,0),""))</f>
        <v>7.88</v>
      </c>
      <c r="I210" s="116">
        <f>TRUNC(H210*'4-BDI'!$E$29,2)</f>
        <v>10.1</v>
      </c>
      <c r="J210" s="57">
        <f t="shared" si="82"/>
        <v>15.76</v>
      </c>
      <c r="K210" s="144">
        <f t="shared" si="83"/>
        <v>20.2</v>
      </c>
    </row>
    <row r="211" spans="2:11" ht="30">
      <c r="B211" s="24" t="s">
        <v>12045</v>
      </c>
      <c r="C211" s="250" t="s">
        <v>6118</v>
      </c>
      <c r="D211" s="243" t="s">
        <v>1312</v>
      </c>
      <c r="E211" s="112" t="str">
        <f>IFERROR(VLOOKUP($C211,'SINAPI ABRIL 2019'!$1:$1048576,2,0),IFERROR(VLOOKUP($C211,'COMP. PROPRIA'!$B$11:$I$1015,4,0),""))</f>
        <v>CABEÇOTE PARA ENTRADA DE LINHA DE ALIMENTAÇÃO PARA ELETRODUTO DE 4" COM ACABAMENTO ANTI CORROSIVO</v>
      </c>
      <c r="F211" s="115" t="str">
        <f>IFERROR(VLOOKUP($C211,'SINAPI ABRIL 2019'!$A:$D,3,0),IFERROR(VLOOKUP($C211,'COMP. PROPRIA'!$B$11:$I$1015,5,0),""))</f>
        <v>UN</v>
      </c>
      <c r="G211" s="113">
        <v>2</v>
      </c>
      <c r="H211" s="114">
        <f>IFERROR(VLOOKUP($C211,'SINAPI ABRIL 2019'!$A:$D,4,0),IFERROR(VLOOKUP($C211,'COMP. PROPRIA'!$B$11:$I$1015,8,0),""))</f>
        <v>40.74</v>
      </c>
      <c r="I211" s="116">
        <f>TRUNC(H211*'4-BDI'!$E$29,2)</f>
        <v>52.24</v>
      </c>
      <c r="J211" s="57">
        <f t="shared" si="82"/>
        <v>81.48</v>
      </c>
      <c r="K211" s="144">
        <f t="shared" si="83"/>
        <v>104.48</v>
      </c>
    </row>
    <row r="212" spans="2:11" ht="15">
      <c r="B212" s="24" t="s">
        <v>12046</v>
      </c>
      <c r="C212" s="250" t="s">
        <v>6119</v>
      </c>
      <c r="D212" s="243" t="s">
        <v>1312</v>
      </c>
      <c r="E212" s="112" t="str">
        <f>IFERROR(VLOOKUP($C212,'SINAPI ABRIL 2019'!$1:$1048576,2,0),IFERROR(VLOOKUP($C212,'COMP. PROPRIA'!$B$11:$I$1015,4,0),""))</f>
        <v>CABO DE ALUMINIO PROTEGIDO 35MM²- 15KV- XLPE</v>
      </c>
      <c r="F212" s="115" t="str">
        <f>IFERROR(VLOOKUP($C212,'SINAPI ABRIL 2019'!$A:$D,3,0),IFERROR(VLOOKUP($C212,'COMP. PROPRIA'!$B$11:$I$1015,5,0),""))</f>
        <v>M</v>
      </c>
      <c r="G212" s="113">
        <v>45</v>
      </c>
      <c r="H212" s="114">
        <f>IFERROR(VLOOKUP($C212,'SINAPI ABRIL 2019'!$A:$D,4,0),IFERROR(VLOOKUP($C212,'COMP. PROPRIA'!$B$11:$I$1015,8,0),""))</f>
        <v>12.5</v>
      </c>
      <c r="I212" s="116">
        <f>TRUNC(H212*'4-BDI'!$E$29,2)</f>
        <v>16.03</v>
      </c>
      <c r="J212" s="57">
        <f t="shared" si="82"/>
        <v>562.5</v>
      </c>
      <c r="K212" s="144">
        <f t="shared" si="83"/>
        <v>721.35</v>
      </c>
    </row>
    <row r="213" spans="2:11" ht="15">
      <c r="B213" s="24" t="s">
        <v>12047</v>
      </c>
      <c r="C213" s="250" t="s">
        <v>5864</v>
      </c>
      <c r="D213" s="243" t="s">
        <v>1312</v>
      </c>
      <c r="E213" s="112" t="str">
        <f>IFERROR(VLOOKUP($C213,'SINAPI ABRIL 2019'!$1:$1048576,2,0),IFERROR(VLOOKUP($C213,'COMP. PROPRIA'!$B$11:$I$1015,4,0),""))</f>
        <v>CABO DE AÇO GALVANIZADO 6,4MM</v>
      </c>
      <c r="F213" s="115" t="str">
        <f>IFERROR(VLOOKUP($C213,'SINAPI ABRIL 2019'!$A:$D,3,0),IFERROR(VLOOKUP($C213,'COMP. PROPRIA'!$B$11:$I$1015,5,0),""))</f>
        <v>M</v>
      </c>
      <c r="G213" s="113">
        <v>23</v>
      </c>
      <c r="H213" s="114">
        <f>IFERROR(VLOOKUP($C213,'SINAPI ABRIL 2019'!$A:$D,4,0),IFERROR(VLOOKUP($C213,'COMP. PROPRIA'!$B$11:$I$1015,8,0),""))</f>
        <v>5.81</v>
      </c>
      <c r="I213" s="116">
        <f>TRUNC(H213*'4-BDI'!$E$29,2)</f>
        <v>7.45</v>
      </c>
      <c r="J213" s="57">
        <f t="shared" si="82"/>
        <v>133.63</v>
      </c>
      <c r="K213" s="144">
        <f t="shared" si="83"/>
        <v>171.35</v>
      </c>
    </row>
    <row r="214" spans="2:11" ht="15">
      <c r="B214" s="24" t="s">
        <v>12048</v>
      </c>
      <c r="C214" s="250" t="s">
        <v>5865</v>
      </c>
      <c r="D214" s="243" t="s">
        <v>1312</v>
      </c>
      <c r="E214" s="112" t="str">
        <f>IFERROR(VLOOKUP($C214,'SINAPI ABRIL 2019'!$1:$1048576,2,0),IFERROR(VLOOKUP($C214,'COMP. PROPRIA'!$B$11:$I$1015,4,0),""))</f>
        <v>CABO DE COBRE XLPE 15KV- 16MM²</v>
      </c>
      <c r="F214" s="115" t="str">
        <f>IFERROR(VLOOKUP($C214,'SINAPI ABRIL 2019'!$A:$D,3,0),IFERROR(VLOOKUP($C214,'COMP. PROPRIA'!$B$11:$I$1015,5,0),""))</f>
        <v>M</v>
      </c>
      <c r="G214" s="113">
        <v>23</v>
      </c>
      <c r="H214" s="114">
        <f>IFERROR(VLOOKUP($C214,'SINAPI ABRIL 2019'!$A:$D,4,0),IFERROR(VLOOKUP($C214,'COMP. PROPRIA'!$B$11:$I$1015,8,0),""))</f>
        <v>19.170000000000002</v>
      </c>
      <c r="I214" s="116">
        <f>TRUNC(H214*'4-BDI'!$E$29,2)</f>
        <v>24.58</v>
      </c>
      <c r="J214" s="57">
        <f t="shared" si="82"/>
        <v>440.91</v>
      </c>
      <c r="K214" s="144">
        <f t="shared" si="83"/>
        <v>565.34</v>
      </c>
    </row>
    <row r="215" spans="2:11" ht="15">
      <c r="B215" s="24" t="s">
        <v>12049</v>
      </c>
      <c r="C215" s="250" t="s">
        <v>5866</v>
      </c>
      <c r="D215" s="243" t="s">
        <v>1312</v>
      </c>
      <c r="E215" s="112" t="str">
        <f>IFERROR(VLOOKUP($C215,'SINAPI ABRIL 2019'!$1:$1048576,2,0),IFERROR(VLOOKUP($C215,'COMP. PROPRIA'!$B$11:$I$1015,4,0),""))</f>
        <v>CAIXA DE ATERRAMENTO 50X50CM</v>
      </c>
      <c r="F215" s="115" t="str">
        <f>IFERROR(VLOOKUP($C215,'SINAPI ABRIL 2019'!$A:$D,3,0),IFERROR(VLOOKUP($C215,'COMP. PROPRIA'!$B$11:$I$1015,5,0),""))</f>
        <v>UN</v>
      </c>
      <c r="G215" s="113">
        <v>6</v>
      </c>
      <c r="H215" s="114">
        <f>IFERROR(VLOOKUP($C215,'SINAPI ABRIL 2019'!$A:$D,4,0),IFERROR(VLOOKUP($C215,'COMP. PROPRIA'!$B$11:$I$1015,8,0),""))</f>
        <v>240.19</v>
      </c>
      <c r="I215" s="116">
        <f>TRUNC(H215*'4-BDI'!$E$29,2)</f>
        <v>308.01</v>
      </c>
      <c r="J215" s="57">
        <f t="shared" si="82"/>
        <v>1441.14</v>
      </c>
      <c r="K215" s="144">
        <f t="shared" si="83"/>
        <v>1848.06</v>
      </c>
    </row>
    <row r="216" spans="2:11" ht="15">
      <c r="B216" s="24" t="s">
        <v>12050</v>
      </c>
      <c r="C216" s="250" t="s">
        <v>5867</v>
      </c>
      <c r="D216" s="243" t="s">
        <v>1312</v>
      </c>
      <c r="E216" s="112" t="str">
        <f>IFERROR(VLOOKUP($C216,'SINAPI ABRIL 2019'!$1:$1048576,2,0),IFERROR(VLOOKUP($C216,'COMP. PROPRIA'!$B$11:$I$1015,4,0),""))</f>
        <v>CAPA PROTETORA PARA CONECTOR CUNHA</v>
      </c>
      <c r="F216" s="115" t="str">
        <f>IFERROR(VLOOKUP($C216,'SINAPI ABRIL 2019'!$A:$D,3,0),IFERROR(VLOOKUP($C216,'COMP. PROPRIA'!$B$11:$I$1015,5,0),""))</f>
        <v>UN</v>
      </c>
      <c r="G216" s="113">
        <v>9</v>
      </c>
      <c r="H216" s="114">
        <f>IFERROR(VLOOKUP($C216,'SINAPI ABRIL 2019'!$A:$D,4,0),IFERROR(VLOOKUP($C216,'COMP. PROPRIA'!$B$11:$I$1015,8,0),""))</f>
        <v>35.08</v>
      </c>
      <c r="I216" s="116">
        <f>TRUNC(H216*'4-BDI'!$E$29,2)</f>
        <v>44.98</v>
      </c>
      <c r="J216" s="57">
        <f t="shared" si="82"/>
        <v>315.72000000000003</v>
      </c>
      <c r="K216" s="144">
        <f t="shared" si="83"/>
        <v>404.82</v>
      </c>
    </row>
    <row r="217" spans="2:11" ht="15">
      <c r="B217" s="24" t="s">
        <v>12051</v>
      </c>
      <c r="C217" s="250" t="s">
        <v>5868</v>
      </c>
      <c r="D217" s="243" t="s">
        <v>1312</v>
      </c>
      <c r="E217" s="112" t="str">
        <f>IFERROR(VLOOKUP($C217,'SINAPI ABRIL 2019'!$1:$1048576,2,0),IFERROR(VLOOKUP($C217,'COMP. PROPRIA'!$B$11:$I$1015,4,0),""))</f>
        <v>CHAVE FUSIVEL TIPO C- 15KV- 10KA</v>
      </c>
      <c r="F217" s="115" t="str">
        <f>IFERROR(VLOOKUP($C217,'SINAPI ABRIL 2019'!$A:$D,3,0),IFERROR(VLOOKUP($C217,'COMP. PROPRIA'!$B$11:$I$1015,5,0),""))</f>
        <v>UN</v>
      </c>
      <c r="G217" s="113">
        <v>3</v>
      </c>
      <c r="H217" s="114">
        <f>IFERROR(VLOOKUP($C217,'SINAPI ABRIL 2019'!$A:$D,4,0),IFERROR(VLOOKUP($C217,'COMP. PROPRIA'!$B$11:$I$1015,8,0),""))</f>
        <v>309.66000000000003</v>
      </c>
      <c r="I217" s="116">
        <f>TRUNC(H217*'4-BDI'!$E$29,2)</f>
        <v>397.1</v>
      </c>
      <c r="J217" s="57">
        <f t="shared" si="82"/>
        <v>928.98</v>
      </c>
      <c r="K217" s="144">
        <f t="shared" si="83"/>
        <v>1191.3</v>
      </c>
    </row>
    <row r="218" spans="2:11" ht="15">
      <c r="B218" s="24" t="s">
        <v>12052</v>
      </c>
      <c r="C218" s="250" t="s">
        <v>5869</v>
      </c>
      <c r="D218" s="243" t="s">
        <v>1312</v>
      </c>
      <c r="E218" s="112" t="str">
        <f>IFERROR(VLOOKUP($C218,'SINAPI ABRIL 2019'!$1:$1048576,2,0),IFERROR(VLOOKUP($C218,'COMP. PROPRIA'!$B$11:$I$1015,4,0),""))</f>
        <v>CONECTOR DERIVAÇÃO PARA LINHA VIVA</v>
      </c>
      <c r="F218" s="115" t="str">
        <f>IFERROR(VLOOKUP($C218,'SINAPI ABRIL 2019'!$A:$D,3,0),IFERROR(VLOOKUP($C218,'COMP. PROPRIA'!$B$11:$I$1015,5,0),""))</f>
        <v>UN</v>
      </c>
      <c r="G218" s="113">
        <v>6</v>
      </c>
      <c r="H218" s="114">
        <f>IFERROR(VLOOKUP($C218,'SINAPI ABRIL 2019'!$A:$D,4,0),IFERROR(VLOOKUP($C218,'COMP. PROPRIA'!$B$11:$I$1015,8,0),""))</f>
        <v>12.47</v>
      </c>
      <c r="I218" s="116">
        <f>TRUNC(H218*'4-BDI'!$E$29,2)</f>
        <v>15.99</v>
      </c>
      <c r="J218" s="57">
        <f t="shared" si="82"/>
        <v>74.819999999999993</v>
      </c>
      <c r="K218" s="144">
        <f t="shared" si="83"/>
        <v>95.94</v>
      </c>
    </row>
    <row r="219" spans="2:11" ht="15">
      <c r="B219" s="24" t="s">
        <v>12053</v>
      </c>
      <c r="C219" s="250" t="s">
        <v>5870</v>
      </c>
      <c r="D219" s="243" t="s">
        <v>1312</v>
      </c>
      <c r="E219" s="112" t="str">
        <f>IFERROR(VLOOKUP($C219,'SINAPI ABRIL 2019'!$1:$1048576,2,0),IFERROR(VLOOKUP($C219,'COMP. PROPRIA'!$B$11:$I$1015,4,0),""))</f>
        <v>CONECTOR DERIVAÇÃO TIPO CUNHA</v>
      </c>
      <c r="F219" s="115" t="str">
        <f>IFERROR(VLOOKUP($C219,'SINAPI ABRIL 2019'!$A:$D,3,0),IFERROR(VLOOKUP($C219,'COMP. PROPRIA'!$B$11:$I$1015,5,0),""))</f>
        <v>UN</v>
      </c>
      <c r="G219" s="113">
        <v>14</v>
      </c>
      <c r="H219" s="114">
        <f>IFERROR(VLOOKUP($C219,'SINAPI ABRIL 2019'!$A:$D,4,0),IFERROR(VLOOKUP($C219,'COMP. PROPRIA'!$B$11:$I$1015,8,0),""))</f>
        <v>5.86</v>
      </c>
      <c r="I219" s="116">
        <f>TRUNC(H219*'4-BDI'!$E$29,2)</f>
        <v>7.51</v>
      </c>
      <c r="J219" s="57">
        <f t="shared" si="82"/>
        <v>82.04</v>
      </c>
      <c r="K219" s="144">
        <f t="shared" si="83"/>
        <v>105.14</v>
      </c>
    </row>
    <row r="220" spans="2:11" ht="15">
      <c r="B220" s="24" t="s">
        <v>12054</v>
      </c>
      <c r="C220" s="250" t="s">
        <v>5871</v>
      </c>
      <c r="D220" s="243" t="s">
        <v>1312</v>
      </c>
      <c r="E220" s="112" t="str">
        <f>IFERROR(VLOOKUP($C220,'SINAPI ABRIL 2019'!$1:$1048576,2,0),IFERROR(VLOOKUP($C220,'COMP. PROPRIA'!$B$11:$I$1015,4,0),""))</f>
        <v>CRUZETA DE CONCRETO 250 DAN RETANGULAR</v>
      </c>
      <c r="F220" s="115" t="str">
        <f>IFERROR(VLOOKUP($C220,'SINAPI ABRIL 2019'!$A:$D,3,0),IFERROR(VLOOKUP($C220,'COMP. PROPRIA'!$B$11:$I$1015,5,0),""))</f>
        <v>UN</v>
      </c>
      <c r="G220" s="113">
        <v>2</v>
      </c>
      <c r="H220" s="114">
        <f>IFERROR(VLOOKUP($C220,'SINAPI ABRIL 2019'!$A:$D,4,0),IFERROR(VLOOKUP($C220,'COMP. PROPRIA'!$B$11:$I$1015,8,0),""))</f>
        <v>119.35</v>
      </c>
      <c r="I220" s="116">
        <f>TRUNC(H220*'4-BDI'!$E$29,2)</f>
        <v>153.05000000000001</v>
      </c>
      <c r="J220" s="57">
        <f t="shared" si="82"/>
        <v>238.7</v>
      </c>
      <c r="K220" s="144">
        <f t="shared" si="83"/>
        <v>306.10000000000002</v>
      </c>
    </row>
    <row r="221" spans="2:11" ht="15">
      <c r="B221" s="24" t="s">
        <v>12055</v>
      </c>
      <c r="C221" s="250" t="s">
        <v>5872</v>
      </c>
      <c r="D221" s="243" t="s">
        <v>1312</v>
      </c>
      <c r="E221" s="112" t="str">
        <f>IFERROR(VLOOKUP($C221,'SINAPI ABRIL 2019'!$1:$1048576,2,0),IFERROR(VLOOKUP($C221,'COMP. PROPRIA'!$B$11:$I$1015,4,0),""))</f>
        <v>CURVA DE PVC ROSCAVEL 4"</v>
      </c>
      <c r="F221" s="115" t="str">
        <f>IFERROR(VLOOKUP($C221,'SINAPI ABRIL 2019'!$A:$D,3,0),IFERROR(VLOOKUP($C221,'COMP. PROPRIA'!$B$11:$I$1015,5,0),""))</f>
        <v>UN</v>
      </c>
      <c r="G221" s="113">
        <v>1</v>
      </c>
      <c r="H221" s="114">
        <f>IFERROR(VLOOKUP($C221,'SINAPI ABRIL 2019'!$A:$D,4,0),IFERROR(VLOOKUP($C221,'COMP. PROPRIA'!$B$11:$I$1015,8,0),""))</f>
        <v>43.95</v>
      </c>
      <c r="I221" s="116">
        <f>TRUNC(H221*'4-BDI'!$E$29,2)</f>
        <v>56.36</v>
      </c>
      <c r="J221" s="57">
        <f t="shared" si="82"/>
        <v>43.95</v>
      </c>
      <c r="K221" s="144">
        <f t="shared" si="83"/>
        <v>56.36</v>
      </c>
    </row>
    <row r="222" spans="2:11" ht="15">
      <c r="B222" s="24" t="s">
        <v>12056</v>
      </c>
      <c r="C222" s="250" t="s">
        <v>5873</v>
      </c>
      <c r="D222" s="243" t="s">
        <v>1312</v>
      </c>
      <c r="E222" s="112" t="str">
        <f>IFERROR(VLOOKUP($C222,'SINAPI ABRIL 2019'!$1:$1048576,2,0),IFERROR(VLOOKUP($C222,'COMP. PROPRIA'!$B$11:$I$1015,4,0),""))</f>
        <v>ELETRODUTO AÇO CARBONO C/ COSTURA A GALV. A FOGO 4"</v>
      </c>
      <c r="F222" s="115" t="str">
        <f>IFERROR(VLOOKUP($C222,'SINAPI ABRIL 2019'!$A:$D,3,0),IFERROR(VLOOKUP($C222,'COMP. PROPRIA'!$B$11:$I$1015,5,0),""))</f>
        <v>M</v>
      </c>
      <c r="G222" s="113">
        <v>12</v>
      </c>
      <c r="H222" s="114">
        <f>IFERROR(VLOOKUP($C222,'SINAPI ABRIL 2019'!$A:$D,4,0),IFERROR(VLOOKUP($C222,'COMP. PROPRIA'!$B$11:$I$1015,8,0),""))</f>
        <v>91.82</v>
      </c>
      <c r="I222" s="116">
        <f>TRUNC(H222*'4-BDI'!$E$29,2)</f>
        <v>117.74</v>
      </c>
      <c r="J222" s="57">
        <f t="shared" si="82"/>
        <v>1101.8399999999999</v>
      </c>
      <c r="K222" s="144">
        <f t="shared" si="83"/>
        <v>1412.88</v>
      </c>
    </row>
    <row r="223" spans="2:11" ht="15">
      <c r="B223" s="24" t="s">
        <v>12057</v>
      </c>
      <c r="C223" s="250" t="s">
        <v>5874</v>
      </c>
      <c r="D223" s="243" t="s">
        <v>1312</v>
      </c>
      <c r="E223" s="112" t="str">
        <f>IFERROR(VLOOKUP($C223,'SINAPI ABRIL 2019'!$1:$1048576,2,0),IFERROR(VLOOKUP($C223,'COMP. PROPRIA'!$B$11:$I$1015,4,0),""))</f>
        <v>ELO FUSIVEL 6K</v>
      </c>
      <c r="F223" s="115" t="str">
        <f>IFERROR(VLOOKUP($C223,'SINAPI ABRIL 2019'!$A:$D,3,0),IFERROR(VLOOKUP($C223,'COMP. PROPRIA'!$B$11:$I$1015,5,0),""))</f>
        <v>UN</v>
      </c>
      <c r="G223" s="113">
        <v>3</v>
      </c>
      <c r="H223" s="114">
        <f>IFERROR(VLOOKUP($C223,'SINAPI ABRIL 2019'!$A:$D,4,0),IFERROR(VLOOKUP($C223,'COMP. PROPRIA'!$B$11:$I$1015,8,0),""))</f>
        <v>7.83</v>
      </c>
      <c r="I223" s="116">
        <f>TRUNC(H223*'4-BDI'!$E$29,2)</f>
        <v>10.039999999999999</v>
      </c>
      <c r="J223" s="57">
        <f t="shared" si="82"/>
        <v>23.49</v>
      </c>
      <c r="K223" s="144">
        <f t="shared" si="83"/>
        <v>30.12</v>
      </c>
    </row>
    <row r="224" spans="2:11" ht="15">
      <c r="B224" s="24" t="s">
        <v>12058</v>
      </c>
      <c r="C224" s="250" t="s">
        <v>5875</v>
      </c>
      <c r="D224" s="243" t="s">
        <v>1312</v>
      </c>
      <c r="E224" s="112" t="str">
        <f>IFERROR(VLOOKUP($C224,'SINAPI ABRIL 2019'!$1:$1048576,2,0),IFERROR(VLOOKUP($C224,'COMP. PROPRIA'!$B$11:$I$1015,4,0),""))</f>
        <v>ESPAÇADOR LOSANGULAR PARA CABO DE ALUMÍNIO - 15KV</v>
      </c>
      <c r="F224" s="115" t="str">
        <f>IFERROR(VLOOKUP($C224,'SINAPI ABRIL 2019'!$A:$D,3,0),IFERROR(VLOOKUP($C224,'COMP. PROPRIA'!$B$11:$I$1015,5,0),""))</f>
        <v>UN</v>
      </c>
      <c r="G224" s="113">
        <v>6</v>
      </c>
      <c r="H224" s="114">
        <f>IFERROR(VLOOKUP($C224,'SINAPI ABRIL 2019'!$A:$D,4,0),IFERROR(VLOOKUP($C224,'COMP. PROPRIA'!$B$11:$I$1015,8,0),""))</f>
        <v>24.39</v>
      </c>
      <c r="I224" s="116">
        <f>TRUNC(H224*'4-BDI'!$E$29,2)</f>
        <v>31.27</v>
      </c>
      <c r="J224" s="57">
        <f t="shared" si="82"/>
        <v>146.34</v>
      </c>
      <c r="K224" s="144">
        <f t="shared" si="83"/>
        <v>187.62</v>
      </c>
    </row>
    <row r="225" spans="2:11" ht="30">
      <c r="B225" s="24" t="s">
        <v>12059</v>
      </c>
      <c r="C225" s="250" t="s">
        <v>5876</v>
      </c>
      <c r="D225" s="243" t="s">
        <v>1312</v>
      </c>
      <c r="E225" s="112" t="str">
        <f>IFERROR(VLOOKUP($C225,'SINAPI ABRIL 2019'!$1:$1048576,2,0),IFERROR(VLOOKUP($C225,'COMP. PROPRIA'!$B$11:$I$1015,4,0),""))</f>
        <v>FITA ISOLANTE ADESIVA ANTI CHAMA USO ATE 750V EM ROLO DE 19MMX20M (AZUL)</v>
      </c>
      <c r="F225" s="115" t="str">
        <f>IFERROR(VLOOKUP($C225,'SINAPI ABRIL 2019'!$A:$D,3,0),IFERROR(VLOOKUP($C225,'COMP. PROPRIA'!$B$11:$I$1015,5,0),""))</f>
        <v>UN</v>
      </c>
      <c r="G225" s="113">
        <v>1</v>
      </c>
      <c r="H225" s="114">
        <f>IFERROR(VLOOKUP($C225,'SINAPI ABRIL 2019'!$A:$D,4,0),IFERROR(VLOOKUP($C225,'COMP. PROPRIA'!$B$11:$I$1015,8,0),""))</f>
        <v>45.55</v>
      </c>
      <c r="I225" s="116">
        <f>TRUNC(H225*'4-BDI'!$E$29,2)</f>
        <v>58.41</v>
      </c>
      <c r="J225" s="57">
        <f t="shared" si="82"/>
        <v>45.55</v>
      </c>
      <c r="K225" s="144">
        <f t="shared" si="83"/>
        <v>58.41</v>
      </c>
    </row>
    <row r="226" spans="2:11" ht="30">
      <c r="B226" s="24" t="s">
        <v>12060</v>
      </c>
      <c r="C226" s="250" t="s">
        <v>5877</v>
      </c>
      <c r="D226" s="243" t="s">
        <v>1312</v>
      </c>
      <c r="E226" s="112" t="str">
        <f>IFERROR(VLOOKUP($C226,'SINAPI ABRIL 2019'!$1:$1048576,2,0),IFERROR(VLOOKUP($C226,'COMP. PROPRIA'!$B$11:$I$1015,4,0),""))</f>
        <v>FITA ISOLANTE ADESIVA ANTI CHAMA USO ATE 750V EM ROLO DE 19MMX20M (VERDE)</v>
      </c>
      <c r="F226" s="115" t="str">
        <f>IFERROR(VLOOKUP($C226,'SINAPI ABRIL 2019'!$A:$D,3,0),IFERROR(VLOOKUP($C226,'COMP. PROPRIA'!$B$11:$I$1015,5,0),""))</f>
        <v>UN</v>
      </c>
      <c r="G226" s="113">
        <v>1</v>
      </c>
      <c r="H226" s="114">
        <f>IFERROR(VLOOKUP($C226,'SINAPI ABRIL 2019'!$A:$D,4,0),IFERROR(VLOOKUP($C226,'COMP. PROPRIA'!$B$11:$I$1015,8,0),""))</f>
        <v>45.55</v>
      </c>
      <c r="I226" s="116">
        <f>TRUNC(H226*'4-BDI'!$E$29,2)</f>
        <v>58.41</v>
      </c>
      <c r="J226" s="57">
        <f t="shared" si="82"/>
        <v>45.55</v>
      </c>
      <c r="K226" s="144">
        <f t="shared" si="83"/>
        <v>58.41</v>
      </c>
    </row>
    <row r="227" spans="2:11" ht="36.75" customHeight="1">
      <c r="B227" s="24" t="s">
        <v>12061</v>
      </c>
      <c r="C227" s="250" t="s">
        <v>5878</v>
      </c>
      <c r="D227" s="243" t="s">
        <v>1312</v>
      </c>
      <c r="E227" s="112" t="str">
        <f>IFERROR(VLOOKUP($C227,'SINAPI ABRIL 2019'!$1:$1048576,2,0),IFERROR(VLOOKUP($C227,'COMP. PROPRIA'!$B$11:$I$1015,4,0),""))</f>
        <v>FITA ISOLANTE ADESIVA ANTI CHAMA USO ATE 750V EM ROLO DE 19MMX20M (VERMELHA)</v>
      </c>
      <c r="F227" s="115" t="str">
        <f>IFERROR(VLOOKUP($C227,'SINAPI ABRIL 2019'!$A:$D,3,0),IFERROR(VLOOKUP($C227,'COMP. PROPRIA'!$B$11:$I$1015,5,0),""))</f>
        <v>UN</v>
      </c>
      <c r="G227" s="113">
        <v>1</v>
      </c>
      <c r="H227" s="114">
        <f>IFERROR(VLOOKUP($C227,'SINAPI ABRIL 2019'!$A:$D,4,0),IFERROR(VLOOKUP($C227,'COMP. PROPRIA'!$B$11:$I$1015,8,0),""))</f>
        <v>45.55</v>
      </c>
      <c r="I227" s="116">
        <f>TRUNC(H227*'4-BDI'!$E$29,2)</f>
        <v>58.41</v>
      </c>
      <c r="J227" s="57">
        <f t="shared" si="82"/>
        <v>45.55</v>
      </c>
      <c r="K227" s="144">
        <f t="shared" si="83"/>
        <v>58.41</v>
      </c>
    </row>
    <row r="228" spans="2:11" ht="15">
      <c r="B228" s="24" t="s">
        <v>12062</v>
      </c>
      <c r="C228" s="250" t="s">
        <v>5879</v>
      </c>
      <c r="D228" s="243" t="s">
        <v>1312</v>
      </c>
      <c r="E228" s="112" t="str">
        <f>IFERROR(VLOOKUP($C228,'SINAPI ABRIL 2019'!$1:$1048576,2,0),IFERROR(VLOOKUP($C228,'COMP. PROPRIA'!$B$11:$I$1015,4,0),""))</f>
        <v>FIXADOR DE PERFIL U</v>
      </c>
      <c r="F228" s="115" t="str">
        <f>IFERROR(VLOOKUP($C228,'SINAPI ABRIL 2019'!$A:$D,3,0),IFERROR(VLOOKUP($C228,'COMP. PROPRIA'!$B$11:$I$1015,5,0),""))</f>
        <v>UN</v>
      </c>
      <c r="G228" s="113">
        <v>3</v>
      </c>
      <c r="H228" s="114">
        <f>IFERROR(VLOOKUP($C228,'SINAPI ABRIL 2019'!$A:$D,4,0),IFERROR(VLOOKUP($C228,'COMP. PROPRIA'!$B$11:$I$1015,8,0),""))</f>
        <v>40.159999999999997</v>
      </c>
      <c r="I228" s="116">
        <f>TRUNC(H228*'4-BDI'!$E$29,2)</f>
        <v>51.5</v>
      </c>
      <c r="J228" s="57">
        <f t="shared" si="82"/>
        <v>120.48</v>
      </c>
      <c r="K228" s="144">
        <f t="shared" si="83"/>
        <v>154.5</v>
      </c>
    </row>
    <row r="229" spans="2:11" ht="15">
      <c r="B229" s="24" t="s">
        <v>12063</v>
      </c>
      <c r="C229" s="250" t="s">
        <v>5880</v>
      </c>
      <c r="D229" s="243" t="s">
        <v>1312</v>
      </c>
      <c r="E229" s="112" t="str">
        <f>IFERROR(VLOOKUP($C229,'SINAPI ABRIL 2019'!$1:$1048576,2,0),IFERROR(VLOOKUP($C229,'COMP. PROPRIA'!$B$11:$I$1015,4,0),""))</f>
        <v>GANCHO OLHAL</v>
      </c>
      <c r="F229" s="115" t="str">
        <f>IFERROR(VLOOKUP($C229,'SINAPI ABRIL 2019'!$A:$D,3,0),IFERROR(VLOOKUP($C229,'COMP. PROPRIA'!$B$11:$I$1015,5,0),""))</f>
        <v>UN</v>
      </c>
      <c r="G229" s="113">
        <v>9</v>
      </c>
      <c r="H229" s="114">
        <f>IFERROR(VLOOKUP($C229,'SINAPI ABRIL 2019'!$A:$D,4,0),IFERROR(VLOOKUP($C229,'COMP. PROPRIA'!$B$11:$I$1015,8,0),""))</f>
        <v>12.02</v>
      </c>
      <c r="I229" s="116">
        <f>TRUNC(H229*'4-BDI'!$E$29,2)</f>
        <v>15.41</v>
      </c>
      <c r="J229" s="57">
        <f t="shared" si="82"/>
        <v>108.18</v>
      </c>
      <c r="K229" s="144">
        <f t="shared" si="83"/>
        <v>138.69</v>
      </c>
    </row>
    <row r="230" spans="2:11" ht="15">
      <c r="B230" s="24" t="s">
        <v>12064</v>
      </c>
      <c r="C230" s="250" t="s">
        <v>5881</v>
      </c>
      <c r="D230" s="243" t="s">
        <v>1312</v>
      </c>
      <c r="E230" s="112" t="str">
        <f>IFERROR(VLOOKUP($C230,'SINAPI ABRIL 2019'!$1:$1048576,2,0),IFERROR(VLOOKUP($C230,'COMP. PROPRIA'!$B$11:$I$1015,4,0),""))</f>
        <v>GRAMPO DE ANCORAGEM TIPO BASTÃO POLIMÉRICO 15KV -50MM²</v>
      </c>
      <c r="F230" s="115" t="str">
        <f>IFERROR(VLOOKUP($C230,'SINAPI ABRIL 2019'!$A:$D,3,0),IFERROR(VLOOKUP($C230,'COMP. PROPRIA'!$B$11:$I$1015,5,0),""))</f>
        <v>UN</v>
      </c>
      <c r="G230" s="113">
        <v>6</v>
      </c>
      <c r="H230" s="114">
        <f>IFERROR(VLOOKUP($C230,'SINAPI ABRIL 2019'!$A:$D,4,0),IFERROR(VLOOKUP($C230,'COMP. PROPRIA'!$B$11:$I$1015,8,0),""))</f>
        <v>47.16</v>
      </c>
      <c r="I230" s="116">
        <f>TRUNC(H230*'4-BDI'!$E$29,2)</f>
        <v>60.47</v>
      </c>
      <c r="J230" s="57">
        <f t="shared" si="82"/>
        <v>282.95999999999998</v>
      </c>
      <c r="K230" s="144">
        <f t="shared" si="83"/>
        <v>362.82</v>
      </c>
    </row>
    <row r="231" spans="2:11" ht="15">
      <c r="B231" s="24" t="s">
        <v>12065</v>
      </c>
      <c r="C231" s="250" t="s">
        <v>5882</v>
      </c>
      <c r="D231" s="243" t="s">
        <v>1312</v>
      </c>
      <c r="E231" s="112" t="str">
        <f>IFERROR(VLOOKUP($C231,'SINAPI ABRIL 2019'!$1:$1048576,2,0),IFERROR(VLOOKUP($C231,'COMP. PROPRIA'!$B$11:$I$1015,4,0),""))</f>
        <v>GRAMPO DE ANCORAGEM TIPO BASTÃO POLIMÉRICO 15KV- 35MM²</v>
      </c>
      <c r="F231" s="115" t="str">
        <f>IFERROR(VLOOKUP($C231,'SINAPI ABRIL 2019'!$A:$D,3,0),IFERROR(VLOOKUP($C231,'COMP. PROPRIA'!$B$11:$I$1015,5,0),""))</f>
        <v>UN</v>
      </c>
      <c r="G231" s="113">
        <v>3</v>
      </c>
      <c r="H231" s="114">
        <f>IFERROR(VLOOKUP($C231,'SINAPI ABRIL 2019'!$A:$D,4,0),IFERROR(VLOOKUP($C231,'COMP. PROPRIA'!$B$11:$I$1015,8,0),""))</f>
        <v>39.01</v>
      </c>
      <c r="I231" s="116">
        <f>TRUNC(H231*'4-BDI'!$E$29,2)</f>
        <v>50.02</v>
      </c>
      <c r="J231" s="57">
        <f t="shared" si="82"/>
        <v>117.03</v>
      </c>
      <c r="K231" s="144">
        <f t="shared" si="83"/>
        <v>150.06</v>
      </c>
    </row>
    <row r="232" spans="2:11" ht="15">
      <c r="B232" s="24" t="s">
        <v>12066</v>
      </c>
      <c r="C232" s="250" t="s">
        <v>5883</v>
      </c>
      <c r="D232" s="243" t="s">
        <v>1312</v>
      </c>
      <c r="E232" s="112" t="str">
        <f>IFERROR(VLOOKUP($C232,'SINAPI ABRIL 2019'!$1:$1048576,2,0),IFERROR(VLOOKUP($C232,'COMP. PROPRIA'!$B$11:$I$1015,4,0),""))</f>
        <v>GRAMPO DE LINHA VIVA</v>
      </c>
      <c r="F232" s="115" t="str">
        <f>IFERROR(VLOOKUP($C232,'SINAPI ABRIL 2019'!$A:$D,3,0),IFERROR(VLOOKUP($C232,'COMP. PROPRIA'!$B$11:$I$1015,5,0),""))</f>
        <v>UN</v>
      </c>
      <c r="G232" s="113">
        <v>3</v>
      </c>
      <c r="H232" s="114">
        <f>IFERROR(VLOOKUP($C232,'SINAPI ABRIL 2019'!$A:$D,4,0),IFERROR(VLOOKUP($C232,'COMP. PROPRIA'!$B$11:$I$1015,8,0),""))</f>
        <v>17.34</v>
      </c>
      <c r="I232" s="116">
        <f>TRUNC(H232*'4-BDI'!$E$29,2)</f>
        <v>22.23</v>
      </c>
      <c r="J232" s="57">
        <f t="shared" si="82"/>
        <v>52.02</v>
      </c>
      <c r="K232" s="144">
        <f t="shared" si="83"/>
        <v>66.69</v>
      </c>
    </row>
    <row r="233" spans="2:11" ht="15">
      <c r="B233" s="24" t="s">
        <v>12067</v>
      </c>
      <c r="C233" s="250" t="s">
        <v>5884</v>
      </c>
      <c r="D233" s="243" t="s">
        <v>1312</v>
      </c>
      <c r="E233" s="112" t="str">
        <f>IFERROR(VLOOKUP($C233,'SINAPI ABRIL 2019'!$1:$1048576,2,0),IFERROR(VLOOKUP($C233,'COMP. PROPRIA'!$B$11:$I$1015,4,0),""))</f>
        <v>ISOLADOR DE ANCORAGEM TIPO BASTÃO POLIMÉRICO 15KV</v>
      </c>
      <c r="F233" s="115" t="str">
        <f>IFERROR(VLOOKUP($C233,'SINAPI ABRIL 2019'!$A:$D,3,0),IFERROR(VLOOKUP($C233,'COMP. PROPRIA'!$B$11:$I$1015,5,0),""))</f>
        <v>UN</v>
      </c>
      <c r="G233" s="113">
        <v>9</v>
      </c>
      <c r="H233" s="114">
        <f>IFERROR(VLOOKUP($C233,'SINAPI ABRIL 2019'!$A:$D,4,0),IFERROR(VLOOKUP($C233,'COMP. PROPRIA'!$B$11:$I$1015,8,0),""))</f>
        <v>66.58</v>
      </c>
      <c r="I233" s="116">
        <f>TRUNC(H233*'4-BDI'!$E$29,2)</f>
        <v>85.38</v>
      </c>
      <c r="J233" s="57">
        <f t="shared" si="82"/>
        <v>599.22</v>
      </c>
      <c r="K233" s="144">
        <f t="shared" si="83"/>
        <v>768.42</v>
      </c>
    </row>
    <row r="234" spans="2:11" ht="15">
      <c r="B234" s="24" t="s">
        <v>12068</v>
      </c>
      <c r="C234" s="250" t="s">
        <v>5885</v>
      </c>
      <c r="D234" s="243" t="s">
        <v>1312</v>
      </c>
      <c r="E234" s="112" t="str">
        <f>IFERROR(VLOOKUP($C234,'SINAPI ABRIL 2019'!$1:$1048576,2,0),IFERROR(VLOOKUP($C234,'COMP. PROPRIA'!$B$11:$I$1015,4,0),""))</f>
        <v>ISOLADOR DE PINO POLIMÉRICO</v>
      </c>
      <c r="F234" s="115" t="str">
        <f>IFERROR(VLOOKUP($C234,'SINAPI ABRIL 2019'!$A:$D,3,0),IFERROR(VLOOKUP($C234,'COMP. PROPRIA'!$B$11:$I$1015,5,0),""))</f>
        <v>UN</v>
      </c>
      <c r="G234" s="113">
        <v>4</v>
      </c>
      <c r="H234" s="114">
        <f>IFERROR(VLOOKUP($C234,'SINAPI ABRIL 2019'!$A:$D,4,0),IFERROR(VLOOKUP($C234,'COMP. PROPRIA'!$B$11:$I$1015,8,0),""))</f>
        <v>72.180000000000007</v>
      </c>
      <c r="I234" s="116">
        <f>TRUNC(H234*'4-BDI'!$E$29,2)</f>
        <v>92.56</v>
      </c>
      <c r="J234" s="57">
        <f t="shared" si="82"/>
        <v>288.72000000000003</v>
      </c>
      <c r="K234" s="144">
        <f t="shared" si="83"/>
        <v>370.24</v>
      </c>
    </row>
    <row r="235" spans="2:11" ht="15">
      <c r="B235" s="24" t="s">
        <v>12069</v>
      </c>
      <c r="C235" s="250" t="s">
        <v>5886</v>
      </c>
      <c r="D235" s="243" t="s">
        <v>1312</v>
      </c>
      <c r="E235" s="112" t="str">
        <f>IFERROR(VLOOKUP($C235,'SINAPI ABRIL 2019'!$1:$1048576,2,0),IFERROR(VLOOKUP($C235,'COMP. PROPRIA'!$B$11:$I$1015,4,0),""))</f>
        <v>ISOLADOR PILAR 110KV</v>
      </c>
      <c r="F235" s="115" t="str">
        <f>IFERROR(VLOOKUP($C235,'SINAPI ABRIL 2019'!$A:$D,3,0),IFERROR(VLOOKUP($C235,'COMP. PROPRIA'!$B$11:$I$1015,5,0),""))</f>
        <v>UN</v>
      </c>
      <c r="G235" s="113">
        <v>6</v>
      </c>
      <c r="H235" s="114">
        <f>IFERROR(VLOOKUP($C235,'SINAPI ABRIL 2019'!$A:$D,4,0),IFERROR(VLOOKUP($C235,'COMP. PROPRIA'!$B$11:$I$1015,8,0),""))</f>
        <v>85.56</v>
      </c>
      <c r="I235" s="116">
        <f>TRUNC(H235*'4-BDI'!$E$29,2)</f>
        <v>109.72</v>
      </c>
      <c r="J235" s="57">
        <f t="shared" si="82"/>
        <v>513.36</v>
      </c>
      <c r="K235" s="144">
        <f t="shared" si="83"/>
        <v>658.32</v>
      </c>
    </row>
    <row r="236" spans="2:11" ht="15">
      <c r="B236" s="24" t="s">
        <v>12070</v>
      </c>
      <c r="C236" s="250" t="s">
        <v>5887</v>
      </c>
      <c r="D236" s="243" t="s">
        <v>1312</v>
      </c>
      <c r="E236" s="112" t="str">
        <f>IFERROR(VLOOKUP($C236,'SINAPI ABRIL 2019'!$1:$1048576,2,0),IFERROR(VLOOKUP($C236,'COMP. PROPRIA'!$B$11:$I$1015,4,0),""))</f>
        <v>MANILHA SAPATILHA</v>
      </c>
      <c r="F236" s="115" t="str">
        <f>IFERROR(VLOOKUP($C236,'SINAPI ABRIL 2019'!$A:$D,3,0),IFERROR(VLOOKUP($C236,'COMP. PROPRIA'!$B$11:$I$1015,5,0),""))</f>
        <v>UN</v>
      </c>
      <c r="G236" s="113">
        <v>9</v>
      </c>
      <c r="H236" s="114">
        <f>IFERROR(VLOOKUP($C236,'SINAPI ABRIL 2019'!$A:$D,4,0),IFERROR(VLOOKUP($C236,'COMP. PROPRIA'!$B$11:$I$1015,8,0),""))</f>
        <v>20.81</v>
      </c>
      <c r="I236" s="116">
        <f>TRUNC(H236*'4-BDI'!$E$29,2)</f>
        <v>26.68</v>
      </c>
      <c r="J236" s="57">
        <f t="shared" si="82"/>
        <v>187.29</v>
      </c>
      <c r="K236" s="144">
        <f t="shared" si="83"/>
        <v>240.12</v>
      </c>
    </row>
    <row r="237" spans="2:11" ht="15">
      <c r="B237" s="24" t="s">
        <v>12071</v>
      </c>
      <c r="C237" s="250" t="s">
        <v>5888</v>
      </c>
      <c r="D237" s="243" t="s">
        <v>1312</v>
      </c>
      <c r="E237" s="112" t="str">
        <f>IFERROR(VLOOKUP($C237,'SINAPI ABRIL 2019'!$1:$1048576,2,0),IFERROR(VLOOKUP($C237,'COMP. PROPRIA'!$B$11:$I$1015,4,0),""))</f>
        <v>MASSA CALEFETORA</v>
      </c>
      <c r="F237" s="115" t="str">
        <f>IFERROR(VLOOKUP($C237,'SINAPI ABRIL 2019'!$A:$D,3,0),IFERROR(VLOOKUP($C237,'COMP. PROPRIA'!$B$11:$I$1015,5,0),""))</f>
        <v>KG</v>
      </c>
      <c r="G237" s="113">
        <v>1</v>
      </c>
      <c r="H237" s="114">
        <f>IFERROR(VLOOKUP($C237,'SINAPI ABRIL 2019'!$A:$D,4,0),IFERROR(VLOOKUP($C237,'COMP. PROPRIA'!$B$11:$I$1015,8,0),""))</f>
        <v>46.46</v>
      </c>
      <c r="I237" s="116">
        <f>TRUNC(H237*'4-BDI'!$E$29,2)</f>
        <v>59.58</v>
      </c>
      <c r="J237" s="57">
        <f t="shared" si="82"/>
        <v>46.46</v>
      </c>
      <c r="K237" s="144">
        <f t="shared" si="83"/>
        <v>59.58</v>
      </c>
    </row>
    <row r="238" spans="2:11" ht="15">
      <c r="B238" s="24" t="s">
        <v>12072</v>
      </c>
      <c r="C238" s="250" t="s">
        <v>5889</v>
      </c>
      <c r="D238" s="243" t="s">
        <v>1312</v>
      </c>
      <c r="E238" s="112" t="str">
        <f>IFERROR(VLOOKUP($C238,'SINAPI ABRIL 2019'!$1:$1048576,2,0),IFERROR(VLOOKUP($C238,'COMP. PROPRIA'!$B$11:$I$1015,4,0),""))</f>
        <v>MURETA EM ALVENARIA 1VEZ DIM. 1,20X2M C/ COBERTURA DE 5% I.</v>
      </c>
      <c r="F238" s="115" t="str">
        <f>IFERROR(VLOOKUP($C238,'SINAPI ABRIL 2019'!$A:$D,3,0),IFERROR(VLOOKUP($C238,'COMP. PROPRIA'!$B$11:$I$1015,5,0),""))</f>
        <v>UN</v>
      </c>
      <c r="G238" s="113">
        <v>1</v>
      </c>
      <c r="H238" s="114">
        <f>IFERROR(VLOOKUP($C238,'SINAPI ABRIL 2019'!$A:$D,4,0),IFERROR(VLOOKUP($C238,'COMP. PROPRIA'!$B$11:$I$1015,8,0),""))</f>
        <v>710.92</v>
      </c>
      <c r="I238" s="116">
        <f>TRUNC(H238*'4-BDI'!$E$29,2)</f>
        <v>911.68</v>
      </c>
      <c r="J238" s="57">
        <f t="shared" si="82"/>
        <v>710.92</v>
      </c>
      <c r="K238" s="144">
        <f t="shared" si="83"/>
        <v>911.68</v>
      </c>
    </row>
    <row r="239" spans="2:11" ht="15">
      <c r="B239" s="24" t="s">
        <v>12073</v>
      </c>
      <c r="C239" s="250" t="s">
        <v>5890</v>
      </c>
      <c r="D239" s="243" t="s">
        <v>1312</v>
      </c>
      <c r="E239" s="112" t="str">
        <f>IFERROR(VLOOKUP($C239,'SINAPI ABRIL 2019'!$1:$1048576,2,0),IFERROR(VLOOKUP($C239,'COMP. PROPRIA'!$B$11:$I$1015,4,0),""))</f>
        <v>MÃO FRANCESA 619MM</v>
      </c>
      <c r="F239" s="115" t="str">
        <f>IFERROR(VLOOKUP($C239,'SINAPI ABRIL 2019'!$A:$D,3,0),IFERROR(VLOOKUP($C239,'COMP. PROPRIA'!$B$11:$I$1015,5,0),""))</f>
        <v>UN</v>
      </c>
      <c r="G239" s="113">
        <v>4</v>
      </c>
      <c r="H239" s="114">
        <f>IFERROR(VLOOKUP($C239,'SINAPI ABRIL 2019'!$A:$D,4,0),IFERROR(VLOOKUP($C239,'COMP. PROPRIA'!$B$11:$I$1015,8,0),""))</f>
        <v>24.47</v>
      </c>
      <c r="I239" s="116">
        <f>TRUNC(H239*'4-BDI'!$E$29,2)</f>
        <v>31.38</v>
      </c>
      <c r="J239" s="57">
        <f t="shared" si="82"/>
        <v>97.88</v>
      </c>
      <c r="K239" s="144">
        <f t="shared" si="83"/>
        <v>125.52</v>
      </c>
    </row>
    <row r="240" spans="2:11" ht="15">
      <c r="B240" s="24" t="s">
        <v>12074</v>
      </c>
      <c r="C240" s="250" t="s">
        <v>5891</v>
      </c>
      <c r="D240" s="243" t="s">
        <v>1312</v>
      </c>
      <c r="E240" s="112" t="str">
        <f>IFERROR(VLOOKUP($C240,'SINAPI ABRIL 2019'!$1:$1048576,2,0),IFERROR(VLOOKUP($C240,'COMP. PROPRIA'!$B$11:$I$1015,4,0),""))</f>
        <v>OLHAL PARA PARAFUSO</v>
      </c>
      <c r="F240" s="115" t="str">
        <f>IFERROR(VLOOKUP($C240,'SINAPI ABRIL 2019'!$A:$D,3,0),IFERROR(VLOOKUP($C240,'COMP. PROPRIA'!$B$11:$I$1015,5,0),""))</f>
        <v>UN</v>
      </c>
      <c r="G240" s="113">
        <v>12</v>
      </c>
      <c r="H240" s="114">
        <f>IFERROR(VLOOKUP($C240,'SINAPI ABRIL 2019'!$A:$D,4,0),IFERROR(VLOOKUP($C240,'COMP. PROPRIA'!$B$11:$I$1015,8,0),""))</f>
        <v>10.31</v>
      </c>
      <c r="I240" s="116">
        <f>TRUNC(H240*'4-BDI'!$E$29,2)</f>
        <v>13.22</v>
      </c>
      <c r="J240" s="57">
        <f t="shared" si="82"/>
        <v>123.72</v>
      </c>
      <c r="K240" s="144">
        <f t="shared" si="83"/>
        <v>158.63999999999999</v>
      </c>
    </row>
    <row r="241" spans="2:11" ht="15">
      <c r="B241" s="24" t="s">
        <v>12075</v>
      </c>
      <c r="C241" s="250" t="s">
        <v>5892</v>
      </c>
      <c r="D241" s="243" t="s">
        <v>1312</v>
      </c>
      <c r="E241" s="112" t="str">
        <f>IFERROR(VLOOKUP($C241,'SINAPI ABRIL 2019'!$1:$1048576,2,0),IFERROR(VLOOKUP($C241,'COMP. PROPRIA'!$B$11:$I$1015,4,0),""))</f>
        <v>PARA-RAIO DE DISTRIBUIÇÃO 12KV- POLIMÉRICO- 10KA</v>
      </c>
      <c r="F241" s="115" t="str">
        <f>IFERROR(VLOOKUP($C241,'SINAPI ABRIL 2019'!$A:$D,3,0),IFERROR(VLOOKUP($C241,'COMP. PROPRIA'!$B$11:$I$1015,5,0),""))</f>
        <v>UN</v>
      </c>
      <c r="G241" s="113">
        <v>3</v>
      </c>
      <c r="H241" s="114">
        <f>IFERROR(VLOOKUP($C241,'SINAPI ABRIL 2019'!$A:$D,4,0),IFERROR(VLOOKUP($C241,'COMP. PROPRIA'!$B$11:$I$1015,8,0),""))</f>
        <v>216.94</v>
      </c>
      <c r="I241" s="116">
        <f>TRUNC(H241*'4-BDI'!$E$29,2)</f>
        <v>278.2</v>
      </c>
      <c r="J241" s="57">
        <f t="shared" si="82"/>
        <v>650.82000000000005</v>
      </c>
      <c r="K241" s="144">
        <f t="shared" si="83"/>
        <v>834.6</v>
      </c>
    </row>
    <row r="242" spans="2:11" ht="15">
      <c r="B242" s="24" t="s">
        <v>12076</v>
      </c>
      <c r="C242" s="250" t="s">
        <v>5893</v>
      </c>
      <c r="D242" s="243" t="s">
        <v>1312</v>
      </c>
      <c r="E242" s="112" t="str">
        <f>IFERROR(VLOOKUP($C242,'SINAPI ABRIL 2019'!$1:$1048576,2,0),IFERROR(VLOOKUP($C242,'COMP. PROPRIA'!$B$11:$I$1015,4,0),""))</f>
        <v>PARAFUSO CABEÇA QUADRADA 100MM</v>
      </c>
      <c r="F242" s="115" t="str">
        <f>IFERROR(VLOOKUP($C242,'SINAPI ABRIL 2019'!$A:$D,3,0),IFERROR(VLOOKUP($C242,'COMP. PROPRIA'!$B$11:$I$1015,5,0),""))</f>
        <v>UN</v>
      </c>
      <c r="G242" s="113">
        <v>2</v>
      </c>
      <c r="H242" s="114">
        <f>IFERROR(VLOOKUP($C242,'SINAPI ABRIL 2019'!$A:$D,4,0),IFERROR(VLOOKUP($C242,'COMP. PROPRIA'!$B$11:$I$1015,8,0),""))</f>
        <v>5.19</v>
      </c>
      <c r="I242" s="116">
        <f>TRUNC(H242*'4-BDI'!$E$29,2)</f>
        <v>6.65</v>
      </c>
      <c r="J242" s="57">
        <f t="shared" si="82"/>
        <v>10.38</v>
      </c>
      <c r="K242" s="144">
        <f t="shared" si="83"/>
        <v>13.3</v>
      </c>
    </row>
    <row r="243" spans="2:11" ht="15">
      <c r="B243" s="24" t="s">
        <v>12077</v>
      </c>
      <c r="C243" s="250" t="s">
        <v>5894</v>
      </c>
      <c r="D243" s="243" t="s">
        <v>1312</v>
      </c>
      <c r="E243" s="112" t="str">
        <f>IFERROR(VLOOKUP($C243,'SINAPI ABRIL 2019'!$1:$1048576,2,0),IFERROR(VLOOKUP($C243,'COMP. PROPRIA'!$B$11:$I$1015,4,0),""))</f>
        <v>PARAFUSO CABEÇA QUADRADA 125MM</v>
      </c>
      <c r="F243" s="115" t="str">
        <f>IFERROR(VLOOKUP($C243,'SINAPI ABRIL 2019'!$A:$D,3,0),IFERROR(VLOOKUP($C243,'COMP. PROPRIA'!$B$11:$I$1015,5,0),""))</f>
        <v>UN</v>
      </c>
      <c r="G243" s="113">
        <v>3</v>
      </c>
      <c r="H243" s="114">
        <f>IFERROR(VLOOKUP($C243,'SINAPI ABRIL 2019'!$A:$D,4,0),IFERROR(VLOOKUP($C243,'COMP. PROPRIA'!$B$11:$I$1015,8,0),""))</f>
        <v>5.33</v>
      </c>
      <c r="I243" s="116">
        <f>TRUNC(H243*'4-BDI'!$E$29,2)</f>
        <v>6.83</v>
      </c>
      <c r="J243" s="57">
        <f t="shared" si="82"/>
        <v>15.99</v>
      </c>
      <c r="K243" s="144">
        <f t="shared" si="83"/>
        <v>20.49</v>
      </c>
    </row>
    <row r="244" spans="2:11" ht="15">
      <c r="B244" s="24" t="s">
        <v>12078</v>
      </c>
      <c r="C244" s="250" t="s">
        <v>5895</v>
      </c>
      <c r="D244" s="243" t="s">
        <v>1312</v>
      </c>
      <c r="E244" s="112" t="str">
        <f>IFERROR(VLOOKUP($C244,'SINAPI ABRIL 2019'!$1:$1048576,2,0),IFERROR(VLOOKUP($C244,'COMP. PROPRIA'!$B$11:$I$1015,4,0),""))</f>
        <v>PARAFUSO CABEÇA QUADRADA 200MM</v>
      </c>
      <c r="F244" s="115" t="str">
        <f>IFERROR(VLOOKUP($C244,'SINAPI ABRIL 2019'!$A:$D,3,0),IFERROR(VLOOKUP($C244,'COMP. PROPRIA'!$B$11:$I$1015,5,0),""))</f>
        <v>UN</v>
      </c>
      <c r="G244" s="113">
        <v>9</v>
      </c>
      <c r="H244" s="114">
        <f>IFERROR(VLOOKUP($C244,'SINAPI ABRIL 2019'!$A:$D,4,0),IFERROR(VLOOKUP($C244,'COMP. PROPRIA'!$B$11:$I$1015,8,0),""))</f>
        <v>6.73</v>
      </c>
      <c r="I244" s="116">
        <f>TRUNC(H244*'4-BDI'!$E$29,2)</f>
        <v>8.6300000000000008</v>
      </c>
      <c r="J244" s="57">
        <f t="shared" si="82"/>
        <v>60.57</v>
      </c>
      <c r="K244" s="144">
        <f t="shared" si="83"/>
        <v>77.67</v>
      </c>
    </row>
    <row r="245" spans="2:11" ht="15">
      <c r="B245" s="24" t="s">
        <v>12079</v>
      </c>
      <c r="C245" s="250" t="s">
        <v>5896</v>
      </c>
      <c r="D245" s="243" t="s">
        <v>1312</v>
      </c>
      <c r="E245" s="112" t="str">
        <f>IFERROR(VLOOKUP($C245,'SINAPI ABRIL 2019'!$1:$1048576,2,0),IFERROR(VLOOKUP($C245,'COMP. PROPRIA'!$B$11:$I$1015,4,0),""))</f>
        <v>PARAFUSO CABEÇA QUADRADA 250MM</v>
      </c>
      <c r="F245" s="115" t="str">
        <f>IFERROR(VLOOKUP($C245,'SINAPI ABRIL 2019'!$A:$D,3,0),IFERROR(VLOOKUP($C245,'COMP. PROPRIA'!$B$11:$I$1015,5,0),""))</f>
        <v>UN</v>
      </c>
      <c r="G245" s="113">
        <v>5</v>
      </c>
      <c r="H245" s="114">
        <f>IFERROR(VLOOKUP($C245,'SINAPI ABRIL 2019'!$A:$D,4,0),IFERROR(VLOOKUP($C245,'COMP. PROPRIA'!$B$11:$I$1015,8,0),""))</f>
        <v>7.59</v>
      </c>
      <c r="I245" s="116">
        <f>TRUNC(H245*'4-BDI'!$E$29,2)</f>
        <v>9.73</v>
      </c>
      <c r="J245" s="57">
        <f t="shared" si="82"/>
        <v>37.950000000000003</v>
      </c>
      <c r="K245" s="144">
        <f t="shared" si="83"/>
        <v>48.65</v>
      </c>
    </row>
    <row r="246" spans="2:11" ht="15">
      <c r="B246" s="24" t="s">
        <v>12080</v>
      </c>
      <c r="C246" s="250" t="s">
        <v>5897</v>
      </c>
      <c r="D246" s="243" t="s">
        <v>1312</v>
      </c>
      <c r="E246" s="112" t="str">
        <f>IFERROR(VLOOKUP($C246,'SINAPI ABRIL 2019'!$1:$1048576,2,0),IFERROR(VLOOKUP($C246,'COMP. PROPRIA'!$B$11:$I$1015,4,0),""))</f>
        <v>PARAFUSO CABEÇA QUADRADA 300MM</v>
      </c>
      <c r="F246" s="115" t="str">
        <f>IFERROR(VLOOKUP($C246,'SINAPI ABRIL 2019'!$A:$D,3,0),IFERROR(VLOOKUP($C246,'COMP. PROPRIA'!$B$11:$I$1015,5,0),""))</f>
        <v>UN</v>
      </c>
      <c r="G246" s="113">
        <v>7</v>
      </c>
      <c r="H246" s="114">
        <f>IFERROR(VLOOKUP($C246,'SINAPI ABRIL 2019'!$A:$D,4,0),IFERROR(VLOOKUP($C246,'COMP. PROPRIA'!$B$11:$I$1015,8,0),""))</f>
        <v>6.86</v>
      </c>
      <c r="I246" s="116">
        <f>TRUNC(H246*'4-BDI'!$E$29,2)</f>
        <v>8.7899999999999991</v>
      </c>
      <c r="J246" s="57">
        <f t="shared" si="82"/>
        <v>48.02</v>
      </c>
      <c r="K246" s="144">
        <f t="shared" si="83"/>
        <v>61.53</v>
      </c>
    </row>
    <row r="247" spans="2:11" ht="15">
      <c r="B247" s="24" t="s">
        <v>12081</v>
      </c>
      <c r="C247" s="250" t="s">
        <v>5898</v>
      </c>
      <c r="D247" s="243" t="s">
        <v>1312</v>
      </c>
      <c r="E247" s="112" t="str">
        <f>IFERROR(VLOOKUP($C247,'SINAPI ABRIL 2019'!$1:$1048576,2,0),IFERROR(VLOOKUP($C247,'COMP. PROPRIA'!$B$11:$I$1015,4,0),""))</f>
        <v>PERFIL U</v>
      </c>
      <c r="F247" s="115" t="str">
        <f>IFERROR(VLOOKUP($C247,'SINAPI ABRIL 2019'!$A:$D,3,0),IFERROR(VLOOKUP($C247,'COMP. PROPRIA'!$B$11:$I$1015,5,0),""))</f>
        <v>UN</v>
      </c>
      <c r="G247" s="113">
        <v>3</v>
      </c>
      <c r="H247" s="114">
        <f>IFERROR(VLOOKUP($C247,'SINAPI ABRIL 2019'!$A:$D,4,0),IFERROR(VLOOKUP($C247,'COMP. PROPRIA'!$B$11:$I$1015,8,0),""))</f>
        <v>120.82</v>
      </c>
      <c r="I247" s="116">
        <f>TRUNC(H247*'4-BDI'!$E$29,2)</f>
        <v>154.93</v>
      </c>
      <c r="J247" s="57">
        <f t="shared" si="82"/>
        <v>362.46</v>
      </c>
      <c r="K247" s="144">
        <f t="shared" si="83"/>
        <v>464.79</v>
      </c>
    </row>
    <row r="248" spans="2:11" ht="15">
      <c r="B248" s="24" t="s">
        <v>12082</v>
      </c>
      <c r="C248" s="250" t="s">
        <v>5899</v>
      </c>
      <c r="D248" s="243" t="s">
        <v>1312</v>
      </c>
      <c r="E248" s="112" t="str">
        <f>IFERROR(VLOOKUP($C248,'SINAPI ABRIL 2019'!$1:$1048576,2,0),IFERROR(VLOOKUP($C248,'COMP. PROPRIA'!$B$11:$I$1015,4,0),""))</f>
        <v>PINO ALTO TRAVANTE 140MM PARA ISOLAR PILAR</v>
      </c>
      <c r="F248" s="115" t="str">
        <f>IFERROR(VLOOKUP($C248,'SINAPI ABRIL 2019'!$A:$D,3,0),IFERROR(VLOOKUP($C248,'COMP. PROPRIA'!$B$11:$I$1015,5,0),""))</f>
        <v>UN</v>
      </c>
      <c r="G248" s="113">
        <v>3</v>
      </c>
      <c r="H248" s="114">
        <f>IFERROR(VLOOKUP($C248,'SINAPI ABRIL 2019'!$A:$D,4,0),IFERROR(VLOOKUP($C248,'COMP. PROPRIA'!$B$11:$I$1015,8,0),""))</f>
        <v>19.010000000000002</v>
      </c>
      <c r="I248" s="116">
        <f>TRUNC(H248*'4-BDI'!$E$29,2)</f>
        <v>24.37</v>
      </c>
      <c r="J248" s="57">
        <f t="shared" si="82"/>
        <v>57.03</v>
      </c>
      <c r="K248" s="144">
        <f t="shared" si="83"/>
        <v>73.11</v>
      </c>
    </row>
    <row r="249" spans="2:11" ht="15">
      <c r="B249" s="24" t="s">
        <v>12083</v>
      </c>
      <c r="C249" s="250" t="s">
        <v>5900</v>
      </c>
      <c r="D249" s="243" t="s">
        <v>1312</v>
      </c>
      <c r="E249" s="112" t="str">
        <f>IFERROR(VLOOKUP($C249,'SINAPI ABRIL 2019'!$1:$1048576,2,0),IFERROR(VLOOKUP($C249,'COMP. PROPRIA'!$B$11:$I$1015,4,0),""))</f>
        <v>PINO CURTO PARA ISOLADOR DE PINO</v>
      </c>
      <c r="F249" s="115" t="str">
        <f>IFERROR(VLOOKUP($C249,'SINAPI ABRIL 2019'!$A:$D,3,0),IFERROR(VLOOKUP($C249,'COMP. PROPRIA'!$B$11:$I$1015,5,0),""))</f>
        <v>UN</v>
      </c>
      <c r="G249" s="113">
        <v>4</v>
      </c>
      <c r="H249" s="114">
        <f>IFERROR(VLOOKUP($C249,'SINAPI ABRIL 2019'!$A:$D,4,0),IFERROR(VLOOKUP($C249,'COMP. PROPRIA'!$B$11:$I$1015,8,0),""))</f>
        <v>9.83</v>
      </c>
      <c r="I249" s="116">
        <f>TRUNC(H249*'4-BDI'!$E$29,2)</f>
        <v>12.6</v>
      </c>
      <c r="J249" s="57">
        <f t="shared" si="82"/>
        <v>39.32</v>
      </c>
      <c r="K249" s="144">
        <f t="shared" si="83"/>
        <v>50.4</v>
      </c>
    </row>
    <row r="250" spans="2:11" ht="15">
      <c r="B250" s="24" t="s">
        <v>12084</v>
      </c>
      <c r="C250" s="250" t="s">
        <v>5901</v>
      </c>
      <c r="D250" s="243" t="s">
        <v>1312</v>
      </c>
      <c r="E250" s="112" t="str">
        <f>IFERROR(VLOOKUP($C250,'SINAPI ABRIL 2019'!$1:$1048576,2,0),IFERROR(VLOOKUP($C250,'COMP. PROPRIA'!$B$11:$I$1015,4,0),""))</f>
        <v>PROTETOR DE BUCHA DE AT DE TRANSFORMADOR 15KV</v>
      </c>
      <c r="F250" s="115" t="str">
        <f>IFERROR(VLOOKUP($C250,'SINAPI ABRIL 2019'!$A:$D,3,0),IFERROR(VLOOKUP($C250,'COMP. PROPRIA'!$B$11:$I$1015,5,0),""))</f>
        <v>UN</v>
      </c>
      <c r="G250" s="113">
        <v>10</v>
      </c>
      <c r="H250" s="114">
        <f>IFERROR(VLOOKUP($C250,'SINAPI ABRIL 2019'!$A:$D,4,0),IFERROR(VLOOKUP($C250,'COMP. PROPRIA'!$B$11:$I$1015,8,0),""))</f>
        <v>26.89</v>
      </c>
      <c r="I250" s="116">
        <f>TRUNC(H250*'4-BDI'!$E$29,2)</f>
        <v>34.479999999999997</v>
      </c>
      <c r="J250" s="57">
        <f t="shared" si="82"/>
        <v>268.89999999999998</v>
      </c>
      <c r="K250" s="144">
        <f t="shared" si="83"/>
        <v>344.8</v>
      </c>
    </row>
    <row r="251" spans="2:11" ht="15">
      <c r="B251" s="24" t="s">
        <v>12085</v>
      </c>
      <c r="C251" s="250" t="s">
        <v>5902</v>
      </c>
      <c r="D251" s="243" t="s">
        <v>1312</v>
      </c>
      <c r="E251" s="112" t="str">
        <f>IFERROR(VLOOKUP($C251,'SINAPI ABRIL 2019'!$1:$1048576,2,0),IFERROR(VLOOKUP($C251,'COMP. PROPRIA'!$B$11:$I$1015,4,0),""))</f>
        <v>SAPATILHA</v>
      </c>
      <c r="F251" s="115" t="str">
        <f>IFERROR(VLOOKUP($C251,'SINAPI ABRIL 2019'!$A:$D,3,0),IFERROR(VLOOKUP($C251,'COMP. PROPRIA'!$B$11:$I$1015,5,0),""))</f>
        <v>UN</v>
      </c>
      <c r="G251" s="113">
        <v>3</v>
      </c>
      <c r="H251" s="114">
        <f>IFERROR(VLOOKUP($C251,'SINAPI ABRIL 2019'!$A:$D,4,0),IFERROR(VLOOKUP($C251,'COMP. PROPRIA'!$B$11:$I$1015,8,0),""))</f>
        <v>3.72</v>
      </c>
      <c r="I251" s="116">
        <f>TRUNC(H251*'4-BDI'!$E$29,2)</f>
        <v>4.7699999999999996</v>
      </c>
      <c r="J251" s="57">
        <f t="shared" si="82"/>
        <v>11.16</v>
      </c>
      <c r="K251" s="144">
        <f t="shared" si="83"/>
        <v>14.31</v>
      </c>
    </row>
    <row r="252" spans="2:11" ht="30">
      <c r="B252" s="24" t="s">
        <v>12086</v>
      </c>
      <c r="C252" s="250" t="s">
        <v>5903</v>
      </c>
      <c r="D252" s="243" t="s">
        <v>1312</v>
      </c>
      <c r="E252" s="112" t="str">
        <f>IFERROR(VLOOKUP($C252,'SINAPI ABRIL 2019'!$1:$1048576,2,0),IFERROR(VLOOKUP($C252,'COMP. PROPRIA'!$B$11:$I$1015,4,0),""))</f>
        <v>SERVIÇO DE CAMINHÃO LINHA VIVA PARA IMPLANTAÇÃO DE 2 POSTES E SERVIÇO DE CONEXÃO.</v>
      </c>
      <c r="F252" s="115" t="str">
        <f>IFERROR(VLOOKUP($C252,'SINAPI ABRIL 2019'!$A:$D,3,0),IFERROR(VLOOKUP($C252,'COMP. PROPRIA'!$B$11:$I$1015,5,0),""))</f>
        <v>UN</v>
      </c>
      <c r="G252" s="113">
        <v>1</v>
      </c>
      <c r="H252" s="114">
        <f>IFERROR(VLOOKUP($C252,'SINAPI ABRIL 2019'!$A:$D,4,0),IFERROR(VLOOKUP($C252,'COMP. PROPRIA'!$B$11:$I$1015,8,0),""))</f>
        <v>4353.8599999999997</v>
      </c>
      <c r="I252" s="116">
        <f>TRUNC(H252*'4-BDI'!$E$29,2)</f>
        <v>5583.39</v>
      </c>
      <c r="J252" s="57">
        <f t="shared" si="82"/>
        <v>4353.8599999999997</v>
      </c>
      <c r="K252" s="144">
        <f t="shared" si="83"/>
        <v>5583.39</v>
      </c>
    </row>
    <row r="253" spans="2:11" ht="15">
      <c r="B253" s="24" t="s">
        <v>12087</v>
      </c>
      <c r="C253" s="250" t="s">
        <v>5904</v>
      </c>
      <c r="D253" s="243" t="s">
        <v>1312</v>
      </c>
      <c r="E253" s="112" t="str">
        <f>IFERROR(VLOOKUP($C253,'SINAPI ABRIL 2019'!$1:$1048576,2,0),IFERROR(VLOOKUP($C253,'COMP. PROPRIA'!$B$11:$I$1015,4,0),""))</f>
        <v>SUPORTE DE TRANSFORMADOR</v>
      </c>
      <c r="F253" s="115" t="str">
        <f>IFERROR(VLOOKUP($C253,'SINAPI ABRIL 2019'!$A:$D,3,0),IFERROR(VLOOKUP($C253,'COMP. PROPRIA'!$B$11:$I$1015,5,0),""))</f>
        <v>UN</v>
      </c>
      <c r="G253" s="113">
        <v>2</v>
      </c>
      <c r="H253" s="114">
        <f>IFERROR(VLOOKUP($C253,'SINAPI ABRIL 2019'!$A:$D,4,0),IFERROR(VLOOKUP($C253,'COMP. PROPRIA'!$B$11:$I$1015,8,0),""))</f>
        <v>132.07</v>
      </c>
      <c r="I253" s="116">
        <f>TRUNC(H253*'4-BDI'!$E$29,2)</f>
        <v>169.36</v>
      </c>
      <c r="J253" s="57">
        <f t="shared" si="82"/>
        <v>264.14</v>
      </c>
      <c r="K253" s="144">
        <f t="shared" si="83"/>
        <v>338.72</v>
      </c>
    </row>
    <row r="254" spans="2:11" ht="30">
      <c r="B254" s="24" t="s">
        <v>12088</v>
      </c>
      <c r="C254" s="271" t="s">
        <v>12866</v>
      </c>
      <c r="D254" s="250" t="s">
        <v>9</v>
      </c>
      <c r="E254" s="112" t="str">
        <f>IFERROR(VLOOKUP($C254,'SINAPI ABRIL 2019'!$1:$1048576,2,0),IFERROR(VLOOKUP($C254,'COMP. PROPRIA'!$B$11:$I$1015,4,0),""))</f>
        <v>POSTE DE CONCRETO DUPLO T H=11METROS E CARGA NOMINAL 200Kg INCLUSIVE ESCAVAÇÃO</v>
      </c>
      <c r="F254" s="115" t="str">
        <f>IFERROR(VLOOKUP($C254,'SINAPI ABRIL 2019'!$A:$D,3,0),IFERROR(VLOOKUP($C254,'COMP. PROPRIA'!$B$11:$I$1015,5,0),""))</f>
        <v>UN</v>
      </c>
      <c r="G254" s="113">
        <v>2</v>
      </c>
      <c r="H254" s="114">
        <f>IFERROR(VLOOKUP($C254,'SINAPI ABRIL 2019'!$A:$D,4,0),IFERROR(VLOOKUP($C254,'COMP. PROPRIA'!$B$11:$I$1015,8,0),""))</f>
        <v>922.4</v>
      </c>
      <c r="I254" s="116">
        <f>TRUNC(H254*'4-BDI'!$E$29,2)</f>
        <v>1182.8800000000001</v>
      </c>
      <c r="J254" s="57">
        <f t="shared" si="82"/>
        <v>1844.8</v>
      </c>
      <c r="K254" s="144">
        <f t="shared" si="83"/>
        <v>2365.7600000000002</v>
      </c>
    </row>
    <row r="255" spans="2:11" ht="30">
      <c r="B255" s="24" t="s">
        <v>12089</v>
      </c>
      <c r="C255" s="250" t="s">
        <v>5207</v>
      </c>
      <c r="D255" s="250" t="s">
        <v>9</v>
      </c>
      <c r="E255" s="112" t="str">
        <f>IFERROR(VLOOKUP($C255,'SINAPI ABRIL 2019'!$1:$1048576,2,0),IFERROR(VLOOKUP($C255,'COMP. PROPRIA'!$B$11:$I$1015,4,0),""))</f>
        <v>ALCA PRE-FORMADA DISTRIBUIÇÃO EM  ACO RECOBERTO COM ALUMINIO PARA CABO 25MM2, ENCAPADO. FORNECIMENTO E INSTALAÇÃO.</v>
      </c>
      <c r="F255" s="115" t="str">
        <f>IFERROR(VLOOKUP($C255,'SINAPI ABRIL 2019'!$A:$D,3,0),IFERROR(VLOOKUP($C255,'COMP. PROPRIA'!$B$11:$I$1015,5,0),""))</f>
        <v>UN</v>
      </c>
      <c r="G255" s="113">
        <v>4</v>
      </c>
      <c r="H255" s="114">
        <f>IFERROR(VLOOKUP($C255,'SINAPI ABRIL 2019'!$A:$D,4,0),IFERROR(VLOOKUP($C255,'COMP. PROPRIA'!$B$11:$I$1015,8,0),""))</f>
        <v>9.92</v>
      </c>
      <c r="I255" s="116">
        <f>TRUNC(H255*'4-BDI'!$E$29,2)</f>
        <v>12.72</v>
      </c>
      <c r="J255" s="57">
        <f t="shared" si="82"/>
        <v>39.68</v>
      </c>
      <c r="K255" s="144">
        <f t="shared" si="83"/>
        <v>50.88</v>
      </c>
    </row>
    <row r="256" spans="2:11" ht="30">
      <c r="B256" s="24" t="s">
        <v>12090</v>
      </c>
      <c r="C256" s="67" t="s">
        <v>5347</v>
      </c>
      <c r="D256" s="250" t="s">
        <v>9</v>
      </c>
      <c r="E256" s="112" t="str">
        <f>IFERROR(VLOOKUP($C256,'SINAPI ABRIL 2019'!$1:$1048576,2,0),IFERROR(VLOOKUP($C256,'COMP. PROPRIA'!$B$11:$I$1015,4,0),""))</f>
        <v>TRANSFORMADOR DISTRIBUICAO  112,5KVA TRIFASICO 60HZ CLASSE 15KV IMERSO EM ÓLEO MINERAL FORNECIMENTO E INSTALACAO</v>
      </c>
      <c r="F256" s="115" t="str">
        <f>IFERROR(VLOOKUP($C256,'SINAPI ABRIL 2019'!$A:$D,3,0),IFERROR(VLOOKUP($C256,'COMP. PROPRIA'!$B$11:$I$1015,5,0),""))</f>
        <v>UN</v>
      </c>
      <c r="G256" s="113">
        <v>1</v>
      </c>
      <c r="H256" s="114">
        <f>IFERROR(VLOOKUP($C256,'SINAPI ABRIL 2019'!$A:$D,4,0),IFERROR(VLOOKUP($C256,'COMP. PROPRIA'!$B$11:$I$1015,8,0),""))</f>
        <v>8353.7199999999993</v>
      </c>
      <c r="I256" s="116">
        <f>TRUNC(H256*'4-BDI'!$E$29,2)</f>
        <v>10712.81</v>
      </c>
      <c r="J256" s="57">
        <f t="shared" si="82"/>
        <v>8353.7199999999993</v>
      </c>
      <c r="K256" s="144">
        <f t="shared" si="83"/>
        <v>10712.81</v>
      </c>
    </row>
    <row r="257" spans="2:11" ht="30">
      <c r="B257" s="24" t="s">
        <v>12091</v>
      </c>
      <c r="C257" s="67" t="s">
        <v>5208</v>
      </c>
      <c r="D257" s="250" t="s">
        <v>9</v>
      </c>
      <c r="E257" s="112" t="str">
        <f>IFERROR(VLOOKUP($C257,'SINAPI ABRIL 2019'!$1:$1048576,2,0),IFERROR(VLOOKUP($C257,'COMP. PROPRIA'!$B$11:$I$1015,4,0),""))</f>
        <v>LACO DE ROLDANA PRE-FORMADO ACO RECOBERTO DE ALUMINIO PARA CABO DE ALUMINIO NU BITOLA 25MM2 - FORNECIMENTO E COLOCACAO</v>
      </c>
      <c r="F257" s="115" t="str">
        <f>IFERROR(VLOOKUP($C257,'SINAPI ABRIL 2019'!$A:$D,3,0),IFERROR(VLOOKUP($C257,'COMP. PROPRIA'!$B$11:$I$1015,5,0),""))</f>
        <v>UN</v>
      </c>
      <c r="G257" s="113">
        <v>3</v>
      </c>
      <c r="H257" s="114">
        <f>IFERROR(VLOOKUP($C257,'SINAPI ABRIL 2019'!$A:$D,4,0),IFERROR(VLOOKUP($C257,'COMP. PROPRIA'!$B$11:$I$1015,8,0),""))</f>
        <v>7.03</v>
      </c>
      <c r="I257" s="116">
        <f>TRUNC(H257*'4-BDI'!$E$29,2)</f>
        <v>9.01</v>
      </c>
      <c r="J257" s="57">
        <f t="shared" si="82"/>
        <v>21.09</v>
      </c>
      <c r="K257" s="144">
        <f t="shared" si="83"/>
        <v>27.03</v>
      </c>
    </row>
    <row r="258" spans="2:11" ht="30">
      <c r="B258" s="24" t="s">
        <v>12092</v>
      </c>
      <c r="C258" s="111">
        <v>92980</v>
      </c>
      <c r="D258" s="243" t="s">
        <v>9</v>
      </c>
      <c r="E258" s="112" t="str">
        <f>IFERROR(VLOOKUP($C258,'SINAPI ABRIL 2019'!$1:$1048576,2,0),IFERROR(VLOOKUP($C258,'COMP. PROPRIA'!$B$11:$I$1015,4,0),""))</f>
        <v>CABO DE COBRE FLEXÍVEL ISOLADO, 10 MM², ANTI-CHAMA 0,6/1,0 KV, PARA DISTRIBUIÇÃO - FORNECIMENTO E INSTALAÇÃO. AF_12/2015</v>
      </c>
      <c r="F258" s="115" t="str">
        <f>IFERROR(VLOOKUP($C258,'SINAPI ABRIL 2019'!$A:$D,3,0),IFERROR(VLOOKUP($C258,'COMP. PROPRIA'!$B$11:$I$1015,5,0),""))</f>
        <v>M</v>
      </c>
      <c r="G258" s="113">
        <v>3</v>
      </c>
      <c r="H258" s="114">
        <f>IFERROR(VLOOKUP($C258,'SINAPI ABRIL 2019'!$A:$D,4,0),IFERROR(VLOOKUP($C258,'COMP. PROPRIA'!$B$11:$I$1015,8,0),""))</f>
        <v>6.12</v>
      </c>
      <c r="I258" s="116">
        <f>TRUNC(H258*'4-BDI'!$E$29,2)</f>
        <v>7.84</v>
      </c>
      <c r="J258" s="57">
        <f t="shared" si="82"/>
        <v>18.36</v>
      </c>
      <c r="K258" s="144">
        <f t="shared" si="83"/>
        <v>23.52</v>
      </c>
    </row>
    <row r="259" spans="2:11" ht="15">
      <c r="B259" s="24" t="s">
        <v>12093</v>
      </c>
      <c r="C259" s="271" t="s">
        <v>12869</v>
      </c>
      <c r="D259" s="243" t="s">
        <v>9</v>
      </c>
      <c r="E259" s="112" t="str">
        <f>IFERROR(VLOOKUP($C259,'SINAPI ABRIL 2019'!$1:$1048576,2,0),IFERROR(VLOOKUP($C259,'COMP. PROPRIA'!$B$11:$I$1015,4,0),""))</f>
        <v>CABO DE COBRE NU 50 mm^2 - Fornecimento e Instalação</v>
      </c>
      <c r="F259" s="272" t="s">
        <v>20</v>
      </c>
      <c r="G259" s="113">
        <v>70</v>
      </c>
      <c r="H259" s="114">
        <f>IFERROR(VLOOKUP($C259,'SINAPI ABRIL 2019'!$A:$D,4,0),IFERROR(VLOOKUP($C259,'COMP. PROPRIA'!$B$11:$I$1015,8,0),""))</f>
        <v>35.29</v>
      </c>
      <c r="I259" s="116">
        <f>TRUNC(H259*'4-BDI'!$E$29,2)</f>
        <v>45.25</v>
      </c>
      <c r="J259" s="57">
        <f t="shared" si="82"/>
        <v>2470.3000000000002</v>
      </c>
      <c r="K259" s="144">
        <f t="shared" si="83"/>
        <v>3167.5</v>
      </c>
    </row>
    <row r="260" spans="2:11" ht="30">
      <c r="B260" s="24" t="s">
        <v>12094</v>
      </c>
      <c r="C260" s="111">
        <v>96985</v>
      </c>
      <c r="D260" s="243" t="s">
        <v>9</v>
      </c>
      <c r="E260" s="112" t="str">
        <f>IFERROR(VLOOKUP($C260,'SINAPI ABRIL 2019'!$1:$1048576,2,0),IFERROR(VLOOKUP($C260,'COMP. PROPRIA'!$B$11:$I$1015,4,0),""))</f>
        <v>HASTE DE ATERRAMENTO 5/8  PARA SPDA - FORNECIMENTO E INSTALAÇÃO. AF_12/2017</v>
      </c>
      <c r="F260" s="115" t="str">
        <f>IFERROR(VLOOKUP($C260,'SINAPI ABRIL 2019'!$A:$D,3,0),IFERROR(VLOOKUP($C260,'COMP. PROPRIA'!$B$11:$I$1015,5,0),""))</f>
        <v>UN</v>
      </c>
      <c r="G260" s="113">
        <v>20</v>
      </c>
      <c r="H260" s="114">
        <f>IFERROR(VLOOKUP($C260,'SINAPI ABRIL 2019'!$A:$D,4,0),IFERROR(VLOOKUP($C260,'COMP. PROPRIA'!$B$11:$I$1015,8,0),""))</f>
        <v>42.28</v>
      </c>
      <c r="I260" s="116">
        <f>TRUNC(H260*'4-BDI'!$E$29,2)</f>
        <v>54.21</v>
      </c>
      <c r="J260" s="57">
        <f t="shared" si="82"/>
        <v>845.6</v>
      </c>
      <c r="K260" s="144">
        <f t="shared" si="83"/>
        <v>1084.2</v>
      </c>
    </row>
    <row r="261" spans="2:11" ht="15">
      <c r="B261" s="24" t="s">
        <v>12095</v>
      </c>
      <c r="C261" s="111">
        <v>83446</v>
      </c>
      <c r="D261" s="243" t="s">
        <v>9</v>
      </c>
      <c r="E261" s="112" t="str">
        <f>IFERROR(VLOOKUP($C261,'SINAPI ABRIL 2019'!$1:$1048576,2,0),IFERROR(VLOOKUP($C261,'COMP. PROPRIA'!$B$11:$I$1015,4,0),""))</f>
        <v>CAIXA DE PASSAGEM 30X30X40 COM TAMPA E DRENO BRITA</v>
      </c>
      <c r="F261" s="115" t="str">
        <f>IFERROR(VLOOKUP($C261,'SINAPI ABRIL 2019'!$A:$D,3,0),IFERROR(VLOOKUP($C261,'COMP. PROPRIA'!$B$11:$I$1015,5,0),""))</f>
        <v>UN</v>
      </c>
      <c r="G261" s="113">
        <v>1</v>
      </c>
      <c r="H261" s="114">
        <f>IFERROR(VLOOKUP($C261,'SINAPI ABRIL 2019'!$A:$D,4,0),IFERROR(VLOOKUP($C261,'COMP. PROPRIA'!$B$11:$I$1015,8,0),""))</f>
        <v>148.46</v>
      </c>
      <c r="I261" s="116">
        <f>TRUNC(H261*'4-BDI'!$E$29,2)</f>
        <v>190.38</v>
      </c>
      <c r="J261" s="57">
        <f t="shared" si="82"/>
        <v>148.46</v>
      </c>
      <c r="K261" s="144">
        <f t="shared" si="83"/>
        <v>190.38</v>
      </c>
    </row>
    <row r="262" spans="2:11" ht="30" customHeight="1">
      <c r="B262" s="24" t="s">
        <v>12096</v>
      </c>
      <c r="C262" s="111">
        <v>91870</v>
      </c>
      <c r="D262" s="243" t="s">
        <v>9</v>
      </c>
      <c r="E262" s="112" t="str">
        <f>IFERROR(VLOOKUP($C262,'SINAPI ABRIL 2019'!$1:$1048576,2,0),IFERROR(VLOOKUP($C262,'COMP. PROPRIA'!$B$11:$I$1015,4,0),""))</f>
        <v>ELETRODUTO RÍGIDO ROSCÁVEL, PVC, DN 20 MM (1/2"), PARA CIRCUITOS TERMINAIS, INSTALADO EM PAREDE - FORNECIMENTO E INSTALAÇÃO. AF_12/2015</v>
      </c>
      <c r="F262" s="115" t="str">
        <f>IFERROR(VLOOKUP($C262,'SINAPI ABRIL 2019'!$A:$D,3,0),IFERROR(VLOOKUP($C262,'COMP. PROPRIA'!$B$11:$I$1015,5,0),""))</f>
        <v>M</v>
      </c>
      <c r="G262" s="113">
        <v>3</v>
      </c>
      <c r="H262" s="114">
        <f>IFERROR(VLOOKUP($C262,'SINAPI ABRIL 2019'!$A:$D,4,0),IFERROR(VLOOKUP($C262,'COMP. PROPRIA'!$B$11:$I$1015,8,0),""))</f>
        <v>6.99</v>
      </c>
      <c r="I262" s="116">
        <f>TRUNC(H262*'4-BDI'!$E$29,2)</f>
        <v>8.9600000000000009</v>
      </c>
      <c r="J262" s="57">
        <f t="shared" si="82"/>
        <v>20.97</v>
      </c>
      <c r="K262" s="144">
        <f t="shared" si="83"/>
        <v>26.88</v>
      </c>
    </row>
    <row r="263" spans="2:11" ht="30">
      <c r="B263" s="24" t="s">
        <v>12097</v>
      </c>
      <c r="C263" s="111">
        <v>92998</v>
      </c>
      <c r="D263" s="243" t="s">
        <v>9</v>
      </c>
      <c r="E263" s="112" t="str">
        <f>IFERROR(VLOOKUP($C263,'SINAPI ABRIL 2019'!$1:$1048576,2,0),IFERROR(VLOOKUP($C263,'COMP. PROPRIA'!$B$11:$I$1015,4,0),""))</f>
        <v>CABO DE COBRE FLEXÍVEL ISOLADO, 185 MM², ANTI-CHAMA 0,6/1,0 KV, PARA DISTRIBUIÇÃO - FORNECIMENTO E INSTALAÇÃO. AF_12/2015</v>
      </c>
      <c r="F263" s="115" t="str">
        <f>IFERROR(VLOOKUP($C263,'SINAPI ABRIL 2019'!$A:$D,3,0),IFERROR(VLOOKUP($C263,'COMP. PROPRIA'!$B$11:$I$1015,5,0),""))</f>
        <v>M</v>
      </c>
      <c r="G263" s="113">
        <v>180</v>
      </c>
      <c r="H263" s="114">
        <f>IFERROR(VLOOKUP($C263,'SINAPI ABRIL 2019'!$A:$D,4,0),IFERROR(VLOOKUP($C263,'COMP. PROPRIA'!$B$11:$I$1015,8,0),""))</f>
        <v>102.86</v>
      </c>
      <c r="I263" s="116">
        <f>TRUNC(H263*'4-BDI'!$E$29,2)</f>
        <v>131.9</v>
      </c>
      <c r="J263" s="57">
        <f t="shared" si="82"/>
        <v>18514.8</v>
      </c>
      <c r="K263" s="144">
        <f t="shared" si="83"/>
        <v>23742</v>
      </c>
    </row>
    <row r="264" spans="2:11" ht="30">
      <c r="B264" s="24" t="s">
        <v>12098</v>
      </c>
      <c r="C264" s="111">
        <v>92992</v>
      </c>
      <c r="D264" s="243" t="s">
        <v>9</v>
      </c>
      <c r="E264" s="112" t="str">
        <f>IFERROR(VLOOKUP($C264,'SINAPI ABRIL 2019'!$1:$1048576,2,0),IFERROR(VLOOKUP($C264,'COMP. PROPRIA'!$B$11:$I$1015,4,0),""))</f>
        <v>CABO DE COBRE FLEXÍVEL ISOLADO, 95 MM², ANTI-CHAMA 0,6/1,0 KV, PARA DISTRIBUIÇÃO - FORNECIMENTO E INSTALAÇÃO. AF_12/2015</v>
      </c>
      <c r="F264" s="115" t="str">
        <f>IFERROR(VLOOKUP($C264,'SINAPI ABRIL 2019'!$A:$D,3,0),IFERROR(VLOOKUP($C264,'COMP. PROPRIA'!$B$11:$I$1015,5,0),""))</f>
        <v>M</v>
      </c>
      <c r="G264" s="113">
        <v>60</v>
      </c>
      <c r="H264" s="114">
        <f>IFERROR(VLOOKUP($C264,'SINAPI ABRIL 2019'!$A:$D,4,0),IFERROR(VLOOKUP($C264,'COMP. PROPRIA'!$B$11:$I$1015,8,0),""))</f>
        <v>52.72</v>
      </c>
      <c r="I264" s="116">
        <f>TRUNC(H264*'4-BDI'!$E$29,2)</f>
        <v>67.599999999999994</v>
      </c>
      <c r="J264" s="57">
        <f t="shared" si="82"/>
        <v>3163.2</v>
      </c>
      <c r="K264" s="144">
        <f t="shared" si="83"/>
        <v>4056</v>
      </c>
    </row>
    <row r="265" spans="2:11" ht="30">
      <c r="B265" s="24" t="s">
        <v>12099</v>
      </c>
      <c r="C265" s="271" t="s">
        <v>12870</v>
      </c>
      <c r="D265" s="243" t="s">
        <v>9</v>
      </c>
      <c r="E265" s="112" t="str">
        <f>IFERROR(VLOOKUP($C265,'SINAPI ABRIL 2019'!$1:$1048576,2,0),IFERROR(VLOOKUP($C265,'COMP. PROPRIA'!$B$11:$I$1015,4,0),""))</f>
        <v>TERMINAL OU CONECTOR DE PRESSÃO - PARA CABO 185 mm2 - FORN E INSTALAÇÃO</v>
      </c>
      <c r="F265" s="115" t="str">
        <f>IFERROR(VLOOKUP($C265,'SINAPI ABRIL 2019'!$A:$D,3,0),IFERROR(VLOOKUP($C265,'COMP. PROPRIA'!$B$11:$I$1015,5,0),""))</f>
        <v>UN</v>
      </c>
      <c r="G265" s="113">
        <v>6</v>
      </c>
      <c r="H265" s="114">
        <f>IFERROR(VLOOKUP($C265,'SINAPI ABRIL 2019'!$A:$D,4,0),IFERROR(VLOOKUP($C265,'COMP. PROPRIA'!$B$11:$I$1015,8,0),""))</f>
        <v>34.49</v>
      </c>
      <c r="I265" s="116">
        <f>TRUNC(H265*'4-BDI'!$E$29,2)</f>
        <v>44.22</v>
      </c>
      <c r="J265" s="57">
        <f t="shared" si="82"/>
        <v>206.94</v>
      </c>
      <c r="K265" s="144">
        <f t="shared" si="83"/>
        <v>265.32</v>
      </c>
    </row>
    <row r="266" spans="2:11" ht="30">
      <c r="B266" s="24" t="s">
        <v>12100</v>
      </c>
      <c r="C266" s="271" t="s">
        <v>12872</v>
      </c>
      <c r="D266" s="243" t="s">
        <v>9</v>
      </c>
      <c r="E266" s="112" t="str">
        <f>IFERROR(VLOOKUP($C266,'SINAPI ABRIL 2019'!$1:$1048576,2,0),IFERROR(VLOOKUP($C266,'COMP. PROPRIA'!$B$11:$I$1015,4,0),""))</f>
        <v>TERMINAL OU CONECTOR DE PRESSÃO - PARA CABO  95mm2 - FORN E INSTALAÇÃO</v>
      </c>
      <c r="F266" s="115" t="str">
        <f>IFERROR(VLOOKUP($C266,'SINAPI ABRIL 2019'!$A:$D,3,0),IFERROR(VLOOKUP($C266,'COMP. PROPRIA'!$B$11:$I$1015,5,0),""))</f>
        <v>UN</v>
      </c>
      <c r="G266" s="113">
        <v>2</v>
      </c>
      <c r="H266" s="114">
        <f>IFERROR(VLOOKUP($C266,'SINAPI ABRIL 2019'!$A:$D,4,0),IFERROR(VLOOKUP($C266,'COMP. PROPRIA'!$B$11:$I$1015,8,0),""))</f>
        <v>27.45</v>
      </c>
      <c r="I266" s="116">
        <f>TRUNC(H266*'4-BDI'!$E$29,2)</f>
        <v>35.200000000000003</v>
      </c>
      <c r="J266" s="57">
        <f t="shared" si="82"/>
        <v>54.9</v>
      </c>
      <c r="K266" s="144">
        <f t="shared" si="83"/>
        <v>70.400000000000006</v>
      </c>
    </row>
    <row r="267" spans="2:11" ht="30">
      <c r="B267" s="24" t="s">
        <v>12101</v>
      </c>
      <c r="C267" s="111">
        <v>93012</v>
      </c>
      <c r="D267" s="243" t="s">
        <v>9</v>
      </c>
      <c r="E267" s="112" t="str">
        <f>IFERROR(VLOOKUP($C267,'SINAPI ABRIL 2019'!$1:$1048576,2,0),IFERROR(VLOOKUP($C267,'COMP. PROPRIA'!$B$11:$I$1015,4,0),""))</f>
        <v>ELETRODUTO RÍGIDO ROSCÁVEL, PVC, DN 110 MM (4") - FORNECIMENTO E INSTALAÇÃO. AF_12/2015</v>
      </c>
      <c r="F267" s="115" t="str">
        <f>IFERROR(VLOOKUP($C267,'SINAPI ABRIL 2019'!$A:$D,3,0),IFERROR(VLOOKUP($C267,'COMP. PROPRIA'!$B$11:$I$1015,5,0),""))</f>
        <v>M</v>
      </c>
      <c r="G267" s="113">
        <v>50</v>
      </c>
      <c r="H267" s="114">
        <f>IFERROR(VLOOKUP($C267,'SINAPI ABRIL 2019'!$A:$D,4,0),IFERROR(VLOOKUP($C267,'COMP. PROPRIA'!$B$11:$I$1015,8,0),""))</f>
        <v>35.130000000000003</v>
      </c>
      <c r="I267" s="116">
        <f>TRUNC(H267*'4-BDI'!$E$29,2)</f>
        <v>45.05</v>
      </c>
      <c r="J267" s="57">
        <f t="shared" si="82"/>
        <v>1756.5</v>
      </c>
      <c r="K267" s="144">
        <f t="shared" si="83"/>
        <v>2252.5</v>
      </c>
    </row>
    <row r="268" spans="2:11" ht="30">
      <c r="B268" s="24" t="s">
        <v>12102</v>
      </c>
      <c r="C268" s="243" t="s">
        <v>5526</v>
      </c>
      <c r="D268" s="243" t="s">
        <v>9</v>
      </c>
      <c r="E268" s="112" t="str">
        <f>IFERROR(VLOOKUP($C268,'SINAPI ABRIL 2019'!$1:$1048576,2,0),IFERROR(VLOOKUP($C268,'COMP. PROPRIA'!$B$11:$I$1015,4,0),""))</f>
        <v>DISJUNTOR TERMOMAGNETICO TRIPOLAR EM CAIXA MOLDADA 300 A 400A 600V, FORNECIMENTO E INSTALACAO</v>
      </c>
      <c r="F268" s="115" t="str">
        <f>IFERROR(VLOOKUP($C268,'SINAPI ABRIL 2019'!$A:$D,3,0),IFERROR(VLOOKUP($C268,'COMP. PROPRIA'!$B$11:$I$1015,5,0),""))</f>
        <v>UN</v>
      </c>
      <c r="G268" s="113">
        <v>1</v>
      </c>
      <c r="H268" s="114">
        <f>IFERROR(VLOOKUP($C268,'SINAPI ABRIL 2019'!$A:$D,4,0),IFERROR(VLOOKUP($C268,'COMP. PROPRIA'!$B$11:$I$1015,8,0),""))</f>
        <v>977.43</v>
      </c>
      <c r="I268" s="116">
        <f>TRUNC(H268*'4-BDI'!$E$29,2)</f>
        <v>1253.45</v>
      </c>
      <c r="J268" s="57">
        <f t="shared" si="82"/>
        <v>977.43</v>
      </c>
      <c r="K268" s="144">
        <f t="shared" si="83"/>
        <v>1253.45</v>
      </c>
    </row>
    <row r="269" spans="2:11" ht="30">
      <c r="B269" s="24" t="s">
        <v>12103</v>
      </c>
      <c r="C269" s="111">
        <v>93358</v>
      </c>
      <c r="D269" s="243" t="s">
        <v>9</v>
      </c>
      <c r="E269" s="112" t="str">
        <f>IFERROR(VLOOKUP($C269,'SINAPI ABRIL 2019'!$1:$1048576,2,0),IFERROR(VLOOKUP($C269,'COMP. PROPRIA'!$B$11:$I$1015,4,0),""))</f>
        <v>ESCAVAÇÃO MANUAL DE VALA COM PROFUNDIDADE MENOR OU IGUAL A 1,30 M. AF_03/2016</v>
      </c>
      <c r="F269" s="115" t="str">
        <f>IFERROR(VLOOKUP($C269,'SINAPI ABRIL 2019'!$A:$D,3,0),IFERROR(VLOOKUP($C269,'COMP. PROPRIA'!$B$11:$I$1015,5,0),""))</f>
        <v>M3</v>
      </c>
      <c r="G269" s="113">
        <v>1.8</v>
      </c>
      <c r="H269" s="114">
        <f>IFERROR(VLOOKUP($C269,'SINAPI ABRIL 2019'!$A:$D,4,0),IFERROR(VLOOKUP($C269,'COMP. PROPRIA'!$B$11:$I$1015,8,0),""))</f>
        <v>58.27</v>
      </c>
      <c r="I269" s="116">
        <f>TRUNC(H269*'4-BDI'!$E$29,2)</f>
        <v>74.72</v>
      </c>
      <c r="J269" s="57">
        <f t="shared" ref="J269:J270" si="84">TRUNC(G269*H269,2)</f>
        <v>104.88</v>
      </c>
      <c r="K269" s="144">
        <f t="shared" ref="K269:K270" si="85">TRUNC(G269*I269,2)</f>
        <v>134.49</v>
      </c>
    </row>
    <row r="270" spans="2:11" ht="15">
      <c r="B270" s="24" t="s">
        <v>12104</v>
      </c>
      <c r="C270" s="243">
        <v>93382</v>
      </c>
      <c r="D270" s="243" t="s">
        <v>9</v>
      </c>
      <c r="E270" s="112" t="str">
        <f>IFERROR(VLOOKUP($C270,'SINAPI ABRIL 2019'!$1:$1048576,2,0),IFERROR(VLOOKUP($C270,'COMP. PROPRIA'!$B$11:$I$1015,4,0),""))</f>
        <v>REATERRO MANUAL DE VALAS COM COMPACTAÇÃO MECANIZADA. AF_04/2016</v>
      </c>
      <c r="F270" s="115" t="str">
        <f>IFERROR(VLOOKUP($C270,'SINAPI ABRIL 2019'!$A:$D,3,0),IFERROR(VLOOKUP($C270,'COMP. PROPRIA'!$B$11:$I$1015,5,0),""))</f>
        <v>M3</v>
      </c>
      <c r="G270" s="113">
        <v>1.8</v>
      </c>
      <c r="H270" s="114">
        <f>IFERROR(VLOOKUP($C270,'SINAPI ABRIL 2019'!$A:$D,4,0),IFERROR(VLOOKUP($C270,'COMP. PROPRIA'!$B$11:$I$1015,8,0),""))</f>
        <v>19.649999999999999</v>
      </c>
      <c r="I270" s="116">
        <f>TRUNC(H270*'4-BDI'!$E$29,2)</f>
        <v>25.19</v>
      </c>
      <c r="J270" s="57">
        <f t="shared" si="84"/>
        <v>35.369999999999997</v>
      </c>
      <c r="K270" s="144">
        <f t="shared" si="85"/>
        <v>45.34</v>
      </c>
    </row>
    <row r="271" spans="2:11" ht="15">
      <c r="B271" s="362" t="s">
        <v>11998</v>
      </c>
      <c r="C271" s="363"/>
      <c r="D271" s="363"/>
      <c r="E271" s="363"/>
      <c r="F271" s="363"/>
      <c r="G271" s="363"/>
      <c r="H271" s="364"/>
      <c r="I271" s="183"/>
      <c r="J271" s="58">
        <f>TRUNC(SUM(J204:J270),2)</f>
        <v>58382.41</v>
      </c>
      <c r="K271" s="145">
        <f>TRUNC(SUM(K204:K270),2)</f>
        <v>74865.570000000007</v>
      </c>
    </row>
    <row r="272" spans="2:11" ht="15">
      <c r="B272" s="365" t="s">
        <v>6150</v>
      </c>
      <c r="C272" s="366"/>
      <c r="D272" s="366"/>
      <c r="E272" s="366"/>
      <c r="F272" s="366"/>
      <c r="G272" s="366"/>
      <c r="H272" s="366"/>
      <c r="I272" s="183"/>
      <c r="J272" s="58">
        <f>TRUNC(SUM(J156,J164,J178,J189,J192,J198,J202,J271),2)</f>
        <v>191045</v>
      </c>
      <c r="K272" s="145">
        <f>SUM(K156,K164,K178,K189,K192,K198,K202,K271)</f>
        <v>244932.14</v>
      </c>
    </row>
    <row r="273" spans="2:11" ht="15">
      <c r="B273" s="16" t="s">
        <v>12105</v>
      </c>
      <c r="C273" s="17"/>
      <c r="D273" s="18"/>
      <c r="E273" s="19" t="s">
        <v>12106</v>
      </c>
      <c r="F273" s="20"/>
      <c r="G273" s="21"/>
      <c r="H273" s="259"/>
      <c r="I273" s="22"/>
      <c r="J273" s="56"/>
      <c r="K273" s="118"/>
    </row>
    <row r="274" spans="2:11" ht="15">
      <c r="B274" s="26" t="s">
        <v>1216</v>
      </c>
      <c r="C274" s="102"/>
      <c r="D274" s="102"/>
      <c r="E274" s="102" t="s">
        <v>12107</v>
      </c>
      <c r="F274" s="27"/>
      <c r="G274" s="28"/>
      <c r="H274" s="260"/>
      <c r="I274" s="29"/>
      <c r="J274" s="59"/>
      <c r="K274" s="146"/>
    </row>
    <row r="275" spans="2:11" ht="15">
      <c r="B275" s="24" t="s">
        <v>6143</v>
      </c>
      <c r="C275" s="250" t="s">
        <v>12336</v>
      </c>
      <c r="D275" s="243" t="s">
        <v>1312</v>
      </c>
      <c r="E275" s="112" t="str">
        <f>IFERROR(VLOOKUP($C275,'SINAPI ABRIL 2019'!$1:$1048576,2,0),IFERROR(VLOOKUP($C275,'COMP. PROPRIA'!$B$11:$I$1015,4,0),""))</f>
        <v>CONECTOR RJ 45</v>
      </c>
      <c r="F275" s="115" t="str">
        <f>IFERROR(VLOOKUP($C275,'SINAPI ABRIL 2019'!$A:$D,3,0),IFERROR(VLOOKUP($C275,'COMP. PROPRIA'!$B$11:$I$1015,5,0),""))</f>
        <v>UN</v>
      </c>
      <c r="G275" s="113">
        <v>49</v>
      </c>
      <c r="H275" s="114">
        <f>IFERROR(VLOOKUP($C275,'SINAPI ABRIL 2019'!$A:$D,4,0),IFERROR(VLOOKUP($C275,'COMP. PROPRIA'!$B$11:$I$1015,8,0),""))</f>
        <v>28.74</v>
      </c>
      <c r="I275" s="116">
        <f>TRUNC(H275*'4-BDI'!$E$29,2)</f>
        <v>36.85</v>
      </c>
      <c r="J275" s="57">
        <f t="shared" ref="J275" si="86">TRUNC(G275*H275,2)</f>
        <v>1408.26</v>
      </c>
      <c r="K275" s="144">
        <f t="shared" ref="K275" si="87">TRUNC(G275*I275,2)</f>
        <v>1805.65</v>
      </c>
    </row>
    <row r="276" spans="2:11" ht="15">
      <c r="B276" s="24" t="s">
        <v>6144</v>
      </c>
      <c r="C276" s="250" t="s">
        <v>12339</v>
      </c>
      <c r="D276" s="243" t="s">
        <v>1312</v>
      </c>
      <c r="E276" s="112" t="str">
        <f>IFERROR(VLOOKUP($C276,'SINAPI ABRIL 2019'!$1:$1048576,2,0),IFERROR(VLOOKUP($C276,'COMP. PROPRIA'!$B$11:$I$1015,4,0),""))</f>
        <v>PATCH PANEL 24 POSIÇÕES</v>
      </c>
      <c r="F276" s="115" t="str">
        <f>IFERROR(VLOOKUP($C276,'SINAPI ABRIL 2019'!$A:$D,3,0),IFERROR(VLOOKUP($C276,'COMP. PROPRIA'!$B$11:$I$1015,5,0),""))</f>
        <v>UN</v>
      </c>
      <c r="G276" s="113">
        <v>5</v>
      </c>
      <c r="H276" s="114">
        <f>IFERROR(VLOOKUP($C276,'SINAPI ABRIL 2019'!$A:$D,4,0),IFERROR(VLOOKUP($C276,'COMP. PROPRIA'!$B$11:$I$1015,8,0),""))</f>
        <v>8.24</v>
      </c>
      <c r="I276" s="116">
        <f>TRUNC(H276*'4-BDI'!$E$29,2)</f>
        <v>10.56</v>
      </c>
      <c r="J276" s="57">
        <f t="shared" ref="J276:J279" si="88">TRUNC(G276*H276,2)</f>
        <v>41.2</v>
      </c>
      <c r="K276" s="144">
        <f t="shared" ref="K276:K279" si="89">TRUNC(G276*I276,2)</f>
        <v>52.8</v>
      </c>
    </row>
    <row r="277" spans="2:11" ht="15">
      <c r="B277" s="24" t="s">
        <v>6145</v>
      </c>
      <c r="C277" s="250" t="s">
        <v>12341</v>
      </c>
      <c r="D277" s="243" t="s">
        <v>1312</v>
      </c>
      <c r="E277" s="112" t="str">
        <f>IFERROR(VLOOKUP($C277,'SINAPI ABRIL 2019'!$1:$1048576,2,0),IFERROR(VLOOKUP($C277,'COMP. PROPRIA'!$B$11:$I$1015,4,0),""))</f>
        <v>PLUGUE 110 IDC - 4 PARES</v>
      </c>
      <c r="F277" s="115" t="str">
        <f>IFERROR(VLOOKUP($C277,'SINAPI ABRIL 2019'!$A:$D,3,0),IFERROR(VLOOKUP($C277,'COMP. PROPRIA'!$B$11:$I$1015,5,0),""))</f>
        <v>UN</v>
      </c>
      <c r="G277" s="113">
        <v>96</v>
      </c>
      <c r="H277" s="114">
        <f>IFERROR(VLOOKUP($C277,'SINAPI ABRIL 2019'!$A:$D,4,0),IFERROR(VLOOKUP($C277,'COMP. PROPRIA'!$B$11:$I$1015,8,0),""))</f>
        <v>170.74</v>
      </c>
      <c r="I277" s="116">
        <f>TRUNC(H277*'4-BDI'!$E$29,2)</f>
        <v>218.95</v>
      </c>
      <c r="J277" s="57">
        <f t="shared" si="88"/>
        <v>16391.04</v>
      </c>
      <c r="K277" s="144">
        <f t="shared" si="89"/>
        <v>21019.200000000001</v>
      </c>
    </row>
    <row r="278" spans="2:11" ht="15">
      <c r="B278" s="24" t="s">
        <v>6146</v>
      </c>
      <c r="C278" s="250" t="s">
        <v>12343</v>
      </c>
      <c r="D278" s="243" t="s">
        <v>1312</v>
      </c>
      <c r="E278" s="112" t="str">
        <f>IFERROR(VLOOKUP($C278,'SINAPI ABRIL 2019'!$1:$1048576,2,0),IFERROR(VLOOKUP($C278,'COMP. PROPRIA'!$B$11:$I$1015,4,0),""))</f>
        <v>SWITCH 24 PORTAS (10/100) BASETX/POE</v>
      </c>
      <c r="F278" s="115" t="str">
        <f>IFERROR(VLOOKUP($C278,'SINAPI ABRIL 2019'!$A:$D,3,0),IFERROR(VLOOKUP($C278,'COMP. PROPRIA'!$B$11:$I$1015,5,0),""))</f>
        <v>UN</v>
      </c>
      <c r="G278" s="113">
        <v>2</v>
      </c>
      <c r="H278" s="114">
        <f>IFERROR(VLOOKUP($C278,'SINAPI ABRIL 2019'!$A:$D,4,0),IFERROR(VLOOKUP($C278,'COMP. PROPRIA'!$B$11:$I$1015,8,0),""))</f>
        <v>1001.87</v>
      </c>
      <c r="I278" s="116">
        <f>TRUNC(H278*'4-BDI'!$E$29,2)</f>
        <v>1284.79</v>
      </c>
      <c r="J278" s="57">
        <f t="shared" si="88"/>
        <v>2003.74</v>
      </c>
      <c r="K278" s="144">
        <f t="shared" si="89"/>
        <v>2569.58</v>
      </c>
    </row>
    <row r="279" spans="2:11" ht="15">
      <c r="B279" s="24" t="s">
        <v>6147</v>
      </c>
      <c r="C279" s="250" t="s">
        <v>12345</v>
      </c>
      <c r="D279" s="243" t="s">
        <v>1312</v>
      </c>
      <c r="E279" s="112" t="str">
        <f>IFERROR(VLOOKUP($C279,'SINAPI ABRIL 2019'!$1:$1048576,2,0),IFERROR(VLOOKUP($C279,'COMP. PROPRIA'!$B$11:$I$1015,4,0),""))</f>
        <v>VOICE PANEL 30 PORTAS RJ 45</v>
      </c>
      <c r="F279" s="115" t="str">
        <f>IFERROR(VLOOKUP($C279,'SINAPI ABRIL 2019'!$A:$D,3,0),IFERROR(VLOOKUP($C279,'COMP. PROPRIA'!$B$11:$I$1015,5,0),""))</f>
        <v>UN</v>
      </c>
      <c r="G279" s="113">
        <v>2</v>
      </c>
      <c r="H279" s="114">
        <f>IFERROR(VLOOKUP($C279,'SINAPI ABRIL 2019'!$A:$D,4,0),IFERROR(VLOOKUP($C279,'COMP. PROPRIA'!$B$11:$I$1015,8,0),""))</f>
        <v>145.93</v>
      </c>
      <c r="I279" s="116">
        <f>TRUNC(H279*'4-BDI'!$E$29,2)</f>
        <v>187.14</v>
      </c>
      <c r="J279" s="57">
        <f t="shared" si="88"/>
        <v>291.86</v>
      </c>
      <c r="K279" s="144">
        <f t="shared" si="89"/>
        <v>374.28</v>
      </c>
    </row>
    <row r="280" spans="2:11" ht="15">
      <c r="B280" s="362" t="s">
        <v>11998</v>
      </c>
      <c r="C280" s="363"/>
      <c r="D280" s="363"/>
      <c r="E280" s="363"/>
      <c r="F280" s="363"/>
      <c r="G280" s="363"/>
      <c r="H280" s="364"/>
      <c r="I280" s="183"/>
      <c r="J280" s="58">
        <f>TRUNC(SUM(J275:J279),2)</f>
        <v>20136.099999999999</v>
      </c>
      <c r="K280" s="145">
        <f>TRUNC(SUM(K275:K279),2)</f>
        <v>25821.51</v>
      </c>
    </row>
    <row r="281" spans="2:11" ht="15">
      <c r="B281" s="26" t="s">
        <v>1217</v>
      </c>
      <c r="C281" s="102"/>
      <c r="D281" s="102"/>
      <c r="E281" s="102" t="s">
        <v>12108</v>
      </c>
      <c r="F281" s="27"/>
      <c r="G281" s="28"/>
      <c r="H281" s="260"/>
      <c r="I281" s="29"/>
      <c r="J281" s="59"/>
      <c r="K281" s="146"/>
    </row>
    <row r="282" spans="2:11" ht="30">
      <c r="B282" s="24" t="s">
        <v>6149</v>
      </c>
      <c r="C282" s="111">
        <v>91941</v>
      </c>
      <c r="D282" s="247" t="s">
        <v>9</v>
      </c>
      <c r="E282" s="112" t="str">
        <f>IFERROR(VLOOKUP($C282,'SINAPI ABRIL 2019'!$1:$1048576,2,0),IFERROR(VLOOKUP($C282,'COMP. PROPRIA'!$B$11:$I$1015,4,0),""))</f>
        <v>CAIXA RETANGULAR 4" X 2" BAIXA (0,30 M DO PISO), PVC, INSTALADA EM PAREDE - FORNECIMENTO E INSTALAÇÃO. AF_12/2015</v>
      </c>
      <c r="F282" s="115" t="str">
        <f>IFERROR(VLOOKUP($C282,'SINAPI ABRIL 2019'!$A:$D,3,0),IFERROR(VLOOKUP($C282,'COMP. PROPRIA'!$B$11:$I$1015,5,0),""))</f>
        <v>UN</v>
      </c>
      <c r="G282" s="113">
        <v>27</v>
      </c>
      <c r="H282" s="114">
        <f>IFERROR(VLOOKUP($C282,'SINAPI ABRIL 2019'!$A:$D,4,0),IFERROR(VLOOKUP($C282,'COMP. PROPRIA'!$B$11:$I$1015,8,0),""))</f>
        <v>6.73</v>
      </c>
      <c r="I282" s="116">
        <f>TRUNC(H282*'4-BDI'!$E$29,2)</f>
        <v>8.6300000000000008</v>
      </c>
      <c r="J282" s="57">
        <f t="shared" ref="J282" si="90">TRUNC(G282*H282,2)</f>
        <v>181.71</v>
      </c>
      <c r="K282" s="144">
        <f t="shared" ref="K282" si="91">TRUNC(G282*I282,2)</f>
        <v>233.01</v>
      </c>
    </row>
    <row r="283" spans="2:11" ht="15" customHeight="1">
      <c r="B283" s="362" t="s">
        <v>11998</v>
      </c>
      <c r="C283" s="363"/>
      <c r="D283" s="363"/>
      <c r="E283" s="363"/>
      <c r="F283" s="363"/>
      <c r="G283" s="363"/>
      <c r="H283" s="364"/>
      <c r="I283" s="183"/>
      <c r="J283" s="58">
        <f>TRUNC(SUM(J282),2)</f>
        <v>181.71</v>
      </c>
      <c r="K283" s="145">
        <f>TRUNC(SUM(K282),2)</f>
        <v>233.01</v>
      </c>
    </row>
    <row r="284" spans="2:11" ht="15" customHeight="1">
      <c r="B284" s="26" t="s">
        <v>12109</v>
      </c>
      <c r="C284" s="102"/>
      <c r="D284" s="102"/>
      <c r="E284" s="102" t="s">
        <v>12112</v>
      </c>
      <c r="F284" s="27"/>
      <c r="G284" s="28"/>
      <c r="H284" s="260"/>
      <c r="I284" s="29"/>
      <c r="J284" s="59"/>
      <c r="K284" s="146"/>
    </row>
    <row r="285" spans="2:11" ht="15">
      <c r="B285" s="24" t="s">
        <v>12110</v>
      </c>
      <c r="C285" s="250" t="s">
        <v>12347</v>
      </c>
      <c r="D285" s="243" t="s">
        <v>1312</v>
      </c>
      <c r="E285" s="112" t="str">
        <f>IFERROR(VLOOKUP($C285,'SINAPI ABRIL 2019'!$1:$1048576,2,0),IFERROR(VLOOKUP($C285,'COMP. PROPRIA'!$B$11:$I$1015,4,0),""))</f>
        <v>RACK ABERTO 19"</v>
      </c>
      <c r="F285" s="115" t="str">
        <f>IFERROR(VLOOKUP($C285,'SINAPI ABRIL 2019'!$A:$D,3,0),IFERROR(VLOOKUP($C285,'COMP. PROPRIA'!$B$11:$I$1015,5,0),""))</f>
        <v>UN</v>
      </c>
      <c r="G285" s="113">
        <v>1</v>
      </c>
      <c r="H285" s="114">
        <f>IFERROR(VLOOKUP($C285,'SINAPI ABRIL 2019'!$A:$D,4,0),IFERROR(VLOOKUP($C285,'COMP. PROPRIA'!$B$11:$I$1015,8,0),""))</f>
        <v>1502.13</v>
      </c>
      <c r="I285" s="116">
        <f>TRUNC(H285*'4-BDI'!$E$29,2)</f>
        <v>1926.33</v>
      </c>
      <c r="J285" s="57">
        <f t="shared" ref="J285:J286" si="92">TRUNC(G285*H285,2)</f>
        <v>1502.13</v>
      </c>
      <c r="K285" s="144">
        <f t="shared" ref="K285:K286" si="93">TRUNC(G285*I285,2)</f>
        <v>1926.33</v>
      </c>
    </row>
    <row r="286" spans="2:11" ht="15">
      <c r="B286" s="24" t="s">
        <v>12111</v>
      </c>
      <c r="C286" s="250" t="s">
        <v>12355</v>
      </c>
      <c r="D286" s="243" t="s">
        <v>1312</v>
      </c>
      <c r="E286" s="112" t="str">
        <f>IFERROR(VLOOKUP($C286,'SINAPI ABRIL 2019'!$1:$1048576,2,0),IFERROR(VLOOKUP($C286,'COMP. PROPRIA'!$B$11:$I$1015,4,0),""))</f>
        <v>RACK ABRTO PADRÃO 19" - 12 U</v>
      </c>
      <c r="F286" s="115" t="str">
        <f>IFERROR(VLOOKUP($C286,'SINAPI ABRIL 2019'!$A:$D,3,0),IFERROR(VLOOKUP($C286,'COMP. PROPRIA'!$B$11:$I$1015,5,0),""))</f>
        <v>UN</v>
      </c>
      <c r="G286" s="113">
        <v>4</v>
      </c>
      <c r="H286" s="114">
        <f>IFERROR(VLOOKUP($C286,'SINAPI ABRIL 2019'!$A:$D,4,0),IFERROR(VLOOKUP($C286,'COMP. PROPRIA'!$B$11:$I$1015,8,0),""))</f>
        <v>318.83</v>
      </c>
      <c r="I286" s="116">
        <f>TRUNC(H286*'4-BDI'!$E$29,2)</f>
        <v>408.86</v>
      </c>
      <c r="J286" s="57">
        <f t="shared" si="92"/>
        <v>1275.32</v>
      </c>
      <c r="K286" s="144">
        <f t="shared" si="93"/>
        <v>1635.44</v>
      </c>
    </row>
    <row r="287" spans="2:11" ht="15">
      <c r="B287" s="362" t="s">
        <v>11998</v>
      </c>
      <c r="C287" s="363"/>
      <c r="D287" s="363"/>
      <c r="E287" s="363"/>
      <c r="F287" s="363"/>
      <c r="G287" s="363"/>
      <c r="H287" s="364"/>
      <c r="I287" s="183"/>
      <c r="J287" s="58">
        <f>TRUNC(SUM(J285:J286),2)</f>
        <v>2777.45</v>
      </c>
      <c r="K287" s="145">
        <f>TRUNC(SUM(K285:K286),2)</f>
        <v>3561.77</v>
      </c>
    </row>
    <row r="288" spans="2:11" ht="15">
      <c r="B288" s="26" t="s">
        <v>12113</v>
      </c>
      <c r="C288" s="102"/>
      <c r="D288" s="102"/>
      <c r="E288" s="102" t="s">
        <v>12124</v>
      </c>
      <c r="F288" s="27"/>
      <c r="G288" s="28"/>
      <c r="H288" s="260"/>
      <c r="I288" s="29"/>
      <c r="J288" s="59"/>
      <c r="K288" s="146"/>
    </row>
    <row r="289" spans="2:11" ht="15">
      <c r="B289" s="24" t="s">
        <v>12114</v>
      </c>
      <c r="C289" s="250" t="s">
        <v>12356</v>
      </c>
      <c r="D289" s="243" t="s">
        <v>1312</v>
      </c>
      <c r="E289" s="112" t="str">
        <f>IFERROR(VLOOKUP($C289,'SINAPI ABRIL 2019'!$1:$1048576,2,0),IFERROR(VLOOKUP($C289,'COMP. PROPRIA'!$B$11:$I$1015,4,0),""))</f>
        <v>ARRUELA LISA GALVANIZADA 1/4"</v>
      </c>
      <c r="F289" s="115" t="str">
        <f>IFERROR(VLOOKUP($C289,'SINAPI ABRIL 2019'!$A:$D,3,0),IFERROR(VLOOKUP($C289,'COMP. PROPRIA'!$B$11:$I$1015,5,0),""))</f>
        <v>UN</v>
      </c>
      <c r="G289" s="113">
        <v>1910</v>
      </c>
      <c r="H289" s="114">
        <f>IFERROR(VLOOKUP($C289,'SINAPI ABRIL 2019'!$A:$D,4,0),IFERROR(VLOOKUP($C289,'COMP. PROPRIA'!$B$11:$I$1015,8,0),""))</f>
        <v>0.28000000000000003</v>
      </c>
      <c r="I289" s="116">
        <f>TRUNC(H289*'4-BDI'!$E$29,2)</f>
        <v>0.35</v>
      </c>
      <c r="J289" s="57">
        <f t="shared" ref="J289" si="94">TRUNC(G289*H289,2)</f>
        <v>534.79999999999995</v>
      </c>
      <c r="K289" s="144">
        <f t="shared" ref="K289" si="95">TRUNC(G289*I289,2)</f>
        <v>668.5</v>
      </c>
    </row>
    <row r="290" spans="2:11" ht="15">
      <c r="B290" s="24" t="s">
        <v>12115</v>
      </c>
      <c r="C290" s="250" t="s">
        <v>12358</v>
      </c>
      <c r="D290" s="243" t="s">
        <v>1312</v>
      </c>
      <c r="E290" s="112" t="str">
        <f>IFERROR(VLOOKUP($C290,'SINAPI ABRIL 2019'!$1:$1048576,2,0),IFERROR(VLOOKUP($C290,'COMP. PROPRIA'!$B$11:$I$1015,4,0),""))</f>
        <v>ARRUELA LISA GALVANIZADA 3/8"</v>
      </c>
      <c r="F290" s="115" t="str">
        <f>IFERROR(VLOOKUP($C290,'SINAPI ABRIL 2019'!$A:$D,3,0),IFERROR(VLOOKUP($C290,'COMP. PROPRIA'!$B$11:$I$1015,5,0),""))</f>
        <v>UN</v>
      </c>
      <c r="G290" s="113">
        <v>1136</v>
      </c>
      <c r="H290" s="114">
        <f>IFERROR(VLOOKUP($C290,'SINAPI ABRIL 2019'!$A:$D,4,0),IFERROR(VLOOKUP($C290,'COMP. PROPRIA'!$B$11:$I$1015,8,0),""))</f>
        <v>0.68</v>
      </c>
      <c r="I290" s="116">
        <f>TRUNC(H290*'4-BDI'!$E$29,2)</f>
        <v>0.87</v>
      </c>
      <c r="J290" s="57">
        <f t="shared" ref="J290:J295" si="96">TRUNC(G290*H290,2)</f>
        <v>772.48</v>
      </c>
      <c r="K290" s="144">
        <f t="shared" ref="K290:K295" si="97">TRUNC(G290*I290,2)</f>
        <v>988.32</v>
      </c>
    </row>
    <row r="291" spans="2:11" ht="15">
      <c r="B291" s="24" t="s">
        <v>12116</v>
      </c>
      <c r="C291" s="250" t="s">
        <v>12360</v>
      </c>
      <c r="D291" s="243" t="s">
        <v>1312</v>
      </c>
      <c r="E291" s="112" t="str">
        <f>IFERROR(VLOOKUP($C291,'SINAPI ABRIL 2019'!$1:$1048576,2,0),IFERROR(VLOOKUP($C291,'COMP. PROPRIA'!$B$11:$I$1015,4,0),""))</f>
        <v>PARAFUSO GALV. CABEÇA LENTILHA 1/4" X 5/8" ROSCA TOTAL</v>
      </c>
      <c r="F291" s="115" t="str">
        <f>IFERROR(VLOOKUP($C291,'SINAPI ABRIL 2019'!$A:$D,3,0),IFERROR(VLOOKUP($C291,'COMP. PROPRIA'!$B$11:$I$1015,5,0),""))</f>
        <v>UN</v>
      </c>
      <c r="G291" s="113">
        <v>155</v>
      </c>
      <c r="H291" s="114">
        <f>IFERROR(VLOOKUP($C291,'SINAPI ABRIL 2019'!$A:$D,4,0),IFERROR(VLOOKUP($C291,'COMP. PROPRIA'!$B$11:$I$1015,8,0),""))</f>
        <v>1.35</v>
      </c>
      <c r="I291" s="116">
        <f>TRUNC(H291*'4-BDI'!$E$29,2)</f>
        <v>1.73</v>
      </c>
      <c r="J291" s="57">
        <f t="shared" si="96"/>
        <v>209.25</v>
      </c>
      <c r="K291" s="144">
        <f t="shared" si="97"/>
        <v>268.14999999999998</v>
      </c>
    </row>
    <row r="292" spans="2:11" ht="15">
      <c r="B292" s="24" t="s">
        <v>12117</v>
      </c>
      <c r="C292" s="250" t="s">
        <v>12362</v>
      </c>
      <c r="D292" s="243" t="s">
        <v>1312</v>
      </c>
      <c r="E292" s="112" t="str">
        <f>IFERROR(VLOOKUP($C292,'SINAPI ABRIL 2019'!$1:$1048576,2,0),IFERROR(VLOOKUP($C292,'COMP. PROPRIA'!$B$11:$I$1015,4,0),""))</f>
        <v>PARAFUSO GALV. CABEÇA LENTILHA 3/8" X 5/8" MÁQIUNA ROSCA TOTAL</v>
      </c>
      <c r="F292" s="115" t="str">
        <f>IFERROR(VLOOKUP($C292,'SINAPI ABRIL 2019'!$A:$D,3,0),IFERROR(VLOOKUP($C292,'COMP. PROPRIA'!$B$11:$I$1015,5,0),""))</f>
        <v>UN</v>
      </c>
      <c r="G292" s="113">
        <v>1347</v>
      </c>
      <c r="H292" s="114">
        <f>IFERROR(VLOOKUP($C292,'SINAPI ABRIL 2019'!$A:$D,4,0),IFERROR(VLOOKUP($C292,'COMP. PROPRIA'!$B$11:$I$1015,8,0),""))</f>
        <v>1.51</v>
      </c>
      <c r="I292" s="116">
        <f>TRUNC(H292*'4-BDI'!$E$29,2)</f>
        <v>1.93</v>
      </c>
      <c r="J292" s="57">
        <f t="shared" si="96"/>
        <v>2033.97</v>
      </c>
      <c r="K292" s="144">
        <f t="shared" si="97"/>
        <v>2599.71</v>
      </c>
    </row>
    <row r="293" spans="2:11" ht="15">
      <c r="B293" s="24" t="s">
        <v>12118</v>
      </c>
      <c r="C293" s="250" t="s">
        <v>12364</v>
      </c>
      <c r="D293" s="243" t="s">
        <v>1312</v>
      </c>
      <c r="E293" s="112" t="str">
        <f>IFERROR(VLOOKUP($C293,'SINAPI ABRIL 2019'!$1:$1048576,2,0),IFERROR(VLOOKUP($C293,'COMP. PROPRIA'!$B$11:$I$1015,4,0),""))</f>
        <v>PORCA SEXTAVADA GALV. 3/8"</v>
      </c>
      <c r="F293" s="115" t="str">
        <f>IFERROR(VLOOKUP($C293,'SINAPI ABRIL 2019'!$A:$D,3,0),IFERROR(VLOOKUP($C293,'COMP. PROPRIA'!$B$11:$I$1015,5,0),""))</f>
        <v>UN</v>
      </c>
      <c r="G293" s="113">
        <v>155</v>
      </c>
      <c r="H293" s="114">
        <f>IFERROR(VLOOKUP($C293,'SINAPI ABRIL 2019'!$A:$D,4,0),IFERROR(VLOOKUP($C293,'COMP. PROPRIA'!$B$11:$I$1015,8,0),""))</f>
        <v>0.31</v>
      </c>
      <c r="I293" s="116">
        <f>TRUNC(H293*'4-BDI'!$E$29,2)</f>
        <v>0.39</v>
      </c>
      <c r="J293" s="57">
        <f t="shared" si="96"/>
        <v>48.05</v>
      </c>
      <c r="K293" s="144">
        <f t="shared" si="97"/>
        <v>60.45</v>
      </c>
    </row>
    <row r="294" spans="2:11" ht="15">
      <c r="B294" s="24" t="s">
        <v>12119</v>
      </c>
      <c r="C294" s="250" t="s">
        <v>12365</v>
      </c>
      <c r="D294" s="243" t="s">
        <v>1312</v>
      </c>
      <c r="E294" s="112" t="str">
        <f>IFERROR(VLOOKUP($C294,'SINAPI ABRIL 2019'!$1:$1048576,2,0),IFERROR(VLOOKUP($C294,'COMP. PROPRIA'!$B$11:$I$1015,4,0),""))</f>
        <v>SUPORTE PARA CABO DE AÇO 38X90 MM</v>
      </c>
      <c r="F294" s="115" t="str">
        <f>IFERROR(VLOOKUP($C294,'SINAPI ABRIL 2019'!$A:$D,3,0),IFERROR(VLOOKUP($C294,'COMP. PROPRIA'!$B$11:$I$1015,5,0),""))</f>
        <v>UN</v>
      </c>
      <c r="G294" s="113">
        <v>155</v>
      </c>
      <c r="H294" s="114">
        <f>IFERROR(VLOOKUP($C294,'SINAPI ABRIL 2019'!$A:$D,4,0),IFERROR(VLOOKUP($C294,'COMP. PROPRIA'!$B$11:$I$1015,8,0),""))</f>
        <v>14.48</v>
      </c>
      <c r="I294" s="116">
        <f>TRUNC(H294*'4-BDI'!$E$29,2)</f>
        <v>18.559999999999999</v>
      </c>
      <c r="J294" s="57">
        <f t="shared" si="96"/>
        <v>2244.4</v>
      </c>
      <c r="K294" s="144">
        <f t="shared" si="97"/>
        <v>2876.8</v>
      </c>
    </row>
    <row r="295" spans="2:11" ht="15">
      <c r="B295" s="24" t="s">
        <v>12120</v>
      </c>
      <c r="C295" s="250" t="s">
        <v>12366</v>
      </c>
      <c r="D295" s="243" t="s">
        <v>1312</v>
      </c>
      <c r="E295" s="112" t="str">
        <f>IFERROR(VLOOKUP($C295,'SINAPI ABRIL 2019'!$1:$1048576,2,0),IFERROR(VLOOKUP($C295,'COMP. PROPRIA'!$B$11:$I$1015,4,0),""))</f>
        <v>VERGALHÃO GALV. ROSCA TOTAL 1/4"</v>
      </c>
      <c r="F295" s="115" t="str">
        <f>IFERROR(VLOOKUP($C295,'SINAPI ABRIL 2019'!$A:$D,3,0),IFERROR(VLOOKUP($C295,'COMP. PROPRIA'!$B$11:$I$1015,5,0),""))</f>
        <v>UN</v>
      </c>
      <c r="G295" s="113">
        <v>155</v>
      </c>
      <c r="H295" s="114">
        <f>IFERROR(VLOOKUP($C295,'SINAPI ABRIL 2019'!$A:$D,4,0),IFERROR(VLOOKUP($C295,'COMP. PROPRIA'!$B$11:$I$1015,8,0),""))</f>
        <v>3.49</v>
      </c>
      <c r="I295" s="116">
        <f>TRUNC(H295*'4-BDI'!$E$29,2)</f>
        <v>4.47</v>
      </c>
      <c r="J295" s="57">
        <f t="shared" si="96"/>
        <v>540.95000000000005</v>
      </c>
      <c r="K295" s="144">
        <f t="shared" si="97"/>
        <v>692.85</v>
      </c>
    </row>
    <row r="296" spans="2:11" ht="15">
      <c r="B296" s="362" t="s">
        <v>11998</v>
      </c>
      <c r="C296" s="363"/>
      <c r="D296" s="363"/>
      <c r="E296" s="363"/>
      <c r="F296" s="363"/>
      <c r="G296" s="363"/>
      <c r="H296" s="364"/>
      <c r="I296" s="183"/>
      <c r="J296" s="58">
        <f>TRUNC(SUM(J289:J295),2)</f>
        <v>6383.9</v>
      </c>
      <c r="K296" s="145">
        <f>TRUNC(SUM(K289:K295),2)</f>
        <v>8154.78</v>
      </c>
    </row>
    <row r="297" spans="2:11" ht="15">
      <c r="B297" s="26" t="s">
        <v>12121</v>
      </c>
      <c r="C297" s="102"/>
      <c r="D297" s="102"/>
      <c r="E297" s="102" t="s">
        <v>12125</v>
      </c>
      <c r="F297" s="27"/>
      <c r="G297" s="28"/>
      <c r="H297" s="260"/>
      <c r="I297" s="29"/>
      <c r="J297" s="59"/>
      <c r="K297" s="146"/>
    </row>
    <row r="298" spans="2:11" ht="15">
      <c r="B298" s="24" t="s">
        <v>12122</v>
      </c>
      <c r="C298" s="250" t="s">
        <v>12371</v>
      </c>
      <c r="D298" s="243" t="s">
        <v>1312</v>
      </c>
      <c r="E298" s="112" t="str">
        <f>IFERROR(VLOOKUP($C298,'SINAPI ABRIL 2019'!$1:$1048576,2,0),IFERROR(VLOOKUP($C298,'COMP. PROPRIA'!$B$11:$I$1015,4,0),""))</f>
        <v>CABO FTP-5E BLINDADO (24 AWG)</v>
      </c>
      <c r="F298" s="115" t="str">
        <f>IFERROR(VLOOKUP($C298,'SINAPI ABRIL 2019'!$A:$D,3,0),IFERROR(VLOOKUP($C298,'COMP. PROPRIA'!$B$11:$I$1015,5,0),""))</f>
        <v>UN</v>
      </c>
      <c r="G298" s="113">
        <v>1247</v>
      </c>
      <c r="H298" s="114">
        <f>IFERROR(VLOOKUP($C298,'SINAPI ABRIL 2019'!$A:$D,4,0),IFERROR(VLOOKUP($C298,'COMP. PROPRIA'!$B$11:$I$1015,8,0),""))</f>
        <v>6.27</v>
      </c>
      <c r="I298" s="116">
        <f>TRUNC(H298*'4-BDI'!$E$29,2)</f>
        <v>8.0399999999999991</v>
      </c>
      <c r="J298" s="57">
        <f t="shared" ref="J298:J299" si="98">TRUNC(G298*H298,2)</f>
        <v>7818.69</v>
      </c>
      <c r="K298" s="144">
        <f t="shared" ref="K298:K299" si="99">TRUNC(G298*I298,2)</f>
        <v>10025.879999999999</v>
      </c>
    </row>
    <row r="299" spans="2:11" ht="15">
      <c r="B299" s="24" t="s">
        <v>12123</v>
      </c>
      <c r="C299" s="250" t="s">
        <v>12373</v>
      </c>
      <c r="D299" s="243" t="s">
        <v>1312</v>
      </c>
      <c r="E299" s="112" t="str">
        <f>IFERROR(VLOOKUP($C299,'SINAPI ABRIL 2019'!$1:$1048576,2,0),IFERROR(VLOOKUP($C299,'COMP. PROPRIA'!$B$11:$I$1015,4,0),""))</f>
        <v>CABO UTP-6 (24 AWG)</v>
      </c>
      <c r="F299" s="115" t="str">
        <f>IFERROR(VLOOKUP($C299,'SINAPI ABRIL 2019'!$A:$D,3,0),IFERROR(VLOOKUP($C299,'COMP. PROPRIA'!$B$11:$I$1015,5,0),""))</f>
        <v>UN</v>
      </c>
      <c r="G299" s="113">
        <v>144</v>
      </c>
      <c r="H299" s="114">
        <f>IFERROR(VLOOKUP($C299,'SINAPI ABRIL 2019'!$A:$D,4,0),IFERROR(VLOOKUP($C299,'COMP. PROPRIA'!$B$11:$I$1015,8,0),""))</f>
        <v>4.07</v>
      </c>
      <c r="I299" s="116">
        <f>TRUNC(H299*'4-BDI'!$E$29,2)</f>
        <v>5.21</v>
      </c>
      <c r="J299" s="57">
        <f t="shared" si="98"/>
        <v>586.08000000000004</v>
      </c>
      <c r="K299" s="144">
        <f t="shared" si="99"/>
        <v>750.24</v>
      </c>
    </row>
    <row r="300" spans="2:11" ht="15">
      <c r="B300" s="362" t="s">
        <v>11998</v>
      </c>
      <c r="C300" s="363"/>
      <c r="D300" s="363"/>
      <c r="E300" s="363"/>
      <c r="F300" s="363"/>
      <c r="G300" s="363"/>
      <c r="H300" s="364"/>
      <c r="I300" s="183"/>
      <c r="J300" s="58">
        <f>TRUNC(SUM(J298:J299),2)</f>
        <v>8404.77</v>
      </c>
      <c r="K300" s="145">
        <f>TRUNC(SUM(K298:K299),2)</f>
        <v>10776.12</v>
      </c>
    </row>
    <row r="301" spans="2:11" ht="15">
      <c r="B301" s="26" t="s">
        <v>12126</v>
      </c>
      <c r="C301" s="102"/>
      <c r="D301" s="102"/>
      <c r="E301" s="102" t="s">
        <v>12132</v>
      </c>
      <c r="F301" s="27"/>
      <c r="G301" s="28"/>
      <c r="H301" s="260"/>
      <c r="I301" s="29"/>
      <c r="J301" s="59"/>
      <c r="K301" s="146"/>
    </row>
    <row r="302" spans="2:11" ht="15">
      <c r="B302" s="24" t="s">
        <v>12127</v>
      </c>
      <c r="C302" s="250" t="s">
        <v>12375</v>
      </c>
      <c r="D302" s="243" t="s">
        <v>1312</v>
      </c>
      <c r="E302" s="112" t="str">
        <f>IFERROR(VLOOKUP($C302,'SINAPI ABRIL 2019'!$1:$1048576,2,0),IFERROR(VLOOKUP($C302,'COMP. PROPRIA'!$B$11:$I$1015,4,0),""))</f>
        <v>COTOVELO RETO 90º 50X50 MM</v>
      </c>
      <c r="F302" s="115" t="str">
        <f>IFERROR(VLOOKUP($C302,'SINAPI ABRIL 2019'!$A:$D,3,0),IFERROR(VLOOKUP($C302,'COMP. PROPRIA'!$B$11:$I$1015,5,0),""))</f>
        <v>UN</v>
      </c>
      <c r="G302" s="113">
        <v>8</v>
      </c>
      <c r="H302" s="114">
        <f>IFERROR(VLOOKUP($C302,'SINAPI ABRIL 2019'!$A:$D,4,0),IFERROR(VLOOKUP($C302,'COMP. PROPRIA'!$B$11:$I$1015,8,0),""))</f>
        <v>15.37</v>
      </c>
      <c r="I302" s="116">
        <f>TRUNC(H302*'4-BDI'!$E$29,2)</f>
        <v>19.71</v>
      </c>
      <c r="J302" s="57">
        <f t="shared" ref="J302" si="100">TRUNC(G302*H302,2)</f>
        <v>122.96</v>
      </c>
      <c r="K302" s="144">
        <f t="shared" ref="K302" si="101">TRUNC(G302*I302,2)</f>
        <v>157.68</v>
      </c>
    </row>
    <row r="303" spans="2:11" ht="15">
      <c r="B303" s="24" t="s">
        <v>12128</v>
      </c>
      <c r="C303" s="250" t="s">
        <v>12377</v>
      </c>
      <c r="D303" s="243" t="s">
        <v>1312</v>
      </c>
      <c r="E303" s="112" t="str">
        <f>IFERROR(VLOOKUP($C303,'SINAPI ABRIL 2019'!$1:$1048576,2,0),IFERROR(VLOOKUP($C303,'COMP. PROPRIA'!$B$11:$I$1015,4,0),""))</f>
        <v>TÊ HORIZONTAL 90º 50X50 MM</v>
      </c>
      <c r="F303" s="115" t="str">
        <f>IFERROR(VLOOKUP($C303,'SINAPI ABRIL 2019'!$A:$D,3,0),IFERROR(VLOOKUP($C303,'COMP. PROPRIA'!$B$11:$I$1015,5,0),""))</f>
        <v>UN</v>
      </c>
      <c r="G303" s="113">
        <v>25</v>
      </c>
      <c r="H303" s="114">
        <f>IFERROR(VLOOKUP($C303,'SINAPI ABRIL 2019'!$A:$D,4,0),IFERROR(VLOOKUP($C303,'COMP. PROPRIA'!$B$11:$I$1015,8,0),""))</f>
        <v>13.87</v>
      </c>
      <c r="I303" s="116">
        <f>TRUNC(H303*'4-BDI'!$E$29,2)</f>
        <v>17.78</v>
      </c>
      <c r="J303" s="57">
        <f t="shared" ref="J303:J306" si="102">TRUNC(G303*H303,2)</f>
        <v>346.75</v>
      </c>
      <c r="K303" s="144">
        <f t="shared" ref="K303:K306" si="103">TRUNC(G303*I303,2)</f>
        <v>444.5</v>
      </c>
    </row>
    <row r="304" spans="2:11" ht="15">
      <c r="B304" s="24" t="s">
        <v>12129</v>
      </c>
      <c r="C304" s="250" t="s">
        <v>12379</v>
      </c>
      <c r="D304" s="243" t="s">
        <v>1312</v>
      </c>
      <c r="E304" s="112" t="str">
        <f>IFERROR(VLOOKUP($C304,'SINAPI ABRIL 2019'!$1:$1048576,2,0),IFERROR(VLOOKUP($C304,'COMP. PROPRIA'!$B$11:$I$1015,4,0),""))</f>
        <v>TALA PLANA PERFURADA 50 MM</v>
      </c>
      <c r="F304" s="115" t="str">
        <f>IFERROR(VLOOKUP($C304,'SINAPI ABRIL 2019'!$A:$D,3,0),IFERROR(VLOOKUP($C304,'COMP. PROPRIA'!$B$11:$I$1015,5,0),""))</f>
        <v>UN</v>
      </c>
      <c r="G304" s="113">
        <v>182</v>
      </c>
      <c r="H304" s="114">
        <f>IFERROR(VLOOKUP($C304,'SINAPI ABRIL 2019'!$A:$D,4,0),IFERROR(VLOOKUP($C304,'COMP. PROPRIA'!$B$11:$I$1015,8,0),""))</f>
        <v>0.97</v>
      </c>
      <c r="I304" s="116">
        <f>TRUNC(H304*'4-BDI'!$E$29,2)</f>
        <v>1.24</v>
      </c>
      <c r="J304" s="57">
        <f t="shared" si="102"/>
        <v>176.54</v>
      </c>
      <c r="K304" s="144">
        <f t="shared" si="103"/>
        <v>225.68</v>
      </c>
    </row>
    <row r="305" spans="2:11" ht="15">
      <c r="B305" s="24" t="s">
        <v>12130</v>
      </c>
      <c r="C305" s="250" t="s">
        <v>12381</v>
      </c>
      <c r="D305" s="243" t="s">
        <v>1312</v>
      </c>
      <c r="E305" s="112" t="str">
        <f>IFERROR(VLOOKUP($C305,'SINAPI ABRIL 2019'!$1:$1048576,2,0),IFERROR(VLOOKUP($C305,'COMP. PROPRIA'!$B$11:$I$1015,4,0),""))</f>
        <v>TAMPA PARA T HORIZONTAL 90º 50X50 MM</v>
      </c>
      <c r="F305" s="115" t="str">
        <f>IFERROR(VLOOKUP($C305,'SINAPI ABRIL 2019'!$A:$D,3,0),IFERROR(VLOOKUP($C305,'COMP. PROPRIA'!$B$11:$I$1015,5,0),""))</f>
        <v>UN</v>
      </c>
      <c r="G305" s="113">
        <v>25</v>
      </c>
      <c r="H305" s="114">
        <f>IFERROR(VLOOKUP($C305,'SINAPI ABRIL 2019'!$A:$D,4,0),IFERROR(VLOOKUP($C305,'COMP. PROPRIA'!$B$11:$I$1015,8,0),""))</f>
        <v>9.01</v>
      </c>
      <c r="I305" s="116">
        <f>TRUNC(H305*'4-BDI'!$E$29,2)</f>
        <v>11.55</v>
      </c>
      <c r="J305" s="57">
        <f t="shared" si="102"/>
        <v>225.25</v>
      </c>
      <c r="K305" s="144">
        <f t="shared" si="103"/>
        <v>288.75</v>
      </c>
    </row>
    <row r="306" spans="2:11" ht="15">
      <c r="B306" s="24" t="s">
        <v>12131</v>
      </c>
      <c r="C306" s="250" t="s">
        <v>12383</v>
      </c>
      <c r="D306" s="243" t="s">
        <v>1312</v>
      </c>
      <c r="E306" s="112" t="str">
        <f>IFERROR(VLOOKUP($C306,'SINAPI ABRIL 2019'!$1:$1048576,2,0),IFERROR(VLOOKUP($C306,'COMP. PROPRIA'!$B$11:$I$1015,4,0),""))</f>
        <v>TAMPA PARA COTOVELO RETO 90º 50X50 MM</v>
      </c>
      <c r="F306" s="115" t="str">
        <f>IFERROR(VLOOKUP($C306,'SINAPI ABRIL 2019'!$A:$D,3,0),IFERROR(VLOOKUP($C306,'COMP. PROPRIA'!$B$11:$I$1015,5,0),""))</f>
        <v>UN</v>
      </c>
      <c r="G306" s="113">
        <v>8</v>
      </c>
      <c r="H306" s="114">
        <f>IFERROR(VLOOKUP($C306,'SINAPI ABRIL 2019'!$A:$D,4,0),IFERROR(VLOOKUP($C306,'COMP. PROPRIA'!$B$11:$I$1015,8,0),""))</f>
        <v>7.45</v>
      </c>
      <c r="I306" s="116">
        <f>TRUNC(H306*'4-BDI'!$E$29,2)</f>
        <v>9.5500000000000007</v>
      </c>
      <c r="J306" s="57">
        <f t="shared" si="102"/>
        <v>59.6</v>
      </c>
      <c r="K306" s="144">
        <f t="shared" si="103"/>
        <v>76.400000000000006</v>
      </c>
    </row>
    <row r="307" spans="2:11" ht="15">
      <c r="B307" s="362" t="s">
        <v>11998</v>
      </c>
      <c r="C307" s="363"/>
      <c r="D307" s="363"/>
      <c r="E307" s="363"/>
      <c r="F307" s="363"/>
      <c r="G307" s="363"/>
      <c r="H307" s="364"/>
      <c r="I307" s="183"/>
      <c r="J307" s="58">
        <f>TRUNC(SUM(J302:J306),2)</f>
        <v>931.1</v>
      </c>
      <c r="K307" s="145">
        <f>TRUNC(SUM(K302:K306),2)</f>
        <v>1193.01</v>
      </c>
    </row>
    <row r="308" spans="2:11" ht="15">
      <c r="B308" s="26" t="s">
        <v>12133</v>
      </c>
      <c r="C308" s="102"/>
      <c r="D308" s="102"/>
      <c r="E308" s="102" t="s">
        <v>12136</v>
      </c>
      <c r="F308" s="27"/>
      <c r="G308" s="28"/>
      <c r="H308" s="260"/>
      <c r="I308" s="29"/>
      <c r="J308" s="59"/>
      <c r="K308" s="146"/>
    </row>
    <row r="309" spans="2:11" ht="15">
      <c r="B309" s="24" t="s">
        <v>12134</v>
      </c>
      <c r="C309" s="250" t="s">
        <v>12385</v>
      </c>
      <c r="D309" s="243" t="s">
        <v>1312</v>
      </c>
      <c r="E309" s="112" t="str">
        <f>IFERROR(VLOOKUP($C309,'SINAPI ABRIL 2019'!$1:$1048576,2,0),IFERROR(VLOOKUP($C309,'COMP. PROPRIA'!$B$11:$I$1015,4,0),""))</f>
        <v>PLACA 2X4" - BEGE (2 MÓDULOS RJ45)</v>
      </c>
      <c r="F309" s="115" t="str">
        <f>IFERROR(VLOOKUP($C309,'SINAPI ABRIL 2019'!$A:$D,3,0),IFERROR(VLOOKUP($C309,'COMP. PROPRIA'!$B$11:$I$1015,5,0),""))</f>
        <v>UN</v>
      </c>
      <c r="G309" s="113">
        <v>22</v>
      </c>
      <c r="H309" s="114">
        <f>IFERROR(VLOOKUP($C309,'SINAPI ABRIL 2019'!$A:$D,4,0),IFERROR(VLOOKUP($C309,'COMP. PROPRIA'!$B$11:$I$1015,8,0),""))</f>
        <v>1.23</v>
      </c>
      <c r="I309" s="116">
        <f>TRUNC(H309*'4-BDI'!$E$29,2)</f>
        <v>1.57</v>
      </c>
      <c r="J309" s="57">
        <f t="shared" ref="J309:J310" si="104">TRUNC(G309*H309,2)</f>
        <v>27.06</v>
      </c>
      <c r="K309" s="144">
        <f t="shared" ref="K309:K310" si="105">TRUNC(G309*I309,2)</f>
        <v>34.54</v>
      </c>
    </row>
    <row r="310" spans="2:11" ht="15">
      <c r="B310" s="24" t="s">
        <v>12135</v>
      </c>
      <c r="C310" s="250" t="s">
        <v>12387</v>
      </c>
      <c r="D310" s="243" t="s">
        <v>1312</v>
      </c>
      <c r="E310" s="112" t="str">
        <f>IFERROR(VLOOKUP($C310,'SINAPI ABRIL 2019'!$1:$1048576,2,0),IFERROR(VLOOKUP($C310,'COMP. PROPRIA'!$B$11:$I$1015,4,0),""))</f>
        <v>PLACA 2X4" - BEGE (1 MÓDULO RJ45)</v>
      </c>
      <c r="F310" s="115" t="str">
        <f>IFERROR(VLOOKUP($C310,'SINAPI ABRIL 2019'!$A:$D,3,0),IFERROR(VLOOKUP($C310,'COMP. PROPRIA'!$B$11:$I$1015,5,0),""))</f>
        <v>UN</v>
      </c>
      <c r="G310" s="113">
        <v>5</v>
      </c>
      <c r="H310" s="114">
        <f>IFERROR(VLOOKUP($C310,'SINAPI ABRIL 2019'!$A:$D,4,0),IFERROR(VLOOKUP($C310,'COMP. PROPRIA'!$B$11:$I$1015,8,0),""))</f>
        <v>1.18</v>
      </c>
      <c r="I310" s="116">
        <f>TRUNC(H310*'4-BDI'!$E$29,2)</f>
        <v>1.51</v>
      </c>
      <c r="J310" s="57">
        <f t="shared" si="104"/>
        <v>5.9</v>
      </c>
      <c r="K310" s="144">
        <f t="shared" si="105"/>
        <v>7.55</v>
      </c>
    </row>
    <row r="311" spans="2:11" ht="15">
      <c r="B311" s="362" t="s">
        <v>11998</v>
      </c>
      <c r="C311" s="363"/>
      <c r="D311" s="363"/>
      <c r="E311" s="363"/>
      <c r="F311" s="363"/>
      <c r="G311" s="363"/>
      <c r="H311" s="364"/>
      <c r="I311" s="183"/>
      <c r="J311" s="58">
        <f>TRUNC(SUM(J309:J310),2)</f>
        <v>32.96</v>
      </c>
      <c r="K311" s="145">
        <f>TRUNC(SUM(K309:K310),2)</f>
        <v>42.09</v>
      </c>
    </row>
    <row r="312" spans="2:11" ht="15">
      <c r="B312" s="26" t="s">
        <v>12137</v>
      </c>
      <c r="C312" s="102"/>
      <c r="D312" s="102"/>
      <c r="E312" s="102" t="s">
        <v>12138</v>
      </c>
      <c r="F312" s="27"/>
      <c r="G312" s="28"/>
      <c r="H312" s="260"/>
      <c r="I312" s="29"/>
      <c r="J312" s="59"/>
      <c r="K312" s="146"/>
    </row>
    <row r="313" spans="2:11" ht="15">
      <c r="B313" s="24" t="s">
        <v>12139</v>
      </c>
      <c r="C313" s="250" t="s">
        <v>12391</v>
      </c>
      <c r="D313" s="243" t="s">
        <v>1312</v>
      </c>
      <c r="E313" s="112" t="str">
        <f>IFERROR(VLOOKUP($C313,'SINAPI ABRIL 2019'!$1:$1048576,2,0),IFERROR(VLOOKUP($C313,'COMP. PROPRIA'!$B$11:$I$1015,4,0),""))</f>
        <v>ELETROCALHA PERFURADA TIPO C 50X50 MM CHAPA 18</v>
      </c>
      <c r="F313" s="115" t="str">
        <f>IFERROR(VLOOKUP($C313,'SINAPI ABRIL 2019'!$A:$D,3,0),IFERROR(VLOOKUP($C313,'COMP. PROPRIA'!$B$11:$I$1015,5,0),""))</f>
        <v>UN</v>
      </c>
      <c r="G313" s="113">
        <v>76.599999999999994</v>
      </c>
      <c r="H313" s="114">
        <f>IFERROR(VLOOKUP($C313,'SINAPI ABRIL 2019'!$A:$D,4,0),IFERROR(VLOOKUP($C313,'COMP. PROPRIA'!$B$11:$I$1015,8,0),""))</f>
        <v>10.210000000000001</v>
      </c>
      <c r="I313" s="116">
        <f>TRUNC(H313*'4-BDI'!$E$29,2)</f>
        <v>13.09</v>
      </c>
      <c r="J313" s="57">
        <f t="shared" ref="J313" si="106">TRUNC(G313*H313,2)</f>
        <v>782.08</v>
      </c>
      <c r="K313" s="144">
        <f t="shared" ref="K313" si="107">TRUNC(G313*I313,2)</f>
        <v>1002.69</v>
      </c>
    </row>
    <row r="314" spans="2:11" ht="15">
      <c r="B314" s="24" t="s">
        <v>12140</v>
      </c>
      <c r="C314" s="250" t="s">
        <v>12398</v>
      </c>
      <c r="D314" s="243" t="s">
        <v>1312</v>
      </c>
      <c r="E314" s="112" t="str">
        <f>IFERROR(VLOOKUP($C314,'SINAPI ABRIL 2019'!$1:$1048576,2,0),IFERROR(VLOOKUP($C314,'COMP. PROPRIA'!$B$11:$I$1015,4,0),""))</f>
        <v>SUPORTE VERTICAL 70X81 MM</v>
      </c>
      <c r="F314" s="115" t="str">
        <f>IFERROR(VLOOKUP($C314,'SINAPI ABRIL 2019'!$A:$D,3,0),IFERROR(VLOOKUP($C314,'COMP. PROPRIA'!$B$11:$I$1015,5,0),""))</f>
        <v>UN</v>
      </c>
      <c r="G314" s="113">
        <v>155</v>
      </c>
      <c r="H314" s="114">
        <f>IFERROR(VLOOKUP($C314,'SINAPI ABRIL 2019'!$A:$D,4,0),IFERROR(VLOOKUP($C314,'COMP. PROPRIA'!$B$11:$I$1015,8,0),""))</f>
        <v>2.1800000000000002</v>
      </c>
      <c r="I314" s="116">
        <f>TRUNC(H314*'4-BDI'!$E$29,2)</f>
        <v>2.79</v>
      </c>
      <c r="J314" s="57">
        <f t="shared" ref="J314:J316" si="108">TRUNC(G314*H314,2)</f>
        <v>337.9</v>
      </c>
      <c r="K314" s="144">
        <f t="shared" ref="K314:K316" si="109">TRUNC(G314*I314,2)</f>
        <v>432.45</v>
      </c>
    </row>
    <row r="315" spans="2:11" ht="15">
      <c r="B315" s="24" t="s">
        <v>12141</v>
      </c>
      <c r="C315" s="250" t="s">
        <v>12392</v>
      </c>
      <c r="D315" s="243" t="s">
        <v>1312</v>
      </c>
      <c r="E315" s="112" t="str">
        <f>IFERROR(VLOOKUP($C315,'SINAPI ABRIL 2019'!$1:$1048576,2,0),IFERROR(VLOOKUP($C315,'COMP. PROPRIA'!$B$11:$I$1015,4,0),""))</f>
        <v>TALA PLANA PERFURADA 50 MM</v>
      </c>
      <c r="F315" s="115" t="str">
        <f>IFERROR(VLOOKUP($C315,'SINAPI ABRIL 2019'!$A:$D,3,0),IFERROR(VLOOKUP($C315,'COMP. PROPRIA'!$B$11:$I$1015,5,0),""))</f>
        <v>UN</v>
      </c>
      <c r="G315" s="113">
        <v>102</v>
      </c>
      <c r="H315" s="114">
        <f>IFERROR(VLOOKUP($C315,'SINAPI ABRIL 2019'!$A:$D,4,0),IFERROR(VLOOKUP($C315,'COMP. PROPRIA'!$B$11:$I$1015,8,0),""))</f>
        <v>0.97</v>
      </c>
      <c r="I315" s="116">
        <f>TRUNC(H315*'4-BDI'!$E$29,2)</f>
        <v>1.24</v>
      </c>
      <c r="J315" s="57">
        <f t="shared" si="108"/>
        <v>98.94</v>
      </c>
      <c r="K315" s="144">
        <f t="shared" si="109"/>
        <v>126.48</v>
      </c>
    </row>
    <row r="316" spans="2:11" ht="15">
      <c r="B316" s="24" t="s">
        <v>12142</v>
      </c>
      <c r="C316" s="250" t="s">
        <v>12394</v>
      </c>
      <c r="D316" s="243" t="s">
        <v>1312</v>
      </c>
      <c r="E316" s="112" t="str">
        <f>IFERROR(VLOOKUP($C316,'SINAPI ABRIL 2019'!$1:$1048576,2,0),IFERROR(VLOOKUP($C316,'COMP. PROPRIA'!$B$11:$I$1015,4,0),""))</f>
        <v>TAMPA PRESSÃO 50 MM CHAPA 24</v>
      </c>
      <c r="F316" s="115" t="str">
        <f>IFERROR(VLOOKUP($C316,'SINAPI ABRIL 2019'!$A:$D,3,0),IFERROR(VLOOKUP($C316,'COMP. PROPRIA'!$B$11:$I$1015,5,0),""))</f>
        <v>UN</v>
      </c>
      <c r="G316" s="113">
        <v>262.39999999999998</v>
      </c>
      <c r="H316" s="114">
        <f>IFERROR(VLOOKUP($C316,'SINAPI ABRIL 2019'!$A:$D,4,0),IFERROR(VLOOKUP($C316,'COMP. PROPRIA'!$B$11:$I$1015,8,0),""))</f>
        <v>3.33</v>
      </c>
      <c r="I316" s="116">
        <f>TRUNC(H316*'4-BDI'!$E$29,2)</f>
        <v>4.2699999999999996</v>
      </c>
      <c r="J316" s="57">
        <f t="shared" si="108"/>
        <v>873.79</v>
      </c>
      <c r="K316" s="144">
        <f t="shared" si="109"/>
        <v>1120.44</v>
      </c>
    </row>
    <row r="317" spans="2:11" ht="15">
      <c r="B317" s="24" t="s">
        <v>12899</v>
      </c>
      <c r="C317" s="250" t="str">
        <f>'COMP. PROPRIA'!B651</f>
        <v>CP-CES-30</v>
      </c>
      <c r="D317" s="243" t="s">
        <v>1312</v>
      </c>
      <c r="E317" s="112" t="str">
        <f>IFERROR(VLOOKUP($C317,'SINAPI ABRIL 2019'!$1:$1048576,2,0),IFERROR(VLOOKUP($C317,'COMP. PROPRIA'!$B$11:$I$1015,4,0),""))</f>
        <v>ELETROCALHA PERFURADA TIPO C 50X75 MM CHAPA 18</v>
      </c>
      <c r="F317" s="115" t="str">
        <f>IFERROR(VLOOKUP($C317,'SINAPI ABRIL 2019'!$A:$D,3,0),IFERROR(VLOOKUP($C317,'COMP. PROPRIA'!$B$11:$I$1015,5,0),""))</f>
        <v>UN</v>
      </c>
      <c r="G317" s="113">
        <v>15.9</v>
      </c>
      <c r="H317" s="114">
        <f>IFERROR(VLOOKUP($C317,'SINAPI ABRIL 2019'!$A:$D,4,0),IFERROR(VLOOKUP($C317,'COMP. PROPRIA'!$B$11:$I$1015,8,0),""))</f>
        <v>19.72</v>
      </c>
      <c r="I317" s="116">
        <f>TRUNC(H317*'4-BDI'!$E$29,2)</f>
        <v>25.28</v>
      </c>
      <c r="J317" s="57">
        <f t="shared" ref="J317:J320" si="110">TRUNC(G317*H317,2)</f>
        <v>313.54000000000002</v>
      </c>
      <c r="K317" s="144">
        <f t="shared" ref="K317:K320" si="111">TRUNC(G317*I317,2)</f>
        <v>401.95</v>
      </c>
    </row>
    <row r="318" spans="2:11" ht="15">
      <c r="B318" s="24" t="s">
        <v>12900</v>
      </c>
      <c r="C318" s="250" t="str">
        <f>'COMP. PROPRIA'!B655</f>
        <v>CP-CES-31</v>
      </c>
      <c r="D318" s="243" t="s">
        <v>1312</v>
      </c>
      <c r="E318" s="112" t="str">
        <f>IFERROR(VLOOKUP($C318,'SINAPI ABRIL 2019'!$1:$1048576,2,0),IFERROR(VLOOKUP($C318,'COMP. PROPRIA'!$B$11:$I$1015,4,0),""))</f>
        <v>ELETROCALHA PERFURADA TIPO C 50X150 MM CHAPA 18</v>
      </c>
      <c r="F318" s="115" t="str">
        <f>IFERROR(VLOOKUP($C318,'SINAPI ABRIL 2019'!$A:$D,3,0),IFERROR(VLOOKUP($C318,'COMP. PROPRIA'!$B$11:$I$1015,5,0),""))</f>
        <v>UN</v>
      </c>
      <c r="G318" s="113">
        <v>2.9</v>
      </c>
      <c r="H318" s="114">
        <f>IFERROR(VLOOKUP($C318,'SINAPI ABRIL 2019'!$A:$D,4,0),IFERROR(VLOOKUP($C318,'COMP. PROPRIA'!$B$11:$I$1015,8,0),""))</f>
        <v>24.85</v>
      </c>
      <c r="I318" s="116">
        <f>TRUNC(H318*'4-BDI'!$E$29,2)</f>
        <v>31.86</v>
      </c>
      <c r="J318" s="57">
        <f t="shared" si="110"/>
        <v>72.06</v>
      </c>
      <c r="K318" s="144">
        <f t="shared" si="111"/>
        <v>92.39</v>
      </c>
    </row>
    <row r="319" spans="2:11" ht="15">
      <c r="B319" s="24" t="s">
        <v>12901</v>
      </c>
      <c r="C319" s="250" t="str">
        <f>'COMP. PROPRIA'!B659</f>
        <v>CP-CES-32</v>
      </c>
      <c r="D319" s="243" t="s">
        <v>1312</v>
      </c>
      <c r="E319" s="112" t="str">
        <f>IFERROR(VLOOKUP($C319,'SINAPI ABRIL 2019'!$1:$1048576,2,0),IFERROR(VLOOKUP($C319,'COMP. PROPRIA'!$B$11:$I$1015,4,0),""))</f>
        <v>ELETROCALHA PERFURADA TIPO C 75X75 MM CHAPA 18</v>
      </c>
      <c r="F319" s="115" t="str">
        <f>IFERROR(VLOOKUP($C319,'SINAPI ABRIL 2019'!$A:$D,3,0),IFERROR(VLOOKUP($C319,'COMP. PROPRIA'!$B$11:$I$1015,5,0),""))</f>
        <v>UN</v>
      </c>
      <c r="G319" s="113">
        <v>2.9</v>
      </c>
      <c r="H319" s="114">
        <f>IFERROR(VLOOKUP($C319,'SINAPI ABRIL 2019'!$A:$D,4,0),IFERROR(VLOOKUP($C319,'COMP. PROPRIA'!$B$11:$I$1015,8,0),""))</f>
        <v>25.17</v>
      </c>
      <c r="I319" s="116">
        <f>TRUNC(H319*'4-BDI'!$E$29,2)</f>
        <v>32.270000000000003</v>
      </c>
      <c r="J319" s="57">
        <f t="shared" si="110"/>
        <v>72.989999999999995</v>
      </c>
      <c r="K319" s="144">
        <f t="shared" si="111"/>
        <v>93.58</v>
      </c>
    </row>
    <row r="320" spans="2:11" ht="15">
      <c r="B320" s="24" t="s">
        <v>12902</v>
      </c>
      <c r="C320" s="250" t="str">
        <f>'COMP. PROPRIA'!B663</f>
        <v>CP-CES-33</v>
      </c>
      <c r="D320" s="243" t="s">
        <v>1312</v>
      </c>
      <c r="E320" s="112" t="str">
        <f>IFERROR(VLOOKUP($C320,'SINAPI ABRIL 2019'!$1:$1048576,2,0),IFERROR(VLOOKUP($C320,'COMP. PROPRIA'!$B$11:$I$1015,4,0),""))</f>
        <v>ELETROCALHA PERFURADA TIPO C 75X150 MM CHAPA 18</v>
      </c>
      <c r="F320" s="115" t="str">
        <f>IFERROR(VLOOKUP($C320,'SINAPI ABRIL 2019'!$A:$D,3,0),IFERROR(VLOOKUP($C320,'COMP. PROPRIA'!$B$11:$I$1015,5,0),""))</f>
        <v>UN</v>
      </c>
      <c r="G320" s="113">
        <v>24</v>
      </c>
      <c r="H320" s="114">
        <f>IFERROR(VLOOKUP($C320,'SINAPI ABRIL 2019'!$A:$D,4,0),IFERROR(VLOOKUP($C320,'COMP. PROPRIA'!$B$11:$I$1015,8,0),""))</f>
        <v>33.42</v>
      </c>
      <c r="I320" s="116">
        <f>TRUNC(H320*'4-BDI'!$E$29,2)</f>
        <v>42.85</v>
      </c>
      <c r="J320" s="57">
        <f t="shared" si="110"/>
        <v>802.08</v>
      </c>
      <c r="K320" s="144">
        <f t="shared" si="111"/>
        <v>1028.4000000000001</v>
      </c>
    </row>
    <row r="321" spans="2:11" ht="15">
      <c r="B321" s="362" t="s">
        <v>11998</v>
      </c>
      <c r="C321" s="363"/>
      <c r="D321" s="363"/>
      <c r="E321" s="363"/>
      <c r="F321" s="363"/>
      <c r="G321" s="363"/>
      <c r="H321" s="364"/>
      <c r="I321" s="183"/>
      <c r="J321" s="58">
        <f>TRUNC(SUM(J313:J320),2)</f>
        <v>3353.38</v>
      </c>
      <c r="K321" s="145">
        <f>TRUNC(SUM(K313:K320),2)</f>
        <v>4298.38</v>
      </c>
    </row>
    <row r="322" spans="2:11" ht="15" customHeight="1">
      <c r="B322" s="26" t="s">
        <v>12143</v>
      </c>
      <c r="C322" s="102"/>
      <c r="D322" s="102"/>
      <c r="E322" s="102" t="s">
        <v>12138</v>
      </c>
      <c r="F322" s="27"/>
      <c r="G322" s="28"/>
      <c r="H322" s="260"/>
      <c r="I322" s="29"/>
      <c r="J322" s="59"/>
      <c r="K322" s="146"/>
    </row>
    <row r="323" spans="2:11" ht="15" customHeight="1">
      <c r="B323" s="24" t="s">
        <v>12144</v>
      </c>
      <c r="C323" s="250" t="s">
        <v>12396</v>
      </c>
      <c r="D323" s="243" t="s">
        <v>1312</v>
      </c>
      <c r="E323" s="112" t="str">
        <f>IFERROR(VLOOKUP($C323,'SINAPI ABRIL 2019'!$1:$1048576,2,0),IFERROR(VLOOKUP($C323,'COMP. PROPRIA'!$B$11:$I$1015,4,0),""))</f>
        <v>ELETRODUTO LEVE 3/4"</v>
      </c>
      <c r="F323" s="115" t="str">
        <f>IFERROR(VLOOKUP($C323,'SINAPI ABRIL 2019'!$A:$D,3,0),IFERROR(VLOOKUP($C323,'COMP. PROPRIA'!$B$11:$I$1015,5,0),""))</f>
        <v>UN</v>
      </c>
      <c r="G323" s="113">
        <v>1.6</v>
      </c>
      <c r="H323" s="114">
        <f>IFERROR(VLOOKUP($C323,'SINAPI ABRIL 2019'!$A:$D,4,0),IFERROR(VLOOKUP($C323,'COMP. PROPRIA'!$B$11:$I$1015,8,0),""))</f>
        <v>1.38</v>
      </c>
      <c r="I323" s="116">
        <f>TRUNC(H323*'4-BDI'!$E$29,2)</f>
        <v>1.76</v>
      </c>
      <c r="J323" s="57">
        <f t="shared" ref="J323" si="112">TRUNC(G323*H323,2)</f>
        <v>2.2000000000000002</v>
      </c>
      <c r="K323" s="144">
        <f t="shared" ref="K323" si="113">TRUNC(G323*I323,2)</f>
        <v>2.81</v>
      </c>
    </row>
    <row r="324" spans="2:11" ht="15" customHeight="1">
      <c r="B324" s="362" t="s">
        <v>11998</v>
      </c>
      <c r="C324" s="363"/>
      <c r="D324" s="363"/>
      <c r="E324" s="363"/>
      <c r="F324" s="363"/>
      <c r="G324" s="363"/>
      <c r="H324" s="364"/>
      <c r="I324" s="183"/>
      <c r="J324" s="58">
        <f>TRUNC(SUM(J323),2)</f>
        <v>2.2000000000000002</v>
      </c>
      <c r="K324" s="145">
        <f>TRUNC(SUM(K323),2)</f>
        <v>2.81</v>
      </c>
    </row>
    <row r="325" spans="2:11" ht="15" customHeight="1">
      <c r="B325" s="365" t="s">
        <v>6150</v>
      </c>
      <c r="C325" s="366"/>
      <c r="D325" s="366"/>
      <c r="E325" s="366"/>
      <c r="F325" s="366"/>
      <c r="G325" s="366"/>
      <c r="H325" s="366"/>
      <c r="I325" s="183"/>
      <c r="J325" s="58">
        <f>TRUNC(SUM(J280,J283,J287,J296,J300,J307,J311,J321,J324),2)</f>
        <v>42203.57</v>
      </c>
      <c r="K325" s="145">
        <f>SUM(K280,K283,K287,K296,K300,K307,K311,K321,K324)</f>
        <v>54083.479999999996</v>
      </c>
    </row>
    <row r="326" spans="2:11" s="126" customFormat="1" ht="15">
      <c r="B326" s="16" t="s">
        <v>1258</v>
      </c>
      <c r="C326" s="17"/>
      <c r="D326" s="18"/>
      <c r="E326" s="19" t="s">
        <v>12145</v>
      </c>
      <c r="F326" s="20"/>
      <c r="G326" s="21"/>
      <c r="H326" s="259"/>
      <c r="I326" s="22"/>
      <c r="J326" s="56"/>
      <c r="K326" s="118"/>
    </row>
    <row r="327" spans="2:11" ht="15">
      <c r="B327" s="26" t="s">
        <v>67</v>
      </c>
      <c r="C327" s="102"/>
      <c r="D327" s="102"/>
      <c r="E327" s="102" t="s">
        <v>12146</v>
      </c>
      <c r="F327" s="27"/>
      <c r="G327" s="28"/>
      <c r="H327" s="260"/>
      <c r="I327" s="29"/>
      <c r="J327" s="59"/>
      <c r="K327" s="146"/>
    </row>
    <row r="328" spans="2:11" ht="30">
      <c r="B328" s="30" t="s">
        <v>12147</v>
      </c>
      <c r="C328" s="111">
        <v>9535</v>
      </c>
      <c r="D328" s="243" t="s">
        <v>9</v>
      </c>
      <c r="E328" s="112" t="str">
        <f>IFERROR(VLOOKUP($C328,'SINAPI ABRIL 2019'!$1:$1048576,2,0),IFERROR(VLOOKUP($C328,'COMP. PROPRIA'!$B$11:$I$1015,4,0),""))</f>
        <v>CHUVEIRO ELETRICO COMUM CORPO PLASTICO TIPO DUCHA, FORNECIMENTO E INSTALACAO</v>
      </c>
      <c r="F328" s="115" t="str">
        <f>IFERROR(VLOOKUP($C328,'SINAPI ABRIL 2019'!$A:$D,3,0),IFERROR(VLOOKUP($C328,'COMP. PROPRIA'!$B$11:$I$1015,5,0),""))</f>
        <v>UN</v>
      </c>
      <c r="G328" s="113">
        <v>8</v>
      </c>
      <c r="H328" s="114">
        <f>IFERROR(VLOOKUP($C328,'SINAPI ABRIL 2019'!$A:$D,4,0),IFERROR(VLOOKUP($C328,'COMP. PROPRIA'!$B$11:$I$1015,8,0),""))</f>
        <v>72.48</v>
      </c>
      <c r="I328" s="116">
        <f>TRUNC(H328*'4-BDI'!$E$29,2)</f>
        <v>92.94</v>
      </c>
      <c r="J328" s="57">
        <f t="shared" ref="J328" si="114">TRUNC(G328*H328,2)</f>
        <v>579.84</v>
      </c>
      <c r="K328" s="144">
        <f t="shared" ref="K328" si="115">TRUNC(G328*I328,2)</f>
        <v>743.52</v>
      </c>
    </row>
    <row r="329" spans="2:11" ht="45">
      <c r="B329" s="30" t="s">
        <v>12148</v>
      </c>
      <c r="C329" s="111">
        <v>86920</v>
      </c>
      <c r="D329" s="243" t="s">
        <v>9</v>
      </c>
      <c r="E329" s="112" t="str">
        <f>IFERROR(VLOOKUP($C329,'SINAPI ABRIL 2019'!$1:$1048576,2,0),IFERROR(VLOOKUP($C329,'COMP. PROPRIA'!$B$11:$I$1015,4,0),""))</f>
        <v>TANQUE DE LOUÇA BRANCA COM COLUNA, 30L OU EQUIVALENTE, INCLUSO SIFÃO FLEXÍVEL EM PVC, VÁLVULA PLÁSTICA E TORNEIRA DE METAL CROMADO PADRÃO POPULAR - FORNECIMENTO E INSTALAÇÃO. AF_12/2013</v>
      </c>
      <c r="F329" s="115" t="str">
        <f>IFERROR(VLOOKUP($C329,'SINAPI ABRIL 2019'!$A:$D,3,0),IFERROR(VLOOKUP($C329,'COMP. PROPRIA'!$B$11:$I$1015,5,0),""))</f>
        <v>UN</v>
      </c>
      <c r="G329" s="113">
        <v>4</v>
      </c>
      <c r="H329" s="114">
        <f>IFERROR(VLOOKUP($C329,'SINAPI ABRIL 2019'!$A:$D,4,0),IFERROR(VLOOKUP($C329,'COMP. PROPRIA'!$B$11:$I$1015,8,0),""))</f>
        <v>592.86</v>
      </c>
      <c r="I329" s="116">
        <f>TRUNC(H329*'4-BDI'!$E$29,2)</f>
        <v>760.28</v>
      </c>
      <c r="J329" s="57">
        <f t="shared" ref="J329:J344" si="116">TRUNC(G329*H329,2)</f>
        <v>2371.44</v>
      </c>
      <c r="K329" s="144">
        <f t="shared" ref="K329:K344" si="117">TRUNC(G329*I329,2)</f>
        <v>3041.12</v>
      </c>
    </row>
    <row r="330" spans="2:11" ht="15">
      <c r="B330" s="30" t="s">
        <v>12149</v>
      </c>
      <c r="C330" s="111">
        <v>83647</v>
      </c>
      <c r="D330" s="243" t="s">
        <v>9</v>
      </c>
      <c r="E330" s="112" t="str">
        <f>IFERROR(VLOOKUP($C330,'SINAPI ABRIL 2019'!$1:$1048576,2,0),IFERROR(VLOOKUP($C330,'COMP. PROPRIA'!$B$11:$I$1015,4,0),""))</f>
        <v>BOMBA RECALQUE D'AGUA TRIFASICA 1,5HP</v>
      </c>
      <c r="F330" s="115" t="str">
        <f>IFERROR(VLOOKUP($C330,'SINAPI ABRIL 2019'!$A:$D,3,0),IFERROR(VLOOKUP($C330,'COMP. PROPRIA'!$B$11:$I$1015,5,0),""))</f>
        <v>UN</v>
      </c>
      <c r="G330" s="113">
        <v>1</v>
      </c>
      <c r="H330" s="114">
        <f>IFERROR(VLOOKUP($C330,'SINAPI ABRIL 2019'!$A:$D,4,0),IFERROR(VLOOKUP($C330,'COMP. PROPRIA'!$B$11:$I$1015,8,0),""))</f>
        <v>1337.28</v>
      </c>
      <c r="I330" s="116">
        <f>TRUNC(H330*'4-BDI'!$E$29,2)</f>
        <v>1714.92</v>
      </c>
      <c r="J330" s="57">
        <f t="shared" si="116"/>
        <v>1337.28</v>
      </c>
      <c r="K330" s="144">
        <f t="shared" si="117"/>
        <v>1714.92</v>
      </c>
    </row>
    <row r="331" spans="2:11" ht="45">
      <c r="B331" s="30" t="s">
        <v>12150</v>
      </c>
      <c r="C331" s="111">
        <v>86938</v>
      </c>
      <c r="D331" s="243" t="s">
        <v>9</v>
      </c>
      <c r="E331" s="112" t="str">
        <f>IFERROR(VLOOKUP($C331,'SINAPI ABRIL 2019'!$1:$1048576,2,0),IFERROR(VLOOKUP($C331,'COMP. PROPRIA'!$B$11:$I$1015,4,0),""))</f>
        <v>CUBA DE EMBUTIR OVAL EM LOUÇA BRANCA, 35 X 50CM OU EQUIVALENTE, INCLUSO VÁLVULA E SIFÃO TIPO GARRAFA EM METAL CROMADO - FORNECIMENTO E INSTALAÇÃO. AF_12/2013</v>
      </c>
      <c r="F331" s="115" t="str">
        <f>IFERROR(VLOOKUP($C331,'SINAPI ABRIL 2019'!$A:$D,3,0),IFERROR(VLOOKUP($C331,'COMP. PROPRIA'!$B$11:$I$1015,5,0),""))</f>
        <v>UN</v>
      </c>
      <c r="G331" s="113">
        <v>27</v>
      </c>
      <c r="H331" s="114">
        <f>IFERROR(VLOOKUP($C331,'SINAPI ABRIL 2019'!$A:$D,4,0),IFERROR(VLOOKUP($C331,'COMP. PROPRIA'!$B$11:$I$1015,8,0),""))</f>
        <v>281.35000000000002</v>
      </c>
      <c r="I331" s="116">
        <f>TRUNC(H331*'4-BDI'!$E$29,2)</f>
        <v>360.8</v>
      </c>
      <c r="J331" s="57">
        <f t="shared" si="116"/>
        <v>7596.45</v>
      </c>
      <c r="K331" s="144">
        <f t="shared" si="117"/>
        <v>9741.6</v>
      </c>
    </row>
    <row r="332" spans="2:11" ht="45">
      <c r="B332" s="30" t="s">
        <v>12151</v>
      </c>
      <c r="C332" s="111">
        <v>86936</v>
      </c>
      <c r="D332" s="243" t="s">
        <v>9</v>
      </c>
      <c r="E332" s="112" t="str">
        <f>IFERROR(VLOOKUP($C332,'SINAPI ABRIL 2019'!$1:$1048576,2,0),IFERROR(VLOOKUP($C332,'COMP. PROPRIA'!$B$11:$I$1015,4,0),""))</f>
        <v>CUBA DE EMBUTIR DE AÇO INOXIDÁVEL MÉDIA, INCLUSO VÁLVULA TIPO AMERICANA E SIFÃO TIPO GARRAFA EM METAL CROMADO - FORNECIMENTO E INSTALAÇÃO. AF_12/2013</v>
      </c>
      <c r="F332" s="115" t="str">
        <f>IFERROR(VLOOKUP($C332,'SINAPI ABRIL 2019'!$A:$D,3,0),IFERROR(VLOOKUP($C332,'COMP. PROPRIA'!$B$11:$I$1015,5,0),""))</f>
        <v>UN</v>
      </c>
      <c r="G332" s="113">
        <v>6</v>
      </c>
      <c r="H332" s="114">
        <f>IFERROR(VLOOKUP($C332,'SINAPI ABRIL 2019'!$A:$D,4,0),IFERROR(VLOOKUP($C332,'COMP. PROPRIA'!$B$11:$I$1015,8,0),""))</f>
        <v>347.79</v>
      </c>
      <c r="I332" s="116">
        <f>TRUNC(H332*'4-BDI'!$E$29,2)</f>
        <v>446</v>
      </c>
      <c r="J332" s="57">
        <f t="shared" si="116"/>
        <v>2086.7399999999998</v>
      </c>
      <c r="K332" s="144">
        <f t="shared" si="117"/>
        <v>2676</v>
      </c>
    </row>
    <row r="333" spans="2:11" ht="45">
      <c r="B333" s="30" t="s">
        <v>12152</v>
      </c>
      <c r="C333" s="243" t="s">
        <v>5600</v>
      </c>
      <c r="D333" s="243" t="s">
        <v>9</v>
      </c>
      <c r="E333" s="112" t="str">
        <f>IFERROR(VLOOKUP($C333,'SINAPI ABRIL 2019'!$1:$1048576,2,0),IFERROR(VLOOKUP($C333,'COMP. PROPRIA'!$B$11:$I$1015,4,0),""))</f>
        <v>MICTORIO SIFONADO DE LOUCA BRANCA COM PERTENCES, COM REGISTRO DE PRESSAO 1/2" COM CANOPLA CROMADA ACABAMENTO SIMPLES E CONJUNTO PARA FIXACAO  - FORNECIMENTO E INSTALACAO</v>
      </c>
      <c r="F333" s="115" t="str">
        <f>IFERROR(VLOOKUP($C333,'SINAPI ABRIL 2019'!$A:$D,3,0),IFERROR(VLOOKUP($C333,'COMP. PROPRIA'!$B$11:$I$1015,5,0),""))</f>
        <v>UN</v>
      </c>
      <c r="G333" s="113">
        <v>3</v>
      </c>
      <c r="H333" s="114">
        <f>IFERROR(VLOOKUP($C333,'SINAPI ABRIL 2019'!$A:$D,4,0),IFERROR(VLOOKUP($C333,'COMP. PROPRIA'!$B$11:$I$1015,8,0),""))</f>
        <v>425.61</v>
      </c>
      <c r="I333" s="116">
        <f>TRUNC(H333*'4-BDI'!$E$29,2)</f>
        <v>545.79999999999995</v>
      </c>
      <c r="J333" s="57">
        <f t="shared" si="116"/>
        <v>1276.83</v>
      </c>
      <c r="K333" s="144">
        <f t="shared" si="117"/>
        <v>1637.4</v>
      </c>
    </row>
    <row r="334" spans="2:11" ht="45">
      <c r="B334" s="30" t="s">
        <v>12153</v>
      </c>
      <c r="C334" s="111">
        <v>95472</v>
      </c>
      <c r="D334" s="243" t="s">
        <v>9</v>
      </c>
      <c r="E334" s="112" t="str">
        <f>IFERROR(VLOOKUP($C334,'SINAPI ABRIL 2019'!$1:$1048576,2,0),IFERROR(VLOOKUP($C334,'COMP. PROPRIA'!$B$11:$I$1015,4,0),""))</f>
        <v>VASO SANITARIO SIFONADO CONVENCIONAL PARA PCD SEM FURO FRONTAL COM LOUÇA BRANCA SEM ASSENTO, INCLUSO CONJUNTO DE LIGAÇÃO PARA BACIA SANITÁRIA AJUSTÁVEL - FORNECIMENTO E INSTALAÇÃO. AF_10/2016</v>
      </c>
      <c r="F334" s="115" t="str">
        <f>IFERROR(VLOOKUP($C334,'SINAPI ABRIL 2019'!$A:$D,3,0),IFERROR(VLOOKUP($C334,'COMP. PROPRIA'!$B$11:$I$1015,5,0),""))</f>
        <v>UN</v>
      </c>
      <c r="G334" s="113">
        <v>4</v>
      </c>
      <c r="H334" s="114">
        <f>IFERROR(VLOOKUP($C334,'SINAPI ABRIL 2019'!$A:$D,4,0),IFERROR(VLOOKUP($C334,'COMP. PROPRIA'!$B$11:$I$1015,8,0),""))</f>
        <v>564.66</v>
      </c>
      <c r="I334" s="116">
        <f>TRUNC(H334*'4-BDI'!$E$29,2)</f>
        <v>724.11</v>
      </c>
      <c r="J334" s="57">
        <f t="shared" si="116"/>
        <v>2258.64</v>
      </c>
      <c r="K334" s="144">
        <f t="shared" si="117"/>
        <v>2896.44</v>
      </c>
    </row>
    <row r="335" spans="2:11" ht="45">
      <c r="B335" s="30" t="s">
        <v>12154</v>
      </c>
      <c r="C335" s="111">
        <v>95470</v>
      </c>
      <c r="D335" s="243" t="s">
        <v>9</v>
      </c>
      <c r="E335" s="112" t="str">
        <f>IFERROR(VLOOKUP($C335,'SINAPI ABRIL 2019'!$1:$1048576,2,0),IFERROR(VLOOKUP($C335,'COMP. PROPRIA'!$B$11:$I$1015,4,0),""))</f>
        <v>VASO SANITARIO SIFONADO CONVENCIONAL COM LOUÇA BRANCA, INCLUSO CONJUNTO DE LIGAÇÃO PARA BACIA SANITÁRIA AJUSTÁVEL - FORNECIMENTO E INSTALAÇÃO. AF_10/2016</v>
      </c>
      <c r="F335" s="115" t="str">
        <f>IFERROR(VLOOKUP($C335,'SINAPI ABRIL 2019'!$A:$D,3,0),IFERROR(VLOOKUP($C335,'COMP. PROPRIA'!$B$11:$I$1015,5,0),""))</f>
        <v>UN</v>
      </c>
      <c r="G335" s="113">
        <v>19</v>
      </c>
      <c r="H335" s="114">
        <f>IFERROR(VLOOKUP($C335,'SINAPI ABRIL 2019'!$A:$D,4,0),IFERROR(VLOOKUP($C335,'COMP. PROPRIA'!$B$11:$I$1015,8,0),""))</f>
        <v>166.73</v>
      </c>
      <c r="I335" s="116">
        <f>TRUNC(H335*'4-BDI'!$E$29,2)</f>
        <v>213.81</v>
      </c>
      <c r="J335" s="57">
        <f t="shared" si="116"/>
        <v>3167.87</v>
      </c>
      <c r="K335" s="144">
        <f t="shared" si="117"/>
        <v>4062.39</v>
      </c>
    </row>
    <row r="336" spans="2:11" ht="45">
      <c r="B336" s="30" t="s">
        <v>12155</v>
      </c>
      <c r="C336" s="111">
        <v>72739</v>
      </c>
      <c r="D336" s="243" t="s">
        <v>9</v>
      </c>
      <c r="E336" s="112" t="str">
        <f>IFERROR(VLOOKUP($C336,'SINAPI ABRIL 2019'!$1:$1048576,2,0),IFERROR(VLOOKUP($C336,'COMP. PROPRIA'!$B$11:$I$1015,4,0),""))</f>
        <v>VASO SANITARIO INFANTIL SIFONADO, PARA VALVULA DE DESCARGA, EM LOUCA BRANCA, COM ACESSORIOS, INCLUSIVE ASSENTO PLASTICO, BOLSA DE BORRACHA PARA LIGACAO, TUBO PVC LIGACAO - FORNECIMENTO E INSTALACAO</v>
      </c>
      <c r="F336" s="115" t="str">
        <f>IFERROR(VLOOKUP($C336,'SINAPI ABRIL 2019'!$A:$D,3,0),IFERROR(VLOOKUP($C336,'COMP. PROPRIA'!$B$11:$I$1015,5,0),""))</f>
        <v>UN</v>
      </c>
      <c r="G336" s="113">
        <v>4</v>
      </c>
      <c r="H336" s="114">
        <f>IFERROR(VLOOKUP($C336,'SINAPI ABRIL 2019'!$A:$D,4,0),IFERROR(VLOOKUP($C336,'COMP. PROPRIA'!$B$11:$I$1015,8,0),""))</f>
        <v>406.25</v>
      </c>
      <c r="I336" s="116">
        <f>TRUNC(H336*'4-BDI'!$E$29,2)</f>
        <v>520.97</v>
      </c>
      <c r="J336" s="57">
        <f t="shared" si="116"/>
        <v>1625</v>
      </c>
      <c r="K336" s="144">
        <f t="shared" si="117"/>
        <v>2083.88</v>
      </c>
    </row>
    <row r="337" spans="2:11" ht="60">
      <c r="B337" s="30" t="s">
        <v>12156</v>
      </c>
      <c r="C337" s="111">
        <v>86939</v>
      </c>
      <c r="D337" s="243" t="s">
        <v>9</v>
      </c>
      <c r="E337" s="112" t="str">
        <f>IFERROR(VLOOKUP($C337,'SINAPI ABRIL 2019'!$1:$1048576,2,0),IFERROR(VLOOKUP($C337,'COMP. PROPRIA'!$B$11:$I$1015,4,0),""))</f>
        <v>LAVATÓRIO LOUÇA BRANCA COM COLUNA, *44 X 35,5* CM, PADRÃO POPULAR, INCLUSO SIFÃO FLEXÍVEL EM PVC, VÁLVULA E ENGATE FLEXÍVEL 30CM EM PLÁSTICO E COM TORNEIRA CROMADA PADRÃO POPULAR - FORNECIMENTO E INSTALAÇÃO. AF_12/2013</v>
      </c>
      <c r="F337" s="115" t="str">
        <f>IFERROR(VLOOKUP($C337,'SINAPI ABRIL 2019'!$A:$D,3,0),IFERROR(VLOOKUP($C337,'COMP. PROPRIA'!$B$11:$I$1015,5,0),""))</f>
        <v>UN</v>
      </c>
      <c r="G337" s="113">
        <v>5</v>
      </c>
      <c r="H337" s="114">
        <f>IFERROR(VLOOKUP($C337,'SINAPI ABRIL 2019'!$A:$D,4,0),IFERROR(VLOOKUP($C337,'COMP. PROPRIA'!$B$11:$I$1015,8,0),""))</f>
        <v>279.62</v>
      </c>
      <c r="I337" s="116">
        <f>TRUNC(H337*'4-BDI'!$E$29,2)</f>
        <v>358.58</v>
      </c>
      <c r="J337" s="57">
        <f t="shared" si="116"/>
        <v>1398.1</v>
      </c>
      <c r="K337" s="144">
        <f t="shared" si="117"/>
        <v>1792.9</v>
      </c>
    </row>
    <row r="338" spans="2:11" ht="30">
      <c r="B338" s="30" t="s">
        <v>12157</v>
      </c>
      <c r="C338" s="111">
        <v>86913</v>
      </c>
      <c r="D338" s="243" t="s">
        <v>9</v>
      </c>
      <c r="E338" s="112" t="str">
        <f>IFERROR(VLOOKUP($C338,'SINAPI ABRIL 2019'!$1:$1048576,2,0),IFERROR(VLOOKUP($C338,'COMP. PROPRIA'!$B$11:$I$1015,4,0),""))</f>
        <v>TORNEIRA CROMADA 1/2" OU 3/4" PARA TANQUE, PADRÃO POPULAR - FORNECIMENTO E INSTALAÇÃO. AF_12/2013</v>
      </c>
      <c r="F338" s="115" t="str">
        <f>IFERROR(VLOOKUP($C338,'SINAPI ABRIL 2019'!$A:$D,3,0),IFERROR(VLOOKUP($C338,'COMP. PROPRIA'!$B$11:$I$1015,5,0),""))</f>
        <v>UN</v>
      </c>
      <c r="G338" s="113">
        <v>4</v>
      </c>
      <c r="H338" s="114">
        <f>IFERROR(VLOOKUP($C338,'SINAPI ABRIL 2019'!$A:$D,4,0),IFERROR(VLOOKUP($C338,'COMP. PROPRIA'!$B$11:$I$1015,8,0),""))</f>
        <v>19.11</v>
      </c>
      <c r="I338" s="116">
        <f>TRUNC(H338*'4-BDI'!$E$29,2)</f>
        <v>24.5</v>
      </c>
      <c r="J338" s="57">
        <f t="shared" si="116"/>
        <v>76.44</v>
      </c>
      <c r="K338" s="144">
        <f t="shared" si="117"/>
        <v>98</v>
      </c>
    </row>
    <row r="339" spans="2:11" ht="30">
      <c r="B339" s="30" t="s">
        <v>12158</v>
      </c>
      <c r="C339" s="111">
        <v>86906</v>
      </c>
      <c r="D339" s="243" t="s">
        <v>9</v>
      </c>
      <c r="E339" s="112" t="str">
        <f>IFERROR(VLOOKUP($C339,'SINAPI ABRIL 2019'!$1:$1048576,2,0),IFERROR(VLOOKUP($C339,'COMP. PROPRIA'!$B$11:$I$1015,4,0),""))</f>
        <v>TORNEIRA CROMADA DE MESA, 1/2" OU 3/4", PARA LAVATÓRIO, PADRÃO POPULAR - FORNECIMENTO E INSTALAÇÃO. AF_12/2013</v>
      </c>
      <c r="F339" s="115" t="str">
        <f>IFERROR(VLOOKUP($C339,'SINAPI ABRIL 2019'!$A:$D,3,0),IFERROR(VLOOKUP($C339,'COMP. PROPRIA'!$B$11:$I$1015,5,0),""))</f>
        <v>UN</v>
      </c>
      <c r="G339" s="113">
        <v>32</v>
      </c>
      <c r="H339" s="114">
        <f>IFERROR(VLOOKUP($C339,'SINAPI ABRIL 2019'!$A:$D,4,0),IFERROR(VLOOKUP($C339,'COMP. PROPRIA'!$B$11:$I$1015,8,0),""))</f>
        <v>51.4</v>
      </c>
      <c r="I339" s="116">
        <f>TRUNC(H339*'4-BDI'!$E$29,2)</f>
        <v>65.91</v>
      </c>
      <c r="J339" s="57">
        <f t="shared" si="116"/>
        <v>1644.8</v>
      </c>
      <c r="K339" s="144">
        <f t="shared" si="117"/>
        <v>2109.12</v>
      </c>
    </row>
    <row r="340" spans="2:11" ht="30">
      <c r="B340" s="30" t="s">
        <v>12159</v>
      </c>
      <c r="C340" s="111">
        <v>86911</v>
      </c>
      <c r="D340" s="243" t="s">
        <v>9</v>
      </c>
      <c r="E340" s="112" t="str">
        <f>IFERROR(VLOOKUP($C340,'SINAPI ABRIL 2019'!$1:$1048576,2,0),IFERROR(VLOOKUP($C340,'COMP. PROPRIA'!$B$11:$I$1015,4,0),""))</f>
        <v>TORNEIRA CROMADA LONGA, DE PAREDE, 1/2" OU 3/4", PARA PIA DE COZINHA, PADRÃO POPULAR - FORNECIMENTO E INSTALAÇÃO. AF_12/2013</v>
      </c>
      <c r="F340" s="115" t="str">
        <f>IFERROR(VLOOKUP($C340,'SINAPI ABRIL 2019'!$A:$D,3,0),IFERROR(VLOOKUP($C340,'COMP. PROPRIA'!$B$11:$I$1015,5,0),""))</f>
        <v>UN</v>
      </c>
      <c r="G340" s="113">
        <v>6</v>
      </c>
      <c r="H340" s="114">
        <f>IFERROR(VLOOKUP($C340,'SINAPI ABRIL 2019'!$A:$D,4,0),IFERROR(VLOOKUP($C340,'COMP. PROPRIA'!$B$11:$I$1015,8,0),""))</f>
        <v>43.49</v>
      </c>
      <c r="I340" s="116">
        <f>TRUNC(H340*'4-BDI'!$E$29,2)</f>
        <v>55.77</v>
      </c>
      <c r="J340" s="57">
        <f t="shared" si="116"/>
        <v>260.94</v>
      </c>
      <c r="K340" s="144">
        <f t="shared" si="117"/>
        <v>334.62</v>
      </c>
    </row>
    <row r="341" spans="2:11" ht="30">
      <c r="B341" s="30" t="s">
        <v>12160</v>
      </c>
      <c r="C341" s="111">
        <v>95544</v>
      </c>
      <c r="D341" s="243" t="s">
        <v>9</v>
      </c>
      <c r="E341" s="112" t="str">
        <f>IFERROR(VLOOKUP($C341,'SINAPI ABRIL 2019'!$1:$1048576,2,0),IFERROR(VLOOKUP($C341,'COMP. PROPRIA'!$B$11:$I$1015,4,0),""))</f>
        <v>PAPELEIRA DE PAREDE EM METAL CROMADO SEM TAMPA, INCLUSO FIXAÇÃO. AF_10/2016</v>
      </c>
      <c r="F341" s="115" t="str">
        <f>IFERROR(VLOOKUP($C341,'SINAPI ABRIL 2019'!$A:$D,3,0),IFERROR(VLOOKUP($C341,'COMP. PROPRIA'!$B$11:$I$1015,5,0),""))</f>
        <v>UN</v>
      </c>
      <c r="G341" s="113">
        <v>27</v>
      </c>
      <c r="H341" s="114">
        <f>IFERROR(VLOOKUP($C341,'SINAPI ABRIL 2019'!$A:$D,4,0),IFERROR(VLOOKUP($C341,'COMP. PROPRIA'!$B$11:$I$1015,8,0),""))</f>
        <v>47.34</v>
      </c>
      <c r="I341" s="116">
        <f>TRUNC(H341*'4-BDI'!$E$29,2)</f>
        <v>60.7</v>
      </c>
      <c r="J341" s="57">
        <f t="shared" si="116"/>
        <v>1278.18</v>
      </c>
      <c r="K341" s="144">
        <f t="shared" si="117"/>
        <v>1638.9</v>
      </c>
    </row>
    <row r="342" spans="2:11" ht="15">
      <c r="B342" s="30" t="s">
        <v>12161</v>
      </c>
      <c r="C342" s="247" t="s">
        <v>6148</v>
      </c>
      <c r="D342" s="243" t="s">
        <v>1312</v>
      </c>
      <c r="E342" s="112" t="str">
        <f>IFERROR(VLOOKUP($C342,'SINAPI ABRIL 2019'!$1:$1048576,2,0),IFERROR(VLOOKUP($C342,'COMP. PROPRIA'!$B$11:$I$1015,4,0),""))</f>
        <v>AQUISIÇÃO E INSTALAÇÃO DE BEBEDOURO DE CAPACIDADE DE 100L</v>
      </c>
      <c r="F342" s="115" t="str">
        <f>IFERROR(VLOOKUP($C342,'SINAPI ABRIL 2019'!$A:$D,3,0),IFERROR(VLOOKUP($C342,'COMP. PROPRIA'!$B$11:$I$1015,5,0),""))</f>
        <v>UNI</v>
      </c>
      <c r="G342" s="113">
        <v>3</v>
      </c>
      <c r="H342" s="114">
        <f>IFERROR(VLOOKUP($C342,'SINAPI ABRIL 2019'!$A:$D,4,0),IFERROR(VLOOKUP($C342,'COMP. PROPRIA'!$B$11:$I$1015,8,0),""))</f>
        <v>1518.53</v>
      </c>
      <c r="I342" s="116">
        <f>TRUNC(H342*'4-BDI'!$E$29,2)</f>
        <v>1947.36</v>
      </c>
      <c r="J342" s="57">
        <f t="shared" si="116"/>
        <v>4555.59</v>
      </c>
      <c r="K342" s="144">
        <f t="shared" si="117"/>
        <v>5842.08</v>
      </c>
    </row>
    <row r="343" spans="2:11" ht="15">
      <c r="B343" s="30" t="s">
        <v>12162</v>
      </c>
      <c r="C343" s="252" t="s">
        <v>12423</v>
      </c>
      <c r="D343" s="243" t="s">
        <v>1312</v>
      </c>
      <c r="E343" s="112" t="str">
        <f>IFERROR(VLOOKUP($C343,'SINAPI ABRIL 2019'!$1:$1048576,2,0),IFERROR(VLOOKUP($C343,'COMP. PROPRIA'!$B$11:$I$1015,4,0),""))</f>
        <v>MICTÓRIO DO TIPO CALHA EM AÇO GALVANIZADO CHAPA  24</v>
      </c>
      <c r="F343" s="115" t="str">
        <f>IFERROR(VLOOKUP($C343,'SINAPI ABRIL 2019'!$A:$D,3,0),IFERROR(VLOOKUP($C343,'COMP. PROPRIA'!$B$11:$I$1015,5,0),""))</f>
        <v>UNI</v>
      </c>
      <c r="G343" s="113">
        <v>3</v>
      </c>
      <c r="H343" s="114">
        <f>IFERROR(VLOOKUP($C343,'SINAPI ABRIL 2019'!$A:$D,4,0),IFERROR(VLOOKUP($C343,'COMP. PROPRIA'!$B$11:$I$1015,8,0),""))</f>
        <v>565.15</v>
      </c>
      <c r="I343" s="116">
        <f>TRUNC(H343*'4-BDI'!$E$29,2)</f>
        <v>724.74</v>
      </c>
      <c r="J343" s="57">
        <f t="shared" si="116"/>
        <v>1695.45</v>
      </c>
      <c r="K343" s="144">
        <f t="shared" si="117"/>
        <v>2174.2199999999998</v>
      </c>
    </row>
    <row r="344" spans="2:11" ht="30">
      <c r="B344" s="30" t="s">
        <v>12163</v>
      </c>
      <c r="C344" s="111" t="s">
        <v>5863</v>
      </c>
      <c r="D344" s="243" t="s">
        <v>1312</v>
      </c>
      <c r="E344" s="112" t="str">
        <f>IFERROR(VLOOKUP($C344,'SINAPI ABRIL 2019'!$1:$1048576,2,0),IFERROR(VLOOKUP($C344,'COMP. PROPRIA'!$B$11:$I$1015,4,0),""))</f>
        <v>FORNECIMENTO E INSTALAÇÃO BARRA DE APOIO RETA, EM ACO INOX POLIDO, COMPRIMENTO 90 CM, DIAMETRO MINIMO 3 CM</v>
      </c>
      <c r="F344" s="115" t="str">
        <f>IFERROR(VLOOKUP($C344,'SINAPI ABRIL 2019'!$A:$D,3,0),IFERROR(VLOOKUP($C344,'COMP. PROPRIA'!$B$11:$I$1015,5,0),""))</f>
        <v>UNI</v>
      </c>
      <c r="G344" s="113">
        <v>8</v>
      </c>
      <c r="H344" s="114">
        <f>IFERROR(VLOOKUP($C344,'SINAPI ABRIL 2019'!$A:$D,4,0),IFERROR(VLOOKUP($C344,'COMP. PROPRIA'!$B$11:$I$1015,8,0),""))</f>
        <v>264.37</v>
      </c>
      <c r="I344" s="116">
        <f>TRUNC(H344*'4-BDI'!$E$29,2)</f>
        <v>339.02</v>
      </c>
      <c r="J344" s="57">
        <f t="shared" si="116"/>
        <v>2114.96</v>
      </c>
      <c r="K344" s="144">
        <f t="shared" si="117"/>
        <v>2712.16</v>
      </c>
    </row>
    <row r="345" spans="2:11" ht="15">
      <c r="B345" s="362" t="s">
        <v>11998</v>
      </c>
      <c r="C345" s="363"/>
      <c r="D345" s="363"/>
      <c r="E345" s="363"/>
      <c r="F345" s="363"/>
      <c r="G345" s="363"/>
      <c r="H345" s="364"/>
      <c r="I345" s="183"/>
      <c r="J345" s="58">
        <f>TRUNC(SUM(J328:J344),2)</f>
        <v>35324.550000000003</v>
      </c>
      <c r="K345" s="145">
        <f>TRUNC(SUM(K328:K344),2)</f>
        <v>45299.27</v>
      </c>
    </row>
    <row r="346" spans="2:11" ht="15">
      <c r="B346" s="26" t="s">
        <v>68</v>
      </c>
      <c r="C346" s="102"/>
      <c r="D346" s="102"/>
      <c r="E346" s="102" t="s">
        <v>12165</v>
      </c>
      <c r="F346" s="27"/>
      <c r="G346" s="28"/>
      <c r="H346" s="260"/>
      <c r="I346" s="29"/>
      <c r="J346" s="59"/>
      <c r="K346" s="146"/>
    </row>
    <row r="347" spans="2:11" ht="30">
      <c r="B347" s="30" t="s">
        <v>12164</v>
      </c>
      <c r="C347" s="243">
        <v>98103</v>
      </c>
      <c r="D347" s="243" t="s">
        <v>9</v>
      </c>
      <c r="E347" s="112" t="str">
        <f>IFERROR(VLOOKUP($C347,'SINAPI ABRIL 2019'!$1:$1048576,2,0),IFERROR(VLOOKUP($C347,'COMP. PROPRIA'!$B$11:$I$1015,4,0),""))</f>
        <v>CAIXA DE GORDURA DUPLA, CIRCULAR, EM CONCRETO PRÉ-MOLDADO, DIÂMETRO INTERNO = 0,6 M, ALTURA INTERNA = 0,6 M. AF_05/2018</v>
      </c>
      <c r="F347" s="115" t="str">
        <f>IFERROR(VLOOKUP($C347,'SINAPI ABRIL 2019'!$A:$D,3,0),IFERROR(VLOOKUP($C347,'COMP. PROPRIA'!$B$11:$I$1015,5,0),""))</f>
        <v>UN</v>
      </c>
      <c r="G347" s="113">
        <v>3</v>
      </c>
      <c r="H347" s="114">
        <f>IFERROR(VLOOKUP($C347,'SINAPI ABRIL 2019'!$A:$D,4,0),IFERROR(VLOOKUP($C347,'COMP. PROPRIA'!$B$11:$I$1015,8,0),""))</f>
        <v>162.71</v>
      </c>
      <c r="I347" s="116">
        <f>TRUNC(H347*'4-BDI'!$E$29,2)</f>
        <v>208.65</v>
      </c>
      <c r="J347" s="57">
        <f t="shared" ref="J347:J349" si="118">TRUNC(G347*H347,2)</f>
        <v>488.13</v>
      </c>
      <c r="K347" s="144">
        <f t="shared" ref="K347:K349" si="119">TRUNC(G347*I347,2)</f>
        <v>625.95000000000005</v>
      </c>
    </row>
    <row r="348" spans="2:11" ht="30">
      <c r="B348" s="30" t="s">
        <v>12166</v>
      </c>
      <c r="C348" s="111">
        <v>89482</v>
      </c>
      <c r="D348" s="243" t="s">
        <v>9</v>
      </c>
      <c r="E348" s="112" t="str">
        <f>IFERROR(VLOOKUP($C348,'SINAPI ABRIL 2019'!$1:$1048576,2,0),IFERROR(VLOOKUP($C348,'COMP. PROPRIA'!$B$11:$I$1015,4,0),""))</f>
        <v>CAIXA SIFONADA, PVC, DN 100 X 100 X 50 MM, FORNECIDA E INSTALADA EM RAMAIS DE ENCAMINHAMENTO DE ÁGUA PLUVIAL. AF_12/2014</v>
      </c>
      <c r="F348" s="115" t="str">
        <f>IFERROR(VLOOKUP($C348,'SINAPI ABRIL 2019'!$A:$D,3,0),IFERROR(VLOOKUP($C348,'COMP. PROPRIA'!$B$11:$I$1015,5,0),""))</f>
        <v>UN</v>
      </c>
      <c r="G348" s="113">
        <v>3</v>
      </c>
      <c r="H348" s="114">
        <f>IFERROR(VLOOKUP($C348,'SINAPI ABRIL 2019'!$A:$D,4,0),IFERROR(VLOOKUP($C348,'COMP. PROPRIA'!$B$11:$I$1015,8,0),""))</f>
        <v>17.690000000000001</v>
      </c>
      <c r="I348" s="116">
        <f>TRUNC(H348*'4-BDI'!$E$29,2)</f>
        <v>22.68</v>
      </c>
      <c r="J348" s="57">
        <f t="shared" si="118"/>
        <v>53.07</v>
      </c>
      <c r="K348" s="144">
        <f t="shared" si="119"/>
        <v>68.040000000000006</v>
      </c>
    </row>
    <row r="349" spans="2:11" ht="30">
      <c r="B349" s="30" t="s">
        <v>12167</v>
      </c>
      <c r="C349" s="243" t="s">
        <v>5575</v>
      </c>
      <c r="D349" s="243" t="s">
        <v>9</v>
      </c>
      <c r="E349" s="112" t="str">
        <f>IFERROR(VLOOKUP($C349,'SINAPI ABRIL 2019'!$1:$1048576,2,0),IFERROR(VLOOKUP($C349,'COMP. PROPRIA'!$B$11:$I$1015,4,0),""))</f>
        <v>CAIXA DE INSPEÇÃO EM CONCRETO PRÉ-MOLDADO DN 60CM COM TAMPA H= 60CM - FORNECIMENTO E INSTALACAO</v>
      </c>
      <c r="F349" s="115" t="str">
        <f>IFERROR(VLOOKUP($C349,'SINAPI ABRIL 2019'!$A:$D,3,0),IFERROR(VLOOKUP($C349,'COMP. PROPRIA'!$B$11:$I$1015,5,0),""))</f>
        <v>UN</v>
      </c>
      <c r="G349" s="113">
        <v>3</v>
      </c>
      <c r="H349" s="114">
        <f>IFERROR(VLOOKUP($C349,'SINAPI ABRIL 2019'!$A:$D,4,0),IFERROR(VLOOKUP($C349,'COMP. PROPRIA'!$B$11:$I$1015,8,0),""))</f>
        <v>212.7</v>
      </c>
      <c r="I349" s="116">
        <f>TRUNC(H349*'4-BDI'!$E$29,2)</f>
        <v>272.76</v>
      </c>
      <c r="J349" s="57">
        <f t="shared" si="118"/>
        <v>638.1</v>
      </c>
      <c r="K349" s="144">
        <f t="shared" si="119"/>
        <v>818.28</v>
      </c>
    </row>
    <row r="350" spans="2:11" ht="15">
      <c r="B350" s="362" t="s">
        <v>11998</v>
      </c>
      <c r="C350" s="363"/>
      <c r="D350" s="363"/>
      <c r="E350" s="363"/>
      <c r="F350" s="363"/>
      <c r="G350" s="363"/>
      <c r="H350" s="364"/>
      <c r="I350" s="183"/>
      <c r="J350" s="58">
        <f>TRUNC(SUM(J347:J349),2)</f>
        <v>1179.3</v>
      </c>
      <c r="K350" s="145">
        <f>TRUNC(SUM(K347:K349),2)</f>
        <v>1512.27</v>
      </c>
    </row>
    <row r="351" spans="2:11" ht="15">
      <c r="B351" s="26" t="s">
        <v>69</v>
      </c>
      <c r="C351" s="102"/>
      <c r="D351" s="102"/>
      <c r="E351" s="102" t="s">
        <v>12877</v>
      </c>
      <c r="F351" s="27"/>
      <c r="G351" s="28"/>
      <c r="H351" s="260"/>
      <c r="I351" s="29"/>
      <c r="J351" s="59"/>
      <c r="K351" s="146"/>
    </row>
    <row r="352" spans="2:11" ht="45">
      <c r="B352" s="30" t="s">
        <v>12168</v>
      </c>
      <c r="C352" s="111">
        <v>94497</v>
      </c>
      <c r="D352" s="243" t="s">
        <v>9</v>
      </c>
      <c r="E352" s="112" t="str">
        <f>IFERROR(VLOOKUP($C352,'SINAPI ABRIL 2019'!$1:$1048576,2,0),IFERROR(VLOOKUP($C352,'COMP. PROPRIA'!$B$11:$I$1015,4,0),""))</f>
        <v>REGISTRO DE GAVETA BRUTO, LATÃO, ROSCÁVEL, 1 1/2, INSTALADO EM RESERVAÇÃO DE ÁGUA DE EDIFICAÇÃO QUE POSSUA RESERVATÓRIO DE FIBRA/FIBROCIMENTO  FORNECIMENTO E INSTALAÇÃO. AF_06/2016</v>
      </c>
      <c r="F352" s="115" t="str">
        <f>IFERROR(VLOOKUP($C352,'SINAPI ABRIL 2019'!$A:$D,3,0),IFERROR(VLOOKUP($C352,'COMP. PROPRIA'!$B$11:$I$1015,5,0),""))</f>
        <v>UN</v>
      </c>
      <c r="G352" s="113">
        <v>2</v>
      </c>
      <c r="H352" s="114">
        <f>IFERROR(VLOOKUP($C352,'SINAPI ABRIL 2019'!$A:$D,4,0),IFERROR(VLOOKUP($C352,'COMP. PROPRIA'!$B$11:$I$1015,8,0),""))</f>
        <v>69.2</v>
      </c>
      <c r="I352" s="116">
        <f>TRUNC(H352*'4-BDI'!$E$29,2)</f>
        <v>88.74</v>
      </c>
      <c r="J352" s="57">
        <f t="shared" ref="J352" si="120">TRUNC(G352*H352,2)</f>
        <v>138.4</v>
      </c>
      <c r="K352" s="144">
        <f t="shared" ref="K352" si="121">TRUNC(G352*I352,2)</f>
        <v>177.48</v>
      </c>
    </row>
    <row r="353" spans="2:11" ht="45">
      <c r="B353" s="30" t="s">
        <v>12169</v>
      </c>
      <c r="C353" s="111">
        <v>94496</v>
      </c>
      <c r="D353" s="243" t="s">
        <v>9</v>
      </c>
      <c r="E353" s="112" t="str">
        <f>IFERROR(VLOOKUP($C353,'SINAPI ABRIL 2019'!$1:$1048576,2,0),IFERROR(VLOOKUP($C353,'COMP. PROPRIA'!$B$11:$I$1015,4,0),""))</f>
        <v>REGISTRO DE GAVETA BRUTO, LATÃO, ROSCÁVEL, 1 1/4, INSTALADO EM RESERVAÇÃO DE ÁGUA DE EDIFICAÇÃO QUE POSSUA RESERVATÓRIO DE FIBRA/FIBROCIMENTO  FORNECIMENTO E INSTALAÇÃO. AF_06/2016</v>
      </c>
      <c r="F353" s="115" t="str">
        <f>IFERROR(VLOOKUP($C353,'SINAPI ABRIL 2019'!$A:$D,3,0),IFERROR(VLOOKUP($C353,'COMP. PROPRIA'!$B$11:$I$1015,5,0),""))</f>
        <v>UN</v>
      </c>
      <c r="G353" s="113">
        <v>1</v>
      </c>
      <c r="H353" s="114">
        <f>IFERROR(VLOOKUP($C353,'SINAPI ABRIL 2019'!$A:$D,4,0),IFERROR(VLOOKUP($C353,'COMP. PROPRIA'!$B$11:$I$1015,8,0),""))</f>
        <v>60.29</v>
      </c>
      <c r="I353" s="116">
        <f>TRUNC(H353*'4-BDI'!$E$29,2)</f>
        <v>77.31</v>
      </c>
      <c r="J353" s="57">
        <f t="shared" ref="J353:J361" si="122">TRUNC(G353*H353,2)</f>
        <v>60.29</v>
      </c>
      <c r="K353" s="144">
        <f t="shared" ref="K353:K361" si="123">TRUNC(G353*I353,2)</f>
        <v>77.31</v>
      </c>
    </row>
    <row r="354" spans="2:11" ht="45">
      <c r="B354" s="30" t="s">
        <v>12170</v>
      </c>
      <c r="C354" s="111">
        <v>94494</v>
      </c>
      <c r="D354" s="243" t="s">
        <v>9</v>
      </c>
      <c r="E354" s="112" t="str">
        <f>IFERROR(VLOOKUP($C354,'SINAPI ABRIL 2019'!$1:$1048576,2,0),IFERROR(VLOOKUP($C354,'COMP. PROPRIA'!$B$11:$I$1015,4,0),""))</f>
        <v>REGISTRO DE GAVETA BRUTO, LATÃO, ROSCÁVEL, 3/4, INSTALADO EM RESERVAÇÃO DE ÁGUA DE EDIFICAÇÃO QUE POSSUA RESERVATÓRIO DE FIBRA/FIBROCIMENTO  FORNECIMENTO E INSTALAÇÃO. AF_06/2016</v>
      </c>
      <c r="F354" s="115" t="str">
        <f>IFERROR(VLOOKUP($C354,'SINAPI ABRIL 2019'!$A:$D,3,0),IFERROR(VLOOKUP($C354,'COMP. PROPRIA'!$B$11:$I$1015,5,0),""))</f>
        <v>UN</v>
      </c>
      <c r="G354" s="113">
        <v>5</v>
      </c>
      <c r="H354" s="114">
        <f>IFERROR(VLOOKUP($C354,'SINAPI ABRIL 2019'!$A:$D,4,0),IFERROR(VLOOKUP($C354,'COMP. PROPRIA'!$B$11:$I$1015,8,0),""))</f>
        <v>41.51</v>
      </c>
      <c r="I354" s="116">
        <f>TRUNC(H354*'4-BDI'!$E$29,2)</f>
        <v>53.23</v>
      </c>
      <c r="J354" s="57">
        <f t="shared" si="122"/>
        <v>207.55</v>
      </c>
      <c r="K354" s="144">
        <f t="shared" si="123"/>
        <v>266.14999999999998</v>
      </c>
    </row>
    <row r="355" spans="2:11" ht="60">
      <c r="B355" s="30" t="s">
        <v>12171</v>
      </c>
      <c r="C355" s="111">
        <v>94794</v>
      </c>
      <c r="D355" s="243" t="s">
        <v>9</v>
      </c>
      <c r="E355" s="112" t="str">
        <f>IFERROR(VLOOKUP($C355,'SINAPI ABRIL 2019'!$1:$1048576,2,0),IFERROR(VLOOKUP($C355,'COMP. PROPRIA'!$B$11:$I$1015,4,0),""))</f>
        <v>REGISTRO DE GAVETA BRUTO, LATÃO, ROSCÁVEL, 1 1/2, COM ACABAMENTO E CANOPLA CROMADOS, INSTALADO EM RESERVAÇÃO DE ÁGUA DE EDIFICAÇÃO QUE POSSUA RESERVATÓRIO DE FIBRA/FIBROCIMENTO  FORNECIMENTO E INSTALAÇÃO. AF_06/2016</v>
      </c>
      <c r="F355" s="115" t="str">
        <f>IFERROR(VLOOKUP($C355,'SINAPI ABRIL 2019'!$A:$D,3,0),IFERROR(VLOOKUP($C355,'COMP. PROPRIA'!$B$11:$I$1015,5,0),""))</f>
        <v>UN</v>
      </c>
      <c r="G355" s="113">
        <v>2</v>
      </c>
      <c r="H355" s="114">
        <f>IFERROR(VLOOKUP($C355,'SINAPI ABRIL 2019'!$A:$D,4,0),IFERROR(VLOOKUP($C355,'COMP. PROPRIA'!$B$11:$I$1015,8,0),""))</f>
        <v>94.86</v>
      </c>
      <c r="I355" s="116">
        <f>TRUNC(H355*'4-BDI'!$E$29,2)</f>
        <v>121.64</v>
      </c>
      <c r="J355" s="57">
        <f t="shared" si="122"/>
        <v>189.72</v>
      </c>
      <c r="K355" s="144">
        <f t="shared" si="123"/>
        <v>243.28</v>
      </c>
    </row>
    <row r="356" spans="2:11" ht="45">
      <c r="B356" s="30" t="s">
        <v>12172</v>
      </c>
      <c r="C356" s="111">
        <v>89987</v>
      </c>
      <c r="D356" s="243" t="s">
        <v>9</v>
      </c>
      <c r="E356" s="112" t="str">
        <f>IFERROR(VLOOKUP($C356,'SINAPI ABRIL 2019'!$1:$1048576,2,0),IFERROR(VLOOKUP($C356,'COMP. PROPRIA'!$B$11:$I$1015,4,0),""))</f>
        <v>REGISTRO DE GAVETA BRUTO, LATÃO, ROSCÁVEL, 3/4", COM ACABAMENTO E CANOPLA CROMADOS. FORNECIDO E INSTALADO EM RAMAL DE ÁGUA. AF_12/2014</v>
      </c>
      <c r="F356" s="115" t="str">
        <f>IFERROR(VLOOKUP($C356,'SINAPI ABRIL 2019'!$A:$D,3,0),IFERROR(VLOOKUP($C356,'COMP. PROPRIA'!$B$11:$I$1015,5,0),""))</f>
        <v>UN</v>
      </c>
      <c r="G356" s="113">
        <v>17</v>
      </c>
      <c r="H356" s="114">
        <f>IFERROR(VLOOKUP($C356,'SINAPI ABRIL 2019'!$A:$D,4,0),IFERROR(VLOOKUP($C356,'COMP. PROPRIA'!$B$11:$I$1015,8,0),""))</f>
        <v>47.56</v>
      </c>
      <c r="I356" s="116">
        <f>TRUNC(H356*'4-BDI'!$E$29,2)</f>
        <v>60.99</v>
      </c>
      <c r="J356" s="57">
        <f t="shared" si="122"/>
        <v>808.52</v>
      </c>
      <c r="K356" s="144">
        <f t="shared" si="123"/>
        <v>1036.83</v>
      </c>
    </row>
    <row r="357" spans="2:11" ht="39.75" customHeight="1">
      <c r="B357" s="30" t="s">
        <v>12173</v>
      </c>
      <c r="C357" s="111">
        <v>89985</v>
      </c>
      <c r="D357" s="243" t="s">
        <v>9</v>
      </c>
      <c r="E357" s="112" t="str">
        <f>IFERROR(VLOOKUP($C357,'SINAPI ABRIL 2019'!$1:$1048576,2,0),IFERROR(VLOOKUP($C357,'COMP. PROPRIA'!$B$11:$I$1015,4,0),""))</f>
        <v>REGISTRO DE PRESSÃO BRUTO, LATÃO, ROSCÁVEL, 3/4", COM ACABAMENTO E CANOPLA CROMADOS. FORNECIDO E INSTALADO EM RAMAL DE ÁGUA. AF_12/2014</v>
      </c>
      <c r="F357" s="115" t="str">
        <f>IFERROR(VLOOKUP($C357,'SINAPI ABRIL 2019'!$A:$D,3,0),IFERROR(VLOOKUP($C357,'COMP. PROPRIA'!$B$11:$I$1015,5,0),""))</f>
        <v>UN</v>
      </c>
      <c r="G357" s="113">
        <v>8</v>
      </c>
      <c r="H357" s="114">
        <f>IFERROR(VLOOKUP($C357,'SINAPI ABRIL 2019'!$A:$D,4,0),IFERROR(VLOOKUP($C357,'COMP. PROPRIA'!$B$11:$I$1015,8,0),""))</f>
        <v>45.37</v>
      </c>
      <c r="I357" s="116">
        <f>TRUNC(H357*'4-BDI'!$E$29,2)</f>
        <v>58.18</v>
      </c>
      <c r="J357" s="57">
        <f t="shared" si="122"/>
        <v>362.96</v>
      </c>
      <c r="K357" s="144">
        <f t="shared" si="123"/>
        <v>465.44</v>
      </c>
    </row>
    <row r="358" spans="2:11" ht="30">
      <c r="B358" s="30" t="s">
        <v>12174</v>
      </c>
      <c r="C358" s="111">
        <v>90371</v>
      </c>
      <c r="D358" s="243" t="s">
        <v>9</v>
      </c>
      <c r="E358" s="112" t="str">
        <f>IFERROR(VLOOKUP($C358,'SINAPI ABRIL 2019'!$1:$1048576,2,0),IFERROR(VLOOKUP($C358,'COMP. PROPRIA'!$B$11:$I$1015,4,0),""))</f>
        <v>REGISTRO DE ESFERA, PVC, ROSCÁVEL, 3/4", FORNECIDO E INSTALADO EM RAMAL DE ÁGUA. AF_03/2015</v>
      </c>
      <c r="F358" s="115" t="str">
        <f>IFERROR(VLOOKUP($C358,'SINAPI ABRIL 2019'!$A:$D,3,0),IFERROR(VLOOKUP($C358,'COMP. PROPRIA'!$B$11:$I$1015,5,0),""))</f>
        <v>UN</v>
      </c>
      <c r="G358" s="113">
        <v>1</v>
      </c>
      <c r="H358" s="114">
        <f>IFERROR(VLOOKUP($C358,'SINAPI ABRIL 2019'!$A:$D,4,0),IFERROR(VLOOKUP($C358,'COMP. PROPRIA'!$B$11:$I$1015,8,0),""))</f>
        <v>14.26</v>
      </c>
      <c r="I358" s="116">
        <f>TRUNC(H358*'4-BDI'!$E$29,2)</f>
        <v>18.28</v>
      </c>
      <c r="J358" s="57">
        <f t="shared" si="122"/>
        <v>14.26</v>
      </c>
      <c r="K358" s="144">
        <f t="shared" si="123"/>
        <v>18.28</v>
      </c>
    </row>
    <row r="359" spans="2:11" ht="36" customHeight="1">
      <c r="B359" s="30" t="s">
        <v>12175</v>
      </c>
      <c r="C359" s="243">
        <v>99630</v>
      </c>
      <c r="D359" s="243" t="s">
        <v>9</v>
      </c>
      <c r="E359" s="112" t="str">
        <f>IFERROR(VLOOKUP($C359,'SINAPI ABRIL 2019'!$1:$1048576,2,0),IFERROR(VLOOKUP($C359,'COMP. PROPRIA'!$B$11:$I$1015,4,0),""))</f>
        <v>VÁLVULA DE RETENÇÃO VERTICAL, DE BRONZE, ROSCÁVEL, 1 1/4" - FORNECIMENTO E INSTALAÇÃO. AF_01/2019</v>
      </c>
      <c r="F359" s="115" t="str">
        <f>IFERROR(VLOOKUP($C359,'SINAPI ABRIL 2019'!$A:$D,3,0),IFERROR(VLOOKUP($C359,'COMP. PROPRIA'!$B$11:$I$1015,5,0),""))</f>
        <v>UN</v>
      </c>
      <c r="G359" s="113">
        <v>1</v>
      </c>
      <c r="H359" s="114">
        <f>IFERROR(VLOOKUP($C359,'SINAPI ABRIL 2019'!$A:$D,4,0),IFERROR(VLOOKUP($C359,'COMP. PROPRIA'!$B$11:$I$1015,8,0),""))</f>
        <v>76.459999999999994</v>
      </c>
      <c r="I359" s="116">
        <f>TRUNC(H359*'4-BDI'!$E$29,2)</f>
        <v>98.05</v>
      </c>
      <c r="J359" s="57">
        <f t="shared" si="122"/>
        <v>76.459999999999994</v>
      </c>
      <c r="K359" s="144">
        <f t="shared" si="123"/>
        <v>98.05</v>
      </c>
    </row>
    <row r="360" spans="2:11" ht="32.25" customHeight="1">
      <c r="B360" s="30" t="s">
        <v>12176</v>
      </c>
      <c r="C360" s="271" t="s">
        <v>12874</v>
      </c>
      <c r="D360" s="243" t="s">
        <v>9</v>
      </c>
      <c r="E360" s="112" t="str">
        <f>IFERROR(VLOOKUP($C360,'SINAPI ABRIL 2019'!$1:$1048576,2,0),IFERROR(VLOOKUP($C360,'COMP. PROPRIA'!$B$11:$I$1015,4,0),""))</f>
        <v xml:space="preserve">VALVULA DE DESCARGA 1 1/2" COM REGISTRO, ACABAMENTO EM METAL CROMADO - FORN E INSTALAÇÃO </v>
      </c>
      <c r="F360" s="115" t="str">
        <f>IFERROR(VLOOKUP($C360,'SINAPI ABRIL 2019'!$A:$D,3,0),IFERROR(VLOOKUP($C360,'COMP. PROPRIA'!$B$11:$I$1015,5,0),""))</f>
        <v>UN</v>
      </c>
      <c r="G360" s="113">
        <v>27</v>
      </c>
      <c r="H360" s="114">
        <f>IFERROR(VLOOKUP($C360,'SINAPI ABRIL 2019'!$A:$D,4,0),IFERROR(VLOOKUP($C360,'COMP. PROPRIA'!$B$11:$I$1015,8,0),""))</f>
        <v>175.43</v>
      </c>
      <c r="I360" s="116">
        <f>TRUNC(H360*'4-BDI'!$E$29,2)</f>
        <v>224.97</v>
      </c>
      <c r="J360" s="57">
        <f t="shared" si="122"/>
        <v>4736.6099999999997</v>
      </c>
      <c r="K360" s="144">
        <f t="shared" si="123"/>
        <v>6074.19</v>
      </c>
    </row>
    <row r="361" spans="2:11" ht="36" customHeight="1">
      <c r="B361" s="30" t="s">
        <v>12177</v>
      </c>
      <c r="C361" s="243">
        <v>99631</v>
      </c>
      <c r="D361" s="243" t="s">
        <v>9</v>
      </c>
      <c r="E361" s="112" t="str">
        <f>IFERROR(VLOOKUP($C361,'SINAPI ABRIL 2019'!$1:$1048576,2,0),IFERROR(VLOOKUP($C361,'COMP. PROPRIA'!$B$11:$I$1015,4,0),""))</f>
        <v>VÁLVULA DE RETENÇÃO VERTICAL, DE BRONZE, ROSCÁVEL, 1 1/2" - FORNECIMENTO E INSTALAÇÃO. AF_01/2019</v>
      </c>
      <c r="F361" s="115" t="str">
        <f>IFERROR(VLOOKUP($C361,'SINAPI ABRIL 2019'!$A:$D,3,0),IFERROR(VLOOKUP($C361,'COMP. PROPRIA'!$B$11:$I$1015,5,0),""))</f>
        <v>UN</v>
      </c>
      <c r="G361" s="113">
        <v>1</v>
      </c>
      <c r="H361" s="114">
        <f>IFERROR(VLOOKUP($C361,'SINAPI ABRIL 2019'!$A:$D,4,0),IFERROR(VLOOKUP($C361,'COMP. PROPRIA'!$B$11:$I$1015,8,0),""))</f>
        <v>84.08</v>
      </c>
      <c r="I361" s="116">
        <f>TRUNC(H361*'4-BDI'!$E$29,2)</f>
        <v>107.82</v>
      </c>
      <c r="J361" s="57">
        <f t="shared" si="122"/>
        <v>84.08</v>
      </c>
      <c r="K361" s="144">
        <f t="shared" si="123"/>
        <v>107.82</v>
      </c>
    </row>
    <row r="362" spans="2:11" ht="15">
      <c r="B362" s="362" t="s">
        <v>11998</v>
      </c>
      <c r="C362" s="363"/>
      <c r="D362" s="363"/>
      <c r="E362" s="363"/>
      <c r="F362" s="363"/>
      <c r="G362" s="363"/>
      <c r="H362" s="364"/>
      <c r="I362" s="183"/>
      <c r="J362" s="58">
        <f>TRUNC(SUM(J352:J361),2)</f>
        <v>6678.85</v>
      </c>
      <c r="K362" s="145">
        <f>TRUNC(SUM(K352:K361),2)</f>
        <v>8564.83</v>
      </c>
    </row>
    <row r="363" spans="2:11" ht="15">
      <c r="B363" s="26" t="s">
        <v>70</v>
      </c>
      <c r="C363" s="102"/>
      <c r="D363" s="102"/>
      <c r="E363" s="102" t="s">
        <v>12178</v>
      </c>
      <c r="F363" s="27"/>
      <c r="G363" s="28"/>
      <c r="H363" s="260"/>
      <c r="I363" s="29"/>
      <c r="J363" s="59"/>
      <c r="K363" s="146"/>
    </row>
    <row r="364" spans="2:11" ht="45">
      <c r="B364" s="30" t="s">
        <v>12179</v>
      </c>
      <c r="C364" s="111">
        <v>89707</v>
      </c>
      <c r="D364" s="243" t="s">
        <v>9</v>
      </c>
      <c r="E364" s="112" t="str">
        <f>IFERROR(VLOOKUP($C364,'SINAPI ABRIL 2019'!$1:$1048576,2,0),IFERROR(VLOOKUP($C364,'COMP. PROPRIA'!$B$11:$I$1015,4,0),""))</f>
        <v>CAIXA SIFONADA, PVC, DN 100 X 100 X 50 MM, JUNTA ELÁSTICA, FORNECIDA E INSTALADA EM RAMAL DE DESCARGA OU EM RAMAL DE ESGOTO SANITÁRIO. AF_12/2014</v>
      </c>
      <c r="F364" s="115" t="str">
        <f>IFERROR(VLOOKUP($C364,'SINAPI ABRIL 2019'!$A:$D,3,0),IFERROR(VLOOKUP($C364,'COMP. PROPRIA'!$B$11:$I$1015,5,0),""))</f>
        <v>UN</v>
      </c>
      <c r="G364" s="113">
        <v>1</v>
      </c>
      <c r="H364" s="114">
        <f>IFERROR(VLOOKUP($C364,'SINAPI ABRIL 2019'!$A:$D,4,0),IFERROR(VLOOKUP($C364,'COMP. PROPRIA'!$B$11:$I$1015,8,0),""))</f>
        <v>21.68</v>
      </c>
      <c r="I364" s="116">
        <f>TRUNC(H364*'4-BDI'!$E$29,2)</f>
        <v>27.8</v>
      </c>
      <c r="J364" s="57">
        <f t="shared" ref="J364" si="124">TRUNC(G364*H364,2)</f>
        <v>21.68</v>
      </c>
      <c r="K364" s="144">
        <f t="shared" ref="K364" si="125">TRUNC(G364*I364,2)</f>
        <v>27.8</v>
      </c>
    </row>
    <row r="365" spans="2:11" ht="30">
      <c r="B365" s="30" t="s">
        <v>12180</v>
      </c>
      <c r="C365" s="111">
        <v>86884</v>
      </c>
      <c r="D365" s="243" t="s">
        <v>9</v>
      </c>
      <c r="E365" s="112" t="str">
        <f>IFERROR(VLOOKUP($C365,'SINAPI ABRIL 2019'!$1:$1048576,2,0),IFERROR(VLOOKUP($C365,'COMP. PROPRIA'!$B$11:$I$1015,4,0),""))</f>
        <v>ENGATE FLEXÍVEL EM PLÁSTICO BRANCO, 1/2" X 30CM - FORNECIMENTO E INSTALAÇÃO. AF_12/2013</v>
      </c>
      <c r="F365" s="115" t="str">
        <f>IFERROR(VLOOKUP($C365,'SINAPI ABRIL 2019'!$A:$D,3,0),IFERROR(VLOOKUP($C365,'COMP. PROPRIA'!$B$11:$I$1015,5,0),""))</f>
        <v>UN</v>
      </c>
      <c r="G365" s="113">
        <v>49</v>
      </c>
      <c r="H365" s="114">
        <f>IFERROR(VLOOKUP($C365,'SINAPI ABRIL 2019'!$A:$D,4,0),IFERROR(VLOOKUP($C365,'COMP. PROPRIA'!$B$11:$I$1015,8,0),""))</f>
        <v>8.0500000000000007</v>
      </c>
      <c r="I365" s="116">
        <f>TRUNC(H365*'4-BDI'!$E$29,2)</f>
        <v>10.32</v>
      </c>
      <c r="J365" s="57">
        <f t="shared" ref="J365:J371" si="126">TRUNC(G365*H365,2)</f>
        <v>394.45</v>
      </c>
      <c r="K365" s="144">
        <f t="shared" ref="K365:K371" si="127">TRUNC(G365*I365,2)</f>
        <v>505.68</v>
      </c>
    </row>
    <row r="366" spans="2:11" ht="45">
      <c r="B366" s="30" t="s">
        <v>12181</v>
      </c>
      <c r="C366" s="111">
        <v>89709</v>
      </c>
      <c r="D366" s="243" t="s">
        <v>9</v>
      </c>
      <c r="E366" s="112" t="str">
        <f>IFERROR(VLOOKUP($C366,'SINAPI ABRIL 2019'!$1:$1048576,2,0),IFERROR(VLOOKUP($C366,'COMP. PROPRIA'!$B$11:$I$1015,4,0),""))</f>
        <v>RALO SIFONADO, PVC, DN 100 X 40 MM, JUNTA SOLDÁVEL, FORNECIDO E INSTALADO EM RAMAL DE DESCARGA OU EM RAMAL DE ESGOTO SANITÁRIO. AF_12/2014</v>
      </c>
      <c r="F366" s="115" t="str">
        <f>IFERROR(VLOOKUP($C366,'SINAPI ABRIL 2019'!$A:$D,3,0),IFERROR(VLOOKUP($C366,'COMP. PROPRIA'!$B$11:$I$1015,5,0),""))</f>
        <v>UN</v>
      </c>
      <c r="G366" s="113">
        <v>8</v>
      </c>
      <c r="H366" s="114">
        <f>IFERROR(VLOOKUP($C366,'SINAPI ABRIL 2019'!$A:$D,4,0),IFERROR(VLOOKUP($C366,'COMP. PROPRIA'!$B$11:$I$1015,8,0),""))</f>
        <v>7.97</v>
      </c>
      <c r="I366" s="116">
        <f>TRUNC(H366*'4-BDI'!$E$29,2)</f>
        <v>10.220000000000001</v>
      </c>
      <c r="J366" s="57">
        <f t="shared" si="126"/>
        <v>63.76</v>
      </c>
      <c r="K366" s="144">
        <f t="shared" si="127"/>
        <v>81.760000000000005</v>
      </c>
    </row>
    <row r="367" spans="2:11" ht="30">
      <c r="B367" s="30" t="s">
        <v>12182</v>
      </c>
      <c r="C367" s="111">
        <v>86882</v>
      </c>
      <c r="D367" s="243" t="s">
        <v>9</v>
      </c>
      <c r="E367" s="112" t="str">
        <f>IFERROR(VLOOKUP($C367,'SINAPI ABRIL 2019'!$1:$1048576,2,0),IFERROR(VLOOKUP($C367,'COMP. PROPRIA'!$B$11:$I$1015,4,0),""))</f>
        <v>SIFÃO DO TIPO GARRAFA/COPO EM PVC 1.1/4 X 1.1/2" - FORNECIMENTO E INSTALAÇÃO. AF_12/2013</v>
      </c>
      <c r="F367" s="115" t="str">
        <f>IFERROR(VLOOKUP($C367,'SINAPI ABRIL 2019'!$A:$D,3,0),IFERROR(VLOOKUP($C367,'COMP. PROPRIA'!$B$11:$I$1015,5,0),""))</f>
        <v>UN</v>
      </c>
      <c r="G367" s="113">
        <v>47</v>
      </c>
      <c r="H367" s="114">
        <f>IFERROR(VLOOKUP($C367,'SINAPI ABRIL 2019'!$A:$D,4,0),IFERROR(VLOOKUP($C367,'COMP. PROPRIA'!$B$11:$I$1015,8,0),""))</f>
        <v>21.25</v>
      </c>
      <c r="I367" s="116">
        <f>TRUNC(H367*'4-BDI'!$E$29,2)</f>
        <v>27.25</v>
      </c>
      <c r="J367" s="57">
        <f t="shared" si="126"/>
        <v>998.75</v>
      </c>
      <c r="K367" s="144">
        <f t="shared" si="127"/>
        <v>1280.75</v>
      </c>
    </row>
    <row r="368" spans="2:11" ht="30">
      <c r="B368" s="30" t="s">
        <v>12183</v>
      </c>
      <c r="C368" s="111">
        <v>86883</v>
      </c>
      <c r="D368" s="243" t="s">
        <v>9</v>
      </c>
      <c r="E368" s="112" t="str">
        <f>IFERROR(VLOOKUP($C368,'SINAPI ABRIL 2019'!$1:$1048576,2,0),IFERROR(VLOOKUP($C368,'COMP. PROPRIA'!$B$11:$I$1015,4,0),""))</f>
        <v>SIFÃO DO TIPO FLEXÍVEL EM PVC 1 X 1.1/2 - FORNECIMENTO E INSTALAÇÃO. AF_12/2013</v>
      </c>
      <c r="F368" s="115" t="str">
        <f>IFERROR(VLOOKUP($C368,'SINAPI ABRIL 2019'!$A:$D,3,0),IFERROR(VLOOKUP($C368,'COMP. PROPRIA'!$B$11:$I$1015,5,0),""))</f>
        <v>UN</v>
      </c>
      <c r="G368" s="113">
        <v>4</v>
      </c>
      <c r="H368" s="114">
        <f>IFERROR(VLOOKUP($C368,'SINAPI ABRIL 2019'!$A:$D,4,0),IFERROR(VLOOKUP($C368,'COMP. PROPRIA'!$B$11:$I$1015,8,0),""))</f>
        <v>12.08</v>
      </c>
      <c r="I368" s="116">
        <f>TRUNC(H368*'4-BDI'!$E$29,2)</f>
        <v>15.49</v>
      </c>
      <c r="J368" s="57">
        <f t="shared" si="126"/>
        <v>48.32</v>
      </c>
      <c r="K368" s="144">
        <f t="shared" si="127"/>
        <v>61.96</v>
      </c>
    </row>
    <row r="369" spans="2:11" ht="45">
      <c r="B369" s="30" t="s">
        <v>12184</v>
      </c>
      <c r="C369" s="111">
        <v>89711</v>
      </c>
      <c r="D369" s="243" t="s">
        <v>9</v>
      </c>
      <c r="E369" s="112" t="str">
        <f>IFERROR(VLOOKUP($C369,'SINAPI ABRIL 2019'!$1:$1048576,2,0),IFERROR(VLOOKUP($C369,'COMP. PROPRIA'!$B$11:$I$1015,4,0),""))</f>
        <v>TUBO PVC, SERIE NORMAL, ESGOTO PREDIAL, DN 40 MM, FORNECIDO E INSTALADO EM RAMAL DE DESCARGA OU RAMAL DE ESGOTO SANITÁRIO. AF_12/2014</v>
      </c>
      <c r="F369" s="115" t="str">
        <f>IFERROR(VLOOKUP($C369,'SINAPI ABRIL 2019'!$A:$D,3,0),IFERROR(VLOOKUP($C369,'COMP. PROPRIA'!$B$11:$I$1015,5,0),""))</f>
        <v>M</v>
      </c>
      <c r="G369" s="113">
        <v>22</v>
      </c>
      <c r="H369" s="114">
        <f>IFERROR(VLOOKUP($C369,'SINAPI ABRIL 2019'!$A:$D,4,0),IFERROR(VLOOKUP($C369,'COMP. PROPRIA'!$B$11:$I$1015,8,0),""))</f>
        <v>13.22</v>
      </c>
      <c r="I369" s="116">
        <f>TRUNC(H369*'4-BDI'!$E$29,2)</f>
        <v>16.95</v>
      </c>
      <c r="J369" s="57">
        <f t="shared" si="126"/>
        <v>290.83999999999997</v>
      </c>
      <c r="K369" s="144">
        <f t="shared" si="127"/>
        <v>372.9</v>
      </c>
    </row>
    <row r="370" spans="2:11" ht="30">
      <c r="B370" s="30" t="s">
        <v>12185</v>
      </c>
      <c r="C370" s="111">
        <v>86879</v>
      </c>
      <c r="D370" s="243" t="s">
        <v>9</v>
      </c>
      <c r="E370" s="112" t="str">
        <f>IFERROR(VLOOKUP($C370,'SINAPI ABRIL 2019'!$1:$1048576,2,0),IFERROR(VLOOKUP($C370,'COMP. PROPRIA'!$B$11:$I$1015,4,0),""))</f>
        <v>VÁLVULA EM PLÁSTICO 1" PARA PIA, TANQUE OU LAVATÓRIO, COM OU SEM LADRÃO - FORNECIMENTO E INSTALAÇÃO. AF_12/2013</v>
      </c>
      <c r="F370" s="115" t="str">
        <f>IFERROR(VLOOKUP($C370,'SINAPI ABRIL 2019'!$A:$D,3,0),IFERROR(VLOOKUP($C370,'COMP. PROPRIA'!$B$11:$I$1015,5,0),""))</f>
        <v>UN</v>
      </c>
      <c r="G370" s="113">
        <v>45</v>
      </c>
      <c r="H370" s="114">
        <f>IFERROR(VLOOKUP($C370,'SINAPI ABRIL 2019'!$A:$D,4,0),IFERROR(VLOOKUP($C370,'COMP. PROPRIA'!$B$11:$I$1015,8,0),""))</f>
        <v>6.54</v>
      </c>
      <c r="I370" s="116">
        <f>TRUNC(H370*'4-BDI'!$E$29,2)</f>
        <v>8.3800000000000008</v>
      </c>
      <c r="J370" s="57">
        <f t="shared" si="126"/>
        <v>294.3</v>
      </c>
      <c r="K370" s="144">
        <f t="shared" si="127"/>
        <v>377.1</v>
      </c>
    </row>
    <row r="371" spans="2:11" ht="30">
      <c r="B371" s="30" t="s">
        <v>12186</v>
      </c>
      <c r="C371" s="111">
        <v>86880</v>
      </c>
      <c r="D371" s="243" t="s">
        <v>9</v>
      </c>
      <c r="E371" s="112" t="str">
        <f>IFERROR(VLOOKUP($C371,'SINAPI ABRIL 2019'!$1:$1048576,2,0),IFERROR(VLOOKUP($C371,'COMP. PROPRIA'!$B$11:$I$1015,4,0),""))</f>
        <v>VÁLVULA EM PLÁSTICO CROMADO TIPO AMERICANA 3.1/2" X 1.1/2" SEM ADAPTADOR PARA PIA - FORNECIMENTO E INSTALAÇÃO. AF_12/2013</v>
      </c>
      <c r="F371" s="115" t="str">
        <f>IFERROR(VLOOKUP($C371,'SINAPI ABRIL 2019'!$A:$D,3,0),IFERROR(VLOOKUP($C371,'COMP. PROPRIA'!$B$11:$I$1015,5,0),""))</f>
        <v>UN</v>
      </c>
      <c r="G371" s="113">
        <v>4</v>
      </c>
      <c r="H371" s="114">
        <f>IFERROR(VLOOKUP($C371,'SINAPI ABRIL 2019'!$A:$D,4,0),IFERROR(VLOOKUP($C371,'COMP. PROPRIA'!$B$11:$I$1015,8,0),""))</f>
        <v>20.66</v>
      </c>
      <c r="I371" s="116">
        <f>TRUNC(H371*'4-BDI'!$E$29,2)</f>
        <v>26.49</v>
      </c>
      <c r="J371" s="57">
        <f t="shared" si="126"/>
        <v>82.64</v>
      </c>
      <c r="K371" s="144">
        <f t="shared" si="127"/>
        <v>105.96</v>
      </c>
    </row>
    <row r="372" spans="2:11" ht="15">
      <c r="B372" s="362" t="s">
        <v>11998</v>
      </c>
      <c r="C372" s="363"/>
      <c r="D372" s="363"/>
      <c r="E372" s="363"/>
      <c r="F372" s="363"/>
      <c r="G372" s="363"/>
      <c r="H372" s="364"/>
      <c r="I372" s="183"/>
      <c r="J372" s="58">
        <f>TRUNC(SUM(J364:J371),2)</f>
        <v>2194.7399999999998</v>
      </c>
      <c r="K372" s="145">
        <f>TRUNC(SUM(K364:K371),2)</f>
        <v>2813.91</v>
      </c>
    </row>
    <row r="373" spans="2:11" ht="15">
      <c r="B373" s="26" t="s">
        <v>71</v>
      </c>
      <c r="C373" s="102"/>
      <c r="D373" s="102"/>
      <c r="E373" s="102" t="s">
        <v>12187</v>
      </c>
      <c r="F373" s="27"/>
      <c r="G373" s="28"/>
      <c r="H373" s="260"/>
      <c r="I373" s="29"/>
      <c r="J373" s="59"/>
      <c r="K373" s="146"/>
    </row>
    <row r="374" spans="2:11" ht="30">
      <c r="B374" s="30" t="s">
        <v>12188</v>
      </c>
      <c r="C374" s="111">
        <v>89504</v>
      </c>
      <c r="D374" s="243" t="s">
        <v>9</v>
      </c>
      <c r="E374" s="112" t="str">
        <f>IFERROR(VLOOKUP($C374,'SINAPI ABRIL 2019'!$1:$1048576,2,0),IFERROR(VLOOKUP($C374,'COMP. PROPRIA'!$B$11:$I$1015,4,0),""))</f>
        <v>CURVA 45 GRAUS, PVC, SOLDÁVEL, DN 50MM, INSTALADO EM PRUMADA DE ÁGUA - FORNECIMENTO E INSTALAÇÃO. AF_12/2014</v>
      </c>
      <c r="F374" s="115" t="str">
        <f>IFERROR(VLOOKUP($C374,'SINAPI ABRIL 2019'!$A:$D,3,0),IFERROR(VLOOKUP($C374,'COMP. PROPRIA'!$B$11:$I$1015,5,0),""))</f>
        <v>UN</v>
      </c>
      <c r="G374" s="113">
        <v>1</v>
      </c>
      <c r="H374" s="114">
        <f>IFERROR(VLOOKUP($C374,'SINAPI ABRIL 2019'!$A:$D,4,0),IFERROR(VLOOKUP($C374,'COMP. PROPRIA'!$B$11:$I$1015,8,0),""))</f>
        <v>13.12</v>
      </c>
      <c r="I374" s="116">
        <f>TRUNC(H374*'4-BDI'!$E$29,2)</f>
        <v>16.82</v>
      </c>
      <c r="J374" s="57">
        <f t="shared" ref="J374" si="128">TRUNC(G374*H374,2)</f>
        <v>13.12</v>
      </c>
      <c r="K374" s="144">
        <f t="shared" ref="K374" si="129">TRUNC(G374*I374,2)</f>
        <v>16.82</v>
      </c>
    </row>
    <row r="375" spans="2:11" ht="45">
      <c r="B375" s="30" t="s">
        <v>12189</v>
      </c>
      <c r="C375" s="111">
        <v>89728</v>
      </c>
      <c r="D375" s="243" t="s">
        <v>9</v>
      </c>
      <c r="E375" s="112" t="str">
        <f>IFERROR(VLOOKUP($C375,'SINAPI ABRIL 2019'!$1:$1048576,2,0),IFERROR(VLOOKUP($C375,'COMP. PROPRIA'!$B$11:$I$1015,4,0),""))</f>
        <v>CURVA CURTA 90 GRAUS, PVC, SERIE NORMAL, ESGOTO PREDIAL, DN 40 MM, JUNTA SOLDÁVEL, FORNECIDO E INSTALADO EM RAMAL DE DESCARGA OU RAMAL DE ESGOTO SANITÁRIO. AF_12/2014</v>
      </c>
      <c r="F375" s="115" t="str">
        <f>IFERROR(VLOOKUP($C375,'SINAPI ABRIL 2019'!$A:$D,3,0),IFERROR(VLOOKUP($C375,'COMP. PROPRIA'!$B$11:$I$1015,5,0),""))</f>
        <v>UN</v>
      </c>
      <c r="G375" s="113">
        <v>51</v>
      </c>
      <c r="H375" s="114">
        <f>IFERROR(VLOOKUP($C375,'SINAPI ABRIL 2019'!$A:$D,4,0),IFERROR(VLOOKUP($C375,'COMP. PROPRIA'!$B$11:$I$1015,8,0),""))</f>
        <v>6.91</v>
      </c>
      <c r="I375" s="116">
        <f>TRUNC(H375*'4-BDI'!$E$29,2)</f>
        <v>8.86</v>
      </c>
      <c r="J375" s="57">
        <f t="shared" ref="J375:J401" si="130">TRUNC(G375*H375,2)</f>
        <v>352.41</v>
      </c>
      <c r="K375" s="144">
        <f t="shared" ref="K375:K401" si="131">TRUNC(G375*I375,2)</f>
        <v>451.86</v>
      </c>
    </row>
    <row r="376" spans="2:11" ht="45">
      <c r="B376" s="30" t="s">
        <v>12190</v>
      </c>
      <c r="C376" s="111">
        <v>89733</v>
      </c>
      <c r="D376" s="243" t="s">
        <v>9</v>
      </c>
      <c r="E376" s="112" t="str">
        <f>IFERROR(VLOOKUP($C376,'SINAPI ABRIL 2019'!$1:$1048576,2,0),IFERROR(VLOOKUP($C376,'COMP. PROPRIA'!$B$11:$I$1015,4,0),""))</f>
        <v>CURVA CURTA 90 GRAUS, PVC, SERIE NORMAL, ESGOTO PREDIAL, DN 50 MM, JUNTA ELÁSTICA, FORNECIDO E INSTALADO EM RAMAL DE DESCARGA OU RAMAL DE ESGOTO SANITÁRIO. AF_12/2014</v>
      </c>
      <c r="F376" s="115" t="str">
        <f>IFERROR(VLOOKUP($C376,'SINAPI ABRIL 2019'!$A:$D,3,0),IFERROR(VLOOKUP($C376,'COMP. PROPRIA'!$B$11:$I$1015,5,0),""))</f>
        <v>UN</v>
      </c>
      <c r="G376" s="113">
        <v>4</v>
      </c>
      <c r="H376" s="114">
        <f>IFERROR(VLOOKUP($C376,'SINAPI ABRIL 2019'!$A:$D,4,0),IFERROR(VLOOKUP($C376,'COMP. PROPRIA'!$B$11:$I$1015,8,0),""))</f>
        <v>11.61</v>
      </c>
      <c r="I376" s="116">
        <f>TRUNC(H376*'4-BDI'!$E$29,2)</f>
        <v>14.88</v>
      </c>
      <c r="J376" s="57">
        <f t="shared" si="130"/>
        <v>46.44</v>
      </c>
      <c r="K376" s="144">
        <f t="shared" si="131"/>
        <v>59.52</v>
      </c>
    </row>
    <row r="377" spans="2:11" ht="45">
      <c r="B377" s="30" t="s">
        <v>12191</v>
      </c>
      <c r="C377" s="111">
        <v>89742</v>
      </c>
      <c r="D377" s="243" t="s">
        <v>9</v>
      </c>
      <c r="E377" s="112" t="str">
        <f>IFERROR(VLOOKUP($C377,'SINAPI ABRIL 2019'!$1:$1048576,2,0),IFERROR(VLOOKUP($C377,'COMP. PROPRIA'!$B$11:$I$1015,4,0),""))</f>
        <v>CURVA CURTA 90 GRAUS, PVC, SERIE NORMAL, ESGOTO PREDIAL, DN 75 MM, JUNTA ELÁSTICA, FORNECIDO E INSTALADO EM RAMAL DE DESCARGA OU RAMAL DE ESGOTO SANITÁRIO. AF_12/2014</v>
      </c>
      <c r="F377" s="115" t="str">
        <f>IFERROR(VLOOKUP($C377,'SINAPI ABRIL 2019'!$A:$D,3,0),IFERROR(VLOOKUP($C377,'COMP. PROPRIA'!$B$11:$I$1015,5,0),""))</f>
        <v>UN</v>
      </c>
      <c r="G377" s="113">
        <v>5</v>
      </c>
      <c r="H377" s="114">
        <f>IFERROR(VLOOKUP($C377,'SINAPI ABRIL 2019'!$A:$D,4,0),IFERROR(VLOOKUP($C377,'COMP. PROPRIA'!$B$11:$I$1015,8,0),""))</f>
        <v>19.68</v>
      </c>
      <c r="I377" s="116">
        <f>TRUNC(H377*'4-BDI'!$E$29,2)</f>
        <v>25.23</v>
      </c>
      <c r="J377" s="57">
        <f t="shared" si="130"/>
        <v>98.4</v>
      </c>
      <c r="K377" s="144">
        <f t="shared" si="131"/>
        <v>126.15</v>
      </c>
    </row>
    <row r="378" spans="2:11" ht="45">
      <c r="B378" s="30" t="s">
        <v>12192</v>
      </c>
      <c r="C378" s="111">
        <v>89748</v>
      </c>
      <c r="D378" s="243" t="s">
        <v>9</v>
      </c>
      <c r="E378" s="112" t="str">
        <f>IFERROR(VLOOKUP($C378,'SINAPI ABRIL 2019'!$1:$1048576,2,0),IFERROR(VLOOKUP($C378,'COMP. PROPRIA'!$B$11:$I$1015,4,0),""))</f>
        <v>CURVA CURTA 90 GRAUS, PVC, SERIE NORMAL, ESGOTO PREDIAL, DN 100 MM, JUNTA ELÁSTICA, FORNECIDO E INSTALADO EM RAMAL DE DESCARGA OU RAMAL DE ESGOTO SANITÁRIO. AF_12/2014</v>
      </c>
      <c r="F378" s="115" t="str">
        <f>IFERROR(VLOOKUP($C378,'SINAPI ABRIL 2019'!$A:$D,3,0),IFERROR(VLOOKUP($C378,'COMP. PROPRIA'!$B$11:$I$1015,5,0),""))</f>
        <v>UN</v>
      </c>
      <c r="G378" s="113">
        <v>27</v>
      </c>
      <c r="H378" s="114">
        <f>IFERROR(VLOOKUP($C378,'SINAPI ABRIL 2019'!$A:$D,4,0),IFERROR(VLOOKUP($C378,'COMP. PROPRIA'!$B$11:$I$1015,8,0),""))</f>
        <v>24.1</v>
      </c>
      <c r="I378" s="116">
        <f>TRUNC(H378*'4-BDI'!$E$29,2)</f>
        <v>30.9</v>
      </c>
      <c r="J378" s="57">
        <f t="shared" si="130"/>
        <v>650.70000000000005</v>
      </c>
      <c r="K378" s="144">
        <f t="shared" si="131"/>
        <v>834.3</v>
      </c>
    </row>
    <row r="379" spans="2:11" ht="45">
      <c r="B379" s="30" t="s">
        <v>12193</v>
      </c>
      <c r="C379" s="111">
        <v>89750</v>
      </c>
      <c r="D379" s="243" t="s">
        <v>9</v>
      </c>
      <c r="E379" s="112" t="str">
        <f>IFERROR(VLOOKUP($C379,'SINAPI ABRIL 2019'!$1:$1048576,2,0),IFERROR(VLOOKUP($C379,'COMP. PROPRIA'!$B$11:$I$1015,4,0),""))</f>
        <v>CURVA LONGA 90 GRAUS, PVC, SERIE NORMAL, ESGOTO PREDIAL, DN 100 MM, JUNTA ELÁSTICA, FORNECIDO E INSTALADO EM RAMAL DE DESCARGA OU RAMAL DE ESGOTO SANITÁRIO. AF_12/2014</v>
      </c>
      <c r="F379" s="115" t="str">
        <f>IFERROR(VLOOKUP($C379,'SINAPI ABRIL 2019'!$A:$D,3,0),IFERROR(VLOOKUP($C379,'COMP. PROPRIA'!$B$11:$I$1015,5,0),""))</f>
        <v>UN</v>
      </c>
      <c r="G379" s="113">
        <v>8</v>
      </c>
      <c r="H379" s="114">
        <f>IFERROR(VLOOKUP($C379,'SINAPI ABRIL 2019'!$A:$D,4,0),IFERROR(VLOOKUP($C379,'COMP. PROPRIA'!$B$11:$I$1015,8,0),""))</f>
        <v>37.93</v>
      </c>
      <c r="I379" s="116">
        <f>TRUNC(H379*'4-BDI'!$E$29,2)</f>
        <v>48.64</v>
      </c>
      <c r="J379" s="57">
        <f t="shared" si="130"/>
        <v>303.44</v>
      </c>
      <c r="K379" s="144">
        <f t="shared" si="131"/>
        <v>389.12</v>
      </c>
    </row>
    <row r="380" spans="2:11" ht="45">
      <c r="B380" s="30" t="s">
        <v>12194</v>
      </c>
      <c r="C380" s="111">
        <v>89810</v>
      </c>
      <c r="D380" s="243" t="s">
        <v>9</v>
      </c>
      <c r="E380" s="112" t="str">
        <f>IFERROR(VLOOKUP($C380,'SINAPI ABRIL 2019'!$1:$1048576,2,0),IFERROR(VLOOKUP($C380,'COMP. PROPRIA'!$B$11:$I$1015,4,0),""))</f>
        <v>JOELHO 45 GRAUS, PVC, SERIE NORMAL, ESGOTO PREDIAL, DN 100 MM, JUNTA ELÁSTICA, FORNECIDO E INSTALADO EM PRUMADA DE ESGOTO SANITÁRIO OU VENTILAÇÃO. AF_12/2014</v>
      </c>
      <c r="F380" s="115" t="str">
        <f>IFERROR(VLOOKUP($C380,'SINAPI ABRIL 2019'!$A:$D,3,0),IFERROR(VLOOKUP($C380,'COMP. PROPRIA'!$B$11:$I$1015,5,0),""))</f>
        <v>UN</v>
      </c>
      <c r="G380" s="113">
        <v>14</v>
      </c>
      <c r="H380" s="114">
        <f>IFERROR(VLOOKUP($C380,'SINAPI ABRIL 2019'!$A:$D,4,0),IFERROR(VLOOKUP($C380,'COMP. PROPRIA'!$B$11:$I$1015,8,0),""))</f>
        <v>11.98</v>
      </c>
      <c r="I380" s="116">
        <f>TRUNC(H380*'4-BDI'!$E$29,2)</f>
        <v>15.36</v>
      </c>
      <c r="J380" s="57">
        <f t="shared" si="130"/>
        <v>167.72</v>
      </c>
      <c r="K380" s="144">
        <f t="shared" si="131"/>
        <v>215.04</v>
      </c>
    </row>
    <row r="381" spans="2:11" ht="45">
      <c r="B381" s="30" t="s">
        <v>12195</v>
      </c>
      <c r="C381" s="111">
        <v>89806</v>
      </c>
      <c r="D381" s="243" t="s">
        <v>9</v>
      </c>
      <c r="E381" s="112" t="str">
        <f>IFERROR(VLOOKUP($C381,'SINAPI ABRIL 2019'!$1:$1048576,2,0),IFERROR(VLOOKUP($C381,'COMP. PROPRIA'!$B$11:$I$1015,4,0),""))</f>
        <v>JOELHO 45 GRAUS, PVC, SERIE NORMAL, ESGOTO PREDIAL, DN 75 MM, JUNTA ELÁSTICA, FORNECIDO E INSTALADO EM PRUMADA DE ESGOTO SANITÁRIO OU VENTILAÇÃO. AF_12/2014</v>
      </c>
      <c r="F381" s="115" t="str">
        <f>IFERROR(VLOOKUP($C381,'SINAPI ABRIL 2019'!$A:$D,3,0),IFERROR(VLOOKUP($C381,'COMP. PROPRIA'!$B$11:$I$1015,5,0),""))</f>
        <v>UN</v>
      </c>
      <c r="G381" s="113">
        <v>1</v>
      </c>
      <c r="H381" s="114">
        <f>IFERROR(VLOOKUP($C381,'SINAPI ABRIL 2019'!$A:$D,4,0),IFERROR(VLOOKUP($C381,'COMP. PROPRIA'!$B$11:$I$1015,8,0),""))</f>
        <v>9.3800000000000008</v>
      </c>
      <c r="I381" s="116">
        <f>TRUNC(H381*'4-BDI'!$E$29,2)</f>
        <v>12.02</v>
      </c>
      <c r="J381" s="57">
        <f t="shared" si="130"/>
        <v>9.3800000000000008</v>
      </c>
      <c r="K381" s="144">
        <f t="shared" si="131"/>
        <v>12.02</v>
      </c>
    </row>
    <row r="382" spans="2:11" ht="45">
      <c r="B382" s="30" t="s">
        <v>12196</v>
      </c>
      <c r="C382" s="111">
        <v>89802</v>
      </c>
      <c r="D382" s="243" t="s">
        <v>9</v>
      </c>
      <c r="E382" s="112" t="str">
        <f>IFERROR(VLOOKUP($C382,'SINAPI ABRIL 2019'!$1:$1048576,2,0),IFERROR(VLOOKUP($C382,'COMP. PROPRIA'!$B$11:$I$1015,4,0),""))</f>
        <v>JOELHO 45 GRAUS, PVC, SERIE NORMAL, ESGOTO PREDIAL, DN 50 MM, JUNTA ELÁSTICA, FORNECIDO E INSTALADO EM PRUMADA DE ESGOTO SANITÁRIO OU VENTILAÇÃO. AF_12/2014</v>
      </c>
      <c r="F382" s="115" t="str">
        <f>IFERROR(VLOOKUP($C382,'SINAPI ABRIL 2019'!$A:$D,3,0),IFERROR(VLOOKUP($C382,'COMP. PROPRIA'!$B$11:$I$1015,5,0),""))</f>
        <v>UN</v>
      </c>
      <c r="G382" s="113">
        <v>13</v>
      </c>
      <c r="H382" s="114">
        <f>IFERROR(VLOOKUP($C382,'SINAPI ABRIL 2019'!$A:$D,4,0),IFERROR(VLOOKUP($C382,'COMP. PROPRIA'!$B$11:$I$1015,8,0),""))</f>
        <v>4.8600000000000003</v>
      </c>
      <c r="I382" s="116">
        <f>TRUNC(H382*'4-BDI'!$E$29,2)</f>
        <v>6.23</v>
      </c>
      <c r="J382" s="57">
        <f t="shared" si="130"/>
        <v>63.18</v>
      </c>
      <c r="K382" s="144">
        <f t="shared" si="131"/>
        <v>80.989999999999995</v>
      </c>
    </row>
    <row r="383" spans="2:11" ht="45">
      <c r="B383" s="30" t="s">
        <v>12197</v>
      </c>
      <c r="C383" s="111">
        <v>89726</v>
      </c>
      <c r="D383" s="243" t="s">
        <v>9</v>
      </c>
      <c r="E383" s="112" t="str">
        <f>IFERROR(VLOOKUP($C383,'SINAPI ABRIL 2019'!$1:$1048576,2,0),IFERROR(VLOOKUP($C383,'COMP. PROPRIA'!$B$11:$I$1015,4,0),""))</f>
        <v>JOELHO 45 GRAUS, PVC, SERIE NORMAL, ESGOTO PREDIAL, DN 40 MM, JUNTA SOLDÁVEL, FORNECIDO E INSTALADO EM RAMAL DE DESCARGA OU RAMAL DE ESGOTO SANITÁRIO. AF_12/2014</v>
      </c>
      <c r="F383" s="115" t="str">
        <f>IFERROR(VLOOKUP($C383,'SINAPI ABRIL 2019'!$A:$D,3,0),IFERROR(VLOOKUP($C383,'COMP. PROPRIA'!$B$11:$I$1015,5,0),""))</f>
        <v>UN</v>
      </c>
      <c r="G383" s="113">
        <v>51</v>
      </c>
      <c r="H383" s="114">
        <f>IFERROR(VLOOKUP($C383,'SINAPI ABRIL 2019'!$A:$D,4,0),IFERROR(VLOOKUP($C383,'COMP. PROPRIA'!$B$11:$I$1015,8,0),""))</f>
        <v>5.05</v>
      </c>
      <c r="I383" s="116">
        <f>TRUNC(H383*'4-BDI'!$E$29,2)</f>
        <v>6.47</v>
      </c>
      <c r="J383" s="57">
        <f t="shared" si="130"/>
        <v>257.55</v>
      </c>
      <c r="K383" s="144">
        <f t="shared" si="131"/>
        <v>329.97</v>
      </c>
    </row>
    <row r="384" spans="2:11" ht="45">
      <c r="B384" s="30" t="s">
        <v>12198</v>
      </c>
      <c r="C384" s="111">
        <v>89744</v>
      </c>
      <c r="D384" s="243" t="s">
        <v>9</v>
      </c>
      <c r="E384" s="112" t="str">
        <f>IFERROR(VLOOKUP($C384,'SINAPI ABRIL 2019'!$1:$1048576,2,0),IFERROR(VLOOKUP($C384,'COMP. PROPRIA'!$B$11:$I$1015,4,0),""))</f>
        <v>JOELHO 90 GRAUS, PVC, SERIE NORMAL, ESGOTO PREDIAL, DN 100 MM, JUNTA ELÁSTICA, FORNECIDO E INSTALADO EM RAMAL DE DESCARGA OU RAMAL DE ESGOTO SANITÁRIO. AF_12/2014</v>
      </c>
      <c r="F384" s="115" t="str">
        <f>IFERROR(VLOOKUP($C384,'SINAPI ABRIL 2019'!$A:$D,3,0),IFERROR(VLOOKUP($C384,'COMP. PROPRIA'!$B$11:$I$1015,5,0),""))</f>
        <v>UN</v>
      </c>
      <c r="G384" s="113">
        <v>1</v>
      </c>
      <c r="H384" s="114">
        <f>IFERROR(VLOOKUP($C384,'SINAPI ABRIL 2019'!$A:$D,4,0),IFERROR(VLOOKUP($C384,'COMP. PROPRIA'!$B$11:$I$1015,8,0),""))</f>
        <v>16.309999999999999</v>
      </c>
      <c r="I384" s="116">
        <f>TRUNC(H384*'4-BDI'!$E$29,2)</f>
        <v>20.91</v>
      </c>
      <c r="J384" s="57">
        <f t="shared" si="130"/>
        <v>16.309999999999999</v>
      </c>
      <c r="K384" s="144">
        <f t="shared" si="131"/>
        <v>20.91</v>
      </c>
    </row>
    <row r="385" spans="2:11" ht="45">
      <c r="B385" s="30" t="s">
        <v>12199</v>
      </c>
      <c r="C385" s="111">
        <v>89731</v>
      </c>
      <c r="D385" s="243" t="s">
        <v>9</v>
      </c>
      <c r="E385" s="112" t="str">
        <f>IFERROR(VLOOKUP($C385,'SINAPI ABRIL 2019'!$1:$1048576,2,0),IFERROR(VLOOKUP($C385,'COMP. PROPRIA'!$B$11:$I$1015,4,0),""))</f>
        <v>JOELHO 90 GRAUS, PVC, SERIE NORMAL, ESGOTO PREDIAL, DN 50 MM, JUNTA ELÁSTICA, FORNECIDO E INSTALADO EM RAMAL DE DESCARGA OU RAMAL DE ESGOTO SANITÁRIO. AF_12/2014</v>
      </c>
      <c r="F385" s="115" t="str">
        <f>IFERROR(VLOOKUP($C385,'SINAPI ABRIL 2019'!$A:$D,3,0),IFERROR(VLOOKUP($C385,'COMP. PROPRIA'!$B$11:$I$1015,5,0),""))</f>
        <v>UN</v>
      </c>
      <c r="G385" s="113">
        <v>32</v>
      </c>
      <c r="H385" s="114">
        <f>IFERROR(VLOOKUP($C385,'SINAPI ABRIL 2019'!$A:$D,4,0),IFERROR(VLOOKUP($C385,'COMP. PROPRIA'!$B$11:$I$1015,8,0),""))</f>
        <v>7.48</v>
      </c>
      <c r="I385" s="116">
        <f>TRUNC(H385*'4-BDI'!$E$29,2)</f>
        <v>9.59</v>
      </c>
      <c r="J385" s="57">
        <f t="shared" si="130"/>
        <v>239.36</v>
      </c>
      <c r="K385" s="144">
        <f t="shared" si="131"/>
        <v>306.88</v>
      </c>
    </row>
    <row r="386" spans="2:11" ht="45">
      <c r="B386" s="30" t="s">
        <v>12200</v>
      </c>
      <c r="C386" s="111">
        <v>89737</v>
      </c>
      <c r="D386" s="243" t="s">
        <v>9</v>
      </c>
      <c r="E386" s="112" t="str">
        <f>IFERROR(VLOOKUP($C386,'SINAPI ABRIL 2019'!$1:$1048576,2,0),IFERROR(VLOOKUP($C386,'COMP. PROPRIA'!$B$11:$I$1015,4,0),""))</f>
        <v>JOELHO 90 GRAUS, PVC, SERIE NORMAL, ESGOTO PREDIAL, DN 75 MM, JUNTA ELÁSTICA, FORNECIDO E INSTALADO EM RAMAL DE DESCARGA OU RAMAL DE ESGOTO SANITÁRIO. AF_12/2014</v>
      </c>
      <c r="F386" s="115" t="str">
        <f>IFERROR(VLOOKUP($C386,'SINAPI ABRIL 2019'!$A:$D,3,0),IFERROR(VLOOKUP($C386,'COMP. PROPRIA'!$B$11:$I$1015,5,0),""))</f>
        <v>UN</v>
      </c>
      <c r="G386" s="113">
        <v>10</v>
      </c>
      <c r="H386" s="114">
        <f>IFERROR(VLOOKUP($C386,'SINAPI ABRIL 2019'!$A:$D,4,0),IFERROR(VLOOKUP($C386,'COMP. PROPRIA'!$B$11:$I$1015,8,0),""))</f>
        <v>12.52</v>
      </c>
      <c r="I386" s="116">
        <f>TRUNC(H386*'4-BDI'!$E$29,2)</f>
        <v>16.05</v>
      </c>
      <c r="J386" s="57">
        <f t="shared" si="130"/>
        <v>125.2</v>
      </c>
      <c r="K386" s="144">
        <f t="shared" si="131"/>
        <v>160.5</v>
      </c>
    </row>
    <row r="387" spans="2:11" ht="45">
      <c r="B387" s="30" t="s">
        <v>12201</v>
      </c>
      <c r="C387" s="111">
        <v>89724</v>
      </c>
      <c r="D387" s="243" t="s">
        <v>9</v>
      </c>
      <c r="E387" s="112" t="str">
        <f>IFERROR(VLOOKUP($C387,'SINAPI ABRIL 2019'!$1:$1048576,2,0),IFERROR(VLOOKUP($C387,'COMP. PROPRIA'!$B$11:$I$1015,4,0),""))</f>
        <v>JOELHO 90 GRAUS, PVC, SERIE NORMAL, ESGOTO PREDIAL, DN 40 MM, JUNTA SOLDÁVEL, FORNECIDO E INSTALADO EM RAMAL DE DESCARGA OU RAMAL DE ESGOTO SANITÁRIO. AF_12/2014</v>
      </c>
      <c r="F387" s="115" t="str">
        <f>IFERROR(VLOOKUP($C387,'SINAPI ABRIL 2019'!$A:$D,3,0),IFERROR(VLOOKUP($C387,'COMP. PROPRIA'!$B$11:$I$1015,5,0),""))</f>
        <v>UN</v>
      </c>
      <c r="G387" s="113">
        <v>43</v>
      </c>
      <c r="H387" s="114">
        <f>IFERROR(VLOOKUP($C387,'SINAPI ABRIL 2019'!$A:$D,4,0),IFERROR(VLOOKUP($C387,'COMP. PROPRIA'!$B$11:$I$1015,8,0),""))</f>
        <v>6.54</v>
      </c>
      <c r="I387" s="116">
        <f>TRUNC(H387*'4-BDI'!$E$29,2)</f>
        <v>8.3800000000000008</v>
      </c>
      <c r="J387" s="57">
        <f t="shared" si="130"/>
        <v>281.22000000000003</v>
      </c>
      <c r="K387" s="144">
        <f t="shared" si="131"/>
        <v>360.34</v>
      </c>
    </row>
    <row r="388" spans="2:11" ht="45">
      <c r="B388" s="30" t="s">
        <v>12202</v>
      </c>
      <c r="C388" s="111">
        <v>89795</v>
      </c>
      <c r="D388" s="243" t="s">
        <v>9</v>
      </c>
      <c r="E388" s="112" t="str">
        <f>IFERROR(VLOOKUP($C388,'SINAPI ABRIL 2019'!$1:$1048576,2,0),IFERROR(VLOOKUP($C388,'COMP. PROPRIA'!$B$11:$I$1015,4,0),""))</f>
        <v>JUNÇÃO SIMPLES, PVC, SERIE NORMAL, ESGOTO PREDIAL, DN 75 X 75 MM, JUNTA ELÁSTICA, FORNECIDO E INSTALADO EM RAMAL DE DESCARGA OU RAMAL DE ESGOTO SANITÁRIO. AF_12/2014</v>
      </c>
      <c r="F388" s="115" t="str">
        <f>IFERROR(VLOOKUP($C388,'SINAPI ABRIL 2019'!$A:$D,3,0),IFERROR(VLOOKUP($C388,'COMP. PROPRIA'!$B$11:$I$1015,5,0),""))</f>
        <v>UN</v>
      </c>
      <c r="G388" s="113">
        <v>1</v>
      </c>
      <c r="H388" s="114">
        <f>IFERROR(VLOOKUP($C388,'SINAPI ABRIL 2019'!$A:$D,4,0),IFERROR(VLOOKUP($C388,'COMP. PROPRIA'!$B$11:$I$1015,8,0),""))</f>
        <v>22.73</v>
      </c>
      <c r="I388" s="116">
        <f>TRUNC(H388*'4-BDI'!$E$29,2)</f>
        <v>29.14</v>
      </c>
      <c r="J388" s="57">
        <f t="shared" si="130"/>
        <v>22.73</v>
      </c>
      <c r="K388" s="144">
        <f t="shared" si="131"/>
        <v>29.14</v>
      </c>
    </row>
    <row r="389" spans="2:11" ht="45">
      <c r="B389" s="30" t="s">
        <v>12203</v>
      </c>
      <c r="C389" s="111">
        <v>89797</v>
      </c>
      <c r="D389" s="243" t="s">
        <v>9</v>
      </c>
      <c r="E389" s="112" t="str">
        <f>IFERROR(VLOOKUP($C389,'SINAPI ABRIL 2019'!$1:$1048576,2,0),IFERROR(VLOOKUP($C389,'COMP. PROPRIA'!$B$11:$I$1015,4,0),""))</f>
        <v>JUNÇÃO SIMPLES, PVC, SERIE NORMAL, ESGOTO PREDIAL, DN 100 X 100 MM, JUNTA ELÁSTICA, FORNECIDO E INSTALADO EM RAMAL DE DESCARGA OU RAMAL DE ESGOTO SANITÁRIO. AF_12/2014</v>
      </c>
      <c r="F389" s="115" t="str">
        <f>IFERROR(VLOOKUP($C389,'SINAPI ABRIL 2019'!$A:$D,3,0),IFERROR(VLOOKUP($C389,'COMP. PROPRIA'!$B$11:$I$1015,5,0),""))</f>
        <v>UN</v>
      </c>
      <c r="G389" s="113">
        <v>21</v>
      </c>
      <c r="H389" s="114">
        <f>IFERROR(VLOOKUP($C389,'SINAPI ABRIL 2019'!$A:$D,4,0),IFERROR(VLOOKUP($C389,'COMP. PROPRIA'!$B$11:$I$1015,8,0),""))</f>
        <v>29.85</v>
      </c>
      <c r="I389" s="116">
        <f>TRUNC(H389*'4-BDI'!$E$29,2)</f>
        <v>38.270000000000003</v>
      </c>
      <c r="J389" s="57">
        <f t="shared" si="130"/>
        <v>626.85</v>
      </c>
      <c r="K389" s="144">
        <f t="shared" si="131"/>
        <v>803.67</v>
      </c>
    </row>
    <row r="390" spans="2:11" ht="45">
      <c r="B390" s="30" t="s">
        <v>12204</v>
      </c>
      <c r="C390" s="111">
        <v>89785</v>
      </c>
      <c r="D390" s="243" t="s">
        <v>9</v>
      </c>
      <c r="E390" s="112" t="str">
        <f>IFERROR(VLOOKUP($C390,'SINAPI ABRIL 2019'!$1:$1048576,2,0),IFERROR(VLOOKUP($C390,'COMP. PROPRIA'!$B$11:$I$1015,4,0),""))</f>
        <v>JUNÇÃO SIMPLES, PVC, SERIE NORMAL, ESGOTO PREDIAL, DN 50 X 50 MM, JUNTA ELÁSTICA, FORNECIDO E INSTALADO EM RAMAL DE DESCARGA OU RAMAL DE ESGOTO SANITÁRIO. AF_12/2014</v>
      </c>
      <c r="F390" s="115" t="str">
        <f>IFERROR(VLOOKUP($C390,'SINAPI ABRIL 2019'!$A:$D,3,0),IFERROR(VLOOKUP($C390,'COMP. PROPRIA'!$B$11:$I$1015,5,0),""))</f>
        <v>UN</v>
      </c>
      <c r="G390" s="113">
        <v>3</v>
      </c>
      <c r="H390" s="114">
        <f>IFERROR(VLOOKUP($C390,'SINAPI ABRIL 2019'!$A:$D,4,0),IFERROR(VLOOKUP($C390,'COMP. PROPRIA'!$B$11:$I$1015,8,0),""))</f>
        <v>14.17</v>
      </c>
      <c r="I390" s="116">
        <f>TRUNC(H390*'4-BDI'!$E$29,2)</f>
        <v>18.170000000000002</v>
      </c>
      <c r="J390" s="57">
        <f t="shared" si="130"/>
        <v>42.51</v>
      </c>
      <c r="K390" s="144">
        <f t="shared" si="131"/>
        <v>54.51</v>
      </c>
    </row>
    <row r="391" spans="2:11" ht="45">
      <c r="B391" s="30" t="s">
        <v>12205</v>
      </c>
      <c r="C391" s="111">
        <v>89752</v>
      </c>
      <c r="D391" s="243" t="s">
        <v>9</v>
      </c>
      <c r="E391" s="112" t="str">
        <f>IFERROR(VLOOKUP($C391,'SINAPI ABRIL 2019'!$1:$1048576,2,0),IFERROR(VLOOKUP($C391,'COMP. PROPRIA'!$B$11:$I$1015,4,0),""))</f>
        <v>LUVA SIMPLES, PVC, SERIE NORMAL, ESGOTO PREDIAL, DN 40 MM, JUNTA SOLDÁVEL, FORNECIDO E INSTALADO EM RAMAL DE DESCARGA OU RAMAL DE ESGOTO SANITÁRIO. AF_12/2014</v>
      </c>
      <c r="F391" s="115" t="str">
        <f>IFERROR(VLOOKUP($C391,'SINAPI ABRIL 2019'!$A:$D,3,0),IFERROR(VLOOKUP($C391,'COMP. PROPRIA'!$B$11:$I$1015,5,0),""))</f>
        <v>UN</v>
      </c>
      <c r="G391" s="113">
        <v>1</v>
      </c>
      <c r="H391" s="114">
        <f>IFERROR(VLOOKUP($C391,'SINAPI ABRIL 2019'!$A:$D,4,0),IFERROR(VLOOKUP($C391,'COMP. PROPRIA'!$B$11:$I$1015,8,0),""))</f>
        <v>4.1900000000000004</v>
      </c>
      <c r="I391" s="116">
        <f>TRUNC(H391*'4-BDI'!$E$29,2)</f>
        <v>5.37</v>
      </c>
      <c r="J391" s="57">
        <f t="shared" si="130"/>
        <v>4.1900000000000004</v>
      </c>
      <c r="K391" s="144">
        <f t="shared" si="131"/>
        <v>5.37</v>
      </c>
    </row>
    <row r="392" spans="2:11" ht="45">
      <c r="B392" s="30" t="s">
        <v>12206</v>
      </c>
      <c r="C392" s="111">
        <v>89754</v>
      </c>
      <c r="D392" s="243" t="s">
        <v>9</v>
      </c>
      <c r="E392" s="112" t="str">
        <f>IFERROR(VLOOKUP($C392,'SINAPI ABRIL 2019'!$1:$1048576,2,0),IFERROR(VLOOKUP($C392,'COMP. PROPRIA'!$B$11:$I$1015,4,0),""))</f>
        <v>LUVA DE CORRER, PVC, SERIE NORMAL, ESGOTO PREDIAL, DN 50 MM, JUNTA ELÁSTICA, FORNECIDO E INSTALADO EM RAMAL DE DESCARGA OU RAMAL DE ESGOTO SANITÁRIO. AF_12/2014</v>
      </c>
      <c r="F392" s="115" t="str">
        <f>IFERROR(VLOOKUP($C392,'SINAPI ABRIL 2019'!$A:$D,3,0),IFERROR(VLOOKUP($C392,'COMP. PROPRIA'!$B$11:$I$1015,5,0),""))</f>
        <v>UN</v>
      </c>
      <c r="G392" s="113">
        <v>3</v>
      </c>
      <c r="H392" s="114">
        <f>IFERROR(VLOOKUP($C392,'SINAPI ABRIL 2019'!$A:$D,4,0),IFERROR(VLOOKUP($C392,'COMP. PROPRIA'!$B$11:$I$1015,8,0),""))</f>
        <v>10.24</v>
      </c>
      <c r="I392" s="116">
        <f>TRUNC(H392*'4-BDI'!$E$29,2)</f>
        <v>13.13</v>
      </c>
      <c r="J392" s="57">
        <f t="shared" si="130"/>
        <v>30.72</v>
      </c>
      <c r="K392" s="144">
        <f t="shared" si="131"/>
        <v>39.39</v>
      </c>
    </row>
    <row r="393" spans="2:11" ht="45">
      <c r="B393" s="30" t="s">
        <v>12207</v>
      </c>
      <c r="C393" s="111">
        <v>89776</v>
      </c>
      <c r="D393" s="243" t="s">
        <v>9</v>
      </c>
      <c r="E393" s="112" t="str">
        <f>IFERROR(VLOOKUP($C393,'SINAPI ABRIL 2019'!$1:$1048576,2,0),IFERROR(VLOOKUP($C393,'COMP. PROPRIA'!$B$11:$I$1015,4,0),""))</f>
        <v>LUVA DE CORRER, PVC, SERIE NORMAL, ESGOTO PREDIAL, DN 75 MM, JUNTA ELÁSTICA, FORNECIDO E INSTALADO EM RAMAL DE DESCARGA OU RAMAL DE ESGOTO SANITÁRIO. AF_12/2014</v>
      </c>
      <c r="F393" s="115" t="str">
        <f>IFERROR(VLOOKUP($C393,'SINAPI ABRIL 2019'!$A:$D,3,0),IFERROR(VLOOKUP($C393,'COMP. PROPRIA'!$B$11:$I$1015,5,0),""))</f>
        <v>UN</v>
      </c>
      <c r="G393" s="113">
        <v>1</v>
      </c>
      <c r="H393" s="114">
        <f>IFERROR(VLOOKUP($C393,'SINAPI ABRIL 2019'!$A:$D,4,0),IFERROR(VLOOKUP($C393,'COMP. PROPRIA'!$B$11:$I$1015,8,0),""))</f>
        <v>13.16</v>
      </c>
      <c r="I393" s="116">
        <f>TRUNC(H393*'4-BDI'!$E$29,2)</f>
        <v>16.87</v>
      </c>
      <c r="J393" s="57">
        <f t="shared" si="130"/>
        <v>13.16</v>
      </c>
      <c r="K393" s="144">
        <f t="shared" si="131"/>
        <v>16.87</v>
      </c>
    </row>
    <row r="394" spans="2:11" ht="45">
      <c r="B394" s="30" t="s">
        <v>12208</v>
      </c>
      <c r="C394" s="111">
        <v>89813</v>
      </c>
      <c r="D394" s="243" t="s">
        <v>9</v>
      </c>
      <c r="E394" s="112" t="str">
        <f>IFERROR(VLOOKUP($C394,'SINAPI ABRIL 2019'!$1:$1048576,2,0),IFERROR(VLOOKUP($C394,'COMP. PROPRIA'!$B$11:$I$1015,4,0),""))</f>
        <v>LUVA SIMPLES, PVC, SERIE NORMAL, ESGOTO PREDIAL, DN 50 MM, JUNTA ELÁSTICA, FORNECIDO E INSTALADO EM PRUMADA DE ESGOTO SANITÁRIO OU VENTILAÇÃO. AF_12/2014</v>
      </c>
      <c r="F394" s="115" t="str">
        <f>IFERROR(VLOOKUP($C394,'SINAPI ABRIL 2019'!$A:$D,3,0),IFERROR(VLOOKUP($C394,'COMP. PROPRIA'!$B$11:$I$1015,5,0),""))</f>
        <v>UN</v>
      </c>
      <c r="G394" s="113">
        <v>23</v>
      </c>
      <c r="H394" s="114">
        <f>IFERROR(VLOOKUP($C394,'SINAPI ABRIL 2019'!$A:$D,4,0),IFERROR(VLOOKUP($C394,'COMP. PROPRIA'!$B$11:$I$1015,8,0),""))</f>
        <v>4.38</v>
      </c>
      <c r="I394" s="116">
        <f>TRUNC(H394*'4-BDI'!$E$29,2)</f>
        <v>5.61</v>
      </c>
      <c r="J394" s="57">
        <f t="shared" si="130"/>
        <v>100.74</v>
      </c>
      <c r="K394" s="144">
        <f t="shared" si="131"/>
        <v>129.03</v>
      </c>
    </row>
    <row r="395" spans="2:11" ht="45">
      <c r="B395" s="30" t="s">
        <v>12209</v>
      </c>
      <c r="C395" s="111">
        <v>89817</v>
      </c>
      <c r="D395" s="243" t="s">
        <v>9</v>
      </c>
      <c r="E395" s="112" t="str">
        <f>IFERROR(VLOOKUP($C395,'SINAPI ABRIL 2019'!$1:$1048576,2,0),IFERROR(VLOOKUP($C395,'COMP. PROPRIA'!$B$11:$I$1015,4,0),""))</f>
        <v>LUVA SIMPLES, PVC, SERIE NORMAL, ESGOTO PREDIAL, DN 75 MM, JUNTA ELÁSTICA, FORNECIDO E INSTALADO EM PRUMADA DE ESGOTO SANITÁRIO OU VENTILAÇÃO. AF_12/2014</v>
      </c>
      <c r="F395" s="115" t="str">
        <f>IFERROR(VLOOKUP($C395,'SINAPI ABRIL 2019'!$A:$D,3,0),IFERROR(VLOOKUP($C395,'COMP. PROPRIA'!$B$11:$I$1015,5,0),""))</f>
        <v>UN</v>
      </c>
      <c r="G395" s="113">
        <v>8</v>
      </c>
      <c r="H395" s="114">
        <f>IFERROR(VLOOKUP($C395,'SINAPI ABRIL 2019'!$A:$D,4,0),IFERROR(VLOOKUP($C395,'COMP. PROPRIA'!$B$11:$I$1015,8,0),""))</f>
        <v>7.61</v>
      </c>
      <c r="I395" s="116">
        <f>TRUNC(H395*'4-BDI'!$E$29,2)</f>
        <v>9.75</v>
      </c>
      <c r="J395" s="57">
        <f t="shared" si="130"/>
        <v>60.88</v>
      </c>
      <c r="K395" s="144">
        <f t="shared" si="131"/>
        <v>78</v>
      </c>
    </row>
    <row r="396" spans="2:11" ht="45">
      <c r="B396" s="30" t="s">
        <v>12210</v>
      </c>
      <c r="C396" s="111">
        <v>89821</v>
      </c>
      <c r="D396" s="243" t="s">
        <v>9</v>
      </c>
      <c r="E396" s="112" t="str">
        <f>IFERROR(VLOOKUP($C396,'SINAPI ABRIL 2019'!$1:$1048576,2,0),IFERROR(VLOOKUP($C396,'COMP. PROPRIA'!$B$11:$I$1015,4,0),""))</f>
        <v>LUVA SIMPLES, PVC, SERIE NORMAL, ESGOTO PREDIAL, DN 100 MM, JUNTA ELÁSTICA, FORNECIDO E INSTALADO EM PRUMADA DE ESGOTO SANITÁRIO OU VENTILAÇÃO. AF_12/2014</v>
      </c>
      <c r="F396" s="115" t="str">
        <f>IFERROR(VLOOKUP($C396,'SINAPI ABRIL 2019'!$A:$D,3,0),IFERROR(VLOOKUP($C396,'COMP. PROPRIA'!$B$11:$I$1015,5,0),""))</f>
        <v>UN</v>
      </c>
      <c r="G396" s="113">
        <v>145</v>
      </c>
      <c r="H396" s="114">
        <f>IFERROR(VLOOKUP($C396,'SINAPI ABRIL 2019'!$A:$D,4,0),IFERROR(VLOOKUP($C396,'COMP. PROPRIA'!$B$11:$I$1015,8,0),""))</f>
        <v>9.56</v>
      </c>
      <c r="I396" s="116">
        <f>TRUNC(H396*'4-BDI'!$E$29,2)</f>
        <v>12.25</v>
      </c>
      <c r="J396" s="57">
        <f t="shared" si="130"/>
        <v>1386.2</v>
      </c>
      <c r="K396" s="144">
        <f t="shared" si="131"/>
        <v>1776.25</v>
      </c>
    </row>
    <row r="397" spans="2:11" ht="30">
      <c r="B397" s="30" t="s">
        <v>12211</v>
      </c>
      <c r="C397" s="111">
        <v>89800</v>
      </c>
      <c r="D397" s="243" t="s">
        <v>9</v>
      </c>
      <c r="E397" s="112" t="str">
        <f>IFERROR(VLOOKUP($C397,'SINAPI ABRIL 2019'!$1:$1048576,2,0),IFERROR(VLOOKUP($C397,'COMP. PROPRIA'!$B$11:$I$1015,4,0),""))</f>
        <v>TUBO PVC, SERIE NORMAL, ESGOTO PREDIAL, DN 100 MM, FORNECIDO E INSTALADO EM PRUMADA DE ESGOTO SANITÁRIO OU VENTILAÇÃO. AF_12/2014</v>
      </c>
      <c r="F397" s="115" t="str">
        <f>IFERROR(VLOOKUP($C397,'SINAPI ABRIL 2019'!$A:$D,3,0),IFERROR(VLOOKUP($C397,'COMP. PROPRIA'!$B$11:$I$1015,5,0),""))</f>
        <v>M</v>
      </c>
      <c r="G397" s="113">
        <v>166.58</v>
      </c>
      <c r="H397" s="114">
        <f>IFERROR(VLOOKUP($C397,'SINAPI ABRIL 2019'!$A:$D,4,0),IFERROR(VLOOKUP($C397,'COMP. PROPRIA'!$B$11:$I$1015,8,0),""))</f>
        <v>15.48</v>
      </c>
      <c r="I397" s="116">
        <f>TRUNC(H397*'4-BDI'!$E$29,2)</f>
        <v>19.850000000000001</v>
      </c>
      <c r="J397" s="57">
        <f t="shared" si="130"/>
        <v>2578.65</v>
      </c>
      <c r="K397" s="144">
        <f t="shared" si="131"/>
        <v>3306.61</v>
      </c>
    </row>
    <row r="398" spans="2:11" ht="30">
      <c r="B398" s="30" t="s">
        <v>12212</v>
      </c>
      <c r="C398" s="111">
        <v>89798</v>
      </c>
      <c r="D398" s="243" t="s">
        <v>9</v>
      </c>
      <c r="E398" s="112" t="str">
        <f>IFERROR(VLOOKUP($C398,'SINAPI ABRIL 2019'!$1:$1048576,2,0),IFERROR(VLOOKUP($C398,'COMP. PROPRIA'!$B$11:$I$1015,4,0),""))</f>
        <v>TUBO PVC, SERIE NORMAL, ESGOTO PREDIAL, DN 50 MM, FORNECIDO E INSTALADO EM PRUMADA DE ESGOTO SANITÁRIO OU VENTILAÇÃO. AF_12/2014</v>
      </c>
      <c r="F398" s="115" t="str">
        <f>IFERROR(VLOOKUP($C398,'SINAPI ABRIL 2019'!$A:$D,3,0),IFERROR(VLOOKUP($C398,'COMP. PROPRIA'!$B$11:$I$1015,5,0),""))</f>
        <v>M</v>
      </c>
      <c r="G398" s="113">
        <v>117.11</v>
      </c>
      <c r="H398" s="114">
        <f>IFERROR(VLOOKUP($C398,'SINAPI ABRIL 2019'!$A:$D,4,0),IFERROR(VLOOKUP($C398,'COMP. PROPRIA'!$B$11:$I$1015,8,0),""))</f>
        <v>7.38</v>
      </c>
      <c r="I398" s="116">
        <f>TRUNC(H398*'4-BDI'!$E$29,2)</f>
        <v>9.4600000000000009</v>
      </c>
      <c r="J398" s="57">
        <f t="shared" si="130"/>
        <v>864.27</v>
      </c>
      <c r="K398" s="144">
        <f t="shared" si="131"/>
        <v>1107.8599999999999</v>
      </c>
    </row>
    <row r="399" spans="2:11" ht="45">
      <c r="B399" s="30" t="s">
        <v>12213</v>
      </c>
      <c r="C399" s="111">
        <v>89711</v>
      </c>
      <c r="D399" s="243" t="s">
        <v>9</v>
      </c>
      <c r="E399" s="112" t="str">
        <f>IFERROR(VLOOKUP($C399,'SINAPI ABRIL 2019'!$1:$1048576,2,0),IFERROR(VLOOKUP($C399,'COMP. PROPRIA'!$B$11:$I$1015,4,0),""))</f>
        <v>TUBO PVC, SERIE NORMAL, ESGOTO PREDIAL, DN 40 MM, FORNECIDO E INSTALADO EM RAMAL DE DESCARGA OU RAMAL DE ESGOTO SANITÁRIO. AF_12/2014</v>
      </c>
      <c r="F399" s="115" t="str">
        <f>IFERROR(VLOOKUP($C399,'SINAPI ABRIL 2019'!$A:$D,3,0),IFERROR(VLOOKUP($C399,'COMP. PROPRIA'!$B$11:$I$1015,5,0),""))</f>
        <v>M</v>
      </c>
      <c r="G399" s="113">
        <v>77.53</v>
      </c>
      <c r="H399" s="114">
        <f>IFERROR(VLOOKUP($C399,'SINAPI ABRIL 2019'!$A:$D,4,0),IFERROR(VLOOKUP($C399,'COMP. PROPRIA'!$B$11:$I$1015,8,0),""))</f>
        <v>13.22</v>
      </c>
      <c r="I399" s="116">
        <f>TRUNC(H399*'4-BDI'!$E$29,2)</f>
        <v>16.95</v>
      </c>
      <c r="J399" s="57">
        <f t="shared" si="130"/>
        <v>1024.94</v>
      </c>
      <c r="K399" s="144">
        <f t="shared" si="131"/>
        <v>1314.13</v>
      </c>
    </row>
    <row r="400" spans="2:11" ht="30">
      <c r="B400" s="30" t="s">
        <v>12214</v>
      </c>
      <c r="C400" s="111">
        <v>89799</v>
      </c>
      <c r="D400" s="243" t="s">
        <v>9</v>
      </c>
      <c r="E400" s="112" t="str">
        <f>IFERROR(VLOOKUP($C400,'SINAPI ABRIL 2019'!$1:$1048576,2,0),IFERROR(VLOOKUP($C400,'COMP. PROPRIA'!$B$11:$I$1015,4,0),""))</f>
        <v>TUBO PVC, SERIE NORMAL, ESGOTO PREDIAL, DN 75 MM, FORNECIDO E INSTALADO EM PRUMADA DE ESGOTO SANITÁRIO OU VENTILAÇÃO. AF_12/2014</v>
      </c>
      <c r="F400" s="115" t="str">
        <f>IFERROR(VLOOKUP($C400,'SINAPI ABRIL 2019'!$A:$D,3,0),IFERROR(VLOOKUP($C400,'COMP. PROPRIA'!$B$11:$I$1015,5,0),""))</f>
        <v>M</v>
      </c>
      <c r="G400" s="113">
        <v>44.59</v>
      </c>
      <c r="H400" s="114">
        <f>IFERROR(VLOOKUP($C400,'SINAPI ABRIL 2019'!$A:$D,4,0),IFERROR(VLOOKUP($C400,'COMP. PROPRIA'!$B$11:$I$1015,8,0),""))</f>
        <v>12.34</v>
      </c>
      <c r="I400" s="116">
        <f>TRUNC(H400*'4-BDI'!$E$29,2)</f>
        <v>15.82</v>
      </c>
      <c r="J400" s="57">
        <f t="shared" si="130"/>
        <v>550.24</v>
      </c>
      <c r="K400" s="144">
        <f t="shared" si="131"/>
        <v>705.41</v>
      </c>
    </row>
    <row r="401" spans="2:11" ht="45">
      <c r="B401" s="30" t="s">
        <v>12215</v>
      </c>
      <c r="C401" s="111">
        <v>89825</v>
      </c>
      <c r="D401" s="243" t="s">
        <v>9</v>
      </c>
      <c r="E401" s="112" t="str">
        <f>IFERROR(VLOOKUP($C401,'SINAPI ABRIL 2019'!$1:$1048576,2,0),IFERROR(VLOOKUP($C401,'COMP. PROPRIA'!$B$11:$I$1015,4,0),""))</f>
        <v>TE, PVC, SERIE NORMAL, ESGOTO PREDIAL, DN 50 X 50 MM, JUNTA ELÁSTICA, FORNECIDO E INSTALADO EM PRUMADA DE ESGOTO SANITÁRIO OU VENTILAÇÃO. AF_12/2014</v>
      </c>
      <c r="F401" s="115" t="str">
        <f>IFERROR(VLOOKUP($C401,'SINAPI ABRIL 2019'!$A:$D,3,0),IFERROR(VLOOKUP($C401,'COMP. PROPRIA'!$B$11:$I$1015,5,0),""))</f>
        <v>UN</v>
      </c>
      <c r="G401" s="113">
        <v>11</v>
      </c>
      <c r="H401" s="114">
        <f>IFERROR(VLOOKUP($C401,'SINAPI ABRIL 2019'!$A:$D,4,0),IFERROR(VLOOKUP($C401,'COMP. PROPRIA'!$B$11:$I$1015,8,0),""))</f>
        <v>9.5299999999999994</v>
      </c>
      <c r="I401" s="116">
        <f>TRUNC(H401*'4-BDI'!$E$29,2)</f>
        <v>12.22</v>
      </c>
      <c r="J401" s="57">
        <f t="shared" si="130"/>
        <v>104.83</v>
      </c>
      <c r="K401" s="144">
        <f t="shared" si="131"/>
        <v>134.41999999999999</v>
      </c>
    </row>
    <row r="402" spans="2:11" ht="15">
      <c r="B402" s="362" t="s">
        <v>11998</v>
      </c>
      <c r="C402" s="363"/>
      <c r="D402" s="363"/>
      <c r="E402" s="363"/>
      <c r="F402" s="363"/>
      <c r="G402" s="363"/>
      <c r="H402" s="364"/>
      <c r="I402" s="183"/>
      <c r="J402" s="58">
        <f>TRUNC(SUM(J374:J401),2)</f>
        <v>10035.34</v>
      </c>
      <c r="K402" s="145">
        <f>TRUNC(SUM(K374:K401),2)</f>
        <v>12865.08</v>
      </c>
    </row>
    <row r="403" spans="2:11" ht="15">
      <c r="B403" s="26" t="s">
        <v>72</v>
      </c>
      <c r="C403" s="102"/>
      <c r="D403" s="102"/>
      <c r="E403" s="102" t="s">
        <v>12216</v>
      </c>
      <c r="F403" s="27"/>
      <c r="G403" s="28"/>
      <c r="H403" s="260"/>
      <c r="I403" s="29"/>
      <c r="J403" s="59"/>
      <c r="K403" s="146"/>
    </row>
    <row r="404" spans="2:11" ht="30">
      <c r="B404" s="30" t="s">
        <v>12217</v>
      </c>
      <c r="C404" s="111">
        <v>89424</v>
      </c>
      <c r="D404" s="243" t="s">
        <v>9</v>
      </c>
      <c r="E404" s="112" t="str">
        <f>IFERROR(VLOOKUP($C404,'SINAPI ABRIL 2019'!$1:$1048576,2,0),IFERROR(VLOOKUP($C404,'COMP. PROPRIA'!$B$11:$I$1015,4,0),""))</f>
        <v>LUVA, PVC, SOLDÁVEL, DN 25MM, INSTALADO EM RAMAL DE DISTRIBUIÇÃO DE ÁGUA - FORNECIMENTO E INSTALAÇÃO. AF_12/2014</v>
      </c>
      <c r="F404" s="115" t="str">
        <f>IFERROR(VLOOKUP($C404,'SINAPI ABRIL 2019'!$A:$D,3,0),IFERROR(VLOOKUP($C404,'COMP. PROPRIA'!$B$11:$I$1015,5,0),""))</f>
        <v>UN</v>
      </c>
      <c r="G404" s="113">
        <v>8</v>
      </c>
      <c r="H404" s="114">
        <f>IFERROR(VLOOKUP($C404,'SINAPI ABRIL 2019'!$A:$D,4,0),IFERROR(VLOOKUP($C404,'COMP. PROPRIA'!$B$11:$I$1015,8,0),""))</f>
        <v>3.19</v>
      </c>
      <c r="I404" s="116">
        <f>TRUNC(H404*'4-BDI'!$E$29,2)</f>
        <v>4.09</v>
      </c>
      <c r="J404" s="57">
        <f t="shared" ref="J404:J405" si="132">TRUNC(G404*H404,2)</f>
        <v>25.52</v>
      </c>
      <c r="K404" s="144">
        <f t="shared" ref="K404:K405" si="133">TRUNC(G404*I404,2)</f>
        <v>32.72</v>
      </c>
    </row>
    <row r="405" spans="2:11" ht="30">
      <c r="B405" s="30" t="s">
        <v>12218</v>
      </c>
      <c r="C405" s="111">
        <v>89408</v>
      </c>
      <c r="D405" s="243" t="s">
        <v>9</v>
      </c>
      <c r="E405" s="112" t="str">
        <f>IFERROR(VLOOKUP($C405,'SINAPI ABRIL 2019'!$1:$1048576,2,0),IFERROR(VLOOKUP($C405,'COMP. PROPRIA'!$B$11:$I$1015,4,0),""))</f>
        <v>JOELHO 90 GRAUS, PVC, SOLDÁVEL, DN 25MM, INSTALADO EM RAMAL DE DISTRIBUIÇÃO DE ÁGUA - FORNECIMENTO E INSTALAÇÃO. AF_12/2014</v>
      </c>
      <c r="F405" s="115" t="str">
        <f>IFERROR(VLOOKUP($C405,'SINAPI ABRIL 2019'!$A:$D,3,0),IFERROR(VLOOKUP($C405,'COMP. PROPRIA'!$B$11:$I$1015,5,0),""))</f>
        <v>UN</v>
      </c>
      <c r="G405" s="113">
        <v>4</v>
      </c>
      <c r="H405" s="114">
        <f>IFERROR(VLOOKUP($C405,'SINAPI ABRIL 2019'!$A:$D,4,0),IFERROR(VLOOKUP($C405,'COMP. PROPRIA'!$B$11:$I$1015,8,0),""))</f>
        <v>4.13</v>
      </c>
      <c r="I405" s="116">
        <f>TRUNC(H405*'4-BDI'!$E$29,2)</f>
        <v>5.29</v>
      </c>
      <c r="J405" s="57">
        <f t="shared" si="132"/>
        <v>16.52</v>
      </c>
      <c r="K405" s="144">
        <f t="shared" si="133"/>
        <v>21.16</v>
      </c>
    </row>
    <row r="406" spans="2:11" ht="15">
      <c r="B406" s="362" t="s">
        <v>11998</v>
      </c>
      <c r="C406" s="363"/>
      <c r="D406" s="363"/>
      <c r="E406" s="363"/>
      <c r="F406" s="363"/>
      <c r="G406" s="363"/>
      <c r="H406" s="364"/>
      <c r="I406" s="183"/>
      <c r="J406" s="58">
        <f>TRUNC(SUM(J404:J405),2)</f>
        <v>42.04</v>
      </c>
      <c r="K406" s="145">
        <f>TRUNC(SUM(K404:K405),2)</f>
        <v>53.88</v>
      </c>
    </row>
    <row r="407" spans="2:11" ht="15">
      <c r="B407" s="26" t="s">
        <v>12219</v>
      </c>
      <c r="C407" s="102"/>
      <c r="D407" s="102"/>
      <c r="E407" s="102" t="s">
        <v>12221</v>
      </c>
      <c r="F407" s="27"/>
      <c r="G407" s="28"/>
      <c r="H407" s="260"/>
      <c r="I407" s="29"/>
      <c r="J407" s="59"/>
      <c r="K407" s="146"/>
    </row>
    <row r="408" spans="2:11" ht="60">
      <c r="B408" s="30" t="s">
        <v>12220</v>
      </c>
      <c r="C408" s="111">
        <v>94708</v>
      </c>
      <c r="D408" s="243" t="s">
        <v>9</v>
      </c>
      <c r="E408" s="112" t="str">
        <f>IFERROR(VLOOKUP($C408,'SINAPI ABRIL 2019'!$1:$1048576,2,0),IFERROR(VLOOKUP($C408,'COMP. PROPRIA'!$B$11:$I$1015,4,0),""))</f>
        <v>ADAPTADOR COM FLANGES LIVRES, PVC, SOLDÁVEL, DN  25 MM X 3/4 , INSTALADO EM RESERVAÇÃO DE ÁGUA DE EDIFICAÇÃO QUE POSSUA RESERVATÓRIO DE FIBRA/FIBROCIMENTO   FORNECIMENTO E INSTALAÇÃO. AF_06/2016</v>
      </c>
      <c r="F408" s="115" t="str">
        <f>IFERROR(VLOOKUP($C408,'SINAPI ABRIL 2019'!$A:$D,3,0),IFERROR(VLOOKUP($C408,'COMP. PROPRIA'!$B$11:$I$1015,5,0),""))</f>
        <v>UN</v>
      </c>
      <c r="G408" s="113">
        <v>1</v>
      </c>
      <c r="H408" s="114">
        <f>IFERROR(VLOOKUP($C408,'SINAPI ABRIL 2019'!$A:$D,4,0),IFERROR(VLOOKUP($C408,'COMP. PROPRIA'!$B$11:$I$1015,8,0),""))</f>
        <v>16.690000000000001</v>
      </c>
      <c r="I408" s="116">
        <f>TRUNC(H408*'4-BDI'!$E$29,2)</f>
        <v>21.4</v>
      </c>
      <c r="J408" s="57">
        <f t="shared" ref="J408" si="134">TRUNC(G408*H408,2)</f>
        <v>16.690000000000001</v>
      </c>
      <c r="K408" s="144">
        <f t="shared" ref="K408" si="135">TRUNC(G408*I408,2)</f>
        <v>21.4</v>
      </c>
    </row>
    <row r="409" spans="2:11" ht="45">
      <c r="B409" s="30" t="s">
        <v>12222</v>
      </c>
      <c r="C409" s="111">
        <v>94709</v>
      </c>
      <c r="D409" s="243" t="s">
        <v>9</v>
      </c>
      <c r="E409" s="112" t="str">
        <f>IFERROR(VLOOKUP($C409,'SINAPI ABRIL 2019'!$1:$1048576,2,0),IFERROR(VLOOKUP($C409,'COMP. PROPRIA'!$B$11:$I$1015,4,0),""))</f>
        <v>ADAPTADOR COM FLANGES LIVRES, PVC, SOLDÁVEL, DN 32 MM X 1 , INSTALADO EM RESERVAÇÃO DE ÁGUA DE EDIFICAÇÃO QUE POSSUA RESERVATÓRIO DE FIBRA/FIBROCIMENTO   FORNECIMENTO E INSTALAÇÃO. AF_06/2016</v>
      </c>
      <c r="F409" s="115" t="str">
        <f>IFERROR(VLOOKUP($C409,'SINAPI ABRIL 2019'!$A:$D,3,0),IFERROR(VLOOKUP($C409,'COMP. PROPRIA'!$B$11:$I$1015,5,0),""))</f>
        <v>UN</v>
      </c>
      <c r="G409" s="113">
        <v>1</v>
      </c>
      <c r="H409" s="114">
        <f>IFERROR(VLOOKUP($C409,'SINAPI ABRIL 2019'!$A:$D,4,0),IFERROR(VLOOKUP($C409,'COMP. PROPRIA'!$B$11:$I$1015,8,0),""))</f>
        <v>20.83</v>
      </c>
      <c r="I409" s="116">
        <f>TRUNC(H409*'4-BDI'!$E$29,2)</f>
        <v>26.71</v>
      </c>
      <c r="J409" s="57">
        <f t="shared" ref="J409:J441" si="136">TRUNC(G409*H409,2)</f>
        <v>20.83</v>
      </c>
      <c r="K409" s="144">
        <f t="shared" ref="K409:K441" si="137">TRUNC(G409*I409,2)</f>
        <v>26.71</v>
      </c>
    </row>
    <row r="410" spans="2:11" ht="60">
      <c r="B410" s="30" t="s">
        <v>12223</v>
      </c>
      <c r="C410" s="111">
        <v>94710</v>
      </c>
      <c r="D410" s="243" t="s">
        <v>9</v>
      </c>
      <c r="E410" s="112" t="str">
        <f>IFERROR(VLOOKUP($C410,'SINAPI ABRIL 2019'!$1:$1048576,2,0),IFERROR(VLOOKUP($C410,'COMP. PROPRIA'!$B$11:$I$1015,4,0),""))</f>
        <v>ADAPTADOR COM FLANGES LIVRES, PVC, SOLDÁVEL, DN 40 MM X 1 1/4 , INSTALADO EM RESERVAÇÃO DE ÁGUA DE EDIFICAÇÃO QUE POSSUA RESERVATÓRIO DE FIBRA/FIBROCIMENTO   FORNECIMENTO E INSTALAÇÃO. AF_06/2016</v>
      </c>
      <c r="F410" s="115" t="str">
        <f>IFERROR(VLOOKUP($C410,'SINAPI ABRIL 2019'!$A:$D,3,0),IFERROR(VLOOKUP($C410,'COMP. PROPRIA'!$B$11:$I$1015,5,0),""))</f>
        <v>UN</v>
      </c>
      <c r="G410" s="113">
        <v>1</v>
      </c>
      <c r="H410" s="114">
        <f>IFERROR(VLOOKUP($C410,'SINAPI ABRIL 2019'!$A:$D,4,0),IFERROR(VLOOKUP($C410,'COMP. PROPRIA'!$B$11:$I$1015,8,0),""))</f>
        <v>31.12</v>
      </c>
      <c r="I410" s="116">
        <f>TRUNC(H410*'4-BDI'!$E$29,2)</f>
        <v>39.9</v>
      </c>
      <c r="J410" s="57">
        <f t="shared" si="136"/>
        <v>31.12</v>
      </c>
      <c r="K410" s="144">
        <f t="shared" si="137"/>
        <v>39.9</v>
      </c>
    </row>
    <row r="411" spans="2:11" ht="60">
      <c r="B411" s="30" t="s">
        <v>12224</v>
      </c>
      <c r="C411" s="111">
        <v>94711</v>
      </c>
      <c r="D411" s="243" t="s">
        <v>9</v>
      </c>
      <c r="E411" s="112" t="str">
        <f>IFERROR(VLOOKUP($C411,'SINAPI ABRIL 2019'!$1:$1048576,2,0),IFERROR(VLOOKUP($C411,'COMP. PROPRIA'!$B$11:$I$1015,4,0),""))</f>
        <v>ADAPTADOR COM FLANGES LIVRES, PVC, SOLDÁVEL, DN 50 MM X 1 1/2 , INSTALADO EM RESERVAÇÃO DE ÁGUA DE EDIFICAÇÃO QUE POSSUA RESERVATÓRIO DE FIBRA/FIBROCIMENTO   FORNECIMENTO E INSTALAÇÃO. AF_06/2016</v>
      </c>
      <c r="F411" s="115" t="str">
        <f>IFERROR(VLOOKUP($C411,'SINAPI ABRIL 2019'!$A:$D,3,0),IFERROR(VLOOKUP($C411,'COMP. PROPRIA'!$B$11:$I$1015,5,0),""))</f>
        <v>UN</v>
      </c>
      <c r="G411" s="113">
        <v>1</v>
      </c>
      <c r="H411" s="114">
        <f>IFERROR(VLOOKUP($C411,'SINAPI ABRIL 2019'!$A:$D,4,0),IFERROR(VLOOKUP($C411,'COMP. PROPRIA'!$B$11:$I$1015,8,0),""))</f>
        <v>37.840000000000003</v>
      </c>
      <c r="I411" s="116">
        <f>TRUNC(H411*'4-BDI'!$E$29,2)</f>
        <v>48.52</v>
      </c>
      <c r="J411" s="57">
        <f t="shared" si="136"/>
        <v>37.840000000000003</v>
      </c>
      <c r="K411" s="144">
        <f t="shared" si="137"/>
        <v>48.52</v>
      </c>
    </row>
    <row r="412" spans="2:11" ht="45">
      <c r="B412" s="30" t="s">
        <v>12225</v>
      </c>
      <c r="C412" s="111">
        <v>94714</v>
      </c>
      <c r="D412" s="243" t="s">
        <v>9</v>
      </c>
      <c r="E412" s="112" t="str">
        <f>IFERROR(VLOOKUP($C412,'SINAPI ABRIL 2019'!$1:$1048576,2,0),IFERROR(VLOOKUP($C412,'COMP. PROPRIA'!$B$11:$I$1015,4,0),""))</f>
        <v>ADAPTADOR COM FLANGES LIVRES, PVC, SOLDÁVEL, DN 85 MM X 3 , INSTALADO EM RESERVAÇÃO DE ÁGUA DE EDIFICAÇÃO QUE POSSUA RESERVATÓRIO DE FIBRA/FIBROCIMENTO   FORNECIMENTO E INSTALAÇÃO. AF_06/2016</v>
      </c>
      <c r="F412" s="115" t="str">
        <f>IFERROR(VLOOKUP($C412,'SINAPI ABRIL 2019'!$A:$D,3,0),IFERROR(VLOOKUP($C412,'COMP. PROPRIA'!$B$11:$I$1015,5,0),""))</f>
        <v>UN</v>
      </c>
      <c r="G412" s="113">
        <v>1</v>
      </c>
      <c r="H412" s="114">
        <f>IFERROR(VLOOKUP($C412,'SINAPI ABRIL 2019'!$A:$D,4,0),IFERROR(VLOOKUP($C412,'COMP. PROPRIA'!$B$11:$I$1015,8,0),""))</f>
        <v>167.78</v>
      </c>
      <c r="I412" s="116">
        <f>TRUNC(H412*'4-BDI'!$E$29,2)</f>
        <v>215.16</v>
      </c>
      <c r="J412" s="57">
        <f t="shared" si="136"/>
        <v>167.78</v>
      </c>
      <c r="K412" s="144">
        <f t="shared" si="137"/>
        <v>215.16</v>
      </c>
    </row>
    <row r="413" spans="2:11" ht="45">
      <c r="B413" s="30" t="s">
        <v>12226</v>
      </c>
      <c r="C413" s="111">
        <v>89383</v>
      </c>
      <c r="D413" s="243" t="s">
        <v>9</v>
      </c>
      <c r="E413" s="112" t="str">
        <f>IFERROR(VLOOKUP($C413,'SINAPI ABRIL 2019'!$1:$1048576,2,0),IFERROR(VLOOKUP($C413,'COMP. PROPRIA'!$B$11:$I$1015,4,0),""))</f>
        <v>ADAPTADOR CURTO COM BOLSA E ROSCA PARA REGISTRO, PVC, SOLDÁVEL, DN 25MM X 3/4, INSTALADO EM RAMAL OU SUB-RAMAL DE ÁGUA - FORNECIMENTO E INSTALAÇÃO. AF_12/2014</v>
      </c>
      <c r="F413" s="115" t="str">
        <f>IFERROR(VLOOKUP($C413,'SINAPI ABRIL 2019'!$A:$D,3,0),IFERROR(VLOOKUP($C413,'COMP. PROPRIA'!$B$11:$I$1015,5,0),""))</f>
        <v>UN</v>
      </c>
      <c r="G413" s="113">
        <v>54</v>
      </c>
      <c r="H413" s="114">
        <f>IFERROR(VLOOKUP($C413,'SINAPI ABRIL 2019'!$A:$D,4,0),IFERROR(VLOOKUP($C413,'COMP. PROPRIA'!$B$11:$I$1015,8,0),""))</f>
        <v>4.6100000000000003</v>
      </c>
      <c r="I413" s="116">
        <f>TRUNC(H413*'4-BDI'!$E$29,2)</f>
        <v>5.91</v>
      </c>
      <c r="J413" s="57">
        <f t="shared" si="136"/>
        <v>248.94</v>
      </c>
      <c r="K413" s="144">
        <f t="shared" si="137"/>
        <v>319.14</v>
      </c>
    </row>
    <row r="414" spans="2:11" ht="45">
      <c r="B414" s="30" t="s">
        <v>12227</v>
      </c>
      <c r="C414" s="111">
        <v>89570</v>
      </c>
      <c r="D414" s="243" t="s">
        <v>9</v>
      </c>
      <c r="E414" s="112" t="str">
        <f>IFERROR(VLOOKUP($C414,'SINAPI ABRIL 2019'!$1:$1048576,2,0),IFERROR(VLOOKUP($C414,'COMP. PROPRIA'!$B$11:$I$1015,4,0),""))</f>
        <v>ADAPTADOR CURTO COM BOLSA E ROSCA PARA REGISTRO, PVC, SOLDÁVEL, DN 40MM X 1.1/2, INSTALADO EM PRUMADA DE ÁGUA - FORNECIMENTO E INSTALAÇÃO. AF_12/2014</v>
      </c>
      <c r="F414" s="115" t="str">
        <f>IFERROR(VLOOKUP($C414,'SINAPI ABRIL 2019'!$A:$D,3,0),IFERROR(VLOOKUP($C414,'COMP. PROPRIA'!$B$11:$I$1015,5,0),""))</f>
        <v>UN</v>
      </c>
      <c r="G414" s="113">
        <v>4</v>
      </c>
      <c r="H414" s="114">
        <f>IFERROR(VLOOKUP($C414,'SINAPI ABRIL 2019'!$A:$D,4,0),IFERROR(VLOOKUP($C414,'COMP. PROPRIA'!$B$11:$I$1015,8,0),""))</f>
        <v>7.56</v>
      </c>
      <c r="I414" s="116">
        <f>TRUNC(H414*'4-BDI'!$E$29,2)</f>
        <v>9.69</v>
      </c>
      <c r="J414" s="57">
        <f t="shared" si="136"/>
        <v>30.24</v>
      </c>
      <c r="K414" s="144">
        <f t="shared" si="137"/>
        <v>38.76</v>
      </c>
    </row>
    <row r="415" spans="2:11" ht="45">
      <c r="B415" s="30" t="s">
        <v>12228</v>
      </c>
      <c r="C415" s="111">
        <v>89595</v>
      </c>
      <c r="D415" s="243" t="s">
        <v>9</v>
      </c>
      <c r="E415" s="112" t="str">
        <f>IFERROR(VLOOKUP($C415,'SINAPI ABRIL 2019'!$1:$1048576,2,0),IFERROR(VLOOKUP($C415,'COMP. PROPRIA'!$B$11:$I$1015,4,0),""))</f>
        <v>ADAPTADOR CURTO COM BOLSA E ROSCA PARA REGISTRO, PVC, SOLDÁVEL, DN 50MM X 1.1/4, INSTALADO EM PRUMADA DE ÁGUA - FORNECIMENTO E INSTALAÇÃO. AF_12/2014</v>
      </c>
      <c r="F415" s="115" t="str">
        <f>IFERROR(VLOOKUP($C415,'SINAPI ABRIL 2019'!$A:$D,3,0),IFERROR(VLOOKUP($C415,'COMP. PROPRIA'!$B$11:$I$1015,5,0),""))</f>
        <v>UN</v>
      </c>
      <c r="G415" s="113">
        <v>36</v>
      </c>
      <c r="H415" s="114">
        <f>IFERROR(VLOOKUP($C415,'SINAPI ABRIL 2019'!$A:$D,4,0),IFERROR(VLOOKUP($C415,'COMP. PROPRIA'!$B$11:$I$1015,8,0),""))</f>
        <v>9.3000000000000007</v>
      </c>
      <c r="I415" s="116">
        <f>TRUNC(H415*'4-BDI'!$E$29,2)</f>
        <v>11.92</v>
      </c>
      <c r="J415" s="57">
        <f t="shared" si="136"/>
        <v>334.8</v>
      </c>
      <c r="K415" s="144">
        <f t="shared" si="137"/>
        <v>429.12</v>
      </c>
    </row>
    <row r="416" spans="2:11" ht="30">
      <c r="B416" s="30" t="s">
        <v>12229</v>
      </c>
      <c r="C416" s="111">
        <v>89605</v>
      </c>
      <c r="D416" s="243" t="s">
        <v>9</v>
      </c>
      <c r="E416" s="112" t="str">
        <f>IFERROR(VLOOKUP($C416,'SINAPI ABRIL 2019'!$1:$1048576,2,0),IFERROR(VLOOKUP($C416,'COMP. PROPRIA'!$B$11:$I$1015,4,0),""))</f>
        <v>LUVA DE REDUÇÃO, PVC, SOLDÁVEL, DN 60MM X 50MM, INSTALADO EM PRUMADA DE ÁGUA - FORNECIMENTO E INSTALAÇÃO. AF_12/2014</v>
      </c>
      <c r="F416" s="115" t="str">
        <f>IFERROR(VLOOKUP($C416,'SINAPI ABRIL 2019'!$A:$D,3,0),IFERROR(VLOOKUP($C416,'COMP. PROPRIA'!$B$11:$I$1015,5,0),""))</f>
        <v>UN</v>
      </c>
      <c r="G416" s="113">
        <v>20</v>
      </c>
      <c r="H416" s="114">
        <f>IFERROR(VLOOKUP($C416,'SINAPI ABRIL 2019'!$A:$D,4,0),IFERROR(VLOOKUP($C416,'COMP. PROPRIA'!$B$11:$I$1015,8,0),""))</f>
        <v>12.49</v>
      </c>
      <c r="I416" s="116">
        <f>TRUNC(H416*'4-BDI'!$E$29,2)</f>
        <v>16.010000000000002</v>
      </c>
      <c r="J416" s="57">
        <f t="shared" si="136"/>
        <v>249.8</v>
      </c>
      <c r="K416" s="144">
        <f t="shared" si="137"/>
        <v>320.2</v>
      </c>
    </row>
    <row r="417" spans="2:11" ht="30">
      <c r="B417" s="30" t="s">
        <v>12230</v>
      </c>
      <c r="C417" s="111">
        <v>89579</v>
      </c>
      <c r="D417" s="243" t="s">
        <v>9</v>
      </c>
      <c r="E417" s="112" t="str">
        <f>IFERROR(VLOOKUP($C417,'SINAPI ABRIL 2019'!$1:$1048576,2,0),IFERROR(VLOOKUP($C417,'COMP. PROPRIA'!$B$11:$I$1015,4,0),""))</f>
        <v>LUVA DE REDUÇÃO, PVC, SOLDÁVEL, DN 50MM X 25MM, INSTALADO EM PRUMADA DE ÁGUA   FORNECIMENTO E INSTALAÇÃO. AF_12/2014</v>
      </c>
      <c r="F417" s="115" t="str">
        <f>IFERROR(VLOOKUP($C417,'SINAPI ABRIL 2019'!$A:$D,3,0),IFERROR(VLOOKUP($C417,'COMP. PROPRIA'!$B$11:$I$1015,5,0),""))</f>
        <v>UN</v>
      </c>
      <c r="G417" s="113">
        <v>8</v>
      </c>
      <c r="H417" s="114">
        <f>IFERROR(VLOOKUP($C417,'SINAPI ABRIL 2019'!$A:$D,4,0),IFERROR(VLOOKUP($C417,'COMP. PROPRIA'!$B$11:$I$1015,8,0),""))</f>
        <v>7.26</v>
      </c>
      <c r="I417" s="116">
        <f>TRUNC(H417*'4-BDI'!$E$29,2)</f>
        <v>9.31</v>
      </c>
      <c r="J417" s="57">
        <f t="shared" si="136"/>
        <v>58.08</v>
      </c>
      <c r="K417" s="144">
        <f t="shared" si="137"/>
        <v>74.48</v>
      </c>
    </row>
    <row r="418" spans="2:11" ht="30">
      <c r="B418" s="30" t="s">
        <v>12231</v>
      </c>
      <c r="C418" s="111">
        <v>89525</v>
      </c>
      <c r="D418" s="243" t="s">
        <v>9</v>
      </c>
      <c r="E418" s="112" t="str">
        <f>IFERROR(VLOOKUP($C418,'SINAPI ABRIL 2019'!$1:$1048576,2,0),IFERROR(VLOOKUP($C418,'COMP. PROPRIA'!$B$11:$I$1015,4,0),""))</f>
        <v>CURVA 90 GRAUS, PVC, SOLDÁVEL, DN 85MM, INSTALADO EM PRUMADA DE ÁGUA - FORNECIMENTO E INSTALAÇÃO. AF_12/2014</v>
      </c>
      <c r="F418" s="115" t="str">
        <f>IFERROR(VLOOKUP($C418,'SINAPI ABRIL 2019'!$A:$D,3,0),IFERROR(VLOOKUP($C418,'COMP. PROPRIA'!$B$11:$I$1015,5,0),""))</f>
        <v>UN</v>
      </c>
      <c r="G418" s="113">
        <v>3</v>
      </c>
      <c r="H418" s="114">
        <f>IFERROR(VLOOKUP($C418,'SINAPI ABRIL 2019'!$A:$D,4,0),IFERROR(VLOOKUP($C418,'COMP. PROPRIA'!$B$11:$I$1015,8,0),""))</f>
        <v>58.49</v>
      </c>
      <c r="I418" s="116">
        <f>TRUNC(H418*'4-BDI'!$E$29,2)</f>
        <v>75</v>
      </c>
      <c r="J418" s="57">
        <f t="shared" si="136"/>
        <v>175.47</v>
      </c>
      <c r="K418" s="144">
        <f t="shared" si="137"/>
        <v>225</v>
      </c>
    </row>
    <row r="419" spans="2:11" ht="30">
      <c r="B419" s="30" t="s">
        <v>12232</v>
      </c>
      <c r="C419" s="111">
        <v>89481</v>
      </c>
      <c r="D419" s="243" t="s">
        <v>9</v>
      </c>
      <c r="E419" s="112" t="str">
        <f>IFERROR(VLOOKUP($C419,'SINAPI ABRIL 2019'!$1:$1048576,2,0),IFERROR(VLOOKUP($C419,'COMP. PROPRIA'!$B$11:$I$1015,4,0),""))</f>
        <v>JOELHO 90 GRAUS, PVC, SOLDÁVEL, DN 25MM, INSTALADO EM PRUMADA DE ÁGUA - FORNECIMENTO E INSTALAÇÃO. AF_12/2014</v>
      </c>
      <c r="F419" s="115" t="str">
        <f>IFERROR(VLOOKUP($C419,'SINAPI ABRIL 2019'!$A:$D,3,0),IFERROR(VLOOKUP($C419,'COMP. PROPRIA'!$B$11:$I$1015,5,0),""))</f>
        <v>UN</v>
      </c>
      <c r="G419" s="113">
        <v>79</v>
      </c>
      <c r="H419" s="114">
        <f>IFERROR(VLOOKUP($C419,'SINAPI ABRIL 2019'!$A:$D,4,0),IFERROR(VLOOKUP($C419,'COMP. PROPRIA'!$B$11:$I$1015,8,0),""))</f>
        <v>3.13</v>
      </c>
      <c r="I419" s="116">
        <f>TRUNC(H419*'4-BDI'!$E$29,2)</f>
        <v>4.01</v>
      </c>
      <c r="J419" s="57">
        <f t="shared" si="136"/>
        <v>247.27</v>
      </c>
      <c r="K419" s="144">
        <f t="shared" si="137"/>
        <v>316.79000000000002</v>
      </c>
    </row>
    <row r="420" spans="2:11" ht="30">
      <c r="B420" s="30" t="s">
        <v>12233</v>
      </c>
      <c r="C420" s="111">
        <v>89497</v>
      </c>
      <c r="D420" s="243" t="s">
        <v>9</v>
      </c>
      <c r="E420" s="112" t="str">
        <f>IFERROR(VLOOKUP($C420,'SINAPI ABRIL 2019'!$1:$1048576,2,0),IFERROR(VLOOKUP($C420,'COMP. PROPRIA'!$B$11:$I$1015,4,0),""))</f>
        <v>JOELHO 90 GRAUS, PVC, SOLDÁVEL, DN 40MM, INSTALADO EM PRUMADA DE ÁGUA - FORNECIMENTO E INSTALAÇÃO. AF_12/2014</v>
      </c>
      <c r="F420" s="115" t="str">
        <f>IFERROR(VLOOKUP($C420,'SINAPI ABRIL 2019'!$A:$D,3,0),IFERROR(VLOOKUP($C420,'COMP. PROPRIA'!$B$11:$I$1015,5,0),""))</f>
        <v>UN</v>
      </c>
      <c r="G420" s="113">
        <v>6</v>
      </c>
      <c r="H420" s="114">
        <f>IFERROR(VLOOKUP($C420,'SINAPI ABRIL 2019'!$A:$D,4,0),IFERROR(VLOOKUP($C420,'COMP. PROPRIA'!$B$11:$I$1015,8,0),""))</f>
        <v>7.39</v>
      </c>
      <c r="I420" s="116">
        <f>TRUNC(H420*'4-BDI'!$E$29,2)</f>
        <v>9.4700000000000006</v>
      </c>
      <c r="J420" s="57">
        <f t="shared" si="136"/>
        <v>44.34</v>
      </c>
      <c r="K420" s="144">
        <f t="shared" si="137"/>
        <v>56.82</v>
      </c>
    </row>
    <row r="421" spans="2:11" ht="30">
      <c r="B421" s="30" t="s">
        <v>12234</v>
      </c>
      <c r="C421" s="111">
        <v>89501</v>
      </c>
      <c r="D421" s="243" t="s">
        <v>9</v>
      </c>
      <c r="E421" s="112" t="str">
        <f>IFERROR(VLOOKUP($C421,'SINAPI ABRIL 2019'!$1:$1048576,2,0),IFERROR(VLOOKUP($C421,'COMP. PROPRIA'!$B$11:$I$1015,4,0),""))</f>
        <v>JOELHO 90 GRAUS, PVC, SOLDÁVEL, DN 50MM, INSTALADO EM PRUMADA DE ÁGUA - FORNECIMENTO E INSTALAÇÃO. AF_12/2014</v>
      </c>
      <c r="F421" s="115" t="str">
        <f>IFERROR(VLOOKUP($C421,'SINAPI ABRIL 2019'!$A:$D,3,0),IFERROR(VLOOKUP($C421,'COMP. PROPRIA'!$B$11:$I$1015,5,0),""))</f>
        <v>UN</v>
      </c>
      <c r="G421" s="113">
        <v>40</v>
      </c>
      <c r="H421" s="114">
        <f>IFERROR(VLOOKUP($C421,'SINAPI ABRIL 2019'!$A:$D,4,0),IFERROR(VLOOKUP($C421,'COMP. PROPRIA'!$B$11:$I$1015,8,0),""))</f>
        <v>8.93</v>
      </c>
      <c r="I421" s="116">
        <f>TRUNC(H421*'4-BDI'!$E$29,2)</f>
        <v>11.45</v>
      </c>
      <c r="J421" s="57">
        <f t="shared" si="136"/>
        <v>357.2</v>
      </c>
      <c r="K421" s="144">
        <f t="shared" si="137"/>
        <v>458</v>
      </c>
    </row>
    <row r="422" spans="2:11" ht="30">
      <c r="B422" s="30" t="s">
        <v>12235</v>
      </c>
      <c r="C422" s="111">
        <v>89513</v>
      </c>
      <c r="D422" s="243" t="s">
        <v>9</v>
      </c>
      <c r="E422" s="112" t="str">
        <f>IFERROR(VLOOKUP($C422,'SINAPI ABRIL 2019'!$1:$1048576,2,0),IFERROR(VLOOKUP($C422,'COMP. PROPRIA'!$B$11:$I$1015,4,0),""))</f>
        <v>JOELHO 90 GRAUS, PVC, SOLDÁVEL, DN 75MM, INSTALADO EM PRUMADA DE ÁGUA - FORNECIMENTO E INSTALAÇÃO. AF_12/2014</v>
      </c>
      <c r="F422" s="115" t="str">
        <f>IFERROR(VLOOKUP($C422,'SINAPI ABRIL 2019'!$A:$D,3,0),IFERROR(VLOOKUP($C422,'COMP. PROPRIA'!$B$11:$I$1015,5,0),""))</f>
        <v>UN</v>
      </c>
      <c r="G422" s="113">
        <v>3</v>
      </c>
      <c r="H422" s="114">
        <f>IFERROR(VLOOKUP($C422,'SINAPI ABRIL 2019'!$A:$D,4,0),IFERROR(VLOOKUP($C422,'COMP. PROPRIA'!$B$11:$I$1015,8,0),""))</f>
        <v>66.56</v>
      </c>
      <c r="I422" s="116">
        <f>TRUNC(H422*'4-BDI'!$E$29,2)</f>
        <v>85.35</v>
      </c>
      <c r="J422" s="57">
        <f t="shared" si="136"/>
        <v>199.68</v>
      </c>
      <c r="K422" s="144">
        <f t="shared" si="137"/>
        <v>256.05</v>
      </c>
    </row>
    <row r="423" spans="2:11" ht="30">
      <c r="B423" s="30" t="s">
        <v>12236</v>
      </c>
      <c r="C423" s="111">
        <v>89577</v>
      </c>
      <c r="D423" s="243" t="s">
        <v>9</v>
      </c>
      <c r="E423" s="112" t="str">
        <f>IFERROR(VLOOKUP($C423,'SINAPI ABRIL 2019'!$1:$1048576,2,0),IFERROR(VLOOKUP($C423,'COMP. PROPRIA'!$B$11:$I$1015,4,0),""))</f>
        <v>LUVA DE CORRER, PVC, SOLDÁVEL, DN 50MM, INSTALADO EM PRUMADA DE ÁGUA - FORNECIMENTO E INSTALAÇÃO. AF_12/2014</v>
      </c>
      <c r="F423" s="115" t="str">
        <f>IFERROR(VLOOKUP($C423,'SINAPI ABRIL 2019'!$A:$D,3,0),IFERROR(VLOOKUP($C423,'COMP. PROPRIA'!$B$11:$I$1015,5,0),""))</f>
        <v>UN</v>
      </c>
      <c r="G423" s="113">
        <v>15</v>
      </c>
      <c r="H423" s="114">
        <f>IFERROR(VLOOKUP($C423,'SINAPI ABRIL 2019'!$A:$D,4,0),IFERROR(VLOOKUP($C423,'COMP. PROPRIA'!$B$11:$I$1015,8,0),""))</f>
        <v>21.55</v>
      </c>
      <c r="I423" s="116">
        <f>TRUNC(H423*'4-BDI'!$E$29,2)</f>
        <v>27.63</v>
      </c>
      <c r="J423" s="57">
        <f t="shared" si="136"/>
        <v>323.25</v>
      </c>
      <c r="K423" s="144">
        <f t="shared" si="137"/>
        <v>414.45</v>
      </c>
    </row>
    <row r="424" spans="2:11" ht="30">
      <c r="B424" s="30" t="s">
        <v>12237</v>
      </c>
      <c r="C424" s="111">
        <v>89425</v>
      </c>
      <c r="D424" s="243" t="s">
        <v>9</v>
      </c>
      <c r="E424" s="112" t="str">
        <f>IFERROR(VLOOKUP($C424,'SINAPI ABRIL 2019'!$1:$1048576,2,0),IFERROR(VLOOKUP($C424,'COMP. PROPRIA'!$B$11:$I$1015,4,0),""))</f>
        <v>LUVA DE CORRER, PVC, SOLDÁVEL, DN 25MM, INSTALADO EM RAMAL DE DISTRIBUIÇÃO DE ÁGUA - FORNECIMENTO E INSTALAÇÃO. AF_12/2014</v>
      </c>
      <c r="F424" s="115" t="str">
        <f>IFERROR(VLOOKUP($C424,'SINAPI ABRIL 2019'!$A:$D,3,0),IFERROR(VLOOKUP($C424,'COMP. PROPRIA'!$B$11:$I$1015,5,0),""))</f>
        <v>UN</v>
      </c>
      <c r="G424" s="113">
        <v>25</v>
      </c>
      <c r="H424" s="114">
        <f>IFERROR(VLOOKUP($C424,'SINAPI ABRIL 2019'!$A:$D,4,0),IFERROR(VLOOKUP($C424,'COMP. PROPRIA'!$B$11:$I$1015,8,0),""))</f>
        <v>9.08</v>
      </c>
      <c r="I424" s="116">
        <f>TRUNC(H424*'4-BDI'!$E$29,2)</f>
        <v>11.64</v>
      </c>
      <c r="J424" s="57">
        <f t="shared" si="136"/>
        <v>227</v>
      </c>
      <c r="K424" s="144">
        <f t="shared" si="137"/>
        <v>291</v>
      </c>
    </row>
    <row r="425" spans="2:11" ht="30">
      <c r="B425" s="30" t="s">
        <v>12238</v>
      </c>
      <c r="C425" s="111">
        <v>89579</v>
      </c>
      <c r="D425" s="243" t="s">
        <v>9</v>
      </c>
      <c r="E425" s="112" t="str">
        <f>IFERROR(VLOOKUP($C425,'SINAPI ABRIL 2019'!$1:$1048576,2,0),IFERROR(VLOOKUP($C425,'COMP. PROPRIA'!$B$11:$I$1015,4,0),""))</f>
        <v>LUVA DE REDUÇÃO, PVC, SOLDÁVEL, DN 50MM X 25MM, INSTALADO EM PRUMADA DE ÁGUA   FORNECIMENTO E INSTALAÇÃO. AF_12/2014</v>
      </c>
      <c r="F425" s="115" t="str">
        <f>IFERROR(VLOOKUP($C425,'SINAPI ABRIL 2019'!$A:$D,3,0),IFERROR(VLOOKUP($C425,'COMP. PROPRIA'!$B$11:$I$1015,5,0),""))</f>
        <v>UN</v>
      </c>
      <c r="G425" s="113">
        <v>5</v>
      </c>
      <c r="H425" s="114">
        <f>IFERROR(VLOOKUP($C425,'SINAPI ABRIL 2019'!$A:$D,4,0),IFERROR(VLOOKUP($C425,'COMP. PROPRIA'!$B$11:$I$1015,8,0),""))</f>
        <v>7.26</v>
      </c>
      <c r="I425" s="116">
        <f>TRUNC(H425*'4-BDI'!$E$29,2)</f>
        <v>9.31</v>
      </c>
      <c r="J425" s="57">
        <f t="shared" si="136"/>
        <v>36.299999999999997</v>
      </c>
      <c r="K425" s="144">
        <f t="shared" si="137"/>
        <v>46.55</v>
      </c>
    </row>
    <row r="426" spans="2:11" ht="30">
      <c r="B426" s="30" t="s">
        <v>12239</v>
      </c>
      <c r="C426" s="111">
        <v>89356</v>
      </c>
      <c r="D426" s="243" t="s">
        <v>9</v>
      </c>
      <c r="E426" s="112" t="str">
        <f>IFERROR(VLOOKUP($C426,'SINAPI ABRIL 2019'!$1:$1048576,2,0),IFERROR(VLOOKUP($C426,'COMP. PROPRIA'!$B$11:$I$1015,4,0),""))</f>
        <v>TUBO, PVC, SOLDÁVEL, DN 25MM, INSTALADO EM RAMAL OU SUB-RAMAL DE ÁGUA - FORNECIMENTO E INSTALAÇÃO. AF_12/2014</v>
      </c>
      <c r="F426" s="115" t="str">
        <f>IFERROR(VLOOKUP($C426,'SINAPI ABRIL 2019'!$A:$D,3,0),IFERROR(VLOOKUP($C426,'COMP. PROPRIA'!$B$11:$I$1015,5,0),""))</f>
        <v>M</v>
      </c>
      <c r="G426" s="113">
        <v>247.58</v>
      </c>
      <c r="H426" s="114">
        <f>IFERROR(VLOOKUP($C426,'SINAPI ABRIL 2019'!$A:$D,4,0),IFERROR(VLOOKUP($C426,'COMP. PROPRIA'!$B$11:$I$1015,8,0),""))</f>
        <v>14.85</v>
      </c>
      <c r="I426" s="116">
        <f>TRUNC(H426*'4-BDI'!$E$29,2)</f>
        <v>19.04</v>
      </c>
      <c r="J426" s="57">
        <f t="shared" si="136"/>
        <v>3676.56</v>
      </c>
      <c r="K426" s="144">
        <f t="shared" si="137"/>
        <v>4713.92</v>
      </c>
    </row>
    <row r="427" spans="2:11" ht="30">
      <c r="B427" s="30" t="s">
        <v>12240</v>
      </c>
      <c r="C427" s="111">
        <v>89448</v>
      </c>
      <c r="D427" s="243" t="s">
        <v>9</v>
      </c>
      <c r="E427" s="112" t="str">
        <f>IFERROR(VLOOKUP($C427,'SINAPI ABRIL 2019'!$1:$1048576,2,0),IFERROR(VLOOKUP($C427,'COMP. PROPRIA'!$B$11:$I$1015,4,0),""))</f>
        <v>TUBO, PVC, SOLDÁVEL, DN 40MM, INSTALADO EM PRUMADA DE ÁGUA - FORNECIMENTO E INSTALAÇÃO. AF_12/2014</v>
      </c>
      <c r="F427" s="115" t="str">
        <f>IFERROR(VLOOKUP($C427,'SINAPI ABRIL 2019'!$A:$D,3,0),IFERROR(VLOOKUP($C427,'COMP. PROPRIA'!$B$11:$I$1015,5,0),""))</f>
        <v>M</v>
      </c>
      <c r="G427" s="113">
        <v>14.99</v>
      </c>
      <c r="H427" s="114">
        <f>IFERROR(VLOOKUP($C427,'SINAPI ABRIL 2019'!$A:$D,4,0),IFERROR(VLOOKUP($C427,'COMP. PROPRIA'!$B$11:$I$1015,8,0),""))</f>
        <v>8.83</v>
      </c>
      <c r="I427" s="116">
        <f>TRUNC(H427*'4-BDI'!$E$29,2)</f>
        <v>11.32</v>
      </c>
      <c r="J427" s="57">
        <f t="shared" si="136"/>
        <v>132.36000000000001</v>
      </c>
      <c r="K427" s="144">
        <f t="shared" si="137"/>
        <v>169.68</v>
      </c>
    </row>
    <row r="428" spans="2:11" ht="30">
      <c r="B428" s="30" t="s">
        <v>12241</v>
      </c>
      <c r="C428" s="111">
        <v>89449</v>
      </c>
      <c r="D428" s="243" t="s">
        <v>9</v>
      </c>
      <c r="E428" s="112" t="str">
        <f>IFERROR(VLOOKUP($C428,'SINAPI ABRIL 2019'!$1:$1048576,2,0),IFERROR(VLOOKUP($C428,'COMP. PROPRIA'!$B$11:$I$1015,4,0),""))</f>
        <v>TUBO, PVC, SOLDÁVEL, DN 50MM, INSTALADO EM PRUMADA DE ÁGUA - FORNECIMENTO E INSTALAÇÃO. AF_12/2014</v>
      </c>
      <c r="F428" s="115" t="str">
        <f>IFERROR(VLOOKUP($C428,'SINAPI ABRIL 2019'!$A:$D,3,0),IFERROR(VLOOKUP($C428,'COMP. PROPRIA'!$B$11:$I$1015,5,0),""))</f>
        <v>M</v>
      </c>
      <c r="G428" s="113">
        <v>102.89</v>
      </c>
      <c r="H428" s="114">
        <f>IFERROR(VLOOKUP($C428,'SINAPI ABRIL 2019'!$A:$D,4,0),IFERROR(VLOOKUP($C428,'COMP. PROPRIA'!$B$11:$I$1015,8,0),""))</f>
        <v>10.18</v>
      </c>
      <c r="I428" s="116">
        <f>TRUNC(H428*'4-BDI'!$E$29,2)</f>
        <v>13.05</v>
      </c>
      <c r="J428" s="57">
        <f t="shared" si="136"/>
        <v>1047.42</v>
      </c>
      <c r="K428" s="144">
        <f t="shared" si="137"/>
        <v>1342.71</v>
      </c>
    </row>
    <row r="429" spans="2:11" ht="30">
      <c r="B429" s="30" t="s">
        <v>12242</v>
      </c>
      <c r="C429" s="111">
        <v>89450</v>
      </c>
      <c r="D429" s="243" t="s">
        <v>9</v>
      </c>
      <c r="E429" s="112" t="str">
        <f>IFERROR(VLOOKUP($C429,'SINAPI ABRIL 2019'!$1:$1048576,2,0),IFERROR(VLOOKUP($C429,'COMP. PROPRIA'!$B$11:$I$1015,4,0),""))</f>
        <v>TUBO, PVC, SOLDÁVEL, DN 60MM, INSTALADO EM PRUMADA DE ÁGUA - FORNECIMENTO E INSTALAÇÃO. AF_12/2014</v>
      </c>
      <c r="F429" s="115" t="str">
        <f>IFERROR(VLOOKUP($C429,'SINAPI ABRIL 2019'!$A:$D,3,0),IFERROR(VLOOKUP($C429,'COMP. PROPRIA'!$B$11:$I$1015,5,0),""))</f>
        <v>M</v>
      </c>
      <c r="G429" s="113">
        <v>6.86</v>
      </c>
      <c r="H429" s="114">
        <f>IFERROR(VLOOKUP($C429,'SINAPI ABRIL 2019'!$A:$D,4,0),IFERROR(VLOOKUP($C429,'COMP. PROPRIA'!$B$11:$I$1015,8,0),""))</f>
        <v>16.670000000000002</v>
      </c>
      <c r="I429" s="116">
        <f>TRUNC(H429*'4-BDI'!$E$29,2)</f>
        <v>21.37</v>
      </c>
      <c r="J429" s="57">
        <f t="shared" si="136"/>
        <v>114.35</v>
      </c>
      <c r="K429" s="144">
        <f t="shared" si="137"/>
        <v>146.59</v>
      </c>
    </row>
    <row r="430" spans="2:11" ht="30">
      <c r="B430" s="30" t="s">
        <v>12243</v>
      </c>
      <c r="C430" s="111">
        <v>89451</v>
      </c>
      <c r="D430" s="243" t="s">
        <v>9</v>
      </c>
      <c r="E430" s="112" t="str">
        <f>IFERROR(VLOOKUP($C430,'SINAPI ABRIL 2019'!$1:$1048576,2,0),IFERROR(VLOOKUP($C430,'COMP. PROPRIA'!$B$11:$I$1015,4,0),""))</f>
        <v>TUBO, PVC, SOLDÁVEL, DN 75MM, INSTALADO EM PRUMADA DE ÁGUA - FORNECIMENTO E INSTALAÇÃO. AF_12/2014</v>
      </c>
      <c r="F430" s="115" t="str">
        <f>IFERROR(VLOOKUP($C430,'SINAPI ABRIL 2019'!$A:$D,3,0),IFERROR(VLOOKUP($C430,'COMP. PROPRIA'!$B$11:$I$1015,5,0),""))</f>
        <v>M</v>
      </c>
      <c r="G430" s="113">
        <v>49.99</v>
      </c>
      <c r="H430" s="114">
        <f>IFERROR(VLOOKUP($C430,'SINAPI ABRIL 2019'!$A:$D,4,0),IFERROR(VLOOKUP($C430,'COMP. PROPRIA'!$B$11:$I$1015,8,0),""))</f>
        <v>27.44</v>
      </c>
      <c r="I430" s="116">
        <f>TRUNC(H430*'4-BDI'!$E$29,2)</f>
        <v>35.18</v>
      </c>
      <c r="J430" s="57">
        <f t="shared" si="136"/>
        <v>1371.72</v>
      </c>
      <c r="K430" s="144">
        <f t="shared" si="137"/>
        <v>1758.64</v>
      </c>
    </row>
    <row r="431" spans="2:11" ht="30">
      <c r="B431" s="30" t="s">
        <v>12244</v>
      </c>
      <c r="C431" s="111">
        <v>89452</v>
      </c>
      <c r="D431" s="243" t="s">
        <v>9</v>
      </c>
      <c r="E431" s="112" t="str">
        <f>IFERROR(VLOOKUP($C431,'SINAPI ABRIL 2019'!$1:$1048576,2,0),IFERROR(VLOOKUP($C431,'COMP. PROPRIA'!$B$11:$I$1015,4,0),""))</f>
        <v>TUBO, PVC, SOLDÁVEL, DN 85MM, INSTALADO EM PRUMADA DE ÁGUA - FORNECIMENTO E INSTALAÇÃO. AF_12/2014</v>
      </c>
      <c r="F431" s="115" t="str">
        <f>IFERROR(VLOOKUP($C431,'SINAPI ABRIL 2019'!$A:$D,3,0),IFERROR(VLOOKUP($C431,'COMP. PROPRIA'!$B$11:$I$1015,5,0),""))</f>
        <v>M</v>
      </c>
      <c r="G431" s="113">
        <v>29.45</v>
      </c>
      <c r="H431" s="114">
        <f>IFERROR(VLOOKUP($C431,'SINAPI ABRIL 2019'!$A:$D,4,0),IFERROR(VLOOKUP($C431,'COMP. PROPRIA'!$B$11:$I$1015,8,0),""))</f>
        <v>34.119999999999997</v>
      </c>
      <c r="I431" s="116">
        <f>TRUNC(H431*'4-BDI'!$E$29,2)</f>
        <v>43.75</v>
      </c>
      <c r="J431" s="57">
        <f t="shared" si="136"/>
        <v>1004.83</v>
      </c>
      <c r="K431" s="144">
        <f t="shared" si="137"/>
        <v>1288.43</v>
      </c>
    </row>
    <row r="432" spans="2:11" ht="30">
      <c r="B432" s="30" t="s">
        <v>12245</v>
      </c>
      <c r="C432" s="111">
        <v>89440</v>
      </c>
      <c r="D432" s="243" t="s">
        <v>9</v>
      </c>
      <c r="E432" s="112" t="str">
        <f>IFERROR(VLOOKUP($C432,'SINAPI ABRIL 2019'!$1:$1048576,2,0),IFERROR(VLOOKUP($C432,'COMP. PROPRIA'!$B$11:$I$1015,4,0),""))</f>
        <v>TE, PVC, SOLDÁVEL, DN 25MM, INSTALADO EM RAMAL DE DISTRIBUIÇÃO DE ÁGUA - FORNECIMENTO E INSTALAÇÃO. AF_12/2014</v>
      </c>
      <c r="F432" s="115" t="str">
        <f>IFERROR(VLOOKUP($C432,'SINAPI ABRIL 2019'!$A:$D,3,0),IFERROR(VLOOKUP($C432,'COMP. PROPRIA'!$B$11:$I$1015,5,0),""))</f>
        <v>UN</v>
      </c>
      <c r="G432" s="113">
        <v>47</v>
      </c>
      <c r="H432" s="114">
        <f>IFERROR(VLOOKUP($C432,'SINAPI ABRIL 2019'!$A:$D,4,0),IFERROR(VLOOKUP($C432,'COMP. PROPRIA'!$B$11:$I$1015,8,0),""))</f>
        <v>5.85</v>
      </c>
      <c r="I432" s="116">
        <f>TRUNC(H432*'4-BDI'!$E$29,2)</f>
        <v>7.5</v>
      </c>
      <c r="J432" s="57">
        <f t="shared" si="136"/>
        <v>274.95</v>
      </c>
      <c r="K432" s="144">
        <f t="shared" si="137"/>
        <v>352.5</v>
      </c>
    </row>
    <row r="433" spans="2:11" ht="30">
      <c r="B433" s="30" t="s">
        <v>12246</v>
      </c>
      <c r="C433" s="111">
        <v>89628</v>
      </c>
      <c r="D433" s="243" t="s">
        <v>9</v>
      </c>
      <c r="E433" s="112" t="str">
        <f>IFERROR(VLOOKUP($C433,'SINAPI ABRIL 2019'!$1:$1048576,2,0),IFERROR(VLOOKUP($C433,'COMP. PROPRIA'!$B$11:$I$1015,4,0),""))</f>
        <v>TE, PVC, SOLDÁVEL, DN 60MM, INSTALADO EM PRUMADA DE ÁGUA - FORNECIMENTO E INSTALAÇÃO. AF_12/2014</v>
      </c>
      <c r="F433" s="115" t="str">
        <f>IFERROR(VLOOKUP($C433,'SINAPI ABRIL 2019'!$A:$D,3,0),IFERROR(VLOOKUP($C433,'COMP. PROPRIA'!$B$11:$I$1015,5,0),""))</f>
        <v>UN</v>
      </c>
      <c r="G433" s="113">
        <v>27</v>
      </c>
      <c r="H433" s="114">
        <f>IFERROR(VLOOKUP($C433,'SINAPI ABRIL 2019'!$A:$D,4,0),IFERROR(VLOOKUP($C433,'COMP. PROPRIA'!$B$11:$I$1015,8,0),""))</f>
        <v>28.16</v>
      </c>
      <c r="I433" s="116">
        <f>TRUNC(H433*'4-BDI'!$E$29,2)</f>
        <v>36.11</v>
      </c>
      <c r="J433" s="57">
        <f t="shared" si="136"/>
        <v>760.32</v>
      </c>
      <c r="K433" s="144">
        <f t="shared" si="137"/>
        <v>974.97</v>
      </c>
    </row>
    <row r="434" spans="2:11" ht="30">
      <c r="B434" s="30" t="s">
        <v>12247</v>
      </c>
      <c r="C434" s="111">
        <v>89629</v>
      </c>
      <c r="D434" s="243" t="s">
        <v>9</v>
      </c>
      <c r="E434" s="112" t="str">
        <f>IFERROR(VLOOKUP($C434,'SINAPI ABRIL 2019'!$1:$1048576,2,0),IFERROR(VLOOKUP($C434,'COMP. PROPRIA'!$B$11:$I$1015,4,0),""))</f>
        <v>TE, PVC, SOLDÁVEL, DN 75MM, INSTALADO EM PRUMADA DE ÁGUA - FORNECIMENTO E INSTALAÇÃO. AF_12/2014</v>
      </c>
      <c r="F434" s="115" t="str">
        <f>IFERROR(VLOOKUP($C434,'SINAPI ABRIL 2019'!$A:$D,3,0),IFERROR(VLOOKUP($C434,'COMP. PROPRIA'!$B$11:$I$1015,5,0),""))</f>
        <v>UN</v>
      </c>
      <c r="G434" s="113">
        <v>5</v>
      </c>
      <c r="H434" s="114">
        <f>IFERROR(VLOOKUP($C434,'SINAPI ABRIL 2019'!$A:$D,4,0),IFERROR(VLOOKUP($C434,'COMP. PROPRIA'!$B$11:$I$1015,8,0),""))</f>
        <v>50.94</v>
      </c>
      <c r="I434" s="116">
        <f>TRUNC(H434*'4-BDI'!$E$29,2)</f>
        <v>65.319999999999993</v>
      </c>
      <c r="J434" s="57">
        <f t="shared" si="136"/>
        <v>254.7</v>
      </c>
      <c r="K434" s="144">
        <f t="shared" si="137"/>
        <v>326.60000000000002</v>
      </c>
    </row>
    <row r="435" spans="2:11" ht="45">
      <c r="B435" s="30" t="s">
        <v>12248</v>
      </c>
      <c r="C435" s="111">
        <v>94699</v>
      </c>
      <c r="D435" s="243" t="s">
        <v>9</v>
      </c>
      <c r="E435" s="112" t="str">
        <f>IFERROR(VLOOKUP($C435,'SINAPI ABRIL 2019'!$1:$1048576,2,0),IFERROR(VLOOKUP($C435,'COMP. PROPRIA'!$B$11:$I$1015,4,0),""))</f>
        <v>TÊ, PVC, SOLDÁVEL, DN 85 MM INSTALADO EM RESERVAÇÃO DE ÁGUA DE EDIFICAÇÃO QUE POSSUA RESERVATÓRIO DE FIBRA/FIBROCIMENTO   FORNECIMENTO E INSTALAÇÃO. AF_06/2016</v>
      </c>
      <c r="F435" s="115" t="str">
        <f>IFERROR(VLOOKUP($C435,'SINAPI ABRIL 2019'!$A:$D,3,0),IFERROR(VLOOKUP($C435,'COMP. PROPRIA'!$B$11:$I$1015,5,0),""))</f>
        <v>UN</v>
      </c>
      <c r="G435" s="113">
        <v>1</v>
      </c>
      <c r="H435" s="114">
        <f>IFERROR(VLOOKUP($C435,'SINAPI ABRIL 2019'!$A:$D,4,0),IFERROR(VLOOKUP($C435,'COMP. PROPRIA'!$B$11:$I$1015,8,0),""))</f>
        <v>94.93</v>
      </c>
      <c r="I435" s="116">
        <f>TRUNC(H435*'4-BDI'!$E$29,2)</f>
        <v>121.73</v>
      </c>
      <c r="J435" s="57">
        <f t="shared" si="136"/>
        <v>94.93</v>
      </c>
      <c r="K435" s="144">
        <f t="shared" si="137"/>
        <v>121.73</v>
      </c>
    </row>
    <row r="436" spans="2:11" ht="30">
      <c r="B436" s="30" t="s">
        <v>12249</v>
      </c>
      <c r="C436" s="111">
        <v>89627</v>
      </c>
      <c r="D436" s="243" t="s">
        <v>9</v>
      </c>
      <c r="E436" s="112" t="str">
        <f>IFERROR(VLOOKUP($C436,'SINAPI ABRIL 2019'!$1:$1048576,2,0),IFERROR(VLOOKUP($C436,'COMP. PROPRIA'!$B$11:$I$1015,4,0),""))</f>
        <v>TÊ DE REDUÇÃO, PVC, SOLDÁVEL, DN 50MM X 25MM, INSTALADO EM PRUMADA DE ÁGUA - FORNECIMENTO E INSTALAÇÃO. AF_12/2014</v>
      </c>
      <c r="F436" s="115" t="str">
        <f>IFERROR(VLOOKUP($C436,'SINAPI ABRIL 2019'!$A:$D,3,0),IFERROR(VLOOKUP($C436,'COMP. PROPRIA'!$B$11:$I$1015,5,0),""))</f>
        <v>UN</v>
      </c>
      <c r="G436" s="113">
        <v>1</v>
      </c>
      <c r="H436" s="114">
        <f>IFERROR(VLOOKUP($C436,'SINAPI ABRIL 2019'!$A:$D,4,0),IFERROR(VLOOKUP($C436,'COMP. PROPRIA'!$B$11:$I$1015,8,0),""))</f>
        <v>13.07</v>
      </c>
      <c r="I436" s="116">
        <f>TRUNC(H436*'4-BDI'!$E$29,2)</f>
        <v>16.760000000000002</v>
      </c>
      <c r="J436" s="57">
        <f t="shared" si="136"/>
        <v>13.07</v>
      </c>
      <c r="K436" s="144">
        <f t="shared" si="137"/>
        <v>16.760000000000002</v>
      </c>
    </row>
    <row r="437" spans="2:11" ht="30">
      <c r="B437" s="30" t="s">
        <v>12250</v>
      </c>
      <c r="C437" s="111">
        <v>89630</v>
      </c>
      <c r="D437" s="243" t="s">
        <v>9</v>
      </c>
      <c r="E437" s="112" t="str">
        <f>IFERROR(VLOOKUP($C437,'SINAPI ABRIL 2019'!$1:$1048576,2,0),IFERROR(VLOOKUP($C437,'COMP. PROPRIA'!$B$11:$I$1015,4,0),""))</f>
        <v>TE DE REDUÇÃO, PVC, SOLDÁVEL, DN 75MM X 50MM, INSTALADO EM PRUMADA DE ÁGUA - FORNECIMENTO E INSTALAÇÃO. AF_12/2014</v>
      </c>
      <c r="F437" s="115" t="str">
        <f>IFERROR(VLOOKUP($C437,'SINAPI ABRIL 2019'!$A:$D,3,0),IFERROR(VLOOKUP($C437,'COMP. PROPRIA'!$B$11:$I$1015,5,0),""))</f>
        <v>UN</v>
      </c>
      <c r="G437" s="113">
        <v>3</v>
      </c>
      <c r="H437" s="114">
        <f>IFERROR(VLOOKUP($C437,'SINAPI ABRIL 2019'!$A:$D,4,0),IFERROR(VLOOKUP($C437,'COMP. PROPRIA'!$B$11:$I$1015,8,0),""))</f>
        <v>44.32</v>
      </c>
      <c r="I437" s="116">
        <f>TRUNC(H437*'4-BDI'!$E$29,2)</f>
        <v>56.83</v>
      </c>
      <c r="J437" s="57">
        <f t="shared" si="136"/>
        <v>132.96</v>
      </c>
      <c r="K437" s="144">
        <f t="shared" si="137"/>
        <v>170.49</v>
      </c>
    </row>
    <row r="438" spans="2:11" ht="45">
      <c r="B438" s="30" t="s">
        <v>12251</v>
      </c>
      <c r="C438" s="111">
        <v>94698</v>
      </c>
      <c r="D438" s="243" t="s">
        <v>9</v>
      </c>
      <c r="E438" s="112" t="str">
        <f>IFERROR(VLOOKUP($C438,'SINAPI ABRIL 2019'!$1:$1048576,2,0),IFERROR(VLOOKUP($C438,'COMP. PROPRIA'!$B$11:$I$1015,4,0),""))</f>
        <v>TÊ DE REDUÇÃO, PVC, SOLDÁVEL, DN 75 MM X 50 MM, INSTALADO EM RESERVAÇÃO DE ÁGUA DE EDIFICAÇÃO QUE POSSUA RESERVATÓRIO DE FIBRA/FIBROCIMENTO   FORNECIMENTO E INSTALAÇÃO. AF_06/2016</v>
      </c>
      <c r="F438" s="115" t="str">
        <f>IFERROR(VLOOKUP($C438,'SINAPI ABRIL 2019'!$A:$D,3,0),IFERROR(VLOOKUP($C438,'COMP. PROPRIA'!$B$11:$I$1015,5,0),""))</f>
        <v>UN</v>
      </c>
      <c r="G438" s="113">
        <v>2</v>
      </c>
      <c r="H438" s="114">
        <f>IFERROR(VLOOKUP($C438,'SINAPI ABRIL 2019'!$A:$D,4,0),IFERROR(VLOOKUP($C438,'COMP. PROPRIA'!$B$11:$I$1015,8,0),""))</f>
        <v>49.54</v>
      </c>
      <c r="I438" s="116">
        <f>TRUNC(H438*'4-BDI'!$E$29,2)</f>
        <v>63.53</v>
      </c>
      <c r="J438" s="57">
        <f t="shared" si="136"/>
        <v>99.08</v>
      </c>
      <c r="K438" s="144">
        <f t="shared" si="137"/>
        <v>127.06</v>
      </c>
    </row>
    <row r="439" spans="2:11" ht="45">
      <c r="B439" s="30" t="s">
        <v>12252</v>
      </c>
      <c r="C439" s="111">
        <v>94700</v>
      </c>
      <c r="D439" s="243" t="s">
        <v>9</v>
      </c>
      <c r="E439" s="112" t="str">
        <f>IFERROR(VLOOKUP($C439,'SINAPI ABRIL 2019'!$1:$1048576,2,0),IFERROR(VLOOKUP($C439,'COMP. PROPRIA'!$B$11:$I$1015,4,0),""))</f>
        <v>TÊ DE REDUÇÃO, PVC, SOLDÁVEL, DN 85 MM X 60 MM, INSTALADO EM RESERVAÇÃO DE ÁGUA DE EDIFICAÇÃO QUE POSSUA RESERVATÓRIO DE FIBRA/FIBROCIMENTO   FORNECIMENTO E INSTALAÇÃO. AF_06/2016</v>
      </c>
      <c r="F439" s="115" t="str">
        <f>IFERROR(VLOOKUP($C439,'SINAPI ABRIL 2019'!$A:$D,3,0),IFERROR(VLOOKUP($C439,'COMP. PROPRIA'!$B$11:$I$1015,5,0),""))</f>
        <v>UN</v>
      </c>
      <c r="G439" s="113">
        <v>1</v>
      </c>
      <c r="H439" s="114">
        <f>IFERROR(VLOOKUP($C439,'SINAPI ABRIL 2019'!$A:$D,4,0),IFERROR(VLOOKUP($C439,'COMP. PROPRIA'!$B$11:$I$1015,8,0),""))</f>
        <v>81.39</v>
      </c>
      <c r="I439" s="116">
        <f>TRUNC(H439*'4-BDI'!$E$29,2)</f>
        <v>104.37</v>
      </c>
      <c r="J439" s="57">
        <f t="shared" si="136"/>
        <v>81.39</v>
      </c>
      <c r="K439" s="144">
        <f t="shared" si="137"/>
        <v>104.37</v>
      </c>
    </row>
    <row r="440" spans="2:11" ht="30">
      <c r="B440" s="30" t="s">
        <v>12253</v>
      </c>
      <c r="C440" s="111">
        <v>89594</v>
      </c>
      <c r="D440" s="243" t="s">
        <v>9</v>
      </c>
      <c r="E440" s="112" t="str">
        <f>IFERROR(VLOOKUP($C440,'SINAPI ABRIL 2019'!$1:$1048576,2,0),IFERROR(VLOOKUP($C440,'COMP. PROPRIA'!$B$11:$I$1015,4,0),""))</f>
        <v>UNIÃO, PVC, SOLDÁVEL, DN 50MM, INSTALADO EM PRUMADA DE ÁGUA - FORNECIMENTO E INSTALAÇÃO. AF_12/2014</v>
      </c>
      <c r="F440" s="115" t="str">
        <f>IFERROR(VLOOKUP($C440,'SINAPI ABRIL 2019'!$A:$D,3,0),IFERROR(VLOOKUP($C440,'COMP. PROPRIA'!$B$11:$I$1015,5,0),""))</f>
        <v>UN</v>
      </c>
      <c r="G440" s="113">
        <v>5</v>
      </c>
      <c r="H440" s="114">
        <f>IFERROR(VLOOKUP($C440,'SINAPI ABRIL 2019'!$A:$D,4,0),IFERROR(VLOOKUP($C440,'COMP. PROPRIA'!$B$11:$I$1015,8,0),""))</f>
        <v>23.48</v>
      </c>
      <c r="I440" s="116">
        <f>TRUNC(H440*'4-BDI'!$E$29,2)</f>
        <v>30.11</v>
      </c>
      <c r="J440" s="57">
        <f t="shared" si="136"/>
        <v>117.4</v>
      </c>
      <c r="K440" s="144">
        <f t="shared" si="137"/>
        <v>150.55000000000001</v>
      </c>
    </row>
    <row r="441" spans="2:11" ht="30">
      <c r="B441" s="30" t="s">
        <v>12254</v>
      </c>
      <c r="C441" s="111">
        <v>89536</v>
      </c>
      <c r="D441" s="243" t="s">
        <v>9</v>
      </c>
      <c r="E441" s="112" t="str">
        <f>IFERROR(VLOOKUP($C441,'SINAPI ABRIL 2019'!$1:$1048576,2,0),IFERROR(VLOOKUP($C441,'COMP. PROPRIA'!$B$11:$I$1015,4,0),""))</f>
        <v>UNIÃO, PVC, SOLDÁVEL, DN 25MM, INSTALADO EM PRUMADA DE ÁGUA - FORNECIMENTO E INSTALAÇÃO. AF_12/2014</v>
      </c>
      <c r="F441" s="115" t="str">
        <f>IFERROR(VLOOKUP($C441,'SINAPI ABRIL 2019'!$A:$D,3,0),IFERROR(VLOOKUP($C441,'COMP. PROPRIA'!$B$11:$I$1015,5,0),""))</f>
        <v>UN</v>
      </c>
      <c r="G441" s="113">
        <v>2</v>
      </c>
      <c r="H441" s="114">
        <f>IFERROR(VLOOKUP($C441,'SINAPI ABRIL 2019'!$A:$D,4,0),IFERROR(VLOOKUP($C441,'COMP. PROPRIA'!$B$11:$I$1015,8,0),""))</f>
        <v>7.58</v>
      </c>
      <c r="I441" s="116">
        <f>TRUNC(H441*'4-BDI'!$E$29,2)</f>
        <v>9.7200000000000006</v>
      </c>
      <c r="J441" s="57">
        <f t="shared" si="136"/>
        <v>15.16</v>
      </c>
      <c r="K441" s="144">
        <f t="shared" si="137"/>
        <v>19.440000000000001</v>
      </c>
    </row>
    <row r="442" spans="2:11" ht="15">
      <c r="B442" s="362" t="s">
        <v>11998</v>
      </c>
      <c r="C442" s="363"/>
      <c r="D442" s="363"/>
      <c r="E442" s="363"/>
      <c r="F442" s="363"/>
      <c r="G442" s="363"/>
      <c r="H442" s="364"/>
      <c r="I442" s="183"/>
      <c r="J442" s="58">
        <f>TRUNC(SUM(J408:J441),2)</f>
        <v>11997.83</v>
      </c>
      <c r="K442" s="145">
        <f>TRUNC(SUM(K408:K441),2)</f>
        <v>15382.49</v>
      </c>
    </row>
    <row r="443" spans="2:11" ht="15">
      <c r="B443" s="26" t="s">
        <v>12255</v>
      </c>
      <c r="C443" s="102"/>
      <c r="D443" s="102"/>
      <c r="E443" s="102" t="s">
        <v>12256</v>
      </c>
      <c r="F443" s="27"/>
      <c r="G443" s="28"/>
      <c r="H443" s="260"/>
      <c r="I443" s="29"/>
      <c r="J443" s="59"/>
      <c r="K443" s="146"/>
    </row>
    <row r="444" spans="2:11" ht="45">
      <c r="B444" s="30" t="s">
        <v>12257</v>
      </c>
      <c r="C444" s="111">
        <v>90373</v>
      </c>
      <c r="D444" s="243" t="s">
        <v>9</v>
      </c>
      <c r="E444" s="112" t="str">
        <f>IFERROR(VLOOKUP($C444,'SINAPI ABRIL 2019'!$1:$1048576,2,0),IFERROR(VLOOKUP($C444,'COMP. PROPRIA'!$B$11:$I$1015,4,0),""))</f>
        <v>JOELHO 90 GRAUS COM BUCHA DE LATÃO, PVC, SOLDÁVEL, DN 25MM, X 1/2 INSTALADO EM RAMAL OU SUB-RAMAL DE ÁGUA - FORNECIMENTO E INSTALAÇÃO. AF_12/2014</v>
      </c>
      <c r="F444" s="115" t="str">
        <f>IFERROR(VLOOKUP($C444,'SINAPI ABRIL 2019'!$A:$D,3,0),IFERROR(VLOOKUP($C444,'COMP. PROPRIA'!$B$11:$I$1015,5,0),""))</f>
        <v>UN</v>
      </c>
      <c r="G444" s="113">
        <v>61</v>
      </c>
      <c r="H444" s="114">
        <f>IFERROR(VLOOKUP($C444,'SINAPI ABRIL 2019'!$A:$D,4,0),IFERROR(VLOOKUP($C444,'COMP. PROPRIA'!$B$11:$I$1015,8,0),""))</f>
        <v>9.5299999999999994</v>
      </c>
      <c r="I444" s="116">
        <f>TRUNC(H444*'4-BDI'!$E$29,2)</f>
        <v>12.22</v>
      </c>
      <c r="J444" s="57">
        <f t="shared" ref="J444" si="138">TRUNC(G444*H444,2)</f>
        <v>581.33000000000004</v>
      </c>
      <c r="K444" s="144">
        <f t="shared" ref="K444" si="139">TRUNC(G444*I444,2)</f>
        <v>745.42</v>
      </c>
    </row>
    <row r="445" spans="2:11" ht="15">
      <c r="B445" s="362" t="s">
        <v>11998</v>
      </c>
      <c r="C445" s="363"/>
      <c r="D445" s="363"/>
      <c r="E445" s="363"/>
      <c r="F445" s="363"/>
      <c r="G445" s="363"/>
      <c r="H445" s="364"/>
      <c r="I445" s="183"/>
      <c r="J445" s="58">
        <f>TRUNC(SUM(J444),2)</f>
        <v>581.33000000000004</v>
      </c>
      <c r="K445" s="145">
        <f>TRUNC(SUM(K444),2)</f>
        <v>745.42</v>
      </c>
    </row>
    <row r="446" spans="2:11" ht="15">
      <c r="B446" s="26" t="s">
        <v>12258</v>
      </c>
      <c r="C446" s="102"/>
      <c r="D446" s="102"/>
      <c r="E446" s="102" t="s">
        <v>12262</v>
      </c>
      <c r="F446" s="27"/>
      <c r="G446" s="28"/>
      <c r="H446" s="260"/>
      <c r="I446" s="29"/>
      <c r="J446" s="59"/>
      <c r="K446" s="146"/>
    </row>
    <row r="447" spans="2:11" ht="30">
      <c r="B447" s="30" t="s">
        <v>12259</v>
      </c>
      <c r="C447" s="250" t="s">
        <v>12399</v>
      </c>
      <c r="D447" s="247" t="s">
        <v>1312</v>
      </c>
      <c r="E447" s="112" t="str">
        <f>IFERROR(VLOOKUP($C447,'SINAPI ABRIL 2019'!$1:$1048576,2,0),IFERROR(VLOOKUP($C447,'COMP. PROPRIA'!$B$11:$I$1015,4,0),""))</f>
        <v>FABRICAÇÃO, FORNECIMENTO E MONTAGEM DE CAIXA DÁGUA METÁLICA (DI=0,95 M DS=1,90 M, H= 10M)</v>
      </c>
      <c r="F447" s="115" t="str">
        <f>IFERROR(VLOOKUP($C447,'SINAPI ABRIL 2019'!$A:$D,3,0),IFERROR(VLOOKUP($C447,'COMP. PROPRIA'!$B$11:$I$1015,5,0),""))</f>
        <v>UNI</v>
      </c>
      <c r="G447" s="113">
        <v>1</v>
      </c>
      <c r="H447" s="114">
        <f>IFERROR(VLOOKUP($C447,'SINAPI ABRIL 2019'!$A:$D,4,0),IFERROR(VLOOKUP($C447,'COMP. PROPRIA'!$B$11:$I$1015,8,0),""))</f>
        <v>15204.82</v>
      </c>
      <c r="I447" s="116">
        <f>TRUNC(H447*'4-BDI'!$E$29,2)</f>
        <v>19498.66</v>
      </c>
      <c r="J447" s="57">
        <f t="shared" ref="J447" si="140">TRUNC(G447*H447,2)</f>
        <v>15204.82</v>
      </c>
      <c r="K447" s="144">
        <f t="shared" ref="K447" si="141">TRUNC(G447*I447,2)</f>
        <v>19498.66</v>
      </c>
    </row>
    <row r="448" spans="2:11" ht="30">
      <c r="B448" s="30" t="s">
        <v>12260</v>
      </c>
      <c r="C448" s="111">
        <v>94964</v>
      </c>
      <c r="D448" s="243" t="s">
        <v>9</v>
      </c>
      <c r="E448" s="112" t="str">
        <f>IFERROR(VLOOKUP($C448,'SINAPI ABRIL 2019'!$1:$1048576,2,0),IFERROR(VLOOKUP($C448,'COMP. PROPRIA'!$B$11:$I$1015,4,0),""))</f>
        <v>CONCRETO FCK = 20MPA, TRAÇO 1:2,7:3 (CIMENTO/ AREIA MÉDIA/ BRITA 1)  - PREPARO MECÂNICO COM BETONEIRA 400 L. AF_07/2016</v>
      </c>
      <c r="F448" s="115" t="str">
        <f>IFERROR(VLOOKUP($C448,'SINAPI ABRIL 2019'!$A:$D,3,0),IFERROR(VLOOKUP($C448,'COMP. PROPRIA'!$B$11:$I$1015,5,0),""))</f>
        <v>M3</v>
      </c>
      <c r="G448" s="113">
        <v>2</v>
      </c>
      <c r="H448" s="114">
        <f>IFERROR(VLOOKUP($C448,'SINAPI ABRIL 2019'!$A:$D,4,0),IFERROR(VLOOKUP($C448,'COMP. PROPRIA'!$B$11:$I$1015,8,0),""))</f>
        <v>306.44</v>
      </c>
      <c r="I448" s="116">
        <f>TRUNC(H448*'4-BDI'!$E$29,2)</f>
        <v>392.97</v>
      </c>
      <c r="J448" s="57">
        <f t="shared" ref="J448:J449" si="142">TRUNC(G448*H448,2)</f>
        <v>612.88</v>
      </c>
      <c r="K448" s="144">
        <f t="shared" ref="K448:K449" si="143">TRUNC(G448*I448,2)</f>
        <v>785.94</v>
      </c>
    </row>
    <row r="449" spans="2:11" ht="30">
      <c r="B449" s="30" t="s">
        <v>12263</v>
      </c>
      <c r="C449" s="111">
        <v>73548</v>
      </c>
      <c r="D449" s="243" t="s">
        <v>9</v>
      </c>
      <c r="E449" s="112" t="str">
        <f>IFERROR(VLOOKUP($C449,'SINAPI ABRIL 2019'!$1:$1048576,2,0),IFERROR(VLOOKUP($C449,'COMP. PROPRIA'!$B$11:$I$1015,4,0),""))</f>
        <v>ARGAMASSA TRACO 1:3 (CIMENTO E AREIA), PREPARO MANUAL, INCLUSO ADITIVO IMPERMEABILIZANTE</v>
      </c>
      <c r="F449" s="115" t="str">
        <f>IFERROR(VLOOKUP($C449,'SINAPI ABRIL 2019'!$A:$D,3,0),IFERROR(VLOOKUP($C449,'COMP. PROPRIA'!$B$11:$I$1015,5,0),""))</f>
        <v>M3</v>
      </c>
      <c r="G449" s="113">
        <v>1</v>
      </c>
      <c r="H449" s="114">
        <f>IFERROR(VLOOKUP($C449,'SINAPI ABRIL 2019'!$A:$D,4,0),IFERROR(VLOOKUP($C449,'COMP. PROPRIA'!$B$11:$I$1015,8,0),""))</f>
        <v>496.74</v>
      </c>
      <c r="I449" s="116">
        <f>TRUNC(H449*'4-BDI'!$E$29,2)</f>
        <v>637.01</v>
      </c>
      <c r="J449" s="57">
        <f t="shared" si="142"/>
        <v>496.74</v>
      </c>
      <c r="K449" s="144">
        <f t="shared" si="143"/>
        <v>637.01</v>
      </c>
    </row>
    <row r="450" spans="2:11" ht="15">
      <c r="B450" s="362" t="s">
        <v>11998</v>
      </c>
      <c r="C450" s="363"/>
      <c r="D450" s="363"/>
      <c r="E450" s="363"/>
      <c r="F450" s="363"/>
      <c r="G450" s="363"/>
      <c r="H450" s="364"/>
      <c r="I450" s="183"/>
      <c r="J450" s="58">
        <f>TRUNC(SUM(J447:J449),2)</f>
        <v>16314.44</v>
      </c>
      <c r="K450" s="145">
        <f>TRUNC(SUM(K447:K449),2)</f>
        <v>20921.61</v>
      </c>
    </row>
    <row r="451" spans="2:11" ht="15">
      <c r="B451" s="26" t="s">
        <v>12264</v>
      </c>
      <c r="C451" s="102"/>
      <c r="D451" s="102"/>
      <c r="E451" s="102" t="s">
        <v>12261</v>
      </c>
      <c r="F451" s="27"/>
      <c r="G451" s="28"/>
      <c r="H451" s="260"/>
      <c r="I451" s="29"/>
      <c r="J451" s="59"/>
      <c r="K451" s="146"/>
    </row>
    <row r="452" spans="2:11" ht="30">
      <c r="B452" s="30" t="s">
        <v>12265</v>
      </c>
      <c r="C452" s="250" t="s">
        <v>6120</v>
      </c>
      <c r="D452" s="247" t="s">
        <v>1312</v>
      </c>
      <c r="E452" s="112" t="str">
        <f>IFERROR(VLOOKUP($C452,'SINAPI ABRIL 2019'!$1:$1048576,2,0),IFERROR(VLOOKUP($C452,'COMP. PROPRIA'!$B$11:$I$1015,4,0),""))</f>
        <v>FORNECIMENTO E INSTALAÇÃO DE BANCADAS EM GRANITO CINZA POLIDO ESP =2,5CM, LARGURA 60 CM.</v>
      </c>
      <c r="F452" s="115" t="str">
        <f>IFERROR(VLOOKUP($C452,'SINAPI ABRIL 2019'!$A:$D,3,0),IFERROR(VLOOKUP($C452,'COMP. PROPRIA'!$B$11:$I$1015,5,0),""))</f>
        <v>M</v>
      </c>
      <c r="G452" s="113">
        <v>22.22</v>
      </c>
      <c r="H452" s="114">
        <f>IFERROR(VLOOKUP($C452,'SINAPI ABRIL 2019'!$A:$D,4,0),IFERROR(VLOOKUP($C452,'COMP. PROPRIA'!$B$11:$I$1015,8,0),""))</f>
        <v>503.2</v>
      </c>
      <c r="I452" s="116">
        <f>TRUNC(H452*'4-BDI'!$E$29,2)</f>
        <v>645.29999999999995</v>
      </c>
      <c r="J452" s="57">
        <f t="shared" ref="J452:J453" si="144">TRUNC(G452*H452,2)</f>
        <v>11181.1</v>
      </c>
      <c r="K452" s="144">
        <f t="shared" ref="K452:K453" si="145">TRUNC(G452*I452,2)</f>
        <v>14338.56</v>
      </c>
    </row>
    <row r="453" spans="2:11" ht="30">
      <c r="B453" s="30" t="s">
        <v>12266</v>
      </c>
      <c r="C453" s="250" t="s">
        <v>12403</v>
      </c>
      <c r="D453" s="247" t="s">
        <v>1312</v>
      </c>
      <c r="E453" s="112" t="str">
        <f>IFERROR(VLOOKUP($C453,'SINAPI ABRIL 2019'!$1:$1048576,2,0),IFERROR(VLOOKUP($C453,'COMP. PROPRIA'!$B$11:$I$1015,4,0),""))</f>
        <v>DIVISÓRIA EM GRANIT BRANCO POLIDO, ESP= 3 CM, ASSENTADO COM ARGAMASSA, INCLUSO ARREMATE EM CIMENTO BRANCO, EXCLUSIVE FERRAGENS</v>
      </c>
      <c r="F453" s="115" t="str">
        <f>IFERROR(VLOOKUP($C453,'SINAPI ABRIL 2019'!$A:$D,3,0),IFERROR(VLOOKUP($C453,'COMP. PROPRIA'!$B$11:$I$1015,5,0),""))</f>
        <v xml:space="preserve">M2    </v>
      </c>
      <c r="G453" s="113">
        <v>112.38</v>
      </c>
      <c r="H453" s="114">
        <f>IFERROR(VLOOKUP($C453,'SINAPI ABRIL 2019'!$A:$D,4,0),IFERROR(VLOOKUP($C453,'COMP. PROPRIA'!$B$11:$I$1015,8,0),""))</f>
        <v>600.11</v>
      </c>
      <c r="I453" s="116">
        <f>TRUNC(H453*'4-BDI'!$E$29,2)</f>
        <v>769.58</v>
      </c>
      <c r="J453" s="57">
        <f t="shared" si="144"/>
        <v>67440.36</v>
      </c>
      <c r="K453" s="144">
        <f t="shared" si="145"/>
        <v>86485.4</v>
      </c>
    </row>
    <row r="454" spans="2:11" ht="30">
      <c r="B454" s="30" t="s">
        <v>12267</v>
      </c>
      <c r="C454" s="250" t="s">
        <v>12405</v>
      </c>
      <c r="D454" s="247" t="s">
        <v>1312</v>
      </c>
      <c r="E454" s="112" t="str">
        <f>IFERROR(VLOOKUP($C454,'SINAPI ABRIL 2019'!$1:$1048576,2,0),IFERROR(VLOOKUP($C454,'COMP. PROPRIA'!$B$11:$I$1015,4,0),""))</f>
        <v>PEITORIL EM GRANILITE PREMOLDADO, COMPRIMENTO DE 13 A 20 CM ASSENTADO EM ARGAMASSA</v>
      </c>
      <c r="F454" s="115" t="str">
        <f>IFERROR(VLOOKUP($C454,'SINAPI ABRIL 2019'!$A:$D,3,0),IFERROR(VLOOKUP($C454,'COMP. PROPRIA'!$B$11:$I$1015,5,0),""))</f>
        <v>M</v>
      </c>
      <c r="G454" s="113">
        <v>25.01</v>
      </c>
      <c r="H454" s="114">
        <f>IFERROR(VLOOKUP($C454,'SINAPI ABRIL 2019'!$A:$D,4,0),IFERROR(VLOOKUP($C454,'COMP. PROPRIA'!$B$11:$I$1015,8,0),""))</f>
        <v>87.32</v>
      </c>
      <c r="I454" s="116">
        <f>TRUNC(H454*'4-BDI'!$E$29,2)</f>
        <v>111.97</v>
      </c>
      <c r="J454" s="57">
        <f t="shared" ref="J454" si="146">TRUNC(G454*H454,2)</f>
        <v>2183.87</v>
      </c>
      <c r="K454" s="144">
        <f t="shared" ref="K454" si="147">TRUNC(G454*I454,2)</f>
        <v>2800.36</v>
      </c>
    </row>
    <row r="455" spans="2:11" ht="15" customHeight="1">
      <c r="B455" s="362" t="s">
        <v>11998</v>
      </c>
      <c r="C455" s="363"/>
      <c r="D455" s="363"/>
      <c r="E455" s="363"/>
      <c r="F455" s="363"/>
      <c r="G455" s="363"/>
      <c r="H455" s="364"/>
      <c r="I455" s="183"/>
      <c r="J455" s="58">
        <f>TRUNC(SUM(J452:J454),2)</f>
        <v>80805.33</v>
      </c>
      <c r="K455" s="145">
        <f>TRUNC(SUM(K452:K454),2)</f>
        <v>103624.32000000001</v>
      </c>
    </row>
    <row r="456" spans="2:11" ht="15" customHeight="1">
      <c r="B456" s="365" t="s">
        <v>6150</v>
      </c>
      <c r="C456" s="366"/>
      <c r="D456" s="366"/>
      <c r="E456" s="366"/>
      <c r="F456" s="366"/>
      <c r="G456" s="366"/>
      <c r="H456" s="366"/>
      <c r="I456" s="183"/>
      <c r="J456" s="58">
        <f>TRUNC(SUM(J345,J350,J362,J372,J402,J406,J442,J445,J450,J455),2)</f>
        <v>165153.75</v>
      </c>
      <c r="K456" s="145">
        <f>SUM(K345,K350,K362,K372,K402,K406,K442,K445,K450,K455)</f>
        <v>211783.08000000002</v>
      </c>
    </row>
    <row r="457" spans="2:11" ht="15">
      <c r="B457" s="16" t="s">
        <v>1259</v>
      </c>
      <c r="C457" s="17"/>
      <c r="D457" s="18"/>
      <c r="E457" s="19" t="s">
        <v>12268</v>
      </c>
      <c r="F457" s="20"/>
      <c r="G457" s="21"/>
      <c r="H457" s="259"/>
      <c r="I457" s="22"/>
      <c r="J457" s="56"/>
      <c r="K457" s="118"/>
    </row>
    <row r="458" spans="2:11" ht="15">
      <c r="B458" s="26" t="s">
        <v>5677</v>
      </c>
      <c r="C458" s="102"/>
      <c r="D458" s="102"/>
      <c r="E458" s="102" t="s">
        <v>12269</v>
      </c>
      <c r="F458" s="27"/>
      <c r="G458" s="28"/>
      <c r="H458" s="260"/>
      <c r="I458" s="29"/>
      <c r="J458" s="59"/>
      <c r="K458" s="146"/>
    </row>
    <row r="459" spans="2:11" ht="15">
      <c r="B459" s="30" t="s">
        <v>12270</v>
      </c>
      <c r="C459" s="111">
        <v>83645</v>
      </c>
      <c r="D459" s="243" t="s">
        <v>9</v>
      </c>
      <c r="E459" s="112" t="str">
        <f>IFERROR(VLOOKUP($C459,'SINAPI ABRIL 2019'!$1:$1048576,2,0),IFERROR(VLOOKUP($C459,'COMP. PROPRIA'!$B$11:$I$1015,4,0),""))</f>
        <v>BOMBA RECALQUE D'AGUA TRIFASICA 3,0 HP</v>
      </c>
      <c r="F459" s="115" t="str">
        <f>IFERROR(VLOOKUP($C459,'SINAPI ABRIL 2019'!$A:$D,3,0),IFERROR(VLOOKUP($C459,'COMP. PROPRIA'!$B$11:$I$1015,5,0),""))</f>
        <v>UN</v>
      </c>
      <c r="G459" s="113">
        <v>1</v>
      </c>
      <c r="H459" s="114">
        <f>IFERROR(VLOOKUP($C459,'SINAPI ABRIL 2019'!$A:$D,4,0),IFERROR(VLOOKUP($C459,'COMP. PROPRIA'!$B$11:$I$1015,8,0),""))</f>
        <v>1775.74</v>
      </c>
      <c r="I459" s="116">
        <f>TRUNC(H459*'4-BDI'!$E$29,2)</f>
        <v>2277.1999999999998</v>
      </c>
      <c r="J459" s="57">
        <f t="shared" ref="J459" si="148">TRUNC(G459*H459,2)</f>
        <v>1775.74</v>
      </c>
      <c r="K459" s="144">
        <f t="shared" ref="K459" si="149">TRUNC(G459*I459,2)</f>
        <v>2277.1999999999998</v>
      </c>
    </row>
    <row r="460" spans="2:11" ht="60">
      <c r="B460" s="30" t="s">
        <v>12271</v>
      </c>
      <c r="C460" s="111">
        <v>94670</v>
      </c>
      <c r="D460" s="243" t="s">
        <v>9</v>
      </c>
      <c r="E460" s="112" t="str">
        <f>IFERROR(VLOOKUP($C460,'SINAPI ABRIL 2019'!$1:$1048576,2,0),IFERROR(VLOOKUP($C460,'COMP. PROPRIA'!$B$11:$I$1015,4,0),""))</f>
        <v>ADAPTADOR CURTO COM BOLSA E ROSCA PARA REGISTRO, PVC, SOLDÁVEL, DN 110 MM X 4 , INSTALADO EM RESERVAÇÃO DE ÁGUA DE EDIFICAÇÃO QUE POSSUA RESERVATÓRIO DE FIBRA/FIBROCIMENTO   FORNECIMENTO E INSTALAÇÃO. AF_06/2016</v>
      </c>
      <c r="F460" s="115" t="str">
        <f>IFERROR(VLOOKUP($C460,'SINAPI ABRIL 2019'!$A:$D,3,0),IFERROR(VLOOKUP($C460,'COMP. PROPRIA'!$B$11:$I$1015,5,0),""))</f>
        <v>UN</v>
      </c>
      <c r="G460" s="113">
        <v>1</v>
      </c>
      <c r="H460" s="114">
        <f>IFERROR(VLOOKUP($C460,'SINAPI ABRIL 2019'!$A:$D,4,0),IFERROR(VLOOKUP($C460,'COMP. PROPRIA'!$B$11:$I$1015,8,0),""))</f>
        <v>47</v>
      </c>
      <c r="I460" s="116">
        <f>TRUNC(H460*'4-BDI'!$E$29,2)</f>
        <v>60.27</v>
      </c>
      <c r="J460" s="57">
        <f t="shared" ref="J460:J474" si="150">TRUNC(G460*H460,2)</f>
        <v>47</v>
      </c>
      <c r="K460" s="144">
        <f t="shared" ref="K460:K474" si="151">TRUNC(G460*I460,2)</f>
        <v>60.27</v>
      </c>
    </row>
    <row r="461" spans="2:11" ht="60">
      <c r="B461" s="30" t="s">
        <v>12272</v>
      </c>
      <c r="C461" s="111">
        <v>94473</v>
      </c>
      <c r="D461" s="243" t="s">
        <v>9</v>
      </c>
      <c r="E461" s="112" t="str">
        <f>IFERROR(VLOOKUP($C461,'SINAPI ABRIL 2019'!$1:$1048576,2,0),IFERROR(VLOOKUP($C461,'COMP. PROPRIA'!$B$11:$I$1015,4,0),""))</f>
        <v>COTOVELO 90 GRAUS, EM FERRO GALVANIZADO, CONEXÃO ROSQUEADA, DN 65 (2 1/2), INSTALADO EM RESERVAÇÃO DE ÁGUA DE EDIFICAÇÃO QUE POSSUA RESERVATÓRIO DE FIBRA/FIBROCIMENTO  FORNECIMENTO E INSTALAÇÃO. AF_06/2016</v>
      </c>
      <c r="F461" s="115" t="str">
        <f>IFERROR(VLOOKUP($C461,'SINAPI ABRIL 2019'!$A:$D,3,0),IFERROR(VLOOKUP($C461,'COMP. PROPRIA'!$B$11:$I$1015,5,0),""))</f>
        <v>UN</v>
      </c>
      <c r="G461" s="113">
        <v>19</v>
      </c>
      <c r="H461" s="114">
        <f>IFERROR(VLOOKUP($C461,'SINAPI ABRIL 2019'!$A:$D,4,0),IFERROR(VLOOKUP($C461,'COMP. PROPRIA'!$B$11:$I$1015,8,0),""))</f>
        <v>59.45</v>
      </c>
      <c r="I461" s="116">
        <f>TRUNC(H461*'4-BDI'!$E$29,2)</f>
        <v>76.23</v>
      </c>
      <c r="J461" s="57">
        <f t="shared" si="150"/>
        <v>1129.55</v>
      </c>
      <c r="K461" s="144">
        <f t="shared" si="151"/>
        <v>1448.37</v>
      </c>
    </row>
    <row r="462" spans="2:11" ht="15">
      <c r="B462" s="30" t="s">
        <v>12273</v>
      </c>
      <c r="C462" s="250" t="s">
        <v>12408</v>
      </c>
      <c r="D462" s="247" t="s">
        <v>1312</v>
      </c>
      <c r="E462" s="112" t="str">
        <f>IFERROR(VLOOKUP($C462,'SINAPI ABRIL 2019'!$1:$1048576,2,0),IFERROR(VLOOKUP($C462,'COMP. PROPRIA'!$B$11:$I$1015,4,0),""))</f>
        <v>CURVA 90º  DE FERRO GALV. COM ROSCA DST DE MACHO/ FEMEA DE 2.1/2"</v>
      </c>
      <c r="F462" s="115" t="str">
        <f>IFERROR(VLOOKUP($C462,'SINAPI ABRIL 2019'!$A:$D,3,0),IFERROR(VLOOKUP($C462,'COMP. PROPRIA'!$B$11:$I$1015,5,0),""))</f>
        <v>UNI</v>
      </c>
      <c r="G462" s="113">
        <v>1</v>
      </c>
      <c r="H462" s="114">
        <f>IFERROR(VLOOKUP($C462,'SINAPI ABRIL 2019'!$A:$D,4,0),IFERROR(VLOOKUP($C462,'COMP. PROPRIA'!$B$11:$I$1015,8,0),""))</f>
        <v>119.64</v>
      </c>
      <c r="I462" s="116">
        <f>TRUNC(H462*'4-BDI'!$E$29,2)</f>
        <v>153.41999999999999</v>
      </c>
      <c r="J462" s="57">
        <f t="shared" si="150"/>
        <v>119.64</v>
      </c>
      <c r="K462" s="144">
        <f t="shared" si="151"/>
        <v>153.41999999999999</v>
      </c>
    </row>
    <row r="463" spans="2:11" ht="30">
      <c r="B463" s="30" t="s">
        <v>12274</v>
      </c>
      <c r="C463" s="111">
        <v>92347</v>
      </c>
      <c r="D463" s="243" t="s">
        <v>9</v>
      </c>
      <c r="E463" s="112" t="str">
        <f>IFERROR(VLOOKUP($C463,'SINAPI ABRIL 2019'!$1:$1048576,2,0),IFERROR(VLOOKUP($C463,'COMP. PROPRIA'!$B$11:$I$1015,4,0),""))</f>
        <v>LUVA, EM FERRO GALVANIZADO, DN 65 (2 1/2"), CONEXÃO ROSQUEADA, INSTALADO EM PRUMADAS - FORNECIMENTO E INSTALAÇÃO. AF_12/2015</v>
      </c>
      <c r="F463" s="115" t="str">
        <f>IFERROR(VLOOKUP($C463,'SINAPI ABRIL 2019'!$A:$D,3,0),IFERROR(VLOOKUP($C463,'COMP. PROPRIA'!$B$11:$I$1015,5,0),""))</f>
        <v>UN</v>
      </c>
      <c r="G463" s="113">
        <v>1</v>
      </c>
      <c r="H463" s="114">
        <f>IFERROR(VLOOKUP($C463,'SINAPI ABRIL 2019'!$A:$D,4,0),IFERROR(VLOOKUP($C463,'COMP. PROPRIA'!$B$11:$I$1015,8,0),""))</f>
        <v>53.25</v>
      </c>
      <c r="I463" s="116">
        <f>TRUNC(H463*'4-BDI'!$E$29,2)</f>
        <v>68.28</v>
      </c>
      <c r="J463" s="57">
        <f t="shared" si="150"/>
        <v>53.25</v>
      </c>
      <c r="K463" s="144">
        <f t="shared" si="151"/>
        <v>68.28</v>
      </c>
    </row>
    <row r="464" spans="2:11" ht="45">
      <c r="B464" s="30" t="s">
        <v>12275</v>
      </c>
      <c r="C464" s="111">
        <v>92377</v>
      </c>
      <c r="D464" s="243" t="s">
        <v>9</v>
      </c>
      <c r="E464" s="112" t="str">
        <f>IFERROR(VLOOKUP($C464,'SINAPI ABRIL 2019'!$1:$1048576,2,0),IFERROR(VLOOKUP($C464,'COMP. PROPRIA'!$B$11:$I$1015,4,0),""))</f>
        <v>NIPLE, EM FERRO GALVANIZADO, DN 65 (2 1/2"), CONEXÃO ROSQUEADA, INSTALADO EM REDE DE ALIMENTAÇÃO PARA HIDRANTE - FORNECIMENTO E INSTALAÇÃO. AF_12/2015</v>
      </c>
      <c r="F464" s="115" t="str">
        <f>IFERROR(VLOOKUP($C464,'SINAPI ABRIL 2019'!$A:$D,3,0),IFERROR(VLOOKUP($C464,'COMP. PROPRIA'!$B$11:$I$1015,5,0),""))</f>
        <v>UN</v>
      </c>
      <c r="G464" s="113">
        <v>9</v>
      </c>
      <c r="H464" s="114">
        <f>IFERROR(VLOOKUP($C464,'SINAPI ABRIL 2019'!$A:$D,4,0),IFERROR(VLOOKUP($C464,'COMP. PROPRIA'!$B$11:$I$1015,8,0),""))</f>
        <v>49.64</v>
      </c>
      <c r="I464" s="116">
        <f>TRUNC(H464*'4-BDI'!$E$29,2)</f>
        <v>63.65</v>
      </c>
      <c r="J464" s="57">
        <f t="shared" si="150"/>
        <v>446.76</v>
      </c>
      <c r="K464" s="144">
        <f t="shared" si="151"/>
        <v>572.85</v>
      </c>
    </row>
    <row r="465" spans="2:11" ht="45">
      <c r="B465" s="30" t="s">
        <v>12276</v>
      </c>
      <c r="C465" s="111">
        <v>92336</v>
      </c>
      <c r="D465" s="243" t="s">
        <v>9</v>
      </c>
      <c r="E465" s="112" t="str">
        <f>IFERROR(VLOOKUP($C465,'SINAPI ABRIL 2019'!$1:$1048576,2,0),IFERROR(VLOOKUP($C465,'COMP. PROPRIA'!$B$11:$I$1015,4,0),""))</f>
        <v>TUBO DE AÇO GALVANIZADO COM COSTURA, CLASSE MÉDIA, CONEXÃO RANHURADA, DN 65 (2 1/2"), INSTALADO EM PRUMADAS - FORNECIMENTO E INSTALAÇÃO. AF_12/2015</v>
      </c>
      <c r="F465" s="115" t="str">
        <f>IFERROR(VLOOKUP($C465,'SINAPI ABRIL 2019'!$A:$D,3,0),IFERROR(VLOOKUP($C465,'COMP. PROPRIA'!$B$11:$I$1015,5,0),""))</f>
        <v>M</v>
      </c>
      <c r="G465" s="113">
        <v>109.37</v>
      </c>
      <c r="H465" s="114">
        <f>IFERROR(VLOOKUP($C465,'SINAPI ABRIL 2019'!$A:$D,4,0),IFERROR(VLOOKUP($C465,'COMP. PROPRIA'!$B$11:$I$1015,8,0),""))</f>
        <v>65.42</v>
      </c>
      <c r="I465" s="116">
        <f>TRUNC(H465*'4-BDI'!$E$29,2)</f>
        <v>83.89</v>
      </c>
      <c r="J465" s="57">
        <f t="shared" si="150"/>
        <v>7154.98</v>
      </c>
      <c r="K465" s="144">
        <f t="shared" si="151"/>
        <v>9175.0400000000009</v>
      </c>
    </row>
    <row r="466" spans="2:11" ht="45">
      <c r="B466" s="30" t="s">
        <v>12277</v>
      </c>
      <c r="C466" s="111">
        <v>92642</v>
      </c>
      <c r="D466" s="243" t="s">
        <v>9</v>
      </c>
      <c r="E466" s="112" t="str">
        <f>IFERROR(VLOOKUP($C466,'SINAPI ABRIL 2019'!$1:$1048576,2,0),IFERROR(VLOOKUP($C466,'COMP. PROPRIA'!$B$11:$I$1015,4,0),""))</f>
        <v>TÊ, EM FERRO GALVANIZADO, CONEXÃO ROSQUEADA, DN 65 (2 1/2"), INSTALADO EM REDE DE ALIMENTAÇÃO PARA HIDRANTE - FORNECIMENTO E INSTALAÇÃO. AF_12/2015</v>
      </c>
      <c r="F466" s="115" t="str">
        <f>IFERROR(VLOOKUP($C466,'SINAPI ABRIL 2019'!$A:$D,3,0),IFERROR(VLOOKUP($C466,'COMP. PROPRIA'!$B$11:$I$1015,5,0),""))</f>
        <v>UN</v>
      </c>
      <c r="G466" s="113">
        <v>4</v>
      </c>
      <c r="H466" s="114">
        <f>IFERROR(VLOOKUP($C466,'SINAPI ABRIL 2019'!$A:$D,4,0),IFERROR(VLOOKUP($C466,'COMP. PROPRIA'!$B$11:$I$1015,8,0),""))</f>
        <v>107.44</v>
      </c>
      <c r="I466" s="116">
        <f>TRUNC(H466*'4-BDI'!$E$29,2)</f>
        <v>137.78</v>
      </c>
      <c r="J466" s="57">
        <f t="shared" si="150"/>
        <v>429.76</v>
      </c>
      <c r="K466" s="144">
        <f t="shared" si="151"/>
        <v>551.12</v>
      </c>
    </row>
    <row r="467" spans="2:11" ht="30">
      <c r="B467" s="30" t="s">
        <v>12278</v>
      </c>
      <c r="C467" s="111">
        <v>92890</v>
      </c>
      <c r="D467" s="243" t="s">
        <v>9</v>
      </c>
      <c r="E467" s="112" t="str">
        <f>IFERROR(VLOOKUP($C467,'SINAPI ABRIL 2019'!$1:$1048576,2,0),IFERROR(VLOOKUP($C467,'COMP. PROPRIA'!$B$11:$I$1015,4,0),""))</f>
        <v>UNIÃO, EM FERRO GALVANIZADO, DN 65 (2 1/2"), CONEXÃO ROSQUEADA, INSTALADO EM PRUMADAS - FORNECIMENTO E INSTALAÇÃO. AF_12/2015</v>
      </c>
      <c r="F467" s="115" t="str">
        <f>IFERROR(VLOOKUP($C467,'SINAPI ABRIL 2019'!$A:$D,3,0),IFERROR(VLOOKUP($C467,'COMP. PROPRIA'!$B$11:$I$1015,5,0),""))</f>
        <v>UN</v>
      </c>
      <c r="G467" s="113">
        <v>2</v>
      </c>
      <c r="H467" s="114">
        <f>IFERROR(VLOOKUP($C467,'SINAPI ABRIL 2019'!$A:$D,4,0),IFERROR(VLOOKUP($C467,'COMP. PROPRIA'!$B$11:$I$1015,8,0),""))</f>
        <v>101.26</v>
      </c>
      <c r="I467" s="116">
        <f>TRUNC(H467*'4-BDI'!$E$29,2)</f>
        <v>129.85</v>
      </c>
      <c r="J467" s="57">
        <f t="shared" si="150"/>
        <v>202.52</v>
      </c>
      <c r="K467" s="144">
        <f t="shared" si="151"/>
        <v>259.7</v>
      </c>
    </row>
    <row r="468" spans="2:11" ht="60">
      <c r="B468" s="30" t="s">
        <v>12279</v>
      </c>
      <c r="C468" s="111">
        <v>96765</v>
      </c>
      <c r="D468" s="243" t="s">
        <v>9</v>
      </c>
      <c r="E468" s="112" t="str">
        <f>IFERROR(VLOOKUP($C468,'SINAPI ABRIL 2019'!$1:$1048576,2,0),IFERROR(VLOOKUP($C468,'COMP. PROPRIA'!$B$11:$I$1015,4,0),""))</f>
        <v>ABRIGO PARA HIDRANTE, 90X60X17CM, COM REGISTRO GLOBO ANGULAR 45 GRAUS 2 1/2", ADAPTADOR STORZ 2 1/2", MANGUEIRA DE INCÊNDIO 20M, REDUÇÃO 2 1/2 X 1 1/2" E ESGUICHO EM LATÃO 1 1/2" - FORNECIMENTO E INSTALAÇÃO. AF_08/2017</v>
      </c>
      <c r="F468" s="115" t="str">
        <f>IFERROR(VLOOKUP($C468,'SINAPI ABRIL 2019'!$A:$D,3,0),IFERROR(VLOOKUP($C468,'COMP. PROPRIA'!$B$11:$I$1015,5,0),""))</f>
        <v>UN</v>
      </c>
      <c r="G468" s="113">
        <v>5</v>
      </c>
      <c r="H468" s="114">
        <f>IFERROR(VLOOKUP($C468,'SINAPI ABRIL 2019'!$A:$D,4,0),IFERROR(VLOOKUP($C468,'COMP. PROPRIA'!$B$11:$I$1015,8,0),""))</f>
        <v>1072.01</v>
      </c>
      <c r="I468" s="116">
        <f>TRUNC(H468*'4-BDI'!$E$29,2)</f>
        <v>1374.74</v>
      </c>
      <c r="J468" s="57">
        <f t="shared" si="150"/>
        <v>5360.05</v>
      </c>
      <c r="K468" s="144">
        <f t="shared" si="151"/>
        <v>6873.7</v>
      </c>
    </row>
    <row r="469" spans="2:11" ht="45">
      <c r="B469" s="30" t="s">
        <v>12280</v>
      </c>
      <c r="C469" s="111">
        <v>94499</v>
      </c>
      <c r="D469" s="243" t="s">
        <v>9</v>
      </c>
      <c r="E469" s="112" t="str">
        <f>IFERROR(VLOOKUP($C469,'SINAPI ABRIL 2019'!$1:$1048576,2,0),IFERROR(VLOOKUP($C469,'COMP. PROPRIA'!$B$11:$I$1015,4,0),""))</f>
        <v>REGISTRO DE GAVETA BRUTO, LATÃO, ROSCÁVEL, 2 1/2, INSTALADO EM RESERVAÇÃO DE ÁGUA DE EDIFICAÇÃO QUE POSSUA RESERVATÓRIO DE FIBRA/FIBROCIMENTO  FORNECIMENTO E INSTALAÇÃO. AF_06/2016</v>
      </c>
      <c r="F469" s="115" t="str">
        <f>IFERROR(VLOOKUP($C469,'SINAPI ABRIL 2019'!$A:$D,3,0),IFERROR(VLOOKUP($C469,'COMP. PROPRIA'!$B$11:$I$1015,5,0),""))</f>
        <v>UN</v>
      </c>
      <c r="G469" s="113">
        <v>4</v>
      </c>
      <c r="H469" s="114">
        <f>IFERROR(VLOOKUP($C469,'SINAPI ABRIL 2019'!$A:$D,4,0),IFERROR(VLOOKUP($C469,'COMP. PROPRIA'!$B$11:$I$1015,8,0),""))</f>
        <v>151.36000000000001</v>
      </c>
      <c r="I469" s="116">
        <f>TRUNC(H469*'4-BDI'!$E$29,2)</f>
        <v>194.1</v>
      </c>
      <c r="J469" s="57">
        <f t="shared" si="150"/>
        <v>605.44000000000005</v>
      </c>
      <c r="K469" s="144">
        <f t="shared" si="151"/>
        <v>776.4</v>
      </c>
    </row>
    <row r="470" spans="2:11" ht="45">
      <c r="B470" s="30" t="s">
        <v>12281</v>
      </c>
      <c r="C470" s="111">
        <v>83627</v>
      </c>
      <c r="D470" s="243" t="s">
        <v>9</v>
      </c>
      <c r="E470" s="112" t="str">
        <f>IFERROR(VLOOKUP($C470,'SINAPI ABRIL 2019'!$1:$1048576,2,0),IFERROR(VLOOKUP($C470,'COMP. PROPRIA'!$B$11:$I$1015,4,0),""))</f>
        <v>TAMPAO FOFO ARTICULADO, CLASSE B125 CARGA MAX 12,5 T, REDONDO TAMPA 600 MM, REDE PLUVIAL/ESGOTO, P = CHAMINE CX AREIA / POCO VISITA ASSENTADO COM ARG CIM/AREIA 1:4, FORNECIMENTO E ASSENTAMENTO</v>
      </c>
      <c r="F470" s="115" t="str">
        <f>IFERROR(VLOOKUP($C470,'SINAPI ABRIL 2019'!$A:$D,3,0),IFERROR(VLOOKUP($C470,'COMP. PROPRIA'!$B$11:$I$1015,5,0),""))</f>
        <v>UN</v>
      </c>
      <c r="G470" s="113">
        <v>1</v>
      </c>
      <c r="H470" s="114">
        <f>IFERROR(VLOOKUP($C470,'SINAPI ABRIL 2019'!$A:$D,4,0),IFERROR(VLOOKUP($C470,'COMP. PROPRIA'!$B$11:$I$1015,8,0),""))</f>
        <v>386.39</v>
      </c>
      <c r="I470" s="116">
        <f>TRUNC(H470*'4-BDI'!$E$29,2)</f>
        <v>495.5</v>
      </c>
      <c r="J470" s="57">
        <f t="shared" si="150"/>
        <v>386.39</v>
      </c>
      <c r="K470" s="144">
        <f t="shared" si="151"/>
        <v>495.5</v>
      </c>
    </row>
    <row r="471" spans="2:11" ht="30">
      <c r="B471" s="30" t="s">
        <v>12282</v>
      </c>
      <c r="C471" s="247">
        <v>99624</v>
      </c>
      <c r="D471" s="243" t="s">
        <v>9</v>
      </c>
      <c r="E471" s="112" t="str">
        <f>IFERROR(VLOOKUP($C471,'SINAPI ABRIL 2019'!$1:$1048576,2,0),IFERROR(VLOOKUP($C471,'COMP. PROPRIA'!$B$11:$I$1015,4,0),""))</f>
        <v>VÁLVULA DE RETENÇÃO HORIZONTAL, DE BRONZE, ROSCÁVEL, 2 1/2" - FORNECIMENTO E INSTALAÇÃO. AF_01/2019</v>
      </c>
      <c r="F471" s="115" t="str">
        <f>IFERROR(VLOOKUP($C471,'SINAPI ABRIL 2019'!$A:$D,3,0),IFERROR(VLOOKUP($C471,'COMP. PROPRIA'!$B$11:$I$1015,5,0),""))</f>
        <v>UN</v>
      </c>
      <c r="G471" s="113">
        <v>1</v>
      </c>
      <c r="H471" s="114">
        <f>IFERROR(VLOOKUP($C471,'SINAPI ABRIL 2019'!$A:$D,4,0),IFERROR(VLOOKUP($C471,'COMP. PROPRIA'!$B$11:$I$1015,8,0),""))</f>
        <v>244.86</v>
      </c>
      <c r="I471" s="116">
        <f>TRUNC(H471*'4-BDI'!$E$29,2)</f>
        <v>314</v>
      </c>
      <c r="J471" s="57">
        <f t="shared" si="150"/>
        <v>244.86</v>
      </c>
      <c r="K471" s="144">
        <f t="shared" si="151"/>
        <v>314</v>
      </c>
    </row>
    <row r="472" spans="2:11" ht="30">
      <c r="B472" s="30" t="s">
        <v>12283</v>
      </c>
      <c r="C472" s="111">
        <v>71516</v>
      </c>
      <c r="D472" s="243" t="s">
        <v>9</v>
      </c>
      <c r="E472" s="112" t="str">
        <f>IFERROR(VLOOKUP($C472,'SINAPI ABRIL 2019'!$1:$1048576,2,0),IFERROR(VLOOKUP($C472,'COMP. PROPRIA'!$B$11:$I$1015,4,0),""))</f>
        <v>CONJUNTO DE MANGUEIRA PARA COMBATE A INCENDIO EM FIBRA DE POLIESTER PURA, COM 1.1/2", REVESTIDA INTERNAMENTE, COM 2 LANCES DE 15M CADA</v>
      </c>
      <c r="F472" s="115" t="str">
        <f>IFERROR(VLOOKUP($C472,'SINAPI ABRIL 2019'!$A:$D,3,0),IFERROR(VLOOKUP($C472,'COMP. PROPRIA'!$B$11:$I$1015,5,0),""))</f>
        <v>UN</v>
      </c>
      <c r="G472" s="113">
        <v>4</v>
      </c>
      <c r="H472" s="114">
        <f>IFERROR(VLOOKUP($C472,'SINAPI ABRIL 2019'!$A:$D,4,0),IFERROR(VLOOKUP($C472,'COMP. PROPRIA'!$B$11:$I$1015,8,0),""))</f>
        <v>560</v>
      </c>
      <c r="I472" s="116">
        <f>TRUNC(H472*'4-BDI'!$E$29,2)</f>
        <v>718.14</v>
      </c>
      <c r="J472" s="57">
        <f t="shared" si="150"/>
        <v>2240</v>
      </c>
      <c r="K472" s="144">
        <f t="shared" si="151"/>
        <v>2872.56</v>
      </c>
    </row>
    <row r="473" spans="2:11" ht="15">
      <c r="B473" s="30" t="s">
        <v>12284</v>
      </c>
      <c r="C473" s="247" t="s">
        <v>5617</v>
      </c>
      <c r="D473" s="243" t="s">
        <v>9</v>
      </c>
      <c r="E473" s="112" t="str">
        <f>IFERROR(VLOOKUP($C473,'SINAPI ABRIL 2019'!$1:$1048576,2,0),IFERROR(VLOOKUP($C473,'COMP. PROPRIA'!$B$11:$I$1015,4,0),""))</f>
        <v>PINTURA ACRILICA EM PISO CIMENTADO, TRES DEMAOS</v>
      </c>
      <c r="F473" s="115" t="str">
        <f>IFERROR(VLOOKUP($C473,'SINAPI ABRIL 2019'!$A:$D,3,0),IFERROR(VLOOKUP($C473,'COMP. PROPRIA'!$B$11:$I$1015,5,0),""))</f>
        <v>M2</v>
      </c>
      <c r="G473" s="113">
        <v>26</v>
      </c>
      <c r="H473" s="114">
        <f>IFERROR(VLOOKUP($C473,'SINAPI ABRIL 2019'!$A:$D,4,0),IFERROR(VLOOKUP($C473,'COMP. PROPRIA'!$B$11:$I$1015,8,0),""))</f>
        <v>16.809999999999999</v>
      </c>
      <c r="I473" s="116">
        <f>TRUNC(H473*'4-BDI'!$E$29,2)</f>
        <v>21.55</v>
      </c>
      <c r="J473" s="57">
        <f t="shared" si="150"/>
        <v>437.06</v>
      </c>
      <c r="K473" s="144">
        <f t="shared" si="151"/>
        <v>560.29999999999995</v>
      </c>
    </row>
    <row r="474" spans="2:11" ht="60">
      <c r="B474" s="30" t="s">
        <v>12285</v>
      </c>
      <c r="C474" s="111" t="s">
        <v>6110</v>
      </c>
      <c r="D474" s="247" t="s">
        <v>1312</v>
      </c>
      <c r="E474" s="112" t="str">
        <f>IFERROR(VLOOKUP($C474,'SINAPI ABRIL 2019'!$1:$1048576,2,0),IFERROR(VLOOKUP($C474,'COMP. PROPRIA'!$B$11:$I$1015,4,0),""))</f>
        <v>PLACA DE SINALIZACAO DE SEGURANCA CONTRA INCENDIO, FOTOLUMINESCENTE, RETANGULAR, *20 X 40* CM, EM PVC *2* MM ANTI-CHAMAS (SIMBOLOS, CORES E PICTOGRAMAS CONFORME NBR 13434) - FORNECIMENTO E INSTALAÇÃO</v>
      </c>
      <c r="F474" s="115" t="str">
        <f>IFERROR(VLOOKUP($C474,'SINAPI ABRIL 2019'!$A:$D,3,0),IFERROR(VLOOKUP($C474,'COMP. PROPRIA'!$B$11:$I$1015,5,0),""))</f>
        <v>UNI</v>
      </c>
      <c r="G474" s="113">
        <v>90</v>
      </c>
      <c r="H474" s="114">
        <f>IFERROR(VLOOKUP($C474,'SINAPI ABRIL 2019'!$A:$D,4,0),IFERROR(VLOOKUP($C474,'COMP. PROPRIA'!$B$11:$I$1015,8,0),""))</f>
        <v>54.59</v>
      </c>
      <c r="I474" s="116">
        <f>TRUNC(H474*'4-BDI'!$E$29,2)</f>
        <v>70</v>
      </c>
      <c r="J474" s="57">
        <f t="shared" si="150"/>
        <v>4913.1000000000004</v>
      </c>
      <c r="K474" s="144">
        <f t="shared" si="151"/>
        <v>6300</v>
      </c>
    </row>
    <row r="475" spans="2:11" ht="15">
      <c r="B475" s="362" t="s">
        <v>11998</v>
      </c>
      <c r="C475" s="363"/>
      <c r="D475" s="363"/>
      <c r="E475" s="363"/>
      <c r="F475" s="363"/>
      <c r="G475" s="363"/>
      <c r="H475" s="364"/>
      <c r="I475" s="183"/>
      <c r="J475" s="58">
        <f>TRUNC(SUM(J459:J474),2)</f>
        <v>25546.1</v>
      </c>
      <c r="K475" s="145">
        <f>TRUNC(SUM(K459:K474),2)</f>
        <v>32758.71</v>
      </c>
    </row>
    <row r="476" spans="2:11" ht="15">
      <c r="B476" s="26" t="s">
        <v>5678</v>
      </c>
      <c r="C476" s="102"/>
      <c r="D476" s="102"/>
      <c r="E476" s="102" t="s">
        <v>12286</v>
      </c>
      <c r="F476" s="27"/>
      <c r="G476" s="28"/>
      <c r="H476" s="260"/>
      <c r="I476" s="29"/>
      <c r="J476" s="59"/>
      <c r="K476" s="146"/>
    </row>
    <row r="477" spans="2:11" ht="15">
      <c r="B477" s="30" t="s">
        <v>12287</v>
      </c>
      <c r="C477" s="247">
        <v>83635</v>
      </c>
      <c r="D477" s="243" t="s">
        <v>9</v>
      </c>
      <c r="E477" s="112" t="str">
        <f>IFERROR(VLOOKUP($C477,'SINAPI ABRIL 2019'!$1:$1048576,2,0),IFERROR(VLOOKUP($C477,'COMP. PROPRIA'!$B$11:$I$1015,4,0),""))</f>
        <v>EXTINTOR INCENDIO TP PO QUIMICO 6KG - FORNECIMENTO E INSTALACAO</v>
      </c>
      <c r="F477" s="115" t="str">
        <f>IFERROR(VLOOKUP($C477,'SINAPI ABRIL 2019'!$A:$D,3,0),IFERROR(VLOOKUP($C477,'COMP. PROPRIA'!$B$11:$I$1015,5,0),""))</f>
        <v>UN</v>
      </c>
      <c r="G477" s="113">
        <v>7</v>
      </c>
      <c r="H477" s="114">
        <f>IFERROR(VLOOKUP($C477,'SINAPI ABRIL 2019'!$A:$D,4,0),IFERROR(VLOOKUP($C477,'COMP. PROPRIA'!$B$11:$I$1015,8,0),""))</f>
        <v>171.41</v>
      </c>
      <c r="I477" s="116">
        <f>TRUNC(H477*'4-BDI'!$E$29,2)</f>
        <v>219.81</v>
      </c>
      <c r="J477" s="57">
        <f t="shared" ref="J477:J479" si="152">TRUNC(G477*H477,2)</f>
        <v>1199.8699999999999</v>
      </c>
      <c r="K477" s="144">
        <f t="shared" ref="K477:K479" si="153">TRUNC(G477*I477,2)</f>
        <v>1538.67</v>
      </c>
    </row>
    <row r="478" spans="2:11" ht="15">
      <c r="B478" s="30" t="s">
        <v>12288</v>
      </c>
      <c r="C478" s="111">
        <v>72554</v>
      </c>
      <c r="D478" s="243" t="s">
        <v>9</v>
      </c>
      <c r="E478" s="112" t="str">
        <f>IFERROR(VLOOKUP($C478,'SINAPI ABRIL 2019'!$1:$1048576,2,0),IFERROR(VLOOKUP($C478,'COMP. PROPRIA'!$B$11:$I$1015,4,0),""))</f>
        <v>EXTINTOR DE CO2 6KG - FORNECIMENTO E INSTALACAO</v>
      </c>
      <c r="F478" s="115" t="str">
        <f>IFERROR(VLOOKUP($C478,'SINAPI ABRIL 2019'!$A:$D,3,0),IFERROR(VLOOKUP($C478,'COMP. PROPRIA'!$B$11:$I$1015,5,0),""))</f>
        <v>UN</v>
      </c>
      <c r="G478" s="113">
        <v>2</v>
      </c>
      <c r="H478" s="114">
        <f>IFERROR(VLOOKUP($C478,'SINAPI ABRIL 2019'!$A:$D,4,0),IFERROR(VLOOKUP($C478,'COMP. PROPRIA'!$B$11:$I$1015,8,0),""))</f>
        <v>475.4</v>
      </c>
      <c r="I478" s="116">
        <f>TRUNC(H478*'4-BDI'!$E$29,2)</f>
        <v>609.65</v>
      </c>
      <c r="J478" s="57">
        <f t="shared" si="152"/>
        <v>950.8</v>
      </c>
      <c r="K478" s="144">
        <f t="shared" si="153"/>
        <v>1219.3</v>
      </c>
    </row>
    <row r="479" spans="2:11" ht="30">
      <c r="B479" s="30" t="s">
        <v>12289</v>
      </c>
      <c r="C479" s="247" t="s">
        <v>5230</v>
      </c>
      <c r="D479" s="243" t="s">
        <v>9</v>
      </c>
      <c r="E479" s="112" t="str">
        <f>IFERROR(VLOOKUP($C479,'SINAPI ABRIL 2019'!$1:$1048576,2,0),IFERROR(VLOOKUP($C479,'COMP. PROPRIA'!$B$11:$I$1015,4,0),""))</f>
        <v>EXTINTOR INCENDIO AGUA-PRESSURIZADA 10L INCL SUPORTE PAREDE CARGA     COMPLETA FORNECIMENTO E COLOCACAO</v>
      </c>
      <c r="F479" s="115" t="str">
        <f>IFERROR(VLOOKUP($C479,'SINAPI ABRIL 2019'!$A:$D,3,0),IFERROR(VLOOKUP($C479,'COMP. PROPRIA'!$B$11:$I$1015,5,0),""))</f>
        <v>UN</v>
      </c>
      <c r="G479" s="113">
        <v>7</v>
      </c>
      <c r="H479" s="114">
        <f>IFERROR(VLOOKUP($C479,'SINAPI ABRIL 2019'!$A:$D,4,0),IFERROR(VLOOKUP($C479,'COMP. PROPRIA'!$B$11:$I$1015,8,0),""))</f>
        <v>152.03</v>
      </c>
      <c r="I479" s="116">
        <f>TRUNC(H479*'4-BDI'!$E$29,2)</f>
        <v>194.96</v>
      </c>
      <c r="J479" s="57">
        <f t="shared" si="152"/>
        <v>1064.21</v>
      </c>
      <c r="K479" s="144">
        <f t="shared" si="153"/>
        <v>1364.72</v>
      </c>
    </row>
    <row r="480" spans="2:11" ht="15">
      <c r="B480" s="362" t="s">
        <v>11998</v>
      </c>
      <c r="C480" s="363"/>
      <c r="D480" s="363"/>
      <c r="E480" s="363"/>
      <c r="F480" s="363"/>
      <c r="G480" s="363"/>
      <c r="H480" s="364"/>
      <c r="I480" s="183"/>
      <c r="J480" s="58">
        <f>TRUNC(SUM(J477:J479),2)</f>
        <v>3214.88</v>
      </c>
      <c r="K480" s="145">
        <f>TRUNC(SUM(K477:K479),2)</f>
        <v>4122.6899999999996</v>
      </c>
    </row>
    <row r="481" spans="2:11" ht="15">
      <c r="B481" s="26" t="s">
        <v>5679</v>
      </c>
      <c r="C481" s="102"/>
      <c r="D481" s="102"/>
      <c r="E481" s="102" t="s">
        <v>12290</v>
      </c>
      <c r="F481" s="27"/>
      <c r="G481" s="28"/>
      <c r="H481" s="260"/>
      <c r="I481" s="29"/>
      <c r="J481" s="59"/>
      <c r="K481" s="146"/>
    </row>
    <row r="482" spans="2:11" ht="15">
      <c r="B482" s="30" t="s">
        <v>12291</v>
      </c>
      <c r="C482" s="250" t="s">
        <v>12411</v>
      </c>
      <c r="D482" s="247" t="s">
        <v>1312</v>
      </c>
      <c r="E482" s="112" t="str">
        <f>IFERROR(VLOOKUP($C482,'SINAPI ABRIL 2019'!$1:$1048576,2,0),IFERROR(VLOOKUP($C482,'COMP. PROPRIA'!$B$11:$I$1015,4,0),""))</f>
        <v>BOTOEIRA CHAVE COM MARTELINHO</v>
      </c>
      <c r="F482" s="115" t="str">
        <f>IFERROR(VLOOKUP($C482,'SINAPI ABRIL 2019'!$A:$D,3,0),IFERROR(VLOOKUP($C482,'COMP. PROPRIA'!$B$11:$I$1015,5,0),""))</f>
        <v>UNI</v>
      </c>
      <c r="G482" s="113">
        <v>4</v>
      </c>
      <c r="H482" s="114">
        <f>IFERROR(VLOOKUP($C482,'SINAPI ABRIL 2019'!$A:$D,4,0),IFERROR(VLOOKUP($C482,'COMP. PROPRIA'!$B$11:$I$1015,8,0),""))</f>
        <v>47.92</v>
      </c>
      <c r="I482" s="116">
        <f>TRUNC(H482*'4-BDI'!$E$29,2)</f>
        <v>61.45</v>
      </c>
      <c r="J482" s="57">
        <f t="shared" ref="J482" si="154">TRUNC(G482*H482,2)</f>
        <v>191.68</v>
      </c>
      <c r="K482" s="144">
        <f t="shared" ref="K482" si="155">TRUNC(G482*I482,2)</f>
        <v>245.8</v>
      </c>
    </row>
    <row r="483" spans="2:11" ht="15">
      <c r="B483" s="30" t="s">
        <v>12292</v>
      </c>
      <c r="C483" s="250" t="s">
        <v>12413</v>
      </c>
      <c r="D483" s="247" t="s">
        <v>1312</v>
      </c>
      <c r="E483" s="112" t="str">
        <f>IFERROR(VLOOKUP($C483,'SINAPI ABRIL 2019'!$1:$1048576,2,0),IFERROR(VLOOKUP($C483,'COMP. PROPRIA'!$B$11:$I$1015,4,0),""))</f>
        <v>BOTOEIRA QUEBRA VIDRO</v>
      </c>
      <c r="F483" s="115" t="str">
        <f>IFERROR(VLOOKUP($C483,'SINAPI ABRIL 2019'!$A:$D,3,0),IFERROR(VLOOKUP($C483,'COMP. PROPRIA'!$B$11:$I$1015,5,0),""))</f>
        <v>UNI</v>
      </c>
      <c r="G483" s="113">
        <v>4</v>
      </c>
      <c r="H483" s="114">
        <f>IFERROR(VLOOKUP($C483,'SINAPI ABRIL 2019'!$A:$D,4,0),IFERROR(VLOOKUP($C483,'COMP. PROPRIA'!$B$11:$I$1015,8,0),""))</f>
        <v>49.92</v>
      </c>
      <c r="I483" s="116">
        <f>TRUNC(H483*'4-BDI'!$E$29,2)</f>
        <v>64.010000000000005</v>
      </c>
      <c r="J483" s="57">
        <f t="shared" ref="J483:J485" si="156">TRUNC(G483*H483,2)</f>
        <v>199.68</v>
      </c>
      <c r="K483" s="144">
        <f t="shared" ref="K483:K485" si="157">TRUNC(G483*I483,2)</f>
        <v>256.04000000000002</v>
      </c>
    </row>
    <row r="484" spans="2:11" ht="15">
      <c r="B484" s="30" t="s">
        <v>12293</v>
      </c>
      <c r="C484" s="250" t="s">
        <v>12414</v>
      </c>
      <c r="D484" s="247" t="s">
        <v>1312</v>
      </c>
      <c r="E484" s="112" t="str">
        <f>IFERROR(VLOOKUP($C484,'SINAPI ABRIL 2019'!$1:$1048576,2,0),IFERROR(VLOOKUP($C484,'COMP. PROPRIA'!$B$11:$I$1015,4,0),""))</f>
        <v>CENTRAL DE ALARME</v>
      </c>
      <c r="F484" s="115" t="str">
        <f>IFERROR(VLOOKUP($C484,'SINAPI ABRIL 2019'!$A:$D,3,0),IFERROR(VLOOKUP($C484,'COMP. PROPRIA'!$B$11:$I$1015,5,0),""))</f>
        <v>UNI</v>
      </c>
      <c r="G484" s="113">
        <v>1</v>
      </c>
      <c r="H484" s="114">
        <f>IFERROR(VLOOKUP($C484,'SINAPI ABRIL 2019'!$A:$D,4,0),IFERROR(VLOOKUP($C484,'COMP. PROPRIA'!$B$11:$I$1015,8,0),""))</f>
        <v>691.68</v>
      </c>
      <c r="I484" s="116">
        <f>TRUNC(H484*'4-BDI'!$E$29,2)</f>
        <v>887.01</v>
      </c>
      <c r="J484" s="57">
        <f t="shared" si="156"/>
        <v>691.68</v>
      </c>
      <c r="K484" s="144">
        <f t="shared" si="157"/>
        <v>887.01</v>
      </c>
    </row>
    <row r="485" spans="2:11" ht="30">
      <c r="B485" s="30" t="s">
        <v>12294</v>
      </c>
      <c r="C485" s="111">
        <v>91925</v>
      </c>
      <c r="D485" s="243" t="s">
        <v>9</v>
      </c>
      <c r="E485" s="112" t="str">
        <f>IFERROR(VLOOKUP($C485,'SINAPI ABRIL 2019'!$1:$1048576,2,0),IFERROR(VLOOKUP($C485,'COMP. PROPRIA'!$B$11:$I$1015,4,0),""))</f>
        <v>CABO DE COBRE FLEXÍVEL ISOLADO, 1,5 MM², ANTI-CHAMA 0,6/1,0 KV, PARA CIRCUITOS TERMINAIS - FORNECIMENTO E INSTALAÇÃO. AF_12/2015</v>
      </c>
      <c r="F485" s="115" t="str">
        <f>IFERROR(VLOOKUP($C485,'SINAPI ABRIL 2019'!$A:$D,3,0),IFERROR(VLOOKUP($C485,'COMP. PROPRIA'!$B$11:$I$1015,5,0),""))</f>
        <v>M</v>
      </c>
      <c r="G485" s="113">
        <v>50</v>
      </c>
      <c r="H485" s="114">
        <f>IFERROR(VLOOKUP($C485,'SINAPI ABRIL 2019'!$A:$D,4,0),IFERROR(VLOOKUP($C485,'COMP. PROPRIA'!$B$11:$I$1015,8,0),""))</f>
        <v>2.36</v>
      </c>
      <c r="I485" s="116">
        <f>TRUNC(H485*'4-BDI'!$E$29,2)</f>
        <v>3.02</v>
      </c>
      <c r="J485" s="57">
        <f t="shared" si="156"/>
        <v>118</v>
      </c>
      <c r="K485" s="144">
        <f t="shared" si="157"/>
        <v>151</v>
      </c>
    </row>
    <row r="486" spans="2:11" ht="15">
      <c r="B486" s="362" t="s">
        <v>11998</v>
      </c>
      <c r="C486" s="363"/>
      <c r="D486" s="363"/>
      <c r="E486" s="363"/>
      <c r="F486" s="363"/>
      <c r="G486" s="363"/>
      <c r="H486" s="364"/>
      <c r="I486" s="183"/>
      <c r="J486" s="58">
        <f>TRUNC(SUM(J482:J485),2)</f>
        <v>1201.04</v>
      </c>
      <c r="K486" s="145">
        <f>TRUNC(SUM(K482:K485),2)</f>
        <v>1539.85</v>
      </c>
    </row>
    <row r="487" spans="2:11" ht="15">
      <c r="B487" s="26" t="s">
        <v>5680</v>
      </c>
      <c r="C487" s="102"/>
      <c r="D487" s="102"/>
      <c r="E487" s="102" t="s">
        <v>12295</v>
      </c>
      <c r="F487" s="27"/>
      <c r="G487" s="28"/>
      <c r="H487" s="260"/>
      <c r="I487" s="29"/>
      <c r="J487" s="59"/>
      <c r="K487" s="146"/>
    </row>
    <row r="488" spans="2:11" ht="15">
      <c r="B488" s="30" t="s">
        <v>12296</v>
      </c>
      <c r="C488" s="250" t="s">
        <v>12417</v>
      </c>
      <c r="D488" s="247" t="s">
        <v>1312</v>
      </c>
      <c r="E488" s="112" t="str">
        <f>IFERROR(VLOOKUP($C488,'SINAPI ABRIL 2019'!$1:$1048576,2,0),IFERROR(VLOOKUP($C488,'COMP. PROPRIA'!$B$11:$I$1015,4,0),""))</f>
        <v>ILUMINAÇÃO DE EMERGENCIA</v>
      </c>
      <c r="F488" s="115" t="str">
        <f>IFERROR(VLOOKUP($C488,'SINAPI ABRIL 2019'!$A:$D,3,0),IFERROR(VLOOKUP($C488,'COMP. PROPRIA'!$B$11:$I$1015,5,0),""))</f>
        <v>UNI</v>
      </c>
      <c r="G488" s="113">
        <v>70</v>
      </c>
      <c r="H488" s="114">
        <f>IFERROR(VLOOKUP($C488,'SINAPI ABRIL 2019'!$A:$D,4,0),IFERROR(VLOOKUP($C488,'COMP. PROPRIA'!$B$11:$I$1015,8,0),""))</f>
        <v>27.74</v>
      </c>
      <c r="I488" s="116">
        <f>TRUNC(H488*'4-BDI'!$E$29,2)</f>
        <v>35.57</v>
      </c>
      <c r="J488" s="57">
        <f t="shared" ref="J488:J489" si="158">TRUNC(G488*H488,2)</f>
        <v>1941.8</v>
      </c>
      <c r="K488" s="144">
        <f t="shared" ref="K488:K489" si="159">TRUNC(G488*I488,2)</f>
        <v>2489.9</v>
      </c>
    </row>
    <row r="489" spans="2:11" ht="15">
      <c r="B489" s="30" t="s">
        <v>12297</v>
      </c>
      <c r="C489" s="250" t="s">
        <v>12420</v>
      </c>
      <c r="D489" s="247" t="s">
        <v>1312</v>
      </c>
      <c r="E489" s="112" t="str">
        <f>IFERROR(VLOOKUP($C489,'SINAPI ABRIL 2019'!$1:$1048576,2,0),IFERROR(VLOOKUP($C489,'COMP. PROPRIA'!$B$11:$I$1015,4,0),""))</f>
        <v>AVISADOR SONORO</v>
      </c>
      <c r="F489" s="115" t="str">
        <f>IFERROR(VLOOKUP($C489,'SINAPI ABRIL 2019'!$A:$D,3,0),IFERROR(VLOOKUP($C489,'COMP. PROPRIA'!$B$11:$I$1015,5,0),""))</f>
        <v>UNI</v>
      </c>
      <c r="G489" s="113">
        <v>4</v>
      </c>
      <c r="H489" s="114">
        <f>IFERROR(VLOOKUP($C489,'SINAPI ABRIL 2019'!$A:$D,4,0),IFERROR(VLOOKUP($C489,'COMP. PROPRIA'!$B$11:$I$1015,8,0),""))</f>
        <v>86.05</v>
      </c>
      <c r="I489" s="116">
        <f>TRUNC(H489*'4-BDI'!$E$29,2)</f>
        <v>110.35</v>
      </c>
      <c r="J489" s="57">
        <f t="shared" si="158"/>
        <v>344.2</v>
      </c>
      <c r="K489" s="144">
        <f t="shared" si="159"/>
        <v>441.4</v>
      </c>
    </row>
    <row r="490" spans="2:11" ht="15">
      <c r="B490" s="362" t="s">
        <v>11998</v>
      </c>
      <c r="C490" s="363"/>
      <c r="D490" s="363"/>
      <c r="E490" s="363"/>
      <c r="F490" s="363"/>
      <c r="G490" s="363"/>
      <c r="H490" s="364"/>
      <c r="I490" s="183"/>
      <c r="J490" s="58">
        <f>TRUNC(SUM(J488:J489),2)</f>
        <v>2286</v>
      </c>
      <c r="K490" s="145">
        <f>TRUNC(SUM(K488:K489),2)</f>
        <v>2931.3</v>
      </c>
    </row>
    <row r="491" spans="2:11" ht="15">
      <c r="B491" s="26" t="s">
        <v>5681</v>
      </c>
      <c r="C491" s="102"/>
      <c r="D491" s="102"/>
      <c r="E491" s="102" t="s">
        <v>12298</v>
      </c>
      <c r="F491" s="27"/>
      <c r="G491" s="28"/>
      <c r="H491" s="260"/>
      <c r="I491" s="29"/>
      <c r="J491" s="59"/>
      <c r="K491" s="146"/>
    </row>
    <row r="492" spans="2:11" ht="15">
      <c r="B492" s="30" t="s">
        <v>12299</v>
      </c>
      <c r="C492" s="252" t="s">
        <v>12425</v>
      </c>
      <c r="D492" s="252" t="s">
        <v>1312</v>
      </c>
      <c r="E492" s="112" t="str">
        <f>IFERROR(VLOOKUP($C492,'SINAPI ABRIL 2019'!$1:$1048576,2,0),IFERROR(VLOOKUP($C492,'COMP. PROPRIA'!$B$11:$I$1015,4,0),""))</f>
        <v>PARA RAIOS TIPO FRANKLIN - CABO E SUPORTE</v>
      </c>
      <c r="F492" s="115" t="str">
        <f>IFERROR(VLOOKUP($C492,'SINAPI ABRIL 2019'!$A:$D,3,0),IFERROR(VLOOKUP($C492,'COMP. PROPRIA'!$B$11:$I$1015,5,0),""))</f>
        <v>UNI</v>
      </c>
      <c r="G492" s="113">
        <v>3</v>
      </c>
      <c r="H492" s="114">
        <f>IFERROR(VLOOKUP($C492,'SINAPI ABRIL 2019'!$A:$D,4,0),IFERROR(VLOOKUP($C492,'COMP. PROPRIA'!$B$11:$I$1015,8,0),""))</f>
        <v>139.49</v>
      </c>
      <c r="I492" s="116">
        <f>TRUNC(H492*'4-BDI'!$E$29,2)</f>
        <v>178.88</v>
      </c>
      <c r="J492" s="57">
        <f t="shared" ref="J492" si="160">TRUNC(G492*H492,2)</f>
        <v>418.47</v>
      </c>
      <c r="K492" s="144">
        <f t="shared" ref="K492" si="161">TRUNC(G492*I492,2)</f>
        <v>536.64</v>
      </c>
    </row>
    <row r="493" spans="2:11" ht="30">
      <c r="B493" s="30" t="s">
        <v>12300</v>
      </c>
      <c r="C493" s="111">
        <v>96985</v>
      </c>
      <c r="D493" s="243" t="s">
        <v>9</v>
      </c>
      <c r="E493" s="112" t="str">
        <f>IFERROR(VLOOKUP($C493,'SINAPI ABRIL 2019'!$1:$1048576,2,0),IFERROR(VLOOKUP($C493,'COMP. PROPRIA'!$B$11:$I$1015,4,0),""))</f>
        <v>HASTE DE ATERRAMENTO 5/8  PARA SPDA - FORNECIMENTO E INSTALAÇÃO. AF_12/2017</v>
      </c>
      <c r="F493" s="115" t="str">
        <f>IFERROR(VLOOKUP($C493,'SINAPI ABRIL 2019'!$A:$D,3,0),IFERROR(VLOOKUP($C493,'COMP. PROPRIA'!$B$11:$I$1015,5,0),""))</f>
        <v>UN</v>
      </c>
      <c r="G493" s="113">
        <v>13</v>
      </c>
      <c r="H493" s="114">
        <f>IFERROR(VLOOKUP($C493,'SINAPI ABRIL 2019'!$A:$D,4,0),IFERROR(VLOOKUP($C493,'COMP. PROPRIA'!$B$11:$I$1015,8,0),""))</f>
        <v>42.28</v>
      </c>
      <c r="I493" s="116">
        <f>TRUNC(H493*'4-BDI'!$E$29,2)</f>
        <v>54.21</v>
      </c>
      <c r="J493" s="57">
        <f t="shared" ref="J493:J503" si="162">TRUNC(G493*H493,2)</f>
        <v>549.64</v>
      </c>
      <c r="K493" s="144">
        <f t="shared" ref="K493:K503" si="163">TRUNC(G493*I493,2)</f>
        <v>704.73</v>
      </c>
    </row>
    <row r="494" spans="2:11" ht="30">
      <c r="B494" s="30" t="s">
        <v>12301</v>
      </c>
      <c r="C494" s="111">
        <v>96971</v>
      </c>
      <c r="D494" s="243" t="s">
        <v>9</v>
      </c>
      <c r="E494" s="112" t="str">
        <f>IFERROR(VLOOKUP($C494,'SINAPI ABRIL 2019'!$1:$1048576,2,0),IFERROR(VLOOKUP($C494,'COMP. PROPRIA'!$B$11:$I$1015,4,0),""))</f>
        <v>CORDOALHA DE COBRE NU 16 MM², NÃO ENTERRADA, COM ISOLADOR - FORNECIMENTO E INSTALAÇÃO. AF_12/2017</v>
      </c>
      <c r="F494" s="115" t="str">
        <f>IFERROR(VLOOKUP($C494,'SINAPI ABRIL 2019'!$A:$D,3,0),IFERROR(VLOOKUP($C494,'COMP. PROPRIA'!$B$11:$I$1015,5,0),""))</f>
        <v>M</v>
      </c>
      <c r="G494" s="113">
        <v>20</v>
      </c>
      <c r="H494" s="114">
        <f>IFERROR(VLOOKUP($C494,'SINAPI ABRIL 2019'!$A:$D,4,0),IFERROR(VLOOKUP($C494,'COMP. PROPRIA'!$B$11:$I$1015,8,0),""))</f>
        <v>21.57</v>
      </c>
      <c r="I494" s="116">
        <f>TRUNC(H494*'4-BDI'!$E$29,2)</f>
        <v>27.66</v>
      </c>
      <c r="J494" s="57">
        <f t="shared" si="162"/>
        <v>431.4</v>
      </c>
      <c r="K494" s="144">
        <f t="shared" si="163"/>
        <v>553.20000000000005</v>
      </c>
    </row>
    <row r="495" spans="2:11" ht="30">
      <c r="B495" s="30" t="s">
        <v>12302</v>
      </c>
      <c r="C495" s="111">
        <v>96973</v>
      </c>
      <c r="D495" s="243" t="s">
        <v>9</v>
      </c>
      <c r="E495" s="112" t="str">
        <f>IFERROR(VLOOKUP($C495,'SINAPI ABRIL 2019'!$1:$1048576,2,0),IFERROR(VLOOKUP($C495,'COMP. PROPRIA'!$B$11:$I$1015,4,0),""))</f>
        <v>CORDOALHA DE COBRE NU 35 MM², NÃO ENTERRADA, COM ISOLADOR - FORNECIMENTO E INSTALAÇÃO. AF_12/2017</v>
      </c>
      <c r="F495" s="115" t="str">
        <f>IFERROR(VLOOKUP($C495,'SINAPI ABRIL 2019'!$A:$D,3,0),IFERROR(VLOOKUP($C495,'COMP. PROPRIA'!$B$11:$I$1015,5,0),""))</f>
        <v>M</v>
      </c>
      <c r="G495" s="113">
        <v>160</v>
      </c>
      <c r="H495" s="114">
        <f>IFERROR(VLOOKUP($C495,'SINAPI ABRIL 2019'!$A:$D,4,0),IFERROR(VLOOKUP($C495,'COMP. PROPRIA'!$B$11:$I$1015,8,0),""))</f>
        <v>36.619999999999997</v>
      </c>
      <c r="I495" s="116">
        <f>TRUNC(H495*'4-BDI'!$E$29,2)</f>
        <v>46.96</v>
      </c>
      <c r="J495" s="57">
        <f t="shared" si="162"/>
        <v>5859.2</v>
      </c>
      <c r="K495" s="144">
        <f t="shared" si="163"/>
        <v>7513.6</v>
      </c>
    </row>
    <row r="496" spans="2:11" ht="30">
      <c r="B496" s="30" t="s">
        <v>12303</v>
      </c>
      <c r="C496" s="111">
        <v>96974</v>
      </c>
      <c r="D496" s="243" t="s">
        <v>9</v>
      </c>
      <c r="E496" s="112" t="str">
        <f>IFERROR(VLOOKUP($C496,'SINAPI ABRIL 2019'!$1:$1048576,2,0),IFERROR(VLOOKUP($C496,'COMP. PROPRIA'!$B$11:$I$1015,4,0),""))</f>
        <v>CORDOALHA DE COBRE NU 50 MM², NÃO ENTERRADA, COM ISOLADOR - FORNECIMENTO E INSTALAÇÃO. AF_12/2017</v>
      </c>
      <c r="F496" s="115" t="str">
        <f>IFERROR(VLOOKUP($C496,'SINAPI ABRIL 2019'!$A:$D,3,0),IFERROR(VLOOKUP($C496,'COMP. PROPRIA'!$B$11:$I$1015,5,0),""))</f>
        <v>M</v>
      </c>
      <c r="G496" s="113">
        <v>120</v>
      </c>
      <c r="H496" s="114">
        <f>IFERROR(VLOOKUP($C496,'SINAPI ABRIL 2019'!$A:$D,4,0),IFERROR(VLOOKUP($C496,'COMP. PROPRIA'!$B$11:$I$1015,8,0),""))</f>
        <v>46.27</v>
      </c>
      <c r="I496" s="116">
        <f>TRUNC(H496*'4-BDI'!$E$29,2)</f>
        <v>59.33</v>
      </c>
      <c r="J496" s="57">
        <f t="shared" si="162"/>
        <v>5552.4</v>
      </c>
      <c r="K496" s="144">
        <f t="shared" si="163"/>
        <v>7119.6</v>
      </c>
    </row>
    <row r="497" spans="2:11" ht="30">
      <c r="B497" s="30" t="s">
        <v>12304</v>
      </c>
      <c r="C497" s="252" t="s">
        <v>12427</v>
      </c>
      <c r="D497" s="252" t="s">
        <v>1312</v>
      </c>
      <c r="E497" s="112" t="str">
        <f>IFERROR(VLOOKUP($C497,'SINAPI ABRIL 2019'!$1:$1048576,2,0),IFERROR(VLOOKUP($C497,'COMP. PROPRIA'!$B$11:$I$1015,4,0),""))</f>
        <v>QUADRO DE MEDIÇÃO GERAL EM CHAPA METALICA PARA EDIFICIOS COM 16 APTOS, INCLUSEVE DISJUNTORE E ATERRAMENTO</v>
      </c>
      <c r="F497" s="115" t="str">
        <f>IFERROR(VLOOKUP($C497,'SINAPI ABRIL 2019'!$A:$D,3,0),IFERROR(VLOOKUP($C497,'COMP. PROPRIA'!$B$11:$I$1015,5,0),""))</f>
        <v>UNI</v>
      </c>
      <c r="G497" s="113">
        <v>7</v>
      </c>
      <c r="H497" s="114">
        <f>IFERROR(VLOOKUP($C497,'SINAPI ABRIL 2019'!$A:$D,4,0),IFERROR(VLOOKUP($C497,'COMP. PROPRIA'!$B$11:$I$1015,8,0),""))</f>
        <v>828.17</v>
      </c>
      <c r="I497" s="116">
        <f>TRUNC(H497*'4-BDI'!$E$29,2)</f>
        <v>1062.04</v>
      </c>
      <c r="J497" s="57">
        <f t="shared" si="162"/>
        <v>5797.19</v>
      </c>
      <c r="K497" s="144">
        <f t="shared" si="163"/>
        <v>7434.28</v>
      </c>
    </row>
    <row r="498" spans="2:11" ht="30">
      <c r="B498" s="30" t="s">
        <v>12305</v>
      </c>
      <c r="C498" s="111">
        <v>72263</v>
      </c>
      <c r="D498" s="243" t="s">
        <v>9</v>
      </c>
      <c r="E498" s="112" t="str">
        <f>IFERROR(VLOOKUP($C498,'SINAPI ABRIL 2019'!$1:$1048576,2,0),IFERROR(VLOOKUP($C498,'COMP. PROPRIA'!$B$11:$I$1015,4,0),""))</f>
        <v>TERMINAL OU CONECTOR DE PRESSAO - PARA CABO 50MM2 - FORNECIMENTO E INSTALACAO</v>
      </c>
      <c r="F498" s="115" t="str">
        <f>IFERROR(VLOOKUP($C498,'SINAPI ABRIL 2019'!$A:$D,3,0),IFERROR(VLOOKUP($C498,'COMP. PROPRIA'!$B$11:$I$1015,5,0),""))</f>
        <v>UN</v>
      </c>
      <c r="G498" s="113">
        <v>16</v>
      </c>
      <c r="H498" s="114">
        <f>IFERROR(VLOOKUP($C498,'SINAPI ABRIL 2019'!$A:$D,4,0),IFERROR(VLOOKUP($C498,'COMP. PROPRIA'!$B$11:$I$1015,8,0),""))</f>
        <v>19.27</v>
      </c>
      <c r="I498" s="116">
        <f>TRUNC(H498*'4-BDI'!$E$29,2)</f>
        <v>24.71</v>
      </c>
      <c r="J498" s="57">
        <f t="shared" si="162"/>
        <v>308.32</v>
      </c>
      <c r="K498" s="144">
        <f t="shared" si="163"/>
        <v>395.36</v>
      </c>
    </row>
    <row r="499" spans="2:11" ht="15">
      <c r="B499" s="30" t="s">
        <v>12306</v>
      </c>
      <c r="C499" s="252" t="s">
        <v>12429</v>
      </c>
      <c r="D499" s="247" t="s">
        <v>1312</v>
      </c>
      <c r="E499" s="112" t="str">
        <f>IFERROR(VLOOKUP($C499,'SINAPI ABRIL 2019'!$1:$1048576,2,0),IFERROR(VLOOKUP($C499,'COMP. PROPRIA'!$B$11:$I$1015,4,0),""))</f>
        <v>VERGALHÃO CA-25 10 MM²</v>
      </c>
      <c r="F499" s="115" t="str">
        <f>IFERROR(VLOOKUP($C499,'SINAPI ABRIL 2019'!$A:$D,3,0),IFERROR(VLOOKUP($C499,'COMP. PROPRIA'!$B$11:$I$1015,5,0),""))</f>
        <v xml:space="preserve">M     </v>
      </c>
      <c r="G499" s="113">
        <v>90</v>
      </c>
      <c r="H499" s="114">
        <f>IFERROR(VLOOKUP($C499,'SINAPI ABRIL 2019'!$A:$D,4,0),IFERROR(VLOOKUP($C499,'COMP. PROPRIA'!$B$11:$I$1015,8,0),""))</f>
        <v>11.52</v>
      </c>
      <c r="I499" s="116">
        <f>TRUNC(H499*'4-BDI'!$E$29,2)</f>
        <v>14.77</v>
      </c>
      <c r="J499" s="57">
        <f t="shared" si="162"/>
        <v>1036.8</v>
      </c>
      <c r="K499" s="144">
        <f t="shared" si="163"/>
        <v>1329.3</v>
      </c>
    </row>
    <row r="500" spans="2:11" ht="15">
      <c r="B500" s="30" t="s">
        <v>12307</v>
      </c>
      <c r="C500" s="252" t="s">
        <v>12431</v>
      </c>
      <c r="D500" s="247" t="s">
        <v>1312</v>
      </c>
      <c r="E500" s="112" t="str">
        <f>IFERROR(VLOOKUP($C500,'SINAPI ABRIL 2019'!$1:$1048576,2,0),IFERROR(VLOOKUP($C500,'COMP. PROPRIA'!$B$11:$I$1015,4,0),""))</f>
        <v>CONECTOR MINI GAR EM BRONZE TEL583</v>
      </c>
      <c r="F500" s="115" t="str">
        <f>IFERROR(VLOOKUP($C500,'SINAPI ABRIL 2019'!$A:$D,3,0),IFERROR(VLOOKUP($C500,'COMP. PROPRIA'!$B$11:$I$1015,5,0),""))</f>
        <v>UNI</v>
      </c>
      <c r="G500" s="113">
        <v>22</v>
      </c>
      <c r="H500" s="114">
        <f>IFERROR(VLOOKUP($C500,'SINAPI ABRIL 2019'!$A:$D,4,0),IFERROR(VLOOKUP($C500,'COMP. PROPRIA'!$B$11:$I$1015,8,0),""))</f>
        <v>13.92</v>
      </c>
      <c r="I500" s="116">
        <f>TRUNC(H500*'4-BDI'!$E$29,2)</f>
        <v>17.850000000000001</v>
      </c>
      <c r="J500" s="57">
        <f t="shared" si="162"/>
        <v>306.24</v>
      </c>
      <c r="K500" s="144">
        <f t="shared" si="163"/>
        <v>392.7</v>
      </c>
    </row>
    <row r="501" spans="2:11" ht="15">
      <c r="B501" s="30" t="s">
        <v>12308</v>
      </c>
      <c r="C501" s="252" t="s">
        <v>12433</v>
      </c>
      <c r="D501" s="247" t="s">
        <v>1312</v>
      </c>
      <c r="E501" s="112" t="str">
        <f>IFERROR(VLOOKUP($C501,'SINAPI ABRIL 2019'!$1:$1048576,2,0),IFERROR(VLOOKUP($C501,'COMP. PROPRIA'!$B$11:$I$1015,4,0),""))</f>
        <v>ISOLADOR SIMPLES COM CHAPA DE ENCOSTO H=100 MM</v>
      </c>
      <c r="F501" s="115" t="str">
        <f>IFERROR(VLOOKUP($C501,'SINAPI ABRIL 2019'!$A:$D,3,0),IFERROR(VLOOKUP($C501,'COMP. PROPRIA'!$B$11:$I$1015,5,0),""))</f>
        <v>UNI</v>
      </c>
      <c r="G501" s="113">
        <v>22</v>
      </c>
      <c r="H501" s="114">
        <f>IFERROR(VLOOKUP($C501,'SINAPI ABRIL 2019'!$A:$D,4,0),IFERROR(VLOOKUP($C501,'COMP. PROPRIA'!$B$11:$I$1015,8,0),""))</f>
        <v>13.62</v>
      </c>
      <c r="I501" s="116">
        <f>TRUNC(H501*'4-BDI'!$E$29,2)</f>
        <v>17.46</v>
      </c>
      <c r="J501" s="57">
        <f t="shared" si="162"/>
        <v>299.64</v>
      </c>
      <c r="K501" s="144">
        <f t="shared" si="163"/>
        <v>384.12</v>
      </c>
    </row>
    <row r="502" spans="2:11" ht="15">
      <c r="B502" s="30" t="s">
        <v>12309</v>
      </c>
      <c r="C502" s="252" t="s">
        <v>12435</v>
      </c>
      <c r="D502" s="247" t="s">
        <v>1312</v>
      </c>
      <c r="E502" s="112" t="str">
        <f>IFERROR(VLOOKUP($C502,'SINAPI ABRIL 2019'!$1:$1048576,2,0),IFERROR(VLOOKUP($C502,'COMP. PROPRIA'!$B$11:$I$1015,4,0),""))</f>
        <v>ISOLADOR REFORÇADO PARA DESCIDA COM CHAPA DE ENCONSTO DE 100 MM</v>
      </c>
      <c r="F502" s="115" t="str">
        <f>IFERROR(VLOOKUP($C502,'SINAPI ABRIL 2019'!$A:$D,3,0),IFERROR(VLOOKUP($C502,'COMP. PROPRIA'!$B$11:$I$1015,5,0),""))</f>
        <v>UNI</v>
      </c>
      <c r="G502" s="113">
        <v>12</v>
      </c>
      <c r="H502" s="114">
        <f>IFERROR(VLOOKUP($C502,'SINAPI ABRIL 2019'!$A:$D,4,0),IFERROR(VLOOKUP($C502,'COMP. PROPRIA'!$B$11:$I$1015,8,0),""))</f>
        <v>35.619999999999997</v>
      </c>
      <c r="I502" s="116">
        <f>TRUNC(H502*'4-BDI'!$E$29,2)</f>
        <v>45.67</v>
      </c>
      <c r="J502" s="57">
        <f t="shared" si="162"/>
        <v>427.44</v>
      </c>
      <c r="K502" s="144">
        <f t="shared" si="163"/>
        <v>548.04</v>
      </c>
    </row>
    <row r="503" spans="2:11" ht="15">
      <c r="B503" s="30" t="s">
        <v>12310</v>
      </c>
      <c r="C503" s="252" t="s">
        <v>12437</v>
      </c>
      <c r="D503" s="247" t="s">
        <v>1312</v>
      </c>
      <c r="E503" s="112" t="str">
        <f>IFERROR(VLOOKUP($C503,'SINAPI ABRIL 2019'!$1:$1048576,2,0),IFERROR(VLOOKUP($C503,'COMP. PROPRIA'!$B$11:$I$1015,4,0),""))</f>
        <v>ISOLADOR PARA QUINAS 90º</v>
      </c>
      <c r="F503" s="115" t="str">
        <f>IFERROR(VLOOKUP($C503,'SINAPI ABRIL 2019'!$A:$D,3,0),IFERROR(VLOOKUP($C503,'COMP. PROPRIA'!$B$11:$I$1015,5,0),""))</f>
        <v>UNI</v>
      </c>
      <c r="G503" s="113">
        <v>3</v>
      </c>
      <c r="H503" s="114">
        <f>IFERROR(VLOOKUP($C503,'SINAPI ABRIL 2019'!$A:$D,4,0),IFERROR(VLOOKUP($C503,'COMP. PROPRIA'!$B$11:$I$1015,8,0),""))</f>
        <v>18.62</v>
      </c>
      <c r="I503" s="116">
        <f>TRUNC(H503*'4-BDI'!$E$29,2)</f>
        <v>23.87</v>
      </c>
      <c r="J503" s="57">
        <f t="shared" si="162"/>
        <v>55.86</v>
      </c>
      <c r="K503" s="144">
        <f t="shared" si="163"/>
        <v>71.61</v>
      </c>
    </row>
    <row r="504" spans="2:11" ht="15" customHeight="1">
      <c r="B504" s="362" t="s">
        <v>11998</v>
      </c>
      <c r="C504" s="363"/>
      <c r="D504" s="363"/>
      <c r="E504" s="363"/>
      <c r="F504" s="363"/>
      <c r="G504" s="363"/>
      <c r="H504" s="364"/>
      <c r="I504" s="183"/>
      <c r="J504" s="58">
        <f>TRUNC(SUM(J492:J503),2)</f>
        <v>21042.6</v>
      </c>
      <c r="K504" s="145">
        <f>TRUNC(SUM(K492:K503),2)</f>
        <v>26983.18</v>
      </c>
    </row>
    <row r="505" spans="2:11" ht="15" customHeight="1">
      <c r="B505" s="365" t="s">
        <v>6150</v>
      </c>
      <c r="C505" s="366"/>
      <c r="D505" s="366"/>
      <c r="E505" s="366"/>
      <c r="F505" s="366"/>
      <c r="G505" s="366"/>
      <c r="H505" s="366"/>
      <c r="I505" s="183"/>
      <c r="J505" s="58">
        <f>TRUNC(SUM(J475,J480,J486,J490,J504),2)</f>
        <v>53290.62</v>
      </c>
      <c r="K505" s="145">
        <f>SUM(K475,K480,K486,K490,K504)</f>
        <v>68335.73000000001</v>
      </c>
    </row>
    <row r="506" spans="2:11" ht="15.75" thickBot="1">
      <c r="B506" s="378"/>
      <c r="C506" s="379"/>
      <c r="D506" s="379"/>
      <c r="E506" s="379"/>
      <c r="F506" s="379"/>
      <c r="G506" s="379"/>
      <c r="H506" s="379"/>
      <c r="I506" s="379"/>
      <c r="J506" s="379"/>
      <c r="K506" s="147"/>
    </row>
    <row r="507" spans="2:11" ht="15.75" hidden="1" thickBot="1">
      <c r="B507" s="380" t="s">
        <v>21</v>
      </c>
      <c r="C507" s="381"/>
      <c r="D507" s="381"/>
      <c r="E507" s="381"/>
      <c r="F507" s="381"/>
      <c r="G507" s="381"/>
      <c r="H507" s="381"/>
      <c r="I507" s="56"/>
      <c r="J507" s="56" t="e">
        <f>J17+J34+J41+#REF!+J74+J82+J98+J108+J117+J128+J131+J134+J139+#REF!+#REF!+#REF!+#REF!+#REF!+#REF!+#REF!+#REF!</f>
        <v>#REF!</v>
      </c>
      <c r="K507" s="118"/>
    </row>
    <row r="508" spans="2:11" ht="15.75" thickBot="1">
      <c r="B508" s="376" t="s">
        <v>11</v>
      </c>
      <c r="C508" s="377"/>
      <c r="D508" s="377"/>
      <c r="E508" s="377"/>
      <c r="F508" s="377"/>
      <c r="G508" s="377"/>
      <c r="H508" s="377"/>
      <c r="I508" s="149"/>
      <c r="J508" s="149"/>
      <c r="K508" s="150">
        <f>TRUNC(SUM(K17,K34,K41,K51,K70,K74,K82,K98,K108,K117,K128,K131,K134,K139,K272,K325,K456,K505),2)</f>
        <v>5833232.9299999997</v>
      </c>
    </row>
    <row r="509" spans="2:11">
      <c r="B509" s="161"/>
      <c r="C509" s="119"/>
      <c r="D509" s="120"/>
      <c r="E509" s="121"/>
      <c r="F509" s="122"/>
      <c r="G509" s="123"/>
      <c r="H509" s="261"/>
      <c r="I509" s="124"/>
      <c r="J509" s="148"/>
      <c r="K509" s="162"/>
    </row>
    <row r="510" spans="2:11">
      <c r="B510" s="161"/>
      <c r="C510" s="274"/>
      <c r="D510" s="274"/>
      <c r="E510" s="274"/>
      <c r="F510" s="122"/>
      <c r="G510" s="123"/>
      <c r="H510" s="261"/>
      <c r="I510" s="124"/>
      <c r="J510" s="148"/>
      <c r="K510" s="162"/>
    </row>
    <row r="511" spans="2:11" ht="15">
      <c r="B511" s="161"/>
      <c r="C511" s="274"/>
      <c r="D511" s="274"/>
      <c r="E511" s="274"/>
      <c r="F511" s="137"/>
      <c r="G511" s="123"/>
      <c r="H511" s="261"/>
      <c r="I511" s="124"/>
      <c r="J511" s="148"/>
      <c r="K511" s="162"/>
    </row>
    <row r="512" spans="2:11" ht="15.75" thickBot="1">
      <c r="B512" s="163"/>
      <c r="C512" s="276"/>
      <c r="D512" s="276"/>
      <c r="E512" s="276"/>
      <c r="F512" s="164"/>
      <c r="G512" s="165"/>
      <c r="H512" s="262"/>
      <c r="I512" s="166"/>
      <c r="J512" s="167"/>
      <c r="K512" s="162"/>
    </row>
    <row r="513" spans="11:11">
      <c r="K513" s="162"/>
    </row>
  </sheetData>
  <protectedRanges>
    <protectedRange password="C715" sqref="C311 C324:C325 C345 C131 C128 C117 C350 C362 C98 C108 C134 C139 C372 C402 C406 C442 C445 C17 C450 C455:C456 C475 C51 C74 C34 C480 C41 C70 C486 C490 C82 C283 C321 C504:C505 C156 C164 C178 C189 C192 C198 C202 C271:C272 C280 C287 C296 C300 C307" name="Intervalo3" securityDescriptor="O:WDG:WDD:(A;;CC;;;S-1-5-21-331323738-3957049979-2397494211-500)"/>
    <protectedRange password="C715" sqref="G402:I402 G108:I108 G139:I139 E134:E135 E139 E131 G131:I131 B131:C131 E128 G128:I128 B128:C128 E117 G117:I117 B117:C117 B406:C406 E406 G406:I406 B442:C442 G82:I82 E82 E98 G98:I98 B98:C98 E108 B139:C139 B108:C108 B134:C134 E442 G442:I442 G17:H17 B445:C445 E445 B51:C51 E51 B82:C82 G51:I52 B74:C74 E17 G445:I445 G134:I134 E41 G41:I42 B34:C34 E34 G34:H34 B17:C17 B70:C70 E70 B41:C41 B450:C450 E450 G450:I450 B455:C456 E455:E456 G70:I71 E74 G74:I75 B283:C283 E283 G283:I283 B321:C321 E321 G321:I321 G455:I456 B475:C475 E475 G475:I475 B480:C480 E480 G480:I480 B486:C486 E486 G486:I486 B490:C490 E490 G490:I490 B504:C505 E504:E505 G504:I505 B156:C156 E156 G156:I156 B164:C164 E164 G164:I164 B178:C178 E178 G178:I178 B189:C189 E189 G189:I189 B192:C192 E192 G192:I192 B198:C198 E198 G198:I198 B202:C202 E202 G202:I202 B271:C272 E271:E272 G271:I272 B280:C280 E280 G280:I280 B287:C287 E287 G287:I287 B296:C296 E296 G296:I296 B300:C300 E300 G300:I300 B307:C307 E307 G307:I307 B311:C311 E311 G311:I311 B324:C325 E324:E325 G324:I325 B345:C345 E345 G345:I345 B350:C350 E350 G350:I350 B362:C362 E362 G362:I362 B372:C372 E372 G372:I372 B402:C402 E402" name="Intervalo3_18" securityDescriptor="O:WDG:WDD:(A;;CC;;;S-1-5-21-331323738-3957049979-2397494211-500)"/>
    <protectedRange sqref="G406:I406 G134:I134 B406 G139:I139 G442:I442 G131:I131 B131 G128:I128 B128 G117:I117 B117 B442 G445:I445 G98:I98 B108 B139 G108:I108 B134 B445 G17:H17 G450:I450 B51 G51:I51 G74:I74 G34:H34 B17 B450 B41 G41:I41 B34 B70 G70:I70 G455:I456 B455:B456 G475:I475 B475 G82:I82 B98 G283:I283 B283 G321:I321 B321 G480:I480 B480 G486:I486 B486 G490:I490 B490 G504:I505 B504:B505 B74:B82 G156:I156 B156 G164:I164 B164 G178:I178 B178 G189:I189 B189 G192:I192 B192 G198:I198 B198 G202:I202 B202 G271:I272 B271:B272 G280:I280 B280 G287:I287 B287 G296:I296 B296 G300:I300 B300 G307:I307 B307 G311:I311 B311 G324:I325 B324:B325 G345:I345 B345 G350:I350 B350 G362:I362 B362 G372:I372 B372 G402:I402 B402" name="Intervalo2_16"/>
    <protectedRange password="C715" sqref="B139 B406 B442 B131 B128 B117 B445 B134 B98 B108 B17 B51 B74 B34 B450 B41 B70 B455:B456 B475 B82 B283 B321 B480 B486 B490 B504:B505 B156 B164 B178 B189 B192 B198 B202 B271:B272 B280 B287 B296 B300 B307 B311 B324:B325 B345 B350 B362 B372 B402" name="Intervalo3_1_2_1" securityDescriptor="O:WDG:WDD:(A;;CC;;;S-1-5-21-331323738-3957049979-2397494211-500)"/>
    <protectedRange sqref="B139 B406 B442 B131 B128 B117 B445 B134 B98 B108 B17 B51 B74 B34 B450 B41 B70 B455:B456 B475 B82 B283 B321 B480 B486 B490 B504:B505 B156 B164 B178 B189 B192 B198 B202 B271:B272 B280 B287 B296 B300 B307 B311 B324:B325 B345 B350 B362 B372 B402" name="Intervalo2_1_2"/>
    <protectedRange password="C715" sqref="F139 F406 F442 F131 F128 F117 F445 F134 F98 F108 F17 F450 F51 F74 F34 F455:F456 F41 F70 F475 F480 F82 F283 F321 F486 F490 F504:F505 F156 F164 F178 F189 F192 F198 F202 F271:F272 F280 F287 F296 F300 F307 F311 F324:F325 F345 F350 F362 F372 F402" name="Intervalo3_4_1_1_5" securityDescriptor="O:WDG:WDD:(A;;CC;;;S-1-5-21-331323738-3957049979-2397494211-500)"/>
  </protectedRanges>
  <mergeCells count="60">
    <mergeCell ref="B504:H504"/>
    <mergeCell ref="B505:H505"/>
    <mergeCell ref="B475:H475"/>
    <mergeCell ref="B480:H480"/>
    <mergeCell ref="B486:H486"/>
    <mergeCell ref="B490:H490"/>
    <mergeCell ref="B450:H450"/>
    <mergeCell ref="B455:H455"/>
    <mergeCell ref="B456:H456"/>
    <mergeCell ref="B17:H17"/>
    <mergeCell ref="B134:H134"/>
    <mergeCell ref="B82:H82"/>
    <mergeCell ref="B117:H117"/>
    <mergeCell ref="B108:H108"/>
    <mergeCell ref="B74:H74"/>
    <mergeCell ref="B98:H98"/>
    <mergeCell ref="B70:H70"/>
    <mergeCell ref="B51:H51"/>
    <mergeCell ref="B34:H34"/>
    <mergeCell ref="B41:H41"/>
    <mergeCell ref="B271:H271"/>
    <mergeCell ref="B445:H445"/>
    <mergeCell ref="B508:H508"/>
    <mergeCell ref="B128:H128"/>
    <mergeCell ref="B506:J506"/>
    <mergeCell ref="B131:H131"/>
    <mergeCell ref="B139:H139"/>
    <mergeCell ref="B507:H507"/>
    <mergeCell ref="B283:H283"/>
    <mergeCell ref="B406:H406"/>
    <mergeCell ref="B442:H442"/>
    <mergeCell ref="B156:H156"/>
    <mergeCell ref="B164:H164"/>
    <mergeCell ref="B178:H178"/>
    <mergeCell ref="B189:H189"/>
    <mergeCell ref="B192:H192"/>
    <mergeCell ref="B198:H198"/>
    <mergeCell ref="B202:H202"/>
    <mergeCell ref="B2:K2"/>
    <mergeCell ref="B8:K8"/>
    <mergeCell ref="B3:K3"/>
    <mergeCell ref="B4:K4"/>
    <mergeCell ref="B5:K5"/>
    <mergeCell ref="B6:K6"/>
    <mergeCell ref="B7:K7"/>
    <mergeCell ref="B272:H272"/>
    <mergeCell ref="B280:H280"/>
    <mergeCell ref="B287:H287"/>
    <mergeCell ref="B296:H296"/>
    <mergeCell ref="B300:H300"/>
    <mergeCell ref="B307:H307"/>
    <mergeCell ref="B311:H311"/>
    <mergeCell ref="B321:H321"/>
    <mergeCell ref="B324:H324"/>
    <mergeCell ref="B325:H325"/>
    <mergeCell ref="B345:H345"/>
    <mergeCell ref="B350:H350"/>
    <mergeCell ref="B362:H362"/>
    <mergeCell ref="B372:H372"/>
    <mergeCell ref="B402:H402"/>
  </mergeCells>
  <phoneticPr fontId="88" type="noConversion"/>
  <printOptions horizontalCentered="1"/>
  <pageMargins left="0.47244094488188981" right="0.27559055118110237" top="0.47244094488188981" bottom="0.78740157480314965" header="0" footer="0"/>
  <pageSetup paperSize="9" scale="47" fitToHeight="0" orientation="portrait" r:id="rId1"/>
  <headerFooter>
    <oddFooter>Página &amp;P de &amp;N</oddFooter>
  </headerFooter>
  <rowBreaks count="8" manualBreakCount="8">
    <brk id="61" min="1" max="10" man="1"/>
    <brk id="119" min="1" max="10" man="1"/>
    <brk id="178" min="1" max="10" man="1"/>
    <brk id="256" min="1" max="10" man="1"/>
    <brk id="335" min="1" max="10" man="1"/>
    <brk id="382" min="1" max="10" man="1"/>
    <brk id="424" min="1" max="10" man="1"/>
    <brk id="475" min="1" max="10" man="1"/>
  </rowBreaks>
  <drawing r:id="rId2"/>
</worksheet>
</file>

<file path=xl/worksheets/sheet4.xml><?xml version="1.0" encoding="utf-8"?>
<worksheet xmlns="http://schemas.openxmlformats.org/spreadsheetml/2006/main" xmlns:r="http://schemas.openxmlformats.org/officeDocument/2006/relationships">
  <dimension ref="B1:S60"/>
  <sheetViews>
    <sheetView view="pageBreakPreview" topLeftCell="A10" zoomScale="55" zoomScaleNormal="70" zoomScaleSheetLayoutView="55" workbookViewId="0">
      <selection activeCell="H11" sqref="H11"/>
    </sheetView>
  </sheetViews>
  <sheetFormatPr defaultRowHeight="12.75"/>
  <cols>
    <col min="2" max="2" width="10.85546875" customWidth="1"/>
    <col min="3" max="3" width="58.140625" customWidth="1"/>
    <col min="4" max="4" width="28.7109375" style="11" bestFit="1" customWidth="1"/>
    <col min="5" max="5" width="16.7109375" customWidth="1"/>
    <col min="6" max="6" width="33.42578125" bestFit="1" customWidth="1"/>
    <col min="7" max="8" width="25.140625" bestFit="1" customWidth="1"/>
    <col min="9" max="9" width="25.5703125" bestFit="1" customWidth="1"/>
    <col min="10" max="10" width="25.140625" bestFit="1" customWidth="1"/>
    <col min="11" max="14" width="25.5703125" bestFit="1" customWidth="1"/>
    <col min="15" max="15" width="25.140625" bestFit="1" customWidth="1"/>
    <col min="16" max="16" width="25.5703125" bestFit="1" customWidth="1"/>
    <col min="17" max="17" width="25.140625" bestFit="1" customWidth="1"/>
    <col min="18" max="18" width="18.5703125" customWidth="1"/>
    <col min="19" max="19" width="10.140625" bestFit="1" customWidth="1"/>
  </cols>
  <sheetData>
    <row r="1" spans="2:18" ht="47.25" customHeight="1" thickBot="1"/>
    <row r="2" spans="2:18" ht="97.5" customHeight="1" thickBot="1">
      <c r="B2" s="353"/>
      <c r="C2" s="354"/>
      <c r="D2" s="354"/>
      <c r="E2" s="354"/>
      <c r="F2" s="354"/>
      <c r="G2" s="354"/>
      <c r="H2" s="354"/>
      <c r="I2" s="354"/>
      <c r="J2" s="354"/>
      <c r="K2" s="354"/>
      <c r="L2" s="354"/>
      <c r="M2" s="354"/>
      <c r="N2" s="354"/>
      <c r="O2" s="354"/>
      <c r="P2" s="354"/>
      <c r="Q2" s="355"/>
    </row>
    <row r="3" spans="2:18" ht="29.25" customHeight="1">
      <c r="B3" s="356" t="str">
        <f>'2-ORÇAMENTO'!B3:G3</f>
        <v xml:space="preserve">OBRA: CONSTRUÇÃO DE ESCOLA MUNICIPAL DE EDUÇÃO BÁSICA </v>
      </c>
      <c r="C3" s="357"/>
      <c r="D3" s="357"/>
      <c r="E3" s="357"/>
      <c r="F3" s="357"/>
      <c r="G3" s="357"/>
      <c r="H3" s="357"/>
      <c r="I3" s="357"/>
      <c r="J3" s="277"/>
      <c r="K3" s="277"/>
      <c r="L3" s="277"/>
      <c r="M3" s="277"/>
      <c r="N3" s="277"/>
      <c r="O3" s="277"/>
      <c r="P3" s="277"/>
      <c r="Q3" s="168"/>
    </row>
    <row r="4" spans="2:18" ht="23.25" customHeight="1">
      <c r="B4" s="359" t="str">
        <f>'2-ORÇAMENTO'!B4:G4</f>
        <v>LOCAL: EMEB ALINO FERREIRA DE MAGALHÃES</v>
      </c>
      <c r="C4" s="360"/>
      <c r="D4" s="360"/>
      <c r="E4" s="360"/>
      <c r="F4" s="360"/>
      <c r="G4" s="360"/>
      <c r="H4" s="360"/>
      <c r="I4" s="360"/>
      <c r="J4" s="278"/>
      <c r="K4" s="278"/>
      <c r="L4" s="278"/>
      <c r="M4" s="278"/>
      <c r="N4" s="278"/>
      <c r="O4" s="278"/>
      <c r="P4" s="278"/>
      <c r="Q4" s="41"/>
    </row>
    <row r="5" spans="2:18" ht="23.25" customHeight="1">
      <c r="B5" s="359" t="str">
        <f>'2-ORÇAMENTO'!B5:G5</f>
        <v>ENDEREÇO: AV. VERDÃO, S/N, ALTO DA BOA VISTA, CRISTO REI</v>
      </c>
      <c r="C5" s="360"/>
      <c r="D5" s="360"/>
      <c r="E5" s="360"/>
      <c r="F5" s="360"/>
      <c r="G5" s="360"/>
      <c r="H5" s="360"/>
      <c r="I5" s="360"/>
      <c r="J5" s="278"/>
      <c r="K5" s="278"/>
      <c r="L5" s="278"/>
      <c r="M5" s="278"/>
      <c r="N5" s="278"/>
      <c r="O5" s="278"/>
      <c r="P5" s="278"/>
      <c r="Q5" s="41"/>
    </row>
    <row r="6" spans="2:18" ht="20.25" customHeight="1">
      <c r="B6" s="359" t="str">
        <f>'2-ORÇAMENTO'!B6:G6</f>
        <v>MUNICÍPIO: VÁRZEA GRANDE - MT</v>
      </c>
      <c r="C6" s="360"/>
      <c r="D6" s="360"/>
      <c r="E6" s="360"/>
      <c r="F6" s="360"/>
      <c r="G6" s="360"/>
      <c r="H6" s="360"/>
      <c r="I6" s="360"/>
      <c r="J6" s="278"/>
      <c r="K6" s="278"/>
      <c r="L6" s="278"/>
      <c r="M6" s="278"/>
      <c r="N6" s="278"/>
      <c r="O6" s="278"/>
      <c r="P6" s="278"/>
      <c r="Q6" s="41"/>
    </row>
    <row r="7" spans="2:18" ht="18.75" customHeight="1" thickBot="1">
      <c r="B7" s="359" t="str">
        <f>'2-ORÇAMENTO'!B7:G7</f>
        <v>DATA BASE: SINAPI ABRIL- COM DESONERAÇÃO / 2019 - BDI - 28,24%</v>
      </c>
      <c r="C7" s="360"/>
      <c r="D7" s="360"/>
      <c r="E7" s="360"/>
      <c r="F7" s="360"/>
      <c r="G7" s="360"/>
      <c r="H7" s="360"/>
      <c r="I7" s="360"/>
      <c r="J7" s="278"/>
      <c r="K7" s="278"/>
      <c r="L7" s="278"/>
      <c r="M7" s="278"/>
      <c r="N7" s="278"/>
      <c r="O7" s="278"/>
      <c r="P7" s="278"/>
      <c r="Q7" s="41"/>
    </row>
    <row r="8" spans="2:18" ht="16.5" customHeight="1" thickBot="1">
      <c r="B8" s="341" t="s">
        <v>52</v>
      </c>
      <c r="C8" s="342"/>
      <c r="D8" s="342"/>
      <c r="E8" s="342"/>
      <c r="F8" s="342"/>
      <c r="G8" s="342"/>
      <c r="H8" s="342"/>
      <c r="I8" s="342"/>
      <c r="J8" s="342"/>
      <c r="K8" s="342"/>
      <c r="L8" s="342"/>
      <c r="M8" s="342"/>
      <c r="N8" s="342"/>
      <c r="O8" s="342"/>
      <c r="P8" s="342"/>
      <c r="Q8" s="343"/>
    </row>
    <row r="9" spans="2:18" ht="17.25" thickBot="1">
      <c r="B9" s="344" t="s">
        <v>3</v>
      </c>
      <c r="C9" s="346" t="s">
        <v>12</v>
      </c>
      <c r="D9" s="348" t="s">
        <v>10</v>
      </c>
      <c r="E9" s="349"/>
      <c r="F9" s="341" t="s">
        <v>13</v>
      </c>
      <c r="G9" s="342"/>
      <c r="H9" s="342"/>
      <c r="I9" s="342"/>
      <c r="J9" s="342"/>
      <c r="K9" s="342"/>
      <c r="L9" s="342"/>
      <c r="M9" s="342"/>
      <c r="N9" s="342"/>
      <c r="O9" s="342"/>
      <c r="P9" s="342"/>
      <c r="Q9" s="343"/>
    </row>
    <row r="10" spans="2:18" ht="16.5" thickBot="1">
      <c r="B10" s="345"/>
      <c r="C10" s="347"/>
      <c r="D10" s="12" t="s">
        <v>14</v>
      </c>
      <c r="E10" s="13" t="s">
        <v>15</v>
      </c>
      <c r="F10" s="14" t="s">
        <v>16</v>
      </c>
      <c r="G10" s="15" t="s">
        <v>17</v>
      </c>
      <c r="H10" s="14" t="s">
        <v>18</v>
      </c>
      <c r="I10" s="14" t="s">
        <v>19</v>
      </c>
      <c r="J10" s="14" t="s">
        <v>24</v>
      </c>
      <c r="K10" s="14" t="s">
        <v>25</v>
      </c>
      <c r="L10" s="14" t="s">
        <v>12441</v>
      </c>
      <c r="M10" s="14" t="s">
        <v>12442</v>
      </c>
      <c r="N10" s="14" t="s">
        <v>12443</v>
      </c>
      <c r="O10" s="14" t="s">
        <v>12444</v>
      </c>
      <c r="P10" s="14" t="s">
        <v>12445</v>
      </c>
      <c r="Q10" s="14" t="s">
        <v>12446</v>
      </c>
    </row>
    <row r="11" spans="2:18" ht="18">
      <c r="B11" s="387" t="str">
        <f>'2-ORÇAMENTO'!B10</f>
        <v>1.0</v>
      </c>
      <c r="C11" s="325" t="str">
        <f>'2-ORÇAMENTO'!E10</f>
        <v>ADMINISTRAÇÃO LOCAL DE OBRA</v>
      </c>
      <c r="D11" s="333">
        <f>'2-ORÇAMENTO'!K17</f>
        <v>494000.06000000006</v>
      </c>
      <c r="E11" s="385">
        <f>D11/$D$55</f>
        <v>8.4687182207208708E-2</v>
      </c>
      <c r="F11" s="3">
        <f t="shared" ref="F11:Q37" si="0">$D11*F12</f>
        <v>7706.4009360000009</v>
      </c>
      <c r="G11" s="3">
        <f t="shared" si="0"/>
        <v>19315.402346000003</v>
      </c>
      <c r="H11" s="3">
        <f t="shared" si="0"/>
        <v>47522.805772</v>
      </c>
      <c r="I11" s="3">
        <f t="shared" si="0"/>
        <v>57452.206978000009</v>
      </c>
      <c r="J11" s="3">
        <f t="shared" si="0"/>
        <v>51870.006300000001</v>
      </c>
      <c r="K11" s="3">
        <f t="shared" si="0"/>
        <v>46040.805592000004</v>
      </c>
      <c r="L11" s="3">
        <f t="shared" si="0"/>
        <v>43620.205298000008</v>
      </c>
      <c r="M11" s="3">
        <f t="shared" si="0"/>
        <v>41792.405076000003</v>
      </c>
      <c r="N11" s="3">
        <f t="shared" si="0"/>
        <v>44361.205388000009</v>
      </c>
      <c r="O11" s="3">
        <f t="shared" si="0"/>
        <v>39421.204788000003</v>
      </c>
      <c r="P11" s="3">
        <f t="shared" si="0"/>
        <v>38828.404716000005</v>
      </c>
      <c r="Q11" s="9">
        <f t="shared" si="0"/>
        <v>56069.006809999984</v>
      </c>
    </row>
    <row r="12" spans="2:18" ht="18">
      <c r="B12" s="387"/>
      <c r="C12" s="388"/>
      <c r="D12" s="389"/>
      <c r="E12" s="386"/>
      <c r="F12" s="180">
        <v>1.5599999999999999E-2</v>
      </c>
      <c r="G12" s="180">
        <v>3.9100000000000003E-2</v>
      </c>
      <c r="H12" s="180">
        <v>9.6199999999999994E-2</v>
      </c>
      <c r="I12" s="180">
        <v>0.1163</v>
      </c>
      <c r="J12" s="180">
        <v>0.105</v>
      </c>
      <c r="K12" s="180">
        <v>9.3200000000000005E-2</v>
      </c>
      <c r="L12" s="180">
        <v>8.8300000000000003E-2</v>
      </c>
      <c r="M12" s="180">
        <v>8.4599999999999995E-2</v>
      </c>
      <c r="N12" s="180">
        <v>8.9800000000000005E-2</v>
      </c>
      <c r="O12" s="180">
        <v>7.9799999999999996E-2</v>
      </c>
      <c r="P12" s="180">
        <v>7.8600000000000003E-2</v>
      </c>
      <c r="Q12" s="181">
        <f>100%-P12-O12-N12-M12-L12-K12-J12-I12-H12-G12-F12</f>
        <v>0.11349999999999996</v>
      </c>
      <c r="R12" s="5">
        <f>SUM(F12:Q12)</f>
        <v>0.99999999999999989</v>
      </c>
    </row>
    <row r="13" spans="2:18" ht="18">
      <c r="B13" s="387" t="str">
        <f>'2-ORÇAMENTO'!B18</f>
        <v>2.0</v>
      </c>
      <c r="C13" s="324" t="str">
        <f>'2-ORÇAMENTO'!E18</f>
        <v>SERVIÇOS PRELIMINARES</v>
      </c>
      <c r="D13" s="332">
        <f>'2-ORÇAMENTO'!K34</f>
        <v>239245.05</v>
      </c>
      <c r="E13" s="385">
        <f>D13/$D$55</f>
        <v>4.1014143078287796E-2</v>
      </c>
      <c r="F13" s="3">
        <f t="shared" si="0"/>
        <v>95698.02</v>
      </c>
      <c r="G13" s="3">
        <f t="shared" si="0"/>
        <v>143547.03</v>
      </c>
      <c r="H13" s="3"/>
      <c r="I13" s="3"/>
      <c r="J13" s="3"/>
      <c r="K13" s="3"/>
      <c r="L13" s="3"/>
      <c r="M13" s="3"/>
      <c r="N13" s="3"/>
      <c r="O13" s="3"/>
      <c r="P13" s="3"/>
      <c r="Q13" s="9"/>
      <c r="R13" s="5"/>
    </row>
    <row r="14" spans="2:18" ht="18">
      <c r="B14" s="387"/>
      <c r="C14" s="325"/>
      <c r="D14" s="333"/>
      <c r="E14" s="386"/>
      <c r="F14" s="180">
        <v>0.4</v>
      </c>
      <c r="G14" s="180">
        <v>0.6</v>
      </c>
      <c r="H14" s="4"/>
      <c r="I14" s="4"/>
      <c r="J14" s="4"/>
      <c r="K14" s="4"/>
      <c r="L14" s="4"/>
      <c r="M14" s="4"/>
      <c r="N14" s="4"/>
      <c r="O14" s="4"/>
      <c r="P14" s="4"/>
      <c r="Q14" s="10"/>
      <c r="R14" s="5">
        <f>SUM(F14:Q14)</f>
        <v>1</v>
      </c>
    </row>
    <row r="15" spans="2:18" ht="18">
      <c r="B15" s="387" t="str">
        <f>'2-ORÇAMENTO'!B35</f>
        <v>3.0</v>
      </c>
      <c r="C15" s="324" t="str">
        <f>'2-ORÇAMENTO'!E35</f>
        <v>MOVIMENTO DE SOLO</v>
      </c>
      <c r="D15" s="332">
        <f>'2-ORÇAMENTO'!K41</f>
        <v>35772.409999999996</v>
      </c>
      <c r="E15" s="385">
        <f>D15/$D$55</f>
        <v>6.132518695768932E-3</v>
      </c>
      <c r="F15" s="3">
        <f t="shared" si="0"/>
        <v>7154.482</v>
      </c>
      <c r="G15" s="3">
        <f t="shared" si="0"/>
        <v>14308.964</v>
      </c>
      <c r="H15" s="3">
        <f t="shared" si="0"/>
        <v>14308.964</v>
      </c>
      <c r="I15" s="3"/>
      <c r="J15" s="3"/>
      <c r="K15" s="3"/>
      <c r="L15" s="3"/>
      <c r="M15" s="3"/>
      <c r="N15" s="3"/>
      <c r="O15" s="3"/>
      <c r="P15" s="3"/>
      <c r="Q15" s="9"/>
      <c r="R15" s="5"/>
    </row>
    <row r="16" spans="2:18" ht="18">
      <c r="B16" s="387"/>
      <c r="C16" s="325"/>
      <c r="D16" s="333"/>
      <c r="E16" s="386"/>
      <c r="F16" s="180">
        <v>0.2</v>
      </c>
      <c r="G16" s="180">
        <v>0.4</v>
      </c>
      <c r="H16" s="180">
        <v>0.4</v>
      </c>
      <c r="I16" s="4"/>
      <c r="J16" s="4"/>
      <c r="K16" s="4"/>
      <c r="L16" s="4"/>
      <c r="M16" s="4"/>
      <c r="N16" s="4"/>
      <c r="O16" s="4"/>
      <c r="P16" s="4"/>
      <c r="Q16" s="10"/>
      <c r="R16" s="5">
        <f>SUM(F16:Q16)</f>
        <v>1</v>
      </c>
    </row>
    <row r="17" spans="2:18" ht="18" customHeight="1">
      <c r="B17" s="387" t="str">
        <f>'2-ORÇAMENTO'!B42</f>
        <v>4.0</v>
      </c>
      <c r="C17" s="324" t="str">
        <f>'2-ORÇAMENTO'!E42</f>
        <v>INFRA-ESTRUTURA</v>
      </c>
      <c r="D17" s="332">
        <f>'2-ORÇAMENTO'!K51</f>
        <v>291489.18999999994</v>
      </c>
      <c r="E17" s="385">
        <f>D17/$D$55</f>
        <v>4.9970435519707569E-2</v>
      </c>
      <c r="F17" s="3"/>
      <c r="G17" s="3">
        <f t="shared" si="0"/>
        <v>87446.756999999983</v>
      </c>
      <c r="H17" s="3">
        <f t="shared" si="0"/>
        <v>145744.59499999997</v>
      </c>
      <c r="I17" s="3">
        <f t="shared" si="0"/>
        <v>58297.837999999989</v>
      </c>
      <c r="J17" s="3"/>
      <c r="K17" s="3"/>
      <c r="L17" s="3"/>
      <c r="M17" s="3"/>
      <c r="N17" s="3"/>
      <c r="O17" s="3"/>
      <c r="P17" s="3"/>
      <c r="Q17" s="9"/>
      <c r="R17" s="5"/>
    </row>
    <row r="18" spans="2:18" ht="18">
      <c r="B18" s="387"/>
      <c r="C18" s="325"/>
      <c r="D18" s="333"/>
      <c r="E18" s="386"/>
      <c r="F18" s="253"/>
      <c r="G18" s="180">
        <v>0.3</v>
      </c>
      <c r="H18" s="180">
        <v>0.5</v>
      </c>
      <c r="I18" s="180">
        <v>0.2</v>
      </c>
      <c r="J18" s="4"/>
      <c r="K18" s="4"/>
      <c r="L18" s="4"/>
      <c r="M18" s="4"/>
      <c r="N18" s="4"/>
      <c r="O18" s="4"/>
      <c r="P18" s="4"/>
      <c r="Q18" s="10"/>
      <c r="R18" s="5">
        <f>SUM(F18:Q18)</f>
        <v>1</v>
      </c>
    </row>
    <row r="19" spans="2:18" ht="18">
      <c r="B19" s="394" t="str">
        <f>'2-ORÇAMENTO'!B52</f>
        <v>5.0</v>
      </c>
      <c r="C19" s="392" t="str">
        <f>'2-ORÇAMENTO'!E52</f>
        <v xml:space="preserve">SUPERESTRUTURA </v>
      </c>
      <c r="D19" s="332">
        <f>'2-ORÇAMENTO'!K70</f>
        <v>1198983.28</v>
      </c>
      <c r="E19" s="385">
        <f>D19/$D$55</f>
        <v>0.20554352867235831</v>
      </c>
      <c r="F19" s="3"/>
      <c r="G19" s="3"/>
      <c r="H19" s="3">
        <f t="shared" si="0"/>
        <v>359694.984</v>
      </c>
      <c r="I19" s="3">
        <f t="shared" si="0"/>
        <v>359694.984</v>
      </c>
      <c r="J19" s="3">
        <f t="shared" si="0"/>
        <v>359694.984</v>
      </c>
      <c r="K19" s="3">
        <f t="shared" si="0"/>
        <v>119898.32800000001</v>
      </c>
      <c r="L19" s="3"/>
      <c r="M19" s="3"/>
      <c r="N19" s="3"/>
      <c r="O19" s="3"/>
      <c r="P19" s="3"/>
      <c r="Q19" s="9"/>
      <c r="R19" s="5"/>
    </row>
    <row r="20" spans="2:18" ht="18">
      <c r="B20" s="394"/>
      <c r="C20" s="393"/>
      <c r="D20" s="333"/>
      <c r="E20" s="386"/>
      <c r="F20" s="253"/>
      <c r="G20" s="253"/>
      <c r="H20" s="180">
        <v>0.3</v>
      </c>
      <c r="I20" s="180">
        <v>0.3</v>
      </c>
      <c r="J20" s="180">
        <v>0.3</v>
      </c>
      <c r="K20" s="180">
        <v>0.1</v>
      </c>
      <c r="L20" s="4"/>
      <c r="M20" s="4"/>
      <c r="N20" s="4"/>
      <c r="O20" s="4"/>
      <c r="P20" s="4"/>
      <c r="Q20" s="10"/>
      <c r="R20" s="5">
        <f>SUM(F20:Q20)</f>
        <v>0.99999999999999989</v>
      </c>
    </row>
    <row r="21" spans="2:18" ht="18">
      <c r="B21" s="387" t="str">
        <f>'2-ORÇAMENTO'!B71</f>
        <v>6.0</v>
      </c>
      <c r="C21" s="388" t="str">
        <f>'2-ORÇAMENTO'!E71</f>
        <v>IMPERMEABILIZAÇÃO</v>
      </c>
      <c r="D21" s="389">
        <f>'2-ORÇAMENTO'!K74</f>
        <v>84868.63</v>
      </c>
      <c r="E21" s="385">
        <f>D21/$D$55</f>
        <v>1.4549158420114724E-2</v>
      </c>
      <c r="F21" s="3"/>
      <c r="G21" s="3"/>
      <c r="H21" s="3">
        <f t="shared" si="0"/>
        <v>42434.315000000002</v>
      </c>
      <c r="I21" s="3">
        <f t="shared" si="0"/>
        <v>16973.726000000002</v>
      </c>
      <c r="J21" s="3"/>
      <c r="K21" s="3"/>
      <c r="L21" s="3">
        <f t="shared" si="0"/>
        <v>25460.589</v>
      </c>
      <c r="M21" s="3"/>
      <c r="N21" s="3"/>
      <c r="O21" s="3"/>
      <c r="P21" s="3"/>
      <c r="Q21" s="9"/>
      <c r="R21" s="1"/>
    </row>
    <row r="22" spans="2:18" ht="18">
      <c r="B22" s="387"/>
      <c r="C22" s="388"/>
      <c r="D22" s="389"/>
      <c r="E22" s="386"/>
      <c r="F22" s="4"/>
      <c r="G22" s="253"/>
      <c r="H22" s="180">
        <v>0.5</v>
      </c>
      <c r="I22" s="180">
        <v>0.2</v>
      </c>
      <c r="J22" s="4"/>
      <c r="K22" s="4"/>
      <c r="L22" s="180">
        <v>0.3</v>
      </c>
      <c r="M22" s="4"/>
      <c r="N22" s="4"/>
      <c r="O22" s="4"/>
      <c r="P22" s="4"/>
      <c r="Q22" s="10"/>
      <c r="R22" s="5">
        <f>SUM(F22:Q22)</f>
        <v>1</v>
      </c>
    </row>
    <row r="23" spans="2:18" ht="18">
      <c r="B23" s="387" t="str">
        <f>'2-ORÇAMENTO'!B75</f>
        <v>7.0</v>
      </c>
      <c r="C23" s="388" t="str">
        <f>'2-ORÇAMENTO'!E75</f>
        <v>ALVENARIA E FECHAMENTO</v>
      </c>
      <c r="D23" s="389">
        <f>'2-ORÇAMENTO'!K82</f>
        <v>195098.47</v>
      </c>
      <c r="E23" s="385">
        <f>D23/$D$55</f>
        <v>3.3446027673028296E-2</v>
      </c>
      <c r="F23" s="3"/>
      <c r="G23" s="3"/>
      <c r="H23" s="3"/>
      <c r="I23" s="3">
        <f t="shared" si="0"/>
        <v>19509.847000000002</v>
      </c>
      <c r="J23" s="3">
        <f t="shared" si="0"/>
        <v>29264.770499999999</v>
      </c>
      <c r="K23" s="3">
        <f t="shared" si="0"/>
        <v>58529.540999999997</v>
      </c>
      <c r="L23" s="3">
        <f t="shared" si="0"/>
        <v>58529.540999999997</v>
      </c>
      <c r="M23" s="3">
        <f t="shared" si="0"/>
        <v>29264.770499999999</v>
      </c>
      <c r="N23" s="3"/>
      <c r="O23" s="3"/>
      <c r="P23" s="3"/>
      <c r="Q23" s="9"/>
    </row>
    <row r="24" spans="2:18" ht="18">
      <c r="B24" s="387"/>
      <c r="C24" s="388"/>
      <c r="D24" s="389"/>
      <c r="E24" s="386"/>
      <c r="F24" s="4"/>
      <c r="G24" s="253"/>
      <c r="H24" s="253"/>
      <c r="I24" s="180">
        <v>0.1</v>
      </c>
      <c r="J24" s="180">
        <v>0.15</v>
      </c>
      <c r="K24" s="180">
        <v>0.3</v>
      </c>
      <c r="L24" s="180">
        <v>0.3</v>
      </c>
      <c r="M24" s="180">
        <v>0.15</v>
      </c>
      <c r="N24" s="4"/>
      <c r="O24" s="4"/>
      <c r="P24" s="4"/>
      <c r="Q24" s="10"/>
      <c r="R24" s="5">
        <f>SUM(F24:Q24)</f>
        <v>1</v>
      </c>
    </row>
    <row r="25" spans="2:18" ht="18">
      <c r="B25" s="387" t="str">
        <f>'2-ORÇAMENTO'!B83</f>
        <v>8.0</v>
      </c>
      <c r="C25" s="391" t="str">
        <f>'2-ORÇAMENTO'!E83</f>
        <v>ESTRUTURA METÁLICA</v>
      </c>
      <c r="D25" s="389">
        <f>'2-ORÇAMENTO'!K98</f>
        <v>1168821.27</v>
      </c>
      <c r="E25" s="385">
        <f>D25/$D$55</f>
        <v>0.20037280938822372</v>
      </c>
      <c r="F25" s="3"/>
      <c r="G25" s="3"/>
      <c r="H25" s="3"/>
      <c r="I25" s="3">
        <f t="shared" si="0"/>
        <v>233764.25400000002</v>
      </c>
      <c r="J25" s="3">
        <f t="shared" si="0"/>
        <v>233764.25400000002</v>
      </c>
      <c r="K25" s="3">
        <f t="shared" si="0"/>
        <v>350646.38099999999</v>
      </c>
      <c r="L25" s="3">
        <f t="shared" si="0"/>
        <v>350646.38099999999</v>
      </c>
      <c r="M25" s="3"/>
      <c r="N25" s="3"/>
      <c r="O25" s="3"/>
      <c r="P25" s="3"/>
      <c r="Q25" s="9"/>
      <c r="R25" s="5"/>
    </row>
    <row r="26" spans="2:18" ht="18">
      <c r="B26" s="387"/>
      <c r="C26" s="388"/>
      <c r="D26" s="389"/>
      <c r="E26" s="386"/>
      <c r="F26" s="4"/>
      <c r="G26" s="4"/>
      <c r="H26" s="253"/>
      <c r="I26" s="180">
        <v>0.2</v>
      </c>
      <c r="J26" s="180">
        <v>0.2</v>
      </c>
      <c r="K26" s="180">
        <v>0.3</v>
      </c>
      <c r="L26" s="180">
        <v>0.3</v>
      </c>
      <c r="M26" s="253"/>
      <c r="N26" s="253"/>
      <c r="O26" s="253"/>
      <c r="P26" s="253"/>
      <c r="Q26" s="254"/>
      <c r="R26" s="5">
        <f>SUM(F26:Q26)</f>
        <v>1</v>
      </c>
    </row>
    <row r="27" spans="2:18" ht="18">
      <c r="B27" s="387" t="str">
        <f>'2-ORÇAMENTO'!B99</f>
        <v>9.0</v>
      </c>
      <c r="C27" s="388" t="str">
        <f>'2-ORÇAMENTO'!E99</f>
        <v xml:space="preserve">ESQUADRIAS </v>
      </c>
      <c r="D27" s="389">
        <f>'2-ORÇAMENTO'!K108</f>
        <v>250634.2</v>
      </c>
      <c r="E27" s="385">
        <f>D27/$D$55</f>
        <v>4.2966602398303327E-2</v>
      </c>
      <c r="F27" s="3"/>
      <c r="G27" s="3"/>
      <c r="H27" s="3"/>
      <c r="I27" s="3"/>
      <c r="J27" s="3"/>
      <c r="K27" s="3"/>
      <c r="L27" s="3">
        <f t="shared" si="0"/>
        <v>50126.840000000004</v>
      </c>
      <c r="M27" s="3">
        <f t="shared" si="0"/>
        <v>100253.68000000001</v>
      </c>
      <c r="N27" s="3">
        <f t="shared" si="0"/>
        <v>100253.68000000001</v>
      </c>
      <c r="O27" s="3"/>
      <c r="P27" s="3"/>
      <c r="Q27" s="9"/>
      <c r="R27" s="5"/>
    </row>
    <row r="28" spans="2:18" ht="18">
      <c r="B28" s="387"/>
      <c r="C28" s="388"/>
      <c r="D28" s="389"/>
      <c r="E28" s="386"/>
      <c r="F28" s="4"/>
      <c r="G28" s="253"/>
      <c r="H28" s="253"/>
      <c r="I28" s="253"/>
      <c r="J28" s="253"/>
      <c r="K28" s="253"/>
      <c r="L28" s="180">
        <v>0.2</v>
      </c>
      <c r="M28" s="180">
        <v>0.4</v>
      </c>
      <c r="N28" s="180">
        <v>0.4</v>
      </c>
      <c r="O28" s="3"/>
      <c r="P28" s="3"/>
      <c r="Q28" s="10"/>
      <c r="R28" s="5">
        <f>SUM(F28:Q28)</f>
        <v>1</v>
      </c>
    </row>
    <row r="29" spans="2:18" ht="18">
      <c r="B29" s="387" t="str">
        <f>'2-ORÇAMENTO'!B109</f>
        <v>10.0</v>
      </c>
      <c r="C29" s="388" t="str">
        <f>'2-ORÇAMENTO'!E109</f>
        <v>REVESTIMENTO</v>
      </c>
      <c r="D29" s="389">
        <f>'2-ORÇAMENTO'!K117</f>
        <v>688678.54</v>
      </c>
      <c r="E29" s="385">
        <f>D29/$D$55</f>
        <v>0.1180612103552669</v>
      </c>
      <c r="F29" s="3"/>
      <c r="G29" s="3"/>
      <c r="H29" s="3"/>
      <c r="I29" s="3"/>
      <c r="J29" s="3"/>
      <c r="K29" s="3"/>
      <c r="L29" s="3"/>
      <c r="M29" s="3">
        <f t="shared" si="0"/>
        <v>206603.56200000001</v>
      </c>
      <c r="N29" s="3">
        <f t="shared" si="0"/>
        <v>206603.56200000001</v>
      </c>
      <c r="O29" s="3">
        <f t="shared" si="0"/>
        <v>137735.70800000001</v>
      </c>
      <c r="P29" s="3">
        <f t="shared" si="0"/>
        <v>137735.70800000001</v>
      </c>
      <c r="Q29" s="9"/>
    </row>
    <row r="30" spans="2:18" ht="18">
      <c r="B30" s="387"/>
      <c r="C30" s="388"/>
      <c r="D30" s="389"/>
      <c r="E30" s="386"/>
      <c r="F30" s="4"/>
      <c r="G30" s="4"/>
      <c r="H30" s="4"/>
      <c r="I30" s="4"/>
      <c r="J30" s="4"/>
      <c r="K30" s="4"/>
      <c r="L30" s="4"/>
      <c r="M30" s="180">
        <v>0.3</v>
      </c>
      <c r="N30" s="180">
        <v>0.3</v>
      </c>
      <c r="O30" s="180">
        <v>0.2</v>
      </c>
      <c r="P30" s="180">
        <v>0.2</v>
      </c>
      <c r="Q30" s="254"/>
      <c r="R30" s="5">
        <f>SUM(F30:Q30)</f>
        <v>1</v>
      </c>
    </row>
    <row r="31" spans="2:18" ht="18">
      <c r="B31" s="387" t="str">
        <f>'2-ORÇAMENTO'!B118</f>
        <v>11.0</v>
      </c>
      <c r="C31" s="388" t="str">
        <f>'2-ORÇAMENTO'!E118</f>
        <v>PISO E CALÇAMENTO</v>
      </c>
      <c r="D31" s="389">
        <f>'2-ORÇAMENTO'!K128</f>
        <v>523207.7</v>
      </c>
      <c r="E31" s="385">
        <f>D31/$D$55</f>
        <v>8.9694292389589161E-2</v>
      </c>
      <c r="F31" s="3"/>
      <c r="G31" s="3"/>
      <c r="H31" s="3"/>
      <c r="I31" s="3"/>
      <c r="J31" s="3"/>
      <c r="K31" s="3"/>
      <c r="L31" s="3"/>
      <c r="M31" s="3">
        <f t="shared" si="0"/>
        <v>104641.54000000001</v>
      </c>
      <c r="N31" s="3">
        <f t="shared" si="0"/>
        <v>104641.54000000001</v>
      </c>
      <c r="O31" s="3">
        <f t="shared" si="0"/>
        <v>209283.08000000002</v>
      </c>
      <c r="P31" s="3">
        <f t="shared" si="0"/>
        <v>104641.54000000001</v>
      </c>
      <c r="Q31" s="9"/>
    </row>
    <row r="32" spans="2:18" ht="18">
      <c r="B32" s="387"/>
      <c r="C32" s="388"/>
      <c r="D32" s="389"/>
      <c r="E32" s="386"/>
      <c r="F32" s="253"/>
      <c r="G32" s="253"/>
      <c r="H32" s="253"/>
      <c r="I32" s="253"/>
      <c r="J32" s="253"/>
      <c r="K32" s="253"/>
      <c r="L32" s="253"/>
      <c r="M32" s="180">
        <v>0.2</v>
      </c>
      <c r="N32" s="180">
        <v>0.2</v>
      </c>
      <c r="O32" s="180">
        <v>0.4</v>
      </c>
      <c r="P32" s="180">
        <v>0.2</v>
      </c>
      <c r="Q32" s="10"/>
      <c r="R32" s="5">
        <f>SUM(F32:Q32)</f>
        <v>1</v>
      </c>
    </row>
    <row r="33" spans="2:18" ht="18">
      <c r="B33" s="387" t="str">
        <f>'2-ORÇAMENTO'!B129</f>
        <v>12.0</v>
      </c>
      <c r="C33" s="390" t="str">
        <f>'2-ORÇAMENTO'!E129</f>
        <v>FORRO</v>
      </c>
      <c r="D33" s="389">
        <f>'2-ORÇAMENTO'!K131</f>
        <v>9661.59</v>
      </c>
      <c r="E33" s="385">
        <f>D33/$D$55</f>
        <v>1.6563010796827545E-3</v>
      </c>
      <c r="F33" s="3"/>
      <c r="G33" s="3"/>
      <c r="H33" s="3"/>
      <c r="I33" s="3"/>
      <c r="J33" s="3"/>
      <c r="K33" s="3"/>
      <c r="L33" s="3"/>
      <c r="M33" s="3"/>
      <c r="N33" s="3">
        <f t="shared" si="0"/>
        <v>2898.4769999999999</v>
      </c>
      <c r="O33" s="3">
        <f t="shared" si="0"/>
        <v>6763.1129999999994</v>
      </c>
      <c r="P33" s="3"/>
      <c r="Q33" s="9"/>
    </row>
    <row r="34" spans="2:18" ht="18">
      <c r="B34" s="387"/>
      <c r="C34" s="388"/>
      <c r="D34" s="389"/>
      <c r="E34" s="386"/>
      <c r="F34" s="4"/>
      <c r="G34" s="4"/>
      <c r="H34" s="253"/>
      <c r="I34" s="253"/>
      <c r="J34" s="253"/>
      <c r="K34" s="253"/>
      <c r="L34" s="253"/>
      <c r="M34" s="253"/>
      <c r="N34" s="180">
        <v>0.3</v>
      </c>
      <c r="O34" s="180">
        <v>0.7</v>
      </c>
      <c r="P34" s="253"/>
      <c r="Q34" s="254"/>
      <c r="R34" s="5">
        <f>SUM(F34:Q34)</f>
        <v>1</v>
      </c>
    </row>
    <row r="35" spans="2:18" ht="18">
      <c r="B35" s="387" t="str">
        <f>'2-ORÇAMENTO'!B132</f>
        <v>13.0</v>
      </c>
      <c r="C35" s="388" t="str">
        <f>'2-ORÇAMENTO'!E132</f>
        <v>PINTURA</v>
      </c>
      <c r="D35" s="389">
        <f>'2-ORÇAMENTO'!K134</f>
        <v>63512.74</v>
      </c>
      <c r="E35" s="385">
        <f>D35/$D$55</f>
        <v>1.0888085691445204E-2</v>
      </c>
      <c r="F35" s="3"/>
      <c r="G35" s="3"/>
      <c r="H35" s="3"/>
      <c r="I35" s="3"/>
      <c r="J35" s="3"/>
      <c r="K35" s="3"/>
      <c r="L35" s="3"/>
      <c r="M35" s="3"/>
      <c r="N35" s="3"/>
      <c r="O35" s="3"/>
      <c r="P35" s="3">
        <f t="shared" si="0"/>
        <v>25405.096000000001</v>
      </c>
      <c r="Q35" s="9">
        <f t="shared" si="0"/>
        <v>38107.644</v>
      </c>
    </row>
    <row r="36" spans="2:18" ht="18">
      <c r="B36" s="387"/>
      <c r="C36" s="388"/>
      <c r="D36" s="389"/>
      <c r="E36" s="386"/>
      <c r="F36" s="4"/>
      <c r="G36" s="4"/>
      <c r="H36" s="4"/>
      <c r="I36" s="4"/>
      <c r="J36" s="4"/>
      <c r="K36" s="4"/>
      <c r="L36" s="4"/>
      <c r="M36" s="4"/>
      <c r="N36" s="4"/>
      <c r="O36" s="4"/>
      <c r="P36" s="180">
        <v>0.4</v>
      </c>
      <c r="Q36" s="181">
        <v>0.6</v>
      </c>
      <c r="R36" s="5">
        <f>SUM(F36:Q36)</f>
        <v>1</v>
      </c>
    </row>
    <row r="37" spans="2:18" ht="18">
      <c r="B37" s="387" t="str">
        <f>'2-ORÇAMENTO'!B135</f>
        <v>14.0</v>
      </c>
      <c r="C37" s="388" t="str">
        <f>'2-ORÇAMENTO'!E135</f>
        <v>URBANIZAÇÃO</v>
      </c>
      <c r="D37" s="389">
        <f>'2-ORÇAMENTO'!K139</f>
        <v>10125.369999999999</v>
      </c>
      <c r="E37" s="385">
        <f>D37/$D$55</f>
        <v>1.7358075910059701E-3</v>
      </c>
      <c r="F37" s="3"/>
      <c r="G37" s="3"/>
      <c r="H37" s="3"/>
      <c r="I37" s="3"/>
      <c r="J37" s="3"/>
      <c r="K37" s="3"/>
      <c r="L37" s="3"/>
      <c r="M37" s="3"/>
      <c r="N37" s="3"/>
      <c r="O37" s="3"/>
      <c r="P37" s="3"/>
      <c r="Q37" s="9">
        <f t="shared" si="0"/>
        <v>10125.369999999999</v>
      </c>
    </row>
    <row r="38" spans="2:18" ht="18">
      <c r="B38" s="387"/>
      <c r="C38" s="388"/>
      <c r="D38" s="389"/>
      <c r="E38" s="386"/>
      <c r="F38" s="4"/>
      <c r="G38" s="4"/>
      <c r="H38" s="4"/>
      <c r="I38" s="253"/>
      <c r="J38" s="253"/>
      <c r="K38" s="253"/>
      <c r="L38" s="253"/>
      <c r="M38" s="253"/>
      <c r="N38" s="253"/>
      <c r="O38" s="253"/>
      <c r="P38" s="253"/>
      <c r="Q38" s="181">
        <v>1</v>
      </c>
      <c r="R38" s="5">
        <f>SUM(F38:Q38)</f>
        <v>1</v>
      </c>
    </row>
    <row r="39" spans="2:18" ht="18" hidden="1" customHeight="1">
      <c r="B39" s="387" t="str">
        <f>'2-ORÇAMENTO'!B56</f>
        <v>5.4</v>
      </c>
      <c r="C39" s="324"/>
      <c r="D39" s="330"/>
      <c r="E39" s="385">
        <f>D39/$D$55</f>
        <v>0</v>
      </c>
      <c r="F39" s="3"/>
      <c r="G39" s="3"/>
      <c r="H39" s="6"/>
      <c r="I39" s="3"/>
      <c r="J39" s="3"/>
      <c r="K39" s="3"/>
      <c r="L39" s="3"/>
      <c r="M39" s="3"/>
      <c r="N39" s="3"/>
      <c r="O39" s="3"/>
      <c r="P39" s="3"/>
      <c r="Q39" s="9"/>
      <c r="R39" s="5" t="e">
        <f>#REF!+Q39+I39+H39+G39+F39</f>
        <v>#REF!</v>
      </c>
    </row>
    <row r="40" spans="2:18" ht="18" hidden="1" customHeight="1">
      <c r="B40" s="387"/>
      <c r="C40" s="325"/>
      <c r="D40" s="331"/>
      <c r="E40" s="386"/>
      <c r="F40" s="4"/>
      <c r="G40" s="4"/>
      <c r="H40" s="4"/>
      <c r="I40" s="4"/>
      <c r="J40" s="4"/>
      <c r="K40" s="4"/>
      <c r="L40" s="4"/>
      <c r="M40" s="4"/>
      <c r="N40" s="4"/>
      <c r="O40" s="4"/>
      <c r="P40" s="4"/>
      <c r="Q40" s="10"/>
      <c r="R40" s="5" t="e">
        <f>#REF!+Q40+I40+H40+G40+F40</f>
        <v>#REF!</v>
      </c>
    </row>
    <row r="41" spans="2:18" ht="18" hidden="1" customHeight="1">
      <c r="B41" s="387" t="str">
        <f>'2-ORÇAMENTO'!B64</f>
        <v>5.12</v>
      </c>
      <c r="C41" s="324"/>
      <c r="D41" s="330"/>
      <c r="E41" s="385">
        <f>D41/$D$55</f>
        <v>0</v>
      </c>
      <c r="F41" s="3"/>
      <c r="G41" s="3"/>
      <c r="H41" s="3"/>
      <c r="I41" s="3"/>
      <c r="J41" s="3"/>
      <c r="K41" s="3"/>
      <c r="L41" s="3"/>
      <c r="M41" s="3"/>
      <c r="N41" s="3"/>
      <c r="O41" s="3"/>
      <c r="P41" s="3"/>
      <c r="Q41" s="9"/>
      <c r="R41" s="5" t="e">
        <f>#REF!+Q41+I41+H41+G41+F41</f>
        <v>#REF!</v>
      </c>
    </row>
    <row r="42" spans="2:18" ht="18" hidden="1" customHeight="1">
      <c r="B42" s="387"/>
      <c r="C42" s="325"/>
      <c r="D42" s="331"/>
      <c r="E42" s="386"/>
      <c r="F42" s="4"/>
      <c r="G42" s="4"/>
      <c r="H42" s="4"/>
      <c r="I42" s="4"/>
      <c r="J42" s="4"/>
      <c r="K42" s="4"/>
      <c r="L42" s="4"/>
      <c r="M42" s="4"/>
      <c r="N42" s="4"/>
      <c r="O42" s="4"/>
      <c r="P42" s="4"/>
      <c r="Q42" s="10"/>
      <c r="R42" s="5" t="e">
        <f>#REF!+Q42+I42+H42+G42+F42</f>
        <v>#REF!</v>
      </c>
    </row>
    <row r="43" spans="2:18" ht="18" hidden="1" customHeight="1">
      <c r="B43" s="387" t="str">
        <f>'2-ORÇAMENTO'!B66</f>
        <v>5.14</v>
      </c>
      <c r="C43" s="324"/>
      <c r="D43" s="330"/>
      <c r="E43" s="385">
        <f>D43/$D$55</f>
        <v>0</v>
      </c>
      <c r="F43" s="3"/>
      <c r="G43" s="3"/>
      <c r="H43" s="3"/>
      <c r="I43" s="3"/>
      <c r="J43" s="3"/>
      <c r="K43" s="3"/>
      <c r="L43" s="3"/>
      <c r="M43" s="3"/>
      <c r="N43" s="3"/>
      <c r="O43" s="3"/>
      <c r="P43" s="3"/>
      <c r="Q43" s="9"/>
      <c r="R43" s="5" t="e">
        <f>#REF!+Q43+I43+H43+G43+F43</f>
        <v>#REF!</v>
      </c>
    </row>
    <row r="44" spans="2:18" ht="18" hidden="1" customHeight="1">
      <c r="B44" s="387"/>
      <c r="C44" s="325"/>
      <c r="D44" s="331"/>
      <c r="E44" s="386"/>
      <c r="F44" s="4"/>
      <c r="G44" s="4"/>
      <c r="H44" s="4"/>
      <c r="I44" s="4"/>
      <c r="J44" s="4"/>
      <c r="K44" s="4"/>
      <c r="L44" s="4"/>
      <c r="M44" s="4"/>
      <c r="N44" s="4"/>
      <c r="O44" s="4"/>
      <c r="P44" s="4"/>
      <c r="Q44" s="10"/>
      <c r="R44" s="5" t="e">
        <f>#REF!+Q44+I44+H44+G44+F44</f>
        <v>#REF!</v>
      </c>
    </row>
    <row r="45" spans="2:18" ht="18">
      <c r="B45" s="387" t="str">
        <f>'2-ORÇAMENTO'!B140</f>
        <v>15.0</v>
      </c>
      <c r="C45" s="324" t="str">
        <f>'2-ORÇAMENTO'!E140</f>
        <v xml:space="preserve">INSTALAÇÕES ELÉTRICAS </v>
      </c>
      <c r="D45" s="326">
        <f>'2-ORÇAMENTO'!K272</f>
        <v>244932.14</v>
      </c>
      <c r="E45" s="385">
        <f>D45/$D$55</f>
        <v>4.1989089573352588E-2</v>
      </c>
      <c r="F45" s="3"/>
      <c r="G45" s="3"/>
      <c r="H45" s="3"/>
      <c r="I45" s="3"/>
      <c r="J45" s="3"/>
      <c r="K45" s="3">
        <f t="shared" ref="K45:P45" si="1">$D45*K46</f>
        <v>24493.214000000004</v>
      </c>
      <c r="L45" s="3">
        <f t="shared" si="1"/>
        <v>24493.214000000004</v>
      </c>
      <c r="M45" s="3">
        <f t="shared" si="1"/>
        <v>48986.428000000007</v>
      </c>
      <c r="N45" s="3">
        <f t="shared" si="1"/>
        <v>48986.428000000007</v>
      </c>
      <c r="O45" s="3">
        <f t="shared" si="1"/>
        <v>48986.428000000007</v>
      </c>
      <c r="P45" s="3">
        <f t="shared" si="1"/>
        <v>48986.428000000007</v>
      </c>
      <c r="Q45" s="9"/>
      <c r="R45" s="5"/>
    </row>
    <row r="46" spans="2:18" ht="18">
      <c r="B46" s="387"/>
      <c r="C46" s="325"/>
      <c r="D46" s="327"/>
      <c r="E46" s="386"/>
      <c r="F46" s="4"/>
      <c r="G46" s="4"/>
      <c r="H46" s="4"/>
      <c r="I46" s="253"/>
      <c r="J46" s="253"/>
      <c r="K46" s="180">
        <v>0.1</v>
      </c>
      <c r="L46" s="180">
        <v>0.1</v>
      </c>
      <c r="M46" s="180">
        <v>0.2</v>
      </c>
      <c r="N46" s="180">
        <v>0.2</v>
      </c>
      <c r="O46" s="180">
        <v>0.2</v>
      </c>
      <c r="P46" s="180">
        <v>0.2</v>
      </c>
      <c r="Q46" s="254"/>
      <c r="R46" s="5">
        <f>SUM(F46:Q46)</f>
        <v>1</v>
      </c>
    </row>
    <row r="47" spans="2:18" ht="18">
      <c r="B47" s="387" t="str">
        <f>'2-ORÇAMENTO'!B273</f>
        <v>16.0</v>
      </c>
      <c r="C47" s="324" t="str">
        <f>'2-ORÇAMENTO'!E273</f>
        <v>CABEAMENTO ESTRUTURADO</v>
      </c>
      <c r="D47" s="326">
        <f>'2-ORÇAMENTO'!K325</f>
        <v>54083.479999999996</v>
      </c>
      <c r="E47" s="385">
        <f>D47/$D$55</f>
        <v>9.2716132972937848E-3</v>
      </c>
      <c r="F47" s="3"/>
      <c r="G47" s="3"/>
      <c r="H47" s="3"/>
      <c r="I47" s="3"/>
      <c r="J47" s="3"/>
      <c r="K47" s="3"/>
      <c r="L47" s="3"/>
      <c r="M47" s="3"/>
      <c r="N47" s="3"/>
      <c r="O47" s="3"/>
      <c r="P47" s="3">
        <f t="shared" ref="L47:Q51" si="2">$D47*P48</f>
        <v>21633.392</v>
      </c>
      <c r="Q47" s="9">
        <f t="shared" si="2"/>
        <v>32450.087999999996</v>
      </c>
      <c r="R47" s="5"/>
    </row>
    <row r="48" spans="2:18" ht="18">
      <c r="B48" s="387"/>
      <c r="C48" s="325"/>
      <c r="D48" s="327"/>
      <c r="E48" s="386"/>
      <c r="F48" s="4"/>
      <c r="G48" s="253"/>
      <c r="H48" s="253"/>
      <c r="I48" s="253"/>
      <c r="J48" s="253"/>
      <c r="K48" s="253"/>
      <c r="L48" s="253"/>
      <c r="M48" s="253"/>
      <c r="N48" s="253"/>
      <c r="O48" s="253"/>
      <c r="P48" s="180">
        <v>0.4</v>
      </c>
      <c r="Q48" s="181">
        <v>0.6</v>
      </c>
      <c r="R48" s="5">
        <f>SUM(F48:Q48)</f>
        <v>1</v>
      </c>
    </row>
    <row r="49" spans="2:19" ht="18">
      <c r="B49" s="387" t="str">
        <f>'2-ORÇAMENTO'!B326</f>
        <v>17.0</v>
      </c>
      <c r="C49" s="324" t="str">
        <f>'2-ORÇAMENTO'!E326</f>
        <v>INSTALAÇÕES HIDRO-SANITÁRIAS</v>
      </c>
      <c r="D49" s="382">
        <f>'2-ORÇAMENTO'!K456</f>
        <v>211783.08000000002</v>
      </c>
      <c r="E49" s="385">
        <f>D49/$D$55</f>
        <v>3.6306295761105493E-2</v>
      </c>
      <c r="F49" s="3"/>
      <c r="G49" s="3"/>
      <c r="H49" s="3"/>
      <c r="I49" s="3"/>
      <c r="J49" s="3"/>
      <c r="K49" s="3"/>
      <c r="L49" s="3"/>
      <c r="M49" s="3"/>
      <c r="N49" s="3">
        <f t="shared" si="2"/>
        <v>52945.770000000004</v>
      </c>
      <c r="O49" s="3">
        <f t="shared" si="2"/>
        <v>52945.770000000004</v>
      </c>
      <c r="P49" s="3">
        <f t="shared" si="2"/>
        <v>84713.232000000018</v>
      </c>
      <c r="Q49" s="9">
        <f t="shared" si="2"/>
        <v>21178.308000000005</v>
      </c>
      <c r="R49" s="5"/>
    </row>
    <row r="50" spans="2:19" ht="18">
      <c r="B50" s="387"/>
      <c r="C50" s="325"/>
      <c r="D50" s="382"/>
      <c r="E50" s="386"/>
      <c r="F50" s="4"/>
      <c r="G50" s="4"/>
      <c r="H50" s="4"/>
      <c r="I50" s="4"/>
      <c r="J50" s="4"/>
      <c r="K50" s="4"/>
      <c r="L50" s="4"/>
      <c r="M50" s="4"/>
      <c r="N50" s="180">
        <v>0.25</v>
      </c>
      <c r="O50" s="180">
        <v>0.25</v>
      </c>
      <c r="P50" s="180">
        <v>0.4</v>
      </c>
      <c r="Q50" s="181">
        <v>0.1</v>
      </c>
      <c r="R50" s="5">
        <f>SUM(F50:Q50)</f>
        <v>1</v>
      </c>
    </row>
    <row r="51" spans="2:19" ht="18">
      <c r="B51" s="387" t="str">
        <f>'2-ORÇAMENTO'!B457</f>
        <v>18.0</v>
      </c>
      <c r="C51" s="324" t="str">
        <f>'2-ORÇAMENTO'!E457</f>
        <v>PREVENÇÃO E COMBATE A INCÊNDIO</v>
      </c>
      <c r="D51" s="382">
        <f>'2-ORÇAMENTO'!K505</f>
        <v>68335.73000000001</v>
      </c>
      <c r="E51" s="385">
        <f>D51/$D$55</f>
        <v>1.1714898208256531E-2</v>
      </c>
      <c r="F51" s="3"/>
      <c r="G51" s="3"/>
      <c r="H51" s="3"/>
      <c r="I51" s="3"/>
      <c r="J51" s="3"/>
      <c r="K51" s="3"/>
      <c r="L51" s="3">
        <f t="shared" si="2"/>
        <v>13667.146000000002</v>
      </c>
      <c r="M51" s="3"/>
      <c r="N51" s="3"/>
      <c r="O51" s="3"/>
      <c r="P51" s="3">
        <f t="shared" si="2"/>
        <v>20500.719000000001</v>
      </c>
      <c r="Q51" s="9">
        <f t="shared" si="2"/>
        <v>34167.865000000005</v>
      </c>
      <c r="R51" s="5"/>
    </row>
    <row r="52" spans="2:19" ht="18.75" thickBot="1">
      <c r="B52" s="387"/>
      <c r="C52" s="325"/>
      <c r="D52" s="382"/>
      <c r="E52" s="386"/>
      <c r="F52" s="4"/>
      <c r="G52" s="4"/>
      <c r="H52" s="253"/>
      <c r="I52" s="253"/>
      <c r="J52" s="253"/>
      <c r="K52" s="253"/>
      <c r="L52" s="180">
        <v>0.2</v>
      </c>
      <c r="M52" s="253"/>
      <c r="N52" s="253"/>
      <c r="O52" s="253"/>
      <c r="P52" s="180">
        <v>0.3</v>
      </c>
      <c r="Q52" s="181">
        <v>0.5</v>
      </c>
      <c r="R52" s="5">
        <f>SUM(F52:Q52)</f>
        <v>1</v>
      </c>
    </row>
    <row r="53" spans="2:19" ht="18.75" thickBot="1">
      <c r="B53" s="383" t="s">
        <v>22</v>
      </c>
      <c r="C53" s="384"/>
      <c r="D53" s="172"/>
      <c r="E53" s="169"/>
      <c r="F53" s="177">
        <f t="shared" ref="F53:Q53" si="3">SUM(F21,F15,F13,F11,F19,F23,F25,F27,F29,F31,F35,F37,F45,F47,F49,F51,F17,F33,)</f>
        <v>110558.90293600001</v>
      </c>
      <c r="G53" s="177">
        <f t="shared" si="3"/>
        <v>264618.15334600001</v>
      </c>
      <c r="H53" s="177">
        <f t="shared" si="3"/>
        <v>609705.663772</v>
      </c>
      <c r="I53" s="177">
        <f t="shared" si="3"/>
        <v>745692.85597799998</v>
      </c>
      <c r="J53" s="177">
        <f t="shared" si="3"/>
        <v>674594.0148</v>
      </c>
      <c r="K53" s="177">
        <f t="shared" si="3"/>
        <v>599608.26959200006</v>
      </c>
      <c r="L53" s="177">
        <f t="shared" si="3"/>
        <v>566543.91629800003</v>
      </c>
      <c r="M53" s="177">
        <f t="shared" si="3"/>
        <v>531542.38557599997</v>
      </c>
      <c r="N53" s="177">
        <f t="shared" si="3"/>
        <v>560690.66238799994</v>
      </c>
      <c r="O53" s="177">
        <f t="shared" si="3"/>
        <v>495135.30378800008</v>
      </c>
      <c r="P53" s="177">
        <f t="shared" si="3"/>
        <v>482444.51971600001</v>
      </c>
      <c r="Q53" s="255">
        <f t="shared" si="3"/>
        <v>192098.28180999996</v>
      </c>
      <c r="S53" s="2"/>
    </row>
    <row r="54" spans="2:19" ht="18.75" thickBot="1">
      <c r="B54" s="383" t="s">
        <v>5759</v>
      </c>
      <c r="C54" s="384"/>
      <c r="D54" s="171"/>
      <c r="E54" s="170"/>
      <c r="F54" s="178">
        <f t="shared" ref="F54:Q54" si="4">F53/$D$55</f>
        <v>1.8953281012901363E-2</v>
      </c>
      <c r="G54" s="178">
        <f t="shared" si="4"/>
        <v>4.5363892805494382E-2</v>
      </c>
      <c r="H54" s="178">
        <f t="shared" si="4"/>
        <v>0.1045227699782597</v>
      </c>
      <c r="I54" s="178">
        <f t="shared" si="4"/>
        <v>0.12783526132531789</v>
      </c>
      <c r="J54" s="178">
        <f t="shared" si="4"/>
        <v>0.11564667876206339</v>
      </c>
      <c r="K54" s="178">
        <f t="shared" si="4"/>
        <v>0.10279175832465855</v>
      </c>
      <c r="L54" s="178">
        <f t="shared" si="4"/>
        <v>9.7123485911953786E-2</v>
      </c>
      <c r="M54" s="178">
        <f t="shared" si="4"/>
        <v>9.1123120224173834E-2</v>
      </c>
      <c r="N54" s="178">
        <f t="shared" si="4"/>
        <v>9.6120053684878276E-2</v>
      </c>
      <c r="O54" s="178">
        <f t="shared" si="4"/>
        <v>8.4881798777749123E-2</v>
      </c>
      <c r="P54" s="178">
        <f t="shared" si="4"/>
        <v>8.2706198347543086E-2</v>
      </c>
      <c r="Q54" s="175">
        <f t="shared" si="4"/>
        <v>3.2931700845006358E-2</v>
      </c>
      <c r="R54" s="5">
        <f>SUM(F54:Q54)</f>
        <v>0.99999999999999978</v>
      </c>
      <c r="S54" s="2"/>
    </row>
    <row r="55" spans="2:19" ht="18.75" thickBot="1">
      <c r="B55" s="320" t="s">
        <v>12876</v>
      </c>
      <c r="C55" s="321"/>
      <c r="D55" s="173">
        <f>SUM(D11:D52)</f>
        <v>5833232.9300000016</v>
      </c>
      <c r="E55" s="174">
        <f>SUM(E11:E52)</f>
        <v>0.99999999999999956</v>
      </c>
      <c r="F55" s="179">
        <f>F53</f>
        <v>110558.90293600001</v>
      </c>
      <c r="G55" s="176">
        <f t="shared" ref="G55:Q55" si="5">G53+F55</f>
        <v>375177.05628200003</v>
      </c>
      <c r="H55" s="176">
        <f t="shared" si="5"/>
        <v>984882.72005400003</v>
      </c>
      <c r="I55" s="176">
        <f t="shared" si="5"/>
        <v>1730575.5760320001</v>
      </c>
      <c r="J55" s="176">
        <f t="shared" si="5"/>
        <v>2405169.5908320001</v>
      </c>
      <c r="K55" s="176">
        <f t="shared" si="5"/>
        <v>3004777.8604240003</v>
      </c>
      <c r="L55" s="176">
        <f t="shared" si="5"/>
        <v>3571321.7767220004</v>
      </c>
      <c r="M55" s="176">
        <f t="shared" si="5"/>
        <v>4102864.1622980004</v>
      </c>
      <c r="N55" s="176">
        <f t="shared" si="5"/>
        <v>4663554.8246860001</v>
      </c>
      <c r="O55" s="176">
        <f t="shared" si="5"/>
        <v>5158690.1284739999</v>
      </c>
      <c r="P55" s="176">
        <f t="shared" si="5"/>
        <v>5641134.6481900001</v>
      </c>
      <c r="Q55" s="176">
        <f t="shared" si="5"/>
        <v>5833232.9299999997</v>
      </c>
    </row>
    <row r="56" spans="2:19" ht="18" customHeight="1">
      <c r="B56" s="35"/>
      <c r="C56" s="140"/>
      <c r="D56" s="36"/>
      <c r="E56" s="140"/>
      <c r="F56" s="140"/>
      <c r="G56" s="140"/>
      <c r="H56" s="140"/>
      <c r="I56" s="140"/>
      <c r="J56" s="140"/>
      <c r="K56" s="140"/>
      <c r="L56" s="140"/>
      <c r="M56" s="140"/>
      <c r="N56" s="140"/>
      <c r="O56" s="140"/>
      <c r="P56" s="140"/>
      <c r="Q56" s="41"/>
    </row>
    <row r="57" spans="2:19" ht="14.25" customHeight="1">
      <c r="B57" s="35"/>
      <c r="C57" s="140"/>
      <c r="D57" s="37"/>
      <c r="E57" s="274"/>
      <c r="F57" s="274"/>
      <c r="G57" s="274"/>
      <c r="H57" s="140"/>
      <c r="I57" s="140"/>
      <c r="J57" s="140"/>
      <c r="K57" s="140"/>
      <c r="L57" s="140"/>
      <c r="M57" s="140"/>
      <c r="N57" s="140"/>
      <c r="O57" s="140"/>
      <c r="P57" s="140"/>
      <c r="Q57" s="41"/>
    </row>
    <row r="58" spans="2:19" ht="15">
      <c r="B58" s="46"/>
      <c r="C58" s="44"/>
      <c r="D58" s="42"/>
      <c r="E58" s="274"/>
      <c r="F58" s="274"/>
      <c r="G58" s="274"/>
      <c r="H58" s="32"/>
      <c r="I58" s="34"/>
      <c r="J58" s="34"/>
      <c r="K58" s="34"/>
      <c r="L58" s="34"/>
      <c r="M58" s="34"/>
      <c r="N58" s="34"/>
      <c r="O58" s="34"/>
      <c r="P58" s="34"/>
      <c r="Q58" s="38"/>
    </row>
    <row r="59" spans="2:19" ht="15.75" thickBot="1">
      <c r="B59" s="182"/>
      <c r="C59" s="45"/>
      <c r="D59" s="43"/>
      <c r="E59" s="276"/>
      <c r="F59" s="276"/>
      <c r="G59" s="276"/>
      <c r="H59" s="33"/>
      <c r="I59" s="39"/>
      <c r="J59" s="39"/>
      <c r="K59" s="39"/>
      <c r="L59" s="39"/>
      <c r="M59" s="39"/>
      <c r="N59" s="39"/>
      <c r="O59" s="39"/>
      <c r="P59" s="39"/>
      <c r="Q59" s="40"/>
    </row>
    <row r="60" spans="2:19">
      <c r="B60" s="140"/>
      <c r="C60" s="140"/>
      <c r="D60" s="36"/>
      <c r="E60" s="140"/>
      <c r="F60" s="140"/>
      <c r="G60" s="140"/>
      <c r="H60" s="140"/>
      <c r="I60" s="140"/>
      <c r="J60" s="140"/>
      <c r="K60" s="140"/>
      <c r="L60" s="140"/>
      <c r="M60" s="140"/>
      <c r="N60" s="140"/>
      <c r="O60" s="140"/>
      <c r="P60" s="140"/>
      <c r="Q60" s="140"/>
    </row>
  </sheetData>
  <mergeCells count="98">
    <mergeCell ref="B19:B20"/>
    <mergeCell ref="B3:I3"/>
    <mergeCell ref="B4:I4"/>
    <mergeCell ref="B5:I5"/>
    <mergeCell ref="B6:I6"/>
    <mergeCell ref="C15:C16"/>
    <mergeCell ref="B15:B16"/>
    <mergeCell ref="D15:D16"/>
    <mergeCell ref="E13:E14"/>
    <mergeCell ref="E15:E16"/>
    <mergeCell ref="D19:D20"/>
    <mergeCell ref="E19:E20"/>
    <mergeCell ref="B7:I7"/>
    <mergeCell ref="B8:Q8"/>
    <mergeCell ref="B9:B10"/>
    <mergeCell ref="C9:C10"/>
    <mergeCell ref="E35:E36"/>
    <mergeCell ref="D25:D26"/>
    <mergeCell ref="B55:C55"/>
    <mergeCell ref="B49:B50"/>
    <mergeCell ref="B51:B52"/>
    <mergeCell ref="D49:D50"/>
    <mergeCell ref="B39:B40"/>
    <mergeCell ref="C39:C40"/>
    <mergeCell ref="D39:D40"/>
    <mergeCell ref="B41:B42"/>
    <mergeCell ref="B29:B30"/>
    <mergeCell ref="B31:B32"/>
    <mergeCell ref="C31:C32"/>
    <mergeCell ref="D31:D32"/>
    <mergeCell ref="E31:E32"/>
    <mergeCell ref="E29:E30"/>
    <mergeCell ref="E37:E38"/>
    <mergeCell ref="D41:D42"/>
    <mergeCell ref="E43:E44"/>
    <mergeCell ref="E39:E40"/>
    <mergeCell ref="E41:E42"/>
    <mergeCell ref="D9:E9"/>
    <mergeCell ref="F9:Q9"/>
    <mergeCell ref="B11:B12"/>
    <mergeCell ref="C11:C12"/>
    <mergeCell ref="D11:D12"/>
    <mergeCell ref="E11:E12"/>
    <mergeCell ref="B17:B18"/>
    <mergeCell ref="C17:C18"/>
    <mergeCell ref="D17:D18"/>
    <mergeCell ref="E17:E18"/>
    <mergeCell ref="B33:B34"/>
    <mergeCell ref="E33:E34"/>
    <mergeCell ref="C27:C28"/>
    <mergeCell ref="D27:D28"/>
    <mergeCell ref="E27:E28"/>
    <mergeCell ref="B23:B24"/>
    <mergeCell ref="C23:C24"/>
    <mergeCell ref="D23:D24"/>
    <mergeCell ref="E23:E24"/>
    <mergeCell ref="B27:B28"/>
    <mergeCell ref="C29:C30"/>
    <mergeCell ref="D29:D30"/>
    <mergeCell ref="B2:Q2"/>
    <mergeCell ref="B37:B38"/>
    <mergeCell ref="C33:C34"/>
    <mergeCell ref="D33:D34"/>
    <mergeCell ref="D35:D36"/>
    <mergeCell ref="B21:B22"/>
    <mergeCell ref="C21:C22"/>
    <mergeCell ref="D21:D22"/>
    <mergeCell ref="E21:E22"/>
    <mergeCell ref="B13:B14"/>
    <mergeCell ref="C13:C14"/>
    <mergeCell ref="D13:D14"/>
    <mergeCell ref="B25:B26"/>
    <mergeCell ref="C25:C26"/>
    <mergeCell ref="C19:C20"/>
    <mergeCell ref="E25:E26"/>
    <mergeCell ref="B43:B44"/>
    <mergeCell ref="C43:C44"/>
    <mergeCell ref="D43:D44"/>
    <mergeCell ref="B35:B36"/>
    <mergeCell ref="C35:C36"/>
    <mergeCell ref="C37:C38"/>
    <mergeCell ref="D37:D38"/>
    <mergeCell ref="C41:C42"/>
    <mergeCell ref="D51:D52"/>
    <mergeCell ref="B54:C54"/>
    <mergeCell ref="E45:E46"/>
    <mergeCell ref="E47:E48"/>
    <mergeCell ref="B45:B46"/>
    <mergeCell ref="B47:B48"/>
    <mergeCell ref="C47:C48"/>
    <mergeCell ref="D47:D48"/>
    <mergeCell ref="E49:E50"/>
    <mergeCell ref="E51:E52"/>
    <mergeCell ref="B53:C53"/>
    <mergeCell ref="C45:C46"/>
    <mergeCell ref="D45:D46"/>
    <mergeCell ref="C49:C50"/>
    <mergeCell ref="C51:C52"/>
  </mergeCells>
  <phoneticPr fontId="34" type="noConversion"/>
  <conditionalFormatting sqref="F1:Q1 F3:Q18 F21:Q1048576">
    <cfRule type="containsText" dxfId="186" priority="200" operator="containsText" text="%">
      <formula>NOT(ISERROR(SEARCH("%",F1)))</formula>
    </cfRule>
  </conditionalFormatting>
  <conditionalFormatting sqref="F21:F55 F11:F18 J12:J13 G11:Q12">
    <cfRule type="containsText" dxfId="185" priority="198" operator="containsText" text="%">
      <formula>NOT(ISERROR(SEARCH("%",F11)))</formula>
    </cfRule>
  </conditionalFormatting>
  <conditionalFormatting sqref="F21:F55 F11:F18">
    <cfRule type="containsText" dxfId="184" priority="192" operator="containsText" text="%">
      <formula>NOT(ISERROR(SEARCH("%",F11)))</formula>
    </cfRule>
  </conditionalFormatting>
  <conditionalFormatting sqref="G16">
    <cfRule type="containsText" dxfId="183" priority="191" operator="containsText" text="%">
      <formula>NOT(ISERROR(SEARCH("%",G16)))</formula>
    </cfRule>
  </conditionalFormatting>
  <conditionalFormatting sqref="G16">
    <cfRule type="containsText" dxfId="182" priority="190" operator="containsText" text="%">
      <formula>NOT(ISERROR(SEARCH("%",G16)))</formula>
    </cfRule>
  </conditionalFormatting>
  <conditionalFormatting sqref="F18">
    <cfRule type="containsText" dxfId="181" priority="189" operator="containsText" text="%">
      <formula>NOT(ISERROR(SEARCH("%",F18)))</formula>
    </cfRule>
  </conditionalFormatting>
  <conditionalFormatting sqref="F18">
    <cfRule type="containsText" dxfId="180" priority="188" operator="containsText" text="%">
      <formula>NOT(ISERROR(SEARCH("%",F18)))</formula>
    </cfRule>
  </conditionalFormatting>
  <conditionalFormatting sqref="G18">
    <cfRule type="containsText" dxfId="179" priority="187" operator="containsText" text="%">
      <formula>NOT(ISERROR(SEARCH("%",G18)))</formula>
    </cfRule>
  </conditionalFormatting>
  <conditionalFormatting sqref="G18">
    <cfRule type="containsText" dxfId="178" priority="186" operator="containsText" text="%">
      <formula>NOT(ISERROR(SEARCH("%",G18)))</formula>
    </cfRule>
  </conditionalFormatting>
  <conditionalFormatting sqref="G18">
    <cfRule type="containsText" dxfId="177" priority="185" operator="containsText" text="%">
      <formula>NOT(ISERROR(SEARCH("%",G18)))</formula>
    </cfRule>
  </conditionalFormatting>
  <conditionalFormatting sqref="G18">
    <cfRule type="containsText" dxfId="176" priority="184" operator="containsText" text="%">
      <formula>NOT(ISERROR(SEARCH("%",G18)))</formula>
    </cfRule>
  </conditionalFormatting>
  <conditionalFormatting sqref="G22">
    <cfRule type="containsText" dxfId="175" priority="183" operator="containsText" text="%">
      <formula>NOT(ISERROR(SEARCH("%",G22)))</formula>
    </cfRule>
  </conditionalFormatting>
  <conditionalFormatting sqref="G22">
    <cfRule type="containsText" dxfId="174" priority="182" operator="containsText" text="%">
      <formula>NOT(ISERROR(SEARCH("%",G22)))</formula>
    </cfRule>
  </conditionalFormatting>
  <conditionalFormatting sqref="G22">
    <cfRule type="containsText" dxfId="173" priority="181" operator="containsText" text="%">
      <formula>NOT(ISERROR(SEARCH("%",G22)))</formula>
    </cfRule>
  </conditionalFormatting>
  <conditionalFormatting sqref="G22">
    <cfRule type="containsText" dxfId="172" priority="180" operator="containsText" text="%">
      <formula>NOT(ISERROR(SEARCH("%",G22)))</formula>
    </cfRule>
  </conditionalFormatting>
  <conditionalFormatting sqref="G24:H24">
    <cfRule type="containsText" dxfId="171" priority="179" operator="containsText" text="%">
      <formula>NOT(ISERROR(SEARCH("%",G24)))</formula>
    </cfRule>
  </conditionalFormatting>
  <conditionalFormatting sqref="G24:H24">
    <cfRule type="containsText" dxfId="170" priority="178" operator="containsText" text="%">
      <formula>NOT(ISERROR(SEARCH("%",G24)))</formula>
    </cfRule>
  </conditionalFormatting>
  <conditionalFormatting sqref="G24:H24">
    <cfRule type="containsText" dxfId="169" priority="177" operator="containsText" text="%">
      <formula>NOT(ISERROR(SEARCH("%",G24)))</formula>
    </cfRule>
  </conditionalFormatting>
  <conditionalFormatting sqref="G24:H24">
    <cfRule type="containsText" dxfId="168" priority="176" operator="containsText" text="%">
      <formula>NOT(ISERROR(SEARCH("%",G24)))</formula>
    </cfRule>
  </conditionalFormatting>
  <conditionalFormatting sqref="H26:Q26">
    <cfRule type="containsText" dxfId="167" priority="175" operator="containsText" text="%">
      <formula>NOT(ISERROR(SEARCH("%",H26)))</formula>
    </cfRule>
  </conditionalFormatting>
  <conditionalFormatting sqref="H26:Q26">
    <cfRule type="containsText" dxfId="166" priority="174" operator="containsText" text="%">
      <formula>NOT(ISERROR(SEARCH("%",H26)))</formula>
    </cfRule>
  </conditionalFormatting>
  <conditionalFormatting sqref="H26:Q26">
    <cfRule type="containsText" dxfId="165" priority="173" operator="containsText" text="%">
      <formula>NOT(ISERROR(SEARCH("%",H26)))</formula>
    </cfRule>
  </conditionalFormatting>
  <conditionalFormatting sqref="H26:Q26">
    <cfRule type="containsText" dxfId="164" priority="172" operator="containsText" text="%">
      <formula>NOT(ISERROR(SEARCH("%",H26)))</formula>
    </cfRule>
  </conditionalFormatting>
  <conditionalFormatting sqref="G28:P28">
    <cfRule type="containsText" dxfId="163" priority="171" operator="containsText" text="%">
      <formula>NOT(ISERROR(SEARCH("%",G28)))</formula>
    </cfRule>
  </conditionalFormatting>
  <conditionalFormatting sqref="G28:P28">
    <cfRule type="containsText" dxfId="162" priority="170" operator="containsText" text="%">
      <formula>NOT(ISERROR(SEARCH("%",G28)))</formula>
    </cfRule>
  </conditionalFormatting>
  <conditionalFormatting sqref="G28:P28">
    <cfRule type="containsText" dxfId="161" priority="169" operator="containsText" text="%">
      <formula>NOT(ISERROR(SEARCH("%",G28)))</formula>
    </cfRule>
  </conditionalFormatting>
  <conditionalFormatting sqref="G28:P28">
    <cfRule type="containsText" dxfId="160" priority="168" operator="containsText" text="%">
      <formula>NOT(ISERROR(SEARCH("%",G28)))</formula>
    </cfRule>
  </conditionalFormatting>
  <conditionalFormatting sqref="Q30">
    <cfRule type="containsText" dxfId="159" priority="167" operator="containsText" text="%">
      <formula>NOT(ISERROR(SEARCH("%",Q30)))</formula>
    </cfRule>
  </conditionalFormatting>
  <conditionalFormatting sqref="Q30">
    <cfRule type="containsText" dxfId="158" priority="166" operator="containsText" text="%">
      <formula>NOT(ISERROR(SEARCH("%",Q30)))</formula>
    </cfRule>
  </conditionalFormatting>
  <conditionalFormatting sqref="Q30">
    <cfRule type="containsText" dxfId="157" priority="165" operator="containsText" text="%">
      <formula>NOT(ISERROR(SEARCH("%",Q30)))</formula>
    </cfRule>
  </conditionalFormatting>
  <conditionalFormatting sqref="Q30">
    <cfRule type="containsText" dxfId="156" priority="164" operator="containsText" text="%">
      <formula>NOT(ISERROR(SEARCH("%",Q30)))</formula>
    </cfRule>
  </conditionalFormatting>
  <conditionalFormatting sqref="F32:P32">
    <cfRule type="containsText" dxfId="155" priority="163" operator="containsText" text="%">
      <formula>NOT(ISERROR(SEARCH("%",F32)))</formula>
    </cfRule>
  </conditionalFormatting>
  <conditionalFormatting sqref="F32:P32">
    <cfRule type="containsText" dxfId="154" priority="162" operator="containsText" text="%">
      <formula>NOT(ISERROR(SEARCH("%",F32)))</formula>
    </cfRule>
  </conditionalFormatting>
  <conditionalFormatting sqref="F32:P32">
    <cfRule type="containsText" dxfId="153" priority="161" operator="containsText" text="%">
      <formula>NOT(ISERROR(SEARCH("%",F32)))</formula>
    </cfRule>
  </conditionalFormatting>
  <conditionalFormatting sqref="F32:P32">
    <cfRule type="containsText" dxfId="152" priority="160" operator="containsText" text="%">
      <formula>NOT(ISERROR(SEARCH("%",F32)))</formula>
    </cfRule>
  </conditionalFormatting>
  <conditionalFormatting sqref="H34:Q34">
    <cfRule type="containsText" dxfId="151" priority="159" operator="containsText" text="%">
      <formula>NOT(ISERROR(SEARCH("%",H34)))</formula>
    </cfRule>
  </conditionalFormatting>
  <conditionalFormatting sqref="H34:Q34">
    <cfRule type="containsText" dxfId="150" priority="158" operator="containsText" text="%">
      <formula>NOT(ISERROR(SEARCH("%",H34)))</formula>
    </cfRule>
  </conditionalFormatting>
  <conditionalFormatting sqref="H34:Q34">
    <cfRule type="containsText" dxfId="149" priority="157" operator="containsText" text="%">
      <formula>NOT(ISERROR(SEARCH("%",H34)))</formula>
    </cfRule>
  </conditionalFormatting>
  <conditionalFormatting sqref="H34:Q34">
    <cfRule type="containsText" dxfId="148" priority="156" operator="containsText" text="%">
      <formula>NOT(ISERROR(SEARCH("%",H34)))</formula>
    </cfRule>
  </conditionalFormatting>
  <conditionalFormatting sqref="I38:Q38">
    <cfRule type="containsText" dxfId="147" priority="155" operator="containsText" text="%">
      <formula>NOT(ISERROR(SEARCH("%",I38)))</formula>
    </cfRule>
  </conditionalFormatting>
  <conditionalFormatting sqref="I38:Q38">
    <cfRule type="containsText" dxfId="146" priority="154" operator="containsText" text="%">
      <formula>NOT(ISERROR(SEARCH("%",I38)))</formula>
    </cfRule>
  </conditionalFormatting>
  <conditionalFormatting sqref="I38:Q38">
    <cfRule type="containsText" dxfId="145" priority="153" operator="containsText" text="%">
      <formula>NOT(ISERROR(SEARCH("%",I38)))</formula>
    </cfRule>
  </conditionalFormatting>
  <conditionalFormatting sqref="I38:Q38">
    <cfRule type="containsText" dxfId="144" priority="152" operator="containsText" text="%">
      <formula>NOT(ISERROR(SEARCH("%",I38)))</formula>
    </cfRule>
  </conditionalFormatting>
  <conditionalFormatting sqref="F19:Q20">
    <cfRule type="containsText" dxfId="143" priority="151" operator="containsText" text="%">
      <formula>NOT(ISERROR(SEARCH("%",F19)))</formula>
    </cfRule>
  </conditionalFormatting>
  <conditionalFormatting sqref="F19:F20">
    <cfRule type="containsText" dxfId="142" priority="150" operator="containsText" text="%">
      <formula>NOT(ISERROR(SEARCH("%",F19)))</formula>
    </cfRule>
  </conditionalFormatting>
  <conditionalFormatting sqref="F19:F20">
    <cfRule type="containsText" dxfId="141" priority="149" operator="containsText" text="%">
      <formula>NOT(ISERROR(SEARCH("%",F19)))</formula>
    </cfRule>
  </conditionalFormatting>
  <conditionalFormatting sqref="F20">
    <cfRule type="containsText" dxfId="140" priority="148" operator="containsText" text="%">
      <formula>NOT(ISERROR(SEARCH("%",F20)))</formula>
    </cfRule>
  </conditionalFormatting>
  <conditionalFormatting sqref="F20">
    <cfRule type="containsText" dxfId="139" priority="147" operator="containsText" text="%">
      <formula>NOT(ISERROR(SEARCH("%",F20)))</formula>
    </cfRule>
  </conditionalFormatting>
  <conditionalFormatting sqref="G20">
    <cfRule type="containsText" dxfId="138" priority="146" operator="containsText" text="%">
      <formula>NOT(ISERROR(SEARCH("%",G20)))</formula>
    </cfRule>
  </conditionalFormatting>
  <conditionalFormatting sqref="G20">
    <cfRule type="containsText" dxfId="137" priority="145" operator="containsText" text="%">
      <formula>NOT(ISERROR(SEARCH("%",G20)))</formula>
    </cfRule>
  </conditionalFormatting>
  <conditionalFormatting sqref="G20">
    <cfRule type="containsText" dxfId="136" priority="144" operator="containsText" text="%">
      <formula>NOT(ISERROR(SEARCH("%",G20)))</formula>
    </cfRule>
  </conditionalFormatting>
  <conditionalFormatting sqref="G20">
    <cfRule type="containsText" dxfId="135" priority="143" operator="containsText" text="%">
      <formula>NOT(ISERROR(SEARCH("%",G20)))</formula>
    </cfRule>
  </conditionalFormatting>
  <conditionalFormatting sqref="G53">
    <cfRule type="containsText" dxfId="134" priority="139" operator="containsText" text="%">
      <formula>NOT(ISERROR(SEARCH("%",G53)))</formula>
    </cfRule>
  </conditionalFormatting>
  <conditionalFormatting sqref="G53">
    <cfRule type="containsText" dxfId="133" priority="138" operator="containsText" text="%">
      <formula>NOT(ISERROR(SEARCH("%",G53)))</formula>
    </cfRule>
  </conditionalFormatting>
  <conditionalFormatting sqref="H53">
    <cfRule type="containsText" dxfId="132" priority="137" operator="containsText" text="%">
      <formula>NOT(ISERROR(SEARCH("%",H53)))</formula>
    </cfRule>
  </conditionalFormatting>
  <conditionalFormatting sqref="H53">
    <cfRule type="containsText" dxfId="131" priority="136" operator="containsText" text="%">
      <formula>NOT(ISERROR(SEARCH("%",H53)))</formula>
    </cfRule>
  </conditionalFormatting>
  <conditionalFormatting sqref="I53:P53">
    <cfRule type="containsText" dxfId="130" priority="135" operator="containsText" text="%">
      <formula>NOT(ISERROR(SEARCH("%",I53)))</formula>
    </cfRule>
  </conditionalFormatting>
  <conditionalFormatting sqref="I53:P53">
    <cfRule type="containsText" dxfId="129" priority="134" operator="containsText" text="%">
      <formula>NOT(ISERROR(SEARCH("%",I53)))</formula>
    </cfRule>
  </conditionalFormatting>
  <conditionalFormatting sqref="Q53">
    <cfRule type="containsText" dxfId="128" priority="133" operator="containsText" text="%">
      <formula>NOT(ISERROR(SEARCH("%",Q53)))</formula>
    </cfRule>
  </conditionalFormatting>
  <conditionalFormatting sqref="Q53">
    <cfRule type="containsText" dxfId="127" priority="132" operator="containsText" text="%">
      <formula>NOT(ISERROR(SEARCH("%",Q53)))</formula>
    </cfRule>
  </conditionalFormatting>
  <conditionalFormatting sqref="G11:G12">
    <cfRule type="containsText" dxfId="126" priority="129" operator="containsText" text="%">
      <formula>NOT(ISERROR(SEARCH("%",G11)))</formula>
    </cfRule>
  </conditionalFormatting>
  <conditionalFormatting sqref="H11:H12">
    <cfRule type="containsText" dxfId="125" priority="128" operator="containsText" text="%">
      <formula>NOT(ISERROR(SEARCH("%",H11)))</formula>
    </cfRule>
  </conditionalFormatting>
  <conditionalFormatting sqref="J12:J13 I11:P12">
    <cfRule type="containsText" dxfId="124" priority="127" operator="containsText" text="%">
      <formula>NOT(ISERROR(SEARCH("%",I11)))</formula>
    </cfRule>
  </conditionalFormatting>
  <conditionalFormatting sqref="Q11:Q12">
    <cfRule type="containsText" dxfId="123" priority="126" operator="containsText" text="%">
      <formula>NOT(ISERROR(SEARCH("%",Q11)))</formula>
    </cfRule>
  </conditionalFormatting>
  <conditionalFormatting sqref="I24">
    <cfRule type="containsText" dxfId="122" priority="79" operator="containsText" text="%">
      <formula>NOT(ISERROR(SEARCH("%",I24)))</formula>
    </cfRule>
  </conditionalFormatting>
  <conditionalFormatting sqref="Q11:Q12">
    <cfRule type="containsText" dxfId="121" priority="124" operator="containsText" text="%">
      <formula>NOT(ISERROR(SEARCH("%",Q11)))</formula>
    </cfRule>
  </conditionalFormatting>
  <conditionalFormatting sqref="J24">
    <cfRule type="containsText" dxfId="120" priority="77" operator="containsText" text="%">
      <formula>NOT(ISERROR(SEARCH("%",J24)))</formula>
    </cfRule>
  </conditionalFormatting>
  <conditionalFormatting sqref="G13:G14">
    <cfRule type="containsText" dxfId="119" priority="122" operator="containsText" text="%">
      <formula>NOT(ISERROR(SEARCH("%",G13)))</formula>
    </cfRule>
  </conditionalFormatting>
  <conditionalFormatting sqref="G13:G14">
    <cfRule type="containsText" dxfId="118" priority="121" operator="containsText" text="%">
      <formula>NOT(ISERROR(SEARCH("%",G13)))</formula>
    </cfRule>
  </conditionalFormatting>
  <conditionalFormatting sqref="H16">
    <cfRule type="containsText" dxfId="117" priority="120" operator="containsText" text="%">
      <formula>NOT(ISERROR(SEARCH("%",H16)))</formula>
    </cfRule>
  </conditionalFormatting>
  <conditionalFormatting sqref="H16">
    <cfRule type="containsText" dxfId="116" priority="119" operator="containsText" text="%">
      <formula>NOT(ISERROR(SEARCH("%",H16)))</formula>
    </cfRule>
  </conditionalFormatting>
  <conditionalFormatting sqref="H18">
    <cfRule type="containsText" dxfId="115" priority="118" operator="containsText" text="%">
      <formula>NOT(ISERROR(SEARCH("%",H18)))</formula>
    </cfRule>
  </conditionalFormatting>
  <conditionalFormatting sqref="H18">
    <cfRule type="containsText" dxfId="114" priority="117" operator="containsText" text="%">
      <formula>NOT(ISERROR(SEARCH("%",H18)))</formula>
    </cfRule>
  </conditionalFormatting>
  <conditionalFormatting sqref="H18">
    <cfRule type="containsText" dxfId="113" priority="116" operator="containsText" text="%">
      <formula>NOT(ISERROR(SEARCH("%",H18)))</formula>
    </cfRule>
  </conditionalFormatting>
  <conditionalFormatting sqref="H18">
    <cfRule type="containsText" dxfId="112" priority="115" operator="containsText" text="%">
      <formula>NOT(ISERROR(SEARCH("%",H18)))</formula>
    </cfRule>
  </conditionalFormatting>
  <conditionalFormatting sqref="I18">
    <cfRule type="containsText" dxfId="111" priority="114" operator="containsText" text="%">
      <formula>NOT(ISERROR(SEARCH("%",I18)))</formula>
    </cfRule>
  </conditionalFormatting>
  <conditionalFormatting sqref="I18">
    <cfRule type="containsText" dxfId="110" priority="113" operator="containsText" text="%">
      <formula>NOT(ISERROR(SEARCH("%",I18)))</formula>
    </cfRule>
  </conditionalFormatting>
  <conditionalFormatting sqref="I18">
    <cfRule type="containsText" dxfId="109" priority="112" operator="containsText" text="%">
      <formula>NOT(ISERROR(SEARCH("%",I18)))</formula>
    </cfRule>
  </conditionalFormatting>
  <conditionalFormatting sqref="I18">
    <cfRule type="containsText" dxfId="108" priority="111" operator="containsText" text="%">
      <formula>NOT(ISERROR(SEARCH("%",I18)))</formula>
    </cfRule>
  </conditionalFormatting>
  <conditionalFormatting sqref="H20">
    <cfRule type="containsText" dxfId="107" priority="110" operator="containsText" text="%">
      <formula>NOT(ISERROR(SEARCH("%",H20)))</formula>
    </cfRule>
  </conditionalFormatting>
  <conditionalFormatting sqref="H20">
    <cfRule type="containsText" dxfId="106" priority="109" operator="containsText" text="%">
      <formula>NOT(ISERROR(SEARCH("%",H20)))</formula>
    </cfRule>
  </conditionalFormatting>
  <conditionalFormatting sqref="H20">
    <cfRule type="containsText" dxfId="105" priority="108" operator="containsText" text="%">
      <formula>NOT(ISERROR(SEARCH("%",H20)))</formula>
    </cfRule>
  </conditionalFormatting>
  <conditionalFormatting sqref="H20">
    <cfRule type="containsText" dxfId="104" priority="107" operator="containsText" text="%">
      <formula>NOT(ISERROR(SEARCH("%",H20)))</formula>
    </cfRule>
  </conditionalFormatting>
  <conditionalFormatting sqref="I20">
    <cfRule type="containsText" dxfId="103" priority="106" operator="containsText" text="%">
      <formula>NOT(ISERROR(SEARCH("%",I20)))</formula>
    </cfRule>
  </conditionalFormatting>
  <conditionalFormatting sqref="I20">
    <cfRule type="containsText" dxfId="102" priority="105" operator="containsText" text="%">
      <formula>NOT(ISERROR(SEARCH("%",I20)))</formula>
    </cfRule>
  </conditionalFormatting>
  <conditionalFormatting sqref="I20">
    <cfRule type="containsText" dxfId="101" priority="104" operator="containsText" text="%">
      <formula>NOT(ISERROR(SEARCH("%",I20)))</formula>
    </cfRule>
  </conditionalFormatting>
  <conditionalFormatting sqref="I20">
    <cfRule type="containsText" dxfId="100" priority="103" operator="containsText" text="%">
      <formula>NOT(ISERROR(SEARCH("%",I20)))</formula>
    </cfRule>
  </conditionalFormatting>
  <conditionalFormatting sqref="J20">
    <cfRule type="containsText" dxfId="99" priority="102" operator="containsText" text="%">
      <formula>NOT(ISERROR(SEARCH("%",J20)))</formula>
    </cfRule>
  </conditionalFormatting>
  <conditionalFormatting sqref="J20">
    <cfRule type="containsText" dxfId="98" priority="101" operator="containsText" text="%">
      <formula>NOT(ISERROR(SEARCH("%",J20)))</formula>
    </cfRule>
  </conditionalFormatting>
  <conditionalFormatting sqref="J20">
    <cfRule type="containsText" dxfId="97" priority="100" operator="containsText" text="%">
      <formula>NOT(ISERROR(SEARCH("%",J20)))</formula>
    </cfRule>
  </conditionalFormatting>
  <conditionalFormatting sqref="J20">
    <cfRule type="containsText" dxfId="96" priority="99" operator="containsText" text="%">
      <formula>NOT(ISERROR(SEARCH("%",J20)))</formula>
    </cfRule>
  </conditionalFormatting>
  <conditionalFormatting sqref="K20">
    <cfRule type="containsText" dxfId="95" priority="98" operator="containsText" text="%">
      <formula>NOT(ISERROR(SEARCH("%",K20)))</formula>
    </cfRule>
  </conditionalFormatting>
  <conditionalFormatting sqref="K20">
    <cfRule type="containsText" dxfId="94" priority="97" operator="containsText" text="%">
      <formula>NOT(ISERROR(SEARCH("%",K20)))</formula>
    </cfRule>
  </conditionalFormatting>
  <conditionalFormatting sqref="K20">
    <cfRule type="containsText" dxfId="93" priority="96" operator="containsText" text="%">
      <formula>NOT(ISERROR(SEARCH("%",K20)))</formula>
    </cfRule>
  </conditionalFormatting>
  <conditionalFormatting sqref="K20">
    <cfRule type="containsText" dxfId="92" priority="95" operator="containsText" text="%">
      <formula>NOT(ISERROR(SEARCH("%",K20)))</formula>
    </cfRule>
  </conditionalFormatting>
  <conditionalFormatting sqref="H22">
    <cfRule type="containsText" dxfId="91" priority="94" operator="containsText" text="%">
      <formula>NOT(ISERROR(SEARCH("%",H22)))</formula>
    </cfRule>
  </conditionalFormatting>
  <conditionalFormatting sqref="H22">
    <cfRule type="containsText" dxfId="90" priority="93" operator="containsText" text="%">
      <formula>NOT(ISERROR(SEARCH("%",H22)))</formula>
    </cfRule>
  </conditionalFormatting>
  <conditionalFormatting sqref="H22">
    <cfRule type="containsText" dxfId="89" priority="92" operator="containsText" text="%">
      <formula>NOT(ISERROR(SEARCH("%",H22)))</formula>
    </cfRule>
  </conditionalFormatting>
  <conditionalFormatting sqref="H22">
    <cfRule type="containsText" dxfId="88" priority="91" operator="containsText" text="%">
      <formula>NOT(ISERROR(SEARCH("%",H22)))</formula>
    </cfRule>
  </conditionalFormatting>
  <conditionalFormatting sqref="I22">
    <cfRule type="containsText" dxfId="87" priority="90" operator="containsText" text="%">
      <formula>NOT(ISERROR(SEARCH("%",I22)))</formula>
    </cfRule>
  </conditionalFormatting>
  <conditionalFormatting sqref="I22">
    <cfRule type="containsText" dxfId="86" priority="89" operator="containsText" text="%">
      <formula>NOT(ISERROR(SEARCH("%",I22)))</formula>
    </cfRule>
  </conditionalFormatting>
  <conditionalFormatting sqref="I22">
    <cfRule type="containsText" dxfId="85" priority="88" operator="containsText" text="%">
      <formula>NOT(ISERROR(SEARCH("%",I22)))</formula>
    </cfRule>
  </conditionalFormatting>
  <conditionalFormatting sqref="I22">
    <cfRule type="containsText" dxfId="84" priority="87" operator="containsText" text="%">
      <formula>NOT(ISERROR(SEARCH("%",I22)))</formula>
    </cfRule>
  </conditionalFormatting>
  <conditionalFormatting sqref="L22">
    <cfRule type="containsText" dxfId="83" priority="86" operator="containsText" text="%">
      <formula>NOT(ISERROR(SEARCH("%",L22)))</formula>
    </cfRule>
  </conditionalFormatting>
  <conditionalFormatting sqref="L22">
    <cfRule type="containsText" dxfId="82" priority="85" operator="containsText" text="%">
      <formula>NOT(ISERROR(SEARCH("%",L22)))</formula>
    </cfRule>
  </conditionalFormatting>
  <conditionalFormatting sqref="L22">
    <cfRule type="containsText" dxfId="81" priority="84" operator="containsText" text="%">
      <formula>NOT(ISERROR(SEARCH("%",L22)))</formula>
    </cfRule>
  </conditionalFormatting>
  <conditionalFormatting sqref="L22">
    <cfRule type="containsText" dxfId="80" priority="83" operator="containsText" text="%">
      <formula>NOT(ISERROR(SEARCH("%",L22)))</formula>
    </cfRule>
  </conditionalFormatting>
  <conditionalFormatting sqref="I24">
    <cfRule type="containsText" dxfId="79" priority="82" operator="containsText" text="%">
      <formula>NOT(ISERROR(SEARCH("%",I24)))</formula>
    </cfRule>
  </conditionalFormatting>
  <conditionalFormatting sqref="I24">
    <cfRule type="containsText" dxfId="78" priority="81" operator="containsText" text="%">
      <formula>NOT(ISERROR(SEARCH("%",I24)))</formula>
    </cfRule>
  </conditionalFormatting>
  <conditionalFormatting sqref="I24">
    <cfRule type="containsText" dxfId="77" priority="80" operator="containsText" text="%">
      <formula>NOT(ISERROR(SEARCH("%",I24)))</formula>
    </cfRule>
  </conditionalFormatting>
  <conditionalFormatting sqref="J24">
    <cfRule type="containsText" dxfId="76" priority="78" operator="containsText" text="%">
      <formula>NOT(ISERROR(SEARCH("%",J24)))</formula>
    </cfRule>
  </conditionalFormatting>
  <conditionalFormatting sqref="J24">
    <cfRule type="containsText" dxfId="75" priority="76" operator="containsText" text="%">
      <formula>NOT(ISERROR(SEARCH("%",J24)))</formula>
    </cfRule>
  </conditionalFormatting>
  <conditionalFormatting sqref="J24">
    <cfRule type="containsText" dxfId="74" priority="75" operator="containsText" text="%">
      <formula>NOT(ISERROR(SEARCH("%",J24)))</formula>
    </cfRule>
  </conditionalFormatting>
  <conditionalFormatting sqref="K24">
    <cfRule type="containsText" dxfId="73" priority="74" operator="containsText" text="%">
      <formula>NOT(ISERROR(SEARCH("%",K24)))</formula>
    </cfRule>
  </conditionalFormatting>
  <conditionalFormatting sqref="K24">
    <cfRule type="containsText" dxfId="72" priority="73" operator="containsText" text="%">
      <formula>NOT(ISERROR(SEARCH("%",K24)))</formula>
    </cfRule>
  </conditionalFormatting>
  <conditionalFormatting sqref="K24">
    <cfRule type="containsText" dxfId="71" priority="72" operator="containsText" text="%">
      <formula>NOT(ISERROR(SEARCH("%",K24)))</formula>
    </cfRule>
  </conditionalFormatting>
  <conditionalFormatting sqref="K24">
    <cfRule type="containsText" dxfId="70" priority="71" operator="containsText" text="%">
      <formula>NOT(ISERROR(SEARCH("%",K24)))</formula>
    </cfRule>
  </conditionalFormatting>
  <conditionalFormatting sqref="L24">
    <cfRule type="containsText" dxfId="69" priority="70" operator="containsText" text="%">
      <formula>NOT(ISERROR(SEARCH("%",L24)))</formula>
    </cfRule>
  </conditionalFormatting>
  <conditionalFormatting sqref="L24">
    <cfRule type="containsText" dxfId="68" priority="69" operator="containsText" text="%">
      <formula>NOT(ISERROR(SEARCH("%",L24)))</formula>
    </cfRule>
  </conditionalFormatting>
  <conditionalFormatting sqref="L24">
    <cfRule type="containsText" dxfId="67" priority="68" operator="containsText" text="%">
      <formula>NOT(ISERROR(SEARCH("%",L24)))</formula>
    </cfRule>
  </conditionalFormatting>
  <conditionalFormatting sqref="L24">
    <cfRule type="containsText" dxfId="66" priority="67" operator="containsText" text="%">
      <formula>NOT(ISERROR(SEARCH("%",L24)))</formula>
    </cfRule>
  </conditionalFormatting>
  <conditionalFormatting sqref="M24">
    <cfRule type="containsText" dxfId="65" priority="66" operator="containsText" text="%">
      <formula>NOT(ISERROR(SEARCH("%",M24)))</formula>
    </cfRule>
  </conditionalFormatting>
  <conditionalFormatting sqref="M24">
    <cfRule type="containsText" dxfId="64" priority="65" operator="containsText" text="%">
      <formula>NOT(ISERROR(SEARCH("%",M24)))</formula>
    </cfRule>
  </conditionalFormatting>
  <conditionalFormatting sqref="M24">
    <cfRule type="containsText" dxfId="63" priority="64" operator="containsText" text="%">
      <formula>NOT(ISERROR(SEARCH("%",M24)))</formula>
    </cfRule>
  </conditionalFormatting>
  <conditionalFormatting sqref="M24">
    <cfRule type="containsText" dxfId="62" priority="63" operator="containsText" text="%">
      <formula>NOT(ISERROR(SEARCH("%",M24)))</formula>
    </cfRule>
  </conditionalFormatting>
  <conditionalFormatting sqref="M30">
    <cfRule type="containsText" dxfId="61" priority="62" operator="containsText" text="%">
      <formula>NOT(ISERROR(SEARCH("%",M30)))</formula>
    </cfRule>
  </conditionalFormatting>
  <conditionalFormatting sqref="M30">
    <cfRule type="containsText" dxfId="60" priority="61" operator="containsText" text="%">
      <formula>NOT(ISERROR(SEARCH("%",M30)))</formula>
    </cfRule>
  </conditionalFormatting>
  <conditionalFormatting sqref="M30">
    <cfRule type="containsText" dxfId="59" priority="60" operator="containsText" text="%">
      <formula>NOT(ISERROR(SEARCH("%",M30)))</formula>
    </cfRule>
  </conditionalFormatting>
  <conditionalFormatting sqref="M30">
    <cfRule type="containsText" dxfId="58" priority="59" operator="containsText" text="%">
      <formula>NOT(ISERROR(SEARCH("%",M30)))</formula>
    </cfRule>
  </conditionalFormatting>
  <conditionalFormatting sqref="N30">
    <cfRule type="containsText" dxfId="57" priority="58" operator="containsText" text="%">
      <formula>NOT(ISERROR(SEARCH("%",N30)))</formula>
    </cfRule>
  </conditionalFormatting>
  <conditionalFormatting sqref="N30">
    <cfRule type="containsText" dxfId="56" priority="57" operator="containsText" text="%">
      <formula>NOT(ISERROR(SEARCH("%",N30)))</formula>
    </cfRule>
  </conditionalFormatting>
  <conditionalFormatting sqref="N30">
    <cfRule type="containsText" dxfId="55" priority="56" operator="containsText" text="%">
      <formula>NOT(ISERROR(SEARCH("%",N30)))</formula>
    </cfRule>
  </conditionalFormatting>
  <conditionalFormatting sqref="N30">
    <cfRule type="containsText" dxfId="54" priority="55" operator="containsText" text="%">
      <formula>NOT(ISERROR(SEARCH("%",N30)))</formula>
    </cfRule>
  </conditionalFormatting>
  <conditionalFormatting sqref="O30">
    <cfRule type="containsText" dxfId="53" priority="54" operator="containsText" text="%">
      <formula>NOT(ISERROR(SEARCH("%",O30)))</formula>
    </cfRule>
  </conditionalFormatting>
  <conditionalFormatting sqref="O30">
    <cfRule type="containsText" dxfId="52" priority="53" operator="containsText" text="%">
      <formula>NOT(ISERROR(SEARCH("%",O30)))</formula>
    </cfRule>
  </conditionalFormatting>
  <conditionalFormatting sqref="O30">
    <cfRule type="containsText" dxfId="51" priority="52" operator="containsText" text="%">
      <formula>NOT(ISERROR(SEARCH("%",O30)))</formula>
    </cfRule>
  </conditionalFormatting>
  <conditionalFormatting sqref="O30">
    <cfRule type="containsText" dxfId="50" priority="51" operator="containsText" text="%">
      <formula>NOT(ISERROR(SEARCH("%",O30)))</formula>
    </cfRule>
  </conditionalFormatting>
  <conditionalFormatting sqref="P30">
    <cfRule type="containsText" dxfId="49" priority="50" operator="containsText" text="%">
      <formula>NOT(ISERROR(SEARCH("%",P30)))</formula>
    </cfRule>
  </conditionalFormatting>
  <conditionalFormatting sqref="P30">
    <cfRule type="containsText" dxfId="48" priority="49" operator="containsText" text="%">
      <formula>NOT(ISERROR(SEARCH("%",P30)))</formula>
    </cfRule>
  </conditionalFormatting>
  <conditionalFormatting sqref="P30">
    <cfRule type="containsText" dxfId="47" priority="48" operator="containsText" text="%">
      <formula>NOT(ISERROR(SEARCH("%",P30)))</formula>
    </cfRule>
  </conditionalFormatting>
  <conditionalFormatting sqref="P30">
    <cfRule type="containsText" dxfId="46" priority="47" operator="containsText" text="%">
      <formula>NOT(ISERROR(SEARCH("%",P30)))</formula>
    </cfRule>
  </conditionalFormatting>
  <conditionalFormatting sqref="G53">
    <cfRule type="containsText" dxfId="45" priority="46" operator="containsText" text="%">
      <formula>NOT(ISERROR(SEARCH("%",G53)))</formula>
    </cfRule>
  </conditionalFormatting>
  <conditionalFormatting sqref="G53">
    <cfRule type="containsText" dxfId="44" priority="45" operator="containsText" text="%">
      <formula>NOT(ISERROR(SEARCH("%",G53)))</formula>
    </cfRule>
  </conditionalFormatting>
  <conditionalFormatting sqref="H53">
    <cfRule type="containsText" dxfId="43" priority="44" operator="containsText" text="%">
      <formula>NOT(ISERROR(SEARCH("%",H53)))</formula>
    </cfRule>
  </conditionalFormatting>
  <conditionalFormatting sqref="H53">
    <cfRule type="containsText" dxfId="42" priority="43" operator="containsText" text="%">
      <formula>NOT(ISERROR(SEARCH("%",H53)))</formula>
    </cfRule>
  </conditionalFormatting>
  <conditionalFormatting sqref="I53">
    <cfRule type="containsText" dxfId="41" priority="42" operator="containsText" text="%">
      <formula>NOT(ISERROR(SEARCH("%",I53)))</formula>
    </cfRule>
  </conditionalFormatting>
  <conditionalFormatting sqref="I53">
    <cfRule type="containsText" dxfId="40" priority="41" operator="containsText" text="%">
      <formula>NOT(ISERROR(SEARCH("%",I53)))</formula>
    </cfRule>
  </conditionalFormatting>
  <conditionalFormatting sqref="J53">
    <cfRule type="containsText" dxfId="39" priority="40" operator="containsText" text="%">
      <formula>NOT(ISERROR(SEARCH("%",J53)))</formula>
    </cfRule>
  </conditionalFormatting>
  <conditionalFormatting sqref="J53">
    <cfRule type="containsText" dxfId="38" priority="39" operator="containsText" text="%">
      <formula>NOT(ISERROR(SEARCH("%",J53)))</formula>
    </cfRule>
  </conditionalFormatting>
  <conditionalFormatting sqref="K53">
    <cfRule type="containsText" dxfId="37" priority="38" operator="containsText" text="%">
      <formula>NOT(ISERROR(SEARCH("%",K53)))</formula>
    </cfRule>
  </conditionalFormatting>
  <conditionalFormatting sqref="K53">
    <cfRule type="containsText" dxfId="36" priority="37" operator="containsText" text="%">
      <formula>NOT(ISERROR(SEARCH("%",K53)))</formula>
    </cfRule>
  </conditionalFormatting>
  <conditionalFormatting sqref="L53">
    <cfRule type="containsText" dxfId="35" priority="36" operator="containsText" text="%">
      <formula>NOT(ISERROR(SEARCH("%",L53)))</formula>
    </cfRule>
  </conditionalFormatting>
  <conditionalFormatting sqref="L53">
    <cfRule type="containsText" dxfId="34" priority="35" operator="containsText" text="%">
      <formula>NOT(ISERROR(SEARCH("%",L53)))</formula>
    </cfRule>
  </conditionalFormatting>
  <conditionalFormatting sqref="N53">
    <cfRule type="containsText" dxfId="33" priority="34" operator="containsText" text="%">
      <formula>NOT(ISERROR(SEARCH("%",N53)))</formula>
    </cfRule>
  </conditionalFormatting>
  <conditionalFormatting sqref="N53">
    <cfRule type="containsText" dxfId="32" priority="33" operator="containsText" text="%">
      <formula>NOT(ISERROR(SEARCH("%",N53)))</formula>
    </cfRule>
  </conditionalFormatting>
  <conditionalFormatting sqref="M53">
    <cfRule type="containsText" dxfId="31" priority="32" operator="containsText" text="%">
      <formula>NOT(ISERROR(SEARCH("%",M53)))</formula>
    </cfRule>
  </conditionalFormatting>
  <conditionalFormatting sqref="M53">
    <cfRule type="containsText" dxfId="30" priority="31" operator="containsText" text="%">
      <formula>NOT(ISERROR(SEARCH("%",M53)))</formula>
    </cfRule>
  </conditionalFormatting>
  <conditionalFormatting sqref="O53">
    <cfRule type="containsText" dxfId="29" priority="30" operator="containsText" text="%">
      <formula>NOT(ISERROR(SEARCH("%",O53)))</formula>
    </cfRule>
  </conditionalFormatting>
  <conditionalFormatting sqref="O53">
    <cfRule type="containsText" dxfId="28" priority="29" operator="containsText" text="%">
      <formula>NOT(ISERROR(SEARCH("%",O53)))</formula>
    </cfRule>
  </conditionalFormatting>
  <conditionalFormatting sqref="P53">
    <cfRule type="containsText" dxfId="27" priority="28" operator="containsText" text="%">
      <formula>NOT(ISERROR(SEARCH("%",P53)))</formula>
    </cfRule>
  </conditionalFormatting>
  <conditionalFormatting sqref="P53">
    <cfRule type="containsText" dxfId="26" priority="27" operator="containsText" text="%">
      <formula>NOT(ISERROR(SEARCH("%",P53)))</formula>
    </cfRule>
  </conditionalFormatting>
  <conditionalFormatting sqref="Q53">
    <cfRule type="containsText" dxfId="25" priority="26" operator="containsText" text="%">
      <formula>NOT(ISERROR(SEARCH("%",Q53)))</formula>
    </cfRule>
  </conditionalFormatting>
  <conditionalFormatting sqref="Q53">
    <cfRule type="containsText" dxfId="24" priority="25" operator="containsText" text="%">
      <formula>NOT(ISERROR(SEARCH("%",Q53)))</formula>
    </cfRule>
  </conditionalFormatting>
  <conditionalFormatting sqref="G53:G54">
    <cfRule type="containsText" dxfId="23" priority="24" operator="containsText" text="%">
      <formula>NOT(ISERROR(SEARCH("%",G53)))</formula>
    </cfRule>
  </conditionalFormatting>
  <conditionalFormatting sqref="G53:G54">
    <cfRule type="containsText" dxfId="22" priority="23" operator="containsText" text="%">
      <formula>NOT(ISERROR(SEARCH("%",G53)))</formula>
    </cfRule>
  </conditionalFormatting>
  <conditionalFormatting sqref="G53:G54">
    <cfRule type="containsText" dxfId="21" priority="22" operator="containsText" text="%">
      <formula>NOT(ISERROR(SEARCH("%",G53)))</formula>
    </cfRule>
  </conditionalFormatting>
  <conditionalFormatting sqref="G53:G54">
    <cfRule type="containsText" dxfId="20" priority="21" operator="containsText" text="%">
      <formula>NOT(ISERROR(SEARCH("%",G53)))</formula>
    </cfRule>
  </conditionalFormatting>
  <conditionalFormatting sqref="H53:H54">
    <cfRule type="containsText" dxfId="19" priority="20" operator="containsText" text="%">
      <formula>NOT(ISERROR(SEARCH("%",H53)))</formula>
    </cfRule>
  </conditionalFormatting>
  <conditionalFormatting sqref="H53:H54">
    <cfRule type="containsText" dxfId="18" priority="19" operator="containsText" text="%">
      <formula>NOT(ISERROR(SEARCH("%",H53)))</formula>
    </cfRule>
  </conditionalFormatting>
  <conditionalFormatting sqref="I53:I54">
    <cfRule type="containsText" dxfId="17" priority="18" operator="containsText" text="%">
      <formula>NOT(ISERROR(SEARCH("%",I53)))</formula>
    </cfRule>
  </conditionalFormatting>
  <conditionalFormatting sqref="I53:I54">
    <cfRule type="containsText" dxfId="16" priority="17" operator="containsText" text="%">
      <formula>NOT(ISERROR(SEARCH("%",I53)))</formula>
    </cfRule>
  </conditionalFormatting>
  <conditionalFormatting sqref="J53:J54">
    <cfRule type="containsText" dxfId="15" priority="16" operator="containsText" text="%">
      <formula>NOT(ISERROR(SEARCH("%",J53)))</formula>
    </cfRule>
  </conditionalFormatting>
  <conditionalFormatting sqref="J53:J54">
    <cfRule type="containsText" dxfId="14" priority="15" operator="containsText" text="%">
      <formula>NOT(ISERROR(SEARCH("%",J53)))</formula>
    </cfRule>
  </conditionalFormatting>
  <conditionalFormatting sqref="K53:K54">
    <cfRule type="containsText" dxfId="13" priority="14" operator="containsText" text="%">
      <formula>NOT(ISERROR(SEARCH("%",K53)))</formula>
    </cfRule>
  </conditionalFormatting>
  <conditionalFormatting sqref="K53:K54">
    <cfRule type="containsText" dxfId="12" priority="13" operator="containsText" text="%">
      <formula>NOT(ISERROR(SEARCH("%",K53)))</formula>
    </cfRule>
  </conditionalFormatting>
  <conditionalFormatting sqref="L53:L54">
    <cfRule type="containsText" dxfId="11" priority="12" operator="containsText" text="%">
      <formula>NOT(ISERROR(SEARCH("%",L53)))</formula>
    </cfRule>
  </conditionalFormatting>
  <conditionalFormatting sqref="L53:L54">
    <cfRule type="containsText" dxfId="10" priority="11" operator="containsText" text="%">
      <formula>NOT(ISERROR(SEARCH("%",L53)))</formula>
    </cfRule>
  </conditionalFormatting>
  <conditionalFormatting sqref="M53:M54">
    <cfRule type="containsText" dxfId="9" priority="10" operator="containsText" text="%">
      <formula>NOT(ISERROR(SEARCH("%",M53)))</formula>
    </cfRule>
  </conditionalFormatting>
  <conditionalFormatting sqref="M53:M54">
    <cfRule type="containsText" dxfId="8" priority="9" operator="containsText" text="%">
      <formula>NOT(ISERROR(SEARCH("%",M53)))</formula>
    </cfRule>
  </conditionalFormatting>
  <conditionalFormatting sqref="N53:N54">
    <cfRule type="containsText" dxfId="7" priority="8" operator="containsText" text="%">
      <formula>NOT(ISERROR(SEARCH("%",N53)))</formula>
    </cfRule>
  </conditionalFormatting>
  <conditionalFormatting sqref="N53:N54">
    <cfRule type="containsText" dxfId="6" priority="7" operator="containsText" text="%">
      <formula>NOT(ISERROR(SEARCH("%",N53)))</formula>
    </cfRule>
  </conditionalFormatting>
  <conditionalFormatting sqref="O53:O54">
    <cfRule type="containsText" dxfId="5" priority="6" operator="containsText" text="%">
      <formula>NOT(ISERROR(SEARCH("%",O53)))</formula>
    </cfRule>
  </conditionalFormatting>
  <conditionalFormatting sqref="O53:O54">
    <cfRule type="containsText" dxfId="4" priority="5" operator="containsText" text="%">
      <formula>NOT(ISERROR(SEARCH("%",O53)))</formula>
    </cfRule>
  </conditionalFormatting>
  <conditionalFormatting sqref="P53:P54">
    <cfRule type="containsText" dxfId="3" priority="4" operator="containsText" text="%">
      <formula>NOT(ISERROR(SEARCH("%",P53)))</formula>
    </cfRule>
  </conditionalFormatting>
  <conditionalFormatting sqref="P53:P54">
    <cfRule type="containsText" dxfId="2" priority="3" operator="containsText" text="%">
      <formula>NOT(ISERROR(SEARCH("%",P53)))</formula>
    </cfRule>
  </conditionalFormatting>
  <conditionalFormatting sqref="Q53:Q54">
    <cfRule type="containsText" dxfId="1" priority="2" operator="containsText" text="%">
      <formula>NOT(ISERROR(SEARCH("%",Q53)))</formula>
    </cfRule>
  </conditionalFormatting>
  <conditionalFormatting sqref="Q53:Q54">
    <cfRule type="containsText" dxfId="0" priority="1" operator="containsText" text="%">
      <formula>NOT(ISERROR(SEARCH("%",Q53)))</formula>
    </cfRule>
  </conditionalFormatting>
  <printOptions horizontalCentered="1"/>
  <pageMargins left="0.39370078740157483" right="0.19685039370078741" top="0.98425196850393704" bottom="0.59055118110236227" header="0" footer="0"/>
  <pageSetup paperSize="9" scale="32" fitToWidth="2" orientation="landscape"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E48"/>
  <sheetViews>
    <sheetView view="pageBreakPreview" zoomScaleSheetLayoutView="100" workbookViewId="0">
      <selection activeCell="C46" sqref="C46"/>
    </sheetView>
  </sheetViews>
  <sheetFormatPr defaultRowHeight="12.75"/>
  <cols>
    <col min="2" max="2" width="5.85546875" customWidth="1"/>
    <col min="3" max="3" width="82.85546875" bestFit="1" customWidth="1"/>
    <col min="4" max="4" width="20.7109375" bestFit="1" customWidth="1"/>
    <col min="5" max="5" width="0" hidden="1" customWidth="1"/>
  </cols>
  <sheetData>
    <row r="1" spans="2:4" ht="38.25" customHeight="1" thickBot="1"/>
    <row r="2" spans="2:4">
      <c r="B2" s="398" t="s">
        <v>1261</v>
      </c>
      <c r="C2" s="399"/>
      <c r="D2" s="400"/>
    </row>
    <row r="3" spans="2:4">
      <c r="B3" s="401"/>
      <c r="C3" s="402"/>
      <c r="D3" s="403"/>
    </row>
    <row r="4" spans="2:4">
      <c r="B4" s="401"/>
      <c r="C4" s="402"/>
      <c r="D4" s="403"/>
    </row>
    <row r="5" spans="2:4">
      <c r="B5" s="404"/>
      <c r="C5" s="405"/>
      <c r="D5" s="406"/>
    </row>
    <row r="6" spans="2:4" ht="16.5">
      <c r="B6" s="407" t="s">
        <v>26</v>
      </c>
      <c r="C6" s="408"/>
      <c r="D6" s="279" t="s">
        <v>1262</v>
      </c>
    </row>
    <row r="7" spans="2:4" ht="15.75">
      <c r="B7" s="409" t="s">
        <v>1263</v>
      </c>
      <c r="C7" s="410"/>
      <c r="D7" s="280"/>
    </row>
    <row r="8" spans="2:4" ht="47.25">
      <c r="B8" s="281" t="s">
        <v>1264</v>
      </c>
      <c r="C8" s="47" t="s">
        <v>1265</v>
      </c>
      <c r="D8" s="282">
        <v>0.04</v>
      </c>
    </row>
    <row r="9" spans="2:4" ht="15.75">
      <c r="B9" s="281"/>
      <c r="C9" s="48" t="s">
        <v>1266</v>
      </c>
      <c r="D9" s="283">
        <f>SUM(D8)</f>
        <v>0.04</v>
      </c>
    </row>
    <row r="10" spans="2:4" ht="15.75">
      <c r="B10" s="281"/>
      <c r="C10" s="47"/>
      <c r="D10" s="283"/>
    </row>
    <row r="11" spans="2:4" ht="15.75">
      <c r="B11" s="409" t="s">
        <v>1267</v>
      </c>
      <c r="C11" s="410"/>
      <c r="D11" s="283"/>
    </row>
    <row r="12" spans="2:4" ht="15.75">
      <c r="B12" s="281" t="s">
        <v>1268</v>
      </c>
      <c r="C12" s="47" t="s">
        <v>1269</v>
      </c>
      <c r="D12" s="282">
        <v>1.21E-2</v>
      </c>
    </row>
    <row r="13" spans="2:4" ht="15.75">
      <c r="B13" s="281" t="s">
        <v>1270</v>
      </c>
      <c r="C13" s="47" t="s">
        <v>1271</v>
      </c>
      <c r="D13" s="282">
        <v>4.0000000000000001E-3</v>
      </c>
    </row>
    <row r="14" spans="2:4" ht="15.75">
      <c r="B14" s="281" t="s">
        <v>1270</v>
      </c>
      <c r="C14" s="47" t="s">
        <v>1272</v>
      </c>
      <c r="D14" s="282">
        <v>4.0000000000000001E-3</v>
      </c>
    </row>
    <row r="15" spans="2:4" ht="15.75">
      <c r="B15" s="281" t="s">
        <v>1273</v>
      </c>
      <c r="C15" s="49" t="s">
        <v>1274</v>
      </c>
      <c r="D15" s="282">
        <v>1.2E-2</v>
      </c>
    </row>
    <row r="16" spans="2:4" ht="15.75">
      <c r="B16" s="281" t="s">
        <v>1275</v>
      </c>
      <c r="C16" s="47" t="s">
        <v>1276</v>
      </c>
      <c r="D16" s="282">
        <v>7.3999999999999996E-2</v>
      </c>
    </row>
    <row r="17" spans="2:5" ht="15.75">
      <c r="B17" s="281"/>
      <c r="C17" s="48" t="s">
        <v>1277</v>
      </c>
      <c r="D17" s="283">
        <f>SUM(D12:D16)</f>
        <v>0.1061</v>
      </c>
    </row>
    <row r="18" spans="2:5" ht="15.75">
      <c r="B18" s="281"/>
      <c r="C18" s="50"/>
      <c r="D18" s="283"/>
    </row>
    <row r="19" spans="2:5" ht="15.75">
      <c r="B19" s="409" t="s">
        <v>1278</v>
      </c>
      <c r="C19" s="410"/>
      <c r="D19" s="283"/>
    </row>
    <row r="20" spans="2:5" ht="15.75">
      <c r="B20" s="281" t="s">
        <v>1279</v>
      </c>
      <c r="C20" s="51" t="s">
        <v>1318</v>
      </c>
      <c r="D20" s="283"/>
    </row>
    <row r="21" spans="2:5" ht="15.75">
      <c r="B21" s="281" t="s">
        <v>1280</v>
      </c>
      <c r="C21" s="52" t="s">
        <v>1281</v>
      </c>
      <c r="D21" s="282">
        <v>0.4</v>
      </c>
    </row>
    <row r="22" spans="2:5" ht="15.75">
      <c r="B22" s="281" t="s">
        <v>1282</v>
      </c>
      <c r="C22" s="53" t="s">
        <v>1283</v>
      </c>
      <c r="D22" s="282">
        <v>0.05</v>
      </c>
    </row>
    <row r="23" spans="2:5" ht="15.75">
      <c r="B23" s="281" t="s">
        <v>1284</v>
      </c>
      <c r="C23" s="54" t="s">
        <v>1285</v>
      </c>
      <c r="D23" s="283">
        <f>D22*D21</f>
        <v>2.0000000000000004E-2</v>
      </c>
    </row>
    <row r="24" spans="2:5" ht="15.75">
      <c r="B24" s="281" t="s">
        <v>1286</v>
      </c>
      <c r="C24" s="50" t="s">
        <v>1287</v>
      </c>
      <c r="D24" s="284">
        <v>6.4999999999999997E-3</v>
      </c>
    </row>
    <row r="25" spans="2:5" ht="15.75">
      <c r="B25" s="281" t="s">
        <v>1288</v>
      </c>
      <c r="C25" s="50" t="s">
        <v>1289</v>
      </c>
      <c r="D25" s="284">
        <v>0.03</v>
      </c>
    </row>
    <row r="26" spans="2:5" ht="15.75">
      <c r="B26" s="281" t="s">
        <v>1316</v>
      </c>
      <c r="C26" s="50" t="s">
        <v>1317</v>
      </c>
      <c r="D26" s="284">
        <v>4.4999999999999998E-2</v>
      </c>
    </row>
    <row r="27" spans="2:5" ht="15.75">
      <c r="B27" s="281"/>
      <c r="C27" s="48" t="s">
        <v>1290</v>
      </c>
      <c r="D27" s="283">
        <f>SUM(D23:D26)</f>
        <v>0.10150000000000001</v>
      </c>
    </row>
    <row r="28" spans="2:5" ht="15.75">
      <c r="B28" s="285"/>
      <c r="C28" s="55"/>
      <c r="D28" s="283"/>
    </row>
    <row r="29" spans="2:5" ht="15.75">
      <c r="B29" s="409" t="s">
        <v>1291</v>
      </c>
      <c r="C29" s="410"/>
      <c r="D29" s="283">
        <f>ROUND((1+D8+D13+D15+D14)*(1+D12)*(1+D16)/(1-D27)-1,4)</f>
        <v>0.28239999999999998</v>
      </c>
      <c r="E29" s="98">
        <f>1+D29</f>
        <v>1.2824</v>
      </c>
    </row>
    <row r="30" spans="2:5">
      <c r="B30" s="395" t="s">
        <v>1292</v>
      </c>
      <c r="C30" s="396"/>
      <c r="D30" s="397"/>
    </row>
    <row r="31" spans="2:5">
      <c r="B31" s="395"/>
      <c r="C31" s="396"/>
      <c r="D31" s="397"/>
    </row>
    <row r="32" spans="2:5">
      <c r="B32" s="395"/>
      <c r="C32" s="396"/>
      <c r="D32" s="397"/>
    </row>
    <row r="33" spans="2:4">
      <c r="B33" s="395"/>
      <c r="C33" s="396"/>
      <c r="D33" s="397"/>
    </row>
    <row r="34" spans="2:4">
      <c r="B34" s="395"/>
      <c r="C34" s="396"/>
      <c r="D34" s="397"/>
    </row>
    <row r="35" spans="2:4">
      <c r="B35" s="395"/>
      <c r="C35" s="396"/>
      <c r="D35" s="397"/>
    </row>
    <row r="36" spans="2:4">
      <c r="B36" s="395"/>
      <c r="C36" s="396"/>
      <c r="D36" s="397"/>
    </row>
    <row r="37" spans="2:4">
      <c r="B37" s="395"/>
      <c r="C37" s="396"/>
      <c r="D37" s="397"/>
    </row>
    <row r="38" spans="2:4">
      <c r="B38" s="395"/>
      <c r="C38" s="396"/>
      <c r="D38" s="397"/>
    </row>
    <row r="39" spans="2:4">
      <c r="B39" s="395"/>
      <c r="C39" s="396"/>
      <c r="D39" s="397"/>
    </row>
    <row r="40" spans="2:4">
      <c r="B40" s="395"/>
      <c r="C40" s="396"/>
      <c r="D40" s="397"/>
    </row>
    <row r="41" spans="2:4">
      <c r="B41" s="395"/>
      <c r="C41" s="396"/>
      <c r="D41" s="397"/>
    </row>
    <row r="42" spans="2:4">
      <c r="B42" s="395"/>
      <c r="C42" s="396"/>
      <c r="D42" s="397"/>
    </row>
    <row r="43" spans="2:4">
      <c r="B43" s="395"/>
      <c r="C43" s="396"/>
      <c r="D43" s="397"/>
    </row>
    <row r="44" spans="2:4" ht="56.25" customHeight="1">
      <c r="B44" s="395"/>
      <c r="C44" s="396"/>
      <c r="D44" s="397"/>
    </row>
    <row r="45" spans="2:4">
      <c r="B45" s="35"/>
      <c r="C45" s="286"/>
      <c r="D45" s="41"/>
    </row>
    <row r="46" spans="2:4" ht="20.25" customHeight="1">
      <c r="B46" s="273"/>
      <c r="C46" s="274"/>
      <c r="D46" s="287"/>
    </row>
    <row r="47" spans="2:4">
      <c r="B47" s="273"/>
      <c r="C47" s="274"/>
      <c r="D47" s="287"/>
    </row>
    <row r="48" spans="2:4" ht="13.5" thickBot="1">
      <c r="B48" s="275"/>
      <c r="C48" s="276"/>
      <c r="D48" s="288"/>
    </row>
  </sheetData>
  <mergeCells count="7">
    <mergeCell ref="B30:D44"/>
    <mergeCell ref="B2:D5"/>
    <mergeCell ref="B6:C6"/>
    <mergeCell ref="B7:C7"/>
    <mergeCell ref="B11:C11"/>
    <mergeCell ref="B19:C19"/>
    <mergeCell ref="B29:C29"/>
  </mergeCells>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worksheet>
</file>

<file path=xl/worksheets/sheet6.xml><?xml version="1.0" encoding="utf-8"?>
<worksheet xmlns="http://schemas.openxmlformats.org/spreadsheetml/2006/main" xmlns:r="http://schemas.openxmlformats.org/officeDocument/2006/relationships">
  <dimension ref="A1:K5452"/>
  <sheetViews>
    <sheetView workbookViewId="0">
      <selection activeCell="I5460" sqref="I5460"/>
    </sheetView>
  </sheetViews>
  <sheetFormatPr defaultRowHeight="12.75"/>
  <cols>
    <col min="1" max="1" width="11.42578125" bestFit="1" customWidth="1"/>
    <col min="2" max="2" width="13.7109375" bestFit="1" customWidth="1"/>
    <col min="3" max="3" width="11.42578125" bestFit="1" customWidth="1"/>
    <col min="4" max="4" width="68.5703125" bestFit="1" customWidth="1"/>
    <col min="5" max="5" width="17.140625" bestFit="1" customWidth="1"/>
    <col min="6" max="9" width="13.7109375" bestFit="1" customWidth="1"/>
    <col min="10" max="10" width="16" bestFit="1" customWidth="1"/>
  </cols>
  <sheetData>
    <row r="1" spans="1:10" ht="15">
      <c r="A1" s="293"/>
      <c r="B1" s="293"/>
      <c r="C1" s="422" t="s">
        <v>12969</v>
      </c>
      <c r="D1" s="422"/>
      <c r="E1" s="422" t="s">
        <v>12970</v>
      </c>
      <c r="F1" s="422"/>
      <c r="G1" s="422" t="s">
        <v>12971</v>
      </c>
      <c r="H1" s="422"/>
      <c r="I1" s="422" t="s">
        <v>16041</v>
      </c>
      <c r="J1" s="422"/>
    </row>
    <row r="2" spans="1:10">
      <c r="A2" s="294"/>
      <c r="B2" s="294"/>
      <c r="C2" s="414" t="s">
        <v>12972</v>
      </c>
      <c r="D2" s="414"/>
      <c r="E2" s="414" t="s">
        <v>12973</v>
      </c>
      <c r="F2" s="414"/>
      <c r="G2" s="414" t="s">
        <v>12974</v>
      </c>
      <c r="H2" s="414"/>
      <c r="I2" s="414" t="s">
        <v>16042</v>
      </c>
      <c r="J2" s="414"/>
    </row>
    <row r="3" spans="1:10" ht="13.5">
      <c r="A3" s="421" t="s">
        <v>12969</v>
      </c>
      <c r="B3" s="412"/>
      <c r="C3" s="412"/>
      <c r="D3" s="412"/>
      <c r="E3" s="412"/>
      <c r="F3" s="412"/>
      <c r="G3" s="412"/>
      <c r="H3" s="412"/>
      <c r="I3" s="412"/>
      <c r="J3" s="412"/>
    </row>
    <row r="4" spans="1:10" ht="13.5">
      <c r="A4" s="421" t="s">
        <v>16043</v>
      </c>
      <c r="B4" s="412"/>
      <c r="C4" s="412"/>
      <c r="D4" s="412"/>
      <c r="E4" s="412"/>
      <c r="F4" s="412"/>
      <c r="G4" s="412"/>
      <c r="H4" s="412"/>
      <c r="I4" s="412"/>
      <c r="J4" s="412"/>
    </row>
    <row r="5" spans="1:10" ht="15">
      <c r="A5" s="305" t="s">
        <v>16044</v>
      </c>
      <c r="B5" s="306" t="s">
        <v>12979</v>
      </c>
      <c r="C5" s="305" t="s">
        <v>12980</v>
      </c>
      <c r="D5" s="305" t="s">
        <v>12981</v>
      </c>
      <c r="E5" s="419" t="s">
        <v>16045</v>
      </c>
      <c r="F5" s="419"/>
      <c r="G5" s="307" t="s">
        <v>12982</v>
      </c>
      <c r="H5" s="306" t="s">
        <v>16046</v>
      </c>
      <c r="I5" s="306" t="s">
        <v>12983</v>
      </c>
      <c r="J5" s="306" t="s">
        <v>12985</v>
      </c>
    </row>
    <row r="6" spans="1:10" ht="25.5">
      <c r="A6" s="295" t="s">
        <v>16047</v>
      </c>
      <c r="B6" s="296" t="s">
        <v>12976</v>
      </c>
      <c r="C6" s="295" t="s">
        <v>9</v>
      </c>
      <c r="D6" s="295" t="s">
        <v>741</v>
      </c>
      <c r="E6" s="420" t="s">
        <v>16048</v>
      </c>
      <c r="F6" s="420"/>
      <c r="G6" s="297" t="s">
        <v>137</v>
      </c>
      <c r="H6" s="308">
        <v>1</v>
      </c>
      <c r="I6" s="309">
        <v>16001.2</v>
      </c>
      <c r="J6" s="309">
        <v>16001.2</v>
      </c>
    </row>
    <row r="7" spans="1:10" ht="25.5">
      <c r="A7" s="310" t="s">
        <v>16049</v>
      </c>
      <c r="B7" s="311" t="s">
        <v>16050</v>
      </c>
      <c r="C7" s="310" t="s">
        <v>9</v>
      </c>
      <c r="D7" s="310" t="s">
        <v>938</v>
      </c>
      <c r="E7" s="416" t="s">
        <v>16048</v>
      </c>
      <c r="F7" s="416"/>
      <c r="G7" s="312" t="s">
        <v>137</v>
      </c>
      <c r="H7" s="313">
        <v>0.05</v>
      </c>
      <c r="I7" s="314">
        <v>179.21</v>
      </c>
      <c r="J7" s="314">
        <v>8.9600000000000009</v>
      </c>
    </row>
    <row r="8" spans="1:10" ht="25.5">
      <c r="A8" s="310" t="s">
        <v>16049</v>
      </c>
      <c r="B8" s="311" t="s">
        <v>16051</v>
      </c>
      <c r="C8" s="310" t="s">
        <v>9</v>
      </c>
      <c r="D8" s="310" t="s">
        <v>4627</v>
      </c>
      <c r="E8" s="416" t="s">
        <v>16048</v>
      </c>
      <c r="F8" s="416"/>
      <c r="G8" s="312" t="s">
        <v>137</v>
      </c>
      <c r="H8" s="313">
        <v>1</v>
      </c>
      <c r="I8" s="314">
        <v>143.55000000000001</v>
      </c>
      <c r="J8" s="314">
        <v>143.55000000000001</v>
      </c>
    </row>
    <row r="9" spans="1:10">
      <c r="A9" s="300" t="s">
        <v>12986</v>
      </c>
      <c r="B9" s="301" t="s">
        <v>12995</v>
      </c>
      <c r="C9" s="300" t="s">
        <v>9</v>
      </c>
      <c r="D9" s="300" t="s">
        <v>8834</v>
      </c>
      <c r="E9" s="417" t="s">
        <v>12994</v>
      </c>
      <c r="F9" s="417"/>
      <c r="G9" s="302" t="s">
        <v>137</v>
      </c>
      <c r="H9" s="315">
        <v>1</v>
      </c>
      <c r="I9" s="316">
        <v>15775.35</v>
      </c>
      <c r="J9" s="316">
        <v>15775.35</v>
      </c>
    </row>
    <row r="10" spans="1:10">
      <c r="A10" s="300" t="s">
        <v>12986</v>
      </c>
      <c r="B10" s="301" t="s">
        <v>12999</v>
      </c>
      <c r="C10" s="300" t="s">
        <v>9</v>
      </c>
      <c r="D10" s="300" t="s">
        <v>12528</v>
      </c>
      <c r="E10" s="417" t="s">
        <v>12998</v>
      </c>
      <c r="F10" s="417"/>
      <c r="G10" s="302" t="s">
        <v>137</v>
      </c>
      <c r="H10" s="315">
        <v>1</v>
      </c>
      <c r="I10" s="316">
        <v>63.58</v>
      </c>
      <c r="J10" s="316">
        <v>63.58</v>
      </c>
    </row>
    <row r="11" spans="1:10">
      <c r="A11" s="300" t="s">
        <v>12986</v>
      </c>
      <c r="B11" s="301" t="s">
        <v>13001</v>
      </c>
      <c r="C11" s="300" t="s">
        <v>9</v>
      </c>
      <c r="D11" s="300" t="s">
        <v>12536</v>
      </c>
      <c r="E11" s="417" t="s">
        <v>12998</v>
      </c>
      <c r="F11" s="417"/>
      <c r="G11" s="302" t="s">
        <v>137</v>
      </c>
      <c r="H11" s="315">
        <v>1</v>
      </c>
      <c r="I11" s="316">
        <v>9.76</v>
      </c>
      <c r="J11" s="316">
        <v>9.76</v>
      </c>
    </row>
    <row r="12" spans="1:10" ht="25.5">
      <c r="A12" s="317"/>
      <c r="B12" s="317"/>
      <c r="C12" s="317"/>
      <c r="D12" s="317"/>
      <c r="E12" s="317" t="s">
        <v>16052</v>
      </c>
      <c r="F12" s="318">
        <v>8540.6405923000002</v>
      </c>
      <c r="G12" s="317" t="s">
        <v>16053</v>
      </c>
      <c r="H12" s="318">
        <v>7378.26</v>
      </c>
      <c r="I12" s="317" t="s">
        <v>16054</v>
      </c>
      <c r="J12" s="318">
        <v>15918.9</v>
      </c>
    </row>
    <row r="13" spans="1:10" ht="13.5" thickBot="1">
      <c r="A13" s="317"/>
      <c r="B13" s="317"/>
      <c r="C13" s="317"/>
      <c r="D13" s="317"/>
      <c r="E13" s="317" t="s">
        <v>16055</v>
      </c>
      <c r="F13" s="318">
        <v>4518.7299999999996</v>
      </c>
      <c r="G13" s="317"/>
      <c r="H13" s="418" t="s">
        <v>16056</v>
      </c>
      <c r="I13" s="418"/>
      <c r="J13" s="318">
        <v>20519.93</v>
      </c>
    </row>
    <row r="14" spans="1:10" ht="13.5" thickTop="1">
      <c r="A14" s="319"/>
      <c r="B14" s="319"/>
      <c r="C14" s="319"/>
      <c r="D14" s="319"/>
      <c r="E14" s="319"/>
      <c r="F14" s="319"/>
      <c r="G14" s="319"/>
      <c r="H14" s="319"/>
      <c r="I14" s="319"/>
      <c r="J14" s="319"/>
    </row>
    <row r="15" spans="1:10" ht="15">
      <c r="A15" s="305" t="s">
        <v>16057</v>
      </c>
      <c r="B15" s="306" t="s">
        <v>12979</v>
      </c>
      <c r="C15" s="305" t="s">
        <v>12980</v>
      </c>
      <c r="D15" s="305" t="s">
        <v>12981</v>
      </c>
      <c r="E15" s="419" t="s">
        <v>16045</v>
      </c>
      <c r="F15" s="419"/>
      <c r="G15" s="307" t="s">
        <v>12982</v>
      </c>
      <c r="H15" s="306" t="s">
        <v>16046</v>
      </c>
      <c r="I15" s="306" t="s">
        <v>12983</v>
      </c>
      <c r="J15" s="306" t="s">
        <v>12985</v>
      </c>
    </row>
    <row r="16" spans="1:10" ht="25.5">
      <c r="A16" s="295" t="s">
        <v>16047</v>
      </c>
      <c r="B16" s="296" t="s">
        <v>13027</v>
      </c>
      <c r="C16" s="295" t="s">
        <v>9</v>
      </c>
      <c r="D16" s="295" t="s">
        <v>943</v>
      </c>
      <c r="E16" s="420" t="s">
        <v>16048</v>
      </c>
      <c r="F16" s="420"/>
      <c r="G16" s="297" t="s">
        <v>137</v>
      </c>
      <c r="H16" s="308">
        <v>1</v>
      </c>
      <c r="I16" s="309">
        <v>3791.37</v>
      </c>
      <c r="J16" s="309">
        <v>3791.37</v>
      </c>
    </row>
    <row r="17" spans="1:10" ht="25.5">
      <c r="A17" s="310" t="s">
        <v>16049</v>
      </c>
      <c r="B17" s="311" t="s">
        <v>16050</v>
      </c>
      <c r="C17" s="310" t="s">
        <v>9</v>
      </c>
      <c r="D17" s="310" t="s">
        <v>938</v>
      </c>
      <c r="E17" s="416" t="s">
        <v>16048</v>
      </c>
      <c r="F17" s="416"/>
      <c r="G17" s="312" t="s">
        <v>137</v>
      </c>
      <c r="H17" s="313">
        <v>0.05</v>
      </c>
      <c r="I17" s="314">
        <v>179.21</v>
      </c>
      <c r="J17" s="314">
        <v>8.9600000000000009</v>
      </c>
    </row>
    <row r="18" spans="1:10" ht="25.5">
      <c r="A18" s="310" t="s">
        <v>16049</v>
      </c>
      <c r="B18" s="311" t="s">
        <v>16058</v>
      </c>
      <c r="C18" s="310" t="s">
        <v>9</v>
      </c>
      <c r="D18" s="310" t="s">
        <v>4632</v>
      </c>
      <c r="E18" s="416" t="s">
        <v>16048</v>
      </c>
      <c r="F18" s="416"/>
      <c r="G18" s="312" t="s">
        <v>137</v>
      </c>
      <c r="H18" s="313">
        <v>1</v>
      </c>
      <c r="I18" s="314">
        <v>39.89</v>
      </c>
      <c r="J18" s="314">
        <v>39.89</v>
      </c>
    </row>
    <row r="19" spans="1:10">
      <c r="A19" s="300" t="s">
        <v>12986</v>
      </c>
      <c r="B19" s="301" t="s">
        <v>13031</v>
      </c>
      <c r="C19" s="300" t="s">
        <v>9</v>
      </c>
      <c r="D19" s="300" t="s">
        <v>12523</v>
      </c>
      <c r="E19" s="417" t="s">
        <v>12998</v>
      </c>
      <c r="F19" s="417"/>
      <c r="G19" s="302" t="s">
        <v>137</v>
      </c>
      <c r="H19" s="315">
        <v>1</v>
      </c>
      <c r="I19" s="316">
        <v>477.21</v>
      </c>
      <c r="J19" s="316">
        <v>477.21</v>
      </c>
    </row>
    <row r="20" spans="1:10">
      <c r="A20" s="300" t="s">
        <v>12986</v>
      </c>
      <c r="B20" s="301" t="s">
        <v>13028</v>
      </c>
      <c r="C20" s="300" t="s">
        <v>9</v>
      </c>
      <c r="D20" s="300" t="s">
        <v>8824</v>
      </c>
      <c r="E20" s="417" t="s">
        <v>12994</v>
      </c>
      <c r="F20" s="417"/>
      <c r="G20" s="302" t="s">
        <v>137</v>
      </c>
      <c r="H20" s="315">
        <v>1</v>
      </c>
      <c r="I20" s="316">
        <v>3068.61</v>
      </c>
      <c r="J20" s="316">
        <v>3068.61</v>
      </c>
    </row>
    <row r="21" spans="1:10">
      <c r="A21" s="300" t="s">
        <v>12986</v>
      </c>
      <c r="B21" s="301" t="s">
        <v>12999</v>
      </c>
      <c r="C21" s="300" t="s">
        <v>9</v>
      </c>
      <c r="D21" s="300" t="s">
        <v>12528</v>
      </c>
      <c r="E21" s="417" t="s">
        <v>12998</v>
      </c>
      <c r="F21" s="417"/>
      <c r="G21" s="302" t="s">
        <v>137</v>
      </c>
      <c r="H21" s="315">
        <v>1</v>
      </c>
      <c r="I21" s="316">
        <v>63.58</v>
      </c>
      <c r="J21" s="316">
        <v>63.58</v>
      </c>
    </row>
    <row r="22" spans="1:10">
      <c r="A22" s="300" t="s">
        <v>12986</v>
      </c>
      <c r="B22" s="301" t="s">
        <v>13001</v>
      </c>
      <c r="C22" s="300" t="s">
        <v>9</v>
      </c>
      <c r="D22" s="300" t="s">
        <v>12536</v>
      </c>
      <c r="E22" s="417" t="s">
        <v>12998</v>
      </c>
      <c r="F22" s="417"/>
      <c r="G22" s="302" t="s">
        <v>137</v>
      </c>
      <c r="H22" s="315">
        <v>1</v>
      </c>
      <c r="I22" s="316">
        <v>9.76</v>
      </c>
      <c r="J22" s="316">
        <v>9.76</v>
      </c>
    </row>
    <row r="23" spans="1:10">
      <c r="A23" s="300" t="s">
        <v>12986</v>
      </c>
      <c r="B23" s="301" t="s">
        <v>13033</v>
      </c>
      <c r="C23" s="300" t="s">
        <v>9</v>
      </c>
      <c r="D23" s="300" t="s">
        <v>12550</v>
      </c>
      <c r="E23" s="417" t="s">
        <v>12998</v>
      </c>
      <c r="F23" s="417"/>
      <c r="G23" s="302" t="s">
        <v>137</v>
      </c>
      <c r="H23" s="315">
        <v>1</v>
      </c>
      <c r="I23" s="316">
        <v>123.36</v>
      </c>
      <c r="J23" s="316">
        <v>123.36</v>
      </c>
    </row>
    <row r="24" spans="1:10" ht="25.5">
      <c r="A24" s="317"/>
      <c r="B24" s="317"/>
      <c r="C24" s="317"/>
      <c r="D24" s="317"/>
      <c r="E24" s="317" t="s">
        <v>16052</v>
      </c>
      <c r="F24" s="318">
        <v>1667.7396856</v>
      </c>
      <c r="G24" s="317" t="s">
        <v>16053</v>
      </c>
      <c r="H24" s="318">
        <v>1440.76</v>
      </c>
      <c r="I24" s="317" t="s">
        <v>16054</v>
      </c>
      <c r="J24" s="318">
        <v>3108.5</v>
      </c>
    </row>
    <row r="25" spans="1:10" ht="13.5" thickBot="1">
      <c r="A25" s="317"/>
      <c r="B25" s="317"/>
      <c r="C25" s="317"/>
      <c r="D25" s="317"/>
      <c r="E25" s="317" t="s">
        <v>16055</v>
      </c>
      <c r="F25" s="318">
        <v>1070.68</v>
      </c>
      <c r="G25" s="317"/>
      <c r="H25" s="418" t="s">
        <v>16056</v>
      </c>
      <c r="I25" s="418"/>
      <c r="J25" s="318">
        <v>4862.05</v>
      </c>
    </row>
    <row r="26" spans="1:10" ht="13.5" thickTop="1">
      <c r="A26" s="319"/>
      <c r="B26" s="319"/>
      <c r="C26" s="319"/>
      <c r="D26" s="319"/>
      <c r="E26" s="319"/>
      <c r="F26" s="319"/>
      <c r="G26" s="319"/>
      <c r="H26" s="319"/>
      <c r="I26" s="319"/>
      <c r="J26" s="319"/>
    </row>
    <row r="27" spans="1:10" ht="15">
      <c r="A27" s="305" t="s">
        <v>16059</v>
      </c>
      <c r="B27" s="306" t="s">
        <v>12979</v>
      </c>
      <c r="C27" s="305" t="s">
        <v>12980</v>
      </c>
      <c r="D27" s="305" t="s">
        <v>12981</v>
      </c>
      <c r="E27" s="419" t="s">
        <v>16045</v>
      </c>
      <c r="F27" s="419"/>
      <c r="G27" s="307" t="s">
        <v>12982</v>
      </c>
      <c r="H27" s="306" t="s">
        <v>16046</v>
      </c>
      <c r="I27" s="306" t="s">
        <v>12983</v>
      </c>
      <c r="J27" s="306" t="s">
        <v>12985</v>
      </c>
    </row>
    <row r="28" spans="1:10">
      <c r="A28" s="295" t="s">
        <v>16047</v>
      </c>
      <c r="B28" s="296" t="s">
        <v>13042</v>
      </c>
      <c r="C28" s="295" t="s">
        <v>9</v>
      </c>
      <c r="D28" s="295" t="s">
        <v>743</v>
      </c>
      <c r="E28" s="420" t="s">
        <v>16048</v>
      </c>
      <c r="F28" s="420"/>
      <c r="G28" s="297" t="s">
        <v>137</v>
      </c>
      <c r="H28" s="308">
        <v>1</v>
      </c>
      <c r="I28" s="309">
        <v>4800.21</v>
      </c>
      <c r="J28" s="309">
        <v>4800.21</v>
      </c>
    </row>
    <row r="29" spans="1:10" ht="25.5">
      <c r="A29" s="310" t="s">
        <v>16049</v>
      </c>
      <c r="B29" s="311" t="s">
        <v>16050</v>
      </c>
      <c r="C29" s="310" t="s">
        <v>9</v>
      </c>
      <c r="D29" s="310" t="s">
        <v>938</v>
      </c>
      <c r="E29" s="416" t="s">
        <v>16048</v>
      </c>
      <c r="F29" s="416"/>
      <c r="G29" s="312" t="s">
        <v>137</v>
      </c>
      <c r="H29" s="313">
        <v>0.05</v>
      </c>
      <c r="I29" s="314">
        <v>179.21</v>
      </c>
      <c r="J29" s="314">
        <v>8.9600000000000009</v>
      </c>
    </row>
    <row r="30" spans="1:10" ht="25.5">
      <c r="A30" s="310" t="s">
        <v>16049</v>
      </c>
      <c r="B30" s="311" t="s">
        <v>16060</v>
      </c>
      <c r="C30" s="310" t="s">
        <v>9</v>
      </c>
      <c r="D30" s="310" t="s">
        <v>4633</v>
      </c>
      <c r="E30" s="416" t="s">
        <v>16048</v>
      </c>
      <c r="F30" s="416"/>
      <c r="G30" s="312" t="s">
        <v>137</v>
      </c>
      <c r="H30" s="313">
        <v>1</v>
      </c>
      <c r="I30" s="314">
        <v>60.54</v>
      </c>
      <c r="J30" s="314">
        <v>60.54</v>
      </c>
    </row>
    <row r="31" spans="1:10">
      <c r="A31" s="300" t="s">
        <v>12986</v>
      </c>
      <c r="B31" s="301" t="s">
        <v>12999</v>
      </c>
      <c r="C31" s="300" t="s">
        <v>9</v>
      </c>
      <c r="D31" s="300" t="s">
        <v>12528</v>
      </c>
      <c r="E31" s="417" t="s">
        <v>12998</v>
      </c>
      <c r="F31" s="417"/>
      <c r="G31" s="302" t="s">
        <v>137</v>
      </c>
      <c r="H31" s="315">
        <v>1</v>
      </c>
      <c r="I31" s="316">
        <v>63.58</v>
      </c>
      <c r="J31" s="316">
        <v>63.58</v>
      </c>
    </row>
    <row r="32" spans="1:10">
      <c r="A32" s="300" t="s">
        <v>12986</v>
      </c>
      <c r="B32" s="301" t="s">
        <v>13043</v>
      </c>
      <c r="C32" s="300" t="s">
        <v>9</v>
      </c>
      <c r="D32" s="300" t="s">
        <v>10002</v>
      </c>
      <c r="E32" s="417" t="s">
        <v>12994</v>
      </c>
      <c r="F32" s="417"/>
      <c r="G32" s="302" t="s">
        <v>137</v>
      </c>
      <c r="H32" s="315">
        <v>1</v>
      </c>
      <c r="I32" s="316">
        <v>4657.37</v>
      </c>
      <c r="J32" s="316">
        <v>4657.37</v>
      </c>
    </row>
    <row r="33" spans="1:10">
      <c r="A33" s="300" t="s">
        <v>12986</v>
      </c>
      <c r="B33" s="301" t="s">
        <v>13001</v>
      </c>
      <c r="C33" s="300" t="s">
        <v>9</v>
      </c>
      <c r="D33" s="300" t="s">
        <v>12536</v>
      </c>
      <c r="E33" s="417" t="s">
        <v>12998</v>
      </c>
      <c r="F33" s="417"/>
      <c r="G33" s="302" t="s">
        <v>137</v>
      </c>
      <c r="H33" s="315">
        <v>1</v>
      </c>
      <c r="I33" s="316">
        <v>9.76</v>
      </c>
      <c r="J33" s="316">
        <v>9.76</v>
      </c>
    </row>
    <row r="34" spans="1:10" ht="25.5">
      <c r="A34" s="317"/>
      <c r="B34" s="317"/>
      <c r="C34" s="317"/>
      <c r="D34" s="317"/>
      <c r="E34" s="317" t="s">
        <v>16052</v>
      </c>
      <c r="F34" s="318">
        <v>2531.2033907</v>
      </c>
      <c r="G34" s="317" t="s">
        <v>16053</v>
      </c>
      <c r="H34" s="318">
        <v>2186.71</v>
      </c>
      <c r="I34" s="317" t="s">
        <v>16054</v>
      </c>
      <c r="J34" s="318">
        <v>4717.91</v>
      </c>
    </row>
    <row r="35" spans="1:10" ht="13.5" thickBot="1">
      <c r="A35" s="317"/>
      <c r="B35" s="317"/>
      <c r="C35" s="317"/>
      <c r="D35" s="317"/>
      <c r="E35" s="317" t="s">
        <v>16055</v>
      </c>
      <c r="F35" s="318">
        <v>1355.57</v>
      </c>
      <c r="G35" s="317"/>
      <c r="H35" s="418" t="s">
        <v>16056</v>
      </c>
      <c r="I35" s="418"/>
      <c r="J35" s="318">
        <v>6155.78</v>
      </c>
    </row>
    <row r="36" spans="1:10" ht="13.5" thickTop="1">
      <c r="A36" s="319"/>
      <c r="B36" s="319"/>
      <c r="C36" s="319"/>
      <c r="D36" s="319"/>
      <c r="E36" s="319"/>
      <c r="F36" s="319"/>
      <c r="G36" s="319"/>
      <c r="H36" s="319"/>
      <c r="I36" s="319"/>
      <c r="J36" s="319"/>
    </row>
    <row r="37" spans="1:10" ht="15">
      <c r="A37" s="305" t="s">
        <v>16061</v>
      </c>
      <c r="B37" s="306" t="s">
        <v>12979</v>
      </c>
      <c r="C37" s="305" t="s">
        <v>12980</v>
      </c>
      <c r="D37" s="305" t="s">
        <v>12981</v>
      </c>
      <c r="E37" s="419" t="s">
        <v>16045</v>
      </c>
      <c r="F37" s="419"/>
      <c r="G37" s="307" t="s">
        <v>12982</v>
      </c>
      <c r="H37" s="306" t="s">
        <v>16046</v>
      </c>
      <c r="I37" s="306" t="s">
        <v>12983</v>
      </c>
      <c r="J37" s="306" t="s">
        <v>12985</v>
      </c>
    </row>
    <row r="38" spans="1:10">
      <c r="A38" s="295" t="s">
        <v>16047</v>
      </c>
      <c r="B38" s="296" t="s">
        <v>13052</v>
      </c>
      <c r="C38" s="295" t="s">
        <v>9</v>
      </c>
      <c r="D38" s="295" t="s">
        <v>504</v>
      </c>
      <c r="E38" s="420" t="s">
        <v>16048</v>
      </c>
      <c r="F38" s="420"/>
      <c r="G38" s="297" t="s">
        <v>27</v>
      </c>
      <c r="H38" s="308">
        <v>1</v>
      </c>
      <c r="I38" s="309">
        <v>17.37</v>
      </c>
      <c r="J38" s="309">
        <v>17.37</v>
      </c>
    </row>
    <row r="39" spans="1:10" ht="25.5">
      <c r="A39" s="310" t="s">
        <v>16049</v>
      </c>
      <c r="B39" s="311" t="s">
        <v>16062</v>
      </c>
      <c r="C39" s="310" t="s">
        <v>9</v>
      </c>
      <c r="D39" s="310" t="s">
        <v>4598</v>
      </c>
      <c r="E39" s="416" t="s">
        <v>16048</v>
      </c>
      <c r="F39" s="416"/>
      <c r="G39" s="312" t="s">
        <v>27</v>
      </c>
      <c r="H39" s="313">
        <v>1</v>
      </c>
      <c r="I39" s="314">
        <v>0.05</v>
      </c>
      <c r="J39" s="314">
        <v>0.05</v>
      </c>
    </row>
    <row r="40" spans="1:10">
      <c r="A40" s="300" t="s">
        <v>12986</v>
      </c>
      <c r="B40" s="301" t="s">
        <v>13061</v>
      </c>
      <c r="C40" s="300" t="s">
        <v>9</v>
      </c>
      <c r="D40" s="300" t="s">
        <v>12522</v>
      </c>
      <c r="E40" s="417" t="s">
        <v>13060</v>
      </c>
      <c r="F40" s="417"/>
      <c r="G40" s="302" t="s">
        <v>27</v>
      </c>
      <c r="H40" s="315">
        <v>1</v>
      </c>
      <c r="I40" s="316">
        <v>2.5299999999999998</v>
      </c>
      <c r="J40" s="316">
        <v>2.5299999999999998</v>
      </c>
    </row>
    <row r="41" spans="1:10">
      <c r="A41" s="300" t="s">
        <v>12986</v>
      </c>
      <c r="B41" s="301" t="s">
        <v>13062</v>
      </c>
      <c r="C41" s="300" t="s">
        <v>9</v>
      </c>
      <c r="D41" s="300" t="s">
        <v>12527</v>
      </c>
      <c r="E41" s="417" t="s">
        <v>13060</v>
      </c>
      <c r="F41" s="417"/>
      <c r="G41" s="302" t="s">
        <v>27</v>
      </c>
      <c r="H41" s="315">
        <v>1</v>
      </c>
      <c r="I41" s="316">
        <v>0.34</v>
      </c>
      <c r="J41" s="316">
        <v>0.34</v>
      </c>
    </row>
    <row r="42" spans="1:10">
      <c r="A42" s="300" t="s">
        <v>12986</v>
      </c>
      <c r="B42" s="301" t="s">
        <v>13059</v>
      </c>
      <c r="C42" s="300" t="s">
        <v>9</v>
      </c>
      <c r="D42" s="300" t="s">
        <v>12535</v>
      </c>
      <c r="E42" s="417" t="s">
        <v>13058</v>
      </c>
      <c r="F42" s="417"/>
      <c r="G42" s="302" t="s">
        <v>27</v>
      </c>
      <c r="H42" s="315">
        <v>1</v>
      </c>
      <c r="I42" s="316">
        <v>0.05</v>
      </c>
      <c r="J42" s="316">
        <v>0.05</v>
      </c>
    </row>
    <row r="43" spans="1:10">
      <c r="A43" s="300" t="s">
        <v>12986</v>
      </c>
      <c r="B43" s="301" t="s">
        <v>13057</v>
      </c>
      <c r="C43" s="300" t="s">
        <v>9</v>
      </c>
      <c r="D43" s="300" t="s">
        <v>12549</v>
      </c>
      <c r="E43" s="417" t="s">
        <v>13056</v>
      </c>
      <c r="F43" s="417"/>
      <c r="G43" s="302" t="s">
        <v>27</v>
      </c>
      <c r="H43" s="315">
        <v>1</v>
      </c>
      <c r="I43" s="316">
        <v>0.65</v>
      </c>
      <c r="J43" s="316">
        <v>0.65</v>
      </c>
    </row>
    <row r="44" spans="1:10" ht="25.5">
      <c r="A44" s="300" t="s">
        <v>12986</v>
      </c>
      <c r="B44" s="301" t="s">
        <v>13053</v>
      </c>
      <c r="C44" s="300" t="s">
        <v>9</v>
      </c>
      <c r="D44" s="300" t="s">
        <v>11938</v>
      </c>
      <c r="E44" s="417" t="s">
        <v>12994</v>
      </c>
      <c r="F44" s="417"/>
      <c r="G44" s="302" t="s">
        <v>27</v>
      </c>
      <c r="H44" s="315">
        <v>1</v>
      </c>
      <c r="I44" s="316">
        <v>13.75</v>
      </c>
      <c r="J44" s="316">
        <v>13.75</v>
      </c>
    </row>
    <row r="45" spans="1:10" ht="25.5">
      <c r="A45" s="317"/>
      <c r="B45" s="317"/>
      <c r="C45" s="317"/>
      <c r="D45" s="317"/>
      <c r="E45" s="317" t="s">
        <v>16052</v>
      </c>
      <c r="F45" s="318">
        <v>7.4038307000000003</v>
      </c>
      <c r="G45" s="317" t="s">
        <v>16053</v>
      </c>
      <c r="H45" s="318">
        <v>6.4</v>
      </c>
      <c r="I45" s="317" t="s">
        <v>16054</v>
      </c>
      <c r="J45" s="318">
        <v>13.8</v>
      </c>
    </row>
    <row r="46" spans="1:10" ht="13.5" thickBot="1">
      <c r="A46" s="317"/>
      <c r="B46" s="317"/>
      <c r="C46" s="317"/>
      <c r="D46" s="317"/>
      <c r="E46" s="317" t="s">
        <v>16055</v>
      </c>
      <c r="F46" s="318">
        <v>4.9000000000000004</v>
      </c>
      <c r="G46" s="317"/>
      <c r="H46" s="418" t="s">
        <v>16056</v>
      </c>
      <c r="I46" s="418"/>
      <c r="J46" s="318">
        <v>22.27</v>
      </c>
    </row>
    <row r="47" spans="1:10" ht="13.5" thickTop="1">
      <c r="A47" s="319"/>
      <c r="B47" s="319"/>
      <c r="C47" s="319"/>
      <c r="D47" s="319"/>
      <c r="E47" s="319"/>
      <c r="F47" s="319"/>
      <c r="G47" s="319"/>
      <c r="H47" s="319"/>
      <c r="I47" s="319"/>
      <c r="J47" s="319"/>
    </row>
    <row r="48" spans="1:10" ht="15">
      <c r="A48" s="305" t="s">
        <v>16063</v>
      </c>
      <c r="B48" s="306" t="s">
        <v>12979</v>
      </c>
      <c r="C48" s="305" t="s">
        <v>12980</v>
      </c>
      <c r="D48" s="305" t="s">
        <v>12981</v>
      </c>
      <c r="E48" s="419" t="s">
        <v>16045</v>
      </c>
      <c r="F48" s="419"/>
      <c r="G48" s="307" t="s">
        <v>12982</v>
      </c>
      <c r="H48" s="306" t="s">
        <v>16046</v>
      </c>
      <c r="I48" s="306" t="s">
        <v>12983</v>
      </c>
      <c r="J48" s="306" t="s">
        <v>12985</v>
      </c>
    </row>
    <row r="49" spans="1:10">
      <c r="A49" s="295" t="s">
        <v>16047</v>
      </c>
      <c r="B49" s="296" t="s">
        <v>13071</v>
      </c>
      <c r="C49" s="295" t="s">
        <v>9</v>
      </c>
      <c r="D49" s="295" t="s">
        <v>730</v>
      </c>
      <c r="E49" s="420" t="s">
        <v>16048</v>
      </c>
      <c r="F49" s="420"/>
      <c r="G49" s="297" t="s">
        <v>137</v>
      </c>
      <c r="H49" s="308">
        <v>1</v>
      </c>
      <c r="I49" s="309">
        <v>2980.71</v>
      </c>
      <c r="J49" s="309">
        <v>2980.71</v>
      </c>
    </row>
    <row r="50" spans="1:10" ht="25.5">
      <c r="A50" s="310" t="s">
        <v>16049</v>
      </c>
      <c r="B50" s="311" t="s">
        <v>16050</v>
      </c>
      <c r="C50" s="310" t="s">
        <v>9</v>
      </c>
      <c r="D50" s="310" t="s">
        <v>938</v>
      </c>
      <c r="E50" s="416" t="s">
        <v>16048</v>
      </c>
      <c r="F50" s="416"/>
      <c r="G50" s="312" t="s">
        <v>137</v>
      </c>
      <c r="H50" s="313">
        <v>0.05</v>
      </c>
      <c r="I50" s="314">
        <v>179.21</v>
      </c>
      <c r="J50" s="314">
        <v>8.9600000000000009</v>
      </c>
    </row>
    <row r="51" spans="1:10" ht="25.5">
      <c r="A51" s="310" t="s">
        <v>16049</v>
      </c>
      <c r="B51" s="311" t="s">
        <v>16064</v>
      </c>
      <c r="C51" s="310" t="s">
        <v>9</v>
      </c>
      <c r="D51" s="310" t="s">
        <v>4623</v>
      </c>
      <c r="E51" s="416" t="s">
        <v>16048</v>
      </c>
      <c r="F51" s="416"/>
      <c r="G51" s="312" t="s">
        <v>137</v>
      </c>
      <c r="H51" s="313">
        <v>1</v>
      </c>
      <c r="I51" s="314">
        <v>7.1</v>
      </c>
      <c r="J51" s="314">
        <v>7.1</v>
      </c>
    </row>
    <row r="52" spans="1:10">
      <c r="A52" s="300" t="s">
        <v>12986</v>
      </c>
      <c r="B52" s="301" t="s">
        <v>13031</v>
      </c>
      <c r="C52" s="300" t="s">
        <v>9</v>
      </c>
      <c r="D52" s="300" t="s">
        <v>12523</v>
      </c>
      <c r="E52" s="417" t="s">
        <v>12998</v>
      </c>
      <c r="F52" s="417"/>
      <c r="G52" s="302" t="s">
        <v>137</v>
      </c>
      <c r="H52" s="315">
        <v>1</v>
      </c>
      <c r="I52" s="316">
        <v>477.21</v>
      </c>
      <c r="J52" s="316">
        <v>477.21</v>
      </c>
    </row>
    <row r="53" spans="1:10">
      <c r="A53" s="300" t="s">
        <v>12986</v>
      </c>
      <c r="B53" s="301" t="s">
        <v>13072</v>
      </c>
      <c r="C53" s="300" t="s">
        <v>9</v>
      </c>
      <c r="D53" s="300" t="s">
        <v>7009</v>
      </c>
      <c r="E53" s="417" t="s">
        <v>12994</v>
      </c>
      <c r="F53" s="417"/>
      <c r="G53" s="302" t="s">
        <v>137</v>
      </c>
      <c r="H53" s="315">
        <v>1</v>
      </c>
      <c r="I53" s="316">
        <v>2290.7399999999998</v>
      </c>
      <c r="J53" s="316">
        <v>2290.7399999999998</v>
      </c>
    </row>
    <row r="54" spans="1:10">
      <c r="A54" s="300" t="s">
        <v>12986</v>
      </c>
      <c r="B54" s="301" t="s">
        <v>12999</v>
      </c>
      <c r="C54" s="300" t="s">
        <v>9</v>
      </c>
      <c r="D54" s="300" t="s">
        <v>12528</v>
      </c>
      <c r="E54" s="417" t="s">
        <v>12998</v>
      </c>
      <c r="F54" s="417"/>
      <c r="G54" s="302" t="s">
        <v>137</v>
      </c>
      <c r="H54" s="315">
        <v>1</v>
      </c>
      <c r="I54" s="316">
        <v>63.58</v>
      </c>
      <c r="J54" s="316">
        <v>63.58</v>
      </c>
    </row>
    <row r="55" spans="1:10">
      <c r="A55" s="300" t="s">
        <v>12986</v>
      </c>
      <c r="B55" s="301" t="s">
        <v>13001</v>
      </c>
      <c r="C55" s="300" t="s">
        <v>9</v>
      </c>
      <c r="D55" s="300" t="s">
        <v>12536</v>
      </c>
      <c r="E55" s="417" t="s">
        <v>12998</v>
      </c>
      <c r="F55" s="417"/>
      <c r="G55" s="302" t="s">
        <v>137</v>
      </c>
      <c r="H55" s="315">
        <v>1</v>
      </c>
      <c r="I55" s="316">
        <v>9.76</v>
      </c>
      <c r="J55" s="316">
        <v>9.76</v>
      </c>
    </row>
    <row r="56" spans="1:10">
      <c r="A56" s="300" t="s">
        <v>12986</v>
      </c>
      <c r="B56" s="301" t="s">
        <v>13033</v>
      </c>
      <c r="C56" s="300" t="s">
        <v>9</v>
      </c>
      <c r="D56" s="300" t="s">
        <v>12550</v>
      </c>
      <c r="E56" s="417" t="s">
        <v>12998</v>
      </c>
      <c r="F56" s="417"/>
      <c r="G56" s="302" t="s">
        <v>137</v>
      </c>
      <c r="H56" s="315">
        <v>1</v>
      </c>
      <c r="I56" s="316">
        <v>123.36</v>
      </c>
      <c r="J56" s="316">
        <v>123.36</v>
      </c>
    </row>
    <row r="57" spans="1:10" ht="25.5">
      <c r="A57" s="317"/>
      <c r="B57" s="317"/>
      <c r="C57" s="317"/>
      <c r="D57" s="317"/>
      <c r="E57" s="317" t="s">
        <v>16052</v>
      </c>
      <c r="F57" s="318">
        <v>1232.8129191</v>
      </c>
      <c r="G57" s="317" t="s">
        <v>16053</v>
      </c>
      <c r="H57" s="318">
        <v>1065.03</v>
      </c>
      <c r="I57" s="317" t="s">
        <v>16054</v>
      </c>
      <c r="J57" s="318">
        <v>2297.84</v>
      </c>
    </row>
    <row r="58" spans="1:10" ht="13.5" thickBot="1">
      <c r="A58" s="317"/>
      <c r="B58" s="317"/>
      <c r="C58" s="317"/>
      <c r="D58" s="317"/>
      <c r="E58" s="317" t="s">
        <v>16055</v>
      </c>
      <c r="F58" s="318">
        <v>841.75</v>
      </c>
      <c r="G58" s="317"/>
      <c r="H58" s="418" t="s">
        <v>16056</v>
      </c>
      <c r="I58" s="418"/>
      <c r="J58" s="318">
        <v>3822.46</v>
      </c>
    </row>
    <row r="59" spans="1:10" ht="13.5" thickTop="1">
      <c r="A59" s="319"/>
      <c r="B59" s="319"/>
      <c r="C59" s="319"/>
      <c r="D59" s="319"/>
      <c r="E59" s="319"/>
      <c r="F59" s="319"/>
      <c r="G59" s="319"/>
      <c r="H59" s="319"/>
      <c r="I59" s="319"/>
      <c r="J59" s="319"/>
    </row>
    <row r="60" spans="1:10" ht="15">
      <c r="A60" s="305" t="s">
        <v>16065</v>
      </c>
      <c r="B60" s="306" t="s">
        <v>12979</v>
      </c>
      <c r="C60" s="305" t="s">
        <v>12980</v>
      </c>
      <c r="D60" s="305" t="s">
        <v>12981</v>
      </c>
      <c r="E60" s="419" t="s">
        <v>16045</v>
      </c>
      <c r="F60" s="419"/>
      <c r="G60" s="307" t="s">
        <v>12982</v>
      </c>
      <c r="H60" s="306" t="s">
        <v>16046</v>
      </c>
      <c r="I60" s="306" t="s">
        <v>12983</v>
      </c>
      <c r="J60" s="306" t="s">
        <v>12985</v>
      </c>
    </row>
    <row r="61" spans="1:10">
      <c r="A61" s="295" t="s">
        <v>16047</v>
      </c>
      <c r="B61" s="296" t="s">
        <v>13081</v>
      </c>
      <c r="C61" s="295" t="s">
        <v>9</v>
      </c>
      <c r="D61" s="295" t="s">
        <v>12759</v>
      </c>
      <c r="E61" s="420" t="s">
        <v>16048</v>
      </c>
      <c r="F61" s="420"/>
      <c r="G61" s="297" t="s">
        <v>13082</v>
      </c>
      <c r="H61" s="308">
        <v>1</v>
      </c>
      <c r="I61" s="309">
        <v>1.32</v>
      </c>
      <c r="J61" s="309">
        <v>1.32</v>
      </c>
    </row>
    <row r="62" spans="1:10" ht="38.25">
      <c r="A62" s="310" t="s">
        <v>16049</v>
      </c>
      <c r="B62" s="311" t="s">
        <v>16066</v>
      </c>
      <c r="C62" s="310" t="s">
        <v>9</v>
      </c>
      <c r="D62" s="310" t="s">
        <v>12553</v>
      </c>
      <c r="E62" s="416" t="s">
        <v>16067</v>
      </c>
      <c r="F62" s="416"/>
      <c r="G62" s="312" t="s">
        <v>75</v>
      </c>
      <c r="H62" s="313">
        <v>1.4999999999999999E-2</v>
      </c>
      <c r="I62" s="314">
        <v>1.29</v>
      </c>
      <c r="J62" s="314">
        <v>0.01</v>
      </c>
    </row>
    <row r="63" spans="1:10" ht="25.5">
      <c r="A63" s="310" t="s">
        <v>16049</v>
      </c>
      <c r="B63" s="311" t="s">
        <v>16068</v>
      </c>
      <c r="C63" s="310" t="s">
        <v>9</v>
      </c>
      <c r="D63" s="310" t="s">
        <v>29</v>
      </c>
      <c r="E63" s="416" t="s">
        <v>16048</v>
      </c>
      <c r="F63" s="416"/>
      <c r="G63" s="312" t="s">
        <v>27</v>
      </c>
      <c r="H63" s="313">
        <v>8.8999999999999996E-2</v>
      </c>
      <c r="I63" s="314">
        <v>14.73</v>
      </c>
      <c r="J63" s="314">
        <v>1.31</v>
      </c>
    </row>
    <row r="64" spans="1:10" ht="25.5">
      <c r="A64" s="317"/>
      <c r="B64" s="317"/>
      <c r="C64" s="317"/>
      <c r="D64" s="317"/>
      <c r="E64" s="317" t="s">
        <v>16052</v>
      </c>
      <c r="F64" s="318">
        <v>0.46676319999999999</v>
      </c>
      <c r="G64" s="317" t="s">
        <v>16053</v>
      </c>
      <c r="H64" s="318">
        <v>0.4</v>
      </c>
      <c r="I64" s="317" t="s">
        <v>16054</v>
      </c>
      <c r="J64" s="318">
        <v>0.87</v>
      </c>
    </row>
    <row r="65" spans="1:10" ht="13.5" thickBot="1">
      <c r="A65" s="317"/>
      <c r="B65" s="317"/>
      <c r="C65" s="317"/>
      <c r="D65" s="317"/>
      <c r="E65" s="317" t="s">
        <v>16055</v>
      </c>
      <c r="F65" s="318">
        <v>0.37</v>
      </c>
      <c r="G65" s="317"/>
      <c r="H65" s="418" t="s">
        <v>16056</v>
      </c>
      <c r="I65" s="418"/>
      <c r="J65" s="318">
        <v>1.69</v>
      </c>
    </row>
    <row r="66" spans="1:10" ht="13.5" thickTop="1">
      <c r="A66" s="319"/>
      <c r="B66" s="319"/>
      <c r="C66" s="319"/>
      <c r="D66" s="319"/>
      <c r="E66" s="319"/>
      <c r="F66" s="319"/>
      <c r="G66" s="319"/>
      <c r="H66" s="319"/>
      <c r="I66" s="319"/>
      <c r="J66" s="319"/>
    </row>
    <row r="67" spans="1:10" ht="15">
      <c r="A67" s="305" t="s">
        <v>16069</v>
      </c>
      <c r="B67" s="306" t="s">
        <v>12979</v>
      </c>
      <c r="C67" s="305" t="s">
        <v>12980</v>
      </c>
      <c r="D67" s="305" t="s">
        <v>12981</v>
      </c>
      <c r="E67" s="419" t="s">
        <v>16045</v>
      </c>
      <c r="F67" s="419"/>
      <c r="G67" s="307" t="s">
        <v>12982</v>
      </c>
      <c r="H67" s="306" t="s">
        <v>16046</v>
      </c>
      <c r="I67" s="306" t="s">
        <v>12983</v>
      </c>
      <c r="J67" s="306" t="s">
        <v>12985</v>
      </c>
    </row>
    <row r="68" spans="1:10">
      <c r="A68" s="295" t="s">
        <v>16047</v>
      </c>
      <c r="B68" s="296" t="s">
        <v>13127</v>
      </c>
      <c r="C68" s="295" t="s">
        <v>9</v>
      </c>
      <c r="D68" s="295" t="s">
        <v>1184</v>
      </c>
      <c r="E68" s="420" t="s">
        <v>16070</v>
      </c>
      <c r="F68" s="420"/>
      <c r="G68" s="297" t="s">
        <v>13082</v>
      </c>
      <c r="H68" s="308">
        <v>1</v>
      </c>
      <c r="I68" s="309">
        <v>523.95000000000005</v>
      </c>
      <c r="J68" s="309">
        <v>523.95000000000005</v>
      </c>
    </row>
    <row r="69" spans="1:10" ht="38.25">
      <c r="A69" s="310" t="s">
        <v>16049</v>
      </c>
      <c r="B69" s="311" t="s">
        <v>16071</v>
      </c>
      <c r="C69" s="310" t="s">
        <v>9</v>
      </c>
      <c r="D69" s="310" t="s">
        <v>4442</v>
      </c>
      <c r="E69" s="416" t="s">
        <v>16072</v>
      </c>
      <c r="F69" s="416"/>
      <c r="G69" s="312" t="s">
        <v>13145</v>
      </c>
      <c r="H69" s="313">
        <v>0.01</v>
      </c>
      <c r="I69" s="314">
        <v>254.37</v>
      </c>
      <c r="J69" s="314">
        <v>2.54</v>
      </c>
    </row>
    <row r="70" spans="1:10" ht="25.5">
      <c r="A70" s="310" t="s">
        <v>16049</v>
      </c>
      <c r="B70" s="311" t="s">
        <v>16073</v>
      </c>
      <c r="C70" s="310" t="s">
        <v>9</v>
      </c>
      <c r="D70" s="310" t="s">
        <v>77</v>
      </c>
      <c r="E70" s="416" t="s">
        <v>16048</v>
      </c>
      <c r="F70" s="416"/>
      <c r="G70" s="312" t="s">
        <v>27</v>
      </c>
      <c r="H70" s="313">
        <v>1</v>
      </c>
      <c r="I70" s="314">
        <v>18.010000000000002</v>
      </c>
      <c r="J70" s="314">
        <v>18.010000000000002</v>
      </c>
    </row>
    <row r="71" spans="1:10" ht="25.5">
      <c r="A71" s="310" t="s">
        <v>16049</v>
      </c>
      <c r="B71" s="311" t="s">
        <v>16068</v>
      </c>
      <c r="C71" s="310" t="s">
        <v>9</v>
      </c>
      <c r="D71" s="310" t="s">
        <v>29</v>
      </c>
      <c r="E71" s="416" t="s">
        <v>16048</v>
      </c>
      <c r="F71" s="416"/>
      <c r="G71" s="312" t="s">
        <v>27</v>
      </c>
      <c r="H71" s="313">
        <v>2</v>
      </c>
      <c r="I71" s="314">
        <v>14.73</v>
      </c>
      <c r="J71" s="314">
        <v>29.46</v>
      </c>
    </row>
    <row r="72" spans="1:10" ht="25.5">
      <c r="A72" s="300" t="s">
        <v>12986</v>
      </c>
      <c r="B72" s="301" t="s">
        <v>13136</v>
      </c>
      <c r="C72" s="300" t="s">
        <v>9</v>
      </c>
      <c r="D72" s="300" t="s">
        <v>10432</v>
      </c>
      <c r="E72" s="417" t="s">
        <v>12998</v>
      </c>
      <c r="F72" s="417"/>
      <c r="G72" s="302" t="s">
        <v>13082</v>
      </c>
      <c r="H72" s="315">
        <v>1</v>
      </c>
      <c r="I72" s="316">
        <v>450</v>
      </c>
      <c r="J72" s="316">
        <v>450</v>
      </c>
    </row>
    <row r="73" spans="1:10" ht="25.5">
      <c r="A73" s="300" t="s">
        <v>12986</v>
      </c>
      <c r="B73" s="301" t="s">
        <v>13138</v>
      </c>
      <c r="C73" s="300" t="s">
        <v>9</v>
      </c>
      <c r="D73" s="300" t="s">
        <v>12530</v>
      </c>
      <c r="E73" s="417" t="s">
        <v>12998</v>
      </c>
      <c r="F73" s="417"/>
      <c r="G73" s="302" t="s">
        <v>20</v>
      </c>
      <c r="H73" s="315">
        <v>4</v>
      </c>
      <c r="I73" s="316">
        <v>5</v>
      </c>
      <c r="J73" s="316">
        <v>20</v>
      </c>
    </row>
    <row r="74" spans="1:10">
      <c r="A74" s="300" t="s">
        <v>12986</v>
      </c>
      <c r="B74" s="301" t="s">
        <v>13140</v>
      </c>
      <c r="C74" s="300" t="s">
        <v>9</v>
      </c>
      <c r="D74" s="300" t="s">
        <v>10598</v>
      </c>
      <c r="E74" s="417" t="s">
        <v>12998</v>
      </c>
      <c r="F74" s="417"/>
      <c r="G74" s="302" t="s">
        <v>23</v>
      </c>
      <c r="H74" s="315">
        <v>0.11</v>
      </c>
      <c r="I74" s="316">
        <v>11.09</v>
      </c>
      <c r="J74" s="316">
        <v>1.21</v>
      </c>
    </row>
    <row r="75" spans="1:10" ht="25.5">
      <c r="A75" s="300" t="s">
        <v>12986</v>
      </c>
      <c r="B75" s="301" t="s">
        <v>13142</v>
      </c>
      <c r="C75" s="300" t="s">
        <v>9</v>
      </c>
      <c r="D75" s="300" t="s">
        <v>10833</v>
      </c>
      <c r="E75" s="417" t="s">
        <v>12998</v>
      </c>
      <c r="F75" s="417"/>
      <c r="G75" s="302" t="s">
        <v>20</v>
      </c>
      <c r="H75" s="315">
        <v>1</v>
      </c>
      <c r="I75" s="316">
        <v>2.73</v>
      </c>
      <c r="J75" s="316">
        <v>2.73</v>
      </c>
    </row>
    <row r="76" spans="1:10" ht="25.5">
      <c r="A76" s="317"/>
      <c r="B76" s="317"/>
      <c r="C76" s="317"/>
      <c r="D76" s="317"/>
      <c r="E76" s="317" t="s">
        <v>16052</v>
      </c>
      <c r="F76" s="318">
        <v>17.7155427</v>
      </c>
      <c r="G76" s="317" t="s">
        <v>16053</v>
      </c>
      <c r="H76" s="318">
        <v>15.3</v>
      </c>
      <c r="I76" s="317" t="s">
        <v>16054</v>
      </c>
      <c r="J76" s="318">
        <v>33.020000000000003</v>
      </c>
    </row>
    <row r="77" spans="1:10" ht="13.5" thickBot="1">
      <c r="A77" s="317"/>
      <c r="B77" s="317"/>
      <c r="C77" s="317"/>
      <c r="D77" s="317"/>
      <c r="E77" s="317" t="s">
        <v>16055</v>
      </c>
      <c r="F77" s="318">
        <v>147.96</v>
      </c>
      <c r="G77" s="317"/>
      <c r="H77" s="418" t="s">
        <v>16056</v>
      </c>
      <c r="I77" s="418"/>
      <c r="J77" s="318">
        <v>671.91</v>
      </c>
    </row>
    <row r="78" spans="1:10" ht="13.5" thickTop="1">
      <c r="A78" s="319"/>
      <c r="B78" s="319"/>
      <c r="C78" s="319"/>
      <c r="D78" s="319"/>
      <c r="E78" s="319"/>
      <c r="F78" s="319"/>
      <c r="G78" s="319"/>
      <c r="H78" s="319"/>
      <c r="I78" s="319"/>
      <c r="J78" s="319"/>
    </row>
    <row r="79" spans="1:10" ht="15">
      <c r="A79" s="305" t="s">
        <v>16074</v>
      </c>
      <c r="B79" s="306" t="s">
        <v>12979</v>
      </c>
      <c r="C79" s="305" t="s">
        <v>12980</v>
      </c>
      <c r="D79" s="305" t="s">
        <v>12981</v>
      </c>
      <c r="E79" s="419" t="s">
        <v>16045</v>
      </c>
      <c r="F79" s="419"/>
      <c r="G79" s="307" t="s">
        <v>12982</v>
      </c>
      <c r="H79" s="306" t="s">
        <v>16046</v>
      </c>
      <c r="I79" s="306" t="s">
        <v>12983</v>
      </c>
      <c r="J79" s="306" t="s">
        <v>12985</v>
      </c>
    </row>
    <row r="80" spans="1:10" ht="25.5">
      <c r="A80" s="295" t="s">
        <v>16047</v>
      </c>
      <c r="B80" s="296" t="s">
        <v>13159</v>
      </c>
      <c r="C80" s="295" t="s">
        <v>9</v>
      </c>
      <c r="D80" s="295" t="s">
        <v>5592</v>
      </c>
      <c r="E80" s="420" t="s">
        <v>16075</v>
      </c>
      <c r="F80" s="420"/>
      <c r="G80" s="297" t="s">
        <v>13082</v>
      </c>
      <c r="H80" s="308">
        <v>1</v>
      </c>
      <c r="I80" s="309">
        <v>49.13</v>
      </c>
      <c r="J80" s="309">
        <v>49.13</v>
      </c>
    </row>
    <row r="81" spans="1:10" ht="25.5">
      <c r="A81" s="310" t="s">
        <v>16049</v>
      </c>
      <c r="B81" s="311" t="s">
        <v>16073</v>
      </c>
      <c r="C81" s="310" t="s">
        <v>9</v>
      </c>
      <c r="D81" s="310" t="s">
        <v>77</v>
      </c>
      <c r="E81" s="416" t="s">
        <v>16048</v>
      </c>
      <c r="F81" s="416"/>
      <c r="G81" s="312" t="s">
        <v>27</v>
      </c>
      <c r="H81" s="313">
        <v>0.8</v>
      </c>
      <c r="I81" s="314">
        <v>18.010000000000002</v>
      </c>
      <c r="J81" s="314">
        <v>14.4</v>
      </c>
    </row>
    <row r="82" spans="1:10" ht="25.5">
      <c r="A82" s="310" t="s">
        <v>16049</v>
      </c>
      <c r="B82" s="311" t="s">
        <v>16076</v>
      </c>
      <c r="C82" s="310" t="s">
        <v>9</v>
      </c>
      <c r="D82" s="310" t="s">
        <v>492</v>
      </c>
      <c r="E82" s="416" t="s">
        <v>16048</v>
      </c>
      <c r="F82" s="416"/>
      <c r="G82" s="312" t="s">
        <v>27</v>
      </c>
      <c r="H82" s="313">
        <v>0.3</v>
      </c>
      <c r="I82" s="314">
        <v>18.04</v>
      </c>
      <c r="J82" s="314">
        <v>5.41</v>
      </c>
    </row>
    <row r="83" spans="1:10" ht="25.5">
      <c r="A83" s="310" t="s">
        <v>16049</v>
      </c>
      <c r="B83" s="311" t="s">
        <v>16068</v>
      </c>
      <c r="C83" s="310" t="s">
        <v>9</v>
      </c>
      <c r="D83" s="310" t="s">
        <v>29</v>
      </c>
      <c r="E83" s="416" t="s">
        <v>16048</v>
      </c>
      <c r="F83" s="416"/>
      <c r="G83" s="312" t="s">
        <v>27</v>
      </c>
      <c r="H83" s="313">
        <v>0.95</v>
      </c>
      <c r="I83" s="314">
        <v>14.73</v>
      </c>
      <c r="J83" s="314">
        <v>13.99</v>
      </c>
    </row>
    <row r="84" spans="1:10">
      <c r="A84" s="300" t="s">
        <v>12986</v>
      </c>
      <c r="B84" s="301" t="s">
        <v>13163</v>
      </c>
      <c r="C84" s="300" t="s">
        <v>9</v>
      </c>
      <c r="D84" s="300" t="s">
        <v>7772</v>
      </c>
      <c r="E84" s="417" t="s">
        <v>12998</v>
      </c>
      <c r="F84" s="417"/>
      <c r="G84" s="302" t="s">
        <v>23</v>
      </c>
      <c r="H84" s="315">
        <v>0.6</v>
      </c>
      <c r="I84" s="316">
        <v>0.56999999999999995</v>
      </c>
      <c r="J84" s="316">
        <v>0.34</v>
      </c>
    </row>
    <row r="85" spans="1:10" ht="25.5">
      <c r="A85" s="300" t="s">
        <v>12986</v>
      </c>
      <c r="B85" s="301" t="s">
        <v>13164</v>
      </c>
      <c r="C85" s="300" t="s">
        <v>9</v>
      </c>
      <c r="D85" s="300" t="s">
        <v>7998</v>
      </c>
      <c r="E85" s="417" t="s">
        <v>12998</v>
      </c>
      <c r="F85" s="417"/>
      <c r="G85" s="302" t="s">
        <v>51</v>
      </c>
      <c r="H85" s="315">
        <v>0.22727269999999999</v>
      </c>
      <c r="I85" s="316">
        <v>22.42</v>
      </c>
      <c r="J85" s="316">
        <v>5.09</v>
      </c>
    </row>
    <row r="86" spans="1:10">
      <c r="A86" s="300" t="s">
        <v>12986</v>
      </c>
      <c r="B86" s="301" t="s">
        <v>13166</v>
      </c>
      <c r="C86" s="300" t="s">
        <v>9</v>
      </c>
      <c r="D86" s="300" t="s">
        <v>10128</v>
      </c>
      <c r="E86" s="417" t="s">
        <v>12998</v>
      </c>
      <c r="F86" s="417"/>
      <c r="G86" s="302" t="s">
        <v>93</v>
      </c>
      <c r="H86" s="315">
        <v>2.1999999999999999E-2</v>
      </c>
      <c r="I86" s="316">
        <v>17.25</v>
      </c>
      <c r="J86" s="316">
        <v>0.37</v>
      </c>
    </row>
    <row r="87" spans="1:10" ht="25.5">
      <c r="A87" s="300" t="s">
        <v>12986</v>
      </c>
      <c r="B87" s="301" t="s">
        <v>13138</v>
      </c>
      <c r="C87" s="300" t="s">
        <v>9</v>
      </c>
      <c r="D87" s="300" t="s">
        <v>12530</v>
      </c>
      <c r="E87" s="417" t="s">
        <v>12998</v>
      </c>
      <c r="F87" s="417"/>
      <c r="G87" s="302" t="s">
        <v>20</v>
      </c>
      <c r="H87" s="315">
        <v>1.58</v>
      </c>
      <c r="I87" s="316">
        <v>5</v>
      </c>
      <c r="J87" s="316">
        <v>7.9</v>
      </c>
    </row>
    <row r="88" spans="1:10">
      <c r="A88" s="300" t="s">
        <v>12986</v>
      </c>
      <c r="B88" s="301" t="s">
        <v>13168</v>
      </c>
      <c r="C88" s="300" t="s">
        <v>9</v>
      </c>
      <c r="D88" s="300" t="s">
        <v>10597</v>
      </c>
      <c r="E88" s="417" t="s">
        <v>12998</v>
      </c>
      <c r="F88" s="417"/>
      <c r="G88" s="302" t="s">
        <v>23</v>
      </c>
      <c r="H88" s="315">
        <v>0.15</v>
      </c>
      <c r="I88" s="316">
        <v>10.9</v>
      </c>
      <c r="J88" s="316">
        <v>1.63</v>
      </c>
    </row>
    <row r="89" spans="1:10" ht="25.5">
      <c r="A89" s="317"/>
      <c r="B89" s="317"/>
      <c r="C89" s="317"/>
      <c r="D89" s="317"/>
      <c r="E89" s="317" t="s">
        <v>16052</v>
      </c>
      <c r="F89" s="318">
        <v>12.704544200000001</v>
      </c>
      <c r="G89" s="317" t="s">
        <v>16053</v>
      </c>
      <c r="H89" s="318">
        <v>10.98</v>
      </c>
      <c r="I89" s="317" t="s">
        <v>16054</v>
      </c>
      <c r="J89" s="318">
        <v>23.68</v>
      </c>
    </row>
    <row r="90" spans="1:10" ht="13.5" thickBot="1">
      <c r="A90" s="317"/>
      <c r="B90" s="317"/>
      <c r="C90" s="317"/>
      <c r="D90" s="317"/>
      <c r="E90" s="317" t="s">
        <v>16055</v>
      </c>
      <c r="F90" s="318">
        <v>13.87</v>
      </c>
      <c r="G90" s="317"/>
      <c r="H90" s="418" t="s">
        <v>16056</v>
      </c>
      <c r="I90" s="418"/>
      <c r="J90" s="318">
        <v>63</v>
      </c>
    </row>
    <row r="91" spans="1:10" ht="13.5" thickTop="1">
      <c r="A91" s="319"/>
      <c r="B91" s="319"/>
      <c r="C91" s="319"/>
      <c r="D91" s="319"/>
      <c r="E91" s="319"/>
      <c r="F91" s="319"/>
      <c r="G91" s="319"/>
      <c r="H91" s="319"/>
      <c r="I91" s="319"/>
      <c r="J91" s="319"/>
    </row>
    <row r="92" spans="1:10" ht="15">
      <c r="A92" s="305" t="s">
        <v>16077</v>
      </c>
      <c r="B92" s="306" t="s">
        <v>12979</v>
      </c>
      <c r="C92" s="305" t="s">
        <v>12980</v>
      </c>
      <c r="D92" s="305" t="s">
        <v>12981</v>
      </c>
      <c r="E92" s="419" t="s">
        <v>16045</v>
      </c>
      <c r="F92" s="419"/>
      <c r="G92" s="307" t="s">
        <v>12982</v>
      </c>
      <c r="H92" s="306" t="s">
        <v>16046</v>
      </c>
      <c r="I92" s="306" t="s">
        <v>12983</v>
      </c>
      <c r="J92" s="306" t="s">
        <v>12985</v>
      </c>
    </row>
    <row r="93" spans="1:10" ht="25.5">
      <c r="A93" s="295" t="s">
        <v>16047</v>
      </c>
      <c r="B93" s="296" t="s">
        <v>13179</v>
      </c>
      <c r="C93" s="295" t="s">
        <v>9</v>
      </c>
      <c r="D93" s="295" t="s">
        <v>3995</v>
      </c>
      <c r="E93" s="420" t="s">
        <v>16070</v>
      </c>
      <c r="F93" s="420"/>
      <c r="G93" s="297" t="s">
        <v>13082</v>
      </c>
      <c r="H93" s="308">
        <v>1</v>
      </c>
      <c r="I93" s="309">
        <v>474.53</v>
      </c>
      <c r="J93" s="309">
        <v>474.53</v>
      </c>
    </row>
    <row r="94" spans="1:10" ht="38.25">
      <c r="A94" s="310" t="s">
        <v>16049</v>
      </c>
      <c r="B94" s="311" t="s">
        <v>16078</v>
      </c>
      <c r="C94" s="310" t="s">
        <v>9</v>
      </c>
      <c r="D94" s="310" t="s">
        <v>6218</v>
      </c>
      <c r="E94" s="416" t="s">
        <v>16070</v>
      </c>
      <c r="F94" s="416"/>
      <c r="G94" s="312" t="s">
        <v>13082</v>
      </c>
      <c r="H94" s="313">
        <v>0.40479999999999999</v>
      </c>
      <c r="I94" s="314">
        <v>67.98</v>
      </c>
      <c r="J94" s="314">
        <v>27.51</v>
      </c>
    </row>
    <row r="95" spans="1:10" ht="38.25">
      <c r="A95" s="310" t="s">
        <v>16049</v>
      </c>
      <c r="B95" s="311" t="s">
        <v>16079</v>
      </c>
      <c r="C95" s="310" t="s">
        <v>9</v>
      </c>
      <c r="D95" s="310" t="s">
        <v>6217</v>
      </c>
      <c r="E95" s="416" t="s">
        <v>16070</v>
      </c>
      <c r="F95" s="416"/>
      <c r="G95" s="312" t="s">
        <v>13082</v>
      </c>
      <c r="H95" s="313">
        <v>0.35170000000000001</v>
      </c>
      <c r="I95" s="314">
        <v>65.73</v>
      </c>
      <c r="J95" s="314">
        <v>23.11</v>
      </c>
    </row>
    <row r="96" spans="1:10" ht="38.25">
      <c r="A96" s="310" t="s">
        <v>16049</v>
      </c>
      <c r="B96" s="311" t="s">
        <v>16080</v>
      </c>
      <c r="C96" s="310" t="s">
        <v>9</v>
      </c>
      <c r="D96" s="310" t="s">
        <v>6219</v>
      </c>
      <c r="E96" s="416" t="s">
        <v>16070</v>
      </c>
      <c r="F96" s="416"/>
      <c r="G96" s="312" t="s">
        <v>13082</v>
      </c>
      <c r="H96" s="313">
        <v>2.81E-2</v>
      </c>
      <c r="I96" s="314">
        <v>55.43</v>
      </c>
      <c r="J96" s="314">
        <v>1.55</v>
      </c>
    </row>
    <row r="97" spans="1:10" ht="38.25">
      <c r="A97" s="310" t="s">
        <v>16049</v>
      </c>
      <c r="B97" s="311" t="s">
        <v>16081</v>
      </c>
      <c r="C97" s="310" t="s">
        <v>9</v>
      </c>
      <c r="D97" s="310" t="s">
        <v>6222</v>
      </c>
      <c r="E97" s="416" t="s">
        <v>16070</v>
      </c>
      <c r="F97" s="416"/>
      <c r="G97" s="312" t="s">
        <v>13082</v>
      </c>
      <c r="H97" s="313">
        <v>0.4284</v>
      </c>
      <c r="I97" s="314">
        <v>103.98</v>
      </c>
      <c r="J97" s="314">
        <v>44.54</v>
      </c>
    </row>
    <row r="98" spans="1:10" ht="38.25">
      <c r="A98" s="310" t="s">
        <v>16049</v>
      </c>
      <c r="B98" s="311" t="s">
        <v>16082</v>
      </c>
      <c r="C98" s="310" t="s">
        <v>9</v>
      </c>
      <c r="D98" s="310" t="s">
        <v>6221</v>
      </c>
      <c r="E98" s="416" t="s">
        <v>16070</v>
      </c>
      <c r="F98" s="416"/>
      <c r="G98" s="312" t="s">
        <v>13082</v>
      </c>
      <c r="H98" s="313">
        <v>0.54949999999999999</v>
      </c>
      <c r="I98" s="314">
        <v>79.349999999999994</v>
      </c>
      <c r="J98" s="314">
        <v>43.6</v>
      </c>
    </row>
    <row r="99" spans="1:10" ht="38.25">
      <c r="A99" s="310" t="s">
        <v>16049</v>
      </c>
      <c r="B99" s="311" t="s">
        <v>16083</v>
      </c>
      <c r="C99" s="310" t="s">
        <v>9</v>
      </c>
      <c r="D99" s="310" t="s">
        <v>6220</v>
      </c>
      <c r="E99" s="416" t="s">
        <v>16070</v>
      </c>
      <c r="F99" s="416"/>
      <c r="G99" s="312" t="s">
        <v>13082</v>
      </c>
      <c r="H99" s="313">
        <v>3.2300000000000002E-2</v>
      </c>
      <c r="I99" s="314">
        <v>57.05</v>
      </c>
      <c r="J99" s="314">
        <v>1.84</v>
      </c>
    </row>
    <row r="100" spans="1:10" ht="38.25">
      <c r="A100" s="310" t="s">
        <v>16049</v>
      </c>
      <c r="B100" s="311" t="s">
        <v>16084</v>
      </c>
      <c r="C100" s="310" t="s">
        <v>9</v>
      </c>
      <c r="D100" s="310" t="s">
        <v>6223</v>
      </c>
      <c r="E100" s="416" t="s">
        <v>16070</v>
      </c>
      <c r="F100" s="416"/>
      <c r="G100" s="312" t="s">
        <v>13082</v>
      </c>
      <c r="H100" s="313">
        <v>4.3900000000000002E-2</v>
      </c>
      <c r="I100" s="314">
        <v>65.19</v>
      </c>
      <c r="J100" s="314">
        <v>2.86</v>
      </c>
    </row>
    <row r="101" spans="1:10" ht="38.25">
      <c r="A101" s="310" t="s">
        <v>16049</v>
      </c>
      <c r="B101" s="311" t="s">
        <v>16085</v>
      </c>
      <c r="C101" s="310" t="s">
        <v>9</v>
      </c>
      <c r="D101" s="310" t="s">
        <v>6224</v>
      </c>
      <c r="E101" s="416" t="s">
        <v>16070</v>
      </c>
      <c r="F101" s="416"/>
      <c r="G101" s="312" t="s">
        <v>13082</v>
      </c>
      <c r="H101" s="313">
        <v>3.4200000000000001E-2</v>
      </c>
      <c r="I101" s="314">
        <v>83.64</v>
      </c>
      <c r="J101" s="314">
        <v>2.86</v>
      </c>
    </row>
    <row r="102" spans="1:10" ht="51">
      <c r="A102" s="310" t="s">
        <v>16049</v>
      </c>
      <c r="B102" s="311" t="s">
        <v>16086</v>
      </c>
      <c r="C102" s="310" t="s">
        <v>9</v>
      </c>
      <c r="D102" s="310" t="s">
        <v>888</v>
      </c>
      <c r="E102" s="416" t="s">
        <v>16087</v>
      </c>
      <c r="F102" s="416"/>
      <c r="G102" s="312" t="s">
        <v>13082</v>
      </c>
      <c r="H102" s="313">
        <v>1.4396</v>
      </c>
      <c r="I102" s="314">
        <v>9.92</v>
      </c>
      <c r="J102" s="314">
        <v>14.28</v>
      </c>
    </row>
    <row r="103" spans="1:10" ht="51">
      <c r="A103" s="310" t="s">
        <v>16049</v>
      </c>
      <c r="B103" s="311" t="s">
        <v>16088</v>
      </c>
      <c r="C103" s="310" t="s">
        <v>9</v>
      </c>
      <c r="D103" s="310" t="s">
        <v>4170</v>
      </c>
      <c r="E103" s="416" t="s">
        <v>16087</v>
      </c>
      <c r="F103" s="416"/>
      <c r="G103" s="312" t="s">
        <v>13082</v>
      </c>
      <c r="H103" s="313">
        <v>1.4396</v>
      </c>
      <c r="I103" s="314">
        <v>37.04</v>
      </c>
      <c r="J103" s="314">
        <v>53.32</v>
      </c>
    </row>
    <row r="104" spans="1:10" ht="25.5">
      <c r="A104" s="310" t="s">
        <v>16049</v>
      </c>
      <c r="B104" s="311" t="s">
        <v>16089</v>
      </c>
      <c r="C104" s="310" t="s">
        <v>9</v>
      </c>
      <c r="D104" s="310" t="s">
        <v>1132</v>
      </c>
      <c r="E104" s="416" t="s">
        <v>16090</v>
      </c>
      <c r="F104" s="416"/>
      <c r="G104" s="312" t="s">
        <v>13082</v>
      </c>
      <c r="H104" s="313">
        <v>6.3399999999999998E-2</v>
      </c>
      <c r="I104" s="314">
        <v>284.42</v>
      </c>
      <c r="J104" s="314">
        <v>18.03</v>
      </c>
    </row>
    <row r="105" spans="1:10" ht="25.5">
      <c r="A105" s="310" t="s">
        <v>16049</v>
      </c>
      <c r="B105" s="311" t="s">
        <v>16091</v>
      </c>
      <c r="C105" s="310" t="s">
        <v>9</v>
      </c>
      <c r="D105" s="310" t="s">
        <v>4266</v>
      </c>
      <c r="E105" s="416" t="s">
        <v>16090</v>
      </c>
      <c r="F105" s="416"/>
      <c r="G105" s="312" t="s">
        <v>13082</v>
      </c>
      <c r="H105" s="313">
        <v>7.5499999999999998E-2</v>
      </c>
      <c r="I105" s="314">
        <v>565.13</v>
      </c>
      <c r="J105" s="314">
        <v>42.66</v>
      </c>
    </row>
    <row r="106" spans="1:10" ht="25.5">
      <c r="A106" s="310" t="s">
        <v>16049</v>
      </c>
      <c r="B106" s="311" t="s">
        <v>16092</v>
      </c>
      <c r="C106" s="310" t="s">
        <v>9</v>
      </c>
      <c r="D106" s="310" t="s">
        <v>6338</v>
      </c>
      <c r="E106" s="416" t="s">
        <v>16072</v>
      </c>
      <c r="F106" s="416"/>
      <c r="G106" s="312" t="s">
        <v>13082</v>
      </c>
      <c r="H106" s="313">
        <v>6.0000000000000001E-3</v>
      </c>
      <c r="I106" s="314">
        <v>12.05</v>
      </c>
      <c r="J106" s="314">
        <v>7.0000000000000007E-2</v>
      </c>
    </row>
    <row r="107" spans="1:10" ht="25.5">
      <c r="A107" s="310" t="s">
        <v>16049</v>
      </c>
      <c r="B107" s="311" t="s">
        <v>14297</v>
      </c>
      <c r="C107" s="310" t="s">
        <v>9</v>
      </c>
      <c r="D107" s="310" t="s">
        <v>6339</v>
      </c>
      <c r="E107" s="416" t="s">
        <v>16072</v>
      </c>
      <c r="F107" s="416"/>
      <c r="G107" s="312" t="s">
        <v>13082</v>
      </c>
      <c r="H107" s="313">
        <v>1.4396</v>
      </c>
      <c r="I107" s="314">
        <v>20.100000000000001</v>
      </c>
      <c r="J107" s="314">
        <v>28.93</v>
      </c>
    </row>
    <row r="108" spans="1:10" ht="25.5">
      <c r="A108" s="310" t="s">
        <v>16049</v>
      </c>
      <c r="B108" s="311" t="s">
        <v>16093</v>
      </c>
      <c r="C108" s="310" t="s">
        <v>9</v>
      </c>
      <c r="D108" s="310" t="s">
        <v>271</v>
      </c>
      <c r="E108" s="416" t="s">
        <v>16072</v>
      </c>
      <c r="F108" s="416"/>
      <c r="G108" s="312" t="s">
        <v>13145</v>
      </c>
      <c r="H108" s="313">
        <v>2.69E-2</v>
      </c>
      <c r="I108" s="314">
        <v>329.8</v>
      </c>
      <c r="J108" s="314">
        <v>8.8699999999999992</v>
      </c>
    </row>
    <row r="109" spans="1:10" ht="38.25">
      <c r="A109" s="310" t="s">
        <v>16049</v>
      </c>
      <c r="B109" s="311" t="s">
        <v>16094</v>
      </c>
      <c r="C109" s="310" t="s">
        <v>9</v>
      </c>
      <c r="D109" s="310" t="s">
        <v>3274</v>
      </c>
      <c r="E109" s="416" t="s">
        <v>16095</v>
      </c>
      <c r="F109" s="416"/>
      <c r="G109" s="312" t="s">
        <v>20</v>
      </c>
      <c r="H109" s="313">
        <v>0.25180000000000002</v>
      </c>
      <c r="I109" s="314">
        <v>6.22</v>
      </c>
      <c r="J109" s="314">
        <v>1.56</v>
      </c>
    </row>
    <row r="110" spans="1:10" ht="38.25">
      <c r="A110" s="310" t="s">
        <v>16049</v>
      </c>
      <c r="B110" s="311" t="s">
        <v>14907</v>
      </c>
      <c r="C110" s="310" t="s">
        <v>9</v>
      </c>
      <c r="D110" s="310" t="s">
        <v>3282</v>
      </c>
      <c r="E110" s="416" t="s">
        <v>16095</v>
      </c>
      <c r="F110" s="416"/>
      <c r="G110" s="312" t="s">
        <v>20</v>
      </c>
      <c r="H110" s="313">
        <v>0.2266</v>
      </c>
      <c r="I110" s="314">
        <v>6.99</v>
      </c>
      <c r="J110" s="314">
        <v>1.58</v>
      </c>
    </row>
    <row r="111" spans="1:10" ht="38.25">
      <c r="A111" s="310" t="s">
        <v>16049</v>
      </c>
      <c r="B111" s="311" t="s">
        <v>16096</v>
      </c>
      <c r="C111" s="310" t="s">
        <v>9</v>
      </c>
      <c r="D111" s="310" t="s">
        <v>3309</v>
      </c>
      <c r="E111" s="416" t="s">
        <v>16095</v>
      </c>
      <c r="F111" s="416"/>
      <c r="G111" s="312" t="s">
        <v>51</v>
      </c>
      <c r="H111" s="313">
        <v>7.5499999999999998E-2</v>
      </c>
      <c r="I111" s="314">
        <v>8.91</v>
      </c>
      <c r="J111" s="314">
        <v>0.67</v>
      </c>
    </row>
    <row r="112" spans="1:10" ht="38.25">
      <c r="A112" s="310" t="s">
        <v>16049</v>
      </c>
      <c r="B112" s="311" t="s">
        <v>16097</v>
      </c>
      <c r="C112" s="310" t="s">
        <v>9</v>
      </c>
      <c r="D112" s="310" t="s">
        <v>3313</v>
      </c>
      <c r="E112" s="416" t="s">
        <v>16095</v>
      </c>
      <c r="F112" s="416"/>
      <c r="G112" s="312" t="s">
        <v>20</v>
      </c>
      <c r="H112" s="313">
        <v>0.62190000000000001</v>
      </c>
      <c r="I112" s="314">
        <v>1.68</v>
      </c>
      <c r="J112" s="314">
        <v>1.04</v>
      </c>
    </row>
    <row r="113" spans="1:10" ht="38.25">
      <c r="A113" s="310" t="s">
        <v>16049</v>
      </c>
      <c r="B113" s="311" t="s">
        <v>16098</v>
      </c>
      <c r="C113" s="310" t="s">
        <v>9</v>
      </c>
      <c r="D113" s="310" t="s">
        <v>3315</v>
      </c>
      <c r="E113" s="416" t="s">
        <v>16095</v>
      </c>
      <c r="F113" s="416"/>
      <c r="G113" s="312" t="s">
        <v>20</v>
      </c>
      <c r="H113" s="313">
        <v>0.67979999999999996</v>
      </c>
      <c r="I113" s="314">
        <v>2.4500000000000002</v>
      </c>
      <c r="J113" s="314">
        <v>1.66</v>
      </c>
    </row>
    <row r="114" spans="1:10" ht="25.5">
      <c r="A114" s="310" t="s">
        <v>16049</v>
      </c>
      <c r="B114" s="311" t="s">
        <v>16099</v>
      </c>
      <c r="C114" s="310" t="s">
        <v>9</v>
      </c>
      <c r="D114" s="310" t="s">
        <v>3326</v>
      </c>
      <c r="E114" s="416" t="s">
        <v>16095</v>
      </c>
      <c r="F114" s="416"/>
      <c r="G114" s="312" t="s">
        <v>51</v>
      </c>
      <c r="H114" s="313">
        <v>0.12590000000000001</v>
      </c>
      <c r="I114" s="314">
        <v>7.49</v>
      </c>
      <c r="J114" s="314">
        <v>0.94</v>
      </c>
    </row>
    <row r="115" spans="1:10" ht="38.25">
      <c r="A115" s="310" t="s">
        <v>16049</v>
      </c>
      <c r="B115" s="311" t="s">
        <v>16100</v>
      </c>
      <c r="C115" s="310" t="s">
        <v>9</v>
      </c>
      <c r="D115" s="310" t="s">
        <v>4770</v>
      </c>
      <c r="E115" s="416" t="s">
        <v>16095</v>
      </c>
      <c r="F115" s="416"/>
      <c r="G115" s="312" t="s">
        <v>51</v>
      </c>
      <c r="H115" s="313">
        <v>5.04E-2</v>
      </c>
      <c r="I115" s="314">
        <v>16.22</v>
      </c>
      <c r="J115" s="314">
        <v>0.81</v>
      </c>
    </row>
    <row r="116" spans="1:10" ht="38.25">
      <c r="A116" s="310" t="s">
        <v>16049</v>
      </c>
      <c r="B116" s="311" t="s">
        <v>16101</v>
      </c>
      <c r="C116" s="310" t="s">
        <v>9</v>
      </c>
      <c r="D116" s="310" t="s">
        <v>4776</v>
      </c>
      <c r="E116" s="416" t="s">
        <v>16095</v>
      </c>
      <c r="F116" s="416"/>
      <c r="G116" s="312" t="s">
        <v>51</v>
      </c>
      <c r="H116" s="313">
        <v>2.52E-2</v>
      </c>
      <c r="I116" s="314">
        <v>10.25</v>
      </c>
      <c r="J116" s="314">
        <v>0.25</v>
      </c>
    </row>
    <row r="117" spans="1:10" ht="25.5">
      <c r="A117" s="310" t="s">
        <v>16049</v>
      </c>
      <c r="B117" s="311" t="s">
        <v>16102</v>
      </c>
      <c r="C117" s="310" t="s">
        <v>9</v>
      </c>
      <c r="D117" s="310" t="s">
        <v>5511</v>
      </c>
      <c r="E117" s="416" t="s">
        <v>16095</v>
      </c>
      <c r="F117" s="416"/>
      <c r="G117" s="312" t="s">
        <v>51</v>
      </c>
      <c r="H117" s="313">
        <v>5.04E-2</v>
      </c>
      <c r="I117" s="314">
        <v>11.24</v>
      </c>
      <c r="J117" s="314">
        <v>0.56000000000000005</v>
      </c>
    </row>
    <row r="118" spans="1:10" ht="38.25">
      <c r="A118" s="310" t="s">
        <v>16049</v>
      </c>
      <c r="B118" s="311" t="s">
        <v>16103</v>
      </c>
      <c r="C118" s="310" t="s">
        <v>9</v>
      </c>
      <c r="D118" s="310" t="s">
        <v>1624</v>
      </c>
      <c r="E118" s="416" t="s">
        <v>16095</v>
      </c>
      <c r="F118" s="416"/>
      <c r="G118" s="312" t="s">
        <v>51</v>
      </c>
      <c r="H118" s="313">
        <v>2.52E-2</v>
      </c>
      <c r="I118" s="314">
        <v>62.55</v>
      </c>
      <c r="J118" s="314">
        <v>1.57</v>
      </c>
    </row>
    <row r="119" spans="1:10" ht="25.5">
      <c r="A119" s="310" t="s">
        <v>16049</v>
      </c>
      <c r="B119" s="311" t="s">
        <v>16104</v>
      </c>
      <c r="C119" s="310" t="s">
        <v>9</v>
      </c>
      <c r="D119" s="310" t="s">
        <v>3353</v>
      </c>
      <c r="E119" s="416" t="s">
        <v>16095</v>
      </c>
      <c r="F119" s="416"/>
      <c r="G119" s="312" t="s">
        <v>51</v>
      </c>
      <c r="H119" s="313">
        <v>5.04E-2</v>
      </c>
      <c r="I119" s="314">
        <v>19.46</v>
      </c>
      <c r="J119" s="314">
        <v>0.98</v>
      </c>
    </row>
    <row r="120" spans="1:10" ht="38.25">
      <c r="A120" s="310" t="s">
        <v>16049</v>
      </c>
      <c r="B120" s="311" t="s">
        <v>16105</v>
      </c>
      <c r="C120" s="310" t="s">
        <v>9</v>
      </c>
      <c r="D120" s="310" t="s">
        <v>3377</v>
      </c>
      <c r="E120" s="416" t="s">
        <v>16095</v>
      </c>
      <c r="F120" s="416"/>
      <c r="G120" s="312" t="s">
        <v>51</v>
      </c>
      <c r="H120" s="313">
        <v>2.52E-2</v>
      </c>
      <c r="I120" s="314">
        <v>46.82</v>
      </c>
      <c r="J120" s="314">
        <v>1.17</v>
      </c>
    </row>
    <row r="121" spans="1:10" ht="25.5">
      <c r="A121" s="310" t="s">
        <v>16049</v>
      </c>
      <c r="B121" s="311" t="s">
        <v>16106</v>
      </c>
      <c r="C121" s="310" t="s">
        <v>9</v>
      </c>
      <c r="D121" s="310" t="s">
        <v>3958</v>
      </c>
      <c r="E121" s="416" t="s">
        <v>16095</v>
      </c>
      <c r="F121" s="416"/>
      <c r="G121" s="312" t="s">
        <v>51</v>
      </c>
      <c r="H121" s="313">
        <v>2.52E-2</v>
      </c>
      <c r="I121" s="314">
        <v>9.25</v>
      </c>
      <c r="J121" s="314">
        <v>0.23</v>
      </c>
    </row>
    <row r="122" spans="1:10" ht="25.5">
      <c r="A122" s="310" t="s">
        <v>16049</v>
      </c>
      <c r="B122" s="311" t="s">
        <v>16107</v>
      </c>
      <c r="C122" s="310" t="s">
        <v>9</v>
      </c>
      <c r="D122" s="310" t="s">
        <v>5945</v>
      </c>
      <c r="E122" s="416" t="s">
        <v>16095</v>
      </c>
      <c r="F122" s="416"/>
      <c r="G122" s="312" t="s">
        <v>51</v>
      </c>
      <c r="H122" s="313">
        <v>0.1007</v>
      </c>
      <c r="I122" s="314">
        <v>77.510000000000005</v>
      </c>
      <c r="J122" s="314">
        <v>7.8</v>
      </c>
    </row>
    <row r="123" spans="1:10" ht="25.5">
      <c r="A123" s="310" t="s">
        <v>16049</v>
      </c>
      <c r="B123" s="311" t="s">
        <v>16108</v>
      </c>
      <c r="C123" s="310" t="s">
        <v>9</v>
      </c>
      <c r="D123" s="310" t="s">
        <v>5951</v>
      </c>
      <c r="E123" s="416" t="s">
        <v>16095</v>
      </c>
      <c r="F123" s="416"/>
      <c r="G123" s="312" t="s">
        <v>51</v>
      </c>
      <c r="H123" s="313">
        <v>2.52E-2</v>
      </c>
      <c r="I123" s="314">
        <v>70.680000000000007</v>
      </c>
      <c r="J123" s="314">
        <v>1.78</v>
      </c>
    </row>
    <row r="124" spans="1:10" ht="51">
      <c r="A124" s="310" t="s">
        <v>16049</v>
      </c>
      <c r="B124" s="311" t="s">
        <v>16109</v>
      </c>
      <c r="C124" s="310" t="s">
        <v>9</v>
      </c>
      <c r="D124" s="310" t="s">
        <v>3107</v>
      </c>
      <c r="E124" s="416" t="s">
        <v>16110</v>
      </c>
      <c r="F124" s="416"/>
      <c r="G124" s="312" t="s">
        <v>20</v>
      </c>
      <c r="H124" s="313">
        <v>0.25180000000000002</v>
      </c>
      <c r="I124" s="314">
        <v>2.13</v>
      </c>
      <c r="J124" s="314">
        <v>0.53</v>
      </c>
    </row>
    <row r="125" spans="1:10" ht="38.25">
      <c r="A125" s="310" t="s">
        <v>16049</v>
      </c>
      <c r="B125" s="311" t="s">
        <v>16111</v>
      </c>
      <c r="C125" s="310" t="s">
        <v>9</v>
      </c>
      <c r="D125" s="310" t="s">
        <v>3110</v>
      </c>
      <c r="E125" s="416" t="s">
        <v>16110</v>
      </c>
      <c r="F125" s="416"/>
      <c r="G125" s="312" t="s">
        <v>20</v>
      </c>
      <c r="H125" s="313">
        <v>0.2266</v>
      </c>
      <c r="I125" s="314">
        <v>1.08</v>
      </c>
      <c r="J125" s="314">
        <v>0.24</v>
      </c>
    </row>
    <row r="126" spans="1:10" ht="25.5">
      <c r="A126" s="310" t="s">
        <v>16049</v>
      </c>
      <c r="B126" s="311" t="s">
        <v>13639</v>
      </c>
      <c r="C126" s="310" t="s">
        <v>9</v>
      </c>
      <c r="D126" s="310" t="s">
        <v>6212</v>
      </c>
      <c r="E126" s="416" t="s">
        <v>16112</v>
      </c>
      <c r="F126" s="416"/>
      <c r="G126" s="312" t="s">
        <v>13145</v>
      </c>
      <c r="H126" s="313">
        <v>2.6200000000000001E-2</v>
      </c>
      <c r="I126" s="314">
        <v>58.27</v>
      </c>
      <c r="J126" s="314">
        <v>1.52</v>
      </c>
    </row>
    <row r="127" spans="1:10" ht="25.5">
      <c r="A127" s="310" t="s">
        <v>16049</v>
      </c>
      <c r="B127" s="311" t="s">
        <v>16113</v>
      </c>
      <c r="C127" s="310" t="s">
        <v>9</v>
      </c>
      <c r="D127" s="310" t="s">
        <v>5762</v>
      </c>
      <c r="E127" s="416" t="s">
        <v>16112</v>
      </c>
      <c r="F127" s="416"/>
      <c r="G127" s="312" t="s">
        <v>13145</v>
      </c>
      <c r="H127" s="313">
        <v>6.7000000000000002E-3</v>
      </c>
      <c r="I127" s="314">
        <v>35.33</v>
      </c>
      <c r="J127" s="314">
        <v>0.23</v>
      </c>
    </row>
    <row r="128" spans="1:10" ht="25.5">
      <c r="A128" s="310" t="s">
        <v>16049</v>
      </c>
      <c r="B128" s="311" t="s">
        <v>16114</v>
      </c>
      <c r="C128" s="310" t="s">
        <v>9</v>
      </c>
      <c r="D128" s="310" t="s">
        <v>2135</v>
      </c>
      <c r="E128" s="416" t="s">
        <v>16115</v>
      </c>
      <c r="F128" s="416"/>
      <c r="G128" s="312" t="s">
        <v>13082</v>
      </c>
      <c r="H128" s="313">
        <v>3.7456999999999998</v>
      </c>
      <c r="I128" s="314">
        <v>8.23</v>
      </c>
      <c r="J128" s="314">
        <v>30.82</v>
      </c>
    </row>
    <row r="129" spans="1:10" ht="25.5">
      <c r="A129" s="310" t="s">
        <v>16049</v>
      </c>
      <c r="B129" s="311" t="s">
        <v>16073</v>
      </c>
      <c r="C129" s="310" t="s">
        <v>9</v>
      </c>
      <c r="D129" s="310" t="s">
        <v>77</v>
      </c>
      <c r="E129" s="416" t="s">
        <v>16048</v>
      </c>
      <c r="F129" s="416"/>
      <c r="G129" s="312" t="s">
        <v>27</v>
      </c>
      <c r="H129" s="313">
        <v>0.97940000000000005</v>
      </c>
      <c r="I129" s="314">
        <v>18.010000000000002</v>
      </c>
      <c r="J129" s="314">
        <v>17.63</v>
      </c>
    </row>
    <row r="130" spans="1:10" ht="25.5">
      <c r="A130" s="300" t="s">
        <v>12986</v>
      </c>
      <c r="B130" s="301" t="s">
        <v>13201</v>
      </c>
      <c r="C130" s="300" t="s">
        <v>9</v>
      </c>
      <c r="D130" s="300" t="s">
        <v>12525</v>
      </c>
      <c r="E130" s="417" t="s">
        <v>12998</v>
      </c>
      <c r="F130" s="417"/>
      <c r="G130" s="302" t="s">
        <v>20</v>
      </c>
      <c r="H130" s="315">
        <v>3.4843999999999999</v>
      </c>
      <c r="I130" s="316">
        <v>4.3600000000000003</v>
      </c>
      <c r="J130" s="316">
        <v>15.19</v>
      </c>
    </row>
    <row r="131" spans="1:10" ht="25.5">
      <c r="A131" s="300" t="s">
        <v>12986</v>
      </c>
      <c r="B131" s="301" t="s">
        <v>13203</v>
      </c>
      <c r="C131" s="300" t="s">
        <v>9</v>
      </c>
      <c r="D131" s="300" t="s">
        <v>8911</v>
      </c>
      <c r="E131" s="417" t="s">
        <v>12998</v>
      </c>
      <c r="F131" s="417"/>
      <c r="G131" s="302" t="s">
        <v>51</v>
      </c>
      <c r="H131" s="315">
        <v>2.52E-2</v>
      </c>
      <c r="I131" s="316">
        <v>135.62</v>
      </c>
      <c r="J131" s="316">
        <v>3.41</v>
      </c>
    </row>
    <row r="132" spans="1:10" ht="25.5">
      <c r="A132" s="300" t="s">
        <v>12986</v>
      </c>
      <c r="B132" s="301" t="s">
        <v>13205</v>
      </c>
      <c r="C132" s="300" t="s">
        <v>9</v>
      </c>
      <c r="D132" s="300" t="s">
        <v>8915</v>
      </c>
      <c r="E132" s="417" t="s">
        <v>12998</v>
      </c>
      <c r="F132" s="417"/>
      <c r="G132" s="302" t="s">
        <v>51</v>
      </c>
      <c r="H132" s="315">
        <v>2.52E-2</v>
      </c>
      <c r="I132" s="316">
        <v>131.15</v>
      </c>
      <c r="J132" s="316">
        <v>3.3</v>
      </c>
    </row>
    <row r="133" spans="1:10" ht="25.5">
      <c r="A133" s="300" t="s">
        <v>12986</v>
      </c>
      <c r="B133" s="301" t="s">
        <v>13207</v>
      </c>
      <c r="C133" s="300" t="s">
        <v>9</v>
      </c>
      <c r="D133" s="300" t="s">
        <v>8966</v>
      </c>
      <c r="E133" s="417" t="s">
        <v>12998</v>
      </c>
      <c r="F133" s="417"/>
      <c r="G133" s="302" t="s">
        <v>51</v>
      </c>
      <c r="H133" s="315">
        <v>2.52E-2</v>
      </c>
      <c r="I133" s="316">
        <v>8.76</v>
      </c>
      <c r="J133" s="316">
        <v>0.22</v>
      </c>
    </row>
    <row r="134" spans="1:10" ht="25.5">
      <c r="A134" s="300" t="s">
        <v>12986</v>
      </c>
      <c r="B134" s="301" t="s">
        <v>13209</v>
      </c>
      <c r="C134" s="300" t="s">
        <v>9</v>
      </c>
      <c r="D134" s="300" t="s">
        <v>9045</v>
      </c>
      <c r="E134" s="417" t="s">
        <v>12998</v>
      </c>
      <c r="F134" s="417"/>
      <c r="G134" s="302" t="s">
        <v>13082</v>
      </c>
      <c r="H134" s="315">
        <v>1</v>
      </c>
      <c r="I134" s="316">
        <v>43.66</v>
      </c>
      <c r="J134" s="316">
        <v>43.66</v>
      </c>
    </row>
    <row r="135" spans="1:10" ht="25.5">
      <c r="A135" s="300" t="s">
        <v>12986</v>
      </c>
      <c r="B135" s="301" t="s">
        <v>13211</v>
      </c>
      <c r="C135" s="300" t="s">
        <v>9</v>
      </c>
      <c r="D135" s="300" t="s">
        <v>12541</v>
      </c>
      <c r="E135" s="417" t="s">
        <v>12998</v>
      </c>
      <c r="F135" s="417"/>
      <c r="G135" s="302" t="s">
        <v>20</v>
      </c>
      <c r="H135" s="315">
        <v>3.9174000000000002</v>
      </c>
      <c r="I135" s="316">
        <v>5.4</v>
      </c>
      <c r="J135" s="316">
        <v>21.15</v>
      </c>
    </row>
    <row r="136" spans="1:10" ht="25.5">
      <c r="A136" s="317"/>
      <c r="B136" s="317"/>
      <c r="C136" s="317"/>
      <c r="D136" s="317"/>
      <c r="E136" s="317" t="s">
        <v>16052</v>
      </c>
      <c r="F136" s="318">
        <v>49.734427799999999</v>
      </c>
      <c r="G136" s="317" t="s">
        <v>16053</v>
      </c>
      <c r="H136" s="318">
        <v>42.97</v>
      </c>
      <c r="I136" s="317" t="s">
        <v>16054</v>
      </c>
      <c r="J136" s="318">
        <v>92.7</v>
      </c>
    </row>
    <row r="137" spans="1:10" ht="13.5" thickBot="1">
      <c r="A137" s="317"/>
      <c r="B137" s="317"/>
      <c r="C137" s="317"/>
      <c r="D137" s="317"/>
      <c r="E137" s="317" t="s">
        <v>16055</v>
      </c>
      <c r="F137" s="318">
        <v>134</v>
      </c>
      <c r="G137" s="317"/>
      <c r="H137" s="418" t="s">
        <v>16056</v>
      </c>
      <c r="I137" s="418"/>
      <c r="J137" s="318">
        <v>608.53</v>
      </c>
    </row>
    <row r="138" spans="1:10" ht="13.5" thickTop="1">
      <c r="A138" s="319"/>
      <c r="B138" s="319"/>
      <c r="C138" s="319"/>
      <c r="D138" s="319"/>
      <c r="E138" s="319"/>
      <c r="F138" s="319"/>
      <c r="G138" s="319"/>
      <c r="H138" s="319"/>
      <c r="I138" s="319"/>
      <c r="J138" s="319"/>
    </row>
    <row r="139" spans="1:10" ht="15">
      <c r="A139" s="305" t="s">
        <v>16116</v>
      </c>
      <c r="B139" s="306" t="s">
        <v>12979</v>
      </c>
      <c r="C139" s="305" t="s">
        <v>12980</v>
      </c>
      <c r="D139" s="305" t="s">
        <v>12981</v>
      </c>
      <c r="E139" s="419" t="s">
        <v>16045</v>
      </c>
      <c r="F139" s="419"/>
      <c r="G139" s="307" t="s">
        <v>12982</v>
      </c>
      <c r="H139" s="306" t="s">
        <v>16046</v>
      </c>
      <c r="I139" s="306" t="s">
        <v>12983</v>
      </c>
      <c r="J139" s="306" t="s">
        <v>12985</v>
      </c>
    </row>
    <row r="140" spans="1:10" ht="38.25">
      <c r="A140" s="295" t="s">
        <v>16047</v>
      </c>
      <c r="B140" s="296" t="s">
        <v>13283</v>
      </c>
      <c r="C140" s="295" t="s">
        <v>9</v>
      </c>
      <c r="D140" s="295" t="s">
        <v>3994</v>
      </c>
      <c r="E140" s="420" t="s">
        <v>16070</v>
      </c>
      <c r="F140" s="420"/>
      <c r="G140" s="297" t="s">
        <v>13082</v>
      </c>
      <c r="H140" s="308">
        <v>1</v>
      </c>
      <c r="I140" s="309">
        <v>650.34</v>
      </c>
      <c r="J140" s="309">
        <v>650.34</v>
      </c>
    </row>
    <row r="141" spans="1:10" ht="38.25">
      <c r="A141" s="310" t="s">
        <v>16049</v>
      </c>
      <c r="B141" s="311" t="s">
        <v>16078</v>
      </c>
      <c r="C141" s="310" t="s">
        <v>9</v>
      </c>
      <c r="D141" s="310" t="s">
        <v>6218</v>
      </c>
      <c r="E141" s="416" t="s">
        <v>16070</v>
      </c>
      <c r="F141" s="416"/>
      <c r="G141" s="312" t="s">
        <v>13082</v>
      </c>
      <c r="H141" s="313">
        <v>0.34289999999999998</v>
      </c>
      <c r="I141" s="314">
        <v>67.98</v>
      </c>
      <c r="J141" s="314">
        <v>23.31</v>
      </c>
    </row>
    <row r="142" spans="1:10" ht="38.25">
      <c r="A142" s="310" t="s">
        <v>16049</v>
      </c>
      <c r="B142" s="311" t="s">
        <v>16079</v>
      </c>
      <c r="C142" s="310" t="s">
        <v>9</v>
      </c>
      <c r="D142" s="310" t="s">
        <v>6217</v>
      </c>
      <c r="E142" s="416" t="s">
        <v>16070</v>
      </c>
      <c r="F142" s="416"/>
      <c r="G142" s="312" t="s">
        <v>13082</v>
      </c>
      <c r="H142" s="313">
        <v>0.2979</v>
      </c>
      <c r="I142" s="314">
        <v>65.73</v>
      </c>
      <c r="J142" s="314">
        <v>19.579999999999998</v>
      </c>
    </row>
    <row r="143" spans="1:10" ht="38.25">
      <c r="A143" s="310" t="s">
        <v>16049</v>
      </c>
      <c r="B143" s="311" t="s">
        <v>16080</v>
      </c>
      <c r="C143" s="310" t="s">
        <v>9</v>
      </c>
      <c r="D143" s="310" t="s">
        <v>6219</v>
      </c>
      <c r="E143" s="416" t="s">
        <v>16070</v>
      </c>
      <c r="F143" s="416"/>
      <c r="G143" s="312" t="s">
        <v>13082</v>
      </c>
      <c r="H143" s="313">
        <v>0.15809999999999999</v>
      </c>
      <c r="I143" s="314">
        <v>55.43</v>
      </c>
      <c r="J143" s="314">
        <v>8.76</v>
      </c>
    </row>
    <row r="144" spans="1:10" ht="38.25">
      <c r="A144" s="310" t="s">
        <v>16049</v>
      </c>
      <c r="B144" s="311" t="s">
        <v>16081</v>
      </c>
      <c r="C144" s="310" t="s">
        <v>9</v>
      </c>
      <c r="D144" s="310" t="s">
        <v>6222</v>
      </c>
      <c r="E144" s="416" t="s">
        <v>16070</v>
      </c>
      <c r="F144" s="416"/>
      <c r="G144" s="312" t="s">
        <v>13082</v>
      </c>
      <c r="H144" s="313">
        <v>0.3629</v>
      </c>
      <c r="I144" s="314">
        <v>103.98</v>
      </c>
      <c r="J144" s="314">
        <v>37.729999999999997</v>
      </c>
    </row>
    <row r="145" spans="1:10" ht="38.25">
      <c r="A145" s="310" t="s">
        <v>16049</v>
      </c>
      <c r="B145" s="311" t="s">
        <v>16082</v>
      </c>
      <c r="C145" s="310" t="s">
        <v>9</v>
      </c>
      <c r="D145" s="310" t="s">
        <v>6221</v>
      </c>
      <c r="E145" s="416" t="s">
        <v>16070</v>
      </c>
      <c r="F145" s="416"/>
      <c r="G145" s="312" t="s">
        <v>13082</v>
      </c>
      <c r="H145" s="313">
        <v>0.46539999999999998</v>
      </c>
      <c r="I145" s="314">
        <v>79.349999999999994</v>
      </c>
      <c r="J145" s="314">
        <v>36.92</v>
      </c>
    </row>
    <row r="146" spans="1:10" ht="38.25">
      <c r="A146" s="310" t="s">
        <v>16049</v>
      </c>
      <c r="B146" s="311" t="s">
        <v>16083</v>
      </c>
      <c r="C146" s="310" t="s">
        <v>9</v>
      </c>
      <c r="D146" s="310" t="s">
        <v>6220</v>
      </c>
      <c r="E146" s="416" t="s">
        <v>16070</v>
      </c>
      <c r="F146" s="416"/>
      <c r="G146" s="312" t="s">
        <v>13082</v>
      </c>
      <c r="H146" s="313">
        <v>0.182</v>
      </c>
      <c r="I146" s="314">
        <v>57.05</v>
      </c>
      <c r="J146" s="314">
        <v>10.38</v>
      </c>
    </row>
    <row r="147" spans="1:10" ht="38.25">
      <c r="A147" s="310" t="s">
        <v>16049</v>
      </c>
      <c r="B147" s="311" t="s">
        <v>16084</v>
      </c>
      <c r="C147" s="310" t="s">
        <v>9</v>
      </c>
      <c r="D147" s="310" t="s">
        <v>6223</v>
      </c>
      <c r="E147" s="416" t="s">
        <v>16070</v>
      </c>
      <c r="F147" s="416"/>
      <c r="G147" s="312" t="s">
        <v>13082</v>
      </c>
      <c r="H147" s="313">
        <v>0.247</v>
      </c>
      <c r="I147" s="314">
        <v>65.19</v>
      </c>
      <c r="J147" s="314">
        <v>16.100000000000001</v>
      </c>
    </row>
    <row r="148" spans="1:10" ht="38.25">
      <c r="A148" s="310" t="s">
        <v>16049</v>
      </c>
      <c r="B148" s="311" t="s">
        <v>16085</v>
      </c>
      <c r="C148" s="310" t="s">
        <v>9</v>
      </c>
      <c r="D148" s="310" t="s">
        <v>6224</v>
      </c>
      <c r="E148" s="416" t="s">
        <v>16070</v>
      </c>
      <c r="F148" s="416"/>
      <c r="G148" s="312" t="s">
        <v>13082</v>
      </c>
      <c r="H148" s="313">
        <v>0.19259999999999999</v>
      </c>
      <c r="I148" s="314">
        <v>83.64</v>
      </c>
      <c r="J148" s="314">
        <v>16.100000000000001</v>
      </c>
    </row>
    <row r="149" spans="1:10" ht="51">
      <c r="A149" s="310" t="s">
        <v>16049</v>
      </c>
      <c r="B149" s="311" t="s">
        <v>16086</v>
      </c>
      <c r="C149" s="310" t="s">
        <v>9</v>
      </c>
      <c r="D149" s="310" t="s">
        <v>888</v>
      </c>
      <c r="E149" s="416" t="s">
        <v>16087</v>
      </c>
      <c r="F149" s="416"/>
      <c r="G149" s="312" t="s">
        <v>13082</v>
      </c>
      <c r="H149" s="313">
        <v>1.3621000000000001</v>
      </c>
      <c r="I149" s="314">
        <v>9.92</v>
      </c>
      <c r="J149" s="314">
        <v>13.51</v>
      </c>
    </row>
    <row r="150" spans="1:10" ht="51">
      <c r="A150" s="310" t="s">
        <v>16049</v>
      </c>
      <c r="B150" s="311" t="s">
        <v>16088</v>
      </c>
      <c r="C150" s="310" t="s">
        <v>9</v>
      </c>
      <c r="D150" s="310" t="s">
        <v>4170</v>
      </c>
      <c r="E150" s="416" t="s">
        <v>16087</v>
      </c>
      <c r="F150" s="416"/>
      <c r="G150" s="312" t="s">
        <v>13082</v>
      </c>
      <c r="H150" s="313">
        <v>1.3621000000000001</v>
      </c>
      <c r="I150" s="314">
        <v>37.04</v>
      </c>
      <c r="J150" s="314">
        <v>50.45</v>
      </c>
    </row>
    <row r="151" spans="1:10" ht="38.25">
      <c r="A151" s="310" t="s">
        <v>16049</v>
      </c>
      <c r="B151" s="311" t="s">
        <v>16117</v>
      </c>
      <c r="C151" s="310" t="s">
        <v>9</v>
      </c>
      <c r="D151" s="310" t="s">
        <v>2964</v>
      </c>
      <c r="E151" s="416" t="s">
        <v>16090</v>
      </c>
      <c r="F151" s="416"/>
      <c r="G151" s="312" t="s">
        <v>51</v>
      </c>
      <c r="H151" s="313">
        <v>3.85E-2</v>
      </c>
      <c r="I151" s="314">
        <v>355.59</v>
      </c>
      <c r="J151" s="314">
        <v>13.69</v>
      </c>
    </row>
    <row r="152" spans="1:10" ht="38.25">
      <c r="A152" s="310" t="s">
        <v>16049</v>
      </c>
      <c r="B152" s="311" t="s">
        <v>16118</v>
      </c>
      <c r="C152" s="310" t="s">
        <v>9</v>
      </c>
      <c r="D152" s="310" t="s">
        <v>2966</v>
      </c>
      <c r="E152" s="416" t="s">
        <v>16090</v>
      </c>
      <c r="F152" s="416"/>
      <c r="G152" s="312" t="s">
        <v>51</v>
      </c>
      <c r="H152" s="313">
        <v>5.7799999999999997E-2</v>
      </c>
      <c r="I152" s="314">
        <v>380.19</v>
      </c>
      <c r="J152" s="314">
        <v>21.97</v>
      </c>
    </row>
    <row r="153" spans="1:10" ht="25.5">
      <c r="A153" s="310" t="s">
        <v>16049</v>
      </c>
      <c r="B153" s="311" t="s">
        <v>16119</v>
      </c>
      <c r="C153" s="310" t="s">
        <v>9</v>
      </c>
      <c r="D153" s="310" t="s">
        <v>1633</v>
      </c>
      <c r="E153" s="416" t="s">
        <v>16090</v>
      </c>
      <c r="F153" s="416"/>
      <c r="G153" s="312" t="s">
        <v>13082</v>
      </c>
      <c r="H153" s="313">
        <v>9.64E-2</v>
      </c>
      <c r="I153" s="314">
        <v>677.23</v>
      </c>
      <c r="J153" s="314">
        <v>65.28</v>
      </c>
    </row>
    <row r="154" spans="1:10" ht="25.5">
      <c r="A154" s="310" t="s">
        <v>16049</v>
      </c>
      <c r="B154" s="311" t="s">
        <v>16089</v>
      </c>
      <c r="C154" s="310" t="s">
        <v>9</v>
      </c>
      <c r="D154" s="310" t="s">
        <v>1132</v>
      </c>
      <c r="E154" s="416" t="s">
        <v>16090</v>
      </c>
      <c r="F154" s="416"/>
      <c r="G154" s="312" t="s">
        <v>13082</v>
      </c>
      <c r="H154" s="313">
        <v>3.2399999999999998E-2</v>
      </c>
      <c r="I154" s="314">
        <v>284.42</v>
      </c>
      <c r="J154" s="314">
        <v>9.2100000000000009</v>
      </c>
    </row>
    <row r="155" spans="1:10" ht="25.5">
      <c r="A155" s="310" t="s">
        <v>16049</v>
      </c>
      <c r="B155" s="311" t="s">
        <v>16091</v>
      </c>
      <c r="C155" s="310" t="s">
        <v>9</v>
      </c>
      <c r="D155" s="310" t="s">
        <v>4266</v>
      </c>
      <c r="E155" s="416" t="s">
        <v>16090</v>
      </c>
      <c r="F155" s="416"/>
      <c r="G155" s="312" t="s">
        <v>13082</v>
      </c>
      <c r="H155" s="313">
        <v>2.8899999999999999E-2</v>
      </c>
      <c r="I155" s="314">
        <v>565.13</v>
      </c>
      <c r="J155" s="314">
        <v>16.329999999999998</v>
      </c>
    </row>
    <row r="156" spans="1:10" ht="25.5">
      <c r="A156" s="310" t="s">
        <v>16049</v>
      </c>
      <c r="B156" s="311" t="s">
        <v>16092</v>
      </c>
      <c r="C156" s="310" t="s">
        <v>9</v>
      </c>
      <c r="D156" s="310" t="s">
        <v>6338</v>
      </c>
      <c r="E156" s="416" t="s">
        <v>16072</v>
      </c>
      <c r="F156" s="416"/>
      <c r="G156" s="312" t="s">
        <v>13082</v>
      </c>
      <c r="H156" s="313">
        <v>5.4000000000000003E-3</v>
      </c>
      <c r="I156" s="314">
        <v>12.05</v>
      </c>
      <c r="J156" s="314">
        <v>0.06</v>
      </c>
    </row>
    <row r="157" spans="1:10" ht="25.5">
      <c r="A157" s="310" t="s">
        <v>16049</v>
      </c>
      <c r="B157" s="311" t="s">
        <v>14297</v>
      </c>
      <c r="C157" s="310" t="s">
        <v>9</v>
      </c>
      <c r="D157" s="310" t="s">
        <v>6339</v>
      </c>
      <c r="E157" s="416" t="s">
        <v>16072</v>
      </c>
      <c r="F157" s="416"/>
      <c r="G157" s="312" t="s">
        <v>13082</v>
      </c>
      <c r="H157" s="313">
        <v>1.3559000000000001</v>
      </c>
      <c r="I157" s="314">
        <v>20.100000000000001</v>
      </c>
      <c r="J157" s="314">
        <v>27.25</v>
      </c>
    </row>
    <row r="158" spans="1:10" ht="25.5">
      <c r="A158" s="310" t="s">
        <v>16049</v>
      </c>
      <c r="B158" s="311" t="s">
        <v>16093</v>
      </c>
      <c r="C158" s="310" t="s">
        <v>9</v>
      </c>
      <c r="D158" s="310" t="s">
        <v>271</v>
      </c>
      <c r="E158" s="416" t="s">
        <v>16072</v>
      </c>
      <c r="F158" s="416"/>
      <c r="G158" s="312" t="s">
        <v>13145</v>
      </c>
      <c r="H158" s="313">
        <v>2.3900000000000001E-2</v>
      </c>
      <c r="I158" s="314">
        <v>329.8</v>
      </c>
      <c r="J158" s="314">
        <v>7.88</v>
      </c>
    </row>
    <row r="159" spans="1:10" ht="38.25">
      <c r="A159" s="310" t="s">
        <v>16049</v>
      </c>
      <c r="B159" s="311" t="s">
        <v>16094</v>
      </c>
      <c r="C159" s="310" t="s">
        <v>9</v>
      </c>
      <c r="D159" s="310" t="s">
        <v>3274</v>
      </c>
      <c r="E159" s="416" t="s">
        <v>16095</v>
      </c>
      <c r="F159" s="416"/>
      <c r="G159" s="312" t="s">
        <v>20</v>
      </c>
      <c r="H159" s="313">
        <v>0.53</v>
      </c>
      <c r="I159" s="314">
        <v>6.22</v>
      </c>
      <c r="J159" s="314">
        <v>3.29</v>
      </c>
    </row>
    <row r="160" spans="1:10" ht="38.25">
      <c r="A160" s="310" t="s">
        <v>16049</v>
      </c>
      <c r="B160" s="311" t="s">
        <v>14907</v>
      </c>
      <c r="C160" s="310" t="s">
        <v>9</v>
      </c>
      <c r="D160" s="310" t="s">
        <v>3282</v>
      </c>
      <c r="E160" s="416" t="s">
        <v>16095</v>
      </c>
      <c r="F160" s="416"/>
      <c r="G160" s="312" t="s">
        <v>20</v>
      </c>
      <c r="H160" s="313">
        <v>1.7343999999999999</v>
      </c>
      <c r="I160" s="314">
        <v>6.99</v>
      </c>
      <c r="J160" s="314">
        <v>12.12</v>
      </c>
    </row>
    <row r="161" spans="1:10" ht="38.25">
      <c r="A161" s="310" t="s">
        <v>16049</v>
      </c>
      <c r="B161" s="311" t="s">
        <v>16096</v>
      </c>
      <c r="C161" s="310" t="s">
        <v>9</v>
      </c>
      <c r="D161" s="310" t="s">
        <v>3309</v>
      </c>
      <c r="E161" s="416" t="s">
        <v>16095</v>
      </c>
      <c r="F161" s="416"/>
      <c r="G161" s="312" t="s">
        <v>51</v>
      </c>
      <c r="H161" s="313">
        <v>0.19270000000000001</v>
      </c>
      <c r="I161" s="314">
        <v>8.91</v>
      </c>
      <c r="J161" s="314">
        <v>1.71</v>
      </c>
    </row>
    <row r="162" spans="1:10" ht="38.25">
      <c r="A162" s="310" t="s">
        <v>16049</v>
      </c>
      <c r="B162" s="311" t="s">
        <v>16097</v>
      </c>
      <c r="C162" s="310" t="s">
        <v>9</v>
      </c>
      <c r="D162" s="310" t="s">
        <v>3313</v>
      </c>
      <c r="E162" s="416" t="s">
        <v>16095</v>
      </c>
      <c r="F162" s="416"/>
      <c r="G162" s="312" t="s">
        <v>20</v>
      </c>
      <c r="H162" s="313">
        <v>1.4165000000000001</v>
      </c>
      <c r="I162" s="314">
        <v>1.68</v>
      </c>
      <c r="J162" s="314">
        <v>2.37</v>
      </c>
    </row>
    <row r="163" spans="1:10" ht="38.25">
      <c r="A163" s="310" t="s">
        <v>16049</v>
      </c>
      <c r="B163" s="311" t="s">
        <v>16098</v>
      </c>
      <c r="C163" s="310" t="s">
        <v>9</v>
      </c>
      <c r="D163" s="310" t="s">
        <v>3315</v>
      </c>
      <c r="E163" s="416" t="s">
        <v>16095</v>
      </c>
      <c r="F163" s="416"/>
      <c r="G163" s="312" t="s">
        <v>20</v>
      </c>
      <c r="H163" s="313">
        <v>3.4689000000000001</v>
      </c>
      <c r="I163" s="314">
        <v>2.4500000000000002</v>
      </c>
      <c r="J163" s="314">
        <v>8.49</v>
      </c>
    </row>
    <row r="164" spans="1:10" ht="38.25">
      <c r="A164" s="310" t="s">
        <v>16049</v>
      </c>
      <c r="B164" s="311" t="s">
        <v>16120</v>
      </c>
      <c r="C164" s="310" t="s">
        <v>9</v>
      </c>
      <c r="D164" s="310" t="s">
        <v>3317</v>
      </c>
      <c r="E164" s="416" t="s">
        <v>16095</v>
      </c>
      <c r="F164" s="416"/>
      <c r="G164" s="312" t="s">
        <v>20</v>
      </c>
      <c r="H164" s="313">
        <v>2.0234999999999999</v>
      </c>
      <c r="I164" s="314">
        <v>3.92</v>
      </c>
      <c r="J164" s="314">
        <v>7.93</v>
      </c>
    </row>
    <row r="165" spans="1:10" ht="25.5">
      <c r="A165" s="310" t="s">
        <v>16049</v>
      </c>
      <c r="B165" s="311" t="s">
        <v>16121</v>
      </c>
      <c r="C165" s="310" t="s">
        <v>9</v>
      </c>
      <c r="D165" s="310" t="s">
        <v>3923</v>
      </c>
      <c r="E165" s="416" t="s">
        <v>16095</v>
      </c>
      <c r="F165" s="416"/>
      <c r="G165" s="312" t="s">
        <v>20</v>
      </c>
      <c r="H165" s="313">
        <v>0.19270000000000001</v>
      </c>
      <c r="I165" s="314">
        <v>8.66</v>
      </c>
      <c r="J165" s="314">
        <v>1.66</v>
      </c>
    </row>
    <row r="166" spans="1:10" ht="25.5">
      <c r="A166" s="310" t="s">
        <v>16049</v>
      </c>
      <c r="B166" s="311" t="s">
        <v>16099</v>
      </c>
      <c r="C166" s="310" t="s">
        <v>9</v>
      </c>
      <c r="D166" s="310" t="s">
        <v>3326</v>
      </c>
      <c r="E166" s="416" t="s">
        <v>16095</v>
      </c>
      <c r="F166" s="416"/>
      <c r="G166" s="312" t="s">
        <v>51</v>
      </c>
      <c r="H166" s="313">
        <v>0.1734</v>
      </c>
      <c r="I166" s="314">
        <v>7.49</v>
      </c>
      <c r="J166" s="314">
        <v>1.29</v>
      </c>
    </row>
    <row r="167" spans="1:10" ht="38.25">
      <c r="A167" s="310" t="s">
        <v>16049</v>
      </c>
      <c r="B167" s="311" t="s">
        <v>16100</v>
      </c>
      <c r="C167" s="310" t="s">
        <v>9</v>
      </c>
      <c r="D167" s="310" t="s">
        <v>4770</v>
      </c>
      <c r="E167" s="416" t="s">
        <v>16095</v>
      </c>
      <c r="F167" s="416"/>
      <c r="G167" s="312" t="s">
        <v>51</v>
      </c>
      <c r="H167" s="313">
        <v>0.28910000000000002</v>
      </c>
      <c r="I167" s="314">
        <v>16.22</v>
      </c>
      <c r="J167" s="314">
        <v>4.68</v>
      </c>
    </row>
    <row r="168" spans="1:10" ht="38.25">
      <c r="A168" s="310" t="s">
        <v>16049</v>
      </c>
      <c r="B168" s="311" t="s">
        <v>16101</v>
      </c>
      <c r="C168" s="310" t="s">
        <v>9</v>
      </c>
      <c r="D168" s="310" t="s">
        <v>4776</v>
      </c>
      <c r="E168" s="416" t="s">
        <v>16095</v>
      </c>
      <c r="F168" s="416"/>
      <c r="G168" s="312" t="s">
        <v>51</v>
      </c>
      <c r="H168" s="313">
        <v>0.13489999999999999</v>
      </c>
      <c r="I168" s="314">
        <v>10.25</v>
      </c>
      <c r="J168" s="314">
        <v>1.38</v>
      </c>
    </row>
    <row r="169" spans="1:10" ht="38.25">
      <c r="A169" s="310" t="s">
        <v>16049</v>
      </c>
      <c r="B169" s="311" t="s">
        <v>16122</v>
      </c>
      <c r="C169" s="310" t="s">
        <v>9</v>
      </c>
      <c r="D169" s="310" t="s">
        <v>6387</v>
      </c>
      <c r="E169" s="416" t="s">
        <v>16095</v>
      </c>
      <c r="F169" s="416"/>
      <c r="G169" s="312" t="s">
        <v>51</v>
      </c>
      <c r="H169" s="313">
        <v>3.85E-2</v>
      </c>
      <c r="I169" s="314">
        <v>119.43</v>
      </c>
      <c r="J169" s="314">
        <v>4.59</v>
      </c>
    </row>
    <row r="170" spans="1:10" ht="25.5">
      <c r="A170" s="310" t="s">
        <v>16049</v>
      </c>
      <c r="B170" s="311" t="s">
        <v>16102</v>
      </c>
      <c r="C170" s="310" t="s">
        <v>9</v>
      </c>
      <c r="D170" s="310" t="s">
        <v>5511</v>
      </c>
      <c r="E170" s="416" t="s">
        <v>16095</v>
      </c>
      <c r="F170" s="416"/>
      <c r="G170" s="312" t="s">
        <v>51</v>
      </c>
      <c r="H170" s="313">
        <v>0.1734</v>
      </c>
      <c r="I170" s="314">
        <v>11.24</v>
      </c>
      <c r="J170" s="314">
        <v>1.94</v>
      </c>
    </row>
    <row r="171" spans="1:10" ht="51">
      <c r="A171" s="310" t="s">
        <v>16049</v>
      </c>
      <c r="B171" s="311" t="s">
        <v>16123</v>
      </c>
      <c r="C171" s="310" t="s">
        <v>9</v>
      </c>
      <c r="D171" s="310" t="s">
        <v>1576</v>
      </c>
      <c r="E171" s="416" t="s">
        <v>16095</v>
      </c>
      <c r="F171" s="416"/>
      <c r="G171" s="312" t="s">
        <v>51</v>
      </c>
      <c r="H171" s="313">
        <v>1.9300000000000001E-2</v>
      </c>
      <c r="I171" s="314">
        <v>259.85000000000002</v>
      </c>
      <c r="J171" s="314">
        <v>5.01</v>
      </c>
    </row>
    <row r="172" spans="1:10" ht="38.25">
      <c r="A172" s="310" t="s">
        <v>16049</v>
      </c>
      <c r="B172" s="311" t="s">
        <v>16124</v>
      </c>
      <c r="C172" s="310" t="s">
        <v>9</v>
      </c>
      <c r="D172" s="310" t="s">
        <v>818</v>
      </c>
      <c r="E172" s="416" t="s">
        <v>16095</v>
      </c>
      <c r="F172" s="416"/>
      <c r="G172" s="312" t="s">
        <v>51</v>
      </c>
      <c r="H172" s="313">
        <v>5.7799999999999997E-2</v>
      </c>
      <c r="I172" s="314">
        <v>6.77</v>
      </c>
      <c r="J172" s="314">
        <v>0.39</v>
      </c>
    </row>
    <row r="173" spans="1:10" ht="25.5">
      <c r="A173" s="310" t="s">
        <v>16049</v>
      </c>
      <c r="B173" s="311" t="s">
        <v>16104</v>
      </c>
      <c r="C173" s="310" t="s">
        <v>9</v>
      </c>
      <c r="D173" s="310" t="s">
        <v>3353</v>
      </c>
      <c r="E173" s="416" t="s">
        <v>16095</v>
      </c>
      <c r="F173" s="416"/>
      <c r="G173" s="312" t="s">
        <v>51</v>
      </c>
      <c r="H173" s="313">
        <v>7.7100000000000002E-2</v>
      </c>
      <c r="I173" s="314">
        <v>19.46</v>
      </c>
      <c r="J173" s="314">
        <v>1.5</v>
      </c>
    </row>
    <row r="174" spans="1:10" ht="25.5">
      <c r="A174" s="310" t="s">
        <v>16049</v>
      </c>
      <c r="B174" s="311" t="s">
        <v>16125</v>
      </c>
      <c r="C174" s="310" t="s">
        <v>9</v>
      </c>
      <c r="D174" s="310" t="s">
        <v>3361</v>
      </c>
      <c r="E174" s="416" t="s">
        <v>16095</v>
      </c>
      <c r="F174" s="416"/>
      <c r="G174" s="312" t="s">
        <v>51</v>
      </c>
      <c r="H174" s="313">
        <v>0.1542</v>
      </c>
      <c r="I174" s="314">
        <v>31.22</v>
      </c>
      <c r="J174" s="314">
        <v>4.8099999999999996</v>
      </c>
    </row>
    <row r="175" spans="1:10" ht="38.25">
      <c r="A175" s="310" t="s">
        <v>16049</v>
      </c>
      <c r="B175" s="311" t="s">
        <v>16126</v>
      </c>
      <c r="C175" s="310" t="s">
        <v>9</v>
      </c>
      <c r="D175" s="310" t="s">
        <v>3375</v>
      </c>
      <c r="E175" s="416" t="s">
        <v>16095</v>
      </c>
      <c r="F175" s="416"/>
      <c r="G175" s="312" t="s">
        <v>51</v>
      </c>
      <c r="H175" s="313">
        <v>0.13489999999999999</v>
      </c>
      <c r="I175" s="314">
        <v>32.590000000000003</v>
      </c>
      <c r="J175" s="314">
        <v>4.3899999999999997</v>
      </c>
    </row>
    <row r="176" spans="1:10" ht="25.5">
      <c r="A176" s="310" t="s">
        <v>16049</v>
      </c>
      <c r="B176" s="311" t="s">
        <v>16106</v>
      </c>
      <c r="C176" s="310" t="s">
        <v>9</v>
      </c>
      <c r="D176" s="310" t="s">
        <v>3958</v>
      </c>
      <c r="E176" s="416" t="s">
        <v>16095</v>
      </c>
      <c r="F176" s="416"/>
      <c r="G176" s="312" t="s">
        <v>51</v>
      </c>
      <c r="H176" s="313">
        <v>3.85E-2</v>
      </c>
      <c r="I176" s="314">
        <v>9.25</v>
      </c>
      <c r="J176" s="314">
        <v>0.35</v>
      </c>
    </row>
    <row r="177" spans="1:10" ht="25.5">
      <c r="A177" s="310" t="s">
        <v>16049</v>
      </c>
      <c r="B177" s="311" t="s">
        <v>14790</v>
      </c>
      <c r="C177" s="310" t="s">
        <v>9</v>
      </c>
      <c r="D177" s="310" t="s">
        <v>917</v>
      </c>
      <c r="E177" s="416" t="s">
        <v>16095</v>
      </c>
      <c r="F177" s="416"/>
      <c r="G177" s="312" t="s">
        <v>51</v>
      </c>
      <c r="H177" s="313">
        <v>3.85E-2</v>
      </c>
      <c r="I177" s="314">
        <v>10.34</v>
      </c>
      <c r="J177" s="314">
        <v>0.39</v>
      </c>
    </row>
    <row r="178" spans="1:10" ht="25.5">
      <c r="A178" s="310" t="s">
        <v>16049</v>
      </c>
      <c r="B178" s="311" t="s">
        <v>16107</v>
      </c>
      <c r="C178" s="310" t="s">
        <v>9</v>
      </c>
      <c r="D178" s="310" t="s">
        <v>5945</v>
      </c>
      <c r="E178" s="416" t="s">
        <v>16095</v>
      </c>
      <c r="F178" s="416"/>
      <c r="G178" s="312" t="s">
        <v>51</v>
      </c>
      <c r="H178" s="313">
        <v>0.11559999999999999</v>
      </c>
      <c r="I178" s="314">
        <v>77.510000000000005</v>
      </c>
      <c r="J178" s="314">
        <v>8.9600000000000009</v>
      </c>
    </row>
    <row r="179" spans="1:10" ht="25.5">
      <c r="A179" s="310" t="s">
        <v>16049</v>
      </c>
      <c r="B179" s="311" t="s">
        <v>16108</v>
      </c>
      <c r="C179" s="310" t="s">
        <v>9</v>
      </c>
      <c r="D179" s="310" t="s">
        <v>5951</v>
      </c>
      <c r="E179" s="416" t="s">
        <v>16095</v>
      </c>
      <c r="F179" s="416"/>
      <c r="G179" s="312" t="s">
        <v>51</v>
      </c>
      <c r="H179" s="313">
        <v>7.7100000000000002E-2</v>
      </c>
      <c r="I179" s="314">
        <v>70.680000000000007</v>
      </c>
      <c r="J179" s="314">
        <v>5.44</v>
      </c>
    </row>
    <row r="180" spans="1:10" ht="25.5">
      <c r="A180" s="310" t="s">
        <v>16049</v>
      </c>
      <c r="B180" s="311" t="s">
        <v>14899</v>
      </c>
      <c r="C180" s="310" t="s">
        <v>9</v>
      </c>
      <c r="D180" s="310" t="s">
        <v>5937</v>
      </c>
      <c r="E180" s="416" t="s">
        <v>16095</v>
      </c>
      <c r="F180" s="416"/>
      <c r="G180" s="312" t="s">
        <v>51</v>
      </c>
      <c r="H180" s="313">
        <v>3.85E-2</v>
      </c>
      <c r="I180" s="314">
        <v>42.28</v>
      </c>
      <c r="J180" s="314">
        <v>1.62</v>
      </c>
    </row>
    <row r="181" spans="1:10" ht="25.5">
      <c r="A181" s="310" t="s">
        <v>16049</v>
      </c>
      <c r="B181" s="311" t="s">
        <v>16127</v>
      </c>
      <c r="C181" s="310" t="s">
        <v>9</v>
      </c>
      <c r="D181" s="310" t="s">
        <v>5761</v>
      </c>
      <c r="E181" s="416" t="s">
        <v>16128</v>
      </c>
      <c r="F181" s="416"/>
      <c r="G181" s="312" t="s">
        <v>51</v>
      </c>
      <c r="H181" s="313">
        <v>1.9300000000000001E-2</v>
      </c>
      <c r="I181" s="314">
        <v>54.52</v>
      </c>
      <c r="J181" s="314">
        <v>1.05</v>
      </c>
    </row>
    <row r="182" spans="1:10" ht="38.25">
      <c r="A182" s="310" t="s">
        <v>16049</v>
      </c>
      <c r="B182" s="311" t="s">
        <v>16129</v>
      </c>
      <c r="C182" s="310" t="s">
        <v>9</v>
      </c>
      <c r="D182" s="310" t="s">
        <v>6187</v>
      </c>
      <c r="E182" s="416" t="s">
        <v>16128</v>
      </c>
      <c r="F182" s="416"/>
      <c r="G182" s="312" t="s">
        <v>20</v>
      </c>
      <c r="H182" s="313">
        <v>0.61670000000000003</v>
      </c>
      <c r="I182" s="314">
        <v>7.48</v>
      </c>
      <c r="J182" s="314">
        <v>4.6100000000000003</v>
      </c>
    </row>
    <row r="183" spans="1:10" ht="38.25">
      <c r="A183" s="310" t="s">
        <v>16049</v>
      </c>
      <c r="B183" s="311" t="s">
        <v>15265</v>
      </c>
      <c r="C183" s="310" t="s">
        <v>9</v>
      </c>
      <c r="D183" s="310" t="s">
        <v>2586</v>
      </c>
      <c r="E183" s="416" t="s">
        <v>16110</v>
      </c>
      <c r="F183" s="416"/>
      <c r="G183" s="312" t="s">
        <v>20</v>
      </c>
      <c r="H183" s="313">
        <v>0.13880000000000001</v>
      </c>
      <c r="I183" s="314">
        <v>13.22</v>
      </c>
      <c r="J183" s="314">
        <v>1.83</v>
      </c>
    </row>
    <row r="184" spans="1:10" ht="38.25">
      <c r="A184" s="310" t="s">
        <v>16049</v>
      </c>
      <c r="B184" s="311" t="s">
        <v>16130</v>
      </c>
      <c r="C184" s="310" t="s">
        <v>9</v>
      </c>
      <c r="D184" s="310" t="s">
        <v>2587</v>
      </c>
      <c r="E184" s="416" t="s">
        <v>16110</v>
      </c>
      <c r="F184" s="416"/>
      <c r="G184" s="312" t="s">
        <v>20</v>
      </c>
      <c r="H184" s="313">
        <v>0.12529999999999999</v>
      </c>
      <c r="I184" s="314">
        <v>19.34</v>
      </c>
      <c r="J184" s="314">
        <v>2.42</v>
      </c>
    </row>
    <row r="185" spans="1:10" ht="38.25">
      <c r="A185" s="310" t="s">
        <v>16049</v>
      </c>
      <c r="B185" s="311" t="s">
        <v>16131</v>
      </c>
      <c r="C185" s="310" t="s">
        <v>9</v>
      </c>
      <c r="D185" s="310" t="s">
        <v>2589</v>
      </c>
      <c r="E185" s="416" t="s">
        <v>16110</v>
      </c>
      <c r="F185" s="416"/>
      <c r="G185" s="312" t="s">
        <v>20</v>
      </c>
      <c r="H185" s="313">
        <v>0.1472</v>
      </c>
      <c r="I185" s="314">
        <v>37.93</v>
      </c>
      <c r="J185" s="314">
        <v>5.58</v>
      </c>
    </row>
    <row r="186" spans="1:10" ht="38.25">
      <c r="A186" s="310" t="s">
        <v>16049</v>
      </c>
      <c r="B186" s="311" t="s">
        <v>15390</v>
      </c>
      <c r="C186" s="310" t="s">
        <v>9</v>
      </c>
      <c r="D186" s="310" t="s">
        <v>2597</v>
      </c>
      <c r="E186" s="416" t="s">
        <v>16110</v>
      </c>
      <c r="F186" s="416"/>
      <c r="G186" s="312" t="s">
        <v>51</v>
      </c>
      <c r="H186" s="313">
        <v>7.7100000000000002E-2</v>
      </c>
      <c r="I186" s="314">
        <v>6.54</v>
      </c>
      <c r="J186" s="314">
        <v>0.5</v>
      </c>
    </row>
    <row r="187" spans="1:10" ht="38.25">
      <c r="A187" s="310" t="s">
        <v>16049</v>
      </c>
      <c r="B187" s="311" t="s">
        <v>15360</v>
      </c>
      <c r="C187" s="310" t="s">
        <v>9</v>
      </c>
      <c r="D187" s="310" t="s">
        <v>2599</v>
      </c>
      <c r="E187" s="416" t="s">
        <v>16110</v>
      </c>
      <c r="F187" s="416"/>
      <c r="G187" s="312" t="s">
        <v>51</v>
      </c>
      <c r="H187" s="313">
        <v>5.7799999999999997E-2</v>
      </c>
      <c r="I187" s="314">
        <v>5.05</v>
      </c>
      <c r="J187" s="314">
        <v>0.28999999999999998</v>
      </c>
    </row>
    <row r="188" spans="1:10" ht="38.25">
      <c r="A188" s="310" t="s">
        <v>16049</v>
      </c>
      <c r="B188" s="311" t="s">
        <v>15374</v>
      </c>
      <c r="C188" s="310" t="s">
        <v>9</v>
      </c>
      <c r="D188" s="310" t="s">
        <v>2604</v>
      </c>
      <c r="E188" s="416" t="s">
        <v>16110</v>
      </c>
      <c r="F188" s="416"/>
      <c r="G188" s="312" t="s">
        <v>51</v>
      </c>
      <c r="H188" s="313">
        <v>1.9300000000000001E-2</v>
      </c>
      <c r="I188" s="314">
        <v>7.48</v>
      </c>
      <c r="J188" s="314">
        <v>0.14000000000000001</v>
      </c>
    </row>
    <row r="189" spans="1:10" ht="38.25">
      <c r="A189" s="310" t="s">
        <v>16049</v>
      </c>
      <c r="B189" s="311" t="s">
        <v>15318</v>
      </c>
      <c r="C189" s="310" t="s">
        <v>9</v>
      </c>
      <c r="D189" s="310" t="s">
        <v>2618</v>
      </c>
      <c r="E189" s="416" t="s">
        <v>16110</v>
      </c>
      <c r="F189" s="416"/>
      <c r="G189" s="312" t="s">
        <v>51</v>
      </c>
      <c r="H189" s="313">
        <v>5.7799999999999997E-2</v>
      </c>
      <c r="I189" s="314">
        <v>24.1</v>
      </c>
      <c r="J189" s="314">
        <v>1.39</v>
      </c>
    </row>
    <row r="190" spans="1:10" ht="38.25">
      <c r="A190" s="310" t="s">
        <v>16049</v>
      </c>
      <c r="B190" s="311" t="s">
        <v>16132</v>
      </c>
      <c r="C190" s="310" t="s">
        <v>9</v>
      </c>
      <c r="D190" s="310" t="s">
        <v>2648</v>
      </c>
      <c r="E190" s="416" t="s">
        <v>16110</v>
      </c>
      <c r="F190" s="416"/>
      <c r="G190" s="312" t="s">
        <v>51</v>
      </c>
      <c r="H190" s="313">
        <v>5.7799999999999997E-2</v>
      </c>
      <c r="I190" s="314">
        <v>13.17</v>
      </c>
      <c r="J190" s="314">
        <v>0.76</v>
      </c>
    </row>
    <row r="191" spans="1:10" ht="38.25">
      <c r="A191" s="310" t="s">
        <v>16049</v>
      </c>
      <c r="B191" s="311" t="s">
        <v>16133</v>
      </c>
      <c r="C191" s="310" t="s">
        <v>9</v>
      </c>
      <c r="D191" s="310" t="s">
        <v>2660</v>
      </c>
      <c r="E191" s="416" t="s">
        <v>16110</v>
      </c>
      <c r="F191" s="416"/>
      <c r="G191" s="312" t="s">
        <v>51</v>
      </c>
      <c r="H191" s="313">
        <v>3.85E-2</v>
      </c>
      <c r="I191" s="314">
        <v>26.63</v>
      </c>
      <c r="J191" s="314">
        <v>1.02</v>
      </c>
    </row>
    <row r="192" spans="1:10" ht="25.5">
      <c r="A192" s="310" t="s">
        <v>16049</v>
      </c>
      <c r="B192" s="311" t="s">
        <v>14806</v>
      </c>
      <c r="C192" s="310" t="s">
        <v>9</v>
      </c>
      <c r="D192" s="310" t="s">
        <v>1180</v>
      </c>
      <c r="E192" s="416" t="s">
        <v>16110</v>
      </c>
      <c r="F192" s="416"/>
      <c r="G192" s="312" t="s">
        <v>51</v>
      </c>
      <c r="H192" s="313">
        <v>1.9300000000000001E-2</v>
      </c>
      <c r="I192" s="314">
        <v>212.7</v>
      </c>
      <c r="J192" s="314">
        <v>4.0999999999999996</v>
      </c>
    </row>
    <row r="193" spans="1:10" ht="25.5">
      <c r="A193" s="310" t="s">
        <v>16049</v>
      </c>
      <c r="B193" s="311" t="s">
        <v>15135</v>
      </c>
      <c r="C193" s="310" t="s">
        <v>9</v>
      </c>
      <c r="D193" s="310" t="s">
        <v>2436</v>
      </c>
      <c r="E193" s="416" t="s">
        <v>16110</v>
      </c>
      <c r="F193" s="416"/>
      <c r="G193" s="312" t="s">
        <v>51</v>
      </c>
      <c r="H193" s="313">
        <v>3.85E-2</v>
      </c>
      <c r="I193" s="314">
        <v>17.690000000000001</v>
      </c>
      <c r="J193" s="314">
        <v>0.68</v>
      </c>
    </row>
    <row r="194" spans="1:10" ht="25.5">
      <c r="A194" s="310" t="s">
        <v>16049</v>
      </c>
      <c r="B194" s="311" t="s">
        <v>16134</v>
      </c>
      <c r="C194" s="310" t="s">
        <v>9</v>
      </c>
      <c r="D194" s="310" t="s">
        <v>363</v>
      </c>
      <c r="E194" s="416" t="s">
        <v>16110</v>
      </c>
      <c r="F194" s="416"/>
      <c r="G194" s="312" t="s">
        <v>51</v>
      </c>
      <c r="H194" s="313">
        <v>3.85E-2</v>
      </c>
      <c r="I194" s="314">
        <v>327.58999999999997</v>
      </c>
      <c r="J194" s="314">
        <v>12.61</v>
      </c>
    </row>
    <row r="195" spans="1:10" ht="63.75">
      <c r="A195" s="310" t="s">
        <v>16049</v>
      </c>
      <c r="B195" s="311" t="s">
        <v>16135</v>
      </c>
      <c r="C195" s="310" t="s">
        <v>9</v>
      </c>
      <c r="D195" s="310" t="s">
        <v>1685</v>
      </c>
      <c r="E195" s="416" t="s">
        <v>16110</v>
      </c>
      <c r="F195" s="416"/>
      <c r="G195" s="312" t="s">
        <v>51</v>
      </c>
      <c r="H195" s="313">
        <v>1.9300000000000001E-2</v>
      </c>
      <c r="I195" s="314">
        <v>304.14999999999998</v>
      </c>
      <c r="J195" s="314">
        <v>5.87</v>
      </c>
    </row>
    <row r="196" spans="1:10" ht="51">
      <c r="A196" s="310" t="s">
        <v>16049</v>
      </c>
      <c r="B196" s="311" t="s">
        <v>16136</v>
      </c>
      <c r="C196" s="310" t="s">
        <v>9</v>
      </c>
      <c r="D196" s="310" t="s">
        <v>1694</v>
      </c>
      <c r="E196" s="416" t="s">
        <v>16110</v>
      </c>
      <c r="F196" s="416"/>
      <c r="G196" s="312" t="s">
        <v>51</v>
      </c>
      <c r="H196" s="313">
        <v>3.85E-2</v>
      </c>
      <c r="I196" s="314">
        <v>179.06</v>
      </c>
      <c r="J196" s="314">
        <v>6.89</v>
      </c>
    </row>
    <row r="197" spans="1:10" ht="38.25">
      <c r="A197" s="310" t="s">
        <v>16049</v>
      </c>
      <c r="B197" s="311" t="s">
        <v>16137</v>
      </c>
      <c r="C197" s="310" t="s">
        <v>9</v>
      </c>
      <c r="D197" s="310" t="s">
        <v>2765</v>
      </c>
      <c r="E197" s="416" t="s">
        <v>16110</v>
      </c>
      <c r="F197" s="416"/>
      <c r="G197" s="312" t="s">
        <v>51</v>
      </c>
      <c r="H197" s="313">
        <v>9.64E-2</v>
      </c>
      <c r="I197" s="314">
        <v>96.66</v>
      </c>
      <c r="J197" s="314">
        <v>9.31</v>
      </c>
    </row>
    <row r="198" spans="1:10" ht="25.5">
      <c r="A198" s="310" t="s">
        <v>16049</v>
      </c>
      <c r="B198" s="311" t="s">
        <v>16138</v>
      </c>
      <c r="C198" s="310" t="s">
        <v>9</v>
      </c>
      <c r="D198" s="310" t="s">
        <v>686</v>
      </c>
      <c r="E198" s="416" t="s">
        <v>16110</v>
      </c>
      <c r="F198" s="416"/>
      <c r="G198" s="312" t="s">
        <v>20</v>
      </c>
      <c r="H198" s="313">
        <v>0.1002</v>
      </c>
      <c r="I198" s="314">
        <v>9.32</v>
      </c>
      <c r="J198" s="314">
        <v>0.93</v>
      </c>
    </row>
    <row r="199" spans="1:10" ht="25.5">
      <c r="A199" s="310" t="s">
        <v>16049</v>
      </c>
      <c r="B199" s="311" t="s">
        <v>16139</v>
      </c>
      <c r="C199" s="310" t="s">
        <v>9</v>
      </c>
      <c r="D199" s="310" t="s">
        <v>692</v>
      </c>
      <c r="E199" s="416" t="s">
        <v>16110</v>
      </c>
      <c r="F199" s="416"/>
      <c r="G199" s="312" t="s">
        <v>20</v>
      </c>
      <c r="H199" s="313">
        <v>0.1002</v>
      </c>
      <c r="I199" s="314">
        <v>9.2799999999999994</v>
      </c>
      <c r="J199" s="314">
        <v>0.92</v>
      </c>
    </row>
    <row r="200" spans="1:10" ht="51">
      <c r="A200" s="310" t="s">
        <v>16049</v>
      </c>
      <c r="B200" s="311" t="s">
        <v>16109</v>
      </c>
      <c r="C200" s="310" t="s">
        <v>9</v>
      </c>
      <c r="D200" s="310" t="s">
        <v>3107</v>
      </c>
      <c r="E200" s="416" t="s">
        <v>16110</v>
      </c>
      <c r="F200" s="416"/>
      <c r="G200" s="312" t="s">
        <v>20</v>
      </c>
      <c r="H200" s="313">
        <v>0.53</v>
      </c>
      <c r="I200" s="314">
        <v>2.13</v>
      </c>
      <c r="J200" s="314">
        <v>1.1200000000000001</v>
      </c>
    </row>
    <row r="201" spans="1:10" ht="38.25">
      <c r="A201" s="310" t="s">
        <v>16049</v>
      </c>
      <c r="B201" s="311" t="s">
        <v>16111</v>
      </c>
      <c r="C201" s="310" t="s">
        <v>9</v>
      </c>
      <c r="D201" s="310" t="s">
        <v>3110</v>
      </c>
      <c r="E201" s="416" t="s">
        <v>16110</v>
      </c>
      <c r="F201" s="416"/>
      <c r="G201" s="312" t="s">
        <v>20</v>
      </c>
      <c r="H201" s="313">
        <v>1.7343999999999999</v>
      </c>
      <c r="I201" s="314">
        <v>1.08</v>
      </c>
      <c r="J201" s="314">
        <v>1.87</v>
      </c>
    </row>
    <row r="202" spans="1:10" ht="25.5">
      <c r="A202" s="310" t="s">
        <v>16049</v>
      </c>
      <c r="B202" s="311" t="s">
        <v>13639</v>
      </c>
      <c r="C202" s="310" t="s">
        <v>9</v>
      </c>
      <c r="D202" s="310" t="s">
        <v>6212</v>
      </c>
      <c r="E202" s="416" t="s">
        <v>16112</v>
      </c>
      <c r="F202" s="416"/>
      <c r="G202" s="312" t="s">
        <v>13145</v>
      </c>
      <c r="H202" s="313">
        <v>2.3300000000000001E-2</v>
      </c>
      <c r="I202" s="314">
        <v>58.27</v>
      </c>
      <c r="J202" s="314">
        <v>1.35</v>
      </c>
    </row>
    <row r="203" spans="1:10" ht="25.5">
      <c r="A203" s="310" t="s">
        <v>16049</v>
      </c>
      <c r="B203" s="311" t="s">
        <v>16113</v>
      </c>
      <c r="C203" s="310" t="s">
        <v>9</v>
      </c>
      <c r="D203" s="310" t="s">
        <v>5762</v>
      </c>
      <c r="E203" s="416" t="s">
        <v>16112</v>
      </c>
      <c r="F203" s="416"/>
      <c r="G203" s="312" t="s">
        <v>13145</v>
      </c>
      <c r="H203" s="313">
        <v>6.0000000000000001E-3</v>
      </c>
      <c r="I203" s="314">
        <v>35.33</v>
      </c>
      <c r="J203" s="314">
        <v>0.21</v>
      </c>
    </row>
    <row r="204" spans="1:10" ht="51">
      <c r="A204" s="310" t="s">
        <v>16049</v>
      </c>
      <c r="B204" s="311" t="s">
        <v>16140</v>
      </c>
      <c r="C204" s="310" t="s">
        <v>9</v>
      </c>
      <c r="D204" s="310" t="s">
        <v>2222</v>
      </c>
      <c r="E204" s="416" t="s">
        <v>16141</v>
      </c>
      <c r="F204" s="416"/>
      <c r="G204" s="312" t="s">
        <v>13082</v>
      </c>
      <c r="H204" s="313">
        <v>0.1023</v>
      </c>
      <c r="I204" s="314">
        <v>63.17</v>
      </c>
      <c r="J204" s="314">
        <v>6.46</v>
      </c>
    </row>
    <row r="205" spans="1:10" ht="25.5">
      <c r="A205" s="310" t="s">
        <v>16049</v>
      </c>
      <c r="B205" s="311" t="s">
        <v>16114</v>
      </c>
      <c r="C205" s="310" t="s">
        <v>9</v>
      </c>
      <c r="D205" s="310" t="s">
        <v>2135</v>
      </c>
      <c r="E205" s="416" t="s">
        <v>16115</v>
      </c>
      <c r="F205" s="416"/>
      <c r="G205" s="312" t="s">
        <v>13082</v>
      </c>
      <c r="H205" s="313">
        <v>4.4976000000000003</v>
      </c>
      <c r="I205" s="314">
        <v>8.23</v>
      </c>
      <c r="J205" s="314">
        <v>37.01</v>
      </c>
    </row>
    <row r="206" spans="1:10" ht="51">
      <c r="A206" s="310" t="s">
        <v>16049</v>
      </c>
      <c r="B206" s="311" t="s">
        <v>16142</v>
      </c>
      <c r="C206" s="310" t="s">
        <v>9</v>
      </c>
      <c r="D206" s="310" t="s">
        <v>2225</v>
      </c>
      <c r="E206" s="416" t="s">
        <v>16143</v>
      </c>
      <c r="F206" s="416"/>
      <c r="G206" s="312" t="s">
        <v>13082</v>
      </c>
      <c r="H206" s="313">
        <v>8.0600000000000005E-2</v>
      </c>
      <c r="I206" s="314">
        <v>30.28</v>
      </c>
      <c r="J206" s="314">
        <v>2.44</v>
      </c>
    </row>
    <row r="207" spans="1:10" ht="38.25">
      <c r="A207" s="310" t="s">
        <v>16049</v>
      </c>
      <c r="B207" s="311" t="s">
        <v>16144</v>
      </c>
      <c r="C207" s="310" t="s">
        <v>9</v>
      </c>
      <c r="D207" s="310" t="s">
        <v>396</v>
      </c>
      <c r="E207" s="416" t="s">
        <v>16145</v>
      </c>
      <c r="F207" s="416"/>
      <c r="G207" s="312" t="s">
        <v>13082</v>
      </c>
      <c r="H207" s="313">
        <v>0.20469999999999999</v>
      </c>
      <c r="I207" s="314">
        <v>8.1999999999999993</v>
      </c>
      <c r="J207" s="314">
        <v>1.67</v>
      </c>
    </row>
    <row r="208" spans="1:10" ht="25.5">
      <c r="A208" s="310" t="s">
        <v>16049</v>
      </c>
      <c r="B208" s="311" t="s">
        <v>16146</v>
      </c>
      <c r="C208" s="310" t="s">
        <v>9</v>
      </c>
      <c r="D208" s="310" t="s">
        <v>305</v>
      </c>
      <c r="E208" s="416" t="s">
        <v>16145</v>
      </c>
      <c r="F208" s="416"/>
      <c r="G208" s="312" t="s">
        <v>13082</v>
      </c>
      <c r="H208" s="313">
        <v>3.85E-2</v>
      </c>
      <c r="I208" s="314">
        <v>34.159999999999997</v>
      </c>
      <c r="J208" s="314">
        <v>1.31</v>
      </c>
    </row>
    <row r="209" spans="1:10" ht="63.75">
      <c r="A209" s="310" t="s">
        <v>16049</v>
      </c>
      <c r="B209" s="311" t="s">
        <v>16147</v>
      </c>
      <c r="C209" s="310" t="s">
        <v>9</v>
      </c>
      <c r="D209" s="310" t="s">
        <v>2226</v>
      </c>
      <c r="E209" s="416" t="s">
        <v>16145</v>
      </c>
      <c r="F209" s="416"/>
      <c r="G209" s="312" t="s">
        <v>13082</v>
      </c>
      <c r="H209" s="313">
        <v>0.20469999999999999</v>
      </c>
      <c r="I209" s="314">
        <v>24.26</v>
      </c>
      <c r="J209" s="314">
        <v>4.96</v>
      </c>
    </row>
    <row r="210" spans="1:10" ht="25.5">
      <c r="A210" s="300" t="s">
        <v>12986</v>
      </c>
      <c r="B210" s="301" t="s">
        <v>13203</v>
      </c>
      <c r="C210" s="300" t="s">
        <v>9</v>
      </c>
      <c r="D210" s="300" t="s">
        <v>8911</v>
      </c>
      <c r="E210" s="417" t="s">
        <v>12998</v>
      </c>
      <c r="F210" s="417"/>
      <c r="G210" s="302" t="s">
        <v>51</v>
      </c>
      <c r="H210" s="315">
        <v>1.9300000000000001E-2</v>
      </c>
      <c r="I210" s="316">
        <v>135.62</v>
      </c>
      <c r="J210" s="316">
        <v>2.61</v>
      </c>
    </row>
    <row r="211" spans="1:10" ht="25.5">
      <c r="A211" s="300" t="s">
        <v>12986</v>
      </c>
      <c r="B211" s="301" t="s">
        <v>13205</v>
      </c>
      <c r="C211" s="300" t="s">
        <v>9</v>
      </c>
      <c r="D211" s="300" t="s">
        <v>8915</v>
      </c>
      <c r="E211" s="417" t="s">
        <v>12998</v>
      </c>
      <c r="F211" s="417"/>
      <c r="G211" s="302" t="s">
        <v>51</v>
      </c>
      <c r="H211" s="315">
        <v>1.9300000000000001E-2</v>
      </c>
      <c r="I211" s="316">
        <v>131.15</v>
      </c>
      <c r="J211" s="316">
        <v>2.5299999999999998</v>
      </c>
    </row>
    <row r="212" spans="1:10" ht="51">
      <c r="A212" s="300" t="s">
        <v>12986</v>
      </c>
      <c r="B212" s="301" t="s">
        <v>13297</v>
      </c>
      <c r="C212" s="300" t="s">
        <v>9</v>
      </c>
      <c r="D212" s="300" t="s">
        <v>8940</v>
      </c>
      <c r="E212" s="417" t="s">
        <v>12998</v>
      </c>
      <c r="F212" s="417"/>
      <c r="G212" s="302" t="s">
        <v>12881</v>
      </c>
      <c r="H212" s="315">
        <v>3.85E-2</v>
      </c>
      <c r="I212" s="316">
        <v>32.090000000000003</v>
      </c>
      <c r="J212" s="316">
        <v>1.23</v>
      </c>
    </row>
    <row r="213" spans="1:10" ht="38.25">
      <c r="A213" s="300" t="s">
        <v>12986</v>
      </c>
      <c r="B213" s="301" t="s">
        <v>13299</v>
      </c>
      <c r="C213" s="300" t="s">
        <v>9</v>
      </c>
      <c r="D213" s="300" t="s">
        <v>8943</v>
      </c>
      <c r="E213" s="417" t="s">
        <v>12998</v>
      </c>
      <c r="F213" s="417"/>
      <c r="G213" s="302" t="s">
        <v>12881</v>
      </c>
      <c r="H213" s="315">
        <v>5.7799999999999997E-2</v>
      </c>
      <c r="I213" s="316">
        <v>42.89</v>
      </c>
      <c r="J213" s="316">
        <v>2.4700000000000002</v>
      </c>
    </row>
    <row r="214" spans="1:10" ht="25.5">
      <c r="A214" s="300" t="s">
        <v>12986</v>
      </c>
      <c r="B214" s="301" t="s">
        <v>13209</v>
      </c>
      <c r="C214" s="300" t="s">
        <v>9</v>
      </c>
      <c r="D214" s="300" t="s">
        <v>9045</v>
      </c>
      <c r="E214" s="417" t="s">
        <v>12998</v>
      </c>
      <c r="F214" s="417"/>
      <c r="G214" s="302" t="s">
        <v>13082</v>
      </c>
      <c r="H214" s="315">
        <v>0.99380000000000002</v>
      </c>
      <c r="I214" s="316">
        <v>43.66</v>
      </c>
      <c r="J214" s="316">
        <v>43.38</v>
      </c>
    </row>
    <row r="215" spans="1:10" ht="25.5">
      <c r="A215" s="317"/>
      <c r="B215" s="317"/>
      <c r="C215" s="317"/>
      <c r="D215" s="317"/>
      <c r="E215" s="317" t="s">
        <v>16052</v>
      </c>
      <c r="F215" s="318">
        <v>70.298835800000006</v>
      </c>
      <c r="G215" s="317" t="s">
        <v>16053</v>
      </c>
      <c r="H215" s="318">
        <v>60.73</v>
      </c>
      <c r="I215" s="317" t="s">
        <v>16054</v>
      </c>
      <c r="J215" s="318">
        <v>131.03</v>
      </c>
    </row>
    <row r="216" spans="1:10" ht="13.5" thickBot="1">
      <c r="A216" s="317"/>
      <c r="B216" s="317"/>
      <c r="C216" s="317"/>
      <c r="D216" s="317"/>
      <c r="E216" s="317" t="s">
        <v>16055</v>
      </c>
      <c r="F216" s="318">
        <v>183.65</v>
      </c>
      <c r="G216" s="317"/>
      <c r="H216" s="418" t="s">
        <v>16056</v>
      </c>
      <c r="I216" s="418"/>
      <c r="J216" s="318">
        <v>833.99</v>
      </c>
    </row>
    <row r="217" spans="1:10" ht="13.5" thickTop="1">
      <c r="A217" s="319"/>
      <c r="B217" s="319"/>
      <c r="C217" s="319"/>
      <c r="D217" s="319"/>
      <c r="E217" s="319"/>
      <c r="F217" s="319"/>
      <c r="G217" s="319"/>
      <c r="H217" s="319"/>
      <c r="I217" s="319"/>
      <c r="J217" s="319"/>
    </row>
    <row r="218" spans="1:10" ht="15">
      <c r="A218" s="305" t="s">
        <v>16148</v>
      </c>
      <c r="B218" s="306" t="s">
        <v>12979</v>
      </c>
      <c r="C218" s="305" t="s">
        <v>12980</v>
      </c>
      <c r="D218" s="305" t="s">
        <v>12981</v>
      </c>
      <c r="E218" s="419" t="s">
        <v>16045</v>
      </c>
      <c r="F218" s="419"/>
      <c r="G218" s="307" t="s">
        <v>12982</v>
      </c>
      <c r="H218" s="306" t="s">
        <v>16046</v>
      </c>
      <c r="I218" s="306" t="s">
        <v>12983</v>
      </c>
      <c r="J218" s="306" t="s">
        <v>12985</v>
      </c>
    </row>
    <row r="219" spans="1:10" ht="38.25">
      <c r="A219" s="295" t="s">
        <v>16047</v>
      </c>
      <c r="B219" s="296" t="s">
        <v>13449</v>
      </c>
      <c r="C219" s="295" t="s">
        <v>9</v>
      </c>
      <c r="D219" s="295" t="s">
        <v>1293</v>
      </c>
      <c r="E219" s="420" t="s">
        <v>16070</v>
      </c>
      <c r="F219" s="420"/>
      <c r="G219" s="297" t="s">
        <v>13082</v>
      </c>
      <c r="H219" s="308">
        <v>1</v>
      </c>
      <c r="I219" s="309">
        <v>341.26</v>
      </c>
      <c r="J219" s="309">
        <v>341.26</v>
      </c>
    </row>
    <row r="220" spans="1:10" ht="38.25">
      <c r="A220" s="310" t="s">
        <v>16049</v>
      </c>
      <c r="B220" s="311" t="s">
        <v>16078</v>
      </c>
      <c r="C220" s="310" t="s">
        <v>9</v>
      </c>
      <c r="D220" s="310" t="s">
        <v>6218</v>
      </c>
      <c r="E220" s="416" t="s">
        <v>16070</v>
      </c>
      <c r="F220" s="416"/>
      <c r="G220" s="312" t="s">
        <v>13082</v>
      </c>
      <c r="H220" s="313">
        <v>0.1668</v>
      </c>
      <c r="I220" s="314">
        <v>67.98</v>
      </c>
      <c r="J220" s="314">
        <v>11.33</v>
      </c>
    </row>
    <row r="221" spans="1:10" ht="38.25">
      <c r="A221" s="310" t="s">
        <v>16049</v>
      </c>
      <c r="B221" s="311" t="s">
        <v>16079</v>
      </c>
      <c r="C221" s="310" t="s">
        <v>9</v>
      </c>
      <c r="D221" s="310" t="s">
        <v>6217</v>
      </c>
      <c r="E221" s="416" t="s">
        <v>16070</v>
      </c>
      <c r="F221" s="416"/>
      <c r="G221" s="312" t="s">
        <v>13082</v>
      </c>
      <c r="H221" s="313">
        <v>0.1449</v>
      </c>
      <c r="I221" s="314">
        <v>65.73</v>
      </c>
      <c r="J221" s="314">
        <v>9.52</v>
      </c>
    </row>
    <row r="222" spans="1:10" ht="38.25">
      <c r="A222" s="310" t="s">
        <v>16049</v>
      </c>
      <c r="B222" s="311" t="s">
        <v>16081</v>
      </c>
      <c r="C222" s="310" t="s">
        <v>9</v>
      </c>
      <c r="D222" s="310" t="s">
        <v>6222</v>
      </c>
      <c r="E222" s="416" t="s">
        <v>16070</v>
      </c>
      <c r="F222" s="416"/>
      <c r="G222" s="312" t="s">
        <v>13082</v>
      </c>
      <c r="H222" s="313">
        <v>0.17649999999999999</v>
      </c>
      <c r="I222" s="314">
        <v>103.98</v>
      </c>
      <c r="J222" s="314">
        <v>18.350000000000001</v>
      </c>
    </row>
    <row r="223" spans="1:10" ht="38.25">
      <c r="A223" s="310" t="s">
        <v>16049</v>
      </c>
      <c r="B223" s="311" t="s">
        <v>16082</v>
      </c>
      <c r="C223" s="310" t="s">
        <v>9</v>
      </c>
      <c r="D223" s="310" t="s">
        <v>6221</v>
      </c>
      <c r="E223" s="416" t="s">
        <v>16070</v>
      </c>
      <c r="F223" s="416"/>
      <c r="G223" s="312" t="s">
        <v>13082</v>
      </c>
      <c r="H223" s="313">
        <v>0.22639999999999999</v>
      </c>
      <c r="I223" s="314">
        <v>79.349999999999994</v>
      </c>
      <c r="J223" s="314">
        <v>17.96</v>
      </c>
    </row>
    <row r="224" spans="1:10" ht="51">
      <c r="A224" s="310" t="s">
        <v>16049</v>
      </c>
      <c r="B224" s="311" t="s">
        <v>16086</v>
      </c>
      <c r="C224" s="310" t="s">
        <v>9</v>
      </c>
      <c r="D224" s="310" t="s">
        <v>888</v>
      </c>
      <c r="E224" s="416" t="s">
        <v>16087</v>
      </c>
      <c r="F224" s="416"/>
      <c r="G224" s="312" t="s">
        <v>13082</v>
      </c>
      <c r="H224" s="313">
        <v>1.4510000000000001</v>
      </c>
      <c r="I224" s="314">
        <v>9.92</v>
      </c>
      <c r="J224" s="314">
        <v>14.39</v>
      </c>
    </row>
    <row r="225" spans="1:10" ht="51">
      <c r="A225" s="310" t="s">
        <v>16049</v>
      </c>
      <c r="B225" s="311" t="s">
        <v>16088</v>
      </c>
      <c r="C225" s="310" t="s">
        <v>9</v>
      </c>
      <c r="D225" s="310" t="s">
        <v>4170</v>
      </c>
      <c r="E225" s="416" t="s">
        <v>16087</v>
      </c>
      <c r="F225" s="416"/>
      <c r="G225" s="312" t="s">
        <v>13082</v>
      </c>
      <c r="H225" s="313">
        <v>1.4510000000000001</v>
      </c>
      <c r="I225" s="314">
        <v>37.04</v>
      </c>
      <c r="J225" s="314">
        <v>53.74</v>
      </c>
    </row>
    <row r="226" spans="1:10" ht="38.25">
      <c r="A226" s="310" t="s">
        <v>16049</v>
      </c>
      <c r="B226" s="311" t="s">
        <v>16118</v>
      </c>
      <c r="C226" s="310" t="s">
        <v>9</v>
      </c>
      <c r="D226" s="310" t="s">
        <v>2966</v>
      </c>
      <c r="E226" s="416" t="s">
        <v>16090</v>
      </c>
      <c r="F226" s="416"/>
      <c r="G226" s="312" t="s">
        <v>51</v>
      </c>
      <c r="H226" s="313">
        <v>2.6800000000000001E-2</v>
      </c>
      <c r="I226" s="314">
        <v>380.19</v>
      </c>
      <c r="J226" s="314">
        <v>10.18</v>
      </c>
    </row>
    <row r="227" spans="1:10" ht="25.5">
      <c r="A227" s="310" t="s">
        <v>16049</v>
      </c>
      <c r="B227" s="311" t="s">
        <v>16092</v>
      </c>
      <c r="C227" s="310" t="s">
        <v>9</v>
      </c>
      <c r="D227" s="310" t="s">
        <v>6338</v>
      </c>
      <c r="E227" s="416" t="s">
        <v>16072</v>
      </c>
      <c r="F227" s="416"/>
      <c r="G227" s="312" t="s">
        <v>13082</v>
      </c>
      <c r="H227" s="313">
        <v>8.9999999999999993E-3</v>
      </c>
      <c r="I227" s="314">
        <v>12.05</v>
      </c>
      <c r="J227" s="314">
        <v>0.1</v>
      </c>
    </row>
    <row r="228" spans="1:10" ht="25.5">
      <c r="A228" s="310" t="s">
        <v>16049</v>
      </c>
      <c r="B228" s="311" t="s">
        <v>14297</v>
      </c>
      <c r="C228" s="310" t="s">
        <v>9</v>
      </c>
      <c r="D228" s="310" t="s">
        <v>6339</v>
      </c>
      <c r="E228" s="416" t="s">
        <v>16072</v>
      </c>
      <c r="F228" s="416"/>
      <c r="G228" s="312" t="s">
        <v>13082</v>
      </c>
      <c r="H228" s="313">
        <v>1.4510000000000001</v>
      </c>
      <c r="I228" s="314">
        <v>20.100000000000001</v>
      </c>
      <c r="J228" s="314">
        <v>29.16</v>
      </c>
    </row>
    <row r="229" spans="1:10" ht="25.5">
      <c r="A229" s="310" t="s">
        <v>16049</v>
      </c>
      <c r="B229" s="311" t="s">
        <v>16093</v>
      </c>
      <c r="C229" s="310" t="s">
        <v>9</v>
      </c>
      <c r="D229" s="310" t="s">
        <v>271</v>
      </c>
      <c r="E229" s="416" t="s">
        <v>16072</v>
      </c>
      <c r="F229" s="416"/>
      <c r="G229" s="312" t="s">
        <v>13145</v>
      </c>
      <c r="H229" s="313">
        <v>0.04</v>
      </c>
      <c r="I229" s="314">
        <v>329.8</v>
      </c>
      <c r="J229" s="314">
        <v>13.19</v>
      </c>
    </row>
    <row r="230" spans="1:10" ht="38.25">
      <c r="A230" s="310" t="s">
        <v>16049</v>
      </c>
      <c r="B230" s="311" t="s">
        <v>16094</v>
      </c>
      <c r="C230" s="310" t="s">
        <v>9</v>
      </c>
      <c r="D230" s="310" t="s">
        <v>3274</v>
      </c>
      <c r="E230" s="416" t="s">
        <v>16095</v>
      </c>
      <c r="F230" s="416"/>
      <c r="G230" s="312" t="s">
        <v>20</v>
      </c>
      <c r="H230" s="313">
        <v>0.3221</v>
      </c>
      <c r="I230" s="314">
        <v>6.22</v>
      </c>
      <c r="J230" s="314">
        <v>2</v>
      </c>
    </row>
    <row r="231" spans="1:10" ht="38.25">
      <c r="A231" s="310" t="s">
        <v>16049</v>
      </c>
      <c r="B231" s="311" t="s">
        <v>14907</v>
      </c>
      <c r="C231" s="310" t="s">
        <v>9</v>
      </c>
      <c r="D231" s="310" t="s">
        <v>3282</v>
      </c>
      <c r="E231" s="416" t="s">
        <v>16095</v>
      </c>
      <c r="F231" s="416"/>
      <c r="G231" s="312" t="s">
        <v>20</v>
      </c>
      <c r="H231" s="313">
        <v>0.53690000000000004</v>
      </c>
      <c r="I231" s="314">
        <v>6.99</v>
      </c>
      <c r="J231" s="314">
        <v>3.75</v>
      </c>
    </row>
    <row r="232" spans="1:10" ht="38.25">
      <c r="A232" s="310" t="s">
        <v>16049</v>
      </c>
      <c r="B232" s="311" t="s">
        <v>16096</v>
      </c>
      <c r="C232" s="310" t="s">
        <v>9</v>
      </c>
      <c r="D232" s="310" t="s">
        <v>3309</v>
      </c>
      <c r="E232" s="416" t="s">
        <v>16095</v>
      </c>
      <c r="F232" s="416"/>
      <c r="G232" s="312" t="s">
        <v>51</v>
      </c>
      <c r="H232" s="313">
        <v>0.1074</v>
      </c>
      <c r="I232" s="314">
        <v>8.91</v>
      </c>
      <c r="J232" s="314">
        <v>0.95</v>
      </c>
    </row>
    <row r="233" spans="1:10" ht="38.25">
      <c r="A233" s="310" t="s">
        <v>16049</v>
      </c>
      <c r="B233" s="311" t="s">
        <v>16097</v>
      </c>
      <c r="C233" s="310" t="s">
        <v>9</v>
      </c>
      <c r="D233" s="310" t="s">
        <v>3313</v>
      </c>
      <c r="E233" s="416" t="s">
        <v>16095</v>
      </c>
      <c r="F233" s="416"/>
      <c r="G233" s="312" t="s">
        <v>20</v>
      </c>
      <c r="H233" s="313">
        <v>0.85909999999999997</v>
      </c>
      <c r="I233" s="314">
        <v>1.68</v>
      </c>
      <c r="J233" s="314">
        <v>1.44</v>
      </c>
    </row>
    <row r="234" spans="1:10" ht="38.25">
      <c r="A234" s="310" t="s">
        <v>16049</v>
      </c>
      <c r="B234" s="311" t="s">
        <v>16098</v>
      </c>
      <c r="C234" s="310" t="s">
        <v>9</v>
      </c>
      <c r="D234" s="310" t="s">
        <v>3315</v>
      </c>
      <c r="E234" s="416" t="s">
        <v>16095</v>
      </c>
      <c r="F234" s="416"/>
      <c r="G234" s="312" t="s">
        <v>20</v>
      </c>
      <c r="H234" s="313">
        <v>2.5503</v>
      </c>
      <c r="I234" s="314">
        <v>2.4500000000000002</v>
      </c>
      <c r="J234" s="314">
        <v>6.24</v>
      </c>
    </row>
    <row r="235" spans="1:10" ht="25.5">
      <c r="A235" s="310" t="s">
        <v>16049</v>
      </c>
      <c r="B235" s="311" t="s">
        <v>16099</v>
      </c>
      <c r="C235" s="310" t="s">
        <v>9</v>
      </c>
      <c r="D235" s="310" t="s">
        <v>3326</v>
      </c>
      <c r="E235" s="416" t="s">
        <v>16095</v>
      </c>
      <c r="F235" s="416"/>
      <c r="G235" s="312" t="s">
        <v>51</v>
      </c>
      <c r="H235" s="313">
        <v>0.16109999999999999</v>
      </c>
      <c r="I235" s="314">
        <v>7.49</v>
      </c>
      <c r="J235" s="314">
        <v>1.2</v>
      </c>
    </row>
    <row r="236" spans="1:10" ht="38.25">
      <c r="A236" s="310" t="s">
        <v>16049</v>
      </c>
      <c r="B236" s="311" t="s">
        <v>16100</v>
      </c>
      <c r="C236" s="310" t="s">
        <v>9</v>
      </c>
      <c r="D236" s="310" t="s">
        <v>4770</v>
      </c>
      <c r="E236" s="416" t="s">
        <v>16095</v>
      </c>
      <c r="F236" s="416"/>
      <c r="G236" s="312" t="s">
        <v>51</v>
      </c>
      <c r="H236" s="313">
        <v>0.18790000000000001</v>
      </c>
      <c r="I236" s="314">
        <v>16.22</v>
      </c>
      <c r="J236" s="314">
        <v>3.04</v>
      </c>
    </row>
    <row r="237" spans="1:10" ht="38.25">
      <c r="A237" s="310" t="s">
        <v>16049</v>
      </c>
      <c r="B237" s="311" t="s">
        <v>16101</v>
      </c>
      <c r="C237" s="310" t="s">
        <v>9</v>
      </c>
      <c r="D237" s="310" t="s">
        <v>4776</v>
      </c>
      <c r="E237" s="416" t="s">
        <v>16095</v>
      </c>
      <c r="F237" s="416"/>
      <c r="G237" s="312" t="s">
        <v>51</v>
      </c>
      <c r="H237" s="313">
        <v>2.6800000000000001E-2</v>
      </c>
      <c r="I237" s="314">
        <v>10.25</v>
      </c>
      <c r="J237" s="314">
        <v>0.27</v>
      </c>
    </row>
    <row r="238" spans="1:10" ht="25.5">
      <c r="A238" s="310" t="s">
        <v>16049</v>
      </c>
      <c r="B238" s="311" t="s">
        <v>16102</v>
      </c>
      <c r="C238" s="310" t="s">
        <v>9</v>
      </c>
      <c r="D238" s="310" t="s">
        <v>5511</v>
      </c>
      <c r="E238" s="416" t="s">
        <v>16095</v>
      </c>
      <c r="F238" s="416"/>
      <c r="G238" s="312" t="s">
        <v>51</v>
      </c>
      <c r="H238" s="313">
        <v>0.1074</v>
      </c>
      <c r="I238" s="314">
        <v>11.24</v>
      </c>
      <c r="J238" s="314">
        <v>1.2</v>
      </c>
    </row>
    <row r="239" spans="1:10" ht="38.25">
      <c r="A239" s="310" t="s">
        <v>16049</v>
      </c>
      <c r="B239" s="311" t="s">
        <v>16103</v>
      </c>
      <c r="C239" s="310" t="s">
        <v>9</v>
      </c>
      <c r="D239" s="310" t="s">
        <v>1624</v>
      </c>
      <c r="E239" s="416" t="s">
        <v>16095</v>
      </c>
      <c r="F239" s="416"/>
      <c r="G239" s="312" t="s">
        <v>51</v>
      </c>
      <c r="H239" s="313">
        <v>2.6800000000000001E-2</v>
      </c>
      <c r="I239" s="314">
        <v>62.55</v>
      </c>
      <c r="J239" s="314">
        <v>1.67</v>
      </c>
    </row>
    <row r="240" spans="1:10" ht="25.5">
      <c r="A240" s="310" t="s">
        <v>16049</v>
      </c>
      <c r="B240" s="311" t="s">
        <v>16104</v>
      </c>
      <c r="C240" s="310" t="s">
        <v>9</v>
      </c>
      <c r="D240" s="310" t="s">
        <v>3353</v>
      </c>
      <c r="E240" s="416" t="s">
        <v>16095</v>
      </c>
      <c r="F240" s="416"/>
      <c r="G240" s="312" t="s">
        <v>51</v>
      </c>
      <c r="H240" s="313">
        <v>2.6800000000000001E-2</v>
      </c>
      <c r="I240" s="314">
        <v>19.46</v>
      </c>
      <c r="J240" s="314">
        <v>0.52</v>
      </c>
    </row>
    <row r="241" spans="1:10" ht="25.5">
      <c r="A241" s="310" t="s">
        <v>16049</v>
      </c>
      <c r="B241" s="311" t="s">
        <v>16125</v>
      </c>
      <c r="C241" s="310" t="s">
        <v>9</v>
      </c>
      <c r="D241" s="310" t="s">
        <v>3361</v>
      </c>
      <c r="E241" s="416" t="s">
        <v>16095</v>
      </c>
      <c r="F241" s="416"/>
      <c r="G241" s="312" t="s">
        <v>51</v>
      </c>
      <c r="H241" s="313">
        <v>0.13420000000000001</v>
      </c>
      <c r="I241" s="314">
        <v>31.22</v>
      </c>
      <c r="J241" s="314">
        <v>4.18</v>
      </c>
    </row>
    <row r="242" spans="1:10" ht="38.25">
      <c r="A242" s="310" t="s">
        <v>16049</v>
      </c>
      <c r="B242" s="311" t="s">
        <v>16126</v>
      </c>
      <c r="C242" s="310" t="s">
        <v>9</v>
      </c>
      <c r="D242" s="310" t="s">
        <v>3375</v>
      </c>
      <c r="E242" s="416" t="s">
        <v>16095</v>
      </c>
      <c r="F242" s="416"/>
      <c r="G242" s="312" t="s">
        <v>51</v>
      </c>
      <c r="H242" s="313">
        <v>2.6800000000000001E-2</v>
      </c>
      <c r="I242" s="314">
        <v>32.590000000000003</v>
      </c>
      <c r="J242" s="314">
        <v>0.87</v>
      </c>
    </row>
    <row r="243" spans="1:10" ht="25.5">
      <c r="A243" s="310" t="s">
        <v>16049</v>
      </c>
      <c r="B243" s="311" t="s">
        <v>16107</v>
      </c>
      <c r="C243" s="310" t="s">
        <v>9</v>
      </c>
      <c r="D243" s="310" t="s">
        <v>5945</v>
      </c>
      <c r="E243" s="416" t="s">
        <v>16095</v>
      </c>
      <c r="F243" s="416"/>
      <c r="G243" s="312" t="s">
        <v>51</v>
      </c>
      <c r="H243" s="313">
        <v>0.16109999999999999</v>
      </c>
      <c r="I243" s="314">
        <v>77.510000000000005</v>
      </c>
      <c r="J243" s="314">
        <v>12.48</v>
      </c>
    </row>
    <row r="244" spans="1:10" ht="38.25">
      <c r="A244" s="310" t="s">
        <v>16049</v>
      </c>
      <c r="B244" s="311" t="s">
        <v>15265</v>
      </c>
      <c r="C244" s="310" t="s">
        <v>9</v>
      </c>
      <c r="D244" s="310" t="s">
        <v>2586</v>
      </c>
      <c r="E244" s="416" t="s">
        <v>16110</v>
      </c>
      <c r="F244" s="416"/>
      <c r="G244" s="312" t="s">
        <v>20</v>
      </c>
      <c r="H244" s="313">
        <v>8.8599999999999998E-2</v>
      </c>
      <c r="I244" s="314">
        <v>13.22</v>
      </c>
      <c r="J244" s="314">
        <v>1.17</v>
      </c>
    </row>
    <row r="245" spans="1:10" ht="38.25">
      <c r="A245" s="310" t="s">
        <v>16049</v>
      </c>
      <c r="B245" s="311" t="s">
        <v>16131</v>
      </c>
      <c r="C245" s="310" t="s">
        <v>9</v>
      </c>
      <c r="D245" s="310" t="s">
        <v>2589</v>
      </c>
      <c r="E245" s="416" t="s">
        <v>16110</v>
      </c>
      <c r="F245" s="416"/>
      <c r="G245" s="312" t="s">
        <v>20</v>
      </c>
      <c r="H245" s="313">
        <v>0.14230000000000001</v>
      </c>
      <c r="I245" s="314">
        <v>37.93</v>
      </c>
      <c r="J245" s="314">
        <v>5.39</v>
      </c>
    </row>
    <row r="246" spans="1:10" ht="38.25">
      <c r="A246" s="310" t="s">
        <v>16049</v>
      </c>
      <c r="B246" s="311" t="s">
        <v>15390</v>
      </c>
      <c r="C246" s="310" t="s">
        <v>9</v>
      </c>
      <c r="D246" s="310" t="s">
        <v>2597</v>
      </c>
      <c r="E246" s="416" t="s">
        <v>16110</v>
      </c>
      <c r="F246" s="416"/>
      <c r="G246" s="312" t="s">
        <v>51</v>
      </c>
      <c r="H246" s="313">
        <v>5.3699999999999998E-2</v>
      </c>
      <c r="I246" s="314">
        <v>6.54</v>
      </c>
      <c r="J246" s="314">
        <v>0.35</v>
      </c>
    </row>
    <row r="247" spans="1:10" ht="25.5">
      <c r="A247" s="310" t="s">
        <v>16049</v>
      </c>
      <c r="B247" s="311" t="s">
        <v>14806</v>
      </c>
      <c r="C247" s="310" t="s">
        <v>9</v>
      </c>
      <c r="D247" s="310" t="s">
        <v>1180</v>
      </c>
      <c r="E247" s="416" t="s">
        <v>16110</v>
      </c>
      <c r="F247" s="416"/>
      <c r="G247" s="312" t="s">
        <v>51</v>
      </c>
      <c r="H247" s="313">
        <v>2.6800000000000001E-2</v>
      </c>
      <c r="I247" s="314">
        <v>212.7</v>
      </c>
      <c r="J247" s="314">
        <v>5.7</v>
      </c>
    </row>
    <row r="248" spans="1:10" ht="38.25">
      <c r="A248" s="310" t="s">
        <v>16049</v>
      </c>
      <c r="B248" s="311" t="s">
        <v>16149</v>
      </c>
      <c r="C248" s="310" t="s">
        <v>9</v>
      </c>
      <c r="D248" s="310" t="s">
        <v>6517</v>
      </c>
      <c r="E248" s="416" t="s">
        <v>16110</v>
      </c>
      <c r="F248" s="416"/>
      <c r="G248" s="312" t="s">
        <v>51</v>
      </c>
      <c r="H248" s="313">
        <v>2.6800000000000001E-2</v>
      </c>
      <c r="I248" s="314">
        <v>77.31</v>
      </c>
      <c r="J248" s="314">
        <v>2.0699999999999998</v>
      </c>
    </row>
    <row r="249" spans="1:10" ht="63.75">
      <c r="A249" s="310" t="s">
        <v>16049</v>
      </c>
      <c r="B249" s="311" t="s">
        <v>16135</v>
      </c>
      <c r="C249" s="310" t="s">
        <v>9</v>
      </c>
      <c r="D249" s="310" t="s">
        <v>1685</v>
      </c>
      <c r="E249" s="416" t="s">
        <v>16110</v>
      </c>
      <c r="F249" s="416"/>
      <c r="G249" s="312" t="s">
        <v>51</v>
      </c>
      <c r="H249" s="313">
        <v>2.6800000000000001E-2</v>
      </c>
      <c r="I249" s="314">
        <v>304.14999999999998</v>
      </c>
      <c r="J249" s="314">
        <v>8.15</v>
      </c>
    </row>
    <row r="250" spans="1:10" ht="51">
      <c r="A250" s="310" t="s">
        <v>16049</v>
      </c>
      <c r="B250" s="311" t="s">
        <v>16136</v>
      </c>
      <c r="C250" s="310" t="s">
        <v>9</v>
      </c>
      <c r="D250" s="310" t="s">
        <v>1694</v>
      </c>
      <c r="E250" s="416" t="s">
        <v>16110</v>
      </c>
      <c r="F250" s="416"/>
      <c r="G250" s="312" t="s">
        <v>51</v>
      </c>
      <c r="H250" s="313">
        <v>2.6800000000000001E-2</v>
      </c>
      <c r="I250" s="314">
        <v>179.06</v>
      </c>
      <c r="J250" s="314">
        <v>4.79</v>
      </c>
    </row>
    <row r="251" spans="1:10" ht="38.25">
      <c r="A251" s="310" t="s">
        <v>16049</v>
      </c>
      <c r="B251" s="311" t="s">
        <v>16137</v>
      </c>
      <c r="C251" s="310" t="s">
        <v>9</v>
      </c>
      <c r="D251" s="310" t="s">
        <v>2765</v>
      </c>
      <c r="E251" s="416" t="s">
        <v>16110</v>
      </c>
      <c r="F251" s="416"/>
      <c r="G251" s="312" t="s">
        <v>51</v>
      </c>
      <c r="H251" s="313">
        <v>5.3699999999999998E-2</v>
      </c>
      <c r="I251" s="314">
        <v>96.66</v>
      </c>
      <c r="J251" s="314">
        <v>5.19</v>
      </c>
    </row>
    <row r="252" spans="1:10" ht="51">
      <c r="A252" s="310" t="s">
        <v>16049</v>
      </c>
      <c r="B252" s="311" t="s">
        <v>16109</v>
      </c>
      <c r="C252" s="310" t="s">
        <v>9</v>
      </c>
      <c r="D252" s="310" t="s">
        <v>3107</v>
      </c>
      <c r="E252" s="416" t="s">
        <v>16110</v>
      </c>
      <c r="F252" s="416"/>
      <c r="G252" s="312" t="s">
        <v>20</v>
      </c>
      <c r="H252" s="313">
        <v>0.3221</v>
      </c>
      <c r="I252" s="314">
        <v>2.13</v>
      </c>
      <c r="J252" s="314">
        <v>0.68</v>
      </c>
    </row>
    <row r="253" spans="1:10" ht="38.25">
      <c r="A253" s="310" t="s">
        <v>16049</v>
      </c>
      <c r="B253" s="311" t="s">
        <v>16111</v>
      </c>
      <c r="C253" s="310" t="s">
        <v>9</v>
      </c>
      <c r="D253" s="310" t="s">
        <v>3110</v>
      </c>
      <c r="E253" s="416" t="s">
        <v>16110</v>
      </c>
      <c r="F253" s="416"/>
      <c r="G253" s="312" t="s">
        <v>20</v>
      </c>
      <c r="H253" s="313">
        <v>0.53690000000000004</v>
      </c>
      <c r="I253" s="314">
        <v>1.08</v>
      </c>
      <c r="J253" s="314">
        <v>0.56999999999999995</v>
      </c>
    </row>
    <row r="254" spans="1:10" ht="25.5">
      <c r="A254" s="310" t="s">
        <v>16049</v>
      </c>
      <c r="B254" s="311" t="s">
        <v>13639</v>
      </c>
      <c r="C254" s="310" t="s">
        <v>9</v>
      </c>
      <c r="D254" s="310" t="s">
        <v>6212</v>
      </c>
      <c r="E254" s="416" t="s">
        <v>16112</v>
      </c>
      <c r="F254" s="416"/>
      <c r="G254" s="312" t="s">
        <v>13145</v>
      </c>
      <c r="H254" s="313">
        <v>3.9E-2</v>
      </c>
      <c r="I254" s="314">
        <v>58.27</v>
      </c>
      <c r="J254" s="314">
        <v>2.27</v>
      </c>
    </row>
    <row r="255" spans="1:10" ht="25.5">
      <c r="A255" s="310" t="s">
        <v>16049</v>
      </c>
      <c r="B255" s="311" t="s">
        <v>16113</v>
      </c>
      <c r="C255" s="310" t="s">
        <v>9</v>
      </c>
      <c r="D255" s="310" t="s">
        <v>5762</v>
      </c>
      <c r="E255" s="416" t="s">
        <v>16112</v>
      </c>
      <c r="F255" s="416"/>
      <c r="G255" s="312" t="s">
        <v>13145</v>
      </c>
      <c r="H255" s="313">
        <v>0.01</v>
      </c>
      <c r="I255" s="314">
        <v>35.33</v>
      </c>
      <c r="J255" s="314">
        <v>0.35</v>
      </c>
    </row>
    <row r="256" spans="1:10" ht="25.5">
      <c r="A256" s="310" t="s">
        <v>16049</v>
      </c>
      <c r="B256" s="311" t="s">
        <v>16114</v>
      </c>
      <c r="C256" s="310" t="s">
        <v>9</v>
      </c>
      <c r="D256" s="310" t="s">
        <v>2135</v>
      </c>
      <c r="E256" s="416" t="s">
        <v>16115</v>
      </c>
      <c r="F256" s="416"/>
      <c r="G256" s="312" t="s">
        <v>13082</v>
      </c>
      <c r="H256" s="313">
        <v>1.4293</v>
      </c>
      <c r="I256" s="314">
        <v>8.23</v>
      </c>
      <c r="J256" s="314">
        <v>11.76</v>
      </c>
    </row>
    <row r="257" spans="1:10" ht="25.5">
      <c r="A257" s="310" t="s">
        <v>16049</v>
      </c>
      <c r="B257" s="311" t="s">
        <v>16073</v>
      </c>
      <c r="C257" s="310" t="s">
        <v>9</v>
      </c>
      <c r="D257" s="310" t="s">
        <v>77</v>
      </c>
      <c r="E257" s="416" t="s">
        <v>16048</v>
      </c>
      <c r="F257" s="416"/>
      <c r="G257" s="312" t="s">
        <v>27</v>
      </c>
      <c r="H257" s="313">
        <v>1.1154999999999999</v>
      </c>
      <c r="I257" s="314">
        <v>18.010000000000002</v>
      </c>
      <c r="J257" s="314">
        <v>20.09</v>
      </c>
    </row>
    <row r="258" spans="1:10" ht="25.5">
      <c r="A258" s="300" t="s">
        <v>12986</v>
      </c>
      <c r="B258" s="301" t="s">
        <v>13203</v>
      </c>
      <c r="C258" s="300" t="s">
        <v>9</v>
      </c>
      <c r="D258" s="300" t="s">
        <v>8911</v>
      </c>
      <c r="E258" s="417" t="s">
        <v>12998</v>
      </c>
      <c r="F258" s="417"/>
      <c r="G258" s="302" t="s">
        <v>51</v>
      </c>
      <c r="H258" s="315">
        <v>2.6800000000000001E-2</v>
      </c>
      <c r="I258" s="316">
        <v>135.62</v>
      </c>
      <c r="J258" s="316">
        <v>3.63</v>
      </c>
    </row>
    <row r="259" spans="1:10" ht="25.5">
      <c r="A259" s="300" t="s">
        <v>12986</v>
      </c>
      <c r="B259" s="301" t="s">
        <v>13205</v>
      </c>
      <c r="C259" s="300" t="s">
        <v>9</v>
      </c>
      <c r="D259" s="300" t="s">
        <v>8915</v>
      </c>
      <c r="E259" s="417" t="s">
        <v>12998</v>
      </c>
      <c r="F259" s="417"/>
      <c r="G259" s="302" t="s">
        <v>51</v>
      </c>
      <c r="H259" s="315">
        <v>2.6800000000000001E-2</v>
      </c>
      <c r="I259" s="316">
        <v>131.15</v>
      </c>
      <c r="J259" s="316">
        <v>3.51</v>
      </c>
    </row>
    <row r="260" spans="1:10" ht="38.25">
      <c r="A260" s="300" t="s">
        <v>12986</v>
      </c>
      <c r="B260" s="301" t="s">
        <v>13299</v>
      </c>
      <c r="C260" s="300" t="s">
        <v>9</v>
      </c>
      <c r="D260" s="300" t="s">
        <v>8943</v>
      </c>
      <c r="E260" s="417" t="s">
        <v>12998</v>
      </c>
      <c r="F260" s="417"/>
      <c r="G260" s="302" t="s">
        <v>12881</v>
      </c>
      <c r="H260" s="315">
        <v>2.6800000000000001E-2</v>
      </c>
      <c r="I260" s="316">
        <v>42.89</v>
      </c>
      <c r="J260" s="316">
        <v>1.1399999999999999</v>
      </c>
    </row>
    <row r="261" spans="1:10" ht="25.5">
      <c r="A261" s="300" t="s">
        <v>12986</v>
      </c>
      <c r="B261" s="301" t="s">
        <v>13209</v>
      </c>
      <c r="C261" s="300" t="s">
        <v>9</v>
      </c>
      <c r="D261" s="300" t="s">
        <v>9045</v>
      </c>
      <c r="E261" s="417" t="s">
        <v>12998</v>
      </c>
      <c r="F261" s="417"/>
      <c r="G261" s="302" t="s">
        <v>13082</v>
      </c>
      <c r="H261" s="315">
        <v>1</v>
      </c>
      <c r="I261" s="316">
        <v>43.66</v>
      </c>
      <c r="J261" s="316">
        <v>43.66</v>
      </c>
    </row>
    <row r="262" spans="1:10" ht="25.5">
      <c r="A262" s="300" t="s">
        <v>12986</v>
      </c>
      <c r="B262" s="301" t="s">
        <v>13450</v>
      </c>
      <c r="C262" s="300" t="s">
        <v>9</v>
      </c>
      <c r="D262" s="300" t="s">
        <v>11229</v>
      </c>
      <c r="E262" s="417" t="s">
        <v>12977</v>
      </c>
      <c r="F262" s="417"/>
      <c r="G262" s="302" t="s">
        <v>20</v>
      </c>
      <c r="H262" s="315">
        <v>1.2782</v>
      </c>
      <c r="I262" s="316">
        <v>2.4</v>
      </c>
      <c r="J262" s="316">
        <v>3.06</v>
      </c>
    </row>
    <row r="263" spans="1:10" ht="25.5">
      <c r="A263" s="317"/>
      <c r="B263" s="317"/>
      <c r="C263" s="317"/>
      <c r="D263" s="317"/>
      <c r="E263" s="317" t="s">
        <v>16052</v>
      </c>
      <c r="F263" s="318">
        <v>40.892751799999999</v>
      </c>
      <c r="G263" s="317" t="s">
        <v>16053</v>
      </c>
      <c r="H263" s="318">
        <v>35.33</v>
      </c>
      <c r="I263" s="317" t="s">
        <v>16054</v>
      </c>
      <c r="J263" s="318">
        <v>76.22</v>
      </c>
    </row>
    <row r="264" spans="1:10" ht="13.5" thickBot="1">
      <c r="A264" s="317"/>
      <c r="B264" s="317"/>
      <c r="C264" s="317"/>
      <c r="D264" s="317"/>
      <c r="E264" s="317" t="s">
        <v>16055</v>
      </c>
      <c r="F264" s="318">
        <v>96.37</v>
      </c>
      <c r="G264" s="317"/>
      <c r="H264" s="418" t="s">
        <v>16056</v>
      </c>
      <c r="I264" s="418"/>
      <c r="J264" s="318">
        <v>437.63</v>
      </c>
    </row>
    <row r="265" spans="1:10" ht="13.5" thickTop="1">
      <c r="A265" s="319"/>
      <c r="B265" s="319"/>
      <c r="C265" s="319"/>
      <c r="D265" s="319"/>
      <c r="E265" s="319"/>
      <c r="F265" s="319"/>
      <c r="G265" s="319"/>
      <c r="H265" s="319"/>
      <c r="I265" s="319"/>
      <c r="J265" s="319"/>
    </row>
    <row r="266" spans="1:10" ht="15">
      <c r="A266" s="305" t="s">
        <v>16150</v>
      </c>
      <c r="B266" s="306" t="s">
        <v>12979</v>
      </c>
      <c r="C266" s="305" t="s">
        <v>12980</v>
      </c>
      <c r="D266" s="305" t="s">
        <v>12981</v>
      </c>
      <c r="E266" s="419" t="s">
        <v>16045</v>
      </c>
      <c r="F266" s="419"/>
      <c r="G266" s="307" t="s">
        <v>12982</v>
      </c>
      <c r="H266" s="306" t="s">
        <v>16046</v>
      </c>
      <c r="I266" s="306" t="s">
        <v>12983</v>
      </c>
      <c r="J266" s="306" t="s">
        <v>12985</v>
      </c>
    </row>
    <row r="267" spans="1:10" ht="38.25">
      <c r="A267" s="295" t="s">
        <v>16047</v>
      </c>
      <c r="B267" s="296" t="s">
        <v>13472</v>
      </c>
      <c r="C267" s="295" t="s">
        <v>9</v>
      </c>
      <c r="D267" s="295" t="s">
        <v>3998</v>
      </c>
      <c r="E267" s="420" t="s">
        <v>16070</v>
      </c>
      <c r="F267" s="420"/>
      <c r="G267" s="297" t="s">
        <v>13082</v>
      </c>
      <c r="H267" s="308">
        <v>1</v>
      </c>
      <c r="I267" s="309">
        <v>588.36</v>
      </c>
      <c r="J267" s="309">
        <v>588.36</v>
      </c>
    </row>
    <row r="268" spans="1:10" ht="38.25">
      <c r="A268" s="310" t="s">
        <v>16049</v>
      </c>
      <c r="B268" s="311" t="s">
        <v>16078</v>
      </c>
      <c r="C268" s="310" t="s">
        <v>9</v>
      </c>
      <c r="D268" s="310" t="s">
        <v>6218</v>
      </c>
      <c r="E268" s="416" t="s">
        <v>16070</v>
      </c>
      <c r="F268" s="416"/>
      <c r="G268" s="312" t="s">
        <v>13082</v>
      </c>
      <c r="H268" s="313">
        <v>0.30070000000000002</v>
      </c>
      <c r="I268" s="314">
        <v>67.98</v>
      </c>
      <c r="J268" s="314">
        <v>20.440000000000001</v>
      </c>
    </row>
    <row r="269" spans="1:10" ht="38.25">
      <c r="A269" s="310" t="s">
        <v>16049</v>
      </c>
      <c r="B269" s="311" t="s">
        <v>16079</v>
      </c>
      <c r="C269" s="310" t="s">
        <v>9</v>
      </c>
      <c r="D269" s="310" t="s">
        <v>6217</v>
      </c>
      <c r="E269" s="416" t="s">
        <v>16070</v>
      </c>
      <c r="F269" s="416"/>
      <c r="G269" s="312" t="s">
        <v>13082</v>
      </c>
      <c r="H269" s="313">
        <v>0.26119999999999999</v>
      </c>
      <c r="I269" s="314">
        <v>65.73</v>
      </c>
      <c r="J269" s="314">
        <v>17.16</v>
      </c>
    </row>
    <row r="270" spans="1:10" ht="38.25">
      <c r="A270" s="310" t="s">
        <v>16049</v>
      </c>
      <c r="B270" s="311" t="s">
        <v>16080</v>
      </c>
      <c r="C270" s="310" t="s">
        <v>9</v>
      </c>
      <c r="D270" s="310" t="s">
        <v>6219</v>
      </c>
      <c r="E270" s="416" t="s">
        <v>16070</v>
      </c>
      <c r="F270" s="416"/>
      <c r="G270" s="312" t="s">
        <v>13082</v>
      </c>
      <c r="H270" s="313">
        <v>8.3000000000000004E-2</v>
      </c>
      <c r="I270" s="314">
        <v>55.43</v>
      </c>
      <c r="J270" s="314">
        <v>4.5999999999999996</v>
      </c>
    </row>
    <row r="271" spans="1:10" ht="38.25">
      <c r="A271" s="310" t="s">
        <v>16049</v>
      </c>
      <c r="B271" s="311" t="s">
        <v>16081</v>
      </c>
      <c r="C271" s="310" t="s">
        <v>9</v>
      </c>
      <c r="D271" s="310" t="s">
        <v>6222</v>
      </c>
      <c r="E271" s="416" t="s">
        <v>16070</v>
      </c>
      <c r="F271" s="416"/>
      <c r="G271" s="312" t="s">
        <v>13082</v>
      </c>
      <c r="H271" s="313">
        <v>0.31819999999999998</v>
      </c>
      <c r="I271" s="314">
        <v>103.98</v>
      </c>
      <c r="J271" s="314">
        <v>33.08</v>
      </c>
    </row>
    <row r="272" spans="1:10" ht="38.25">
      <c r="A272" s="310" t="s">
        <v>16049</v>
      </c>
      <c r="B272" s="311" t="s">
        <v>16082</v>
      </c>
      <c r="C272" s="310" t="s">
        <v>9</v>
      </c>
      <c r="D272" s="310" t="s">
        <v>6221</v>
      </c>
      <c r="E272" s="416" t="s">
        <v>16070</v>
      </c>
      <c r="F272" s="416"/>
      <c r="G272" s="312" t="s">
        <v>13082</v>
      </c>
      <c r="H272" s="313">
        <v>0.40810000000000002</v>
      </c>
      <c r="I272" s="314">
        <v>79.349999999999994</v>
      </c>
      <c r="J272" s="314">
        <v>32.380000000000003</v>
      </c>
    </row>
    <row r="273" spans="1:10" ht="38.25">
      <c r="A273" s="310" t="s">
        <v>16049</v>
      </c>
      <c r="B273" s="311" t="s">
        <v>16083</v>
      </c>
      <c r="C273" s="310" t="s">
        <v>9</v>
      </c>
      <c r="D273" s="310" t="s">
        <v>6220</v>
      </c>
      <c r="E273" s="416" t="s">
        <v>16070</v>
      </c>
      <c r="F273" s="416"/>
      <c r="G273" s="312" t="s">
        <v>13082</v>
      </c>
      <c r="H273" s="313">
        <v>9.5600000000000004E-2</v>
      </c>
      <c r="I273" s="314">
        <v>57.05</v>
      </c>
      <c r="J273" s="314">
        <v>5.45</v>
      </c>
    </row>
    <row r="274" spans="1:10" ht="38.25">
      <c r="A274" s="310" t="s">
        <v>16049</v>
      </c>
      <c r="B274" s="311" t="s">
        <v>16084</v>
      </c>
      <c r="C274" s="310" t="s">
        <v>9</v>
      </c>
      <c r="D274" s="310" t="s">
        <v>6223</v>
      </c>
      <c r="E274" s="416" t="s">
        <v>16070</v>
      </c>
      <c r="F274" s="416"/>
      <c r="G274" s="312" t="s">
        <v>13082</v>
      </c>
      <c r="H274" s="313">
        <v>0.12970000000000001</v>
      </c>
      <c r="I274" s="314">
        <v>65.19</v>
      </c>
      <c r="J274" s="314">
        <v>8.4499999999999993</v>
      </c>
    </row>
    <row r="275" spans="1:10" ht="38.25">
      <c r="A275" s="310" t="s">
        <v>16049</v>
      </c>
      <c r="B275" s="311" t="s">
        <v>16085</v>
      </c>
      <c r="C275" s="310" t="s">
        <v>9</v>
      </c>
      <c r="D275" s="310" t="s">
        <v>6224</v>
      </c>
      <c r="E275" s="416" t="s">
        <v>16070</v>
      </c>
      <c r="F275" s="416"/>
      <c r="G275" s="312" t="s">
        <v>13082</v>
      </c>
      <c r="H275" s="313">
        <v>0.1011</v>
      </c>
      <c r="I275" s="314">
        <v>83.64</v>
      </c>
      <c r="J275" s="314">
        <v>8.4499999999999993</v>
      </c>
    </row>
    <row r="276" spans="1:10" ht="51">
      <c r="A276" s="310" t="s">
        <v>16049</v>
      </c>
      <c r="B276" s="311" t="s">
        <v>16086</v>
      </c>
      <c r="C276" s="310" t="s">
        <v>9</v>
      </c>
      <c r="D276" s="310" t="s">
        <v>888</v>
      </c>
      <c r="E276" s="416" t="s">
        <v>16087</v>
      </c>
      <c r="F276" s="416"/>
      <c r="G276" s="312" t="s">
        <v>13082</v>
      </c>
      <c r="H276" s="313">
        <v>1.3566</v>
      </c>
      <c r="I276" s="314">
        <v>9.92</v>
      </c>
      <c r="J276" s="314">
        <v>13.45</v>
      </c>
    </row>
    <row r="277" spans="1:10" ht="51">
      <c r="A277" s="310" t="s">
        <v>16049</v>
      </c>
      <c r="B277" s="311" t="s">
        <v>16088</v>
      </c>
      <c r="C277" s="310" t="s">
        <v>9</v>
      </c>
      <c r="D277" s="310" t="s">
        <v>4170</v>
      </c>
      <c r="E277" s="416" t="s">
        <v>16087</v>
      </c>
      <c r="F277" s="416"/>
      <c r="G277" s="312" t="s">
        <v>13082</v>
      </c>
      <c r="H277" s="313">
        <v>1.3566</v>
      </c>
      <c r="I277" s="314">
        <v>37.04</v>
      </c>
      <c r="J277" s="314">
        <v>50.24</v>
      </c>
    </row>
    <row r="278" spans="1:10" ht="38.25">
      <c r="A278" s="310" t="s">
        <v>16049</v>
      </c>
      <c r="B278" s="311" t="s">
        <v>16118</v>
      </c>
      <c r="C278" s="310" t="s">
        <v>9</v>
      </c>
      <c r="D278" s="310" t="s">
        <v>2966</v>
      </c>
      <c r="E278" s="416" t="s">
        <v>16090</v>
      </c>
      <c r="F278" s="416"/>
      <c r="G278" s="312" t="s">
        <v>51</v>
      </c>
      <c r="H278" s="313">
        <v>3.4799999999999998E-2</v>
      </c>
      <c r="I278" s="314">
        <v>380.19</v>
      </c>
      <c r="J278" s="314">
        <v>13.23</v>
      </c>
    </row>
    <row r="279" spans="1:10" ht="38.25">
      <c r="A279" s="310" t="s">
        <v>16049</v>
      </c>
      <c r="B279" s="311" t="s">
        <v>16151</v>
      </c>
      <c r="C279" s="310" t="s">
        <v>9</v>
      </c>
      <c r="D279" s="310" t="s">
        <v>3156</v>
      </c>
      <c r="E279" s="416" t="s">
        <v>16090</v>
      </c>
      <c r="F279" s="416"/>
      <c r="G279" s="312" t="s">
        <v>51</v>
      </c>
      <c r="H279" s="313">
        <v>5.2200000000000003E-2</v>
      </c>
      <c r="I279" s="314">
        <v>52.48</v>
      </c>
      <c r="J279" s="314">
        <v>2.73</v>
      </c>
    </row>
    <row r="280" spans="1:10" ht="25.5">
      <c r="A280" s="310" t="s">
        <v>16049</v>
      </c>
      <c r="B280" s="311" t="s">
        <v>16091</v>
      </c>
      <c r="C280" s="310" t="s">
        <v>9</v>
      </c>
      <c r="D280" s="310" t="s">
        <v>4266</v>
      </c>
      <c r="E280" s="416" t="s">
        <v>16090</v>
      </c>
      <c r="F280" s="416"/>
      <c r="G280" s="312" t="s">
        <v>13082</v>
      </c>
      <c r="H280" s="313">
        <v>9.0499999999999997E-2</v>
      </c>
      <c r="I280" s="314">
        <v>565.13</v>
      </c>
      <c r="J280" s="314">
        <v>51.14</v>
      </c>
    </row>
    <row r="281" spans="1:10" ht="25.5">
      <c r="A281" s="310" t="s">
        <v>16049</v>
      </c>
      <c r="B281" s="311" t="s">
        <v>16092</v>
      </c>
      <c r="C281" s="310" t="s">
        <v>9</v>
      </c>
      <c r="D281" s="310" t="s">
        <v>6338</v>
      </c>
      <c r="E281" s="416" t="s">
        <v>16072</v>
      </c>
      <c r="F281" s="416"/>
      <c r="G281" s="312" t="s">
        <v>13082</v>
      </c>
      <c r="H281" s="313">
        <v>6.4000000000000003E-3</v>
      </c>
      <c r="I281" s="314">
        <v>12.05</v>
      </c>
      <c r="J281" s="314">
        <v>7.0000000000000007E-2</v>
      </c>
    </row>
    <row r="282" spans="1:10" ht="25.5">
      <c r="A282" s="310" t="s">
        <v>16049</v>
      </c>
      <c r="B282" s="311" t="s">
        <v>14297</v>
      </c>
      <c r="C282" s="310" t="s">
        <v>9</v>
      </c>
      <c r="D282" s="310" t="s">
        <v>6339</v>
      </c>
      <c r="E282" s="416" t="s">
        <v>16072</v>
      </c>
      <c r="F282" s="416"/>
      <c r="G282" s="312" t="s">
        <v>13082</v>
      </c>
      <c r="H282" s="313">
        <v>1.3328</v>
      </c>
      <c r="I282" s="314">
        <v>20.100000000000001</v>
      </c>
      <c r="J282" s="314">
        <v>26.78</v>
      </c>
    </row>
    <row r="283" spans="1:10" ht="25.5">
      <c r="A283" s="310" t="s">
        <v>16049</v>
      </c>
      <c r="B283" s="311" t="s">
        <v>16093</v>
      </c>
      <c r="C283" s="310" t="s">
        <v>9</v>
      </c>
      <c r="D283" s="310" t="s">
        <v>271</v>
      </c>
      <c r="E283" s="416" t="s">
        <v>16072</v>
      </c>
      <c r="F283" s="416"/>
      <c r="G283" s="312" t="s">
        <v>13145</v>
      </c>
      <c r="H283" s="313">
        <v>2.86E-2</v>
      </c>
      <c r="I283" s="314">
        <v>329.8</v>
      </c>
      <c r="J283" s="314">
        <v>9.43</v>
      </c>
    </row>
    <row r="284" spans="1:10" ht="38.25">
      <c r="A284" s="310" t="s">
        <v>16049</v>
      </c>
      <c r="B284" s="311" t="s">
        <v>16094</v>
      </c>
      <c r="C284" s="310" t="s">
        <v>9</v>
      </c>
      <c r="D284" s="310" t="s">
        <v>3274</v>
      </c>
      <c r="E284" s="416" t="s">
        <v>16095</v>
      </c>
      <c r="F284" s="416"/>
      <c r="G284" s="312" t="s">
        <v>20</v>
      </c>
      <c r="H284" s="313">
        <v>0.33069999999999999</v>
      </c>
      <c r="I284" s="314">
        <v>6.22</v>
      </c>
      <c r="J284" s="314">
        <v>2.0499999999999998</v>
      </c>
    </row>
    <row r="285" spans="1:10" ht="38.25">
      <c r="A285" s="310" t="s">
        <v>16049</v>
      </c>
      <c r="B285" s="311" t="s">
        <v>16152</v>
      </c>
      <c r="C285" s="310" t="s">
        <v>9</v>
      </c>
      <c r="D285" s="310" t="s">
        <v>3275</v>
      </c>
      <c r="E285" s="416" t="s">
        <v>16095</v>
      </c>
      <c r="F285" s="416"/>
      <c r="G285" s="312" t="s">
        <v>20</v>
      </c>
      <c r="H285" s="313">
        <v>0.1305</v>
      </c>
      <c r="I285" s="314">
        <v>7.25</v>
      </c>
      <c r="J285" s="314">
        <v>0.94</v>
      </c>
    </row>
    <row r="286" spans="1:10" ht="38.25">
      <c r="A286" s="310" t="s">
        <v>16049</v>
      </c>
      <c r="B286" s="311" t="s">
        <v>14748</v>
      </c>
      <c r="C286" s="310" t="s">
        <v>9</v>
      </c>
      <c r="D286" s="310" t="s">
        <v>3283</v>
      </c>
      <c r="E286" s="416" t="s">
        <v>16095</v>
      </c>
      <c r="F286" s="416"/>
      <c r="G286" s="312" t="s">
        <v>20</v>
      </c>
      <c r="H286" s="313">
        <v>2.6100000000000002E-2</v>
      </c>
      <c r="I286" s="314">
        <v>8.06</v>
      </c>
      <c r="J286" s="314">
        <v>0.21</v>
      </c>
    </row>
    <row r="287" spans="1:10" ht="38.25">
      <c r="A287" s="310" t="s">
        <v>16049</v>
      </c>
      <c r="B287" s="311" t="s">
        <v>14907</v>
      </c>
      <c r="C287" s="310" t="s">
        <v>9</v>
      </c>
      <c r="D287" s="310" t="s">
        <v>3282</v>
      </c>
      <c r="E287" s="416" t="s">
        <v>16095</v>
      </c>
      <c r="F287" s="416"/>
      <c r="G287" s="312" t="s">
        <v>20</v>
      </c>
      <c r="H287" s="313">
        <v>0.15659999999999999</v>
      </c>
      <c r="I287" s="314">
        <v>6.99</v>
      </c>
      <c r="J287" s="314">
        <v>1.0900000000000001</v>
      </c>
    </row>
    <row r="288" spans="1:10" ht="38.25">
      <c r="A288" s="310" t="s">
        <v>16049</v>
      </c>
      <c r="B288" s="311" t="s">
        <v>16153</v>
      </c>
      <c r="C288" s="310" t="s">
        <v>9</v>
      </c>
      <c r="D288" s="310" t="s">
        <v>3287</v>
      </c>
      <c r="E288" s="416" t="s">
        <v>16095</v>
      </c>
      <c r="F288" s="416"/>
      <c r="G288" s="312" t="s">
        <v>51</v>
      </c>
      <c r="H288" s="313">
        <v>3.4799999999999998E-2</v>
      </c>
      <c r="I288" s="314">
        <v>4.33</v>
      </c>
      <c r="J288" s="314">
        <v>0.15</v>
      </c>
    </row>
    <row r="289" spans="1:10" ht="38.25">
      <c r="A289" s="310" t="s">
        <v>16049</v>
      </c>
      <c r="B289" s="311" t="s">
        <v>16154</v>
      </c>
      <c r="C289" s="310" t="s">
        <v>9</v>
      </c>
      <c r="D289" s="310" t="s">
        <v>3292</v>
      </c>
      <c r="E289" s="416" t="s">
        <v>16095</v>
      </c>
      <c r="F289" s="416"/>
      <c r="G289" s="312" t="s">
        <v>51</v>
      </c>
      <c r="H289" s="313">
        <v>3.4799999999999998E-2</v>
      </c>
      <c r="I289" s="314">
        <v>5.28</v>
      </c>
      <c r="J289" s="314">
        <v>0.18</v>
      </c>
    </row>
    <row r="290" spans="1:10" ht="38.25">
      <c r="A290" s="310" t="s">
        <v>16049</v>
      </c>
      <c r="B290" s="311" t="s">
        <v>16155</v>
      </c>
      <c r="C290" s="310" t="s">
        <v>9</v>
      </c>
      <c r="D290" s="310" t="s">
        <v>3298</v>
      </c>
      <c r="E290" s="416" t="s">
        <v>16095</v>
      </c>
      <c r="F290" s="416"/>
      <c r="G290" s="312" t="s">
        <v>51</v>
      </c>
      <c r="H290" s="313">
        <v>1.7399999999999999E-2</v>
      </c>
      <c r="I290" s="314">
        <v>7.1</v>
      </c>
      <c r="J290" s="314">
        <v>0.12</v>
      </c>
    </row>
    <row r="291" spans="1:10" ht="38.25">
      <c r="A291" s="310" t="s">
        <v>16049</v>
      </c>
      <c r="B291" s="311" t="s">
        <v>16096</v>
      </c>
      <c r="C291" s="310" t="s">
        <v>9</v>
      </c>
      <c r="D291" s="310" t="s">
        <v>3309</v>
      </c>
      <c r="E291" s="416" t="s">
        <v>16095</v>
      </c>
      <c r="F291" s="416"/>
      <c r="G291" s="312" t="s">
        <v>51</v>
      </c>
      <c r="H291" s="313">
        <v>6.9599999999999995E-2</v>
      </c>
      <c r="I291" s="314">
        <v>8.91</v>
      </c>
      <c r="J291" s="314">
        <v>0.62</v>
      </c>
    </row>
    <row r="292" spans="1:10" ht="38.25">
      <c r="A292" s="310" t="s">
        <v>16049</v>
      </c>
      <c r="B292" s="311" t="s">
        <v>16097</v>
      </c>
      <c r="C292" s="310" t="s">
        <v>9</v>
      </c>
      <c r="D292" s="310" t="s">
        <v>3313</v>
      </c>
      <c r="E292" s="416" t="s">
        <v>16095</v>
      </c>
      <c r="F292" s="416"/>
      <c r="G292" s="312" t="s">
        <v>20</v>
      </c>
      <c r="H292" s="313">
        <v>1.2529999999999999</v>
      </c>
      <c r="I292" s="314">
        <v>1.68</v>
      </c>
      <c r="J292" s="314">
        <v>2.1</v>
      </c>
    </row>
    <row r="293" spans="1:10" ht="38.25">
      <c r="A293" s="310" t="s">
        <v>16049</v>
      </c>
      <c r="B293" s="311" t="s">
        <v>16098</v>
      </c>
      <c r="C293" s="310" t="s">
        <v>9</v>
      </c>
      <c r="D293" s="310" t="s">
        <v>3315</v>
      </c>
      <c r="E293" s="416" t="s">
        <v>16095</v>
      </c>
      <c r="F293" s="416"/>
      <c r="G293" s="312" t="s">
        <v>20</v>
      </c>
      <c r="H293" s="313">
        <v>0.46989999999999998</v>
      </c>
      <c r="I293" s="314">
        <v>2.4500000000000002</v>
      </c>
      <c r="J293" s="314">
        <v>1.1499999999999999</v>
      </c>
    </row>
    <row r="294" spans="1:10" ht="38.25">
      <c r="A294" s="310" t="s">
        <v>16049</v>
      </c>
      <c r="B294" s="311" t="s">
        <v>16120</v>
      </c>
      <c r="C294" s="310" t="s">
        <v>9</v>
      </c>
      <c r="D294" s="310" t="s">
        <v>3317</v>
      </c>
      <c r="E294" s="416" t="s">
        <v>16095</v>
      </c>
      <c r="F294" s="416"/>
      <c r="G294" s="312" t="s">
        <v>20</v>
      </c>
      <c r="H294" s="313">
        <v>1.0442</v>
      </c>
      <c r="I294" s="314">
        <v>3.92</v>
      </c>
      <c r="J294" s="314">
        <v>4.09</v>
      </c>
    </row>
    <row r="295" spans="1:10" ht="25.5">
      <c r="A295" s="310" t="s">
        <v>16049</v>
      </c>
      <c r="B295" s="311" t="s">
        <v>16121</v>
      </c>
      <c r="C295" s="310" t="s">
        <v>9</v>
      </c>
      <c r="D295" s="310" t="s">
        <v>3923</v>
      </c>
      <c r="E295" s="416" t="s">
        <v>16095</v>
      </c>
      <c r="F295" s="416"/>
      <c r="G295" s="312" t="s">
        <v>20</v>
      </c>
      <c r="H295" s="313">
        <v>0.2611</v>
      </c>
      <c r="I295" s="314">
        <v>8.66</v>
      </c>
      <c r="J295" s="314">
        <v>2.2599999999999998</v>
      </c>
    </row>
    <row r="296" spans="1:10" ht="25.5">
      <c r="A296" s="310" t="s">
        <v>16049</v>
      </c>
      <c r="B296" s="311" t="s">
        <v>16099</v>
      </c>
      <c r="C296" s="310" t="s">
        <v>9</v>
      </c>
      <c r="D296" s="310" t="s">
        <v>3326</v>
      </c>
      <c r="E296" s="416" t="s">
        <v>16095</v>
      </c>
      <c r="F296" s="416"/>
      <c r="G296" s="312" t="s">
        <v>51</v>
      </c>
      <c r="H296" s="313">
        <v>0.13919999999999999</v>
      </c>
      <c r="I296" s="314">
        <v>7.49</v>
      </c>
      <c r="J296" s="314">
        <v>1.04</v>
      </c>
    </row>
    <row r="297" spans="1:10" ht="38.25">
      <c r="A297" s="310" t="s">
        <v>16049</v>
      </c>
      <c r="B297" s="311" t="s">
        <v>16100</v>
      </c>
      <c r="C297" s="310" t="s">
        <v>9</v>
      </c>
      <c r="D297" s="310" t="s">
        <v>4770</v>
      </c>
      <c r="E297" s="416" t="s">
        <v>16095</v>
      </c>
      <c r="F297" s="416"/>
      <c r="G297" s="312" t="s">
        <v>51</v>
      </c>
      <c r="H297" s="313">
        <v>1.7399999999999999E-2</v>
      </c>
      <c r="I297" s="314">
        <v>16.22</v>
      </c>
      <c r="J297" s="314">
        <v>0.28000000000000003</v>
      </c>
    </row>
    <row r="298" spans="1:10" ht="38.25">
      <c r="A298" s="310" t="s">
        <v>16049</v>
      </c>
      <c r="B298" s="311" t="s">
        <v>16101</v>
      </c>
      <c r="C298" s="310" t="s">
        <v>9</v>
      </c>
      <c r="D298" s="310" t="s">
        <v>4776</v>
      </c>
      <c r="E298" s="416" t="s">
        <v>16095</v>
      </c>
      <c r="F298" s="416"/>
      <c r="G298" s="312" t="s">
        <v>51</v>
      </c>
      <c r="H298" s="313">
        <v>5.2200000000000003E-2</v>
      </c>
      <c r="I298" s="314">
        <v>10.25</v>
      </c>
      <c r="J298" s="314">
        <v>0.53</v>
      </c>
    </row>
    <row r="299" spans="1:10" ht="38.25">
      <c r="A299" s="310" t="s">
        <v>16049</v>
      </c>
      <c r="B299" s="311" t="s">
        <v>16122</v>
      </c>
      <c r="C299" s="310" t="s">
        <v>9</v>
      </c>
      <c r="D299" s="310" t="s">
        <v>6387</v>
      </c>
      <c r="E299" s="416" t="s">
        <v>16095</v>
      </c>
      <c r="F299" s="416"/>
      <c r="G299" s="312" t="s">
        <v>51</v>
      </c>
      <c r="H299" s="313">
        <v>5.2200000000000003E-2</v>
      </c>
      <c r="I299" s="314">
        <v>119.43</v>
      </c>
      <c r="J299" s="314">
        <v>6.23</v>
      </c>
    </row>
    <row r="300" spans="1:10" ht="25.5">
      <c r="A300" s="310" t="s">
        <v>16049</v>
      </c>
      <c r="B300" s="311" t="s">
        <v>16102</v>
      </c>
      <c r="C300" s="310" t="s">
        <v>9</v>
      </c>
      <c r="D300" s="310" t="s">
        <v>5511</v>
      </c>
      <c r="E300" s="416" t="s">
        <v>16095</v>
      </c>
      <c r="F300" s="416"/>
      <c r="G300" s="312" t="s">
        <v>51</v>
      </c>
      <c r="H300" s="313">
        <v>0.10440000000000001</v>
      </c>
      <c r="I300" s="314">
        <v>11.24</v>
      </c>
      <c r="J300" s="314">
        <v>1.17</v>
      </c>
    </row>
    <row r="301" spans="1:10" ht="38.25">
      <c r="A301" s="310" t="s">
        <v>16049</v>
      </c>
      <c r="B301" s="311" t="s">
        <v>16103</v>
      </c>
      <c r="C301" s="310" t="s">
        <v>9</v>
      </c>
      <c r="D301" s="310" t="s">
        <v>1624</v>
      </c>
      <c r="E301" s="416" t="s">
        <v>16095</v>
      </c>
      <c r="F301" s="416"/>
      <c r="G301" s="312" t="s">
        <v>51</v>
      </c>
      <c r="H301" s="313">
        <v>1.7399999999999999E-2</v>
      </c>
      <c r="I301" s="314">
        <v>62.55</v>
      </c>
      <c r="J301" s="314">
        <v>1.08</v>
      </c>
    </row>
    <row r="302" spans="1:10" ht="25.5">
      <c r="A302" s="310" t="s">
        <v>16049</v>
      </c>
      <c r="B302" s="311" t="s">
        <v>14588</v>
      </c>
      <c r="C302" s="310" t="s">
        <v>9</v>
      </c>
      <c r="D302" s="310" t="s">
        <v>826</v>
      </c>
      <c r="E302" s="416" t="s">
        <v>16095</v>
      </c>
      <c r="F302" s="416"/>
      <c r="G302" s="312" t="s">
        <v>51</v>
      </c>
      <c r="H302" s="313">
        <v>1.7399999999999999E-2</v>
      </c>
      <c r="I302" s="314">
        <v>29.12</v>
      </c>
      <c r="J302" s="314">
        <v>0.5</v>
      </c>
    </row>
    <row r="303" spans="1:10" ht="25.5">
      <c r="A303" s="310" t="s">
        <v>16049</v>
      </c>
      <c r="B303" s="311" t="s">
        <v>14597</v>
      </c>
      <c r="C303" s="310" t="s">
        <v>9</v>
      </c>
      <c r="D303" s="310" t="s">
        <v>829</v>
      </c>
      <c r="E303" s="416" t="s">
        <v>16095</v>
      </c>
      <c r="F303" s="416"/>
      <c r="G303" s="312" t="s">
        <v>51</v>
      </c>
      <c r="H303" s="313">
        <v>1.7399999999999999E-2</v>
      </c>
      <c r="I303" s="314">
        <v>39.85</v>
      </c>
      <c r="J303" s="314">
        <v>0.69</v>
      </c>
    </row>
    <row r="304" spans="1:10" ht="25.5">
      <c r="A304" s="310" t="s">
        <v>16049</v>
      </c>
      <c r="B304" s="311" t="s">
        <v>16104</v>
      </c>
      <c r="C304" s="310" t="s">
        <v>9</v>
      </c>
      <c r="D304" s="310" t="s">
        <v>3353</v>
      </c>
      <c r="E304" s="416" t="s">
        <v>16095</v>
      </c>
      <c r="F304" s="416"/>
      <c r="G304" s="312" t="s">
        <v>51</v>
      </c>
      <c r="H304" s="313">
        <v>3.4799999999999998E-2</v>
      </c>
      <c r="I304" s="314">
        <v>19.46</v>
      </c>
      <c r="J304" s="314">
        <v>0.67</v>
      </c>
    </row>
    <row r="305" spans="1:10" ht="25.5">
      <c r="A305" s="310" t="s">
        <v>16049</v>
      </c>
      <c r="B305" s="311" t="s">
        <v>16107</v>
      </c>
      <c r="C305" s="310" t="s">
        <v>9</v>
      </c>
      <c r="D305" s="310" t="s">
        <v>5945</v>
      </c>
      <c r="E305" s="416" t="s">
        <v>16095</v>
      </c>
      <c r="F305" s="416"/>
      <c r="G305" s="312" t="s">
        <v>51</v>
      </c>
      <c r="H305" s="313">
        <v>0.13919999999999999</v>
      </c>
      <c r="I305" s="314">
        <v>77.510000000000005</v>
      </c>
      <c r="J305" s="314">
        <v>10.78</v>
      </c>
    </row>
    <row r="306" spans="1:10" ht="25.5">
      <c r="A306" s="310" t="s">
        <v>16049</v>
      </c>
      <c r="B306" s="311" t="s">
        <v>14899</v>
      </c>
      <c r="C306" s="310" t="s">
        <v>9</v>
      </c>
      <c r="D306" s="310" t="s">
        <v>5937</v>
      </c>
      <c r="E306" s="416" t="s">
        <v>16095</v>
      </c>
      <c r="F306" s="416"/>
      <c r="G306" s="312" t="s">
        <v>51</v>
      </c>
      <c r="H306" s="313">
        <v>5.2200000000000003E-2</v>
      </c>
      <c r="I306" s="314">
        <v>42.28</v>
      </c>
      <c r="J306" s="314">
        <v>2.2000000000000002</v>
      </c>
    </row>
    <row r="307" spans="1:10" ht="25.5">
      <c r="A307" s="310" t="s">
        <v>16049</v>
      </c>
      <c r="B307" s="311" t="s">
        <v>14953</v>
      </c>
      <c r="C307" s="310" t="s">
        <v>9</v>
      </c>
      <c r="D307" s="310" t="s">
        <v>1444</v>
      </c>
      <c r="E307" s="416" t="s">
        <v>16095</v>
      </c>
      <c r="F307" s="416"/>
      <c r="G307" s="312" t="s">
        <v>51</v>
      </c>
      <c r="H307" s="313">
        <v>6.9599999999999995E-2</v>
      </c>
      <c r="I307" s="314">
        <v>72.48</v>
      </c>
      <c r="J307" s="314">
        <v>5.04</v>
      </c>
    </row>
    <row r="308" spans="1:10" ht="38.25">
      <c r="A308" s="310" t="s">
        <v>16049</v>
      </c>
      <c r="B308" s="311" t="s">
        <v>15265</v>
      </c>
      <c r="C308" s="310" t="s">
        <v>9</v>
      </c>
      <c r="D308" s="310" t="s">
        <v>2586</v>
      </c>
      <c r="E308" s="416" t="s">
        <v>16110</v>
      </c>
      <c r="F308" s="416"/>
      <c r="G308" s="312" t="s">
        <v>20</v>
      </c>
      <c r="H308" s="313">
        <v>0.16309999999999999</v>
      </c>
      <c r="I308" s="314">
        <v>13.22</v>
      </c>
      <c r="J308" s="314">
        <v>2.15</v>
      </c>
    </row>
    <row r="309" spans="1:10" ht="38.25">
      <c r="A309" s="310" t="s">
        <v>16049</v>
      </c>
      <c r="B309" s="311" t="s">
        <v>16130</v>
      </c>
      <c r="C309" s="310" t="s">
        <v>9</v>
      </c>
      <c r="D309" s="310" t="s">
        <v>2587</v>
      </c>
      <c r="E309" s="416" t="s">
        <v>16110</v>
      </c>
      <c r="F309" s="416"/>
      <c r="G309" s="312" t="s">
        <v>20</v>
      </c>
      <c r="H309" s="313">
        <v>0.2235</v>
      </c>
      <c r="I309" s="314">
        <v>19.34</v>
      </c>
      <c r="J309" s="314">
        <v>4.32</v>
      </c>
    </row>
    <row r="310" spans="1:10" ht="38.25">
      <c r="A310" s="310" t="s">
        <v>16049</v>
      </c>
      <c r="B310" s="311" t="s">
        <v>16131</v>
      </c>
      <c r="C310" s="310" t="s">
        <v>9</v>
      </c>
      <c r="D310" s="310" t="s">
        <v>2589</v>
      </c>
      <c r="E310" s="416" t="s">
        <v>16110</v>
      </c>
      <c r="F310" s="416"/>
      <c r="G310" s="312" t="s">
        <v>20</v>
      </c>
      <c r="H310" s="313">
        <v>4.7E-2</v>
      </c>
      <c r="I310" s="314">
        <v>37.93</v>
      </c>
      <c r="J310" s="314">
        <v>1.78</v>
      </c>
    </row>
    <row r="311" spans="1:10" ht="38.25">
      <c r="A311" s="310" t="s">
        <v>16049</v>
      </c>
      <c r="B311" s="311" t="s">
        <v>15390</v>
      </c>
      <c r="C311" s="310" t="s">
        <v>9</v>
      </c>
      <c r="D311" s="310" t="s">
        <v>2597</v>
      </c>
      <c r="E311" s="416" t="s">
        <v>16110</v>
      </c>
      <c r="F311" s="416"/>
      <c r="G311" s="312" t="s">
        <v>51</v>
      </c>
      <c r="H311" s="313">
        <v>0.17399999999999999</v>
      </c>
      <c r="I311" s="314">
        <v>6.54</v>
      </c>
      <c r="J311" s="314">
        <v>1.1299999999999999</v>
      </c>
    </row>
    <row r="312" spans="1:10" ht="38.25">
      <c r="A312" s="310" t="s">
        <v>16049</v>
      </c>
      <c r="B312" s="311" t="s">
        <v>15374</v>
      </c>
      <c r="C312" s="310" t="s">
        <v>9</v>
      </c>
      <c r="D312" s="310" t="s">
        <v>2604</v>
      </c>
      <c r="E312" s="416" t="s">
        <v>16110</v>
      </c>
      <c r="F312" s="416"/>
      <c r="G312" s="312" t="s">
        <v>51</v>
      </c>
      <c r="H312" s="313">
        <v>1.7399999999999999E-2</v>
      </c>
      <c r="I312" s="314">
        <v>7.48</v>
      </c>
      <c r="J312" s="314">
        <v>0.13</v>
      </c>
    </row>
    <row r="313" spans="1:10" ht="38.25">
      <c r="A313" s="310" t="s">
        <v>16049</v>
      </c>
      <c r="B313" s="311" t="s">
        <v>15318</v>
      </c>
      <c r="C313" s="310" t="s">
        <v>9</v>
      </c>
      <c r="D313" s="310" t="s">
        <v>2618</v>
      </c>
      <c r="E313" s="416" t="s">
        <v>16110</v>
      </c>
      <c r="F313" s="416"/>
      <c r="G313" s="312" t="s">
        <v>51</v>
      </c>
      <c r="H313" s="313">
        <v>5.2200000000000003E-2</v>
      </c>
      <c r="I313" s="314">
        <v>24.1</v>
      </c>
      <c r="J313" s="314">
        <v>1.25</v>
      </c>
    </row>
    <row r="314" spans="1:10" ht="38.25">
      <c r="A314" s="310" t="s">
        <v>16049</v>
      </c>
      <c r="B314" s="311" t="s">
        <v>16132</v>
      </c>
      <c r="C314" s="310" t="s">
        <v>9</v>
      </c>
      <c r="D314" s="310" t="s">
        <v>2648</v>
      </c>
      <c r="E314" s="416" t="s">
        <v>16110</v>
      </c>
      <c r="F314" s="416"/>
      <c r="G314" s="312" t="s">
        <v>51</v>
      </c>
      <c r="H314" s="313">
        <v>1.7399999999999999E-2</v>
      </c>
      <c r="I314" s="314">
        <v>13.17</v>
      </c>
      <c r="J314" s="314">
        <v>0.22</v>
      </c>
    </row>
    <row r="315" spans="1:10" ht="25.5">
      <c r="A315" s="310" t="s">
        <v>16049</v>
      </c>
      <c r="B315" s="311" t="s">
        <v>14806</v>
      </c>
      <c r="C315" s="310" t="s">
        <v>9</v>
      </c>
      <c r="D315" s="310" t="s">
        <v>1180</v>
      </c>
      <c r="E315" s="416" t="s">
        <v>16110</v>
      </c>
      <c r="F315" s="416"/>
      <c r="G315" s="312" t="s">
        <v>51</v>
      </c>
      <c r="H315" s="313">
        <v>3.4799999999999998E-2</v>
      </c>
      <c r="I315" s="314">
        <v>212.7</v>
      </c>
      <c r="J315" s="314">
        <v>7.4</v>
      </c>
    </row>
    <row r="316" spans="1:10" ht="38.25">
      <c r="A316" s="310" t="s">
        <v>16049</v>
      </c>
      <c r="B316" s="311" t="s">
        <v>15242</v>
      </c>
      <c r="C316" s="310" t="s">
        <v>9</v>
      </c>
      <c r="D316" s="310" t="s">
        <v>2585</v>
      </c>
      <c r="E316" s="416" t="s">
        <v>16110</v>
      </c>
      <c r="F316" s="416"/>
      <c r="G316" s="312" t="s">
        <v>51</v>
      </c>
      <c r="H316" s="313">
        <v>6.9599999999999995E-2</v>
      </c>
      <c r="I316" s="314">
        <v>7.97</v>
      </c>
      <c r="J316" s="314">
        <v>0.55000000000000004</v>
      </c>
    </row>
    <row r="317" spans="1:10" ht="25.5">
      <c r="A317" s="310" t="s">
        <v>16049</v>
      </c>
      <c r="B317" s="311" t="s">
        <v>16134</v>
      </c>
      <c r="C317" s="310" t="s">
        <v>9</v>
      </c>
      <c r="D317" s="310" t="s">
        <v>363</v>
      </c>
      <c r="E317" s="416" t="s">
        <v>16110</v>
      </c>
      <c r="F317" s="416"/>
      <c r="G317" s="312" t="s">
        <v>51</v>
      </c>
      <c r="H317" s="313">
        <v>5.2200000000000003E-2</v>
      </c>
      <c r="I317" s="314">
        <v>327.58999999999997</v>
      </c>
      <c r="J317" s="314">
        <v>17.100000000000001</v>
      </c>
    </row>
    <row r="318" spans="1:10" ht="51">
      <c r="A318" s="310" t="s">
        <v>16049</v>
      </c>
      <c r="B318" s="311" t="s">
        <v>16136</v>
      </c>
      <c r="C318" s="310" t="s">
        <v>9</v>
      </c>
      <c r="D318" s="310" t="s">
        <v>1694</v>
      </c>
      <c r="E318" s="416" t="s">
        <v>16110</v>
      </c>
      <c r="F318" s="416"/>
      <c r="G318" s="312" t="s">
        <v>51</v>
      </c>
      <c r="H318" s="313">
        <v>5.2200000000000003E-2</v>
      </c>
      <c r="I318" s="314">
        <v>179.06</v>
      </c>
      <c r="J318" s="314">
        <v>9.34</v>
      </c>
    </row>
    <row r="319" spans="1:10" ht="38.25">
      <c r="A319" s="310" t="s">
        <v>16049</v>
      </c>
      <c r="B319" s="311" t="s">
        <v>16137</v>
      </c>
      <c r="C319" s="310" t="s">
        <v>9</v>
      </c>
      <c r="D319" s="310" t="s">
        <v>2765</v>
      </c>
      <c r="E319" s="416" t="s">
        <v>16110</v>
      </c>
      <c r="F319" s="416"/>
      <c r="G319" s="312" t="s">
        <v>51</v>
      </c>
      <c r="H319" s="313">
        <v>0.17399999999999999</v>
      </c>
      <c r="I319" s="314">
        <v>96.66</v>
      </c>
      <c r="J319" s="314">
        <v>16.809999999999999</v>
      </c>
    </row>
    <row r="320" spans="1:10" ht="38.25">
      <c r="A320" s="310" t="s">
        <v>16049</v>
      </c>
      <c r="B320" s="311" t="s">
        <v>16156</v>
      </c>
      <c r="C320" s="310" t="s">
        <v>9</v>
      </c>
      <c r="D320" s="310" t="s">
        <v>2768</v>
      </c>
      <c r="E320" s="416" t="s">
        <v>16110</v>
      </c>
      <c r="F320" s="416"/>
      <c r="G320" s="312" t="s">
        <v>51</v>
      </c>
      <c r="H320" s="313">
        <v>6.9599999999999995E-2</v>
      </c>
      <c r="I320" s="314">
        <v>29.12</v>
      </c>
      <c r="J320" s="314">
        <v>2.02</v>
      </c>
    </row>
    <row r="321" spans="1:10" ht="25.5">
      <c r="A321" s="310" t="s">
        <v>16049</v>
      </c>
      <c r="B321" s="311" t="s">
        <v>16138</v>
      </c>
      <c r="C321" s="310" t="s">
        <v>9</v>
      </c>
      <c r="D321" s="310" t="s">
        <v>686</v>
      </c>
      <c r="E321" s="416" t="s">
        <v>16110</v>
      </c>
      <c r="F321" s="416"/>
      <c r="G321" s="312" t="s">
        <v>20</v>
      </c>
      <c r="H321" s="313">
        <v>7.22E-2</v>
      </c>
      <c r="I321" s="314">
        <v>9.32</v>
      </c>
      <c r="J321" s="314">
        <v>0.67</v>
      </c>
    </row>
    <row r="322" spans="1:10" ht="25.5">
      <c r="A322" s="310" t="s">
        <v>16049</v>
      </c>
      <c r="B322" s="311" t="s">
        <v>16139</v>
      </c>
      <c r="C322" s="310" t="s">
        <v>9</v>
      </c>
      <c r="D322" s="310" t="s">
        <v>692</v>
      </c>
      <c r="E322" s="416" t="s">
        <v>16110</v>
      </c>
      <c r="F322" s="416"/>
      <c r="G322" s="312" t="s">
        <v>20</v>
      </c>
      <c r="H322" s="313">
        <v>7.22E-2</v>
      </c>
      <c r="I322" s="314">
        <v>9.2799999999999994</v>
      </c>
      <c r="J322" s="314">
        <v>0.67</v>
      </c>
    </row>
    <row r="323" spans="1:10" ht="51">
      <c r="A323" s="310" t="s">
        <v>16049</v>
      </c>
      <c r="B323" s="311" t="s">
        <v>16109</v>
      </c>
      <c r="C323" s="310" t="s">
        <v>9</v>
      </c>
      <c r="D323" s="310" t="s">
        <v>3107</v>
      </c>
      <c r="E323" s="416" t="s">
        <v>16110</v>
      </c>
      <c r="F323" s="416"/>
      <c r="G323" s="312" t="s">
        <v>20</v>
      </c>
      <c r="H323" s="313">
        <v>0.4612</v>
      </c>
      <c r="I323" s="314">
        <v>2.13</v>
      </c>
      <c r="J323" s="314">
        <v>0.98</v>
      </c>
    </row>
    <row r="324" spans="1:10" ht="38.25">
      <c r="A324" s="310" t="s">
        <v>16049</v>
      </c>
      <c r="B324" s="311" t="s">
        <v>16111</v>
      </c>
      <c r="C324" s="310" t="s">
        <v>9</v>
      </c>
      <c r="D324" s="310" t="s">
        <v>3110</v>
      </c>
      <c r="E324" s="416" t="s">
        <v>16110</v>
      </c>
      <c r="F324" s="416"/>
      <c r="G324" s="312" t="s">
        <v>20</v>
      </c>
      <c r="H324" s="313">
        <v>0.1827</v>
      </c>
      <c r="I324" s="314">
        <v>1.08</v>
      </c>
      <c r="J324" s="314">
        <v>0.19</v>
      </c>
    </row>
    <row r="325" spans="1:10" ht="25.5">
      <c r="A325" s="310" t="s">
        <v>16049</v>
      </c>
      <c r="B325" s="311" t="s">
        <v>13639</v>
      </c>
      <c r="C325" s="310" t="s">
        <v>9</v>
      </c>
      <c r="D325" s="310" t="s">
        <v>6212</v>
      </c>
      <c r="E325" s="416" t="s">
        <v>16112</v>
      </c>
      <c r="F325" s="416"/>
      <c r="G325" s="312" t="s">
        <v>13145</v>
      </c>
      <c r="H325" s="313">
        <v>2.7900000000000001E-2</v>
      </c>
      <c r="I325" s="314">
        <v>58.27</v>
      </c>
      <c r="J325" s="314">
        <v>1.62</v>
      </c>
    </row>
    <row r="326" spans="1:10" ht="25.5">
      <c r="A326" s="310" t="s">
        <v>16049</v>
      </c>
      <c r="B326" s="311" t="s">
        <v>16113</v>
      </c>
      <c r="C326" s="310" t="s">
        <v>9</v>
      </c>
      <c r="D326" s="310" t="s">
        <v>5762</v>
      </c>
      <c r="E326" s="416" t="s">
        <v>16112</v>
      </c>
      <c r="F326" s="416"/>
      <c r="G326" s="312" t="s">
        <v>13145</v>
      </c>
      <c r="H326" s="313">
        <v>7.1999999999999998E-3</v>
      </c>
      <c r="I326" s="314">
        <v>35.33</v>
      </c>
      <c r="J326" s="314">
        <v>0.25</v>
      </c>
    </row>
    <row r="327" spans="1:10" ht="51">
      <c r="A327" s="310" t="s">
        <v>16049</v>
      </c>
      <c r="B327" s="311" t="s">
        <v>16140</v>
      </c>
      <c r="C327" s="310" t="s">
        <v>9</v>
      </c>
      <c r="D327" s="310" t="s">
        <v>2222</v>
      </c>
      <c r="E327" s="416" t="s">
        <v>16141</v>
      </c>
      <c r="F327" s="416"/>
      <c r="G327" s="312" t="s">
        <v>13082</v>
      </c>
      <c r="H327" s="313">
        <v>0.46750000000000003</v>
      </c>
      <c r="I327" s="314">
        <v>63.17</v>
      </c>
      <c r="J327" s="314">
        <v>29.53</v>
      </c>
    </row>
    <row r="328" spans="1:10" ht="25.5">
      <c r="A328" s="310" t="s">
        <v>16049</v>
      </c>
      <c r="B328" s="311" t="s">
        <v>16114</v>
      </c>
      <c r="C328" s="310" t="s">
        <v>9</v>
      </c>
      <c r="D328" s="310" t="s">
        <v>2135</v>
      </c>
      <c r="E328" s="416" t="s">
        <v>16115</v>
      </c>
      <c r="F328" s="416"/>
      <c r="G328" s="312" t="s">
        <v>13082</v>
      </c>
      <c r="H328" s="313">
        <v>2.4441999999999999</v>
      </c>
      <c r="I328" s="314">
        <v>8.23</v>
      </c>
      <c r="J328" s="314">
        <v>20.11</v>
      </c>
    </row>
    <row r="329" spans="1:10" ht="51">
      <c r="A329" s="310" t="s">
        <v>16049</v>
      </c>
      <c r="B329" s="311" t="s">
        <v>16142</v>
      </c>
      <c r="C329" s="310" t="s">
        <v>9</v>
      </c>
      <c r="D329" s="310" t="s">
        <v>2225</v>
      </c>
      <c r="E329" s="416" t="s">
        <v>16143</v>
      </c>
      <c r="F329" s="416"/>
      <c r="G329" s="312" t="s">
        <v>13082</v>
      </c>
      <c r="H329" s="313">
        <v>0.46279999999999999</v>
      </c>
      <c r="I329" s="314">
        <v>30.28</v>
      </c>
      <c r="J329" s="314">
        <v>14.01</v>
      </c>
    </row>
    <row r="330" spans="1:10" ht="38.25">
      <c r="A330" s="310" t="s">
        <v>16049</v>
      </c>
      <c r="B330" s="311" t="s">
        <v>16157</v>
      </c>
      <c r="C330" s="310" t="s">
        <v>9</v>
      </c>
      <c r="D330" s="310" t="s">
        <v>6572</v>
      </c>
      <c r="E330" s="416" t="s">
        <v>16143</v>
      </c>
      <c r="F330" s="416"/>
      <c r="G330" s="312" t="s">
        <v>13082</v>
      </c>
      <c r="H330" s="313">
        <v>0.51339999999999997</v>
      </c>
      <c r="I330" s="314">
        <v>24.11</v>
      </c>
      <c r="J330" s="314">
        <v>12.37</v>
      </c>
    </row>
    <row r="331" spans="1:10" ht="38.25">
      <c r="A331" s="310" t="s">
        <v>16049</v>
      </c>
      <c r="B331" s="311" t="s">
        <v>16144</v>
      </c>
      <c r="C331" s="310" t="s">
        <v>9</v>
      </c>
      <c r="D331" s="310" t="s">
        <v>396</v>
      </c>
      <c r="E331" s="416" t="s">
        <v>16145</v>
      </c>
      <c r="F331" s="416"/>
      <c r="G331" s="312" t="s">
        <v>13082</v>
      </c>
      <c r="H331" s="313">
        <v>0.76790000000000003</v>
      </c>
      <c r="I331" s="314">
        <v>8.1999999999999993</v>
      </c>
      <c r="J331" s="314">
        <v>6.29</v>
      </c>
    </row>
    <row r="332" spans="1:10" ht="51">
      <c r="A332" s="310" t="s">
        <v>16049</v>
      </c>
      <c r="B332" s="311" t="s">
        <v>16158</v>
      </c>
      <c r="C332" s="310" t="s">
        <v>9</v>
      </c>
      <c r="D332" s="310" t="s">
        <v>2079</v>
      </c>
      <c r="E332" s="416" t="s">
        <v>16145</v>
      </c>
      <c r="F332" s="416"/>
      <c r="G332" s="312" t="s">
        <v>13082</v>
      </c>
      <c r="H332" s="313">
        <v>0.1681</v>
      </c>
      <c r="I332" s="314">
        <v>10.119999999999999</v>
      </c>
      <c r="J332" s="314">
        <v>1.7</v>
      </c>
    </row>
    <row r="333" spans="1:10" ht="25.5">
      <c r="A333" s="310" t="s">
        <v>16049</v>
      </c>
      <c r="B333" s="311" t="s">
        <v>16146</v>
      </c>
      <c r="C333" s="310" t="s">
        <v>9</v>
      </c>
      <c r="D333" s="310" t="s">
        <v>305</v>
      </c>
      <c r="E333" s="416" t="s">
        <v>16145</v>
      </c>
      <c r="F333" s="416"/>
      <c r="G333" s="312" t="s">
        <v>13082</v>
      </c>
      <c r="H333" s="313">
        <v>0.18940000000000001</v>
      </c>
      <c r="I333" s="314">
        <v>34.159999999999997</v>
      </c>
      <c r="J333" s="314">
        <v>6.46</v>
      </c>
    </row>
    <row r="334" spans="1:10" ht="38.25">
      <c r="A334" s="310" t="s">
        <v>16049</v>
      </c>
      <c r="B334" s="311" t="s">
        <v>16159</v>
      </c>
      <c r="C334" s="310" t="s">
        <v>9</v>
      </c>
      <c r="D334" s="310" t="s">
        <v>1996</v>
      </c>
      <c r="E334" s="416" t="s">
        <v>16145</v>
      </c>
      <c r="F334" s="416"/>
      <c r="G334" s="312" t="s">
        <v>13082</v>
      </c>
      <c r="H334" s="313">
        <v>0.1681</v>
      </c>
      <c r="I334" s="314">
        <v>41.22</v>
      </c>
      <c r="J334" s="314">
        <v>6.92</v>
      </c>
    </row>
    <row r="335" spans="1:10" ht="63.75">
      <c r="A335" s="310" t="s">
        <v>16049</v>
      </c>
      <c r="B335" s="311" t="s">
        <v>16147</v>
      </c>
      <c r="C335" s="310" t="s">
        <v>9</v>
      </c>
      <c r="D335" s="310" t="s">
        <v>2226</v>
      </c>
      <c r="E335" s="416" t="s">
        <v>16145</v>
      </c>
      <c r="F335" s="416"/>
      <c r="G335" s="312" t="s">
        <v>13082</v>
      </c>
      <c r="H335" s="313">
        <v>0.76790000000000003</v>
      </c>
      <c r="I335" s="314">
        <v>24.26</v>
      </c>
      <c r="J335" s="314">
        <v>18.62</v>
      </c>
    </row>
    <row r="336" spans="1:10" ht="25.5">
      <c r="A336" s="300" t="s">
        <v>12986</v>
      </c>
      <c r="B336" s="301" t="s">
        <v>13475</v>
      </c>
      <c r="C336" s="300" t="s">
        <v>9</v>
      </c>
      <c r="D336" s="300" t="s">
        <v>7767</v>
      </c>
      <c r="E336" s="417" t="s">
        <v>12998</v>
      </c>
      <c r="F336" s="417"/>
      <c r="G336" s="302" t="s">
        <v>51</v>
      </c>
      <c r="H336" s="315">
        <v>3.4799999999999998E-2</v>
      </c>
      <c r="I336" s="316">
        <v>23</v>
      </c>
      <c r="J336" s="316">
        <v>0.8</v>
      </c>
    </row>
    <row r="337" spans="1:10" ht="38.25">
      <c r="A337" s="300" t="s">
        <v>12986</v>
      </c>
      <c r="B337" s="301" t="s">
        <v>13299</v>
      </c>
      <c r="C337" s="300" t="s">
        <v>9</v>
      </c>
      <c r="D337" s="300" t="s">
        <v>8943</v>
      </c>
      <c r="E337" s="417" t="s">
        <v>12998</v>
      </c>
      <c r="F337" s="417"/>
      <c r="G337" s="302" t="s">
        <v>12881</v>
      </c>
      <c r="H337" s="315">
        <v>3.4799999999999998E-2</v>
      </c>
      <c r="I337" s="316">
        <v>42.89</v>
      </c>
      <c r="J337" s="316">
        <v>1.49</v>
      </c>
    </row>
    <row r="338" spans="1:10" ht="25.5">
      <c r="A338" s="300" t="s">
        <v>12986</v>
      </c>
      <c r="B338" s="301" t="s">
        <v>13209</v>
      </c>
      <c r="C338" s="300" t="s">
        <v>9</v>
      </c>
      <c r="D338" s="300" t="s">
        <v>9045</v>
      </c>
      <c r="E338" s="417" t="s">
        <v>12998</v>
      </c>
      <c r="F338" s="417"/>
      <c r="G338" s="302" t="s">
        <v>13082</v>
      </c>
      <c r="H338" s="315">
        <v>0.97619999999999996</v>
      </c>
      <c r="I338" s="316">
        <v>43.66</v>
      </c>
      <c r="J338" s="316">
        <v>42.62</v>
      </c>
    </row>
    <row r="339" spans="1:10" ht="25.5">
      <c r="A339" s="300" t="s">
        <v>12986</v>
      </c>
      <c r="B339" s="301" t="s">
        <v>13477</v>
      </c>
      <c r="C339" s="300" t="s">
        <v>9</v>
      </c>
      <c r="D339" s="300" t="s">
        <v>9453</v>
      </c>
      <c r="E339" s="417" t="s">
        <v>12998</v>
      </c>
      <c r="F339" s="417"/>
      <c r="G339" s="302" t="s">
        <v>51</v>
      </c>
      <c r="H339" s="315">
        <v>1.7399999999999999E-2</v>
      </c>
      <c r="I339" s="316">
        <v>9.25</v>
      </c>
      <c r="J339" s="316">
        <v>0.16</v>
      </c>
    </row>
    <row r="340" spans="1:10" ht="25.5">
      <c r="A340" s="300" t="s">
        <v>12986</v>
      </c>
      <c r="B340" s="301" t="s">
        <v>13479</v>
      </c>
      <c r="C340" s="300" t="s">
        <v>9</v>
      </c>
      <c r="D340" s="300" t="s">
        <v>9458</v>
      </c>
      <c r="E340" s="417" t="s">
        <v>12998</v>
      </c>
      <c r="F340" s="417"/>
      <c r="G340" s="302" t="s">
        <v>51</v>
      </c>
      <c r="H340" s="315">
        <v>3.4799999999999998E-2</v>
      </c>
      <c r="I340" s="316">
        <v>12.3</v>
      </c>
      <c r="J340" s="316">
        <v>0.42</v>
      </c>
    </row>
    <row r="341" spans="1:10" ht="25.5">
      <c r="A341" s="300" t="s">
        <v>12986</v>
      </c>
      <c r="B341" s="301" t="s">
        <v>13481</v>
      </c>
      <c r="C341" s="300" t="s">
        <v>9</v>
      </c>
      <c r="D341" s="300" t="s">
        <v>10007</v>
      </c>
      <c r="E341" s="417" t="s">
        <v>12998</v>
      </c>
      <c r="F341" s="417"/>
      <c r="G341" s="302" t="s">
        <v>51</v>
      </c>
      <c r="H341" s="315">
        <v>1.7399999999999999E-2</v>
      </c>
      <c r="I341" s="316">
        <v>453.98</v>
      </c>
      <c r="J341" s="316">
        <v>7.89</v>
      </c>
    </row>
    <row r="342" spans="1:10" ht="38.25">
      <c r="A342" s="300" t="s">
        <v>12986</v>
      </c>
      <c r="B342" s="301" t="s">
        <v>13483</v>
      </c>
      <c r="C342" s="300" t="s">
        <v>9</v>
      </c>
      <c r="D342" s="300" t="s">
        <v>10516</v>
      </c>
      <c r="E342" s="417" t="s">
        <v>12998</v>
      </c>
      <c r="F342" s="417"/>
      <c r="G342" s="302" t="s">
        <v>13082</v>
      </c>
      <c r="H342" s="315">
        <v>5.6399999999999999E-2</v>
      </c>
      <c r="I342" s="316">
        <v>105.72</v>
      </c>
      <c r="J342" s="316">
        <v>5.96</v>
      </c>
    </row>
    <row r="343" spans="1:10" ht="25.5">
      <c r="A343" s="300" t="s">
        <v>12986</v>
      </c>
      <c r="B343" s="301" t="s">
        <v>13485</v>
      </c>
      <c r="C343" s="300" t="s">
        <v>9</v>
      </c>
      <c r="D343" s="300" t="s">
        <v>11822</v>
      </c>
      <c r="E343" s="417" t="s">
        <v>12998</v>
      </c>
      <c r="F343" s="417"/>
      <c r="G343" s="302" t="s">
        <v>51</v>
      </c>
      <c r="H343" s="315">
        <v>1.7399999999999999E-2</v>
      </c>
      <c r="I343" s="316">
        <v>125.59</v>
      </c>
      <c r="J343" s="316">
        <v>2.1800000000000002</v>
      </c>
    </row>
    <row r="344" spans="1:10" ht="25.5">
      <c r="A344" s="317"/>
      <c r="B344" s="317"/>
      <c r="C344" s="317"/>
      <c r="D344" s="317"/>
      <c r="E344" s="317" t="s">
        <v>16052</v>
      </c>
      <c r="F344" s="318">
        <v>71.436235800000006</v>
      </c>
      <c r="G344" s="317" t="s">
        <v>16053</v>
      </c>
      <c r="H344" s="318">
        <v>61.71</v>
      </c>
      <c r="I344" s="317" t="s">
        <v>16054</v>
      </c>
      <c r="J344" s="318">
        <v>133.15</v>
      </c>
    </row>
    <row r="345" spans="1:10" ht="13.5" thickBot="1">
      <c r="A345" s="317"/>
      <c r="B345" s="317"/>
      <c r="C345" s="317"/>
      <c r="D345" s="317"/>
      <c r="E345" s="317" t="s">
        <v>16055</v>
      </c>
      <c r="F345" s="318">
        <v>166.15</v>
      </c>
      <c r="G345" s="317"/>
      <c r="H345" s="418" t="s">
        <v>16056</v>
      </c>
      <c r="I345" s="418"/>
      <c r="J345" s="318">
        <v>754.51</v>
      </c>
    </row>
    <row r="346" spans="1:10" ht="13.5" thickTop="1">
      <c r="A346" s="319"/>
      <c r="B346" s="319"/>
      <c r="C346" s="319"/>
      <c r="D346" s="319"/>
      <c r="E346" s="319"/>
      <c r="F346" s="319"/>
      <c r="G346" s="319"/>
      <c r="H346" s="319"/>
      <c r="I346" s="319"/>
      <c r="J346" s="319"/>
    </row>
    <row r="347" spans="1:10" ht="15">
      <c r="A347" s="305" t="s">
        <v>16160</v>
      </c>
      <c r="B347" s="306" t="s">
        <v>12979</v>
      </c>
      <c r="C347" s="305" t="s">
        <v>12980</v>
      </c>
      <c r="D347" s="305" t="s">
        <v>12981</v>
      </c>
      <c r="E347" s="419" t="s">
        <v>16045</v>
      </c>
      <c r="F347" s="419"/>
      <c r="G347" s="307" t="s">
        <v>12982</v>
      </c>
      <c r="H347" s="306" t="s">
        <v>16046</v>
      </c>
      <c r="I347" s="306" t="s">
        <v>12983</v>
      </c>
      <c r="J347" s="306" t="s">
        <v>12985</v>
      </c>
    </row>
    <row r="348" spans="1:10" ht="25.5">
      <c r="A348" s="295" t="s">
        <v>16047</v>
      </c>
      <c r="B348" s="296" t="s">
        <v>13517</v>
      </c>
      <c r="C348" s="295" t="s">
        <v>9</v>
      </c>
      <c r="D348" s="295" t="s">
        <v>1450</v>
      </c>
      <c r="E348" s="420" t="s">
        <v>16095</v>
      </c>
      <c r="F348" s="420"/>
      <c r="G348" s="297" t="s">
        <v>51</v>
      </c>
      <c r="H348" s="308">
        <v>1</v>
      </c>
      <c r="I348" s="309">
        <v>1360.49</v>
      </c>
      <c r="J348" s="309">
        <v>1360.49</v>
      </c>
    </row>
    <row r="349" spans="1:10" ht="25.5">
      <c r="A349" s="310" t="s">
        <v>16049</v>
      </c>
      <c r="B349" s="311" t="s">
        <v>16161</v>
      </c>
      <c r="C349" s="310" t="s">
        <v>9</v>
      </c>
      <c r="D349" s="310" t="s">
        <v>85</v>
      </c>
      <c r="E349" s="416" t="s">
        <v>16048</v>
      </c>
      <c r="F349" s="416"/>
      <c r="G349" s="312" t="s">
        <v>27</v>
      </c>
      <c r="H349" s="313">
        <v>8</v>
      </c>
      <c r="I349" s="314">
        <v>18.739999999999998</v>
      </c>
      <c r="J349" s="314">
        <v>149.91999999999999</v>
      </c>
    </row>
    <row r="350" spans="1:10" ht="25.5">
      <c r="A350" s="310" t="s">
        <v>16049</v>
      </c>
      <c r="B350" s="311" t="s">
        <v>16068</v>
      </c>
      <c r="C350" s="310" t="s">
        <v>9</v>
      </c>
      <c r="D350" s="310" t="s">
        <v>29</v>
      </c>
      <c r="E350" s="416" t="s">
        <v>16048</v>
      </c>
      <c r="F350" s="416"/>
      <c r="G350" s="312" t="s">
        <v>27</v>
      </c>
      <c r="H350" s="313">
        <v>8</v>
      </c>
      <c r="I350" s="314">
        <v>14.73</v>
      </c>
      <c r="J350" s="314">
        <v>117.84</v>
      </c>
    </row>
    <row r="351" spans="1:10" ht="38.25">
      <c r="A351" s="300" t="s">
        <v>12986</v>
      </c>
      <c r="B351" s="301" t="s">
        <v>13347</v>
      </c>
      <c r="C351" s="300" t="s">
        <v>9</v>
      </c>
      <c r="D351" s="300" t="s">
        <v>6805</v>
      </c>
      <c r="E351" s="417" t="s">
        <v>12998</v>
      </c>
      <c r="F351" s="417"/>
      <c r="G351" s="302" t="s">
        <v>51</v>
      </c>
      <c r="H351" s="315">
        <v>1</v>
      </c>
      <c r="I351" s="316">
        <v>33.840000000000003</v>
      </c>
      <c r="J351" s="316">
        <v>33.840000000000003</v>
      </c>
    </row>
    <row r="352" spans="1:10" ht="25.5">
      <c r="A352" s="300" t="s">
        <v>12986</v>
      </c>
      <c r="B352" s="301" t="s">
        <v>13519</v>
      </c>
      <c r="C352" s="300" t="s">
        <v>9</v>
      </c>
      <c r="D352" s="300" t="s">
        <v>7162</v>
      </c>
      <c r="E352" s="417" t="s">
        <v>12998</v>
      </c>
      <c r="F352" s="417"/>
      <c r="G352" s="302" t="s">
        <v>51</v>
      </c>
      <c r="H352" s="315">
        <v>2</v>
      </c>
      <c r="I352" s="316">
        <v>68.88</v>
      </c>
      <c r="J352" s="316">
        <v>137.76</v>
      </c>
    </row>
    <row r="353" spans="1:10">
      <c r="A353" s="300" t="s">
        <v>12986</v>
      </c>
      <c r="B353" s="301" t="s">
        <v>13521</v>
      </c>
      <c r="C353" s="300" t="s">
        <v>9</v>
      </c>
      <c r="D353" s="300" t="s">
        <v>7178</v>
      </c>
      <c r="E353" s="417" t="s">
        <v>12998</v>
      </c>
      <c r="F353" s="417"/>
      <c r="G353" s="302" t="s">
        <v>51</v>
      </c>
      <c r="H353" s="315">
        <v>2</v>
      </c>
      <c r="I353" s="316">
        <v>0.5</v>
      </c>
      <c r="J353" s="316">
        <v>1</v>
      </c>
    </row>
    <row r="354" spans="1:10" ht="25.5">
      <c r="A354" s="300" t="s">
        <v>12986</v>
      </c>
      <c r="B354" s="301" t="s">
        <v>13523</v>
      </c>
      <c r="C354" s="300" t="s">
        <v>9</v>
      </c>
      <c r="D354" s="300" t="s">
        <v>7186</v>
      </c>
      <c r="E354" s="417" t="s">
        <v>12998</v>
      </c>
      <c r="F354" s="417"/>
      <c r="G354" s="302" t="s">
        <v>51</v>
      </c>
      <c r="H354" s="315">
        <v>2</v>
      </c>
      <c r="I354" s="316">
        <v>4.63</v>
      </c>
      <c r="J354" s="316">
        <v>9.26</v>
      </c>
    </row>
    <row r="355" spans="1:10">
      <c r="A355" s="300" t="s">
        <v>12986</v>
      </c>
      <c r="B355" s="301" t="s">
        <v>13525</v>
      </c>
      <c r="C355" s="300" t="s">
        <v>9</v>
      </c>
      <c r="D355" s="300" t="s">
        <v>7512</v>
      </c>
      <c r="E355" s="417" t="s">
        <v>12998</v>
      </c>
      <c r="F355" s="417"/>
      <c r="G355" s="302" t="s">
        <v>51</v>
      </c>
      <c r="H355" s="315">
        <v>2</v>
      </c>
      <c r="I355" s="316">
        <v>0.67</v>
      </c>
      <c r="J355" s="316">
        <v>1.34</v>
      </c>
    </row>
    <row r="356" spans="1:10">
      <c r="A356" s="300" t="s">
        <v>12986</v>
      </c>
      <c r="B356" s="301" t="s">
        <v>13527</v>
      </c>
      <c r="C356" s="300" t="s">
        <v>9</v>
      </c>
      <c r="D356" s="300" t="s">
        <v>7543</v>
      </c>
      <c r="E356" s="417" t="s">
        <v>12998</v>
      </c>
      <c r="F356" s="417"/>
      <c r="G356" s="302" t="s">
        <v>20</v>
      </c>
      <c r="H356" s="315">
        <v>3</v>
      </c>
      <c r="I356" s="316">
        <v>8.24</v>
      </c>
      <c r="J356" s="316">
        <v>24.72</v>
      </c>
    </row>
    <row r="357" spans="1:10" ht="25.5">
      <c r="A357" s="300" t="s">
        <v>12986</v>
      </c>
      <c r="B357" s="301" t="s">
        <v>13529</v>
      </c>
      <c r="C357" s="300" t="s">
        <v>9</v>
      </c>
      <c r="D357" s="300" t="s">
        <v>7751</v>
      </c>
      <c r="E357" s="417" t="s">
        <v>12998</v>
      </c>
      <c r="F357" s="417"/>
      <c r="G357" s="302" t="s">
        <v>51</v>
      </c>
      <c r="H357" s="315">
        <v>1</v>
      </c>
      <c r="I357" s="316">
        <v>119.95</v>
      </c>
      <c r="J357" s="316">
        <v>119.95</v>
      </c>
    </row>
    <row r="358" spans="1:10" ht="25.5">
      <c r="A358" s="300" t="s">
        <v>12986</v>
      </c>
      <c r="B358" s="301" t="s">
        <v>13531</v>
      </c>
      <c r="C358" s="300" t="s">
        <v>9</v>
      </c>
      <c r="D358" s="300" t="s">
        <v>8051</v>
      </c>
      <c r="E358" s="417" t="s">
        <v>12998</v>
      </c>
      <c r="F358" s="417"/>
      <c r="G358" s="302" t="s">
        <v>51</v>
      </c>
      <c r="H358" s="315">
        <v>2</v>
      </c>
      <c r="I358" s="316">
        <v>20.75</v>
      </c>
      <c r="J358" s="316">
        <v>41.5</v>
      </c>
    </row>
    <row r="359" spans="1:10" ht="25.5">
      <c r="A359" s="300" t="s">
        <v>12986</v>
      </c>
      <c r="B359" s="301" t="s">
        <v>13533</v>
      </c>
      <c r="C359" s="300" t="s">
        <v>9</v>
      </c>
      <c r="D359" s="300" t="s">
        <v>8217</v>
      </c>
      <c r="E359" s="417" t="s">
        <v>12998</v>
      </c>
      <c r="F359" s="417"/>
      <c r="G359" s="302" t="s">
        <v>51</v>
      </c>
      <c r="H359" s="315">
        <v>8</v>
      </c>
      <c r="I359" s="316">
        <v>4.8</v>
      </c>
      <c r="J359" s="316">
        <v>38.4</v>
      </c>
    </row>
    <row r="360" spans="1:10" ht="25.5">
      <c r="A360" s="300" t="s">
        <v>12986</v>
      </c>
      <c r="B360" s="301" t="s">
        <v>13534</v>
      </c>
      <c r="C360" s="300" t="s">
        <v>9</v>
      </c>
      <c r="D360" s="300" t="s">
        <v>8492</v>
      </c>
      <c r="E360" s="417" t="s">
        <v>12998</v>
      </c>
      <c r="F360" s="417"/>
      <c r="G360" s="302" t="s">
        <v>51</v>
      </c>
      <c r="H360" s="315">
        <v>2</v>
      </c>
      <c r="I360" s="316">
        <v>3.04</v>
      </c>
      <c r="J360" s="316">
        <v>6.08</v>
      </c>
    </row>
    <row r="361" spans="1:10" ht="25.5">
      <c r="A361" s="300" t="s">
        <v>12986</v>
      </c>
      <c r="B361" s="301" t="s">
        <v>13536</v>
      </c>
      <c r="C361" s="300" t="s">
        <v>9</v>
      </c>
      <c r="D361" s="300" t="s">
        <v>8647</v>
      </c>
      <c r="E361" s="417" t="s">
        <v>12998</v>
      </c>
      <c r="F361" s="417"/>
      <c r="G361" s="302" t="s">
        <v>51</v>
      </c>
      <c r="H361" s="315">
        <v>1</v>
      </c>
      <c r="I361" s="316">
        <v>59.74</v>
      </c>
      <c r="J361" s="316">
        <v>59.74</v>
      </c>
    </row>
    <row r="362" spans="1:10">
      <c r="A362" s="300" t="s">
        <v>12986</v>
      </c>
      <c r="B362" s="301" t="s">
        <v>13538</v>
      </c>
      <c r="C362" s="300" t="s">
        <v>9</v>
      </c>
      <c r="D362" s="300" t="s">
        <v>8754</v>
      </c>
      <c r="E362" s="417" t="s">
        <v>12998</v>
      </c>
      <c r="F362" s="417"/>
      <c r="G362" s="302" t="s">
        <v>20</v>
      </c>
      <c r="H362" s="315">
        <v>8</v>
      </c>
      <c r="I362" s="316">
        <v>3.69</v>
      </c>
      <c r="J362" s="316">
        <v>29.52</v>
      </c>
    </row>
    <row r="363" spans="1:10" ht="25.5">
      <c r="A363" s="300" t="s">
        <v>12986</v>
      </c>
      <c r="B363" s="301" t="s">
        <v>13540</v>
      </c>
      <c r="C363" s="300" t="s">
        <v>9</v>
      </c>
      <c r="D363" s="300" t="s">
        <v>8990</v>
      </c>
      <c r="E363" s="417" t="s">
        <v>12998</v>
      </c>
      <c r="F363" s="417"/>
      <c r="G363" s="302" t="s">
        <v>20</v>
      </c>
      <c r="H363" s="315">
        <v>27</v>
      </c>
      <c r="I363" s="316">
        <v>4.82</v>
      </c>
      <c r="J363" s="316">
        <v>130.13999999999999</v>
      </c>
    </row>
    <row r="364" spans="1:10" ht="25.5">
      <c r="A364" s="300" t="s">
        <v>12986</v>
      </c>
      <c r="B364" s="301" t="s">
        <v>13542</v>
      </c>
      <c r="C364" s="300" t="s">
        <v>9</v>
      </c>
      <c r="D364" s="300" t="s">
        <v>8996</v>
      </c>
      <c r="E364" s="417" t="s">
        <v>12998</v>
      </c>
      <c r="F364" s="417"/>
      <c r="G364" s="302" t="s">
        <v>51</v>
      </c>
      <c r="H364" s="315">
        <v>0.13333329999999999</v>
      </c>
      <c r="I364" s="316">
        <v>56.15</v>
      </c>
      <c r="J364" s="316">
        <v>7.48</v>
      </c>
    </row>
    <row r="365" spans="1:10">
      <c r="A365" s="300" t="s">
        <v>12986</v>
      </c>
      <c r="B365" s="301" t="s">
        <v>13544</v>
      </c>
      <c r="C365" s="300" t="s">
        <v>9</v>
      </c>
      <c r="D365" s="300" t="s">
        <v>9778</v>
      </c>
      <c r="E365" s="417" t="s">
        <v>12998</v>
      </c>
      <c r="F365" s="417"/>
      <c r="G365" s="302" t="s">
        <v>51</v>
      </c>
      <c r="H365" s="315">
        <v>4</v>
      </c>
      <c r="I365" s="316">
        <v>1.07</v>
      </c>
      <c r="J365" s="316">
        <v>4.28</v>
      </c>
    </row>
    <row r="366" spans="1:10" ht="25.5">
      <c r="A366" s="300" t="s">
        <v>12986</v>
      </c>
      <c r="B366" s="301" t="s">
        <v>13546</v>
      </c>
      <c r="C366" s="300" t="s">
        <v>9</v>
      </c>
      <c r="D366" s="300" t="s">
        <v>9876</v>
      </c>
      <c r="E366" s="417" t="s">
        <v>12998</v>
      </c>
      <c r="F366" s="417"/>
      <c r="G366" s="302" t="s">
        <v>20</v>
      </c>
      <c r="H366" s="315">
        <v>7.96</v>
      </c>
      <c r="I366" s="316">
        <v>54.47</v>
      </c>
      <c r="J366" s="316">
        <v>433.58</v>
      </c>
    </row>
    <row r="367" spans="1:10" ht="38.25">
      <c r="A367" s="300" t="s">
        <v>12986</v>
      </c>
      <c r="B367" s="301" t="s">
        <v>13548</v>
      </c>
      <c r="C367" s="300" t="s">
        <v>9</v>
      </c>
      <c r="D367" s="300" t="s">
        <v>10199</v>
      </c>
      <c r="E367" s="417" t="s">
        <v>12998</v>
      </c>
      <c r="F367" s="417"/>
      <c r="G367" s="302" t="s">
        <v>51</v>
      </c>
      <c r="H367" s="315">
        <v>2</v>
      </c>
      <c r="I367" s="316">
        <v>7.07</v>
      </c>
      <c r="J367" s="316">
        <v>14.14</v>
      </c>
    </row>
    <row r="368" spans="1:10" ht="25.5">
      <c r="A368" s="317"/>
      <c r="B368" s="317"/>
      <c r="C368" s="317"/>
      <c r="D368" s="317"/>
      <c r="E368" s="317" t="s">
        <v>16052</v>
      </c>
      <c r="F368" s="318">
        <v>101.2500671</v>
      </c>
      <c r="G368" s="317" t="s">
        <v>16053</v>
      </c>
      <c r="H368" s="318">
        <v>87.47</v>
      </c>
      <c r="I368" s="317" t="s">
        <v>16054</v>
      </c>
      <c r="J368" s="318">
        <v>188.72</v>
      </c>
    </row>
    <row r="369" spans="1:10" ht="13.5" thickBot="1">
      <c r="A369" s="317"/>
      <c r="B369" s="317"/>
      <c r="C369" s="317"/>
      <c r="D369" s="317"/>
      <c r="E369" s="317" t="s">
        <v>16055</v>
      </c>
      <c r="F369" s="318">
        <v>384.2</v>
      </c>
      <c r="G369" s="317"/>
      <c r="H369" s="418" t="s">
        <v>16056</v>
      </c>
      <c r="I369" s="418"/>
      <c r="J369" s="318">
        <v>1744.69</v>
      </c>
    </row>
    <row r="370" spans="1:10" ht="13.5" thickTop="1">
      <c r="A370" s="319"/>
      <c r="B370" s="319"/>
      <c r="C370" s="319"/>
      <c r="D370" s="319"/>
      <c r="E370" s="319"/>
      <c r="F370" s="319"/>
      <c r="G370" s="319"/>
      <c r="H370" s="319"/>
      <c r="I370" s="319"/>
      <c r="J370" s="319"/>
    </row>
    <row r="371" spans="1:10" ht="15">
      <c r="A371" s="305" t="s">
        <v>16162</v>
      </c>
      <c r="B371" s="306" t="s">
        <v>12979</v>
      </c>
      <c r="C371" s="305" t="s">
        <v>12980</v>
      </c>
      <c r="D371" s="305" t="s">
        <v>12981</v>
      </c>
      <c r="E371" s="419" t="s">
        <v>16045</v>
      </c>
      <c r="F371" s="419"/>
      <c r="G371" s="307" t="s">
        <v>12982</v>
      </c>
      <c r="H371" s="306" t="s">
        <v>16046</v>
      </c>
      <c r="I371" s="306" t="s">
        <v>12983</v>
      </c>
      <c r="J371" s="306" t="s">
        <v>12985</v>
      </c>
    </row>
    <row r="372" spans="1:10" ht="38.25">
      <c r="A372" s="295" t="s">
        <v>16047</v>
      </c>
      <c r="B372" s="296" t="s">
        <v>13560</v>
      </c>
      <c r="C372" s="295" t="s">
        <v>9</v>
      </c>
      <c r="D372" s="295" t="s">
        <v>12763</v>
      </c>
      <c r="E372" s="420" t="s">
        <v>16163</v>
      </c>
      <c r="F372" s="420"/>
      <c r="G372" s="297" t="s">
        <v>20</v>
      </c>
      <c r="H372" s="308">
        <v>1</v>
      </c>
      <c r="I372" s="309">
        <v>32.380000000000003</v>
      </c>
      <c r="J372" s="309">
        <v>32.380000000000003</v>
      </c>
    </row>
    <row r="373" spans="1:10" ht="25.5">
      <c r="A373" s="310" t="s">
        <v>16049</v>
      </c>
      <c r="B373" s="311" t="s">
        <v>16164</v>
      </c>
      <c r="C373" s="310" t="s">
        <v>9</v>
      </c>
      <c r="D373" s="310" t="s">
        <v>3252</v>
      </c>
      <c r="E373" s="416" t="s">
        <v>16067</v>
      </c>
      <c r="F373" s="416"/>
      <c r="G373" s="312" t="s">
        <v>75</v>
      </c>
      <c r="H373" s="313">
        <v>3.8999999999999998E-3</v>
      </c>
      <c r="I373" s="314">
        <v>16.13</v>
      </c>
      <c r="J373" s="314">
        <v>0.06</v>
      </c>
    </row>
    <row r="374" spans="1:10" ht="25.5">
      <c r="A374" s="310" t="s">
        <v>16049</v>
      </c>
      <c r="B374" s="311" t="s">
        <v>16165</v>
      </c>
      <c r="C374" s="310" t="s">
        <v>9</v>
      </c>
      <c r="D374" s="310" t="s">
        <v>3253</v>
      </c>
      <c r="E374" s="416" t="s">
        <v>16067</v>
      </c>
      <c r="F374" s="416"/>
      <c r="G374" s="312" t="s">
        <v>99</v>
      </c>
      <c r="H374" s="313">
        <v>1.6799999999999999E-2</v>
      </c>
      <c r="I374" s="314">
        <v>14.2</v>
      </c>
      <c r="J374" s="314">
        <v>0.23</v>
      </c>
    </row>
    <row r="375" spans="1:10" ht="25.5">
      <c r="A375" s="310" t="s">
        <v>16049</v>
      </c>
      <c r="B375" s="311" t="s">
        <v>16166</v>
      </c>
      <c r="C375" s="310" t="s">
        <v>9</v>
      </c>
      <c r="D375" s="310" t="s">
        <v>4452</v>
      </c>
      <c r="E375" s="416" t="s">
        <v>16072</v>
      </c>
      <c r="F375" s="416"/>
      <c r="G375" s="312" t="s">
        <v>13145</v>
      </c>
      <c r="H375" s="313">
        <v>4.5999999999999999E-3</v>
      </c>
      <c r="I375" s="314">
        <v>352.34</v>
      </c>
      <c r="J375" s="314">
        <v>1.62</v>
      </c>
    </row>
    <row r="376" spans="1:10" ht="25.5">
      <c r="A376" s="310" t="s">
        <v>16049</v>
      </c>
      <c r="B376" s="311" t="s">
        <v>16167</v>
      </c>
      <c r="C376" s="310" t="s">
        <v>9</v>
      </c>
      <c r="D376" s="310" t="s">
        <v>12766</v>
      </c>
      <c r="E376" s="416" t="s">
        <v>16163</v>
      </c>
      <c r="F376" s="416"/>
      <c r="G376" s="312" t="s">
        <v>51</v>
      </c>
      <c r="H376" s="313">
        <v>1.5</v>
      </c>
      <c r="I376" s="314">
        <v>1.68</v>
      </c>
      <c r="J376" s="314">
        <v>2.52</v>
      </c>
    </row>
    <row r="377" spans="1:10" ht="25.5">
      <c r="A377" s="310" t="s">
        <v>16049</v>
      </c>
      <c r="B377" s="311" t="s">
        <v>16168</v>
      </c>
      <c r="C377" s="310" t="s">
        <v>9</v>
      </c>
      <c r="D377" s="310" t="s">
        <v>76</v>
      </c>
      <c r="E377" s="416" t="s">
        <v>16048</v>
      </c>
      <c r="F377" s="416"/>
      <c r="G377" s="312" t="s">
        <v>27</v>
      </c>
      <c r="H377" s="313">
        <v>0.35630000000000001</v>
      </c>
      <c r="I377" s="314">
        <v>15.25</v>
      </c>
      <c r="J377" s="314">
        <v>5.43</v>
      </c>
    </row>
    <row r="378" spans="1:10" ht="25.5">
      <c r="A378" s="310" t="s">
        <v>16049</v>
      </c>
      <c r="B378" s="311" t="s">
        <v>16073</v>
      </c>
      <c r="C378" s="310" t="s">
        <v>9</v>
      </c>
      <c r="D378" s="310" t="s">
        <v>77</v>
      </c>
      <c r="E378" s="416" t="s">
        <v>16048</v>
      </c>
      <c r="F378" s="416"/>
      <c r="G378" s="312" t="s">
        <v>27</v>
      </c>
      <c r="H378" s="313">
        <v>0.71250000000000002</v>
      </c>
      <c r="I378" s="314">
        <v>18.010000000000002</v>
      </c>
      <c r="J378" s="314">
        <v>12.83</v>
      </c>
    </row>
    <row r="379" spans="1:10" ht="25.5">
      <c r="A379" s="300" t="s">
        <v>12986</v>
      </c>
      <c r="B379" s="301" t="s">
        <v>13215</v>
      </c>
      <c r="C379" s="300" t="s">
        <v>9</v>
      </c>
      <c r="D379" s="300" t="s">
        <v>10286</v>
      </c>
      <c r="E379" s="417" t="s">
        <v>12998</v>
      </c>
      <c r="F379" s="417"/>
      <c r="G379" s="302" t="s">
        <v>20</v>
      </c>
      <c r="H379" s="315">
        <v>0.41249999999999998</v>
      </c>
      <c r="I379" s="316">
        <v>6.28</v>
      </c>
      <c r="J379" s="316">
        <v>2.59</v>
      </c>
    </row>
    <row r="380" spans="1:10">
      <c r="A380" s="300" t="s">
        <v>12986</v>
      </c>
      <c r="B380" s="301" t="s">
        <v>13562</v>
      </c>
      <c r="C380" s="300" t="s">
        <v>9</v>
      </c>
      <c r="D380" s="300" t="s">
        <v>10592</v>
      </c>
      <c r="E380" s="417" t="s">
        <v>12998</v>
      </c>
      <c r="F380" s="417"/>
      <c r="G380" s="302" t="s">
        <v>23</v>
      </c>
      <c r="H380" s="315">
        <v>0.111</v>
      </c>
      <c r="I380" s="316">
        <v>11.09</v>
      </c>
      <c r="J380" s="316">
        <v>1.23</v>
      </c>
    </row>
    <row r="381" spans="1:10" ht="25.5">
      <c r="A381" s="300" t="s">
        <v>12986</v>
      </c>
      <c r="B381" s="301" t="s">
        <v>13142</v>
      </c>
      <c r="C381" s="300" t="s">
        <v>9</v>
      </c>
      <c r="D381" s="300" t="s">
        <v>10833</v>
      </c>
      <c r="E381" s="417" t="s">
        <v>12998</v>
      </c>
      <c r="F381" s="417"/>
      <c r="G381" s="302" t="s">
        <v>20</v>
      </c>
      <c r="H381" s="315">
        <v>0.74450000000000005</v>
      </c>
      <c r="I381" s="316">
        <v>2.73</v>
      </c>
      <c r="J381" s="316">
        <v>2.0299999999999998</v>
      </c>
    </row>
    <row r="382" spans="1:10" ht="25.5">
      <c r="A382" s="300" t="s">
        <v>12986</v>
      </c>
      <c r="B382" s="301" t="s">
        <v>13563</v>
      </c>
      <c r="C382" s="300" t="s">
        <v>9</v>
      </c>
      <c r="D382" s="300" t="s">
        <v>12542</v>
      </c>
      <c r="E382" s="417" t="s">
        <v>12998</v>
      </c>
      <c r="F382" s="417"/>
      <c r="G382" s="302" t="s">
        <v>20</v>
      </c>
      <c r="H382" s="315">
        <v>0.55000000000000004</v>
      </c>
      <c r="I382" s="316">
        <v>6.16</v>
      </c>
      <c r="J382" s="316">
        <v>3.38</v>
      </c>
    </row>
    <row r="383" spans="1:10">
      <c r="A383" s="300" t="s">
        <v>12986</v>
      </c>
      <c r="B383" s="301" t="s">
        <v>13565</v>
      </c>
      <c r="C383" s="300" t="s">
        <v>9</v>
      </c>
      <c r="D383" s="300" t="s">
        <v>11340</v>
      </c>
      <c r="E383" s="417" t="s">
        <v>12998</v>
      </c>
      <c r="F383" s="417"/>
      <c r="G383" s="302" t="s">
        <v>93</v>
      </c>
      <c r="H383" s="315">
        <v>2.5600000000000001E-2</v>
      </c>
      <c r="I383" s="316">
        <v>18.2</v>
      </c>
      <c r="J383" s="316">
        <v>0.46</v>
      </c>
    </row>
    <row r="384" spans="1:10" ht="25.5">
      <c r="A384" s="317"/>
      <c r="B384" s="317"/>
      <c r="C384" s="317"/>
      <c r="D384" s="317"/>
      <c r="E384" s="317" t="s">
        <v>16052</v>
      </c>
      <c r="F384" s="318">
        <v>8.2461505000000006</v>
      </c>
      <c r="G384" s="317" t="s">
        <v>16053</v>
      </c>
      <c r="H384" s="318">
        <v>7.12</v>
      </c>
      <c r="I384" s="317" t="s">
        <v>16054</v>
      </c>
      <c r="J384" s="318">
        <v>15.37</v>
      </c>
    </row>
    <row r="385" spans="1:10" ht="13.5" thickBot="1">
      <c r="A385" s="317"/>
      <c r="B385" s="317"/>
      <c r="C385" s="317"/>
      <c r="D385" s="317"/>
      <c r="E385" s="317" t="s">
        <v>16055</v>
      </c>
      <c r="F385" s="318">
        <v>9.14</v>
      </c>
      <c r="G385" s="317"/>
      <c r="H385" s="418" t="s">
        <v>16056</v>
      </c>
      <c r="I385" s="418"/>
      <c r="J385" s="318">
        <v>41.52</v>
      </c>
    </row>
    <row r="386" spans="1:10" ht="13.5" thickTop="1">
      <c r="A386" s="319"/>
      <c r="B386" s="319"/>
      <c r="C386" s="319"/>
      <c r="D386" s="319"/>
      <c r="E386" s="319"/>
      <c r="F386" s="319"/>
      <c r="G386" s="319"/>
      <c r="H386" s="319"/>
      <c r="I386" s="319"/>
      <c r="J386" s="319"/>
    </row>
    <row r="387" spans="1:10" ht="15">
      <c r="A387" s="305" t="s">
        <v>16169</v>
      </c>
      <c r="B387" s="306" t="s">
        <v>12979</v>
      </c>
      <c r="C387" s="305" t="s">
        <v>12980</v>
      </c>
      <c r="D387" s="305" t="s">
        <v>12981</v>
      </c>
      <c r="E387" s="419" t="s">
        <v>16045</v>
      </c>
      <c r="F387" s="419"/>
      <c r="G387" s="307" t="s">
        <v>12982</v>
      </c>
      <c r="H387" s="306" t="s">
        <v>16046</v>
      </c>
      <c r="I387" s="306" t="s">
        <v>12983</v>
      </c>
      <c r="J387" s="306" t="s">
        <v>12985</v>
      </c>
    </row>
    <row r="388" spans="1:10" ht="25.5">
      <c r="A388" s="295" t="s">
        <v>16047</v>
      </c>
      <c r="B388" s="296" t="s">
        <v>13576</v>
      </c>
      <c r="C388" s="295" t="s">
        <v>9</v>
      </c>
      <c r="D388" s="295" t="s">
        <v>5980</v>
      </c>
      <c r="E388" s="420" t="s">
        <v>16075</v>
      </c>
      <c r="F388" s="420"/>
      <c r="G388" s="297" t="s">
        <v>13145</v>
      </c>
      <c r="H388" s="308">
        <v>1</v>
      </c>
      <c r="I388" s="309">
        <v>171.33</v>
      </c>
      <c r="J388" s="309">
        <v>171.33</v>
      </c>
    </row>
    <row r="389" spans="1:10" ht="25.5">
      <c r="A389" s="310" t="s">
        <v>16049</v>
      </c>
      <c r="B389" s="311" t="s">
        <v>16170</v>
      </c>
      <c r="C389" s="310" t="s">
        <v>9</v>
      </c>
      <c r="D389" s="310" t="s">
        <v>109</v>
      </c>
      <c r="E389" s="416" t="s">
        <v>16067</v>
      </c>
      <c r="F389" s="416"/>
      <c r="G389" s="312" t="s">
        <v>75</v>
      </c>
      <c r="H389" s="313">
        <v>3.2467999999999999</v>
      </c>
      <c r="I389" s="314">
        <v>14.75</v>
      </c>
      <c r="J389" s="314">
        <v>47.89</v>
      </c>
    </row>
    <row r="390" spans="1:10" ht="25.5">
      <c r="A390" s="310" t="s">
        <v>16049</v>
      </c>
      <c r="B390" s="311" t="s">
        <v>16171</v>
      </c>
      <c r="C390" s="310" t="s">
        <v>9</v>
      </c>
      <c r="D390" s="310" t="s">
        <v>123</v>
      </c>
      <c r="E390" s="416" t="s">
        <v>16067</v>
      </c>
      <c r="F390" s="416"/>
      <c r="G390" s="312" t="s">
        <v>99</v>
      </c>
      <c r="H390" s="313">
        <v>0.92020000000000002</v>
      </c>
      <c r="I390" s="314">
        <v>13.38</v>
      </c>
      <c r="J390" s="314">
        <v>12.31</v>
      </c>
    </row>
    <row r="391" spans="1:10" ht="25.5">
      <c r="A391" s="310" t="s">
        <v>16049</v>
      </c>
      <c r="B391" s="311" t="s">
        <v>16172</v>
      </c>
      <c r="C391" s="310" t="s">
        <v>9</v>
      </c>
      <c r="D391" s="310" t="s">
        <v>78</v>
      </c>
      <c r="E391" s="416" t="s">
        <v>16048</v>
      </c>
      <c r="F391" s="416"/>
      <c r="G391" s="312" t="s">
        <v>27</v>
      </c>
      <c r="H391" s="313">
        <v>0.63660000000000005</v>
      </c>
      <c r="I391" s="314">
        <v>18.11</v>
      </c>
      <c r="J391" s="314">
        <v>11.52</v>
      </c>
    </row>
    <row r="392" spans="1:10" ht="25.5">
      <c r="A392" s="310" t="s">
        <v>16049</v>
      </c>
      <c r="B392" s="311" t="s">
        <v>16068</v>
      </c>
      <c r="C392" s="310" t="s">
        <v>9</v>
      </c>
      <c r="D392" s="310" t="s">
        <v>29</v>
      </c>
      <c r="E392" s="416" t="s">
        <v>16048</v>
      </c>
      <c r="F392" s="416"/>
      <c r="G392" s="312" t="s">
        <v>27</v>
      </c>
      <c r="H392" s="313">
        <v>6.5785</v>
      </c>
      <c r="I392" s="314">
        <v>14.73</v>
      </c>
      <c r="J392" s="314">
        <v>96.9</v>
      </c>
    </row>
    <row r="393" spans="1:10" ht="25.5">
      <c r="A393" s="300" t="s">
        <v>12986</v>
      </c>
      <c r="B393" s="301" t="s">
        <v>13582</v>
      </c>
      <c r="C393" s="300" t="s">
        <v>9</v>
      </c>
      <c r="D393" s="300" t="s">
        <v>7531</v>
      </c>
      <c r="E393" s="417" t="s">
        <v>12998</v>
      </c>
      <c r="F393" s="417"/>
      <c r="G393" s="302" t="s">
        <v>23</v>
      </c>
      <c r="H393" s="315">
        <v>0.28349999999999997</v>
      </c>
      <c r="I393" s="316">
        <v>9.56</v>
      </c>
      <c r="J393" s="316">
        <v>2.71</v>
      </c>
    </row>
    <row r="394" spans="1:10" ht="25.5">
      <c r="A394" s="317"/>
      <c r="B394" s="317"/>
      <c r="C394" s="317"/>
      <c r="D394" s="317"/>
      <c r="E394" s="317" t="s">
        <v>16052</v>
      </c>
      <c r="F394" s="318">
        <v>55.941842399999999</v>
      </c>
      <c r="G394" s="317" t="s">
        <v>16053</v>
      </c>
      <c r="H394" s="318">
        <v>48.33</v>
      </c>
      <c r="I394" s="317" t="s">
        <v>16054</v>
      </c>
      <c r="J394" s="318">
        <v>104.27</v>
      </c>
    </row>
    <row r="395" spans="1:10" ht="13.5" thickBot="1">
      <c r="A395" s="317"/>
      <c r="B395" s="317"/>
      <c r="C395" s="317"/>
      <c r="D395" s="317"/>
      <c r="E395" s="317" t="s">
        <v>16055</v>
      </c>
      <c r="F395" s="318">
        <v>48.38</v>
      </c>
      <c r="G395" s="317"/>
      <c r="H395" s="418" t="s">
        <v>16056</v>
      </c>
      <c r="I395" s="418"/>
      <c r="J395" s="318">
        <v>219.71</v>
      </c>
    </row>
    <row r="396" spans="1:10" ht="13.5" thickTop="1">
      <c r="A396" s="319"/>
      <c r="B396" s="319"/>
      <c r="C396" s="319"/>
      <c r="D396" s="319"/>
      <c r="E396" s="319"/>
      <c r="F396" s="319"/>
      <c r="G396" s="319"/>
      <c r="H396" s="319"/>
      <c r="I396" s="319"/>
      <c r="J396" s="319"/>
    </row>
    <row r="397" spans="1:10" ht="15">
      <c r="A397" s="305" t="s">
        <v>16173</v>
      </c>
      <c r="B397" s="306" t="s">
        <v>12979</v>
      </c>
      <c r="C397" s="305" t="s">
        <v>12980</v>
      </c>
      <c r="D397" s="305" t="s">
        <v>12981</v>
      </c>
      <c r="E397" s="419" t="s">
        <v>16045</v>
      </c>
      <c r="F397" s="419"/>
      <c r="G397" s="307" t="s">
        <v>12982</v>
      </c>
      <c r="H397" s="306" t="s">
        <v>16046</v>
      </c>
      <c r="I397" s="306" t="s">
        <v>12983</v>
      </c>
      <c r="J397" s="306" t="s">
        <v>12985</v>
      </c>
    </row>
    <row r="398" spans="1:10" ht="25.5">
      <c r="A398" s="295" t="s">
        <v>16047</v>
      </c>
      <c r="B398" s="296" t="s">
        <v>13593</v>
      </c>
      <c r="C398" s="295" t="s">
        <v>9</v>
      </c>
      <c r="D398" s="295" t="s">
        <v>5998</v>
      </c>
      <c r="E398" s="420" t="s">
        <v>16075</v>
      </c>
      <c r="F398" s="420"/>
      <c r="G398" s="297" t="s">
        <v>13082</v>
      </c>
      <c r="H398" s="308">
        <v>1</v>
      </c>
      <c r="I398" s="309">
        <v>2.37</v>
      </c>
      <c r="J398" s="309">
        <v>2.37</v>
      </c>
    </row>
    <row r="399" spans="1:10" ht="25.5">
      <c r="A399" s="310" t="s">
        <v>16049</v>
      </c>
      <c r="B399" s="311" t="s">
        <v>16068</v>
      </c>
      <c r="C399" s="310" t="s">
        <v>9</v>
      </c>
      <c r="D399" s="310" t="s">
        <v>29</v>
      </c>
      <c r="E399" s="416" t="s">
        <v>16048</v>
      </c>
      <c r="F399" s="416"/>
      <c r="G399" s="312" t="s">
        <v>27</v>
      </c>
      <c r="H399" s="313">
        <v>9.7100000000000006E-2</v>
      </c>
      <c r="I399" s="314">
        <v>14.73</v>
      </c>
      <c r="J399" s="314">
        <v>1.43</v>
      </c>
    </row>
    <row r="400" spans="1:10" ht="25.5">
      <c r="A400" s="310" t="s">
        <v>16049</v>
      </c>
      <c r="B400" s="311" t="s">
        <v>16174</v>
      </c>
      <c r="C400" s="310" t="s">
        <v>9</v>
      </c>
      <c r="D400" s="310" t="s">
        <v>501</v>
      </c>
      <c r="E400" s="416" t="s">
        <v>16048</v>
      </c>
      <c r="F400" s="416"/>
      <c r="G400" s="312" t="s">
        <v>27</v>
      </c>
      <c r="H400" s="313">
        <v>4.9399999999999999E-2</v>
      </c>
      <c r="I400" s="314">
        <v>19.190000000000001</v>
      </c>
      <c r="J400" s="314">
        <v>0.94</v>
      </c>
    </row>
    <row r="401" spans="1:10" ht="25.5">
      <c r="A401" s="317"/>
      <c r="B401" s="317"/>
      <c r="C401" s="317"/>
      <c r="D401" s="317"/>
      <c r="E401" s="317" t="s">
        <v>16052</v>
      </c>
      <c r="F401" s="318">
        <v>0.88524060000000004</v>
      </c>
      <c r="G401" s="317" t="s">
        <v>16053</v>
      </c>
      <c r="H401" s="318">
        <v>0.76</v>
      </c>
      <c r="I401" s="317" t="s">
        <v>16054</v>
      </c>
      <c r="J401" s="318">
        <v>1.65</v>
      </c>
    </row>
    <row r="402" spans="1:10" ht="13.5" thickBot="1">
      <c r="A402" s="317"/>
      <c r="B402" s="317"/>
      <c r="C402" s="317"/>
      <c r="D402" s="317"/>
      <c r="E402" s="317" t="s">
        <v>16055</v>
      </c>
      <c r="F402" s="318">
        <v>0.66</v>
      </c>
      <c r="G402" s="317"/>
      <c r="H402" s="418" t="s">
        <v>16056</v>
      </c>
      <c r="I402" s="418"/>
      <c r="J402" s="318">
        <v>3.03</v>
      </c>
    </row>
    <row r="403" spans="1:10" ht="13.5" thickTop="1">
      <c r="A403" s="319"/>
      <c r="B403" s="319"/>
      <c r="C403" s="319"/>
      <c r="D403" s="319"/>
      <c r="E403" s="319"/>
      <c r="F403" s="319"/>
      <c r="G403" s="319"/>
      <c r="H403" s="319"/>
      <c r="I403" s="319"/>
      <c r="J403" s="319"/>
    </row>
    <row r="404" spans="1:10" ht="15">
      <c r="A404" s="305" t="s">
        <v>16175</v>
      </c>
      <c r="B404" s="306" t="s">
        <v>12979</v>
      </c>
      <c r="C404" s="305" t="s">
        <v>12980</v>
      </c>
      <c r="D404" s="305" t="s">
        <v>12981</v>
      </c>
      <c r="E404" s="419" t="s">
        <v>16045</v>
      </c>
      <c r="F404" s="419"/>
      <c r="G404" s="307" t="s">
        <v>12982</v>
      </c>
      <c r="H404" s="306" t="s">
        <v>16046</v>
      </c>
      <c r="I404" s="306" t="s">
        <v>12983</v>
      </c>
      <c r="J404" s="306" t="s">
        <v>12985</v>
      </c>
    </row>
    <row r="405" spans="1:10" ht="25.5">
      <c r="A405" s="295" t="s">
        <v>16047</v>
      </c>
      <c r="B405" s="296" t="s">
        <v>13602</v>
      </c>
      <c r="C405" s="295" t="s">
        <v>9</v>
      </c>
      <c r="D405" s="295" t="s">
        <v>5975</v>
      </c>
      <c r="E405" s="420" t="s">
        <v>16075</v>
      </c>
      <c r="F405" s="420"/>
      <c r="G405" s="297" t="s">
        <v>13145</v>
      </c>
      <c r="H405" s="308">
        <v>1</v>
      </c>
      <c r="I405" s="309">
        <v>38.31</v>
      </c>
      <c r="J405" s="309">
        <v>38.31</v>
      </c>
    </row>
    <row r="406" spans="1:10" ht="25.5">
      <c r="A406" s="310" t="s">
        <v>16049</v>
      </c>
      <c r="B406" s="311" t="s">
        <v>16172</v>
      </c>
      <c r="C406" s="310" t="s">
        <v>9</v>
      </c>
      <c r="D406" s="310" t="s">
        <v>78</v>
      </c>
      <c r="E406" s="416" t="s">
        <v>16048</v>
      </c>
      <c r="F406" s="416"/>
      <c r="G406" s="312" t="s">
        <v>27</v>
      </c>
      <c r="H406" s="313">
        <v>0.22500000000000001</v>
      </c>
      <c r="I406" s="314">
        <v>18.11</v>
      </c>
      <c r="J406" s="314">
        <v>4.07</v>
      </c>
    </row>
    <row r="407" spans="1:10" ht="25.5">
      <c r="A407" s="310" t="s">
        <v>16049</v>
      </c>
      <c r="B407" s="311" t="s">
        <v>16068</v>
      </c>
      <c r="C407" s="310" t="s">
        <v>9</v>
      </c>
      <c r="D407" s="310" t="s">
        <v>29</v>
      </c>
      <c r="E407" s="416" t="s">
        <v>16048</v>
      </c>
      <c r="F407" s="416"/>
      <c r="G407" s="312" t="s">
        <v>27</v>
      </c>
      <c r="H407" s="313">
        <v>2.3248000000000002</v>
      </c>
      <c r="I407" s="314">
        <v>14.73</v>
      </c>
      <c r="J407" s="314">
        <v>34.24</v>
      </c>
    </row>
    <row r="408" spans="1:10" ht="25.5">
      <c r="A408" s="317"/>
      <c r="B408" s="317"/>
      <c r="C408" s="317"/>
      <c r="D408" s="317"/>
      <c r="E408" s="317" t="s">
        <v>16052</v>
      </c>
      <c r="F408" s="318">
        <v>13.793658499999999</v>
      </c>
      <c r="G408" s="317" t="s">
        <v>16053</v>
      </c>
      <c r="H408" s="318">
        <v>11.92</v>
      </c>
      <c r="I408" s="317" t="s">
        <v>16054</v>
      </c>
      <c r="J408" s="318">
        <v>25.71</v>
      </c>
    </row>
    <row r="409" spans="1:10" ht="13.5" thickBot="1">
      <c r="A409" s="317"/>
      <c r="B409" s="317"/>
      <c r="C409" s="317"/>
      <c r="D409" s="317"/>
      <c r="E409" s="317" t="s">
        <v>16055</v>
      </c>
      <c r="F409" s="318">
        <v>10.81</v>
      </c>
      <c r="G409" s="317"/>
      <c r="H409" s="418" t="s">
        <v>16056</v>
      </c>
      <c r="I409" s="418"/>
      <c r="J409" s="318">
        <v>49.12</v>
      </c>
    </row>
    <row r="410" spans="1:10" ht="13.5" thickTop="1">
      <c r="A410" s="319"/>
      <c r="B410" s="319"/>
      <c r="C410" s="319"/>
      <c r="D410" s="319"/>
      <c r="E410" s="319"/>
      <c r="F410" s="319"/>
      <c r="G410" s="319"/>
      <c r="H410" s="319"/>
      <c r="I410" s="319"/>
      <c r="J410" s="319"/>
    </row>
    <row r="411" spans="1:10" ht="15">
      <c r="A411" s="305" t="s">
        <v>16176</v>
      </c>
      <c r="B411" s="306" t="s">
        <v>12979</v>
      </c>
      <c r="C411" s="305" t="s">
        <v>12980</v>
      </c>
      <c r="D411" s="305" t="s">
        <v>12981</v>
      </c>
      <c r="E411" s="419" t="s">
        <v>16045</v>
      </c>
      <c r="F411" s="419"/>
      <c r="G411" s="307" t="s">
        <v>12982</v>
      </c>
      <c r="H411" s="306" t="s">
        <v>16046</v>
      </c>
      <c r="I411" s="306" t="s">
        <v>12983</v>
      </c>
      <c r="J411" s="306" t="s">
        <v>12985</v>
      </c>
    </row>
    <row r="412" spans="1:10" ht="25.5">
      <c r="A412" s="295" t="s">
        <v>16047</v>
      </c>
      <c r="B412" s="296" t="s">
        <v>13614</v>
      </c>
      <c r="C412" s="295" t="s">
        <v>9</v>
      </c>
      <c r="D412" s="295" t="s">
        <v>1529</v>
      </c>
      <c r="E412" s="420" t="s">
        <v>16112</v>
      </c>
      <c r="F412" s="420"/>
      <c r="G412" s="297" t="s">
        <v>13145</v>
      </c>
      <c r="H412" s="308">
        <v>1</v>
      </c>
      <c r="I412" s="309">
        <v>6.16</v>
      </c>
      <c r="J412" s="309">
        <v>6.16</v>
      </c>
    </row>
    <row r="413" spans="1:10" ht="38.25">
      <c r="A413" s="310" t="s">
        <v>16049</v>
      </c>
      <c r="B413" s="311" t="s">
        <v>16177</v>
      </c>
      <c r="C413" s="310" t="s">
        <v>9</v>
      </c>
      <c r="D413" s="310" t="s">
        <v>1380</v>
      </c>
      <c r="E413" s="416" t="s">
        <v>16067</v>
      </c>
      <c r="F413" s="416"/>
      <c r="G413" s="312" t="s">
        <v>75</v>
      </c>
      <c r="H413" s="313">
        <v>3.5999999999999997E-2</v>
      </c>
      <c r="I413" s="314">
        <v>171.35</v>
      </c>
      <c r="J413" s="314">
        <v>6.16</v>
      </c>
    </row>
    <row r="414" spans="1:10" ht="25.5">
      <c r="A414" s="317"/>
      <c r="B414" s="317"/>
      <c r="C414" s="317"/>
      <c r="D414" s="317"/>
      <c r="E414" s="317" t="s">
        <v>16052</v>
      </c>
      <c r="F414" s="318">
        <v>0.18777830000000001</v>
      </c>
      <c r="G414" s="317" t="s">
        <v>16053</v>
      </c>
      <c r="H414" s="318">
        <v>0.16</v>
      </c>
      <c r="I414" s="317" t="s">
        <v>16054</v>
      </c>
      <c r="J414" s="318">
        <v>0.35</v>
      </c>
    </row>
    <row r="415" spans="1:10" ht="13.5" thickBot="1">
      <c r="A415" s="317"/>
      <c r="B415" s="317"/>
      <c r="C415" s="317"/>
      <c r="D415" s="317"/>
      <c r="E415" s="317" t="s">
        <v>16055</v>
      </c>
      <c r="F415" s="318">
        <v>1.73</v>
      </c>
      <c r="G415" s="317"/>
      <c r="H415" s="418" t="s">
        <v>16056</v>
      </c>
      <c r="I415" s="418"/>
      <c r="J415" s="318">
        <v>7.89</v>
      </c>
    </row>
    <row r="416" spans="1:10" ht="13.5" thickTop="1">
      <c r="A416" s="319"/>
      <c r="B416" s="319"/>
      <c r="C416" s="319"/>
      <c r="D416" s="319"/>
      <c r="E416" s="319"/>
      <c r="F416" s="319"/>
      <c r="G416" s="319"/>
      <c r="H416" s="319"/>
      <c r="I416" s="319"/>
      <c r="J416" s="319"/>
    </row>
    <row r="417" spans="1:10" ht="15">
      <c r="A417" s="305" t="s">
        <v>16178</v>
      </c>
      <c r="B417" s="306" t="s">
        <v>12979</v>
      </c>
      <c r="C417" s="305" t="s">
        <v>12980</v>
      </c>
      <c r="D417" s="305" t="s">
        <v>12981</v>
      </c>
      <c r="E417" s="419" t="s">
        <v>16045</v>
      </c>
      <c r="F417" s="419"/>
      <c r="G417" s="307" t="s">
        <v>12982</v>
      </c>
      <c r="H417" s="306" t="s">
        <v>16046</v>
      </c>
      <c r="I417" s="306" t="s">
        <v>12983</v>
      </c>
      <c r="J417" s="306" t="s">
        <v>12985</v>
      </c>
    </row>
    <row r="418" spans="1:10" ht="25.5">
      <c r="A418" s="295" t="s">
        <v>16047</v>
      </c>
      <c r="B418" s="296" t="s">
        <v>13629</v>
      </c>
      <c r="C418" s="295" t="s">
        <v>9</v>
      </c>
      <c r="D418" s="295" t="s">
        <v>6101</v>
      </c>
      <c r="E418" s="420" t="s">
        <v>16112</v>
      </c>
      <c r="F418" s="420"/>
      <c r="G418" s="297" t="s">
        <v>204</v>
      </c>
      <c r="H418" s="308">
        <v>1</v>
      </c>
      <c r="I418" s="309">
        <v>1.59</v>
      </c>
      <c r="J418" s="309">
        <v>1.59</v>
      </c>
    </row>
    <row r="419" spans="1:10" ht="51">
      <c r="A419" s="310" t="s">
        <v>16049</v>
      </c>
      <c r="B419" s="311" t="s">
        <v>16179</v>
      </c>
      <c r="C419" s="310" t="s">
        <v>9</v>
      </c>
      <c r="D419" s="310" t="s">
        <v>1474</v>
      </c>
      <c r="E419" s="416" t="s">
        <v>16067</v>
      </c>
      <c r="F419" s="416"/>
      <c r="G419" s="312" t="s">
        <v>75</v>
      </c>
      <c r="H419" s="313">
        <v>1.042E-2</v>
      </c>
      <c r="I419" s="314">
        <v>146.26</v>
      </c>
      <c r="J419" s="314">
        <v>1.52</v>
      </c>
    </row>
    <row r="420" spans="1:10" ht="51">
      <c r="A420" s="310" t="s">
        <v>16049</v>
      </c>
      <c r="B420" s="311" t="s">
        <v>16180</v>
      </c>
      <c r="C420" s="310" t="s">
        <v>9</v>
      </c>
      <c r="D420" s="310" t="s">
        <v>1475</v>
      </c>
      <c r="E420" s="416" t="s">
        <v>16067</v>
      </c>
      <c r="F420" s="416"/>
      <c r="G420" s="312" t="s">
        <v>99</v>
      </c>
      <c r="H420" s="313">
        <v>2.5999999999999999E-3</v>
      </c>
      <c r="I420" s="314">
        <v>29.21</v>
      </c>
      <c r="J420" s="314">
        <v>7.0000000000000007E-2</v>
      </c>
    </row>
    <row r="421" spans="1:10" ht="25.5">
      <c r="A421" s="317"/>
      <c r="B421" s="317"/>
      <c r="C421" s="317"/>
      <c r="D421" s="317"/>
      <c r="E421" s="317" t="s">
        <v>16052</v>
      </c>
      <c r="F421" s="318">
        <v>6.4381099999999997E-2</v>
      </c>
      <c r="G421" s="317" t="s">
        <v>16053</v>
      </c>
      <c r="H421" s="318">
        <v>0.06</v>
      </c>
      <c r="I421" s="317" t="s">
        <v>16054</v>
      </c>
      <c r="J421" s="318">
        <v>0.12</v>
      </c>
    </row>
    <row r="422" spans="1:10" ht="13.5" thickBot="1">
      <c r="A422" s="317"/>
      <c r="B422" s="317"/>
      <c r="C422" s="317"/>
      <c r="D422" s="317"/>
      <c r="E422" s="317" t="s">
        <v>16055</v>
      </c>
      <c r="F422" s="318">
        <v>0.44</v>
      </c>
      <c r="G422" s="317"/>
      <c r="H422" s="418" t="s">
        <v>16056</v>
      </c>
      <c r="I422" s="418"/>
      <c r="J422" s="318">
        <v>2.0299999999999998</v>
      </c>
    </row>
    <row r="423" spans="1:10" ht="13.5" thickTop="1">
      <c r="A423" s="319"/>
      <c r="B423" s="319"/>
      <c r="C423" s="319"/>
      <c r="D423" s="319"/>
      <c r="E423" s="319"/>
      <c r="F423" s="319"/>
      <c r="G423" s="319"/>
      <c r="H423" s="319"/>
      <c r="I423" s="319"/>
      <c r="J423" s="319"/>
    </row>
    <row r="424" spans="1:10" ht="15">
      <c r="A424" s="305" t="s">
        <v>16181</v>
      </c>
      <c r="B424" s="306" t="s">
        <v>12979</v>
      </c>
      <c r="C424" s="305" t="s">
        <v>12980</v>
      </c>
      <c r="D424" s="305" t="s">
        <v>12981</v>
      </c>
      <c r="E424" s="419" t="s">
        <v>16045</v>
      </c>
      <c r="F424" s="419"/>
      <c r="G424" s="307" t="s">
        <v>12982</v>
      </c>
      <c r="H424" s="306" t="s">
        <v>16046</v>
      </c>
      <c r="I424" s="306" t="s">
        <v>12983</v>
      </c>
      <c r="J424" s="306" t="s">
        <v>12985</v>
      </c>
    </row>
    <row r="425" spans="1:10" ht="25.5">
      <c r="A425" s="295" t="s">
        <v>16047</v>
      </c>
      <c r="B425" s="296" t="s">
        <v>13639</v>
      </c>
      <c r="C425" s="295" t="s">
        <v>9</v>
      </c>
      <c r="D425" s="295" t="s">
        <v>6212</v>
      </c>
      <c r="E425" s="420" t="s">
        <v>16112</v>
      </c>
      <c r="F425" s="420"/>
      <c r="G425" s="297" t="s">
        <v>13145</v>
      </c>
      <c r="H425" s="308">
        <v>1</v>
      </c>
      <c r="I425" s="309">
        <v>58.27</v>
      </c>
      <c r="J425" s="309">
        <v>58.27</v>
      </c>
    </row>
    <row r="426" spans="1:10" ht="25.5">
      <c r="A426" s="310" t="s">
        <v>16049</v>
      </c>
      <c r="B426" s="311" t="s">
        <v>16068</v>
      </c>
      <c r="C426" s="310" t="s">
        <v>9</v>
      </c>
      <c r="D426" s="310" t="s">
        <v>29</v>
      </c>
      <c r="E426" s="416" t="s">
        <v>16048</v>
      </c>
      <c r="F426" s="416"/>
      <c r="G426" s="312" t="s">
        <v>27</v>
      </c>
      <c r="H426" s="313">
        <v>3.956</v>
      </c>
      <c r="I426" s="314">
        <v>14.73</v>
      </c>
      <c r="J426" s="314">
        <v>58.27</v>
      </c>
    </row>
    <row r="427" spans="1:10" ht="25.5">
      <c r="A427" s="317"/>
      <c r="B427" s="317"/>
      <c r="C427" s="317"/>
      <c r="D427" s="317"/>
      <c r="E427" s="317" t="s">
        <v>16052</v>
      </c>
      <c r="F427" s="318">
        <v>20.7736467</v>
      </c>
      <c r="G427" s="317" t="s">
        <v>16053</v>
      </c>
      <c r="H427" s="318">
        <v>17.95</v>
      </c>
      <c r="I427" s="317" t="s">
        <v>16054</v>
      </c>
      <c r="J427" s="318">
        <v>38.72</v>
      </c>
    </row>
    <row r="428" spans="1:10" ht="13.5" thickBot="1">
      <c r="A428" s="317"/>
      <c r="B428" s="317"/>
      <c r="C428" s="317"/>
      <c r="D428" s="317"/>
      <c r="E428" s="317" t="s">
        <v>16055</v>
      </c>
      <c r="F428" s="318">
        <v>16.45</v>
      </c>
      <c r="G428" s="317"/>
      <c r="H428" s="418" t="s">
        <v>16056</v>
      </c>
      <c r="I428" s="418"/>
      <c r="J428" s="318">
        <v>74.72</v>
      </c>
    </row>
    <row r="429" spans="1:10" ht="13.5" thickTop="1">
      <c r="A429" s="319"/>
      <c r="B429" s="319"/>
      <c r="C429" s="319"/>
      <c r="D429" s="319"/>
      <c r="E429" s="319"/>
      <c r="F429" s="319"/>
      <c r="G429" s="319"/>
      <c r="H429" s="319"/>
      <c r="I429" s="319"/>
      <c r="J429" s="319"/>
    </row>
    <row r="430" spans="1:10" ht="15">
      <c r="A430" s="305" t="s">
        <v>16182</v>
      </c>
      <c r="B430" s="306" t="s">
        <v>12979</v>
      </c>
      <c r="C430" s="305" t="s">
        <v>12980</v>
      </c>
      <c r="D430" s="305" t="s">
        <v>12981</v>
      </c>
      <c r="E430" s="419" t="s">
        <v>16045</v>
      </c>
      <c r="F430" s="419"/>
      <c r="G430" s="307" t="s">
        <v>12982</v>
      </c>
      <c r="H430" s="306" t="s">
        <v>16046</v>
      </c>
      <c r="I430" s="306" t="s">
        <v>12983</v>
      </c>
      <c r="J430" s="306" t="s">
        <v>12985</v>
      </c>
    </row>
    <row r="431" spans="1:10" ht="25.5">
      <c r="A431" s="295" t="s">
        <v>16047</v>
      </c>
      <c r="B431" s="296" t="s">
        <v>13652</v>
      </c>
      <c r="C431" s="295" t="s">
        <v>9</v>
      </c>
      <c r="D431" s="295" t="s">
        <v>4147</v>
      </c>
      <c r="E431" s="420" t="s">
        <v>16112</v>
      </c>
      <c r="F431" s="420"/>
      <c r="G431" s="297" t="s">
        <v>13082</v>
      </c>
      <c r="H431" s="308">
        <v>1</v>
      </c>
      <c r="I431" s="309">
        <v>4.87</v>
      </c>
      <c r="J431" s="309">
        <v>4.87</v>
      </c>
    </row>
    <row r="432" spans="1:10" ht="25.5">
      <c r="A432" s="310" t="s">
        <v>16049</v>
      </c>
      <c r="B432" s="311" t="s">
        <v>16183</v>
      </c>
      <c r="C432" s="310" t="s">
        <v>9</v>
      </c>
      <c r="D432" s="310" t="s">
        <v>3221</v>
      </c>
      <c r="E432" s="416" t="s">
        <v>16067</v>
      </c>
      <c r="F432" s="416"/>
      <c r="G432" s="312" t="s">
        <v>75</v>
      </c>
      <c r="H432" s="313">
        <v>3.0000000000000001E-3</v>
      </c>
      <c r="I432" s="314">
        <v>18.420000000000002</v>
      </c>
      <c r="J432" s="314">
        <v>0.05</v>
      </c>
    </row>
    <row r="433" spans="1:10" ht="25.5">
      <c r="A433" s="310" t="s">
        <v>16049</v>
      </c>
      <c r="B433" s="311" t="s">
        <v>16184</v>
      </c>
      <c r="C433" s="310" t="s">
        <v>9</v>
      </c>
      <c r="D433" s="310" t="s">
        <v>3222</v>
      </c>
      <c r="E433" s="416" t="s">
        <v>16067</v>
      </c>
      <c r="F433" s="416"/>
      <c r="G433" s="312" t="s">
        <v>99</v>
      </c>
      <c r="H433" s="313">
        <v>3.0000000000000001E-3</v>
      </c>
      <c r="I433" s="314">
        <v>14.94</v>
      </c>
      <c r="J433" s="314">
        <v>0.04</v>
      </c>
    </row>
    <row r="434" spans="1:10" ht="25.5">
      <c r="A434" s="310" t="s">
        <v>16049</v>
      </c>
      <c r="B434" s="311" t="s">
        <v>16172</v>
      </c>
      <c r="C434" s="310" t="s">
        <v>9</v>
      </c>
      <c r="D434" s="310" t="s">
        <v>78</v>
      </c>
      <c r="E434" s="416" t="s">
        <v>16048</v>
      </c>
      <c r="F434" s="416"/>
      <c r="G434" s="312" t="s">
        <v>27</v>
      </c>
      <c r="H434" s="313">
        <v>0.11899999999999999</v>
      </c>
      <c r="I434" s="314">
        <v>18.11</v>
      </c>
      <c r="J434" s="314">
        <v>2.15</v>
      </c>
    </row>
    <row r="435" spans="1:10" ht="25.5">
      <c r="A435" s="310" t="s">
        <v>16049</v>
      </c>
      <c r="B435" s="311" t="s">
        <v>16068</v>
      </c>
      <c r="C435" s="310" t="s">
        <v>9</v>
      </c>
      <c r="D435" s="310" t="s">
        <v>29</v>
      </c>
      <c r="E435" s="416" t="s">
        <v>16048</v>
      </c>
      <c r="F435" s="416"/>
      <c r="G435" s="312" t="s">
        <v>27</v>
      </c>
      <c r="H435" s="313">
        <v>0.17899999999999999</v>
      </c>
      <c r="I435" s="314">
        <v>14.73</v>
      </c>
      <c r="J435" s="314">
        <v>2.63</v>
      </c>
    </row>
    <row r="436" spans="1:10" ht="25.5">
      <c r="A436" s="317"/>
      <c r="B436" s="317"/>
      <c r="C436" s="317"/>
      <c r="D436" s="317"/>
      <c r="E436" s="317" t="s">
        <v>16052</v>
      </c>
      <c r="F436" s="318">
        <v>1.7973067</v>
      </c>
      <c r="G436" s="317" t="s">
        <v>16053</v>
      </c>
      <c r="H436" s="318">
        <v>1.55</v>
      </c>
      <c r="I436" s="317" t="s">
        <v>16054</v>
      </c>
      <c r="J436" s="318">
        <v>3.35</v>
      </c>
    </row>
    <row r="437" spans="1:10" ht="13.5" thickBot="1">
      <c r="A437" s="317"/>
      <c r="B437" s="317"/>
      <c r="C437" s="317"/>
      <c r="D437" s="317"/>
      <c r="E437" s="317" t="s">
        <v>16055</v>
      </c>
      <c r="F437" s="318">
        <v>1.37</v>
      </c>
      <c r="G437" s="317"/>
      <c r="H437" s="418" t="s">
        <v>16056</v>
      </c>
      <c r="I437" s="418"/>
      <c r="J437" s="318">
        <v>6.24</v>
      </c>
    </row>
    <row r="438" spans="1:10" ht="13.5" thickTop="1">
      <c r="A438" s="319"/>
      <c r="B438" s="319"/>
      <c r="C438" s="319"/>
      <c r="D438" s="319"/>
      <c r="E438" s="319"/>
      <c r="F438" s="319"/>
      <c r="G438" s="319"/>
      <c r="H438" s="319"/>
      <c r="I438" s="319"/>
      <c r="J438" s="319"/>
    </row>
    <row r="439" spans="1:10" ht="15">
      <c r="A439" s="305" t="s">
        <v>16185</v>
      </c>
      <c r="B439" s="306" t="s">
        <v>12979</v>
      </c>
      <c r="C439" s="305" t="s">
        <v>12980</v>
      </c>
      <c r="D439" s="305" t="s">
        <v>12981</v>
      </c>
      <c r="E439" s="419" t="s">
        <v>16045</v>
      </c>
      <c r="F439" s="419"/>
      <c r="G439" s="307" t="s">
        <v>12982</v>
      </c>
      <c r="H439" s="306" t="s">
        <v>16046</v>
      </c>
      <c r="I439" s="306" t="s">
        <v>12983</v>
      </c>
      <c r="J439" s="306" t="s">
        <v>12985</v>
      </c>
    </row>
    <row r="440" spans="1:10" ht="38.25">
      <c r="A440" s="295" t="s">
        <v>16047</v>
      </c>
      <c r="B440" s="296" t="s">
        <v>13660</v>
      </c>
      <c r="C440" s="295" t="s">
        <v>9</v>
      </c>
      <c r="D440" s="295" t="s">
        <v>4151</v>
      </c>
      <c r="E440" s="420" t="s">
        <v>16112</v>
      </c>
      <c r="F440" s="420"/>
      <c r="G440" s="297" t="s">
        <v>13145</v>
      </c>
      <c r="H440" s="308">
        <v>1</v>
      </c>
      <c r="I440" s="309">
        <v>197.67</v>
      </c>
      <c r="J440" s="309">
        <v>197.67</v>
      </c>
    </row>
    <row r="441" spans="1:10" ht="25.5">
      <c r="A441" s="310" t="s">
        <v>16049</v>
      </c>
      <c r="B441" s="311" t="s">
        <v>16183</v>
      </c>
      <c r="C441" s="310" t="s">
        <v>9</v>
      </c>
      <c r="D441" s="310" t="s">
        <v>3221</v>
      </c>
      <c r="E441" s="416" t="s">
        <v>16067</v>
      </c>
      <c r="F441" s="416"/>
      <c r="G441" s="312" t="s">
        <v>75</v>
      </c>
      <c r="H441" s="313">
        <v>6.9000000000000006E-2</v>
      </c>
      <c r="I441" s="314">
        <v>18.420000000000002</v>
      </c>
      <c r="J441" s="314">
        <v>1.27</v>
      </c>
    </row>
    <row r="442" spans="1:10" ht="25.5">
      <c r="A442" s="310" t="s">
        <v>16049</v>
      </c>
      <c r="B442" s="311" t="s">
        <v>16184</v>
      </c>
      <c r="C442" s="310" t="s">
        <v>9</v>
      </c>
      <c r="D442" s="310" t="s">
        <v>3222</v>
      </c>
      <c r="E442" s="416" t="s">
        <v>16067</v>
      </c>
      <c r="F442" s="416"/>
      <c r="G442" s="312" t="s">
        <v>99</v>
      </c>
      <c r="H442" s="313">
        <v>6.4000000000000001E-2</v>
      </c>
      <c r="I442" s="314">
        <v>14.94</v>
      </c>
      <c r="J442" s="314">
        <v>0.95</v>
      </c>
    </row>
    <row r="443" spans="1:10" ht="25.5">
      <c r="A443" s="310" t="s">
        <v>16049</v>
      </c>
      <c r="B443" s="311" t="s">
        <v>16172</v>
      </c>
      <c r="C443" s="310" t="s">
        <v>9</v>
      </c>
      <c r="D443" s="310" t="s">
        <v>78</v>
      </c>
      <c r="E443" s="416" t="s">
        <v>16048</v>
      </c>
      <c r="F443" s="416"/>
      <c r="G443" s="312" t="s">
        <v>27</v>
      </c>
      <c r="H443" s="313">
        <v>2.5459999999999998</v>
      </c>
      <c r="I443" s="314">
        <v>18.11</v>
      </c>
      <c r="J443" s="314">
        <v>46.1</v>
      </c>
    </row>
    <row r="444" spans="1:10" ht="25.5">
      <c r="A444" s="310" t="s">
        <v>16049</v>
      </c>
      <c r="B444" s="311" t="s">
        <v>16068</v>
      </c>
      <c r="C444" s="310" t="s">
        <v>9</v>
      </c>
      <c r="D444" s="310" t="s">
        <v>29</v>
      </c>
      <c r="E444" s="416" t="s">
        <v>16048</v>
      </c>
      <c r="F444" s="416"/>
      <c r="G444" s="312" t="s">
        <v>27</v>
      </c>
      <c r="H444" s="313">
        <v>3.819</v>
      </c>
      <c r="I444" s="314">
        <v>14.73</v>
      </c>
      <c r="J444" s="314">
        <v>56.25</v>
      </c>
    </row>
    <row r="445" spans="1:10" ht="25.5">
      <c r="A445" s="300" t="s">
        <v>12986</v>
      </c>
      <c r="B445" s="301" t="s">
        <v>13337</v>
      </c>
      <c r="C445" s="300" t="s">
        <v>9</v>
      </c>
      <c r="D445" s="300" t="s">
        <v>10291</v>
      </c>
      <c r="E445" s="417" t="s">
        <v>12998</v>
      </c>
      <c r="F445" s="417"/>
      <c r="G445" s="302" t="s">
        <v>13145</v>
      </c>
      <c r="H445" s="315">
        <v>1.1000000000000001</v>
      </c>
      <c r="I445" s="316">
        <v>84.64</v>
      </c>
      <c r="J445" s="316">
        <v>93.1</v>
      </c>
    </row>
    <row r="446" spans="1:10" ht="25.5">
      <c r="A446" s="317"/>
      <c r="B446" s="317"/>
      <c r="C446" s="317"/>
      <c r="D446" s="317"/>
      <c r="E446" s="317" t="s">
        <v>16052</v>
      </c>
      <c r="F446" s="318">
        <v>38.725253500000001</v>
      </c>
      <c r="G446" s="317" t="s">
        <v>16053</v>
      </c>
      <c r="H446" s="318">
        <v>33.450000000000003</v>
      </c>
      <c r="I446" s="317" t="s">
        <v>16054</v>
      </c>
      <c r="J446" s="318">
        <v>72.180000000000007</v>
      </c>
    </row>
    <row r="447" spans="1:10" ht="13.5" thickBot="1">
      <c r="A447" s="317"/>
      <c r="B447" s="317"/>
      <c r="C447" s="317"/>
      <c r="D447" s="317"/>
      <c r="E447" s="317" t="s">
        <v>16055</v>
      </c>
      <c r="F447" s="318">
        <v>55.82</v>
      </c>
      <c r="G447" s="317"/>
      <c r="H447" s="418" t="s">
        <v>16056</v>
      </c>
      <c r="I447" s="418"/>
      <c r="J447" s="318">
        <v>253.49</v>
      </c>
    </row>
    <row r="448" spans="1:10" ht="13.5" thickTop="1">
      <c r="A448" s="319"/>
      <c r="B448" s="319"/>
      <c r="C448" s="319"/>
      <c r="D448" s="319"/>
      <c r="E448" s="319"/>
      <c r="F448" s="319"/>
      <c r="G448" s="319"/>
      <c r="H448" s="319"/>
      <c r="I448" s="319"/>
      <c r="J448" s="319"/>
    </row>
    <row r="449" spans="1:10" ht="15">
      <c r="A449" s="305" t="s">
        <v>16186</v>
      </c>
      <c r="B449" s="306" t="s">
        <v>12979</v>
      </c>
      <c r="C449" s="305" t="s">
        <v>12980</v>
      </c>
      <c r="D449" s="305" t="s">
        <v>12981</v>
      </c>
      <c r="E449" s="419" t="s">
        <v>16045</v>
      </c>
      <c r="F449" s="419"/>
      <c r="G449" s="307" t="s">
        <v>12982</v>
      </c>
      <c r="H449" s="306" t="s">
        <v>16046</v>
      </c>
      <c r="I449" s="306" t="s">
        <v>12983</v>
      </c>
      <c r="J449" s="306" t="s">
        <v>12985</v>
      </c>
    </row>
    <row r="450" spans="1:10" ht="25.5">
      <c r="A450" s="295" t="s">
        <v>16047</v>
      </c>
      <c r="B450" s="296" t="s">
        <v>13672</v>
      </c>
      <c r="C450" s="295" t="s">
        <v>9</v>
      </c>
      <c r="D450" s="295" t="s">
        <v>933</v>
      </c>
      <c r="E450" s="420" t="s">
        <v>16112</v>
      </c>
      <c r="F450" s="420"/>
      <c r="G450" s="297" t="s">
        <v>13145</v>
      </c>
      <c r="H450" s="308">
        <v>1</v>
      </c>
      <c r="I450" s="309">
        <v>19.649999999999999</v>
      </c>
      <c r="J450" s="309">
        <v>19.649999999999999</v>
      </c>
    </row>
    <row r="451" spans="1:10" ht="25.5">
      <c r="A451" s="310" t="s">
        <v>16049</v>
      </c>
      <c r="B451" s="311" t="s">
        <v>16183</v>
      </c>
      <c r="C451" s="310" t="s">
        <v>9</v>
      </c>
      <c r="D451" s="310" t="s">
        <v>3221</v>
      </c>
      <c r="E451" s="416" t="s">
        <v>16067</v>
      </c>
      <c r="F451" s="416"/>
      <c r="G451" s="312" t="s">
        <v>75</v>
      </c>
      <c r="H451" s="313">
        <v>0.27400000000000002</v>
      </c>
      <c r="I451" s="314">
        <v>18.420000000000002</v>
      </c>
      <c r="J451" s="314">
        <v>5.04</v>
      </c>
    </row>
    <row r="452" spans="1:10" ht="25.5">
      <c r="A452" s="310" t="s">
        <v>16049</v>
      </c>
      <c r="B452" s="311" t="s">
        <v>16184</v>
      </c>
      <c r="C452" s="310" t="s">
        <v>9</v>
      </c>
      <c r="D452" s="310" t="s">
        <v>3222</v>
      </c>
      <c r="E452" s="416" t="s">
        <v>16067</v>
      </c>
      <c r="F452" s="416"/>
      <c r="G452" s="312" t="s">
        <v>99</v>
      </c>
      <c r="H452" s="313">
        <v>0.254</v>
      </c>
      <c r="I452" s="314">
        <v>14.94</v>
      </c>
      <c r="J452" s="314">
        <v>3.79</v>
      </c>
    </row>
    <row r="453" spans="1:10" ht="25.5">
      <c r="A453" s="310" t="s">
        <v>16049</v>
      </c>
      <c r="B453" s="311" t="s">
        <v>16187</v>
      </c>
      <c r="C453" s="310" t="s">
        <v>9</v>
      </c>
      <c r="D453" s="310" t="s">
        <v>4674</v>
      </c>
      <c r="E453" s="416" t="s">
        <v>16112</v>
      </c>
      <c r="F453" s="416"/>
      <c r="G453" s="312" t="s">
        <v>13145</v>
      </c>
      <c r="H453" s="313">
        <v>1</v>
      </c>
      <c r="I453" s="314">
        <v>1.25</v>
      </c>
      <c r="J453" s="314">
        <v>1.25</v>
      </c>
    </row>
    <row r="454" spans="1:10" ht="25.5">
      <c r="A454" s="310" t="s">
        <v>16049</v>
      </c>
      <c r="B454" s="311" t="s">
        <v>16068</v>
      </c>
      <c r="C454" s="310" t="s">
        <v>9</v>
      </c>
      <c r="D454" s="310" t="s">
        <v>29</v>
      </c>
      <c r="E454" s="416" t="s">
        <v>16048</v>
      </c>
      <c r="F454" s="416"/>
      <c r="G454" s="312" t="s">
        <v>27</v>
      </c>
      <c r="H454" s="313">
        <v>0.65</v>
      </c>
      <c r="I454" s="314">
        <v>14.73</v>
      </c>
      <c r="J454" s="314">
        <v>9.57</v>
      </c>
    </row>
    <row r="455" spans="1:10" ht="25.5">
      <c r="A455" s="317"/>
      <c r="B455" s="317"/>
      <c r="C455" s="317"/>
      <c r="D455" s="317"/>
      <c r="E455" s="317" t="s">
        <v>16052</v>
      </c>
      <c r="F455" s="318">
        <v>6.2235098000000004</v>
      </c>
      <c r="G455" s="317" t="s">
        <v>16053</v>
      </c>
      <c r="H455" s="318">
        <v>5.38</v>
      </c>
      <c r="I455" s="317" t="s">
        <v>16054</v>
      </c>
      <c r="J455" s="318">
        <v>11.6</v>
      </c>
    </row>
    <row r="456" spans="1:10" ht="13.5" thickBot="1">
      <c r="A456" s="317"/>
      <c r="B456" s="317"/>
      <c r="C456" s="317"/>
      <c r="D456" s="317"/>
      <c r="E456" s="317" t="s">
        <v>16055</v>
      </c>
      <c r="F456" s="318">
        <v>5.54</v>
      </c>
      <c r="G456" s="317"/>
      <c r="H456" s="418" t="s">
        <v>16056</v>
      </c>
      <c r="I456" s="418"/>
      <c r="J456" s="318">
        <v>25.19</v>
      </c>
    </row>
    <row r="457" spans="1:10" ht="13.5" thickTop="1">
      <c r="A457" s="319"/>
      <c r="B457" s="319"/>
      <c r="C457" s="319"/>
      <c r="D457" s="319"/>
      <c r="E457" s="319"/>
      <c r="F457" s="319"/>
      <c r="G457" s="319"/>
      <c r="H457" s="319"/>
      <c r="I457" s="319"/>
      <c r="J457" s="319"/>
    </row>
    <row r="458" spans="1:10" ht="15">
      <c r="A458" s="305" t="s">
        <v>16188</v>
      </c>
      <c r="B458" s="306" t="s">
        <v>12979</v>
      </c>
      <c r="C458" s="305" t="s">
        <v>12980</v>
      </c>
      <c r="D458" s="305" t="s">
        <v>12981</v>
      </c>
      <c r="E458" s="419" t="s">
        <v>16045</v>
      </c>
      <c r="F458" s="419"/>
      <c r="G458" s="307" t="s">
        <v>12982</v>
      </c>
      <c r="H458" s="306" t="s">
        <v>16046</v>
      </c>
      <c r="I458" s="306" t="s">
        <v>12983</v>
      </c>
      <c r="J458" s="306" t="s">
        <v>12985</v>
      </c>
    </row>
    <row r="459" spans="1:10" ht="25.5">
      <c r="A459" s="295" t="s">
        <v>16047</v>
      </c>
      <c r="B459" s="296" t="s">
        <v>13688</v>
      </c>
      <c r="C459" s="295" t="s">
        <v>9</v>
      </c>
      <c r="D459" s="295" t="s">
        <v>978</v>
      </c>
      <c r="E459" s="420" t="s">
        <v>16112</v>
      </c>
      <c r="F459" s="420"/>
      <c r="G459" s="297" t="s">
        <v>13145</v>
      </c>
      <c r="H459" s="308">
        <v>1</v>
      </c>
      <c r="I459" s="309">
        <v>81.98</v>
      </c>
      <c r="J459" s="309">
        <v>81.98</v>
      </c>
    </row>
    <row r="460" spans="1:10" ht="51">
      <c r="A460" s="310" t="s">
        <v>16049</v>
      </c>
      <c r="B460" s="311" t="s">
        <v>16189</v>
      </c>
      <c r="C460" s="310" t="s">
        <v>9</v>
      </c>
      <c r="D460" s="310" t="s">
        <v>1403</v>
      </c>
      <c r="E460" s="416" t="s">
        <v>16067</v>
      </c>
      <c r="F460" s="416"/>
      <c r="G460" s="312" t="s">
        <v>75</v>
      </c>
      <c r="H460" s="313">
        <v>6.0000000000000001E-3</v>
      </c>
      <c r="I460" s="314">
        <v>171.98</v>
      </c>
      <c r="J460" s="314">
        <v>1.03</v>
      </c>
    </row>
    <row r="461" spans="1:10" ht="25.5">
      <c r="A461" s="310" t="s">
        <v>16049</v>
      </c>
      <c r="B461" s="311" t="s">
        <v>16183</v>
      </c>
      <c r="C461" s="310" t="s">
        <v>9</v>
      </c>
      <c r="D461" s="310" t="s">
        <v>3221</v>
      </c>
      <c r="E461" s="416" t="s">
        <v>16067</v>
      </c>
      <c r="F461" s="416"/>
      <c r="G461" s="312" t="s">
        <v>75</v>
      </c>
      <c r="H461" s="313">
        <v>0.27400000000000002</v>
      </c>
      <c r="I461" s="314">
        <v>18.420000000000002</v>
      </c>
      <c r="J461" s="314">
        <v>5.04</v>
      </c>
    </row>
    <row r="462" spans="1:10" ht="51">
      <c r="A462" s="310" t="s">
        <v>16049</v>
      </c>
      <c r="B462" s="311" t="s">
        <v>16190</v>
      </c>
      <c r="C462" s="310" t="s">
        <v>9</v>
      </c>
      <c r="D462" s="310" t="s">
        <v>1404</v>
      </c>
      <c r="E462" s="416" t="s">
        <v>16067</v>
      </c>
      <c r="F462" s="416"/>
      <c r="G462" s="312" t="s">
        <v>99</v>
      </c>
      <c r="H462" s="313">
        <v>3.0000000000000001E-3</v>
      </c>
      <c r="I462" s="314">
        <v>30.93</v>
      </c>
      <c r="J462" s="314">
        <v>0.09</v>
      </c>
    </row>
    <row r="463" spans="1:10" ht="25.5">
      <c r="A463" s="310" t="s">
        <v>16049</v>
      </c>
      <c r="B463" s="311" t="s">
        <v>16184</v>
      </c>
      <c r="C463" s="310" t="s">
        <v>9</v>
      </c>
      <c r="D463" s="310" t="s">
        <v>3222</v>
      </c>
      <c r="E463" s="416" t="s">
        <v>16067</v>
      </c>
      <c r="F463" s="416"/>
      <c r="G463" s="312" t="s">
        <v>99</v>
      </c>
      <c r="H463" s="313">
        <v>0.254</v>
      </c>
      <c r="I463" s="314">
        <v>14.94</v>
      </c>
      <c r="J463" s="314">
        <v>3.79</v>
      </c>
    </row>
    <row r="464" spans="1:10" ht="25.5">
      <c r="A464" s="310" t="s">
        <v>16049</v>
      </c>
      <c r="B464" s="311" t="s">
        <v>16068</v>
      </c>
      <c r="C464" s="310" t="s">
        <v>9</v>
      </c>
      <c r="D464" s="310" t="s">
        <v>29</v>
      </c>
      <c r="E464" s="416" t="s">
        <v>16048</v>
      </c>
      <c r="F464" s="416"/>
      <c r="G464" s="312" t="s">
        <v>27</v>
      </c>
      <c r="H464" s="313">
        <v>0.65900000000000003</v>
      </c>
      <c r="I464" s="314">
        <v>14.73</v>
      </c>
      <c r="J464" s="314">
        <v>9.6999999999999993</v>
      </c>
    </row>
    <row r="465" spans="1:10" ht="25.5">
      <c r="A465" s="300" t="s">
        <v>12986</v>
      </c>
      <c r="B465" s="301" t="s">
        <v>13690</v>
      </c>
      <c r="C465" s="300" t="s">
        <v>9</v>
      </c>
      <c r="D465" s="300" t="s">
        <v>7135</v>
      </c>
      <c r="E465" s="417" t="s">
        <v>12998</v>
      </c>
      <c r="F465" s="417"/>
      <c r="G465" s="302" t="s">
        <v>13145</v>
      </c>
      <c r="H465" s="315">
        <v>1.25</v>
      </c>
      <c r="I465" s="316">
        <v>49.87</v>
      </c>
      <c r="J465" s="316">
        <v>62.33</v>
      </c>
    </row>
    <row r="466" spans="1:10" ht="25.5">
      <c r="A466" s="317"/>
      <c r="B466" s="317"/>
      <c r="C466" s="317"/>
      <c r="D466" s="317"/>
      <c r="E466" s="317" t="s">
        <v>16052</v>
      </c>
      <c r="F466" s="318">
        <v>6.2288749000000001</v>
      </c>
      <c r="G466" s="317" t="s">
        <v>16053</v>
      </c>
      <c r="H466" s="318">
        <v>5.38</v>
      </c>
      <c r="I466" s="317" t="s">
        <v>16054</v>
      </c>
      <c r="J466" s="318">
        <v>11.61</v>
      </c>
    </row>
    <row r="467" spans="1:10" ht="13.5" thickBot="1">
      <c r="A467" s="317"/>
      <c r="B467" s="317"/>
      <c r="C467" s="317"/>
      <c r="D467" s="317"/>
      <c r="E467" s="317" t="s">
        <v>16055</v>
      </c>
      <c r="F467" s="318">
        <v>23.15</v>
      </c>
      <c r="G467" s="317"/>
      <c r="H467" s="418" t="s">
        <v>16056</v>
      </c>
      <c r="I467" s="418"/>
      <c r="J467" s="318">
        <v>105.13</v>
      </c>
    </row>
    <row r="468" spans="1:10" ht="13.5" thickTop="1">
      <c r="A468" s="319"/>
      <c r="B468" s="319"/>
      <c r="C468" s="319"/>
      <c r="D468" s="319"/>
      <c r="E468" s="319"/>
      <c r="F468" s="319"/>
      <c r="G468" s="319"/>
      <c r="H468" s="319"/>
      <c r="I468" s="319"/>
      <c r="J468" s="319"/>
    </row>
    <row r="469" spans="1:10" ht="15">
      <c r="A469" s="305" t="s">
        <v>16191</v>
      </c>
      <c r="B469" s="306" t="s">
        <v>12979</v>
      </c>
      <c r="C469" s="305" t="s">
        <v>12980</v>
      </c>
      <c r="D469" s="305" t="s">
        <v>12981</v>
      </c>
      <c r="E469" s="419" t="s">
        <v>16045</v>
      </c>
      <c r="F469" s="419"/>
      <c r="G469" s="307" t="s">
        <v>12982</v>
      </c>
      <c r="H469" s="306" t="s">
        <v>16046</v>
      </c>
      <c r="I469" s="306" t="s">
        <v>12983</v>
      </c>
      <c r="J469" s="306" t="s">
        <v>12985</v>
      </c>
    </row>
    <row r="470" spans="1:10" ht="25.5">
      <c r="A470" s="295" t="s">
        <v>16047</v>
      </c>
      <c r="B470" s="296" t="s">
        <v>13698</v>
      </c>
      <c r="C470" s="295" t="s">
        <v>9</v>
      </c>
      <c r="D470" s="295" t="s">
        <v>1584</v>
      </c>
      <c r="E470" s="420" t="s">
        <v>16072</v>
      </c>
      <c r="F470" s="420"/>
      <c r="G470" s="297" t="s">
        <v>13145</v>
      </c>
      <c r="H470" s="308">
        <v>1</v>
      </c>
      <c r="I470" s="309">
        <v>475.37</v>
      </c>
      <c r="J470" s="309">
        <v>475.37</v>
      </c>
    </row>
    <row r="471" spans="1:10" ht="38.25">
      <c r="A471" s="310" t="s">
        <v>16049</v>
      </c>
      <c r="B471" s="311" t="s">
        <v>16071</v>
      </c>
      <c r="C471" s="310" t="s">
        <v>9</v>
      </c>
      <c r="D471" s="310" t="s">
        <v>4442</v>
      </c>
      <c r="E471" s="416" t="s">
        <v>16072</v>
      </c>
      <c r="F471" s="416"/>
      <c r="G471" s="312" t="s">
        <v>13145</v>
      </c>
      <c r="H471" s="313">
        <v>1</v>
      </c>
      <c r="I471" s="314">
        <v>254.37</v>
      </c>
      <c r="J471" s="314">
        <v>254.37</v>
      </c>
    </row>
    <row r="472" spans="1:10" ht="25.5">
      <c r="A472" s="310" t="s">
        <v>16049</v>
      </c>
      <c r="B472" s="311" t="s">
        <v>16172</v>
      </c>
      <c r="C472" s="310" t="s">
        <v>9</v>
      </c>
      <c r="D472" s="310" t="s">
        <v>78</v>
      </c>
      <c r="E472" s="416" t="s">
        <v>16048</v>
      </c>
      <c r="F472" s="416"/>
      <c r="G472" s="312" t="s">
        <v>27</v>
      </c>
      <c r="H472" s="313">
        <v>2</v>
      </c>
      <c r="I472" s="314">
        <v>18.11</v>
      </c>
      <c r="J472" s="314">
        <v>36.22</v>
      </c>
    </row>
    <row r="473" spans="1:10" ht="25.5">
      <c r="A473" s="310" t="s">
        <v>16049</v>
      </c>
      <c r="B473" s="311" t="s">
        <v>16068</v>
      </c>
      <c r="C473" s="310" t="s">
        <v>9</v>
      </c>
      <c r="D473" s="310" t="s">
        <v>29</v>
      </c>
      <c r="E473" s="416" t="s">
        <v>16048</v>
      </c>
      <c r="F473" s="416"/>
      <c r="G473" s="312" t="s">
        <v>27</v>
      </c>
      <c r="H473" s="313">
        <v>6</v>
      </c>
      <c r="I473" s="314">
        <v>14.73</v>
      </c>
      <c r="J473" s="314">
        <v>88.38</v>
      </c>
    </row>
    <row r="474" spans="1:10" ht="25.5">
      <c r="A474" s="300" t="s">
        <v>12986</v>
      </c>
      <c r="B474" s="301" t="s">
        <v>13700</v>
      </c>
      <c r="C474" s="300" t="s">
        <v>9</v>
      </c>
      <c r="D474" s="300" t="s">
        <v>6968</v>
      </c>
      <c r="E474" s="417" t="s">
        <v>12998</v>
      </c>
      <c r="F474" s="417"/>
      <c r="G474" s="302" t="s">
        <v>23</v>
      </c>
      <c r="H474" s="315">
        <v>20</v>
      </c>
      <c r="I474" s="316">
        <v>4.82</v>
      </c>
      <c r="J474" s="316">
        <v>96.4</v>
      </c>
    </row>
    <row r="475" spans="1:10" ht="25.5">
      <c r="A475" s="317"/>
      <c r="B475" s="317"/>
      <c r="C475" s="317"/>
      <c r="D475" s="317"/>
      <c r="E475" s="317" t="s">
        <v>16052</v>
      </c>
      <c r="F475" s="318">
        <v>65.985299600000005</v>
      </c>
      <c r="G475" s="317" t="s">
        <v>16053</v>
      </c>
      <c r="H475" s="318">
        <v>57</v>
      </c>
      <c r="I475" s="317" t="s">
        <v>16054</v>
      </c>
      <c r="J475" s="318">
        <v>122.99</v>
      </c>
    </row>
    <row r="476" spans="1:10" ht="13.5" thickBot="1">
      <c r="A476" s="317"/>
      <c r="B476" s="317"/>
      <c r="C476" s="317"/>
      <c r="D476" s="317"/>
      <c r="E476" s="317" t="s">
        <v>16055</v>
      </c>
      <c r="F476" s="318">
        <v>134.24</v>
      </c>
      <c r="G476" s="317"/>
      <c r="H476" s="418" t="s">
        <v>16056</v>
      </c>
      <c r="I476" s="418"/>
      <c r="J476" s="318">
        <v>609.61</v>
      </c>
    </row>
    <row r="477" spans="1:10" ht="13.5" thickTop="1">
      <c r="A477" s="319"/>
      <c r="B477" s="319"/>
      <c r="C477" s="319"/>
      <c r="D477" s="319"/>
      <c r="E477" s="319"/>
      <c r="F477" s="319"/>
      <c r="G477" s="319"/>
      <c r="H477" s="319"/>
      <c r="I477" s="319"/>
      <c r="J477" s="319"/>
    </row>
    <row r="478" spans="1:10" ht="15">
      <c r="A478" s="305" t="s">
        <v>16192</v>
      </c>
      <c r="B478" s="306" t="s">
        <v>12979</v>
      </c>
      <c r="C478" s="305" t="s">
        <v>12980</v>
      </c>
      <c r="D478" s="305" t="s">
        <v>12981</v>
      </c>
      <c r="E478" s="419" t="s">
        <v>16045</v>
      </c>
      <c r="F478" s="419"/>
      <c r="G478" s="307" t="s">
        <v>12982</v>
      </c>
      <c r="H478" s="306" t="s">
        <v>16046</v>
      </c>
      <c r="I478" s="306" t="s">
        <v>12983</v>
      </c>
      <c r="J478" s="306" t="s">
        <v>12985</v>
      </c>
    </row>
    <row r="479" spans="1:10" ht="25.5">
      <c r="A479" s="295" t="s">
        <v>16047</v>
      </c>
      <c r="B479" s="296" t="s">
        <v>13711</v>
      </c>
      <c r="C479" s="295" t="s">
        <v>9</v>
      </c>
      <c r="D479" s="295" t="s">
        <v>4449</v>
      </c>
      <c r="E479" s="420" t="s">
        <v>16072</v>
      </c>
      <c r="F479" s="420"/>
      <c r="G479" s="297" t="s">
        <v>13145</v>
      </c>
      <c r="H479" s="308">
        <v>1</v>
      </c>
      <c r="I479" s="309">
        <v>314.63</v>
      </c>
      <c r="J479" s="309">
        <v>314.63</v>
      </c>
    </row>
    <row r="480" spans="1:10" ht="38.25">
      <c r="A480" s="310" t="s">
        <v>16049</v>
      </c>
      <c r="B480" s="311" t="s">
        <v>16193</v>
      </c>
      <c r="C480" s="310" t="s">
        <v>9</v>
      </c>
      <c r="D480" s="310" t="s">
        <v>2258</v>
      </c>
      <c r="E480" s="416" t="s">
        <v>16067</v>
      </c>
      <c r="F480" s="416"/>
      <c r="G480" s="312" t="s">
        <v>75</v>
      </c>
      <c r="H480" s="313">
        <v>0.64</v>
      </c>
      <c r="I480" s="314">
        <v>3.45</v>
      </c>
      <c r="J480" s="314">
        <v>2.2000000000000002</v>
      </c>
    </row>
    <row r="481" spans="1:10" ht="38.25">
      <c r="A481" s="310" t="s">
        <v>16049</v>
      </c>
      <c r="B481" s="311" t="s">
        <v>16194</v>
      </c>
      <c r="C481" s="310" t="s">
        <v>9</v>
      </c>
      <c r="D481" s="310" t="s">
        <v>2259</v>
      </c>
      <c r="E481" s="416" t="s">
        <v>16067</v>
      </c>
      <c r="F481" s="416"/>
      <c r="G481" s="312" t="s">
        <v>99</v>
      </c>
      <c r="H481" s="313">
        <v>0.61</v>
      </c>
      <c r="I481" s="314">
        <v>1.1200000000000001</v>
      </c>
      <c r="J481" s="314">
        <v>0.68</v>
      </c>
    </row>
    <row r="482" spans="1:10" ht="25.5">
      <c r="A482" s="310" t="s">
        <v>16049</v>
      </c>
      <c r="B482" s="311" t="s">
        <v>16068</v>
      </c>
      <c r="C482" s="310" t="s">
        <v>9</v>
      </c>
      <c r="D482" s="310" t="s">
        <v>29</v>
      </c>
      <c r="E482" s="416" t="s">
        <v>16048</v>
      </c>
      <c r="F482" s="416"/>
      <c r="G482" s="312" t="s">
        <v>27</v>
      </c>
      <c r="H482" s="313">
        <v>1.98</v>
      </c>
      <c r="I482" s="314">
        <v>14.73</v>
      </c>
      <c r="J482" s="314">
        <v>29.16</v>
      </c>
    </row>
    <row r="483" spans="1:10" ht="25.5">
      <c r="A483" s="310" t="s">
        <v>16049</v>
      </c>
      <c r="B483" s="311" t="s">
        <v>16195</v>
      </c>
      <c r="C483" s="310" t="s">
        <v>9</v>
      </c>
      <c r="D483" s="310" t="s">
        <v>2098</v>
      </c>
      <c r="E483" s="416" t="s">
        <v>16048</v>
      </c>
      <c r="F483" s="416"/>
      <c r="G483" s="312" t="s">
        <v>27</v>
      </c>
      <c r="H483" s="313">
        <v>1.25</v>
      </c>
      <c r="I483" s="314">
        <v>13.47</v>
      </c>
      <c r="J483" s="314">
        <v>16.829999999999998</v>
      </c>
    </row>
    <row r="484" spans="1:10" ht="25.5">
      <c r="A484" s="300" t="s">
        <v>12986</v>
      </c>
      <c r="B484" s="301" t="s">
        <v>13144</v>
      </c>
      <c r="C484" s="300" t="s">
        <v>9</v>
      </c>
      <c r="D484" s="300" t="s">
        <v>7134</v>
      </c>
      <c r="E484" s="417" t="s">
        <v>12998</v>
      </c>
      <c r="F484" s="417"/>
      <c r="G484" s="302" t="s">
        <v>13145</v>
      </c>
      <c r="H484" s="315">
        <v>0.755</v>
      </c>
      <c r="I484" s="316">
        <v>62.75</v>
      </c>
      <c r="J484" s="316">
        <v>47.37</v>
      </c>
    </row>
    <row r="485" spans="1:10">
      <c r="A485" s="300" t="s">
        <v>12986</v>
      </c>
      <c r="B485" s="301" t="s">
        <v>13147</v>
      </c>
      <c r="C485" s="300" t="s">
        <v>9</v>
      </c>
      <c r="D485" s="300" t="s">
        <v>8045</v>
      </c>
      <c r="E485" s="417" t="s">
        <v>12998</v>
      </c>
      <c r="F485" s="417"/>
      <c r="G485" s="302" t="s">
        <v>23</v>
      </c>
      <c r="H485" s="315">
        <v>364.94</v>
      </c>
      <c r="I485" s="316">
        <v>0.49</v>
      </c>
      <c r="J485" s="316">
        <v>178.82</v>
      </c>
    </row>
    <row r="486" spans="1:10" ht="25.5">
      <c r="A486" s="300" t="s">
        <v>12986</v>
      </c>
      <c r="B486" s="301" t="s">
        <v>13148</v>
      </c>
      <c r="C486" s="300" t="s">
        <v>9</v>
      </c>
      <c r="D486" s="300" t="s">
        <v>10292</v>
      </c>
      <c r="E486" s="417" t="s">
        <v>12998</v>
      </c>
      <c r="F486" s="417"/>
      <c r="G486" s="302" t="s">
        <v>13145</v>
      </c>
      <c r="H486" s="315">
        <v>0.59699999999999998</v>
      </c>
      <c r="I486" s="316">
        <v>66.290000000000006</v>
      </c>
      <c r="J486" s="316">
        <v>39.57</v>
      </c>
    </row>
    <row r="487" spans="1:10" ht="25.5">
      <c r="A487" s="317"/>
      <c r="B487" s="317"/>
      <c r="C487" s="317"/>
      <c r="D487" s="317"/>
      <c r="E487" s="317" t="s">
        <v>16052</v>
      </c>
      <c r="F487" s="318">
        <v>16.422554900000002</v>
      </c>
      <c r="G487" s="317" t="s">
        <v>16053</v>
      </c>
      <c r="H487" s="318">
        <v>14.19</v>
      </c>
      <c r="I487" s="317" t="s">
        <v>16054</v>
      </c>
      <c r="J487" s="318">
        <v>30.61</v>
      </c>
    </row>
    <row r="488" spans="1:10" ht="13.5" thickBot="1">
      <c r="A488" s="317"/>
      <c r="B488" s="317"/>
      <c r="C488" s="317"/>
      <c r="D488" s="317"/>
      <c r="E488" s="317" t="s">
        <v>16055</v>
      </c>
      <c r="F488" s="318">
        <v>88.85</v>
      </c>
      <c r="G488" s="317"/>
      <c r="H488" s="418" t="s">
        <v>16056</v>
      </c>
      <c r="I488" s="418"/>
      <c r="J488" s="318">
        <v>403.48</v>
      </c>
    </row>
    <row r="489" spans="1:10" ht="13.5" thickTop="1">
      <c r="A489" s="319"/>
      <c r="B489" s="319"/>
      <c r="C489" s="319"/>
      <c r="D489" s="319"/>
      <c r="E489" s="319"/>
      <c r="F489" s="319"/>
      <c r="G489" s="319"/>
      <c r="H489" s="319"/>
      <c r="I489" s="319"/>
      <c r="J489" s="319"/>
    </row>
    <row r="490" spans="1:10" ht="15">
      <c r="A490" s="305" t="s">
        <v>16196</v>
      </c>
      <c r="B490" s="306" t="s">
        <v>12979</v>
      </c>
      <c r="C490" s="305" t="s">
        <v>12980</v>
      </c>
      <c r="D490" s="305" t="s">
        <v>12981</v>
      </c>
      <c r="E490" s="419" t="s">
        <v>16045</v>
      </c>
      <c r="F490" s="419"/>
      <c r="G490" s="307" t="s">
        <v>12982</v>
      </c>
      <c r="H490" s="306" t="s">
        <v>16046</v>
      </c>
      <c r="I490" s="306" t="s">
        <v>12983</v>
      </c>
      <c r="J490" s="306" t="s">
        <v>12985</v>
      </c>
    </row>
    <row r="491" spans="1:10">
      <c r="A491" s="295" t="s">
        <v>16047</v>
      </c>
      <c r="B491" s="296" t="s">
        <v>13722</v>
      </c>
      <c r="C491" s="295" t="s">
        <v>9</v>
      </c>
      <c r="D491" s="295" t="s">
        <v>82</v>
      </c>
      <c r="E491" s="420" t="s">
        <v>16072</v>
      </c>
      <c r="F491" s="420"/>
      <c r="G491" s="297" t="s">
        <v>13145</v>
      </c>
      <c r="H491" s="308">
        <v>1</v>
      </c>
      <c r="I491" s="309">
        <v>96.52</v>
      </c>
      <c r="J491" s="309">
        <v>96.52</v>
      </c>
    </row>
    <row r="492" spans="1:10" ht="25.5">
      <c r="A492" s="310" t="s">
        <v>16049</v>
      </c>
      <c r="B492" s="311" t="s">
        <v>16197</v>
      </c>
      <c r="C492" s="310" t="s">
        <v>9</v>
      </c>
      <c r="D492" s="310" t="s">
        <v>2843</v>
      </c>
      <c r="E492" s="416" t="s">
        <v>16067</v>
      </c>
      <c r="F492" s="416"/>
      <c r="G492" s="312" t="s">
        <v>75</v>
      </c>
      <c r="H492" s="313">
        <v>0.3</v>
      </c>
      <c r="I492" s="314">
        <v>1.21</v>
      </c>
      <c r="J492" s="314">
        <v>0.36</v>
      </c>
    </row>
    <row r="493" spans="1:10" ht="25.5">
      <c r="A493" s="310" t="s">
        <v>16049</v>
      </c>
      <c r="B493" s="311" t="s">
        <v>16172</v>
      </c>
      <c r="C493" s="310" t="s">
        <v>9</v>
      </c>
      <c r="D493" s="310" t="s">
        <v>78</v>
      </c>
      <c r="E493" s="416" t="s">
        <v>16048</v>
      </c>
      <c r="F493" s="416"/>
      <c r="G493" s="312" t="s">
        <v>27</v>
      </c>
      <c r="H493" s="313">
        <v>1.65</v>
      </c>
      <c r="I493" s="314">
        <v>18.11</v>
      </c>
      <c r="J493" s="314">
        <v>29.88</v>
      </c>
    </row>
    <row r="494" spans="1:10" ht="25.5">
      <c r="A494" s="310" t="s">
        <v>16049</v>
      </c>
      <c r="B494" s="311" t="s">
        <v>16068</v>
      </c>
      <c r="C494" s="310" t="s">
        <v>9</v>
      </c>
      <c r="D494" s="310" t="s">
        <v>29</v>
      </c>
      <c r="E494" s="416" t="s">
        <v>16048</v>
      </c>
      <c r="F494" s="416"/>
      <c r="G494" s="312" t="s">
        <v>27</v>
      </c>
      <c r="H494" s="313">
        <v>4.5</v>
      </c>
      <c r="I494" s="314">
        <v>14.73</v>
      </c>
      <c r="J494" s="314">
        <v>66.28</v>
      </c>
    </row>
    <row r="495" spans="1:10" ht="25.5">
      <c r="A495" s="317"/>
      <c r="B495" s="317"/>
      <c r="C495" s="317"/>
      <c r="D495" s="317"/>
      <c r="E495" s="317" t="s">
        <v>16052</v>
      </c>
      <c r="F495" s="318">
        <v>35.291592899999998</v>
      </c>
      <c r="G495" s="317" t="s">
        <v>16053</v>
      </c>
      <c r="H495" s="318">
        <v>30.49</v>
      </c>
      <c r="I495" s="317" t="s">
        <v>16054</v>
      </c>
      <c r="J495" s="318">
        <v>65.78</v>
      </c>
    </row>
    <row r="496" spans="1:10" ht="13.5" thickBot="1">
      <c r="A496" s="317"/>
      <c r="B496" s="317"/>
      <c r="C496" s="317"/>
      <c r="D496" s="317"/>
      <c r="E496" s="317" t="s">
        <v>16055</v>
      </c>
      <c r="F496" s="318">
        <v>27.25</v>
      </c>
      <c r="G496" s="317"/>
      <c r="H496" s="418" t="s">
        <v>16056</v>
      </c>
      <c r="I496" s="418"/>
      <c r="J496" s="318">
        <v>123.77</v>
      </c>
    </row>
    <row r="497" spans="1:10" ht="13.5" thickTop="1">
      <c r="A497" s="319"/>
      <c r="B497" s="319"/>
      <c r="C497" s="319"/>
      <c r="D497" s="319"/>
      <c r="E497" s="319"/>
      <c r="F497" s="319"/>
      <c r="G497" s="319"/>
      <c r="H497" s="319"/>
      <c r="I497" s="319"/>
      <c r="J497" s="319"/>
    </row>
    <row r="498" spans="1:10" ht="15">
      <c r="A498" s="305" t="s">
        <v>16198</v>
      </c>
      <c r="B498" s="306" t="s">
        <v>12979</v>
      </c>
      <c r="C498" s="305" t="s">
        <v>12980</v>
      </c>
      <c r="D498" s="305" t="s">
        <v>12981</v>
      </c>
      <c r="E498" s="419" t="s">
        <v>16045</v>
      </c>
      <c r="F498" s="419"/>
      <c r="G498" s="307" t="s">
        <v>12982</v>
      </c>
      <c r="H498" s="306" t="s">
        <v>16046</v>
      </c>
      <c r="I498" s="306" t="s">
        <v>12983</v>
      </c>
      <c r="J498" s="306" t="s">
        <v>12985</v>
      </c>
    </row>
    <row r="499" spans="1:10" ht="25.5">
      <c r="A499" s="295" t="s">
        <v>16047</v>
      </c>
      <c r="B499" s="296" t="s">
        <v>13735</v>
      </c>
      <c r="C499" s="295" t="s">
        <v>9</v>
      </c>
      <c r="D499" s="295" t="s">
        <v>4941</v>
      </c>
      <c r="E499" s="420" t="s">
        <v>16072</v>
      </c>
      <c r="F499" s="420"/>
      <c r="G499" s="297" t="s">
        <v>13082</v>
      </c>
      <c r="H499" s="308">
        <v>1</v>
      </c>
      <c r="I499" s="309">
        <v>87.52</v>
      </c>
      <c r="J499" s="309">
        <v>87.52</v>
      </c>
    </row>
    <row r="500" spans="1:10" ht="25.5">
      <c r="A500" s="310" t="s">
        <v>16049</v>
      </c>
      <c r="B500" s="311" t="s">
        <v>16164</v>
      </c>
      <c r="C500" s="310" t="s">
        <v>9</v>
      </c>
      <c r="D500" s="310" t="s">
        <v>3252</v>
      </c>
      <c r="E500" s="416" t="s">
        <v>16067</v>
      </c>
      <c r="F500" s="416"/>
      <c r="G500" s="312" t="s">
        <v>75</v>
      </c>
      <c r="H500" s="313">
        <v>7.9000000000000001E-2</v>
      </c>
      <c r="I500" s="314">
        <v>16.13</v>
      </c>
      <c r="J500" s="314">
        <v>1.27</v>
      </c>
    </row>
    <row r="501" spans="1:10" ht="25.5">
      <c r="A501" s="310" t="s">
        <v>16049</v>
      </c>
      <c r="B501" s="311" t="s">
        <v>16165</v>
      </c>
      <c r="C501" s="310" t="s">
        <v>9</v>
      </c>
      <c r="D501" s="310" t="s">
        <v>3253</v>
      </c>
      <c r="E501" s="416" t="s">
        <v>16067</v>
      </c>
      <c r="F501" s="416"/>
      <c r="G501" s="312" t="s">
        <v>99</v>
      </c>
      <c r="H501" s="313">
        <v>3.9E-2</v>
      </c>
      <c r="I501" s="314">
        <v>14.2</v>
      </c>
      <c r="J501" s="314">
        <v>0.55000000000000004</v>
      </c>
    </row>
    <row r="502" spans="1:10" ht="25.5">
      <c r="A502" s="310" t="s">
        <v>16049</v>
      </c>
      <c r="B502" s="311" t="s">
        <v>16168</v>
      </c>
      <c r="C502" s="310" t="s">
        <v>9</v>
      </c>
      <c r="D502" s="310" t="s">
        <v>76</v>
      </c>
      <c r="E502" s="416" t="s">
        <v>16048</v>
      </c>
      <c r="F502" s="416"/>
      <c r="G502" s="312" t="s">
        <v>27</v>
      </c>
      <c r="H502" s="313">
        <v>1.0860000000000001</v>
      </c>
      <c r="I502" s="314">
        <v>15.25</v>
      </c>
      <c r="J502" s="314">
        <v>16.559999999999999</v>
      </c>
    </row>
    <row r="503" spans="1:10" ht="25.5">
      <c r="A503" s="310" t="s">
        <v>16049</v>
      </c>
      <c r="B503" s="311" t="s">
        <v>16073</v>
      </c>
      <c r="C503" s="310" t="s">
        <v>9</v>
      </c>
      <c r="D503" s="310" t="s">
        <v>77</v>
      </c>
      <c r="E503" s="416" t="s">
        <v>16048</v>
      </c>
      <c r="F503" s="416"/>
      <c r="G503" s="312" t="s">
        <v>27</v>
      </c>
      <c r="H503" s="313">
        <v>2.7690000000000001</v>
      </c>
      <c r="I503" s="314">
        <v>18.010000000000002</v>
      </c>
      <c r="J503" s="314">
        <v>49.86</v>
      </c>
    </row>
    <row r="504" spans="1:10" ht="25.5">
      <c r="A504" s="300" t="s">
        <v>12986</v>
      </c>
      <c r="B504" s="301" t="s">
        <v>13326</v>
      </c>
      <c r="C504" s="300" t="s">
        <v>9</v>
      </c>
      <c r="D504" s="300" t="s">
        <v>8610</v>
      </c>
      <c r="E504" s="417" t="s">
        <v>12998</v>
      </c>
      <c r="F504" s="417"/>
      <c r="G504" s="302" t="s">
        <v>93</v>
      </c>
      <c r="H504" s="315">
        <v>1.7000000000000001E-2</v>
      </c>
      <c r="I504" s="316">
        <v>5.75</v>
      </c>
      <c r="J504" s="316">
        <v>0.09</v>
      </c>
    </row>
    <row r="505" spans="1:10">
      <c r="A505" s="300" t="s">
        <v>12986</v>
      </c>
      <c r="B505" s="301" t="s">
        <v>13738</v>
      </c>
      <c r="C505" s="300" t="s">
        <v>9</v>
      </c>
      <c r="D505" s="300" t="s">
        <v>10583</v>
      </c>
      <c r="E505" s="417" t="s">
        <v>12998</v>
      </c>
      <c r="F505" s="417"/>
      <c r="G505" s="302" t="s">
        <v>23</v>
      </c>
      <c r="H505" s="315">
        <v>0.01</v>
      </c>
      <c r="I505" s="316">
        <v>13.68</v>
      </c>
      <c r="J505" s="316">
        <v>0.13</v>
      </c>
    </row>
    <row r="506" spans="1:10">
      <c r="A506" s="300" t="s">
        <v>12986</v>
      </c>
      <c r="B506" s="301" t="s">
        <v>13740</v>
      </c>
      <c r="C506" s="300" t="s">
        <v>9</v>
      </c>
      <c r="D506" s="300" t="s">
        <v>10589</v>
      </c>
      <c r="E506" s="417" t="s">
        <v>12998</v>
      </c>
      <c r="F506" s="417"/>
      <c r="G506" s="302" t="s">
        <v>23</v>
      </c>
      <c r="H506" s="315">
        <v>1.6E-2</v>
      </c>
      <c r="I506" s="316">
        <v>12.42</v>
      </c>
      <c r="J506" s="316">
        <v>0.19</v>
      </c>
    </row>
    <row r="507" spans="1:10">
      <c r="A507" s="300" t="s">
        <v>12986</v>
      </c>
      <c r="B507" s="301" t="s">
        <v>13742</v>
      </c>
      <c r="C507" s="300" t="s">
        <v>9</v>
      </c>
      <c r="D507" s="300" t="s">
        <v>10593</v>
      </c>
      <c r="E507" s="417" t="s">
        <v>12998</v>
      </c>
      <c r="F507" s="417"/>
      <c r="G507" s="302" t="s">
        <v>23</v>
      </c>
      <c r="H507" s="315">
        <v>4.7E-2</v>
      </c>
      <c r="I507" s="316">
        <v>11.3</v>
      </c>
      <c r="J507" s="316">
        <v>0.53</v>
      </c>
    </row>
    <row r="508" spans="1:10" ht="25.5">
      <c r="A508" s="300" t="s">
        <v>12986</v>
      </c>
      <c r="B508" s="301" t="s">
        <v>13330</v>
      </c>
      <c r="C508" s="300" t="s">
        <v>9</v>
      </c>
      <c r="D508" s="300" t="s">
        <v>12533</v>
      </c>
      <c r="E508" s="417" t="s">
        <v>12998</v>
      </c>
      <c r="F508" s="417"/>
      <c r="G508" s="302" t="s">
        <v>20</v>
      </c>
      <c r="H508" s="315">
        <v>4.6120000000000001</v>
      </c>
      <c r="I508" s="316">
        <v>1.79</v>
      </c>
      <c r="J508" s="316">
        <v>8.25</v>
      </c>
    </row>
    <row r="509" spans="1:10" ht="25.5">
      <c r="A509" s="300" t="s">
        <v>12986</v>
      </c>
      <c r="B509" s="301" t="s">
        <v>13744</v>
      </c>
      <c r="C509" s="300" t="s">
        <v>9</v>
      </c>
      <c r="D509" s="300" t="s">
        <v>12544</v>
      </c>
      <c r="E509" s="417" t="s">
        <v>12998</v>
      </c>
      <c r="F509" s="417"/>
      <c r="G509" s="302" t="s">
        <v>20</v>
      </c>
      <c r="H509" s="315">
        <v>1.278</v>
      </c>
      <c r="I509" s="316">
        <v>7.9</v>
      </c>
      <c r="J509" s="316">
        <v>10.09</v>
      </c>
    </row>
    <row r="510" spans="1:10" ht="25.5">
      <c r="A510" s="317"/>
      <c r="B510" s="317"/>
      <c r="C510" s="317"/>
      <c r="D510" s="317"/>
      <c r="E510" s="317" t="s">
        <v>16052</v>
      </c>
      <c r="F510" s="318">
        <v>26.0207093</v>
      </c>
      <c r="G510" s="317" t="s">
        <v>16053</v>
      </c>
      <c r="H510" s="318">
        <v>22.48</v>
      </c>
      <c r="I510" s="317" t="s">
        <v>16054</v>
      </c>
      <c r="J510" s="318">
        <v>48.5</v>
      </c>
    </row>
    <row r="511" spans="1:10" ht="13.5" thickBot="1">
      <c r="A511" s="317"/>
      <c r="B511" s="317"/>
      <c r="C511" s="317"/>
      <c r="D511" s="317"/>
      <c r="E511" s="317" t="s">
        <v>16055</v>
      </c>
      <c r="F511" s="318">
        <v>24.71</v>
      </c>
      <c r="G511" s="317"/>
      <c r="H511" s="418" t="s">
        <v>16056</v>
      </c>
      <c r="I511" s="418"/>
      <c r="J511" s="318">
        <v>112.23</v>
      </c>
    </row>
    <row r="512" spans="1:10" ht="13.5" thickTop="1">
      <c r="A512" s="319"/>
      <c r="B512" s="319"/>
      <c r="C512" s="319"/>
      <c r="D512" s="319"/>
      <c r="E512" s="319"/>
      <c r="F512" s="319"/>
      <c r="G512" s="319"/>
      <c r="H512" s="319"/>
      <c r="I512" s="319"/>
      <c r="J512" s="319"/>
    </row>
    <row r="513" spans="1:10" ht="15">
      <c r="A513" s="305" t="s">
        <v>16199</v>
      </c>
      <c r="B513" s="306" t="s">
        <v>12979</v>
      </c>
      <c r="C513" s="305" t="s">
        <v>12980</v>
      </c>
      <c r="D513" s="305" t="s">
        <v>12981</v>
      </c>
      <c r="E513" s="419" t="s">
        <v>16045</v>
      </c>
      <c r="F513" s="419"/>
      <c r="G513" s="307" t="s">
        <v>12982</v>
      </c>
      <c r="H513" s="306" t="s">
        <v>16046</v>
      </c>
      <c r="I513" s="306" t="s">
        <v>12983</v>
      </c>
      <c r="J513" s="306" t="s">
        <v>12985</v>
      </c>
    </row>
    <row r="514" spans="1:10" ht="25.5">
      <c r="A514" s="295" t="s">
        <v>16047</v>
      </c>
      <c r="B514" s="296" t="s">
        <v>13755</v>
      </c>
      <c r="C514" s="295" t="s">
        <v>9</v>
      </c>
      <c r="D514" s="295" t="s">
        <v>4950</v>
      </c>
      <c r="E514" s="420" t="s">
        <v>16072</v>
      </c>
      <c r="F514" s="420"/>
      <c r="G514" s="297" t="s">
        <v>23</v>
      </c>
      <c r="H514" s="308">
        <v>1</v>
      </c>
      <c r="I514" s="309">
        <v>10.27</v>
      </c>
      <c r="J514" s="309">
        <v>10.27</v>
      </c>
    </row>
    <row r="515" spans="1:10" ht="25.5">
      <c r="A515" s="310" t="s">
        <v>16049</v>
      </c>
      <c r="B515" s="311" t="s">
        <v>16200</v>
      </c>
      <c r="C515" s="310" t="s">
        <v>9</v>
      </c>
      <c r="D515" s="310" t="s">
        <v>3796</v>
      </c>
      <c r="E515" s="416" t="s">
        <v>16072</v>
      </c>
      <c r="F515" s="416"/>
      <c r="G515" s="312" t="s">
        <v>23</v>
      </c>
      <c r="H515" s="313">
        <v>1</v>
      </c>
      <c r="I515" s="314">
        <v>6.43</v>
      </c>
      <c r="J515" s="314">
        <v>6.43</v>
      </c>
    </row>
    <row r="516" spans="1:10" ht="25.5">
      <c r="A516" s="310" t="s">
        <v>16049</v>
      </c>
      <c r="B516" s="311" t="s">
        <v>16201</v>
      </c>
      <c r="C516" s="310" t="s">
        <v>9</v>
      </c>
      <c r="D516" s="310" t="s">
        <v>441</v>
      </c>
      <c r="E516" s="416" t="s">
        <v>16048</v>
      </c>
      <c r="F516" s="416"/>
      <c r="G516" s="312" t="s">
        <v>27</v>
      </c>
      <c r="H516" s="313">
        <v>4.9000000000000002E-2</v>
      </c>
      <c r="I516" s="314">
        <v>14.04</v>
      </c>
      <c r="J516" s="314">
        <v>0.68</v>
      </c>
    </row>
    <row r="517" spans="1:10" ht="25.5">
      <c r="A517" s="310" t="s">
        <v>16049</v>
      </c>
      <c r="B517" s="311" t="s">
        <v>16202</v>
      </c>
      <c r="C517" s="310" t="s">
        <v>9</v>
      </c>
      <c r="D517" s="310" t="s">
        <v>446</v>
      </c>
      <c r="E517" s="416" t="s">
        <v>16048</v>
      </c>
      <c r="F517" s="416"/>
      <c r="G517" s="312" t="s">
        <v>27</v>
      </c>
      <c r="H517" s="313">
        <v>0.151</v>
      </c>
      <c r="I517" s="314">
        <v>18.010000000000002</v>
      </c>
      <c r="J517" s="314">
        <v>2.71</v>
      </c>
    </row>
    <row r="518" spans="1:10">
      <c r="A518" s="300" t="s">
        <v>12986</v>
      </c>
      <c r="B518" s="301" t="s">
        <v>13332</v>
      </c>
      <c r="C518" s="300" t="s">
        <v>9</v>
      </c>
      <c r="D518" s="300" t="s">
        <v>7130</v>
      </c>
      <c r="E518" s="417" t="s">
        <v>12998</v>
      </c>
      <c r="F518" s="417"/>
      <c r="G518" s="302" t="s">
        <v>23</v>
      </c>
      <c r="H518" s="315">
        <v>2.5000000000000001E-2</v>
      </c>
      <c r="I518" s="316">
        <v>11.9</v>
      </c>
      <c r="J518" s="316">
        <v>0.28999999999999998</v>
      </c>
    </row>
    <row r="519" spans="1:10" ht="25.5">
      <c r="A519" s="300" t="s">
        <v>12986</v>
      </c>
      <c r="B519" s="301" t="s">
        <v>13334</v>
      </c>
      <c r="C519" s="300" t="s">
        <v>9</v>
      </c>
      <c r="D519" s="300" t="s">
        <v>8874</v>
      </c>
      <c r="E519" s="417" t="s">
        <v>12998</v>
      </c>
      <c r="F519" s="417"/>
      <c r="G519" s="302" t="s">
        <v>51</v>
      </c>
      <c r="H519" s="315">
        <v>1.19</v>
      </c>
      <c r="I519" s="316">
        <v>0.14000000000000001</v>
      </c>
      <c r="J519" s="316">
        <v>0.16</v>
      </c>
    </row>
    <row r="520" spans="1:10" ht="25.5">
      <c r="A520" s="317"/>
      <c r="B520" s="317"/>
      <c r="C520" s="317"/>
      <c r="D520" s="317"/>
      <c r="E520" s="317" t="s">
        <v>16052</v>
      </c>
      <c r="F520" s="318">
        <v>1.6095284000000001</v>
      </c>
      <c r="G520" s="317" t="s">
        <v>16053</v>
      </c>
      <c r="H520" s="318">
        <v>1.39</v>
      </c>
      <c r="I520" s="317" t="s">
        <v>16054</v>
      </c>
      <c r="J520" s="318">
        <v>3</v>
      </c>
    </row>
    <row r="521" spans="1:10" ht="13.5" thickBot="1">
      <c r="A521" s="317"/>
      <c r="B521" s="317"/>
      <c r="C521" s="317"/>
      <c r="D521" s="317"/>
      <c r="E521" s="317" t="s">
        <v>16055</v>
      </c>
      <c r="F521" s="318">
        <v>2.9</v>
      </c>
      <c r="G521" s="317"/>
      <c r="H521" s="418" t="s">
        <v>16056</v>
      </c>
      <c r="I521" s="418"/>
      <c r="J521" s="318">
        <v>13.17</v>
      </c>
    </row>
    <row r="522" spans="1:10" ht="13.5" thickTop="1">
      <c r="A522" s="319"/>
      <c r="B522" s="319"/>
      <c r="C522" s="319"/>
      <c r="D522" s="319"/>
      <c r="E522" s="319"/>
      <c r="F522" s="319"/>
      <c r="G522" s="319"/>
      <c r="H522" s="319"/>
      <c r="I522" s="319"/>
      <c r="J522" s="319"/>
    </row>
    <row r="523" spans="1:10" ht="15">
      <c r="A523" s="305" t="s">
        <v>16203</v>
      </c>
      <c r="B523" s="306" t="s">
        <v>12979</v>
      </c>
      <c r="C523" s="305" t="s">
        <v>12980</v>
      </c>
      <c r="D523" s="305" t="s">
        <v>12981</v>
      </c>
      <c r="E523" s="419" t="s">
        <v>16045</v>
      </c>
      <c r="F523" s="419"/>
      <c r="G523" s="307" t="s">
        <v>12982</v>
      </c>
      <c r="H523" s="306" t="s">
        <v>16046</v>
      </c>
      <c r="I523" s="306" t="s">
        <v>12983</v>
      </c>
      <c r="J523" s="306" t="s">
        <v>12985</v>
      </c>
    </row>
    <row r="524" spans="1:10" ht="25.5">
      <c r="A524" s="295" t="s">
        <v>16047</v>
      </c>
      <c r="B524" s="296" t="s">
        <v>13766</v>
      </c>
      <c r="C524" s="295" t="s">
        <v>9</v>
      </c>
      <c r="D524" s="295" t="s">
        <v>4952</v>
      </c>
      <c r="E524" s="420" t="s">
        <v>16072</v>
      </c>
      <c r="F524" s="420"/>
      <c r="G524" s="297" t="s">
        <v>23</v>
      </c>
      <c r="H524" s="308">
        <v>1</v>
      </c>
      <c r="I524" s="309">
        <v>8.14</v>
      </c>
      <c r="J524" s="309">
        <v>8.14</v>
      </c>
    </row>
    <row r="525" spans="1:10" ht="25.5">
      <c r="A525" s="310" t="s">
        <v>16049</v>
      </c>
      <c r="B525" s="311" t="s">
        <v>16204</v>
      </c>
      <c r="C525" s="310" t="s">
        <v>9</v>
      </c>
      <c r="D525" s="310" t="s">
        <v>3798</v>
      </c>
      <c r="E525" s="416" t="s">
        <v>16072</v>
      </c>
      <c r="F525" s="416"/>
      <c r="G525" s="312" t="s">
        <v>23</v>
      </c>
      <c r="H525" s="313">
        <v>1</v>
      </c>
      <c r="I525" s="314">
        <v>5.79</v>
      </c>
      <c r="J525" s="314">
        <v>5.79</v>
      </c>
    </row>
    <row r="526" spans="1:10" ht="25.5">
      <c r="A526" s="310" t="s">
        <v>16049</v>
      </c>
      <c r="B526" s="311" t="s">
        <v>16201</v>
      </c>
      <c r="C526" s="310" t="s">
        <v>9</v>
      </c>
      <c r="D526" s="310" t="s">
        <v>441</v>
      </c>
      <c r="E526" s="416" t="s">
        <v>16048</v>
      </c>
      <c r="F526" s="416"/>
      <c r="G526" s="312" t="s">
        <v>27</v>
      </c>
      <c r="H526" s="313">
        <v>2.9000000000000001E-2</v>
      </c>
      <c r="I526" s="314">
        <v>14.04</v>
      </c>
      <c r="J526" s="314">
        <v>0.4</v>
      </c>
    </row>
    <row r="527" spans="1:10" ht="25.5">
      <c r="A527" s="310" t="s">
        <v>16049</v>
      </c>
      <c r="B527" s="311" t="s">
        <v>16202</v>
      </c>
      <c r="C527" s="310" t="s">
        <v>9</v>
      </c>
      <c r="D527" s="310" t="s">
        <v>446</v>
      </c>
      <c r="E527" s="416" t="s">
        <v>16048</v>
      </c>
      <c r="F527" s="416"/>
      <c r="G527" s="312" t="s">
        <v>27</v>
      </c>
      <c r="H527" s="313">
        <v>8.8999999999999996E-2</v>
      </c>
      <c r="I527" s="314">
        <v>18.010000000000002</v>
      </c>
      <c r="J527" s="314">
        <v>1.6</v>
      </c>
    </row>
    <row r="528" spans="1:10">
      <c r="A528" s="300" t="s">
        <v>12986</v>
      </c>
      <c r="B528" s="301" t="s">
        <v>13332</v>
      </c>
      <c r="C528" s="300" t="s">
        <v>9</v>
      </c>
      <c r="D528" s="300" t="s">
        <v>7130</v>
      </c>
      <c r="E528" s="417" t="s">
        <v>12998</v>
      </c>
      <c r="F528" s="417"/>
      <c r="G528" s="302" t="s">
        <v>23</v>
      </c>
      <c r="H528" s="315">
        <v>2.5000000000000001E-2</v>
      </c>
      <c r="I528" s="316">
        <v>11.9</v>
      </c>
      <c r="J528" s="316">
        <v>0.28999999999999998</v>
      </c>
    </row>
    <row r="529" spans="1:10" ht="25.5">
      <c r="A529" s="300" t="s">
        <v>12986</v>
      </c>
      <c r="B529" s="301" t="s">
        <v>13334</v>
      </c>
      <c r="C529" s="300" t="s">
        <v>9</v>
      </c>
      <c r="D529" s="300" t="s">
        <v>8874</v>
      </c>
      <c r="E529" s="417" t="s">
        <v>12998</v>
      </c>
      <c r="F529" s="417"/>
      <c r="G529" s="302" t="s">
        <v>51</v>
      </c>
      <c r="H529" s="315">
        <v>0.46550000000000002</v>
      </c>
      <c r="I529" s="316">
        <v>0.14000000000000001</v>
      </c>
      <c r="J529" s="316">
        <v>0.06</v>
      </c>
    </row>
    <row r="530" spans="1:10" ht="25.5">
      <c r="A530" s="317"/>
      <c r="B530" s="317"/>
      <c r="C530" s="317"/>
      <c r="D530" s="317"/>
      <c r="E530" s="317" t="s">
        <v>16052</v>
      </c>
      <c r="F530" s="318">
        <v>0.85305010000000003</v>
      </c>
      <c r="G530" s="317" t="s">
        <v>16053</v>
      </c>
      <c r="H530" s="318">
        <v>0.74</v>
      </c>
      <c r="I530" s="317" t="s">
        <v>16054</v>
      </c>
      <c r="J530" s="318">
        <v>1.59</v>
      </c>
    </row>
    <row r="531" spans="1:10" ht="13.5" thickBot="1">
      <c r="A531" s="317"/>
      <c r="B531" s="317"/>
      <c r="C531" s="317"/>
      <c r="D531" s="317"/>
      <c r="E531" s="317" t="s">
        <v>16055</v>
      </c>
      <c r="F531" s="318">
        <v>2.29</v>
      </c>
      <c r="G531" s="317"/>
      <c r="H531" s="418" t="s">
        <v>16056</v>
      </c>
      <c r="I531" s="418"/>
      <c r="J531" s="318">
        <v>10.43</v>
      </c>
    </row>
    <row r="532" spans="1:10" ht="13.5" thickTop="1">
      <c r="A532" s="319"/>
      <c r="B532" s="319"/>
      <c r="C532" s="319"/>
      <c r="D532" s="319"/>
      <c r="E532" s="319"/>
      <c r="F532" s="319"/>
      <c r="G532" s="319"/>
      <c r="H532" s="319"/>
      <c r="I532" s="319"/>
      <c r="J532" s="319"/>
    </row>
    <row r="533" spans="1:10" ht="15">
      <c r="A533" s="305" t="s">
        <v>16205</v>
      </c>
      <c r="B533" s="306" t="s">
        <v>12979</v>
      </c>
      <c r="C533" s="305" t="s">
        <v>12980</v>
      </c>
      <c r="D533" s="305" t="s">
        <v>12981</v>
      </c>
      <c r="E533" s="419" t="s">
        <v>16045</v>
      </c>
      <c r="F533" s="419"/>
      <c r="G533" s="307" t="s">
        <v>12982</v>
      </c>
      <c r="H533" s="306" t="s">
        <v>16046</v>
      </c>
      <c r="I533" s="306" t="s">
        <v>12983</v>
      </c>
      <c r="J533" s="306" t="s">
        <v>12985</v>
      </c>
    </row>
    <row r="534" spans="1:10" ht="25.5">
      <c r="A534" s="295" t="s">
        <v>16047</v>
      </c>
      <c r="B534" s="296" t="s">
        <v>13776</v>
      </c>
      <c r="C534" s="295" t="s">
        <v>9</v>
      </c>
      <c r="D534" s="295" t="s">
        <v>4953</v>
      </c>
      <c r="E534" s="420" t="s">
        <v>16072</v>
      </c>
      <c r="F534" s="420"/>
      <c r="G534" s="297" t="s">
        <v>23</v>
      </c>
      <c r="H534" s="308">
        <v>1</v>
      </c>
      <c r="I534" s="309">
        <v>7.26</v>
      </c>
      <c r="J534" s="309">
        <v>7.26</v>
      </c>
    </row>
    <row r="535" spans="1:10" ht="25.5">
      <c r="A535" s="310" t="s">
        <v>16049</v>
      </c>
      <c r="B535" s="311" t="s">
        <v>16206</v>
      </c>
      <c r="C535" s="310" t="s">
        <v>9</v>
      </c>
      <c r="D535" s="310" t="s">
        <v>3799</v>
      </c>
      <c r="E535" s="416" t="s">
        <v>16072</v>
      </c>
      <c r="F535" s="416"/>
      <c r="G535" s="312" t="s">
        <v>23</v>
      </c>
      <c r="H535" s="313">
        <v>1</v>
      </c>
      <c r="I535" s="314">
        <v>5.41</v>
      </c>
      <c r="J535" s="314">
        <v>5.41</v>
      </c>
    </row>
    <row r="536" spans="1:10" ht="25.5">
      <c r="A536" s="310" t="s">
        <v>16049</v>
      </c>
      <c r="B536" s="311" t="s">
        <v>16201</v>
      </c>
      <c r="C536" s="310" t="s">
        <v>9</v>
      </c>
      <c r="D536" s="310" t="s">
        <v>441</v>
      </c>
      <c r="E536" s="416" t="s">
        <v>16048</v>
      </c>
      <c r="F536" s="416"/>
      <c r="G536" s="312" t="s">
        <v>27</v>
      </c>
      <c r="H536" s="313">
        <v>2.1999999999999999E-2</v>
      </c>
      <c r="I536" s="314">
        <v>14.04</v>
      </c>
      <c r="J536" s="314">
        <v>0.3</v>
      </c>
    </row>
    <row r="537" spans="1:10" ht="25.5">
      <c r="A537" s="310" t="s">
        <v>16049</v>
      </c>
      <c r="B537" s="311" t="s">
        <v>16202</v>
      </c>
      <c r="C537" s="310" t="s">
        <v>9</v>
      </c>
      <c r="D537" s="310" t="s">
        <v>446</v>
      </c>
      <c r="E537" s="416" t="s">
        <v>16048</v>
      </c>
      <c r="F537" s="416"/>
      <c r="G537" s="312" t="s">
        <v>27</v>
      </c>
      <c r="H537" s="313">
        <v>6.8000000000000005E-2</v>
      </c>
      <c r="I537" s="314">
        <v>18.010000000000002</v>
      </c>
      <c r="J537" s="314">
        <v>1.22</v>
      </c>
    </row>
    <row r="538" spans="1:10">
      <c r="A538" s="300" t="s">
        <v>12986</v>
      </c>
      <c r="B538" s="301" t="s">
        <v>13332</v>
      </c>
      <c r="C538" s="300" t="s">
        <v>9</v>
      </c>
      <c r="D538" s="300" t="s">
        <v>7130</v>
      </c>
      <c r="E538" s="417" t="s">
        <v>12998</v>
      </c>
      <c r="F538" s="417"/>
      <c r="G538" s="302" t="s">
        <v>23</v>
      </c>
      <c r="H538" s="315">
        <v>2.5000000000000001E-2</v>
      </c>
      <c r="I538" s="316">
        <v>11.9</v>
      </c>
      <c r="J538" s="316">
        <v>0.28999999999999998</v>
      </c>
    </row>
    <row r="539" spans="1:10" ht="25.5">
      <c r="A539" s="300" t="s">
        <v>12986</v>
      </c>
      <c r="B539" s="301" t="s">
        <v>13334</v>
      </c>
      <c r="C539" s="300" t="s">
        <v>9</v>
      </c>
      <c r="D539" s="300" t="s">
        <v>8874</v>
      </c>
      <c r="E539" s="417" t="s">
        <v>12998</v>
      </c>
      <c r="F539" s="417"/>
      <c r="G539" s="302" t="s">
        <v>51</v>
      </c>
      <c r="H539" s="315">
        <v>0.30599999999999999</v>
      </c>
      <c r="I539" s="316">
        <v>0.14000000000000001</v>
      </c>
      <c r="J539" s="316">
        <v>0.04</v>
      </c>
    </row>
    <row r="540" spans="1:10" ht="25.5">
      <c r="A540" s="317"/>
      <c r="B540" s="317"/>
      <c r="C540" s="317"/>
      <c r="D540" s="317"/>
      <c r="E540" s="317" t="s">
        <v>16052</v>
      </c>
      <c r="F540" s="318">
        <v>0.6277161</v>
      </c>
      <c r="G540" s="317" t="s">
        <v>16053</v>
      </c>
      <c r="H540" s="318">
        <v>0.54</v>
      </c>
      <c r="I540" s="317" t="s">
        <v>16054</v>
      </c>
      <c r="J540" s="318">
        <v>1.17</v>
      </c>
    </row>
    <row r="541" spans="1:10" ht="13.5" thickBot="1">
      <c r="A541" s="317"/>
      <c r="B541" s="317"/>
      <c r="C541" s="317"/>
      <c r="D541" s="317"/>
      <c r="E541" s="317" t="s">
        <v>16055</v>
      </c>
      <c r="F541" s="318">
        <v>2.0499999999999998</v>
      </c>
      <c r="G541" s="317"/>
      <c r="H541" s="418" t="s">
        <v>16056</v>
      </c>
      <c r="I541" s="418"/>
      <c r="J541" s="318">
        <v>9.31</v>
      </c>
    </row>
    <row r="542" spans="1:10" ht="13.5" thickTop="1">
      <c r="A542" s="319"/>
      <c r="B542" s="319"/>
      <c r="C542" s="319"/>
      <c r="D542" s="319"/>
      <c r="E542" s="319"/>
      <c r="F542" s="319"/>
      <c r="G542" s="319"/>
      <c r="H542" s="319"/>
      <c r="I542" s="319"/>
      <c r="J542" s="319"/>
    </row>
    <row r="543" spans="1:10" ht="15">
      <c r="A543" s="305" t="s">
        <v>16207</v>
      </c>
      <c r="B543" s="306" t="s">
        <v>12979</v>
      </c>
      <c r="C543" s="305" t="s">
        <v>12980</v>
      </c>
      <c r="D543" s="305" t="s">
        <v>12981</v>
      </c>
      <c r="E543" s="419" t="s">
        <v>16045</v>
      </c>
      <c r="F543" s="419"/>
      <c r="G543" s="307" t="s">
        <v>12982</v>
      </c>
      <c r="H543" s="306" t="s">
        <v>16046</v>
      </c>
      <c r="I543" s="306" t="s">
        <v>12983</v>
      </c>
      <c r="J543" s="306" t="s">
        <v>12985</v>
      </c>
    </row>
    <row r="544" spans="1:10" ht="25.5">
      <c r="A544" s="295" t="s">
        <v>16047</v>
      </c>
      <c r="B544" s="296" t="s">
        <v>13788</v>
      </c>
      <c r="C544" s="295" t="s">
        <v>9</v>
      </c>
      <c r="D544" s="295" t="s">
        <v>4954</v>
      </c>
      <c r="E544" s="420" t="s">
        <v>16072</v>
      </c>
      <c r="F544" s="420"/>
      <c r="G544" s="297" t="s">
        <v>23</v>
      </c>
      <c r="H544" s="308">
        <v>1</v>
      </c>
      <c r="I544" s="309">
        <v>6.76</v>
      </c>
      <c r="J544" s="309">
        <v>6.76</v>
      </c>
    </row>
    <row r="545" spans="1:10" ht="25.5">
      <c r="A545" s="310" t="s">
        <v>16049</v>
      </c>
      <c r="B545" s="311" t="s">
        <v>16208</v>
      </c>
      <c r="C545" s="310" t="s">
        <v>9</v>
      </c>
      <c r="D545" s="310" t="s">
        <v>3800</v>
      </c>
      <c r="E545" s="416" t="s">
        <v>16072</v>
      </c>
      <c r="F545" s="416"/>
      <c r="G545" s="312" t="s">
        <v>23</v>
      </c>
      <c r="H545" s="313">
        <v>1</v>
      </c>
      <c r="I545" s="314">
        <v>5.34</v>
      </c>
      <c r="J545" s="314">
        <v>5.34</v>
      </c>
    </row>
    <row r="546" spans="1:10" ht="25.5">
      <c r="A546" s="310" t="s">
        <v>16049</v>
      </c>
      <c r="B546" s="311" t="s">
        <v>16201</v>
      </c>
      <c r="C546" s="310" t="s">
        <v>9</v>
      </c>
      <c r="D546" s="310" t="s">
        <v>441</v>
      </c>
      <c r="E546" s="416" t="s">
        <v>16048</v>
      </c>
      <c r="F546" s="416"/>
      <c r="G546" s="312" t="s">
        <v>27</v>
      </c>
      <c r="H546" s="313">
        <v>1.6E-2</v>
      </c>
      <c r="I546" s="314">
        <v>14.04</v>
      </c>
      <c r="J546" s="314">
        <v>0.22</v>
      </c>
    </row>
    <row r="547" spans="1:10" ht="25.5">
      <c r="A547" s="310" t="s">
        <v>16049</v>
      </c>
      <c r="B547" s="311" t="s">
        <v>16202</v>
      </c>
      <c r="C547" s="310" t="s">
        <v>9</v>
      </c>
      <c r="D547" s="310" t="s">
        <v>446</v>
      </c>
      <c r="E547" s="416" t="s">
        <v>16048</v>
      </c>
      <c r="F547" s="416"/>
      <c r="G547" s="312" t="s">
        <v>27</v>
      </c>
      <c r="H547" s="313">
        <v>4.9500000000000002E-2</v>
      </c>
      <c r="I547" s="314">
        <v>18.010000000000002</v>
      </c>
      <c r="J547" s="314">
        <v>0.89</v>
      </c>
    </row>
    <row r="548" spans="1:10">
      <c r="A548" s="300" t="s">
        <v>12986</v>
      </c>
      <c r="B548" s="301" t="s">
        <v>13332</v>
      </c>
      <c r="C548" s="300" t="s">
        <v>9</v>
      </c>
      <c r="D548" s="300" t="s">
        <v>7130</v>
      </c>
      <c r="E548" s="417" t="s">
        <v>12998</v>
      </c>
      <c r="F548" s="417"/>
      <c r="G548" s="302" t="s">
        <v>23</v>
      </c>
      <c r="H548" s="315">
        <v>2.5000000000000001E-2</v>
      </c>
      <c r="I548" s="316">
        <v>11.9</v>
      </c>
      <c r="J548" s="316">
        <v>0.28999999999999998</v>
      </c>
    </row>
    <row r="549" spans="1:10" ht="25.5">
      <c r="A549" s="300" t="s">
        <v>12986</v>
      </c>
      <c r="B549" s="301" t="s">
        <v>13334</v>
      </c>
      <c r="C549" s="300" t="s">
        <v>9</v>
      </c>
      <c r="D549" s="300" t="s">
        <v>8874</v>
      </c>
      <c r="E549" s="417" t="s">
        <v>12998</v>
      </c>
      <c r="F549" s="417"/>
      <c r="G549" s="302" t="s">
        <v>51</v>
      </c>
      <c r="H549" s="315">
        <v>0.19750000000000001</v>
      </c>
      <c r="I549" s="316">
        <v>0.14000000000000001</v>
      </c>
      <c r="J549" s="316">
        <v>0.02</v>
      </c>
    </row>
    <row r="550" spans="1:10" ht="25.5">
      <c r="A550" s="317"/>
      <c r="B550" s="317"/>
      <c r="C550" s="317"/>
      <c r="D550" s="317"/>
      <c r="E550" s="317" t="s">
        <v>16052</v>
      </c>
      <c r="F550" s="318">
        <v>0.43993779999999999</v>
      </c>
      <c r="G550" s="317" t="s">
        <v>16053</v>
      </c>
      <c r="H550" s="318">
        <v>0.38</v>
      </c>
      <c r="I550" s="317" t="s">
        <v>16054</v>
      </c>
      <c r="J550" s="318">
        <v>0.82</v>
      </c>
    </row>
    <row r="551" spans="1:10" ht="13.5" thickBot="1">
      <c r="A551" s="317"/>
      <c r="B551" s="317"/>
      <c r="C551" s="317"/>
      <c r="D551" s="317"/>
      <c r="E551" s="317" t="s">
        <v>16055</v>
      </c>
      <c r="F551" s="318">
        <v>1.9</v>
      </c>
      <c r="G551" s="317"/>
      <c r="H551" s="418" t="s">
        <v>16056</v>
      </c>
      <c r="I551" s="418"/>
      <c r="J551" s="318">
        <v>8.66</v>
      </c>
    </row>
    <row r="552" spans="1:10" ht="13.5" thickTop="1">
      <c r="A552" s="319"/>
      <c r="B552" s="319"/>
      <c r="C552" s="319"/>
      <c r="D552" s="319"/>
      <c r="E552" s="319"/>
      <c r="F552" s="319"/>
      <c r="G552" s="319"/>
      <c r="H552" s="319"/>
      <c r="I552" s="319"/>
      <c r="J552" s="319"/>
    </row>
    <row r="553" spans="1:10" ht="15">
      <c r="A553" s="305" t="s">
        <v>16209</v>
      </c>
      <c r="B553" s="306" t="s">
        <v>12979</v>
      </c>
      <c r="C553" s="305" t="s">
        <v>12980</v>
      </c>
      <c r="D553" s="305" t="s">
        <v>12981</v>
      </c>
      <c r="E553" s="419" t="s">
        <v>16045</v>
      </c>
      <c r="F553" s="419"/>
      <c r="G553" s="307" t="s">
        <v>12982</v>
      </c>
      <c r="H553" s="306" t="s">
        <v>16046</v>
      </c>
      <c r="I553" s="306" t="s">
        <v>12983</v>
      </c>
      <c r="J553" s="306" t="s">
        <v>12985</v>
      </c>
    </row>
    <row r="554" spans="1:10" ht="25.5">
      <c r="A554" s="295" t="s">
        <v>16047</v>
      </c>
      <c r="B554" s="296" t="s">
        <v>13799</v>
      </c>
      <c r="C554" s="295" t="s">
        <v>9</v>
      </c>
      <c r="D554" s="295" t="s">
        <v>90</v>
      </c>
      <c r="E554" s="420" t="s">
        <v>16072</v>
      </c>
      <c r="F554" s="420"/>
      <c r="G554" s="297" t="s">
        <v>13145</v>
      </c>
      <c r="H554" s="308">
        <v>1</v>
      </c>
      <c r="I554" s="309">
        <v>149.38999999999999</v>
      </c>
      <c r="J554" s="309">
        <v>149.38999999999999</v>
      </c>
    </row>
    <row r="555" spans="1:10" ht="25.5">
      <c r="A555" s="310" t="s">
        <v>16049</v>
      </c>
      <c r="B555" s="311" t="s">
        <v>16197</v>
      </c>
      <c r="C555" s="310" t="s">
        <v>9</v>
      </c>
      <c r="D555" s="310" t="s">
        <v>2843</v>
      </c>
      <c r="E555" s="416" t="s">
        <v>16067</v>
      </c>
      <c r="F555" s="416"/>
      <c r="G555" s="312" t="s">
        <v>75</v>
      </c>
      <c r="H555" s="313">
        <v>0.67200000000000004</v>
      </c>
      <c r="I555" s="314">
        <v>1.21</v>
      </c>
      <c r="J555" s="314">
        <v>0.81</v>
      </c>
    </row>
    <row r="556" spans="1:10" ht="25.5">
      <c r="A556" s="310" t="s">
        <v>16049</v>
      </c>
      <c r="B556" s="311" t="s">
        <v>16210</v>
      </c>
      <c r="C556" s="310" t="s">
        <v>9</v>
      </c>
      <c r="D556" s="310" t="s">
        <v>2844</v>
      </c>
      <c r="E556" s="416" t="s">
        <v>16067</v>
      </c>
      <c r="F556" s="416"/>
      <c r="G556" s="312" t="s">
        <v>99</v>
      </c>
      <c r="H556" s="313">
        <v>1.1739999999999999</v>
      </c>
      <c r="I556" s="314">
        <v>0.28999999999999998</v>
      </c>
      <c r="J556" s="314">
        <v>0.34</v>
      </c>
    </row>
    <row r="557" spans="1:10" ht="25.5">
      <c r="A557" s="310" t="s">
        <v>16049</v>
      </c>
      <c r="B557" s="311" t="s">
        <v>16073</v>
      </c>
      <c r="C557" s="310" t="s">
        <v>9</v>
      </c>
      <c r="D557" s="310" t="s">
        <v>77</v>
      </c>
      <c r="E557" s="416" t="s">
        <v>16048</v>
      </c>
      <c r="F557" s="416"/>
      <c r="G557" s="312" t="s">
        <v>27</v>
      </c>
      <c r="H557" s="313">
        <v>1.8460000000000001</v>
      </c>
      <c r="I557" s="314">
        <v>18.010000000000002</v>
      </c>
      <c r="J557" s="314">
        <v>33.24</v>
      </c>
    </row>
    <row r="558" spans="1:10" ht="25.5">
      <c r="A558" s="310" t="s">
        <v>16049</v>
      </c>
      <c r="B558" s="311" t="s">
        <v>16172</v>
      </c>
      <c r="C558" s="310" t="s">
        <v>9</v>
      </c>
      <c r="D558" s="310" t="s">
        <v>78</v>
      </c>
      <c r="E558" s="416" t="s">
        <v>16048</v>
      </c>
      <c r="F558" s="416"/>
      <c r="G558" s="312" t="s">
        <v>27</v>
      </c>
      <c r="H558" s="313">
        <v>1.8460000000000001</v>
      </c>
      <c r="I558" s="314">
        <v>18.11</v>
      </c>
      <c r="J558" s="314">
        <v>33.43</v>
      </c>
    </row>
    <row r="559" spans="1:10" ht="25.5">
      <c r="A559" s="310" t="s">
        <v>16049</v>
      </c>
      <c r="B559" s="311" t="s">
        <v>16068</v>
      </c>
      <c r="C559" s="310" t="s">
        <v>9</v>
      </c>
      <c r="D559" s="310" t="s">
        <v>29</v>
      </c>
      <c r="E559" s="416" t="s">
        <v>16048</v>
      </c>
      <c r="F559" s="416"/>
      <c r="G559" s="312" t="s">
        <v>27</v>
      </c>
      <c r="H559" s="313">
        <v>5.5380000000000003</v>
      </c>
      <c r="I559" s="314">
        <v>14.73</v>
      </c>
      <c r="J559" s="314">
        <v>81.569999999999993</v>
      </c>
    </row>
    <row r="560" spans="1:10" ht="25.5">
      <c r="A560" s="317"/>
      <c r="B560" s="317"/>
      <c r="C560" s="317"/>
      <c r="D560" s="317"/>
      <c r="E560" s="317" t="s">
        <v>16052</v>
      </c>
      <c r="F560" s="318">
        <v>55.067331899999999</v>
      </c>
      <c r="G560" s="317" t="s">
        <v>16053</v>
      </c>
      <c r="H560" s="318">
        <v>47.57</v>
      </c>
      <c r="I560" s="317" t="s">
        <v>16054</v>
      </c>
      <c r="J560" s="318">
        <v>102.64</v>
      </c>
    </row>
    <row r="561" spans="1:10" ht="13.5" thickBot="1">
      <c r="A561" s="317"/>
      <c r="B561" s="317"/>
      <c r="C561" s="317"/>
      <c r="D561" s="317"/>
      <c r="E561" s="317" t="s">
        <v>16055</v>
      </c>
      <c r="F561" s="318">
        <v>42.18</v>
      </c>
      <c r="G561" s="317"/>
      <c r="H561" s="418" t="s">
        <v>16056</v>
      </c>
      <c r="I561" s="418"/>
      <c r="J561" s="318">
        <v>191.57</v>
      </c>
    </row>
    <row r="562" spans="1:10" ht="13.5" thickTop="1">
      <c r="A562" s="319"/>
      <c r="B562" s="319"/>
      <c r="C562" s="319"/>
      <c r="D562" s="319"/>
      <c r="E562" s="319"/>
      <c r="F562" s="319"/>
      <c r="G562" s="319"/>
      <c r="H562" s="319"/>
      <c r="I562" s="319"/>
      <c r="J562" s="319"/>
    </row>
    <row r="563" spans="1:10" ht="15">
      <c r="A563" s="305" t="s">
        <v>16211</v>
      </c>
      <c r="B563" s="306" t="s">
        <v>12979</v>
      </c>
      <c r="C563" s="305" t="s">
        <v>12980</v>
      </c>
      <c r="D563" s="305" t="s">
        <v>12981</v>
      </c>
      <c r="E563" s="419" t="s">
        <v>16045</v>
      </c>
      <c r="F563" s="419"/>
      <c r="G563" s="307" t="s">
        <v>12982</v>
      </c>
      <c r="H563" s="306" t="s">
        <v>16046</v>
      </c>
      <c r="I563" s="306" t="s">
        <v>12983</v>
      </c>
      <c r="J563" s="306" t="s">
        <v>12985</v>
      </c>
    </row>
    <row r="564" spans="1:10" ht="38.25">
      <c r="A564" s="295" t="s">
        <v>16047</v>
      </c>
      <c r="B564" s="296" t="s">
        <v>13812</v>
      </c>
      <c r="C564" s="295" t="s">
        <v>9</v>
      </c>
      <c r="D564" s="295" t="s">
        <v>3779</v>
      </c>
      <c r="E564" s="420" t="s">
        <v>16072</v>
      </c>
      <c r="F564" s="420"/>
      <c r="G564" s="297" t="s">
        <v>23</v>
      </c>
      <c r="H564" s="308">
        <v>1</v>
      </c>
      <c r="I564" s="309">
        <v>11.83</v>
      </c>
      <c r="J564" s="309">
        <v>11.83</v>
      </c>
    </row>
    <row r="565" spans="1:10" ht="25.5">
      <c r="A565" s="310" t="s">
        <v>16049</v>
      </c>
      <c r="B565" s="311" t="s">
        <v>16212</v>
      </c>
      <c r="C565" s="310" t="s">
        <v>9</v>
      </c>
      <c r="D565" s="310" t="s">
        <v>3795</v>
      </c>
      <c r="E565" s="416" t="s">
        <v>16072</v>
      </c>
      <c r="F565" s="416"/>
      <c r="G565" s="312" t="s">
        <v>23</v>
      </c>
      <c r="H565" s="313">
        <v>1</v>
      </c>
      <c r="I565" s="314">
        <v>6.83</v>
      </c>
      <c r="J565" s="314">
        <v>6.83</v>
      </c>
    </row>
    <row r="566" spans="1:10" ht="25.5">
      <c r="A566" s="310" t="s">
        <v>16049</v>
      </c>
      <c r="B566" s="311" t="s">
        <v>16201</v>
      </c>
      <c r="C566" s="310" t="s">
        <v>9</v>
      </c>
      <c r="D566" s="310" t="s">
        <v>441</v>
      </c>
      <c r="E566" s="416" t="s">
        <v>16048</v>
      </c>
      <c r="F566" s="416"/>
      <c r="G566" s="312" t="s">
        <v>27</v>
      </c>
      <c r="H566" s="313">
        <v>3.6700000000000003E-2</v>
      </c>
      <c r="I566" s="314">
        <v>14.04</v>
      </c>
      <c r="J566" s="314">
        <v>0.51</v>
      </c>
    </row>
    <row r="567" spans="1:10" ht="25.5">
      <c r="A567" s="310" t="s">
        <v>16049</v>
      </c>
      <c r="B567" s="311" t="s">
        <v>16202</v>
      </c>
      <c r="C567" s="310" t="s">
        <v>9</v>
      </c>
      <c r="D567" s="310" t="s">
        <v>446</v>
      </c>
      <c r="E567" s="416" t="s">
        <v>16048</v>
      </c>
      <c r="F567" s="416"/>
      <c r="G567" s="312" t="s">
        <v>27</v>
      </c>
      <c r="H567" s="313">
        <v>0.22450000000000001</v>
      </c>
      <c r="I567" s="314">
        <v>18.010000000000002</v>
      </c>
      <c r="J567" s="314">
        <v>4.04</v>
      </c>
    </row>
    <row r="568" spans="1:10">
      <c r="A568" s="300" t="s">
        <v>12986</v>
      </c>
      <c r="B568" s="301" t="s">
        <v>13332</v>
      </c>
      <c r="C568" s="300" t="s">
        <v>9</v>
      </c>
      <c r="D568" s="300" t="s">
        <v>7130</v>
      </c>
      <c r="E568" s="417" t="s">
        <v>12998</v>
      </c>
      <c r="F568" s="417"/>
      <c r="G568" s="302" t="s">
        <v>23</v>
      </c>
      <c r="H568" s="315">
        <v>2.5000000000000001E-2</v>
      </c>
      <c r="I568" s="316">
        <v>11.9</v>
      </c>
      <c r="J568" s="316">
        <v>0.28999999999999998</v>
      </c>
    </row>
    <row r="569" spans="1:10" ht="25.5">
      <c r="A569" s="300" t="s">
        <v>12986</v>
      </c>
      <c r="B569" s="301" t="s">
        <v>13334</v>
      </c>
      <c r="C569" s="300" t="s">
        <v>9</v>
      </c>
      <c r="D569" s="300" t="s">
        <v>8874</v>
      </c>
      <c r="E569" s="417" t="s">
        <v>12998</v>
      </c>
      <c r="F569" s="417"/>
      <c r="G569" s="302" t="s">
        <v>51</v>
      </c>
      <c r="H569" s="315">
        <v>1.19</v>
      </c>
      <c r="I569" s="316">
        <v>0.14000000000000001</v>
      </c>
      <c r="J569" s="316">
        <v>0.16</v>
      </c>
    </row>
    <row r="570" spans="1:10" ht="25.5">
      <c r="A570" s="317"/>
      <c r="B570" s="317"/>
      <c r="C570" s="317"/>
      <c r="D570" s="317"/>
      <c r="E570" s="317" t="s">
        <v>16052</v>
      </c>
      <c r="F570" s="318">
        <v>2.3338161999999998</v>
      </c>
      <c r="G570" s="317" t="s">
        <v>16053</v>
      </c>
      <c r="H570" s="318">
        <v>2.02</v>
      </c>
      <c r="I570" s="317" t="s">
        <v>16054</v>
      </c>
      <c r="J570" s="318">
        <v>4.3499999999999996</v>
      </c>
    </row>
    <row r="571" spans="1:10" ht="13.5" thickBot="1">
      <c r="A571" s="317"/>
      <c r="B571" s="317"/>
      <c r="C571" s="317"/>
      <c r="D571" s="317"/>
      <c r="E571" s="317" t="s">
        <v>16055</v>
      </c>
      <c r="F571" s="318">
        <v>3.34</v>
      </c>
      <c r="G571" s="317"/>
      <c r="H571" s="418" t="s">
        <v>16056</v>
      </c>
      <c r="I571" s="418"/>
      <c r="J571" s="318">
        <v>15.17</v>
      </c>
    </row>
    <row r="572" spans="1:10" ht="13.5" thickTop="1">
      <c r="A572" s="319"/>
      <c r="B572" s="319"/>
      <c r="C572" s="319"/>
      <c r="D572" s="319"/>
      <c r="E572" s="319"/>
      <c r="F572" s="319"/>
      <c r="G572" s="319"/>
      <c r="H572" s="319"/>
      <c r="I572" s="319"/>
      <c r="J572" s="319"/>
    </row>
    <row r="573" spans="1:10" ht="15">
      <c r="A573" s="305" t="s">
        <v>16213</v>
      </c>
      <c r="B573" s="306" t="s">
        <v>12979</v>
      </c>
      <c r="C573" s="305" t="s">
        <v>12980</v>
      </c>
      <c r="D573" s="305" t="s">
        <v>12981</v>
      </c>
      <c r="E573" s="419" t="s">
        <v>16045</v>
      </c>
      <c r="F573" s="419"/>
      <c r="G573" s="307" t="s">
        <v>12982</v>
      </c>
      <c r="H573" s="306" t="s">
        <v>16046</v>
      </c>
      <c r="I573" s="306" t="s">
        <v>12983</v>
      </c>
      <c r="J573" s="306" t="s">
        <v>12985</v>
      </c>
    </row>
    <row r="574" spans="1:10" ht="38.25">
      <c r="A574" s="295" t="s">
        <v>16047</v>
      </c>
      <c r="B574" s="296" t="s">
        <v>13823</v>
      </c>
      <c r="C574" s="295" t="s">
        <v>9</v>
      </c>
      <c r="D574" s="295" t="s">
        <v>3780</v>
      </c>
      <c r="E574" s="420" t="s">
        <v>16072</v>
      </c>
      <c r="F574" s="420"/>
      <c r="G574" s="297" t="s">
        <v>23</v>
      </c>
      <c r="H574" s="308">
        <v>1</v>
      </c>
      <c r="I574" s="309">
        <v>10.32</v>
      </c>
      <c r="J574" s="309">
        <v>10.32</v>
      </c>
    </row>
    <row r="575" spans="1:10" ht="25.5">
      <c r="A575" s="310" t="s">
        <v>16049</v>
      </c>
      <c r="B575" s="311" t="s">
        <v>16200</v>
      </c>
      <c r="C575" s="310" t="s">
        <v>9</v>
      </c>
      <c r="D575" s="310" t="s">
        <v>3796</v>
      </c>
      <c r="E575" s="416" t="s">
        <v>16072</v>
      </c>
      <c r="F575" s="416"/>
      <c r="G575" s="312" t="s">
        <v>23</v>
      </c>
      <c r="H575" s="313">
        <v>1</v>
      </c>
      <c r="I575" s="314">
        <v>6.43</v>
      </c>
      <c r="J575" s="314">
        <v>6.43</v>
      </c>
    </row>
    <row r="576" spans="1:10" ht="25.5">
      <c r="A576" s="310" t="s">
        <v>16049</v>
      </c>
      <c r="B576" s="311" t="s">
        <v>16201</v>
      </c>
      <c r="C576" s="310" t="s">
        <v>9</v>
      </c>
      <c r="D576" s="310" t="s">
        <v>441</v>
      </c>
      <c r="E576" s="416" t="s">
        <v>16048</v>
      </c>
      <c r="F576" s="416"/>
      <c r="G576" s="312" t="s">
        <v>27</v>
      </c>
      <c r="H576" s="313">
        <v>2.8000000000000001E-2</v>
      </c>
      <c r="I576" s="314">
        <v>14.04</v>
      </c>
      <c r="J576" s="314">
        <v>0.39</v>
      </c>
    </row>
    <row r="577" spans="1:10" ht="25.5">
      <c r="A577" s="310" t="s">
        <v>16049</v>
      </c>
      <c r="B577" s="311" t="s">
        <v>16202</v>
      </c>
      <c r="C577" s="310" t="s">
        <v>9</v>
      </c>
      <c r="D577" s="310" t="s">
        <v>446</v>
      </c>
      <c r="E577" s="416" t="s">
        <v>16048</v>
      </c>
      <c r="F577" s="416"/>
      <c r="G577" s="312" t="s">
        <v>27</v>
      </c>
      <c r="H577" s="313">
        <v>0.17130000000000001</v>
      </c>
      <c r="I577" s="314">
        <v>18.010000000000002</v>
      </c>
      <c r="J577" s="314">
        <v>3.08</v>
      </c>
    </row>
    <row r="578" spans="1:10">
      <c r="A578" s="300" t="s">
        <v>12986</v>
      </c>
      <c r="B578" s="301" t="s">
        <v>13332</v>
      </c>
      <c r="C578" s="300" t="s">
        <v>9</v>
      </c>
      <c r="D578" s="300" t="s">
        <v>7130</v>
      </c>
      <c r="E578" s="417" t="s">
        <v>12998</v>
      </c>
      <c r="F578" s="417"/>
      <c r="G578" s="302" t="s">
        <v>23</v>
      </c>
      <c r="H578" s="315">
        <v>2.5000000000000001E-2</v>
      </c>
      <c r="I578" s="316">
        <v>11.9</v>
      </c>
      <c r="J578" s="316">
        <v>0.28999999999999998</v>
      </c>
    </row>
    <row r="579" spans="1:10" ht="25.5">
      <c r="A579" s="300" t="s">
        <v>12986</v>
      </c>
      <c r="B579" s="301" t="s">
        <v>13334</v>
      </c>
      <c r="C579" s="300" t="s">
        <v>9</v>
      </c>
      <c r="D579" s="300" t="s">
        <v>8874</v>
      </c>
      <c r="E579" s="417" t="s">
        <v>12998</v>
      </c>
      <c r="F579" s="417"/>
      <c r="G579" s="302" t="s">
        <v>51</v>
      </c>
      <c r="H579" s="315">
        <v>0.97</v>
      </c>
      <c r="I579" s="316">
        <v>0.14000000000000001</v>
      </c>
      <c r="J579" s="316">
        <v>0.13</v>
      </c>
    </row>
    <row r="580" spans="1:10" ht="25.5">
      <c r="A580" s="317"/>
      <c r="B580" s="317"/>
      <c r="C580" s="317"/>
      <c r="D580" s="317"/>
      <c r="E580" s="317" t="s">
        <v>16052</v>
      </c>
      <c r="F580" s="318">
        <v>1.6470841000000001</v>
      </c>
      <c r="G580" s="317" t="s">
        <v>16053</v>
      </c>
      <c r="H580" s="318">
        <v>1.42</v>
      </c>
      <c r="I580" s="317" t="s">
        <v>16054</v>
      </c>
      <c r="J580" s="318">
        <v>3.07</v>
      </c>
    </row>
    <row r="581" spans="1:10" ht="13.5" thickBot="1">
      <c r="A581" s="317"/>
      <c r="B581" s="317"/>
      <c r="C581" s="317"/>
      <c r="D581" s="317"/>
      <c r="E581" s="317" t="s">
        <v>16055</v>
      </c>
      <c r="F581" s="318">
        <v>2.91</v>
      </c>
      <c r="G581" s="317"/>
      <c r="H581" s="418" t="s">
        <v>16056</v>
      </c>
      <c r="I581" s="418"/>
      <c r="J581" s="318">
        <v>13.23</v>
      </c>
    </row>
    <row r="582" spans="1:10" ht="13.5" thickTop="1">
      <c r="A582" s="319"/>
      <c r="B582" s="319"/>
      <c r="C582" s="319"/>
      <c r="D582" s="319"/>
      <c r="E582" s="319"/>
      <c r="F582" s="319"/>
      <c r="G582" s="319"/>
      <c r="H582" s="319"/>
      <c r="I582" s="319"/>
      <c r="J582" s="319"/>
    </row>
    <row r="583" spans="1:10" ht="15">
      <c r="A583" s="305" t="s">
        <v>16214</v>
      </c>
      <c r="B583" s="306" t="s">
        <v>12979</v>
      </c>
      <c r="C583" s="305" t="s">
        <v>12980</v>
      </c>
      <c r="D583" s="305" t="s">
        <v>12981</v>
      </c>
      <c r="E583" s="419" t="s">
        <v>16045</v>
      </c>
      <c r="F583" s="419"/>
      <c r="G583" s="307" t="s">
        <v>12982</v>
      </c>
      <c r="H583" s="306" t="s">
        <v>16046</v>
      </c>
      <c r="I583" s="306" t="s">
        <v>12983</v>
      </c>
      <c r="J583" s="306" t="s">
        <v>12985</v>
      </c>
    </row>
    <row r="584" spans="1:10" ht="38.25">
      <c r="A584" s="295" t="s">
        <v>16047</v>
      </c>
      <c r="B584" s="296" t="s">
        <v>13832</v>
      </c>
      <c r="C584" s="295" t="s">
        <v>9</v>
      </c>
      <c r="D584" s="295" t="s">
        <v>3781</v>
      </c>
      <c r="E584" s="420" t="s">
        <v>16072</v>
      </c>
      <c r="F584" s="420"/>
      <c r="G584" s="297" t="s">
        <v>23</v>
      </c>
      <c r="H584" s="308">
        <v>1</v>
      </c>
      <c r="I584" s="309">
        <v>9.94</v>
      </c>
      <c r="J584" s="309">
        <v>9.94</v>
      </c>
    </row>
    <row r="585" spans="1:10" ht="25.5">
      <c r="A585" s="310" t="s">
        <v>16049</v>
      </c>
      <c r="B585" s="311" t="s">
        <v>16215</v>
      </c>
      <c r="C585" s="310" t="s">
        <v>9</v>
      </c>
      <c r="D585" s="310" t="s">
        <v>3797</v>
      </c>
      <c r="E585" s="416" t="s">
        <v>16072</v>
      </c>
      <c r="F585" s="416"/>
      <c r="G585" s="312" t="s">
        <v>23</v>
      </c>
      <c r="H585" s="313">
        <v>1</v>
      </c>
      <c r="I585" s="314">
        <v>6.96</v>
      </c>
      <c r="J585" s="314">
        <v>6.96</v>
      </c>
    </row>
    <row r="586" spans="1:10" ht="25.5">
      <c r="A586" s="310" t="s">
        <v>16049</v>
      </c>
      <c r="B586" s="311" t="s">
        <v>16201</v>
      </c>
      <c r="C586" s="310" t="s">
        <v>9</v>
      </c>
      <c r="D586" s="310" t="s">
        <v>441</v>
      </c>
      <c r="E586" s="416" t="s">
        <v>16048</v>
      </c>
      <c r="F586" s="416"/>
      <c r="G586" s="312" t="s">
        <v>27</v>
      </c>
      <c r="H586" s="313">
        <v>2.0899999999999998E-2</v>
      </c>
      <c r="I586" s="314">
        <v>14.04</v>
      </c>
      <c r="J586" s="314">
        <v>0.28999999999999998</v>
      </c>
    </row>
    <row r="587" spans="1:10" ht="25.5">
      <c r="A587" s="310" t="s">
        <v>16049</v>
      </c>
      <c r="B587" s="311" t="s">
        <v>16202</v>
      </c>
      <c r="C587" s="310" t="s">
        <v>9</v>
      </c>
      <c r="D587" s="310" t="s">
        <v>446</v>
      </c>
      <c r="E587" s="416" t="s">
        <v>16048</v>
      </c>
      <c r="F587" s="416"/>
      <c r="G587" s="312" t="s">
        <v>27</v>
      </c>
      <c r="H587" s="313">
        <v>0.1278</v>
      </c>
      <c r="I587" s="314">
        <v>18.010000000000002</v>
      </c>
      <c r="J587" s="314">
        <v>2.2999999999999998</v>
      </c>
    </row>
    <row r="588" spans="1:10">
      <c r="A588" s="300" t="s">
        <v>12986</v>
      </c>
      <c r="B588" s="301" t="s">
        <v>13332</v>
      </c>
      <c r="C588" s="300" t="s">
        <v>9</v>
      </c>
      <c r="D588" s="300" t="s">
        <v>7130</v>
      </c>
      <c r="E588" s="417" t="s">
        <v>12998</v>
      </c>
      <c r="F588" s="417"/>
      <c r="G588" s="302" t="s">
        <v>23</v>
      </c>
      <c r="H588" s="315">
        <v>2.5000000000000001E-2</v>
      </c>
      <c r="I588" s="316">
        <v>11.9</v>
      </c>
      <c r="J588" s="316">
        <v>0.28999999999999998</v>
      </c>
    </row>
    <row r="589" spans="1:10" ht="25.5">
      <c r="A589" s="300" t="s">
        <v>12986</v>
      </c>
      <c r="B589" s="301" t="s">
        <v>13334</v>
      </c>
      <c r="C589" s="300" t="s">
        <v>9</v>
      </c>
      <c r="D589" s="300" t="s">
        <v>8874</v>
      </c>
      <c r="E589" s="417" t="s">
        <v>12998</v>
      </c>
      <c r="F589" s="417"/>
      <c r="G589" s="302" t="s">
        <v>51</v>
      </c>
      <c r="H589" s="315">
        <v>0.74299999999999999</v>
      </c>
      <c r="I589" s="316">
        <v>0.14000000000000001</v>
      </c>
      <c r="J589" s="316">
        <v>0.1</v>
      </c>
    </row>
    <row r="590" spans="1:10" ht="25.5">
      <c r="A590" s="317"/>
      <c r="B590" s="317"/>
      <c r="C590" s="317"/>
      <c r="D590" s="317"/>
      <c r="E590" s="317" t="s">
        <v>16052</v>
      </c>
      <c r="F590" s="318">
        <v>1.1642254999999999</v>
      </c>
      <c r="G590" s="317" t="s">
        <v>16053</v>
      </c>
      <c r="H590" s="318">
        <v>1.01</v>
      </c>
      <c r="I590" s="317" t="s">
        <v>16054</v>
      </c>
      <c r="J590" s="318">
        <v>2.17</v>
      </c>
    </row>
    <row r="591" spans="1:10" ht="13.5" thickBot="1">
      <c r="A591" s="317"/>
      <c r="B591" s="317"/>
      <c r="C591" s="317"/>
      <c r="D591" s="317"/>
      <c r="E591" s="317" t="s">
        <v>16055</v>
      </c>
      <c r="F591" s="318">
        <v>2.8</v>
      </c>
      <c r="G591" s="317"/>
      <c r="H591" s="418" t="s">
        <v>16056</v>
      </c>
      <c r="I591" s="418"/>
      <c r="J591" s="318">
        <v>12.74</v>
      </c>
    </row>
    <row r="592" spans="1:10" ht="13.5" thickTop="1">
      <c r="A592" s="319"/>
      <c r="B592" s="319"/>
      <c r="C592" s="319"/>
      <c r="D592" s="319"/>
      <c r="E592" s="319"/>
      <c r="F592" s="319"/>
      <c r="G592" s="319"/>
      <c r="H592" s="319"/>
      <c r="I592" s="319"/>
      <c r="J592" s="319"/>
    </row>
    <row r="593" spans="1:10" ht="15">
      <c r="A593" s="305" t="s">
        <v>16216</v>
      </c>
      <c r="B593" s="306" t="s">
        <v>12979</v>
      </c>
      <c r="C593" s="305" t="s">
        <v>12980</v>
      </c>
      <c r="D593" s="305" t="s">
        <v>12981</v>
      </c>
      <c r="E593" s="419" t="s">
        <v>16045</v>
      </c>
      <c r="F593" s="419"/>
      <c r="G593" s="307" t="s">
        <v>12982</v>
      </c>
      <c r="H593" s="306" t="s">
        <v>16046</v>
      </c>
      <c r="I593" s="306" t="s">
        <v>12983</v>
      </c>
      <c r="J593" s="306" t="s">
        <v>12985</v>
      </c>
    </row>
    <row r="594" spans="1:10" ht="38.25">
      <c r="A594" s="295" t="s">
        <v>16047</v>
      </c>
      <c r="B594" s="296" t="s">
        <v>13842</v>
      </c>
      <c r="C594" s="295" t="s">
        <v>9</v>
      </c>
      <c r="D594" s="295" t="s">
        <v>3782</v>
      </c>
      <c r="E594" s="420" t="s">
        <v>16072</v>
      </c>
      <c r="F594" s="420"/>
      <c r="G594" s="297" t="s">
        <v>23</v>
      </c>
      <c r="H594" s="308">
        <v>1</v>
      </c>
      <c r="I594" s="309">
        <v>8.08</v>
      </c>
      <c r="J594" s="309">
        <v>8.08</v>
      </c>
    </row>
    <row r="595" spans="1:10" ht="25.5">
      <c r="A595" s="310" t="s">
        <v>16049</v>
      </c>
      <c r="B595" s="311" t="s">
        <v>16204</v>
      </c>
      <c r="C595" s="310" t="s">
        <v>9</v>
      </c>
      <c r="D595" s="310" t="s">
        <v>3798</v>
      </c>
      <c r="E595" s="416" t="s">
        <v>16072</v>
      </c>
      <c r="F595" s="416"/>
      <c r="G595" s="312" t="s">
        <v>23</v>
      </c>
      <c r="H595" s="313">
        <v>1</v>
      </c>
      <c r="I595" s="314">
        <v>5.79</v>
      </c>
      <c r="J595" s="314">
        <v>5.79</v>
      </c>
    </row>
    <row r="596" spans="1:10" ht="25.5">
      <c r="A596" s="310" t="s">
        <v>16049</v>
      </c>
      <c r="B596" s="311" t="s">
        <v>16201</v>
      </c>
      <c r="C596" s="310" t="s">
        <v>9</v>
      </c>
      <c r="D596" s="310" t="s">
        <v>441</v>
      </c>
      <c r="E596" s="416" t="s">
        <v>16048</v>
      </c>
      <c r="F596" s="416"/>
      <c r="G596" s="312" t="s">
        <v>27</v>
      </c>
      <c r="H596" s="313">
        <v>1.5599999999999999E-2</v>
      </c>
      <c r="I596" s="314">
        <v>14.04</v>
      </c>
      <c r="J596" s="314">
        <v>0.21</v>
      </c>
    </row>
    <row r="597" spans="1:10" ht="25.5">
      <c r="A597" s="310" t="s">
        <v>16049</v>
      </c>
      <c r="B597" s="311" t="s">
        <v>16202</v>
      </c>
      <c r="C597" s="310" t="s">
        <v>9</v>
      </c>
      <c r="D597" s="310" t="s">
        <v>446</v>
      </c>
      <c r="E597" s="416" t="s">
        <v>16048</v>
      </c>
      <c r="F597" s="416"/>
      <c r="G597" s="312" t="s">
        <v>27</v>
      </c>
      <c r="H597" s="313">
        <v>9.5600000000000004E-2</v>
      </c>
      <c r="I597" s="314">
        <v>18.010000000000002</v>
      </c>
      <c r="J597" s="314">
        <v>1.72</v>
      </c>
    </row>
    <row r="598" spans="1:10">
      <c r="A598" s="300" t="s">
        <v>12986</v>
      </c>
      <c r="B598" s="301" t="s">
        <v>13332</v>
      </c>
      <c r="C598" s="300" t="s">
        <v>9</v>
      </c>
      <c r="D598" s="300" t="s">
        <v>7130</v>
      </c>
      <c r="E598" s="417" t="s">
        <v>12998</v>
      </c>
      <c r="F598" s="417"/>
      <c r="G598" s="302" t="s">
        <v>23</v>
      </c>
      <c r="H598" s="315">
        <v>2.5000000000000001E-2</v>
      </c>
      <c r="I598" s="316">
        <v>11.9</v>
      </c>
      <c r="J598" s="316">
        <v>0.28999999999999998</v>
      </c>
    </row>
    <row r="599" spans="1:10" ht="25.5">
      <c r="A599" s="300" t="s">
        <v>12986</v>
      </c>
      <c r="B599" s="301" t="s">
        <v>13334</v>
      </c>
      <c r="C599" s="300" t="s">
        <v>9</v>
      </c>
      <c r="D599" s="300" t="s">
        <v>8874</v>
      </c>
      <c r="E599" s="417" t="s">
        <v>12998</v>
      </c>
      <c r="F599" s="417"/>
      <c r="G599" s="302" t="s">
        <v>51</v>
      </c>
      <c r="H599" s="315">
        <v>0.54300000000000004</v>
      </c>
      <c r="I599" s="316">
        <v>0.14000000000000001</v>
      </c>
      <c r="J599" s="316">
        <v>7.0000000000000007E-2</v>
      </c>
    </row>
    <row r="600" spans="1:10" ht="25.5">
      <c r="A600" s="317"/>
      <c r="B600" s="317"/>
      <c r="C600" s="317"/>
      <c r="D600" s="317"/>
      <c r="E600" s="317" t="s">
        <v>16052</v>
      </c>
      <c r="F600" s="318">
        <v>0.83158969999999999</v>
      </c>
      <c r="G600" s="317" t="s">
        <v>16053</v>
      </c>
      <c r="H600" s="318">
        <v>0.72</v>
      </c>
      <c r="I600" s="317" t="s">
        <v>16054</v>
      </c>
      <c r="J600" s="318">
        <v>1.55</v>
      </c>
    </row>
    <row r="601" spans="1:10" ht="13.5" thickBot="1">
      <c r="A601" s="317"/>
      <c r="B601" s="317"/>
      <c r="C601" s="317"/>
      <c r="D601" s="317"/>
      <c r="E601" s="317" t="s">
        <v>16055</v>
      </c>
      <c r="F601" s="318">
        <v>2.2799999999999998</v>
      </c>
      <c r="G601" s="317"/>
      <c r="H601" s="418" t="s">
        <v>16056</v>
      </c>
      <c r="I601" s="418"/>
      <c r="J601" s="318">
        <v>10.36</v>
      </c>
    </row>
    <row r="602" spans="1:10" ht="13.5" thickTop="1">
      <c r="A602" s="319"/>
      <c r="B602" s="319"/>
      <c r="C602" s="319"/>
      <c r="D602" s="319"/>
      <c r="E602" s="319"/>
      <c r="F602" s="319"/>
      <c r="G602" s="319"/>
      <c r="H602" s="319"/>
      <c r="I602" s="319"/>
      <c r="J602" s="319"/>
    </row>
    <row r="603" spans="1:10" ht="15">
      <c r="A603" s="305" t="s">
        <v>16217</v>
      </c>
      <c r="B603" s="306" t="s">
        <v>12979</v>
      </c>
      <c r="C603" s="305" t="s">
        <v>12980</v>
      </c>
      <c r="D603" s="305" t="s">
        <v>12981</v>
      </c>
      <c r="E603" s="419" t="s">
        <v>16045</v>
      </c>
      <c r="F603" s="419"/>
      <c r="G603" s="307" t="s">
        <v>12982</v>
      </c>
      <c r="H603" s="306" t="s">
        <v>16046</v>
      </c>
      <c r="I603" s="306" t="s">
        <v>12983</v>
      </c>
      <c r="J603" s="306" t="s">
        <v>12985</v>
      </c>
    </row>
    <row r="604" spans="1:10" ht="38.25">
      <c r="A604" s="295" t="s">
        <v>16047</v>
      </c>
      <c r="B604" s="296" t="s">
        <v>13849</v>
      </c>
      <c r="C604" s="295" t="s">
        <v>9</v>
      </c>
      <c r="D604" s="295" t="s">
        <v>3783</v>
      </c>
      <c r="E604" s="420" t="s">
        <v>16072</v>
      </c>
      <c r="F604" s="420"/>
      <c r="G604" s="297" t="s">
        <v>23</v>
      </c>
      <c r="H604" s="308">
        <v>1</v>
      </c>
      <c r="I604" s="309">
        <v>7.16</v>
      </c>
      <c r="J604" s="309">
        <v>7.16</v>
      </c>
    </row>
    <row r="605" spans="1:10" ht="25.5">
      <c r="A605" s="310" t="s">
        <v>16049</v>
      </c>
      <c r="B605" s="311" t="s">
        <v>16206</v>
      </c>
      <c r="C605" s="310" t="s">
        <v>9</v>
      </c>
      <c r="D605" s="310" t="s">
        <v>3799</v>
      </c>
      <c r="E605" s="416" t="s">
        <v>16072</v>
      </c>
      <c r="F605" s="416"/>
      <c r="G605" s="312" t="s">
        <v>23</v>
      </c>
      <c r="H605" s="313">
        <v>1</v>
      </c>
      <c r="I605" s="314">
        <v>5.41</v>
      </c>
      <c r="J605" s="314">
        <v>5.41</v>
      </c>
    </row>
    <row r="606" spans="1:10" ht="25.5">
      <c r="A606" s="310" t="s">
        <v>16049</v>
      </c>
      <c r="B606" s="311" t="s">
        <v>16201</v>
      </c>
      <c r="C606" s="310" t="s">
        <v>9</v>
      </c>
      <c r="D606" s="310" t="s">
        <v>441</v>
      </c>
      <c r="E606" s="416" t="s">
        <v>16048</v>
      </c>
      <c r="F606" s="416"/>
      <c r="G606" s="312" t="s">
        <v>27</v>
      </c>
      <c r="H606" s="313">
        <v>1.14E-2</v>
      </c>
      <c r="I606" s="314">
        <v>14.04</v>
      </c>
      <c r="J606" s="314">
        <v>0.16</v>
      </c>
    </row>
    <row r="607" spans="1:10" ht="25.5">
      <c r="A607" s="310" t="s">
        <v>16049</v>
      </c>
      <c r="B607" s="311" t="s">
        <v>16202</v>
      </c>
      <c r="C607" s="310" t="s">
        <v>9</v>
      </c>
      <c r="D607" s="310" t="s">
        <v>446</v>
      </c>
      <c r="E607" s="416" t="s">
        <v>16048</v>
      </c>
      <c r="F607" s="416"/>
      <c r="G607" s="312" t="s">
        <v>27</v>
      </c>
      <c r="H607" s="313">
        <v>6.9800000000000001E-2</v>
      </c>
      <c r="I607" s="314">
        <v>18.010000000000002</v>
      </c>
      <c r="J607" s="314">
        <v>1.25</v>
      </c>
    </row>
    <row r="608" spans="1:10">
      <c r="A608" s="300" t="s">
        <v>12986</v>
      </c>
      <c r="B608" s="301" t="s">
        <v>13332</v>
      </c>
      <c r="C608" s="300" t="s">
        <v>9</v>
      </c>
      <c r="D608" s="300" t="s">
        <v>7130</v>
      </c>
      <c r="E608" s="417" t="s">
        <v>12998</v>
      </c>
      <c r="F608" s="417"/>
      <c r="G608" s="302" t="s">
        <v>23</v>
      </c>
      <c r="H608" s="315">
        <v>2.5000000000000001E-2</v>
      </c>
      <c r="I608" s="316">
        <v>11.9</v>
      </c>
      <c r="J608" s="316">
        <v>0.28999999999999998</v>
      </c>
    </row>
    <row r="609" spans="1:10" ht="25.5">
      <c r="A609" s="300" t="s">
        <v>12986</v>
      </c>
      <c r="B609" s="301" t="s">
        <v>13334</v>
      </c>
      <c r="C609" s="300" t="s">
        <v>9</v>
      </c>
      <c r="D609" s="300" t="s">
        <v>8874</v>
      </c>
      <c r="E609" s="417" t="s">
        <v>12998</v>
      </c>
      <c r="F609" s="417"/>
      <c r="G609" s="302" t="s">
        <v>51</v>
      </c>
      <c r="H609" s="315">
        <v>0.36699999999999999</v>
      </c>
      <c r="I609" s="316">
        <v>0.14000000000000001</v>
      </c>
      <c r="J609" s="316">
        <v>0.05</v>
      </c>
    </row>
    <row r="610" spans="1:10" ht="25.5">
      <c r="A610" s="317"/>
      <c r="B610" s="317"/>
      <c r="C610" s="317"/>
      <c r="D610" s="317"/>
      <c r="E610" s="317" t="s">
        <v>16052</v>
      </c>
      <c r="F610" s="318">
        <v>0.59016040000000003</v>
      </c>
      <c r="G610" s="317" t="s">
        <v>16053</v>
      </c>
      <c r="H610" s="318">
        <v>0.51</v>
      </c>
      <c r="I610" s="317" t="s">
        <v>16054</v>
      </c>
      <c r="J610" s="318">
        <v>1.1000000000000001</v>
      </c>
    </row>
    <row r="611" spans="1:10" ht="13.5" thickBot="1">
      <c r="A611" s="317"/>
      <c r="B611" s="317"/>
      <c r="C611" s="317"/>
      <c r="D611" s="317"/>
      <c r="E611" s="317" t="s">
        <v>16055</v>
      </c>
      <c r="F611" s="318">
        <v>2.02</v>
      </c>
      <c r="G611" s="317"/>
      <c r="H611" s="418" t="s">
        <v>16056</v>
      </c>
      <c r="I611" s="418"/>
      <c r="J611" s="318">
        <v>9.18</v>
      </c>
    </row>
    <row r="612" spans="1:10" ht="13.5" thickTop="1">
      <c r="A612" s="319"/>
      <c r="B612" s="319"/>
      <c r="C612" s="319"/>
      <c r="D612" s="319"/>
      <c r="E612" s="319"/>
      <c r="F612" s="319"/>
      <c r="G612" s="319"/>
      <c r="H612" s="319"/>
      <c r="I612" s="319"/>
      <c r="J612" s="319"/>
    </row>
    <row r="613" spans="1:10" ht="15">
      <c r="A613" s="305" t="s">
        <v>16218</v>
      </c>
      <c r="B613" s="306" t="s">
        <v>12979</v>
      </c>
      <c r="C613" s="305" t="s">
        <v>12980</v>
      </c>
      <c r="D613" s="305" t="s">
        <v>12981</v>
      </c>
      <c r="E613" s="419" t="s">
        <v>16045</v>
      </c>
      <c r="F613" s="419"/>
      <c r="G613" s="307" t="s">
        <v>12982</v>
      </c>
      <c r="H613" s="306" t="s">
        <v>16046</v>
      </c>
      <c r="I613" s="306" t="s">
        <v>12983</v>
      </c>
      <c r="J613" s="306" t="s">
        <v>12985</v>
      </c>
    </row>
    <row r="614" spans="1:10" ht="38.25">
      <c r="A614" s="295" t="s">
        <v>16047</v>
      </c>
      <c r="B614" s="296" t="s">
        <v>13855</v>
      </c>
      <c r="C614" s="295" t="s">
        <v>9</v>
      </c>
      <c r="D614" s="295" t="s">
        <v>3784</v>
      </c>
      <c r="E614" s="420" t="s">
        <v>16072</v>
      </c>
      <c r="F614" s="420"/>
      <c r="G614" s="297" t="s">
        <v>23</v>
      </c>
      <c r="H614" s="308">
        <v>1</v>
      </c>
      <c r="I614" s="309">
        <v>6.6</v>
      </c>
      <c r="J614" s="309">
        <v>6.6</v>
      </c>
    </row>
    <row r="615" spans="1:10" ht="25.5">
      <c r="A615" s="310" t="s">
        <v>16049</v>
      </c>
      <c r="B615" s="311" t="s">
        <v>16208</v>
      </c>
      <c r="C615" s="310" t="s">
        <v>9</v>
      </c>
      <c r="D615" s="310" t="s">
        <v>3800</v>
      </c>
      <c r="E615" s="416" t="s">
        <v>16072</v>
      </c>
      <c r="F615" s="416"/>
      <c r="G615" s="312" t="s">
        <v>23</v>
      </c>
      <c r="H615" s="313">
        <v>1</v>
      </c>
      <c r="I615" s="314">
        <v>5.34</v>
      </c>
      <c r="J615" s="314">
        <v>5.34</v>
      </c>
    </row>
    <row r="616" spans="1:10" ht="25.5">
      <c r="A616" s="310" t="s">
        <v>16049</v>
      </c>
      <c r="B616" s="311" t="s">
        <v>16201</v>
      </c>
      <c r="C616" s="310" t="s">
        <v>9</v>
      </c>
      <c r="D616" s="310" t="s">
        <v>441</v>
      </c>
      <c r="E616" s="416" t="s">
        <v>16048</v>
      </c>
      <c r="F616" s="416"/>
      <c r="G616" s="312" t="s">
        <v>27</v>
      </c>
      <c r="H616" s="313">
        <v>7.7000000000000002E-3</v>
      </c>
      <c r="I616" s="314">
        <v>14.04</v>
      </c>
      <c r="J616" s="314">
        <v>0.1</v>
      </c>
    </row>
    <row r="617" spans="1:10" ht="25.5">
      <c r="A617" s="310" t="s">
        <v>16049</v>
      </c>
      <c r="B617" s="311" t="s">
        <v>16202</v>
      </c>
      <c r="C617" s="310" t="s">
        <v>9</v>
      </c>
      <c r="D617" s="310" t="s">
        <v>446</v>
      </c>
      <c r="E617" s="416" t="s">
        <v>16048</v>
      </c>
      <c r="F617" s="416"/>
      <c r="G617" s="312" t="s">
        <v>27</v>
      </c>
      <c r="H617" s="313">
        <v>4.7300000000000002E-2</v>
      </c>
      <c r="I617" s="314">
        <v>18.010000000000002</v>
      </c>
      <c r="J617" s="314">
        <v>0.85</v>
      </c>
    </row>
    <row r="618" spans="1:10">
      <c r="A618" s="300" t="s">
        <v>12986</v>
      </c>
      <c r="B618" s="301" t="s">
        <v>13332</v>
      </c>
      <c r="C618" s="300" t="s">
        <v>9</v>
      </c>
      <c r="D618" s="300" t="s">
        <v>7130</v>
      </c>
      <c r="E618" s="417" t="s">
        <v>12998</v>
      </c>
      <c r="F618" s="417"/>
      <c r="G618" s="302" t="s">
        <v>23</v>
      </c>
      <c r="H618" s="315">
        <v>2.5000000000000001E-2</v>
      </c>
      <c r="I618" s="316">
        <v>11.9</v>
      </c>
      <c r="J618" s="316">
        <v>0.28999999999999998</v>
      </c>
    </row>
    <row r="619" spans="1:10" ht="25.5">
      <c r="A619" s="300" t="s">
        <v>12986</v>
      </c>
      <c r="B619" s="301" t="s">
        <v>13334</v>
      </c>
      <c r="C619" s="300" t="s">
        <v>9</v>
      </c>
      <c r="D619" s="300" t="s">
        <v>8874</v>
      </c>
      <c r="E619" s="417" t="s">
        <v>12998</v>
      </c>
      <c r="F619" s="417"/>
      <c r="G619" s="302" t="s">
        <v>51</v>
      </c>
      <c r="H619" s="315">
        <v>0.21199999999999999</v>
      </c>
      <c r="I619" s="316">
        <v>0.14000000000000001</v>
      </c>
      <c r="J619" s="316">
        <v>0.02</v>
      </c>
    </row>
    <row r="620" spans="1:10" ht="25.5">
      <c r="A620" s="317"/>
      <c r="B620" s="317"/>
      <c r="C620" s="317"/>
      <c r="D620" s="317"/>
      <c r="E620" s="317" t="s">
        <v>16052</v>
      </c>
      <c r="F620" s="318">
        <v>0.38628679999999999</v>
      </c>
      <c r="G620" s="317" t="s">
        <v>16053</v>
      </c>
      <c r="H620" s="318">
        <v>0.33</v>
      </c>
      <c r="I620" s="317" t="s">
        <v>16054</v>
      </c>
      <c r="J620" s="318">
        <v>0.72</v>
      </c>
    </row>
    <row r="621" spans="1:10" ht="13.5" thickBot="1">
      <c r="A621" s="317"/>
      <c r="B621" s="317"/>
      <c r="C621" s="317"/>
      <c r="D621" s="317"/>
      <c r="E621" s="317" t="s">
        <v>16055</v>
      </c>
      <c r="F621" s="318">
        <v>1.86</v>
      </c>
      <c r="G621" s="317"/>
      <c r="H621" s="418" t="s">
        <v>16056</v>
      </c>
      <c r="I621" s="418"/>
      <c r="J621" s="318">
        <v>8.4600000000000009</v>
      </c>
    </row>
    <row r="622" spans="1:10" ht="13.5" thickTop="1">
      <c r="A622" s="319"/>
      <c r="B622" s="319"/>
      <c r="C622" s="319"/>
      <c r="D622" s="319"/>
      <c r="E622" s="319"/>
      <c r="F622" s="319"/>
      <c r="G622" s="319"/>
      <c r="H622" s="319"/>
      <c r="I622" s="319"/>
      <c r="J622" s="319"/>
    </row>
    <row r="623" spans="1:10" ht="15">
      <c r="A623" s="305" t="s">
        <v>16219</v>
      </c>
      <c r="B623" s="306" t="s">
        <v>12979</v>
      </c>
      <c r="C623" s="305" t="s">
        <v>12980</v>
      </c>
      <c r="D623" s="305" t="s">
        <v>12981</v>
      </c>
      <c r="E623" s="419" t="s">
        <v>16045</v>
      </c>
      <c r="F623" s="419"/>
      <c r="G623" s="307" t="s">
        <v>12982</v>
      </c>
      <c r="H623" s="306" t="s">
        <v>16046</v>
      </c>
      <c r="I623" s="306" t="s">
        <v>12983</v>
      </c>
      <c r="J623" s="306" t="s">
        <v>12985</v>
      </c>
    </row>
    <row r="624" spans="1:10" ht="38.25">
      <c r="A624" s="295" t="s">
        <v>16047</v>
      </c>
      <c r="B624" s="296" t="s">
        <v>13862</v>
      </c>
      <c r="C624" s="295" t="s">
        <v>9</v>
      </c>
      <c r="D624" s="295" t="s">
        <v>3432</v>
      </c>
      <c r="E624" s="420" t="s">
        <v>16072</v>
      </c>
      <c r="F624" s="420"/>
      <c r="G624" s="297" t="s">
        <v>13082</v>
      </c>
      <c r="H624" s="308">
        <v>1</v>
      </c>
      <c r="I624" s="309">
        <v>93.88</v>
      </c>
      <c r="J624" s="309">
        <v>93.88</v>
      </c>
    </row>
    <row r="625" spans="1:10" ht="25.5">
      <c r="A625" s="310" t="s">
        <v>16049</v>
      </c>
      <c r="B625" s="311" t="s">
        <v>16164</v>
      </c>
      <c r="C625" s="310" t="s">
        <v>9</v>
      </c>
      <c r="D625" s="310" t="s">
        <v>3252</v>
      </c>
      <c r="E625" s="416" t="s">
        <v>16067</v>
      </c>
      <c r="F625" s="416"/>
      <c r="G625" s="312" t="s">
        <v>75</v>
      </c>
      <c r="H625" s="313">
        <v>6.2E-2</v>
      </c>
      <c r="I625" s="314">
        <v>16.13</v>
      </c>
      <c r="J625" s="314">
        <v>1</v>
      </c>
    </row>
    <row r="626" spans="1:10" ht="25.5">
      <c r="A626" s="310" t="s">
        <v>16049</v>
      </c>
      <c r="B626" s="311" t="s">
        <v>16165</v>
      </c>
      <c r="C626" s="310" t="s">
        <v>9</v>
      </c>
      <c r="D626" s="310" t="s">
        <v>3253</v>
      </c>
      <c r="E626" s="416" t="s">
        <v>16067</v>
      </c>
      <c r="F626" s="416"/>
      <c r="G626" s="312" t="s">
        <v>99</v>
      </c>
      <c r="H626" s="313">
        <v>0.214</v>
      </c>
      <c r="I626" s="314">
        <v>14.2</v>
      </c>
      <c r="J626" s="314">
        <v>3.03</v>
      </c>
    </row>
    <row r="627" spans="1:10" ht="25.5">
      <c r="A627" s="310" t="s">
        <v>16049</v>
      </c>
      <c r="B627" s="311" t="s">
        <v>16168</v>
      </c>
      <c r="C627" s="310" t="s">
        <v>9</v>
      </c>
      <c r="D627" s="310" t="s">
        <v>76</v>
      </c>
      <c r="E627" s="416" t="s">
        <v>16048</v>
      </c>
      <c r="F627" s="416"/>
      <c r="G627" s="312" t="s">
        <v>27</v>
      </c>
      <c r="H627" s="313">
        <v>0.27600000000000002</v>
      </c>
      <c r="I627" s="314">
        <v>15.25</v>
      </c>
      <c r="J627" s="314">
        <v>4.2</v>
      </c>
    </row>
    <row r="628" spans="1:10" ht="25.5">
      <c r="A628" s="310" t="s">
        <v>16049</v>
      </c>
      <c r="B628" s="311" t="s">
        <v>16073</v>
      </c>
      <c r="C628" s="310" t="s">
        <v>9</v>
      </c>
      <c r="D628" s="310" t="s">
        <v>77</v>
      </c>
      <c r="E628" s="416" t="s">
        <v>16048</v>
      </c>
      <c r="F628" s="416"/>
      <c r="G628" s="312" t="s">
        <v>27</v>
      </c>
      <c r="H628" s="313">
        <v>1.38</v>
      </c>
      <c r="I628" s="314">
        <v>18.010000000000002</v>
      </c>
      <c r="J628" s="314">
        <v>24.85</v>
      </c>
    </row>
    <row r="629" spans="1:10" ht="25.5">
      <c r="A629" s="300" t="s">
        <v>12986</v>
      </c>
      <c r="B629" s="301" t="s">
        <v>13324</v>
      </c>
      <c r="C629" s="300" t="s">
        <v>9</v>
      </c>
      <c r="D629" s="300" t="s">
        <v>7996</v>
      </c>
      <c r="E629" s="417" t="s">
        <v>12998</v>
      </c>
      <c r="F629" s="417"/>
      <c r="G629" s="302" t="s">
        <v>13082</v>
      </c>
      <c r="H629" s="315">
        <v>1.335</v>
      </c>
      <c r="I629" s="316">
        <v>24.01</v>
      </c>
      <c r="J629" s="316">
        <v>32.049999999999997</v>
      </c>
    </row>
    <row r="630" spans="1:10" ht="25.5">
      <c r="A630" s="300" t="s">
        <v>12986</v>
      </c>
      <c r="B630" s="301" t="s">
        <v>13138</v>
      </c>
      <c r="C630" s="300" t="s">
        <v>9</v>
      </c>
      <c r="D630" s="300" t="s">
        <v>12530</v>
      </c>
      <c r="E630" s="417" t="s">
        <v>12998</v>
      </c>
      <c r="F630" s="417"/>
      <c r="G630" s="302" t="s">
        <v>20</v>
      </c>
      <c r="H630" s="315">
        <v>2.3069999999999999</v>
      </c>
      <c r="I630" s="316">
        <v>5</v>
      </c>
      <c r="J630" s="316">
        <v>11.53</v>
      </c>
    </row>
    <row r="631" spans="1:10">
      <c r="A631" s="300" t="s">
        <v>12986</v>
      </c>
      <c r="B631" s="301" t="s">
        <v>13562</v>
      </c>
      <c r="C631" s="300" t="s">
        <v>9</v>
      </c>
      <c r="D631" s="300" t="s">
        <v>10592</v>
      </c>
      <c r="E631" s="417" t="s">
        <v>12998</v>
      </c>
      <c r="F631" s="417"/>
      <c r="G631" s="302" t="s">
        <v>23</v>
      </c>
      <c r="H631" s="315">
        <v>0.215</v>
      </c>
      <c r="I631" s="316">
        <v>11.09</v>
      </c>
      <c r="J631" s="316">
        <v>2.38</v>
      </c>
    </row>
    <row r="632" spans="1:10" ht="25.5">
      <c r="A632" s="300" t="s">
        <v>12986</v>
      </c>
      <c r="B632" s="301" t="s">
        <v>13330</v>
      </c>
      <c r="C632" s="300" t="s">
        <v>9</v>
      </c>
      <c r="D632" s="300" t="s">
        <v>12533</v>
      </c>
      <c r="E632" s="417" t="s">
        <v>12998</v>
      </c>
      <c r="F632" s="417"/>
      <c r="G632" s="302" t="s">
        <v>20</v>
      </c>
      <c r="H632" s="315">
        <v>8.2910000000000004</v>
      </c>
      <c r="I632" s="316">
        <v>1.79</v>
      </c>
      <c r="J632" s="316">
        <v>14.84</v>
      </c>
    </row>
    <row r="633" spans="1:10" ht="25.5">
      <c r="A633" s="317"/>
      <c r="B633" s="317"/>
      <c r="C633" s="317"/>
      <c r="D633" s="317"/>
      <c r="E633" s="317" t="s">
        <v>16052</v>
      </c>
      <c r="F633" s="318">
        <v>12.613337599999999</v>
      </c>
      <c r="G633" s="317" t="s">
        <v>16053</v>
      </c>
      <c r="H633" s="318">
        <v>10.9</v>
      </c>
      <c r="I633" s="317" t="s">
        <v>16054</v>
      </c>
      <c r="J633" s="318">
        <v>23.51</v>
      </c>
    </row>
    <row r="634" spans="1:10" ht="13.5" thickBot="1">
      <c r="A634" s="317"/>
      <c r="B634" s="317"/>
      <c r="C634" s="317"/>
      <c r="D634" s="317"/>
      <c r="E634" s="317" t="s">
        <v>16055</v>
      </c>
      <c r="F634" s="318">
        <v>26.51</v>
      </c>
      <c r="G634" s="317"/>
      <c r="H634" s="418" t="s">
        <v>16056</v>
      </c>
      <c r="I634" s="418"/>
      <c r="J634" s="318">
        <v>120.39</v>
      </c>
    </row>
    <row r="635" spans="1:10" ht="13.5" thickTop="1">
      <c r="A635" s="319"/>
      <c r="B635" s="319"/>
      <c r="C635" s="319"/>
      <c r="D635" s="319"/>
      <c r="E635" s="319"/>
      <c r="F635" s="319"/>
      <c r="G635" s="319"/>
      <c r="H635" s="319"/>
      <c r="I635" s="319"/>
      <c r="J635" s="319"/>
    </row>
    <row r="636" spans="1:10" ht="15">
      <c r="A636" s="305" t="s">
        <v>16220</v>
      </c>
      <c r="B636" s="306" t="s">
        <v>12979</v>
      </c>
      <c r="C636" s="305" t="s">
        <v>12980</v>
      </c>
      <c r="D636" s="305" t="s">
        <v>12981</v>
      </c>
      <c r="E636" s="419" t="s">
        <v>16045</v>
      </c>
      <c r="F636" s="419"/>
      <c r="G636" s="307" t="s">
        <v>12982</v>
      </c>
      <c r="H636" s="306" t="s">
        <v>16046</v>
      </c>
      <c r="I636" s="306" t="s">
        <v>12983</v>
      </c>
      <c r="J636" s="306" t="s">
        <v>12985</v>
      </c>
    </row>
    <row r="637" spans="1:10" ht="25.5">
      <c r="A637" s="295" t="s">
        <v>16047</v>
      </c>
      <c r="B637" s="296" t="s">
        <v>13873</v>
      </c>
      <c r="C637" s="295" t="s">
        <v>9</v>
      </c>
      <c r="D637" s="295" t="s">
        <v>3434</v>
      </c>
      <c r="E637" s="420" t="s">
        <v>16072</v>
      </c>
      <c r="F637" s="420"/>
      <c r="G637" s="297" t="s">
        <v>13082</v>
      </c>
      <c r="H637" s="308">
        <v>1</v>
      </c>
      <c r="I637" s="309">
        <v>71.569999999999993</v>
      </c>
      <c r="J637" s="309">
        <v>71.569999999999993</v>
      </c>
    </row>
    <row r="638" spans="1:10" ht="25.5">
      <c r="A638" s="310" t="s">
        <v>16049</v>
      </c>
      <c r="B638" s="311" t="s">
        <v>16164</v>
      </c>
      <c r="C638" s="310" t="s">
        <v>9</v>
      </c>
      <c r="D638" s="310" t="s">
        <v>3252</v>
      </c>
      <c r="E638" s="416" t="s">
        <v>16067</v>
      </c>
      <c r="F638" s="416"/>
      <c r="G638" s="312" t="s">
        <v>75</v>
      </c>
      <c r="H638" s="313">
        <v>5.3999999999999999E-2</v>
      </c>
      <c r="I638" s="314">
        <v>16.13</v>
      </c>
      <c r="J638" s="314">
        <v>0.87</v>
      </c>
    </row>
    <row r="639" spans="1:10" ht="25.5">
      <c r="A639" s="310" t="s">
        <v>16049</v>
      </c>
      <c r="B639" s="311" t="s">
        <v>16165</v>
      </c>
      <c r="C639" s="310" t="s">
        <v>9</v>
      </c>
      <c r="D639" s="310" t="s">
        <v>3253</v>
      </c>
      <c r="E639" s="416" t="s">
        <v>16067</v>
      </c>
      <c r="F639" s="416"/>
      <c r="G639" s="312" t="s">
        <v>99</v>
      </c>
      <c r="H639" s="313">
        <v>0.16900000000000001</v>
      </c>
      <c r="I639" s="314">
        <v>14.2</v>
      </c>
      <c r="J639" s="314">
        <v>2.39</v>
      </c>
    </row>
    <row r="640" spans="1:10" ht="25.5">
      <c r="A640" s="310" t="s">
        <v>16049</v>
      </c>
      <c r="B640" s="311" t="s">
        <v>16168</v>
      </c>
      <c r="C640" s="310" t="s">
        <v>9</v>
      </c>
      <c r="D640" s="310" t="s">
        <v>76</v>
      </c>
      <c r="E640" s="416" t="s">
        <v>16048</v>
      </c>
      <c r="F640" s="416"/>
      <c r="G640" s="312" t="s">
        <v>27</v>
      </c>
      <c r="H640" s="313">
        <v>0.222</v>
      </c>
      <c r="I640" s="314">
        <v>15.25</v>
      </c>
      <c r="J640" s="314">
        <v>3.38</v>
      </c>
    </row>
    <row r="641" spans="1:10" ht="25.5">
      <c r="A641" s="310" t="s">
        <v>16049</v>
      </c>
      <c r="B641" s="311" t="s">
        <v>16073</v>
      </c>
      <c r="C641" s="310" t="s">
        <v>9</v>
      </c>
      <c r="D641" s="310" t="s">
        <v>77</v>
      </c>
      <c r="E641" s="416" t="s">
        <v>16048</v>
      </c>
      <c r="F641" s="416"/>
      <c r="G641" s="312" t="s">
        <v>27</v>
      </c>
      <c r="H641" s="313">
        <v>1.111</v>
      </c>
      <c r="I641" s="314">
        <v>18.010000000000002</v>
      </c>
      <c r="J641" s="314">
        <v>20</v>
      </c>
    </row>
    <row r="642" spans="1:10" ht="25.5">
      <c r="A642" s="300" t="s">
        <v>12986</v>
      </c>
      <c r="B642" s="301" t="s">
        <v>13324</v>
      </c>
      <c r="C642" s="300" t="s">
        <v>9</v>
      </c>
      <c r="D642" s="300" t="s">
        <v>7996</v>
      </c>
      <c r="E642" s="417" t="s">
        <v>12998</v>
      </c>
      <c r="F642" s="417"/>
      <c r="G642" s="302" t="s">
        <v>13082</v>
      </c>
      <c r="H642" s="315">
        <v>1.19</v>
      </c>
      <c r="I642" s="316">
        <v>24.01</v>
      </c>
      <c r="J642" s="316">
        <v>28.57</v>
      </c>
    </row>
    <row r="643" spans="1:10" ht="25.5">
      <c r="A643" s="300" t="s">
        <v>12986</v>
      </c>
      <c r="B643" s="301" t="s">
        <v>13138</v>
      </c>
      <c r="C643" s="300" t="s">
        <v>9</v>
      </c>
      <c r="D643" s="300" t="s">
        <v>12530</v>
      </c>
      <c r="E643" s="417" t="s">
        <v>12998</v>
      </c>
      <c r="F643" s="417"/>
      <c r="G643" s="302" t="s">
        <v>20</v>
      </c>
      <c r="H643" s="315">
        <v>0.16200000000000001</v>
      </c>
      <c r="I643" s="316">
        <v>5</v>
      </c>
      <c r="J643" s="316">
        <v>0.81</v>
      </c>
    </row>
    <row r="644" spans="1:10">
      <c r="A644" s="300" t="s">
        <v>12986</v>
      </c>
      <c r="B644" s="301" t="s">
        <v>13562</v>
      </c>
      <c r="C644" s="300" t="s">
        <v>9</v>
      </c>
      <c r="D644" s="300" t="s">
        <v>10592</v>
      </c>
      <c r="E644" s="417" t="s">
        <v>12998</v>
      </c>
      <c r="F644" s="417"/>
      <c r="G644" s="302" t="s">
        <v>23</v>
      </c>
      <c r="H644" s="315">
        <v>0.155</v>
      </c>
      <c r="I644" s="316">
        <v>11.09</v>
      </c>
      <c r="J644" s="316">
        <v>1.71</v>
      </c>
    </row>
    <row r="645" spans="1:10" ht="25.5">
      <c r="A645" s="300" t="s">
        <v>12986</v>
      </c>
      <c r="B645" s="301" t="s">
        <v>13330</v>
      </c>
      <c r="C645" s="300" t="s">
        <v>9</v>
      </c>
      <c r="D645" s="300" t="s">
        <v>12533</v>
      </c>
      <c r="E645" s="417" t="s">
        <v>12998</v>
      </c>
      <c r="F645" s="417"/>
      <c r="G645" s="302" t="s">
        <v>20</v>
      </c>
      <c r="H645" s="315">
        <v>7.734</v>
      </c>
      <c r="I645" s="316">
        <v>1.79</v>
      </c>
      <c r="J645" s="316">
        <v>13.84</v>
      </c>
    </row>
    <row r="646" spans="1:10" ht="25.5">
      <c r="A646" s="317"/>
      <c r="B646" s="317"/>
      <c r="C646" s="317"/>
      <c r="D646" s="317"/>
      <c r="E646" s="317" t="s">
        <v>16052</v>
      </c>
      <c r="F646" s="318">
        <v>10.1561243</v>
      </c>
      <c r="G646" s="317" t="s">
        <v>16053</v>
      </c>
      <c r="H646" s="318">
        <v>8.77</v>
      </c>
      <c r="I646" s="317" t="s">
        <v>16054</v>
      </c>
      <c r="J646" s="318">
        <v>18.93</v>
      </c>
    </row>
    <row r="647" spans="1:10" ht="13.5" thickBot="1">
      <c r="A647" s="317"/>
      <c r="B647" s="317"/>
      <c r="C647" s="317"/>
      <c r="D647" s="317"/>
      <c r="E647" s="317" t="s">
        <v>16055</v>
      </c>
      <c r="F647" s="318">
        <v>20.21</v>
      </c>
      <c r="G647" s="317"/>
      <c r="H647" s="418" t="s">
        <v>16056</v>
      </c>
      <c r="I647" s="418"/>
      <c r="J647" s="318">
        <v>91.78</v>
      </c>
    </row>
    <row r="648" spans="1:10" ht="13.5" thickTop="1">
      <c r="A648" s="319"/>
      <c r="B648" s="319"/>
      <c r="C648" s="319"/>
      <c r="D648" s="319"/>
      <c r="E648" s="319"/>
      <c r="F648" s="319"/>
      <c r="G648" s="319"/>
      <c r="H648" s="319"/>
      <c r="I648" s="319"/>
      <c r="J648" s="319"/>
    </row>
    <row r="649" spans="1:10" ht="15">
      <c r="A649" s="305" t="s">
        <v>16221</v>
      </c>
      <c r="B649" s="306" t="s">
        <v>12979</v>
      </c>
      <c r="C649" s="305" t="s">
        <v>12980</v>
      </c>
      <c r="D649" s="305" t="s">
        <v>12981</v>
      </c>
      <c r="E649" s="419" t="s">
        <v>16045</v>
      </c>
      <c r="F649" s="419"/>
      <c r="G649" s="307" t="s">
        <v>12982</v>
      </c>
      <c r="H649" s="306" t="s">
        <v>16046</v>
      </c>
      <c r="I649" s="306" t="s">
        <v>12983</v>
      </c>
      <c r="J649" s="306" t="s">
        <v>12985</v>
      </c>
    </row>
    <row r="650" spans="1:10" ht="25.5">
      <c r="A650" s="295" t="s">
        <v>16047</v>
      </c>
      <c r="B650" s="296" t="s">
        <v>13885</v>
      </c>
      <c r="C650" s="295" t="s">
        <v>9</v>
      </c>
      <c r="D650" s="295" t="s">
        <v>4788</v>
      </c>
      <c r="E650" s="420" t="s">
        <v>16072</v>
      </c>
      <c r="F650" s="420"/>
      <c r="G650" s="297" t="s">
        <v>13082</v>
      </c>
      <c r="H650" s="308">
        <v>1</v>
      </c>
      <c r="I650" s="309">
        <v>91.75</v>
      </c>
      <c r="J650" s="309">
        <v>91.75</v>
      </c>
    </row>
    <row r="651" spans="1:10" ht="25.5">
      <c r="A651" s="310" t="s">
        <v>16049</v>
      </c>
      <c r="B651" s="311" t="s">
        <v>16164</v>
      </c>
      <c r="C651" s="310" t="s">
        <v>9</v>
      </c>
      <c r="D651" s="310" t="s">
        <v>3252</v>
      </c>
      <c r="E651" s="416" t="s">
        <v>16067</v>
      </c>
      <c r="F651" s="416"/>
      <c r="G651" s="312" t="s">
        <v>75</v>
      </c>
      <c r="H651" s="313">
        <v>5.5E-2</v>
      </c>
      <c r="I651" s="314">
        <v>16.13</v>
      </c>
      <c r="J651" s="314">
        <v>0.88</v>
      </c>
    </row>
    <row r="652" spans="1:10" ht="25.5">
      <c r="A652" s="310" t="s">
        <v>16049</v>
      </c>
      <c r="B652" s="311" t="s">
        <v>16165</v>
      </c>
      <c r="C652" s="310" t="s">
        <v>9</v>
      </c>
      <c r="D652" s="310" t="s">
        <v>3253</v>
      </c>
      <c r="E652" s="416" t="s">
        <v>16067</v>
      </c>
      <c r="F652" s="416"/>
      <c r="G652" s="312" t="s">
        <v>99</v>
      </c>
      <c r="H652" s="313">
        <v>0.15</v>
      </c>
      <c r="I652" s="314">
        <v>14.2</v>
      </c>
      <c r="J652" s="314">
        <v>2.13</v>
      </c>
    </row>
    <row r="653" spans="1:10" ht="25.5">
      <c r="A653" s="310" t="s">
        <v>16049</v>
      </c>
      <c r="B653" s="311" t="s">
        <v>16168</v>
      </c>
      <c r="C653" s="310" t="s">
        <v>9</v>
      </c>
      <c r="D653" s="310" t="s">
        <v>76</v>
      </c>
      <c r="E653" s="416" t="s">
        <v>16048</v>
      </c>
      <c r="F653" s="416"/>
      <c r="G653" s="312" t="s">
        <v>27</v>
      </c>
      <c r="H653" s="313">
        <v>0.20499999999999999</v>
      </c>
      <c r="I653" s="314">
        <v>15.25</v>
      </c>
      <c r="J653" s="314">
        <v>3.12</v>
      </c>
    </row>
    <row r="654" spans="1:10" ht="25.5">
      <c r="A654" s="310" t="s">
        <v>16049</v>
      </c>
      <c r="B654" s="311" t="s">
        <v>16073</v>
      </c>
      <c r="C654" s="310" t="s">
        <v>9</v>
      </c>
      <c r="D654" s="310" t="s">
        <v>77</v>
      </c>
      <c r="E654" s="416" t="s">
        <v>16048</v>
      </c>
      <c r="F654" s="416"/>
      <c r="G654" s="312" t="s">
        <v>27</v>
      </c>
      <c r="H654" s="313">
        <v>1.026</v>
      </c>
      <c r="I654" s="314">
        <v>18.010000000000002</v>
      </c>
      <c r="J654" s="314">
        <v>18.47</v>
      </c>
    </row>
    <row r="655" spans="1:10" ht="25.5">
      <c r="A655" s="300" t="s">
        <v>12986</v>
      </c>
      <c r="B655" s="301" t="s">
        <v>13324</v>
      </c>
      <c r="C655" s="300" t="s">
        <v>9</v>
      </c>
      <c r="D655" s="300" t="s">
        <v>7996</v>
      </c>
      <c r="E655" s="417" t="s">
        <v>12998</v>
      </c>
      <c r="F655" s="417"/>
      <c r="G655" s="302" t="s">
        <v>13082</v>
      </c>
      <c r="H655" s="315">
        <v>1.345</v>
      </c>
      <c r="I655" s="316">
        <v>24.01</v>
      </c>
      <c r="J655" s="316">
        <v>32.29</v>
      </c>
    </row>
    <row r="656" spans="1:10" ht="25.5">
      <c r="A656" s="300" t="s">
        <v>12986</v>
      </c>
      <c r="B656" s="301" t="s">
        <v>13138</v>
      </c>
      <c r="C656" s="300" t="s">
        <v>9</v>
      </c>
      <c r="D656" s="300" t="s">
        <v>12530</v>
      </c>
      <c r="E656" s="417" t="s">
        <v>12998</v>
      </c>
      <c r="F656" s="417"/>
      <c r="G656" s="302" t="s">
        <v>20</v>
      </c>
      <c r="H656" s="315">
        <v>6.4820000000000002</v>
      </c>
      <c r="I656" s="316">
        <v>5</v>
      </c>
      <c r="J656" s="316">
        <v>32.409999999999997</v>
      </c>
    </row>
    <row r="657" spans="1:10">
      <c r="A657" s="300" t="s">
        <v>12986</v>
      </c>
      <c r="B657" s="301" t="s">
        <v>13328</v>
      </c>
      <c r="C657" s="300" t="s">
        <v>9</v>
      </c>
      <c r="D657" s="300" t="s">
        <v>10588</v>
      </c>
      <c r="E657" s="417" t="s">
        <v>12998</v>
      </c>
      <c r="F657" s="417"/>
      <c r="G657" s="302" t="s">
        <v>23</v>
      </c>
      <c r="H657" s="315">
        <v>5.0999999999999997E-2</v>
      </c>
      <c r="I657" s="316">
        <v>12.27</v>
      </c>
      <c r="J657" s="316">
        <v>0.62</v>
      </c>
    </row>
    <row r="658" spans="1:10">
      <c r="A658" s="300" t="s">
        <v>12986</v>
      </c>
      <c r="B658" s="301" t="s">
        <v>13742</v>
      </c>
      <c r="C658" s="300" t="s">
        <v>9</v>
      </c>
      <c r="D658" s="300" t="s">
        <v>10593</v>
      </c>
      <c r="E658" s="417" t="s">
        <v>12998</v>
      </c>
      <c r="F658" s="417"/>
      <c r="G658" s="302" t="s">
        <v>23</v>
      </c>
      <c r="H658" s="315">
        <v>0.04</v>
      </c>
      <c r="I658" s="316">
        <v>11.3</v>
      </c>
      <c r="J658" s="316">
        <v>0.45</v>
      </c>
    </row>
    <row r="659" spans="1:10" ht="25.5">
      <c r="A659" s="300" t="s">
        <v>12986</v>
      </c>
      <c r="B659" s="301" t="s">
        <v>13330</v>
      </c>
      <c r="C659" s="300" t="s">
        <v>9</v>
      </c>
      <c r="D659" s="300" t="s">
        <v>12533</v>
      </c>
      <c r="E659" s="417" t="s">
        <v>12998</v>
      </c>
      <c r="F659" s="417"/>
      <c r="G659" s="302" t="s">
        <v>20</v>
      </c>
      <c r="H659" s="315">
        <v>0.77500000000000002</v>
      </c>
      <c r="I659" s="316">
        <v>1.79</v>
      </c>
      <c r="J659" s="316">
        <v>1.38</v>
      </c>
    </row>
    <row r="660" spans="1:10" ht="25.5">
      <c r="A660" s="317"/>
      <c r="B660" s="317"/>
      <c r="C660" s="317"/>
      <c r="D660" s="317"/>
      <c r="E660" s="317" t="s">
        <v>16052</v>
      </c>
      <c r="F660" s="318">
        <v>9.3728204000000002</v>
      </c>
      <c r="G660" s="317" t="s">
        <v>16053</v>
      </c>
      <c r="H660" s="318">
        <v>8.1</v>
      </c>
      <c r="I660" s="317" t="s">
        <v>16054</v>
      </c>
      <c r="J660" s="318">
        <v>17.47</v>
      </c>
    </row>
    <row r="661" spans="1:10" ht="13.5" thickBot="1">
      <c r="A661" s="317"/>
      <c r="B661" s="317"/>
      <c r="C661" s="317"/>
      <c r="D661" s="317"/>
      <c r="E661" s="317" t="s">
        <v>16055</v>
      </c>
      <c r="F661" s="318">
        <v>25.91</v>
      </c>
      <c r="G661" s="317"/>
      <c r="H661" s="418" t="s">
        <v>16056</v>
      </c>
      <c r="I661" s="418"/>
      <c r="J661" s="318">
        <v>117.66</v>
      </c>
    </row>
    <row r="662" spans="1:10" ht="13.5" thickTop="1">
      <c r="A662" s="319"/>
      <c r="B662" s="319"/>
      <c r="C662" s="319"/>
      <c r="D662" s="319"/>
      <c r="E662" s="319"/>
      <c r="F662" s="319"/>
      <c r="G662" s="319"/>
      <c r="H662" s="319"/>
      <c r="I662" s="319"/>
      <c r="J662" s="319"/>
    </row>
    <row r="663" spans="1:10" ht="15">
      <c r="A663" s="305" t="s">
        <v>16222</v>
      </c>
      <c r="B663" s="306" t="s">
        <v>12979</v>
      </c>
      <c r="C663" s="305" t="s">
        <v>12980</v>
      </c>
      <c r="D663" s="305" t="s">
        <v>12981</v>
      </c>
      <c r="E663" s="419" t="s">
        <v>16045</v>
      </c>
      <c r="F663" s="419"/>
      <c r="G663" s="307" t="s">
        <v>12982</v>
      </c>
      <c r="H663" s="306" t="s">
        <v>16046</v>
      </c>
      <c r="I663" s="306" t="s">
        <v>12983</v>
      </c>
      <c r="J663" s="306" t="s">
        <v>12985</v>
      </c>
    </row>
    <row r="664" spans="1:10" ht="25.5">
      <c r="A664" s="295" t="s">
        <v>16047</v>
      </c>
      <c r="B664" s="296" t="s">
        <v>13896</v>
      </c>
      <c r="C664" s="295" t="s">
        <v>9</v>
      </c>
      <c r="D664" s="295" t="s">
        <v>3436</v>
      </c>
      <c r="E664" s="420" t="s">
        <v>16072</v>
      </c>
      <c r="F664" s="420"/>
      <c r="G664" s="297" t="s">
        <v>13082</v>
      </c>
      <c r="H664" s="308">
        <v>1</v>
      </c>
      <c r="I664" s="309">
        <v>25.89</v>
      </c>
      <c r="J664" s="309">
        <v>25.89</v>
      </c>
    </row>
    <row r="665" spans="1:10" ht="25.5">
      <c r="A665" s="310" t="s">
        <v>16049</v>
      </c>
      <c r="B665" s="311" t="s">
        <v>16164</v>
      </c>
      <c r="C665" s="310" t="s">
        <v>9</v>
      </c>
      <c r="D665" s="310" t="s">
        <v>3252</v>
      </c>
      <c r="E665" s="416" t="s">
        <v>16067</v>
      </c>
      <c r="F665" s="416"/>
      <c r="G665" s="312" t="s">
        <v>75</v>
      </c>
      <c r="H665" s="313">
        <v>5.0000000000000001E-3</v>
      </c>
      <c r="I665" s="314">
        <v>16.13</v>
      </c>
      <c r="J665" s="314">
        <v>0.08</v>
      </c>
    </row>
    <row r="666" spans="1:10" ht="25.5">
      <c r="A666" s="310" t="s">
        <v>16049</v>
      </c>
      <c r="B666" s="311" t="s">
        <v>16165</v>
      </c>
      <c r="C666" s="310" t="s">
        <v>9</v>
      </c>
      <c r="D666" s="310" t="s">
        <v>3253</v>
      </c>
      <c r="E666" s="416" t="s">
        <v>16067</v>
      </c>
      <c r="F666" s="416"/>
      <c r="G666" s="312" t="s">
        <v>99</v>
      </c>
      <c r="H666" s="313">
        <v>1E-3</v>
      </c>
      <c r="I666" s="314">
        <v>14.2</v>
      </c>
      <c r="J666" s="314">
        <v>0.01</v>
      </c>
    </row>
    <row r="667" spans="1:10" ht="25.5">
      <c r="A667" s="310" t="s">
        <v>16049</v>
      </c>
      <c r="B667" s="311" t="s">
        <v>16168</v>
      </c>
      <c r="C667" s="310" t="s">
        <v>9</v>
      </c>
      <c r="D667" s="310" t="s">
        <v>76</v>
      </c>
      <c r="E667" s="416" t="s">
        <v>16048</v>
      </c>
      <c r="F667" s="416"/>
      <c r="G667" s="312" t="s">
        <v>27</v>
      </c>
      <c r="H667" s="313">
        <v>6.0000000000000001E-3</v>
      </c>
      <c r="I667" s="314">
        <v>15.25</v>
      </c>
      <c r="J667" s="314">
        <v>0.09</v>
      </c>
    </row>
    <row r="668" spans="1:10" ht="25.5">
      <c r="A668" s="310" t="s">
        <v>16049</v>
      </c>
      <c r="B668" s="311" t="s">
        <v>16073</v>
      </c>
      <c r="C668" s="310" t="s">
        <v>9</v>
      </c>
      <c r="D668" s="310" t="s">
        <v>77</v>
      </c>
      <c r="E668" s="416" t="s">
        <v>16048</v>
      </c>
      <c r="F668" s="416"/>
      <c r="G668" s="312" t="s">
        <v>27</v>
      </c>
      <c r="H668" s="313">
        <v>2.8000000000000001E-2</v>
      </c>
      <c r="I668" s="314">
        <v>18.010000000000002</v>
      </c>
      <c r="J668" s="314">
        <v>0.5</v>
      </c>
    </row>
    <row r="669" spans="1:10" ht="25.5">
      <c r="A669" s="300" t="s">
        <v>12986</v>
      </c>
      <c r="B669" s="301" t="s">
        <v>13324</v>
      </c>
      <c r="C669" s="300" t="s">
        <v>9</v>
      </c>
      <c r="D669" s="300" t="s">
        <v>7996</v>
      </c>
      <c r="E669" s="417" t="s">
        <v>12998</v>
      </c>
      <c r="F669" s="417"/>
      <c r="G669" s="302" t="s">
        <v>13082</v>
      </c>
      <c r="H669" s="315">
        <v>1.05</v>
      </c>
      <c r="I669" s="316">
        <v>24.01</v>
      </c>
      <c r="J669" s="316">
        <v>25.21</v>
      </c>
    </row>
    <row r="670" spans="1:10" ht="25.5">
      <c r="A670" s="317"/>
      <c r="B670" s="317"/>
      <c r="C670" s="317"/>
      <c r="D670" s="317"/>
      <c r="E670" s="317" t="s">
        <v>16052</v>
      </c>
      <c r="F670" s="318">
        <v>0.2467944</v>
      </c>
      <c r="G670" s="317" t="s">
        <v>16053</v>
      </c>
      <c r="H670" s="318">
        <v>0.21</v>
      </c>
      <c r="I670" s="317" t="s">
        <v>16054</v>
      </c>
      <c r="J670" s="318">
        <v>0.46</v>
      </c>
    </row>
    <row r="671" spans="1:10" ht="13.5" thickBot="1">
      <c r="A671" s="317"/>
      <c r="B671" s="317"/>
      <c r="C671" s="317"/>
      <c r="D671" s="317"/>
      <c r="E671" s="317" t="s">
        <v>16055</v>
      </c>
      <c r="F671" s="318">
        <v>7.31</v>
      </c>
      <c r="G671" s="317"/>
      <c r="H671" s="418" t="s">
        <v>16056</v>
      </c>
      <c r="I671" s="418"/>
      <c r="J671" s="318">
        <v>33.200000000000003</v>
      </c>
    </row>
    <row r="672" spans="1:10" ht="13.5" thickTop="1">
      <c r="A672" s="319"/>
      <c r="B672" s="319"/>
      <c r="C672" s="319"/>
      <c r="D672" s="319"/>
      <c r="E672" s="319"/>
      <c r="F672" s="319"/>
      <c r="G672" s="319"/>
      <c r="H672" s="319"/>
      <c r="I672" s="319"/>
      <c r="J672" s="319"/>
    </row>
    <row r="673" spans="1:10" ht="15">
      <c r="A673" s="305" t="s">
        <v>16223</v>
      </c>
      <c r="B673" s="306" t="s">
        <v>12979</v>
      </c>
      <c r="C673" s="305" t="s">
        <v>12980</v>
      </c>
      <c r="D673" s="305" t="s">
        <v>12981</v>
      </c>
      <c r="E673" s="419" t="s">
        <v>16045</v>
      </c>
      <c r="F673" s="419"/>
      <c r="G673" s="307" t="s">
        <v>12982</v>
      </c>
      <c r="H673" s="306" t="s">
        <v>16046</v>
      </c>
      <c r="I673" s="306" t="s">
        <v>12983</v>
      </c>
      <c r="J673" s="306" t="s">
        <v>12985</v>
      </c>
    </row>
    <row r="674" spans="1:10" ht="38.25">
      <c r="A674" s="295" t="s">
        <v>16047</v>
      </c>
      <c r="B674" s="296" t="s">
        <v>13904</v>
      </c>
      <c r="C674" s="295" t="s">
        <v>9</v>
      </c>
      <c r="D674" s="295" t="s">
        <v>1539</v>
      </c>
      <c r="E674" s="420" t="s">
        <v>16224</v>
      </c>
      <c r="F674" s="420"/>
      <c r="G674" s="297" t="s">
        <v>13145</v>
      </c>
      <c r="H674" s="308">
        <v>1</v>
      </c>
      <c r="I674" s="309">
        <v>9.42</v>
      </c>
      <c r="J674" s="309">
        <v>9.42</v>
      </c>
    </row>
    <row r="675" spans="1:10" ht="25.5">
      <c r="A675" s="310" t="s">
        <v>16049</v>
      </c>
      <c r="B675" s="311" t="s">
        <v>16073</v>
      </c>
      <c r="C675" s="310" t="s">
        <v>9</v>
      </c>
      <c r="D675" s="310" t="s">
        <v>77</v>
      </c>
      <c r="E675" s="416" t="s">
        <v>16048</v>
      </c>
      <c r="F675" s="416"/>
      <c r="G675" s="312" t="s">
        <v>27</v>
      </c>
      <c r="H675" s="313">
        <v>0.17</v>
      </c>
      <c r="I675" s="314">
        <v>18.010000000000002</v>
      </c>
      <c r="J675" s="314">
        <v>3.06</v>
      </c>
    </row>
    <row r="676" spans="1:10" ht="25.5">
      <c r="A676" s="310" t="s">
        <v>16049</v>
      </c>
      <c r="B676" s="311" t="s">
        <v>16068</v>
      </c>
      <c r="C676" s="310" t="s">
        <v>9</v>
      </c>
      <c r="D676" s="310" t="s">
        <v>29</v>
      </c>
      <c r="E676" s="416" t="s">
        <v>16048</v>
      </c>
      <c r="F676" s="416"/>
      <c r="G676" s="312" t="s">
        <v>27</v>
      </c>
      <c r="H676" s="313">
        <v>0.17</v>
      </c>
      <c r="I676" s="314">
        <v>14.73</v>
      </c>
      <c r="J676" s="314">
        <v>2.5</v>
      </c>
    </row>
    <row r="677" spans="1:10" ht="25.5">
      <c r="A677" s="300" t="s">
        <v>12986</v>
      </c>
      <c r="B677" s="301" t="s">
        <v>13138</v>
      </c>
      <c r="C677" s="300" t="s">
        <v>9</v>
      </c>
      <c r="D677" s="300" t="s">
        <v>12530</v>
      </c>
      <c r="E677" s="417" t="s">
        <v>12998</v>
      </c>
      <c r="F677" s="417"/>
      <c r="G677" s="302" t="s">
        <v>20</v>
      </c>
      <c r="H677" s="315">
        <v>0.4</v>
      </c>
      <c r="I677" s="316">
        <v>5</v>
      </c>
      <c r="J677" s="316">
        <v>2</v>
      </c>
    </row>
    <row r="678" spans="1:10">
      <c r="A678" s="300" t="s">
        <v>12986</v>
      </c>
      <c r="B678" s="301" t="s">
        <v>13140</v>
      </c>
      <c r="C678" s="300" t="s">
        <v>9</v>
      </c>
      <c r="D678" s="300" t="s">
        <v>10598</v>
      </c>
      <c r="E678" s="417" t="s">
        <v>12998</v>
      </c>
      <c r="F678" s="417"/>
      <c r="G678" s="302" t="s">
        <v>23</v>
      </c>
      <c r="H678" s="315">
        <v>3.3000000000000002E-2</v>
      </c>
      <c r="I678" s="316">
        <v>11.09</v>
      </c>
      <c r="J678" s="316">
        <v>0.36</v>
      </c>
    </row>
    <row r="679" spans="1:10" ht="25.5">
      <c r="A679" s="300" t="s">
        <v>12986</v>
      </c>
      <c r="B679" s="301" t="s">
        <v>13563</v>
      </c>
      <c r="C679" s="300" t="s">
        <v>9</v>
      </c>
      <c r="D679" s="300" t="s">
        <v>12542</v>
      </c>
      <c r="E679" s="417" t="s">
        <v>12998</v>
      </c>
      <c r="F679" s="417"/>
      <c r="G679" s="302" t="s">
        <v>20</v>
      </c>
      <c r="H679" s="315">
        <v>0.24399999999999999</v>
      </c>
      <c r="I679" s="316">
        <v>6.16</v>
      </c>
      <c r="J679" s="316">
        <v>1.5</v>
      </c>
    </row>
    <row r="680" spans="1:10" ht="25.5">
      <c r="A680" s="317"/>
      <c r="B680" s="317"/>
      <c r="C680" s="317"/>
      <c r="D680" s="317"/>
      <c r="E680" s="317" t="s">
        <v>16052</v>
      </c>
      <c r="F680" s="318">
        <v>2.0816566999999999</v>
      </c>
      <c r="G680" s="317" t="s">
        <v>16053</v>
      </c>
      <c r="H680" s="318">
        <v>1.8</v>
      </c>
      <c r="I680" s="317" t="s">
        <v>16054</v>
      </c>
      <c r="J680" s="318">
        <v>3.88</v>
      </c>
    </row>
    <row r="681" spans="1:10" ht="13.5" thickBot="1">
      <c r="A681" s="317"/>
      <c r="B681" s="317"/>
      <c r="C681" s="317"/>
      <c r="D681" s="317"/>
      <c r="E681" s="317" t="s">
        <v>16055</v>
      </c>
      <c r="F681" s="318">
        <v>2.66</v>
      </c>
      <c r="G681" s="317"/>
      <c r="H681" s="418" t="s">
        <v>16056</v>
      </c>
      <c r="I681" s="418"/>
      <c r="J681" s="318">
        <v>12.08</v>
      </c>
    </row>
    <row r="682" spans="1:10" ht="13.5" thickTop="1">
      <c r="A682" s="319"/>
      <c r="B682" s="319"/>
      <c r="C682" s="319"/>
      <c r="D682" s="319"/>
      <c r="E682" s="319"/>
      <c r="F682" s="319"/>
      <c r="G682" s="319"/>
      <c r="H682" s="319"/>
      <c r="I682" s="319"/>
      <c r="J682" s="319"/>
    </row>
    <row r="683" spans="1:10" ht="15">
      <c r="A683" s="305" t="s">
        <v>16225</v>
      </c>
      <c r="B683" s="306" t="s">
        <v>12979</v>
      </c>
      <c r="C683" s="305" t="s">
        <v>12980</v>
      </c>
      <c r="D683" s="305" t="s">
        <v>12981</v>
      </c>
      <c r="E683" s="419" t="s">
        <v>16045</v>
      </c>
      <c r="F683" s="419"/>
      <c r="G683" s="307" t="s">
        <v>12982</v>
      </c>
      <c r="H683" s="306" t="s">
        <v>16046</v>
      </c>
      <c r="I683" s="306" t="s">
        <v>12983</v>
      </c>
      <c r="J683" s="306" t="s">
        <v>12985</v>
      </c>
    </row>
    <row r="684" spans="1:10" ht="38.25">
      <c r="A684" s="295" t="s">
        <v>16047</v>
      </c>
      <c r="B684" s="296" t="s">
        <v>13913</v>
      </c>
      <c r="C684" s="295" t="s">
        <v>9</v>
      </c>
      <c r="D684" s="295" t="s">
        <v>5547</v>
      </c>
      <c r="E684" s="420" t="s">
        <v>16072</v>
      </c>
      <c r="F684" s="420"/>
      <c r="G684" s="297" t="s">
        <v>13082</v>
      </c>
      <c r="H684" s="308">
        <v>1</v>
      </c>
      <c r="I684" s="309">
        <v>114.27</v>
      </c>
      <c r="J684" s="309">
        <v>114.27</v>
      </c>
    </row>
    <row r="685" spans="1:10" ht="25.5">
      <c r="A685" s="310" t="s">
        <v>16049</v>
      </c>
      <c r="B685" s="311" t="s">
        <v>16226</v>
      </c>
      <c r="C685" s="310" t="s">
        <v>9</v>
      </c>
      <c r="D685" s="310" t="s">
        <v>3867</v>
      </c>
      <c r="E685" s="416" t="s">
        <v>16072</v>
      </c>
      <c r="F685" s="416"/>
      <c r="G685" s="312" t="s">
        <v>13145</v>
      </c>
      <c r="H685" s="313">
        <v>5.5E-2</v>
      </c>
      <c r="I685" s="314">
        <v>24.84</v>
      </c>
      <c r="J685" s="314">
        <v>1.36</v>
      </c>
    </row>
    <row r="686" spans="1:10" ht="25.5">
      <c r="A686" s="310" t="s">
        <v>16049</v>
      </c>
      <c r="B686" s="311" t="s">
        <v>16227</v>
      </c>
      <c r="C686" s="310" t="s">
        <v>9</v>
      </c>
      <c r="D686" s="310" t="s">
        <v>4448</v>
      </c>
      <c r="E686" s="416" t="s">
        <v>16072</v>
      </c>
      <c r="F686" s="416"/>
      <c r="G686" s="312" t="s">
        <v>13145</v>
      </c>
      <c r="H686" s="313">
        <v>5.5E-2</v>
      </c>
      <c r="I686" s="314">
        <v>275.52999999999997</v>
      </c>
      <c r="J686" s="314">
        <v>15.15</v>
      </c>
    </row>
    <row r="687" spans="1:10" ht="25.5">
      <c r="A687" s="310" t="s">
        <v>16049</v>
      </c>
      <c r="B687" s="311" t="s">
        <v>16073</v>
      </c>
      <c r="C687" s="310" t="s">
        <v>9</v>
      </c>
      <c r="D687" s="310" t="s">
        <v>77</v>
      </c>
      <c r="E687" s="416" t="s">
        <v>16048</v>
      </c>
      <c r="F687" s="416"/>
      <c r="G687" s="312" t="s">
        <v>27</v>
      </c>
      <c r="H687" s="313">
        <v>0.25</v>
      </c>
      <c r="I687" s="314">
        <v>18.010000000000002</v>
      </c>
      <c r="J687" s="314">
        <v>4.5</v>
      </c>
    </row>
    <row r="688" spans="1:10" ht="25.5">
      <c r="A688" s="310" t="s">
        <v>16049</v>
      </c>
      <c r="B688" s="311" t="s">
        <v>16172</v>
      </c>
      <c r="C688" s="310" t="s">
        <v>9</v>
      </c>
      <c r="D688" s="310" t="s">
        <v>78</v>
      </c>
      <c r="E688" s="416" t="s">
        <v>16048</v>
      </c>
      <c r="F688" s="416"/>
      <c r="G688" s="312" t="s">
        <v>27</v>
      </c>
      <c r="H688" s="313">
        <v>0.4</v>
      </c>
      <c r="I688" s="314">
        <v>18.11</v>
      </c>
      <c r="J688" s="314">
        <v>7.24</v>
      </c>
    </row>
    <row r="689" spans="1:10" ht="25.5">
      <c r="A689" s="310" t="s">
        <v>16049</v>
      </c>
      <c r="B689" s="311" t="s">
        <v>16068</v>
      </c>
      <c r="C689" s="310" t="s">
        <v>9</v>
      </c>
      <c r="D689" s="310" t="s">
        <v>29</v>
      </c>
      <c r="E689" s="416" t="s">
        <v>16048</v>
      </c>
      <c r="F689" s="416"/>
      <c r="G689" s="312" t="s">
        <v>27</v>
      </c>
      <c r="H689" s="313">
        <v>0.9</v>
      </c>
      <c r="I689" s="314">
        <v>14.73</v>
      </c>
      <c r="J689" s="314">
        <v>13.25</v>
      </c>
    </row>
    <row r="690" spans="1:10" ht="38.25">
      <c r="A690" s="300" t="s">
        <v>12986</v>
      </c>
      <c r="B690" s="301" t="s">
        <v>13915</v>
      </c>
      <c r="C690" s="300" t="s">
        <v>9</v>
      </c>
      <c r="D690" s="300" t="s">
        <v>9519</v>
      </c>
      <c r="E690" s="417" t="s">
        <v>12998</v>
      </c>
      <c r="F690" s="417"/>
      <c r="G690" s="302" t="s">
        <v>13082</v>
      </c>
      <c r="H690" s="315">
        <v>1</v>
      </c>
      <c r="I690" s="316">
        <v>64.680000000000007</v>
      </c>
      <c r="J690" s="316">
        <v>64.680000000000007</v>
      </c>
    </row>
    <row r="691" spans="1:10" ht="25.5">
      <c r="A691" s="300" t="s">
        <v>12986</v>
      </c>
      <c r="B691" s="301" t="s">
        <v>13138</v>
      </c>
      <c r="C691" s="300" t="s">
        <v>9</v>
      </c>
      <c r="D691" s="300" t="s">
        <v>12530</v>
      </c>
      <c r="E691" s="417" t="s">
        <v>12998</v>
      </c>
      <c r="F691" s="417"/>
      <c r="G691" s="302" t="s">
        <v>20</v>
      </c>
      <c r="H691" s="315">
        <v>1.1000000000000001</v>
      </c>
      <c r="I691" s="316">
        <v>5</v>
      </c>
      <c r="J691" s="316">
        <v>5.5</v>
      </c>
    </row>
    <row r="692" spans="1:10">
      <c r="A692" s="300" t="s">
        <v>12986</v>
      </c>
      <c r="B692" s="301" t="s">
        <v>13140</v>
      </c>
      <c r="C692" s="300" t="s">
        <v>9</v>
      </c>
      <c r="D692" s="300" t="s">
        <v>10598</v>
      </c>
      <c r="E692" s="417" t="s">
        <v>12998</v>
      </c>
      <c r="F692" s="417"/>
      <c r="G692" s="302" t="s">
        <v>23</v>
      </c>
      <c r="H692" s="315">
        <v>0.02</v>
      </c>
      <c r="I692" s="316">
        <v>11.09</v>
      </c>
      <c r="J692" s="316">
        <v>0.22</v>
      </c>
    </row>
    <row r="693" spans="1:10" ht="25.5">
      <c r="A693" s="300" t="s">
        <v>12986</v>
      </c>
      <c r="B693" s="301" t="s">
        <v>13744</v>
      </c>
      <c r="C693" s="300" t="s">
        <v>9</v>
      </c>
      <c r="D693" s="300" t="s">
        <v>12544</v>
      </c>
      <c r="E693" s="417" t="s">
        <v>12998</v>
      </c>
      <c r="F693" s="417"/>
      <c r="G693" s="302" t="s">
        <v>20</v>
      </c>
      <c r="H693" s="315">
        <v>0.3</v>
      </c>
      <c r="I693" s="316">
        <v>7.9</v>
      </c>
      <c r="J693" s="316">
        <v>2.37</v>
      </c>
    </row>
    <row r="694" spans="1:10" ht="25.5">
      <c r="A694" s="317"/>
      <c r="B694" s="317"/>
      <c r="C694" s="317"/>
      <c r="D694" s="317"/>
      <c r="E694" s="317" t="s">
        <v>16052</v>
      </c>
      <c r="F694" s="318">
        <v>10.714094100000001</v>
      </c>
      <c r="G694" s="317" t="s">
        <v>16053</v>
      </c>
      <c r="H694" s="318">
        <v>9.26</v>
      </c>
      <c r="I694" s="317" t="s">
        <v>16054</v>
      </c>
      <c r="J694" s="318">
        <v>19.97</v>
      </c>
    </row>
    <row r="695" spans="1:10" ht="13.5" thickBot="1">
      <c r="A695" s="317"/>
      <c r="B695" s="317"/>
      <c r="C695" s="317"/>
      <c r="D695" s="317"/>
      <c r="E695" s="317" t="s">
        <v>16055</v>
      </c>
      <c r="F695" s="318">
        <v>32.26</v>
      </c>
      <c r="G695" s="317"/>
      <c r="H695" s="418" t="s">
        <v>16056</v>
      </c>
      <c r="I695" s="418"/>
      <c r="J695" s="318">
        <v>146.53</v>
      </c>
    </row>
    <row r="696" spans="1:10" ht="13.5" thickTop="1">
      <c r="A696" s="319"/>
      <c r="B696" s="319"/>
      <c r="C696" s="319"/>
      <c r="D696" s="319"/>
      <c r="E696" s="319"/>
      <c r="F696" s="319"/>
      <c r="G696" s="319"/>
      <c r="H696" s="319"/>
      <c r="I696" s="319"/>
      <c r="J696" s="319"/>
    </row>
    <row r="697" spans="1:10" ht="15">
      <c r="A697" s="305" t="s">
        <v>16228</v>
      </c>
      <c r="B697" s="306" t="s">
        <v>12979</v>
      </c>
      <c r="C697" s="305" t="s">
        <v>12980</v>
      </c>
      <c r="D697" s="305" t="s">
        <v>12981</v>
      </c>
      <c r="E697" s="419" t="s">
        <v>16045</v>
      </c>
      <c r="F697" s="419"/>
      <c r="G697" s="307" t="s">
        <v>12982</v>
      </c>
      <c r="H697" s="306" t="s">
        <v>16046</v>
      </c>
      <c r="I697" s="306" t="s">
        <v>12983</v>
      </c>
      <c r="J697" s="306" t="s">
        <v>12985</v>
      </c>
    </row>
    <row r="698" spans="1:10" ht="38.25">
      <c r="A698" s="295" t="s">
        <v>16047</v>
      </c>
      <c r="B698" s="296" t="s">
        <v>13926</v>
      </c>
      <c r="C698" s="295" t="s">
        <v>9</v>
      </c>
      <c r="D698" s="295" t="s">
        <v>5549</v>
      </c>
      <c r="E698" s="420" t="s">
        <v>16072</v>
      </c>
      <c r="F698" s="420"/>
      <c r="G698" s="297" t="s">
        <v>13082</v>
      </c>
      <c r="H698" s="308">
        <v>1</v>
      </c>
      <c r="I698" s="309">
        <v>132.44</v>
      </c>
      <c r="J698" s="309">
        <v>132.44</v>
      </c>
    </row>
    <row r="699" spans="1:10" ht="25.5">
      <c r="A699" s="310" t="s">
        <v>16049</v>
      </c>
      <c r="B699" s="311" t="s">
        <v>16226</v>
      </c>
      <c r="C699" s="310" t="s">
        <v>9</v>
      </c>
      <c r="D699" s="310" t="s">
        <v>3867</v>
      </c>
      <c r="E699" s="416" t="s">
        <v>16072</v>
      </c>
      <c r="F699" s="416"/>
      <c r="G699" s="312" t="s">
        <v>13145</v>
      </c>
      <c r="H699" s="313">
        <v>6.7000000000000004E-2</v>
      </c>
      <c r="I699" s="314">
        <v>24.84</v>
      </c>
      <c r="J699" s="314">
        <v>1.66</v>
      </c>
    </row>
    <row r="700" spans="1:10" ht="25.5">
      <c r="A700" s="310" t="s">
        <v>16049</v>
      </c>
      <c r="B700" s="311" t="s">
        <v>16227</v>
      </c>
      <c r="C700" s="310" t="s">
        <v>9</v>
      </c>
      <c r="D700" s="310" t="s">
        <v>4448</v>
      </c>
      <c r="E700" s="416" t="s">
        <v>16072</v>
      </c>
      <c r="F700" s="416"/>
      <c r="G700" s="312" t="s">
        <v>13145</v>
      </c>
      <c r="H700" s="313">
        <v>6.7000000000000004E-2</v>
      </c>
      <c r="I700" s="314">
        <v>275.52999999999997</v>
      </c>
      <c r="J700" s="314">
        <v>18.46</v>
      </c>
    </row>
    <row r="701" spans="1:10" ht="25.5">
      <c r="A701" s="310" t="s">
        <v>16049</v>
      </c>
      <c r="B701" s="311" t="s">
        <v>16073</v>
      </c>
      <c r="C701" s="310" t="s">
        <v>9</v>
      </c>
      <c r="D701" s="310" t="s">
        <v>77</v>
      </c>
      <c r="E701" s="416" t="s">
        <v>16048</v>
      </c>
      <c r="F701" s="416"/>
      <c r="G701" s="312" t="s">
        <v>27</v>
      </c>
      <c r="H701" s="313">
        <v>0.25</v>
      </c>
      <c r="I701" s="314">
        <v>18.010000000000002</v>
      </c>
      <c r="J701" s="314">
        <v>4.5</v>
      </c>
    </row>
    <row r="702" spans="1:10" ht="25.5">
      <c r="A702" s="310" t="s">
        <v>16049</v>
      </c>
      <c r="B702" s="311" t="s">
        <v>16172</v>
      </c>
      <c r="C702" s="310" t="s">
        <v>9</v>
      </c>
      <c r="D702" s="310" t="s">
        <v>78</v>
      </c>
      <c r="E702" s="416" t="s">
        <v>16048</v>
      </c>
      <c r="F702" s="416"/>
      <c r="G702" s="312" t="s">
        <v>27</v>
      </c>
      <c r="H702" s="313">
        <v>0.45</v>
      </c>
      <c r="I702" s="314">
        <v>18.11</v>
      </c>
      <c r="J702" s="314">
        <v>8.14</v>
      </c>
    </row>
    <row r="703" spans="1:10" ht="25.5">
      <c r="A703" s="310" t="s">
        <v>16049</v>
      </c>
      <c r="B703" s="311" t="s">
        <v>16068</v>
      </c>
      <c r="C703" s="310" t="s">
        <v>9</v>
      </c>
      <c r="D703" s="310" t="s">
        <v>29</v>
      </c>
      <c r="E703" s="416" t="s">
        <v>16048</v>
      </c>
      <c r="F703" s="416"/>
      <c r="G703" s="312" t="s">
        <v>27</v>
      </c>
      <c r="H703" s="313">
        <v>0.9</v>
      </c>
      <c r="I703" s="314">
        <v>14.73</v>
      </c>
      <c r="J703" s="314">
        <v>13.25</v>
      </c>
    </row>
    <row r="704" spans="1:10" ht="38.25">
      <c r="A704" s="300" t="s">
        <v>12986</v>
      </c>
      <c r="B704" s="301" t="s">
        <v>13928</v>
      </c>
      <c r="C704" s="300" t="s">
        <v>9</v>
      </c>
      <c r="D704" s="300" t="s">
        <v>9524</v>
      </c>
      <c r="E704" s="417" t="s">
        <v>12998</v>
      </c>
      <c r="F704" s="417"/>
      <c r="G704" s="302" t="s">
        <v>13082</v>
      </c>
      <c r="H704" s="315">
        <v>1</v>
      </c>
      <c r="I704" s="316">
        <v>78.34</v>
      </c>
      <c r="J704" s="316">
        <v>78.34</v>
      </c>
    </row>
    <row r="705" spans="1:10" ht="25.5">
      <c r="A705" s="300" t="s">
        <v>12986</v>
      </c>
      <c r="B705" s="301" t="s">
        <v>13138</v>
      </c>
      <c r="C705" s="300" t="s">
        <v>9</v>
      </c>
      <c r="D705" s="300" t="s">
        <v>12530</v>
      </c>
      <c r="E705" s="417" t="s">
        <v>12998</v>
      </c>
      <c r="F705" s="417"/>
      <c r="G705" s="302" t="s">
        <v>20</v>
      </c>
      <c r="H705" s="315">
        <v>1.1000000000000001</v>
      </c>
      <c r="I705" s="316">
        <v>5</v>
      </c>
      <c r="J705" s="316">
        <v>5.5</v>
      </c>
    </row>
    <row r="706" spans="1:10">
      <c r="A706" s="300" t="s">
        <v>12986</v>
      </c>
      <c r="B706" s="301" t="s">
        <v>13140</v>
      </c>
      <c r="C706" s="300" t="s">
        <v>9</v>
      </c>
      <c r="D706" s="300" t="s">
        <v>10598</v>
      </c>
      <c r="E706" s="417" t="s">
        <v>12998</v>
      </c>
      <c r="F706" s="417"/>
      <c r="G706" s="302" t="s">
        <v>23</v>
      </c>
      <c r="H706" s="315">
        <v>0.02</v>
      </c>
      <c r="I706" s="316">
        <v>11.09</v>
      </c>
      <c r="J706" s="316">
        <v>0.22</v>
      </c>
    </row>
    <row r="707" spans="1:10" ht="25.5">
      <c r="A707" s="300" t="s">
        <v>12986</v>
      </c>
      <c r="B707" s="301" t="s">
        <v>13744</v>
      </c>
      <c r="C707" s="300" t="s">
        <v>9</v>
      </c>
      <c r="D707" s="300" t="s">
        <v>12544</v>
      </c>
      <c r="E707" s="417" t="s">
        <v>12998</v>
      </c>
      <c r="F707" s="417"/>
      <c r="G707" s="302" t="s">
        <v>20</v>
      </c>
      <c r="H707" s="315">
        <v>0.3</v>
      </c>
      <c r="I707" s="316">
        <v>7.9</v>
      </c>
      <c r="J707" s="316">
        <v>2.37</v>
      </c>
    </row>
    <row r="708" spans="1:10" ht="25.5">
      <c r="A708" s="317"/>
      <c r="B708" s="317"/>
      <c r="C708" s="317"/>
      <c r="D708" s="317"/>
      <c r="E708" s="317" t="s">
        <v>16052</v>
      </c>
      <c r="F708" s="318">
        <v>11.384730899999999</v>
      </c>
      <c r="G708" s="317" t="s">
        <v>16053</v>
      </c>
      <c r="H708" s="318">
        <v>9.84</v>
      </c>
      <c r="I708" s="317" t="s">
        <v>16054</v>
      </c>
      <c r="J708" s="318">
        <v>21.22</v>
      </c>
    </row>
    <row r="709" spans="1:10" ht="13.5" thickBot="1">
      <c r="A709" s="317"/>
      <c r="B709" s="317"/>
      <c r="C709" s="317"/>
      <c r="D709" s="317"/>
      <c r="E709" s="317" t="s">
        <v>16055</v>
      </c>
      <c r="F709" s="318">
        <v>37.4</v>
      </c>
      <c r="G709" s="317"/>
      <c r="H709" s="418" t="s">
        <v>16056</v>
      </c>
      <c r="I709" s="418"/>
      <c r="J709" s="318">
        <v>169.84</v>
      </c>
    </row>
    <row r="710" spans="1:10" ht="13.5" thickTop="1">
      <c r="A710" s="319"/>
      <c r="B710" s="319"/>
      <c r="C710" s="319"/>
      <c r="D710" s="319"/>
      <c r="E710" s="319"/>
      <c r="F710" s="319"/>
      <c r="G710" s="319"/>
      <c r="H710" s="319"/>
      <c r="I710" s="319"/>
      <c r="J710" s="319"/>
    </row>
    <row r="711" spans="1:10" ht="15">
      <c r="A711" s="305" t="s">
        <v>16229</v>
      </c>
      <c r="B711" s="306" t="s">
        <v>12979</v>
      </c>
      <c r="C711" s="305" t="s">
        <v>12980</v>
      </c>
      <c r="D711" s="305" t="s">
        <v>12981</v>
      </c>
      <c r="E711" s="419" t="s">
        <v>16045</v>
      </c>
      <c r="F711" s="419"/>
      <c r="G711" s="307" t="s">
        <v>12982</v>
      </c>
      <c r="H711" s="306" t="s">
        <v>16046</v>
      </c>
      <c r="I711" s="306" t="s">
        <v>12983</v>
      </c>
      <c r="J711" s="306" t="s">
        <v>12985</v>
      </c>
    </row>
    <row r="712" spans="1:10" ht="38.25">
      <c r="A712" s="295" t="s">
        <v>16047</v>
      </c>
      <c r="B712" s="296" t="s">
        <v>13938</v>
      </c>
      <c r="C712" s="295" t="s">
        <v>9</v>
      </c>
      <c r="D712" s="295" t="s">
        <v>3739</v>
      </c>
      <c r="E712" s="420" t="s">
        <v>16072</v>
      </c>
      <c r="F712" s="420"/>
      <c r="G712" s="297" t="s">
        <v>13145</v>
      </c>
      <c r="H712" s="308">
        <v>1</v>
      </c>
      <c r="I712" s="309">
        <v>451.85</v>
      </c>
      <c r="J712" s="309">
        <v>451.85</v>
      </c>
    </row>
    <row r="713" spans="1:10" ht="25.5">
      <c r="A713" s="310" t="s">
        <v>16049</v>
      </c>
      <c r="B713" s="311" t="s">
        <v>16197</v>
      </c>
      <c r="C713" s="310" t="s">
        <v>9</v>
      </c>
      <c r="D713" s="310" t="s">
        <v>2843</v>
      </c>
      <c r="E713" s="416" t="s">
        <v>16067</v>
      </c>
      <c r="F713" s="416"/>
      <c r="G713" s="312" t="s">
        <v>75</v>
      </c>
      <c r="H713" s="313">
        <v>6.8000000000000005E-2</v>
      </c>
      <c r="I713" s="314">
        <v>1.21</v>
      </c>
      <c r="J713" s="314">
        <v>0.08</v>
      </c>
    </row>
    <row r="714" spans="1:10" ht="25.5">
      <c r="A714" s="310" t="s">
        <v>16049</v>
      </c>
      <c r="B714" s="311" t="s">
        <v>16210</v>
      </c>
      <c r="C714" s="310" t="s">
        <v>9</v>
      </c>
      <c r="D714" s="310" t="s">
        <v>2844</v>
      </c>
      <c r="E714" s="416" t="s">
        <v>16067</v>
      </c>
      <c r="F714" s="416"/>
      <c r="G714" s="312" t="s">
        <v>99</v>
      </c>
      <c r="H714" s="313">
        <v>0.13100000000000001</v>
      </c>
      <c r="I714" s="314">
        <v>0.28999999999999998</v>
      </c>
      <c r="J714" s="314">
        <v>0.03</v>
      </c>
    </row>
    <row r="715" spans="1:10" ht="25.5">
      <c r="A715" s="310" t="s">
        <v>16049</v>
      </c>
      <c r="B715" s="311" t="s">
        <v>16073</v>
      </c>
      <c r="C715" s="310" t="s">
        <v>9</v>
      </c>
      <c r="D715" s="310" t="s">
        <v>77</v>
      </c>
      <c r="E715" s="416" t="s">
        <v>16048</v>
      </c>
      <c r="F715" s="416"/>
      <c r="G715" s="312" t="s">
        <v>27</v>
      </c>
      <c r="H715" s="313">
        <v>0.19900000000000001</v>
      </c>
      <c r="I715" s="314">
        <v>18.010000000000002</v>
      </c>
      <c r="J715" s="314">
        <v>3.58</v>
      </c>
    </row>
    <row r="716" spans="1:10" ht="25.5">
      <c r="A716" s="310" t="s">
        <v>16049</v>
      </c>
      <c r="B716" s="311" t="s">
        <v>16172</v>
      </c>
      <c r="C716" s="310" t="s">
        <v>9</v>
      </c>
      <c r="D716" s="310" t="s">
        <v>78</v>
      </c>
      <c r="E716" s="416" t="s">
        <v>16048</v>
      </c>
      <c r="F716" s="416"/>
      <c r="G716" s="312" t="s">
        <v>27</v>
      </c>
      <c r="H716" s="313">
        <v>0.19900000000000001</v>
      </c>
      <c r="I716" s="314">
        <v>18.11</v>
      </c>
      <c r="J716" s="314">
        <v>3.6</v>
      </c>
    </row>
    <row r="717" spans="1:10" ht="25.5">
      <c r="A717" s="310" t="s">
        <v>16049</v>
      </c>
      <c r="B717" s="311" t="s">
        <v>16068</v>
      </c>
      <c r="C717" s="310" t="s">
        <v>9</v>
      </c>
      <c r="D717" s="310" t="s">
        <v>29</v>
      </c>
      <c r="E717" s="416" t="s">
        <v>16048</v>
      </c>
      <c r="F717" s="416"/>
      <c r="G717" s="312" t="s">
        <v>27</v>
      </c>
      <c r="H717" s="313">
        <v>1.1919999999999999</v>
      </c>
      <c r="I717" s="314">
        <v>14.73</v>
      </c>
      <c r="J717" s="314">
        <v>17.55</v>
      </c>
    </row>
    <row r="718" spans="1:10" ht="38.25">
      <c r="A718" s="300" t="s">
        <v>12986</v>
      </c>
      <c r="B718" s="301" t="s">
        <v>13941</v>
      </c>
      <c r="C718" s="300" t="s">
        <v>9</v>
      </c>
      <c r="D718" s="300" t="s">
        <v>8101</v>
      </c>
      <c r="E718" s="417" t="s">
        <v>12998</v>
      </c>
      <c r="F718" s="417"/>
      <c r="G718" s="302" t="s">
        <v>13145</v>
      </c>
      <c r="H718" s="315">
        <v>1.103</v>
      </c>
      <c r="I718" s="316">
        <v>387.14</v>
      </c>
      <c r="J718" s="316">
        <v>427.01</v>
      </c>
    </row>
    <row r="719" spans="1:10" ht="25.5">
      <c r="A719" s="317"/>
      <c r="B719" s="317"/>
      <c r="C719" s="317"/>
      <c r="D719" s="317"/>
      <c r="E719" s="317" t="s">
        <v>16052</v>
      </c>
      <c r="F719" s="318">
        <v>9.0562798000000004</v>
      </c>
      <c r="G719" s="317" t="s">
        <v>16053</v>
      </c>
      <c r="H719" s="318">
        <v>7.82</v>
      </c>
      <c r="I719" s="317" t="s">
        <v>16054</v>
      </c>
      <c r="J719" s="318">
        <v>16.88</v>
      </c>
    </row>
    <row r="720" spans="1:10" ht="13.5" thickBot="1">
      <c r="A720" s="317"/>
      <c r="B720" s="317"/>
      <c r="C720" s="317"/>
      <c r="D720" s="317"/>
      <c r="E720" s="317" t="s">
        <v>16055</v>
      </c>
      <c r="F720" s="318">
        <v>127.6</v>
      </c>
      <c r="G720" s="317"/>
      <c r="H720" s="418" t="s">
        <v>16056</v>
      </c>
      <c r="I720" s="418"/>
      <c r="J720" s="318">
        <v>579.45000000000005</v>
      </c>
    </row>
    <row r="721" spans="1:10" ht="13.5" thickTop="1">
      <c r="A721" s="319"/>
      <c r="B721" s="319"/>
      <c r="C721" s="319"/>
      <c r="D721" s="319"/>
      <c r="E721" s="319"/>
      <c r="F721" s="319"/>
      <c r="G721" s="319"/>
      <c r="H721" s="319"/>
      <c r="I721" s="319"/>
      <c r="J721" s="319"/>
    </row>
    <row r="722" spans="1:10" ht="15">
      <c r="A722" s="305" t="s">
        <v>16230</v>
      </c>
      <c r="B722" s="306" t="s">
        <v>12979</v>
      </c>
      <c r="C722" s="305" t="s">
        <v>12980</v>
      </c>
      <c r="D722" s="305" t="s">
        <v>12981</v>
      </c>
      <c r="E722" s="419" t="s">
        <v>16045</v>
      </c>
      <c r="F722" s="419"/>
      <c r="G722" s="307" t="s">
        <v>12982</v>
      </c>
      <c r="H722" s="306" t="s">
        <v>16046</v>
      </c>
      <c r="I722" s="306" t="s">
        <v>12983</v>
      </c>
      <c r="J722" s="306" t="s">
        <v>12985</v>
      </c>
    </row>
    <row r="723" spans="1:10" ht="63.75">
      <c r="A723" s="295" t="s">
        <v>16047</v>
      </c>
      <c r="B723" s="296" t="s">
        <v>13951</v>
      </c>
      <c r="C723" s="295" t="s">
        <v>9</v>
      </c>
      <c r="D723" s="295" t="s">
        <v>3746</v>
      </c>
      <c r="E723" s="420" t="s">
        <v>16072</v>
      </c>
      <c r="F723" s="420"/>
      <c r="G723" s="297" t="s">
        <v>13145</v>
      </c>
      <c r="H723" s="308">
        <v>1</v>
      </c>
      <c r="I723" s="309">
        <v>457.44</v>
      </c>
      <c r="J723" s="309">
        <v>457.44</v>
      </c>
    </row>
    <row r="724" spans="1:10" ht="25.5">
      <c r="A724" s="310" t="s">
        <v>16049</v>
      </c>
      <c r="B724" s="311" t="s">
        <v>16197</v>
      </c>
      <c r="C724" s="310" t="s">
        <v>9</v>
      </c>
      <c r="D724" s="310" t="s">
        <v>2843</v>
      </c>
      <c r="E724" s="416" t="s">
        <v>16067</v>
      </c>
      <c r="F724" s="416"/>
      <c r="G724" s="312" t="s">
        <v>75</v>
      </c>
      <c r="H724" s="313">
        <v>0.3</v>
      </c>
      <c r="I724" s="314">
        <v>1.21</v>
      </c>
      <c r="J724" s="314">
        <v>0.36</v>
      </c>
    </row>
    <row r="725" spans="1:10" ht="25.5">
      <c r="A725" s="310" t="s">
        <v>16049</v>
      </c>
      <c r="B725" s="311" t="s">
        <v>16210</v>
      </c>
      <c r="C725" s="310" t="s">
        <v>9</v>
      </c>
      <c r="D725" s="310" t="s">
        <v>2844</v>
      </c>
      <c r="E725" s="416" t="s">
        <v>16067</v>
      </c>
      <c r="F725" s="416"/>
      <c r="G725" s="312" t="s">
        <v>99</v>
      </c>
      <c r="H725" s="313">
        <v>0.20599999999999999</v>
      </c>
      <c r="I725" s="314">
        <v>0.28999999999999998</v>
      </c>
      <c r="J725" s="314">
        <v>0.05</v>
      </c>
    </row>
    <row r="726" spans="1:10" ht="25.5">
      <c r="A726" s="310" t="s">
        <v>16049</v>
      </c>
      <c r="B726" s="311" t="s">
        <v>16073</v>
      </c>
      <c r="C726" s="310" t="s">
        <v>9</v>
      </c>
      <c r="D726" s="310" t="s">
        <v>77</v>
      </c>
      <c r="E726" s="416" t="s">
        <v>16048</v>
      </c>
      <c r="F726" s="416"/>
      <c r="G726" s="312" t="s">
        <v>27</v>
      </c>
      <c r="H726" s="313">
        <v>0.50600000000000001</v>
      </c>
      <c r="I726" s="314">
        <v>18.010000000000002</v>
      </c>
      <c r="J726" s="314">
        <v>9.11</v>
      </c>
    </row>
    <row r="727" spans="1:10" ht="25.5">
      <c r="A727" s="310" t="s">
        <v>16049</v>
      </c>
      <c r="B727" s="311" t="s">
        <v>16172</v>
      </c>
      <c r="C727" s="310" t="s">
        <v>9</v>
      </c>
      <c r="D727" s="310" t="s">
        <v>78</v>
      </c>
      <c r="E727" s="416" t="s">
        <v>16048</v>
      </c>
      <c r="F727" s="416"/>
      <c r="G727" s="312" t="s">
        <v>27</v>
      </c>
      <c r="H727" s="313">
        <v>1.5189999999999999</v>
      </c>
      <c r="I727" s="314">
        <v>18.11</v>
      </c>
      <c r="J727" s="314">
        <v>27.5</v>
      </c>
    </row>
    <row r="728" spans="1:10" ht="25.5">
      <c r="A728" s="310" t="s">
        <v>16049</v>
      </c>
      <c r="B728" s="311" t="s">
        <v>16068</v>
      </c>
      <c r="C728" s="310" t="s">
        <v>9</v>
      </c>
      <c r="D728" s="310" t="s">
        <v>29</v>
      </c>
      <c r="E728" s="416" t="s">
        <v>16048</v>
      </c>
      <c r="F728" s="416"/>
      <c r="G728" s="312" t="s">
        <v>27</v>
      </c>
      <c r="H728" s="313">
        <v>4.6289999999999996</v>
      </c>
      <c r="I728" s="314">
        <v>14.73</v>
      </c>
      <c r="J728" s="314">
        <v>68.180000000000007</v>
      </c>
    </row>
    <row r="729" spans="1:10" ht="38.25">
      <c r="A729" s="300" t="s">
        <v>12986</v>
      </c>
      <c r="B729" s="301" t="s">
        <v>13954</v>
      </c>
      <c r="C729" s="300" t="s">
        <v>9</v>
      </c>
      <c r="D729" s="300" t="s">
        <v>8095</v>
      </c>
      <c r="E729" s="417" t="s">
        <v>12998</v>
      </c>
      <c r="F729" s="417"/>
      <c r="G729" s="302" t="s">
        <v>13145</v>
      </c>
      <c r="H729" s="315">
        <v>1.103</v>
      </c>
      <c r="I729" s="316">
        <v>319.35000000000002</v>
      </c>
      <c r="J729" s="316">
        <v>352.24</v>
      </c>
    </row>
    <row r="730" spans="1:10" ht="25.5">
      <c r="A730" s="317"/>
      <c r="B730" s="317"/>
      <c r="C730" s="317"/>
      <c r="D730" s="317"/>
      <c r="E730" s="317" t="s">
        <v>16052</v>
      </c>
      <c r="F730" s="318">
        <v>38.585760999999998</v>
      </c>
      <c r="G730" s="317" t="s">
        <v>16053</v>
      </c>
      <c r="H730" s="318">
        <v>33.33</v>
      </c>
      <c r="I730" s="317" t="s">
        <v>16054</v>
      </c>
      <c r="J730" s="318">
        <v>71.92</v>
      </c>
    </row>
    <row r="731" spans="1:10" ht="13.5" thickBot="1">
      <c r="A731" s="317"/>
      <c r="B731" s="317"/>
      <c r="C731" s="317"/>
      <c r="D731" s="317"/>
      <c r="E731" s="317" t="s">
        <v>16055</v>
      </c>
      <c r="F731" s="318">
        <v>129.18</v>
      </c>
      <c r="G731" s="317"/>
      <c r="H731" s="418" t="s">
        <v>16056</v>
      </c>
      <c r="I731" s="418"/>
      <c r="J731" s="318">
        <v>586.62</v>
      </c>
    </row>
    <row r="732" spans="1:10" ht="13.5" thickTop="1">
      <c r="A732" s="319"/>
      <c r="B732" s="319"/>
      <c r="C732" s="319"/>
      <c r="D732" s="319"/>
      <c r="E732" s="319"/>
      <c r="F732" s="319"/>
      <c r="G732" s="319"/>
      <c r="H732" s="319"/>
      <c r="I732" s="319"/>
      <c r="J732" s="319"/>
    </row>
    <row r="733" spans="1:10" ht="15">
      <c r="A733" s="305" t="s">
        <v>16231</v>
      </c>
      <c r="B733" s="306" t="s">
        <v>12979</v>
      </c>
      <c r="C733" s="305" t="s">
        <v>12980</v>
      </c>
      <c r="D733" s="305" t="s">
        <v>12981</v>
      </c>
      <c r="E733" s="419" t="s">
        <v>16045</v>
      </c>
      <c r="F733" s="419"/>
      <c r="G733" s="307" t="s">
        <v>12982</v>
      </c>
      <c r="H733" s="306" t="s">
        <v>16046</v>
      </c>
      <c r="I733" s="306" t="s">
        <v>12983</v>
      </c>
      <c r="J733" s="306" t="s">
        <v>12985</v>
      </c>
    </row>
    <row r="734" spans="1:10" ht="38.25">
      <c r="A734" s="295" t="s">
        <v>16047</v>
      </c>
      <c r="B734" s="296" t="s">
        <v>13965</v>
      </c>
      <c r="C734" s="295" t="s">
        <v>9</v>
      </c>
      <c r="D734" s="295" t="s">
        <v>6373</v>
      </c>
      <c r="E734" s="420" t="s">
        <v>16232</v>
      </c>
      <c r="F734" s="420"/>
      <c r="G734" s="297" t="s">
        <v>13082</v>
      </c>
      <c r="H734" s="308">
        <v>1</v>
      </c>
      <c r="I734" s="309">
        <v>73.12</v>
      </c>
      <c r="J734" s="309">
        <v>73.12</v>
      </c>
    </row>
    <row r="735" spans="1:10" ht="25.5">
      <c r="A735" s="310" t="s">
        <v>16049</v>
      </c>
      <c r="B735" s="311" t="s">
        <v>16233</v>
      </c>
      <c r="C735" s="310" t="s">
        <v>9</v>
      </c>
      <c r="D735" s="310" t="s">
        <v>445</v>
      </c>
      <c r="E735" s="416" t="s">
        <v>16048</v>
      </c>
      <c r="F735" s="416"/>
      <c r="G735" s="312" t="s">
        <v>27</v>
      </c>
      <c r="H735" s="313">
        <v>0.192</v>
      </c>
      <c r="I735" s="314">
        <v>17.53</v>
      </c>
      <c r="J735" s="314">
        <v>3.36</v>
      </c>
    </row>
    <row r="736" spans="1:10" ht="25.5">
      <c r="A736" s="310" t="s">
        <v>16049</v>
      </c>
      <c r="B736" s="311" t="s">
        <v>16234</v>
      </c>
      <c r="C736" s="310" t="s">
        <v>9</v>
      </c>
      <c r="D736" s="310" t="s">
        <v>461</v>
      </c>
      <c r="E736" s="416" t="s">
        <v>16048</v>
      </c>
      <c r="F736" s="416"/>
      <c r="G736" s="312" t="s">
        <v>27</v>
      </c>
      <c r="H736" s="313">
        <v>0.94799999999999995</v>
      </c>
      <c r="I736" s="314">
        <v>18.88</v>
      </c>
      <c r="J736" s="314">
        <v>17.89</v>
      </c>
    </row>
    <row r="737" spans="1:10">
      <c r="A737" s="300" t="s">
        <v>12986</v>
      </c>
      <c r="B737" s="301" t="s">
        <v>13971</v>
      </c>
      <c r="C737" s="300" t="s">
        <v>9</v>
      </c>
      <c r="D737" s="300" t="s">
        <v>9084</v>
      </c>
      <c r="E737" s="417" t="s">
        <v>12998</v>
      </c>
      <c r="F737" s="417"/>
      <c r="G737" s="302" t="s">
        <v>23</v>
      </c>
      <c r="H737" s="315">
        <v>0.26</v>
      </c>
      <c r="I737" s="316">
        <v>7.45</v>
      </c>
      <c r="J737" s="316">
        <v>1.93</v>
      </c>
    </row>
    <row r="738" spans="1:10" ht="25.5">
      <c r="A738" s="300" t="s">
        <v>12986</v>
      </c>
      <c r="B738" s="301" t="s">
        <v>13973</v>
      </c>
      <c r="C738" s="300" t="s">
        <v>9</v>
      </c>
      <c r="D738" s="300" t="s">
        <v>9914</v>
      </c>
      <c r="E738" s="417" t="s">
        <v>12998</v>
      </c>
      <c r="F738" s="417"/>
      <c r="G738" s="302" t="s">
        <v>13082</v>
      </c>
      <c r="H738" s="315">
        <v>1.125</v>
      </c>
      <c r="I738" s="316">
        <v>37.35</v>
      </c>
      <c r="J738" s="316">
        <v>42.01</v>
      </c>
    </row>
    <row r="739" spans="1:10" ht="25.5">
      <c r="A739" s="300" t="s">
        <v>12986</v>
      </c>
      <c r="B739" s="301" t="s">
        <v>13975</v>
      </c>
      <c r="C739" s="300" t="s">
        <v>9</v>
      </c>
      <c r="D739" s="300" t="s">
        <v>10605</v>
      </c>
      <c r="E739" s="417" t="s">
        <v>12998</v>
      </c>
      <c r="F739" s="417"/>
      <c r="G739" s="302" t="s">
        <v>93</v>
      </c>
      <c r="H739" s="315">
        <v>0.61499999999999999</v>
      </c>
      <c r="I739" s="316">
        <v>12.91</v>
      </c>
      <c r="J739" s="316">
        <v>7.93</v>
      </c>
    </row>
    <row r="740" spans="1:10" ht="25.5">
      <c r="A740" s="317"/>
      <c r="B740" s="317"/>
      <c r="C740" s="317"/>
      <c r="D740" s="317"/>
      <c r="E740" s="317" t="s">
        <v>16052</v>
      </c>
      <c r="F740" s="318">
        <v>8.3802778999999994</v>
      </c>
      <c r="G740" s="317" t="s">
        <v>16053</v>
      </c>
      <c r="H740" s="318">
        <v>7.24</v>
      </c>
      <c r="I740" s="317" t="s">
        <v>16054</v>
      </c>
      <c r="J740" s="318">
        <v>15.62</v>
      </c>
    </row>
    <row r="741" spans="1:10" ht="13.5" thickBot="1">
      <c r="A741" s="317"/>
      <c r="B741" s="317"/>
      <c r="C741" s="317"/>
      <c r="D741" s="317"/>
      <c r="E741" s="317" t="s">
        <v>16055</v>
      </c>
      <c r="F741" s="318">
        <v>20.64</v>
      </c>
      <c r="G741" s="317"/>
      <c r="H741" s="418" t="s">
        <v>16056</v>
      </c>
      <c r="I741" s="418"/>
      <c r="J741" s="318">
        <v>93.76</v>
      </c>
    </row>
    <row r="742" spans="1:10" ht="13.5" thickTop="1">
      <c r="A742" s="319"/>
      <c r="B742" s="319"/>
      <c r="C742" s="319"/>
      <c r="D742" s="319"/>
      <c r="E742" s="319"/>
      <c r="F742" s="319"/>
      <c r="G742" s="319"/>
      <c r="H742" s="319"/>
      <c r="I742" s="319"/>
      <c r="J742" s="319"/>
    </row>
    <row r="743" spans="1:10" ht="15">
      <c r="A743" s="305" t="s">
        <v>16235</v>
      </c>
      <c r="B743" s="306" t="s">
        <v>12979</v>
      </c>
      <c r="C743" s="305" t="s">
        <v>12980</v>
      </c>
      <c r="D743" s="305" t="s">
        <v>12981</v>
      </c>
      <c r="E743" s="419" t="s">
        <v>16045</v>
      </c>
      <c r="F743" s="419"/>
      <c r="G743" s="307" t="s">
        <v>12982</v>
      </c>
      <c r="H743" s="306" t="s">
        <v>16046</v>
      </c>
      <c r="I743" s="306" t="s">
        <v>12983</v>
      </c>
      <c r="J743" s="306" t="s">
        <v>12985</v>
      </c>
    </row>
    <row r="744" spans="1:10" ht="25.5">
      <c r="A744" s="295" t="s">
        <v>16047</v>
      </c>
      <c r="B744" s="296" t="s">
        <v>13985</v>
      </c>
      <c r="C744" s="295" t="s">
        <v>9</v>
      </c>
      <c r="D744" s="295" t="s">
        <v>5384</v>
      </c>
      <c r="E744" s="420" t="s">
        <v>16232</v>
      </c>
      <c r="F744" s="420"/>
      <c r="G744" s="297" t="s">
        <v>13082</v>
      </c>
      <c r="H744" s="308">
        <v>1</v>
      </c>
      <c r="I744" s="309">
        <v>51.18</v>
      </c>
      <c r="J744" s="309">
        <v>51.18</v>
      </c>
    </row>
    <row r="745" spans="1:10" ht="25.5">
      <c r="A745" s="310" t="s">
        <v>16049</v>
      </c>
      <c r="B745" s="311" t="s">
        <v>16234</v>
      </c>
      <c r="C745" s="310" t="s">
        <v>9</v>
      </c>
      <c r="D745" s="310" t="s">
        <v>461</v>
      </c>
      <c r="E745" s="416" t="s">
        <v>16048</v>
      </c>
      <c r="F745" s="416"/>
      <c r="G745" s="312" t="s">
        <v>27</v>
      </c>
      <c r="H745" s="313">
        <v>1.2</v>
      </c>
      <c r="I745" s="314">
        <v>18.88</v>
      </c>
      <c r="J745" s="314">
        <v>22.65</v>
      </c>
    </row>
    <row r="746" spans="1:10" ht="25.5">
      <c r="A746" s="310" t="s">
        <v>16049</v>
      </c>
      <c r="B746" s="311" t="s">
        <v>16068</v>
      </c>
      <c r="C746" s="310" t="s">
        <v>9</v>
      </c>
      <c r="D746" s="310" t="s">
        <v>29</v>
      </c>
      <c r="E746" s="416" t="s">
        <v>16048</v>
      </c>
      <c r="F746" s="416"/>
      <c r="G746" s="312" t="s">
        <v>27</v>
      </c>
      <c r="H746" s="313">
        <v>0.6</v>
      </c>
      <c r="I746" s="314">
        <v>14.73</v>
      </c>
      <c r="J746" s="314">
        <v>8.83</v>
      </c>
    </row>
    <row r="747" spans="1:10" ht="25.5">
      <c r="A747" s="300" t="s">
        <v>12986</v>
      </c>
      <c r="B747" s="301" t="s">
        <v>13987</v>
      </c>
      <c r="C747" s="300" t="s">
        <v>9</v>
      </c>
      <c r="D747" s="300" t="s">
        <v>11358</v>
      </c>
      <c r="E747" s="417" t="s">
        <v>12998</v>
      </c>
      <c r="F747" s="417"/>
      <c r="G747" s="302" t="s">
        <v>93</v>
      </c>
      <c r="H747" s="315">
        <v>0.5</v>
      </c>
      <c r="I747" s="316">
        <v>39.409999999999997</v>
      </c>
      <c r="J747" s="316">
        <v>19.7</v>
      </c>
    </row>
    <row r="748" spans="1:10" ht="25.5">
      <c r="A748" s="317"/>
      <c r="B748" s="317"/>
      <c r="C748" s="317"/>
      <c r="D748" s="317"/>
      <c r="E748" s="317" t="s">
        <v>16052</v>
      </c>
      <c r="F748" s="318">
        <v>12.119748899999999</v>
      </c>
      <c r="G748" s="317" t="s">
        <v>16053</v>
      </c>
      <c r="H748" s="318">
        <v>10.47</v>
      </c>
      <c r="I748" s="317" t="s">
        <v>16054</v>
      </c>
      <c r="J748" s="318">
        <v>22.59</v>
      </c>
    </row>
    <row r="749" spans="1:10" ht="13.5" thickBot="1">
      <c r="A749" s="317"/>
      <c r="B749" s="317"/>
      <c r="C749" s="317"/>
      <c r="D749" s="317"/>
      <c r="E749" s="317" t="s">
        <v>16055</v>
      </c>
      <c r="F749" s="318">
        <v>14.45</v>
      </c>
      <c r="G749" s="317"/>
      <c r="H749" s="418" t="s">
        <v>16056</v>
      </c>
      <c r="I749" s="418"/>
      <c r="J749" s="318">
        <v>65.63</v>
      </c>
    </row>
    <row r="750" spans="1:10" ht="13.5" thickTop="1">
      <c r="A750" s="319"/>
      <c r="B750" s="319"/>
      <c r="C750" s="319"/>
      <c r="D750" s="319"/>
      <c r="E750" s="319"/>
      <c r="F750" s="319"/>
      <c r="G750" s="319"/>
      <c r="H750" s="319"/>
      <c r="I750" s="319"/>
      <c r="J750" s="319"/>
    </row>
    <row r="751" spans="1:10" ht="15">
      <c r="A751" s="305" t="s">
        <v>16236</v>
      </c>
      <c r="B751" s="306" t="s">
        <v>12979</v>
      </c>
      <c r="C751" s="305" t="s">
        <v>12980</v>
      </c>
      <c r="D751" s="305" t="s">
        <v>12981</v>
      </c>
      <c r="E751" s="419" t="s">
        <v>16045</v>
      </c>
      <c r="F751" s="419"/>
      <c r="G751" s="307" t="s">
        <v>12982</v>
      </c>
      <c r="H751" s="306" t="s">
        <v>16046</v>
      </c>
      <c r="I751" s="306" t="s">
        <v>12983</v>
      </c>
      <c r="J751" s="306" t="s">
        <v>12985</v>
      </c>
    </row>
    <row r="752" spans="1:10" ht="51">
      <c r="A752" s="295" t="s">
        <v>16047</v>
      </c>
      <c r="B752" s="296" t="s">
        <v>13997</v>
      </c>
      <c r="C752" s="295" t="s">
        <v>9</v>
      </c>
      <c r="D752" s="295" t="s">
        <v>1880</v>
      </c>
      <c r="E752" s="420" t="s">
        <v>16141</v>
      </c>
      <c r="F752" s="420"/>
      <c r="G752" s="297" t="s">
        <v>13082</v>
      </c>
      <c r="H752" s="308">
        <v>1</v>
      </c>
      <c r="I752" s="309">
        <v>54.09</v>
      </c>
      <c r="J752" s="309">
        <v>54.09</v>
      </c>
    </row>
    <row r="753" spans="1:10" ht="38.25">
      <c r="A753" s="310" t="s">
        <v>16049</v>
      </c>
      <c r="B753" s="311" t="s">
        <v>16237</v>
      </c>
      <c r="C753" s="310" t="s">
        <v>9</v>
      </c>
      <c r="D753" s="310" t="s">
        <v>1733</v>
      </c>
      <c r="E753" s="416" t="s">
        <v>16048</v>
      </c>
      <c r="F753" s="416"/>
      <c r="G753" s="312" t="s">
        <v>13145</v>
      </c>
      <c r="H753" s="313">
        <v>1.18E-2</v>
      </c>
      <c r="I753" s="314">
        <v>348.59</v>
      </c>
      <c r="J753" s="314">
        <v>4.1100000000000003</v>
      </c>
    </row>
    <row r="754" spans="1:10" ht="25.5">
      <c r="A754" s="310" t="s">
        <v>16049</v>
      </c>
      <c r="B754" s="311" t="s">
        <v>16172</v>
      </c>
      <c r="C754" s="310" t="s">
        <v>9</v>
      </c>
      <c r="D754" s="310" t="s">
        <v>78</v>
      </c>
      <c r="E754" s="416" t="s">
        <v>16048</v>
      </c>
      <c r="F754" s="416"/>
      <c r="G754" s="312" t="s">
        <v>27</v>
      </c>
      <c r="H754" s="313">
        <v>0.86</v>
      </c>
      <c r="I754" s="314">
        <v>18.11</v>
      </c>
      <c r="J754" s="314">
        <v>15.57</v>
      </c>
    </row>
    <row r="755" spans="1:10" ht="25.5">
      <c r="A755" s="310" t="s">
        <v>16049</v>
      </c>
      <c r="B755" s="311" t="s">
        <v>16068</v>
      </c>
      <c r="C755" s="310" t="s">
        <v>9</v>
      </c>
      <c r="D755" s="310" t="s">
        <v>29</v>
      </c>
      <c r="E755" s="416" t="s">
        <v>16048</v>
      </c>
      <c r="F755" s="416"/>
      <c r="G755" s="312" t="s">
        <v>27</v>
      </c>
      <c r="H755" s="313">
        <v>0.43</v>
      </c>
      <c r="I755" s="314">
        <v>14.73</v>
      </c>
      <c r="J755" s="314">
        <v>6.33</v>
      </c>
    </row>
    <row r="756" spans="1:10" ht="25.5">
      <c r="A756" s="300" t="s">
        <v>12986</v>
      </c>
      <c r="B756" s="301" t="s">
        <v>14000</v>
      </c>
      <c r="C756" s="300" t="s">
        <v>9</v>
      </c>
      <c r="D756" s="300" t="s">
        <v>7299</v>
      </c>
      <c r="E756" s="417" t="s">
        <v>12998</v>
      </c>
      <c r="F756" s="417"/>
      <c r="G756" s="302" t="s">
        <v>51</v>
      </c>
      <c r="H756" s="315">
        <v>13.35</v>
      </c>
      <c r="I756" s="316">
        <v>1.92</v>
      </c>
      <c r="J756" s="316">
        <v>25.63</v>
      </c>
    </row>
    <row r="757" spans="1:10">
      <c r="A757" s="300" t="s">
        <v>12986</v>
      </c>
      <c r="B757" s="301" t="s">
        <v>13428</v>
      </c>
      <c r="C757" s="300" t="s">
        <v>9</v>
      </c>
      <c r="D757" s="300" t="s">
        <v>10374</v>
      </c>
      <c r="E757" s="417" t="s">
        <v>12998</v>
      </c>
      <c r="F757" s="417"/>
      <c r="G757" s="302" t="s">
        <v>12924</v>
      </c>
      <c r="H757" s="315">
        <v>1.89E-2</v>
      </c>
      <c r="I757" s="316">
        <v>25.3</v>
      </c>
      <c r="J757" s="316">
        <v>0.47</v>
      </c>
    </row>
    <row r="758" spans="1:10" ht="25.5">
      <c r="A758" s="300" t="s">
        <v>12986</v>
      </c>
      <c r="B758" s="301" t="s">
        <v>14002</v>
      </c>
      <c r="C758" s="300" t="s">
        <v>9</v>
      </c>
      <c r="D758" s="300" t="s">
        <v>11196</v>
      </c>
      <c r="E758" s="417" t="s">
        <v>12998</v>
      </c>
      <c r="F758" s="417"/>
      <c r="G758" s="302" t="s">
        <v>20</v>
      </c>
      <c r="H758" s="315">
        <v>0.78500000000000003</v>
      </c>
      <c r="I758" s="316">
        <v>2.5299999999999998</v>
      </c>
      <c r="J758" s="316">
        <v>1.98</v>
      </c>
    </row>
    <row r="759" spans="1:10" ht="25.5">
      <c r="A759" s="317"/>
      <c r="B759" s="317"/>
      <c r="C759" s="317"/>
      <c r="D759" s="317"/>
      <c r="E759" s="317" t="s">
        <v>16052</v>
      </c>
      <c r="F759" s="318">
        <v>8.5948817000000002</v>
      </c>
      <c r="G759" s="317" t="s">
        <v>16053</v>
      </c>
      <c r="H759" s="318">
        <v>7.43</v>
      </c>
      <c r="I759" s="317" t="s">
        <v>16054</v>
      </c>
      <c r="J759" s="318">
        <v>16.02</v>
      </c>
    </row>
    <row r="760" spans="1:10" ht="13.5" thickBot="1">
      <c r="A760" s="317"/>
      <c r="B760" s="317"/>
      <c r="C760" s="317"/>
      <c r="D760" s="317"/>
      <c r="E760" s="317" t="s">
        <v>16055</v>
      </c>
      <c r="F760" s="318">
        <v>15.27</v>
      </c>
      <c r="G760" s="317"/>
      <c r="H760" s="418" t="s">
        <v>16056</v>
      </c>
      <c r="I760" s="418"/>
      <c r="J760" s="318">
        <v>69.36</v>
      </c>
    </row>
    <row r="761" spans="1:10" ht="13.5" thickTop="1">
      <c r="A761" s="319"/>
      <c r="B761" s="319"/>
      <c r="C761" s="319"/>
      <c r="D761" s="319"/>
      <c r="E761" s="319"/>
      <c r="F761" s="319"/>
      <c r="G761" s="319"/>
      <c r="H761" s="319"/>
      <c r="I761" s="319"/>
      <c r="J761" s="319"/>
    </row>
    <row r="762" spans="1:10" ht="15">
      <c r="A762" s="305" t="s">
        <v>16238</v>
      </c>
      <c r="B762" s="306" t="s">
        <v>12979</v>
      </c>
      <c r="C762" s="305" t="s">
        <v>12980</v>
      </c>
      <c r="D762" s="305" t="s">
        <v>12981</v>
      </c>
      <c r="E762" s="419" t="s">
        <v>16045</v>
      </c>
      <c r="F762" s="419"/>
      <c r="G762" s="307" t="s">
        <v>12982</v>
      </c>
      <c r="H762" s="306" t="s">
        <v>16046</v>
      </c>
      <c r="I762" s="306" t="s">
        <v>12983</v>
      </c>
      <c r="J762" s="306" t="s">
        <v>12985</v>
      </c>
    </row>
    <row r="763" spans="1:10" ht="38.25">
      <c r="A763" s="295" t="s">
        <v>16047</v>
      </c>
      <c r="B763" s="296" t="s">
        <v>14012</v>
      </c>
      <c r="C763" s="295" t="s">
        <v>9</v>
      </c>
      <c r="D763" s="295" t="s">
        <v>4644</v>
      </c>
      <c r="E763" s="420" t="s">
        <v>16141</v>
      </c>
      <c r="F763" s="420"/>
      <c r="G763" s="297" t="s">
        <v>13145</v>
      </c>
      <c r="H763" s="308">
        <v>1</v>
      </c>
      <c r="I763" s="309">
        <v>622.37</v>
      </c>
      <c r="J763" s="309">
        <v>622.37</v>
      </c>
    </row>
    <row r="764" spans="1:10" ht="51">
      <c r="A764" s="310" t="s">
        <v>16049</v>
      </c>
      <c r="B764" s="311" t="s">
        <v>16239</v>
      </c>
      <c r="C764" s="310" t="s">
        <v>9</v>
      </c>
      <c r="D764" s="310" t="s">
        <v>1765</v>
      </c>
      <c r="E764" s="416" t="s">
        <v>16048</v>
      </c>
      <c r="F764" s="416"/>
      <c r="G764" s="312" t="s">
        <v>13145</v>
      </c>
      <c r="H764" s="313">
        <v>0.28499999999999998</v>
      </c>
      <c r="I764" s="314">
        <v>345.08</v>
      </c>
      <c r="J764" s="314">
        <v>98.34</v>
      </c>
    </row>
    <row r="765" spans="1:10" ht="25.5">
      <c r="A765" s="310" t="s">
        <v>16049</v>
      </c>
      <c r="B765" s="311" t="s">
        <v>16172</v>
      </c>
      <c r="C765" s="310" t="s">
        <v>9</v>
      </c>
      <c r="D765" s="310" t="s">
        <v>78</v>
      </c>
      <c r="E765" s="416" t="s">
        <v>16048</v>
      </c>
      <c r="F765" s="416"/>
      <c r="G765" s="312" t="s">
        <v>27</v>
      </c>
      <c r="H765" s="313">
        <v>7</v>
      </c>
      <c r="I765" s="314">
        <v>18.11</v>
      </c>
      <c r="J765" s="314">
        <v>126.77</v>
      </c>
    </row>
    <row r="766" spans="1:10" ht="25.5">
      <c r="A766" s="310" t="s">
        <v>16049</v>
      </c>
      <c r="B766" s="311" t="s">
        <v>16068</v>
      </c>
      <c r="C766" s="310" t="s">
        <v>9</v>
      </c>
      <c r="D766" s="310" t="s">
        <v>29</v>
      </c>
      <c r="E766" s="416" t="s">
        <v>16048</v>
      </c>
      <c r="F766" s="416"/>
      <c r="G766" s="312" t="s">
        <v>27</v>
      </c>
      <c r="H766" s="313">
        <v>7</v>
      </c>
      <c r="I766" s="314">
        <v>14.73</v>
      </c>
      <c r="J766" s="314">
        <v>103.11</v>
      </c>
    </row>
    <row r="767" spans="1:10">
      <c r="A767" s="300" t="s">
        <v>12986</v>
      </c>
      <c r="B767" s="301" t="s">
        <v>13322</v>
      </c>
      <c r="C767" s="300" t="s">
        <v>9</v>
      </c>
      <c r="D767" s="300" t="s">
        <v>11326</v>
      </c>
      <c r="E767" s="417" t="s">
        <v>12998</v>
      </c>
      <c r="F767" s="417"/>
      <c r="G767" s="302" t="s">
        <v>51</v>
      </c>
      <c r="H767" s="315">
        <v>795</v>
      </c>
      <c r="I767" s="316">
        <v>0.37</v>
      </c>
      <c r="J767" s="316">
        <v>294.14999999999998</v>
      </c>
    </row>
    <row r="768" spans="1:10" ht="25.5">
      <c r="A768" s="317"/>
      <c r="B768" s="317"/>
      <c r="C768" s="317"/>
      <c r="D768" s="317"/>
      <c r="E768" s="317" t="s">
        <v>16052</v>
      </c>
      <c r="F768" s="318">
        <v>92.934170300000005</v>
      </c>
      <c r="G768" s="317" t="s">
        <v>16053</v>
      </c>
      <c r="H768" s="318">
        <v>80.290000000000006</v>
      </c>
      <c r="I768" s="317" t="s">
        <v>16054</v>
      </c>
      <c r="J768" s="318">
        <v>173.22</v>
      </c>
    </row>
    <row r="769" spans="1:10" ht="13.5" thickBot="1">
      <c r="A769" s="317"/>
      <c r="B769" s="317"/>
      <c r="C769" s="317"/>
      <c r="D769" s="317"/>
      <c r="E769" s="317" t="s">
        <v>16055</v>
      </c>
      <c r="F769" s="318">
        <v>175.75</v>
      </c>
      <c r="G769" s="317"/>
      <c r="H769" s="418" t="s">
        <v>16056</v>
      </c>
      <c r="I769" s="418"/>
      <c r="J769" s="318">
        <v>798.12</v>
      </c>
    </row>
    <row r="770" spans="1:10" ht="13.5" thickTop="1">
      <c r="A770" s="319"/>
      <c r="B770" s="319"/>
      <c r="C770" s="319"/>
      <c r="D770" s="319"/>
      <c r="E770" s="319"/>
      <c r="F770" s="319"/>
      <c r="G770" s="319"/>
      <c r="H770" s="319"/>
      <c r="I770" s="319"/>
      <c r="J770" s="319"/>
    </row>
    <row r="771" spans="1:10" ht="15">
      <c r="A771" s="305" t="s">
        <v>16240</v>
      </c>
      <c r="B771" s="306" t="s">
        <v>12979</v>
      </c>
      <c r="C771" s="305" t="s">
        <v>12980</v>
      </c>
      <c r="D771" s="305" t="s">
        <v>12981</v>
      </c>
      <c r="E771" s="419" t="s">
        <v>16045</v>
      </c>
      <c r="F771" s="419"/>
      <c r="G771" s="307" t="s">
        <v>12982</v>
      </c>
      <c r="H771" s="306" t="s">
        <v>16046</v>
      </c>
      <c r="I771" s="306" t="s">
        <v>12983</v>
      </c>
      <c r="J771" s="306" t="s">
        <v>12985</v>
      </c>
    </row>
    <row r="772" spans="1:10" ht="25.5">
      <c r="A772" s="295" t="s">
        <v>16047</v>
      </c>
      <c r="B772" s="296" t="s">
        <v>14024</v>
      </c>
      <c r="C772" s="295" t="s">
        <v>9</v>
      </c>
      <c r="D772" s="295" t="s">
        <v>3977</v>
      </c>
      <c r="E772" s="420" t="s">
        <v>16072</v>
      </c>
      <c r="F772" s="420"/>
      <c r="G772" s="297" t="s">
        <v>20</v>
      </c>
      <c r="H772" s="308">
        <v>1</v>
      </c>
      <c r="I772" s="309">
        <v>37.33</v>
      </c>
      <c r="J772" s="309">
        <v>37.33</v>
      </c>
    </row>
    <row r="773" spans="1:10" ht="25.5">
      <c r="A773" s="310" t="s">
        <v>16049</v>
      </c>
      <c r="B773" s="311" t="s">
        <v>16241</v>
      </c>
      <c r="C773" s="310" t="s">
        <v>9</v>
      </c>
      <c r="D773" s="310" t="s">
        <v>3439</v>
      </c>
      <c r="E773" s="416" t="s">
        <v>16072</v>
      </c>
      <c r="F773" s="416"/>
      <c r="G773" s="312" t="s">
        <v>13082</v>
      </c>
      <c r="H773" s="313">
        <v>0.35</v>
      </c>
      <c r="I773" s="314">
        <v>47.54</v>
      </c>
      <c r="J773" s="314">
        <v>16.63</v>
      </c>
    </row>
    <row r="774" spans="1:10" ht="25.5">
      <c r="A774" s="310" t="s">
        <v>16049</v>
      </c>
      <c r="B774" s="311" t="s">
        <v>16200</v>
      </c>
      <c r="C774" s="310" t="s">
        <v>9</v>
      </c>
      <c r="D774" s="310" t="s">
        <v>3796</v>
      </c>
      <c r="E774" s="416" t="s">
        <v>16072</v>
      </c>
      <c r="F774" s="416"/>
      <c r="G774" s="312" t="s">
        <v>23</v>
      </c>
      <c r="H774" s="313">
        <v>0.49</v>
      </c>
      <c r="I774" s="314">
        <v>6.43</v>
      </c>
      <c r="J774" s="314">
        <v>3.15</v>
      </c>
    </row>
    <row r="775" spans="1:10" ht="25.5">
      <c r="A775" s="310" t="s">
        <v>16049</v>
      </c>
      <c r="B775" s="311" t="s">
        <v>16242</v>
      </c>
      <c r="C775" s="310" t="s">
        <v>9</v>
      </c>
      <c r="D775" s="310" t="s">
        <v>1007</v>
      </c>
      <c r="E775" s="416" t="s">
        <v>16072</v>
      </c>
      <c r="F775" s="416"/>
      <c r="G775" s="312" t="s">
        <v>13145</v>
      </c>
      <c r="H775" s="313">
        <v>1.7999999999999999E-2</v>
      </c>
      <c r="I775" s="314">
        <v>298.16000000000003</v>
      </c>
      <c r="J775" s="314">
        <v>5.36</v>
      </c>
    </row>
    <row r="776" spans="1:10" ht="25.5">
      <c r="A776" s="310" t="s">
        <v>16049</v>
      </c>
      <c r="B776" s="311" t="s">
        <v>16172</v>
      </c>
      <c r="C776" s="310" t="s">
        <v>9</v>
      </c>
      <c r="D776" s="310" t="s">
        <v>78</v>
      </c>
      <c r="E776" s="416" t="s">
        <v>16048</v>
      </c>
      <c r="F776" s="416"/>
      <c r="G776" s="312" t="s">
        <v>27</v>
      </c>
      <c r="H776" s="313">
        <v>0.376</v>
      </c>
      <c r="I776" s="314">
        <v>18.11</v>
      </c>
      <c r="J776" s="314">
        <v>6.8</v>
      </c>
    </row>
    <row r="777" spans="1:10" ht="25.5">
      <c r="A777" s="310" t="s">
        <v>16049</v>
      </c>
      <c r="B777" s="311" t="s">
        <v>16068</v>
      </c>
      <c r="C777" s="310" t="s">
        <v>9</v>
      </c>
      <c r="D777" s="310" t="s">
        <v>29</v>
      </c>
      <c r="E777" s="416" t="s">
        <v>16048</v>
      </c>
      <c r="F777" s="416"/>
      <c r="G777" s="312" t="s">
        <v>27</v>
      </c>
      <c r="H777" s="313">
        <v>0.188</v>
      </c>
      <c r="I777" s="314">
        <v>14.73</v>
      </c>
      <c r="J777" s="314">
        <v>2.76</v>
      </c>
    </row>
    <row r="778" spans="1:10" ht="25.5">
      <c r="A778" s="300" t="s">
        <v>12986</v>
      </c>
      <c r="B778" s="301" t="s">
        <v>13326</v>
      </c>
      <c r="C778" s="300" t="s">
        <v>9</v>
      </c>
      <c r="D778" s="300" t="s">
        <v>8610</v>
      </c>
      <c r="E778" s="417" t="s">
        <v>12998</v>
      </c>
      <c r="F778" s="417"/>
      <c r="G778" s="302" t="s">
        <v>93</v>
      </c>
      <c r="H778" s="315">
        <v>6.0000000000000001E-3</v>
      </c>
      <c r="I778" s="316">
        <v>5.75</v>
      </c>
      <c r="J778" s="316">
        <v>0.03</v>
      </c>
    </row>
    <row r="779" spans="1:10" ht="25.5">
      <c r="A779" s="300" t="s">
        <v>12986</v>
      </c>
      <c r="B779" s="301" t="s">
        <v>13334</v>
      </c>
      <c r="C779" s="300" t="s">
        <v>9</v>
      </c>
      <c r="D779" s="300" t="s">
        <v>8874</v>
      </c>
      <c r="E779" s="417" t="s">
        <v>12998</v>
      </c>
      <c r="F779" s="417"/>
      <c r="G779" s="302" t="s">
        <v>51</v>
      </c>
      <c r="H779" s="315">
        <v>6</v>
      </c>
      <c r="I779" s="316">
        <v>0.14000000000000001</v>
      </c>
      <c r="J779" s="316">
        <v>0.84</v>
      </c>
    </row>
    <row r="780" spans="1:10" ht="25.5">
      <c r="A780" s="300" t="s">
        <v>12986</v>
      </c>
      <c r="B780" s="301" t="s">
        <v>13138</v>
      </c>
      <c r="C780" s="300" t="s">
        <v>9</v>
      </c>
      <c r="D780" s="300" t="s">
        <v>12530</v>
      </c>
      <c r="E780" s="417" t="s">
        <v>12998</v>
      </c>
      <c r="F780" s="417"/>
      <c r="G780" s="302" t="s">
        <v>20</v>
      </c>
      <c r="H780" s="315">
        <v>0.35199999999999998</v>
      </c>
      <c r="I780" s="316">
        <v>5</v>
      </c>
      <c r="J780" s="316">
        <v>1.76</v>
      </c>
    </row>
    <row r="781" spans="1:10" ht="25.5">
      <c r="A781" s="317"/>
      <c r="B781" s="317"/>
      <c r="C781" s="317"/>
      <c r="D781" s="317"/>
      <c r="E781" s="317" t="s">
        <v>16052</v>
      </c>
      <c r="F781" s="318">
        <v>5.4938570000000002</v>
      </c>
      <c r="G781" s="317" t="s">
        <v>16053</v>
      </c>
      <c r="H781" s="318">
        <v>4.75</v>
      </c>
      <c r="I781" s="317" t="s">
        <v>16054</v>
      </c>
      <c r="J781" s="318">
        <v>10.24</v>
      </c>
    </row>
    <row r="782" spans="1:10" ht="13.5" thickBot="1">
      <c r="A782" s="317"/>
      <c r="B782" s="317"/>
      <c r="C782" s="317"/>
      <c r="D782" s="317"/>
      <c r="E782" s="317" t="s">
        <v>16055</v>
      </c>
      <c r="F782" s="318">
        <v>10.54</v>
      </c>
      <c r="G782" s="317"/>
      <c r="H782" s="418" t="s">
        <v>16056</v>
      </c>
      <c r="I782" s="418"/>
      <c r="J782" s="318">
        <v>47.87</v>
      </c>
    </row>
    <row r="783" spans="1:10" ht="13.5" thickTop="1">
      <c r="A783" s="319"/>
      <c r="B783" s="319"/>
      <c r="C783" s="319"/>
      <c r="D783" s="319"/>
      <c r="E783" s="319"/>
      <c r="F783" s="319"/>
      <c r="G783" s="319"/>
      <c r="H783" s="319"/>
      <c r="I783" s="319"/>
      <c r="J783" s="319"/>
    </row>
    <row r="784" spans="1:10" ht="15">
      <c r="A784" s="305" t="s">
        <v>16243</v>
      </c>
      <c r="B784" s="306" t="s">
        <v>12979</v>
      </c>
      <c r="C784" s="305" t="s">
        <v>12980</v>
      </c>
      <c r="D784" s="305" t="s">
        <v>12981</v>
      </c>
      <c r="E784" s="419" t="s">
        <v>16045</v>
      </c>
      <c r="F784" s="419"/>
      <c r="G784" s="307" t="s">
        <v>12982</v>
      </c>
      <c r="H784" s="306" t="s">
        <v>16046</v>
      </c>
      <c r="I784" s="306" t="s">
        <v>12983</v>
      </c>
      <c r="J784" s="306" t="s">
        <v>12985</v>
      </c>
    </row>
    <row r="785" spans="1:10" ht="25.5">
      <c r="A785" s="295" t="s">
        <v>16047</v>
      </c>
      <c r="B785" s="296" t="s">
        <v>14034</v>
      </c>
      <c r="C785" s="295" t="s">
        <v>9</v>
      </c>
      <c r="D785" s="295" t="s">
        <v>3979</v>
      </c>
      <c r="E785" s="420" t="s">
        <v>16072</v>
      </c>
      <c r="F785" s="420"/>
      <c r="G785" s="297" t="s">
        <v>20</v>
      </c>
      <c r="H785" s="308">
        <v>1</v>
      </c>
      <c r="I785" s="309">
        <v>36.729999999999997</v>
      </c>
      <c r="J785" s="309">
        <v>36.729999999999997</v>
      </c>
    </row>
    <row r="786" spans="1:10" ht="25.5">
      <c r="A786" s="310" t="s">
        <v>16049</v>
      </c>
      <c r="B786" s="311" t="s">
        <v>16241</v>
      </c>
      <c r="C786" s="310" t="s">
        <v>9</v>
      </c>
      <c r="D786" s="310" t="s">
        <v>3439</v>
      </c>
      <c r="E786" s="416" t="s">
        <v>16072</v>
      </c>
      <c r="F786" s="416"/>
      <c r="G786" s="312" t="s">
        <v>13082</v>
      </c>
      <c r="H786" s="313">
        <v>0.3</v>
      </c>
      <c r="I786" s="314">
        <v>47.54</v>
      </c>
      <c r="J786" s="314">
        <v>14.26</v>
      </c>
    </row>
    <row r="787" spans="1:10" ht="25.5">
      <c r="A787" s="310" t="s">
        <v>16049</v>
      </c>
      <c r="B787" s="311" t="s">
        <v>16212</v>
      </c>
      <c r="C787" s="310" t="s">
        <v>9</v>
      </c>
      <c r="D787" s="310" t="s">
        <v>3795</v>
      </c>
      <c r="E787" s="416" t="s">
        <v>16072</v>
      </c>
      <c r="F787" s="416"/>
      <c r="G787" s="312" t="s">
        <v>23</v>
      </c>
      <c r="H787" s="313">
        <v>0.308</v>
      </c>
      <c r="I787" s="314">
        <v>6.83</v>
      </c>
      <c r="J787" s="314">
        <v>2.1</v>
      </c>
    </row>
    <row r="788" spans="1:10" ht="25.5">
      <c r="A788" s="310" t="s">
        <v>16049</v>
      </c>
      <c r="B788" s="311" t="s">
        <v>16242</v>
      </c>
      <c r="C788" s="310" t="s">
        <v>9</v>
      </c>
      <c r="D788" s="310" t="s">
        <v>1007</v>
      </c>
      <c r="E788" s="416" t="s">
        <v>16072</v>
      </c>
      <c r="F788" s="416"/>
      <c r="G788" s="312" t="s">
        <v>13145</v>
      </c>
      <c r="H788" s="313">
        <v>1.2E-2</v>
      </c>
      <c r="I788" s="314">
        <v>298.16000000000003</v>
      </c>
      <c r="J788" s="314">
        <v>3.57</v>
      </c>
    </row>
    <row r="789" spans="1:10" ht="25.5">
      <c r="A789" s="310" t="s">
        <v>16049</v>
      </c>
      <c r="B789" s="311" t="s">
        <v>16172</v>
      </c>
      <c r="C789" s="310" t="s">
        <v>9</v>
      </c>
      <c r="D789" s="310" t="s">
        <v>78</v>
      </c>
      <c r="E789" s="416" t="s">
        <v>16048</v>
      </c>
      <c r="F789" s="416"/>
      <c r="G789" s="312" t="s">
        <v>27</v>
      </c>
      <c r="H789" s="313">
        <v>0.38600000000000001</v>
      </c>
      <c r="I789" s="314">
        <v>18.11</v>
      </c>
      <c r="J789" s="314">
        <v>6.99</v>
      </c>
    </row>
    <row r="790" spans="1:10" ht="25.5">
      <c r="A790" s="310" t="s">
        <v>16049</v>
      </c>
      <c r="B790" s="311" t="s">
        <v>16068</v>
      </c>
      <c r="C790" s="310" t="s">
        <v>9</v>
      </c>
      <c r="D790" s="310" t="s">
        <v>29</v>
      </c>
      <c r="E790" s="416" t="s">
        <v>16048</v>
      </c>
      <c r="F790" s="416"/>
      <c r="G790" s="312" t="s">
        <v>27</v>
      </c>
      <c r="H790" s="313">
        <v>0.193</v>
      </c>
      <c r="I790" s="314">
        <v>14.73</v>
      </c>
      <c r="J790" s="314">
        <v>2.84</v>
      </c>
    </row>
    <row r="791" spans="1:10" ht="25.5">
      <c r="A791" s="300" t="s">
        <v>12986</v>
      </c>
      <c r="B791" s="301" t="s">
        <v>13326</v>
      </c>
      <c r="C791" s="300" t="s">
        <v>9</v>
      </c>
      <c r="D791" s="300" t="s">
        <v>8610</v>
      </c>
      <c r="E791" s="417" t="s">
        <v>12998</v>
      </c>
      <c r="F791" s="417"/>
      <c r="G791" s="302" t="s">
        <v>93</v>
      </c>
      <c r="H791" s="315">
        <v>5.0000000000000001E-3</v>
      </c>
      <c r="I791" s="316">
        <v>5.75</v>
      </c>
      <c r="J791" s="316">
        <v>0.02</v>
      </c>
    </row>
    <row r="792" spans="1:10" ht="25.5">
      <c r="A792" s="300" t="s">
        <v>12986</v>
      </c>
      <c r="B792" s="301" t="s">
        <v>13334</v>
      </c>
      <c r="C792" s="300" t="s">
        <v>9</v>
      </c>
      <c r="D792" s="300" t="s">
        <v>8874</v>
      </c>
      <c r="E792" s="417" t="s">
        <v>12998</v>
      </c>
      <c r="F792" s="417"/>
      <c r="G792" s="302" t="s">
        <v>51</v>
      </c>
      <c r="H792" s="315">
        <v>6</v>
      </c>
      <c r="I792" s="316">
        <v>0.14000000000000001</v>
      </c>
      <c r="J792" s="316">
        <v>0.84</v>
      </c>
    </row>
    <row r="793" spans="1:10" ht="25.5">
      <c r="A793" s="300" t="s">
        <v>12986</v>
      </c>
      <c r="B793" s="301" t="s">
        <v>13138</v>
      </c>
      <c r="C793" s="300" t="s">
        <v>9</v>
      </c>
      <c r="D793" s="300" t="s">
        <v>12530</v>
      </c>
      <c r="E793" s="417" t="s">
        <v>12998</v>
      </c>
      <c r="F793" s="417"/>
      <c r="G793" s="302" t="s">
        <v>20</v>
      </c>
      <c r="H793" s="315">
        <v>1.222</v>
      </c>
      <c r="I793" s="316">
        <v>5</v>
      </c>
      <c r="J793" s="316">
        <v>6.11</v>
      </c>
    </row>
    <row r="794" spans="1:10" ht="25.5">
      <c r="A794" s="317"/>
      <c r="B794" s="317"/>
      <c r="C794" s="317"/>
      <c r="D794" s="317"/>
      <c r="E794" s="317" t="s">
        <v>16052</v>
      </c>
      <c r="F794" s="318">
        <v>5.3060786999999996</v>
      </c>
      <c r="G794" s="317" t="s">
        <v>16053</v>
      </c>
      <c r="H794" s="318">
        <v>4.58</v>
      </c>
      <c r="I794" s="317" t="s">
        <v>16054</v>
      </c>
      <c r="J794" s="318">
        <v>9.89</v>
      </c>
    </row>
    <row r="795" spans="1:10" ht="13.5" thickBot="1">
      <c r="A795" s="317"/>
      <c r="B795" s="317"/>
      <c r="C795" s="317"/>
      <c r="D795" s="317"/>
      <c r="E795" s="317" t="s">
        <v>16055</v>
      </c>
      <c r="F795" s="318">
        <v>10.37</v>
      </c>
      <c r="G795" s="317"/>
      <c r="H795" s="418" t="s">
        <v>16056</v>
      </c>
      <c r="I795" s="418"/>
      <c r="J795" s="318">
        <v>47.1</v>
      </c>
    </row>
    <row r="796" spans="1:10" ht="13.5" thickTop="1">
      <c r="A796" s="319"/>
      <c r="B796" s="319"/>
      <c r="C796" s="319"/>
      <c r="D796" s="319"/>
      <c r="E796" s="319"/>
      <c r="F796" s="319"/>
      <c r="G796" s="319"/>
      <c r="H796" s="319"/>
      <c r="I796" s="319"/>
      <c r="J796" s="319"/>
    </row>
    <row r="797" spans="1:10" ht="15">
      <c r="A797" s="305" t="s">
        <v>16244</v>
      </c>
      <c r="B797" s="306" t="s">
        <v>12979</v>
      </c>
      <c r="C797" s="305" t="s">
        <v>12980</v>
      </c>
      <c r="D797" s="305" t="s">
        <v>12981</v>
      </c>
      <c r="E797" s="419" t="s">
        <v>16045</v>
      </c>
      <c r="F797" s="419"/>
      <c r="G797" s="307" t="s">
        <v>12982</v>
      </c>
      <c r="H797" s="306" t="s">
        <v>16046</v>
      </c>
      <c r="I797" s="306" t="s">
        <v>12983</v>
      </c>
      <c r="J797" s="306" t="s">
        <v>12985</v>
      </c>
    </row>
    <row r="798" spans="1:10" ht="25.5">
      <c r="A798" s="295" t="s">
        <v>16047</v>
      </c>
      <c r="B798" s="296" t="s">
        <v>14044</v>
      </c>
      <c r="C798" s="295" t="s">
        <v>9</v>
      </c>
      <c r="D798" s="295" t="s">
        <v>926</v>
      </c>
      <c r="E798" s="420" t="s">
        <v>16072</v>
      </c>
      <c r="F798" s="420"/>
      <c r="G798" s="297" t="s">
        <v>20</v>
      </c>
      <c r="H798" s="308">
        <v>1</v>
      </c>
      <c r="I798" s="309">
        <v>4.3099999999999996</v>
      </c>
      <c r="J798" s="309">
        <v>4.3099999999999996</v>
      </c>
    </row>
    <row r="799" spans="1:10" ht="38.25">
      <c r="A799" s="310" t="s">
        <v>16049</v>
      </c>
      <c r="B799" s="311" t="s">
        <v>16245</v>
      </c>
      <c r="C799" s="310" t="s">
        <v>9</v>
      </c>
      <c r="D799" s="310" t="s">
        <v>1734</v>
      </c>
      <c r="E799" s="416" t="s">
        <v>16048</v>
      </c>
      <c r="F799" s="416"/>
      <c r="G799" s="312" t="s">
        <v>13145</v>
      </c>
      <c r="H799" s="313">
        <v>3.5000000000000001E-3</v>
      </c>
      <c r="I799" s="314">
        <v>333.83</v>
      </c>
      <c r="J799" s="314">
        <v>1.1599999999999999</v>
      </c>
    </row>
    <row r="800" spans="1:10" ht="25.5">
      <c r="A800" s="310" t="s">
        <v>16049</v>
      </c>
      <c r="B800" s="311" t="s">
        <v>16172</v>
      </c>
      <c r="C800" s="310" t="s">
        <v>9</v>
      </c>
      <c r="D800" s="310" t="s">
        <v>78</v>
      </c>
      <c r="E800" s="416" t="s">
        <v>16048</v>
      </c>
      <c r="F800" s="416"/>
      <c r="G800" s="312" t="s">
        <v>27</v>
      </c>
      <c r="H800" s="313">
        <v>0.15</v>
      </c>
      <c r="I800" s="314">
        <v>18.11</v>
      </c>
      <c r="J800" s="314">
        <v>2.71</v>
      </c>
    </row>
    <row r="801" spans="1:10" ht="25.5">
      <c r="A801" s="310" t="s">
        <v>16049</v>
      </c>
      <c r="B801" s="311" t="s">
        <v>16068</v>
      </c>
      <c r="C801" s="310" t="s">
        <v>9</v>
      </c>
      <c r="D801" s="310" t="s">
        <v>29</v>
      </c>
      <c r="E801" s="416" t="s">
        <v>16048</v>
      </c>
      <c r="F801" s="416"/>
      <c r="G801" s="312" t="s">
        <v>27</v>
      </c>
      <c r="H801" s="313">
        <v>0.03</v>
      </c>
      <c r="I801" s="314">
        <v>14.73</v>
      </c>
      <c r="J801" s="314">
        <v>0.44</v>
      </c>
    </row>
    <row r="802" spans="1:10" ht="25.5">
      <c r="A802" s="317"/>
      <c r="B802" s="317"/>
      <c r="C802" s="317"/>
      <c r="D802" s="317"/>
      <c r="E802" s="317" t="s">
        <v>16052</v>
      </c>
      <c r="F802" s="318">
        <v>1.2876227</v>
      </c>
      <c r="G802" s="317" t="s">
        <v>16053</v>
      </c>
      <c r="H802" s="318">
        <v>1.1100000000000001</v>
      </c>
      <c r="I802" s="317" t="s">
        <v>16054</v>
      </c>
      <c r="J802" s="318">
        <v>2.4</v>
      </c>
    </row>
    <row r="803" spans="1:10" ht="13.5" thickBot="1">
      <c r="A803" s="317"/>
      <c r="B803" s="317"/>
      <c r="C803" s="317"/>
      <c r="D803" s="317"/>
      <c r="E803" s="317" t="s">
        <v>16055</v>
      </c>
      <c r="F803" s="318">
        <v>1.21</v>
      </c>
      <c r="G803" s="317"/>
      <c r="H803" s="418" t="s">
        <v>16056</v>
      </c>
      <c r="I803" s="418"/>
      <c r="J803" s="318">
        <v>5.52</v>
      </c>
    </row>
    <row r="804" spans="1:10" ht="13.5" thickTop="1">
      <c r="A804" s="319"/>
      <c r="B804" s="319"/>
      <c r="C804" s="319"/>
      <c r="D804" s="319"/>
      <c r="E804" s="319"/>
      <c r="F804" s="319"/>
      <c r="G804" s="319"/>
      <c r="H804" s="319"/>
      <c r="I804" s="319"/>
      <c r="J804" s="319"/>
    </row>
    <row r="805" spans="1:10" ht="15">
      <c r="A805" s="305" t="s">
        <v>16246</v>
      </c>
      <c r="B805" s="306" t="s">
        <v>12979</v>
      </c>
      <c r="C805" s="305" t="s">
        <v>12980</v>
      </c>
      <c r="D805" s="305" t="s">
        <v>12981</v>
      </c>
      <c r="E805" s="419" t="s">
        <v>16045</v>
      </c>
      <c r="F805" s="419"/>
      <c r="G805" s="307" t="s">
        <v>12982</v>
      </c>
      <c r="H805" s="306" t="s">
        <v>16046</v>
      </c>
      <c r="I805" s="306" t="s">
        <v>12983</v>
      </c>
      <c r="J805" s="306" t="s">
        <v>12985</v>
      </c>
    </row>
    <row r="806" spans="1:10" ht="25.5">
      <c r="A806" s="295" t="s">
        <v>16047</v>
      </c>
      <c r="B806" s="296" t="s">
        <v>14052</v>
      </c>
      <c r="C806" s="295" t="s">
        <v>9</v>
      </c>
      <c r="D806" s="295" t="s">
        <v>924</v>
      </c>
      <c r="E806" s="420" t="s">
        <v>16072</v>
      </c>
      <c r="F806" s="420"/>
      <c r="G806" s="297" t="s">
        <v>20</v>
      </c>
      <c r="H806" s="308">
        <v>1</v>
      </c>
      <c r="I806" s="309">
        <v>39.35</v>
      </c>
      <c r="J806" s="309">
        <v>39.35</v>
      </c>
    </row>
    <row r="807" spans="1:10" ht="25.5">
      <c r="A807" s="310" t="s">
        <v>16049</v>
      </c>
      <c r="B807" s="311" t="s">
        <v>16241</v>
      </c>
      <c r="C807" s="310" t="s">
        <v>9</v>
      </c>
      <c r="D807" s="310" t="s">
        <v>3439</v>
      </c>
      <c r="E807" s="416" t="s">
        <v>16072</v>
      </c>
      <c r="F807" s="416"/>
      <c r="G807" s="312" t="s">
        <v>13082</v>
      </c>
      <c r="H807" s="313">
        <v>0.4</v>
      </c>
      <c r="I807" s="314">
        <v>47.54</v>
      </c>
      <c r="J807" s="314">
        <v>19.010000000000002</v>
      </c>
    </row>
    <row r="808" spans="1:10" ht="25.5">
      <c r="A808" s="310" t="s">
        <v>16049</v>
      </c>
      <c r="B808" s="311" t="s">
        <v>16200</v>
      </c>
      <c r="C808" s="310" t="s">
        <v>9</v>
      </c>
      <c r="D808" s="310" t="s">
        <v>3796</v>
      </c>
      <c r="E808" s="416" t="s">
        <v>16072</v>
      </c>
      <c r="F808" s="416"/>
      <c r="G808" s="312" t="s">
        <v>23</v>
      </c>
      <c r="H808" s="313">
        <v>0.49</v>
      </c>
      <c r="I808" s="314">
        <v>6.43</v>
      </c>
      <c r="J808" s="314">
        <v>3.15</v>
      </c>
    </row>
    <row r="809" spans="1:10" ht="25.5">
      <c r="A809" s="310" t="s">
        <v>16049</v>
      </c>
      <c r="B809" s="311" t="s">
        <v>16242</v>
      </c>
      <c r="C809" s="310" t="s">
        <v>9</v>
      </c>
      <c r="D809" s="310" t="s">
        <v>1007</v>
      </c>
      <c r="E809" s="416" t="s">
        <v>16072</v>
      </c>
      <c r="F809" s="416"/>
      <c r="G809" s="312" t="s">
        <v>13145</v>
      </c>
      <c r="H809" s="313">
        <v>2.4E-2</v>
      </c>
      <c r="I809" s="314">
        <v>298.16000000000003</v>
      </c>
      <c r="J809" s="314">
        <v>7.15</v>
      </c>
    </row>
    <row r="810" spans="1:10" ht="25.5">
      <c r="A810" s="310" t="s">
        <v>16049</v>
      </c>
      <c r="B810" s="311" t="s">
        <v>16172</v>
      </c>
      <c r="C810" s="310" t="s">
        <v>9</v>
      </c>
      <c r="D810" s="310" t="s">
        <v>78</v>
      </c>
      <c r="E810" s="416" t="s">
        <v>16048</v>
      </c>
      <c r="F810" s="416"/>
      <c r="G810" s="312" t="s">
        <v>27</v>
      </c>
      <c r="H810" s="313">
        <v>0.36</v>
      </c>
      <c r="I810" s="314">
        <v>18.11</v>
      </c>
      <c r="J810" s="314">
        <v>6.51</v>
      </c>
    </row>
    <row r="811" spans="1:10" ht="25.5">
      <c r="A811" s="310" t="s">
        <v>16049</v>
      </c>
      <c r="B811" s="311" t="s">
        <v>16068</v>
      </c>
      <c r="C811" s="310" t="s">
        <v>9</v>
      </c>
      <c r="D811" s="310" t="s">
        <v>29</v>
      </c>
      <c r="E811" s="416" t="s">
        <v>16048</v>
      </c>
      <c r="F811" s="416"/>
      <c r="G811" s="312" t="s">
        <v>27</v>
      </c>
      <c r="H811" s="313">
        <v>0.18</v>
      </c>
      <c r="I811" s="314">
        <v>14.73</v>
      </c>
      <c r="J811" s="314">
        <v>2.65</v>
      </c>
    </row>
    <row r="812" spans="1:10" ht="25.5">
      <c r="A812" s="300" t="s">
        <v>12986</v>
      </c>
      <c r="B812" s="301" t="s">
        <v>13326</v>
      </c>
      <c r="C812" s="300" t="s">
        <v>9</v>
      </c>
      <c r="D812" s="300" t="s">
        <v>8610</v>
      </c>
      <c r="E812" s="417" t="s">
        <v>12998</v>
      </c>
      <c r="F812" s="417"/>
      <c r="G812" s="302" t="s">
        <v>93</v>
      </c>
      <c r="H812" s="315">
        <v>7.0000000000000001E-3</v>
      </c>
      <c r="I812" s="316">
        <v>5.75</v>
      </c>
      <c r="J812" s="316">
        <v>0.04</v>
      </c>
    </row>
    <row r="813" spans="1:10" ht="25.5">
      <c r="A813" s="300" t="s">
        <v>12986</v>
      </c>
      <c r="B813" s="301" t="s">
        <v>13334</v>
      </c>
      <c r="C813" s="300" t="s">
        <v>9</v>
      </c>
      <c r="D813" s="300" t="s">
        <v>8874</v>
      </c>
      <c r="E813" s="417" t="s">
        <v>12998</v>
      </c>
      <c r="F813" s="417"/>
      <c r="G813" s="302" t="s">
        <v>51</v>
      </c>
      <c r="H813" s="315">
        <v>6</v>
      </c>
      <c r="I813" s="316">
        <v>0.14000000000000001</v>
      </c>
      <c r="J813" s="316">
        <v>0.84</v>
      </c>
    </row>
    <row r="814" spans="1:10" ht="25.5">
      <c r="A814" s="317"/>
      <c r="B814" s="317"/>
      <c r="C814" s="317"/>
      <c r="D814" s="317"/>
      <c r="E814" s="317" t="s">
        <v>16052</v>
      </c>
      <c r="F814" s="318">
        <v>5.6387144999999999</v>
      </c>
      <c r="G814" s="317" t="s">
        <v>16053</v>
      </c>
      <c r="H814" s="318">
        <v>4.87</v>
      </c>
      <c r="I814" s="317" t="s">
        <v>16054</v>
      </c>
      <c r="J814" s="318">
        <v>10.51</v>
      </c>
    </row>
    <row r="815" spans="1:10" ht="13.5" thickBot="1">
      <c r="A815" s="317"/>
      <c r="B815" s="317"/>
      <c r="C815" s="317"/>
      <c r="D815" s="317"/>
      <c r="E815" s="317" t="s">
        <v>16055</v>
      </c>
      <c r="F815" s="318">
        <v>11.11</v>
      </c>
      <c r="G815" s="317"/>
      <c r="H815" s="418" t="s">
        <v>16056</v>
      </c>
      <c r="I815" s="418"/>
      <c r="J815" s="318">
        <v>50.46</v>
      </c>
    </row>
    <row r="816" spans="1:10" ht="13.5" thickTop="1">
      <c r="A816" s="319"/>
      <c r="B816" s="319"/>
      <c r="C816" s="319"/>
      <c r="D816" s="319"/>
      <c r="E816" s="319"/>
      <c r="F816" s="319"/>
      <c r="G816" s="319"/>
      <c r="H816" s="319"/>
      <c r="I816" s="319"/>
      <c r="J816" s="319"/>
    </row>
    <row r="817" spans="1:10" ht="15">
      <c r="A817" s="305" t="s">
        <v>16247</v>
      </c>
      <c r="B817" s="306" t="s">
        <v>12979</v>
      </c>
      <c r="C817" s="305" t="s">
        <v>12980</v>
      </c>
      <c r="D817" s="305" t="s">
        <v>12981</v>
      </c>
      <c r="E817" s="419" t="s">
        <v>16045</v>
      </c>
      <c r="F817" s="419"/>
      <c r="G817" s="307" t="s">
        <v>12982</v>
      </c>
      <c r="H817" s="306" t="s">
        <v>16046</v>
      </c>
      <c r="I817" s="306" t="s">
        <v>12983</v>
      </c>
      <c r="J817" s="306" t="s">
        <v>12985</v>
      </c>
    </row>
    <row r="818" spans="1:10" ht="25.5">
      <c r="A818" s="295" t="s">
        <v>16047</v>
      </c>
      <c r="B818" s="296" t="s">
        <v>14061</v>
      </c>
      <c r="C818" s="295" t="s">
        <v>9</v>
      </c>
      <c r="D818" s="295" t="s">
        <v>4172</v>
      </c>
      <c r="E818" s="420" t="s">
        <v>16087</v>
      </c>
      <c r="F818" s="420"/>
      <c r="G818" s="297" t="s">
        <v>13082</v>
      </c>
      <c r="H818" s="308">
        <v>1</v>
      </c>
      <c r="I818" s="309">
        <v>151.34</v>
      </c>
      <c r="J818" s="309">
        <v>151.34</v>
      </c>
    </row>
    <row r="819" spans="1:10" ht="25.5">
      <c r="A819" s="310" t="s">
        <v>16049</v>
      </c>
      <c r="B819" s="311" t="s">
        <v>16248</v>
      </c>
      <c r="C819" s="310" t="s">
        <v>9</v>
      </c>
      <c r="D819" s="310" t="s">
        <v>4021</v>
      </c>
      <c r="E819" s="416" t="s">
        <v>16067</v>
      </c>
      <c r="F819" s="416"/>
      <c r="G819" s="312" t="s">
        <v>75</v>
      </c>
      <c r="H819" s="313">
        <v>8.9999999999999998E-4</v>
      </c>
      <c r="I819" s="314">
        <v>14.63</v>
      </c>
      <c r="J819" s="314">
        <v>0.01</v>
      </c>
    </row>
    <row r="820" spans="1:10" ht="25.5">
      <c r="A820" s="310" t="s">
        <v>16049</v>
      </c>
      <c r="B820" s="311" t="s">
        <v>16249</v>
      </c>
      <c r="C820" s="310" t="s">
        <v>9</v>
      </c>
      <c r="D820" s="310" t="s">
        <v>4022</v>
      </c>
      <c r="E820" s="416" t="s">
        <v>16067</v>
      </c>
      <c r="F820" s="416"/>
      <c r="G820" s="312" t="s">
        <v>99</v>
      </c>
      <c r="H820" s="313">
        <v>1.1999999999999999E-3</v>
      </c>
      <c r="I820" s="314">
        <v>13.92</v>
      </c>
      <c r="J820" s="314">
        <v>0.01</v>
      </c>
    </row>
    <row r="821" spans="1:10" ht="25.5">
      <c r="A821" s="310" t="s">
        <v>16049</v>
      </c>
      <c r="B821" s="311" t="s">
        <v>16068</v>
      </c>
      <c r="C821" s="310" t="s">
        <v>9</v>
      </c>
      <c r="D821" s="310" t="s">
        <v>29</v>
      </c>
      <c r="E821" s="416" t="s">
        <v>16048</v>
      </c>
      <c r="F821" s="416"/>
      <c r="G821" s="312" t="s">
        <v>27</v>
      </c>
      <c r="H821" s="313">
        <v>6.2E-2</v>
      </c>
      <c r="I821" s="314">
        <v>14.73</v>
      </c>
      <c r="J821" s="314">
        <v>0.91</v>
      </c>
    </row>
    <row r="822" spans="1:10" ht="25.5">
      <c r="A822" s="310" t="s">
        <v>16049</v>
      </c>
      <c r="B822" s="311" t="s">
        <v>16174</v>
      </c>
      <c r="C822" s="310" t="s">
        <v>9</v>
      </c>
      <c r="D822" s="310" t="s">
        <v>501</v>
      </c>
      <c r="E822" s="416" t="s">
        <v>16048</v>
      </c>
      <c r="F822" s="416"/>
      <c r="G822" s="312" t="s">
        <v>27</v>
      </c>
      <c r="H822" s="313">
        <v>5.6000000000000001E-2</v>
      </c>
      <c r="I822" s="314">
        <v>19.190000000000001</v>
      </c>
      <c r="J822" s="314">
        <v>1.07</v>
      </c>
    </row>
    <row r="823" spans="1:10" ht="38.25">
      <c r="A823" s="300" t="s">
        <v>12986</v>
      </c>
      <c r="B823" s="301" t="s">
        <v>14062</v>
      </c>
      <c r="C823" s="300" t="s">
        <v>9</v>
      </c>
      <c r="D823" s="300" t="s">
        <v>9174</v>
      </c>
      <c r="E823" s="417" t="s">
        <v>12998</v>
      </c>
      <c r="F823" s="417"/>
      <c r="G823" s="302" t="s">
        <v>12881</v>
      </c>
      <c r="H823" s="315">
        <v>4.1500000000000004</v>
      </c>
      <c r="I823" s="316">
        <v>1.1499999999999999</v>
      </c>
      <c r="J823" s="316">
        <v>4.7699999999999996</v>
      </c>
    </row>
    <row r="824" spans="1:10" ht="51">
      <c r="A824" s="300" t="s">
        <v>12986</v>
      </c>
      <c r="B824" s="301" t="s">
        <v>14063</v>
      </c>
      <c r="C824" s="300" t="s">
        <v>9</v>
      </c>
      <c r="D824" s="300" t="s">
        <v>11280</v>
      </c>
      <c r="E824" s="417" t="s">
        <v>12998</v>
      </c>
      <c r="F824" s="417"/>
      <c r="G824" s="302" t="s">
        <v>13082</v>
      </c>
      <c r="H824" s="315">
        <v>1.1459999999999999</v>
      </c>
      <c r="I824" s="316">
        <v>126.16</v>
      </c>
      <c r="J824" s="316">
        <v>144.57</v>
      </c>
    </row>
    <row r="825" spans="1:10" ht="25.5">
      <c r="A825" s="317"/>
      <c r="B825" s="317"/>
      <c r="C825" s="317"/>
      <c r="D825" s="317"/>
      <c r="E825" s="317" t="s">
        <v>16052</v>
      </c>
      <c r="F825" s="318">
        <v>0.75111329999999998</v>
      </c>
      <c r="G825" s="317" t="s">
        <v>16053</v>
      </c>
      <c r="H825" s="318">
        <v>0.65</v>
      </c>
      <c r="I825" s="317" t="s">
        <v>16054</v>
      </c>
      <c r="J825" s="318">
        <v>1.4</v>
      </c>
    </row>
    <row r="826" spans="1:10" ht="13.5" thickBot="1">
      <c r="A826" s="317"/>
      <c r="B826" s="317"/>
      <c r="C826" s="317"/>
      <c r="D826" s="317"/>
      <c r="E826" s="317" t="s">
        <v>16055</v>
      </c>
      <c r="F826" s="318">
        <v>42.73</v>
      </c>
      <c r="G826" s="317"/>
      <c r="H826" s="418" t="s">
        <v>16056</v>
      </c>
      <c r="I826" s="418"/>
      <c r="J826" s="318">
        <v>194.07</v>
      </c>
    </row>
    <row r="827" spans="1:10" ht="13.5" thickTop="1">
      <c r="A827" s="319"/>
      <c r="B827" s="319"/>
      <c r="C827" s="319"/>
      <c r="D827" s="319"/>
      <c r="E827" s="319"/>
      <c r="F827" s="319"/>
      <c r="G827" s="319"/>
      <c r="H827" s="319"/>
      <c r="I827" s="319"/>
      <c r="J827" s="319"/>
    </row>
    <row r="828" spans="1:10" ht="15">
      <c r="A828" s="305" t="s">
        <v>16250</v>
      </c>
      <c r="B828" s="306" t="s">
        <v>12979</v>
      </c>
      <c r="C828" s="305" t="s">
        <v>12980</v>
      </c>
      <c r="D828" s="305" t="s">
        <v>12981</v>
      </c>
      <c r="E828" s="419" t="s">
        <v>16045</v>
      </c>
      <c r="F828" s="419"/>
      <c r="G828" s="307" t="s">
        <v>12982</v>
      </c>
      <c r="H828" s="306" t="s">
        <v>16046</v>
      </c>
      <c r="I828" s="306" t="s">
        <v>12983</v>
      </c>
      <c r="J828" s="306" t="s">
        <v>12985</v>
      </c>
    </row>
    <row r="829" spans="1:10" ht="38.25">
      <c r="A829" s="295" t="s">
        <v>16047</v>
      </c>
      <c r="B829" s="296" t="s">
        <v>14072</v>
      </c>
      <c r="C829" s="295" t="s">
        <v>9</v>
      </c>
      <c r="D829" s="295" t="s">
        <v>971</v>
      </c>
      <c r="E829" s="420" t="s">
        <v>16087</v>
      </c>
      <c r="F829" s="420"/>
      <c r="G829" s="297" t="s">
        <v>20</v>
      </c>
      <c r="H829" s="308">
        <v>1</v>
      </c>
      <c r="I829" s="309">
        <v>64.069999999999993</v>
      </c>
      <c r="J829" s="309">
        <v>64.069999999999993</v>
      </c>
    </row>
    <row r="830" spans="1:10" ht="25.5">
      <c r="A830" s="310" t="s">
        <v>16049</v>
      </c>
      <c r="B830" s="311" t="s">
        <v>16248</v>
      </c>
      <c r="C830" s="310" t="s">
        <v>9</v>
      </c>
      <c r="D830" s="310" t="s">
        <v>4021</v>
      </c>
      <c r="E830" s="416" t="s">
        <v>16067</v>
      </c>
      <c r="F830" s="416"/>
      <c r="G830" s="312" t="s">
        <v>75</v>
      </c>
      <c r="H830" s="313">
        <v>1.32E-2</v>
      </c>
      <c r="I830" s="314">
        <v>14.63</v>
      </c>
      <c r="J830" s="314">
        <v>0.19</v>
      </c>
    </row>
    <row r="831" spans="1:10" ht="25.5">
      <c r="A831" s="310" t="s">
        <v>16049</v>
      </c>
      <c r="B831" s="311" t="s">
        <v>16249</v>
      </c>
      <c r="C831" s="310" t="s">
        <v>9</v>
      </c>
      <c r="D831" s="310" t="s">
        <v>4022</v>
      </c>
      <c r="E831" s="416" t="s">
        <v>16067</v>
      </c>
      <c r="F831" s="416"/>
      <c r="G831" s="312" t="s">
        <v>99</v>
      </c>
      <c r="H831" s="313">
        <v>1.83E-2</v>
      </c>
      <c r="I831" s="314">
        <v>13.92</v>
      </c>
      <c r="J831" s="314">
        <v>0.25</v>
      </c>
    </row>
    <row r="832" spans="1:10" ht="25.5">
      <c r="A832" s="310" t="s">
        <v>16049</v>
      </c>
      <c r="B832" s="311" t="s">
        <v>16068</v>
      </c>
      <c r="C832" s="310" t="s">
        <v>9</v>
      </c>
      <c r="D832" s="310" t="s">
        <v>29</v>
      </c>
      <c r="E832" s="416" t="s">
        <v>16048</v>
      </c>
      <c r="F832" s="416"/>
      <c r="G832" s="312" t="s">
        <v>27</v>
      </c>
      <c r="H832" s="313">
        <v>0.371</v>
      </c>
      <c r="I832" s="314">
        <v>14.73</v>
      </c>
      <c r="J832" s="314">
        <v>5.46</v>
      </c>
    </row>
    <row r="833" spans="1:10" ht="25.5">
      <c r="A833" s="310" t="s">
        <v>16049</v>
      </c>
      <c r="B833" s="311" t="s">
        <v>16174</v>
      </c>
      <c r="C833" s="310" t="s">
        <v>9</v>
      </c>
      <c r="D833" s="310" t="s">
        <v>501</v>
      </c>
      <c r="E833" s="416" t="s">
        <v>16048</v>
      </c>
      <c r="F833" s="416"/>
      <c r="G833" s="312" t="s">
        <v>27</v>
      </c>
      <c r="H833" s="313">
        <v>0.27700000000000002</v>
      </c>
      <c r="I833" s="314">
        <v>19.190000000000001</v>
      </c>
      <c r="J833" s="314">
        <v>5.31</v>
      </c>
    </row>
    <row r="834" spans="1:10" ht="25.5">
      <c r="A834" s="300" t="s">
        <v>12986</v>
      </c>
      <c r="B834" s="301" t="s">
        <v>14073</v>
      </c>
      <c r="C834" s="300" t="s">
        <v>9</v>
      </c>
      <c r="D834" s="300" t="s">
        <v>7787</v>
      </c>
      <c r="E834" s="417" t="s">
        <v>12998</v>
      </c>
      <c r="F834" s="417"/>
      <c r="G834" s="302" t="s">
        <v>20</v>
      </c>
      <c r="H834" s="315">
        <v>1.05</v>
      </c>
      <c r="I834" s="316">
        <v>42.64</v>
      </c>
      <c r="J834" s="316">
        <v>44.77</v>
      </c>
    </row>
    <row r="835" spans="1:10">
      <c r="A835" s="300" t="s">
        <v>12986</v>
      </c>
      <c r="B835" s="301" t="s">
        <v>13168</v>
      </c>
      <c r="C835" s="300" t="s">
        <v>9</v>
      </c>
      <c r="D835" s="300" t="s">
        <v>10597</v>
      </c>
      <c r="E835" s="417" t="s">
        <v>12998</v>
      </c>
      <c r="F835" s="417"/>
      <c r="G835" s="302" t="s">
        <v>23</v>
      </c>
      <c r="H835" s="315">
        <v>1.2999999999999999E-2</v>
      </c>
      <c r="I835" s="316">
        <v>10.9</v>
      </c>
      <c r="J835" s="316">
        <v>0.14000000000000001</v>
      </c>
    </row>
    <row r="836" spans="1:10" ht="25.5">
      <c r="A836" s="300" t="s">
        <v>12986</v>
      </c>
      <c r="B836" s="301" t="s">
        <v>14075</v>
      </c>
      <c r="C836" s="300" t="s">
        <v>9</v>
      </c>
      <c r="D836" s="300" t="s">
        <v>10696</v>
      </c>
      <c r="E836" s="417" t="s">
        <v>12998</v>
      </c>
      <c r="F836" s="417"/>
      <c r="G836" s="302" t="s">
        <v>23</v>
      </c>
      <c r="H836" s="315">
        <v>2.3999999999999998E-3</v>
      </c>
      <c r="I836" s="316">
        <v>35.75</v>
      </c>
      <c r="J836" s="316">
        <v>0.08</v>
      </c>
    </row>
    <row r="837" spans="1:10" ht="25.5">
      <c r="A837" s="300" t="s">
        <v>12986</v>
      </c>
      <c r="B837" s="301" t="s">
        <v>14077</v>
      </c>
      <c r="C837" s="300" t="s">
        <v>9</v>
      </c>
      <c r="D837" s="300" t="s">
        <v>10842</v>
      </c>
      <c r="E837" s="417" t="s">
        <v>12998</v>
      </c>
      <c r="F837" s="417"/>
      <c r="G837" s="302" t="s">
        <v>12932</v>
      </c>
      <c r="H837" s="315">
        <v>8.1000000000000003E-2</v>
      </c>
      <c r="I837" s="316">
        <v>29.25</v>
      </c>
      <c r="J837" s="316">
        <v>2.36</v>
      </c>
    </row>
    <row r="838" spans="1:10">
      <c r="A838" s="300" t="s">
        <v>12986</v>
      </c>
      <c r="B838" s="301" t="s">
        <v>14079</v>
      </c>
      <c r="C838" s="300" t="s">
        <v>9</v>
      </c>
      <c r="D838" s="300" t="s">
        <v>10874</v>
      </c>
      <c r="E838" s="417" t="s">
        <v>12998</v>
      </c>
      <c r="F838" s="417"/>
      <c r="G838" s="302" t="s">
        <v>23</v>
      </c>
      <c r="H838" s="315">
        <v>0.09</v>
      </c>
      <c r="I838" s="316">
        <v>61.31</v>
      </c>
      <c r="J838" s="316">
        <v>5.51</v>
      </c>
    </row>
    <row r="839" spans="1:10" ht="25.5">
      <c r="A839" s="317"/>
      <c r="B839" s="317"/>
      <c r="C839" s="317"/>
      <c r="D839" s="317"/>
      <c r="E839" s="317" t="s">
        <v>16052</v>
      </c>
      <c r="F839" s="318">
        <v>4.2115992999999996</v>
      </c>
      <c r="G839" s="317" t="s">
        <v>16053</v>
      </c>
      <c r="H839" s="318">
        <v>3.64</v>
      </c>
      <c r="I839" s="317" t="s">
        <v>16054</v>
      </c>
      <c r="J839" s="318">
        <v>7.85</v>
      </c>
    </row>
    <row r="840" spans="1:10" ht="13.5" thickBot="1">
      <c r="A840" s="317"/>
      <c r="B840" s="317"/>
      <c r="C840" s="317"/>
      <c r="D840" s="317"/>
      <c r="E840" s="317" t="s">
        <v>16055</v>
      </c>
      <c r="F840" s="318">
        <v>18.09</v>
      </c>
      <c r="G840" s="317"/>
      <c r="H840" s="418" t="s">
        <v>16056</v>
      </c>
      <c r="I840" s="418"/>
      <c r="J840" s="318">
        <v>82.16</v>
      </c>
    </row>
    <row r="841" spans="1:10" ht="13.5" thickTop="1">
      <c r="A841" s="319"/>
      <c r="B841" s="319"/>
      <c r="C841" s="319"/>
      <c r="D841" s="319"/>
      <c r="E841" s="319"/>
      <c r="F841" s="319"/>
      <c r="G841" s="319"/>
      <c r="H841" s="319"/>
      <c r="I841" s="319"/>
      <c r="J841" s="319"/>
    </row>
    <row r="842" spans="1:10" ht="15">
      <c r="A842" s="305" t="s">
        <v>16251</v>
      </c>
      <c r="B842" s="306" t="s">
        <v>12979</v>
      </c>
      <c r="C842" s="305" t="s">
        <v>12980</v>
      </c>
      <c r="D842" s="305" t="s">
        <v>12981</v>
      </c>
      <c r="E842" s="419" t="s">
        <v>16045</v>
      </c>
      <c r="F842" s="419"/>
      <c r="G842" s="307" t="s">
        <v>12982</v>
      </c>
      <c r="H842" s="306" t="s">
        <v>16046</v>
      </c>
      <c r="I842" s="306" t="s">
        <v>12983</v>
      </c>
      <c r="J842" s="306" t="s">
        <v>12985</v>
      </c>
    </row>
    <row r="843" spans="1:10" ht="25.5">
      <c r="A843" s="295" t="s">
        <v>16047</v>
      </c>
      <c r="B843" s="296" t="s">
        <v>14088</v>
      </c>
      <c r="C843" s="295" t="s">
        <v>9</v>
      </c>
      <c r="D843" s="295" t="s">
        <v>1297</v>
      </c>
      <c r="E843" s="420" t="s">
        <v>16087</v>
      </c>
      <c r="F843" s="420"/>
      <c r="G843" s="297" t="s">
        <v>20</v>
      </c>
      <c r="H843" s="308">
        <v>1</v>
      </c>
      <c r="I843" s="309">
        <v>32.06</v>
      </c>
      <c r="J843" s="309">
        <v>32.06</v>
      </c>
    </row>
    <row r="844" spans="1:10" ht="25.5">
      <c r="A844" s="310" t="s">
        <v>16049</v>
      </c>
      <c r="B844" s="311" t="s">
        <v>16248</v>
      </c>
      <c r="C844" s="310" t="s">
        <v>9</v>
      </c>
      <c r="D844" s="310" t="s">
        <v>4021</v>
      </c>
      <c r="E844" s="416" t="s">
        <v>16067</v>
      </c>
      <c r="F844" s="416"/>
      <c r="G844" s="312" t="s">
        <v>75</v>
      </c>
      <c r="H844" s="313">
        <v>1.32E-2</v>
      </c>
      <c r="I844" s="314">
        <v>14.63</v>
      </c>
      <c r="J844" s="314">
        <v>0.19</v>
      </c>
    </row>
    <row r="845" spans="1:10" ht="25.5">
      <c r="A845" s="310" t="s">
        <v>16049</v>
      </c>
      <c r="B845" s="311" t="s">
        <v>16249</v>
      </c>
      <c r="C845" s="310" t="s">
        <v>9</v>
      </c>
      <c r="D845" s="310" t="s">
        <v>4022</v>
      </c>
      <c r="E845" s="416" t="s">
        <v>16067</v>
      </c>
      <c r="F845" s="416"/>
      <c r="G845" s="312" t="s">
        <v>99</v>
      </c>
      <c r="H845" s="313">
        <v>1.83E-2</v>
      </c>
      <c r="I845" s="314">
        <v>13.92</v>
      </c>
      <c r="J845" s="314">
        <v>0.25</v>
      </c>
    </row>
    <row r="846" spans="1:10" ht="25.5">
      <c r="A846" s="310" t="s">
        <v>16049</v>
      </c>
      <c r="B846" s="311" t="s">
        <v>16068</v>
      </c>
      <c r="C846" s="310" t="s">
        <v>9</v>
      </c>
      <c r="D846" s="310" t="s">
        <v>29</v>
      </c>
      <c r="E846" s="416" t="s">
        <v>16048</v>
      </c>
      <c r="F846" s="416"/>
      <c r="G846" s="312" t="s">
        <v>27</v>
      </c>
      <c r="H846" s="313">
        <v>0.20699999999999999</v>
      </c>
      <c r="I846" s="314">
        <v>14.73</v>
      </c>
      <c r="J846" s="314">
        <v>3.04</v>
      </c>
    </row>
    <row r="847" spans="1:10" ht="25.5">
      <c r="A847" s="310" t="s">
        <v>16049</v>
      </c>
      <c r="B847" s="311" t="s">
        <v>16174</v>
      </c>
      <c r="C847" s="310" t="s">
        <v>9</v>
      </c>
      <c r="D847" s="310" t="s">
        <v>501</v>
      </c>
      <c r="E847" s="416" t="s">
        <v>16048</v>
      </c>
      <c r="F847" s="416"/>
      <c r="G847" s="312" t="s">
        <v>27</v>
      </c>
      <c r="H847" s="313">
        <v>0.112</v>
      </c>
      <c r="I847" s="314">
        <v>19.190000000000001</v>
      </c>
      <c r="J847" s="314">
        <v>2.14</v>
      </c>
    </row>
    <row r="848" spans="1:10">
      <c r="A848" s="300" t="s">
        <v>12986</v>
      </c>
      <c r="B848" s="301" t="s">
        <v>13168</v>
      </c>
      <c r="C848" s="300" t="s">
        <v>9</v>
      </c>
      <c r="D848" s="300" t="s">
        <v>10597</v>
      </c>
      <c r="E848" s="417" t="s">
        <v>12998</v>
      </c>
      <c r="F848" s="417"/>
      <c r="G848" s="302" t="s">
        <v>23</v>
      </c>
      <c r="H848" s="315">
        <v>6.0000000000000001E-3</v>
      </c>
      <c r="I848" s="316">
        <v>10.9</v>
      </c>
      <c r="J848" s="316">
        <v>0.06</v>
      </c>
    </row>
    <row r="849" spans="1:10" ht="25.5">
      <c r="A849" s="300" t="s">
        <v>12986</v>
      </c>
      <c r="B849" s="301" t="s">
        <v>14075</v>
      </c>
      <c r="C849" s="300" t="s">
        <v>9</v>
      </c>
      <c r="D849" s="300" t="s">
        <v>10696</v>
      </c>
      <c r="E849" s="417" t="s">
        <v>12998</v>
      </c>
      <c r="F849" s="417"/>
      <c r="G849" s="302" t="s">
        <v>23</v>
      </c>
      <c r="H849" s="315">
        <v>1.1999999999999999E-3</v>
      </c>
      <c r="I849" s="316">
        <v>35.75</v>
      </c>
      <c r="J849" s="316">
        <v>0.04</v>
      </c>
    </row>
    <row r="850" spans="1:10" ht="25.5">
      <c r="A850" s="300" t="s">
        <v>12986</v>
      </c>
      <c r="B850" s="301" t="s">
        <v>14090</v>
      </c>
      <c r="C850" s="300" t="s">
        <v>9</v>
      </c>
      <c r="D850" s="300" t="s">
        <v>10818</v>
      </c>
      <c r="E850" s="417" t="s">
        <v>12998</v>
      </c>
      <c r="F850" s="417"/>
      <c r="G850" s="302" t="s">
        <v>20</v>
      </c>
      <c r="H850" s="315">
        <v>1.05</v>
      </c>
      <c r="I850" s="316">
        <v>21.36</v>
      </c>
      <c r="J850" s="316">
        <v>22.42</v>
      </c>
    </row>
    <row r="851" spans="1:10" ht="25.5">
      <c r="A851" s="300" t="s">
        <v>12986</v>
      </c>
      <c r="B851" s="301" t="s">
        <v>14077</v>
      </c>
      <c r="C851" s="300" t="s">
        <v>9</v>
      </c>
      <c r="D851" s="300" t="s">
        <v>10842</v>
      </c>
      <c r="E851" s="417" t="s">
        <v>12998</v>
      </c>
      <c r="F851" s="417"/>
      <c r="G851" s="302" t="s">
        <v>12932</v>
      </c>
      <c r="H851" s="315">
        <v>0.04</v>
      </c>
      <c r="I851" s="316">
        <v>29.25</v>
      </c>
      <c r="J851" s="316">
        <v>1.17</v>
      </c>
    </row>
    <row r="852" spans="1:10">
      <c r="A852" s="300" t="s">
        <v>12986</v>
      </c>
      <c r="B852" s="301" t="s">
        <v>14079</v>
      </c>
      <c r="C852" s="300" t="s">
        <v>9</v>
      </c>
      <c r="D852" s="300" t="s">
        <v>10874</v>
      </c>
      <c r="E852" s="417" t="s">
        <v>12998</v>
      </c>
      <c r="F852" s="417"/>
      <c r="G852" s="302" t="s">
        <v>23</v>
      </c>
      <c r="H852" s="315">
        <v>4.4999999999999998E-2</v>
      </c>
      <c r="I852" s="316">
        <v>61.31</v>
      </c>
      <c r="J852" s="316">
        <v>2.75</v>
      </c>
    </row>
    <row r="853" spans="1:10" ht="25.5">
      <c r="A853" s="317"/>
      <c r="B853" s="317"/>
      <c r="C853" s="317"/>
      <c r="D853" s="317"/>
      <c r="E853" s="317" t="s">
        <v>16052</v>
      </c>
      <c r="F853" s="318">
        <v>2.0870218</v>
      </c>
      <c r="G853" s="317" t="s">
        <v>16053</v>
      </c>
      <c r="H853" s="318">
        <v>1.8</v>
      </c>
      <c r="I853" s="317" t="s">
        <v>16054</v>
      </c>
      <c r="J853" s="318">
        <v>3.89</v>
      </c>
    </row>
    <row r="854" spans="1:10" ht="13.5" thickBot="1">
      <c r="A854" s="317"/>
      <c r="B854" s="317"/>
      <c r="C854" s="317"/>
      <c r="D854" s="317"/>
      <c r="E854" s="317" t="s">
        <v>16055</v>
      </c>
      <c r="F854" s="318">
        <v>9.0500000000000007</v>
      </c>
      <c r="G854" s="317"/>
      <c r="H854" s="418" t="s">
        <v>16056</v>
      </c>
      <c r="I854" s="418"/>
      <c r="J854" s="318">
        <v>41.11</v>
      </c>
    </row>
    <row r="855" spans="1:10" ht="13.5" thickTop="1">
      <c r="A855" s="319"/>
      <c r="B855" s="319"/>
      <c r="C855" s="319"/>
      <c r="D855" s="319"/>
      <c r="E855" s="319"/>
      <c r="F855" s="319"/>
      <c r="G855" s="319"/>
      <c r="H855" s="319"/>
      <c r="I855" s="319"/>
      <c r="J855" s="319"/>
    </row>
    <row r="856" spans="1:10" ht="15">
      <c r="A856" s="305" t="s">
        <v>16252</v>
      </c>
      <c r="B856" s="306" t="s">
        <v>12979</v>
      </c>
      <c r="C856" s="305" t="s">
        <v>12980</v>
      </c>
      <c r="D856" s="305" t="s">
        <v>12981</v>
      </c>
      <c r="E856" s="419" t="s">
        <v>16045</v>
      </c>
      <c r="F856" s="419"/>
      <c r="G856" s="307" t="s">
        <v>12982</v>
      </c>
      <c r="H856" s="306" t="s">
        <v>16046</v>
      </c>
      <c r="I856" s="306" t="s">
        <v>12983</v>
      </c>
      <c r="J856" s="306" t="s">
        <v>12985</v>
      </c>
    </row>
    <row r="857" spans="1:10">
      <c r="A857" s="295" t="s">
        <v>16047</v>
      </c>
      <c r="B857" s="296" t="s">
        <v>14099</v>
      </c>
      <c r="C857" s="295" t="s">
        <v>9</v>
      </c>
      <c r="D857" s="295" t="s">
        <v>239</v>
      </c>
      <c r="E857" s="420" t="s">
        <v>16087</v>
      </c>
      <c r="F857" s="420"/>
      <c r="G857" s="297" t="s">
        <v>20</v>
      </c>
      <c r="H857" s="308">
        <v>1</v>
      </c>
      <c r="I857" s="309">
        <v>47.44</v>
      </c>
      <c r="J857" s="309">
        <v>47.44</v>
      </c>
    </row>
    <row r="858" spans="1:10" ht="25.5">
      <c r="A858" s="310" t="s">
        <v>16049</v>
      </c>
      <c r="B858" s="311" t="s">
        <v>16068</v>
      </c>
      <c r="C858" s="310" t="s">
        <v>9</v>
      </c>
      <c r="D858" s="310" t="s">
        <v>29</v>
      </c>
      <c r="E858" s="416" t="s">
        <v>16048</v>
      </c>
      <c r="F858" s="416"/>
      <c r="G858" s="312" t="s">
        <v>27</v>
      </c>
      <c r="H858" s="313">
        <v>0.12</v>
      </c>
      <c r="I858" s="314">
        <v>14.73</v>
      </c>
      <c r="J858" s="314">
        <v>1.76</v>
      </c>
    </row>
    <row r="859" spans="1:10" ht="25.5">
      <c r="A859" s="310" t="s">
        <v>16049</v>
      </c>
      <c r="B859" s="311" t="s">
        <v>16174</v>
      </c>
      <c r="C859" s="310" t="s">
        <v>9</v>
      </c>
      <c r="D859" s="310" t="s">
        <v>501</v>
      </c>
      <c r="E859" s="416" t="s">
        <v>16048</v>
      </c>
      <c r="F859" s="416"/>
      <c r="G859" s="312" t="s">
        <v>27</v>
      </c>
      <c r="H859" s="313">
        <v>0.12</v>
      </c>
      <c r="I859" s="314">
        <v>19.190000000000001</v>
      </c>
      <c r="J859" s="314">
        <v>2.2999999999999998</v>
      </c>
    </row>
    <row r="860" spans="1:10">
      <c r="A860" s="300" t="s">
        <v>12986</v>
      </c>
      <c r="B860" s="301" t="s">
        <v>14100</v>
      </c>
      <c r="C860" s="300" t="s">
        <v>9</v>
      </c>
      <c r="D860" s="300" t="s">
        <v>8390</v>
      </c>
      <c r="E860" s="417" t="s">
        <v>12998</v>
      </c>
      <c r="F860" s="417"/>
      <c r="G860" s="302" t="s">
        <v>13082</v>
      </c>
      <c r="H860" s="315">
        <v>0.82499999999999996</v>
      </c>
      <c r="I860" s="316">
        <v>52.59</v>
      </c>
      <c r="J860" s="316">
        <v>43.38</v>
      </c>
    </row>
    <row r="861" spans="1:10" ht="25.5">
      <c r="A861" s="317"/>
      <c r="B861" s="317"/>
      <c r="C861" s="317"/>
      <c r="D861" s="317"/>
      <c r="E861" s="317" t="s">
        <v>16052</v>
      </c>
      <c r="F861" s="318">
        <v>1.5451473</v>
      </c>
      <c r="G861" s="317" t="s">
        <v>16053</v>
      </c>
      <c r="H861" s="318">
        <v>1.33</v>
      </c>
      <c r="I861" s="317" t="s">
        <v>16054</v>
      </c>
      <c r="J861" s="318">
        <v>2.88</v>
      </c>
    </row>
    <row r="862" spans="1:10" ht="13.5" thickBot="1">
      <c r="A862" s="317"/>
      <c r="B862" s="317"/>
      <c r="C862" s="317"/>
      <c r="D862" s="317"/>
      <c r="E862" s="317" t="s">
        <v>16055</v>
      </c>
      <c r="F862" s="318">
        <v>13.39</v>
      </c>
      <c r="G862" s="317"/>
      <c r="H862" s="418" t="s">
        <v>16056</v>
      </c>
      <c r="I862" s="418"/>
      <c r="J862" s="318">
        <v>60.83</v>
      </c>
    </row>
    <row r="863" spans="1:10" ht="13.5" thickTop="1">
      <c r="A863" s="319"/>
      <c r="B863" s="319"/>
      <c r="C863" s="319"/>
      <c r="D863" s="319"/>
      <c r="E863" s="319"/>
      <c r="F863" s="319"/>
      <c r="G863" s="319"/>
      <c r="H863" s="319"/>
      <c r="I863" s="319"/>
      <c r="J863" s="319"/>
    </row>
    <row r="864" spans="1:10" ht="15">
      <c r="A864" s="305" t="s">
        <v>16253</v>
      </c>
      <c r="B864" s="306" t="s">
        <v>12979</v>
      </c>
      <c r="C864" s="305" t="s">
        <v>12980</v>
      </c>
      <c r="D864" s="305" t="s">
        <v>12981</v>
      </c>
      <c r="E864" s="419" t="s">
        <v>16045</v>
      </c>
      <c r="F864" s="419"/>
      <c r="G864" s="307" t="s">
        <v>12982</v>
      </c>
      <c r="H864" s="306" t="s">
        <v>16046</v>
      </c>
      <c r="I864" s="306" t="s">
        <v>12983</v>
      </c>
      <c r="J864" s="306" t="s">
        <v>12985</v>
      </c>
    </row>
    <row r="865" spans="1:10" ht="38.25">
      <c r="A865" s="295" t="s">
        <v>16047</v>
      </c>
      <c r="B865" s="296" t="s">
        <v>14110</v>
      </c>
      <c r="C865" s="295" t="s">
        <v>9</v>
      </c>
      <c r="D865" s="295" t="s">
        <v>5563</v>
      </c>
      <c r="E865" s="420" t="s">
        <v>16115</v>
      </c>
      <c r="F865" s="420"/>
      <c r="G865" s="297" t="s">
        <v>13082</v>
      </c>
      <c r="H865" s="308">
        <v>1</v>
      </c>
      <c r="I865" s="309">
        <v>15.53</v>
      </c>
      <c r="J865" s="309">
        <v>15.53</v>
      </c>
    </row>
    <row r="866" spans="1:10" ht="25.5">
      <c r="A866" s="310" t="s">
        <v>16049</v>
      </c>
      <c r="B866" s="311" t="s">
        <v>16076</v>
      </c>
      <c r="C866" s="310" t="s">
        <v>9</v>
      </c>
      <c r="D866" s="310" t="s">
        <v>492</v>
      </c>
      <c r="E866" s="416" t="s">
        <v>16048</v>
      </c>
      <c r="F866" s="416"/>
      <c r="G866" s="312" t="s">
        <v>27</v>
      </c>
      <c r="H866" s="313">
        <v>0.21</v>
      </c>
      <c r="I866" s="314">
        <v>18.04</v>
      </c>
      <c r="J866" s="314">
        <v>3.78</v>
      </c>
    </row>
    <row r="867" spans="1:10" ht="25.5">
      <c r="A867" s="310" t="s">
        <v>16049</v>
      </c>
      <c r="B867" s="311" t="s">
        <v>16068</v>
      </c>
      <c r="C867" s="310" t="s">
        <v>9</v>
      </c>
      <c r="D867" s="310" t="s">
        <v>29</v>
      </c>
      <c r="E867" s="416" t="s">
        <v>16048</v>
      </c>
      <c r="F867" s="416"/>
      <c r="G867" s="312" t="s">
        <v>27</v>
      </c>
      <c r="H867" s="313">
        <v>0.11</v>
      </c>
      <c r="I867" s="314">
        <v>14.73</v>
      </c>
      <c r="J867" s="314">
        <v>1.62</v>
      </c>
    </row>
    <row r="868" spans="1:10">
      <c r="A868" s="300" t="s">
        <v>12986</v>
      </c>
      <c r="B868" s="301" t="s">
        <v>14112</v>
      </c>
      <c r="C868" s="300" t="s">
        <v>9</v>
      </c>
      <c r="D868" s="300" t="s">
        <v>9063</v>
      </c>
      <c r="E868" s="417" t="s">
        <v>12998</v>
      </c>
      <c r="F868" s="417"/>
      <c r="G868" s="302" t="s">
        <v>93</v>
      </c>
      <c r="H868" s="315">
        <v>0.13200000000000001</v>
      </c>
      <c r="I868" s="316">
        <v>23.37</v>
      </c>
      <c r="J868" s="316">
        <v>3.08</v>
      </c>
    </row>
    <row r="869" spans="1:10">
      <c r="A869" s="300" t="s">
        <v>12986</v>
      </c>
      <c r="B869" s="301" t="s">
        <v>14114</v>
      </c>
      <c r="C869" s="300" t="s">
        <v>9</v>
      </c>
      <c r="D869" s="300" t="s">
        <v>9577</v>
      </c>
      <c r="E869" s="417" t="s">
        <v>12998</v>
      </c>
      <c r="F869" s="417"/>
      <c r="G869" s="302" t="s">
        <v>51</v>
      </c>
      <c r="H869" s="315">
        <v>0.55000000000000004</v>
      </c>
      <c r="I869" s="316">
        <v>2.2400000000000002</v>
      </c>
      <c r="J869" s="316">
        <v>1.23</v>
      </c>
    </row>
    <row r="870" spans="1:10">
      <c r="A870" s="300" t="s">
        <v>12986</v>
      </c>
      <c r="B870" s="301" t="s">
        <v>14115</v>
      </c>
      <c r="C870" s="300" t="s">
        <v>9</v>
      </c>
      <c r="D870" s="300" t="s">
        <v>10767</v>
      </c>
      <c r="E870" s="417" t="s">
        <v>12998</v>
      </c>
      <c r="F870" s="417"/>
      <c r="G870" s="302" t="s">
        <v>93</v>
      </c>
      <c r="H870" s="315">
        <v>4.3999999999999997E-2</v>
      </c>
      <c r="I870" s="316">
        <v>30.52</v>
      </c>
      <c r="J870" s="316">
        <v>1.34</v>
      </c>
    </row>
    <row r="871" spans="1:10">
      <c r="A871" s="300" t="s">
        <v>12986</v>
      </c>
      <c r="B871" s="301" t="s">
        <v>14117</v>
      </c>
      <c r="C871" s="300" t="s">
        <v>9</v>
      </c>
      <c r="D871" s="300" t="s">
        <v>11350</v>
      </c>
      <c r="E871" s="417" t="s">
        <v>12998</v>
      </c>
      <c r="F871" s="417"/>
      <c r="G871" s="302" t="s">
        <v>93</v>
      </c>
      <c r="H871" s="315">
        <v>0.17599999999999999</v>
      </c>
      <c r="I871" s="316">
        <v>25.5</v>
      </c>
      <c r="J871" s="316">
        <v>4.4800000000000004</v>
      </c>
    </row>
    <row r="872" spans="1:10" ht="25.5">
      <c r="A872" s="317"/>
      <c r="B872" s="317"/>
      <c r="C872" s="317"/>
      <c r="D872" s="317"/>
      <c r="E872" s="317" t="s">
        <v>16052</v>
      </c>
      <c r="F872" s="318">
        <v>2.0494661999999999</v>
      </c>
      <c r="G872" s="317" t="s">
        <v>16053</v>
      </c>
      <c r="H872" s="318">
        <v>1.77</v>
      </c>
      <c r="I872" s="317" t="s">
        <v>16054</v>
      </c>
      <c r="J872" s="318">
        <v>3.82</v>
      </c>
    </row>
    <row r="873" spans="1:10" ht="13.5" thickBot="1">
      <c r="A873" s="317"/>
      <c r="B873" s="317"/>
      <c r="C873" s="317"/>
      <c r="D873" s="317"/>
      <c r="E873" s="317" t="s">
        <v>16055</v>
      </c>
      <c r="F873" s="318">
        <v>4.38</v>
      </c>
      <c r="G873" s="317"/>
      <c r="H873" s="418" t="s">
        <v>16056</v>
      </c>
      <c r="I873" s="418"/>
      <c r="J873" s="318">
        <v>19.91</v>
      </c>
    </row>
    <row r="874" spans="1:10" ht="13.5" thickTop="1">
      <c r="A874" s="319"/>
      <c r="B874" s="319"/>
      <c r="C874" s="319"/>
      <c r="D874" s="319"/>
      <c r="E874" s="319"/>
      <c r="F874" s="319"/>
      <c r="G874" s="319"/>
      <c r="H874" s="319"/>
      <c r="I874" s="319"/>
      <c r="J874" s="319"/>
    </row>
    <row r="875" spans="1:10" ht="15">
      <c r="A875" s="305" t="s">
        <v>16254</v>
      </c>
      <c r="B875" s="306" t="s">
        <v>12979</v>
      </c>
      <c r="C875" s="305" t="s">
        <v>12980</v>
      </c>
      <c r="D875" s="305" t="s">
        <v>12981</v>
      </c>
      <c r="E875" s="419" t="s">
        <v>16045</v>
      </c>
      <c r="F875" s="419"/>
      <c r="G875" s="307" t="s">
        <v>12982</v>
      </c>
      <c r="H875" s="306" t="s">
        <v>16046</v>
      </c>
      <c r="I875" s="306" t="s">
        <v>12983</v>
      </c>
      <c r="J875" s="306" t="s">
        <v>12985</v>
      </c>
    </row>
    <row r="876" spans="1:10" ht="25.5">
      <c r="A876" s="295" t="s">
        <v>16047</v>
      </c>
      <c r="B876" s="296" t="s">
        <v>14126</v>
      </c>
      <c r="C876" s="295" t="s">
        <v>9</v>
      </c>
      <c r="D876" s="295" t="s">
        <v>4640</v>
      </c>
      <c r="E876" s="420" t="s">
        <v>16115</v>
      </c>
      <c r="F876" s="420"/>
      <c r="G876" s="297" t="s">
        <v>13082</v>
      </c>
      <c r="H876" s="308">
        <v>1</v>
      </c>
      <c r="I876" s="309">
        <v>33.26</v>
      </c>
      <c r="J876" s="309">
        <v>33.26</v>
      </c>
    </row>
    <row r="877" spans="1:10" ht="25.5">
      <c r="A877" s="310" t="s">
        <v>16049</v>
      </c>
      <c r="B877" s="311" t="s">
        <v>16076</v>
      </c>
      <c r="C877" s="310" t="s">
        <v>9</v>
      </c>
      <c r="D877" s="310" t="s">
        <v>492</v>
      </c>
      <c r="E877" s="416" t="s">
        <v>16048</v>
      </c>
      <c r="F877" s="416"/>
      <c r="G877" s="312" t="s">
        <v>27</v>
      </c>
      <c r="H877" s="313">
        <v>0.8</v>
      </c>
      <c r="I877" s="314">
        <v>18.04</v>
      </c>
      <c r="J877" s="314">
        <v>14.43</v>
      </c>
    </row>
    <row r="878" spans="1:10" ht="25.5">
      <c r="A878" s="310" t="s">
        <v>16049</v>
      </c>
      <c r="B878" s="311" t="s">
        <v>16068</v>
      </c>
      <c r="C878" s="310" t="s">
        <v>9</v>
      </c>
      <c r="D878" s="310" t="s">
        <v>29</v>
      </c>
      <c r="E878" s="416" t="s">
        <v>16048</v>
      </c>
      <c r="F878" s="416"/>
      <c r="G878" s="312" t="s">
        <v>27</v>
      </c>
      <c r="H878" s="313">
        <v>0.8</v>
      </c>
      <c r="I878" s="314">
        <v>14.73</v>
      </c>
      <c r="J878" s="314">
        <v>11.78</v>
      </c>
    </row>
    <row r="879" spans="1:10">
      <c r="A879" s="300" t="s">
        <v>12986</v>
      </c>
      <c r="B879" s="301" t="s">
        <v>14112</v>
      </c>
      <c r="C879" s="300" t="s">
        <v>9</v>
      </c>
      <c r="D879" s="300" t="s">
        <v>9063</v>
      </c>
      <c r="E879" s="417" t="s">
        <v>12998</v>
      </c>
      <c r="F879" s="417"/>
      <c r="G879" s="302" t="s">
        <v>93</v>
      </c>
      <c r="H879" s="315">
        <v>0.12</v>
      </c>
      <c r="I879" s="316">
        <v>23.37</v>
      </c>
      <c r="J879" s="316">
        <v>2.8</v>
      </c>
    </row>
    <row r="880" spans="1:10">
      <c r="A880" s="300" t="s">
        <v>12986</v>
      </c>
      <c r="B880" s="301" t="s">
        <v>14114</v>
      </c>
      <c r="C880" s="300" t="s">
        <v>9</v>
      </c>
      <c r="D880" s="300" t="s">
        <v>9577</v>
      </c>
      <c r="E880" s="417" t="s">
        <v>12998</v>
      </c>
      <c r="F880" s="417"/>
      <c r="G880" s="302" t="s">
        <v>51</v>
      </c>
      <c r="H880" s="315">
        <v>0.3</v>
      </c>
      <c r="I880" s="316">
        <v>2.2400000000000002</v>
      </c>
      <c r="J880" s="316">
        <v>0.67</v>
      </c>
    </row>
    <row r="881" spans="1:10">
      <c r="A881" s="300" t="s">
        <v>12986</v>
      </c>
      <c r="B881" s="301" t="s">
        <v>14129</v>
      </c>
      <c r="C881" s="300" t="s">
        <v>9</v>
      </c>
      <c r="D881" s="300" t="s">
        <v>10888</v>
      </c>
      <c r="E881" s="417" t="s">
        <v>12998</v>
      </c>
      <c r="F881" s="417"/>
      <c r="G881" s="302" t="s">
        <v>93</v>
      </c>
      <c r="H881" s="315">
        <v>0.03</v>
      </c>
      <c r="I881" s="316">
        <v>11.35</v>
      </c>
      <c r="J881" s="316">
        <v>0.34</v>
      </c>
    </row>
    <row r="882" spans="1:10">
      <c r="A882" s="300" t="s">
        <v>12986</v>
      </c>
      <c r="B882" s="301" t="s">
        <v>14131</v>
      </c>
      <c r="C882" s="300" t="s">
        <v>9</v>
      </c>
      <c r="D882" s="300" t="s">
        <v>11349</v>
      </c>
      <c r="E882" s="417" t="s">
        <v>12998</v>
      </c>
      <c r="F882" s="417"/>
      <c r="G882" s="302" t="s">
        <v>93</v>
      </c>
      <c r="H882" s="315">
        <v>0.14399999999999999</v>
      </c>
      <c r="I882" s="316">
        <v>22.5</v>
      </c>
      <c r="J882" s="316">
        <v>3.24</v>
      </c>
    </row>
    <row r="883" spans="1:10" ht="25.5">
      <c r="A883" s="317"/>
      <c r="B883" s="317"/>
      <c r="C883" s="317"/>
      <c r="D883" s="317"/>
      <c r="E883" s="317" t="s">
        <v>16052</v>
      </c>
      <c r="F883" s="318">
        <v>9.8234884000000005</v>
      </c>
      <c r="G883" s="317" t="s">
        <v>16053</v>
      </c>
      <c r="H883" s="318">
        <v>8.49</v>
      </c>
      <c r="I883" s="317" t="s">
        <v>16054</v>
      </c>
      <c r="J883" s="318">
        <v>18.309999999999999</v>
      </c>
    </row>
    <row r="884" spans="1:10" ht="13.5" thickBot="1">
      <c r="A884" s="317"/>
      <c r="B884" s="317"/>
      <c r="C884" s="317"/>
      <c r="D884" s="317"/>
      <c r="E884" s="317" t="s">
        <v>16055</v>
      </c>
      <c r="F884" s="318">
        <v>9.39</v>
      </c>
      <c r="G884" s="317"/>
      <c r="H884" s="418" t="s">
        <v>16056</v>
      </c>
      <c r="I884" s="418"/>
      <c r="J884" s="318">
        <v>42.65</v>
      </c>
    </row>
    <row r="885" spans="1:10" ht="13.5" thickTop="1">
      <c r="A885" s="319"/>
      <c r="B885" s="319"/>
      <c r="C885" s="319"/>
      <c r="D885" s="319"/>
      <c r="E885" s="319"/>
      <c r="F885" s="319"/>
      <c r="G885" s="319"/>
      <c r="H885" s="319"/>
      <c r="I885" s="319"/>
      <c r="J885" s="319"/>
    </row>
    <row r="886" spans="1:10" ht="15">
      <c r="A886" s="305" t="s">
        <v>16255</v>
      </c>
      <c r="B886" s="306" t="s">
        <v>12979</v>
      </c>
      <c r="C886" s="305" t="s">
        <v>12980</v>
      </c>
      <c r="D886" s="305" t="s">
        <v>12981</v>
      </c>
      <c r="E886" s="419" t="s">
        <v>16045</v>
      </c>
      <c r="F886" s="419"/>
      <c r="G886" s="307" t="s">
        <v>12982</v>
      </c>
      <c r="H886" s="306" t="s">
        <v>16046</v>
      </c>
      <c r="I886" s="306" t="s">
        <v>12983</v>
      </c>
      <c r="J886" s="306" t="s">
        <v>12985</v>
      </c>
    </row>
    <row r="887" spans="1:10" ht="25.5">
      <c r="A887" s="295" t="s">
        <v>16047</v>
      </c>
      <c r="B887" s="296" t="s">
        <v>14141</v>
      </c>
      <c r="C887" s="295" t="s">
        <v>9</v>
      </c>
      <c r="D887" s="295" t="s">
        <v>983</v>
      </c>
      <c r="E887" s="420" t="s">
        <v>16090</v>
      </c>
      <c r="F887" s="420"/>
      <c r="G887" s="297" t="s">
        <v>13082</v>
      </c>
      <c r="H887" s="308">
        <v>1</v>
      </c>
      <c r="I887" s="309">
        <v>542.66999999999996</v>
      </c>
      <c r="J887" s="309">
        <v>542.66999999999996</v>
      </c>
    </row>
    <row r="888" spans="1:10" ht="25.5">
      <c r="A888" s="310" t="s">
        <v>16049</v>
      </c>
      <c r="B888" s="311" t="s">
        <v>16256</v>
      </c>
      <c r="C888" s="310" t="s">
        <v>9</v>
      </c>
      <c r="D888" s="310" t="s">
        <v>2149</v>
      </c>
      <c r="E888" s="416" t="s">
        <v>16048</v>
      </c>
      <c r="F888" s="416"/>
      <c r="G888" s="312" t="s">
        <v>13145</v>
      </c>
      <c r="H888" s="313">
        <v>8.0000000000000002E-3</v>
      </c>
      <c r="I888" s="314">
        <v>413.4</v>
      </c>
      <c r="J888" s="314">
        <v>3.3</v>
      </c>
    </row>
    <row r="889" spans="1:10" ht="25.5">
      <c r="A889" s="310" t="s">
        <v>16049</v>
      </c>
      <c r="B889" s="311" t="s">
        <v>16172</v>
      </c>
      <c r="C889" s="310" t="s">
        <v>9</v>
      </c>
      <c r="D889" s="310" t="s">
        <v>78</v>
      </c>
      <c r="E889" s="416" t="s">
        <v>16048</v>
      </c>
      <c r="F889" s="416"/>
      <c r="G889" s="312" t="s">
        <v>27</v>
      </c>
      <c r="H889" s="313">
        <v>2.0990000000000002</v>
      </c>
      <c r="I889" s="314">
        <v>18.11</v>
      </c>
      <c r="J889" s="314">
        <v>38.01</v>
      </c>
    </row>
    <row r="890" spans="1:10" ht="25.5">
      <c r="A890" s="310" t="s">
        <v>16049</v>
      </c>
      <c r="B890" s="311" t="s">
        <v>16068</v>
      </c>
      <c r="C890" s="310" t="s">
        <v>9</v>
      </c>
      <c r="D890" s="310" t="s">
        <v>29</v>
      </c>
      <c r="E890" s="416" t="s">
        <v>16048</v>
      </c>
      <c r="F890" s="416"/>
      <c r="G890" s="312" t="s">
        <v>27</v>
      </c>
      <c r="H890" s="313">
        <v>1.0489999999999999</v>
      </c>
      <c r="I890" s="314">
        <v>14.73</v>
      </c>
      <c r="J890" s="314">
        <v>15.45</v>
      </c>
    </row>
    <row r="891" spans="1:10" ht="38.25">
      <c r="A891" s="300" t="s">
        <v>12986</v>
      </c>
      <c r="B891" s="301" t="s">
        <v>14143</v>
      </c>
      <c r="C891" s="300" t="s">
        <v>9</v>
      </c>
      <c r="D891" s="300" t="s">
        <v>9259</v>
      </c>
      <c r="E891" s="417" t="s">
        <v>12998</v>
      </c>
      <c r="F891" s="417"/>
      <c r="G891" s="302" t="s">
        <v>51</v>
      </c>
      <c r="H891" s="315">
        <v>0.55579999999999996</v>
      </c>
      <c r="I891" s="316">
        <v>874.26</v>
      </c>
      <c r="J891" s="316">
        <v>485.91</v>
      </c>
    </row>
    <row r="892" spans="1:10" ht="25.5">
      <c r="A892" s="317"/>
      <c r="B892" s="317"/>
      <c r="C892" s="317"/>
      <c r="D892" s="317"/>
      <c r="E892" s="317" t="s">
        <v>16052</v>
      </c>
      <c r="F892" s="318">
        <v>20.687805099999999</v>
      </c>
      <c r="G892" s="317" t="s">
        <v>16053</v>
      </c>
      <c r="H892" s="318">
        <v>17.87</v>
      </c>
      <c r="I892" s="317" t="s">
        <v>16054</v>
      </c>
      <c r="J892" s="318">
        <v>38.56</v>
      </c>
    </row>
    <row r="893" spans="1:10" ht="13.5" thickBot="1">
      <c r="A893" s="317"/>
      <c r="B893" s="317"/>
      <c r="C893" s="317"/>
      <c r="D893" s="317"/>
      <c r="E893" s="317" t="s">
        <v>16055</v>
      </c>
      <c r="F893" s="318">
        <v>153.25</v>
      </c>
      <c r="G893" s="317"/>
      <c r="H893" s="418" t="s">
        <v>16056</v>
      </c>
      <c r="I893" s="418"/>
      <c r="J893" s="318">
        <v>695.92</v>
      </c>
    </row>
    <row r="894" spans="1:10" ht="13.5" thickTop="1">
      <c r="A894" s="319"/>
      <c r="B894" s="319"/>
      <c r="C894" s="319"/>
      <c r="D894" s="319"/>
      <c r="E894" s="319"/>
      <c r="F894" s="319"/>
      <c r="G894" s="319"/>
      <c r="H894" s="319"/>
      <c r="I894" s="319"/>
      <c r="J894" s="319"/>
    </row>
    <row r="895" spans="1:10" ht="15">
      <c r="A895" s="305" t="s">
        <v>16257</v>
      </c>
      <c r="B895" s="306" t="s">
        <v>12979</v>
      </c>
      <c r="C895" s="305" t="s">
        <v>12980</v>
      </c>
      <c r="D895" s="305" t="s">
        <v>12981</v>
      </c>
      <c r="E895" s="419" t="s">
        <v>16045</v>
      </c>
      <c r="F895" s="419"/>
      <c r="G895" s="307" t="s">
        <v>12982</v>
      </c>
      <c r="H895" s="306" t="s">
        <v>16046</v>
      </c>
      <c r="I895" s="306" t="s">
        <v>12983</v>
      </c>
      <c r="J895" s="306" t="s">
        <v>12985</v>
      </c>
    </row>
    <row r="896" spans="1:10" ht="25.5">
      <c r="A896" s="295" t="s">
        <v>16047</v>
      </c>
      <c r="B896" s="296" t="s">
        <v>14154</v>
      </c>
      <c r="C896" s="295" t="s">
        <v>9</v>
      </c>
      <c r="D896" s="295" t="s">
        <v>985</v>
      </c>
      <c r="E896" s="420" t="s">
        <v>16090</v>
      </c>
      <c r="F896" s="420"/>
      <c r="G896" s="297" t="s">
        <v>13082</v>
      </c>
      <c r="H896" s="308">
        <v>1</v>
      </c>
      <c r="I896" s="309">
        <v>819.11</v>
      </c>
      <c r="J896" s="309">
        <v>819.11</v>
      </c>
    </row>
    <row r="897" spans="1:10" ht="25.5">
      <c r="A897" s="310" t="s">
        <v>16049</v>
      </c>
      <c r="B897" s="311" t="s">
        <v>16172</v>
      </c>
      <c r="C897" s="310" t="s">
        <v>9</v>
      </c>
      <c r="D897" s="310" t="s">
        <v>78</v>
      </c>
      <c r="E897" s="416" t="s">
        <v>16048</v>
      </c>
      <c r="F897" s="416"/>
      <c r="G897" s="312" t="s">
        <v>27</v>
      </c>
      <c r="H897" s="313">
        <v>2.9489999999999998</v>
      </c>
      <c r="I897" s="314">
        <v>18.11</v>
      </c>
      <c r="J897" s="314">
        <v>53.4</v>
      </c>
    </row>
    <row r="898" spans="1:10" ht="25.5">
      <c r="A898" s="310" t="s">
        <v>16049</v>
      </c>
      <c r="B898" s="311" t="s">
        <v>16068</v>
      </c>
      <c r="C898" s="310" t="s">
        <v>9</v>
      </c>
      <c r="D898" s="310" t="s">
        <v>29</v>
      </c>
      <c r="E898" s="416" t="s">
        <v>16048</v>
      </c>
      <c r="F898" s="416"/>
      <c r="G898" s="312" t="s">
        <v>27</v>
      </c>
      <c r="H898" s="313">
        <v>1.474</v>
      </c>
      <c r="I898" s="314">
        <v>14.73</v>
      </c>
      <c r="J898" s="314">
        <v>21.71</v>
      </c>
    </row>
    <row r="899" spans="1:10" ht="38.25">
      <c r="A899" s="300" t="s">
        <v>12986</v>
      </c>
      <c r="B899" s="301" t="s">
        <v>13249</v>
      </c>
      <c r="C899" s="300" t="s">
        <v>9</v>
      </c>
      <c r="D899" s="300" t="s">
        <v>7404</v>
      </c>
      <c r="E899" s="417" t="s">
        <v>12998</v>
      </c>
      <c r="F899" s="417"/>
      <c r="G899" s="302" t="s">
        <v>51</v>
      </c>
      <c r="H899" s="315">
        <v>24.4</v>
      </c>
      <c r="I899" s="316">
        <v>0.08</v>
      </c>
      <c r="J899" s="316">
        <v>1.95</v>
      </c>
    </row>
    <row r="900" spans="1:10" ht="38.25">
      <c r="A900" s="300" t="s">
        <v>12986</v>
      </c>
      <c r="B900" s="301" t="s">
        <v>14156</v>
      </c>
      <c r="C900" s="300" t="s">
        <v>9</v>
      </c>
      <c r="D900" s="300" t="s">
        <v>9277</v>
      </c>
      <c r="E900" s="417" t="s">
        <v>12998</v>
      </c>
      <c r="F900" s="417"/>
      <c r="G900" s="302" t="s">
        <v>13082</v>
      </c>
      <c r="H900" s="315">
        <v>1.0001</v>
      </c>
      <c r="I900" s="316">
        <v>724.72</v>
      </c>
      <c r="J900" s="316">
        <v>724.79</v>
      </c>
    </row>
    <row r="901" spans="1:10" ht="25.5">
      <c r="A901" s="300" t="s">
        <v>12986</v>
      </c>
      <c r="B901" s="301" t="s">
        <v>14077</v>
      </c>
      <c r="C901" s="300" t="s">
        <v>9</v>
      </c>
      <c r="D901" s="300" t="s">
        <v>10842</v>
      </c>
      <c r="E901" s="417" t="s">
        <v>12998</v>
      </c>
      <c r="F901" s="417"/>
      <c r="G901" s="302" t="s">
        <v>12932</v>
      </c>
      <c r="H901" s="315">
        <v>0.59030000000000005</v>
      </c>
      <c r="I901" s="316">
        <v>29.25</v>
      </c>
      <c r="J901" s="316">
        <v>17.260000000000002</v>
      </c>
    </row>
    <row r="902" spans="1:10" ht="25.5">
      <c r="A902" s="317"/>
      <c r="B902" s="317"/>
      <c r="C902" s="317"/>
      <c r="D902" s="317"/>
      <c r="E902" s="317" t="s">
        <v>16052</v>
      </c>
      <c r="F902" s="318">
        <v>28.574494300000001</v>
      </c>
      <c r="G902" s="317" t="s">
        <v>16053</v>
      </c>
      <c r="H902" s="318">
        <v>24.69</v>
      </c>
      <c r="I902" s="317" t="s">
        <v>16054</v>
      </c>
      <c r="J902" s="318">
        <v>53.26</v>
      </c>
    </row>
    <row r="903" spans="1:10" ht="13.5" thickBot="1">
      <c r="A903" s="317"/>
      <c r="B903" s="317"/>
      <c r="C903" s="317"/>
      <c r="D903" s="317"/>
      <c r="E903" s="317" t="s">
        <v>16055</v>
      </c>
      <c r="F903" s="318">
        <v>231.31</v>
      </c>
      <c r="G903" s="317"/>
      <c r="H903" s="418" t="s">
        <v>16056</v>
      </c>
      <c r="I903" s="418"/>
      <c r="J903" s="318">
        <v>1050.42</v>
      </c>
    </row>
    <row r="904" spans="1:10" ht="13.5" thickTop="1">
      <c r="A904" s="319"/>
      <c r="B904" s="319"/>
      <c r="C904" s="319"/>
      <c r="D904" s="319"/>
      <c r="E904" s="319"/>
      <c r="F904" s="319"/>
      <c r="G904" s="319"/>
      <c r="H904" s="319"/>
      <c r="I904" s="319"/>
      <c r="J904" s="319"/>
    </row>
    <row r="905" spans="1:10" ht="15">
      <c r="A905" s="305" t="s">
        <v>16258</v>
      </c>
      <c r="B905" s="306" t="s">
        <v>12979</v>
      </c>
      <c r="C905" s="305" t="s">
        <v>12980</v>
      </c>
      <c r="D905" s="305" t="s">
        <v>12981</v>
      </c>
      <c r="E905" s="419" t="s">
        <v>16045</v>
      </c>
      <c r="F905" s="419"/>
      <c r="G905" s="307" t="s">
        <v>12982</v>
      </c>
      <c r="H905" s="306" t="s">
        <v>16046</v>
      </c>
      <c r="I905" s="306" t="s">
        <v>12983</v>
      </c>
      <c r="J905" s="306" t="s">
        <v>12985</v>
      </c>
    </row>
    <row r="906" spans="1:10">
      <c r="A906" s="295" t="s">
        <v>16047</v>
      </c>
      <c r="B906" s="296" t="s">
        <v>14166</v>
      </c>
      <c r="C906" s="295" t="s">
        <v>9</v>
      </c>
      <c r="D906" s="295" t="s">
        <v>1163</v>
      </c>
      <c r="E906" s="420" t="s">
        <v>16090</v>
      </c>
      <c r="F906" s="420"/>
      <c r="G906" s="297" t="s">
        <v>13082</v>
      </c>
      <c r="H906" s="308">
        <v>1</v>
      </c>
      <c r="I906" s="309">
        <v>343.51</v>
      </c>
      <c r="J906" s="309">
        <v>343.51</v>
      </c>
    </row>
    <row r="907" spans="1:10" ht="25.5">
      <c r="A907" s="310" t="s">
        <v>16049</v>
      </c>
      <c r="B907" s="311" t="s">
        <v>16172</v>
      </c>
      <c r="C907" s="310" t="s">
        <v>9</v>
      </c>
      <c r="D907" s="310" t="s">
        <v>78</v>
      </c>
      <c r="E907" s="416" t="s">
        <v>16048</v>
      </c>
      <c r="F907" s="416"/>
      <c r="G907" s="312" t="s">
        <v>27</v>
      </c>
      <c r="H907" s="313">
        <v>1.5</v>
      </c>
      <c r="I907" s="314">
        <v>18.11</v>
      </c>
      <c r="J907" s="314">
        <v>27.16</v>
      </c>
    </row>
    <row r="908" spans="1:10" ht="25.5">
      <c r="A908" s="310" t="s">
        <v>16049</v>
      </c>
      <c r="B908" s="311" t="s">
        <v>16068</v>
      </c>
      <c r="C908" s="310" t="s">
        <v>9</v>
      </c>
      <c r="D908" s="310" t="s">
        <v>29</v>
      </c>
      <c r="E908" s="416" t="s">
        <v>16048</v>
      </c>
      <c r="F908" s="416"/>
      <c r="G908" s="312" t="s">
        <v>27</v>
      </c>
      <c r="H908" s="313">
        <v>1.5</v>
      </c>
      <c r="I908" s="314">
        <v>14.73</v>
      </c>
      <c r="J908" s="314">
        <v>22.09</v>
      </c>
    </row>
    <row r="909" spans="1:10" ht="25.5">
      <c r="A909" s="300" t="s">
        <v>12986</v>
      </c>
      <c r="B909" s="301" t="s">
        <v>13341</v>
      </c>
      <c r="C909" s="300" t="s">
        <v>9</v>
      </c>
      <c r="D909" s="300" t="s">
        <v>7133</v>
      </c>
      <c r="E909" s="417" t="s">
        <v>12998</v>
      </c>
      <c r="F909" s="417"/>
      <c r="G909" s="302" t="s">
        <v>13145</v>
      </c>
      <c r="H909" s="315">
        <v>6.0999999999999999E-2</v>
      </c>
      <c r="I909" s="316">
        <v>66.5</v>
      </c>
      <c r="J909" s="316">
        <v>4.05</v>
      </c>
    </row>
    <row r="910" spans="1:10">
      <c r="A910" s="300" t="s">
        <v>12986</v>
      </c>
      <c r="B910" s="301" t="s">
        <v>13147</v>
      </c>
      <c r="C910" s="300" t="s">
        <v>9</v>
      </c>
      <c r="D910" s="300" t="s">
        <v>8045</v>
      </c>
      <c r="E910" s="417" t="s">
        <v>12998</v>
      </c>
      <c r="F910" s="417"/>
      <c r="G910" s="302" t="s">
        <v>23</v>
      </c>
      <c r="H910" s="315">
        <v>4.83</v>
      </c>
      <c r="I910" s="316">
        <v>0.49</v>
      </c>
      <c r="J910" s="316">
        <v>2.36</v>
      </c>
    </row>
    <row r="911" spans="1:10" ht="25.5">
      <c r="A911" s="300" t="s">
        <v>12986</v>
      </c>
      <c r="B911" s="301" t="s">
        <v>14167</v>
      </c>
      <c r="C911" s="300" t="s">
        <v>9</v>
      </c>
      <c r="D911" s="300" t="s">
        <v>10542</v>
      </c>
      <c r="E911" s="417" t="s">
        <v>12998</v>
      </c>
      <c r="F911" s="417"/>
      <c r="G911" s="302" t="s">
        <v>13082</v>
      </c>
      <c r="H911" s="315">
        <v>1</v>
      </c>
      <c r="I911" s="316">
        <v>287.85000000000002</v>
      </c>
      <c r="J911" s="316">
        <v>287.85000000000002</v>
      </c>
    </row>
    <row r="912" spans="1:10" ht="25.5">
      <c r="A912" s="317"/>
      <c r="B912" s="317"/>
      <c r="C912" s="317"/>
      <c r="D912" s="317"/>
      <c r="E912" s="317" t="s">
        <v>16052</v>
      </c>
      <c r="F912" s="318">
        <v>18.472021000000002</v>
      </c>
      <c r="G912" s="317" t="s">
        <v>16053</v>
      </c>
      <c r="H912" s="318">
        <v>15.96</v>
      </c>
      <c r="I912" s="317" t="s">
        <v>16054</v>
      </c>
      <c r="J912" s="318">
        <v>34.43</v>
      </c>
    </row>
    <row r="913" spans="1:10" ht="13.5" thickBot="1">
      <c r="A913" s="317"/>
      <c r="B913" s="317"/>
      <c r="C913" s="317"/>
      <c r="D913" s="317"/>
      <c r="E913" s="317" t="s">
        <v>16055</v>
      </c>
      <c r="F913" s="318">
        <v>97</v>
      </c>
      <c r="G913" s="317"/>
      <c r="H913" s="418" t="s">
        <v>16056</v>
      </c>
      <c r="I913" s="418"/>
      <c r="J913" s="318">
        <v>440.51</v>
      </c>
    </row>
    <row r="914" spans="1:10" ht="13.5" thickTop="1">
      <c r="A914" s="319"/>
      <c r="B914" s="319"/>
      <c r="C914" s="319"/>
      <c r="D914" s="319"/>
      <c r="E914" s="319"/>
      <c r="F914" s="319"/>
      <c r="G914" s="319"/>
      <c r="H914" s="319"/>
      <c r="I914" s="319"/>
      <c r="J914" s="319"/>
    </row>
    <row r="915" spans="1:10" ht="15">
      <c r="A915" s="305" t="s">
        <v>16259</v>
      </c>
      <c r="B915" s="306" t="s">
        <v>12979</v>
      </c>
      <c r="C915" s="305" t="s">
        <v>12980</v>
      </c>
      <c r="D915" s="305" t="s">
        <v>12981</v>
      </c>
      <c r="E915" s="419" t="s">
        <v>16045</v>
      </c>
      <c r="F915" s="419"/>
      <c r="G915" s="307" t="s">
        <v>12982</v>
      </c>
      <c r="H915" s="306" t="s">
        <v>16046</v>
      </c>
      <c r="I915" s="306" t="s">
        <v>12983</v>
      </c>
      <c r="J915" s="306" t="s">
        <v>12985</v>
      </c>
    </row>
    <row r="916" spans="1:10" ht="25.5">
      <c r="A916" s="295" t="s">
        <v>16047</v>
      </c>
      <c r="B916" s="296" t="s">
        <v>14178</v>
      </c>
      <c r="C916" s="295" t="s">
        <v>9</v>
      </c>
      <c r="D916" s="295" t="s">
        <v>5421</v>
      </c>
      <c r="E916" s="420" t="s">
        <v>16090</v>
      </c>
      <c r="F916" s="420"/>
      <c r="G916" s="297" t="s">
        <v>13082</v>
      </c>
      <c r="H916" s="308">
        <v>1</v>
      </c>
      <c r="I916" s="309">
        <v>379.16</v>
      </c>
      <c r="J916" s="309">
        <v>379.16</v>
      </c>
    </row>
    <row r="917" spans="1:10" ht="25.5">
      <c r="A917" s="310" t="s">
        <v>16049</v>
      </c>
      <c r="B917" s="311" t="s">
        <v>16260</v>
      </c>
      <c r="C917" s="310" t="s">
        <v>9</v>
      </c>
      <c r="D917" s="310" t="s">
        <v>2147</v>
      </c>
      <c r="E917" s="416" t="s">
        <v>16048</v>
      </c>
      <c r="F917" s="416"/>
      <c r="G917" s="312" t="s">
        <v>13145</v>
      </c>
      <c r="H917" s="313">
        <v>6.0000000000000001E-3</v>
      </c>
      <c r="I917" s="314">
        <v>399.42</v>
      </c>
      <c r="J917" s="314">
        <v>2.39</v>
      </c>
    </row>
    <row r="918" spans="1:10" ht="25.5">
      <c r="A918" s="310" t="s">
        <v>16049</v>
      </c>
      <c r="B918" s="311" t="s">
        <v>16068</v>
      </c>
      <c r="C918" s="310" t="s">
        <v>9</v>
      </c>
      <c r="D918" s="310" t="s">
        <v>29</v>
      </c>
      <c r="E918" s="416" t="s">
        <v>16048</v>
      </c>
      <c r="F918" s="416"/>
      <c r="G918" s="312" t="s">
        <v>27</v>
      </c>
      <c r="H918" s="313">
        <v>1.8</v>
      </c>
      <c r="I918" s="314">
        <v>14.73</v>
      </c>
      <c r="J918" s="314">
        <v>26.51</v>
      </c>
    </row>
    <row r="919" spans="1:10" ht="25.5">
      <c r="A919" s="310" t="s">
        <v>16049</v>
      </c>
      <c r="B919" s="311" t="s">
        <v>16261</v>
      </c>
      <c r="C919" s="310" t="s">
        <v>9</v>
      </c>
      <c r="D919" s="310" t="s">
        <v>80</v>
      </c>
      <c r="E919" s="416" t="s">
        <v>16048</v>
      </c>
      <c r="F919" s="416"/>
      <c r="G919" s="312" t="s">
        <v>27</v>
      </c>
      <c r="H919" s="313">
        <v>1.6</v>
      </c>
      <c r="I919" s="314">
        <v>18.010000000000002</v>
      </c>
      <c r="J919" s="314">
        <v>28.81</v>
      </c>
    </row>
    <row r="920" spans="1:10" ht="25.5">
      <c r="A920" s="300" t="s">
        <v>12986</v>
      </c>
      <c r="B920" s="301" t="s">
        <v>14182</v>
      </c>
      <c r="C920" s="300" t="s">
        <v>9</v>
      </c>
      <c r="D920" s="300" t="s">
        <v>10502</v>
      </c>
      <c r="E920" s="417" t="s">
        <v>12998</v>
      </c>
      <c r="F920" s="417"/>
      <c r="G920" s="302" t="s">
        <v>13082</v>
      </c>
      <c r="H920" s="315">
        <v>1</v>
      </c>
      <c r="I920" s="316">
        <v>321.45</v>
      </c>
      <c r="J920" s="316">
        <v>321.45</v>
      </c>
    </row>
    <row r="921" spans="1:10" ht="25.5">
      <c r="A921" s="317"/>
      <c r="B921" s="317"/>
      <c r="C921" s="317"/>
      <c r="D921" s="317"/>
      <c r="E921" s="317" t="s">
        <v>16052</v>
      </c>
      <c r="F921" s="318">
        <v>20.9399646</v>
      </c>
      <c r="G921" s="317" t="s">
        <v>16053</v>
      </c>
      <c r="H921" s="318">
        <v>18.09</v>
      </c>
      <c r="I921" s="317" t="s">
        <v>16054</v>
      </c>
      <c r="J921" s="318">
        <v>39.03</v>
      </c>
    </row>
    <row r="922" spans="1:10" ht="13.5" thickBot="1">
      <c r="A922" s="317"/>
      <c r="B922" s="317"/>
      <c r="C922" s="317"/>
      <c r="D922" s="317"/>
      <c r="E922" s="317" t="s">
        <v>16055</v>
      </c>
      <c r="F922" s="318">
        <v>107.07</v>
      </c>
      <c r="G922" s="317"/>
      <c r="H922" s="418" t="s">
        <v>16056</v>
      </c>
      <c r="I922" s="418"/>
      <c r="J922" s="318">
        <v>486.23</v>
      </c>
    </row>
    <row r="923" spans="1:10" ht="13.5" thickTop="1">
      <c r="A923" s="319"/>
      <c r="B923" s="319"/>
      <c r="C923" s="319"/>
      <c r="D923" s="319"/>
      <c r="E923" s="319"/>
      <c r="F923" s="319"/>
      <c r="G923" s="319"/>
      <c r="H923" s="319"/>
      <c r="I923" s="319"/>
      <c r="J923" s="319"/>
    </row>
    <row r="924" spans="1:10" ht="15">
      <c r="A924" s="305" t="s">
        <v>16262</v>
      </c>
      <c r="B924" s="306" t="s">
        <v>12979</v>
      </c>
      <c r="C924" s="305" t="s">
        <v>12980</v>
      </c>
      <c r="D924" s="305" t="s">
        <v>12981</v>
      </c>
      <c r="E924" s="419" t="s">
        <v>16045</v>
      </c>
      <c r="F924" s="419"/>
      <c r="G924" s="307" t="s">
        <v>12982</v>
      </c>
      <c r="H924" s="306" t="s">
        <v>16046</v>
      </c>
      <c r="I924" s="306" t="s">
        <v>12983</v>
      </c>
      <c r="J924" s="306" t="s">
        <v>12985</v>
      </c>
    </row>
    <row r="925" spans="1:10">
      <c r="A925" s="295" t="s">
        <v>16047</v>
      </c>
      <c r="B925" s="296" t="s">
        <v>14192</v>
      </c>
      <c r="C925" s="295" t="s">
        <v>9</v>
      </c>
      <c r="D925" s="295" t="s">
        <v>1172</v>
      </c>
      <c r="E925" s="420" t="s">
        <v>16090</v>
      </c>
      <c r="F925" s="420"/>
      <c r="G925" s="297" t="s">
        <v>13082</v>
      </c>
      <c r="H925" s="308">
        <v>1</v>
      </c>
      <c r="I925" s="309">
        <v>410.5</v>
      </c>
      <c r="J925" s="309">
        <v>410.5</v>
      </c>
    </row>
    <row r="926" spans="1:10" ht="25.5">
      <c r="A926" s="310" t="s">
        <v>16049</v>
      </c>
      <c r="B926" s="311" t="s">
        <v>16260</v>
      </c>
      <c r="C926" s="310" t="s">
        <v>9</v>
      </c>
      <c r="D926" s="310" t="s">
        <v>2147</v>
      </c>
      <c r="E926" s="416" t="s">
        <v>16048</v>
      </c>
      <c r="F926" s="416"/>
      <c r="G926" s="312" t="s">
        <v>13145</v>
      </c>
      <c r="H926" s="313">
        <v>6.0000000000000001E-3</v>
      </c>
      <c r="I926" s="314">
        <v>399.42</v>
      </c>
      <c r="J926" s="314">
        <v>2.39</v>
      </c>
    </row>
    <row r="927" spans="1:10" ht="25.5">
      <c r="A927" s="310" t="s">
        <v>16049</v>
      </c>
      <c r="B927" s="311" t="s">
        <v>16172</v>
      </c>
      <c r="C927" s="310" t="s">
        <v>9</v>
      </c>
      <c r="D927" s="310" t="s">
        <v>78</v>
      </c>
      <c r="E927" s="416" t="s">
        <v>16048</v>
      </c>
      <c r="F927" s="416"/>
      <c r="G927" s="312" t="s">
        <v>27</v>
      </c>
      <c r="H927" s="313">
        <v>0.8</v>
      </c>
      <c r="I927" s="314">
        <v>18.11</v>
      </c>
      <c r="J927" s="314">
        <v>14.48</v>
      </c>
    </row>
    <row r="928" spans="1:10" ht="25.5">
      <c r="A928" s="310" t="s">
        <v>16049</v>
      </c>
      <c r="B928" s="311" t="s">
        <v>16068</v>
      </c>
      <c r="C928" s="310" t="s">
        <v>9</v>
      </c>
      <c r="D928" s="310" t="s">
        <v>29</v>
      </c>
      <c r="E928" s="416" t="s">
        <v>16048</v>
      </c>
      <c r="F928" s="416"/>
      <c r="G928" s="312" t="s">
        <v>27</v>
      </c>
      <c r="H928" s="313">
        <v>3</v>
      </c>
      <c r="I928" s="314">
        <v>14.73</v>
      </c>
      <c r="J928" s="314">
        <v>44.19</v>
      </c>
    </row>
    <row r="929" spans="1:10" ht="25.5">
      <c r="A929" s="310" t="s">
        <v>16049</v>
      </c>
      <c r="B929" s="311" t="s">
        <v>16261</v>
      </c>
      <c r="C929" s="310" t="s">
        <v>9</v>
      </c>
      <c r="D929" s="310" t="s">
        <v>80</v>
      </c>
      <c r="E929" s="416" t="s">
        <v>16048</v>
      </c>
      <c r="F929" s="416"/>
      <c r="G929" s="312" t="s">
        <v>27</v>
      </c>
      <c r="H929" s="313">
        <v>1.8</v>
      </c>
      <c r="I929" s="314">
        <v>18.010000000000002</v>
      </c>
      <c r="J929" s="314">
        <v>32.409999999999997</v>
      </c>
    </row>
    <row r="930" spans="1:10" ht="25.5">
      <c r="A930" s="300" t="s">
        <v>12986</v>
      </c>
      <c r="B930" s="301" t="s">
        <v>14195</v>
      </c>
      <c r="C930" s="300" t="s">
        <v>9</v>
      </c>
      <c r="D930" s="300" t="s">
        <v>10536</v>
      </c>
      <c r="E930" s="417" t="s">
        <v>12998</v>
      </c>
      <c r="F930" s="417"/>
      <c r="G930" s="302" t="s">
        <v>13082</v>
      </c>
      <c r="H930" s="315">
        <v>1</v>
      </c>
      <c r="I930" s="316">
        <v>317.02999999999997</v>
      </c>
      <c r="J930" s="316">
        <v>317.02999999999997</v>
      </c>
    </row>
    <row r="931" spans="1:10" ht="25.5">
      <c r="A931" s="317"/>
      <c r="B931" s="317"/>
      <c r="C931" s="317"/>
      <c r="D931" s="317"/>
      <c r="E931" s="317" t="s">
        <v>16052</v>
      </c>
      <c r="F931" s="318">
        <v>34.2936853</v>
      </c>
      <c r="G931" s="317" t="s">
        <v>16053</v>
      </c>
      <c r="H931" s="318">
        <v>29.63</v>
      </c>
      <c r="I931" s="317" t="s">
        <v>16054</v>
      </c>
      <c r="J931" s="318">
        <v>63.92</v>
      </c>
    </row>
    <row r="932" spans="1:10" ht="13.5" thickBot="1">
      <c r="A932" s="317"/>
      <c r="B932" s="317"/>
      <c r="C932" s="317"/>
      <c r="D932" s="317"/>
      <c r="E932" s="317" t="s">
        <v>16055</v>
      </c>
      <c r="F932" s="318">
        <v>115.92</v>
      </c>
      <c r="G932" s="317"/>
      <c r="H932" s="418" t="s">
        <v>16056</v>
      </c>
      <c r="I932" s="418"/>
      <c r="J932" s="318">
        <v>526.41999999999996</v>
      </c>
    </row>
    <row r="933" spans="1:10" ht="13.5" thickTop="1">
      <c r="A933" s="319"/>
      <c r="B933" s="319"/>
      <c r="C933" s="319"/>
      <c r="D933" s="319"/>
      <c r="E933" s="319"/>
      <c r="F933" s="319"/>
      <c r="G933" s="319"/>
      <c r="H933" s="319"/>
      <c r="I933" s="319"/>
      <c r="J933" s="319"/>
    </row>
    <row r="934" spans="1:10" ht="15">
      <c r="A934" s="305" t="s">
        <v>16263</v>
      </c>
      <c r="B934" s="306" t="s">
        <v>12979</v>
      </c>
      <c r="C934" s="305" t="s">
        <v>12980</v>
      </c>
      <c r="D934" s="305" t="s">
        <v>12981</v>
      </c>
      <c r="E934" s="419" t="s">
        <v>16045</v>
      </c>
      <c r="F934" s="419"/>
      <c r="G934" s="307" t="s">
        <v>12982</v>
      </c>
      <c r="H934" s="306" t="s">
        <v>16046</v>
      </c>
      <c r="I934" s="306" t="s">
        <v>12983</v>
      </c>
      <c r="J934" s="306" t="s">
        <v>12985</v>
      </c>
    </row>
    <row r="935" spans="1:10" ht="38.25">
      <c r="A935" s="295" t="s">
        <v>16047</v>
      </c>
      <c r="B935" s="296" t="s">
        <v>14205</v>
      </c>
      <c r="C935" s="295" t="s">
        <v>9</v>
      </c>
      <c r="D935" s="295" t="s">
        <v>3179</v>
      </c>
      <c r="E935" s="420" t="s">
        <v>16090</v>
      </c>
      <c r="F935" s="420"/>
      <c r="G935" s="297" t="s">
        <v>13082</v>
      </c>
      <c r="H935" s="308">
        <v>1</v>
      </c>
      <c r="I935" s="309">
        <v>675.07</v>
      </c>
      <c r="J935" s="309">
        <v>675.07</v>
      </c>
    </row>
    <row r="936" spans="1:10" ht="25.5">
      <c r="A936" s="310" t="s">
        <v>16049</v>
      </c>
      <c r="B936" s="311" t="s">
        <v>16172</v>
      </c>
      <c r="C936" s="310" t="s">
        <v>9</v>
      </c>
      <c r="D936" s="310" t="s">
        <v>78</v>
      </c>
      <c r="E936" s="416" t="s">
        <v>16048</v>
      </c>
      <c r="F936" s="416"/>
      <c r="G936" s="312" t="s">
        <v>27</v>
      </c>
      <c r="H936" s="313">
        <v>0.3826</v>
      </c>
      <c r="I936" s="314">
        <v>18.11</v>
      </c>
      <c r="J936" s="314">
        <v>6.92</v>
      </c>
    </row>
    <row r="937" spans="1:10" ht="25.5">
      <c r="A937" s="310" t="s">
        <v>16049</v>
      </c>
      <c r="B937" s="311" t="s">
        <v>16068</v>
      </c>
      <c r="C937" s="310" t="s">
        <v>9</v>
      </c>
      <c r="D937" s="310" t="s">
        <v>29</v>
      </c>
      <c r="E937" s="416" t="s">
        <v>16048</v>
      </c>
      <c r="F937" s="416"/>
      <c r="G937" s="312" t="s">
        <v>27</v>
      </c>
      <c r="H937" s="313">
        <v>0.191</v>
      </c>
      <c r="I937" s="314">
        <v>14.73</v>
      </c>
      <c r="J937" s="314">
        <v>2.81</v>
      </c>
    </row>
    <row r="938" spans="1:10" ht="38.25">
      <c r="A938" s="300" t="s">
        <v>12986</v>
      </c>
      <c r="B938" s="301" t="s">
        <v>13402</v>
      </c>
      <c r="C938" s="300" t="s">
        <v>9</v>
      </c>
      <c r="D938" s="300" t="s">
        <v>7399</v>
      </c>
      <c r="E938" s="417" t="s">
        <v>12998</v>
      </c>
      <c r="F938" s="417"/>
      <c r="G938" s="302" t="s">
        <v>51</v>
      </c>
      <c r="H938" s="315">
        <v>4.8166000000000002</v>
      </c>
      <c r="I938" s="316">
        <v>0.24</v>
      </c>
      <c r="J938" s="316">
        <v>1.1499999999999999</v>
      </c>
    </row>
    <row r="939" spans="1:10" ht="25.5">
      <c r="A939" s="300" t="s">
        <v>12986</v>
      </c>
      <c r="B939" s="301" t="s">
        <v>14207</v>
      </c>
      <c r="C939" s="300" t="s">
        <v>9</v>
      </c>
      <c r="D939" s="300" t="s">
        <v>9157</v>
      </c>
      <c r="E939" s="417" t="s">
        <v>12998</v>
      </c>
      <c r="F939" s="417"/>
      <c r="G939" s="302" t="s">
        <v>20</v>
      </c>
      <c r="H939" s="315">
        <v>6.8503999999999996</v>
      </c>
      <c r="I939" s="316">
        <v>15.7</v>
      </c>
      <c r="J939" s="316">
        <v>107.55</v>
      </c>
    </row>
    <row r="940" spans="1:10" ht="25.5">
      <c r="A940" s="300" t="s">
        <v>12986</v>
      </c>
      <c r="B940" s="301" t="s">
        <v>14209</v>
      </c>
      <c r="C940" s="300" t="s">
        <v>9</v>
      </c>
      <c r="D940" s="300" t="s">
        <v>10501</v>
      </c>
      <c r="E940" s="417" t="s">
        <v>12998</v>
      </c>
      <c r="F940" s="417"/>
      <c r="G940" s="302" t="s">
        <v>51</v>
      </c>
      <c r="H940" s="315">
        <v>0.54730000000000001</v>
      </c>
      <c r="I940" s="316">
        <v>969.89</v>
      </c>
      <c r="J940" s="316">
        <v>530.82000000000005</v>
      </c>
    </row>
    <row r="941" spans="1:10" ht="25.5">
      <c r="A941" s="300" t="s">
        <v>12986</v>
      </c>
      <c r="B941" s="301" t="s">
        <v>14077</v>
      </c>
      <c r="C941" s="300" t="s">
        <v>9</v>
      </c>
      <c r="D941" s="300" t="s">
        <v>10842</v>
      </c>
      <c r="E941" s="417" t="s">
        <v>12998</v>
      </c>
      <c r="F941" s="417"/>
      <c r="G941" s="302" t="s">
        <v>12932</v>
      </c>
      <c r="H941" s="315">
        <v>0.88290000000000002</v>
      </c>
      <c r="I941" s="316">
        <v>29.25</v>
      </c>
      <c r="J941" s="316">
        <v>25.82</v>
      </c>
    </row>
    <row r="942" spans="1:10" ht="25.5">
      <c r="A942" s="317"/>
      <c r="B942" s="317"/>
      <c r="C942" s="317"/>
      <c r="D942" s="317"/>
      <c r="E942" s="317" t="s">
        <v>16052</v>
      </c>
      <c r="F942" s="318">
        <v>3.6965501999999999</v>
      </c>
      <c r="G942" s="317" t="s">
        <v>16053</v>
      </c>
      <c r="H942" s="318">
        <v>3.19</v>
      </c>
      <c r="I942" s="317" t="s">
        <v>16054</v>
      </c>
      <c r="J942" s="318">
        <v>6.89</v>
      </c>
    </row>
    <row r="943" spans="1:10" ht="13.5" thickBot="1">
      <c r="A943" s="317"/>
      <c r="B943" s="317"/>
      <c r="C943" s="317"/>
      <c r="D943" s="317"/>
      <c r="E943" s="317" t="s">
        <v>16055</v>
      </c>
      <c r="F943" s="318">
        <v>190.63</v>
      </c>
      <c r="G943" s="317"/>
      <c r="H943" s="418" t="s">
        <v>16056</v>
      </c>
      <c r="I943" s="418"/>
      <c r="J943" s="318">
        <v>865.7</v>
      </c>
    </row>
    <row r="944" spans="1:10" ht="13.5" thickTop="1">
      <c r="A944" s="319"/>
      <c r="B944" s="319"/>
      <c r="C944" s="319"/>
      <c r="D944" s="319"/>
      <c r="E944" s="319"/>
      <c r="F944" s="319"/>
      <c r="G944" s="319"/>
      <c r="H944" s="319"/>
      <c r="I944" s="319"/>
      <c r="J944" s="319"/>
    </row>
    <row r="945" spans="1:10" ht="15">
      <c r="A945" s="305" t="s">
        <v>16264</v>
      </c>
      <c r="B945" s="306" t="s">
        <v>12979</v>
      </c>
      <c r="C945" s="305" t="s">
        <v>12980</v>
      </c>
      <c r="D945" s="305" t="s">
        <v>12981</v>
      </c>
      <c r="E945" s="419" t="s">
        <v>16045</v>
      </c>
      <c r="F945" s="419"/>
      <c r="G945" s="307" t="s">
        <v>12982</v>
      </c>
      <c r="H945" s="306" t="s">
        <v>16046</v>
      </c>
      <c r="I945" s="306" t="s">
        <v>12983</v>
      </c>
      <c r="J945" s="306" t="s">
        <v>12985</v>
      </c>
    </row>
    <row r="946" spans="1:10">
      <c r="A946" s="295" t="s">
        <v>16047</v>
      </c>
      <c r="B946" s="296" t="s">
        <v>14218</v>
      </c>
      <c r="C946" s="295" t="s">
        <v>9</v>
      </c>
      <c r="D946" s="295" t="s">
        <v>341</v>
      </c>
      <c r="E946" s="420" t="s">
        <v>16090</v>
      </c>
      <c r="F946" s="420"/>
      <c r="G946" s="297" t="s">
        <v>13082</v>
      </c>
      <c r="H946" s="308">
        <v>1</v>
      </c>
      <c r="I946" s="309">
        <v>180.96</v>
      </c>
      <c r="J946" s="309">
        <v>180.96</v>
      </c>
    </row>
    <row r="947" spans="1:10" ht="25.5">
      <c r="A947" s="310" t="s">
        <v>16049</v>
      </c>
      <c r="B947" s="311" t="s">
        <v>16068</v>
      </c>
      <c r="C947" s="310" t="s">
        <v>9</v>
      </c>
      <c r="D947" s="310" t="s">
        <v>29</v>
      </c>
      <c r="E947" s="416" t="s">
        <v>16048</v>
      </c>
      <c r="F947" s="416"/>
      <c r="G947" s="312" t="s">
        <v>27</v>
      </c>
      <c r="H947" s="313">
        <v>0.2</v>
      </c>
      <c r="I947" s="314">
        <v>14.73</v>
      </c>
      <c r="J947" s="314">
        <v>2.94</v>
      </c>
    </row>
    <row r="948" spans="1:10" ht="25.5">
      <c r="A948" s="310" t="s">
        <v>16049</v>
      </c>
      <c r="B948" s="311" t="s">
        <v>16265</v>
      </c>
      <c r="C948" s="310" t="s">
        <v>9</v>
      </c>
      <c r="D948" s="310" t="s">
        <v>503</v>
      </c>
      <c r="E948" s="416" t="s">
        <v>16048</v>
      </c>
      <c r="F948" s="416"/>
      <c r="G948" s="312" t="s">
        <v>27</v>
      </c>
      <c r="H948" s="313">
        <v>1</v>
      </c>
      <c r="I948" s="314">
        <v>17.47</v>
      </c>
      <c r="J948" s="314">
        <v>17.47</v>
      </c>
    </row>
    <row r="949" spans="1:10">
      <c r="A949" s="300" t="s">
        <v>12986</v>
      </c>
      <c r="B949" s="301" t="s">
        <v>14222</v>
      </c>
      <c r="C949" s="300" t="s">
        <v>9</v>
      </c>
      <c r="D949" s="300" t="s">
        <v>9967</v>
      </c>
      <c r="E949" s="417" t="s">
        <v>12998</v>
      </c>
      <c r="F949" s="417"/>
      <c r="G949" s="302" t="s">
        <v>23</v>
      </c>
      <c r="H949" s="315">
        <v>2</v>
      </c>
      <c r="I949" s="316">
        <v>6.61</v>
      </c>
      <c r="J949" s="316">
        <v>13.22</v>
      </c>
    </row>
    <row r="950" spans="1:10">
      <c r="A950" s="300" t="s">
        <v>12986</v>
      </c>
      <c r="B950" s="301" t="s">
        <v>14224</v>
      </c>
      <c r="C950" s="300" t="s">
        <v>9</v>
      </c>
      <c r="D950" s="300" t="s">
        <v>11917</v>
      </c>
      <c r="E950" s="417" t="s">
        <v>12998</v>
      </c>
      <c r="F950" s="417"/>
      <c r="G950" s="302" t="s">
        <v>13082</v>
      </c>
      <c r="H950" s="315">
        <v>1</v>
      </c>
      <c r="I950" s="316">
        <v>147.33000000000001</v>
      </c>
      <c r="J950" s="316">
        <v>147.33000000000001</v>
      </c>
    </row>
    <row r="951" spans="1:10" ht="25.5">
      <c r="A951" s="317"/>
      <c r="B951" s="317"/>
      <c r="C951" s="317"/>
      <c r="D951" s="317"/>
      <c r="E951" s="317" t="s">
        <v>16052</v>
      </c>
      <c r="F951" s="318">
        <v>7.7686571000000004</v>
      </c>
      <c r="G951" s="317" t="s">
        <v>16053</v>
      </c>
      <c r="H951" s="318">
        <v>6.71</v>
      </c>
      <c r="I951" s="317" t="s">
        <v>16054</v>
      </c>
      <c r="J951" s="318">
        <v>14.48</v>
      </c>
    </row>
    <row r="952" spans="1:10" ht="13.5" thickBot="1">
      <c r="A952" s="317"/>
      <c r="B952" s="317"/>
      <c r="C952" s="317"/>
      <c r="D952" s="317"/>
      <c r="E952" s="317" t="s">
        <v>16055</v>
      </c>
      <c r="F952" s="318">
        <v>51.1</v>
      </c>
      <c r="G952" s="317"/>
      <c r="H952" s="418" t="s">
        <v>16056</v>
      </c>
      <c r="I952" s="418"/>
      <c r="J952" s="318">
        <v>232.06</v>
      </c>
    </row>
    <row r="953" spans="1:10" ht="13.5" thickTop="1">
      <c r="A953" s="319"/>
      <c r="B953" s="319"/>
      <c r="C953" s="319"/>
      <c r="D953" s="319"/>
      <c r="E953" s="319"/>
      <c r="F953" s="319"/>
      <c r="G953" s="319"/>
      <c r="H953" s="319"/>
      <c r="I953" s="319"/>
      <c r="J953" s="319"/>
    </row>
    <row r="954" spans="1:10" ht="15">
      <c r="A954" s="305" t="s">
        <v>16266</v>
      </c>
      <c r="B954" s="306" t="s">
        <v>12979</v>
      </c>
      <c r="C954" s="305" t="s">
        <v>12980</v>
      </c>
      <c r="D954" s="305" t="s">
        <v>12981</v>
      </c>
      <c r="E954" s="419" t="s">
        <v>16045</v>
      </c>
      <c r="F954" s="419"/>
      <c r="G954" s="307" t="s">
        <v>12982</v>
      </c>
      <c r="H954" s="306" t="s">
        <v>16046</v>
      </c>
      <c r="I954" s="306" t="s">
        <v>12983</v>
      </c>
      <c r="J954" s="306" t="s">
        <v>12985</v>
      </c>
    </row>
    <row r="955" spans="1:10" ht="51">
      <c r="A955" s="295" t="s">
        <v>16047</v>
      </c>
      <c r="B955" s="296" t="s">
        <v>14234</v>
      </c>
      <c r="C955" s="295" t="s">
        <v>9</v>
      </c>
      <c r="D955" s="295" t="s">
        <v>399</v>
      </c>
      <c r="E955" s="420" t="s">
        <v>16145</v>
      </c>
      <c r="F955" s="420"/>
      <c r="G955" s="297" t="s">
        <v>13082</v>
      </c>
      <c r="H955" s="308">
        <v>1</v>
      </c>
      <c r="I955" s="309">
        <v>4.53</v>
      </c>
      <c r="J955" s="309">
        <v>4.53</v>
      </c>
    </row>
    <row r="956" spans="1:10" ht="38.25">
      <c r="A956" s="310" t="s">
        <v>16049</v>
      </c>
      <c r="B956" s="311" t="s">
        <v>16267</v>
      </c>
      <c r="C956" s="310" t="s">
        <v>9</v>
      </c>
      <c r="D956" s="310" t="s">
        <v>1747</v>
      </c>
      <c r="E956" s="416" t="s">
        <v>16048</v>
      </c>
      <c r="F956" s="416"/>
      <c r="G956" s="312" t="s">
        <v>13145</v>
      </c>
      <c r="H956" s="313">
        <v>4.1999999999999997E-3</v>
      </c>
      <c r="I956" s="314">
        <v>329.04</v>
      </c>
      <c r="J956" s="314">
        <v>1.38</v>
      </c>
    </row>
    <row r="957" spans="1:10" ht="25.5">
      <c r="A957" s="310" t="s">
        <v>16049</v>
      </c>
      <c r="B957" s="311" t="s">
        <v>16172</v>
      </c>
      <c r="C957" s="310" t="s">
        <v>9</v>
      </c>
      <c r="D957" s="310" t="s">
        <v>78</v>
      </c>
      <c r="E957" s="416" t="s">
        <v>16048</v>
      </c>
      <c r="F957" s="416"/>
      <c r="G957" s="312" t="s">
        <v>27</v>
      </c>
      <c r="H957" s="313">
        <v>0.124</v>
      </c>
      <c r="I957" s="314">
        <v>18.11</v>
      </c>
      <c r="J957" s="314">
        <v>2.2400000000000002</v>
      </c>
    </row>
    <row r="958" spans="1:10" ht="25.5">
      <c r="A958" s="310" t="s">
        <v>16049</v>
      </c>
      <c r="B958" s="311" t="s">
        <v>16068</v>
      </c>
      <c r="C958" s="310" t="s">
        <v>9</v>
      </c>
      <c r="D958" s="310" t="s">
        <v>29</v>
      </c>
      <c r="E958" s="416" t="s">
        <v>16048</v>
      </c>
      <c r="F958" s="416"/>
      <c r="G958" s="312" t="s">
        <v>27</v>
      </c>
      <c r="H958" s="313">
        <v>6.2E-2</v>
      </c>
      <c r="I958" s="314">
        <v>14.73</v>
      </c>
      <c r="J958" s="314">
        <v>0.91</v>
      </c>
    </row>
    <row r="959" spans="1:10" ht="25.5">
      <c r="A959" s="317"/>
      <c r="B959" s="317"/>
      <c r="C959" s="317"/>
      <c r="D959" s="317"/>
      <c r="E959" s="317" t="s">
        <v>16052</v>
      </c>
      <c r="F959" s="318">
        <v>1.2822576000000001</v>
      </c>
      <c r="G959" s="317" t="s">
        <v>16053</v>
      </c>
      <c r="H959" s="318">
        <v>1.1100000000000001</v>
      </c>
      <c r="I959" s="317" t="s">
        <v>16054</v>
      </c>
      <c r="J959" s="318">
        <v>2.39</v>
      </c>
    </row>
    <row r="960" spans="1:10" ht="13.5" thickBot="1">
      <c r="A960" s="317"/>
      <c r="B960" s="317"/>
      <c r="C960" s="317"/>
      <c r="D960" s="317"/>
      <c r="E960" s="317" t="s">
        <v>16055</v>
      </c>
      <c r="F960" s="318">
        <v>1.27</v>
      </c>
      <c r="G960" s="317"/>
      <c r="H960" s="418" t="s">
        <v>16056</v>
      </c>
      <c r="I960" s="418"/>
      <c r="J960" s="318">
        <v>5.8</v>
      </c>
    </row>
    <row r="961" spans="1:10" ht="13.5" thickTop="1">
      <c r="A961" s="319"/>
      <c r="B961" s="319"/>
      <c r="C961" s="319"/>
      <c r="D961" s="319"/>
      <c r="E961" s="319"/>
      <c r="F961" s="319"/>
      <c r="G961" s="319"/>
      <c r="H961" s="319"/>
      <c r="I961" s="319"/>
      <c r="J961" s="319"/>
    </row>
    <row r="962" spans="1:10" ht="15">
      <c r="A962" s="305" t="s">
        <v>16268</v>
      </c>
      <c r="B962" s="306" t="s">
        <v>12979</v>
      </c>
      <c r="C962" s="305" t="s">
        <v>12980</v>
      </c>
      <c r="D962" s="305" t="s">
        <v>12981</v>
      </c>
      <c r="E962" s="419" t="s">
        <v>16045</v>
      </c>
      <c r="F962" s="419"/>
      <c r="G962" s="307" t="s">
        <v>12982</v>
      </c>
      <c r="H962" s="306" t="s">
        <v>16046</v>
      </c>
      <c r="I962" s="306" t="s">
        <v>12983</v>
      </c>
      <c r="J962" s="306" t="s">
        <v>12985</v>
      </c>
    </row>
    <row r="963" spans="1:10" ht="38.25">
      <c r="A963" s="295" t="s">
        <v>16047</v>
      </c>
      <c r="B963" s="296" t="s">
        <v>14242</v>
      </c>
      <c r="C963" s="295" t="s">
        <v>9</v>
      </c>
      <c r="D963" s="295" t="s">
        <v>2069</v>
      </c>
      <c r="E963" s="420" t="s">
        <v>16145</v>
      </c>
      <c r="F963" s="420"/>
      <c r="G963" s="297" t="s">
        <v>13082</v>
      </c>
      <c r="H963" s="308">
        <v>1</v>
      </c>
      <c r="I963" s="309">
        <v>3.99</v>
      </c>
      <c r="J963" s="309">
        <v>3.99</v>
      </c>
    </row>
    <row r="964" spans="1:10" ht="38.25">
      <c r="A964" s="310" t="s">
        <v>16049</v>
      </c>
      <c r="B964" s="311" t="s">
        <v>16269</v>
      </c>
      <c r="C964" s="310" t="s">
        <v>9</v>
      </c>
      <c r="D964" s="310" t="s">
        <v>1755</v>
      </c>
      <c r="E964" s="416" t="s">
        <v>16048</v>
      </c>
      <c r="F964" s="416"/>
      <c r="G964" s="312" t="s">
        <v>13145</v>
      </c>
      <c r="H964" s="313">
        <v>1.5E-3</v>
      </c>
      <c r="I964" s="314">
        <v>2177</v>
      </c>
      <c r="J964" s="314">
        <v>3.26</v>
      </c>
    </row>
    <row r="965" spans="1:10" ht="25.5">
      <c r="A965" s="310" t="s">
        <v>16049</v>
      </c>
      <c r="B965" s="311" t="s">
        <v>16172</v>
      </c>
      <c r="C965" s="310" t="s">
        <v>9</v>
      </c>
      <c r="D965" s="310" t="s">
        <v>78</v>
      </c>
      <c r="E965" s="416" t="s">
        <v>16048</v>
      </c>
      <c r="F965" s="416"/>
      <c r="G965" s="312" t="s">
        <v>27</v>
      </c>
      <c r="H965" s="313">
        <v>3.7999999999999999E-2</v>
      </c>
      <c r="I965" s="314">
        <v>18.11</v>
      </c>
      <c r="J965" s="314">
        <v>0.68</v>
      </c>
    </row>
    <row r="966" spans="1:10" ht="25.5">
      <c r="A966" s="310" t="s">
        <v>16049</v>
      </c>
      <c r="B966" s="311" t="s">
        <v>16068</v>
      </c>
      <c r="C966" s="310" t="s">
        <v>9</v>
      </c>
      <c r="D966" s="310" t="s">
        <v>29</v>
      </c>
      <c r="E966" s="416" t="s">
        <v>16048</v>
      </c>
      <c r="F966" s="416"/>
      <c r="G966" s="312" t="s">
        <v>27</v>
      </c>
      <c r="H966" s="313">
        <v>3.8E-3</v>
      </c>
      <c r="I966" s="314">
        <v>14.73</v>
      </c>
      <c r="J966" s="314">
        <v>0.05</v>
      </c>
    </row>
    <row r="967" spans="1:10" ht="25.5">
      <c r="A967" s="317"/>
      <c r="B967" s="317"/>
      <c r="C967" s="317"/>
      <c r="D967" s="317"/>
      <c r="E967" s="317" t="s">
        <v>16052</v>
      </c>
      <c r="F967" s="318">
        <v>0.31654060000000001</v>
      </c>
      <c r="G967" s="317" t="s">
        <v>16053</v>
      </c>
      <c r="H967" s="318">
        <v>0.27</v>
      </c>
      <c r="I967" s="317" t="s">
        <v>16054</v>
      </c>
      <c r="J967" s="318">
        <v>0.59</v>
      </c>
    </row>
    <row r="968" spans="1:10" ht="13.5" thickBot="1">
      <c r="A968" s="317"/>
      <c r="B968" s="317"/>
      <c r="C968" s="317"/>
      <c r="D968" s="317"/>
      <c r="E968" s="317" t="s">
        <v>16055</v>
      </c>
      <c r="F968" s="318">
        <v>1.1200000000000001</v>
      </c>
      <c r="G968" s="317"/>
      <c r="H968" s="418" t="s">
        <v>16056</v>
      </c>
      <c r="I968" s="418"/>
      <c r="J968" s="318">
        <v>5.1100000000000003</v>
      </c>
    </row>
    <row r="969" spans="1:10" ht="13.5" thickTop="1">
      <c r="A969" s="319"/>
      <c r="B969" s="319"/>
      <c r="C969" s="319"/>
      <c r="D969" s="319"/>
      <c r="E969" s="319"/>
      <c r="F969" s="319"/>
      <c r="G969" s="319"/>
      <c r="H969" s="319"/>
      <c r="I969" s="319"/>
      <c r="J969" s="319"/>
    </row>
    <row r="970" spans="1:10" ht="15">
      <c r="A970" s="305" t="s">
        <v>16270</v>
      </c>
      <c r="B970" s="306" t="s">
        <v>12979</v>
      </c>
      <c r="C970" s="305" t="s">
        <v>12980</v>
      </c>
      <c r="D970" s="305" t="s">
        <v>12981</v>
      </c>
      <c r="E970" s="419" t="s">
        <v>16045</v>
      </c>
      <c r="F970" s="419"/>
      <c r="G970" s="307" t="s">
        <v>12982</v>
      </c>
      <c r="H970" s="306" t="s">
        <v>16046</v>
      </c>
      <c r="I970" s="306" t="s">
        <v>12983</v>
      </c>
      <c r="J970" s="306" t="s">
        <v>12985</v>
      </c>
    </row>
    <row r="971" spans="1:10" ht="51">
      <c r="A971" s="295" t="s">
        <v>16047</v>
      </c>
      <c r="B971" s="296" t="s">
        <v>14252</v>
      </c>
      <c r="C971" s="295" t="s">
        <v>9</v>
      </c>
      <c r="D971" s="295" t="s">
        <v>1995</v>
      </c>
      <c r="E971" s="420" t="s">
        <v>16145</v>
      </c>
      <c r="F971" s="420"/>
      <c r="G971" s="297" t="s">
        <v>13082</v>
      </c>
      <c r="H971" s="308">
        <v>1</v>
      </c>
      <c r="I971" s="309">
        <v>38.26</v>
      </c>
      <c r="J971" s="309">
        <v>38.26</v>
      </c>
    </row>
    <row r="972" spans="1:10" ht="38.25">
      <c r="A972" s="310" t="s">
        <v>16049</v>
      </c>
      <c r="B972" s="311" t="s">
        <v>16237</v>
      </c>
      <c r="C972" s="310" t="s">
        <v>9</v>
      </c>
      <c r="D972" s="310" t="s">
        <v>1733</v>
      </c>
      <c r="E972" s="416" t="s">
        <v>16048</v>
      </c>
      <c r="F972" s="416"/>
      <c r="G972" s="312" t="s">
        <v>13145</v>
      </c>
      <c r="H972" s="313">
        <v>3.1399999999999997E-2</v>
      </c>
      <c r="I972" s="314">
        <v>348.59</v>
      </c>
      <c r="J972" s="314">
        <v>10.94</v>
      </c>
    </row>
    <row r="973" spans="1:10" ht="25.5">
      <c r="A973" s="310" t="s">
        <v>16049</v>
      </c>
      <c r="B973" s="311" t="s">
        <v>16172</v>
      </c>
      <c r="C973" s="310" t="s">
        <v>9</v>
      </c>
      <c r="D973" s="310" t="s">
        <v>78</v>
      </c>
      <c r="E973" s="416" t="s">
        <v>16048</v>
      </c>
      <c r="F973" s="416"/>
      <c r="G973" s="312" t="s">
        <v>27</v>
      </c>
      <c r="H973" s="313">
        <v>0.78</v>
      </c>
      <c r="I973" s="314">
        <v>18.11</v>
      </c>
      <c r="J973" s="314">
        <v>14.12</v>
      </c>
    </row>
    <row r="974" spans="1:10" ht="25.5">
      <c r="A974" s="310" t="s">
        <v>16049</v>
      </c>
      <c r="B974" s="311" t="s">
        <v>16068</v>
      </c>
      <c r="C974" s="310" t="s">
        <v>9</v>
      </c>
      <c r="D974" s="310" t="s">
        <v>29</v>
      </c>
      <c r="E974" s="416" t="s">
        <v>16048</v>
      </c>
      <c r="F974" s="416"/>
      <c r="G974" s="312" t="s">
        <v>27</v>
      </c>
      <c r="H974" s="313">
        <v>0.78</v>
      </c>
      <c r="I974" s="314">
        <v>14.73</v>
      </c>
      <c r="J974" s="314">
        <v>11.48</v>
      </c>
    </row>
    <row r="975" spans="1:10" ht="25.5">
      <c r="A975" s="300" t="s">
        <v>12986</v>
      </c>
      <c r="B975" s="301" t="s">
        <v>13506</v>
      </c>
      <c r="C975" s="300" t="s">
        <v>9</v>
      </c>
      <c r="D975" s="300" t="s">
        <v>11198</v>
      </c>
      <c r="E975" s="417" t="s">
        <v>12998</v>
      </c>
      <c r="F975" s="417"/>
      <c r="G975" s="302" t="s">
        <v>13082</v>
      </c>
      <c r="H975" s="315">
        <v>0.13880000000000001</v>
      </c>
      <c r="I975" s="316">
        <v>12.43</v>
      </c>
      <c r="J975" s="316">
        <v>1.72</v>
      </c>
    </row>
    <row r="976" spans="1:10" ht="25.5">
      <c r="A976" s="317"/>
      <c r="B976" s="317"/>
      <c r="C976" s="317"/>
      <c r="D976" s="317"/>
      <c r="E976" s="317" t="s">
        <v>16052</v>
      </c>
      <c r="F976" s="318">
        <v>10.322442199999999</v>
      </c>
      <c r="G976" s="317" t="s">
        <v>16053</v>
      </c>
      <c r="H976" s="318">
        <v>8.92</v>
      </c>
      <c r="I976" s="317" t="s">
        <v>16054</v>
      </c>
      <c r="J976" s="318">
        <v>19.239999999999998</v>
      </c>
    </row>
    <row r="977" spans="1:10" ht="13.5" thickBot="1">
      <c r="A977" s="317"/>
      <c r="B977" s="317"/>
      <c r="C977" s="317"/>
      <c r="D977" s="317"/>
      <c r="E977" s="317" t="s">
        <v>16055</v>
      </c>
      <c r="F977" s="318">
        <v>10.8</v>
      </c>
      <c r="G977" s="317"/>
      <c r="H977" s="418" t="s">
        <v>16056</v>
      </c>
      <c r="I977" s="418"/>
      <c r="J977" s="318">
        <v>49.06</v>
      </c>
    </row>
    <row r="978" spans="1:10" ht="13.5" thickTop="1">
      <c r="A978" s="319"/>
      <c r="B978" s="319"/>
      <c r="C978" s="319"/>
      <c r="D978" s="319"/>
      <c r="E978" s="319"/>
      <c r="F978" s="319"/>
      <c r="G978" s="319"/>
      <c r="H978" s="319"/>
      <c r="I978" s="319"/>
      <c r="J978" s="319"/>
    </row>
    <row r="979" spans="1:10" ht="15">
      <c r="A979" s="305" t="s">
        <v>16271</v>
      </c>
      <c r="B979" s="306" t="s">
        <v>12979</v>
      </c>
      <c r="C979" s="305" t="s">
        <v>12980</v>
      </c>
      <c r="D979" s="305" t="s">
        <v>12981</v>
      </c>
      <c r="E979" s="419" t="s">
        <v>16045</v>
      </c>
      <c r="F979" s="419"/>
      <c r="G979" s="307" t="s">
        <v>12982</v>
      </c>
      <c r="H979" s="306" t="s">
        <v>16046</v>
      </c>
      <c r="I979" s="306" t="s">
        <v>12983</v>
      </c>
      <c r="J979" s="306" t="s">
        <v>12985</v>
      </c>
    </row>
    <row r="980" spans="1:10">
      <c r="A980" s="295" t="s">
        <v>16047</v>
      </c>
      <c r="B980" s="296" t="s">
        <v>14262</v>
      </c>
      <c r="C980" s="295" t="s">
        <v>9</v>
      </c>
      <c r="D980" s="295" t="s">
        <v>1171</v>
      </c>
      <c r="E980" s="420" t="s">
        <v>16115</v>
      </c>
      <c r="F980" s="420"/>
      <c r="G980" s="297" t="s">
        <v>13082</v>
      </c>
      <c r="H980" s="308">
        <v>1</v>
      </c>
      <c r="I980" s="309">
        <v>17.68</v>
      </c>
      <c r="J980" s="309">
        <v>17.68</v>
      </c>
    </row>
    <row r="981" spans="1:10" ht="25.5">
      <c r="A981" s="310" t="s">
        <v>16049</v>
      </c>
      <c r="B981" s="311" t="s">
        <v>16076</v>
      </c>
      <c r="C981" s="310" t="s">
        <v>9</v>
      </c>
      <c r="D981" s="310" t="s">
        <v>492</v>
      </c>
      <c r="E981" s="416" t="s">
        <v>16048</v>
      </c>
      <c r="F981" s="416"/>
      <c r="G981" s="312" t="s">
        <v>27</v>
      </c>
      <c r="H981" s="313">
        <v>0.35</v>
      </c>
      <c r="I981" s="314">
        <v>18.04</v>
      </c>
      <c r="J981" s="314">
        <v>6.31</v>
      </c>
    </row>
    <row r="982" spans="1:10" ht="25.5">
      <c r="A982" s="310" t="s">
        <v>16049</v>
      </c>
      <c r="B982" s="311" t="s">
        <v>16068</v>
      </c>
      <c r="C982" s="310" t="s">
        <v>9</v>
      </c>
      <c r="D982" s="310" t="s">
        <v>29</v>
      </c>
      <c r="E982" s="416" t="s">
        <v>16048</v>
      </c>
      <c r="F982" s="416"/>
      <c r="G982" s="312" t="s">
        <v>27</v>
      </c>
      <c r="H982" s="313">
        <v>0.25</v>
      </c>
      <c r="I982" s="314">
        <v>14.73</v>
      </c>
      <c r="J982" s="314">
        <v>3.68</v>
      </c>
    </row>
    <row r="983" spans="1:10" ht="25.5">
      <c r="A983" s="300" t="s">
        <v>12986</v>
      </c>
      <c r="B983" s="301" t="s">
        <v>14264</v>
      </c>
      <c r="C983" s="300" t="s">
        <v>9</v>
      </c>
      <c r="D983" s="300" t="s">
        <v>9578</v>
      </c>
      <c r="E983" s="417" t="s">
        <v>12998</v>
      </c>
      <c r="F983" s="417"/>
      <c r="G983" s="302" t="s">
        <v>51</v>
      </c>
      <c r="H983" s="315">
        <v>0.5</v>
      </c>
      <c r="I983" s="316">
        <v>0.53</v>
      </c>
      <c r="J983" s="316">
        <v>0.26</v>
      </c>
    </row>
    <row r="984" spans="1:10">
      <c r="A984" s="300" t="s">
        <v>12986</v>
      </c>
      <c r="B984" s="301" t="s">
        <v>14265</v>
      </c>
      <c r="C984" s="300" t="s">
        <v>9</v>
      </c>
      <c r="D984" s="300" t="s">
        <v>9958</v>
      </c>
      <c r="E984" s="417" t="s">
        <v>12998</v>
      </c>
      <c r="F984" s="417"/>
      <c r="G984" s="302" t="s">
        <v>12940</v>
      </c>
      <c r="H984" s="315">
        <v>0.16</v>
      </c>
      <c r="I984" s="316">
        <v>46.47</v>
      </c>
      <c r="J984" s="316">
        <v>7.43</v>
      </c>
    </row>
    <row r="985" spans="1:10" ht="25.5">
      <c r="A985" s="317"/>
      <c r="B985" s="317"/>
      <c r="C985" s="317"/>
      <c r="D985" s="317"/>
      <c r="E985" s="317" t="s">
        <v>16052</v>
      </c>
      <c r="F985" s="318">
        <v>3.7662965000000002</v>
      </c>
      <c r="G985" s="317" t="s">
        <v>16053</v>
      </c>
      <c r="H985" s="318">
        <v>3.25</v>
      </c>
      <c r="I985" s="317" t="s">
        <v>16054</v>
      </c>
      <c r="J985" s="318">
        <v>7.02</v>
      </c>
    </row>
    <row r="986" spans="1:10" ht="13.5" thickBot="1">
      <c r="A986" s="317"/>
      <c r="B986" s="317"/>
      <c r="C986" s="317"/>
      <c r="D986" s="317"/>
      <c r="E986" s="317" t="s">
        <v>16055</v>
      </c>
      <c r="F986" s="318">
        <v>4.99</v>
      </c>
      <c r="G986" s="317"/>
      <c r="H986" s="418" t="s">
        <v>16056</v>
      </c>
      <c r="I986" s="418"/>
      <c r="J986" s="318">
        <v>22.67</v>
      </c>
    </row>
    <row r="987" spans="1:10" ht="13.5" thickTop="1">
      <c r="A987" s="319"/>
      <c r="B987" s="319"/>
      <c r="C987" s="319"/>
      <c r="D987" s="319"/>
      <c r="E987" s="319"/>
      <c r="F987" s="319"/>
      <c r="G987" s="319"/>
      <c r="H987" s="319"/>
      <c r="I987" s="319"/>
      <c r="J987" s="319"/>
    </row>
    <row r="988" spans="1:10" ht="15">
      <c r="A988" s="305" t="s">
        <v>16272</v>
      </c>
      <c r="B988" s="306" t="s">
        <v>12979</v>
      </c>
      <c r="C988" s="305" t="s">
        <v>12980</v>
      </c>
      <c r="D988" s="305" t="s">
        <v>12981</v>
      </c>
      <c r="E988" s="419" t="s">
        <v>16045</v>
      </c>
      <c r="F988" s="419"/>
      <c r="G988" s="307" t="s">
        <v>12982</v>
      </c>
      <c r="H988" s="306" t="s">
        <v>16046</v>
      </c>
      <c r="I988" s="306" t="s">
        <v>12983</v>
      </c>
      <c r="J988" s="306" t="s">
        <v>12985</v>
      </c>
    </row>
    <row r="989" spans="1:10" ht="51">
      <c r="A989" s="295" t="s">
        <v>16047</v>
      </c>
      <c r="B989" s="296" t="s">
        <v>14275</v>
      </c>
      <c r="C989" s="295" t="s">
        <v>9</v>
      </c>
      <c r="D989" s="295" t="s">
        <v>1722</v>
      </c>
      <c r="E989" s="420" t="s">
        <v>16145</v>
      </c>
      <c r="F989" s="420"/>
      <c r="G989" s="297" t="s">
        <v>13082</v>
      </c>
      <c r="H989" s="308">
        <v>1</v>
      </c>
      <c r="I989" s="309">
        <v>42.89</v>
      </c>
      <c r="J989" s="309">
        <v>42.89</v>
      </c>
    </row>
    <row r="990" spans="1:10" ht="25.5">
      <c r="A990" s="310" t="s">
        <v>16049</v>
      </c>
      <c r="B990" s="311" t="s">
        <v>16273</v>
      </c>
      <c r="C990" s="310" t="s">
        <v>9</v>
      </c>
      <c r="D990" s="310" t="s">
        <v>28</v>
      </c>
      <c r="E990" s="416" t="s">
        <v>16048</v>
      </c>
      <c r="F990" s="416"/>
      <c r="G990" s="312" t="s">
        <v>27</v>
      </c>
      <c r="H990" s="313">
        <v>0.66</v>
      </c>
      <c r="I990" s="314">
        <v>18.04</v>
      </c>
      <c r="J990" s="314">
        <v>11.9</v>
      </c>
    </row>
    <row r="991" spans="1:10" ht="25.5">
      <c r="A991" s="310" t="s">
        <v>16049</v>
      </c>
      <c r="B991" s="311" t="s">
        <v>16068</v>
      </c>
      <c r="C991" s="310" t="s">
        <v>9</v>
      </c>
      <c r="D991" s="310" t="s">
        <v>29</v>
      </c>
      <c r="E991" s="416" t="s">
        <v>16048</v>
      </c>
      <c r="F991" s="416"/>
      <c r="G991" s="312" t="s">
        <v>27</v>
      </c>
      <c r="H991" s="313">
        <v>0.36</v>
      </c>
      <c r="I991" s="314">
        <v>14.73</v>
      </c>
      <c r="J991" s="314">
        <v>5.3</v>
      </c>
    </row>
    <row r="992" spans="1:10">
      <c r="A992" s="300" t="s">
        <v>12986</v>
      </c>
      <c r="B992" s="301" t="s">
        <v>13432</v>
      </c>
      <c r="C992" s="300" t="s">
        <v>9</v>
      </c>
      <c r="D992" s="300" t="s">
        <v>7138</v>
      </c>
      <c r="E992" s="417" t="s">
        <v>12998</v>
      </c>
      <c r="F992" s="417"/>
      <c r="G992" s="302" t="s">
        <v>23</v>
      </c>
      <c r="H992" s="315">
        <v>6.14</v>
      </c>
      <c r="I992" s="316">
        <v>0.56000000000000005</v>
      </c>
      <c r="J992" s="316">
        <v>3.43</v>
      </c>
    </row>
    <row r="993" spans="1:10">
      <c r="A993" s="300" t="s">
        <v>12986</v>
      </c>
      <c r="B993" s="301" t="s">
        <v>13436</v>
      </c>
      <c r="C993" s="300" t="s">
        <v>9</v>
      </c>
      <c r="D993" s="300" t="s">
        <v>10762</v>
      </c>
      <c r="E993" s="417" t="s">
        <v>12998</v>
      </c>
      <c r="F993" s="417"/>
      <c r="G993" s="302" t="s">
        <v>23</v>
      </c>
      <c r="H993" s="315">
        <v>0.22</v>
      </c>
      <c r="I993" s="316">
        <v>3.56</v>
      </c>
      <c r="J993" s="316">
        <v>0.78</v>
      </c>
    </row>
    <row r="994" spans="1:10" ht="25.5">
      <c r="A994" s="300" t="s">
        <v>12986</v>
      </c>
      <c r="B994" s="301" t="s">
        <v>14276</v>
      </c>
      <c r="C994" s="300" t="s">
        <v>9</v>
      </c>
      <c r="D994" s="300" t="s">
        <v>10778</v>
      </c>
      <c r="E994" s="417" t="s">
        <v>12998</v>
      </c>
      <c r="F994" s="417"/>
      <c r="G994" s="302" t="s">
        <v>13082</v>
      </c>
      <c r="H994" s="315">
        <v>1.08</v>
      </c>
      <c r="I994" s="316">
        <v>19.89</v>
      </c>
      <c r="J994" s="316">
        <v>21.48</v>
      </c>
    </row>
    <row r="995" spans="1:10" ht="25.5">
      <c r="A995" s="317"/>
      <c r="B995" s="317"/>
      <c r="C995" s="317"/>
      <c r="D995" s="317"/>
      <c r="E995" s="317" t="s">
        <v>16052</v>
      </c>
      <c r="F995" s="318">
        <v>6.5239551000000002</v>
      </c>
      <c r="G995" s="317" t="s">
        <v>16053</v>
      </c>
      <c r="H995" s="318">
        <v>5.64</v>
      </c>
      <c r="I995" s="317" t="s">
        <v>16054</v>
      </c>
      <c r="J995" s="318">
        <v>12.16</v>
      </c>
    </row>
    <row r="996" spans="1:10" ht="13.5" thickBot="1">
      <c r="A996" s="317"/>
      <c r="B996" s="317"/>
      <c r="C996" s="317"/>
      <c r="D996" s="317"/>
      <c r="E996" s="317" t="s">
        <v>16055</v>
      </c>
      <c r="F996" s="318">
        <v>12.11</v>
      </c>
      <c r="G996" s="317"/>
      <c r="H996" s="418" t="s">
        <v>16056</v>
      </c>
      <c r="I996" s="418"/>
      <c r="J996" s="318">
        <v>55</v>
      </c>
    </row>
    <row r="997" spans="1:10" ht="13.5" thickTop="1">
      <c r="A997" s="319"/>
      <c r="B997" s="319"/>
      <c r="C997" s="319"/>
      <c r="D997" s="319"/>
      <c r="E997" s="319"/>
      <c r="F997" s="319"/>
      <c r="G997" s="319"/>
      <c r="H997" s="319"/>
      <c r="I997" s="319"/>
      <c r="J997" s="319"/>
    </row>
    <row r="998" spans="1:10" ht="15">
      <c r="A998" s="305" t="s">
        <v>16274</v>
      </c>
      <c r="B998" s="306" t="s">
        <v>12979</v>
      </c>
      <c r="C998" s="305" t="s">
        <v>12980</v>
      </c>
      <c r="D998" s="305" t="s">
        <v>12981</v>
      </c>
      <c r="E998" s="419" t="s">
        <v>16045</v>
      </c>
      <c r="F998" s="419"/>
      <c r="G998" s="307" t="s">
        <v>12982</v>
      </c>
      <c r="H998" s="306" t="s">
        <v>16046</v>
      </c>
      <c r="I998" s="306" t="s">
        <v>12983</v>
      </c>
      <c r="J998" s="306" t="s">
        <v>12985</v>
      </c>
    </row>
    <row r="999" spans="1:10" ht="38.25">
      <c r="A999" s="295" t="s">
        <v>16047</v>
      </c>
      <c r="B999" s="296" t="s">
        <v>14286</v>
      </c>
      <c r="C999" s="295" t="s">
        <v>9</v>
      </c>
      <c r="D999" s="295" t="s">
        <v>2823</v>
      </c>
      <c r="E999" s="420" t="s">
        <v>16145</v>
      </c>
      <c r="F999" s="420"/>
      <c r="G999" s="297" t="s">
        <v>13082</v>
      </c>
      <c r="H999" s="308">
        <v>1</v>
      </c>
      <c r="I999" s="309">
        <v>24.95</v>
      </c>
      <c r="J999" s="309">
        <v>24.95</v>
      </c>
    </row>
    <row r="1000" spans="1:10" ht="38.25">
      <c r="A1000" s="310" t="s">
        <v>16049</v>
      </c>
      <c r="B1000" s="311" t="s">
        <v>16275</v>
      </c>
      <c r="C1000" s="310" t="s">
        <v>9</v>
      </c>
      <c r="D1000" s="310" t="s">
        <v>1799</v>
      </c>
      <c r="E1000" s="416" t="s">
        <v>16048</v>
      </c>
      <c r="F1000" s="416"/>
      <c r="G1000" s="312" t="s">
        <v>13145</v>
      </c>
      <c r="H1000" s="313">
        <v>2.1299999999999999E-2</v>
      </c>
      <c r="I1000" s="314">
        <v>442.95</v>
      </c>
      <c r="J1000" s="314">
        <v>9.43</v>
      </c>
    </row>
    <row r="1001" spans="1:10" ht="25.5">
      <c r="A1001" s="310" t="s">
        <v>16049</v>
      </c>
      <c r="B1001" s="311" t="s">
        <v>16172</v>
      </c>
      <c r="C1001" s="310" t="s">
        <v>9</v>
      </c>
      <c r="D1001" s="310" t="s">
        <v>78</v>
      </c>
      <c r="E1001" s="416" t="s">
        <v>16048</v>
      </c>
      <c r="F1001" s="416"/>
      <c r="G1001" s="312" t="s">
        <v>27</v>
      </c>
      <c r="H1001" s="313">
        <v>0.66</v>
      </c>
      <c r="I1001" s="314">
        <v>18.11</v>
      </c>
      <c r="J1001" s="314">
        <v>11.95</v>
      </c>
    </row>
    <row r="1002" spans="1:10" ht="25.5">
      <c r="A1002" s="310" t="s">
        <v>16049</v>
      </c>
      <c r="B1002" s="311" t="s">
        <v>16068</v>
      </c>
      <c r="C1002" s="310" t="s">
        <v>9</v>
      </c>
      <c r="D1002" s="310" t="s">
        <v>29</v>
      </c>
      <c r="E1002" s="416" t="s">
        <v>16048</v>
      </c>
      <c r="F1002" s="416"/>
      <c r="G1002" s="312" t="s">
        <v>27</v>
      </c>
      <c r="H1002" s="313">
        <v>0.24299999999999999</v>
      </c>
      <c r="I1002" s="314">
        <v>14.73</v>
      </c>
      <c r="J1002" s="314">
        <v>3.57</v>
      </c>
    </row>
    <row r="1003" spans="1:10" ht="25.5">
      <c r="A1003" s="317"/>
      <c r="B1003" s="317"/>
      <c r="C1003" s="317"/>
      <c r="D1003" s="317"/>
      <c r="E1003" s="317" t="s">
        <v>16052</v>
      </c>
      <c r="F1003" s="318">
        <v>7.2053222000000003</v>
      </c>
      <c r="G1003" s="317" t="s">
        <v>16053</v>
      </c>
      <c r="H1003" s="318">
        <v>6.22</v>
      </c>
      <c r="I1003" s="317" t="s">
        <v>16054</v>
      </c>
      <c r="J1003" s="318">
        <v>13.43</v>
      </c>
    </row>
    <row r="1004" spans="1:10" ht="13.5" thickBot="1">
      <c r="A1004" s="317"/>
      <c r="B1004" s="317"/>
      <c r="C1004" s="317"/>
      <c r="D1004" s="317"/>
      <c r="E1004" s="317" t="s">
        <v>16055</v>
      </c>
      <c r="F1004" s="318">
        <v>7.04</v>
      </c>
      <c r="G1004" s="317"/>
      <c r="H1004" s="418" t="s">
        <v>16056</v>
      </c>
      <c r="I1004" s="418"/>
      <c r="J1004" s="318">
        <v>31.99</v>
      </c>
    </row>
    <row r="1005" spans="1:10" ht="13.5" thickTop="1">
      <c r="A1005" s="319"/>
      <c r="B1005" s="319"/>
      <c r="C1005" s="319"/>
      <c r="D1005" s="319"/>
      <c r="E1005" s="319"/>
      <c r="F1005" s="319"/>
      <c r="G1005" s="319"/>
      <c r="H1005" s="319"/>
      <c r="I1005" s="319"/>
      <c r="J1005" s="319"/>
    </row>
    <row r="1006" spans="1:10" ht="15">
      <c r="A1006" s="305" t="s">
        <v>16276</v>
      </c>
      <c r="B1006" s="306" t="s">
        <v>12979</v>
      </c>
      <c r="C1006" s="305" t="s">
        <v>12980</v>
      </c>
      <c r="D1006" s="305" t="s">
        <v>12981</v>
      </c>
      <c r="E1006" s="419" t="s">
        <v>16045</v>
      </c>
      <c r="F1006" s="419"/>
      <c r="G1006" s="307" t="s">
        <v>12982</v>
      </c>
      <c r="H1006" s="306" t="s">
        <v>16046</v>
      </c>
      <c r="I1006" s="306" t="s">
        <v>12983</v>
      </c>
      <c r="J1006" s="306" t="s">
        <v>12985</v>
      </c>
    </row>
    <row r="1007" spans="1:10" ht="25.5">
      <c r="A1007" s="295" t="s">
        <v>16047</v>
      </c>
      <c r="B1007" s="296" t="s">
        <v>14297</v>
      </c>
      <c r="C1007" s="295" t="s">
        <v>9</v>
      </c>
      <c r="D1007" s="295" t="s">
        <v>6339</v>
      </c>
      <c r="E1007" s="420" t="s">
        <v>16072</v>
      </c>
      <c r="F1007" s="420"/>
      <c r="G1007" s="297" t="s">
        <v>13082</v>
      </c>
      <c r="H1007" s="308">
        <v>1</v>
      </c>
      <c r="I1007" s="309">
        <v>20.100000000000001</v>
      </c>
      <c r="J1007" s="309">
        <v>20.100000000000001</v>
      </c>
    </row>
    <row r="1008" spans="1:10" ht="38.25">
      <c r="A1008" s="310" t="s">
        <v>16049</v>
      </c>
      <c r="B1008" s="311" t="s">
        <v>16277</v>
      </c>
      <c r="C1008" s="310" t="s">
        <v>9</v>
      </c>
      <c r="D1008" s="310" t="s">
        <v>4447</v>
      </c>
      <c r="E1008" s="416" t="s">
        <v>16072</v>
      </c>
      <c r="F1008" s="416"/>
      <c r="G1008" s="312" t="s">
        <v>13145</v>
      </c>
      <c r="H1008" s="313">
        <v>5.6500000000000002E-2</v>
      </c>
      <c r="I1008" s="314">
        <v>249.47</v>
      </c>
      <c r="J1008" s="314">
        <v>14.09</v>
      </c>
    </row>
    <row r="1009" spans="1:10" ht="25.5">
      <c r="A1009" s="310" t="s">
        <v>16049</v>
      </c>
      <c r="B1009" s="311" t="s">
        <v>16172</v>
      </c>
      <c r="C1009" s="310" t="s">
        <v>9</v>
      </c>
      <c r="D1009" s="310" t="s">
        <v>78</v>
      </c>
      <c r="E1009" s="416" t="s">
        <v>16048</v>
      </c>
      <c r="F1009" s="416"/>
      <c r="G1009" s="312" t="s">
        <v>27</v>
      </c>
      <c r="H1009" s="313">
        <v>0.27179999999999999</v>
      </c>
      <c r="I1009" s="314">
        <v>18.11</v>
      </c>
      <c r="J1009" s="314">
        <v>4.92</v>
      </c>
    </row>
    <row r="1010" spans="1:10" ht="25.5">
      <c r="A1010" s="310" t="s">
        <v>16049</v>
      </c>
      <c r="B1010" s="311" t="s">
        <v>16068</v>
      </c>
      <c r="C1010" s="310" t="s">
        <v>9</v>
      </c>
      <c r="D1010" s="310" t="s">
        <v>29</v>
      </c>
      <c r="E1010" s="416" t="s">
        <v>16048</v>
      </c>
      <c r="F1010" s="416"/>
      <c r="G1010" s="312" t="s">
        <v>27</v>
      </c>
      <c r="H1010" s="313">
        <v>7.4099999999999999E-2</v>
      </c>
      <c r="I1010" s="314">
        <v>14.73</v>
      </c>
      <c r="J1010" s="314">
        <v>1.0900000000000001</v>
      </c>
    </row>
    <row r="1011" spans="1:10" ht="25.5">
      <c r="A1011" s="317"/>
      <c r="B1011" s="317"/>
      <c r="C1011" s="317"/>
      <c r="D1011" s="317"/>
      <c r="E1011" s="317" t="s">
        <v>16052</v>
      </c>
      <c r="F1011" s="318">
        <v>3.2888030000000001</v>
      </c>
      <c r="G1011" s="317" t="s">
        <v>16053</v>
      </c>
      <c r="H1011" s="318">
        <v>2.84</v>
      </c>
      <c r="I1011" s="317" t="s">
        <v>16054</v>
      </c>
      <c r="J1011" s="318">
        <v>6.13</v>
      </c>
    </row>
    <row r="1012" spans="1:10" ht="13.5" thickBot="1">
      <c r="A1012" s="317"/>
      <c r="B1012" s="317"/>
      <c r="C1012" s="317"/>
      <c r="D1012" s="317"/>
      <c r="E1012" s="317" t="s">
        <v>16055</v>
      </c>
      <c r="F1012" s="318">
        <v>5.67</v>
      </c>
      <c r="G1012" s="317"/>
      <c r="H1012" s="418" t="s">
        <v>16056</v>
      </c>
      <c r="I1012" s="418"/>
      <c r="J1012" s="318">
        <v>25.77</v>
      </c>
    </row>
    <row r="1013" spans="1:10" ht="13.5" thickTop="1">
      <c r="A1013" s="319"/>
      <c r="B1013" s="319"/>
      <c r="C1013" s="319"/>
      <c r="D1013" s="319"/>
      <c r="E1013" s="319"/>
      <c r="F1013" s="319"/>
      <c r="G1013" s="319"/>
      <c r="H1013" s="319"/>
      <c r="I1013" s="319"/>
      <c r="J1013" s="319"/>
    </row>
    <row r="1014" spans="1:10" ht="15">
      <c r="A1014" s="305" t="s">
        <v>16278</v>
      </c>
      <c r="B1014" s="306" t="s">
        <v>12979</v>
      </c>
      <c r="C1014" s="305" t="s">
        <v>12980</v>
      </c>
      <c r="D1014" s="305" t="s">
        <v>12981</v>
      </c>
      <c r="E1014" s="419" t="s">
        <v>16045</v>
      </c>
      <c r="F1014" s="419"/>
      <c r="G1014" s="307" t="s">
        <v>12982</v>
      </c>
      <c r="H1014" s="306" t="s">
        <v>16046</v>
      </c>
      <c r="I1014" s="306" t="s">
        <v>12983</v>
      </c>
      <c r="J1014" s="306" t="s">
        <v>12985</v>
      </c>
    </row>
    <row r="1015" spans="1:10" ht="38.25">
      <c r="A1015" s="295" t="s">
        <v>16047</v>
      </c>
      <c r="B1015" s="296" t="s">
        <v>14307</v>
      </c>
      <c r="C1015" s="295" t="s">
        <v>9</v>
      </c>
      <c r="D1015" s="295" t="s">
        <v>1958</v>
      </c>
      <c r="E1015" s="420" t="s">
        <v>16143</v>
      </c>
      <c r="F1015" s="420"/>
      <c r="G1015" s="297" t="s">
        <v>13082</v>
      </c>
      <c r="H1015" s="308">
        <v>1</v>
      </c>
      <c r="I1015" s="309">
        <v>23.99</v>
      </c>
      <c r="J1015" s="309">
        <v>23.99</v>
      </c>
    </row>
    <row r="1016" spans="1:10" ht="25.5">
      <c r="A1016" s="310" t="s">
        <v>16049</v>
      </c>
      <c r="B1016" s="311" t="s">
        <v>16279</v>
      </c>
      <c r="C1016" s="310" t="s">
        <v>9</v>
      </c>
      <c r="D1016" s="310" t="s">
        <v>1739</v>
      </c>
      <c r="E1016" s="416" t="s">
        <v>16048</v>
      </c>
      <c r="F1016" s="416"/>
      <c r="G1016" s="312" t="s">
        <v>13145</v>
      </c>
      <c r="H1016" s="313">
        <v>3.1E-2</v>
      </c>
      <c r="I1016" s="314">
        <v>383.36</v>
      </c>
      <c r="J1016" s="314">
        <v>11.88</v>
      </c>
    </row>
    <row r="1017" spans="1:10" ht="25.5">
      <c r="A1017" s="310" t="s">
        <v>16049</v>
      </c>
      <c r="B1017" s="311" t="s">
        <v>16172</v>
      </c>
      <c r="C1017" s="310" t="s">
        <v>9</v>
      </c>
      <c r="D1017" s="310" t="s">
        <v>78</v>
      </c>
      <c r="E1017" s="416" t="s">
        <v>16048</v>
      </c>
      <c r="F1017" s="416"/>
      <c r="G1017" s="312" t="s">
        <v>27</v>
      </c>
      <c r="H1017" s="313">
        <v>0.28999999999999998</v>
      </c>
      <c r="I1017" s="314">
        <v>18.11</v>
      </c>
      <c r="J1017" s="314">
        <v>5.25</v>
      </c>
    </row>
    <row r="1018" spans="1:10" ht="25.5">
      <c r="A1018" s="310" t="s">
        <v>16049</v>
      </c>
      <c r="B1018" s="311" t="s">
        <v>16068</v>
      </c>
      <c r="C1018" s="310" t="s">
        <v>9</v>
      </c>
      <c r="D1018" s="310" t="s">
        <v>29</v>
      </c>
      <c r="E1018" s="416" t="s">
        <v>16048</v>
      </c>
      <c r="F1018" s="416"/>
      <c r="G1018" s="312" t="s">
        <v>27</v>
      </c>
      <c r="H1018" s="313">
        <v>0.14499999999999999</v>
      </c>
      <c r="I1018" s="314">
        <v>14.73</v>
      </c>
      <c r="J1018" s="314">
        <v>2.13</v>
      </c>
    </row>
    <row r="1019" spans="1:10" ht="25.5">
      <c r="A1019" s="300" t="s">
        <v>12986</v>
      </c>
      <c r="B1019" s="301" t="s">
        <v>14243</v>
      </c>
      <c r="C1019" s="300" t="s">
        <v>9</v>
      </c>
      <c r="D1019" s="300" t="s">
        <v>6967</v>
      </c>
      <c r="E1019" s="417" t="s">
        <v>12998</v>
      </c>
      <c r="F1019" s="417"/>
      <c r="G1019" s="302" t="s">
        <v>93</v>
      </c>
      <c r="H1019" s="315">
        <v>0.435</v>
      </c>
      <c r="I1019" s="316">
        <v>10.33</v>
      </c>
      <c r="J1019" s="316">
        <v>4.49</v>
      </c>
    </row>
    <row r="1020" spans="1:10">
      <c r="A1020" s="300" t="s">
        <v>12986</v>
      </c>
      <c r="B1020" s="301" t="s">
        <v>13147</v>
      </c>
      <c r="C1020" s="300" t="s">
        <v>9</v>
      </c>
      <c r="D1020" s="300" t="s">
        <v>8045</v>
      </c>
      <c r="E1020" s="417" t="s">
        <v>12998</v>
      </c>
      <c r="F1020" s="417"/>
      <c r="G1020" s="302" t="s">
        <v>23</v>
      </c>
      <c r="H1020" s="315">
        <v>0.5</v>
      </c>
      <c r="I1020" s="316">
        <v>0.49</v>
      </c>
      <c r="J1020" s="316">
        <v>0.24</v>
      </c>
    </row>
    <row r="1021" spans="1:10" ht="25.5">
      <c r="A1021" s="317"/>
      <c r="B1021" s="317"/>
      <c r="C1021" s="317"/>
      <c r="D1021" s="317"/>
      <c r="E1021" s="317" t="s">
        <v>16052</v>
      </c>
      <c r="F1021" s="318">
        <v>3.5463276000000001</v>
      </c>
      <c r="G1021" s="317" t="s">
        <v>16053</v>
      </c>
      <c r="H1021" s="318">
        <v>3.06</v>
      </c>
      <c r="I1021" s="317" t="s">
        <v>16054</v>
      </c>
      <c r="J1021" s="318">
        <v>6.61</v>
      </c>
    </row>
    <row r="1022" spans="1:10" ht="13.5" thickBot="1">
      <c r="A1022" s="317"/>
      <c r="B1022" s="317"/>
      <c r="C1022" s="317"/>
      <c r="D1022" s="317"/>
      <c r="E1022" s="317" t="s">
        <v>16055</v>
      </c>
      <c r="F1022" s="318">
        <v>6.77</v>
      </c>
      <c r="G1022" s="317"/>
      <c r="H1022" s="418" t="s">
        <v>16056</v>
      </c>
      <c r="I1022" s="418"/>
      <c r="J1022" s="318">
        <v>30.76</v>
      </c>
    </row>
    <row r="1023" spans="1:10" ht="13.5" thickTop="1">
      <c r="A1023" s="319"/>
      <c r="B1023" s="319"/>
      <c r="C1023" s="319"/>
      <c r="D1023" s="319"/>
      <c r="E1023" s="319"/>
      <c r="F1023" s="319"/>
      <c r="G1023" s="319"/>
      <c r="H1023" s="319"/>
      <c r="I1023" s="319"/>
      <c r="J1023" s="319"/>
    </row>
    <row r="1024" spans="1:10" ht="15">
      <c r="A1024" s="305" t="s">
        <v>16280</v>
      </c>
      <c r="B1024" s="306" t="s">
        <v>12979</v>
      </c>
      <c r="C1024" s="305" t="s">
        <v>12980</v>
      </c>
      <c r="D1024" s="305" t="s">
        <v>12981</v>
      </c>
      <c r="E1024" s="419" t="s">
        <v>16045</v>
      </c>
      <c r="F1024" s="419"/>
      <c r="G1024" s="307" t="s">
        <v>12982</v>
      </c>
      <c r="H1024" s="306" t="s">
        <v>16046</v>
      </c>
      <c r="I1024" s="306" t="s">
        <v>12983</v>
      </c>
      <c r="J1024" s="306" t="s">
        <v>12985</v>
      </c>
    </row>
    <row r="1025" spans="1:10" ht="25.5">
      <c r="A1025" s="295" t="s">
        <v>16047</v>
      </c>
      <c r="B1025" s="296" t="s">
        <v>14315</v>
      </c>
      <c r="C1025" s="295" t="s">
        <v>9</v>
      </c>
      <c r="D1025" s="295" t="s">
        <v>1623</v>
      </c>
      <c r="E1025" s="420" t="s">
        <v>16143</v>
      </c>
      <c r="F1025" s="420"/>
      <c r="G1025" s="297" t="s">
        <v>13082</v>
      </c>
      <c r="H1025" s="308">
        <v>1</v>
      </c>
      <c r="I1025" s="309">
        <v>105.71</v>
      </c>
      <c r="J1025" s="309">
        <v>105.71</v>
      </c>
    </row>
    <row r="1026" spans="1:10" ht="25.5">
      <c r="A1026" s="310" t="s">
        <v>16049</v>
      </c>
      <c r="B1026" s="311" t="s">
        <v>16281</v>
      </c>
      <c r="C1026" s="310" t="s">
        <v>9</v>
      </c>
      <c r="D1026" s="310" t="s">
        <v>1802</v>
      </c>
      <c r="E1026" s="416" t="s">
        <v>16048</v>
      </c>
      <c r="F1026" s="416"/>
      <c r="G1026" s="312" t="s">
        <v>13145</v>
      </c>
      <c r="H1026" s="313">
        <v>0.02</v>
      </c>
      <c r="I1026" s="314">
        <v>477.15</v>
      </c>
      <c r="J1026" s="314">
        <v>9.5399999999999991</v>
      </c>
    </row>
    <row r="1027" spans="1:10" ht="25.5">
      <c r="A1027" s="310" t="s">
        <v>16049</v>
      </c>
      <c r="B1027" s="311" t="s">
        <v>16172</v>
      </c>
      <c r="C1027" s="310" t="s">
        <v>9</v>
      </c>
      <c r="D1027" s="310" t="s">
        <v>78</v>
      </c>
      <c r="E1027" s="416" t="s">
        <v>16048</v>
      </c>
      <c r="F1027" s="416"/>
      <c r="G1027" s="312" t="s">
        <v>27</v>
      </c>
      <c r="H1027" s="313">
        <v>0.6</v>
      </c>
      <c r="I1027" s="314">
        <v>18.11</v>
      </c>
      <c r="J1027" s="314">
        <v>10.86</v>
      </c>
    </row>
    <row r="1028" spans="1:10" ht="25.5">
      <c r="A1028" s="310" t="s">
        <v>16049</v>
      </c>
      <c r="B1028" s="311" t="s">
        <v>16068</v>
      </c>
      <c r="C1028" s="310" t="s">
        <v>9</v>
      </c>
      <c r="D1028" s="310" t="s">
        <v>29</v>
      </c>
      <c r="E1028" s="416" t="s">
        <v>16048</v>
      </c>
      <c r="F1028" s="416"/>
      <c r="G1028" s="312" t="s">
        <v>27</v>
      </c>
      <c r="H1028" s="313">
        <v>0.3</v>
      </c>
      <c r="I1028" s="314">
        <v>14.73</v>
      </c>
      <c r="J1028" s="314">
        <v>4.41</v>
      </c>
    </row>
    <row r="1029" spans="1:10" ht="25.5">
      <c r="A1029" s="300" t="s">
        <v>12986</v>
      </c>
      <c r="B1029" s="301" t="s">
        <v>13504</v>
      </c>
      <c r="C1029" s="300" t="s">
        <v>9</v>
      </c>
      <c r="D1029" s="300" t="s">
        <v>9475</v>
      </c>
      <c r="E1029" s="417" t="s">
        <v>12998</v>
      </c>
      <c r="F1029" s="417"/>
      <c r="G1029" s="302" t="s">
        <v>20</v>
      </c>
      <c r="H1029" s="315">
        <v>1</v>
      </c>
      <c r="I1029" s="316">
        <v>0.9</v>
      </c>
      <c r="J1029" s="316">
        <v>0.9</v>
      </c>
    </row>
    <row r="1030" spans="1:10" ht="25.5">
      <c r="A1030" s="300" t="s">
        <v>12986</v>
      </c>
      <c r="B1030" s="301" t="s">
        <v>14317</v>
      </c>
      <c r="C1030" s="300" t="s">
        <v>9</v>
      </c>
      <c r="D1030" s="300" t="s">
        <v>10396</v>
      </c>
      <c r="E1030" s="417" t="s">
        <v>12998</v>
      </c>
      <c r="F1030" s="417"/>
      <c r="G1030" s="302" t="s">
        <v>13082</v>
      </c>
      <c r="H1030" s="315">
        <v>1</v>
      </c>
      <c r="I1030" s="316">
        <v>80</v>
      </c>
      <c r="J1030" s="316">
        <v>80</v>
      </c>
    </row>
    <row r="1031" spans="1:10" ht="25.5">
      <c r="A1031" s="317"/>
      <c r="B1031" s="317"/>
      <c r="C1031" s="317"/>
      <c r="D1031" s="317"/>
      <c r="E1031" s="317" t="s">
        <v>16052</v>
      </c>
      <c r="F1031" s="318">
        <v>7.0121788</v>
      </c>
      <c r="G1031" s="317" t="s">
        <v>16053</v>
      </c>
      <c r="H1031" s="318">
        <v>6.06</v>
      </c>
      <c r="I1031" s="317" t="s">
        <v>16054</v>
      </c>
      <c r="J1031" s="318">
        <v>13.07</v>
      </c>
    </row>
    <row r="1032" spans="1:10" ht="13.5" thickBot="1">
      <c r="A1032" s="317"/>
      <c r="B1032" s="317"/>
      <c r="C1032" s="317"/>
      <c r="D1032" s="317"/>
      <c r="E1032" s="317" t="s">
        <v>16055</v>
      </c>
      <c r="F1032" s="318">
        <v>29.85</v>
      </c>
      <c r="G1032" s="317"/>
      <c r="H1032" s="418" t="s">
        <v>16056</v>
      </c>
      <c r="I1032" s="418"/>
      <c r="J1032" s="318">
        <v>135.56</v>
      </c>
    </row>
    <row r="1033" spans="1:10" ht="13.5" thickTop="1">
      <c r="A1033" s="319"/>
      <c r="B1033" s="319"/>
      <c r="C1033" s="319"/>
      <c r="D1033" s="319"/>
      <c r="E1033" s="319"/>
      <c r="F1033" s="319"/>
      <c r="G1033" s="319"/>
      <c r="H1033" s="319"/>
      <c r="I1033" s="319"/>
      <c r="J1033" s="319"/>
    </row>
    <row r="1034" spans="1:10" ht="15">
      <c r="A1034" s="305" t="s">
        <v>16282</v>
      </c>
      <c r="B1034" s="306" t="s">
        <v>12979</v>
      </c>
      <c r="C1034" s="305" t="s">
        <v>12980</v>
      </c>
      <c r="D1034" s="305" t="s">
        <v>12981</v>
      </c>
      <c r="E1034" s="419" t="s">
        <v>16045</v>
      </c>
      <c r="F1034" s="419"/>
      <c r="G1034" s="307" t="s">
        <v>12982</v>
      </c>
      <c r="H1034" s="306" t="s">
        <v>16046</v>
      </c>
      <c r="I1034" s="306" t="s">
        <v>12983</v>
      </c>
      <c r="J1034" s="306" t="s">
        <v>12985</v>
      </c>
    </row>
    <row r="1035" spans="1:10" ht="38.25">
      <c r="A1035" s="295" t="s">
        <v>16047</v>
      </c>
      <c r="B1035" s="296" t="s">
        <v>14327</v>
      </c>
      <c r="C1035" s="295" t="s">
        <v>9</v>
      </c>
      <c r="D1035" s="295" t="s">
        <v>3484</v>
      </c>
      <c r="E1035" s="420" t="s">
        <v>16283</v>
      </c>
      <c r="F1035" s="420"/>
      <c r="G1035" s="297" t="s">
        <v>13082</v>
      </c>
      <c r="H1035" s="308">
        <v>1</v>
      </c>
      <c r="I1035" s="309">
        <v>56.5</v>
      </c>
      <c r="J1035" s="309">
        <v>56.5</v>
      </c>
    </row>
    <row r="1036" spans="1:10" ht="38.25">
      <c r="A1036" s="310" t="s">
        <v>16049</v>
      </c>
      <c r="B1036" s="311" t="s">
        <v>16284</v>
      </c>
      <c r="C1036" s="310" t="s">
        <v>9</v>
      </c>
      <c r="D1036" s="310" t="s">
        <v>3130</v>
      </c>
      <c r="E1036" s="416" t="s">
        <v>16067</v>
      </c>
      <c r="F1036" s="416"/>
      <c r="G1036" s="312" t="s">
        <v>75</v>
      </c>
      <c r="H1036" s="313">
        <v>4.1000000000000003E-3</v>
      </c>
      <c r="I1036" s="314">
        <v>4.76</v>
      </c>
      <c r="J1036" s="314">
        <v>0.01</v>
      </c>
    </row>
    <row r="1037" spans="1:10" ht="51">
      <c r="A1037" s="310" t="s">
        <v>16049</v>
      </c>
      <c r="B1037" s="311" t="s">
        <v>16285</v>
      </c>
      <c r="C1037" s="310" t="s">
        <v>9</v>
      </c>
      <c r="D1037" s="310" t="s">
        <v>3136</v>
      </c>
      <c r="E1037" s="416" t="s">
        <v>16067</v>
      </c>
      <c r="F1037" s="416"/>
      <c r="G1037" s="312" t="s">
        <v>75</v>
      </c>
      <c r="H1037" s="313">
        <v>3.7000000000000002E-3</v>
      </c>
      <c r="I1037" s="314">
        <v>10.69</v>
      </c>
      <c r="J1037" s="314">
        <v>0.03</v>
      </c>
    </row>
    <row r="1038" spans="1:10" ht="38.25">
      <c r="A1038" s="310" t="s">
        <v>16049</v>
      </c>
      <c r="B1038" s="311" t="s">
        <v>16286</v>
      </c>
      <c r="C1038" s="310" t="s">
        <v>9</v>
      </c>
      <c r="D1038" s="310" t="s">
        <v>3131</v>
      </c>
      <c r="E1038" s="416" t="s">
        <v>16067</v>
      </c>
      <c r="F1038" s="416"/>
      <c r="G1038" s="312" t="s">
        <v>99</v>
      </c>
      <c r="H1038" s="313">
        <v>7.5700000000000003E-2</v>
      </c>
      <c r="I1038" s="314">
        <v>0.56000000000000005</v>
      </c>
      <c r="J1038" s="314">
        <v>0.04</v>
      </c>
    </row>
    <row r="1039" spans="1:10" ht="51">
      <c r="A1039" s="310" t="s">
        <v>16049</v>
      </c>
      <c r="B1039" s="311" t="s">
        <v>16287</v>
      </c>
      <c r="C1039" s="310" t="s">
        <v>9</v>
      </c>
      <c r="D1039" s="310" t="s">
        <v>3137</v>
      </c>
      <c r="E1039" s="416" t="s">
        <v>16067</v>
      </c>
      <c r="F1039" s="416"/>
      <c r="G1039" s="312" t="s">
        <v>99</v>
      </c>
      <c r="H1039" s="313">
        <v>7.5999999999999998E-2</v>
      </c>
      <c r="I1039" s="314">
        <v>0.97</v>
      </c>
      <c r="J1039" s="314">
        <v>7.0000000000000007E-2</v>
      </c>
    </row>
    <row r="1040" spans="1:10" ht="25.5">
      <c r="A1040" s="310" t="s">
        <v>16049</v>
      </c>
      <c r="B1040" s="311" t="s">
        <v>16288</v>
      </c>
      <c r="C1040" s="310" t="s">
        <v>9</v>
      </c>
      <c r="D1040" s="310" t="s">
        <v>456</v>
      </c>
      <c r="E1040" s="416" t="s">
        <v>16048</v>
      </c>
      <c r="F1040" s="416"/>
      <c r="G1040" s="312" t="s">
        <v>27</v>
      </c>
      <c r="H1040" s="313">
        <v>0.1595</v>
      </c>
      <c r="I1040" s="314">
        <v>17.850000000000001</v>
      </c>
      <c r="J1040" s="314">
        <v>2.84</v>
      </c>
    </row>
    <row r="1041" spans="1:10" ht="25.5">
      <c r="A1041" s="310" t="s">
        <v>16049</v>
      </c>
      <c r="B1041" s="311" t="s">
        <v>16068</v>
      </c>
      <c r="C1041" s="310" t="s">
        <v>9</v>
      </c>
      <c r="D1041" s="310" t="s">
        <v>29</v>
      </c>
      <c r="E1041" s="416" t="s">
        <v>16048</v>
      </c>
      <c r="F1041" s="416"/>
      <c r="G1041" s="312" t="s">
        <v>27</v>
      </c>
      <c r="H1041" s="313">
        <v>0.1595</v>
      </c>
      <c r="I1041" s="314">
        <v>14.73</v>
      </c>
      <c r="J1041" s="314">
        <v>2.34</v>
      </c>
    </row>
    <row r="1042" spans="1:10" ht="25.5">
      <c r="A1042" s="300" t="s">
        <v>12986</v>
      </c>
      <c r="B1042" s="301" t="s">
        <v>13144</v>
      </c>
      <c r="C1042" s="300" t="s">
        <v>9</v>
      </c>
      <c r="D1042" s="300" t="s">
        <v>7134</v>
      </c>
      <c r="E1042" s="417" t="s">
        <v>12998</v>
      </c>
      <c r="F1042" s="417"/>
      <c r="G1042" s="302" t="s">
        <v>13145</v>
      </c>
      <c r="H1042" s="315">
        <v>5.6800000000000003E-2</v>
      </c>
      <c r="I1042" s="316">
        <v>62.75</v>
      </c>
      <c r="J1042" s="316">
        <v>3.56</v>
      </c>
    </row>
    <row r="1043" spans="1:10" ht="51">
      <c r="A1043" s="300" t="s">
        <v>12986</v>
      </c>
      <c r="B1043" s="301" t="s">
        <v>14337</v>
      </c>
      <c r="C1043" s="300" t="s">
        <v>9</v>
      </c>
      <c r="D1043" s="300" t="s">
        <v>12779</v>
      </c>
      <c r="E1043" s="417" t="s">
        <v>12998</v>
      </c>
      <c r="F1043" s="417"/>
      <c r="G1043" s="302" t="s">
        <v>13082</v>
      </c>
      <c r="H1043" s="315">
        <v>1.0031000000000001</v>
      </c>
      <c r="I1043" s="316">
        <v>47.06</v>
      </c>
      <c r="J1043" s="316">
        <v>47.2</v>
      </c>
    </row>
    <row r="1044" spans="1:10">
      <c r="A1044" s="300" t="s">
        <v>12986</v>
      </c>
      <c r="B1044" s="301" t="s">
        <v>14339</v>
      </c>
      <c r="C1044" s="300" t="s">
        <v>9</v>
      </c>
      <c r="D1044" s="300" t="s">
        <v>10472</v>
      </c>
      <c r="E1044" s="417" t="s">
        <v>12998</v>
      </c>
      <c r="F1044" s="417"/>
      <c r="G1044" s="302" t="s">
        <v>13145</v>
      </c>
      <c r="H1044" s="315">
        <v>6.4999999999999997E-3</v>
      </c>
      <c r="I1044" s="316">
        <v>63.28</v>
      </c>
      <c r="J1044" s="316">
        <v>0.41</v>
      </c>
    </row>
    <row r="1045" spans="1:10" ht="25.5">
      <c r="A1045" s="317"/>
      <c r="B1045" s="317"/>
      <c r="C1045" s="317"/>
      <c r="D1045" s="317"/>
      <c r="E1045" s="317" t="s">
        <v>16052</v>
      </c>
      <c r="F1045" s="318">
        <v>1.9367992000000001</v>
      </c>
      <c r="G1045" s="317" t="s">
        <v>16053</v>
      </c>
      <c r="H1045" s="318">
        <v>1.67</v>
      </c>
      <c r="I1045" s="317" t="s">
        <v>16054</v>
      </c>
      <c r="J1045" s="318">
        <v>3.61</v>
      </c>
    </row>
    <row r="1046" spans="1:10" ht="13.5" thickBot="1">
      <c r="A1046" s="317"/>
      <c r="B1046" s="317"/>
      <c r="C1046" s="317"/>
      <c r="D1046" s="317"/>
      <c r="E1046" s="317" t="s">
        <v>16055</v>
      </c>
      <c r="F1046" s="318">
        <v>15.95</v>
      </c>
      <c r="G1046" s="317"/>
      <c r="H1046" s="418" t="s">
        <v>16056</v>
      </c>
      <c r="I1046" s="418"/>
      <c r="J1046" s="318">
        <v>72.45</v>
      </c>
    </row>
    <row r="1047" spans="1:10" ht="13.5" thickTop="1">
      <c r="A1047" s="319"/>
      <c r="B1047" s="319"/>
      <c r="C1047" s="319"/>
      <c r="D1047" s="319"/>
      <c r="E1047" s="319"/>
      <c r="F1047" s="319"/>
      <c r="G1047" s="319"/>
      <c r="H1047" s="319"/>
      <c r="I1047" s="319"/>
      <c r="J1047" s="319"/>
    </row>
    <row r="1048" spans="1:10" ht="15">
      <c r="A1048" s="305" t="s">
        <v>16289</v>
      </c>
      <c r="B1048" s="306" t="s">
        <v>12979</v>
      </c>
      <c r="C1048" s="305" t="s">
        <v>12980</v>
      </c>
      <c r="D1048" s="305" t="s">
        <v>12981</v>
      </c>
      <c r="E1048" s="419" t="s">
        <v>16045</v>
      </c>
      <c r="F1048" s="419"/>
      <c r="G1048" s="307" t="s">
        <v>12982</v>
      </c>
      <c r="H1048" s="306" t="s">
        <v>16046</v>
      </c>
      <c r="I1048" s="306" t="s">
        <v>12983</v>
      </c>
      <c r="J1048" s="306" t="s">
        <v>12985</v>
      </c>
    </row>
    <row r="1049" spans="1:10">
      <c r="A1049" s="295" t="s">
        <v>16047</v>
      </c>
      <c r="B1049" s="296" t="s">
        <v>14348</v>
      </c>
      <c r="C1049" s="295" t="s">
        <v>9</v>
      </c>
      <c r="D1049" s="295" t="s">
        <v>351</v>
      </c>
      <c r="E1049" s="420" t="s">
        <v>16290</v>
      </c>
      <c r="F1049" s="420"/>
      <c r="G1049" s="297" t="s">
        <v>13082</v>
      </c>
      <c r="H1049" s="308">
        <v>1</v>
      </c>
      <c r="I1049" s="309">
        <v>13.95</v>
      </c>
      <c r="J1049" s="309">
        <v>13.95</v>
      </c>
    </row>
    <row r="1050" spans="1:10" ht="25.5">
      <c r="A1050" s="310" t="s">
        <v>16049</v>
      </c>
      <c r="B1050" s="311" t="s">
        <v>16068</v>
      </c>
      <c r="C1050" s="310" t="s">
        <v>9</v>
      </c>
      <c r="D1050" s="310" t="s">
        <v>29</v>
      </c>
      <c r="E1050" s="416" t="s">
        <v>16048</v>
      </c>
      <c r="F1050" s="416"/>
      <c r="G1050" s="312" t="s">
        <v>27</v>
      </c>
      <c r="H1050" s="313">
        <v>0.1</v>
      </c>
      <c r="I1050" s="314">
        <v>14.73</v>
      </c>
      <c r="J1050" s="314">
        <v>1.47</v>
      </c>
    </row>
    <row r="1051" spans="1:10" ht="25.5">
      <c r="A1051" s="310" t="s">
        <v>16049</v>
      </c>
      <c r="B1051" s="311" t="s">
        <v>16291</v>
      </c>
      <c r="C1051" s="310" t="s">
        <v>9</v>
      </c>
      <c r="D1051" s="310" t="s">
        <v>515</v>
      </c>
      <c r="E1051" s="416" t="s">
        <v>16048</v>
      </c>
      <c r="F1051" s="416"/>
      <c r="G1051" s="312" t="s">
        <v>27</v>
      </c>
      <c r="H1051" s="313">
        <v>0.1</v>
      </c>
      <c r="I1051" s="314">
        <v>17.510000000000002</v>
      </c>
      <c r="J1051" s="314">
        <v>1.75</v>
      </c>
    </row>
    <row r="1052" spans="1:10" ht="25.5">
      <c r="A1052" s="300" t="s">
        <v>12986</v>
      </c>
      <c r="B1052" s="301" t="s">
        <v>14350</v>
      </c>
      <c r="C1052" s="300" t="s">
        <v>9</v>
      </c>
      <c r="D1052" s="300" t="s">
        <v>7777</v>
      </c>
      <c r="E1052" s="417" t="s">
        <v>12998</v>
      </c>
      <c r="F1052" s="417"/>
      <c r="G1052" s="302" t="s">
        <v>23</v>
      </c>
      <c r="H1052" s="315">
        <v>0.15</v>
      </c>
      <c r="I1052" s="316">
        <v>0.09</v>
      </c>
      <c r="J1052" s="316">
        <v>0.01</v>
      </c>
    </row>
    <row r="1053" spans="1:10">
      <c r="A1053" s="300" t="s">
        <v>12986</v>
      </c>
      <c r="B1053" s="301" t="s">
        <v>14351</v>
      </c>
      <c r="C1053" s="300" t="s">
        <v>9</v>
      </c>
      <c r="D1053" s="300" t="s">
        <v>8976</v>
      </c>
      <c r="E1053" s="417" t="s">
        <v>12998</v>
      </c>
      <c r="F1053" s="417"/>
      <c r="G1053" s="302" t="s">
        <v>23</v>
      </c>
      <c r="H1053" s="315">
        <v>0.1</v>
      </c>
      <c r="I1053" s="316">
        <v>1.76</v>
      </c>
      <c r="J1053" s="316">
        <v>0.17</v>
      </c>
    </row>
    <row r="1054" spans="1:10">
      <c r="A1054" s="300" t="s">
        <v>12986</v>
      </c>
      <c r="B1054" s="301" t="s">
        <v>14353</v>
      </c>
      <c r="C1054" s="300" t="s">
        <v>9</v>
      </c>
      <c r="D1054" s="300" t="s">
        <v>8978</v>
      </c>
      <c r="E1054" s="417" t="s">
        <v>12998</v>
      </c>
      <c r="F1054" s="417"/>
      <c r="G1054" s="302" t="s">
        <v>23</v>
      </c>
      <c r="H1054" s="315">
        <v>3</v>
      </c>
      <c r="I1054" s="316">
        <v>0.85</v>
      </c>
      <c r="J1054" s="316">
        <v>2.5499999999999998</v>
      </c>
    </row>
    <row r="1055" spans="1:10" ht="25.5">
      <c r="A1055" s="300" t="s">
        <v>12986</v>
      </c>
      <c r="B1055" s="301" t="s">
        <v>14354</v>
      </c>
      <c r="C1055" s="300" t="s">
        <v>9</v>
      </c>
      <c r="D1055" s="300" t="s">
        <v>9105</v>
      </c>
      <c r="E1055" s="417" t="s">
        <v>12998</v>
      </c>
      <c r="F1055" s="417"/>
      <c r="G1055" s="302" t="s">
        <v>13082</v>
      </c>
      <c r="H1055" s="315">
        <v>1</v>
      </c>
      <c r="I1055" s="316">
        <v>8</v>
      </c>
      <c r="J1055" s="316">
        <v>8</v>
      </c>
    </row>
    <row r="1056" spans="1:10" ht="25.5">
      <c r="A1056" s="317"/>
      <c r="B1056" s="317"/>
      <c r="C1056" s="317"/>
      <c r="D1056" s="317"/>
      <c r="E1056" s="317" t="s">
        <v>16052</v>
      </c>
      <c r="F1056" s="318">
        <v>1.1910510000000001</v>
      </c>
      <c r="G1056" s="317" t="s">
        <v>16053</v>
      </c>
      <c r="H1056" s="318">
        <v>1.03</v>
      </c>
      <c r="I1056" s="317" t="s">
        <v>16054</v>
      </c>
      <c r="J1056" s="318">
        <v>2.2200000000000002</v>
      </c>
    </row>
    <row r="1057" spans="1:10" ht="13.5" thickBot="1">
      <c r="A1057" s="317"/>
      <c r="B1057" s="317"/>
      <c r="C1057" s="317"/>
      <c r="D1057" s="317"/>
      <c r="E1057" s="317" t="s">
        <v>16055</v>
      </c>
      <c r="F1057" s="318">
        <v>3.93</v>
      </c>
      <c r="G1057" s="317"/>
      <c r="H1057" s="418" t="s">
        <v>16056</v>
      </c>
      <c r="I1057" s="418"/>
      <c r="J1057" s="318">
        <v>17.88</v>
      </c>
    </row>
    <row r="1058" spans="1:10" ht="13.5" thickTop="1">
      <c r="A1058" s="319"/>
      <c r="B1058" s="319"/>
      <c r="C1058" s="319"/>
      <c r="D1058" s="319"/>
      <c r="E1058" s="319"/>
      <c r="F1058" s="319"/>
      <c r="G1058" s="319"/>
      <c r="H1058" s="319"/>
      <c r="I1058" s="319"/>
      <c r="J1058" s="319"/>
    </row>
    <row r="1059" spans="1:10" ht="15">
      <c r="A1059" s="305" t="s">
        <v>16292</v>
      </c>
      <c r="B1059" s="306" t="s">
        <v>12979</v>
      </c>
      <c r="C1059" s="305" t="s">
        <v>12980</v>
      </c>
      <c r="D1059" s="305" t="s">
        <v>12981</v>
      </c>
      <c r="E1059" s="419" t="s">
        <v>16045</v>
      </c>
      <c r="F1059" s="419"/>
      <c r="G1059" s="307" t="s">
        <v>12982</v>
      </c>
      <c r="H1059" s="306" t="s">
        <v>16046</v>
      </c>
      <c r="I1059" s="306" t="s">
        <v>12983</v>
      </c>
      <c r="J1059" s="306" t="s">
        <v>12985</v>
      </c>
    </row>
    <row r="1060" spans="1:10" ht="25.5">
      <c r="A1060" s="295" t="s">
        <v>16047</v>
      </c>
      <c r="B1060" s="296" t="s">
        <v>14363</v>
      </c>
      <c r="C1060" s="295" t="s">
        <v>9</v>
      </c>
      <c r="D1060" s="295" t="s">
        <v>161</v>
      </c>
      <c r="E1060" s="420" t="s">
        <v>16143</v>
      </c>
      <c r="F1060" s="420"/>
      <c r="G1060" s="297" t="s">
        <v>13082</v>
      </c>
      <c r="H1060" s="308">
        <v>1</v>
      </c>
      <c r="I1060" s="309">
        <v>166.98</v>
      </c>
      <c r="J1060" s="309">
        <v>166.98</v>
      </c>
    </row>
    <row r="1061" spans="1:10" ht="25.5">
      <c r="A1061" s="310" t="s">
        <v>16049</v>
      </c>
      <c r="B1061" s="311" t="s">
        <v>16293</v>
      </c>
      <c r="C1061" s="310" t="s">
        <v>9</v>
      </c>
      <c r="D1061" s="310" t="s">
        <v>1737</v>
      </c>
      <c r="E1061" s="416" t="s">
        <v>16048</v>
      </c>
      <c r="F1061" s="416"/>
      <c r="G1061" s="312" t="s">
        <v>13145</v>
      </c>
      <c r="H1061" s="313">
        <v>1.2E-2</v>
      </c>
      <c r="I1061" s="314">
        <v>431.19</v>
      </c>
      <c r="J1061" s="314">
        <v>5.17</v>
      </c>
    </row>
    <row r="1062" spans="1:10" ht="25.5">
      <c r="A1062" s="310" t="s">
        <v>16049</v>
      </c>
      <c r="B1062" s="311" t="s">
        <v>16172</v>
      </c>
      <c r="C1062" s="310" t="s">
        <v>9</v>
      </c>
      <c r="D1062" s="310" t="s">
        <v>78</v>
      </c>
      <c r="E1062" s="416" t="s">
        <v>16048</v>
      </c>
      <c r="F1062" s="416"/>
      <c r="G1062" s="312" t="s">
        <v>27</v>
      </c>
      <c r="H1062" s="313">
        <v>0.5</v>
      </c>
      <c r="I1062" s="314">
        <v>18.11</v>
      </c>
      <c r="J1062" s="314">
        <v>9.0500000000000007</v>
      </c>
    </row>
    <row r="1063" spans="1:10" ht="25.5">
      <c r="A1063" s="310" t="s">
        <v>16049</v>
      </c>
      <c r="B1063" s="311" t="s">
        <v>16068</v>
      </c>
      <c r="C1063" s="310" t="s">
        <v>9</v>
      </c>
      <c r="D1063" s="310" t="s">
        <v>29</v>
      </c>
      <c r="E1063" s="416" t="s">
        <v>16048</v>
      </c>
      <c r="F1063" s="416"/>
      <c r="G1063" s="312" t="s">
        <v>27</v>
      </c>
      <c r="H1063" s="313">
        <v>0.4</v>
      </c>
      <c r="I1063" s="314">
        <v>14.73</v>
      </c>
      <c r="J1063" s="314">
        <v>5.89</v>
      </c>
    </row>
    <row r="1064" spans="1:10" ht="25.5">
      <c r="A1064" s="300" t="s">
        <v>12986</v>
      </c>
      <c r="B1064" s="301" t="s">
        <v>14365</v>
      </c>
      <c r="C1064" s="300" t="s">
        <v>9</v>
      </c>
      <c r="D1064" s="300" t="s">
        <v>10389</v>
      </c>
      <c r="E1064" s="417" t="s">
        <v>12998</v>
      </c>
      <c r="F1064" s="417"/>
      <c r="G1064" s="302" t="s">
        <v>13082</v>
      </c>
      <c r="H1064" s="315">
        <v>1.05</v>
      </c>
      <c r="I1064" s="316">
        <v>139.88</v>
      </c>
      <c r="J1064" s="316">
        <v>146.87</v>
      </c>
    </row>
    <row r="1065" spans="1:10" ht="25.5">
      <c r="A1065" s="317"/>
      <c r="B1065" s="317"/>
      <c r="C1065" s="317"/>
      <c r="D1065" s="317"/>
      <c r="E1065" s="317" t="s">
        <v>16052</v>
      </c>
      <c r="F1065" s="318">
        <v>5.9176994000000001</v>
      </c>
      <c r="G1065" s="317" t="s">
        <v>16053</v>
      </c>
      <c r="H1065" s="318">
        <v>5.1100000000000003</v>
      </c>
      <c r="I1065" s="317" t="s">
        <v>16054</v>
      </c>
      <c r="J1065" s="318">
        <v>11.03</v>
      </c>
    </row>
    <row r="1066" spans="1:10" ht="13.5" thickBot="1">
      <c r="A1066" s="317"/>
      <c r="B1066" s="317"/>
      <c r="C1066" s="317"/>
      <c r="D1066" s="317"/>
      <c r="E1066" s="317" t="s">
        <v>16055</v>
      </c>
      <c r="F1066" s="318">
        <v>47.15</v>
      </c>
      <c r="G1066" s="317"/>
      <c r="H1066" s="418" t="s">
        <v>16056</v>
      </c>
      <c r="I1066" s="418"/>
      <c r="J1066" s="318">
        <v>214.13</v>
      </c>
    </row>
    <row r="1067" spans="1:10" ht="13.5" thickTop="1">
      <c r="A1067" s="319"/>
      <c r="B1067" s="319"/>
      <c r="C1067" s="319"/>
      <c r="D1067" s="319"/>
      <c r="E1067" s="319"/>
      <c r="F1067" s="319"/>
      <c r="G1067" s="319"/>
      <c r="H1067" s="319"/>
      <c r="I1067" s="319"/>
      <c r="J1067" s="319"/>
    </row>
    <row r="1068" spans="1:10" ht="15">
      <c r="A1068" s="305" t="s">
        <v>16294</v>
      </c>
      <c r="B1068" s="306" t="s">
        <v>12979</v>
      </c>
      <c r="C1068" s="305" t="s">
        <v>12980</v>
      </c>
      <c r="D1068" s="305" t="s">
        <v>12981</v>
      </c>
      <c r="E1068" s="419" t="s">
        <v>16045</v>
      </c>
      <c r="F1068" s="419"/>
      <c r="G1068" s="307" t="s">
        <v>12982</v>
      </c>
      <c r="H1068" s="306" t="s">
        <v>16046</v>
      </c>
      <c r="I1068" s="306" t="s">
        <v>12983</v>
      </c>
      <c r="J1068" s="306" t="s">
        <v>12985</v>
      </c>
    </row>
    <row r="1069" spans="1:10">
      <c r="A1069" s="295" t="s">
        <v>16047</v>
      </c>
      <c r="B1069" s="296" t="s">
        <v>14374</v>
      </c>
      <c r="C1069" s="295" t="s">
        <v>9</v>
      </c>
      <c r="D1069" s="295" t="s">
        <v>1189</v>
      </c>
      <c r="E1069" s="420" t="s">
        <v>16115</v>
      </c>
      <c r="F1069" s="420"/>
      <c r="G1069" s="297" t="s">
        <v>13082</v>
      </c>
      <c r="H1069" s="308">
        <v>1</v>
      </c>
      <c r="I1069" s="309">
        <v>12.05</v>
      </c>
      <c r="J1069" s="309">
        <v>12.05</v>
      </c>
    </row>
    <row r="1070" spans="1:10" ht="25.5">
      <c r="A1070" s="310" t="s">
        <v>16049</v>
      </c>
      <c r="B1070" s="311" t="s">
        <v>16076</v>
      </c>
      <c r="C1070" s="310" t="s">
        <v>9</v>
      </c>
      <c r="D1070" s="310" t="s">
        <v>492</v>
      </c>
      <c r="E1070" s="416" t="s">
        <v>16048</v>
      </c>
      <c r="F1070" s="416"/>
      <c r="G1070" s="312" t="s">
        <v>27</v>
      </c>
      <c r="H1070" s="313">
        <v>0.35</v>
      </c>
      <c r="I1070" s="314">
        <v>18.04</v>
      </c>
      <c r="J1070" s="314">
        <v>6.31</v>
      </c>
    </row>
    <row r="1071" spans="1:10" ht="25.5">
      <c r="A1071" s="310" t="s">
        <v>16049</v>
      </c>
      <c r="B1071" s="311" t="s">
        <v>16068</v>
      </c>
      <c r="C1071" s="310" t="s">
        <v>9</v>
      </c>
      <c r="D1071" s="310" t="s">
        <v>29</v>
      </c>
      <c r="E1071" s="416" t="s">
        <v>16048</v>
      </c>
      <c r="F1071" s="416"/>
      <c r="G1071" s="312" t="s">
        <v>27</v>
      </c>
      <c r="H1071" s="313">
        <v>0.25</v>
      </c>
      <c r="I1071" s="314">
        <v>14.73</v>
      </c>
      <c r="J1071" s="314">
        <v>3.68</v>
      </c>
    </row>
    <row r="1072" spans="1:10">
      <c r="A1072" s="300" t="s">
        <v>12986</v>
      </c>
      <c r="B1072" s="301" t="s">
        <v>14375</v>
      </c>
      <c r="C1072" s="300" t="s">
        <v>9</v>
      </c>
      <c r="D1072" s="300" t="s">
        <v>11338</v>
      </c>
      <c r="E1072" s="417" t="s">
        <v>12998</v>
      </c>
      <c r="F1072" s="417"/>
      <c r="G1072" s="302" t="s">
        <v>93</v>
      </c>
      <c r="H1072" s="315">
        <v>0.17</v>
      </c>
      <c r="I1072" s="316">
        <v>12.14</v>
      </c>
      <c r="J1072" s="316">
        <v>2.06</v>
      </c>
    </row>
    <row r="1073" spans="1:10" ht="25.5">
      <c r="A1073" s="317"/>
      <c r="B1073" s="317"/>
      <c r="C1073" s="317"/>
      <c r="D1073" s="317"/>
      <c r="E1073" s="317" t="s">
        <v>16052</v>
      </c>
      <c r="F1073" s="318">
        <v>3.7662965000000002</v>
      </c>
      <c r="G1073" s="317" t="s">
        <v>16053</v>
      </c>
      <c r="H1073" s="318">
        <v>3.25</v>
      </c>
      <c r="I1073" s="317" t="s">
        <v>16054</v>
      </c>
      <c r="J1073" s="318">
        <v>7.02</v>
      </c>
    </row>
    <row r="1074" spans="1:10" ht="13.5" thickBot="1">
      <c r="A1074" s="317"/>
      <c r="B1074" s="317"/>
      <c r="C1074" s="317"/>
      <c r="D1074" s="317"/>
      <c r="E1074" s="317" t="s">
        <v>16055</v>
      </c>
      <c r="F1074" s="318">
        <v>3.4</v>
      </c>
      <c r="G1074" s="317"/>
      <c r="H1074" s="418" t="s">
        <v>16056</v>
      </c>
      <c r="I1074" s="418"/>
      <c r="J1074" s="318">
        <v>15.45</v>
      </c>
    </row>
    <row r="1075" spans="1:10" ht="13.5" thickTop="1">
      <c r="A1075" s="319"/>
      <c r="B1075" s="319"/>
      <c r="C1075" s="319"/>
      <c r="D1075" s="319"/>
      <c r="E1075" s="319"/>
      <c r="F1075" s="319"/>
      <c r="G1075" s="319"/>
      <c r="H1075" s="319"/>
      <c r="I1075" s="319"/>
      <c r="J1075" s="319"/>
    </row>
    <row r="1076" spans="1:10" ht="15">
      <c r="A1076" s="305" t="s">
        <v>16295</v>
      </c>
      <c r="B1076" s="306" t="s">
        <v>12979</v>
      </c>
      <c r="C1076" s="305" t="s">
        <v>12980</v>
      </c>
      <c r="D1076" s="305" t="s">
        <v>12981</v>
      </c>
      <c r="E1076" s="419" t="s">
        <v>16045</v>
      </c>
      <c r="F1076" s="419"/>
      <c r="G1076" s="307" t="s">
        <v>12982</v>
      </c>
      <c r="H1076" s="306" t="s">
        <v>16046</v>
      </c>
      <c r="I1076" s="306" t="s">
        <v>12983</v>
      </c>
      <c r="J1076" s="306" t="s">
        <v>12985</v>
      </c>
    </row>
    <row r="1077" spans="1:10" ht="25.5">
      <c r="A1077" s="295" t="s">
        <v>16047</v>
      </c>
      <c r="B1077" s="296" t="s">
        <v>14383</v>
      </c>
      <c r="C1077" s="295" t="s">
        <v>9</v>
      </c>
      <c r="D1077" s="295" t="s">
        <v>1499</v>
      </c>
      <c r="E1077" s="420" t="s">
        <v>16143</v>
      </c>
      <c r="F1077" s="420"/>
      <c r="G1077" s="297" t="s">
        <v>13082</v>
      </c>
      <c r="H1077" s="308">
        <v>1</v>
      </c>
      <c r="I1077" s="309">
        <v>166.98</v>
      </c>
      <c r="J1077" s="309">
        <v>166.98</v>
      </c>
    </row>
    <row r="1078" spans="1:10" ht="25.5">
      <c r="A1078" s="310" t="s">
        <v>16049</v>
      </c>
      <c r="B1078" s="311" t="s">
        <v>16293</v>
      </c>
      <c r="C1078" s="310" t="s">
        <v>9</v>
      </c>
      <c r="D1078" s="310" t="s">
        <v>1737</v>
      </c>
      <c r="E1078" s="416" t="s">
        <v>16048</v>
      </c>
      <c r="F1078" s="416"/>
      <c r="G1078" s="312" t="s">
        <v>13145</v>
      </c>
      <c r="H1078" s="313">
        <v>1.2E-2</v>
      </c>
      <c r="I1078" s="314">
        <v>431.19</v>
      </c>
      <c r="J1078" s="314">
        <v>5.17</v>
      </c>
    </row>
    <row r="1079" spans="1:10" ht="25.5">
      <c r="A1079" s="310" t="s">
        <v>16049</v>
      </c>
      <c r="B1079" s="311" t="s">
        <v>16172</v>
      </c>
      <c r="C1079" s="310" t="s">
        <v>9</v>
      </c>
      <c r="D1079" s="310" t="s">
        <v>78</v>
      </c>
      <c r="E1079" s="416" t="s">
        <v>16048</v>
      </c>
      <c r="F1079" s="416"/>
      <c r="G1079" s="312" t="s">
        <v>27</v>
      </c>
      <c r="H1079" s="313">
        <v>0.5</v>
      </c>
      <c r="I1079" s="314">
        <v>18.11</v>
      </c>
      <c r="J1079" s="314">
        <v>9.0500000000000007</v>
      </c>
    </row>
    <row r="1080" spans="1:10" ht="25.5">
      <c r="A1080" s="310" t="s">
        <v>16049</v>
      </c>
      <c r="B1080" s="311" t="s">
        <v>16068</v>
      </c>
      <c r="C1080" s="310" t="s">
        <v>9</v>
      </c>
      <c r="D1080" s="310" t="s">
        <v>29</v>
      </c>
      <c r="E1080" s="416" t="s">
        <v>16048</v>
      </c>
      <c r="F1080" s="416"/>
      <c r="G1080" s="312" t="s">
        <v>27</v>
      </c>
      <c r="H1080" s="313">
        <v>0.4</v>
      </c>
      <c r="I1080" s="314">
        <v>14.73</v>
      </c>
      <c r="J1080" s="314">
        <v>5.89</v>
      </c>
    </row>
    <row r="1081" spans="1:10" ht="25.5">
      <c r="A1081" s="300" t="s">
        <v>12986</v>
      </c>
      <c r="B1081" s="301" t="s">
        <v>14365</v>
      </c>
      <c r="C1081" s="300" t="s">
        <v>9</v>
      </c>
      <c r="D1081" s="300" t="s">
        <v>10389</v>
      </c>
      <c r="E1081" s="417" t="s">
        <v>12998</v>
      </c>
      <c r="F1081" s="417"/>
      <c r="G1081" s="302" t="s">
        <v>13082</v>
      </c>
      <c r="H1081" s="315">
        <v>1.05</v>
      </c>
      <c r="I1081" s="316">
        <v>139.88</v>
      </c>
      <c r="J1081" s="316">
        <v>146.87</v>
      </c>
    </row>
    <row r="1082" spans="1:10" ht="25.5">
      <c r="A1082" s="317"/>
      <c r="B1082" s="317"/>
      <c r="C1082" s="317"/>
      <c r="D1082" s="317"/>
      <c r="E1082" s="317" t="s">
        <v>16052</v>
      </c>
      <c r="F1082" s="318">
        <v>5.9176994000000001</v>
      </c>
      <c r="G1082" s="317" t="s">
        <v>16053</v>
      </c>
      <c r="H1082" s="318">
        <v>5.1100000000000003</v>
      </c>
      <c r="I1082" s="317" t="s">
        <v>16054</v>
      </c>
      <c r="J1082" s="318">
        <v>11.03</v>
      </c>
    </row>
    <row r="1083" spans="1:10" ht="13.5" thickBot="1">
      <c r="A1083" s="317"/>
      <c r="B1083" s="317"/>
      <c r="C1083" s="317"/>
      <c r="D1083" s="317"/>
      <c r="E1083" s="317" t="s">
        <v>16055</v>
      </c>
      <c r="F1083" s="318">
        <v>47.15</v>
      </c>
      <c r="G1083" s="317"/>
      <c r="H1083" s="418" t="s">
        <v>16056</v>
      </c>
      <c r="I1083" s="418"/>
      <c r="J1083" s="318">
        <v>214.13</v>
      </c>
    </row>
    <row r="1084" spans="1:10" ht="13.5" thickTop="1">
      <c r="A1084" s="319"/>
      <c r="B1084" s="319"/>
      <c r="C1084" s="319"/>
      <c r="D1084" s="319"/>
      <c r="E1084" s="319"/>
      <c r="F1084" s="319"/>
      <c r="G1084" s="319"/>
      <c r="H1084" s="319"/>
      <c r="I1084" s="319"/>
      <c r="J1084" s="319"/>
    </row>
    <row r="1085" spans="1:10" ht="15">
      <c r="A1085" s="305" t="s">
        <v>16296</v>
      </c>
      <c r="B1085" s="306" t="s">
        <v>12979</v>
      </c>
      <c r="C1085" s="305" t="s">
        <v>12980</v>
      </c>
      <c r="D1085" s="305" t="s">
        <v>12981</v>
      </c>
      <c r="E1085" s="419" t="s">
        <v>16045</v>
      </c>
      <c r="F1085" s="419"/>
      <c r="G1085" s="307" t="s">
        <v>12982</v>
      </c>
      <c r="H1085" s="306" t="s">
        <v>16046</v>
      </c>
      <c r="I1085" s="306" t="s">
        <v>12983</v>
      </c>
      <c r="J1085" s="306" t="s">
        <v>12985</v>
      </c>
    </row>
    <row r="1086" spans="1:10" ht="51">
      <c r="A1086" s="295" t="s">
        <v>16047</v>
      </c>
      <c r="B1086" s="296" t="s">
        <v>14385</v>
      </c>
      <c r="C1086" s="295" t="s">
        <v>9</v>
      </c>
      <c r="D1086" s="295" t="s">
        <v>12636</v>
      </c>
      <c r="E1086" s="420" t="s">
        <v>16297</v>
      </c>
      <c r="F1086" s="420"/>
      <c r="G1086" s="297" t="s">
        <v>20</v>
      </c>
      <c r="H1086" s="308">
        <v>1</v>
      </c>
      <c r="I1086" s="309">
        <v>39.99</v>
      </c>
      <c r="J1086" s="309">
        <v>39.99</v>
      </c>
    </row>
    <row r="1087" spans="1:10" ht="25.5">
      <c r="A1087" s="310" t="s">
        <v>16049</v>
      </c>
      <c r="B1087" s="311" t="s">
        <v>16298</v>
      </c>
      <c r="C1087" s="310" t="s">
        <v>9</v>
      </c>
      <c r="D1087" s="310" t="s">
        <v>3914</v>
      </c>
      <c r="E1087" s="416" t="s">
        <v>16067</v>
      </c>
      <c r="F1087" s="416"/>
      <c r="G1087" s="312" t="s">
        <v>75</v>
      </c>
      <c r="H1087" s="313">
        <v>2.5999999999999999E-2</v>
      </c>
      <c r="I1087" s="314">
        <v>18.86</v>
      </c>
      <c r="J1087" s="314">
        <v>0.49</v>
      </c>
    </row>
    <row r="1088" spans="1:10" ht="25.5">
      <c r="A1088" s="310" t="s">
        <v>16049</v>
      </c>
      <c r="B1088" s="311" t="s">
        <v>16299</v>
      </c>
      <c r="C1088" s="310" t="s">
        <v>9</v>
      </c>
      <c r="D1088" s="310" t="s">
        <v>3915</v>
      </c>
      <c r="E1088" s="416" t="s">
        <v>16067</v>
      </c>
      <c r="F1088" s="416"/>
      <c r="G1088" s="312" t="s">
        <v>99</v>
      </c>
      <c r="H1088" s="313">
        <v>0.13</v>
      </c>
      <c r="I1088" s="314">
        <v>6.13</v>
      </c>
      <c r="J1088" s="314">
        <v>0.79</v>
      </c>
    </row>
    <row r="1089" spans="1:10" ht="25.5">
      <c r="A1089" s="310" t="s">
        <v>16049</v>
      </c>
      <c r="B1089" s="311" t="s">
        <v>16300</v>
      </c>
      <c r="C1089" s="310" t="s">
        <v>9</v>
      </c>
      <c r="D1089" s="310" t="s">
        <v>2151</v>
      </c>
      <c r="E1089" s="416" t="s">
        <v>16048</v>
      </c>
      <c r="F1089" s="416"/>
      <c r="G1089" s="312" t="s">
        <v>13145</v>
      </c>
      <c r="H1089" s="313">
        <v>3.0000000000000001E-3</v>
      </c>
      <c r="I1089" s="314">
        <v>377.67</v>
      </c>
      <c r="J1089" s="314">
        <v>1.1299999999999999</v>
      </c>
    </row>
    <row r="1090" spans="1:10" ht="25.5">
      <c r="A1090" s="310" t="s">
        <v>16049</v>
      </c>
      <c r="B1090" s="311" t="s">
        <v>16233</v>
      </c>
      <c r="C1090" s="310" t="s">
        <v>9</v>
      </c>
      <c r="D1090" s="310" t="s">
        <v>445</v>
      </c>
      <c r="E1090" s="416" t="s">
        <v>16048</v>
      </c>
      <c r="F1090" s="416"/>
      <c r="G1090" s="312" t="s">
        <v>27</v>
      </c>
      <c r="H1090" s="313">
        <v>0.156</v>
      </c>
      <c r="I1090" s="314">
        <v>17.53</v>
      </c>
      <c r="J1090" s="314">
        <v>2.73</v>
      </c>
    </row>
    <row r="1091" spans="1:10" ht="25.5">
      <c r="A1091" s="310" t="s">
        <v>16049</v>
      </c>
      <c r="B1091" s="311" t="s">
        <v>16172</v>
      </c>
      <c r="C1091" s="310" t="s">
        <v>9</v>
      </c>
      <c r="D1091" s="310" t="s">
        <v>78</v>
      </c>
      <c r="E1091" s="416" t="s">
        <v>16048</v>
      </c>
      <c r="F1091" s="416"/>
      <c r="G1091" s="312" t="s">
        <v>27</v>
      </c>
      <c r="H1091" s="313">
        <v>0.28999999999999998</v>
      </c>
      <c r="I1091" s="314">
        <v>18.11</v>
      </c>
      <c r="J1091" s="314">
        <v>5.25</v>
      </c>
    </row>
    <row r="1092" spans="1:10" ht="25.5">
      <c r="A1092" s="310" t="s">
        <v>16049</v>
      </c>
      <c r="B1092" s="311" t="s">
        <v>16068</v>
      </c>
      <c r="C1092" s="310" t="s">
        <v>9</v>
      </c>
      <c r="D1092" s="310" t="s">
        <v>29</v>
      </c>
      <c r="E1092" s="416" t="s">
        <v>16048</v>
      </c>
      <c r="F1092" s="416"/>
      <c r="G1092" s="312" t="s">
        <v>27</v>
      </c>
      <c r="H1092" s="313">
        <v>0.58099999999999996</v>
      </c>
      <c r="I1092" s="314">
        <v>14.73</v>
      </c>
      <c r="J1092" s="314">
        <v>8.5500000000000007</v>
      </c>
    </row>
    <row r="1093" spans="1:10" ht="25.5">
      <c r="A1093" s="300" t="s">
        <v>12986</v>
      </c>
      <c r="B1093" s="301" t="s">
        <v>13144</v>
      </c>
      <c r="C1093" s="300" t="s">
        <v>9</v>
      </c>
      <c r="D1093" s="300" t="s">
        <v>7134</v>
      </c>
      <c r="E1093" s="417" t="s">
        <v>12998</v>
      </c>
      <c r="F1093" s="417"/>
      <c r="G1093" s="302" t="s">
        <v>13145</v>
      </c>
      <c r="H1093" s="315">
        <v>1.4999999999999999E-2</v>
      </c>
      <c r="I1093" s="316">
        <v>62.75</v>
      </c>
      <c r="J1093" s="316">
        <v>0.94</v>
      </c>
    </row>
    <row r="1094" spans="1:10" ht="38.25">
      <c r="A1094" s="300" t="s">
        <v>12986</v>
      </c>
      <c r="B1094" s="301" t="s">
        <v>13954</v>
      </c>
      <c r="C1094" s="300" t="s">
        <v>9</v>
      </c>
      <c r="D1094" s="300" t="s">
        <v>8095</v>
      </c>
      <c r="E1094" s="417" t="s">
        <v>12998</v>
      </c>
      <c r="F1094" s="417"/>
      <c r="G1094" s="302" t="s">
        <v>13145</v>
      </c>
      <c r="H1094" s="315">
        <v>6.3E-2</v>
      </c>
      <c r="I1094" s="316">
        <v>319.35000000000002</v>
      </c>
      <c r="J1094" s="316">
        <v>20.11</v>
      </c>
    </row>
    <row r="1095" spans="1:10" ht="25.5">
      <c r="A1095" s="317"/>
      <c r="B1095" s="317"/>
      <c r="C1095" s="317"/>
      <c r="D1095" s="317"/>
      <c r="E1095" s="317" t="s">
        <v>16052</v>
      </c>
      <c r="F1095" s="318">
        <v>6.2771607999999999</v>
      </c>
      <c r="G1095" s="317" t="s">
        <v>16053</v>
      </c>
      <c r="H1095" s="318">
        <v>5.42</v>
      </c>
      <c r="I1095" s="317" t="s">
        <v>16054</v>
      </c>
      <c r="J1095" s="318">
        <v>11.7</v>
      </c>
    </row>
    <row r="1096" spans="1:10" ht="13.5" thickBot="1">
      <c r="A1096" s="317"/>
      <c r="B1096" s="317"/>
      <c r="C1096" s="317"/>
      <c r="D1096" s="317"/>
      <c r="E1096" s="317" t="s">
        <v>16055</v>
      </c>
      <c r="F1096" s="318">
        <v>11.29</v>
      </c>
      <c r="G1096" s="317"/>
      <c r="H1096" s="418" t="s">
        <v>16056</v>
      </c>
      <c r="I1096" s="418"/>
      <c r="J1096" s="318">
        <v>51.28</v>
      </c>
    </row>
    <row r="1097" spans="1:10" ht="13.5" thickTop="1">
      <c r="A1097" s="319"/>
      <c r="B1097" s="319"/>
      <c r="C1097" s="319"/>
      <c r="D1097" s="319"/>
      <c r="E1097" s="319"/>
      <c r="F1097" s="319"/>
      <c r="G1097" s="319"/>
      <c r="H1097" s="319"/>
      <c r="I1097" s="319"/>
      <c r="J1097" s="319"/>
    </row>
    <row r="1098" spans="1:10" ht="15">
      <c r="A1098" s="305" t="s">
        <v>16301</v>
      </c>
      <c r="B1098" s="306" t="s">
        <v>12979</v>
      </c>
      <c r="C1098" s="305" t="s">
        <v>12980</v>
      </c>
      <c r="D1098" s="305" t="s">
        <v>12981</v>
      </c>
      <c r="E1098" s="419" t="s">
        <v>16045</v>
      </c>
      <c r="F1098" s="419"/>
      <c r="G1098" s="307" t="s">
        <v>12982</v>
      </c>
      <c r="H1098" s="306" t="s">
        <v>16046</v>
      </c>
      <c r="I1098" s="306" t="s">
        <v>12983</v>
      </c>
      <c r="J1098" s="306" t="s">
        <v>12985</v>
      </c>
    </row>
    <row r="1099" spans="1:10" ht="25.5">
      <c r="A1099" s="295" t="s">
        <v>16047</v>
      </c>
      <c r="B1099" s="296" t="s">
        <v>14396</v>
      </c>
      <c r="C1099" s="295" t="s">
        <v>9</v>
      </c>
      <c r="D1099" s="295" t="s">
        <v>4826</v>
      </c>
      <c r="E1099" s="420" t="s">
        <v>16145</v>
      </c>
      <c r="F1099" s="420"/>
      <c r="G1099" s="297" t="s">
        <v>13082</v>
      </c>
      <c r="H1099" s="308">
        <v>1</v>
      </c>
      <c r="I1099" s="309">
        <v>35.770000000000003</v>
      </c>
      <c r="J1099" s="309">
        <v>35.770000000000003</v>
      </c>
    </row>
    <row r="1100" spans="1:10" ht="25.5">
      <c r="A1100" s="310" t="s">
        <v>16049</v>
      </c>
      <c r="B1100" s="311" t="s">
        <v>16302</v>
      </c>
      <c r="C1100" s="310" t="s">
        <v>9</v>
      </c>
      <c r="D1100" s="310" t="s">
        <v>460</v>
      </c>
      <c r="E1100" s="416" t="s">
        <v>16048</v>
      </c>
      <c r="F1100" s="416"/>
      <c r="G1100" s="312" t="s">
        <v>27</v>
      </c>
      <c r="H1100" s="313">
        <v>0.7974</v>
      </c>
      <c r="I1100" s="314">
        <v>18.010000000000002</v>
      </c>
      <c r="J1100" s="314">
        <v>14.36</v>
      </c>
    </row>
    <row r="1101" spans="1:10" ht="25.5">
      <c r="A1101" s="310" t="s">
        <v>16049</v>
      </c>
      <c r="B1101" s="311" t="s">
        <v>16068</v>
      </c>
      <c r="C1101" s="310" t="s">
        <v>9</v>
      </c>
      <c r="D1101" s="310" t="s">
        <v>29</v>
      </c>
      <c r="E1101" s="416" t="s">
        <v>16048</v>
      </c>
      <c r="F1101" s="416"/>
      <c r="G1101" s="312" t="s">
        <v>27</v>
      </c>
      <c r="H1101" s="313">
        <v>0.3987</v>
      </c>
      <c r="I1101" s="314">
        <v>14.73</v>
      </c>
      <c r="J1101" s="314">
        <v>5.87</v>
      </c>
    </row>
    <row r="1102" spans="1:10">
      <c r="A1102" s="300" t="s">
        <v>12986</v>
      </c>
      <c r="B1102" s="301" t="s">
        <v>14399</v>
      </c>
      <c r="C1102" s="300" t="s">
        <v>9</v>
      </c>
      <c r="D1102" s="300" t="s">
        <v>7127</v>
      </c>
      <c r="E1102" s="417" t="s">
        <v>12998</v>
      </c>
      <c r="F1102" s="417"/>
      <c r="G1102" s="302" t="s">
        <v>23</v>
      </c>
      <c r="H1102" s="315">
        <v>2.5000000000000001E-2</v>
      </c>
      <c r="I1102" s="316">
        <v>16.920000000000002</v>
      </c>
      <c r="J1102" s="316">
        <v>0.42</v>
      </c>
    </row>
    <row r="1103" spans="1:10">
      <c r="A1103" s="300" t="s">
        <v>12986</v>
      </c>
      <c r="B1103" s="301" t="s">
        <v>14401</v>
      </c>
      <c r="C1103" s="300" t="s">
        <v>9</v>
      </c>
      <c r="D1103" s="300" t="s">
        <v>9097</v>
      </c>
      <c r="E1103" s="417" t="s">
        <v>12998</v>
      </c>
      <c r="F1103" s="417"/>
      <c r="G1103" s="302" t="s">
        <v>23</v>
      </c>
      <c r="H1103" s="315">
        <v>0.99639999999999995</v>
      </c>
      <c r="I1103" s="316">
        <v>0.59</v>
      </c>
      <c r="J1103" s="316">
        <v>0.57999999999999996</v>
      </c>
    </row>
    <row r="1104" spans="1:10">
      <c r="A1104" s="300" t="s">
        <v>12986</v>
      </c>
      <c r="B1104" s="301" t="s">
        <v>14402</v>
      </c>
      <c r="C1104" s="300" t="s">
        <v>9</v>
      </c>
      <c r="D1104" s="300" t="s">
        <v>10250</v>
      </c>
      <c r="E1104" s="417" t="s">
        <v>12998</v>
      </c>
      <c r="F1104" s="417"/>
      <c r="G1104" s="302" t="s">
        <v>12924</v>
      </c>
      <c r="H1104" s="315">
        <v>3.0800000000000001E-2</v>
      </c>
      <c r="I1104" s="316">
        <v>19.059999999999999</v>
      </c>
      <c r="J1104" s="316">
        <v>0.57999999999999996</v>
      </c>
    </row>
    <row r="1105" spans="1:10" ht="25.5">
      <c r="A1105" s="300" t="s">
        <v>12986</v>
      </c>
      <c r="B1105" s="301" t="s">
        <v>14404</v>
      </c>
      <c r="C1105" s="300" t="s">
        <v>9</v>
      </c>
      <c r="D1105" s="300" t="s">
        <v>10429</v>
      </c>
      <c r="E1105" s="417" t="s">
        <v>12998</v>
      </c>
      <c r="F1105" s="417"/>
      <c r="G1105" s="302" t="s">
        <v>13082</v>
      </c>
      <c r="H1105" s="315">
        <v>1.0293000000000001</v>
      </c>
      <c r="I1105" s="316">
        <v>13.47</v>
      </c>
      <c r="J1105" s="316">
        <v>13.86</v>
      </c>
    </row>
    <row r="1106" spans="1:10">
      <c r="A1106" s="300" t="s">
        <v>12986</v>
      </c>
      <c r="B1106" s="301" t="s">
        <v>14406</v>
      </c>
      <c r="C1106" s="300" t="s">
        <v>9</v>
      </c>
      <c r="D1106" s="300" t="s">
        <v>10872</v>
      </c>
      <c r="E1106" s="417" t="s">
        <v>12998</v>
      </c>
      <c r="F1106" s="417"/>
      <c r="G1106" s="302" t="s">
        <v>23</v>
      </c>
      <c r="H1106" s="315">
        <v>7.7999999999999996E-3</v>
      </c>
      <c r="I1106" s="316">
        <v>12.9</v>
      </c>
      <c r="J1106" s="316">
        <v>0.1</v>
      </c>
    </row>
    <row r="1107" spans="1:10" ht="25.5">
      <c r="A1107" s="317"/>
      <c r="B1107" s="317"/>
      <c r="C1107" s="317"/>
      <c r="D1107" s="317"/>
      <c r="E1107" s="317" t="s">
        <v>16052</v>
      </c>
      <c r="F1107" s="318">
        <v>7.6828155999999996</v>
      </c>
      <c r="G1107" s="317" t="s">
        <v>16053</v>
      </c>
      <c r="H1107" s="318">
        <v>6.64</v>
      </c>
      <c r="I1107" s="317" t="s">
        <v>16054</v>
      </c>
      <c r="J1107" s="318">
        <v>14.32</v>
      </c>
    </row>
    <row r="1108" spans="1:10" ht="13.5" thickBot="1">
      <c r="A1108" s="317"/>
      <c r="B1108" s="317"/>
      <c r="C1108" s="317"/>
      <c r="D1108" s="317"/>
      <c r="E1108" s="317" t="s">
        <v>16055</v>
      </c>
      <c r="F1108" s="318">
        <v>10.1</v>
      </c>
      <c r="G1108" s="317"/>
      <c r="H1108" s="418" t="s">
        <v>16056</v>
      </c>
      <c r="I1108" s="418"/>
      <c r="J1108" s="318">
        <v>45.87</v>
      </c>
    </row>
    <row r="1109" spans="1:10" ht="13.5" thickTop="1">
      <c r="A1109" s="319"/>
      <c r="B1109" s="319"/>
      <c r="C1109" s="319"/>
      <c r="D1109" s="319"/>
      <c r="E1109" s="319"/>
      <c r="F1109" s="319"/>
      <c r="G1109" s="319"/>
      <c r="H1109" s="319"/>
      <c r="I1109" s="319"/>
      <c r="J1109" s="319"/>
    </row>
    <row r="1110" spans="1:10" ht="15">
      <c r="A1110" s="305" t="s">
        <v>16303</v>
      </c>
      <c r="B1110" s="306" t="s">
        <v>12979</v>
      </c>
      <c r="C1110" s="305" t="s">
        <v>12980</v>
      </c>
      <c r="D1110" s="305" t="s">
        <v>12981</v>
      </c>
      <c r="E1110" s="419" t="s">
        <v>16045</v>
      </c>
      <c r="F1110" s="419"/>
      <c r="G1110" s="307" t="s">
        <v>12982</v>
      </c>
      <c r="H1110" s="306" t="s">
        <v>16046</v>
      </c>
      <c r="I1110" s="306" t="s">
        <v>12983</v>
      </c>
      <c r="J1110" s="306" t="s">
        <v>12985</v>
      </c>
    </row>
    <row r="1111" spans="1:10" ht="38.25">
      <c r="A1111" s="295" t="s">
        <v>16047</v>
      </c>
      <c r="B1111" s="296" t="s">
        <v>14416</v>
      </c>
      <c r="C1111" s="295" t="s">
        <v>9</v>
      </c>
      <c r="D1111" s="295" t="s">
        <v>1033</v>
      </c>
      <c r="E1111" s="420" t="s">
        <v>16115</v>
      </c>
      <c r="F1111" s="420"/>
      <c r="G1111" s="297" t="s">
        <v>13082</v>
      </c>
      <c r="H1111" s="308">
        <v>1</v>
      </c>
      <c r="I1111" s="309">
        <v>10.34</v>
      </c>
      <c r="J1111" s="309">
        <v>10.34</v>
      </c>
    </row>
    <row r="1112" spans="1:10" ht="25.5">
      <c r="A1112" s="310" t="s">
        <v>16049</v>
      </c>
      <c r="B1112" s="311" t="s">
        <v>16076</v>
      </c>
      <c r="C1112" s="310" t="s">
        <v>9</v>
      </c>
      <c r="D1112" s="310" t="s">
        <v>492</v>
      </c>
      <c r="E1112" s="416" t="s">
        <v>16048</v>
      </c>
      <c r="F1112" s="416"/>
      <c r="G1112" s="312" t="s">
        <v>27</v>
      </c>
      <c r="H1112" s="313">
        <v>0.309</v>
      </c>
      <c r="I1112" s="314">
        <v>18.04</v>
      </c>
      <c r="J1112" s="314">
        <v>5.57</v>
      </c>
    </row>
    <row r="1113" spans="1:10" ht="25.5">
      <c r="A1113" s="310" t="s">
        <v>16049</v>
      </c>
      <c r="B1113" s="311" t="s">
        <v>16068</v>
      </c>
      <c r="C1113" s="310" t="s">
        <v>9</v>
      </c>
      <c r="D1113" s="310" t="s">
        <v>29</v>
      </c>
      <c r="E1113" s="416" t="s">
        <v>16048</v>
      </c>
      <c r="F1113" s="416"/>
      <c r="G1113" s="312" t="s">
        <v>27</v>
      </c>
      <c r="H1113" s="313">
        <v>7.6999999999999999E-2</v>
      </c>
      <c r="I1113" s="314">
        <v>14.73</v>
      </c>
      <c r="J1113" s="314">
        <v>1.1299999999999999</v>
      </c>
    </row>
    <row r="1114" spans="1:10">
      <c r="A1114" s="300" t="s">
        <v>12986</v>
      </c>
      <c r="B1114" s="301" t="s">
        <v>13565</v>
      </c>
      <c r="C1114" s="300" t="s">
        <v>9</v>
      </c>
      <c r="D1114" s="300" t="s">
        <v>11340</v>
      </c>
      <c r="E1114" s="417" t="s">
        <v>12998</v>
      </c>
      <c r="F1114" s="417"/>
      <c r="G1114" s="302" t="s">
        <v>93</v>
      </c>
      <c r="H1114" s="315">
        <v>0.2</v>
      </c>
      <c r="I1114" s="316">
        <v>18.2</v>
      </c>
      <c r="J1114" s="316">
        <v>3.64</v>
      </c>
    </row>
    <row r="1115" spans="1:10" ht="25.5">
      <c r="A1115" s="317"/>
      <c r="B1115" s="317"/>
      <c r="C1115" s="317"/>
      <c r="D1115" s="317"/>
      <c r="E1115" s="317" t="s">
        <v>16052</v>
      </c>
      <c r="F1115" s="318">
        <v>2.5698804000000002</v>
      </c>
      <c r="G1115" s="317" t="s">
        <v>16053</v>
      </c>
      <c r="H1115" s="318">
        <v>2.2200000000000002</v>
      </c>
      <c r="I1115" s="317" t="s">
        <v>16054</v>
      </c>
      <c r="J1115" s="318">
        <v>4.79</v>
      </c>
    </row>
    <row r="1116" spans="1:10" ht="13.5" thickBot="1">
      <c r="A1116" s="317"/>
      <c r="B1116" s="317"/>
      <c r="C1116" s="317"/>
      <c r="D1116" s="317"/>
      <c r="E1116" s="317" t="s">
        <v>16055</v>
      </c>
      <c r="F1116" s="318">
        <v>2.92</v>
      </c>
      <c r="G1116" s="317"/>
      <c r="H1116" s="418" t="s">
        <v>16056</v>
      </c>
      <c r="I1116" s="418"/>
      <c r="J1116" s="318">
        <v>13.26</v>
      </c>
    </row>
    <row r="1117" spans="1:10" ht="13.5" thickTop="1">
      <c r="A1117" s="319"/>
      <c r="B1117" s="319"/>
      <c r="C1117" s="319"/>
      <c r="D1117" s="319"/>
      <c r="E1117" s="319"/>
      <c r="F1117" s="319"/>
      <c r="G1117" s="319"/>
      <c r="H1117" s="319"/>
      <c r="I1117" s="319"/>
      <c r="J1117" s="319"/>
    </row>
    <row r="1118" spans="1:10" ht="15">
      <c r="A1118" s="305" t="s">
        <v>16304</v>
      </c>
      <c r="B1118" s="306" t="s">
        <v>12979</v>
      </c>
      <c r="C1118" s="305" t="s">
        <v>12980</v>
      </c>
      <c r="D1118" s="305" t="s">
        <v>12981</v>
      </c>
      <c r="E1118" s="419" t="s">
        <v>16045</v>
      </c>
      <c r="F1118" s="419"/>
      <c r="G1118" s="307" t="s">
        <v>12982</v>
      </c>
      <c r="H1118" s="306" t="s">
        <v>16046</v>
      </c>
      <c r="I1118" s="306" t="s">
        <v>12983</v>
      </c>
      <c r="J1118" s="306" t="s">
        <v>12985</v>
      </c>
    </row>
    <row r="1119" spans="1:10" ht="25.5">
      <c r="A1119" s="295" t="s">
        <v>16047</v>
      </c>
      <c r="B1119" s="296" t="s">
        <v>14424</v>
      </c>
      <c r="C1119" s="295" t="s">
        <v>9</v>
      </c>
      <c r="D1119" s="295" t="s">
        <v>6588</v>
      </c>
      <c r="E1119" s="420" t="s">
        <v>16290</v>
      </c>
      <c r="F1119" s="420"/>
      <c r="G1119" s="297" t="s">
        <v>51</v>
      </c>
      <c r="H1119" s="308">
        <v>1</v>
      </c>
      <c r="I1119" s="309">
        <v>77.680000000000007</v>
      </c>
      <c r="J1119" s="309">
        <v>77.680000000000007</v>
      </c>
    </row>
    <row r="1120" spans="1:10" ht="25.5">
      <c r="A1120" s="310" t="s">
        <v>16049</v>
      </c>
      <c r="B1120" s="311" t="s">
        <v>16068</v>
      </c>
      <c r="C1120" s="310" t="s">
        <v>9</v>
      </c>
      <c r="D1120" s="310" t="s">
        <v>29</v>
      </c>
      <c r="E1120" s="416" t="s">
        <v>16048</v>
      </c>
      <c r="F1120" s="416"/>
      <c r="G1120" s="312" t="s">
        <v>27</v>
      </c>
      <c r="H1120" s="313">
        <v>0.72719999999999996</v>
      </c>
      <c r="I1120" s="314">
        <v>14.73</v>
      </c>
      <c r="J1120" s="314">
        <v>10.71</v>
      </c>
    </row>
    <row r="1121" spans="1:10" ht="25.5">
      <c r="A1121" s="310" t="s">
        <v>16049</v>
      </c>
      <c r="B1121" s="311" t="s">
        <v>16291</v>
      </c>
      <c r="C1121" s="310" t="s">
        <v>9</v>
      </c>
      <c r="D1121" s="310" t="s">
        <v>515</v>
      </c>
      <c r="E1121" s="416" t="s">
        <v>16048</v>
      </c>
      <c r="F1121" s="416"/>
      <c r="G1121" s="312" t="s">
        <v>27</v>
      </c>
      <c r="H1121" s="313">
        <v>0.18179999999999999</v>
      </c>
      <c r="I1121" s="314">
        <v>17.510000000000002</v>
      </c>
      <c r="J1121" s="314">
        <v>3.18</v>
      </c>
    </row>
    <row r="1122" spans="1:10" ht="38.25">
      <c r="A1122" s="300" t="s">
        <v>12986</v>
      </c>
      <c r="B1122" s="301" t="s">
        <v>14426</v>
      </c>
      <c r="C1122" s="300" t="s">
        <v>9</v>
      </c>
      <c r="D1122" s="300" t="s">
        <v>10074</v>
      </c>
      <c r="E1122" s="417" t="s">
        <v>12998</v>
      </c>
      <c r="F1122" s="417"/>
      <c r="G1122" s="302" t="s">
        <v>51</v>
      </c>
      <c r="H1122" s="315">
        <v>1</v>
      </c>
      <c r="I1122" s="316">
        <v>63.79</v>
      </c>
      <c r="J1122" s="316">
        <v>63.79</v>
      </c>
    </row>
    <row r="1123" spans="1:10" ht="25.5">
      <c r="A1123" s="317"/>
      <c r="B1123" s="317"/>
      <c r="C1123" s="317"/>
      <c r="D1123" s="317"/>
      <c r="E1123" s="317" t="s">
        <v>16052</v>
      </c>
      <c r="F1123" s="318">
        <v>5.0378239000000002</v>
      </c>
      <c r="G1123" s="317" t="s">
        <v>16053</v>
      </c>
      <c r="H1123" s="318">
        <v>4.3499999999999996</v>
      </c>
      <c r="I1123" s="317" t="s">
        <v>16054</v>
      </c>
      <c r="J1123" s="318">
        <v>9.39</v>
      </c>
    </row>
    <row r="1124" spans="1:10" ht="13.5" thickBot="1">
      <c r="A1124" s="317"/>
      <c r="B1124" s="317"/>
      <c r="C1124" s="317"/>
      <c r="D1124" s="317"/>
      <c r="E1124" s="317" t="s">
        <v>16055</v>
      </c>
      <c r="F1124" s="318">
        <v>21.93</v>
      </c>
      <c r="G1124" s="317"/>
      <c r="H1124" s="418" t="s">
        <v>16056</v>
      </c>
      <c r="I1124" s="418"/>
      <c r="J1124" s="318">
        <v>99.61</v>
      </c>
    </row>
    <row r="1125" spans="1:10" ht="13.5" thickTop="1">
      <c r="A1125" s="319"/>
      <c r="B1125" s="319"/>
      <c r="C1125" s="319"/>
      <c r="D1125" s="319"/>
      <c r="E1125" s="319"/>
      <c r="F1125" s="319"/>
      <c r="G1125" s="319"/>
      <c r="H1125" s="319"/>
      <c r="I1125" s="319"/>
      <c r="J1125" s="319"/>
    </row>
    <row r="1126" spans="1:10" ht="15">
      <c r="A1126" s="305" t="s">
        <v>16305</v>
      </c>
      <c r="B1126" s="306" t="s">
        <v>12979</v>
      </c>
      <c r="C1126" s="305" t="s">
        <v>12980</v>
      </c>
      <c r="D1126" s="305" t="s">
        <v>12981</v>
      </c>
      <c r="E1126" s="419" t="s">
        <v>16045</v>
      </c>
      <c r="F1126" s="419"/>
      <c r="G1126" s="307" t="s">
        <v>12982</v>
      </c>
      <c r="H1126" s="306" t="s">
        <v>16046</v>
      </c>
      <c r="I1126" s="306" t="s">
        <v>12983</v>
      </c>
      <c r="J1126" s="306" t="s">
        <v>12985</v>
      </c>
    </row>
    <row r="1127" spans="1:10" ht="25.5">
      <c r="A1127" s="295" t="s">
        <v>16047</v>
      </c>
      <c r="B1127" s="296" t="s">
        <v>14436</v>
      </c>
      <c r="C1127" s="295" t="s">
        <v>9</v>
      </c>
      <c r="D1127" s="295" t="s">
        <v>6589</v>
      </c>
      <c r="E1127" s="420" t="s">
        <v>16290</v>
      </c>
      <c r="F1127" s="420"/>
      <c r="G1127" s="297" t="s">
        <v>51</v>
      </c>
      <c r="H1127" s="308">
        <v>1</v>
      </c>
      <c r="I1127" s="309">
        <v>150.9</v>
      </c>
      <c r="J1127" s="309">
        <v>150.9</v>
      </c>
    </row>
    <row r="1128" spans="1:10" ht="25.5">
      <c r="A1128" s="310" t="s">
        <v>16049</v>
      </c>
      <c r="B1128" s="311" t="s">
        <v>16068</v>
      </c>
      <c r="C1128" s="310" t="s">
        <v>9</v>
      </c>
      <c r="D1128" s="310" t="s">
        <v>29</v>
      </c>
      <c r="E1128" s="416" t="s">
        <v>16048</v>
      </c>
      <c r="F1128" s="416"/>
      <c r="G1128" s="312" t="s">
        <v>27</v>
      </c>
      <c r="H1128" s="313">
        <v>1.0401</v>
      </c>
      <c r="I1128" s="314">
        <v>14.73</v>
      </c>
      <c r="J1128" s="314">
        <v>15.32</v>
      </c>
    </row>
    <row r="1129" spans="1:10" ht="25.5">
      <c r="A1129" s="310" t="s">
        <v>16049</v>
      </c>
      <c r="B1129" s="311" t="s">
        <v>16291</v>
      </c>
      <c r="C1129" s="310" t="s">
        <v>9</v>
      </c>
      <c r="D1129" s="310" t="s">
        <v>515</v>
      </c>
      <c r="E1129" s="416" t="s">
        <v>16048</v>
      </c>
      <c r="F1129" s="416"/>
      <c r="G1129" s="312" t="s">
        <v>27</v>
      </c>
      <c r="H1129" s="313">
        <v>0.26</v>
      </c>
      <c r="I1129" s="314">
        <v>17.510000000000002</v>
      </c>
      <c r="J1129" s="314">
        <v>4.55</v>
      </c>
    </row>
    <row r="1130" spans="1:10" ht="38.25">
      <c r="A1130" s="300" t="s">
        <v>12986</v>
      </c>
      <c r="B1130" s="301" t="s">
        <v>14437</v>
      </c>
      <c r="C1130" s="300" t="s">
        <v>9</v>
      </c>
      <c r="D1130" s="300" t="s">
        <v>10075</v>
      </c>
      <c r="E1130" s="417" t="s">
        <v>12998</v>
      </c>
      <c r="F1130" s="417"/>
      <c r="G1130" s="302" t="s">
        <v>51</v>
      </c>
      <c r="H1130" s="315">
        <v>1</v>
      </c>
      <c r="I1130" s="316">
        <v>131.03</v>
      </c>
      <c r="J1130" s="316">
        <v>131.03</v>
      </c>
    </row>
    <row r="1131" spans="1:10" ht="25.5">
      <c r="A1131" s="317"/>
      <c r="B1131" s="317"/>
      <c r="C1131" s="317"/>
      <c r="D1131" s="317"/>
      <c r="E1131" s="317" t="s">
        <v>16052</v>
      </c>
      <c r="F1131" s="318">
        <v>7.2106873</v>
      </c>
      <c r="G1131" s="317" t="s">
        <v>16053</v>
      </c>
      <c r="H1131" s="318">
        <v>6.23</v>
      </c>
      <c r="I1131" s="317" t="s">
        <v>16054</v>
      </c>
      <c r="J1131" s="318">
        <v>13.44</v>
      </c>
    </row>
    <row r="1132" spans="1:10" ht="13.5" thickBot="1">
      <c r="A1132" s="317"/>
      <c r="B1132" s="317"/>
      <c r="C1132" s="317"/>
      <c r="D1132" s="317"/>
      <c r="E1132" s="317" t="s">
        <v>16055</v>
      </c>
      <c r="F1132" s="318">
        <v>42.61</v>
      </c>
      <c r="G1132" s="317"/>
      <c r="H1132" s="418" t="s">
        <v>16056</v>
      </c>
      <c r="I1132" s="418"/>
      <c r="J1132" s="318">
        <v>193.51</v>
      </c>
    </row>
    <row r="1133" spans="1:10" ht="13.5" thickTop="1">
      <c r="A1133" s="319"/>
      <c r="B1133" s="319"/>
      <c r="C1133" s="319"/>
      <c r="D1133" s="319"/>
      <c r="E1133" s="319"/>
      <c r="F1133" s="319"/>
      <c r="G1133" s="319"/>
      <c r="H1133" s="319"/>
      <c r="I1133" s="319"/>
      <c r="J1133" s="319"/>
    </row>
    <row r="1134" spans="1:10" ht="15">
      <c r="A1134" s="305" t="s">
        <v>16306</v>
      </c>
      <c r="B1134" s="306" t="s">
        <v>12979</v>
      </c>
      <c r="C1134" s="305" t="s">
        <v>12980</v>
      </c>
      <c r="D1134" s="305" t="s">
        <v>12981</v>
      </c>
      <c r="E1134" s="419" t="s">
        <v>16045</v>
      </c>
      <c r="F1134" s="419"/>
      <c r="G1134" s="307" t="s">
        <v>12982</v>
      </c>
      <c r="H1134" s="306" t="s">
        <v>16046</v>
      </c>
      <c r="I1134" s="306" t="s">
        <v>12983</v>
      </c>
      <c r="J1134" s="306" t="s">
        <v>12985</v>
      </c>
    </row>
    <row r="1135" spans="1:10" ht="38.25">
      <c r="A1135" s="295" t="s">
        <v>16047</v>
      </c>
      <c r="B1135" s="296" t="s">
        <v>14448</v>
      </c>
      <c r="C1135" s="295" t="s">
        <v>9</v>
      </c>
      <c r="D1135" s="295" t="s">
        <v>3293</v>
      </c>
      <c r="E1135" s="420" t="s">
        <v>16095</v>
      </c>
      <c r="F1135" s="420"/>
      <c r="G1135" s="297" t="s">
        <v>51</v>
      </c>
      <c r="H1135" s="308">
        <v>1</v>
      </c>
      <c r="I1135" s="309">
        <v>6.06</v>
      </c>
      <c r="J1135" s="309">
        <v>6.06</v>
      </c>
    </row>
    <row r="1136" spans="1:10" ht="25.5">
      <c r="A1136" s="310" t="s">
        <v>16049</v>
      </c>
      <c r="B1136" s="311" t="s">
        <v>16307</v>
      </c>
      <c r="C1136" s="310" t="s">
        <v>9</v>
      </c>
      <c r="D1136" s="310" t="s">
        <v>89</v>
      </c>
      <c r="E1136" s="416" t="s">
        <v>16048</v>
      </c>
      <c r="F1136" s="416"/>
      <c r="G1136" s="312" t="s">
        <v>27</v>
      </c>
      <c r="H1136" s="313">
        <v>0.159</v>
      </c>
      <c r="I1136" s="314">
        <v>14.63</v>
      </c>
      <c r="J1136" s="314">
        <v>2.3199999999999998</v>
      </c>
    </row>
    <row r="1137" spans="1:10" ht="25.5">
      <c r="A1137" s="310" t="s">
        <v>16049</v>
      </c>
      <c r="B1137" s="311" t="s">
        <v>16161</v>
      </c>
      <c r="C1137" s="310" t="s">
        <v>9</v>
      </c>
      <c r="D1137" s="310" t="s">
        <v>85</v>
      </c>
      <c r="E1137" s="416" t="s">
        <v>16048</v>
      </c>
      <c r="F1137" s="416"/>
      <c r="G1137" s="312" t="s">
        <v>27</v>
      </c>
      <c r="H1137" s="313">
        <v>0.159</v>
      </c>
      <c r="I1137" s="314">
        <v>18.739999999999998</v>
      </c>
      <c r="J1137" s="314">
        <v>2.97</v>
      </c>
    </row>
    <row r="1138" spans="1:10">
      <c r="A1138" s="300" t="s">
        <v>12986</v>
      </c>
      <c r="B1138" s="301" t="s">
        <v>13489</v>
      </c>
      <c r="C1138" s="300" t="s">
        <v>9</v>
      </c>
      <c r="D1138" s="300" t="s">
        <v>9781</v>
      </c>
      <c r="E1138" s="417" t="s">
        <v>12998</v>
      </c>
      <c r="F1138" s="417"/>
      <c r="G1138" s="302" t="s">
        <v>51</v>
      </c>
      <c r="H1138" s="315">
        <v>1</v>
      </c>
      <c r="I1138" s="316">
        <v>0.77</v>
      </c>
      <c r="J1138" s="316">
        <v>0.77</v>
      </c>
    </row>
    <row r="1139" spans="1:10" ht="25.5">
      <c r="A1139" s="317"/>
      <c r="B1139" s="317"/>
      <c r="C1139" s="317"/>
      <c r="D1139" s="317"/>
      <c r="E1139" s="317" t="s">
        <v>16052</v>
      </c>
      <c r="F1139" s="318">
        <v>2.0011803000000001</v>
      </c>
      <c r="G1139" s="317" t="s">
        <v>16053</v>
      </c>
      <c r="H1139" s="318">
        <v>1.73</v>
      </c>
      <c r="I1139" s="317" t="s">
        <v>16054</v>
      </c>
      <c r="J1139" s="318">
        <v>3.73</v>
      </c>
    </row>
    <row r="1140" spans="1:10" ht="13.5" thickBot="1">
      <c r="A1140" s="317"/>
      <c r="B1140" s="317"/>
      <c r="C1140" s="317"/>
      <c r="D1140" s="317"/>
      <c r="E1140" s="317" t="s">
        <v>16055</v>
      </c>
      <c r="F1140" s="318">
        <v>1.71</v>
      </c>
      <c r="G1140" s="317"/>
      <c r="H1140" s="418" t="s">
        <v>16056</v>
      </c>
      <c r="I1140" s="418"/>
      <c r="J1140" s="318">
        <v>7.77</v>
      </c>
    </row>
    <row r="1141" spans="1:10" ht="13.5" thickTop="1">
      <c r="A1141" s="319"/>
      <c r="B1141" s="319"/>
      <c r="C1141" s="319"/>
      <c r="D1141" s="319"/>
      <c r="E1141" s="319"/>
      <c r="F1141" s="319"/>
      <c r="G1141" s="319"/>
      <c r="H1141" s="319"/>
      <c r="I1141" s="319"/>
      <c r="J1141" s="319"/>
    </row>
    <row r="1142" spans="1:10" ht="15">
      <c r="A1142" s="305" t="s">
        <v>16308</v>
      </c>
      <c r="B1142" s="306" t="s">
        <v>12979</v>
      </c>
      <c r="C1142" s="305" t="s">
        <v>12980</v>
      </c>
      <c r="D1142" s="305" t="s">
        <v>12981</v>
      </c>
      <c r="E1142" s="419" t="s">
        <v>16045</v>
      </c>
      <c r="F1142" s="419"/>
      <c r="G1142" s="307" t="s">
        <v>12982</v>
      </c>
      <c r="H1142" s="306" t="s">
        <v>16046</v>
      </c>
      <c r="I1142" s="306" t="s">
        <v>12983</v>
      </c>
      <c r="J1142" s="306" t="s">
        <v>12985</v>
      </c>
    </row>
    <row r="1143" spans="1:10" ht="25.5">
      <c r="A1143" s="295" t="s">
        <v>16047</v>
      </c>
      <c r="B1143" s="296" t="s">
        <v>14453</v>
      </c>
      <c r="C1143" s="295" t="s">
        <v>9</v>
      </c>
      <c r="D1143" s="295" t="s">
        <v>3950</v>
      </c>
      <c r="E1143" s="420" t="s">
        <v>16095</v>
      </c>
      <c r="F1143" s="420"/>
      <c r="G1143" s="297" t="s">
        <v>51</v>
      </c>
      <c r="H1143" s="308">
        <v>1</v>
      </c>
      <c r="I1143" s="309">
        <v>11.91</v>
      </c>
      <c r="J1143" s="309">
        <v>11.91</v>
      </c>
    </row>
    <row r="1144" spans="1:10" ht="25.5">
      <c r="A1144" s="310" t="s">
        <v>16049</v>
      </c>
      <c r="B1144" s="311" t="s">
        <v>16307</v>
      </c>
      <c r="C1144" s="310" t="s">
        <v>9</v>
      </c>
      <c r="D1144" s="310" t="s">
        <v>89</v>
      </c>
      <c r="E1144" s="416" t="s">
        <v>16048</v>
      </c>
      <c r="F1144" s="416"/>
      <c r="G1144" s="312" t="s">
        <v>27</v>
      </c>
      <c r="H1144" s="313">
        <v>0.25800000000000001</v>
      </c>
      <c r="I1144" s="314">
        <v>14.63</v>
      </c>
      <c r="J1144" s="314">
        <v>3.77</v>
      </c>
    </row>
    <row r="1145" spans="1:10" ht="25.5">
      <c r="A1145" s="310" t="s">
        <v>16049</v>
      </c>
      <c r="B1145" s="311" t="s">
        <v>16161</v>
      </c>
      <c r="C1145" s="310" t="s">
        <v>9</v>
      </c>
      <c r="D1145" s="310" t="s">
        <v>85</v>
      </c>
      <c r="E1145" s="416" t="s">
        <v>16048</v>
      </c>
      <c r="F1145" s="416"/>
      <c r="G1145" s="312" t="s">
        <v>27</v>
      </c>
      <c r="H1145" s="313">
        <v>0.25800000000000001</v>
      </c>
      <c r="I1145" s="314">
        <v>18.739999999999998</v>
      </c>
      <c r="J1145" s="314">
        <v>4.83</v>
      </c>
    </row>
    <row r="1146" spans="1:10">
      <c r="A1146" s="300" t="s">
        <v>12986</v>
      </c>
      <c r="B1146" s="301" t="s">
        <v>14455</v>
      </c>
      <c r="C1146" s="300" t="s">
        <v>9</v>
      </c>
      <c r="D1146" s="300" t="s">
        <v>9780</v>
      </c>
      <c r="E1146" s="417" t="s">
        <v>12998</v>
      </c>
      <c r="F1146" s="417"/>
      <c r="G1146" s="302" t="s">
        <v>51</v>
      </c>
      <c r="H1146" s="315">
        <v>1</v>
      </c>
      <c r="I1146" s="316">
        <v>3.31</v>
      </c>
      <c r="J1146" s="316">
        <v>3.31</v>
      </c>
    </row>
    <row r="1147" spans="1:10" ht="25.5">
      <c r="A1147" s="317"/>
      <c r="B1147" s="317"/>
      <c r="C1147" s="317"/>
      <c r="D1147" s="317"/>
      <c r="E1147" s="317" t="s">
        <v>16052</v>
      </c>
      <c r="F1147" s="318">
        <v>3.2512474</v>
      </c>
      <c r="G1147" s="317" t="s">
        <v>16053</v>
      </c>
      <c r="H1147" s="318">
        <v>2.81</v>
      </c>
      <c r="I1147" s="317" t="s">
        <v>16054</v>
      </c>
      <c r="J1147" s="318">
        <v>6.06</v>
      </c>
    </row>
    <row r="1148" spans="1:10" ht="13.5" thickBot="1">
      <c r="A1148" s="317"/>
      <c r="B1148" s="317"/>
      <c r="C1148" s="317"/>
      <c r="D1148" s="317"/>
      <c r="E1148" s="317" t="s">
        <v>16055</v>
      </c>
      <c r="F1148" s="318">
        <v>3.36</v>
      </c>
      <c r="G1148" s="317"/>
      <c r="H1148" s="418" t="s">
        <v>16056</v>
      </c>
      <c r="I1148" s="418"/>
      <c r="J1148" s="318">
        <v>15.27</v>
      </c>
    </row>
    <row r="1149" spans="1:10" ht="13.5" thickTop="1">
      <c r="A1149" s="319"/>
      <c r="B1149" s="319"/>
      <c r="C1149" s="319"/>
      <c r="D1149" s="319"/>
      <c r="E1149" s="319"/>
      <c r="F1149" s="319"/>
      <c r="G1149" s="319"/>
      <c r="H1149" s="319"/>
      <c r="I1149" s="319"/>
      <c r="J1149" s="319"/>
    </row>
    <row r="1150" spans="1:10" ht="15">
      <c r="A1150" s="305" t="s">
        <v>16309</v>
      </c>
      <c r="B1150" s="306" t="s">
        <v>12979</v>
      </c>
      <c r="C1150" s="305" t="s">
        <v>12980</v>
      </c>
      <c r="D1150" s="305" t="s">
        <v>12981</v>
      </c>
      <c r="E1150" s="419" t="s">
        <v>16045</v>
      </c>
      <c r="F1150" s="419"/>
      <c r="G1150" s="307" t="s">
        <v>12982</v>
      </c>
      <c r="H1150" s="306" t="s">
        <v>16046</v>
      </c>
      <c r="I1150" s="306" t="s">
        <v>12983</v>
      </c>
      <c r="J1150" s="306" t="s">
        <v>12985</v>
      </c>
    </row>
    <row r="1151" spans="1:10" ht="25.5">
      <c r="A1151" s="295" t="s">
        <v>16047</v>
      </c>
      <c r="B1151" s="296" t="s">
        <v>14463</v>
      </c>
      <c r="C1151" s="295" t="s">
        <v>9</v>
      </c>
      <c r="D1151" s="295" t="s">
        <v>3944</v>
      </c>
      <c r="E1151" s="420" t="s">
        <v>16095</v>
      </c>
      <c r="F1151" s="420"/>
      <c r="G1151" s="297" t="s">
        <v>20</v>
      </c>
      <c r="H1151" s="308">
        <v>1</v>
      </c>
      <c r="I1151" s="309">
        <v>168.2</v>
      </c>
      <c r="J1151" s="309">
        <v>168.2</v>
      </c>
    </row>
    <row r="1152" spans="1:10" ht="25.5">
      <c r="A1152" s="310" t="s">
        <v>16049</v>
      </c>
      <c r="B1152" s="311" t="s">
        <v>16307</v>
      </c>
      <c r="C1152" s="310" t="s">
        <v>9</v>
      </c>
      <c r="D1152" s="310" t="s">
        <v>89</v>
      </c>
      <c r="E1152" s="416" t="s">
        <v>16048</v>
      </c>
      <c r="F1152" s="416"/>
      <c r="G1152" s="312" t="s">
        <v>27</v>
      </c>
      <c r="H1152" s="313">
        <v>0.311</v>
      </c>
      <c r="I1152" s="314">
        <v>14.63</v>
      </c>
      <c r="J1152" s="314">
        <v>4.54</v>
      </c>
    </row>
    <row r="1153" spans="1:10" ht="25.5">
      <c r="A1153" s="310" t="s">
        <v>16049</v>
      </c>
      <c r="B1153" s="311" t="s">
        <v>16161</v>
      </c>
      <c r="C1153" s="310" t="s">
        <v>9</v>
      </c>
      <c r="D1153" s="310" t="s">
        <v>85</v>
      </c>
      <c r="E1153" s="416" t="s">
        <v>16048</v>
      </c>
      <c r="F1153" s="416"/>
      <c r="G1153" s="312" t="s">
        <v>27</v>
      </c>
      <c r="H1153" s="313">
        <v>0.311</v>
      </c>
      <c r="I1153" s="314">
        <v>18.739999999999998</v>
      </c>
      <c r="J1153" s="314">
        <v>5.82</v>
      </c>
    </row>
    <row r="1154" spans="1:10" ht="38.25">
      <c r="A1154" s="300" t="s">
        <v>12986</v>
      </c>
      <c r="B1154" s="301" t="s">
        <v>14464</v>
      </c>
      <c r="C1154" s="300" t="s">
        <v>9</v>
      </c>
      <c r="D1154" s="300" t="s">
        <v>7579</v>
      </c>
      <c r="E1154" s="417" t="s">
        <v>12998</v>
      </c>
      <c r="F1154" s="417"/>
      <c r="G1154" s="302" t="s">
        <v>20</v>
      </c>
      <c r="H1154" s="315">
        <v>1.0149999999999999</v>
      </c>
      <c r="I1154" s="316">
        <v>155.47999999999999</v>
      </c>
      <c r="J1154" s="316">
        <v>157.81</v>
      </c>
    </row>
    <row r="1155" spans="1:10" ht="25.5">
      <c r="A1155" s="300" t="s">
        <v>12986</v>
      </c>
      <c r="B1155" s="301" t="s">
        <v>13244</v>
      </c>
      <c r="C1155" s="300" t="s">
        <v>9</v>
      </c>
      <c r="D1155" s="300" t="s">
        <v>9005</v>
      </c>
      <c r="E1155" s="417" t="s">
        <v>12998</v>
      </c>
      <c r="F1155" s="417"/>
      <c r="G1155" s="302" t="s">
        <v>51</v>
      </c>
      <c r="H1155" s="315">
        <v>8.9999999999999993E-3</v>
      </c>
      <c r="I1155" s="316">
        <v>3.78</v>
      </c>
      <c r="J1155" s="316">
        <v>0.03</v>
      </c>
    </row>
    <row r="1156" spans="1:10" ht="25.5">
      <c r="A1156" s="317"/>
      <c r="B1156" s="317"/>
      <c r="C1156" s="317"/>
      <c r="D1156" s="317"/>
      <c r="E1156" s="317" t="s">
        <v>16052</v>
      </c>
      <c r="F1156" s="318">
        <v>3.9165190999999999</v>
      </c>
      <c r="G1156" s="317" t="s">
        <v>16053</v>
      </c>
      <c r="H1156" s="318">
        <v>3.38</v>
      </c>
      <c r="I1156" s="317" t="s">
        <v>16054</v>
      </c>
      <c r="J1156" s="318">
        <v>7.3</v>
      </c>
    </row>
    <row r="1157" spans="1:10" ht="13.5" thickBot="1">
      <c r="A1157" s="317"/>
      <c r="B1157" s="317"/>
      <c r="C1157" s="317"/>
      <c r="D1157" s="317"/>
      <c r="E1157" s="317" t="s">
        <v>16055</v>
      </c>
      <c r="F1157" s="318">
        <v>47.49</v>
      </c>
      <c r="G1157" s="317"/>
      <c r="H1157" s="418" t="s">
        <v>16056</v>
      </c>
      <c r="I1157" s="418"/>
      <c r="J1157" s="318">
        <v>215.69</v>
      </c>
    </row>
    <row r="1158" spans="1:10" ht="13.5" thickTop="1">
      <c r="A1158" s="319"/>
      <c r="B1158" s="319"/>
      <c r="C1158" s="319"/>
      <c r="D1158" s="319"/>
      <c r="E1158" s="319"/>
      <c r="F1158" s="319"/>
      <c r="G1158" s="319"/>
      <c r="H1158" s="319"/>
      <c r="I1158" s="319"/>
      <c r="J1158" s="319"/>
    </row>
    <row r="1159" spans="1:10" ht="15">
      <c r="A1159" s="305" t="s">
        <v>16310</v>
      </c>
      <c r="B1159" s="306" t="s">
        <v>12979</v>
      </c>
      <c r="C1159" s="305" t="s">
        <v>12980</v>
      </c>
      <c r="D1159" s="305" t="s">
        <v>12981</v>
      </c>
      <c r="E1159" s="419" t="s">
        <v>16045</v>
      </c>
      <c r="F1159" s="419"/>
      <c r="G1159" s="307" t="s">
        <v>12982</v>
      </c>
      <c r="H1159" s="306" t="s">
        <v>16046</v>
      </c>
      <c r="I1159" s="306" t="s">
        <v>12983</v>
      </c>
      <c r="J1159" s="306" t="s">
        <v>12985</v>
      </c>
    </row>
    <row r="1160" spans="1:10" ht="38.25">
      <c r="A1160" s="295" t="s">
        <v>16047</v>
      </c>
      <c r="B1160" s="296" t="s">
        <v>14473</v>
      </c>
      <c r="C1160" s="295" t="s">
        <v>9</v>
      </c>
      <c r="D1160" s="295" t="s">
        <v>3316</v>
      </c>
      <c r="E1160" s="420" t="s">
        <v>16095</v>
      </c>
      <c r="F1160" s="420"/>
      <c r="G1160" s="297" t="s">
        <v>20</v>
      </c>
      <c r="H1160" s="308">
        <v>1</v>
      </c>
      <c r="I1160" s="309">
        <v>3.16</v>
      </c>
      <c r="J1160" s="309">
        <v>3.16</v>
      </c>
    </row>
    <row r="1161" spans="1:10" ht="25.5">
      <c r="A1161" s="310" t="s">
        <v>16049</v>
      </c>
      <c r="B1161" s="311" t="s">
        <v>16307</v>
      </c>
      <c r="C1161" s="310" t="s">
        <v>9</v>
      </c>
      <c r="D1161" s="310" t="s">
        <v>89</v>
      </c>
      <c r="E1161" s="416" t="s">
        <v>16048</v>
      </c>
      <c r="F1161" s="416"/>
      <c r="G1161" s="312" t="s">
        <v>27</v>
      </c>
      <c r="H1161" s="313">
        <v>0.03</v>
      </c>
      <c r="I1161" s="314">
        <v>14.63</v>
      </c>
      <c r="J1161" s="314">
        <v>0.43</v>
      </c>
    </row>
    <row r="1162" spans="1:10" ht="25.5">
      <c r="A1162" s="310" t="s">
        <v>16049</v>
      </c>
      <c r="B1162" s="311" t="s">
        <v>16161</v>
      </c>
      <c r="C1162" s="310" t="s">
        <v>9</v>
      </c>
      <c r="D1162" s="310" t="s">
        <v>85</v>
      </c>
      <c r="E1162" s="416" t="s">
        <v>16048</v>
      </c>
      <c r="F1162" s="416"/>
      <c r="G1162" s="312" t="s">
        <v>27</v>
      </c>
      <c r="H1162" s="313">
        <v>0.03</v>
      </c>
      <c r="I1162" s="314">
        <v>18.739999999999998</v>
      </c>
      <c r="J1162" s="314">
        <v>0.56000000000000005</v>
      </c>
    </row>
    <row r="1163" spans="1:10" ht="38.25">
      <c r="A1163" s="300" t="s">
        <v>12986</v>
      </c>
      <c r="B1163" s="301" t="s">
        <v>14474</v>
      </c>
      <c r="C1163" s="300" t="s">
        <v>9</v>
      </c>
      <c r="D1163" s="300" t="s">
        <v>7576</v>
      </c>
      <c r="E1163" s="417" t="s">
        <v>12998</v>
      </c>
      <c r="F1163" s="417"/>
      <c r="G1163" s="302" t="s">
        <v>20</v>
      </c>
      <c r="H1163" s="315">
        <v>1.19</v>
      </c>
      <c r="I1163" s="316">
        <v>1.8</v>
      </c>
      <c r="J1163" s="316">
        <v>2.14</v>
      </c>
    </row>
    <row r="1164" spans="1:10" ht="25.5">
      <c r="A1164" s="300" t="s">
        <v>12986</v>
      </c>
      <c r="B1164" s="301" t="s">
        <v>13244</v>
      </c>
      <c r="C1164" s="300" t="s">
        <v>9</v>
      </c>
      <c r="D1164" s="300" t="s">
        <v>9005</v>
      </c>
      <c r="E1164" s="417" t="s">
        <v>12998</v>
      </c>
      <c r="F1164" s="417"/>
      <c r="G1164" s="302" t="s">
        <v>51</v>
      </c>
      <c r="H1164" s="315">
        <v>8.9999999999999993E-3</v>
      </c>
      <c r="I1164" s="316">
        <v>3.78</v>
      </c>
      <c r="J1164" s="316">
        <v>0.03</v>
      </c>
    </row>
    <row r="1165" spans="1:10" ht="25.5">
      <c r="A1165" s="317"/>
      <c r="B1165" s="317"/>
      <c r="C1165" s="317"/>
      <c r="D1165" s="317"/>
      <c r="E1165" s="317" t="s">
        <v>16052</v>
      </c>
      <c r="F1165" s="318">
        <v>0.37555660000000002</v>
      </c>
      <c r="G1165" s="317" t="s">
        <v>16053</v>
      </c>
      <c r="H1165" s="318">
        <v>0.32</v>
      </c>
      <c r="I1165" s="317" t="s">
        <v>16054</v>
      </c>
      <c r="J1165" s="318">
        <v>0.7</v>
      </c>
    </row>
    <row r="1166" spans="1:10" ht="13.5" thickBot="1">
      <c r="A1166" s="317"/>
      <c r="B1166" s="317"/>
      <c r="C1166" s="317"/>
      <c r="D1166" s="317"/>
      <c r="E1166" s="317" t="s">
        <v>16055</v>
      </c>
      <c r="F1166" s="318">
        <v>0.89</v>
      </c>
      <c r="G1166" s="317"/>
      <c r="H1166" s="418" t="s">
        <v>16056</v>
      </c>
      <c r="I1166" s="418"/>
      <c r="J1166" s="318">
        <v>4.05</v>
      </c>
    </row>
    <row r="1167" spans="1:10" ht="13.5" thickTop="1">
      <c r="A1167" s="319"/>
      <c r="B1167" s="319"/>
      <c r="C1167" s="319"/>
      <c r="D1167" s="319"/>
      <c r="E1167" s="319"/>
      <c r="F1167" s="319"/>
      <c r="G1167" s="319"/>
      <c r="H1167" s="319"/>
      <c r="I1167" s="319"/>
      <c r="J1167" s="319"/>
    </row>
    <row r="1168" spans="1:10" ht="15">
      <c r="A1168" s="305" t="s">
        <v>16311</v>
      </c>
      <c r="B1168" s="306" t="s">
        <v>12979</v>
      </c>
      <c r="C1168" s="305" t="s">
        <v>12980</v>
      </c>
      <c r="D1168" s="305" t="s">
        <v>12981</v>
      </c>
      <c r="E1168" s="419" t="s">
        <v>16045</v>
      </c>
      <c r="F1168" s="419"/>
      <c r="G1168" s="307" t="s">
        <v>12982</v>
      </c>
      <c r="H1168" s="306" t="s">
        <v>16046</v>
      </c>
      <c r="I1168" s="306" t="s">
        <v>12983</v>
      </c>
      <c r="J1168" s="306" t="s">
        <v>12985</v>
      </c>
    </row>
    <row r="1169" spans="1:10" ht="38.25">
      <c r="A1169" s="295" t="s">
        <v>16047</v>
      </c>
      <c r="B1169" s="296" t="s">
        <v>14481</v>
      </c>
      <c r="C1169" s="295" t="s">
        <v>9</v>
      </c>
      <c r="D1169" s="295" t="s">
        <v>3318</v>
      </c>
      <c r="E1169" s="420" t="s">
        <v>16095</v>
      </c>
      <c r="F1169" s="420"/>
      <c r="G1169" s="297" t="s">
        <v>20</v>
      </c>
      <c r="H1169" s="308">
        <v>1</v>
      </c>
      <c r="I1169" s="309">
        <v>4.42</v>
      </c>
      <c r="J1169" s="309">
        <v>4.42</v>
      </c>
    </row>
    <row r="1170" spans="1:10" ht="25.5">
      <c r="A1170" s="310" t="s">
        <v>16049</v>
      </c>
      <c r="B1170" s="311" t="s">
        <v>16307</v>
      </c>
      <c r="C1170" s="310" t="s">
        <v>9</v>
      </c>
      <c r="D1170" s="310" t="s">
        <v>89</v>
      </c>
      <c r="E1170" s="416" t="s">
        <v>16048</v>
      </c>
      <c r="F1170" s="416"/>
      <c r="G1170" s="312" t="s">
        <v>27</v>
      </c>
      <c r="H1170" s="313">
        <v>0.04</v>
      </c>
      <c r="I1170" s="314">
        <v>14.63</v>
      </c>
      <c r="J1170" s="314">
        <v>0.57999999999999996</v>
      </c>
    </row>
    <row r="1171" spans="1:10" ht="25.5">
      <c r="A1171" s="310" t="s">
        <v>16049</v>
      </c>
      <c r="B1171" s="311" t="s">
        <v>16161</v>
      </c>
      <c r="C1171" s="310" t="s">
        <v>9</v>
      </c>
      <c r="D1171" s="310" t="s">
        <v>85</v>
      </c>
      <c r="E1171" s="416" t="s">
        <v>16048</v>
      </c>
      <c r="F1171" s="416"/>
      <c r="G1171" s="312" t="s">
        <v>27</v>
      </c>
      <c r="H1171" s="313">
        <v>0.04</v>
      </c>
      <c r="I1171" s="314">
        <v>18.739999999999998</v>
      </c>
      <c r="J1171" s="314">
        <v>0.74</v>
      </c>
    </row>
    <row r="1172" spans="1:10" ht="38.25">
      <c r="A1172" s="300" t="s">
        <v>12986</v>
      </c>
      <c r="B1172" s="301" t="s">
        <v>14482</v>
      </c>
      <c r="C1172" s="300" t="s">
        <v>9</v>
      </c>
      <c r="D1172" s="300" t="s">
        <v>7581</v>
      </c>
      <c r="E1172" s="417" t="s">
        <v>12998</v>
      </c>
      <c r="F1172" s="417"/>
      <c r="G1172" s="302" t="s">
        <v>20</v>
      </c>
      <c r="H1172" s="315">
        <v>1.19</v>
      </c>
      <c r="I1172" s="316">
        <v>2.58</v>
      </c>
      <c r="J1172" s="316">
        <v>3.07</v>
      </c>
    </row>
    <row r="1173" spans="1:10" ht="25.5">
      <c r="A1173" s="300" t="s">
        <v>12986</v>
      </c>
      <c r="B1173" s="301" t="s">
        <v>13244</v>
      </c>
      <c r="C1173" s="300" t="s">
        <v>9</v>
      </c>
      <c r="D1173" s="300" t="s">
        <v>9005</v>
      </c>
      <c r="E1173" s="417" t="s">
        <v>12998</v>
      </c>
      <c r="F1173" s="417"/>
      <c r="G1173" s="302" t="s">
        <v>51</v>
      </c>
      <c r="H1173" s="315">
        <v>8.9999999999999993E-3</v>
      </c>
      <c r="I1173" s="316">
        <v>3.78</v>
      </c>
      <c r="J1173" s="316">
        <v>0.03</v>
      </c>
    </row>
    <row r="1174" spans="1:10" ht="25.5">
      <c r="A1174" s="317"/>
      <c r="B1174" s="317"/>
      <c r="C1174" s="317"/>
      <c r="D1174" s="317"/>
      <c r="E1174" s="317" t="s">
        <v>16052</v>
      </c>
      <c r="F1174" s="318">
        <v>0.4989538</v>
      </c>
      <c r="G1174" s="317" t="s">
        <v>16053</v>
      </c>
      <c r="H1174" s="318">
        <v>0.43</v>
      </c>
      <c r="I1174" s="317" t="s">
        <v>16054</v>
      </c>
      <c r="J1174" s="318">
        <v>0.93</v>
      </c>
    </row>
    <row r="1175" spans="1:10" ht="13.5" thickBot="1">
      <c r="A1175" s="317"/>
      <c r="B1175" s="317"/>
      <c r="C1175" s="317"/>
      <c r="D1175" s="317"/>
      <c r="E1175" s="317" t="s">
        <v>16055</v>
      </c>
      <c r="F1175" s="318">
        <v>1.24</v>
      </c>
      <c r="G1175" s="317"/>
      <c r="H1175" s="418" t="s">
        <v>16056</v>
      </c>
      <c r="I1175" s="418"/>
      <c r="J1175" s="318">
        <v>5.66</v>
      </c>
    </row>
    <row r="1176" spans="1:10" ht="13.5" thickTop="1">
      <c r="A1176" s="319"/>
      <c r="B1176" s="319"/>
      <c r="C1176" s="319"/>
      <c r="D1176" s="319"/>
      <c r="E1176" s="319"/>
      <c r="F1176" s="319"/>
      <c r="G1176" s="319"/>
      <c r="H1176" s="319"/>
      <c r="I1176" s="319"/>
      <c r="J1176" s="319"/>
    </row>
    <row r="1177" spans="1:10" ht="15">
      <c r="A1177" s="305" t="s">
        <v>16312</v>
      </c>
      <c r="B1177" s="306" t="s">
        <v>12979</v>
      </c>
      <c r="C1177" s="305" t="s">
        <v>12980</v>
      </c>
      <c r="D1177" s="305" t="s">
        <v>12981</v>
      </c>
      <c r="E1177" s="419" t="s">
        <v>16045</v>
      </c>
      <c r="F1177" s="419"/>
      <c r="G1177" s="307" t="s">
        <v>12982</v>
      </c>
      <c r="H1177" s="306" t="s">
        <v>16046</v>
      </c>
      <c r="I1177" s="306" t="s">
        <v>12983</v>
      </c>
      <c r="J1177" s="306" t="s">
        <v>12985</v>
      </c>
    </row>
    <row r="1178" spans="1:10" ht="38.25">
      <c r="A1178" s="295" t="s">
        <v>16047</v>
      </c>
      <c r="B1178" s="296" t="s">
        <v>14489</v>
      </c>
      <c r="C1178" s="295" t="s">
        <v>9</v>
      </c>
      <c r="D1178" s="295" t="s">
        <v>3320</v>
      </c>
      <c r="E1178" s="420" t="s">
        <v>16095</v>
      </c>
      <c r="F1178" s="420"/>
      <c r="G1178" s="297" t="s">
        <v>20</v>
      </c>
      <c r="H1178" s="308">
        <v>1</v>
      </c>
      <c r="I1178" s="309">
        <v>5.96</v>
      </c>
      <c r="J1178" s="309">
        <v>5.96</v>
      </c>
    </row>
    <row r="1179" spans="1:10" ht="25.5">
      <c r="A1179" s="310" t="s">
        <v>16049</v>
      </c>
      <c r="B1179" s="311" t="s">
        <v>16307</v>
      </c>
      <c r="C1179" s="310" t="s">
        <v>9</v>
      </c>
      <c r="D1179" s="310" t="s">
        <v>89</v>
      </c>
      <c r="E1179" s="416" t="s">
        <v>16048</v>
      </c>
      <c r="F1179" s="416"/>
      <c r="G1179" s="312" t="s">
        <v>27</v>
      </c>
      <c r="H1179" s="313">
        <v>5.1999999999999998E-2</v>
      </c>
      <c r="I1179" s="314">
        <v>14.63</v>
      </c>
      <c r="J1179" s="314">
        <v>0.76</v>
      </c>
    </row>
    <row r="1180" spans="1:10" ht="25.5">
      <c r="A1180" s="310" t="s">
        <v>16049</v>
      </c>
      <c r="B1180" s="311" t="s">
        <v>16161</v>
      </c>
      <c r="C1180" s="310" t="s">
        <v>9</v>
      </c>
      <c r="D1180" s="310" t="s">
        <v>85</v>
      </c>
      <c r="E1180" s="416" t="s">
        <v>16048</v>
      </c>
      <c r="F1180" s="416"/>
      <c r="G1180" s="312" t="s">
        <v>27</v>
      </c>
      <c r="H1180" s="313">
        <v>5.1999999999999998E-2</v>
      </c>
      <c r="I1180" s="314">
        <v>18.739999999999998</v>
      </c>
      <c r="J1180" s="314">
        <v>0.97</v>
      </c>
    </row>
    <row r="1181" spans="1:10" ht="38.25">
      <c r="A1181" s="300" t="s">
        <v>12986</v>
      </c>
      <c r="B1181" s="301" t="s">
        <v>14490</v>
      </c>
      <c r="C1181" s="300" t="s">
        <v>9</v>
      </c>
      <c r="D1181" s="300" t="s">
        <v>7585</v>
      </c>
      <c r="E1181" s="417" t="s">
        <v>12998</v>
      </c>
      <c r="F1181" s="417"/>
      <c r="G1181" s="302" t="s">
        <v>20</v>
      </c>
      <c r="H1181" s="315">
        <v>1.19</v>
      </c>
      <c r="I1181" s="316">
        <v>3.53</v>
      </c>
      <c r="J1181" s="316">
        <v>4.2</v>
      </c>
    </row>
    <row r="1182" spans="1:10" ht="25.5">
      <c r="A1182" s="300" t="s">
        <v>12986</v>
      </c>
      <c r="B1182" s="301" t="s">
        <v>13244</v>
      </c>
      <c r="C1182" s="300" t="s">
        <v>9</v>
      </c>
      <c r="D1182" s="300" t="s">
        <v>9005</v>
      </c>
      <c r="E1182" s="417" t="s">
        <v>12998</v>
      </c>
      <c r="F1182" s="417"/>
      <c r="G1182" s="302" t="s">
        <v>51</v>
      </c>
      <c r="H1182" s="315">
        <v>8.9999999999999993E-3</v>
      </c>
      <c r="I1182" s="316">
        <v>3.78</v>
      </c>
      <c r="J1182" s="316">
        <v>0.03</v>
      </c>
    </row>
    <row r="1183" spans="1:10" ht="25.5">
      <c r="A1183" s="317"/>
      <c r="B1183" s="317"/>
      <c r="C1183" s="317"/>
      <c r="D1183" s="317"/>
      <c r="E1183" s="317" t="s">
        <v>16052</v>
      </c>
      <c r="F1183" s="318">
        <v>0.64917650000000005</v>
      </c>
      <c r="G1183" s="317" t="s">
        <v>16053</v>
      </c>
      <c r="H1183" s="318">
        <v>0.56000000000000005</v>
      </c>
      <c r="I1183" s="317" t="s">
        <v>16054</v>
      </c>
      <c r="J1183" s="318">
        <v>1.21</v>
      </c>
    </row>
    <row r="1184" spans="1:10" ht="13.5" thickBot="1">
      <c r="A1184" s="317"/>
      <c r="B1184" s="317"/>
      <c r="C1184" s="317"/>
      <c r="D1184" s="317"/>
      <c r="E1184" s="317" t="s">
        <v>16055</v>
      </c>
      <c r="F1184" s="318">
        <v>1.68</v>
      </c>
      <c r="G1184" s="317"/>
      <c r="H1184" s="418" t="s">
        <v>16056</v>
      </c>
      <c r="I1184" s="418"/>
      <c r="J1184" s="318">
        <v>7.64</v>
      </c>
    </row>
    <row r="1185" spans="1:10" ht="13.5" thickTop="1">
      <c r="A1185" s="319"/>
      <c r="B1185" s="319"/>
      <c r="C1185" s="319"/>
      <c r="D1185" s="319"/>
      <c r="E1185" s="319"/>
      <c r="F1185" s="319"/>
      <c r="G1185" s="319"/>
      <c r="H1185" s="319"/>
      <c r="I1185" s="319"/>
      <c r="J1185" s="319"/>
    </row>
    <row r="1186" spans="1:10" ht="15">
      <c r="A1186" s="305" t="s">
        <v>16313</v>
      </c>
      <c r="B1186" s="306" t="s">
        <v>12979</v>
      </c>
      <c r="C1186" s="305" t="s">
        <v>12980</v>
      </c>
      <c r="D1186" s="305" t="s">
        <v>12981</v>
      </c>
      <c r="E1186" s="419" t="s">
        <v>16045</v>
      </c>
      <c r="F1186" s="419"/>
      <c r="G1186" s="307" t="s">
        <v>12982</v>
      </c>
      <c r="H1186" s="306" t="s">
        <v>16046</v>
      </c>
      <c r="I1186" s="306" t="s">
        <v>12983</v>
      </c>
      <c r="J1186" s="306" t="s">
        <v>12985</v>
      </c>
    </row>
    <row r="1187" spans="1:10" ht="38.25">
      <c r="A1187" s="295" t="s">
        <v>16047</v>
      </c>
      <c r="B1187" s="296" t="s">
        <v>14499</v>
      </c>
      <c r="C1187" s="295" t="s">
        <v>9</v>
      </c>
      <c r="D1187" s="295" t="s">
        <v>3322</v>
      </c>
      <c r="E1187" s="420" t="s">
        <v>16095</v>
      </c>
      <c r="F1187" s="420"/>
      <c r="G1187" s="297" t="s">
        <v>20</v>
      </c>
      <c r="H1187" s="308">
        <v>1</v>
      </c>
      <c r="I1187" s="309">
        <v>9.31</v>
      </c>
      <c r="J1187" s="309">
        <v>9.31</v>
      </c>
    </row>
    <row r="1188" spans="1:10" ht="25.5">
      <c r="A1188" s="310" t="s">
        <v>16049</v>
      </c>
      <c r="B1188" s="311" t="s">
        <v>16307</v>
      </c>
      <c r="C1188" s="310" t="s">
        <v>9</v>
      </c>
      <c r="D1188" s="310" t="s">
        <v>89</v>
      </c>
      <c r="E1188" s="416" t="s">
        <v>16048</v>
      </c>
      <c r="F1188" s="416"/>
      <c r="G1188" s="312" t="s">
        <v>27</v>
      </c>
      <c r="H1188" s="313">
        <v>7.6999999999999999E-2</v>
      </c>
      <c r="I1188" s="314">
        <v>14.63</v>
      </c>
      <c r="J1188" s="314">
        <v>1.1200000000000001</v>
      </c>
    </row>
    <row r="1189" spans="1:10" ht="25.5">
      <c r="A1189" s="310" t="s">
        <v>16049</v>
      </c>
      <c r="B1189" s="311" t="s">
        <v>16161</v>
      </c>
      <c r="C1189" s="310" t="s">
        <v>9</v>
      </c>
      <c r="D1189" s="310" t="s">
        <v>85</v>
      </c>
      <c r="E1189" s="416" t="s">
        <v>16048</v>
      </c>
      <c r="F1189" s="416"/>
      <c r="G1189" s="312" t="s">
        <v>27</v>
      </c>
      <c r="H1189" s="313">
        <v>7.6999999999999999E-2</v>
      </c>
      <c r="I1189" s="314">
        <v>18.739999999999998</v>
      </c>
      <c r="J1189" s="314">
        <v>1.44</v>
      </c>
    </row>
    <row r="1190" spans="1:10" ht="38.25">
      <c r="A1190" s="300" t="s">
        <v>12986</v>
      </c>
      <c r="B1190" s="301" t="s">
        <v>14500</v>
      </c>
      <c r="C1190" s="300" t="s">
        <v>9</v>
      </c>
      <c r="D1190" s="300" t="s">
        <v>7571</v>
      </c>
      <c r="E1190" s="417" t="s">
        <v>12998</v>
      </c>
      <c r="F1190" s="417"/>
      <c r="G1190" s="302" t="s">
        <v>20</v>
      </c>
      <c r="H1190" s="315">
        <v>1.19</v>
      </c>
      <c r="I1190" s="316">
        <v>5.65</v>
      </c>
      <c r="J1190" s="316">
        <v>6.72</v>
      </c>
    </row>
    <row r="1191" spans="1:10" ht="25.5">
      <c r="A1191" s="300" t="s">
        <v>12986</v>
      </c>
      <c r="B1191" s="301" t="s">
        <v>13244</v>
      </c>
      <c r="C1191" s="300" t="s">
        <v>9</v>
      </c>
      <c r="D1191" s="300" t="s">
        <v>9005</v>
      </c>
      <c r="E1191" s="417" t="s">
        <v>12998</v>
      </c>
      <c r="F1191" s="417"/>
      <c r="G1191" s="302" t="s">
        <v>51</v>
      </c>
      <c r="H1191" s="315">
        <v>8.9999999999999993E-3</v>
      </c>
      <c r="I1191" s="316">
        <v>3.78</v>
      </c>
      <c r="J1191" s="316">
        <v>0.03</v>
      </c>
    </row>
    <row r="1192" spans="1:10" ht="25.5">
      <c r="A1192" s="317"/>
      <c r="B1192" s="317"/>
      <c r="C1192" s="317"/>
      <c r="D1192" s="317"/>
      <c r="E1192" s="317" t="s">
        <v>16052</v>
      </c>
      <c r="F1192" s="318">
        <v>0.96571700000000005</v>
      </c>
      <c r="G1192" s="317" t="s">
        <v>16053</v>
      </c>
      <c r="H1192" s="318">
        <v>0.83</v>
      </c>
      <c r="I1192" s="317" t="s">
        <v>16054</v>
      </c>
      <c r="J1192" s="318">
        <v>1.8</v>
      </c>
    </row>
    <row r="1193" spans="1:10" ht="13.5" thickBot="1">
      <c r="A1193" s="317"/>
      <c r="B1193" s="317"/>
      <c r="C1193" s="317"/>
      <c r="D1193" s="317"/>
      <c r="E1193" s="317" t="s">
        <v>16055</v>
      </c>
      <c r="F1193" s="318">
        <v>2.62</v>
      </c>
      <c r="G1193" s="317"/>
      <c r="H1193" s="418" t="s">
        <v>16056</v>
      </c>
      <c r="I1193" s="418"/>
      <c r="J1193" s="318">
        <v>11.93</v>
      </c>
    </row>
    <row r="1194" spans="1:10" ht="13.5" thickTop="1">
      <c r="A1194" s="319"/>
      <c r="B1194" s="319"/>
      <c r="C1194" s="319"/>
      <c r="D1194" s="319"/>
      <c r="E1194" s="319"/>
      <c r="F1194" s="319"/>
      <c r="G1194" s="319"/>
      <c r="H1194" s="319"/>
      <c r="I1194" s="319"/>
      <c r="J1194" s="319"/>
    </row>
    <row r="1195" spans="1:10" ht="15">
      <c r="A1195" s="305" t="s">
        <v>16314</v>
      </c>
      <c r="B1195" s="306" t="s">
        <v>12979</v>
      </c>
      <c r="C1195" s="305" t="s">
        <v>12980</v>
      </c>
      <c r="D1195" s="305" t="s">
        <v>12981</v>
      </c>
      <c r="E1195" s="419" t="s">
        <v>16045</v>
      </c>
      <c r="F1195" s="419"/>
      <c r="G1195" s="307" t="s">
        <v>12982</v>
      </c>
      <c r="H1195" s="306" t="s">
        <v>16046</v>
      </c>
      <c r="I1195" s="306" t="s">
        <v>12983</v>
      </c>
      <c r="J1195" s="306" t="s">
        <v>12985</v>
      </c>
    </row>
    <row r="1196" spans="1:10" ht="25.5">
      <c r="A1196" s="295" t="s">
        <v>16047</v>
      </c>
      <c r="B1196" s="296" t="s">
        <v>14508</v>
      </c>
      <c r="C1196" s="295" t="s">
        <v>9</v>
      </c>
      <c r="D1196" s="295" t="s">
        <v>3936</v>
      </c>
      <c r="E1196" s="420" t="s">
        <v>16095</v>
      </c>
      <c r="F1196" s="420"/>
      <c r="G1196" s="297" t="s">
        <v>20</v>
      </c>
      <c r="H1196" s="308">
        <v>1</v>
      </c>
      <c r="I1196" s="309">
        <v>68.14</v>
      </c>
      <c r="J1196" s="309">
        <v>68.14</v>
      </c>
    </row>
    <row r="1197" spans="1:10" ht="25.5">
      <c r="A1197" s="310" t="s">
        <v>16049</v>
      </c>
      <c r="B1197" s="311" t="s">
        <v>16307</v>
      </c>
      <c r="C1197" s="310" t="s">
        <v>9</v>
      </c>
      <c r="D1197" s="310" t="s">
        <v>89</v>
      </c>
      <c r="E1197" s="416" t="s">
        <v>16048</v>
      </c>
      <c r="F1197" s="416"/>
      <c r="G1197" s="312" t="s">
        <v>27</v>
      </c>
      <c r="H1197" s="313">
        <v>0.152</v>
      </c>
      <c r="I1197" s="314">
        <v>14.63</v>
      </c>
      <c r="J1197" s="314">
        <v>2.2200000000000002</v>
      </c>
    </row>
    <row r="1198" spans="1:10" ht="25.5">
      <c r="A1198" s="310" t="s">
        <v>16049</v>
      </c>
      <c r="B1198" s="311" t="s">
        <v>16161</v>
      </c>
      <c r="C1198" s="310" t="s">
        <v>9</v>
      </c>
      <c r="D1198" s="310" t="s">
        <v>85</v>
      </c>
      <c r="E1198" s="416" t="s">
        <v>16048</v>
      </c>
      <c r="F1198" s="416"/>
      <c r="G1198" s="312" t="s">
        <v>27</v>
      </c>
      <c r="H1198" s="313">
        <v>0.152</v>
      </c>
      <c r="I1198" s="314">
        <v>18.739999999999998</v>
      </c>
      <c r="J1198" s="314">
        <v>2.84</v>
      </c>
    </row>
    <row r="1199" spans="1:10" ht="38.25">
      <c r="A1199" s="300" t="s">
        <v>12986</v>
      </c>
      <c r="B1199" s="301" t="s">
        <v>14510</v>
      </c>
      <c r="C1199" s="300" t="s">
        <v>9</v>
      </c>
      <c r="D1199" s="300" t="s">
        <v>7572</v>
      </c>
      <c r="E1199" s="417" t="s">
        <v>12998</v>
      </c>
      <c r="F1199" s="417"/>
      <c r="G1199" s="302" t="s">
        <v>20</v>
      </c>
      <c r="H1199" s="315">
        <v>1.0149999999999999</v>
      </c>
      <c r="I1199" s="316">
        <v>62.12</v>
      </c>
      <c r="J1199" s="316">
        <v>63.05</v>
      </c>
    </row>
    <row r="1200" spans="1:10" ht="25.5">
      <c r="A1200" s="300" t="s">
        <v>12986</v>
      </c>
      <c r="B1200" s="301" t="s">
        <v>13244</v>
      </c>
      <c r="C1200" s="300" t="s">
        <v>9</v>
      </c>
      <c r="D1200" s="300" t="s">
        <v>9005</v>
      </c>
      <c r="E1200" s="417" t="s">
        <v>12998</v>
      </c>
      <c r="F1200" s="417"/>
      <c r="G1200" s="302" t="s">
        <v>51</v>
      </c>
      <c r="H1200" s="315">
        <v>8.9999999999999993E-3</v>
      </c>
      <c r="I1200" s="316">
        <v>3.78</v>
      </c>
      <c r="J1200" s="316">
        <v>0.03</v>
      </c>
    </row>
    <row r="1201" spans="1:10" ht="25.5">
      <c r="A1201" s="317"/>
      <c r="B1201" s="317"/>
      <c r="C1201" s="317"/>
      <c r="D1201" s="317"/>
      <c r="E1201" s="317" t="s">
        <v>16052</v>
      </c>
      <c r="F1201" s="318">
        <v>1.9099737000000001</v>
      </c>
      <c r="G1201" s="317" t="s">
        <v>16053</v>
      </c>
      <c r="H1201" s="318">
        <v>1.65</v>
      </c>
      <c r="I1201" s="317" t="s">
        <v>16054</v>
      </c>
      <c r="J1201" s="318">
        <v>3.56</v>
      </c>
    </row>
    <row r="1202" spans="1:10" ht="13.5" thickBot="1">
      <c r="A1202" s="317"/>
      <c r="B1202" s="317"/>
      <c r="C1202" s="317"/>
      <c r="D1202" s="317"/>
      <c r="E1202" s="317" t="s">
        <v>16055</v>
      </c>
      <c r="F1202" s="318">
        <v>19.239999999999998</v>
      </c>
      <c r="G1202" s="317"/>
      <c r="H1202" s="418" t="s">
        <v>16056</v>
      </c>
      <c r="I1202" s="418"/>
      <c r="J1202" s="318">
        <v>87.38</v>
      </c>
    </row>
    <row r="1203" spans="1:10" ht="13.5" thickTop="1">
      <c r="A1203" s="319"/>
      <c r="B1203" s="319"/>
      <c r="C1203" s="319"/>
      <c r="D1203" s="319"/>
      <c r="E1203" s="319"/>
      <c r="F1203" s="319"/>
      <c r="G1203" s="319"/>
      <c r="H1203" s="319"/>
      <c r="I1203" s="319"/>
      <c r="J1203" s="319"/>
    </row>
    <row r="1204" spans="1:10" ht="15">
      <c r="A1204" s="305" t="s">
        <v>16315</v>
      </c>
      <c r="B1204" s="306" t="s">
        <v>12979</v>
      </c>
      <c r="C1204" s="305" t="s">
        <v>12980</v>
      </c>
      <c r="D1204" s="305" t="s">
        <v>12981</v>
      </c>
      <c r="E1204" s="419" t="s">
        <v>16045</v>
      </c>
      <c r="F1204" s="419"/>
      <c r="G1204" s="307" t="s">
        <v>12982</v>
      </c>
      <c r="H1204" s="306" t="s">
        <v>16046</v>
      </c>
      <c r="I1204" s="306" t="s">
        <v>12983</v>
      </c>
      <c r="J1204" s="306" t="s">
        <v>12985</v>
      </c>
    </row>
    <row r="1205" spans="1:10" ht="38.25">
      <c r="A1205" s="295" t="s">
        <v>16047</v>
      </c>
      <c r="B1205" s="296" t="s">
        <v>14519</v>
      </c>
      <c r="C1205" s="295" t="s">
        <v>9</v>
      </c>
      <c r="D1205" s="295" t="s">
        <v>3324</v>
      </c>
      <c r="E1205" s="420" t="s">
        <v>16095</v>
      </c>
      <c r="F1205" s="420"/>
      <c r="G1205" s="297" t="s">
        <v>20</v>
      </c>
      <c r="H1205" s="308">
        <v>1</v>
      </c>
      <c r="I1205" s="309">
        <v>14.17</v>
      </c>
      <c r="J1205" s="309">
        <v>14.17</v>
      </c>
    </row>
    <row r="1206" spans="1:10" ht="25.5">
      <c r="A1206" s="310" t="s">
        <v>16049</v>
      </c>
      <c r="B1206" s="311" t="s">
        <v>16307</v>
      </c>
      <c r="C1206" s="310" t="s">
        <v>9</v>
      </c>
      <c r="D1206" s="310" t="s">
        <v>89</v>
      </c>
      <c r="E1206" s="416" t="s">
        <v>16048</v>
      </c>
      <c r="F1206" s="416"/>
      <c r="G1206" s="312" t="s">
        <v>27</v>
      </c>
      <c r="H1206" s="313">
        <v>0.115</v>
      </c>
      <c r="I1206" s="314">
        <v>14.63</v>
      </c>
      <c r="J1206" s="314">
        <v>1.68</v>
      </c>
    </row>
    <row r="1207" spans="1:10" ht="25.5">
      <c r="A1207" s="310" t="s">
        <v>16049</v>
      </c>
      <c r="B1207" s="311" t="s">
        <v>16161</v>
      </c>
      <c r="C1207" s="310" t="s">
        <v>9</v>
      </c>
      <c r="D1207" s="310" t="s">
        <v>85</v>
      </c>
      <c r="E1207" s="416" t="s">
        <v>16048</v>
      </c>
      <c r="F1207" s="416"/>
      <c r="G1207" s="312" t="s">
        <v>27</v>
      </c>
      <c r="H1207" s="313">
        <v>0.115</v>
      </c>
      <c r="I1207" s="314">
        <v>18.739999999999998</v>
      </c>
      <c r="J1207" s="314">
        <v>2.15</v>
      </c>
    </row>
    <row r="1208" spans="1:10" ht="38.25">
      <c r="A1208" s="300" t="s">
        <v>12986</v>
      </c>
      <c r="B1208" s="301" t="s">
        <v>14521</v>
      </c>
      <c r="C1208" s="300" t="s">
        <v>9</v>
      </c>
      <c r="D1208" s="300" t="s">
        <v>7574</v>
      </c>
      <c r="E1208" s="417" t="s">
        <v>12998</v>
      </c>
      <c r="F1208" s="417"/>
      <c r="G1208" s="302" t="s">
        <v>20</v>
      </c>
      <c r="H1208" s="315">
        <v>1.19</v>
      </c>
      <c r="I1208" s="316">
        <v>8.67</v>
      </c>
      <c r="J1208" s="316">
        <v>10.31</v>
      </c>
    </row>
    <row r="1209" spans="1:10" ht="25.5">
      <c r="A1209" s="300" t="s">
        <v>12986</v>
      </c>
      <c r="B1209" s="301" t="s">
        <v>13244</v>
      </c>
      <c r="C1209" s="300" t="s">
        <v>9</v>
      </c>
      <c r="D1209" s="300" t="s">
        <v>9005</v>
      </c>
      <c r="E1209" s="417" t="s">
        <v>12998</v>
      </c>
      <c r="F1209" s="417"/>
      <c r="G1209" s="302" t="s">
        <v>51</v>
      </c>
      <c r="H1209" s="315">
        <v>8.9999999999999993E-3</v>
      </c>
      <c r="I1209" s="316">
        <v>3.78</v>
      </c>
      <c r="J1209" s="316">
        <v>0.03</v>
      </c>
    </row>
    <row r="1210" spans="1:10" ht="25.5">
      <c r="A1210" s="317"/>
      <c r="B1210" s="317"/>
      <c r="C1210" s="317"/>
      <c r="D1210" s="317"/>
      <c r="E1210" s="317" t="s">
        <v>16052</v>
      </c>
      <c r="F1210" s="318">
        <v>1.4432105</v>
      </c>
      <c r="G1210" s="317" t="s">
        <v>16053</v>
      </c>
      <c r="H1210" s="318">
        <v>1.25</v>
      </c>
      <c r="I1210" s="317" t="s">
        <v>16054</v>
      </c>
      <c r="J1210" s="318">
        <v>2.69</v>
      </c>
    </row>
    <row r="1211" spans="1:10" ht="13.5" thickBot="1">
      <c r="A1211" s="317"/>
      <c r="B1211" s="317"/>
      <c r="C1211" s="317"/>
      <c r="D1211" s="317"/>
      <c r="E1211" s="317" t="s">
        <v>16055</v>
      </c>
      <c r="F1211" s="318">
        <v>4</v>
      </c>
      <c r="G1211" s="317"/>
      <c r="H1211" s="418" t="s">
        <v>16056</v>
      </c>
      <c r="I1211" s="418"/>
      <c r="J1211" s="318">
        <v>18.170000000000002</v>
      </c>
    </row>
    <row r="1212" spans="1:10" ht="13.5" thickTop="1">
      <c r="A1212" s="319"/>
      <c r="B1212" s="319"/>
      <c r="C1212" s="319"/>
      <c r="D1212" s="319"/>
      <c r="E1212" s="319"/>
      <c r="F1212" s="319"/>
      <c r="G1212" s="319"/>
      <c r="H1212" s="319"/>
      <c r="I1212" s="319"/>
      <c r="J1212" s="319"/>
    </row>
    <row r="1213" spans="1:10" ht="15">
      <c r="A1213" s="305" t="s">
        <v>16316</v>
      </c>
      <c r="B1213" s="306" t="s">
        <v>12979</v>
      </c>
      <c r="C1213" s="305" t="s">
        <v>12980</v>
      </c>
      <c r="D1213" s="305" t="s">
        <v>12981</v>
      </c>
      <c r="E1213" s="419" t="s">
        <v>16045</v>
      </c>
      <c r="F1213" s="419"/>
      <c r="G1213" s="307" t="s">
        <v>12982</v>
      </c>
      <c r="H1213" s="306" t="s">
        <v>16046</v>
      </c>
      <c r="I1213" s="306" t="s">
        <v>12983</v>
      </c>
      <c r="J1213" s="306" t="s">
        <v>12985</v>
      </c>
    </row>
    <row r="1214" spans="1:10" ht="25.5">
      <c r="A1214" s="295" t="s">
        <v>16047</v>
      </c>
      <c r="B1214" s="296" t="s">
        <v>14530</v>
      </c>
      <c r="C1214" s="295" t="s">
        <v>9</v>
      </c>
      <c r="D1214" s="295" t="s">
        <v>3938</v>
      </c>
      <c r="E1214" s="420" t="s">
        <v>16095</v>
      </c>
      <c r="F1214" s="420"/>
      <c r="G1214" s="297" t="s">
        <v>20</v>
      </c>
      <c r="H1214" s="308">
        <v>1</v>
      </c>
      <c r="I1214" s="309">
        <v>84.11</v>
      </c>
      <c r="J1214" s="309">
        <v>84.11</v>
      </c>
    </row>
    <row r="1215" spans="1:10" ht="25.5">
      <c r="A1215" s="310" t="s">
        <v>16049</v>
      </c>
      <c r="B1215" s="311" t="s">
        <v>16307</v>
      </c>
      <c r="C1215" s="310" t="s">
        <v>9</v>
      </c>
      <c r="D1215" s="310" t="s">
        <v>89</v>
      </c>
      <c r="E1215" s="416" t="s">
        <v>16048</v>
      </c>
      <c r="F1215" s="416"/>
      <c r="G1215" s="312" t="s">
        <v>27</v>
      </c>
      <c r="H1215" s="313">
        <v>0.17899999999999999</v>
      </c>
      <c r="I1215" s="314">
        <v>14.63</v>
      </c>
      <c r="J1215" s="314">
        <v>2.61</v>
      </c>
    </row>
    <row r="1216" spans="1:10" ht="25.5">
      <c r="A1216" s="310" t="s">
        <v>16049</v>
      </c>
      <c r="B1216" s="311" t="s">
        <v>16161</v>
      </c>
      <c r="C1216" s="310" t="s">
        <v>9</v>
      </c>
      <c r="D1216" s="310" t="s">
        <v>85</v>
      </c>
      <c r="E1216" s="416" t="s">
        <v>16048</v>
      </c>
      <c r="F1216" s="416"/>
      <c r="G1216" s="312" t="s">
        <v>27</v>
      </c>
      <c r="H1216" s="313">
        <v>0.17899999999999999</v>
      </c>
      <c r="I1216" s="314">
        <v>18.739999999999998</v>
      </c>
      <c r="J1216" s="314">
        <v>3.35</v>
      </c>
    </row>
    <row r="1217" spans="1:10" ht="38.25">
      <c r="A1217" s="300" t="s">
        <v>12986</v>
      </c>
      <c r="B1217" s="301" t="s">
        <v>14532</v>
      </c>
      <c r="C1217" s="300" t="s">
        <v>9</v>
      </c>
      <c r="D1217" s="300" t="s">
        <v>7573</v>
      </c>
      <c r="E1217" s="417" t="s">
        <v>12998</v>
      </c>
      <c r="F1217" s="417"/>
      <c r="G1217" s="302" t="s">
        <v>20</v>
      </c>
      <c r="H1217" s="315">
        <v>1.0149999999999999</v>
      </c>
      <c r="I1217" s="316">
        <v>76.97</v>
      </c>
      <c r="J1217" s="316">
        <v>78.12</v>
      </c>
    </row>
    <row r="1218" spans="1:10" ht="25.5">
      <c r="A1218" s="300" t="s">
        <v>12986</v>
      </c>
      <c r="B1218" s="301" t="s">
        <v>13244</v>
      </c>
      <c r="C1218" s="300" t="s">
        <v>9</v>
      </c>
      <c r="D1218" s="300" t="s">
        <v>9005</v>
      </c>
      <c r="E1218" s="417" t="s">
        <v>12998</v>
      </c>
      <c r="F1218" s="417"/>
      <c r="G1218" s="302" t="s">
        <v>51</v>
      </c>
      <c r="H1218" s="315">
        <v>8.9999999999999993E-3</v>
      </c>
      <c r="I1218" s="316">
        <v>3.78</v>
      </c>
      <c r="J1218" s="316">
        <v>0.03</v>
      </c>
    </row>
    <row r="1219" spans="1:10" ht="25.5">
      <c r="A1219" s="317"/>
      <c r="B1219" s="317"/>
      <c r="C1219" s="317"/>
      <c r="D1219" s="317"/>
      <c r="E1219" s="317" t="s">
        <v>16052</v>
      </c>
      <c r="F1219" s="318">
        <v>2.2533398</v>
      </c>
      <c r="G1219" s="317" t="s">
        <v>16053</v>
      </c>
      <c r="H1219" s="318">
        <v>1.95</v>
      </c>
      <c r="I1219" s="317" t="s">
        <v>16054</v>
      </c>
      <c r="J1219" s="318">
        <v>4.2</v>
      </c>
    </row>
    <row r="1220" spans="1:10" ht="13.5" thickBot="1">
      <c r="A1220" s="317"/>
      <c r="B1220" s="317"/>
      <c r="C1220" s="317"/>
      <c r="D1220" s="317"/>
      <c r="E1220" s="317" t="s">
        <v>16055</v>
      </c>
      <c r="F1220" s="318">
        <v>23.75</v>
      </c>
      <c r="G1220" s="317"/>
      <c r="H1220" s="418" t="s">
        <v>16056</v>
      </c>
      <c r="I1220" s="418"/>
      <c r="J1220" s="318">
        <v>107.86</v>
      </c>
    </row>
    <row r="1221" spans="1:10" ht="13.5" thickTop="1">
      <c r="A1221" s="319"/>
      <c r="B1221" s="319"/>
      <c r="C1221" s="319"/>
      <c r="D1221" s="319"/>
      <c r="E1221" s="319"/>
      <c r="F1221" s="319"/>
      <c r="G1221" s="319"/>
      <c r="H1221" s="319"/>
      <c r="I1221" s="319"/>
      <c r="J1221" s="319"/>
    </row>
    <row r="1222" spans="1:10" ht="15">
      <c r="A1222" s="305" t="s">
        <v>16317</v>
      </c>
      <c r="B1222" s="306" t="s">
        <v>12979</v>
      </c>
      <c r="C1222" s="305" t="s">
        <v>12980</v>
      </c>
      <c r="D1222" s="305" t="s">
        <v>12981</v>
      </c>
      <c r="E1222" s="419" t="s">
        <v>16045</v>
      </c>
      <c r="F1222" s="419"/>
      <c r="G1222" s="307" t="s">
        <v>12982</v>
      </c>
      <c r="H1222" s="306" t="s">
        <v>16046</v>
      </c>
      <c r="I1222" s="306" t="s">
        <v>12983</v>
      </c>
      <c r="J1222" s="306" t="s">
        <v>12985</v>
      </c>
    </row>
    <row r="1223" spans="1:10" ht="25.5">
      <c r="A1223" s="295" t="s">
        <v>16047</v>
      </c>
      <c r="B1223" s="296" t="s">
        <v>14541</v>
      </c>
      <c r="C1223" s="295" t="s">
        <v>9</v>
      </c>
      <c r="D1223" s="295" t="s">
        <v>3926</v>
      </c>
      <c r="E1223" s="420" t="s">
        <v>16095</v>
      </c>
      <c r="F1223" s="420"/>
      <c r="G1223" s="297" t="s">
        <v>20</v>
      </c>
      <c r="H1223" s="308">
        <v>1</v>
      </c>
      <c r="I1223" s="309">
        <v>15.54</v>
      </c>
      <c r="J1223" s="309">
        <v>15.54</v>
      </c>
    </row>
    <row r="1224" spans="1:10" ht="25.5">
      <c r="A1224" s="310" t="s">
        <v>16049</v>
      </c>
      <c r="B1224" s="311" t="s">
        <v>16307</v>
      </c>
      <c r="C1224" s="310" t="s">
        <v>9</v>
      </c>
      <c r="D1224" s="310" t="s">
        <v>89</v>
      </c>
      <c r="E1224" s="416" t="s">
        <v>16048</v>
      </c>
      <c r="F1224" s="416"/>
      <c r="G1224" s="312" t="s">
        <v>27</v>
      </c>
      <c r="H1224" s="313">
        <v>6.4000000000000001E-2</v>
      </c>
      <c r="I1224" s="314">
        <v>14.63</v>
      </c>
      <c r="J1224" s="314">
        <v>0.93</v>
      </c>
    </row>
    <row r="1225" spans="1:10" ht="25.5">
      <c r="A1225" s="310" t="s">
        <v>16049</v>
      </c>
      <c r="B1225" s="311" t="s">
        <v>16161</v>
      </c>
      <c r="C1225" s="310" t="s">
        <v>9</v>
      </c>
      <c r="D1225" s="310" t="s">
        <v>85</v>
      </c>
      <c r="E1225" s="416" t="s">
        <v>16048</v>
      </c>
      <c r="F1225" s="416"/>
      <c r="G1225" s="312" t="s">
        <v>27</v>
      </c>
      <c r="H1225" s="313">
        <v>6.4000000000000001E-2</v>
      </c>
      <c r="I1225" s="314">
        <v>18.739999999999998</v>
      </c>
      <c r="J1225" s="314">
        <v>1.19</v>
      </c>
    </row>
    <row r="1226" spans="1:10" ht="38.25">
      <c r="A1226" s="300" t="s">
        <v>12986</v>
      </c>
      <c r="B1226" s="301" t="s">
        <v>14543</v>
      </c>
      <c r="C1226" s="300" t="s">
        <v>9</v>
      </c>
      <c r="D1226" s="300" t="s">
        <v>7578</v>
      </c>
      <c r="E1226" s="417" t="s">
        <v>12998</v>
      </c>
      <c r="F1226" s="417"/>
      <c r="G1226" s="302" t="s">
        <v>20</v>
      </c>
      <c r="H1226" s="315">
        <v>1.0149999999999999</v>
      </c>
      <c r="I1226" s="316">
        <v>13.2</v>
      </c>
      <c r="J1226" s="316">
        <v>13.39</v>
      </c>
    </row>
    <row r="1227" spans="1:10" ht="25.5">
      <c r="A1227" s="300" t="s">
        <v>12986</v>
      </c>
      <c r="B1227" s="301" t="s">
        <v>13244</v>
      </c>
      <c r="C1227" s="300" t="s">
        <v>9</v>
      </c>
      <c r="D1227" s="300" t="s">
        <v>9005</v>
      </c>
      <c r="E1227" s="417" t="s">
        <v>12998</v>
      </c>
      <c r="F1227" s="417"/>
      <c r="G1227" s="302" t="s">
        <v>51</v>
      </c>
      <c r="H1227" s="315">
        <v>8.9999999999999993E-3</v>
      </c>
      <c r="I1227" s="316">
        <v>3.78</v>
      </c>
      <c r="J1227" s="316">
        <v>0.03</v>
      </c>
    </row>
    <row r="1228" spans="1:10" ht="25.5">
      <c r="A1228" s="317"/>
      <c r="B1228" s="317"/>
      <c r="C1228" s="317"/>
      <c r="D1228" s="317"/>
      <c r="E1228" s="317" t="s">
        <v>16052</v>
      </c>
      <c r="F1228" s="318">
        <v>0.80476420000000004</v>
      </c>
      <c r="G1228" s="317" t="s">
        <v>16053</v>
      </c>
      <c r="H1228" s="318">
        <v>0.7</v>
      </c>
      <c r="I1228" s="317" t="s">
        <v>16054</v>
      </c>
      <c r="J1228" s="318">
        <v>1.5</v>
      </c>
    </row>
    <row r="1229" spans="1:10" ht="13.5" thickBot="1">
      <c r="A1229" s="317"/>
      <c r="B1229" s="317"/>
      <c r="C1229" s="317"/>
      <c r="D1229" s="317"/>
      <c r="E1229" s="317" t="s">
        <v>16055</v>
      </c>
      <c r="F1229" s="318">
        <v>4.38</v>
      </c>
      <c r="G1229" s="317"/>
      <c r="H1229" s="418" t="s">
        <v>16056</v>
      </c>
      <c r="I1229" s="418"/>
      <c r="J1229" s="318">
        <v>19.920000000000002</v>
      </c>
    </row>
    <row r="1230" spans="1:10" ht="13.5" thickTop="1">
      <c r="A1230" s="319"/>
      <c r="B1230" s="319"/>
      <c r="C1230" s="319"/>
      <c r="D1230" s="319"/>
      <c r="E1230" s="319"/>
      <c r="F1230" s="319"/>
      <c r="G1230" s="319"/>
      <c r="H1230" s="319"/>
      <c r="I1230" s="319"/>
      <c r="J1230" s="319"/>
    </row>
    <row r="1231" spans="1:10" ht="15">
      <c r="A1231" s="305" t="s">
        <v>16318</v>
      </c>
      <c r="B1231" s="306" t="s">
        <v>12979</v>
      </c>
      <c r="C1231" s="305" t="s">
        <v>12980</v>
      </c>
      <c r="D1231" s="305" t="s">
        <v>12981</v>
      </c>
      <c r="E1231" s="419" t="s">
        <v>16045</v>
      </c>
      <c r="F1231" s="419"/>
      <c r="G1231" s="307" t="s">
        <v>12982</v>
      </c>
      <c r="H1231" s="306" t="s">
        <v>16046</v>
      </c>
      <c r="I1231" s="306" t="s">
        <v>12983</v>
      </c>
      <c r="J1231" s="306" t="s">
        <v>12985</v>
      </c>
    </row>
    <row r="1232" spans="1:10" ht="25.5">
      <c r="A1232" s="295" t="s">
        <v>16047</v>
      </c>
      <c r="B1232" s="296" t="s">
        <v>14551</v>
      </c>
      <c r="C1232" s="295" t="s">
        <v>9</v>
      </c>
      <c r="D1232" s="295" t="s">
        <v>3928</v>
      </c>
      <c r="E1232" s="420" t="s">
        <v>16095</v>
      </c>
      <c r="F1232" s="420"/>
      <c r="G1232" s="297" t="s">
        <v>20</v>
      </c>
      <c r="H1232" s="308">
        <v>1</v>
      </c>
      <c r="I1232" s="309">
        <v>20.91</v>
      </c>
      <c r="J1232" s="309">
        <v>20.91</v>
      </c>
    </row>
    <row r="1233" spans="1:10" ht="25.5">
      <c r="A1233" s="310" t="s">
        <v>16049</v>
      </c>
      <c r="B1233" s="311" t="s">
        <v>16307</v>
      </c>
      <c r="C1233" s="310" t="s">
        <v>9</v>
      </c>
      <c r="D1233" s="310" t="s">
        <v>89</v>
      </c>
      <c r="E1233" s="416" t="s">
        <v>16048</v>
      </c>
      <c r="F1233" s="416"/>
      <c r="G1233" s="312" t="s">
        <v>27</v>
      </c>
      <c r="H1233" s="313">
        <v>7.2999999999999995E-2</v>
      </c>
      <c r="I1233" s="314">
        <v>14.63</v>
      </c>
      <c r="J1233" s="314">
        <v>1.06</v>
      </c>
    </row>
    <row r="1234" spans="1:10" ht="25.5">
      <c r="A1234" s="310" t="s">
        <v>16049</v>
      </c>
      <c r="B1234" s="311" t="s">
        <v>16161</v>
      </c>
      <c r="C1234" s="310" t="s">
        <v>9</v>
      </c>
      <c r="D1234" s="310" t="s">
        <v>85</v>
      </c>
      <c r="E1234" s="416" t="s">
        <v>16048</v>
      </c>
      <c r="F1234" s="416"/>
      <c r="G1234" s="312" t="s">
        <v>27</v>
      </c>
      <c r="H1234" s="313">
        <v>7.2999999999999995E-2</v>
      </c>
      <c r="I1234" s="314">
        <v>18.739999999999998</v>
      </c>
      <c r="J1234" s="314">
        <v>1.36</v>
      </c>
    </row>
    <row r="1235" spans="1:10" ht="38.25">
      <c r="A1235" s="300" t="s">
        <v>12986</v>
      </c>
      <c r="B1235" s="301" t="s">
        <v>14553</v>
      </c>
      <c r="C1235" s="300" t="s">
        <v>9</v>
      </c>
      <c r="D1235" s="300" t="s">
        <v>7580</v>
      </c>
      <c r="E1235" s="417" t="s">
        <v>12998</v>
      </c>
      <c r="F1235" s="417"/>
      <c r="G1235" s="302" t="s">
        <v>20</v>
      </c>
      <c r="H1235" s="315">
        <v>1.0149999999999999</v>
      </c>
      <c r="I1235" s="316">
        <v>18.190000000000001</v>
      </c>
      <c r="J1235" s="316">
        <v>18.46</v>
      </c>
    </row>
    <row r="1236" spans="1:10" ht="25.5">
      <c r="A1236" s="300" t="s">
        <v>12986</v>
      </c>
      <c r="B1236" s="301" t="s">
        <v>13244</v>
      </c>
      <c r="C1236" s="300" t="s">
        <v>9</v>
      </c>
      <c r="D1236" s="300" t="s">
        <v>9005</v>
      </c>
      <c r="E1236" s="417" t="s">
        <v>12998</v>
      </c>
      <c r="F1236" s="417"/>
      <c r="G1236" s="302" t="s">
        <v>51</v>
      </c>
      <c r="H1236" s="315">
        <v>8.9999999999999993E-3</v>
      </c>
      <c r="I1236" s="316">
        <v>3.78</v>
      </c>
      <c r="J1236" s="316">
        <v>0.03</v>
      </c>
    </row>
    <row r="1237" spans="1:10" ht="25.5">
      <c r="A1237" s="317"/>
      <c r="B1237" s="317"/>
      <c r="C1237" s="317"/>
      <c r="D1237" s="317"/>
      <c r="E1237" s="317" t="s">
        <v>16052</v>
      </c>
      <c r="F1237" s="318">
        <v>0.91206609999999999</v>
      </c>
      <c r="G1237" s="317" t="s">
        <v>16053</v>
      </c>
      <c r="H1237" s="318">
        <v>0.79</v>
      </c>
      <c r="I1237" s="317" t="s">
        <v>16054</v>
      </c>
      <c r="J1237" s="318">
        <v>1.7</v>
      </c>
    </row>
    <row r="1238" spans="1:10" ht="13.5" thickBot="1">
      <c r="A1238" s="317"/>
      <c r="B1238" s="317"/>
      <c r="C1238" s="317"/>
      <c r="D1238" s="317"/>
      <c r="E1238" s="317" t="s">
        <v>16055</v>
      </c>
      <c r="F1238" s="318">
        <v>5.9</v>
      </c>
      <c r="G1238" s="317"/>
      <c r="H1238" s="418" t="s">
        <v>16056</v>
      </c>
      <c r="I1238" s="418"/>
      <c r="J1238" s="318">
        <v>26.81</v>
      </c>
    </row>
    <row r="1239" spans="1:10" ht="13.5" thickTop="1">
      <c r="A1239" s="319"/>
      <c r="B1239" s="319"/>
      <c r="C1239" s="319"/>
      <c r="D1239" s="319"/>
      <c r="E1239" s="319"/>
      <c r="F1239" s="319"/>
      <c r="G1239" s="319"/>
      <c r="H1239" s="319"/>
      <c r="I1239" s="319"/>
      <c r="J1239" s="319"/>
    </row>
    <row r="1240" spans="1:10" ht="15">
      <c r="A1240" s="305" t="s">
        <v>16319</v>
      </c>
      <c r="B1240" s="306" t="s">
        <v>12979</v>
      </c>
      <c r="C1240" s="305" t="s">
        <v>12980</v>
      </c>
      <c r="D1240" s="305" t="s">
        <v>12981</v>
      </c>
      <c r="E1240" s="419" t="s">
        <v>16045</v>
      </c>
      <c r="F1240" s="419"/>
      <c r="G1240" s="307" t="s">
        <v>12982</v>
      </c>
      <c r="H1240" s="306" t="s">
        <v>16046</v>
      </c>
      <c r="I1240" s="306" t="s">
        <v>12983</v>
      </c>
      <c r="J1240" s="306" t="s">
        <v>12985</v>
      </c>
    </row>
    <row r="1241" spans="1:10" ht="25.5">
      <c r="A1241" s="295" t="s">
        <v>16047</v>
      </c>
      <c r="B1241" s="296" t="s">
        <v>14560</v>
      </c>
      <c r="C1241" s="295" t="s">
        <v>9</v>
      </c>
      <c r="D1241" s="295" t="s">
        <v>3932</v>
      </c>
      <c r="E1241" s="420" t="s">
        <v>16095</v>
      </c>
      <c r="F1241" s="420"/>
      <c r="G1241" s="297" t="s">
        <v>20</v>
      </c>
      <c r="H1241" s="308">
        <v>1</v>
      </c>
      <c r="I1241" s="309">
        <v>39.97</v>
      </c>
      <c r="J1241" s="309">
        <v>39.97</v>
      </c>
    </row>
    <row r="1242" spans="1:10" ht="25.5">
      <c r="A1242" s="310" t="s">
        <v>16049</v>
      </c>
      <c r="B1242" s="311" t="s">
        <v>16307</v>
      </c>
      <c r="C1242" s="310" t="s">
        <v>9</v>
      </c>
      <c r="D1242" s="310" t="s">
        <v>89</v>
      </c>
      <c r="E1242" s="416" t="s">
        <v>16048</v>
      </c>
      <c r="F1242" s="416"/>
      <c r="G1242" s="312" t="s">
        <v>27</v>
      </c>
      <c r="H1242" s="313">
        <v>0.105</v>
      </c>
      <c r="I1242" s="314">
        <v>14.63</v>
      </c>
      <c r="J1242" s="314">
        <v>1.53</v>
      </c>
    </row>
    <row r="1243" spans="1:10" ht="25.5">
      <c r="A1243" s="310" t="s">
        <v>16049</v>
      </c>
      <c r="B1243" s="311" t="s">
        <v>16161</v>
      </c>
      <c r="C1243" s="310" t="s">
        <v>9</v>
      </c>
      <c r="D1243" s="310" t="s">
        <v>85</v>
      </c>
      <c r="E1243" s="416" t="s">
        <v>16048</v>
      </c>
      <c r="F1243" s="416"/>
      <c r="G1243" s="312" t="s">
        <v>27</v>
      </c>
      <c r="H1243" s="313">
        <v>0.105</v>
      </c>
      <c r="I1243" s="314">
        <v>18.739999999999998</v>
      </c>
      <c r="J1243" s="314">
        <v>1.96</v>
      </c>
    </row>
    <row r="1244" spans="1:10" ht="38.25">
      <c r="A1244" s="300" t="s">
        <v>12986</v>
      </c>
      <c r="B1244" s="301" t="s">
        <v>14561</v>
      </c>
      <c r="C1244" s="300" t="s">
        <v>9</v>
      </c>
      <c r="D1244" s="300" t="s">
        <v>7586</v>
      </c>
      <c r="E1244" s="417" t="s">
        <v>12998</v>
      </c>
      <c r="F1244" s="417"/>
      <c r="G1244" s="302" t="s">
        <v>20</v>
      </c>
      <c r="H1244" s="315">
        <v>1.0149999999999999</v>
      </c>
      <c r="I1244" s="316">
        <v>35.92</v>
      </c>
      <c r="J1244" s="316">
        <v>36.450000000000003</v>
      </c>
    </row>
    <row r="1245" spans="1:10" ht="25.5">
      <c r="A1245" s="300" t="s">
        <v>12986</v>
      </c>
      <c r="B1245" s="301" t="s">
        <v>13244</v>
      </c>
      <c r="C1245" s="300" t="s">
        <v>9</v>
      </c>
      <c r="D1245" s="300" t="s">
        <v>9005</v>
      </c>
      <c r="E1245" s="417" t="s">
        <v>12998</v>
      </c>
      <c r="F1245" s="417"/>
      <c r="G1245" s="302" t="s">
        <v>51</v>
      </c>
      <c r="H1245" s="315">
        <v>8.9999999999999993E-3</v>
      </c>
      <c r="I1245" s="316">
        <v>3.78</v>
      </c>
      <c r="J1245" s="316">
        <v>0.03</v>
      </c>
    </row>
    <row r="1246" spans="1:10" ht="25.5">
      <c r="A1246" s="317"/>
      <c r="B1246" s="317"/>
      <c r="C1246" s="317"/>
      <c r="D1246" s="317"/>
      <c r="E1246" s="317" t="s">
        <v>16052</v>
      </c>
      <c r="F1246" s="318">
        <v>1.3144482</v>
      </c>
      <c r="G1246" s="317" t="s">
        <v>16053</v>
      </c>
      <c r="H1246" s="318">
        <v>1.1399999999999999</v>
      </c>
      <c r="I1246" s="317" t="s">
        <v>16054</v>
      </c>
      <c r="J1246" s="318">
        <v>2.4500000000000002</v>
      </c>
    </row>
    <row r="1247" spans="1:10" ht="13.5" thickBot="1">
      <c r="A1247" s="317"/>
      <c r="B1247" s="317"/>
      <c r="C1247" s="317"/>
      <c r="D1247" s="317"/>
      <c r="E1247" s="317" t="s">
        <v>16055</v>
      </c>
      <c r="F1247" s="318">
        <v>11.28</v>
      </c>
      <c r="G1247" s="317"/>
      <c r="H1247" s="418" t="s">
        <v>16056</v>
      </c>
      <c r="I1247" s="418"/>
      <c r="J1247" s="318">
        <v>51.25</v>
      </c>
    </row>
    <row r="1248" spans="1:10" ht="13.5" thickTop="1">
      <c r="A1248" s="319"/>
      <c r="B1248" s="319"/>
      <c r="C1248" s="319"/>
      <c r="D1248" s="319"/>
      <c r="E1248" s="319"/>
      <c r="F1248" s="319"/>
      <c r="G1248" s="319"/>
      <c r="H1248" s="319"/>
      <c r="I1248" s="319"/>
      <c r="J1248" s="319"/>
    </row>
    <row r="1249" spans="1:10" ht="15">
      <c r="A1249" s="305" t="s">
        <v>16320</v>
      </c>
      <c r="B1249" s="306" t="s">
        <v>12979</v>
      </c>
      <c r="C1249" s="305" t="s">
        <v>12980</v>
      </c>
      <c r="D1249" s="305" t="s">
        <v>12981</v>
      </c>
      <c r="E1249" s="419" t="s">
        <v>16045</v>
      </c>
      <c r="F1249" s="419"/>
      <c r="G1249" s="307" t="s">
        <v>12982</v>
      </c>
      <c r="H1249" s="306" t="s">
        <v>16046</v>
      </c>
      <c r="I1249" s="306" t="s">
        <v>12983</v>
      </c>
      <c r="J1249" s="306" t="s">
        <v>12985</v>
      </c>
    </row>
    <row r="1250" spans="1:10" ht="25.5">
      <c r="A1250" s="295" t="s">
        <v>16047</v>
      </c>
      <c r="B1250" s="296" t="s">
        <v>14570</v>
      </c>
      <c r="C1250" s="295" t="s">
        <v>9</v>
      </c>
      <c r="D1250" s="295" t="s">
        <v>3930</v>
      </c>
      <c r="E1250" s="420" t="s">
        <v>16095</v>
      </c>
      <c r="F1250" s="420"/>
      <c r="G1250" s="297" t="s">
        <v>20</v>
      </c>
      <c r="H1250" s="308">
        <v>1</v>
      </c>
      <c r="I1250" s="309">
        <v>29.24</v>
      </c>
      <c r="J1250" s="309">
        <v>29.24</v>
      </c>
    </row>
    <row r="1251" spans="1:10" ht="25.5">
      <c r="A1251" s="310" t="s">
        <v>16049</v>
      </c>
      <c r="B1251" s="311" t="s">
        <v>16307</v>
      </c>
      <c r="C1251" s="310" t="s">
        <v>9</v>
      </c>
      <c r="D1251" s="310" t="s">
        <v>89</v>
      </c>
      <c r="E1251" s="416" t="s">
        <v>16048</v>
      </c>
      <c r="F1251" s="416"/>
      <c r="G1251" s="312" t="s">
        <v>27</v>
      </c>
      <c r="H1251" s="313">
        <v>8.6999999999999994E-2</v>
      </c>
      <c r="I1251" s="314">
        <v>14.63</v>
      </c>
      <c r="J1251" s="314">
        <v>1.27</v>
      </c>
    </row>
    <row r="1252" spans="1:10" ht="25.5">
      <c r="A1252" s="310" t="s">
        <v>16049</v>
      </c>
      <c r="B1252" s="311" t="s">
        <v>16161</v>
      </c>
      <c r="C1252" s="310" t="s">
        <v>9</v>
      </c>
      <c r="D1252" s="310" t="s">
        <v>85</v>
      </c>
      <c r="E1252" s="416" t="s">
        <v>16048</v>
      </c>
      <c r="F1252" s="416"/>
      <c r="G1252" s="312" t="s">
        <v>27</v>
      </c>
      <c r="H1252" s="313">
        <v>8.6999999999999994E-2</v>
      </c>
      <c r="I1252" s="314">
        <v>18.739999999999998</v>
      </c>
      <c r="J1252" s="314">
        <v>1.63</v>
      </c>
    </row>
    <row r="1253" spans="1:10" ht="38.25">
      <c r="A1253" s="300" t="s">
        <v>12986</v>
      </c>
      <c r="B1253" s="301" t="s">
        <v>14571</v>
      </c>
      <c r="C1253" s="300" t="s">
        <v>9</v>
      </c>
      <c r="D1253" s="300" t="s">
        <v>7583</v>
      </c>
      <c r="E1253" s="417" t="s">
        <v>12998</v>
      </c>
      <c r="F1253" s="417"/>
      <c r="G1253" s="302" t="s">
        <v>20</v>
      </c>
      <c r="H1253" s="315">
        <v>1.0149999999999999</v>
      </c>
      <c r="I1253" s="316">
        <v>25.93</v>
      </c>
      <c r="J1253" s="316">
        <v>26.31</v>
      </c>
    </row>
    <row r="1254" spans="1:10" ht="25.5">
      <c r="A1254" s="300" t="s">
        <v>12986</v>
      </c>
      <c r="B1254" s="301" t="s">
        <v>13244</v>
      </c>
      <c r="C1254" s="300" t="s">
        <v>9</v>
      </c>
      <c r="D1254" s="300" t="s">
        <v>9005</v>
      </c>
      <c r="E1254" s="417" t="s">
        <v>12998</v>
      </c>
      <c r="F1254" s="417"/>
      <c r="G1254" s="302" t="s">
        <v>51</v>
      </c>
      <c r="H1254" s="315">
        <v>8.9999999999999993E-3</v>
      </c>
      <c r="I1254" s="316">
        <v>3.78</v>
      </c>
      <c r="J1254" s="316">
        <v>0.03</v>
      </c>
    </row>
    <row r="1255" spans="1:10" ht="25.5">
      <c r="A1255" s="317"/>
      <c r="B1255" s="317"/>
      <c r="C1255" s="317"/>
      <c r="D1255" s="317"/>
      <c r="E1255" s="317" t="s">
        <v>16052</v>
      </c>
      <c r="F1255" s="318">
        <v>1.0944792999999999</v>
      </c>
      <c r="G1255" s="317" t="s">
        <v>16053</v>
      </c>
      <c r="H1255" s="318">
        <v>0.95</v>
      </c>
      <c r="I1255" s="317" t="s">
        <v>16054</v>
      </c>
      <c r="J1255" s="318">
        <v>2.04</v>
      </c>
    </row>
    <row r="1256" spans="1:10" ht="13.5" thickBot="1">
      <c r="A1256" s="317"/>
      <c r="B1256" s="317"/>
      <c r="C1256" s="317"/>
      <c r="D1256" s="317"/>
      <c r="E1256" s="317" t="s">
        <v>16055</v>
      </c>
      <c r="F1256" s="318">
        <v>8.25</v>
      </c>
      <c r="G1256" s="317"/>
      <c r="H1256" s="418" t="s">
        <v>16056</v>
      </c>
      <c r="I1256" s="418"/>
      <c r="J1256" s="318">
        <v>37.49</v>
      </c>
    </row>
    <row r="1257" spans="1:10" ht="13.5" thickTop="1">
      <c r="A1257" s="319"/>
      <c r="B1257" s="319"/>
      <c r="C1257" s="319"/>
      <c r="D1257" s="319"/>
      <c r="E1257" s="319"/>
      <c r="F1257" s="319"/>
      <c r="G1257" s="319"/>
      <c r="H1257" s="319"/>
      <c r="I1257" s="319"/>
      <c r="J1257" s="319"/>
    </row>
    <row r="1258" spans="1:10" ht="15">
      <c r="A1258" s="305" t="s">
        <v>16321</v>
      </c>
      <c r="B1258" s="306" t="s">
        <v>12979</v>
      </c>
      <c r="C1258" s="305" t="s">
        <v>12980</v>
      </c>
      <c r="D1258" s="305" t="s">
        <v>12981</v>
      </c>
      <c r="E1258" s="419" t="s">
        <v>16045</v>
      </c>
      <c r="F1258" s="419"/>
      <c r="G1258" s="307" t="s">
        <v>12982</v>
      </c>
      <c r="H1258" s="306" t="s">
        <v>16046</v>
      </c>
      <c r="I1258" s="306" t="s">
        <v>12983</v>
      </c>
      <c r="J1258" s="306" t="s">
        <v>12985</v>
      </c>
    </row>
    <row r="1259" spans="1:10" ht="25.5">
      <c r="A1259" s="295" t="s">
        <v>16047</v>
      </c>
      <c r="B1259" s="296" t="s">
        <v>14580</v>
      </c>
      <c r="C1259" s="295" t="s">
        <v>9</v>
      </c>
      <c r="D1259" s="295" t="s">
        <v>824</v>
      </c>
      <c r="E1259" s="420" t="s">
        <v>16095</v>
      </c>
      <c r="F1259" s="420"/>
      <c r="G1259" s="297" t="s">
        <v>51</v>
      </c>
      <c r="H1259" s="308">
        <v>1</v>
      </c>
      <c r="I1259" s="309">
        <v>18.399999999999999</v>
      </c>
      <c r="J1259" s="309">
        <v>18.399999999999999</v>
      </c>
    </row>
    <row r="1260" spans="1:10" ht="38.25">
      <c r="A1260" s="310" t="s">
        <v>16049</v>
      </c>
      <c r="B1260" s="311" t="s">
        <v>16322</v>
      </c>
      <c r="C1260" s="310" t="s">
        <v>9</v>
      </c>
      <c r="D1260" s="310" t="s">
        <v>819</v>
      </c>
      <c r="E1260" s="416" t="s">
        <v>16095</v>
      </c>
      <c r="F1260" s="416"/>
      <c r="G1260" s="312" t="s">
        <v>51</v>
      </c>
      <c r="H1260" s="313">
        <v>1</v>
      </c>
      <c r="I1260" s="314">
        <v>5.68</v>
      </c>
      <c r="J1260" s="314">
        <v>5.68</v>
      </c>
    </row>
    <row r="1261" spans="1:10" ht="25.5">
      <c r="A1261" s="310" t="s">
        <v>16049</v>
      </c>
      <c r="B1261" s="311" t="s">
        <v>16323</v>
      </c>
      <c r="C1261" s="310" t="s">
        <v>9</v>
      </c>
      <c r="D1261" s="310" t="s">
        <v>3333</v>
      </c>
      <c r="E1261" s="416" t="s">
        <v>16095</v>
      </c>
      <c r="F1261" s="416"/>
      <c r="G1261" s="312" t="s">
        <v>51</v>
      </c>
      <c r="H1261" s="313">
        <v>1</v>
      </c>
      <c r="I1261" s="314">
        <v>12.72</v>
      </c>
      <c r="J1261" s="314">
        <v>12.72</v>
      </c>
    </row>
    <row r="1262" spans="1:10" ht="25.5">
      <c r="A1262" s="317"/>
      <c r="B1262" s="317"/>
      <c r="C1262" s="317"/>
      <c r="D1262" s="317"/>
      <c r="E1262" s="317" t="s">
        <v>16052</v>
      </c>
      <c r="F1262" s="318">
        <v>3.7502011999999998</v>
      </c>
      <c r="G1262" s="317" t="s">
        <v>16053</v>
      </c>
      <c r="H1262" s="318">
        <v>3.24</v>
      </c>
      <c r="I1262" s="317" t="s">
        <v>16054</v>
      </c>
      <c r="J1262" s="318">
        <v>6.99</v>
      </c>
    </row>
    <row r="1263" spans="1:10" ht="13.5" thickBot="1">
      <c r="A1263" s="317"/>
      <c r="B1263" s="317"/>
      <c r="C1263" s="317"/>
      <c r="D1263" s="317"/>
      <c r="E1263" s="317" t="s">
        <v>16055</v>
      </c>
      <c r="F1263" s="318">
        <v>5.19</v>
      </c>
      <c r="G1263" s="317"/>
      <c r="H1263" s="418" t="s">
        <v>16056</v>
      </c>
      <c r="I1263" s="418"/>
      <c r="J1263" s="318">
        <v>23.59</v>
      </c>
    </row>
    <row r="1264" spans="1:10" ht="13.5" thickTop="1">
      <c r="A1264" s="319"/>
      <c r="B1264" s="319"/>
      <c r="C1264" s="319"/>
      <c r="D1264" s="319"/>
      <c r="E1264" s="319"/>
      <c r="F1264" s="319"/>
      <c r="G1264" s="319"/>
      <c r="H1264" s="319"/>
      <c r="I1264" s="319"/>
      <c r="J1264" s="319"/>
    </row>
    <row r="1265" spans="1:10" ht="15">
      <c r="A1265" s="305" t="s">
        <v>16324</v>
      </c>
      <c r="B1265" s="306" t="s">
        <v>12979</v>
      </c>
      <c r="C1265" s="305" t="s">
        <v>12980</v>
      </c>
      <c r="D1265" s="305" t="s">
        <v>12981</v>
      </c>
      <c r="E1265" s="419" t="s">
        <v>16045</v>
      </c>
      <c r="F1265" s="419"/>
      <c r="G1265" s="307" t="s">
        <v>12982</v>
      </c>
      <c r="H1265" s="306" t="s">
        <v>16046</v>
      </c>
      <c r="I1265" s="306" t="s">
        <v>12983</v>
      </c>
      <c r="J1265" s="306" t="s">
        <v>12985</v>
      </c>
    </row>
    <row r="1266" spans="1:10" ht="25.5">
      <c r="A1266" s="295" t="s">
        <v>16047</v>
      </c>
      <c r="B1266" s="296" t="s">
        <v>14588</v>
      </c>
      <c r="C1266" s="295" t="s">
        <v>9</v>
      </c>
      <c r="D1266" s="295" t="s">
        <v>826</v>
      </c>
      <c r="E1266" s="420" t="s">
        <v>16095</v>
      </c>
      <c r="F1266" s="420"/>
      <c r="G1266" s="297" t="s">
        <v>51</v>
      </c>
      <c r="H1266" s="308">
        <v>1</v>
      </c>
      <c r="I1266" s="309">
        <v>29.12</v>
      </c>
      <c r="J1266" s="309">
        <v>29.12</v>
      </c>
    </row>
    <row r="1267" spans="1:10" ht="38.25">
      <c r="A1267" s="310" t="s">
        <v>16049</v>
      </c>
      <c r="B1267" s="311" t="s">
        <v>16322</v>
      </c>
      <c r="C1267" s="310" t="s">
        <v>9</v>
      </c>
      <c r="D1267" s="310" t="s">
        <v>819</v>
      </c>
      <c r="E1267" s="416" t="s">
        <v>16095</v>
      </c>
      <c r="F1267" s="416"/>
      <c r="G1267" s="312" t="s">
        <v>51</v>
      </c>
      <c r="H1267" s="313">
        <v>1</v>
      </c>
      <c r="I1267" s="314">
        <v>5.68</v>
      </c>
      <c r="J1267" s="314">
        <v>5.68</v>
      </c>
    </row>
    <row r="1268" spans="1:10" ht="25.5">
      <c r="A1268" s="310" t="s">
        <v>16049</v>
      </c>
      <c r="B1268" s="311" t="s">
        <v>16325</v>
      </c>
      <c r="C1268" s="310" t="s">
        <v>9</v>
      </c>
      <c r="D1268" s="310" t="s">
        <v>3337</v>
      </c>
      <c r="E1268" s="416" t="s">
        <v>16095</v>
      </c>
      <c r="F1268" s="416"/>
      <c r="G1268" s="312" t="s">
        <v>51</v>
      </c>
      <c r="H1268" s="313">
        <v>1</v>
      </c>
      <c r="I1268" s="314">
        <v>23.44</v>
      </c>
      <c r="J1268" s="314">
        <v>23.44</v>
      </c>
    </row>
    <row r="1269" spans="1:10" ht="25.5">
      <c r="A1269" s="317"/>
      <c r="B1269" s="317"/>
      <c r="C1269" s="317"/>
      <c r="D1269" s="317"/>
      <c r="E1269" s="317" t="s">
        <v>16052</v>
      </c>
      <c r="F1269" s="318">
        <v>5.8264927999999996</v>
      </c>
      <c r="G1269" s="317" t="s">
        <v>16053</v>
      </c>
      <c r="H1269" s="318">
        <v>5.03</v>
      </c>
      <c r="I1269" s="317" t="s">
        <v>16054</v>
      </c>
      <c r="J1269" s="318">
        <v>10.86</v>
      </c>
    </row>
    <row r="1270" spans="1:10" ht="13.5" thickBot="1">
      <c r="A1270" s="317"/>
      <c r="B1270" s="317"/>
      <c r="C1270" s="317"/>
      <c r="D1270" s="317"/>
      <c r="E1270" s="317" t="s">
        <v>16055</v>
      </c>
      <c r="F1270" s="318">
        <v>8.2200000000000006</v>
      </c>
      <c r="G1270" s="317"/>
      <c r="H1270" s="418" t="s">
        <v>16056</v>
      </c>
      <c r="I1270" s="418"/>
      <c r="J1270" s="318">
        <v>37.340000000000003</v>
      </c>
    </row>
    <row r="1271" spans="1:10" ht="13.5" thickTop="1">
      <c r="A1271" s="319"/>
      <c r="B1271" s="319"/>
      <c r="C1271" s="319"/>
      <c r="D1271" s="319"/>
      <c r="E1271" s="319"/>
      <c r="F1271" s="319"/>
      <c r="G1271" s="319"/>
      <c r="H1271" s="319"/>
      <c r="I1271" s="319"/>
      <c r="J1271" s="319"/>
    </row>
    <row r="1272" spans="1:10" ht="15">
      <c r="A1272" s="305" t="s">
        <v>16326</v>
      </c>
      <c r="B1272" s="306" t="s">
        <v>12979</v>
      </c>
      <c r="C1272" s="305" t="s">
        <v>12980</v>
      </c>
      <c r="D1272" s="305" t="s">
        <v>12981</v>
      </c>
      <c r="E1272" s="419" t="s">
        <v>16045</v>
      </c>
      <c r="F1272" s="419"/>
      <c r="G1272" s="307" t="s">
        <v>12982</v>
      </c>
      <c r="H1272" s="306" t="s">
        <v>16046</v>
      </c>
      <c r="I1272" s="306" t="s">
        <v>12983</v>
      </c>
      <c r="J1272" s="306" t="s">
        <v>12985</v>
      </c>
    </row>
    <row r="1273" spans="1:10" ht="25.5">
      <c r="A1273" s="295" t="s">
        <v>16047</v>
      </c>
      <c r="B1273" s="296" t="s">
        <v>14597</v>
      </c>
      <c r="C1273" s="295" t="s">
        <v>9</v>
      </c>
      <c r="D1273" s="295" t="s">
        <v>829</v>
      </c>
      <c r="E1273" s="420" t="s">
        <v>16095</v>
      </c>
      <c r="F1273" s="420"/>
      <c r="G1273" s="297" t="s">
        <v>51</v>
      </c>
      <c r="H1273" s="308">
        <v>1</v>
      </c>
      <c r="I1273" s="309">
        <v>39.85</v>
      </c>
      <c r="J1273" s="309">
        <v>39.85</v>
      </c>
    </row>
    <row r="1274" spans="1:10" ht="38.25">
      <c r="A1274" s="310" t="s">
        <v>16049</v>
      </c>
      <c r="B1274" s="311" t="s">
        <v>16322</v>
      </c>
      <c r="C1274" s="310" t="s">
        <v>9</v>
      </c>
      <c r="D1274" s="310" t="s">
        <v>819</v>
      </c>
      <c r="E1274" s="416" t="s">
        <v>16095</v>
      </c>
      <c r="F1274" s="416"/>
      <c r="G1274" s="312" t="s">
        <v>51</v>
      </c>
      <c r="H1274" s="313">
        <v>1</v>
      </c>
      <c r="I1274" s="314">
        <v>5.68</v>
      </c>
      <c r="J1274" s="314">
        <v>5.68</v>
      </c>
    </row>
    <row r="1275" spans="1:10" ht="25.5">
      <c r="A1275" s="310" t="s">
        <v>16049</v>
      </c>
      <c r="B1275" s="311" t="s">
        <v>16327</v>
      </c>
      <c r="C1275" s="310" t="s">
        <v>9</v>
      </c>
      <c r="D1275" s="310" t="s">
        <v>3342</v>
      </c>
      <c r="E1275" s="416" t="s">
        <v>16095</v>
      </c>
      <c r="F1275" s="416"/>
      <c r="G1275" s="312" t="s">
        <v>51</v>
      </c>
      <c r="H1275" s="313">
        <v>1</v>
      </c>
      <c r="I1275" s="314">
        <v>34.17</v>
      </c>
      <c r="J1275" s="314">
        <v>34.17</v>
      </c>
    </row>
    <row r="1276" spans="1:10" ht="25.5">
      <c r="A1276" s="317"/>
      <c r="B1276" s="317"/>
      <c r="C1276" s="317"/>
      <c r="D1276" s="317"/>
      <c r="E1276" s="317" t="s">
        <v>16052</v>
      </c>
      <c r="F1276" s="318">
        <v>7.9027845000000001</v>
      </c>
      <c r="G1276" s="317" t="s">
        <v>16053</v>
      </c>
      <c r="H1276" s="318">
        <v>6.83</v>
      </c>
      <c r="I1276" s="317" t="s">
        <v>16054</v>
      </c>
      <c r="J1276" s="318">
        <v>14.73</v>
      </c>
    </row>
    <row r="1277" spans="1:10" ht="13.5" thickBot="1">
      <c r="A1277" s="317"/>
      <c r="B1277" s="317"/>
      <c r="C1277" s="317"/>
      <c r="D1277" s="317"/>
      <c r="E1277" s="317" t="s">
        <v>16055</v>
      </c>
      <c r="F1277" s="318">
        <v>11.25</v>
      </c>
      <c r="G1277" s="317"/>
      <c r="H1277" s="418" t="s">
        <v>16056</v>
      </c>
      <c r="I1277" s="418"/>
      <c r="J1277" s="318">
        <v>51.1</v>
      </c>
    </row>
    <row r="1278" spans="1:10" ht="13.5" thickTop="1">
      <c r="A1278" s="319"/>
      <c r="B1278" s="319"/>
      <c r="C1278" s="319"/>
      <c r="D1278" s="319"/>
      <c r="E1278" s="319"/>
      <c r="F1278" s="319"/>
      <c r="G1278" s="319"/>
      <c r="H1278" s="319"/>
      <c r="I1278" s="319"/>
      <c r="J1278" s="319"/>
    </row>
    <row r="1279" spans="1:10" ht="15">
      <c r="A1279" s="305" t="s">
        <v>16328</v>
      </c>
      <c r="B1279" s="306" t="s">
        <v>12979</v>
      </c>
      <c r="C1279" s="305" t="s">
        <v>12980</v>
      </c>
      <c r="D1279" s="305" t="s">
        <v>12981</v>
      </c>
      <c r="E1279" s="419" t="s">
        <v>16045</v>
      </c>
      <c r="F1279" s="419"/>
      <c r="G1279" s="307" t="s">
        <v>12982</v>
      </c>
      <c r="H1279" s="306" t="s">
        <v>16046</v>
      </c>
      <c r="I1279" s="306" t="s">
        <v>12983</v>
      </c>
      <c r="J1279" s="306" t="s">
        <v>12985</v>
      </c>
    </row>
    <row r="1280" spans="1:10" ht="25.5">
      <c r="A1280" s="295" t="s">
        <v>16047</v>
      </c>
      <c r="B1280" s="296" t="s">
        <v>14604</v>
      </c>
      <c r="C1280" s="295" t="s">
        <v>9</v>
      </c>
      <c r="D1280" s="295" t="s">
        <v>825</v>
      </c>
      <c r="E1280" s="420" t="s">
        <v>16095</v>
      </c>
      <c r="F1280" s="420"/>
      <c r="G1280" s="297" t="s">
        <v>51</v>
      </c>
      <c r="H1280" s="308">
        <v>1</v>
      </c>
      <c r="I1280" s="309">
        <v>22.76</v>
      </c>
      <c r="J1280" s="309">
        <v>22.76</v>
      </c>
    </row>
    <row r="1281" spans="1:10" ht="38.25">
      <c r="A1281" s="310" t="s">
        <v>16049</v>
      </c>
      <c r="B1281" s="311" t="s">
        <v>16322</v>
      </c>
      <c r="C1281" s="310" t="s">
        <v>9</v>
      </c>
      <c r="D1281" s="310" t="s">
        <v>819</v>
      </c>
      <c r="E1281" s="416" t="s">
        <v>16095</v>
      </c>
      <c r="F1281" s="416"/>
      <c r="G1281" s="312" t="s">
        <v>51</v>
      </c>
      <c r="H1281" s="313">
        <v>1</v>
      </c>
      <c r="I1281" s="314">
        <v>5.68</v>
      </c>
      <c r="J1281" s="314">
        <v>5.68</v>
      </c>
    </row>
    <row r="1282" spans="1:10" ht="25.5">
      <c r="A1282" s="310" t="s">
        <v>16049</v>
      </c>
      <c r="B1282" s="311" t="s">
        <v>16329</v>
      </c>
      <c r="C1282" s="310" t="s">
        <v>9</v>
      </c>
      <c r="D1282" s="310" t="s">
        <v>3334</v>
      </c>
      <c r="E1282" s="416" t="s">
        <v>16095</v>
      </c>
      <c r="F1282" s="416"/>
      <c r="G1282" s="312" t="s">
        <v>51</v>
      </c>
      <c r="H1282" s="313">
        <v>1</v>
      </c>
      <c r="I1282" s="314">
        <v>17.079999999999998</v>
      </c>
      <c r="J1282" s="314">
        <v>17.079999999999998</v>
      </c>
    </row>
    <row r="1283" spans="1:10" ht="25.5">
      <c r="A1283" s="317"/>
      <c r="B1283" s="317"/>
      <c r="C1283" s="317"/>
      <c r="D1283" s="317"/>
      <c r="E1283" s="317" t="s">
        <v>16052</v>
      </c>
      <c r="F1283" s="318">
        <v>4.7963946999999996</v>
      </c>
      <c r="G1283" s="317" t="s">
        <v>16053</v>
      </c>
      <c r="H1283" s="318">
        <v>4.1399999999999997</v>
      </c>
      <c r="I1283" s="317" t="s">
        <v>16054</v>
      </c>
      <c r="J1283" s="318">
        <v>8.94</v>
      </c>
    </row>
    <row r="1284" spans="1:10" ht="13.5" thickBot="1">
      <c r="A1284" s="317"/>
      <c r="B1284" s="317"/>
      <c r="C1284" s="317"/>
      <c r="D1284" s="317"/>
      <c r="E1284" s="317" t="s">
        <v>16055</v>
      </c>
      <c r="F1284" s="318">
        <v>6.42</v>
      </c>
      <c r="G1284" s="317"/>
      <c r="H1284" s="418" t="s">
        <v>16056</v>
      </c>
      <c r="I1284" s="418"/>
      <c r="J1284" s="318">
        <v>29.18</v>
      </c>
    </row>
    <row r="1285" spans="1:10" ht="13.5" thickTop="1">
      <c r="A1285" s="319"/>
      <c r="B1285" s="319"/>
      <c r="C1285" s="319"/>
      <c r="D1285" s="319"/>
      <c r="E1285" s="319"/>
      <c r="F1285" s="319"/>
      <c r="G1285" s="319"/>
      <c r="H1285" s="319"/>
      <c r="I1285" s="319"/>
      <c r="J1285" s="319"/>
    </row>
    <row r="1286" spans="1:10" ht="15">
      <c r="A1286" s="305" t="s">
        <v>16330</v>
      </c>
      <c r="B1286" s="306" t="s">
        <v>12979</v>
      </c>
      <c r="C1286" s="305" t="s">
        <v>12980</v>
      </c>
      <c r="D1286" s="305" t="s">
        <v>12981</v>
      </c>
      <c r="E1286" s="419" t="s">
        <v>16045</v>
      </c>
      <c r="F1286" s="419"/>
      <c r="G1286" s="307" t="s">
        <v>12982</v>
      </c>
      <c r="H1286" s="306" t="s">
        <v>16046</v>
      </c>
      <c r="I1286" s="306" t="s">
        <v>12983</v>
      </c>
      <c r="J1286" s="306" t="s">
        <v>12985</v>
      </c>
    </row>
    <row r="1287" spans="1:10" ht="25.5">
      <c r="A1287" s="295" t="s">
        <v>16047</v>
      </c>
      <c r="B1287" s="296" t="s">
        <v>14615</v>
      </c>
      <c r="C1287" s="295" t="s">
        <v>9</v>
      </c>
      <c r="D1287" s="295" t="s">
        <v>828</v>
      </c>
      <c r="E1287" s="420" t="s">
        <v>16095</v>
      </c>
      <c r="F1287" s="420"/>
      <c r="G1287" s="297" t="s">
        <v>51</v>
      </c>
      <c r="H1287" s="308">
        <v>1</v>
      </c>
      <c r="I1287" s="309">
        <v>37.81</v>
      </c>
      <c r="J1287" s="309">
        <v>37.81</v>
      </c>
    </row>
    <row r="1288" spans="1:10" ht="38.25">
      <c r="A1288" s="310" t="s">
        <v>16049</v>
      </c>
      <c r="B1288" s="311" t="s">
        <v>16322</v>
      </c>
      <c r="C1288" s="310" t="s">
        <v>9</v>
      </c>
      <c r="D1288" s="310" t="s">
        <v>819</v>
      </c>
      <c r="E1288" s="416" t="s">
        <v>16095</v>
      </c>
      <c r="F1288" s="416"/>
      <c r="G1288" s="312" t="s">
        <v>51</v>
      </c>
      <c r="H1288" s="313">
        <v>1</v>
      </c>
      <c r="I1288" s="314">
        <v>5.68</v>
      </c>
      <c r="J1288" s="314">
        <v>5.68</v>
      </c>
    </row>
    <row r="1289" spans="1:10" ht="25.5">
      <c r="A1289" s="310" t="s">
        <v>16049</v>
      </c>
      <c r="B1289" s="311" t="s">
        <v>16331</v>
      </c>
      <c r="C1289" s="310" t="s">
        <v>9</v>
      </c>
      <c r="D1289" s="310" t="s">
        <v>827</v>
      </c>
      <c r="E1289" s="416" t="s">
        <v>16095</v>
      </c>
      <c r="F1289" s="416"/>
      <c r="G1289" s="312" t="s">
        <v>51</v>
      </c>
      <c r="H1289" s="313">
        <v>1</v>
      </c>
      <c r="I1289" s="314">
        <v>32.130000000000003</v>
      </c>
      <c r="J1289" s="314">
        <v>32.130000000000003</v>
      </c>
    </row>
    <row r="1290" spans="1:10" ht="25.5">
      <c r="A1290" s="317"/>
      <c r="B1290" s="317"/>
      <c r="C1290" s="317"/>
      <c r="D1290" s="317"/>
      <c r="E1290" s="317" t="s">
        <v>16052</v>
      </c>
      <c r="F1290" s="318">
        <v>7.9027845000000001</v>
      </c>
      <c r="G1290" s="317" t="s">
        <v>16053</v>
      </c>
      <c r="H1290" s="318">
        <v>6.83</v>
      </c>
      <c r="I1290" s="317" t="s">
        <v>16054</v>
      </c>
      <c r="J1290" s="318">
        <v>14.73</v>
      </c>
    </row>
    <row r="1291" spans="1:10" ht="13.5" thickBot="1">
      <c r="A1291" s="317"/>
      <c r="B1291" s="317"/>
      <c r="C1291" s="317"/>
      <c r="D1291" s="317"/>
      <c r="E1291" s="317" t="s">
        <v>16055</v>
      </c>
      <c r="F1291" s="318">
        <v>10.67</v>
      </c>
      <c r="G1291" s="317"/>
      <c r="H1291" s="418" t="s">
        <v>16056</v>
      </c>
      <c r="I1291" s="418"/>
      <c r="J1291" s="318">
        <v>48.48</v>
      </c>
    </row>
    <row r="1292" spans="1:10" ht="13.5" thickTop="1">
      <c r="A1292" s="319"/>
      <c r="B1292" s="319"/>
      <c r="C1292" s="319"/>
      <c r="D1292" s="319"/>
      <c r="E1292" s="319"/>
      <c r="F1292" s="319"/>
      <c r="G1292" s="319"/>
      <c r="H1292" s="319"/>
      <c r="I1292" s="319"/>
      <c r="J1292" s="319"/>
    </row>
    <row r="1293" spans="1:10" ht="15">
      <c r="A1293" s="305" t="s">
        <v>16332</v>
      </c>
      <c r="B1293" s="306" t="s">
        <v>12979</v>
      </c>
      <c r="C1293" s="305" t="s">
        <v>12980</v>
      </c>
      <c r="D1293" s="305" t="s">
        <v>12981</v>
      </c>
      <c r="E1293" s="419" t="s">
        <v>16045</v>
      </c>
      <c r="F1293" s="419"/>
      <c r="G1293" s="307" t="s">
        <v>12982</v>
      </c>
      <c r="H1293" s="306" t="s">
        <v>16046</v>
      </c>
      <c r="I1293" s="306" t="s">
        <v>12983</v>
      </c>
      <c r="J1293" s="306" t="s">
        <v>12985</v>
      </c>
    </row>
    <row r="1294" spans="1:10" ht="25.5">
      <c r="A1294" s="295" t="s">
        <v>16047</v>
      </c>
      <c r="B1294" s="296" t="s">
        <v>14622</v>
      </c>
      <c r="C1294" s="295" t="s">
        <v>9</v>
      </c>
      <c r="D1294" s="295" t="s">
        <v>3351</v>
      </c>
      <c r="E1294" s="420" t="s">
        <v>16095</v>
      </c>
      <c r="F1294" s="420"/>
      <c r="G1294" s="297" t="s">
        <v>51</v>
      </c>
      <c r="H1294" s="308">
        <v>1</v>
      </c>
      <c r="I1294" s="309">
        <v>21.9</v>
      </c>
      <c r="J1294" s="309">
        <v>21.9</v>
      </c>
    </row>
    <row r="1295" spans="1:10" ht="38.25">
      <c r="A1295" s="310" t="s">
        <v>16049</v>
      </c>
      <c r="B1295" s="311" t="s">
        <v>16322</v>
      </c>
      <c r="C1295" s="310" t="s">
        <v>9</v>
      </c>
      <c r="D1295" s="310" t="s">
        <v>819</v>
      </c>
      <c r="E1295" s="416" t="s">
        <v>16095</v>
      </c>
      <c r="F1295" s="416"/>
      <c r="G1295" s="312" t="s">
        <v>51</v>
      </c>
      <c r="H1295" s="313">
        <v>1</v>
      </c>
      <c r="I1295" s="314">
        <v>5.68</v>
      </c>
      <c r="J1295" s="314">
        <v>5.68</v>
      </c>
    </row>
    <row r="1296" spans="1:10" ht="25.5">
      <c r="A1296" s="310" t="s">
        <v>16049</v>
      </c>
      <c r="B1296" s="311" t="s">
        <v>16333</v>
      </c>
      <c r="C1296" s="310" t="s">
        <v>9</v>
      </c>
      <c r="D1296" s="310" t="s">
        <v>835</v>
      </c>
      <c r="E1296" s="416" t="s">
        <v>16095</v>
      </c>
      <c r="F1296" s="416"/>
      <c r="G1296" s="312" t="s">
        <v>51</v>
      </c>
      <c r="H1296" s="313">
        <v>1</v>
      </c>
      <c r="I1296" s="314">
        <v>16.22</v>
      </c>
      <c r="J1296" s="314">
        <v>16.22</v>
      </c>
    </row>
    <row r="1297" spans="1:10" ht="25.5">
      <c r="A1297" s="317"/>
      <c r="B1297" s="317"/>
      <c r="C1297" s="317"/>
      <c r="D1297" s="317"/>
      <c r="E1297" s="317" t="s">
        <v>16052</v>
      </c>
      <c r="F1297" s="318">
        <v>4.7963946999999996</v>
      </c>
      <c r="G1297" s="317" t="s">
        <v>16053</v>
      </c>
      <c r="H1297" s="318">
        <v>4.1399999999999997</v>
      </c>
      <c r="I1297" s="317" t="s">
        <v>16054</v>
      </c>
      <c r="J1297" s="318">
        <v>8.94</v>
      </c>
    </row>
    <row r="1298" spans="1:10" ht="13.5" thickBot="1">
      <c r="A1298" s="317"/>
      <c r="B1298" s="317"/>
      <c r="C1298" s="317"/>
      <c r="D1298" s="317"/>
      <c r="E1298" s="317" t="s">
        <v>16055</v>
      </c>
      <c r="F1298" s="318">
        <v>6.18</v>
      </c>
      <c r="G1298" s="317"/>
      <c r="H1298" s="418" t="s">
        <v>16056</v>
      </c>
      <c r="I1298" s="418"/>
      <c r="J1298" s="318">
        <v>28.08</v>
      </c>
    </row>
    <row r="1299" spans="1:10" ht="13.5" thickTop="1">
      <c r="A1299" s="319"/>
      <c r="B1299" s="319"/>
      <c r="C1299" s="319"/>
      <c r="D1299" s="319"/>
      <c r="E1299" s="319"/>
      <c r="F1299" s="319"/>
      <c r="G1299" s="319"/>
      <c r="H1299" s="319"/>
      <c r="I1299" s="319"/>
      <c r="J1299" s="319"/>
    </row>
    <row r="1300" spans="1:10" ht="15">
      <c r="A1300" s="305" t="s">
        <v>16334</v>
      </c>
      <c r="B1300" s="306" t="s">
        <v>12979</v>
      </c>
      <c r="C1300" s="305" t="s">
        <v>12980</v>
      </c>
      <c r="D1300" s="305" t="s">
        <v>12981</v>
      </c>
      <c r="E1300" s="419" t="s">
        <v>16045</v>
      </c>
      <c r="F1300" s="419"/>
      <c r="G1300" s="307" t="s">
        <v>12982</v>
      </c>
      <c r="H1300" s="306" t="s">
        <v>16046</v>
      </c>
      <c r="I1300" s="306" t="s">
        <v>12983</v>
      </c>
      <c r="J1300" s="306" t="s">
        <v>12985</v>
      </c>
    </row>
    <row r="1301" spans="1:10" ht="25.5">
      <c r="A1301" s="295" t="s">
        <v>16047</v>
      </c>
      <c r="B1301" s="296" t="s">
        <v>14629</v>
      </c>
      <c r="C1301" s="295" t="s">
        <v>9</v>
      </c>
      <c r="D1301" s="295" t="s">
        <v>944</v>
      </c>
      <c r="E1301" s="420" t="s">
        <v>16095</v>
      </c>
      <c r="F1301" s="420"/>
      <c r="G1301" s="297" t="s">
        <v>51</v>
      </c>
      <c r="H1301" s="308">
        <v>1</v>
      </c>
      <c r="I1301" s="309">
        <v>8.65</v>
      </c>
      <c r="J1301" s="309">
        <v>8.65</v>
      </c>
    </row>
    <row r="1302" spans="1:10" ht="25.5">
      <c r="A1302" s="310" t="s">
        <v>16049</v>
      </c>
      <c r="B1302" s="311" t="s">
        <v>16307</v>
      </c>
      <c r="C1302" s="310" t="s">
        <v>9</v>
      </c>
      <c r="D1302" s="310" t="s">
        <v>89</v>
      </c>
      <c r="E1302" s="416" t="s">
        <v>16048</v>
      </c>
      <c r="F1302" s="416"/>
      <c r="G1302" s="312" t="s">
        <v>27</v>
      </c>
      <c r="H1302" s="313">
        <v>3.5000000000000003E-2</v>
      </c>
      <c r="I1302" s="314">
        <v>14.63</v>
      </c>
      <c r="J1302" s="314">
        <v>0.51</v>
      </c>
    </row>
    <row r="1303" spans="1:10" ht="25.5">
      <c r="A1303" s="310" t="s">
        <v>16049</v>
      </c>
      <c r="B1303" s="311" t="s">
        <v>16161</v>
      </c>
      <c r="C1303" s="310" t="s">
        <v>9</v>
      </c>
      <c r="D1303" s="310" t="s">
        <v>85</v>
      </c>
      <c r="E1303" s="416" t="s">
        <v>16048</v>
      </c>
      <c r="F1303" s="416"/>
      <c r="G1303" s="312" t="s">
        <v>27</v>
      </c>
      <c r="H1303" s="313">
        <v>3.5000000000000003E-2</v>
      </c>
      <c r="I1303" s="314">
        <v>18.739999999999998</v>
      </c>
      <c r="J1303" s="314">
        <v>0.65</v>
      </c>
    </row>
    <row r="1304" spans="1:10">
      <c r="A1304" s="300" t="s">
        <v>12986</v>
      </c>
      <c r="B1304" s="301" t="s">
        <v>14630</v>
      </c>
      <c r="C1304" s="300" t="s">
        <v>9</v>
      </c>
      <c r="D1304" s="300" t="s">
        <v>8638</v>
      </c>
      <c r="E1304" s="417" t="s">
        <v>12998</v>
      </c>
      <c r="F1304" s="417"/>
      <c r="G1304" s="302" t="s">
        <v>51</v>
      </c>
      <c r="H1304" s="315">
        <v>1</v>
      </c>
      <c r="I1304" s="316">
        <v>6.87</v>
      </c>
      <c r="J1304" s="316">
        <v>6.87</v>
      </c>
    </row>
    <row r="1305" spans="1:10" ht="25.5">
      <c r="A1305" s="300" t="s">
        <v>12986</v>
      </c>
      <c r="B1305" s="301" t="s">
        <v>14631</v>
      </c>
      <c r="C1305" s="300" t="s">
        <v>9</v>
      </c>
      <c r="D1305" s="300" t="s">
        <v>11290</v>
      </c>
      <c r="E1305" s="417" t="s">
        <v>12998</v>
      </c>
      <c r="F1305" s="417"/>
      <c r="G1305" s="302" t="s">
        <v>51</v>
      </c>
      <c r="H1305" s="315">
        <v>1</v>
      </c>
      <c r="I1305" s="316">
        <v>0.62</v>
      </c>
      <c r="J1305" s="316">
        <v>0.62</v>
      </c>
    </row>
    <row r="1306" spans="1:10" ht="25.5">
      <c r="A1306" s="317"/>
      <c r="B1306" s="317"/>
      <c r="C1306" s="317"/>
      <c r="D1306" s="317"/>
      <c r="E1306" s="317" t="s">
        <v>16052</v>
      </c>
      <c r="F1306" s="318">
        <v>0.43457269999999998</v>
      </c>
      <c r="G1306" s="317" t="s">
        <v>16053</v>
      </c>
      <c r="H1306" s="318">
        <v>0.38</v>
      </c>
      <c r="I1306" s="317" t="s">
        <v>16054</v>
      </c>
      <c r="J1306" s="318">
        <v>0.81</v>
      </c>
    </row>
    <row r="1307" spans="1:10" ht="13.5" thickBot="1">
      <c r="A1307" s="317"/>
      <c r="B1307" s="317"/>
      <c r="C1307" s="317"/>
      <c r="D1307" s="317"/>
      <c r="E1307" s="317" t="s">
        <v>16055</v>
      </c>
      <c r="F1307" s="318">
        <v>2.44</v>
      </c>
      <c r="G1307" s="317"/>
      <c r="H1307" s="418" t="s">
        <v>16056</v>
      </c>
      <c r="I1307" s="418"/>
      <c r="J1307" s="318">
        <v>11.09</v>
      </c>
    </row>
    <row r="1308" spans="1:10" ht="13.5" thickTop="1">
      <c r="A1308" s="319"/>
      <c r="B1308" s="319"/>
      <c r="C1308" s="319"/>
      <c r="D1308" s="319"/>
      <c r="E1308" s="319"/>
      <c r="F1308" s="319"/>
      <c r="G1308" s="319"/>
      <c r="H1308" s="319"/>
      <c r="I1308" s="319"/>
      <c r="J1308" s="319"/>
    </row>
    <row r="1309" spans="1:10" ht="15">
      <c r="A1309" s="305" t="s">
        <v>16335</v>
      </c>
      <c r="B1309" s="306" t="s">
        <v>12979</v>
      </c>
      <c r="C1309" s="305" t="s">
        <v>12980</v>
      </c>
      <c r="D1309" s="305" t="s">
        <v>12981</v>
      </c>
      <c r="E1309" s="419" t="s">
        <v>16045</v>
      </c>
      <c r="F1309" s="419"/>
      <c r="G1309" s="307" t="s">
        <v>12982</v>
      </c>
      <c r="H1309" s="306" t="s">
        <v>16046</v>
      </c>
      <c r="I1309" s="306" t="s">
        <v>12983</v>
      </c>
      <c r="J1309" s="306" t="s">
        <v>12985</v>
      </c>
    </row>
    <row r="1310" spans="1:10" ht="25.5">
      <c r="A1310" s="295" t="s">
        <v>16047</v>
      </c>
      <c r="B1310" s="296" t="s">
        <v>14638</v>
      </c>
      <c r="C1310" s="295" t="s">
        <v>9</v>
      </c>
      <c r="D1310" s="295" t="s">
        <v>945</v>
      </c>
      <c r="E1310" s="420" t="s">
        <v>16095</v>
      </c>
      <c r="F1310" s="420"/>
      <c r="G1310" s="297" t="s">
        <v>51</v>
      </c>
      <c r="H1310" s="308">
        <v>1</v>
      </c>
      <c r="I1310" s="309">
        <v>9.08</v>
      </c>
      <c r="J1310" s="309">
        <v>9.08</v>
      </c>
    </row>
    <row r="1311" spans="1:10" ht="25.5">
      <c r="A1311" s="310" t="s">
        <v>16049</v>
      </c>
      <c r="B1311" s="311" t="s">
        <v>16307</v>
      </c>
      <c r="C1311" s="310" t="s">
        <v>9</v>
      </c>
      <c r="D1311" s="310" t="s">
        <v>89</v>
      </c>
      <c r="E1311" s="416" t="s">
        <v>16048</v>
      </c>
      <c r="F1311" s="416"/>
      <c r="G1311" s="312" t="s">
        <v>27</v>
      </c>
      <c r="H1311" s="313">
        <v>4.8000000000000001E-2</v>
      </c>
      <c r="I1311" s="314">
        <v>14.63</v>
      </c>
      <c r="J1311" s="314">
        <v>0.7</v>
      </c>
    </row>
    <row r="1312" spans="1:10" ht="25.5">
      <c r="A1312" s="310" t="s">
        <v>16049</v>
      </c>
      <c r="B1312" s="311" t="s">
        <v>16161</v>
      </c>
      <c r="C1312" s="310" t="s">
        <v>9</v>
      </c>
      <c r="D1312" s="310" t="s">
        <v>85</v>
      </c>
      <c r="E1312" s="416" t="s">
        <v>16048</v>
      </c>
      <c r="F1312" s="416"/>
      <c r="G1312" s="312" t="s">
        <v>27</v>
      </c>
      <c r="H1312" s="313">
        <v>4.8000000000000001E-2</v>
      </c>
      <c r="I1312" s="314">
        <v>18.739999999999998</v>
      </c>
      <c r="J1312" s="314">
        <v>0.89</v>
      </c>
    </row>
    <row r="1313" spans="1:10">
      <c r="A1313" s="300" t="s">
        <v>12986</v>
      </c>
      <c r="B1313" s="301" t="s">
        <v>14630</v>
      </c>
      <c r="C1313" s="300" t="s">
        <v>9</v>
      </c>
      <c r="D1313" s="300" t="s">
        <v>8638</v>
      </c>
      <c r="E1313" s="417" t="s">
        <v>12998</v>
      </c>
      <c r="F1313" s="417"/>
      <c r="G1313" s="302" t="s">
        <v>51</v>
      </c>
      <c r="H1313" s="315">
        <v>1</v>
      </c>
      <c r="I1313" s="316">
        <v>6.87</v>
      </c>
      <c r="J1313" s="316">
        <v>6.87</v>
      </c>
    </row>
    <row r="1314" spans="1:10" ht="25.5">
      <c r="A1314" s="300" t="s">
        <v>12986</v>
      </c>
      <c r="B1314" s="301" t="s">
        <v>14631</v>
      </c>
      <c r="C1314" s="300" t="s">
        <v>9</v>
      </c>
      <c r="D1314" s="300" t="s">
        <v>11290</v>
      </c>
      <c r="E1314" s="417" t="s">
        <v>12998</v>
      </c>
      <c r="F1314" s="417"/>
      <c r="G1314" s="302" t="s">
        <v>51</v>
      </c>
      <c r="H1314" s="315">
        <v>1</v>
      </c>
      <c r="I1314" s="316">
        <v>0.62</v>
      </c>
      <c r="J1314" s="316">
        <v>0.62</v>
      </c>
    </row>
    <row r="1315" spans="1:10" ht="25.5">
      <c r="A1315" s="317"/>
      <c r="B1315" s="317"/>
      <c r="C1315" s="317"/>
      <c r="D1315" s="317"/>
      <c r="E1315" s="317" t="s">
        <v>16052</v>
      </c>
      <c r="F1315" s="318">
        <v>0.60089060000000005</v>
      </c>
      <c r="G1315" s="317" t="s">
        <v>16053</v>
      </c>
      <c r="H1315" s="318">
        <v>0.52</v>
      </c>
      <c r="I1315" s="317" t="s">
        <v>16054</v>
      </c>
      <c r="J1315" s="318">
        <v>1.1200000000000001</v>
      </c>
    </row>
    <row r="1316" spans="1:10" ht="13.5" thickBot="1">
      <c r="A1316" s="317"/>
      <c r="B1316" s="317"/>
      <c r="C1316" s="317"/>
      <c r="D1316" s="317"/>
      <c r="E1316" s="317" t="s">
        <v>16055</v>
      </c>
      <c r="F1316" s="318">
        <v>2.56</v>
      </c>
      <c r="G1316" s="317"/>
      <c r="H1316" s="418" t="s">
        <v>16056</v>
      </c>
      <c r="I1316" s="418"/>
      <c r="J1316" s="318">
        <v>11.64</v>
      </c>
    </row>
    <row r="1317" spans="1:10" ht="13.5" thickTop="1">
      <c r="A1317" s="319"/>
      <c r="B1317" s="319"/>
      <c r="C1317" s="319"/>
      <c r="D1317" s="319"/>
      <c r="E1317" s="319"/>
      <c r="F1317" s="319"/>
      <c r="G1317" s="319"/>
      <c r="H1317" s="319"/>
      <c r="I1317" s="319"/>
      <c r="J1317" s="319"/>
    </row>
    <row r="1318" spans="1:10" ht="15">
      <c r="A1318" s="305" t="s">
        <v>16336</v>
      </c>
      <c r="B1318" s="306" t="s">
        <v>12979</v>
      </c>
      <c r="C1318" s="305" t="s">
        <v>12980</v>
      </c>
      <c r="D1318" s="305" t="s">
        <v>12981</v>
      </c>
      <c r="E1318" s="419" t="s">
        <v>16045</v>
      </c>
      <c r="F1318" s="419"/>
      <c r="G1318" s="307" t="s">
        <v>12982</v>
      </c>
      <c r="H1318" s="306" t="s">
        <v>16046</v>
      </c>
      <c r="I1318" s="306" t="s">
        <v>12983</v>
      </c>
      <c r="J1318" s="306" t="s">
        <v>12985</v>
      </c>
    </row>
    <row r="1319" spans="1:10" ht="25.5">
      <c r="A1319" s="295" t="s">
        <v>16047</v>
      </c>
      <c r="B1319" s="296" t="s">
        <v>14646</v>
      </c>
      <c r="C1319" s="295" t="s">
        <v>9</v>
      </c>
      <c r="D1319" s="295" t="s">
        <v>5523</v>
      </c>
      <c r="E1319" s="420" t="s">
        <v>16095</v>
      </c>
      <c r="F1319" s="420"/>
      <c r="G1319" s="297" t="s">
        <v>51</v>
      </c>
      <c r="H1319" s="308">
        <v>1</v>
      </c>
      <c r="I1319" s="309">
        <v>276.58</v>
      </c>
      <c r="J1319" s="309">
        <v>276.58</v>
      </c>
    </row>
    <row r="1320" spans="1:10" ht="25.5">
      <c r="A1320" s="310" t="s">
        <v>16049</v>
      </c>
      <c r="B1320" s="311" t="s">
        <v>16307</v>
      </c>
      <c r="C1320" s="310" t="s">
        <v>9</v>
      </c>
      <c r="D1320" s="310" t="s">
        <v>89</v>
      </c>
      <c r="E1320" s="416" t="s">
        <v>16048</v>
      </c>
      <c r="F1320" s="416"/>
      <c r="G1320" s="312" t="s">
        <v>27</v>
      </c>
      <c r="H1320" s="313">
        <v>0.4</v>
      </c>
      <c r="I1320" s="314">
        <v>14.63</v>
      </c>
      <c r="J1320" s="314">
        <v>5.85</v>
      </c>
    </row>
    <row r="1321" spans="1:10" ht="25.5">
      <c r="A1321" s="310" t="s">
        <v>16049</v>
      </c>
      <c r="B1321" s="311" t="s">
        <v>16161</v>
      </c>
      <c r="C1321" s="310" t="s">
        <v>9</v>
      </c>
      <c r="D1321" s="310" t="s">
        <v>85</v>
      </c>
      <c r="E1321" s="416" t="s">
        <v>16048</v>
      </c>
      <c r="F1321" s="416"/>
      <c r="G1321" s="312" t="s">
        <v>27</v>
      </c>
      <c r="H1321" s="313">
        <v>0.4</v>
      </c>
      <c r="I1321" s="314">
        <v>18.739999999999998</v>
      </c>
      <c r="J1321" s="314">
        <v>7.49</v>
      </c>
    </row>
    <row r="1322" spans="1:10">
      <c r="A1322" s="300" t="s">
        <v>12986</v>
      </c>
      <c r="B1322" s="301" t="s">
        <v>14647</v>
      </c>
      <c r="C1322" s="300" t="s">
        <v>9</v>
      </c>
      <c r="D1322" s="300" t="s">
        <v>8624</v>
      </c>
      <c r="E1322" s="417" t="s">
        <v>12998</v>
      </c>
      <c r="F1322" s="417"/>
      <c r="G1322" s="302" t="s">
        <v>51</v>
      </c>
      <c r="H1322" s="315">
        <v>1</v>
      </c>
      <c r="I1322" s="316">
        <v>263.24</v>
      </c>
      <c r="J1322" s="316">
        <v>263.24</v>
      </c>
    </row>
    <row r="1323" spans="1:10" ht="25.5">
      <c r="A1323" s="317"/>
      <c r="B1323" s="317"/>
      <c r="C1323" s="317"/>
      <c r="D1323" s="317"/>
      <c r="E1323" s="317" t="s">
        <v>16052</v>
      </c>
      <c r="F1323" s="318">
        <v>5.0378239000000002</v>
      </c>
      <c r="G1323" s="317" t="s">
        <v>16053</v>
      </c>
      <c r="H1323" s="318">
        <v>4.3499999999999996</v>
      </c>
      <c r="I1323" s="317" t="s">
        <v>16054</v>
      </c>
      <c r="J1323" s="318">
        <v>9.39</v>
      </c>
    </row>
    <row r="1324" spans="1:10" ht="13.5" thickBot="1">
      <c r="A1324" s="317"/>
      <c r="B1324" s="317"/>
      <c r="C1324" s="317"/>
      <c r="D1324" s="317"/>
      <c r="E1324" s="317" t="s">
        <v>16055</v>
      </c>
      <c r="F1324" s="318">
        <v>78.099999999999994</v>
      </c>
      <c r="G1324" s="317"/>
      <c r="H1324" s="418" t="s">
        <v>16056</v>
      </c>
      <c r="I1324" s="418"/>
      <c r="J1324" s="318">
        <v>354.68</v>
      </c>
    </row>
    <row r="1325" spans="1:10" ht="13.5" thickTop="1">
      <c r="A1325" s="319"/>
      <c r="B1325" s="319"/>
      <c r="C1325" s="319"/>
      <c r="D1325" s="319"/>
      <c r="E1325" s="319"/>
      <c r="F1325" s="319"/>
      <c r="G1325" s="319"/>
      <c r="H1325" s="319"/>
      <c r="I1325" s="319"/>
      <c r="J1325" s="319"/>
    </row>
    <row r="1326" spans="1:10" ht="15">
      <c r="A1326" s="305" t="s">
        <v>16337</v>
      </c>
      <c r="B1326" s="306" t="s">
        <v>12979</v>
      </c>
      <c r="C1326" s="305" t="s">
        <v>12980</v>
      </c>
      <c r="D1326" s="305" t="s">
        <v>12981</v>
      </c>
      <c r="E1326" s="419" t="s">
        <v>16045</v>
      </c>
      <c r="F1326" s="419"/>
      <c r="G1326" s="307" t="s">
        <v>12982</v>
      </c>
      <c r="H1326" s="306" t="s">
        <v>16046</v>
      </c>
      <c r="I1326" s="306" t="s">
        <v>12983</v>
      </c>
      <c r="J1326" s="306" t="s">
        <v>12985</v>
      </c>
    </row>
    <row r="1327" spans="1:10" ht="25.5">
      <c r="A1327" s="295" t="s">
        <v>16047</v>
      </c>
      <c r="B1327" s="296" t="s">
        <v>14656</v>
      </c>
      <c r="C1327" s="295" t="s">
        <v>9</v>
      </c>
      <c r="D1327" s="295" t="s">
        <v>5525</v>
      </c>
      <c r="E1327" s="420" t="s">
        <v>16095</v>
      </c>
      <c r="F1327" s="420"/>
      <c r="G1327" s="297" t="s">
        <v>51</v>
      </c>
      <c r="H1327" s="308">
        <v>1</v>
      </c>
      <c r="I1327" s="309">
        <v>715.19</v>
      </c>
      <c r="J1327" s="309">
        <v>715.19</v>
      </c>
    </row>
    <row r="1328" spans="1:10" ht="25.5">
      <c r="A1328" s="310" t="s">
        <v>16049</v>
      </c>
      <c r="B1328" s="311" t="s">
        <v>16307</v>
      </c>
      <c r="C1328" s="310" t="s">
        <v>9</v>
      </c>
      <c r="D1328" s="310" t="s">
        <v>89</v>
      </c>
      <c r="E1328" s="416" t="s">
        <v>16048</v>
      </c>
      <c r="F1328" s="416"/>
      <c r="G1328" s="312" t="s">
        <v>27</v>
      </c>
      <c r="H1328" s="313">
        <v>0.4</v>
      </c>
      <c r="I1328" s="314">
        <v>14.63</v>
      </c>
      <c r="J1328" s="314">
        <v>5.85</v>
      </c>
    </row>
    <row r="1329" spans="1:10" ht="25.5">
      <c r="A1329" s="310" t="s">
        <v>16049</v>
      </c>
      <c r="B1329" s="311" t="s">
        <v>16161</v>
      </c>
      <c r="C1329" s="310" t="s">
        <v>9</v>
      </c>
      <c r="D1329" s="310" t="s">
        <v>85</v>
      </c>
      <c r="E1329" s="416" t="s">
        <v>16048</v>
      </c>
      <c r="F1329" s="416"/>
      <c r="G1329" s="312" t="s">
        <v>27</v>
      </c>
      <c r="H1329" s="313">
        <v>0.4</v>
      </c>
      <c r="I1329" s="314">
        <v>18.739999999999998</v>
      </c>
      <c r="J1329" s="314">
        <v>7.49</v>
      </c>
    </row>
    <row r="1330" spans="1:10">
      <c r="A1330" s="300" t="s">
        <v>12986</v>
      </c>
      <c r="B1330" s="301" t="s">
        <v>14657</v>
      </c>
      <c r="C1330" s="300" t="s">
        <v>9</v>
      </c>
      <c r="D1330" s="300" t="s">
        <v>8627</v>
      </c>
      <c r="E1330" s="417" t="s">
        <v>12998</v>
      </c>
      <c r="F1330" s="417"/>
      <c r="G1330" s="302" t="s">
        <v>51</v>
      </c>
      <c r="H1330" s="315">
        <v>1</v>
      </c>
      <c r="I1330" s="316">
        <v>701.85</v>
      </c>
      <c r="J1330" s="316">
        <v>701.85</v>
      </c>
    </row>
    <row r="1331" spans="1:10" ht="25.5">
      <c r="A1331" s="317"/>
      <c r="B1331" s="317"/>
      <c r="C1331" s="317"/>
      <c r="D1331" s="317"/>
      <c r="E1331" s="317" t="s">
        <v>16052</v>
      </c>
      <c r="F1331" s="318">
        <v>5.0378239000000002</v>
      </c>
      <c r="G1331" s="317" t="s">
        <v>16053</v>
      </c>
      <c r="H1331" s="318">
        <v>4.3499999999999996</v>
      </c>
      <c r="I1331" s="317" t="s">
        <v>16054</v>
      </c>
      <c r="J1331" s="318">
        <v>9.39</v>
      </c>
    </row>
    <row r="1332" spans="1:10" ht="13.5" thickBot="1">
      <c r="A1332" s="317"/>
      <c r="B1332" s="317"/>
      <c r="C1332" s="317"/>
      <c r="D1332" s="317"/>
      <c r="E1332" s="317" t="s">
        <v>16055</v>
      </c>
      <c r="F1332" s="318">
        <v>201.96</v>
      </c>
      <c r="G1332" s="317"/>
      <c r="H1332" s="418" t="s">
        <v>16056</v>
      </c>
      <c r="I1332" s="418"/>
      <c r="J1332" s="318">
        <v>917.15</v>
      </c>
    </row>
    <row r="1333" spans="1:10" ht="13.5" thickTop="1">
      <c r="A1333" s="319"/>
      <c r="B1333" s="319"/>
      <c r="C1333" s="319"/>
      <c r="D1333" s="319"/>
      <c r="E1333" s="319"/>
      <c r="F1333" s="319"/>
      <c r="G1333" s="319"/>
      <c r="H1333" s="319"/>
      <c r="I1333" s="319"/>
      <c r="J1333" s="319"/>
    </row>
    <row r="1334" spans="1:10" ht="15">
      <c r="A1334" s="305" t="s">
        <v>16338</v>
      </c>
      <c r="B1334" s="306" t="s">
        <v>12979</v>
      </c>
      <c r="C1334" s="305" t="s">
        <v>12980</v>
      </c>
      <c r="D1334" s="305" t="s">
        <v>12981</v>
      </c>
      <c r="E1334" s="419" t="s">
        <v>16045</v>
      </c>
      <c r="F1334" s="419"/>
      <c r="G1334" s="307" t="s">
        <v>12982</v>
      </c>
      <c r="H1334" s="306" t="s">
        <v>16046</v>
      </c>
      <c r="I1334" s="306" t="s">
        <v>12983</v>
      </c>
      <c r="J1334" s="306" t="s">
        <v>12985</v>
      </c>
    </row>
    <row r="1335" spans="1:10" ht="25.5">
      <c r="A1335" s="295" t="s">
        <v>16047</v>
      </c>
      <c r="B1335" s="296" t="s">
        <v>14665</v>
      </c>
      <c r="C1335" s="295" t="s">
        <v>9</v>
      </c>
      <c r="D1335" s="295" t="s">
        <v>5521</v>
      </c>
      <c r="E1335" s="420" t="s">
        <v>16095</v>
      </c>
      <c r="F1335" s="420"/>
      <c r="G1335" s="297" t="s">
        <v>51</v>
      </c>
      <c r="H1335" s="308">
        <v>1</v>
      </c>
      <c r="I1335" s="309">
        <v>97.51</v>
      </c>
      <c r="J1335" s="309">
        <v>97.51</v>
      </c>
    </row>
    <row r="1336" spans="1:10" ht="25.5">
      <c r="A1336" s="310" t="s">
        <v>16049</v>
      </c>
      <c r="B1336" s="311" t="s">
        <v>16307</v>
      </c>
      <c r="C1336" s="310" t="s">
        <v>9</v>
      </c>
      <c r="D1336" s="310" t="s">
        <v>89</v>
      </c>
      <c r="E1336" s="416" t="s">
        <v>16048</v>
      </c>
      <c r="F1336" s="416"/>
      <c r="G1336" s="312" t="s">
        <v>27</v>
      </c>
      <c r="H1336" s="313">
        <v>0.4</v>
      </c>
      <c r="I1336" s="314">
        <v>14.63</v>
      </c>
      <c r="J1336" s="314">
        <v>5.85</v>
      </c>
    </row>
    <row r="1337" spans="1:10" ht="25.5">
      <c r="A1337" s="310" t="s">
        <v>16049</v>
      </c>
      <c r="B1337" s="311" t="s">
        <v>16161</v>
      </c>
      <c r="C1337" s="310" t="s">
        <v>9</v>
      </c>
      <c r="D1337" s="310" t="s">
        <v>85</v>
      </c>
      <c r="E1337" s="416" t="s">
        <v>16048</v>
      </c>
      <c r="F1337" s="416"/>
      <c r="G1337" s="312" t="s">
        <v>27</v>
      </c>
      <c r="H1337" s="313">
        <v>0.4</v>
      </c>
      <c r="I1337" s="314">
        <v>18.739999999999998</v>
      </c>
      <c r="J1337" s="314">
        <v>7.49</v>
      </c>
    </row>
    <row r="1338" spans="1:10" ht="25.5">
      <c r="A1338" s="300" t="s">
        <v>12986</v>
      </c>
      <c r="B1338" s="301" t="s">
        <v>14666</v>
      </c>
      <c r="C1338" s="300" t="s">
        <v>9</v>
      </c>
      <c r="D1338" s="300" t="s">
        <v>8648</v>
      </c>
      <c r="E1338" s="417" t="s">
        <v>12998</v>
      </c>
      <c r="F1338" s="417"/>
      <c r="G1338" s="302" t="s">
        <v>51</v>
      </c>
      <c r="H1338" s="315">
        <v>1</v>
      </c>
      <c r="I1338" s="316">
        <v>84.17</v>
      </c>
      <c r="J1338" s="316">
        <v>84.17</v>
      </c>
    </row>
    <row r="1339" spans="1:10" ht="25.5">
      <c r="A1339" s="317"/>
      <c r="B1339" s="317"/>
      <c r="C1339" s="317"/>
      <c r="D1339" s="317"/>
      <c r="E1339" s="317" t="s">
        <v>16052</v>
      </c>
      <c r="F1339" s="318">
        <v>5.0378239000000002</v>
      </c>
      <c r="G1339" s="317" t="s">
        <v>16053</v>
      </c>
      <c r="H1339" s="318">
        <v>4.3499999999999996</v>
      </c>
      <c r="I1339" s="317" t="s">
        <v>16054</v>
      </c>
      <c r="J1339" s="318">
        <v>9.39</v>
      </c>
    </row>
    <row r="1340" spans="1:10" ht="13.5" thickBot="1">
      <c r="A1340" s="317"/>
      <c r="B1340" s="317"/>
      <c r="C1340" s="317"/>
      <c r="D1340" s="317"/>
      <c r="E1340" s="317" t="s">
        <v>16055</v>
      </c>
      <c r="F1340" s="318">
        <v>27.53</v>
      </c>
      <c r="G1340" s="317"/>
      <c r="H1340" s="418" t="s">
        <v>16056</v>
      </c>
      <c r="I1340" s="418"/>
      <c r="J1340" s="318">
        <v>125.04</v>
      </c>
    </row>
    <row r="1341" spans="1:10" ht="13.5" thickTop="1">
      <c r="A1341" s="319"/>
      <c r="B1341" s="319"/>
      <c r="C1341" s="319"/>
      <c r="D1341" s="319"/>
      <c r="E1341" s="319"/>
      <c r="F1341" s="319"/>
      <c r="G1341" s="319"/>
      <c r="H1341" s="319"/>
      <c r="I1341" s="319"/>
      <c r="J1341" s="319"/>
    </row>
    <row r="1342" spans="1:10" ht="15">
      <c r="A1342" s="305" t="s">
        <v>16339</v>
      </c>
      <c r="B1342" s="306" t="s">
        <v>12979</v>
      </c>
      <c r="C1342" s="305" t="s">
        <v>12980</v>
      </c>
      <c r="D1342" s="305" t="s">
        <v>12981</v>
      </c>
      <c r="E1342" s="419" t="s">
        <v>16045</v>
      </c>
      <c r="F1342" s="419"/>
      <c r="G1342" s="307" t="s">
        <v>12982</v>
      </c>
      <c r="H1342" s="306" t="s">
        <v>16046</v>
      </c>
      <c r="I1342" s="306" t="s">
        <v>12983</v>
      </c>
      <c r="J1342" s="306" t="s">
        <v>12985</v>
      </c>
    </row>
    <row r="1343" spans="1:10" ht="25.5">
      <c r="A1343" s="295" t="s">
        <v>16047</v>
      </c>
      <c r="B1343" s="296" t="s">
        <v>14674</v>
      </c>
      <c r="C1343" s="295" t="s">
        <v>9</v>
      </c>
      <c r="D1343" s="295" t="s">
        <v>951</v>
      </c>
      <c r="E1343" s="420" t="s">
        <v>16095</v>
      </c>
      <c r="F1343" s="420"/>
      <c r="G1343" s="297" t="s">
        <v>51</v>
      </c>
      <c r="H1343" s="308">
        <v>1</v>
      </c>
      <c r="I1343" s="309">
        <v>53.61</v>
      </c>
      <c r="J1343" s="309">
        <v>53.61</v>
      </c>
    </row>
    <row r="1344" spans="1:10" ht="25.5">
      <c r="A1344" s="310" t="s">
        <v>16049</v>
      </c>
      <c r="B1344" s="311" t="s">
        <v>16307</v>
      </c>
      <c r="C1344" s="310" t="s">
        <v>9</v>
      </c>
      <c r="D1344" s="310" t="s">
        <v>89</v>
      </c>
      <c r="E1344" s="416" t="s">
        <v>16048</v>
      </c>
      <c r="F1344" s="416"/>
      <c r="G1344" s="312" t="s">
        <v>27</v>
      </c>
      <c r="H1344" s="313">
        <v>0.105</v>
      </c>
      <c r="I1344" s="314">
        <v>14.63</v>
      </c>
      <c r="J1344" s="314">
        <v>1.53</v>
      </c>
    </row>
    <row r="1345" spans="1:10" ht="25.5">
      <c r="A1345" s="310" t="s">
        <v>16049</v>
      </c>
      <c r="B1345" s="311" t="s">
        <v>16161</v>
      </c>
      <c r="C1345" s="310" t="s">
        <v>9</v>
      </c>
      <c r="D1345" s="310" t="s">
        <v>85</v>
      </c>
      <c r="E1345" s="416" t="s">
        <v>16048</v>
      </c>
      <c r="F1345" s="416"/>
      <c r="G1345" s="312" t="s">
        <v>27</v>
      </c>
      <c r="H1345" s="313">
        <v>0.105</v>
      </c>
      <c r="I1345" s="314">
        <v>18.739999999999998</v>
      </c>
      <c r="J1345" s="314">
        <v>1.96</v>
      </c>
    </row>
    <row r="1346" spans="1:10">
      <c r="A1346" s="300" t="s">
        <v>12986</v>
      </c>
      <c r="B1346" s="301" t="s">
        <v>14675</v>
      </c>
      <c r="C1346" s="300" t="s">
        <v>9</v>
      </c>
      <c r="D1346" s="300" t="s">
        <v>8640</v>
      </c>
      <c r="E1346" s="417" t="s">
        <v>12998</v>
      </c>
      <c r="F1346" s="417"/>
      <c r="G1346" s="302" t="s">
        <v>51</v>
      </c>
      <c r="H1346" s="315">
        <v>1</v>
      </c>
      <c r="I1346" s="316">
        <v>48.26</v>
      </c>
      <c r="J1346" s="316">
        <v>48.26</v>
      </c>
    </row>
    <row r="1347" spans="1:10" ht="25.5">
      <c r="A1347" s="300" t="s">
        <v>12986</v>
      </c>
      <c r="B1347" s="301" t="s">
        <v>14631</v>
      </c>
      <c r="C1347" s="300" t="s">
        <v>9</v>
      </c>
      <c r="D1347" s="300" t="s">
        <v>11290</v>
      </c>
      <c r="E1347" s="417" t="s">
        <v>12998</v>
      </c>
      <c r="F1347" s="417"/>
      <c r="G1347" s="302" t="s">
        <v>51</v>
      </c>
      <c r="H1347" s="315">
        <v>3</v>
      </c>
      <c r="I1347" s="316">
        <v>0.62</v>
      </c>
      <c r="J1347" s="316">
        <v>1.86</v>
      </c>
    </row>
    <row r="1348" spans="1:10" ht="25.5">
      <c r="A1348" s="317"/>
      <c r="B1348" s="317"/>
      <c r="C1348" s="317"/>
      <c r="D1348" s="317"/>
      <c r="E1348" s="317" t="s">
        <v>16052</v>
      </c>
      <c r="F1348" s="318">
        <v>1.3144482</v>
      </c>
      <c r="G1348" s="317" t="s">
        <v>16053</v>
      </c>
      <c r="H1348" s="318">
        <v>1.1399999999999999</v>
      </c>
      <c r="I1348" s="317" t="s">
        <v>16054</v>
      </c>
      <c r="J1348" s="318">
        <v>2.4500000000000002</v>
      </c>
    </row>
    <row r="1349" spans="1:10" ht="13.5" thickBot="1">
      <c r="A1349" s="317"/>
      <c r="B1349" s="317"/>
      <c r="C1349" s="317"/>
      <c r="D1349" s="317"/>
      <c r="E1349" s="317" t="s">
        <v>16055</v>
      </c>
      <c r="F1349" s="318">
        <v>15.13</v>
      </c>
      <c r="G1349" s="317"/>
      <c r="H1349" s="418" t="s">
        <v>16056</v>
      </c>
      <c r="I1349" s="418"/>
      <c r="J1349" s="318">
        <v>68.739999999999995</v>
      </c>
    </row>
    <row r="1350" spans="1:10" ht="13.5" thickTop="1">
      <c r="A1350" s="319"/>
      <c r="B1350" s="319"/>
      <c r="C1350" s="319"/>
      <c r="D1350" s="319"/>
      <c r="E1350" s="319"/>
      <c r="F1350" s="319"/>
      <c r="G1350" s="319"/>
      <c r="H1350" s="319"/>
      <c r="I1350" s="319"/>
      <c r="J1350" s="319"/>
    </row>
    <row r="1351" spans="1:10" ht="15">
      <c r="A1351" s="305" t="s">
        <v>16340</v>
      </c>
      <c r="B1351" s="306" t="s">
        <v>12979</v>
      </c>
      <c r="C1351" s="305" t="s">
        <v>12980</v>
      </c>
      <c r="D1351" s="305" t="s">
        <v>12981</v>
      </c>
      <c r="E1351" s="419" t="s">
        <v>16045</v>
      </c>
      <c r="F1351" s="419"/>
      <c r="G1351" s="307" t="s">
        <v>12982</v>
      </c>
      <c r="H1351" s="306" t="s">
        <v>16046</v>
      </c>
      <c r="I1351" s="306" t="s">
        <v>12983</v>
      </c>
      <c r="J1351" s="306" t="s">
        <v>12985</v>
      </c>
    </row>
    <row r="1352" spans="1:10" ht="25.5">
      <c r="A1352" s="295" t="s">
        <v>16047</v>
      </c>
      <c r="B1352" s="296" t="s">
        <v>14683</v>
      </c>
      <c r="C1352" s="295" t="s">
        <v>9</v>
      </c>
      <c r="D1352" s="295" t="s">
        <v>956</v>
      </c>
      <c r="E1352" s="420" t="s">
        <v>16095</v>
      </c>
      <c r="F1352" s="420"/>
      <c r="G1352" s="297" t="s">
        <v>51</v>
      </c>
      <c r="H1352" s="308">
        <v>1</v>
      </c>
      <c r="I1352" s="309">
        <v>64.91</v>
      </c>
      <c r="J1352" s="309">
        <v>64.91</v>
      </c>
    </row>
    <row r="1353" spans="1:10" ht="25.5">
      <c r="A1353" s="310" t="s">
        <v>16049</v>
      </c>
      <c r="B1353" s="311" t="s">
        <v>16307</v>
      </c>
      <c r="C1353" s="310" t="s">
        <v>9</v>
      </c>
      <c r="D1353" s="310" t="s">
        <v>89</v>
      </c>
      <c r="E1353" s="416" t="s">
        <v>16048</v>
      </c>
      <c r="F1353" s="416"/>
      <c r="G1353" s="312" t="s">
        <v>27</v>
      </c>
      <c r="H1353" s="313">
        <v>0.40600000000000003</v>
      </c>
      <c r="I1353" s="314">
        <v>14.63</v>
      </c>
      <c r="J1353" s="314">
        <v>5.93</v>
      </c>
    </row>
    <row r="1354" spans="1:10" ht="25.5">
      <c r="A1354" s="310" t="s">
        <v>16049</v>
      </c>
      <c r="B1354" s="311" t="s">
        <v>16161</v>
      </c>
      <c r="C1354" s="310" t="s">
        <v>9</v>
      </c>
      <c r="D1354" s="310" t="s">
        <v>85</v>
      </c>
      <c r="E1354" s="416" t="s">
        <v>16048</v>
      </c>
      <c r="F1354" s="416"/>
      <c r="G1354" s="312" t="s">
        <v>27</v>
      </c>
      <c r="H1354" s="313">
        <v>0.40600000000000003</v>
      </c>
      <c r="I1354" s="314">
        <v>18.739999999999998</v>
      </c>
      <c r="J1354" s="314">
        <v>7.6</v>
      </c>
    </row>
    <row r="1355" spans="1:10">
      <c r="A1355" s="300" t="s">
        <v>12986</v>
      </c>
      <c r="B1355" s="301" t="s">
        <v>14675</v>
      </c>
      <c r="C1355" s="300" t="s">
        <v>9</v>
      </c>
      <c r="D1355" s="300" t="s">
        <v>8640</v>
      </c>
      <c r="E1355" s="417" t="s">
        <v>12998</v>
      </c>
      <c r="F1355" s="417"/>
      <c r="G1355" s="302" t="s">
        <v>51</v>
      </c>
      <c r="H1355" s="315">
        <v>1</v>
      </c>
      <c r="I1355" s="316">
        <v>48.26</v>
      </c>
      <c r="J1355" s="316">
        <v>48.26</v>
      </c>
    </row>
    <row r="1356" spans="1:10" ht="25.5">
      <c r="A1356" s="300" t="s">
        <v>12986</v>
      </c>
      <c r="B1356" s="301" t="s">
        <v>14684</v>
      </c>
      <c r="C1356" s="300" t="s">
        <v>9</v>
      </c>
      <c r="D1356" s="300" t="s">
        <v>11287</v>
      </c>
      <c r="E1356" s="417" t="s">
        <v>12998</v>
      </c>
      <c r="F1356" s="417"/>
      <c r="G1356" s="302" t="s">
        <v>51</v>
      </c>
      <c r="H1356" s="315">
        <v>3</v>
      </c>
      <c r="I1356" s="316">
        <v>1.04</v>
      </c>
      <c r="J1356" s="316">
        <v>3.12</v>
      </c>
    </row>
    <row r="1357" spans="1:10" ht="25.5">
      <c r="A1357" s="317"/>
      <c r="B1357" s="317"/>
      <c r="C1357" s="317"/>
      <c r="D1357" s="317"/>
      <c r="E1357" s="317" t="s">
        <v>16052</v>
      </c>
      <c r="F1357" s="318">
        <v>5.1129351999999999</v>
      </c>
      <c r="G1357" s="317" t="s">
        <v>16053</v>
      </c>
      <c r="H1357" s="318">
        <v>4.42</v>
      </c>
      <c r="I1357" s="317" t="s">
        <v>16054</v>
      </c>
      <c r="J1357" s="318">
        <v>9.5299999999999994</v>
      </c>
    </row>
    <row r="1358" spans="1:10" ht="13.5" thickBot="1">
      <c r="A1358" s="317"/>
      <c r="B1358" s="317"/>
      <c r="C1358" s="317"/>
      <c r="D1358" s="317"/>
      <c r="E1358" s="317" t="s">
        <v>16055</v>
      </c>
      <c r="F1358" s="318">
        <v>18.329999999999998</v>
      </c>
      <c r="G1358" s="317"/>
      <c r="H1358" s="418" t="s">
        <v>16056</v>
      </c>
      <c r="I1358" s="418"/>
      <c r="J1358" s="318">
        <v>83.24</v>
      </c>
    </row>
    <row r="1359" spans="1:10" ht="13.5" thickTop="1">
      <c r="A1359" s="319"/>
      <c r="B1359" s="319"/>
      <c r="C1359" s="319"/>
      <c r="D1359" s="319"/>
      <c r="E1359" s="319"/>
      <c r="F1359" s="319"/>
      <c r="G1359" s="319"/>
      <c r="H1359" s="319"/>
      <c r="I1359" s="319"/>
      <c r="J1359" s="319"/>
    </row>
    <row r="1360" spans="1:10" ht="15">
      <c r="A1360" s="305" t="s">
        <v>16341</v>
      </c>
      <c r="B1360" s="306" t="s">
        <v>12979</v>
      </c>
      <c r="C1360" s="305" t="s">
        <v>12980</v>
      </c>
      <c r="D1360" s="305" t="s">
        <v>12981</v>
      </c>
      <c r="E1360" s="419" t="s">
        <v>16045</v>
      </c>
      <c r="F1360" s="419"/>
      <c r="G1360" s="307" t="s">
        <v>12982</v>
      </c>
      <c r="H1360" s="306" t="s">
        <v>16046</v>
      </c>
      <c r="I1360" s="306" t="s">
        <v>12983</v>
      </c>
      <c r="J1360" s="306" t="s">
        <v>12985</v>
      </c>
    </row>
    <row r="1361" spans="1:10" ht="25.5">
      <c r="A1361" s="295" t="s">
        <v>16047</v>
      </c>
      <c r="B1361" s="296" t="s">
        <v>14693</v>
      </c>
      <c r="C1361" s="295" t="s">
        <v>9</v>
      </c>
      <c r="D1361" s="295" t="s">
        <v>5529</v>
      </c>
      <c r="E1361" s="420" t="s">
        <v>16095</v>
      </c>
      <c r="F1361" s="420"/>
      <c r="G1361" s="297" t="s">
        <v>51</v>
      </c>
      <c r="H1361" s="308">
        <v>1</v>
      </c>
      <c r="I1361" s="309">
        <v>1601.19</v>
      </c>
      <c r="J1361" s="309">
        <v>1601.19</v>
      </c>
    </row>
    <row r="1362" spans="1:10" ht="25.5">
      <c r="A1362" s="310" t="s">
        <v>16049</v>
      </c>
      <c r="B1362" s="311" t="s">
        <v>16307</v>
      </c>
      <c r="C1362" s="310" t="s">
        <v>9</v>
      </c>
      <c r="D1362" s="310" t="s">
        <v>89</v>
      </c>
      <c r="E1362" s="416" t="s">
        <v>16048</v>
      </c>
      <c r="F1362" s="416"/>
      <c r="G1362" s="312" t="s">
        <v>27</v>
      </c>
      <c r="H1362" s="313">
        <v>0.4</v>
      </c>
      <c r="I1362" s="314">
        <v>14.63</v>
      </c>
      <c r="J1362" s="314">
        <v>5.85</v>
      </c>
    </row>
    <row r="1363" spans="1:10" ht="25.5">
      <c r="A1363" s="310" t="s">
        <v>16049</v>
      </c>
      <c r="B1363" s="311" t="s">
        <v>16161</v>
      </c>
      <c r="C1363" s="310" t="s">
        <v>9</v>
      </c>
      <c r="D1363" s="310" t="s">
        <v>85</v>
      </c>
      <c r="E1363" s="416" t="s">
        <v>16048</v>
      </c>
      <c r="F1363" s="416"/>
      <c r="G1363" s="312" t="s">
        <v>27</v>
      </c>
      <c r="H1363" s="313">
        <v>0.4</v>
      </c>
      <c r="I1363" s="314">
        <v>18.739999999999998</v>
      </c>
      <c r="J1363" s="314">
        <v>7.49</v>
      </c>
    </row>
    <row r="1364" spans="1:10" ht="25.5">
      <c r="A1364" s="300" t="s">
        <v>12986</v>
      </c>
      <c r="B1364" s="301" t="s">
        <v>14694</v>
      </c>
      <c r="C1364" s="300" t="s">
        <v>9</v>
      </c>
      <c r="D1364" s="300" t="s">
        <v>8632</v>
      </c>
      <c r="E1364" s="417" t="s">
        <v>12998</v>
      </c>
      <c r="F1364" s="417"/>
      <c r="G1364" s="302" t="s">
        <v>51</v>
      </c>
      <c r="H1364" s="315">
        <v>1</v>
      </c>
      <c r="I1364" s="316">
        <v>1587.85</v>
      </c>
      <c r="J1364" s="316">
        <v>1587.85</v>
      </c>
    </row>
    <row r="1365" spans="1:10" ht="25.5">
      <c r="A1365" s="317"/>
      <c r="B1365" s="317"/>
      <c r="C1365" s="317"/>
      <c r="D1365" s="317"/>
      <c r="E1365" s="317" t="s">
        <v>16052</v>
      </c>
      <c r="F1365" s="318">
        <v>5.0378239000000002</v>
      </c>
      <c r="G1365" s="317" t="s">
        <v>16053</v>
      </c>
      <c r="H1365" s="318">
        <v>4.3499999999999996</v>
      </c>
      <c r="I1365" s="317" t="s">
        <v>16054</v>
      </c>
      <c r="J1365" s="318">
        <v>9.39</v>
      </c>
    </row>
    <row r="1366" spans="1:10" ht="13.5" thickBot="1">
      <c r="A1366" s="317"/>
      <c r="B1366" s="317"/>
      <c r="C1366" s="317"/>
      <c r="D1366" s="317"/>
      <c r="E1366" s="317" t="s">
        <v>16055</v>
      </c>
      <c r="F1366" s="318">
        <v>452.17</v>
      </c>
      <c r="G1366" s="317"/>
      <c r="H1366" s="418" t="s">
        <v>16056</v>
      </c>
      <c r="I1366" s="418"/>
      <c r="J1366" s="318">
        <v>2053.36</v>
      </c>
    </row>
    <row r="1367" spans="1:10" ht="13.5" thickTop="1">
      <c r="A1367" s="319"/>
      <c r="B1367" s="319"/>
      <c r="C1367" s="319"/>
      <c r="D1367" s="319"/>
      <c r="E1367" s="319"/>
      <c r="F1367" s="319"/>
      <c r="G1367" s="319"/>
      <c r="H1367" s="319"/>
      <c r="I1367" s="319"/>
      <c r="J1367" s="319"/>
    </row>
    <row r="1368" spans="1:10" ht="15">
      <c r="A1368" s="305" t="s">
        <v>16342</v>
      </c>
      <c r="B1368" s="306" t="s">
        <v>12979</v>
      </c>
      <c r="C1368" s="305" t="s">
        <v>12980</v>
      </c>
      <c r="D1368" s="305" t="s">
        <v>12981</v>
      </c>
      <c r="E1368" s="419" t="s">
        <v>16045</v>
      </c>
      <c r="F1368" s="419"/>
      <c r="G1368" s="307" t="s">
        <v>12982</v>
      </c>
      <c r="H1368" s="306" t="s">
        <v>16046</v>
      </c>
      <c r="I1368" s="306" t="s">
        <v>12983</v>
      </c>
      <c r="J1368" s="306" t="s">
        <v>12985</v>
      </c>
    </row>
    <row r="1369" spans="1:10" ht="25.5">
      <c r="A1369" s="295" t="s">
        <v>16047</v>
      </c>
      <c r="B1369" s="296" t="s">
        <v>14702</v>
      </c>
      <c r="C1369" s="295" t="s">
        <v>9</v>
      </c>
      <c r="D1369" s="295" t="s">
        <v>4100</v>
      </c>
      <c r="E1369" s="420" t="s">
        <v>16095</v>
      </c>
      <c r="F1369" s="420"/>
      <c r="G1369" s="297" t="s">
        <v>51</v>
      </c>
      <c r="H1369" s="308">
        <v>1</v>
      </c>
      <c r="I1369" s="309">
        <v>42.96</v>
      </c>
      <c r="J1369" s="309">
        <v>42.96</v>
      </c>
    </row>
    <row r="1370" spans="1:10" ht="25.5">
      <c r="A1370" s="310" t="s">
        <v>16049</v>
      </c>
      <c r="B1370" s="311" t="s">
        <v>16307</v>
      </c>
      <c r="C1370" s="310" t="s">
        <v>9</v>
      </c>
      <c r="D1370" s="310" t="s">
        <v>89</v>
      </c>
      <c r="E1370" s="416" t="s">
        <v>16048</v>
      </c>
      <c r="F1370" s="416"/>
      <c r="G1370" s="312" t="s">
        <v>27</v>
      </c>
      <c r="H1370" s="313">
        <v>7.0000000000000007E-2</v>
      </c>
      <c r="I1370" s="314">
        <v>14.63</v>
      </c>
      <c r="J1370" s="314">
        <v>1.02</v>
      </c>
    </row>
    <row r="1371" spans="1:10" ht="25.5">
      <c r="A1371" s="310" t="s">
        <v>16049</v>
      </c>
      <c r="B1371" s="311" t="s">
        <v>16161</v>
      </c>
      <c r="C1371" s="310" t="s">
        <v>9</v>
      </c>
      <c r="D1371" s="310" t="s">
        <v>85</v>
      </c>
      <c r="E1371" s="416" t="s">
        <v>16048</v>
      </c>
      <c r="F1371" s="416"/>
      <c r="G1371" s="312" t="s">
        <v>27</v>
      </c>
      <c r="H1371" s="313">
        <v>7.0000000000000007E-2</v>
      </c>
      <c r="I1371" s="314">
        <v>18.739999999999998</v>
      </c>
      <c r="J1371" s="314">
        <v>1.31</v>
      </c>
    </row>
    <row r="1372" spans="1:10">
      <c r="A1372" s="300" t="s">
        <v>12986</v>
      </c>
      <c r="B1372" s="301" t="s">
        <v>14703</v>
      </c>
      <c r="C1372" s="300" t="s">
        <v>9</v>
      </c>
      <c r="D1372" s="300" t="s">
        <v>8635</v>
      </c>
      <c r="E1372" s="417" t="s">
        <v>12998</v>
      </c>
      <c r="F1372" s="417"/>
      <c r="G1372" s="302" t="s">
        <v>51</v>
      </c>
      <c r="H1372" s="315">
        <v>1</v>
      </c>
      <c r="I1372" s="316">
        <v>39.39</v>
      </c>
      <c r="J1372" s="316">
        <v>39.39</v>
      </c>
    </row>
    <row r="1373" spans="1:10" ht="25.5">
      <c r="A1373" s="300" t="s">
        <v>12986</v>
      </c>
      <c r="B1373" s="301" t="s">
        <v>14631</v>
      </c>
      <c r="C1373" s="300" t="s">
        <v>9</v>
      </c>
      <c r="D1373" s="300" t="s">
        <v>11290</v>
      </c>
      <c r="E1373" s="417" t="s">
        <v>12998</v>
      </c>
      <c r="F1373" s="417"/>
      <c r="G1373" s="302" t="s">
        <v>51</v>
      </c>
      <c r="H1373" s="315">
        <v>2</v>
      </c>
      <c r="I1373" s="316">
        <v>0.62</v>
      </c>
      <c r="J1373" s="316">
        <v>1.24</v>
      </c>
    </row>
    <row r="1374" spans="1:10" ht="25.5">
      <c r="A1374" s="317"/>
      <c r="B1374" s="317"/>
      <c r="C1374" s="317"/>
      <c r="D1374" s="317"/>
      <c r="E1374" s="317" t="s">
        <v>16052</v>
      </c>
      <c r="F1374" s="318">
        <v>0.87451040000000002</v>
      </c>
      <c r="G1374" s="317" t="s">
        <v>16053</v>
      </c>
      <c r="H1374" s="318">
        <v>0.76</v>
      </c>
      <c r="I1374" s="317" t="s">
        <v>16054</v>
      </c>
      <c r="J1374" s="318">
        <v>1.63</v>
      </c>
    </row>
    <row r="1375" spans="1:10" ht="13.5" thickBot="1">
      <c r="A1375" s="317"/>
      <c r="B1375" s="317"/>
      <c r="C1375" s="317"/>
      <c r="D1375" s="317"/>
      <c r="E1375" s="317" t="s">
        <v>16055</v>
      </c>
      <c r="F1375" s="318">
        <v>12.13</v>
      </c>
      <c r="G1375" s="317"/>
      <c r="H1375" s="418" t="s">
        <v>16056</v>
      </c>
      <c r="I1375" s="418"/>
      <c r="J1375" s="318">
        <v>55.09</v>
      </c>
    </row>
    <row r="1376" spans="1:10" ht="13.5" thickTop="1">
      <c r="A1376" s="319"/>
      <c r="B1376" s="319"/>
      <c r="C1376" s="319"/>
      <c r="D1376" s="319"/>
      <c r="E1376" s="319"/>
      <c r="F1376" s="319"/>
      <c r="G1376" s="319"/>
      <c r="H1376" s="319"/>
      <c r="I1376" s="319"/>
      <c r="J1376" s="319"/>
    </row>
    <row r="1377" spans="1:10" ht="15">
      <c r="A1377" s="305" t="s">
        <v>16343</v>
      </c>
      <c r="B1377" s="306" t="s">
        <v>12979</v>
      </c>
      <c r="C1377" s="305" t="s">
        <v>12980</v>
      </c>
      <c r="D1377" s="305" t="s">
        <v>12981</v>
      </c>
      <c r="E1377" s="419" t="s">
        <v>16045</v>
      </c>
      <c r="F1377" s="419"/>
      <c r="G1377" s="307" t="s">
        <v>12982</v>
      </c>
      <c r="H1377" s="306" t="s">
        <v>16046</v>
      </c>
      <c r="I1377" s="306" t="s">
        <v>12983</v>
      </c>
      <c r="J1377" s="306" t="s">
        <v>12985</v>
      </c>
    </row>
    <row r="1378" spans="1:10" ht="25.5">
      <c r="A1378" s="295" t="s">
        <v>16047</v>
      </c>
      <c r="B1378" s="296" t="s">
        <v>14711</v>
      </c>
      <c r="C1378" s="295" t="s">
        <v>9</v>
      </c>
      <c r="D1378" s="295" t="s">
        <v>4101</v>
      </c>
      <c r="E1378" s="420" t="s">
        <v>16095</v>
      </c>
      <c r="F1378" s="420"/>
      <c r="G1378" s="297" t="s">
        <v>51</v>
      </c>
      <c r="H1378" s="308">
        <v>1</v>
      </c>
      <c r="I1378" s="309">
        <v>43.79</v>
      </c>
      <c r="J1378" s="309">
        <v>43.79</v>
      </c>
    </row>
    <row r="1379" spans="1:10" ht="25.5">
      <c r="A1379" s="310" t="s">
        <v>16049</v>
      </c>
      <c r="B1379" s="311" t="s">
        <v>16307</v>
      </c>
      <c r="C1379" s="310" t="s">
        <v>9</v>
      </c>
      <c r="D1379" s="310" t="s">
        <v>89</v>
      </c>
      <c r="E1379" s="416" t="s">
        <v>16048</v>
      </c>
      <c r="F1379" s="416"/>
      <c r="G1379" s="312" t="s">
        <v>27</v>
      </c>
      <c r="H1379" s="313">
        <v>9.5000000000000001E-2</v>
      </c>
      <c r="I1379" s="314">
        <v>14.63</v>
      </c>
      <c r="J1379" s="314">
        <v>1.38</v>
      </c>
    </row>
    <row r="1380" spans="1:10" ht="25.5">
      <c r="A1380" s="310" t="s">
        <v>16049</v>
      </c>
      <c r="B1380" s="311" t="s">
        <v>16161</v>
      </c>
      <c r="C1380" s="310" t="s">
        <v>9</v>
      </c>
      <c r="D1380" s="310" t="s">
        <v>85</v>
      </c>
      <c r="E1380" s="416" t="s">
        <v>16048</v>
      </c>
      <c r="F1380" s="416"/>
      <c r="G1380" s="312" t="s">
        <v>27</v>
      </c>
      <c r="H1380" s="313">
        <v>9.5000000000000001E-2</v>
      </c>
      <c r="I1380" s="314">
        <v>18.739999999999998</v>
      </c>
      <c r="J1380" s="314">
        <v>1.78</v>
      </c>
    </row>
    <row r="1381" spans="1:10">
      <c r="A1381" s="300" t="s">
        <v>12986</v>
      </c>
      <c r="B1381" s="301" t="s">
        <v>14703</v>
      </c>
      <c r="C1381" s="300" t="s">
        <v>9</v>
      </c>
      <c r="D1381" s="300" t="s">
        <v>8635</v>
      </c>
      <c r="E1381" s="417" t="s">
        <v>12998</v>
      </c>
      <c r="F1381" s="417"/>
      <c r="G1381" s="302" t="s">
        <v>51</v>
      </c>
      <c r="H1381" s="315">
        <v>1</v>
      </c>
      <c r="I1381" s="316">
        <v>39.39</v>
      </c>
      <c r="J1381" s="316">
        <v>39.39</v>
      </c>
    </row>
    <row r="1382" spans="1:10" ht="25.5">
      <c r="A1382" s="300" t="s">
        <v>12986</v>
      </c>
      <c r="B1382" s="301" t="s">
        <v>14631</v>
      </c>
      <c r="C1382" s="300" t="s">
        <v>9</v>
      </c>
      <c r="D1382" s="300" t="s">
        <v>11290</v>
      </c>
      <c r="E1382" s="417" t="s">
        <v>12998</v>
      </c>
      <c r="F1382" s="417"/>
      <c r="G1382" s="302" t="s">
        <v>51</v>
      </c>
      <c r="H1382" s="315">
        <v>2</v>
      </c>
      <c r="I1382" s="316">
        <v>0.62</v>
      </c>
      <c r="J1382" s="316">
        <v>1.24</v>
      </c>
    </row>
    <row r="1383" spans="1:10" ht="25.5">
      <c r="A1383" s="317"/>
      <c r="B1383" s="317"/>
      <c r="C1383" s="317"/>
      <c r="D1383" s="317"/>
      <c r="E1383" s="317" t="s">
        <v>16052</v>
      </c>
      <c r="F1383" s="318">
        <v>1.1964161</v>
      </c>
      <c r="G1383" s="317" t="s">
        <v>16053</v>
      </c>
      <c r="H1383" s="318">
        <v>1.03</v>
      </c>
      <c r="I1383" s="317" t="s">
        <v>16054</v>
      </c>
      <c r="J1383" s="318">
        <v>2.23</v>
      </c>
    </row>
    <row r="1384" spans="1:10" ht="13.5" thickBot="1">
      <c r="A1384" s="317"/>
      <c r="B1384" s="317"/>
      <c r="C1384" s="317"/>
      <c r="D1384" s="317"/>
      <c r="E1384" s="317" t="s">
        <v>16055</v>
      </c>
      <c r="F1384" s="318">
        <v>12.36</v>
      </c>
      <c r="G1384" s="317"/>
      <c r="H1384" s="418" t="s">
        <v>16056</v>
      </c>
      <c r="I1384" s="418"/>
      <c r="J1384" s="318">
        <v>56.15</v>
      </c>
    </row>
    <row r="1385" spans="1:10" ht="13.5" thickTop="1">
      <c r="A1385" s="319"/>
      <c r="B1385" s="319"/>
      <c r="C1385" s="319"/>
      <c r="D1385" s="319"/>
      <c r="E1385" s="319"/>
      <c r="F1385" s="319"/>
      <c r="G1385" s="319"/>
      <c r="H1385" s="319"/>
      <c r="I1385" s="319"/>
      <c r="J1385" s="319"/>
    </row>
    <row r="1386" spans="1:10" ht="15">
      <c r="A1386" s="305" t="s">
        <v>16344</v>
      </c>
      <c r="B1386" s="306" t="s">
        <v>12979</v>
      </c>
      <c r="C1386" s="305" t="s">
        <v>12980</v>
      </c>
      <c r="D1386" s="305" t="s">
        <v>12981</v>
      </c>
      <c r="E1386" s="419" t="s">
        <v>16045</v>
      </c>
      <c r="F1386" s="419"/>
      <c r="G1386" s="307" t="s">
        <v>12982</v>
      </c>
      <c r="H1386" s="306" t="s">
        <v>16046</v>
      </c>
      <c r="I1386" s="306" t="s">
        <v>12983</v>
      </c>
      <c r="J1386" s="306" t="s">
        <v>12985</v>
      </c>
    </row>
    <row r="1387" spans="1:10" ht="38.25">
      <c r="A1387" s="295" t="s">
        <v>16047</v>
      </c>
      <c r="B1387" s="296" t="s">
        <v>14720</v>
      </c>
      <c r="C1387" s="295" t="s">
        <v>9</v>
      </c>
      <c r="D1387" s="295" t="s">
        <v>3267</v>
      </c>
      <c r="E1387" s="420" t="s">
        <v>16095</v>
      </c>
      <c r="F1387" s="420"/>
      <c r="G1387" s="297" t="s">
        <v>20</v>
      </c>
      <c r="H1387" s="308">
        <v>1</v>
      </c>
      <c r="I1387" s="309">
        <v>7.46</v>
      </c>
      <c r="J1387" s="309">
        <v>7.46</v>
      </c>
    </row>
    <row r="1388" spans="1:10" ht="51">
      <c r="A1388" s="310" t="s">
        <v>16049</v>
      </c>
      <c r="B1388" s="311" t="s">
        <v>16109</v>
      </c>
      <c r="C1388" s="310" t="s">
        <v>9</v>
      </c>
      <c r="D1388" s="310" t="s">
        <v>3107</v>
      </c>
      <c r="E1388" s="416" t="s">
        <v>16110</v>
      </c>
      <c r="F1388" s="416"/>
      <c r="G1388" s="312" t="s">
        <v>20</v>
      </c>
      <c r="H1388" s="313">
        <v>1</v>
      </c>
      <c r="I1388" s="314">
        <v>2.13</v>
      </c>
      <c r="J1388" s="314">
        <v>2.13</v>
      </c>
    </row>
    <row r="1389" spans="1:10" ht="25.5">
      <c r="A1389" s="310" t="s">
        <v>16049</v>
      </c>
      <c r="B1389" s="311" t="s">
        <v>16307</v>
      </c>
      <c r="C1389" s="310" t="s">
        <v>9</v>
      </c>
      <c r="D1389" s="310" t="s">
        <v>89</v>
      </c>
      <c r="E1389" s="416" t="s">
        <v>16048</v>
      </c>
      <c r="F1389" s="416"/>
      <c r="G1389" s="312" t="s">
        <v>27</v>
      </c>
      <c r="H1389" s="313">
        <v>0.09</v>
      </c>
      <c r="I1389" s="314">
        <v>14.63</v>
      </c>
      <c r="J1389" s="314">
        <v>1.31</v>
      </c>
    </row>
    <row r="1390" spans="1:10" ht="25.5">
      <c r="A1390" s="310" t="s">
        <v>16049</v>
      </c>
      <c r="B1390" s="311" t="s">
        <v>16161</v>
      </c>
      <c r="C1390" s="310" t="s">
        <v>9</v>
      </c>
      <c r="D1390" s="310" t="s">
        <v>85</v>
      </c>
      <c r="E1390" s="416" t="s">
        <v>16048</v>
      </c>
      <c r="F1390" s="416"/>
      <c r="G1390" s="312" t="s">
        <v>27</v>
      </c>
      <c r="H1390" s="313">
        <v>0.09</v>
      </c>
      <c r="I1390" s="314">
        <v>18.739999999999998</v>
      </c>
      <c r="J1390" s="314">
        <v>1.68</v>
      </c>
    </row>
    <row r="1391" spans="1:10">
      <c r="A1391" s="300" t="s">
        <v>12986</v>
      </c>
      <c r="B1391" s="301" t="s">
        <v>14721</v>
      </c>
      <c r="C1391" s="300" t="s">
        <v>9</v>
      </c>
      <c r="D1391" s="300" t="s">
        <v>8789</v>
      </c>
      <c r="E1391" s="417" t="s">
        <v>12998</v>
      </c>
      <c r="F1391" s="417"/>
      <c r="G1391" s="302" t="s">
        <v>20</v>
      </c>
      <c r="H1391" s="315">
        <v>1.1000000000000001</v>
      </c>
      <c r="I1391" s="316">
        <v>2.13</v>
      </c>
      <c r="J1391" s="316">
        <v>2.34</v>
      </c>
    </row>
    <row r="1392" spans="1:10" ht="25.5">
      <c r="A1392" s="317"/>
      <c r="B1392" s="317"/>
      <c r="C1392" s="317"/>
      <c r="D1392" s="317"/>
      <c r="E1392" s="317" t="s">
        <v>16052</v>
      </c>
      <c r="F1392" s="318">
        <v>1.6792746000000001</v>
      </c>
      <c r="G1392" s="317" t="s">
        <v>16053</v>
      </c>
      <c r="H1392" s="318">
        <v>1.45</v>
      </c>
      <c r="I1392" s="317" t="s">
        <v>16054</v>
      </c>
      <c r="J1392" s="318">
        <v>3.13</v>
      </c>
    </row>
    <row r="1393" spans="1:10" ht="13.5" thickBot="1">
      <c r="A1393" s="317"/>
      <c r="B1393" s="317"/>
      <c r="C1393" s="317"/>
      <c r="D1393" s="317"/>
      <c r="E1393" s="317" t="s">
        <v>16055</v>
      </c>
      <c r="F1393" s="318">
        <v>2.1</v>
      </c>
      <c r="G1393" s="317"/>
      <c r="H1393" s="418" t="s">
        <v>16056</v>
      </c>
      <c r="I1393" s="418"/>
      <c r="J1393" s="318">
        <v>9.56</v>
      </c>
    </row>
    <row r="1394" spans="1:10" ht="13.5" thickTop="1">
      <c r="A1394" s="319"/>
      <c r="B1394" s="319"/>
      <c r="C1394" s="319"/>
      <c r="D1394" s="319"/>
      <c r="E1394" s="319"/>
      <c r="F1394" s="319"/>
      <c r="G1394" s="319"/>
      <c r="H1394" s="319"/>
      <c r="I1394" s="319"/>
      <c r="J1394" s="319"/>
    </row>
    <row r="1395" spans="1:10" ht="15">
      <c r="A1395" s="305" t="s">
        <v>16345</v>
      </c>
      <c r="B1395" s="306" t="s">
        <v>12979</v>
      </c>
      <c r="C1395" s="305" t="s">
        <v>12980</v>
      </c>
      <c r="D1395" s="305" t="s">
        <v>12981</v>
      </c>
      <c r="E1395" s="419" t="s">
        <v>16045</v>
      </c>
      <c r="F1395" s="419"/>
      <c r="G1395" s="307" t="s">
        <v>12982</v>
      </c>
      <c r="H1395" s="306" t="s">
        <v>16046</v>
      </c>
      <c r="I1395" s="306" t="s">
        <v>12983</v>
      </c>
      <c r="J1395" s="306" t="s">
        <v>12985</v>
      </c>
    </row>
    <row r="1396" spans="1:10" ht="38.25">
      <c r="A1396" s="295" t="s">
        <v>16047</v>
      </c>
      <c r="B1396" s="296" t="s">
        <v>14730</v>
      </c>
      <c r="C1396" s="295" t="s">
        <v>9</v>
      </c>
      <c r="D1396" s="295" t="s">
        <v>3266</v>
      </c>
      <c r="E1396" s="420" t="s">
        <v>16095</v>
      </c>
      <c r="F1396" s="420"/>
      <c r="G1396" s="297" t="s">
        <v>20</v>
      </c>
      <c r="H1396" s="308">
        <v>1</v>
      </c>
      <c r="I1396" s="309">
        <v>5.82</v>
      </c>
      <c r="J1396" s="309">
        <v>5.82</v>
      </c>
    </row>
    <row r="1397" spans="1:10" ht="51">
      <c r="A1397" s="310" t="s">
        <v>16049</v>
      </c>
      <c r="B1397" s="311" t="s">
        <v>16109</v>
      </c>
      <c r="C1397" s="310" t="s">
        <v>9</v>
      </c>
      <c r="D1397" s="310" t="s">
        <v>3107</v>
      </c>
      <c r="E1397" s="416" t="s">
        <v>16110</v>
      </c>
      <c r="F1397" s="416"/>
      <c r="G1397" s="312" t="s">
        <v>20</v>
      </c>
      <c r="H1397" s="313">
        <v>1</v>
      </c>
      <c r="I1397" s="314">
        <v>2.13</v>
      </c>
      <c r="J1397" s="314">
        <v>2.13</v>
      </c>
    </row>
    <row r="1398" spans="1:10" ht="25.5">
      <c r="A1398" s="310" t="s">
        <v>16049</v>
      </c>
      <c r="B1398" s="311" t="s">
        <v>16307</v>
      </c>
      <c r="C1398" s="310" t="s">
        <v>9</v>
      </c>
      <c r="D1398" s="310" t="s">
        <v>89</v>
      </c>
      <c r="E1398" s="416" t="s">
        <v>16048</v>
      </c>
      <c r="F1398" s="416"/>
      <c r="G1398" s="312" t="s">
        <v>27</v>
      </c>
      <c r="H1398" s="313">
        <v>7.0000000000000007E-2</v>
      </c>
      <c r="I1398" s="314">
        <v>14.63</v>
      </c>
      <c r="J1398" s="314">
        <v>1.02</v>
      </c>
    </row>
    <row r="1399" spans="1:10" ht="25.5">
      <c r="A1399" s="310" t="s">
        <v>16049</v>
      </c>
      <c r="B1399" s="311" t="s">
        <v>16161</v>
      </c>
      <c r="C1399" s="310" t="s">
        <v>9</v>
      </c>
      <c r="D1399" s="310" t="s">
        <v>85</v>
      </c>
      <c r="E1399" s="416" t="s">
        <v>16048</v>
      </c>
      <c r="F1399" s="416"/>
      <c r="G1399" s="312" t="s">
        <v>27</v>
      </c>
      <c r="H1399" s="313">
        <v>7.0000000000000007E-2</v>
      </c>
      <c r="I1399" s="314">
        <v>18.739999999999998</v>
      </c>
      <c r="J1399" s="314">
        <v>1.31</v>
      </c>
    </row>
    <row r="1400" spans="1:10">
      <c r="A1400" s="300" t="s">
        <v>12986</v>
      </c>
      <c r="B1400" s="301" t="s">
        <v>14732</v>
      </c>
      <c r="C1400" s="300" t="s">
        <v>9</v>
      </c>
      <c r="D1400" s="300" t="s">
        <v>8788</v>
      </c>
      <c r="E1400" s="417" t="s">
        <v>12998</v>
      </c>
      <c r="F1400" s="417"/>
      <c r="G1400" s="302" t="s">
        <v>20</v>
      </c>
      <c r="H1400" s="315">
        <v>1.1000000000000001</v>
      </c>
      <c r="I1400" s="316">
        <v>1.24</v>
      </c>
      <c r="J1400" s="316">
        <v>1.36</v>
      </c>
    </row>
    <row r="1401" spans="1:10" ht="25.5">
      <c r="A1401" s="317"/>
      <c r="B1401" s="317"/>
      <c r="C1401" s="317"/>
      <c r="D1401" s="317"/>
      <c r="E1401" s="317" t="s">
        <v>16052</v>
      </c>
      <c r="F1401" s="318">
        <v>1.4217500999999999</v>
      </c>
      <c r="G1401" s="317" t="s">
        <v>16053</v>
      </c>
      <c r="H1401" s="318">
        <v>1.23</v>
      </c>
      <c r="I1401" s="317" t="s">
        <v>16054</v>
      </c>
      <c r="J1401" s="318">
        <v>2.65</v>
      </c>
    </row>
    <row r="1402" spans="1:10" ht="13.5" thickBot="1">
      <c r="A1402" s="317"/>
      <c r="B1402" s="317"/>
      <c r="C1402" s="317"/>
      <c r="D1402" s="317"/>
      <c r="E1402" s="317" t="s">
        <v>16055</v>
      </c>
      <c r="F1402" s="318">
        <v>1.64</v>
      </c>
      <c r="G1402" s="317"/>
      <c r="H1402" s="418" t="s">
        <v>16056</v>
      </c>
      <c r="I1402" s="418"/>
      <c r="J1402" s="318">
        <v>7.46</v>
      </c>
    </row>
    <row r="1403" spans="1:10" ht="13.5" thickTop="1">
      <c r="A1403" s="319"/>
      <c r="B1403" s="319"/>
      <c r="C1403" s="319"/>
      <c r="D1403" s="319"/>
      <c r="E1403" s="319"/>
      <c r="F1403" s="319"/>
      <c r="G1403" s="319"/>
      <c r="H1403" s="319"/>
      <c r="I1403" s="319"/>
      <c r="J1403" s="319"/>
    </row>
    <row r="1404" spans="1:10" ht="15">
      <c r="A1404" s="305" t="s">
        <v>16346</v>
      </c>
      <c r="B1404" s="306" t="s">
        <v>12979</v>
      </c>
      <c r="C1404" s="305" t="s">
        <v>12980</v>
      </c>
      <c r="D1404" s="305" t="s">
        <v>12981</v>
      </c>
      <c r="E1404" s="419" t="s">
        <v>16045</v>
      </c>
      <c r="F1404" s="419"/>
      <c r="G1404" s="307" t="s">
        <v>12982</v>
      </c>
      <c r="H1404" s="306" t="s">
        <v>16046</v>
      </c>
      <c r="I1404" s="306" t="s">
        <v>12983</v>
      </c>
      <c r="J1404" s="306" t="s">
        <v>12985</v>
      </c>
    </row>
    <row r="1405" spans="1:10" ht="25.5">
      <c r="A1405" s="295" t="s">
        <v>16047</v>
      </c>
      <c r="B1405" s="296" t="s">
        <v>14737</v>
      </c>
      <c r="C1405" s="295" t="s">
        <v>9</v>
      </c>
      <c r="D1405" s="295" t="s">
        <v>3946</v>
      </c>
      <c r="E1405" s="420" t="s">
        <v>16095</v>
      </c>
      <c r="F1405" s="420"/>
      <c r="G1405" s="297" t="s">
        <v>20</v>
      </c>
      <c r="H1405" s="308">
        <v>1</v>
      </c>
      <c r="I1405" s="309">
        <v>14.01</v>
      </c>
      <c r="J1405" s="309">
        <v>14.01</v>
      </c>
    </row>
    <row r="1406" spans="1:10" ht="25.5">
      <c r="A1406" s="310" t="s">
        <v>16049</v>
      </c>
      <c r="B1406" s="311" t="s">
        <v>16307</v>
      </c>
      <c r="C1406" s="310" t="s">
        <v>9</v>
      </c>
      <c r="D1406" s="310" t="s">
        <v>89</v>
      </c>
      <c r="E1406" s="416" t="s">
        <v>16048</v>
      </c>
      <c r="F1406" s="416"/>
      <c r="G1406" s="312" t="s">
        <v>27</v>
      </c>
      <c r="H1406" s="313">
        <v>0.129</v>
      </c>
      <c r="I1406" s="314">
        <v>14.63</v>
      </c>
      <c r="J1406" s="314">
        <v>1.88</v>
      </c>
    </row>
    <row r="1407" spans="1:10" ht="25.5">
      <c r="A1407" s="310" t="s">
        <v>16049</v>
      </c>
      <c r="B1407" s="311" t="s">
        <v>16161</v>
      </c>
      <c r="C1407" s="310" t="s">
        <v>9</v>
      </c>
      <c r="D1407" s="310" t="s">
        <v>85</v>
      </c>
      <c r="E1407" s="416" t="s">
        <v>16048</v>
      </c>
      <c r="F1407" s="416"/>
      <c r="G1407" s="312" t="s">
        <v>27</v>
      </c>
      <c r="H1407" s="313">
        <v>0.129</v>
      </c>
      <c r="I1407" s="314">
        <v>18.739999999999998</v>
      </c>
      <c r="J1407" s="314">
        <v>2.41</v>
      </c>
    </row>
    <row r="1408" spans="1:10">
      <c r="A1408" s="300" t="s">
        <v>12986</v>
      </c>
      <c r="B1408" s="301" t="s">
        <v>14739</v>
      </c>
      <c r="C1408" s="300" t="s">
        <v>9</v>
      </c>
      <c r="D1408" s="300" t="s">
        <v>8758</v>
      </c>
      <c r="E1408" s="417" t="s">
        <v>12998</v>
      </c>
      <c r="F1408" s="417"/>
      <c r="G1408" s="302" t="s">
        <v>20</v>
      </c>
      <c r="H1408" s="315">
        <v>1.1000000000000001</v>
      </c>
      <c r="I1408" s="316">
        <v>8.84</v>
      </c>
      <c r="J1408" s="316">
        <v>9.7200000000000006</v>
      </c>
    </row>
    <row r="1409" spans="1:10" ht="25.5">
      <c r="A1409" s="317"/>
      <c r="B1409" s="317"/>
      <c r="C1409" s="317"/>
      <c r="D1409" s="317"/>
      <c r="E1409" s="317" t="s">
        <v>16052</v>
      </c>
      <c r="F1409" s="318">
        <v>1.6256237</v>
      </c>
      <c r="G1409" s="317" t="s">
        <v>16053</v>
      </c>
      <c r="H1409" s="318">
        <v>1.4</v>
      </c>
      <c r="I1409" s="317" t="s">
        <v>16054</v>
      </c>
      <c r="J1409" s="318">
        <v>3.03</v>
      </c>
    </row>
    <row r="1410" spans="1:10" ht="13.5" thickBot="1">
      <c r="A1410" s="317"/>
      <c r="B1410" s="317"/>
      <c r="C1410" s="317"/>
      <c r="D1410" s="317"/>
      <c r="E1410" s="317" t="s">
        <v>16055</v>
      </c>
      <c r="F1410" s="318">
        <v>3.95</v>
      </c>
      <c r="G1410" s="317"/>
      <c r="H1410" s="418" t="s">
        <v>16056</v>
      </c>
      <c r="I1410" s="418"/>
      <c r="J1410" s="318">
        <v>17.96</v>
      </c>
    </row>
    <row r="1411" spans="1:10" ht="13.5" thickTop="1">
      <c r="A1411" s="319"/>
      <c r="B1411" s="319"/>
      <c r="C1411" s="319"/>
      <c r="D1411" s="319"/>
      <c r="E1411" s="319"/>
      <c r="F1411" s="319"/>
      <c r="G1411" s="319"/>
      <c r="H1411" s="319"/>
      <c r="I1411" s="319"/>
      <c r="J1411" s="319"/>
    </row>
    <row r="1412" spans="1:10" ht="15">
      <c r="A1412" s="305" t="s">
        <v>16347</v>
      </c>
      <c r="B1412" s="306" t="s">
        <v>12979</v>
      </c>
      <c r="C1412" s="305" t="s">
        <v>12980</v>
      </c>
      <c r="D1412" s="305" t="s">
        <v>12981</v>
      </c>
      <c r="E1412" s="419" t="s">
        <v>16045</v>
      </c>
      <c r="F1412" s="419"/>
      <c r="G1412" s="307" t="s">
        <v>12982</v>
      </c>
      <c r="H1412" s="306" t="s">
        <v>16046</v>
      </c>
      <c r="I1412" s="306" t="s">
        <v>12983</v>
      </c>
      <c r="J1412" s="306" t="s">
        <v>12985</v>
      </c>
    </row>
    <row r="1413" spans="1:10" ht="38.25">
      <c r="A1413" s="295" t="s">
        <v>16047</v>
      </c>
      <c r="B1413" s="296" t="s">
        <v>14748</v>
      </c>
      <c r="C1413" s="295" t="s">
        <v>9</v>
      </c>
      <c r="D1413" s="295" t="s">
        <v>3283</v>
      </c>
      <c r="E1413" s="420" t="s">
        <v>16095</v>
      </c>
      <c r="F1413" s="420"/>
      <c r="G1413" s="297" t="s">
        <v>20</v>
      </c>
      <c r="H1413" s="308">
        <v>1</v>
      </c>
      <c r="I1413" s="309">
        <v>8.06</v>
      </c>
      <c r="J1413" s="309">
        <v>8.06</v>
      </c>
    </row>
    <row r="1414" spans="1:10" ht="25.5">
      <c r="A1414" s="310" t="s">
        <v>16049</v>
      </c>
      <c r="B1414" s="311" t="s">
        <v>16307</v>
      </c>
      <c r="C1414" s="310" t="s">
        <v>9</v>
      </c>
      <c r="D1414" s="310" t="s">
        <v>89</v>
      </c>
      <c r="E1414" s="416" t="s">
        <v>16048</v>
      </c>
      <c r="F1414" s="416"/>
      <c r="G1414" s="312" t="s">
        <v>27</v>
      </c>
      <c r="H1414" s="313">
        <v>0.17</v>
      </c>
      <c r="I1414" s="314">
        <v>14.63</v>
      </c>
      <c r="J1414" s="314">
        <v>2.48</v>
      </c>
    </row>
    <row r="1415" spans="1:10" ht="25.5">
      <c r="A1415" s="310" t="s">
        <v>16049</v>
      </c>
      <c r="B1415" s="311" t="s">
        <v>16161</v>
      </c>
      <c r="C1415" s="310" t="s">
        <v>9</v>
      </c>
      <c r="D1415" s="310" t="s">
        <v>85</v>
      </c>
      <c r="E1415" s="416" t="s">
        <v>16048</v>
      </c>
      <c r="F1415" s="416"/>
      <c r="G1415" s="312" t="s">
        <v>27</v>
      </c>
      <c r="H1415" s="313">
        <v>0.17</v>
      </c>
      <c r="I1415" s="314">
        <v>18.739999999999998</v>
      </c>
      <c r="J1415" s="314">
        <v>3.18</v>
      </c>
    </row>
    <row r="1416" spans="1:10">
      <c r="A1416" s="300" t="s">
        <v>12986</v>
      </c>
      <c r="B1416" s="301" t="s">
        <v>13487</v>
      </c>
      <c r="C1416" s="300" t="s">
        <v>9</v>
      </c>
      <c r="D1416" s="300" t="s">
        <v>8761</v>
      </c>
      <c r="E1416" s="417" t="s">
        <v>12998</v>
      </c>
      <c r="F1416" s="417"/>
      <c r="G1416" s="302" t="s">
        <v>20</v>
      </c>
      <c r="H1416" s="315">
        <v>1.0169999999999999</v>
      </c>
      <c r="I1416" s="316">
        <v>2.36</v>
      </c>
      <c r="J1416" s="316">
        <v>2.4</v>
      </c>
    </row>
    <row r="1417" spans="1:10" ht="25.5">
      <c r="A1417" s="317"/>
      <c r="B1417" s="317"/>
      <c r="C1417" s="317"/>
      <c r="D1417" s="317"/>
      <c r="E1417" s="317" t="s">
        <v>16052</v>
      </c>
      <c r="F1417" s="318">
        <v>2.1353076999999998</v>
      </c>
      <c r="G1417" s="317" t="s">
        <v>16053</v>
      </c>
      <c r="H1417" s="318">
        <v>1.84</v>
      </c>
      <c r="I1417" s="317" t="s">
        <v>16054</v>
      </c>
      <c r="J1417" s="318">
        <v>3.98</v>
      </c>
    </row>
    <row r="1418" spans="1:10" ht="13.5" thickBot="1">
      <c r="A1418" s="317"/>
      <c r="B1418" s="317"/>
      <c r="C1418" s="317"/>
      <c r="D1418" s="317"/>
      <c r="E1418" s="317" t="s">
        <v>16055</v>
      </c>
      <c r="F1418" s="318">
        <v>2.27</v>
      </c>
      <c r="G1418" s="317"/>
      <c r="H1418" s="418" t="s">
        <v>16056</v>
      </c>
      <c r="I1418" s="418"/>
      <c r="J1418" s="318">
        <v>10.33</v>
      </c>
    </row>
    <row r="1419" spans="1:10" ht="13.5" thickTop="1">
      <c r="A1419" s="319"/>
      <c r="B1419" s="319"/>
      <c r="C1419" s="319"/>
      <c r="D1419" s="319"/>
      <c r="E1419" s="319"/>
      <c r="F1419" s="319"/>
      <c r="G1419" s="319"/>
      <c r="H1419" s="319"/>
      <c r="I1419" s="319"/>
      <c r="J1419" s="319"/>
    </row>
    <row r="1420" spans="1:10" ht="15">
      <c r="A1420" s="305" t="s">
        <v>16348</v>
      </c>
      <c r="B1420" s="306" t="s">
        <v>12979</v>
      </c>
      <c r="C1420" s="305" t="s">
        <v>12980</v>
      </c>
      <c r="D1420" s="305" t="s">
        <v>12981</v>
      </c>
      <c r="E1420" s="419" t="s">
        <v>16045</v>
      </c>
      <c r="F1420" s="419"/>
      <c r="G1420" s="307" t="s">
        <v>12982</v>
      </c>
      <c r="H1420" s="306" t="s">
        <v>16046</v>
      </c>
      <c r="I1420" s="306" t="s">
        <v>12983</v>
      </c>
      <c r="J1420" s="306" t="s">
        <v>12985</v>
      </c>
    </row>
    <row r="1421" spans="1:10" ht="38.25">
      <c r="A1421" s="295" t="s">
        <v>16047</v>
      </c>
      <c r="B1421" s="296" t="s">
        <v>14756</v>
      </c>
      <c r="C1421" s="295" t="s">
        <v>9</v>
      </c>
      <c r="D1421" s="295" t="s">
        <v>4748</v>
      </c>
      <c r="E1421" s="420" t="s">
        <v>16095</v>
      </c>
      <c r="F1421" s="420"/>
      <c r="G1421" s="297" t="s">
        <v>20</v>
      </c>
      <c r="H1421" s="308">
        <v>1</v>
      </c>
      <c r="I1421" s="309">
        <v>40.090000000000003</v>
      </c>
      <c r="J1421" s="309">
        <v>40.090000000000003</v>
      </c>
    </row>
    <row r="1422" spans="1:10" ht="38.25">
      <c r="A1422" s="310" t="s">
        <v>16049</v>
      </c>
      <c r="B1422" s="311" t="s">
        <v>16349</v>
      </c>
      <c r="C1422" s="310" t="s">
        <v>9</v>
      </c>
      <c r="D1422" s="310" t="s">
        <v>4756</v>
      </c>
      <c r="E1422" s="416" t="s">
        <v>16095</v>
      </c>
      <c r="F1422" s="416"/>
      <c r="G1422" s="312" t="s">
        <v>51</v>
      </c>
      <c r="H1422" s="313">
        <v>0.33329999999999999</v>
      </c>
      <c r="I1422" s="314">
        <v>13.79</v>
      </c>
      <c r="J1422" s="314">
        <v>4.59</v>
      </c>
    </row>
    <row r="1423" spans="1:10" ht="38.25">
      <c r="A1423" s="310" t="s">
        <v>16049</v>
      </c>
      <c r="B1423" s="311" t="s">
        <v>16111</v>
      </c>
      <c r="C1423" s="310" t="s">
        <v>9</v>
      </c>
      <c r="D1423" s="310" t="s">
        <v>3110</v>
      </c>
      <c r="E1423" s="416" t="s">
        <v>16110</v>
      </c>
      <c r="F1423" s="416"/>
      <c r="G1423" s="312" t="s">
        <v>20</v>
      </c>
      <c r="H1423" s="313">
        <v>2</v>
      </c>
      <c r="I1423" s="314">
        <v>1.08</v>
      </c>
      <c r="J1423" s="314">
        <v>2.16</v>
      </c>
    </row>
    <row r="1424" spans="1:10" ht="25.5">
      <c r="A1424" s="310" t="s">
        <v>16049</v>
      </c>
      <c r="B1424" s="311" t="s">
        <v>16307</v>
      </c>
      <c r="C1424" s="310" t="s">
        <v>9</v>
      </c>
      <c r="D1424" s="310" t="s">
        <v>89</v>
      </c>
      <c r="E1424" s="416" t="s">
        <v>16048</v>
      </c>
      <c r="F1424" s="416"/>
      <c r="G1424" s="312" t="s">
        <v>27</v>
      </c>
      <c r="H1424" s="313">
        <v>0.28210000000000002</v>
      </c>
      <c r="I1424" s="314">
        <v>14.63</v>
      </c>
      <c r="J1424" s="314">
        <v>4.12</v>
      </c>
    </row>
    <row r="1425" spans="1:10" ht="25.5">
      <c r="A1425" s="310" t="s">
        <v>16049</v>
      </c>
      <c r="B1425" s="311" t="s">
        <v>16161</v>
      </c>
      <c r="C1425" s="310" t="s">
        <v>9</v>
      </c>
      <c r="D1425" s="310" t="s">
        <v>85</v>
      </c>
      <c r="E1425" s="416" t="s">
        <v>16048</v>
      </c>
      <c r="F1425" s="416"/>
      <c r="G1425" s="312" t="s">
        <v>27</v>
      </c>
      <c r="H1425" s="313">
        <v>0.28210000000000002</v>
      </c>
      <c r="I1425" s="314">
        <v>18.739999999999998</v>
      </c>
      <c r="J1425" s="314">
        <v>5.28</v>
      </c>
    </row>
    <row r="1426" spans="1:10" ht="25.5">
      <c r="A1426" s="300" t="s">
        <v>12986</v>
      </c>
      <c r="B1426" s="301" t="s">
        <v>14758</v>
      </c>
      <c r="C1426" s="300" t="s">
        <v>9</v>
      </c>
      <c r="D1426" s="300" t="s">
        <v>6811</v>
      </c>
      <c r="E1426" s="417" t="s">
        <v>12998</v>
      </c>
      <c r="F1426" s="417"/>
      <c r="G1426" s="302" t="s">
        <v>20</v>
      </c>
      <c r="H1426" s="315">
        <v>1.05</v>
      </c>
      <c r="I1426" s="316">
        <v>22.8</v>
      </c>
      <c r="J1426" s="316">
        <v>23.94</v>
      </c>
    </row>
    <row r="1427" spans="1:10" ht="25.5">
      <c r="A1427" s="317"/>
      <c r="B1427" s="317"/>
      <c r="C1427" s="317"/>
      <c r="D1427" s="317"/>
      <c r="E1427" s="317" t="s">
        <v>16052</v>
      </c>
      <c r="F1427" s="318">
        <v>5.2041418999999998</v>
      </c>
      <c r="G1427" s="317" t="s">
        <v>16053</v>
      </c>
      <c r="H1427" s="318">
        <v>4.5</v>
      </c>
      <c r="I1427" s="317" t="s">
        <v>16054</v>
      </c>
      <c r="J1427" s="318">
        <v>9.6999999999999993</v>
      </c>
    </row>
    <row r="1428" spans="1:10" ht="13.5" thickBot="1">
      <c r="A1428" s="317"/>
      <c r="B1428" s="317"/>
      <c r="C1428" s="317"/>
      <c r="D1428" s="317"/>
      <c r="E1428" s="317" t="s">
        <v>16055</v>
      </c>
      <c r="F1428" s="318">
        <v>11.32</v>
      </c>
      <c r="G1428" s="317"/>
      <c r="H1428" s="418" t="s">
        <v>16056</v>
      </c>
      <c r="I1428" s="418"/>
      <c r="J1428" s="318">
        <v>51.41</v>
      </c>
    </row>
    <row r="1429" spans="1:10" ht="13.5" thickTop="1">
      <c r="A1429" s="319"/>
      <c r="B1429" s="319"/>
      <c r="C1429" s="319"/>
      <c r="D1429" s="319"/>
      <c r="E1429" s="319"/>
      <c r="F1429" s="319"/>
      <c r="G1429" s="319"/>
      <c r="H1429" s="319"/>
      <c r="I1429" s="319"/>
      <c r="J1429" s="319"/>
    </row>
    <row r="1430" spans="1:10" ht="15">
      <c r="A1430" s="305" t="s">
        <v>16350</v>
      </c>
      <c r="B1430" s="306" t="s">
        <v>12979</v>
      </c>
      <c r="C1430" s="305" t="s">
        <v>12980</v>
      </c>
      <c r="D1430" s="305" t="s">
        <v>12981</v>
      </c>
      <c r="E1430" s="419" t="s">
        <v>16045</v>
      </c>
      <c r="F1430" s="419"/>
      <c r="G1430" s="307" t="s">
        <v>12982</v>
      </c>
      <c r="H1430" s="306" t="s">
        <v>16046</v>
      </c>
      <c r="I1430" s="306" t="s">
        <v>12983</v>
      </c>
      <c r="J1430" s="306" t="s">
        <v>12985</v>
      </c>
    </row>
    <row r="1431" spans="1:10" ht="25.5">
      <c r="A1431" s="295" t="s">
        <v>16047</v>
      </c>
      <c r="B1431" s="296" t="s">
        <v>14769</v>
      </c>
      <c r="C1431" s="295" t="s">
        <v>9</v>
      </c>
      <c r="D1431" s="295" t="s">
        <v>3949</v>
      </c>
      <c r="E1431" s="420" t="s">
        <v>16095</v>
      </c>
      <c r="F1431" s="420"/>
      <c r="G1431" s="297" t="s">
        <v>20</v>
      </c>
      <c r="H1431" s="308">
        <v>1</v>
      </c>
      <c r="I1431" s="309">
        <v>35.130000000000003</v>
      </c>
      <c r="J1431" s="309">
        <v>35.130000000000003</v>
      </c>
    </row>
    <row r="1432" spans="1:10" ht="25.5">
      <c r="A1432" s="310" t="s">
        <v>16049</v>
      </c>
      <c r="B1432" s="311" t="s">
        <v>16307</v>
      </c>
      <c r="C1432" s="310" t="s">
        <v>9</v>
      </c>
      <c r="D1432" s="310" t="s">
        <v>89</v>
      </c>
      <c r="E1432" s="416" t="s">
        <v>16048</v>
      </c>
      <c r="F1432" s="416"/>
      <c r="G1432" s="312" t="s">
        <v>27</v>
      </c>
      <c r="H1432" s="313">
        <v>0.21299999999999999</v>
      </c>
      <c r="I1432" s="314">
        <v>14.63</v>
      </c>
      <c r="J1432" s="314">
        <v>3.11</v>
      </c>
    </row>
    <row r="1433" spans="1:10" ht="25.5">
      <c r="A1433" s="310" t="s">
        <v>16049</v>
      </c>
      <c r="B1433" s="311" t="s">
        <v>16161</v>
      </c>
      <c r="C1433" s="310" t="s">
        <v>9</v>
      </c>
      <c r="D1433" s="310" t="s">
        <v>85</v>
      </c>
      <c r="E1433" s="416" t="s">
        <v>16048</v>
      </c>
      <c r="F1433" s="416"/>
      <c r="G1433" s="312" t="s">
        <v>27</v>
      </c>
      <c r="H1433" s="313">
        <v>0.21299999999999999</v>
      </c>
      <c r="I1433" s="314">
        <v>18.739999999999998</v>
      </c>
      <c r="J1433" s="314">
        <v>3.99</v>
      </c>
    </row>
    <row r="1434" spans="1:10">
      <c r="A1434" s="300" t="s">
        <v>12986</v>
      </c>
      <c r="B1434" s="301" t="s">
        <v>14771</v>
      </c>
      <c r="C1434" s="300" t="s">
        <v>9</v>
      </c>
      <c r="D1434" s="300" t="s">
        <v>8762</v>
      </c>
      <c r="E1434" s="417" t="s">
        <v>12998</v>
      </c>
      <c r="F1434" s="417"/>
      <c r="G1434" s="302" t="s">
        <v>20</v>
      </c>
      <c r="H1434" s="315">
        <v>1.1000000000000001</v>
      </c>
      <c r="I1434" s="316">
        <v>25.49</v>
      </c>
      <c r="J1434" s="316">
        <v>28.03</v>
      </c>
    </row>
    <row r="1435" spans="1:10" ht="25.5">
      <c r="A1435" s="317"/>
      <c r="B1435" s="317"/>
      <c r="C1435" s="317"/>
      <c r="D1435" s="317"/>
      <c r="E1435" s="317" t="s">
        <v>16052</v>
      </c>
      <c r="F1435" s="318">
        <v>2.6771823000000001</v>
      </c>
      <c r="G1435" s="317" t="s">
        <v>16053</v>
      </c>
      <c r="H1435" s="318">
        <v>2.31</v>
      </c>
      <c r="I1435" s="317" t="s">
        <v>16054</v>
      </c>
      <c r="J1435" s="318">
        <v>4.99</v>
      </c>
    </row>
    <row r="1436" spans="1:10" ht="13.5" thickBot="1">
      <c r="A1436" s="317"/>
      <c r="B1436" s="317"/>
      <c r="C1436" s="317"/>
      <c r="D1436" s="317"/>
      <c r="E1436" s="317" t="s">
        <v>16055</v>
      </c>
      <c r="F1436" s="318">
        <v>9.92</v>
      </c>
      <c r="G1436" s="317"/>
      <c r="H1436" s="418" t="s">
        <v>16056</v>
      </c>
      <c r="I1436" s="418"/>
      <c r="J1436" s="318">
        <v>45.05</v>
      </c>
    </row>
    <row r="1437" spans="1:10" ht="13.5" thickTop="1">
      <c r="A1437" s="319"/>
      <c r="B1437" s="319"/>
      <c r="C1437" s="319"/>
      <c r="D1437" s="319"/>
      <c r="E1437" s="319"/>
      <c r="F1437" s="319"/>
      <c r="G1437" s="319"/>
      <c r="H1437" s="319"/>
      <c r="I1437" s="319"/>
      <c r="J1437" s="319"/>
    </row>
    <row r="1438" spans="1:10" ht="15">
      <c r="A1438" s="305" t="s">
        <v>16351</v>
      </c>
      <c r="B1438" s="306" t="s">
        <v>12979</v>
      </c>
      <c r="C1438" s="305" t="s">
        <v>12980</v>
      </c>
      <c r="D1438" s="305" t="s">
        <v>12981</v>
      </c>
      <c r="E1438" s="419" t="s">
        <v>16045</v>
      </c>
      <c r="F1438" s="419"/>
      <c r="G1438" s="307" t="s">
        <v>12982</v>
      </c>
      <c r="H1438" s="306" t="s">
        <v>16046</v>
      </c>
      <c r="I1438" s="306" t="s">
        <v>12983</v>
      </c>
      <c r="J1438" s="306" t="s">
        <v>12985</v>
      </c>
    </row>
    <row r="1439" spans="1:10" ht="25.5">
      <c r="A1439" s="295" t="s">
        <v>16047</v>
      </c>
      <c r="B1439" s="296" t="s">
        <v>14780</v>
      </c>
      <c r="C1439" s="295" t="s">
        <v>9</v>
      </c>
      <c r="D1439" s="295" t="s">
        <v>3948</v>
      </c>
      <c r="E1439" s="420" t="s">
        <v>16095</v>
      </c>
      <c r="F1439" s="420"/>
      <c r="G1439" s="297" t="s">
        <v>20</v>
      </c>
      <c r="H1439" s="308">
        <v>1</v>
      </c>
      <c r="I1439" s="309">
        <v>23.48</v>
      </c>
      <c r="J1439" s="309">
        <v>23.48</v>
      </c>
    </row>
    <row r="1440" spans="1:10" ht="25.5">
      <c r="A1440" s="310" t="s">
        <v>16049</v>
      </c>
      <c r="B1440" s="311" t="s">
        <v>16307</v>
      </c>
      <c r="C1440" s="310" t="s">
        <v>9</v>
      </c>
      <c r="D1440" s="310" t="s">
        <v>89</v>
      </c>
      <c r="E1440" s="416" t="s">
        <v>16048</v>
      </c>
      <c r="F1440" s="416"/>
      <c r="G1440" s="312" t="s">
        <v>27</v>
      </c>
      <c r="H1440" s="313">
        <v>0.17100000000000001</v>
      </c>
      <c r="I1440" s="314">
        <v>14.63</v>
      </c>
      <c r="J1440" s="314">
        <v>2.5</v>
      </c>
    </row>
    <row r="1441" spans="1:10" ht="25.5">
      <c r="A1441" s="310" t="s">
        <v>16049</v>
      </c>
      <c r="B1441" s="311" t="s">
        <v>16161</v>
      </c>
      <c r="C1441" s="310" t="s">
        <v>9</v>
      </c>
      <c r="D1441" s="310" t="s">
        <v>85</v>
      </c>
      <c r="E1441" s="416" t="s">
        <v>16048</v>
      </c>
      <c r="F1441" s="416"/>
      <c r="G1441" s="312" t="s">
        <v>27</v>
      </c>
      <c r="H1441" s="313">
        <v>0.17100000000000001</v>
      </c>
      <c r="I1441" s="314">
        <v>18.739999999999998</v>
      </c>
      <c r="J1441" s="314">
        <v>3.2</v>
      </c>
    </row>
    <row r="1442" spans="1:10">
      <c r="A1442" s="300" t="s">
        <v>12986</v>
      </c>
      <c r="B1442" s="301" t="s">
        <v>14782</v>
      </c>
      <c r="C1442" s="300" t="s">
        <v>9</v>
      </c>
      <c r="D1442" s="300" t="s">
        <v>8760</v>
      </c>
      <c r="E1442" s="417" t="s">
        <v>12998</v>
      </c>
      <c r="F1442" s="417"/>
      <c r="G1442" s="302" t="s">
        <v>20</v>
      </c>
      <c r="H1442" s="315">
        <v>1.1000000000000001</v>
      </c>
      <c r="I1442" s="316">
        <v>16.170000000000002</v>
      </c>
      <c r="J1442" s="316">
        <v>17.78</v>
      </c>
    </row>
    <row r="1443" spans="1:10" ht="25.5">
      <c r="A1443" s="317"/>
      <c r="B1443" s="317"/>
      <c r="C1443" s="317"/>
      <c r="D1443" s="317"/>
      <c r="E1443" s="317" t="s">
        <v>16052</v>
      </c>
      <c r="F1443" s="318">
        <v>2.1460379000000001</v>
      </c>
      <c r="G1443" s="317" t="s">
        <v>16053</v>
      </c>
      <c r="H1443" s="318">
        <v>1.85</v>
      </c>
      <c r="I1443" s="317" t="s">
        <v>16054</v>
      </c>
      <c r="J1443" s="318">
        <v>4</v>
      </c>
    </row>
    <row r="1444" spans="1:10" ht="13.5" thickBot="1">
      <c r="A1444" s="317"/>
      <c r="B1444" s="317"/>
      <c r="C1444" s="317"/>
      <c r="D1444" s="317"/>
      <c r="E1444" s="317" t="s">
        <v>16055</v>
      </c>
      <c r="F1444" s="318">
        <v>6.63</v>
      </c>
      <c r="G1444" s="317"/>
      <c r="H1444" s="418" t="s">
        <v>16056</v>
      </c>
      <c r="I1444" s="418"/>
      <c r="J1444" s="318">
        <v>30.11</v>
      </c>
    </row>
    <row r="1445" spans="1:10" ht="13.5" thickTop="1">
      <c r="A1445" s="319"/>
      <c r="B1445" s="319"/>
      <c r="C1445" s="319"/>
      <c r="D1445" s="319"/>
      <c r="E1445" s="319"/>
      <c r="F1445" s="319"/>
      <c r="G1445" s="319"/>
      <c r="H1445" s="319"/>
      <c r="I1445" s="319"/>
      <c r="J1445" s="319"/>
    </row>
    <row r="1446" spans="1:10" ht="15">
      <c r="A1446" s="305" t="s">
        <v>16352</v>
      </c>
      <c r="B1446" s="306" t="s">
        <v>12979</v>
      </c>
      <c r="C1446" s="305" t="s">
        <v>12980</v>
      </c>
      <c r="D1446" s="305" t="s">
        <v>12981</v>
      </c>
      <c r="E1446" s="419" t="s">
        <v>16045</v>
      </c>
      <c r="F1446" s="419"/>
      <c r="G1446" s="307" t="s">
        <v>12982</v>
      </c>
      <c r="H1446" s="306" t="s">
        <v>16046</v>
      </c>
      <c r="I1446" s="306" t="s">
        <v>12983</v>
      </c>
      <c r="J1446" s="306" t="s">
        <v>12985</v>
      </c>
    </row>
    <row r="1447" spans="1:10" ht="25.5">
      <c r="A1447" s="295" t="s">
        <v>16047</v>
      </c>
      <c r="B1447" s="296" t="s">
        <v>14790</v>
      </c>
      <c r="C1447" s="295" t="s">
        <v>9</v>
      </c>
      <c r="D1447" s="295" t="s">
        <v>917</v>
      </c>
      <c r="E1447" s="420" t="s">
        <v>16095</v>
      </c>
      <c r="F1447" s="420"/>
      <c r="G1447" s="297" t="s">
        <v>51</v>
      </c>
      <c r="H1447" s="308">
        <v>1</v>
      </c>
      <c r="I1447" s="309">
        <v>10.34</v>
      </c>
      <c r="J1447" s="309">
        <v>10.34</v>
      </c>
    </row>
    <row r="1448" spans="1:10" ht="25.5">
      <c r="A1448" s="310" t="s">
        <v>16049</v>
      </c>
      <c r="B1448" s="311" t="s">
        <v>16307</v>
      </c>
      <c r="C1448" s="310" t="s">
        <v>9</v>
      </c>
      <c r="D1448" s="310" t="s">
        <v>89</v>
      </c>
      <c r="E1448" s="416" t="s">
        <v>16048</v>
      </c>
      <c r="F1448" s="416"/>
      <c r="G1448" s="312" t="s">
        <v>27</v>
      </c>
      <c r="H1448" s="313">
        <v>0.1</v>
      </c>
      <c r="I1448" s="314">
        <v>14.63</v>
      </c>
      <c r="J1448" s="314">
        <v>1.46</v>
      </c>
    </row>
    <row r="1449" spans="1:10" ht="25.5">
      <c r="A1449" s="300" t="s">
        <v>12986</v>
      </c>
      <c r="B1449" s="301" t="s">
        <v>13345</v>
      </c>
      <c r="C1449" s="300" t="s">
        <v>9</v>
      </c>
      <c r="D1449" s="300" t="s">
        <v>9534</v>
      </c>
      <c r="E1449" s="417" t="s">
        <v>12998</v>
      </c>
      <c r="F1449" s="417"/>
      <c r="G1449" s="302" t="s">
        <v>51</v>
      </c>
      <c r="H1449" s="315">
        <v>1</v>
      </c>
      <c r="I1449" s="316">
        <v>8.8800000000000008</v>
      </c>
      <c r="J1449" s="316">
        <v>8.8800000000000008</v>
      </c>
    </row>
    <row r="1450" spans="1:10" ht="25.5">
      <c r="A1450" s="317"/>
      <c r="B1450" s="317"/>
      <c r="C1450" s="317"/>
      <c r="D1450" s="317"/>
      <c r="E1450" s="317" t="s">
        <v>16052</v>
      </c>
      <c r="F1450" s="318">
        <v>0.51504910000000004</v>
      </c>
      <c r="G1450" s="317" t="s">
        <v>16053</v>
      </c>
      <c r="H1450" s="318">
        <v>0.44</v>
      </c>
      <c r="I1450" s="317" t="s">
        <v>16054</v>
      </c>
      <c r="J1450" s="318">
        <v>0.96</v>
      </c>
    </row>
    <row r="1451" spans="1:10" ht="13.5" thickBot="1">
      <c r="A1451" s="317"/>
      <c r="B1451" s="317"/>
      <c r="C1451" s="317"/>
      <c r="D1451" s="317"/>
      <c r="E1451" s="317" t="s">
        <v>16055</v>
      </c>
      <c r="F1451" s="318">
        <v>2.92</v>
      </c>
      <c r="G1451" s="317"/>
      <c r="H1451" s="418" t="s">
        <v>16056</v>
      </c>
      <c r="I1451" s="418"/>
      <c r="J1451" s="318">
        <v>13.26</v>
      </c>
    </row>
    <row r="1452" spans="1:10" ht="13.5" thickTop="1">
      <c r="A1452" s="319"/>
      <c r="B1452" s="319"/>
      <c r="C1452" s="319"/>
      <c r="D1452" s="319"/>
      <c r="E1452" s="319"/>
      <c r="F1452" s="319"/>
      <c r="G1452" s="319"/>
      <c r="H1452" s="319"/>
      <c r="I1452" s="319"/>
      <c r="J1452" s="319"/>
    </row>
    <row r="1453" spans="1:10" ht="15">
      <c r="A1453" s="305" t="s">
        <v>16353</v>
      </c>
      <c r="B1453" s="306" t="s">
        <v>12979</v>
      </c>
      <c r="C1453" s="305" t="s">
        <v>12980</v>
      </c>
      <c r="D1453" s="305" t="s">
        <v>12981</v>
      </c>
      <c r="E1453" s="419" t="s">
        <v>16045</v>
      </c>
      <c r="F1453" s="419"/>
      <c r="G1453" s="307" t="s">
        <v>12982</v>
      </c>
      <c r="H1453" s="306" t="s">
        <v>16046</v>
      </c>
      <c r="I1453" s="306" t="s">
        <v>12983</v>
      </c>
      <c r="J1453" s="306" t="s">
        <v>12985</v>
      </c>
    </row>
    <row r="1454" spans="1:10">
      <c r="A1454" s="295" t="s">
        <v>16047</v>
      </c>
      <c r="B1454" s="296" t="s">
        <v>14794</v>
      </c>
      <c r="C1454" s="295" t="s">
        <v>9</v>
      </c>
      <c r="D1454" s="295" t="s">
        <v>259</v>
      </c>
      <c r="E1454" s="420" t="s">
        <v>16095</v>
      </c>
      <c r="F1454" s="420"/>
      <c r="G1454" s="297" t="s">
        <v>51</v>
      </c>
      <c r="H1454" s="308">
        <v>1</v>
      </c>
      <c r="I1454" s="309">
        <v>148.46</v>
      </c>
      <c r="J1454" s="309">
        <v>148.46</v>
      </c>
    </row>
    <row r="1455" spans="1:10" ht="25.5">
      <c r="A1455" s="310" t="s">
        <v>16049</v>
      </c>
      <c r="B1455" s="311" t="s">
        <v>16172</v>
      </c>
      <c r="C1455" s="310" t="s">
        <v>9</v>
      </c>
      <c r="D1455" s="310" t="s">
        <v>78</v>
      </c>
      <c r="E1455" s="416" t="s">
        <v>16048</v>
      </c>
      <c r="F1455" s="416"/>
      <c r="G1455" s="312" t="s">
        <v>27</v>
      </c>
      <c r="H1455" s="313">
        <v>1.6789000000000001</v>
      </c>
      <c r="I1455" s="314">
        <v>18.11</v>
      </c>
      <c r="J1455" s="314">
        <v>30.4</v>
      </c>
    </row>
    <row r="1456" spans="1:10" ht="25.5">
      <c r="A1456" s="310" t="s">
        <v>16049</v>
      </c>
      <c r="B1456" s="311" t="s">
        <v>16068</v>
      </c>
      <c r="C1456" s="310" t="s">
        <v>9</v>
      </c>
      <c r="D1456" s="310" t="s">
        <v>29</v>
      </c>
      <c r="E1456" s="416" t="s">
        <v>16048</v>
      </c>
      <c r="F1456" s="416"/>
      <c r="G1456" s="312" t="s">
        <v>27</v>
      </c>
      <c r="H1456" s="313">
        <v>4.4832000000000001</v>
      </c>
      <c r="I1456" s="314">
        <v>14.73</v>
      </c>
      <c r="J1456" s="314">
        <v>66.03</v>
      </c>
    </row>
    <row r="1457" spans="1:10">
      <c r="A1457" s="300" t="s">
        <v>12986</v>
      </c>
      <c r="B1457" s="301" t="s">
        <v>13814</v>
      </c>
      <c r="C1457" s="300" t="s">
        <v>9</v>
      </c>
      <c r="D1457" s="300" t="s">
        <v>6885</v>
      </c>
      <c r="E1457" s="417" t="s">
        <v>12998</v>
      </c>
      <c r="F1457" s="417"/>
      <c r="G1457" s="302" t="s">
        <v>23</v>
      </c>
      <c r="H1457" s="315">
        <v>2.1560000000000001</v>
      </c>
      <c r="I1457" s="316">
        <v>4.96</v>
      </c>
      <c r="J1457" s="316">
        <v>10.69</v>
      </c>
    </row>
    <row r="1458" spans="1:10" ht="25.5">
      <c r="A1458" s="300" t="s">
        <v>12986</v>
      </c>
      <c r="B1458" s="301" t="s">
        <v>13144</v>
      </c>
      <c r="C1458" s="300" t="s">
        <v>9</v>
      </c>
      <c r="D1458" s="300" t="s">
        <v>7134</v>
      </c>
      <c r="E1458" s="417" t="s">
        <v>12998</v>
      </c>
      <c r="F1458" s="417"/>
      <c r="G1458" s="302" t="s">
        <v>13145</v>
      </c>
      <c r="H1458" s="315">
        <v>6.5299999999999997E-2</v>
      </c>
      <c r="I1458" s="316">
        <v>62.75</v>
      </c>
      <c r="J1458" s="316">
        <v>4.09</v>
      </c>
    </row>
    <row r="1459" spans="1:10">
      <c r="A1459" s="300" t="s">
        <v>12986</v>
      </c>
      <c r="B1459" s="301" t="s">
        <v>13163</v>
      </c>
      <c r="C1459" s="300" t="s">
        <v>9</v>
      </c>
      <c r="D1459" s="300" t="s">
        <v>7772</v>
      </c>
      <c r="E1459" s="417" t="s">
        <v>12998</v>
      </c>
      <c r="F1459" s="417"/>
      <c r="G1459" s="302" t="s">
        <v>23</v>
      </c>
      <c r="H1459" s="315">
        <v>3.0095999999999998</v>
      </c>
      <c r="I1459" s="316">
        <v>0.56999999999999995</v>
      </c>
      <c r="J1459" s="316">
        <v>1.71</v>
      </c>
    </row>
    <row r="1460" spans="1:10" ht="25.5">
      <c r="A1460" s="300" t="s">
        <v>12986</v>
      </c>
      <c r="B1460" s="301" t="s">
        <v>13324</v>
      </c>
      <c r="C1460" s="300" t="s">
        <v>9</v>
      </c>
      <c r="D1460" s="300" t="s">
        <v>7996</v>
      </c>
      <c r="E1460" s="417" t="s">
        <v>12998</v>
      </c>
      <c r="F1460" s="417"/>
      <c r="G1460" s="302" t="s">
        <v>13082</v>
      </c>
      <c r="H1460" s="315">
        <v>0.06</v>
      </c>
      <c r="I1460" s="316">
        <v>24.01</v>
      </c>
      <c r="J1460" s="316">
        <v>1.44</v>
      </c>
    </row>
    <row r="1461" spans="1:10">
      <c r="A1461" s="300" t="s">
        <v>12986</v>
      </c>
      <c r="B1461" s="301" t="s">
        <v>13147</v>
      </c>
      <c r="C1461" s="300" t="s">
        <v>9</v>
      </c>
      <c r="D1461" s="300" t="s">
        <v>8045</v>
      </c>
      <c r="E1461" s="417" t="s">
        <v>12998</v>
      </c>
      <c r="F1461" s="417"/>
      <c r="G1461" s="302" t="s">
        <v>23</v>
      </c>
      <c r="H1461" s="315">
        <v>18.508400000000002</v>
      </c>
      <c r="I1461" s="316">
        <v>0.49</v>
      </c>
      <c r="J1461" s="316">
        <v>9.06</v>
      </c>
    </row>
    <row r="1462" spans="1:10" ht="25.5">
      <c r="A1462" s="300" t="s">
        <v>12986</v>
      </c>
      <c r="B1462" s="301" t="s">
        <v>13148</v>
      </c>
      <c r="C1462" s="300" t="s">
        <v>9</v>
      </c>
      <c r="D1462" s="300" t="s">
        <v>10292</v>
      </c>
      <c r="E1462" s="417" t="s">
        <v>12998</v>
      </c>
      <c r="F1462" s="417"/>
      <c r="G1462" s="302" t="s">
        <v>13145</v>
      </c>
      <c r="H1462" s="315">
        <v>3.6499999999999998E-2</v>
      </c>
      <c r="I1462" s="316">
        <v>66.290000000000006</v>
      </c>
      <c r="J1462" s="316">
        <v>2.41</v>
      </c>
    </row>
    <row r="1463" spans="1:10" ht="25.5">
      <c r="A1463" s="300" t="s">
        <v>12986</v>
      </c>
      <c r="B1463" s="301" t="s">
        <v>14797</v>
      </c>
      <c r="C1463" s="300" t="s">
        <v>9</v>
      </c>
      <c r="D1463" s="300" t="s">
        <v>10294</v>
      </c>
      <c r="E1463" s="417" t="s">
        <v>12998</v>
      </c>
      <c r="F1463" s="417"/>
      <c r="G1463" s="302" t="s">
        <v>13145</v>
      </c>
      <c r="H1463" s="315">
        <v>4.0000000000000001E-3</v>
      </c>
      <c r="I1463" s="316">
        <v>66.290000000000006</v>
      </c>
      <c r="J1463" s="316">
        <v>0.26</v>
      </c>
    </row>
    <row r="1464" spans="1:10">
      <c r="A1464" s="300" t="s">
        <v>12986</v>
      </c>
      <c r="B1464" s="301" t="s">
        <v>13322</v>
      </c>
      <c r="C1464" s="300" t="s">
        <v>9</v>
      </c>
      <c r="D1464" s="300" t="s">
        <v>11326</v>
      </c>
      <c r="E1464" s="417" t="s">
        <v>12998</v>
      </c>
      <c r="F1464" s="417"/>
      <c r="G1464" s="302" t="s">
        <v>51</v>
      </c>
      <c r="H1464" s="315">
        <v>60.48</v>
      </c>
      <c r="I1464" s="316">
        <v>0.37</v>
      </c>
      <c r="J1464" s="316">
        <v>22.37</v>
      </c>
    </row>
    <row r="1465" spans="1:10" ht="25.5">
      <c r="A1465" s="317"/>
      <c r="B1465" s="317"/>
      <c r="C1465" s="317"/>
      <c r="D1465" s="317"/>
      <c r="E1465" s="317" t="s">
        <v>16052</v>
      </c>
      <c r="F1465" s="318">
        <v>35.409624999999998</v>
      </c>
      <c r="G1465" s="317" t="s">
        <v>16053</v>
      </c>
      <c r="H1465" s="318">
        <v>30.59</v>
      </c>
      <c r="I1465" s="317" t="s">
        <v>16054</v>
      </c>
      <c r="J1465" s="318">
        <v>66</v>
      </c>
    </row>
    <row r="1466" spans="1:10" ht="13.5" thickBot="1">
      <c r="A1466" s="317"/>
      <c r="B1466" s="317"/>
      <c r="C1466" s="317"/>
      <c r="D1466" s="317"/>
      <c r="E1466" s="317" t="s">
        <v>16055</v>
      </c>
      <c r="F1466" s="318">
        <v>41.92</v>
      </c>
      <c r="G1466" s="317"/>
      <c r="H1466" s="418" t="s">
        <v>16056</v>
      </c>
      <c r="I1466" s="418"/>
      <c r="J1466" s="318">
        <v>190.38</v>
      </c>
    </row>
    <row r="1467" spans="1:10" ht="13.5" thickTop="1">
      <c r="A1467" s="319"/>
      <c r="B1467" s="319"/>
      <c r="C1467" s="319"/>
      <c r="D1467" s="319"/>
      <c r="E1467" s="319"/>
      <c r="F1467" s="319"/>
      <c r="G1467" s="319"/>
      <c r="H1467" s="319"/>
      <c r="I1467" s="319"/>
      <c r="J1467" s="319"/>
    </row>
    <row r="1468" spans="1:10" ht="15">
      <c r="A1468" s="305" t="s">
        <v>16354</v>
      </c>
      <c r="B1468" s="306" t="s">
        <v>12979</v>
      </c>
      <c r="C1468" s="305" t="s">
        <v>12980</v>
      </c>
      <c r="D1468" s="305" t="s">
        <v>12981</v>
      </c>
      <c r="E1468" s="419" t="s">
        <v>16045</v>
      </c>
      <c r="F1468" s="419"/>
      <c r="G1468" s="307" t="s">
        <v>12982</v>
      </c>
      <c r="H1468" s="306" t="s">
        <v>16046</v>
      </c>
      <c r="I1468" s="306" t="s">
        <v>12983</v>
      </c>
      <c r="J1468" s="306" t="s">
        <v>12985</v>
      </c>
    </row>
    <row r="1469" spans="1:10" ht="25.5">
      <c r="A1469" s="295" t="s">
        <v>16047</v>
      </c>
      <c r="B1469" s="296" t="s">
        <v>14806</v>
      </c>
      <c r="C1469" s="295" t="s">
        <v>9</v>
      </c>
      <c r="D1469" s="295" t="s">
        <v>1180</v>
      </c>
      <c r="E1469" s="420" t="s">
        <v>16110</v>
      </c>
      <c r="F1469" s="420"/>
      <c r="G1469" s="297" t="s">
        <v>51</v>
      </c>
      <c r="H1469" s="308">
        <v>1</v>
      </c>
      <c r="I1469" s="309">
        <v>212.7</v>
      </c>
      <c r="J1469" s="309">
        <v>212.7</v>
      </c>
    </row>
    <row r="1470" spans="1:10" ht="25.5">
      <c r="A1470" s="310" t="s">
        <v>16049</v>
      </c>
      <c r="B1470" s="311" t="s">
        <v>16355</v>
      </c>
      <c r="C1470" s="310" t="s">
        <v>9</v>
      </c>
      <c r="D1470" s="310" t="s">
        <v>2094</v>
      </c>
      <c r="E1470" s="416" t="s">
        <v>16048</v>
      </c>
      <c r="F1470" s="416"/>
      <c r="G1470" s="312" t="s">
        <v>27</v>
      </c>
      <c r="H1470" s="313">
        <v>1</v>
      </c>
      <c r="I1470" s="314">
        <v>14.55</v>
      </c>
      <c r="J1470" s="314">
        <v>14.55</v>
      </c>
    </row>
    <row r="1471" spans="1:10" ht="25.5">
      <c r="A1471" s="310" t="s">
        <v>16049</v>
      </c>
      <c r="B1471" s="311" t="s">
        <v>16356</v>
      </c>
      <c r="C1471" s="310" t="s">
        <v>9</v>
      </c>
      <c r="D1471" s="310" t="s">
        <v>81</v>
      </c>
      <c r="E1471" s="416" t="s">
        <v>16048</v>
      </c>
      <c r="F1471" s="416"/>
      <c r="G1471" s="312" t="s">
        <v>27</v>
      </c>
      <c r="H1471" s="313">
        <v>1</v>
      </c>
      <c r="I1471" s="314">
        <v>18.53</v>
      </c>
      <c r="J1471" s="314">
        <v>18.53</v>
      </c>
    </row>
    <row r="1472" spans="1:10" ht="25.5">
      <c r="A1472" s="310" t="s">
        <v>16049</v>
      </c>
      <c r="B1472" s="311" t="s">
        <v>16172</v>
      </c>
      <c r="C1472" s="310" t="s">
        <v>9</v>
      </c>
      <c r="D1472" s="310" t="s">
        <v>78</v>
      </c>
      <c r="E1472" s="416" t="s">
        <v>16048</v>
      </c>
      <c r="F1472" s="416"/>
      <c r="G1472" s="312" t="s">
        <v>27</v>
      </c>
      <c r="H1472" s="313">
        <v>1.5</v>
      </c>
      <c r="I1472" s="314">
        <v>18.11</v>
      </c>
      <c r="J1472" s="314">
        <v>27.16</v>
      </c>
    </row>
    <row r="1473" spans="1:10" ht="25.5">
      <c r="A1473" s="310" t="s">
        <v>16049</v>
      </c>
      <c r="B1473" s="311" t="s">
        <v>16068</v>
      </c>
      <c r="C1473" s="310" t="s">
        <v>9</v>
      </c>
      <c r="D1473" s="310" t="s">
        <v>29</v>
      </c>
      <c r="E1473" s="416" t="s">
        <v>16048</v>
      </c>
      <c r="F1473" s="416"/>
      <c r="G1473" s="312" t="s">
        <v>27</v>
      </c>
      <c r="H1473" s="313">
        <v>1.5</v>
      </c>
      <c r="I1473" s="314">
        <v>14.73</v>
      </c>
      <c r="J1473" s="314">
        <v>22.09</v>
      </c>
    </row>
    <row r="1474" spans="1:10" ht="25.5">
      <c r="A1474" s="300" t="s">
        <v>12986</v>
      </c>
      <c r="B1474" s="301" t="s">
        <v>13144</v>
      </c>
      <c r="C1474" s="300" t="s">
        <v>9</v>
      </c>
      <c r="D1474" s="300" t="s">
        <v>7134</v>
      </c>
      <c r="E1474" s="417" t="s">
        <v>12998</v>
      </c>
      <c r="F1474" s="417"/>
      <c r="G1474" s="302" t="s">
        <v>13145</v>
      </c>
      <c r="H1474" s="315">
        <v>2E-3</v>
      </c>
      <c r="I1474" s="316">
        <v>62.75</v>
      </c>
      <c r="J1474" s="316">
        <v>0.12</v>
      </c>
    </row>
    <row r="1475" spans="1:10" ht="25.5">
      <c r="A1475" s="300" t="s">
        <v>12986</v>
      </c>
      <c r="B1475" s="301" t="s">
        <v>13381</v>
      </c>
      <c r="C1475" s="300" t="s">
        <v>9</v>
      </c>
      <c r="D1475" s="300" t="s">
        <v>7750</v>
      </c>
      <c r="E1475" s="417" t="s">
        <v>12998</v>
      </c>
      <c r="F1475" s="417"/>
      <c r="G1475" s="302" t="s">
        <v>51</v>
      </c>
      <c r="H1475" s="315">
        <v>1</v>
      </c>
      <c r="I1475" s="316">
        <v>129.27000000000001</v>
      </c>
      <c r="J1475" s="316">
        <v>129.27000000000001</v>
      </c>
    </row>
    <row r="1476" spans="1:10">
      <c r="A1476" s="300" t="s">
        <v>12986</v>
      </c>
      <c r="B1476" s="301" t="s">
        <v>13147</v>
      </c>
      <c r="C1476" s="300" t="s">
        <v>9</v>
      </c>
      <c r="D1476" s="300" t="s">
        <v>8045</v>
      </c>
      <c r="E1476" s="417" t="s">
        <v>12998</v>
      </c>
      <c r="F1476" s="417"/>
      <c r="G1476" s="302" t="s">
        <v>23</v>
      </c>
      <c r="H1476" s="315">
        <v>2</v>
      </c>
      <c r="I1476" s="316">
        <v>0.49</v>
      </c>
      <c r="J1476" s="316">
        <v>0.98</v>
      </c>
    </row>
    <row r="1477" spans="1:10" ht="25.5">
      <c r="A1477" s="317"/>
      <c r="B1477" s="317"/>
      <c r="C1477" s="317"/>
      <c r="D1477" s="317"/>
      <c r="E1477" s="317" t="s">
        <v>16052</v>
      </c>
      <c r="F1477" s="318">
        <v>30.9190407</v>
      </c>
      <c r="G1477" s="317" t="s">
        <v>16053</v>
      </c>
      <c r="H1477" s="318">
        <v>26.71</v>
      </c>
      <c r="I1477" s="317" t="s">
        <v>16054</v>
      </c>
      <c r="J1477" s="318">
        <v>57.63</v>
      </c>
    </row>
    <row r="1478" spans="1:10" ht="13.5" thickBot="1">
      <c r="A1478" s="317"/>
      <c r="B1478" s="317"/>
      <c r="C1478" s="317"/>
      <c r="D1478" s="317"/>
      <c r="E1478" s="317" t="s">
        <v>16055</v>
      </c>
      <c r="F1478" s="318">
        <v>60.06</v>
      </c>
      <c r="G1478" s="317"/>
      <c r="H1478" s="418" t="s">
        <v>16056</v>
      </c>
      <c r="I1478" s="418"/>
      <c r="J1478" s="318">
        <v>272.76</v>
      </c>
    </row>
    <row r="1479" spans="1:10" ht="13.5" thickTop="1">
      <c r="A1479" s="319"/>
      <c r="B1479" s="319"/>
      <c r="C1479" s="319"/>
      <c r="D1479" s="319"/>
      <c r="E1479" s="319"/>
      <c r="F1479" s="319"/>
      <c r="G1479" s="319"/>
      <c r="H1479" s="319"/>
      <c r="I1479" s="319"/>
      <c r="J1479" s="319"/>
    </row>
    <row r="1480" spans="1:10" ht="15">
      <c r="A1480" s="305" t="s">
        <v>16357</v>
      </c>
      <c r="B1480" s="306" t="s">
        <v>12979</v>
      </c>
      <c r="C1480" s="305" t="s">
        <v>12980</v>
      </c>
      <c r="D1480" s="305" t="s">
        <v>12981</v>
      </c>
      <c r="E1480" s="419" t="s">
        <v>16045</v>
      </c>
      <c r="F1480" s="419"/>
      <c r="G1480" s="307" t="s">
        <v>12982</v>
      </c>
      <c r="H1480" s="306" t="s">
        <v>16046</v>
      </c>
      <c r="I1480" s="306" t="s">
        <v>12983</v>
      </c>
      <c r="J1480" s="306" t="s">
        <v>12985</v>
      </c>
    </row>
    <row r="1481" spans="1:10" ht="25.5">
      <c r="A1481" s="295" t="s">
        <v>16047</v>
      </c>
      <c r="B1481" s="296" t="s">
        <v>14816</v>
      </c>
      <c r="C1481" s="295" t="s">
        <v>9</v>
      </c>
      <c r="D1481" s="295" t="s">
        <v>5938</v>
      </c>
      <c r="E1481" s="420" t="s">
        <v>16095</v>
      </c>
      <c r="F1481" s="420"/>
      <c r="G1481" s="297" t="s">
        <v>51</v>
      </c>
      <c r="H1481" s="308">
        <v>1</v>
      </c>
      <c r="I1481" s="309">
        <v>63.26</v>
      </c>
      <c r="J1481" s="309">
        <v>63.26</v>
      </c>
    </row>
    <row r="1482" spans="1:10" ht="25.5">
      <c r="A1482" s="310" t="s">
        <v>16049</v>
      </c>
      <c r="B1482" s="311" t="s">
        <v>16307</v>
      </c>
      <c r="C1482" s="310" t="s">
        <v>9</v>
      </c>
      <c r="D1482" s="310" t="s">
        <v>89</v>
      </c>
      <c r="E1482" s="416" t="s">
        <v>16048</v>
      </c>
      <c r="F1482" s="416"/>
      <c r="G1482" s="312" t="s">
        <v>27</v>
      </c>
      <c r="H1482" s="313">
        <v>0.39550000000000002</v>
      </c>
      <c r="I1482" s="314">
        <v>14.63</v>
      </c>
      <c r="J1482" s="314">
        <v>5.78</v>
      </c>
    </row>
    <row r="1483" spans="1:10" ht="25.5">
      <c r="A1483" s="310" t="s">
        <v>16049</v>
      </c>
      <c r="B1483" s="311" t="s">
        <v>16161</v>
      </c>
      <c r="C1483" s="310" t="s">
        <v>9</v>
      </c>
      <c r="D1483" s="310" t="s">
        <v>85</v>
      </c>
      <c r="E1483" s="416" t="s">
        <v>16048</v>
      </c>
      <c r="F1483" s="416"/>
      <c r="G1483" s="312" t="s">
        <v>27</v>
      </c>
      <c r="H1483" s="313">
        <v>0.39550000000000002</v>
      </c>
      <c r="I1483" s="314">
        <v>18.739999999999998</v>
      </c>
      <c r="J1483" s="314">
        <v>7.41</v>
      </c>
    </row>
    <row r="1484" spans="1:10" ht="38.25">
      <c r="A1484" s="300" t="s">
        <v>12986</v>
      </c>
      <c r="B1484" s="301" t="s">
        <v>14818</v>
      </c>
      <c r="C1484" s="300" t="s">
        <v>9</v>
      </c>
      <c r="D1484" s="300" t="s">
        <v>6803</v>
      </c>
      <c r="E1484" s="417" t="s">
        <v>12998</v>
      </c>
      <c r="F1484" s="417"/>
      <c r="G1484" s="302" t="s">
        <v>51</v>
      </c>
      <c r="H1484" s="315">
        <v>1</v>
      </c>
      <c r="I1484" s="316">
        <v>50.07</v>
      </c>
      <c r="J1484" s="316">
        <v>50.07</v>
      </c>
    </row>
    <row r="1485" spans="1:10" ht="25.5">
      <c r="A1485" s="317"/>
      <c r="B1485" s="317"/>
      <c r="C1485" s="317"/>
      <c r="D1485" s="317"/>
      <c r="E1485" s="317" t="s">
        <v>16052</v>
      </c>
      <c r="F1485" s="318">
        <v>4.9788078999999996</v>
      </c>
      <c r="G1485" s="317" t="s">
        <v>16053</v>
      </c>
      <c r="H1485" s="318">
        <v>4.3</v>
      </c>
      <c r="I1485" s="317" t="s">
        <v>16054</v>
      </c>
      <c r="J1485" s="318">
        <v>9.2799999999999994</v>
      </c>
    </row>
    <row r="1486" spans="1:10" ht="13.5" thickBot="1">
      <c r="A1486" s="317"/>
      <c r="B1486" s="317"/>
      <c r="C1486" s="317"/>
      <c r="D1486" s="317"/>
      <c r="E1486" s="317" t="s">
        <v>16055</v>
      </c>
      <c r="F1486" s="318">
        <v>17.86</v>
      </c>
      <c r="G1486" s="317"/>
      <c r="H1486" s="418" t="s">
        <v>16056</v>
      </c>
      <c r="I1486" s="418"/>
      <c r="J1486" s="318">
        <v>81.12</v>
      </c>
    </row>
    <row r="1487" spans="1:10" ht="13.5" thickTop="1">
      <c r="A1487" s="319"/>
      <c r="B1487" s="319"/>
      <c r="C1487" s="319"/>
      <c r="D1487" s="319"/>
      <c r="E1487" s="319"/>
      <c r="F1487" s="319"/>
      <c r="G1487" s="319"/>
      <c r="H1487" s="319"/>
      <c r="I1487" s="319"/>
      <c r="J1487" s="319"/>
    </row>
    <row r="1488" spans="1:10" ht="15">
      <c r="A1488" s="305" t="s">
        <v>16358</v>
      </c>
      <c r="B1488" s="306" t="s">
        <v>12979</v>
      </c>
      <c r="C1488" s="305" t="s">
        <v>12980</v>
      </c>
      <c r="D1488" s="305" t="s">
        <v>12981</v>
      </c>
      <c r="E1488" s="419" t="s">
        <v>16045</v>
      </c>
      <c r="F1488" s="419"/>
      <c r="G1488" s="307" t="s">
        <v>12982</v>
      </c>
      <c r="H1488" s="306" t="s">
        <v>16046</v>
      </c>
      <c r="I1488" s="306" t="s">
        <v>12983</v>
      </c>
      <c r="J1488" s="306" t="s">
        <v>12985</v>
      </c>
    </row>
    <row r="1489" spans="1:10" ht="25.5">
      <c r="A1489" s="295" t="s">
        <v>16047</v>
      </c>
      <c r="B1489" s="296" t="s">
        <v>14827</v>
      </c>
      <c r="C1489" s="295" t="s">
        <v>9</v>
      </c>
      <c r="D1489" s="295" t="s">
        <v>5238</v>
      </c>
      <c r="E1489" s="420" t="s">
        <v>16095</v>
      </c>
      <c r="F1489" s="420"/>
      <c r="G1489" s="297" t="s">
        <v>51</v>
      </c>
      <c r="H1489" s="308">
        <v>1</v>
      </c>
      <c r="I1489" s="309">
        <v>25.98</v>
      </c>
      <c r="J1489" s="309">
        <v>25.98</v>
      </c>
    </row>
    <row r="1490" spans="1:10" ht="25.5">
      <c r="A1490" s="310" t="s">
        <v>16049</v>
      </c>
      <c r="B1490" s="311" t="s">
        <v>16161</v>
      </c>
      <c r="C1490" s="310" t="s">
        <v>9</v>
      </c>
      <c r="D1490" s="310" t="s">
        <v>85</v>
      </c>
      <c r="E1490" s="416" t="s">
        <v>16048</v>
      </c>
      <c r="F1490" s="416"/>
      <c r="G1490" s="312" t="s">
        <v>27</v>
      </c>
      <c r="H1490" s="313">
        <v>0.2</v>
      </c>
      <c r="I1490" s="314">
        <v>18.739999999999998</v>
      </c>
      <c r="J1490" s="314">
        <v>3.74</v>
      </c>
    </row>
    <row r="1491" spans="1:10" ht="25.5">
      <c r="A1491" s="310" t="s">
        <v>16049</v>
      </c>
      <c r="B1491" s="311" t="s">
        <v>16068</v>
      </c>
      <c r="C1491" s="310" t="s">
        <v>9</v>
      </c>
      <c r="D1491" s="310" t="s">
        <v>29</v>
      </c>
      <c r="E1491" s="416" t="s">
        <v>16048</v>
      </c>
      <c r="F1491" s="416"/>
      <c r="G1491" s="312" t="s">
        <v>27</v>
      </c>
      <c r="H1491" s="313">
        <v>0.2</v>
      </c>
      <c r="I1491" s="314">
        <v>14.73</v>
      </c>
      <c r="J1491" s="314">
        <v>2.94</v>
      </c>
    </row>
    <row r="1492" spans="1:10" ht="25.5">
      <c r="A1492" s="300" t="s">
        <v>12986</v>
      </c>
      <c r="B1492" s="301" t="s">
        <v>14828</v>
      </c>
      <c r="C1492" s="300" t="s">
        <v>9</v>
      </c>
      <c r="D1492" s="300" t="s">
        <v>9231</v>
      </c>
      <c r="E1492" s="417" t="s">
        <v>12998</v>
      </c>
      <c r="F1492" s="417"/>
      <c r="G1492" s="302" t="s">
        <v>51</v>
      </c>
      <c r="H1492" s="315">
        <v>1</v>
      </c>
      <c r="I1492" s="316">
        <v>19.3</v>
      </c>
      <c r="J1492" s="316">
        <v>19.3</v>
      </c>
    </row>
    <row r="1493" spans="1:10" ht="25.5">
      <c r="A1493" s="317"/>
      <c r="B1493" s="317"/>
      <c r="C1493" s="317"/>
      <c r="D1493" s="317"/>
      <c r="E1493" s="317" t="s">
        <v>16052</v>
      </c>
      <c r="F1493" s="318">
        <v>2.5269596000000001</v>
      </c>
      <c r="G1493" s="317" t="s">
        <v>16053</v>
      </c>
      <c r="H1493" s="318">
        <v>2.1800000000000002</v>
      </c>
      <c r="I1493" s="317" t="s">
        <v>16054</v>
      </c>
      <c r="J1493" s="318">
        <v>4.71</v>
      </c>
    </row>
    <row r="1494" spans="1:10" ht="13.5" thickBot="1">
      <c r="A1494" s="317"/>
      <c r="B1494" s="317"/>
      <c r="C1494" s="317"/>
      <c r="D1494" s="317"/>
      <c r="E1494" s="317" t="s">
        <v>16055</v>
      </c>
      <c r="F1494" s="318">
        <v>7.33</v>
      </c>
      <c r="G1494" s="317"/>
      <c r="H1494" s="418" t="s">
        <v>16056</v>
      </c>
      <c r="I1494" s="418"/>
      <c r="J1494" s="318">
        <v>33.31</v>
      </c>
    </row>
    <row r="1495" spans="1:10" ht="13.5" thickTop="1">
      <c r="A1495" s="319"/>
      <c r="B1495" s="319"/>
      <c r="C1495" s="319"/>
      <c r="D1495" s="319"/>
      <c r="E1495" s="319"/>
      <c r="F1495" s="319"/>
      <c r="G1495" s="319"/>
      <c r="H1495" s="319"/>
      <c r="I1495" s="319"/>
      <c r="J1495" s="319"/>
    </row>
    <row r="1496" spans="1:10" ht="15">
      <c r="A1496" s="305" t="s">
        <v>16359</v>
      </c>
      <c r="B1496" s="306" t="s">
        <v>12979</v>
      </c>
      <c r="C1496" s="305" t="s">
        <v>12980</v>
      </c>
      <c r="D1496" s="305" t="s">
        <v>12981</v>
      </c>
      <c r="E1496" s="419" t="s">
        <v>16045</v>
      </c>
      <c r="F1496" s="419"/>
      <c r="G1496" s="307" t="s">
        <v>12982</v>
      </c>
      <c r="H1496" s="306" t="s">
        <v>16046</v>
      </c>
      <c r="I1496" s="306" t="s">
        <v>12983</v>
      </c>
      <c r="J1496" s="306" t="s">
        <v>12985</v>
      </c>
    </row>
    <row r="1497" spans="1:10" ht="51">
      <c r="A1497" s="295" t="s">
        <v>16047</v>
      </c>
      <c r="B1497" s="296" t="s">
        <v>14837</v>
      </c>
      <c r="C1497" s="295" t="s">
        <v>9</v>
      </c>
      <c r="D1497" s="295" t="s">
        <v>45</v>
      </c>
      <c r="E1497" s="420" t="s">
        <v>16095</v>
      </c>
      <c r="F1497" s="420"/>
      <c r="G1497" s="297" t="s">
        <v>51</v>
      </c>
      <c r="H1497" s="308">
        <v>1</v>
      </c>
      <c r="I1497" s="309">
        <v>409.97</v>
      </c>
      <c r="J1497" s="309">
        <v>409.97</v>
      </c>
    </row>
    <row r="1498" spans="1:10" ht="25.5">
      <c r="A1498" s="310" t="s">
        <v>16049</v>
      </c>
      <c r="B1498" s="311" t="s">
        <v>16307</v>
      </c>
      <c r="C1498" s="310" t="s">
        <v>9</v>
      </c>
      <c r="D1498" s="310" t="s">
        <v>89</v>
      </c>
      <c r="E1498" s="416" t="s">
        <v>16048</v>
      </c>
      <c r="F1498" s="416"/>
      <c r="G1498" s="312" t="s">
        <v>27</v>
      </c>
      <c r="H1498" s="313">
        <v>3</v>
      </c>
      <c r="I1498" s="314">
        <v>14.63</v>
      </c>
      <c r="J1498" s="314">
        <v>43.89</v>
      </c>
    </row>
    <row r="1499" spans="1:10" ht="25.5">
      <c r="A1499" s="310" t="s">
        <v>16049</v>
      </c>
      <c r="B1499" s="311" t="s">
        <v>16161</v>
      </c>
      <c r="C1499" s="310" t="s">
        <v>9</v>
      </c>
      <c r="D1499" s="310" t="s">
        <v>85</v>
      </c>
      <c r="E1499" s="416" t="s">
        <v>16048</v>
      </c>
      <c r="F1499" s="416"/>
      <c r="G1499" s="312" t="s">
        <v>27</v>
      </c>
      <c r="H1499" s="313">
        <v>3</v>
      </c>
      <c r="I1499" s="314">
        <v>18.739999999999998</v>
      </c>
      <c r="J1499" s="314">
        <v>56.22</v>
      </c>
    </row>
    <row r="1500" spans="1:10" ht="38.25">
      <c r="A1500" s="300" t="s">
        <v>12986</v>
      </c>
      <c r="B1500" s="301" t="s">
        <v>14839</v>
      </c>
      <c r="C1500" s="300" t="s">
        <v>9</v>
      </c>
      <c r="D1500" s="300" t="s">
        <v>10635</v>
      </c>
      <c r="E1500" s="417" t="s">
        <v>12998</v>
      </c>
      <c r="F1500" s="417"/>
      <c r="G1500" s="302" t="s">
        <v>51</v>
      </c>
      <c r="H1500" s="315">
        <v>1</v>
      </c>
      <c r="I1500" s="316">
        <v>309.86</v>
      </c>
      <c r="J1500" s="316">
        <v>309.86</v>
      </c>
    </row>
    <row r="1501" spans="1:10" ht="25.5">
      <c r="A1501" s="317"/>
      <c r="B1501" s="317"/>
      <c r="C1501" s="317"/>
      <c r="D1501" s="317"/>
      <c r="E1501" s="317" t="s">
        <v>16052</v>
      </c>
      <c r="F1501" s="318">
        <v>37.807822299999998</v>
      </c>
      <c r="G1501" s="317" t="s">
        <v>16053</v>
      </c>
      <c r="H1501" s="318">
        <v>32.659999999999997</v>
      </c>
      <c r="I1501" s="317" t="s">
        <v>16054</v>
      </c>
      <c r="J1501" s="318">
        <v>70.47</v>
      </c>
    </row>
    <row r="1502" spans="1:10" ht="13.5" thickBot="1">
      <c r="A1502" s="317"/>
      <c r="B1502" s="317"/>
      <c r="C1502" s="317"/>
      <c r="D1502" s="317"/>
      <c r="E1502" s="317" t="s">
        <v>16055</v>
      </c>
      <c r="F1502" s="318">
        <v>115.77</v>
      </c>
      <c r="G1502" s="317"/>
      <c r="H1502" s="418" t="s">
        <v>16056</v>
      </c>
      <c r="I1502" s="418"/>
      <c r="J1502" s="318">
        <v>525.74</v>
      </c>
    </row>
    <row r="1503" spans="1:10" ht="13.5" thickTop="1">
      <c r="A1503" s="319"/>
      <c r="B1503" s="319"/>
      <c r="C1503" s="319"/>
      <c r="D1503" s="319"/>
      <c r="E1503" s="319"/>
      <c r="F1503" s="319"/>
      <c r="G1503" s="319"/>
      <c r="H1503" s="319"/>
      <c r="I1503" s="319"/>
      <c r="J1503" s="319"/>
    </row>
    <row r="1504" spans="1:10" ht="15">
      <c r="A1504" s="305" t="s">
        <v>16360</v>
      </c>
      <c r="B1504" s="306" t="s">
        <v>12979</v>
      </c>
      <c r="C1504" s="305" t="s">
        <v>12980</v>
      </c>
      <c r="D1504" s="305" t="s">
        <v>12981</v>
      </c>
      <c r="E1504" s="419" t="s">
        <v>16045</v>
      </c>
      <c r="F1504" s="419"/>
      <c r="G1504" s="307" t="s">
        <v>12982</v>
      </c>
      <c r="H1504" s="306" t="s">
        <v>16046</v>
      </c>
      <c r="I1504" s="306" t="s">
        <v>12983</v>
      </c>
      <c r="J1504" s="306" t="s">
        <v>12985</v>
      </c>
    </row>
    <row r="1505" spans="1:10" ht="51">
      <c r="A1505" s="295" t="s">
        <v>16047</v>
      </c>
      <c r="B1505" s="296" t="s">
        <v>14850</v>
      </c>
      <c r="C1505" s="295" t="s">
        <v>9</v>
      </c>
      <c r="D1505" s="295" t="s">
        <v>1169</v>
      </c>
      <c r="E1505" s="420" t="s">
        <v>16095</v>
      </c>
      <c r="F1505" s="420"/>
      <c r="G1505" s="297" t="s">
        <v>51</v>
      </c>
      <c r="H1505" s="308">
        <v>1</v>
      </c>
      <c r="I1505" s="309">
        <v>981.9</v>
      </c>
      <c r="J1505" s="309">
        <v>981.9</v>
      </c>
    </row>
    <row r="1506" spans="1:10" ht="25.5">
      <c r="A1506" s="310" t="s">
        <v>16049</v>
      </c>
      <c r="B1506" s="311" t="s">
        <v>16307</v>
      </c>
      <c r="C1506" s="310" t="s">
        <v>9</v>
      </c>
      <c r="D1506" s="310" t="s">
        <v>89</v>
      </c>
      <c r="E1506" s="416" t="s">
        <v>16048</v>
      </c>
      <c r="F1506" s="416"/>
      <c r="G1506" s="312" t="s">
        <v>27</v>
      </c>
      <c r="H1506" s="313">
        <v>6</v>
      </c>
      <c r="I1506" s="314">
        <v>14.63</v>
      </c>
      <c r="J1506" s="314">
        <v>87.78</v>
      </c>
    </row>
    <row r="1507" spans="1:10" ht="25.5">
      <c r="A1507" s="310" t="s">
        <v>16049</v>
      </c>
      <c r="B1507" s="311" t="s">
        <v>16161</v>
      </c>
      <c r="C1507" s="310" t="s">
        <v>9</v>
      </c>
      <c r="D1507" s="310" t="s">
        <v>85</v>
      </c>
      <c r="E1507" s="416" t="s">
        <v>16048</v>
      </c>
      <c r="F1507" s="416"/>
      <c r="G1507" s="312" t="s">
        <v>27</v>
      </c>
      <c r="H1507" s="313">
        <v>6</v>
      </c>
      <c r="I1507" s="314">
        <v>18.739999999999998</v>
      </c>
      <c r="J1507" s="314">
        <v>112.44</v>
      </c>
    </row>
    <row r="1508" spans="1:10" ht="38.25">
      <c r="A1508" s="300" t="s">
        <v>12986</v>
      </c>
      <c r="B1508" s="301" t="s">
        <v>14853</v>
      </c>
      <c r="C1508" s="300" t="s">
        <v>9</v>
      </c>
      <c r="D1508" s="300" t="s">
        <v>10639</v>
      </c>
      <c r="E1508" s="417" t="s">
        <v>12998</v>
      </c>
      <c r="F1508" s="417"/>
      <c r="G1508" s="302" t="s">
        <v>51</v>
      </c>
      <c r="H1508" s="315">
        <v>1</v>
      </c>
      <c r="I1508" s="316">
        <v>781.68</v>
      </c>
      <c r="J1508" s="316">
        <v>781.68</v>
      </c>
    </row>
    <row r="1509" spans="1:10" ht="25.5">
      <c r="A1509" s="317"/>
      <c r="B1509" s="317"/>
      <c r="C1509" s="317"/>
      <c r="D1509" s="317"/>
      <c r="E1509" s="317" t="s">
        <v>16052</v>
      </c>
      <c r="F1509" s="318">
        <v>75.615644599999996</v>
      </c>
      <c r="G1509" s="317" t="s">
        <v>16053</v>
      </c>
      <c r="H1509" s="318">
        <v>65.319999999999993</v>
      </c>
      <c r="I1509" s="317" t="s">
        <v>16054</v>
      </c>
      <c r="J1509" s="318">
        <v>140.94</v>
      </c>
    </row>
    <row r="1510" spans="1:10" ht="13.5" thickBot="1">
      <c r="A1510" s="317"/>
      <c r="B1510" s="317"/>
      <c r="C1510" s="317"/>
      <c r="D1510" s="317"/>
      <c r="E1510" s="317" t="s">
        <v>16055</v>
      </c>
      <c r="F1510" s="318">
        <v>277.27999999999997</v>
      </c>
      <c r="G1510" s="317"/>
      <c r="H1510" s="418" t="s">
        <v>16056</v>
      </c>
      <c r="I1510" s="418"/>
      <c r="J1510" s="318">
        <v>1259.18</v>
      </c>
    </row>
    <row r="1511" spans="1:10" ht="13.5" thickTop="1">
      <c r="A1511" s="319"/>
      <c r="B1511" s="319"/>
      <c r="C1511" s="319"/>
      <c r="D1511" s="319"/>
      <c r="E1511" s="319"/>
      <c r="F1511" s="319"/>
      <c r="G1511" s="319"/>
      <c r="H1511" s="319"/>
      <c r="I1511" s="319"/>
      <c r="J1511" s="319"/>
    </row>
    <row r="1512" spans="1:10" ht="15">
      <c r="A1512" s="305" t="s">
        <v>16361</v>
      </c>
      <c r="B1512" s="306" t="s">
        <v>12979</v>
      </c>
      <c r="C1512" s="305" t="s">
        <v>12980</v>
      </c>
      <c r="D1512" s="305" t="s">
        <v>12981</v>
      </c>
      <c r="E1512" s="419" t="s">
        <v>16045</v>
      </c>
      <c r="F1512" s="419"/>
      <c r="G1512" s="307" t="s">
        <v>12982</v>
      </c>
      <c r="H1512" s="306" t="s">
        <v>16046</v>
      </c>
      <c r="I1512" s="306" t="s">
        <v>12983</v>
      </c>
      <c r="J1512" s="306" t="s">
        <v>12985</v>
      </c>
    </row>
    <row r="1513" spans="1:10" ht="38.25">
      <c r="A1513" s="295" t="s">
        <v>16047</v>
      </c>
      <c r="B1513" s="296" t="s">
        <v>14864</v>
      </c>
      <c r="C1513" s="295" t="s">
        <v>9</v>
      </c>
      <c r="D1513" s="295" t="s">
        <v>1043</v>
      </c>
      <c r="E1513" s="420" t="s">
        <v>16095</v>
      </c>
      <c r="F1513" s="420"/>
      <c r="G1513" s="297" t="s">
        <v>51</v>
      </c>
      <c r="H1513" s="308">
        <v>1</v>
      </c>
      <c r="I1513" s="309">
        <v>9.92</v>
      </c>
      <c r="J1513" s="309">
        <v>9.92</v>
      </c>
    </row>
    <row r="1514" spans="1:10" ht="25.5">
      <c r="A1514" s="310" t="s">
        <v>16049</v>
      </c>
      <c r="B1514" s="311" t="s">
        <v>16161</v>
      </c>
      <c r="C1514" s="310" t="s">
        <v>9</v>
      </c>
      <c r="D1514" s="310" t="s">
        <v>85</v>
      </c>
      <c r="E1514" s="416" t="s">
        <v>16048</v>
      </c>
      <c r="F1514" s="416"/>
      <c r="G1514" s="312" t="s">
        <v>27</v>
      </c>
      <c r="H1514" s="313">
        <v>0.14000000000000001</v>
      </c>
      <c r="I1514" s="314">
        <v>18.739999999999998</v>
      </c>
      <c r="J1514" s="314">
        <v>2.62</v>
      </c>
    </row>
    <row r="1515" spans="1:10" ht="25.5">
      <c r="A1515" s="300" t="s">
        <v>12986</v>
      </c>
      <c r="B1515" s="301" t="s">
        <v>14865</v>
      </c>
      <c r="C1515" s="300" t="s">
        <v>9</v>
      </c>
      <c r="D1515" s="300" t="s">
        <v>6997</v>
      </c>
      <c r="E1515" s="417" t="s">
        <v>12998</v>
      </c>
      <c r="F1515" s="417"/>
      <c r="G1515" s="302" t="s">
        <v>51</v>
      </c>
      <c r="H1515" s="315">
        <v>1</v>
      </c>
      <c r="I1515" s="316">
        <v>7.3</v>
      </c>
      <c r="J1515" s="316">
        <v>7.3</v>
      </c>
    </row>
    <row r="1516" spans="1:10" ht="25.5">
      <c r="A1516" s="317"/>
      <c r="B1516" s="317"/>
      <c r="C1516" s="317"/>
      <c r="D1516" s="317"/>
      <c r="E1516" s="317" t="s">
        <v>16052</v>
      </c>
      <c r="F1516" s="318">
        <v>1.0354633</v>
      </c>
      <c r="G1516" s="317" t="s">
        <v>16053</v>
      </c>
      <c r="H1516" s="318">
        <v>0.89</v>
      </c>
      <c r="I1516" s="317" t="s">
        <v>16054</v>
      </c>
      <c r="J1516" s="318">
        <v>1.93</v>
      </c>
    </row>
    <row r="1517" spans="1:10" ht="13.5" thickBot="1">
      <c r="A1517" s="317"/>
      <c r="B1517" s="317"/>
      <c r="C1517" s="317"/>
      <c r="D1517" s="317"/>
      <c r="E1517" s="317" t="s">
        <v>16055</v>
      </c>
      <c r="F1517" s="318">
        <v>2.8</v>
      </c>
      <c r="G1517" s="317"/>
      <c r="H1517" s="418" t="s">
        <v>16056</v>
      </c>
      <c r="I1517" s="418"/>
      <c r="J1517" s="318">
        <v>12.72</v>
      </c>
    </row>
    <row r="1518" spans="1:10" ht="13.5" thickTop="1">
      <c r="A1518" s="319"/>
      <c r="B1518" s="319"/>
      <c r="C1518" s="319"/>
      <c r="D1518" s="319"/>
      <c r="E1518" s="319"/>
      <c r="F1518" s="319"/>
      <c r="G1518" s="319"/>
      <c r="H1518" s="319"/>
      <c r="I1518" s="319"/>
      <c r="J1518" s="319"/>
    </row>
    <row r="1519" spans="1:10" ht="15">
      <c r="A1519" s="305" t="s">
        <v>16362</v>
      </c>
      <c r="B1519" s="306" t="s">
        <v>12979</v>
      </c>
      <c r="C1519" s="305" t="s">
        <v>12980</v>
      </c>
      <c r="D1519" s="305" t="s">
        <v>12981</v>
      </c>
      <c r="E1519" s="419" t="s">
        <v>16045</v>
      </c>
      <c r="F1519" s="419"/>
      <c r="G1519" s="307" t="s">
        <v>12982</v>
      </c>
      <c r="H1519" s="306" t="s">
        <v>16046</v>
      </c>
      <c r="I1519" s="306" t="s">
        <v>12983</v>
      </c>
      <c r="J1519" s="306" t="s">
        <v>12985</v>
      </c>
    </row>
    <row r="1520" spans="1:10" ht="25.5">
      <c r="A1520" s="295" t="s">
        <v>16047</v>
      </c>
      <c r="B1520" s="296" t="s">
        <v>14871</v>
      </c>
      <c r="C1520" s="295" t="s">
        <v>9</v>
      </c>
      <c r="D1520" s="295" t="s">
        <v>1091</v>
      </c>
      <c r="E1520" s="420" t="s">
        <v>16095</v>
      </c>
      <c r="F1520" s="420"/>
      <c r="G1520" s="297" t="s">
        <v>51</v>
      </c>
      <c r="H1520" s="308">
        <v>1</v>
      </c>
      <c r="I1520" s="309">
        <v>8353.7199999999993</v>
      </c>
      <c r="J1520" s="309">
        <v>8353.7199999999993</v>
      </c>
    </row>
    <row r="1521" spans="1:10" ht="25.5">
      <c r="A1521" s="310" t="s">
        <v>16049</v>
      </c>
      <c r="B1521" s="311" t="s">
        <v>16161</v>
      </c>
      <c r="C1521" s="310" t="s">
        <v>9</v>
      </c>
      <c r="D1521" s="310" t="s">
        <v>85</v>
      </c>
      <c r="E1521" s="416" t="s">
        <v>16048</v>
      </c>
      <c r="F1521" s="416"/>
      <c r="G1521" s="312" t="s">
        <v>27</v>
      </c>
      <c r="H1521" s="313">
        <v>2.5</v>
      </c>
      <c r="I1521" s="314">
        <v>18.739999999999998</v>
      </c>
      <c r="J1521" s="314">
        <v>46.85</v>
      </c>
    </row>
    <row r="1522" spans="1:10" ht="25.5">
      <c r="A1522" s="310" t="s">
        <v>16049</v>
      </c>
      <c r="B1522" s="311" t="s">
        <v>16068</v>
      </c>
      <c r="C1522" s="310" t="s">
        <v>9</v>
      </c>
      <c r="D1522" s="310" t="s">
        <v>29</v>
      </c>
      <c r="E1522" s="416" t="s">
        <v>16048</v>
      </c>
      <c r="F1522" s="416"/>
      <c r="G1522" s="312" t="s">
        <v>27</v>
      </c>
      <c r="H1522" s="313">
        <v>2.5</v>
      </c>
      <c r="I1522" s="314">
        <v>14.73</v>
      </c>
      <c r="J1522" s="314">
        <v>36.82</v>
      </c>
    </row>
    <row r="1523" spans="1:10" ht="38.25">
      <c r="A1523" s="300" t="s">
        <v>12986</v>
      </c>
      <c r="B1523" s="301" t="s">
        <v>14873</v>
      </c>
      <c r="C1523" s="300" t="s">
        <v>9</v>
      </c>
      <c r="D1523" s="300" t="s">
        <v>11400</v>
      </c>
      <c r="E1523" s="417" t="s">
        <v>12998</v>
      </c>
      <c r="F1523" s="417"/>
      <c r="G1523" s="302" t="s">
        <v>51</v>
      </c>
      <c r="H1523" s="315">
        <v>1</v>
      </c>
      <c r="I1523" s="316">
        <v>8270.0499999999993</v>
      </c>
      <c r="J1523" s="316">
        <v>8270.0499999999993</v>
      </c>
    </row>
    <row r="1524" spans="1:10" ht="25.5">
      <c r="A1524" s="317"/>
      <c r="B1524" s="317"/>
      <c r="C1524" s="317"/>
      <c r="D1524" s="317"/>
      <c r="E1524" s="317" t="s">
        <v>16052</v>
      </c>
      <c r="F1524" s="318">
        <v>31.6379634</v>
      </c>
      <c r="G1524" s="317" t="s">
        <v>16053</v>
      </c>
      <c r="H1524" s="318">
        <v>27.33</v>
      </c>
      <c r="I1524" s="317" t="s">
        <v>16054</v>
      </c>
      <c r="J1524" s="318">
        <v>58.97</v>
      </c>
    </row>
    <row r="1525" spans="1:10" ht="13.5" thickBot="1">
      <c r="A1525" s="317"/>
      <c r="B1525" s="317"/>
      <c r="C1525" s="317"/>
      <c r="D1525" s="317"/>
      <c r="E1525" s="317" t="s">
        <v>16055</v>
      </c>
      <c r="F1525" s="318">
        <v>2359.09</v>
      </c>
      <c r="G1525" s="317"/>
      <c r="H1525" s="418" t="s">
        <v>16056</v>
      </c>
      <c r="I1525" s="418"/>
      <c r="J1525" s="318">
        <v>10712.81</v>
      </c>
    </row>
    <row r="1526" spans="1:10" ht="13.5" thickTop="1">
      <c r="A1526" s="319"/>
      <c r="B1526" s="319"/>
      <c r="C1526" s="319"/>
      <c r="D1526" s="319"/>
      <c r="E1526" s="319"/>
      <c r="F1526" s="319"/>
      <c r="G1526" s="319"/>
      <c r="H1526" s="319"/>
      <c r="I1526" s="319"/>
      <c r="J1526" s="319"/>
    </row>
    <row r="1527" spans="1:10" ht="15">
      <c r="A1527" s="305" t="s">
        <v>16363</v>
      </c>
      <c r="B1527" s="306" t="s">
        <v>12979</v>
      </c>
      <c r="C1527" s="305" t="s">
        <v>12980</v>
      </c>
      <c r="D1527" s="305" t="s">
        <v>12981</v>
      </c>
      <c r="E1527" s="419" t="s">
        <v>16045</v>
      </c>
      <c r="F1527" s="419"/>
      <c r="G1527" s="307" t="s">
        <v>12982</v>
      </c>
      <c r="H1527" s="306" t="s">
        <v>16046</v>
      </c>
      <c r="I1527" s="306" t="s">
        <v>12983</v>
      </c>
      <c r="J1527" s="306" t="s">
        <v>12985</v>
      </c>
    </row>
    <row r="1528" spans="1:10" ht="38.25">
      <c r="A1528" s="295" t="s">
        <v>16047</v>
      </c>
      <c r="B1528" s="296" t="s">
        <v>14883</v>
      </c>
      <c r="C1528" s="295" t="s">
        <v>9</v>
      </c>
      <c r="D1528" s="295" t="s">
        <v>5209</v>
      </c>
      <c r="E1528" s="420" t="s">
        <v>16095</v>
      </c>
      <c r="F1528" s="420"/>
      <c r="G1528" s="297" t="s">
        <v>51</v>
      </c>
      <c r="H1528" s="308">
        <v>1</v>
      </c>
      <c r="I1528" s="309">
        <v>7.03</v>
      </c>
      <c r="J1528" s="309">
        <v>7.03</v>
      </c>
    </row>
    <row r="1529" spans="1:10" ht="25.5">
      <c r="A1529" s="310" t="s">
        <v>16049</v>
      </c>
      <c r="B1529" s="311" t="s">
        <v>16161</v>
      </c>
      <c r="C1529" s="310" t="s">
        <v>9</v>
      </c>
      <c r="D1529" s="310" t="s">
        <v>85</v>
      </c>
      <c r="E1529" s="416" t="s">
        <v>16048</v>
      </c>
      <c r="F1529" s="416"/>
      <c r="G1529" s="312" t="s">
        <v>27</v>
      </c>
      <c r="H1529" s="313">
        <v>0.14000000000000001</v>
      </c>
      <c r="I1529" s="314">
        <v>18.739999999999998</v>
      </c>
      <c r="J1529" s="314">
        <v>2.62</v>
      </c>
    </row>
    <row r="1530" spans="1:10" ht="25.5">
      <c r="A1530" s="300" t="s">
        <v>12986</v>
      </c>
      <c r="B1530" s="301" t="s">
        <v>14884</v>
      </c>
      <c r="C1530" s="300" t="s">
        <v>9</v>
      </c>
      <c r="D1530" s="300" t="s">
        <v>6998</v>
      </c>
      <c r="E1530" s="417" t="s">
        <v>12998</v>
      </c>
      <c r="F1530" s="417"/>
      <c r="G1530" s="302" t="s">
        <v>51</v>
      </c>
      <c r="H1530" s="315">
        <v>1</v>
      </c>
      <c r="I1530" s="316">
        <v>4.41</v>
      </c>
      <c r="J1530" s="316">
        <v>4.41</v>
      </c>
    </row>
    <row r="1531" spans="1:10" ht="25.5">
      <c r="A1531" s="317"/>
      <c r="B1531" s="317"/>
      <c r="C1531" s="317"/>
      <c r="D1531" s="317"/>
      <c r="E1531" s="317" t="s">
        <v>16052</v>
      </c>
      <c r="F1531" s="318">
        <v>1.0354633</v>
      </c>
      <c r="G1531" s="317" t="s">
        <v>16053</v>
      </c>
      <c r="H1531" s="318">
        <v>0.89</v>
      </c>
      <c r="I1531" s="317" t="s">
        <v>16054</v>
      </c>
      <c r="J1531" s="318">
        <v>1.93</v>
      </c>
    </row>
    <row r="1532" spans="1:10" ht="13.5" thickBot="1">
      <c r="A1532" s="317"/>
      <c r="B1532" s="317"/>
      <c r="C1532" s="317"/>
      <c r="D1532" s="317"/>
      <c r="E1532" s="317" t="s">
        <v>16055</v>
      </c>
      <c r="F1532" s="318">
        <v>1.98</v>
      </c>
      <c r="G1532" s="317"/>
      <c r="H1532" s="418" t="s">
        <v>16056</v>
      </c>
      <c r="I1532" s="418"/>
      <c r="J1532" s="318">
        <v>9.01</v>
      </c>
    </row>
    <row r="1533" spans="1:10" ht="13.5" thickTop="1">
      <c r="A1533" s="319"/>
      <c r="B1533" s="319"/>
      <c r="C1533" s="319"/>
      <c r="D1533" s="319"/>
      <c r="E1533" s="319"/>
      <c r="F1533" s="319"/>
      <c r="G1533" s="319"/>
      <c r="H1533" s="319"/>
      <c r="I1533" s="319"/>
      <c r="J1533" s="319"/>
    </row>
    <row r="1534" spans="1:10" ht="15">
      <c r="A1534" s="305" t="s">
        <v>16364</v>
      </c>
      <c r="B1534" s="306" t="s">
        <v>12979</v>
      </c>
      <c r="C1534" s="305" t="s">
        <v>12980</v>
      </c>
      <c r="D1534" s="305" t="s">
        <v>12981</v>
      </c>
      <c r="E1534" s="419" t="s">
        <v>16045</v>
      </c>
      <c r="F1534" s="419"/>
      <c r="G1534" s="307" t="s">
        <v>12982</v>
      </c>
      <c r="H1534" s="306" t="s">
        <v>16046</v>
      </c>
      <c r="I1534" s="306" t="s">
        <v>12983</v>
      </c>
      <c r="J1534" s="306" t="s">
        <v>12985</v>
      </c>
    </row>
    <row r="1535" spans="1:10" ht="25.5">
      <c r="A1535" s="295" t="s">
        <v>16047</v>
      </c>
      <c r="B1535" s="296" t="s">
        <v>14892</v>
      </c>
      <c r="C1535" s="295" t="s">
        <v>9</v>
      </c>
      <c r="D1535" s="295" t="s">
        <v>3922</v>
      </c>
      <c r="E1535" s="420" t="s">
        <v>16095</v>
      </c>
      <c r="F1535" s="420"/>
      <c r="G1535" s="297" t="s">
        <v>20</v>
      </c>
      <c r="H1535" s="308">
        <v>1</v>
      </c>
      <c r="I1535" s="309">
        <v>6.12</v>
      </c>
      <c r="J1535" s="309">
        <v>6.12</v>
      </c>
    </row>
    <row r="1536" spans="1:10" ht="25.5">
      <c r="A1536" s="310" t="s">
        <v>16049</v>
      </c>
      <c r="B1536" s="311" t="s">
        <v>16307</v>
      </c>
      <c r="C1536" s="310" t="s">
        <v>9</v>
      </c>
      <c r="D1536" s="310" t="s">
        <v>89</v>
      </c>
      <c r="E1536" s="416" t="s">
        <v>16048</v>
      </c>
      <c r="F1536" s="416"/>
      <c r="G1536" s="312" t="s">
        <v>27</v>
      </c>
      <c r="H1536" s="313">
        <v>8.9999999999999993E-3</v>
      </c>
      <c r="I1536" s="314">
        <v>14.63</v>
      </c>
      <c r="J1536" s="314">
        <v>0.13</v>
      </c>
    </row>
    <row r="1537" spans="1:10" ht="25.5">
      <c r="A1537" s="310" t="s">
        <v>16049</v>
      </c>
      <c r="B1537" s="311" t="s">
        <v>16161</v>
      </c>
      <c r="C1537" s="310" t="s">
        <v>9</v>
      </c>
      <c r="D1537" s="310" t="s">
        <v>85</v>
      </c>
      <c r="E1537" s="416" t="s">
        <v>16048</v>
      </c>
      <c r="F1537" s="416"/>
      <c r="G1537" s="312" t="s">
        <v>27</v>
      </c>
      <c r="H1537" s="313">
        <v>8.9999999999999993E-3</v>
      </c>
      <c r="I1537" s="314">
        <v>18.739999999999998</v>
      </c>
      <c r="J1537" s="314">
        <v>0.16</v>
      </c>
    </row>
    <row r="1538" spans="1:10" ht="38.25">
      <c r="A1538" s="300" t="s">
        <v>12986</v>
      </c>
      <c r="B1538" s="301" t="s">
        <v>14500</v>
      </c>
      <c r="C1538" s="300" t="s">
        <v>9</v>
      </c>
      <c r="D1538" s="300" t="s">
        <v>7571</v>
      </c>
      <c r="E1538" s="417" t="s">
        <v>12998</v>
      </c>
      <c r="F1538" s="417"/>
      <c r="G1538" s="302" t="s">
        <v>20</v>
      </c>
      <c r="H1538" s="315">
        <v>1.0269999999999999</v>
      </c>
      <c r="I1538" s="316">
        <v>5.65</v>
      </c>
      <c r="J1538" s="316">
        <v>5.8</v>
      </c>
    </row>
    <row r="1539" spans="1:10" ht="25.5">
      <c r="A1539" s="300" t="s">
        <v>12986</v>
      </c>
      <c r="B1539" s="301" t="s">
        <v>13244</v>
      </c>
      <c r="C1539" s="300" t="s">
        <v>9</v>
      </c>
      <c r="D1539" s="300" t="s">
        <v>9005</v>
      </c>
      <c r="E1539" s="417" t="s">
        <v>12998</v>
      </c>
      <c r="F1539" s="417"/>
      <c r="G1539" s="302" t="s">
        <v>51</v>
      </c>
      <c r="H1539" s="315">
        <v>0.01</v>
      </c>
      <c r="I1539" s="316">
        <v>3.78</v>
      </c>
      <c r="J1539" s="316">
        <v>0.03</v>
      </c>
    </row>
    <row r="1540" spans="1:10" ht="25.5">
      <c r="A1540" s="317"/>
      <c r="B1540" s="317"/>
      <c r="C1540" s="317"/>
      <c r="D1540" s="317"/>
      <c r="E1540" s="317" t="s">
        <v>16052</v>
      </c>
      <c r="F1540" s="318">
        <v>0.10730190000000001</v>
      </c>
      <c r="G1540" s="317" t="s">
        <v>16053</v>
      </c>
      <c r="H1540" s="318">
        <v>0.09</v>
      </c>
      <c r="I1540" s="317" t="s">
        <v>16054</v>
      </c>
      <c r="J1540" s="318">
        <v>0.2</v>
      </c>
    </row>
    <row r="1541" spans="1:10" ht="13.5" thickBot="1">
      <c r="A1541" s="317"/>
      <c r="B1541" s="317"/>
      <c r="C1541" s="317"/>
      <c r="D1541" s="317"/>
      <c r="E1541" s="317" t="s">
        <v>16055</v>
      </c>
      <c r="F1541" s="318">
        <v>1.72</v>
      </c>
      <c r="G1541" s="317"/>
      <c r="H1541" s="418" t="s">
        <v>16056</v>
      </c>
      <c r="I1541" s="418"/>
      <c r="J1541" s="318">
        <v>7.84</v>
      </c>
    </row>
    <row r="1542" spans="1:10" ht="13.5" thickTop="1">
      <c r="A1542" s="319"/>
      <c r="B1542" s="319"/>
      <c r="C1542" s="319"/>
      <c r="D1542" s="319"/>
      <c r="E1542" s="319"/>
      <c r="F1542" s="319"/>
      <c r="G1542" s="319"/>
      <c r="H1542" s="319"/>
      <c r="I1542" s="319"/>
      <c r="J1542" s="319"/>
    </row>
    <row r="1543" spans="1:10" ht="15">
      <c r="A1543" s="305" t="s">
        <v>16365</v>
      </c>
      <c r="B1543" s="306" t="s">
        <v>12979</v>
      </c>
      <c r="C1543" s="305" t="s">
        <v>12980</v>
      </c>
      <c r="D1543" s="305" t="s">
        <v>12981</v>
      </c>
      <c r="E1543" s="419" t="s">
        <v>16045</v>
      </c>
      <c r="F1543" s="419"/>
      <c r="G1543" s="307" t="s">
        <v>12982</v>
      </c>
      <c r="H1543" s="306" t="s">
        <v>16046</v>
      </c>
      <c r="I1543" s="306" t="s">
        <v>12983</v>
      </c>
      <c r="J1543" s="306" t="s">
        <v>12985</v>
      </c>
    </row>
    <row r="1544" spans="1:10" ht="25.5">
      <c r="A1544" s="295" t="s">
        <v>16047</v>
      </c>
      <c r="B1544" s="296" t="s">
        <v>14899</v>
      </c>
      <c r="C1544" s="295" t="s">
        <v>9</v>
      </c>
      <c r="D1544" s="295" t="s">
        <v>5937</v>
      </c>
      <c r="E1544" s="420" t="s">
        <v>16095</v>
      </c>
      <c r="F1544" s="420"/>
      <c r="G1544" s="297" t="s">
        <v>51</v>
      </c>
      <c r="H1544" s="308">
        <v>1</v>
      </c>
      <c r="I1544" s="309">
        <v>42.28</v>
      </c>
      <c r="J1544" s="309">
        <v>42.28</v>
      </c>
    </row>
    <row r="1545" spans="1:10" ht="25.5">
      <c r="A1545" s="310" t="s">
        <v>16049</v>
      </c>
      <c r="B1545" s="311" t="s">
        <v>16307</v>
      </c>
      <c r="C1545" s="310" t="s">
        <v>9</v>
      </c>
      <c r="D1545" s="310" t="s">
        <v>89</v>
      </c>
      <c r="E1545" s="416" t="s">
        <v>16048</v>
      </c>
      <c r="F1545" s="416"/>
      <c r="G1545" s="312" t="s">
        <v>27</v>
      </c>
      <c r="H1545" s="313">
        <v>0.25309999999999999</v>
      </c>
      <c r="I1545" s="314">
        <v>14.63</v>
      </c>
      <c r="J1545" s="314">
        <v>3.7</v>
      </c>
    </row>
    <row r="1546" spans="1:10" ht="25.5">
      <c r="A1546" s="310" t="s">
        <v>16049</v>
      </c>
      <c r="B1546" s="311" t="s">
        <v>16161</v>
      </c>
      <c r="C1546" s="310" t="s">
        <v>9</v>
      </c>
      <c r="D1546" s="310" t="s">
        <v>85</v>
      </c>
      <c r="E1546" s="416" t="s">
        <v>16048</v>
      </c>
      <c r="F1546" s="416"/>
      <c r="G1546" s="312" t="s">
        <v>27</v>
      </c>
      <c r="H1546" s="313">
        <v>0.25309999999999999</v>
      </c>
      <c r="I1546" s="314">
        <v>18.739999999999998</v>
      </c>
      <c r="J1546" s="314">
        <v>4.74</v>
      </c>
    </row>
    <row r="1547" spans="1:10" ht="38.25">
      <c r="A1547" s="300" t="s">
        <v>12986</v>
      </c>
      <c r="B1547" s="301" t="s">
        <v>13347</v>
      </c>
      <c r="C1547" s="300" t="s">
        <v>9</v>
      </c>
      <c r="D1547" s="300" t="s">
        <v>6805</v>
      </c>
      <c r="E1547" s="417" t="s">
        <v>12998</v>
      </c>
      <c r="F1547" s="417"/>
      <c r="G1547" s="302" t="s">
        <v>51</v>
      </c>
      <c r="H1547" s="315">
        <v>1</v>
      </c>
      <c r="I1547" s="316">
        <v>33.840000000000003</v>
      </c>
      <c r="J1547" s="316">
        <v>33.840000000000003</v>
      </c>
    </row>
    <row r="1548" spans="1:10" ht="25.5">
      <c r="A1548" s="317"/>
      <c r="B1548" s="317"/>
      <c r="C1548" s="317"/>
      <c r="D1548" s="317"/>
      <c r="E1548" s="317" t="s">
        <v>16052</v>
      </c>
      <c r="F1548" s="318">
        <v>3.1868661999999999</v>
      </c>
      <c r="G1548" s="317" t="s">
        <v>16053</v>
      </c>
      <c r="H1548" s="318">
        <v>2.75</v>
      </c>
      <c r="I1548" s="317" t="s">
        <v>16054</v>
      </c>
      <c r="J1548" s="318">
        <v>5.94</v>
      </c>
    </row>
    <row r="1549" spans="1:10" ht="13.5" thickBot="1">
      <c r="A1549" s="317"/>
      <c r="B1549" s="317"/>
      <c r="C1549" s="317"/>
      <c r="D1549" s="317"/>
      <c r="E1549" s="317" t="s">
        <v>16055</v>
      </c>
      <c r="F1549" s="318">
        <v>11.93</v>
      </c>
      <c r="G1549" s="317"/>
      <c r="H1549" s="418" t="s">
        <v>16056</v>
      </c>
      <c r="I1549" s="418"/>
      <c r="J1549" s="318">
        <v>54.21</v>
      </c>
    </row>
    <row r="1550" spans="1:10" ht="13.5" thickTop="1">
      <c r="A1550" s="319"/>
      <c r="B1550" s="319"/>
      <c r="C1550" s="319"/>
      <c r="D1550" s="319"/>
      <c r="E1550" s="319"/>
      <c r="F1550" s="319"/>
      <c r="G1550" s="319"/>
      <c r="H1550" s="319"/>
      <c r="I1550" s="319"/>
      <c r="J1550" s="319"/>
    </row>
    <row r="1551" spans="1:10" ht="15">
      <c r="A1551" s="305" t="s">
        <v>16366</v>
      </c>
      <c r="B1551" s="306" t="s">
        <v>12979</v>
      </c>
      <c r="C1551" s="305" t="s">
        <v>12980</v>
      </c>
      <c r="D1551" s="305" t="s">
        <v>12981</v>
      </c>
      <c r="E1551" s="419" t="s">
        <v>16045</v>
      </c>
      <c r="F1551" s="419"/>
      <c r="G1551" s="307" t="s">
        <v>12982</v>
      </c>
      <c r="H1551" s="306" t="s">
        <v>16046</v>
      </c>
      <c r="I1551" s="306" t="s">
        <v>12983</v>
      </c>
      <c r="J1551" s="306" t="s">
        <v>12985</v>
      </c>
    </row>
    <row r="1552" spans="1:10" ht="38.25">
      <c r="A1552" s="295" t="s">
        <v>16047</v>
      </c>
      <c r="B1552" s="296" t="s">
        <v>14907</v>
      </c>
      <c r="C1552" s="295" t="s">
        <v>9</v>
      </c>
      <c r="D1552" s="295" t="s">
        <v>3282</v>
      </c>
      <c r="E1552" s="420" t="s">
        <v>16095</v>
      </c>
      <c r="F1552" s="420"/>
      <c r="G1552" s="297" t="s">
        <v>20</v>
      </c>
      <c r="H1552" s="308">
        <v>1</v>
      </c>
      <c r="I1552" s="309">
        <v>6.99</v>
      </c>
      <c r="J1552" s="309">
        <v>6.99</v>
      </c>
    </row>
    <row r="1553" spans="1:10" ht="25.5">
      <c r="A1553" s="310" t="s">
        <v>16049</v>
      </c>
      <c r="B1553" s="311" t="s">
        <v>16307</v>
      </c>
      <c r="C1553" s="310" t="s">
        <v>9</v>
      </c>
      <c r="D1553" s="310" t="s">
        <v>89</v>
      </c>
      <c r="E1553" s="416" t="s">
        <v>16048</v>
      </c>
      <c r="F1553" s="416"/>
      <c r="G1553" s="312" t="s">
        <v>27</v>
      </c>
      <c r="H1553" s="313">
        <v>0.152</v>
      </c>
      <c r="I1553" s="314">
        <v>14.63</v>
      </c>
      <c r="J1553" s="314">
        <v>2.2200000000000002</v>
      </c>
    </row>
    <row r="1554" spans="1:10" ht="25.5">
      <c r="A1554" s="310" t="s">
        <v>16049</v>
      </c>
      <c r="B1554" s="311" t="s">
        <v>16161</v>
      </c>
      <c r="C1554" s="310" t="s">
        <v>9</v>
      </c>
      <c r="D1554" s="310" t="s">
        <v>85</v>
      </c>
      <c r="E1554" s="416" t="s">
        <v>16048</v>
      </c>
      <c r="F1554" s="416"/>
      <c r="G1554" s="312" t="s">
        <v>27</v>
      </c>
      <c r="H1554" s="313">
        <v>0.152</v>
      </c>
      <c r="I1554" s="314">
        <v>18.739999999999998</v>
      </c>
      <c r="J1554" s="314">
        <v>2.84</v>
      </c>
    </row>
    <row r="1555" spans="1:10">
      <c r="A1555" s="300" t="s">
        <v>12986</v>
      </c>
      <c r="B1555" s="301" t="s">
        <v>13236</v>
      </c>
      <c r="C1555" s="300" t="s">
        <v>9</v>
      </c>
      <c r="D1555" s="300" t="s">
        <v>8757</v>
      </c>
      <c r="E1555" s="417" t="s">
        <v>12998</v>
      </c>
      <c r="F1555" s="417"/>
      <c r="G1555" s="302" t="s">
        <v>20</v>
      </c>
      <c r="H1555" s="315">
        <v>1.0169999999999999</v>
      </c>
      <c r="I1555" s="316">
        <v>1.9</v>
      </c>
      <c r="J1555" s="316">
        <v>1.93</v>
      </c>
    </row>
    <row r="1556" spans="1:10" ht="25.5">
      <c r="A1556" s="317"/>
      <c r="B1556" s="317"/>
      <c r="C1556" s="317"/>
      <c r="D1556" s="317"/>
      <c r="E1556" s="317" t="s">
        <v>16052</v>
      </c>
      <c r="F1556" s="318">
        <v>1.9099737000000001</v>
      </c>
      <c r="G1556" s="317" t="s">
        <v>16053</v>
      </c>
      <c r="H1556" s="318">
        <v>1.65</v>
      </c>
      <c r="I1556" s="317" t="s">
        <v>16054</v>
      </c>
      <c r="J1556" s="318">
        <v>3.56</v>
      </c>
    </row>
    <row r="1557" spans="1:10" ht="13.5" thickBot="1">
      <c r="A1557" s="317"/>
      <c r="B1557" s="317"/>
      <c r="C1557" s="317"/>
      <c r="D1557" s="317"/>
      <c r="E1557" s="317" t="s">
        <v>16055</v>
      </c>
      <c r="F1557" s="318">
        <v>1.97</v>
      </c>
      <c r="G1557" s="317"/>
      <c r="H1557" s="418" t="s">
        <v>16056</v>
      </c>
      <c r="I1557" s="418"/>
      <c r="J1557" s="318">
        <v>8.9600000000000009</v>
      </c>
    </row>
    <row r="1558" spans="1:10" ht="13.5" thickTop="1">
      <c r="A1558" s="319"/>
      <c r="B1558" s="319"/>
      <c r="C1558" s="319"/>
      <c r="D1558" s="319"/>
      <c r="E1558" s="319"/>
      <c r="F1558" s="319"/>
      <c r="G1558" s="319"/>
      <c r="H1558" s="319"/>
      <c r="I1558" s="319"/>
      <c r="J1558" s="319"/>
    </row>
    <row r="1559" spans="1:10" ht="15">
      <c r="A1559" s="305" t="s">
        <v>16367</v>
      </c>
      <c r="B1559" s="306" t="s">
        <v>12979</v>
      </c>
      <c r="C1559" s="305" t="s">
        <v>12980</v>
      </c>
      <c r="D1559" s="305" t="s">
        <v>12981</v>
      </c>
      <c r="E1559" s="419" t="s">
        <v>16045</v>
      </c>
      <c r="F1559" s="419"/>
      <c r="G1559" s="307" t="s">
        <v>12982</v>
      </c>
      <c r="H1559" s="306" t="s">
        <v>16046</v>
      </c>
      <c r="I1559" s="306" t="s">
        <v>12983</v>
      </c>
      <c r="J1559" s="306" t="s">
        <v>12985</v>
      </c>
    </row>
    <row r="1560" spans="1:10" ht="25.5">
      <c r="A1560" s="295" t="s">
        <v>16047</v>
      </c>
      <c r="B1560" s="296" t="s">
        <v>14913</v>
      </c>
      <c r="C1560" s="295" t="s">
        <v>9</v>
      </c>
      <c r="D1560" s="295" t="s">
        <v>3940</v>
      </c>
      <c r="E1560" s="420" t="s">
        <v>16095</v>
      </c>
      <c r="F1560" s="420"/>
      <c r="G1560" s="297" t="s">
        <v>20</v>
      </c>
      <c r="H1560" s="308">
        <v>1</v>
      </c>
      <c r="I1560" s="309">
        <v>102.86</v>
      </c>
      <c r="J1560" s="309">
        <v>102.86</v>
      </c>
    </row>
    <row r="1561" spans="1:10" ht="25.5">
      <c r="A1561" s="310" t="s">
        <v>16049</v>
      </c>
      <c r="B1561" s="311" t="s">
        <v>16307</v>
      </c>
      <c r="C1561" s="310" t="s">
        <v>9</v>
      </c>
      <c r="D1561" s="310" t="s">
        <v>89</v>
      </c>
      <c r="E1561" s="416" t="s">
        <v>16048</v>
      </c>
      <c r="F1561" s="416"/>
      <c r="G1561" s="312" t="s">
        <v>27</v>
      </c>
      <c r="H1561" s="313">
        <v>0.21199999999999999</v>
      </c>
      <c r="I1561" s="314">
        <v>14.63</v>
      </c>
      <c r="J1561" s="314">
        <v>3.1</v>
      </c>
    </row>
    <row r="1562" spans="1:10" ht="25.5">
      <c r="A1562" s="310" t="s">
        <v>16049</v>
      </c>
      <c r="B1562" s="311" t="s">
        <v>16161</v>
      </c>
      <c r="C1562" s="310" t="s">
        <v>9</v>
      </c>
      <c r="D1562" s="310" t="s">
        <v>85</v>
      </c>
      <c r="E1562" s="416" t="s">
        <v>16048</v>
      </c>
      <c r="F1562" s="416"/>
      <c r="G1562" s="312" t="s">
        <v>27</v>
      </c>
      <c r="H1562" s="313">
        <v>0.21199999999999999</v>
      </c>
      <c r="I1562" s="314">
        <v>18.739999999999998</v>
      </c>
      <c r="J1562" s="314">
        <v>3.97</v>
      </c>
    </row>
    <row r="1563" spans="1:10" ht="38.25">
      <c r="A1563" s="300" t="s">
        <v>12986</v>
      </c>
      <c r="B1563" s="301" t="s">
        <v>14914</v>
      </c>
      <c r="C1563" s="300" t="s">
        <v>9</v>
      </c>
      <c r="D1563" s="300" t="s">
        <v>7575</v>
      </c>
      <c r="E1563" s="417" t="s">
        <v>12998</v>
      </c>
      <c r="F1563" s="417"/>
      <c r="G1563" s="302" t="s">
        <v>20</v>
      </c>
      <c r="H1563" s="315">
        <v>1.0149999999999999</v>
      </c>
      <c r="I1563" s="316">
        <v>94.35</v>
      </c>
      <c r="J1563" s="316">
        <v>95.76</v>
      </c>
    </row>
    <row r="1564" spans="1:10" ht="25.5">
      <c r="A1564" s="300" t="s">
        <v>12986</v>
      </c>
      <c r="B1564" s="301" t="s">
        <v>13244</v>
      </c>
      <c r="C1564" s="300" t="s">
        <v>9</v>
      </c>
      <c r="D1564" s="300" t="s">
        <v>9005</v>
      </c>
      <c r="E1564" s="417" t="s">
        <v>12998</v>
      </c>
      <c r="F1564" s="417"/>
      <c r="G1564" s="302" t="s">
        <v>51</v>
      </c>
      <c r="H1564" s="315">
        <v>8.9999999999999993E-3</v>
      </c>
      <c r="I1564" s="316">
        <v>3.78</v>
      </c>
      <c r="J1564" s="316">
        <v>0.03</v>
      </c>
    </row>
    <row r="1565" spans="1:10" ht="25.5">
      <c r="A1565" s="317"/>
      <c r="B1565" s="317"/>
      <c r="C1565" s="317"/>
      <c r="D1565" s="317"/>
      <c r="E1565" s="317" t="s">
        <v>16052</v>
      </c>
      <c r="F1565" s="318">
        <v>2.6664520999999999</v>
      </c>
      <c r="G1565" s="317" t="s">
        <v>16053</v>
      </c>
      <c r="H1565" s="318">
        <v>2.2999999999999998</v>
      </c>
      <c r="I1565" s="317" t="s">
        <v>16054</v>
      </c>
      <c r="J1565" s="318">
        <v>4.97</v>
      </c>
    </row>
    <row r="1566" spans="1:10" ht="13.5" thickBot="1">
      <c r="A1566" s="317"/>
      <c r="B1566" s="317"/>
      <c r="C1566" s="317"/>
      <c r="D1566" s="317"/>
      <c r="E1566" s="317" t="s">
        <v>16055</v>
      </c>
      <c r="F1566" s="318">
        <v>29.04</v>
      </c>
      <c r="G1566" s="317"/>
      <c r="H1566" s="418" t="s">
        <v>16056</v>
      </c>
      <c r="I1566" s="418"/>
      <c r="J1566" s="318">
        <v>131.9</v>
      </c>
    </row>
    <row r="1567" spans="1:10" ht="13.5" thickTop="1">
      <c r="A1567" s="319"/>
      <c r="B1567" s="319"/>
      <c r="C1567" s="319"/>
      <c r="D1567" s="319"/>
      <c r="E1567" s="319"/>
      <c r="F1567" s="319"/>
      <c r="G1567" s="319"/>
      <c r="H1567" s="319"/>
      <c r="I1567" s="319"/>
      <c r="J1567" s="319"/>
    </row>
    <row r="1568" spans="1:10" ht="15">
      <c r="A1568" s="305" t="s">
        <v>16368</v>
      </c>
      <c r="B1568" s="306" t="s">
        <v>12979</v>
      </c>
      <c r="C1568" s="305" t="s">
        <v>12980</v>
      </c>
      <c r="D1568" s="305" t="s">
        <v>12981</v>
      </c>
      <c r="E1568" s="419" t="s">
        <v>16045</v>
      </c>
      <c r="F1568" s="419"/>
      <c r="G1568" s="307" t="s">
        <v>12982</v>
      </c>
      <c r="H1568" s="306" t="s">
        <v>16046</v>
      </c>
      <c r="I1568" s="306" t="s">
        <v>12983</v>
      </c>
      <c r="J1568" s="306" t="s">
        <v>12985</v>
      </c>
    </row>
    <row r="1569" spans="1:10" ht="25.5">
      <c r="A1569" s="295" t="s">
        <v>16047</v>
      </c>
      <c r="B1569" s="296" t="s">
        <v>14923</v>
      </c>
      <c r="C1569" s="295" t="s">
        <v>9</v>
      </c>
      <c r="D1569" s="295" t="s">
        <v>3934</v>
      </c>
      <c r="E1569" s="420" t="s">
        <v>16095</v>
      </c>
      <c r="F1569" s="420"/>
      <c r="G1569" s="297" t="s">
        <v>20</v>
      </c>
      <c r="H1569" s="308">
        <v>1</v>
      </c>
      <c r="I1569" s="309">
        <v>52.72</v>
      </c>
      <c r="J1569" s="309">
        <v>52.72</v>
      </c>
    </row>
    <row r="1570" spans="1:10" ht="25.5">
      <c r="A1570" s="310" t="s">
        <v>16049</v>
      </c>
      <c r="B1570" s="311" t="s">
        <v>16307</v>
      </c>
      <c r="C1570" s="310" t="s">
        <v>9</v>
      </c>
      <c r="D1570" s="310" t="s">
        <v>89</v>
      </c>
      <c r="E1570" s="416" t="s">
        <v>16048</v>
      </c>
      <c r="F1570" s="416"/>
      <c r="G1570" s="312" t="s">
        <v>27</v>
      </c>
      <c r="H1570" s="313">
        <v>0.128</v>
      </c>
      <c r="I1570" s="314">
        <v>14.63</v>
      </c>
      <c r="J1570" s="314">
        <v>1.87</v>
      </c>
    </row>
    <row r="1571" spans="1:10" ht="25.5">
      <c r="A1571" s="310" t="s">
        <v>16049</v>
      </c>
      <c r="B1571" s="311" t="s">
        <v>16161</v>
      </c>
      <c r="C1571" s="310" t="s">
        <v>9</v>
      </c>
      <c r="D1571" s="310" t="s">
        <v>85</v>
      </c>
      <c r="E1571" s="416" t="s">
        <v>16048</v>
      </c>
      <c r="F1571" s="416"/>
      <c r="G1571" s="312" t="s">
        <v>27</v>
      </c>
      <c r="H1571" s="313">
        <v>0.128</v>
      </c>
      <c r="I1571" s="314">
        <v>18.739999999999998</v>
      </c>
      <c r="J1571" s="314">
        <v>2.39</v>
      </c>
    </row>
    <row r="1572" spans="1:10" ht="38.25">
      <c r="A1572" s="300" t="s">
        <v>12986</v>
      </c>
      <c r="B1572" s="301" t="s">
        <v>14924</v>
      </c>
      <c r="C1572" s="300" t="s">
        <v>9</v>
      </c>
      <c r="D1572" s="300" t="s">
        <v>7587</v>
      </c>
      <c r="E1572" s="417" t="s">
        <v>12998</v>
      </c>
      <c r="F1572" s="417"/>
      <c r="G1572" s="302" t="s">
        <v>20</v>
      </c>
      <c r="H1572" s="315">
        <v>1.0149999999999999</v>
      </c>
      <c r="I1572" s="316">
        <v>47.72</v>
      </c>
      <c r="J1572" s="316">
        <v>48.43</v>
      </c>
    </row>
    <row r="1573" spans="1:10" ht="25.5">
      <c r="A1573" s="300" t="s">
        <v>12986</v>
      </c>
      <c r="B1573" s="301" t="s">
        <v>13244</v>
      </c>
      <c r="C1573" s="300" t="s">
        <v>9</v>
      </c>
      <c r="D1573" s="300" t="s">
        <v>9005</v>
      </c>
      <c r="E1573" s="417" t="s">
        <v>12998</v>
      </c>
      <c r="F1573" s="417"/>
      <c r="G1573" s="302" t="s">
        <v>51</v>
      </c>
      <c r="H1573" s="315">
        <v>8.9999999999999993E-3</v>
      </c>
      <c r="I1573" s="316">
        <v>3.78</v>
      </c>
      <c r="J1573" s="316">
        <v>0.03</v>
      </c>
    </row>
    <row r="1574" spans="1:10" ht="25.5">
      <c r="A1574" s="317"/>
      <c r="B1574" s="317"/>
      <c r="C1574" s="317"/>
      <c r="D1574" s="317"/>
      <c r="E1574" s="317" t="s">
        <v>16052</v>
      </c>
      <c r="F1574" s="318">
        <v>1.6095284000000001</v>
      </c>
      <c r="G1574" s="317" t="s">
        <v>16053</v>
      </c>
      <c r="H1574" s="318">
        <v>1.39</v>
      </c>
      <c r="I1574" s="317" t="s">
        <v>16054</v>
      </c>
      <c r="J1574" s="318">
        <v>3</v>
      </c>
    </row>
    <row r="1575" spans="1:10" ht="13.5" thickBot="1">
      <c r="A1575" s="317"/>
      <c r="B1575" s="317"/>
      <c r="C1575" s="317"/>
      <c r="D1575" s="317"/>
      <c r="E1575" s="317" t="s">
        <v>16055</v>
      </c>
      <c r="F1575" s="318">
        <v>14.88</v>
      </c>
      <c r="G1575" s="317"/>
      <c r="H1575" s="418" t="s">
        <v>16056</v>
      </c>
      <c r="I1575" s="418"/>
      <c r="J1575" s="318">
        <v>67.599999999999994</v>
      </c>
    </row>
    <row r="1576" spans="1:10" ht="13.5" thickTop="1">
      <c r="A1576" s="319"/>
      <c r="B1576" s="319"/>
      <c r="C1576" s="319"/>
      <c r="D1576" s="319"/>
      <c r="E1576" s="319"/>
      <c r="F1576" s="319"/>
      <c r="G1576" s="319"/>
      <c r="H1576" s="319"/>
      <c r="I1576" s="319"/>
      <c r="J1576" s="319"/>
    </row>
    <row r="1577" spans="1:10" ht="15">
      <c r="A1577" s="305" t="s">
        <v>16369</v>
      </c>
      <c r="B1577" s="306" t="s">
        <v>12979</v>
      </c>
      <c r="C1577" s="305" t="s">
        <v>12980</v>
      </c>
      <c r="D1577" s="305" t="s">
        <v>12981</v>
      </c>
      <c r="E1577" s="419" t="s">
        <v>16045</v>
      </c>
      <c r="F1577" s="419"/>
      <c r="G1577" s="307" t="s">
        <v>12982</v>
      </c>
      <c r="H1577" s="306" t="s">
        <v>16046</v>
      </c>
      <c r="I1577" s="306" t="s">
        <v>12983</v>
      </c>
      <c r="J1577" s="306" t="s">
        <v>12985</v>
      </c>
    </row>
    <row r="1578" spans="1:10" ht="25.5">
      <c r="A1578" s="295" t="s">
        <v>16047</v>
      </c>
      <c r="B1578" s="296" t="s">
        <v>14934</v>
      </c>
      <c r="C1578" s="295" t="s">
        <v>9</v>
      </c>
      <c r="D1578" s="295" t="s">
        <v>5527</v>
      </c>
      <c r="E1578" s="420" t="s">
        <v>16095</v>
      </c>
      <c r="F1578" s="420"/>
      <c r="G1578" s="297" t="s">
        <v>51</v>
      </c>
      <c r="H1578" s="308">
        <v>1</v>
      </c>
      <c r="I1578" s="309">
        <v>977.43</v>
      </c>
      <c r="J1578" s="309">
        <v>977.43</v>
      </c>
    </row>
    <row r="1579" spans="1:10" ht="25.5">
      <c r="A1579" s="310" t="s">
        <v>16049</v>
      </c>
      <c r="B1579" s="311" t="s">
        <v>16307</v>
      </c>
      <c r="C1579" s="310" t="s">
        <v>9</v>
      </c>
      <c r="D1579" s="310" t="s">
        <v>89</v>
      </c>
      <c r="E1579" s="416" t="s">
        <v>16048</v>
      </c>
      <c r="F1579" s="416"/>
      <c r="G1579" s="312" t="s">
        <v>27</v>
      </c>
      <c r="H1579" s="313">
        <v>0.4</v>
      </c>
      <c r="I1579" s="314">
        <v>14.63</v>
      </c>
      <c r="J1579" s="314">
        <v>5.85</v>
      </c>
    </row>
    <row r="1580" spans="1:10" ht="25.5">
      <c r="A1580" s="310" t="s">
        <v>16049</v>
      </c>
      <c r="B1580" s="311" t="s">
        <v>16161</v>
      </c>
      <c r="C1580" s="310" t="s">
        <v>9</v>
      </c>
      <c r="D1580" s="310" t="s">
        <v>85</v>
      </c>
      <c r="E1580" s="416" t="s">
        <v>16048</v>
      </c>
      <c r="F1580" s="416"/>
      <c r="G1580" s="312" t="s">
        <v>27</v>
      </c>
      <c r="H1580" s="313">
        <v>0.4</v>
      </c>
      <c r="I1580" s="314">
        <v>18.739999999999998</v>
      </c>
      <c r="J1580" s="314">
        <v>7.49</v>
      </c>
    </row>
    <row r="1581" spans="1:10" ht="25.5">
      <c r="A1581" s="300" t="s">
        <v>12986</v>
      </c>
      <c r="B1581" s="301" t="s">
        <v>14935</v>
      </c>
      <c r="C1581" s="300" t="s">
        <v>9</v>
      </c>
      <c r="D1581" s="300" t="s">
        <v>8631</v>
      </c>
      <c r="E1581" s="417" t="s">
        <v>12998</v>
      </c>
      <c r="F1581" s="417"/>
      <c r="G1581" s="302" t="s">
        <v>51</v>
      </c>
      <c r="H1581" s="315">
        <v>1</v>
      </c>
      <c r="I1581" s="316">
        <v>964.09</v>
      </c>
      <c r="J1581" s="316">
        <v>964.09</v>
      </c>
    </row>
    <row r="1582" spans="1:10" ht="25.5">
      <c r="A1582" s="317"/>
      <c r="B1582" s="317"/>
      <c r="C1582" s="317"/>
      <c r="D1582" s="317"/>
      <c r="E1582" s="317" t="s">
        <v>16052</v>
      </c>
      <c r="F1582" s="318">
        <v>5.0378239000000002</v>
      </c>
      <c r="G1582" s="317" t="s">
        <v>16053</v>
      </c>
      <c r="H1582" s="318">
        <v>4.3499999999999996</v>
      </c>
      <c r="I1582" s="317" t="s">
        <v>16054</v>
      </c>
      <c r="J1582" s="318">
        <v>9.39</v>
      </c>
    </row>
    <row r="1583" spans="1:10" ht="13.5" thickBot="1">
      <c r="A1583" s="317"/>
      <c r="B1583" s="317"/>
      <c r="C1583" s="317"/>
      <c r="D1583" s="317"/>
      <c r="E1583" s="317" t="s">
        <v>16055</v>
      </c>
      <c r="F1583" s="318">
        <v>276.02</v>
      </c>
      <c r="G1583" s="317"/>
      <c r="H1583" s="418" t="s">
        <v>16056</v>
      </c>
      <c r="I1583" s="418"/>
      <c r="J1583" s="318">
        <v>1253.45</v>
      </c>
    </row>
    <row r="1584" spans="1:10" ht="13.5" thickTop="1">
      <c r="A1584" s="319"/>
      <c r="B1584" s="319"/>
      <c r="C1584" s="319"/>
      <c r="D1584" s="319"/>
      <c r="E1584" s="319"/>
      <c r="F1584" s="319"/>
      <c r="G1584" s="319"/>
      <c r="H1584" s="319"/>
      <c r="I1584" s="319"/>
      <c r="J1584" s="319"/>
    </row>
    <row r="1585" spans="1:10" ht="15">
      <c r="A1585" s="305" t="s">
        <v>16370</v>
      </c>
      <c r="B1585" s="306" t="s">
        <v>12979</v>
      </c>
      <c r="C1585" s="305" t="s">
        <v>12980</v>
      </c>
      <c r="D1585" s="305" t="s">
        <v>12981</v>
      </c>
      <c r="E1585" s="419" t="s">
        <v>16045</v>
      </c>
      <c r="F1585" s="419"/>
      <c r="G1585" s="307" t="s">
        <v>12982</v>
      </c>
      <c r="H1585" s="306" t="s">
        <v>16046</v>
      </c>
      <c r="I1585" s="306" t="s">
        <v>12983</v>
      </c>
      <c r="J1585" s="306" t="s">
        <v>12985</v>
      </c>
    </row>
    <row r="1586" spans="1:10" ht="25.5">
      <c r="A1586" s="295" t="s">
        <v>16047</v>
      </c>
      <c r="B1586" s="296" t="s">
        <v>14945</v>
      </c>
      <c r="C1586" s="295" t="s">
        <v>9</v>
      </c>
      <c r="D1586" s="295" t="s">
        <v>3329</v>
      </c>
      <c r="E1586" s="420" t="s">
        <v>16095</v>
      </c>
      <c r="F1586" s="420"/>
      <c r="G1586" s="297" t="s">
        <v>51</v>
      </c>
      <c r="H1586" s="308">
        <v>1</v>
      </c>
      <c r="I1586" s="309">
        <v>6.73</v>
      </c>
      <c r="J1586" s="309">
        <v>6.73</v>
      </c>
    </row>
    <row r="1587" spans="1:10" ht="25.5">
      <c r="A1587" s="310" t="s">
        <v>16049</v>
      </c>
      <c r="B1587" s="311" t="s">
        <v>16256</v>
      </c>
      <c r="C1587" s="310" t="s">
        <v>9</v>
      </c>
      <c r="D1587" s="310" t="s">
        <v>2149</v>
      </c>
      <c r="E1587" s="416" t="s">
        <v>16048</v>
      </c>
      <c r="F1587" s="416"/>
      <c r="G1587" s="312" t="s">
        <v>13145</v>
      </c>
      <c r="H1587" s="313">
        <v>8.9999999999999998E-4</v>
      </c>
      <c r="I1587" s="314">
        <v>413.4</v>
      </c>
      <c r="J1587" s="314">
        <v>0.37</v>
      </c>
    </row>
    <row r="1588" spans="1:10" ht="25.5">
      <c r="A1588" s="310" t="s">
        <v>16049</v>
      </c>
      <c r="B1588" s="311" t="s">
        <v>16307</v>
      </c>
      <c r="C1588" s="310" t="s">
        <v>9</v>
      </c>
      <c r="D1588" s="310" t="s">
        <v>89</v>
      </c>
      <c r="E1588" s="416" t="s">
        <v>16048</v>
      </c>
      <c r="F1588" s="416"/>
      <c r="G1588" s="312" t="s">
        <v>27</v>
      </c>
      <c r="H1588" s="313">
        <v>0.14499999999999999</v>
      </c>
      <c r="I1588" s="314">
        <v>14.63</v>
      </c>
      <c r="J1588" s="314">
        <v>2.12</v>
      </c>
    </row>
    <row r="1589" spans="1:10" ht="25.5">
      <c r="A1589" s="310" t="s">
        <v>16049</v>
      </c>
      <c r="B1589" s="311" t="s">
        <v>16161</v>
      </c>
      <c r="C1589" s="310" t="s">
        <v>9</v>
      </c>
      <c r="D1589" s="310" t="s">
        <v>85</v>
      </c>
      <c r="E1589" s="416" t="s">
        <v>16048</v>
      </c>
      <c r="F1589" s="416"/>
      <c r="G1589" s="312" t="s">
        <v>27</v>
      </c>
      <c r="H1589" s="313">
        <v>0.14499999999999999</v>
      </c>
      <c r="I1589" s="314">
        <v>18.739999999999998</v>
      </c>
      <c r="J1589" s="314">
        <v>2.71</v>
      </c>
    </row>
    <row r="1590" spans="1:10" ht="25.5">
      <c r="A1590" s="300" t="s">
        <v>12986</v>
      </c>
      <c r="B1590" s="301" t="s">
        <v>14947</v>
      </c>
      <c r="C1590" s="300" t="s">
        <v>9</v>
      </c>
      <c r="D1590" s="300" t="s">
        <v>7736</v>
      </c>
      <c r="E1590" s="417" t="s">
        <v>12998</v>
      </c>
      <c r="F1590" s="417"/>
      <c r="G1590" s="302" t="s">
        <v>51</v>
      </c>
      <c r="H1590" s="315">
        <v>1</v>
      </c>
      <c r="I1590" s="316">
        <v>1.53</v>
      </c>
      <c r="J1590" s="316">
        <v>1.53</v>
      </c>
    </row>
    <row r="1591" spans="1:10" ht="25.5">
      <c r="A1591" s="317"/>
      <c r="B1591" s="317"/>
      <c r="C1591" s="317"/>
      <c r="D1591" s="317"/>
      <c r="E1591" s="317" t="s">
        <v>16052</v>
      </c>
      <c r="F1591" s="318">
        <v>1.8616879</v>
      </c>
      <c r="G1591" s="317" t="s">
        <v>16053</v>
      </c>
      <c r="H1591" s="318">
        <v>1.61</v>
      </c>
      <c r="I1591" s="317" t="s">
        <v>16054</v>
      </c>
      <c r="J1591" s="318">
        <v>3.47</v>
      </c>
    </row>
    <row r="1592" spans="1:10" ht="13.5" thickBot="1">
      <c r="A1592" s="317"/>
      <c r="B1592" s="317"/>
      <c r="C1592" s="317"/>
      <c r="D1592" s="317"/>
      <c r="E1592" s="317" t="s">
        <v>16055</v>
      </c>
      <c r="F1592" s="318">
        <v>1.9</v>
      </c>
      <c r="G1592" s="317"/>
      <c r="H1592" s="418" t="s">
        <v>16056</v>
      </c>
      <c r="I1592" s="418"/>
      <c r="J1592" s="318">
        <v>8.6300000000000008</v>
      </c>
    </row>
    <row r="1593" spans="1:10" ht="13.5" thickTop="1">
      <c r="A1593" s="319"/>
      <c r="B1593" s="319"/>
      <c r="C1593" s="319"/>
      <c r="D1593" s="319"/>
      <c r="E1593" s="319"/>
      <c r="F1593" s="319"/>
      <c r="G1593" s="319"/>
      <c r="H1593" s="319"/>
      <c r="I1593" s="319"/>
      <c r="J1593" s="319"/>
    </row>
    <row r="1594" spans="1:10" ht="15">
      <c r="A1594" s="305" t="s">
        <v>16371</v>
      </c>
      <c r="B1594" s="306" t="s">
        <v>12979</v>
      </c>
      <c r="C1594" s="305" t="s">
        <v>12980</v>
      </c>
      <c r="D1594" s="305" t="s">
        <v>12981</v>
      </c>
      <c r="E1594" s="419" t="s">
        <v>16045</v>
      </c>
      <c r="F1594" s="419"/>
      <c r="G1594" s="307" t="s">
        <v>12982</v>
      </c>
      <c r="H1594" s="306" t="s">
        <v>16046</v>
      </c>
      <c r="I1594" s="306" t="s">
        <v>12983</v>
      </c>
      <c r="J1594" s="306" t="s">
        <v>12985</v>
      </c>
    </row>
    <row r="1595" spans="1:10" ht="25.5">
      <c r="A1595" s="295" t="s">
        <v>16047</v>
      </c>
      <c r="B1595" s="296" t="s">
        <v>14953</v>
      </c>
      <c r="C1595" s="295" t="s">
        <v>9</v>
      </c>
      <c r="D1595" s="295" t="s">
        <v>1444</v>
      </c>
      <c r="E1595" s="420" t="s">
        <v>16095</v>
      </c>
      <c r="F1595" s="420"/>
      <c r="G1595" s="297" t="s">
        <v>51</v>
      </c>
      <c r="H1595" s="308">
        <v>1</v>
      </c>
      <c r="I1595" s="309">
        <v>72.48</v>
      </c>
      <c r="J1595" s="309">
        <v>72.48</v>
      </c>
    </row>
    <row r="1596" spans="1:10" ht="25.5">
      <c r="A1596" s="310" t="s">
        <v>16049</v>
      </c>
      <c r="B1596" s="311" t="s">
        <v>16161</v>
      </c>
      <c r="C1596" s="310" t="s">
        <v>9</v>
      </c>
      <c r="D1596" s="310" t="s">
        <v>85</v>
      </c>
      <c r="E1596" s="416" t="s">
        <v>16048</v>
      </c>
      <c r="F1596" s="416"/>
      <c r="G1596" s="312" t="s">
        <v>27</v>
      </c>
      <c r="H1596" s="313">
        <v>0.45</v>
      </c>
      <c r="I1596" s="314">
        <v>18.739999999999998</v>
      </c>
      <c r="J1596" s="314">
        <v>8.43</v>
      </c>
    </row>
    <row r="1597" spans="1:10" ht="25.5">
      <c r="A1597" s="310" t="s">
        <v>16049</v>
      </c>
      <c r="B1597" s="311" t="s">
        <v>16068</v>
      </c>
      <c r="C1597" s="310" t="s">
        <v>9</v>
      </c>
      <c r="D1597" s="310" t="s">
        <v>29</v>
      </c>
      <c r="E1597" s="416" t="s">
        <v>16048</v>
      </c>
      <c r="F1597" s="416"/>
      <c r="G1597" s="312" t="s">
        <v>27</v>
      </c>
      <c r="H1597" s="313">
        <v>0.3</v>
      </c>
      <c r="I1597" s="314">
        <v>14.73</v>
      </c>
      <c r="J1597" s="314">
        <v>4.41</v>
      </c>
    </row>
    <row r="1598" spans="1:10" ht="25.5">
      <c r="A1598" s="300" t="s">
        <v>12986</v>
      </c>
      <c r="B1598" s="301" t="s">
        <v>13494</v>
      </c>
      <c r="C1598" s="300" t="s">
        <v>9</v>
      </c>
      <c r="D1598" s="300" t="s">
        <v>8038</v>
      </c>
      <c r="E1598" s="417" t="s">
        <v>12998</v>
      </c>
      <c r="F1598" s="417"/>
      <c r="G1598" s="302" t="s">
        <v>51</v>
      </c>
      <c r="H1598" s="315">
        <v>1</v>
      </c>
      <c r="I1598" s="316">
        <v>59.5</v>
      </c>
      <c r="J1598" s="316">
        <v>59.5</v>
      </c>
    </row>
    <row r="1599" spans="1:10">
      <c r="A1599" s="300" t="s">
        <v>12986</v>
      </c>
      <c r="B1599" s="301" t="s">
        <v>13496</v>
      </c>
      <c r="C1599" s="300" t="s">
        <v>9</v>
      </c>
      <c r="D1599" s="300" t="s">
        <v>9014</v>
      </c>
      <c r="E1599" s="417" t="s">
        <v>12998</v>
      </c>
      <c r="F1599" s="417"/>
      <c r="G1599" s="302" t="s">
        <v>51</v>
      </c>
      <c r="H1599" s="315">
        <v>0.01</v>
      </c>
      <c r="I1599" s="316">
        <v>14.16</v>
      </c>
      <c r="J1599" s="316">
        <v>0.14000000000000001</v>
      </c>
    </row>
    <row r="1600" spans="1:10" ht="25.5">
      <c r="A1600" s="317"/>
      <c r="B1600" s="317"/>
      <c r="C1600" s="317"/>
      <c r="D1600" s="317"/>
      <c r="E1600" s="317" t="s">
        <v>16052</v>
      </c>
      <c r="F1600" s="318">
        <v>4.9036966</v>
      </c>
      <c r="G1600" s="317" t="s">
        <v>16053</v>
      </c>
      <c r="H1600" s="318">
        <v>4.24</v>
      </c>
      <c r="I1600" s="317" t="s">
        <v>16054</v>
      </c>
      <c r="J1600" s="318">
        <v>9.14</v>
      </c>
    </row>
    <row r="1601" spans="1:10" ht="13.5" thickBot="1">
      <c r="A1601" s="317"/>
      <c r="B1601" s="317"/>
      <c r="C1601" s="317"/>
      <c r="D1601" s="317"/>
      <c r="E1601" s="317" t="s">
        <v>16055</v>
      </c>
      <c r="F1601" s="318">
        <v>20.46</v>
      </c>
      <c r="G1601" s="317"/>
      <c r="H1601" s="418" t="s">
        <v>16056</v>
      </c>
      <c r="I1601" s="418"/>
      <c r="J1601" s="318">
        <v>92.94</v>
      </c>
    </row>
    <row r="1602" spans="1:10" ht="13.5" thickTop="1">
      <c r="A1602" s="319"/>
      <c r="B1602" s="319"/>
      <c r="C1602" s="319"/>
      <c r="D1602" s="319"/>
      <c r="E1602" s="319"/>
      <c r="F1602" s="319"/>
      <c r="G1602" s="319"/>
      <c r="H1602" s="319"/>
      <c r="I1602" s="319"/>
      <c r="J1602" s="319"/>
    </row>
    <row r="1603" spans="1:10" ht="15">
      <c r="A1603" s="305" t="s">
        <v>16372</v>
      </c>
      <c r="B1603" s="306" t="s">
        <v>12979</v>
      </c>
      <c r="C1603" s="305" t="s">
        <v>12980</v>
      </c>
      <c r="D1603" s="305" t="s">
        <v>12981</v>
      </c>
      <c r="E1603" s="419" t="s">
        <v>16045</v>
      </c>
      <c r="F1603" s="419"/>
      <c r="G1603" s="307" t="s">
        <v>12982</v>
      </c>
      <c r="H1603" s="306" t="s">
        <v>16046</v>
      </c>
      <c r="I1603" s="306" t="s">
        <v>12983</v>
      </c>
      <c r="J1603" s="306" t="s">
        <v>12985</v>
      </c>
    </row>
    <row r="1604" spans="1:10" ht="51">
      <c r="A1604" s="295" t="s">
        <v>16047</v>
      </c>
      <c r="B1604" s="296" t="s">
        <v>14962</v>
      </c>
      <c r="C1604" s="295" t="s">
        <v>9</v>
      </c>
      <c r="D1604" s="295" t="s">
        <v>12501</v>
      </c>
      <c r="E1604" s="420" t="s">
        <v>16110</v>
      </c>
      <c r="F1604" s="420"/>
      <c r="G1604" s="297" t="s">
        <v>51</v>
      </c>
      <c r="H1604" s="308">
        <v>1</v>
      </c>
      <c r="I1604" s="309">
        <v>592.86</v>
      </c>
      <c r="J1604" s="309">
        <v>592.86</v>
      </c>
    </row>
    <row r="1605" spans="1:10" ht="25.5">
      <c r="A1605" s="310" t="s">
        <v>16049</v>
      </c>
      <c r="B1605" s="311" t="s">
        <v>16373</v>
      </c>
      <c r="C1605" s="310" t="s">
        <v>9</v>
      </c>
      <c r="D1605" s="310" t="s">
        <v>361</v>
      </c>
      <c r="E1605" s="416" t="s">
        <v>16110</v>
      </c>
      <c r="F1605" s="416"/>
      <c r="G1605" s="312" t="s">
        <v>51</v>
      </c>
      <c r="H1605" s="313">
        <v>1</v>
      </c>
      <c r="I1605" s="314">
        <v>555.13</v>
      </c>
      <c r="J1605" s="314">
        <v>555.13</v>
      </c>
    </row>
    <row r="1606" spans="1:10" ht="25.5">
      <c r="A1606" s="310" t="s">
        <v>16049</v>
      </c>
      <c r="B1606" s="311" t="s">
        <v>15273</v>
      </c>
      <c r="C1606" s="310" t="s">
        <v>9</v>
      </c>
      <c r="D1606" s="310" t="s">
        <v>1646</v>
      </c>
      <c r="E1606" s="416" t="s">
        <v>16110</v>
      </c>
      <c r="F1606" s="416"/>
      <c r="G1606" s="312" t="s">
        <v>51</v>
      </c>
      <c r="H1606" s="313">
        <v>1</v>
      </c>
      <c r="I1606" s="314">
        <v>6.54</v>
      </c>
      <c r="J1606" s="314">
        <v>6.54</v>
      </c>
    </row>
    <row r="1607" spans="1:10" ht="25.5">
      <c r="A1607" s="310" t="s">
        <v>16049</v>
      </c>
      <c r="B1607" s="311" t="s">
        <v>15258</v>
      </c>
      <c r="C1607" s="310" t="s">
        <v>9</v>
      </c>
      <c r="D1607" s="310" t="s">
        <v>1650</v>
      </c>
      <c r="E1607" s="416" t="s">
        <v>16110</v>
      </c>
      <c r="F1607" s="416"/>
      <c r="G1607" s="312" t="s">
        <v>51</v>
      </c>
      <c r="H1607" s="313">
        <v>1</v>
      </c>
      <c r="I1607" s="314">
        <v>12.08</v>
      </c>
      <c r="J1607" s="314">
        <v>12.08</v>
      </c>
    </row>
    <row r="1608" spans="1:10" ht="25.5">
      <c r="A1608" s="310" t="s">
        <v>16049</v>
      </c>
      <c r="B1608" s="311" t="s">
        <v>15092</v>
      </c>
      <c r="C1608" s="310" t="s">
        <v>9</v>
      </c>
      <c r="D1608" s="310" t="s">
        <v>1669</v>
      </c>
      <c r="E1608" s="416" t="s">
        <v>16110</v>
      </c>
      <c r="F1608" s="416"/>
      <c r="G1608" s="312" t="s">
        <v>51</v>
      </c>
      <c r="H1608" s="313">
        <v>1</v>
      </c>
      <c r="I1608" s="314">
        <v>19.11</v>
      </c>
      <c r="J1608" s="314">
        <v>19.11</v>
      </c>
    </row>
    <row r="1609" spans="1:10" ht="25.5">
      <c r="A1609" s="317"/>
      <c r="B1609" s="317"/>
      <c r="C1609" s="317"/>
      <c r="D1609" s="317"/>
      <c r="E1609" s="317" t="s">
        <v>16052</v>
      </c>
      <c r="F1609" s="318">
        <v>19.7971994</v>
      </c>
      <c r="G1609" s="317" t="s">
        <v>16053</v>
      </c>
      <c r="H1609" s="318">
        <v>17.100000000000001</v>
      </c>
      <c r="I1609" s="317" t="s">
        <v>16054</v>
      </c>
      <c r="J1609" s="318">
        <v>36.9</v>
      </c>
    </row>
    <row r="1610" spans="1:10" ht="13.5" thickBot="1">
      <c r="A1610" s="317"/>
      <c r="B1610" s="317"/>
      <c r="C1610" s="317"/>
      <c r="D1610" s="317"/>
      <c r="E1610" s="317" t="s">
        <v>16055</v>
      </c>
      <c r="F1610" s="318">
        <v>167.42</v>
      </c>
      <c r="G1610" s="317"/>
      <c r="H1610" s="418" t="s">
        <v>16056</v>
      </c>
      <c r="I1610" s="418"/>
      <c r="J1610" s="318">
        <v>760.28</v>
      </c>
    </row>
    <row r="1611" spans="1:10" ht="13.5" thickTop="1">
      <c r="A1611" s="319"/>
      <c r="B1611" s="319"/>
      <c r="C1611" s="319"/>
      <c r="D1611" s="319"/>
      <c r="E1611" s="319"/>
      <c r="F1611" s="319"/>
      <c r="G1611" s="319"/>
      <c r="H1611" s="319"/>
      <c r="I1611" s="319"/>
      <c r="J1611" s="319"/>
    </row>
    <row r="1612" spans="1:10" ht="15">
      <c r="A1612" s="305" t="s">
        <v>16374</v>
      </c>
      <c r="B1612" s="306" t="s">
        <v>12979</v>
      </c>
      <c r="C1612" s="305" t="s">
        <v>12980</v>
      </c>
      <c r="D1612" s="305" t="s">
        <v>12981</v>
      </c>
      <c r="E1612" s="419" t="s">
        <v>16045</v>
      </c>
      <c r="F1612" s="419"/>
      <c r="G1612" s="307" t="s">
        <v>12982</v>
      </c>
      <c r="H1612" s="306" t="s">
        <v>16046</v>
      </c>
      <c r="I1612" s="306" t="s">
        <v>12983</v>
      </c>
      <c r="J1612" s="306" t="s">
        <v>12985</v>
      </c>
    </row>
    <row r="1613" spans="1:10">
      <c r="A1613" s="295" t="s">
        <v>16047</v>
      </c>
      <c r="B1613" s="296" t="s">
        <v>14976</v>
      </c>
      <c r="C1613" s="295" t="s">
        <v>9</v>
      </c>
      <c r="D1613" s="295" t="s">
        <v>278</v>
      </c>
      <c r="E1613" s="420" t="s">
        <v>16128</v>
      </c>
      <c r="F1613" s="420"/>
      <c r="G1613" s="297" t="s">
        <v>51</v>
      </c>
      <c r="H1613" s="308">
        <v>1</v>
      </c>
      <c r="I1613" s="309">
        <v>1337.28</v>
      </c>
      <c r="J1613" s="309">
        <v>1337.28</v>
      </c>
    </row>
    <row r="1614" spans="1:10" ht="25.5">
      <c r="A1614" s="310" t="s">
        <v>16049</v>
      </c>
      <c r="B1614" s="311" t="s">
        <v>16233</v>
      </c>
      <c r="C1614" s="310" t="s">
        <v>9</v>
      </c>
      <c r="D1614" s="310" t="s">
        <v>445</v>
      </c>
      <c r="E1614" s="416" t="s">
        <v>16048</v>
      </c>
      <c r="F1614" s="416"/>
      <c r="G1614" s="312" t="s">
        <v>27</v>
      </c>
      <c r="H1614" s="313">
        <v>6.1</v>
      </c>
      <c r="I1614" s="314">
        <v>17.53</v>
      </c>
      <c r="J1614" s="314">
        <v>106.93</v>
      </c>
    </row>
    <row r="1615" spans="1:10" ht="25.5">
      <c r="A1615" s="310" t="s">
        <v>16049</v>
      </c>
      <c r="B1615" s="311" t="s">
        <v>16375</v>
      </c>
      <c r="C1615" s="310" t="s">
        <v>9</v>
      </c>
      <c r="D1615" s="310" t="s">
        <v>468</v>
      </c>
      <c r="E1615" s="416" t="s">
        <v>16048</v>
      </c>
      <c r="F1615" s="416"/>
      <c r="G1615" s="312" t="s">
        <v>27</v>
      </c>
      <c r="H1615" s="313">
        <v>6.1</v>
      </c>
      <c r="I1615" s="314">
        <v>19.87</v>
      </c>
      <c r="J1615" s="314">
        <v>121.2</v>
      </c>
    </row>
    <row r="1616" spans="1:10" ht="38.25">
      <c r="A1616" s="300" t="s">
        <v>12986</v>
      </c>
      <c r="B1616" s="301" t="s">
        <v>14977</v>
      </c>
      <c r="C1616" s="300" t="s">
        <v>9</v>
      </c>
      <c r="D1616" s="300" t="s">
        <v>7371</v>
      </c>
      <c r="E1616" s="417" t="s">
        <v>12977</v>
      </c>
      <c r="F1616" s="417"/>
      <c r="G1616" s="302" t="s">
        <v>51</v>
      </c>
      <c r="H1616" s="315">
        <v>1</v>
      </c>
      <c r="I1616" s="316">
        <v>1109.1500000000001</v>
      </c>
      <c r="J1616" s="316">
        <v>1109.1500000000001</v>
      </c>
    </row>
    <row r="1617" spans="1:10" ht="25.5">
      <c r="A1617" s="317"/>
      <c r="B1617" s="317"/>
      <c r="C1617" s="317"/>
      <c r="D1617" s="317"/>
      <c r="E1617" s="317" t="s">
        <v>16052</v>
      </c>
      <c r="F1617" s="318">
        <v>90.058479500000004</v>
      </c>
      <c r="G1617" s="317" t="s">
        <v>16053</v>
      </c>
      <c r="H1617" s="318">
        <v>77.8</v>
      </c>
      <c r="I1617" s="317" t="s">
        <v>16054</v>
      </c>
      <c r="J1617" s="318">
        <v>167.86</v>
      </c>
    </row>
    <row r="1618" spans="1:10" ht="13.5" thickBot="1">
      <c r="A1618" s="317"/>
      <c r="B1618" s="317"/>
      <c r="C1618" s="317"/>
      <c r="D1618" s="317"/>
      <c r="E1618" s="317" t="s">
        <v>16055</v>
      </c>
      <c r="F1618" s="318">
        <v>377.64</v>
      </c>
      <c r="G1618" s="317"/>
      <c r="H1618" s="418" t="s">
        <v>16056</v>
      </c>
      <c r="I1618" s="418"/>
      <c r="J1618" s="318">
        <v>1714.92</v>
      </c>
    </row>
    <row r="1619" spans="1:10" ht="13.5" thickTop="1">
      <c r="A1619" s="319"/>
      <c r="B1619" s="319"/>
      <c r="C1619" s="319"/>
      <c r="D1619" s="319"/>
      <c r="E1619" s="319"/>
      <c r="F1619" s="319"/>
      <c r="G1619" s="319"/>
      <c r="H1619" s="319"/>
      <c r="I1619" s="319"/>
      <c r="J1619" s="319"/>
    </row>
    <row r="1620" spans="1:10" ht="15">
      <c r="A1620" s="305" t="s">
        <v>16376</v>
      </c>
      <c r="B1620" s="306" t="s">
        <v>12979</v>
      </c>
      <c r="C1620" s="305" t="s">
        <v>12980</v>
      </c>
      <c r="D1620" s="305" t="s">
        <v>12981</v>
      </c>
      <c r="E1620" s="419" t="s">
        <v>16045</v>
      </c>
      <c r="F1620" s="419"/>
      <c r="G1620" s="307" t="s">
        <v>12982</v>
      </c>
      <c r="H1620" s="306" t="s">
        <v>16046</v>
      </c>
      <c r="I1620" s="306" t="s">
        <v>12983</v>
      </c>
      <c r="J1620" s="306" t="s">
        <v>12985</v>
      </c>
    </row>
    <row r="1621" spans="1:10" ht="38.25">
      <c r="A1621" s="295" t="s">
        <v>16047</v>
      </c>
      <c r="B1621" s="296" t="s">
        <v>14992</v>
      </c>
      <c r="C1621" s="295" t="s">
        <v>9</v>
      </c>
      <c r="D1621" s="295" t="s">
        <v>1689</v>
      </c>
      <c r="E1621" s="420" t="s">
        <v>16110</v>
      </c>
      <c r="F1621" s="420"/>
      <c r="G1621" s="297" t="s">
        <v>51</v>
      </c>
      <c r="H1621" s="308">
        <v>1</v>
      </c>
      <c r="I1621" s="309">
        <v>281.35000000000002</v>
      </c>
      <c r="J1621" s="309">
        <v>281.35000000000002</v>
      </c>
    </row>
    <row r="1622" spans="1:10" ht="38.25">
      <c r="A1622" s="310" t="s">
        <v>16049</v>
      </c>
      <c r="B1622" s="311" t="s">
        <v>16377</v>
      </c>
      <c r="C1622" s="310" t="s">
        <v>9</v>
      </c>
      <c r="D1622" s="310" t="s">
        <v>362</v>
      </c>
      <c r="E1622" s="416" t="s">
        <v>16110</v>
      </c>
      <c r="F1622" s="416"/>
      <c r="G1622" s="312" t="s">
        <v>51</v>
      </c>
      <c r="H1622" s="313">
        <v>1</v>
      </c>
      <c r="I1622" s="314">
        <v>26.17</v>
      </c>
      <c r="J1622" s="314">
        <v>26.17</v>
      </c>
    </row>
    <row r="1623" spans="1:10" ht="25.5">
      <c r="A1623" s="310" t="s">
        <v>16049</v>
      </c>
      <c r="B1623" s="311" t="s">
        <v>16378</v>
      </c>
      <c r="C1623" s="310" t="s">
        <v>9</v>
      </c>
      <c r="D1623" s="310" t="s">
        <v>1648</v>
      </c>
      <c r="E1623" s="416" t="s">
        <v>16110</v>
      </c>
      <c r="F1623" s="416"/>
      <c r="G1623" s="312" t="s">
        <v>51</v>
      </c>
      <c r="H1623" s="313">
        <v>1</v>
      </c>
      <c r="I1623" s="314">
        <v>154.41</v>
      </c>
      <c r="J1623" s="314">
        <v>154.41</v>
      </c>
    </row>
    <row r="1624" spans="1:10" ht="25.5">
      <c r="A1624" s="310" t="s">
        <v>16049</v>
      </c>
      <c r="B1624" s="311" t="s">
        <v>16379</v>
      </c>
      <c r="C1624" s="310" t="s">
        <v>9</v>
      </c>
      <c r="D1624" s="310" t="s">
        <v>1661</v>
      </c>
      <c r="E1624" s="416" t="s">
        <v>16110</v>
      </c>
      <c r="F1624" s="416"/>
      <c r="G1624" s="312" t="s">
        <v>51</v>
      </c>
      <c r="H1624" s="313">
        <v>1</v>
      </c>
      <c r="I1624" s="314">
        <v>100.77</v>
      </c>
      <c r="J1624" s="314">
        <v>100.77</v>
      </c>
    </row>
    <row r="1625" spans="1:10" ht="25.5">
      <c r="A1625" s="317"/>
      <c r="B1625" s="317"/>
      <c r="C1625" s="317"/>
      <c r="D1625" s="317"/>
      <c r="E1625" s="317" t="s">
        <v>16052</v>
      </c>
      <c r="F1625" s="318">
        <v>11.449112100000001</v>
      </c>
      <c r="G1625" s="317" t="s">
        <v>16053</v>
      </c>
      <c r="H1625" s="318">
        <v>9.89</v>
      </c>
      <c r="I1625" s="317" t="s">
        <v>16054</v>
      </c>
      <c r="J1625" s="318">
        <v>21.34</v>
      </c>
    </row>
    <row r="1626" spans="1:10" ht="13.5" thickBot="1">
      <c r="A1626" s="317"/>
      <c r="B1626" s="317"/>
      <c r="C1626" s="317"/>
      <c r="D1626" s="317"/>
      <c r="E1626" s="317" t="s">
        <v>16055</v>
      </c>
      <c r="F1626" s="318">
        <v>79.45</v>
      </c>
      <c r="G1626" s="317"/>
      <c r="H1626" s="418" t="s">
        <v>16056</v>
      </c>
      <c r="I1626" s="418"/>
      <c r="J1626" s="318">
        <v>360.8</v>
      </c>
    </row>
    <row r="1627" spans="1:10" ht="13.5" thickTop="1">
      <c r="A1627" s="319"/>
      <c r="B1627" s="319"/>
      <c r="C1627" s="319"/>
      <c r="D1627" s="319"/>
      <c r="E1627" s="319"/>
      <c r="F1627" s="319"/>
      <c r="G1627" s="319"/>
      <c r="H1627" s="319"/>
      <c r="I1627" s="319"/>
      <c r="J1627" s="319"/>
    </row>
    <row r="1628" spans="1:10" ht="15">
      <c r="A1628" s="305" t="s">
        <v>16380</v>
      </c>
      <c r="B1628" s="306" t="s">
        <v>12979</v>
      </c>
      <c r="C1628" s="305" t="s">
        <v>12980</v>
      </c>
      <c r="D1628" s="305" t="s">
        <v>12981</v>
      </c>
      <c r="E1628" s="419" t="s">
        <v>16045</v>
      </c>
      <c r="F1628" s="419"/>
      <c r="G1628" s="307" t="s">
        <v>12982</v>
      </c>
      <c r="H1628" s="306" t="s">
        <v>16046</v>
      </c>
      <c r="I1628" s="306" t="s">
        <v>12983</v>
      </c>
      <c r="J1628" s="306" t="s">
        <v>12985</v>
      </c>
    </row>
    <row r="1629" spans="1:10" ht="38.25">
      <c r="A1629" s="295" t="s">
        <v>16047</v>
      </c>
      <c r="B1629" s="296" t="s">
        <v>15009</v>
      </c>
      <c r="C1629" s="295" t="s">
        <v>9</v>
      </c>
      <c r="D1629" s="295" t="s">
        <v>1687</v>
      </c>
      <c r="E1629" s="420" t="s">
        <v>16110</v>
      </c>
      <c r="F1629" s="420"/>
      <c r="G1629" s="297" t="s">
        <v>51</v>
      </c>
      <c r="H1629" s="308">
        <v>1</v>
      </c>
      <c r="I1629" s="309">
        <v>347.79</v>
      </c>
      <c r="J1629" s="309">
        <v>347.79</v>
      </c>
    </row>
    <row r="1630" spans="1:10" ht="25.5">
      <c r="A1630" s="310" t="s">
        <v>16049</v>
      </c>
      <c r="B1630" s="311" t="s">
        <v>16381</v>
      </c>
      <c r="C1630" s="310" t="s">
        <v>9</v>
      </c>
      <c r="D1630" s="310" t="s">
        <v>1645</v>
      </c>
      <c r="E1630" s="416" t="s">
        <v>16110</v>
      </c>
      <c r="F1630" s="416"/>
      <c r="G1630" s="312" t="s">
        <v>51</v>
      </c>
      <c r="H1630" s="313">
        <v>1</v>
      </c>
      <c r="I1630" s="314">
        <v>54.54</v>
      </c>
      <c r="J1630" s="314">
        <v>54.54</v>
      </c>
    </row>
    <row r="1631" spans="1:10" ht="25.5">
      <c r="A1631" s="310" t="s">
        <v>16049</v>
      </c>
      <c r="B1631" s="311" t="s">
        <v>16378</v>
      </c>
      <c r="C1631" s="310" t="s">
        <v>9</v>
      </c>
      <c r="D1631" s="310" t="s">
        <v>1648</v>
      </c>
      <c r="E1631" s="416" t="s">
        <v>16110</v>
      </c>
      <c r="F1631" s="416"/>
      <c r="G1631" s="312" t="s">
        <v>51</v>
      </c>
      <c r="H1631" s="313">
        <v>1</v>
      </c>
      <c r="I1631" s="314">
        <v>154.41</v>
      </c>
      <c r="J1631" s="314">
        <v>154.41</v>
      </c>
    </row>
    <row r="1632" spans="1:10" ht="25.5">
      <c r="A1632" s="310" t="s">
        <v>16049</v>
      </c>
      <c r="B1632" s="311" t="s">
        <v>16382</v>
      </c>
      <c r="C1632" s="310" t="s">
        <v>9</v>
      </c>
      <c r="D1632" s="310" t="s">
        <v>1660</v>
      </c>
      <c r="E1632" s="416" t="s">
        <v>16110</v>
      </c>
      <c r="F1632" s="416"/>
      <c r="G1632" s="312" t="s">
        <v>51</v>
      </c>
      <c r="H1632" s="313">
        <v>1</v>
      </c>
      <c r="I1632" s="314">
        <v>138.84</v>
      </c>
      <c r="J1632" s="314">
        <v>138.84</v>
      </c>
    </row>
    <row r="1633" spans="1:10" ht="25.5">
      <c r="A1633" s="317"/>
      <c r="B1633" s="317"/>
      <c r="C1633" s="317"/>
      <c r="D1633" s="317"/>
      <c r="E1633" s="317" t="s">
        <v>16052</v>
      </c>
      <c r="F1633" s="318">
        <v>8.1603089999999998</v>
      </c>
      <c r="G1633" s="317" t="s">
        <v>16053</v>
      </c>
      <c r="H1633" s="318">
        <v>7.05</v>
      </c>
      <c r="I1633" s="317" t="s">
        <v>16054</v>
      </c>
      <c r="J1633" s="318">
        <v>15.21</v>
      </c>
    </row>
    <row r="1634" spans="1:10" ht="13.5" thickBot="1">
      <c r="A1634" s="317"/>
      <c r="B1634" s="317"/>
      <c r="C1634" s="317"/>
      <c r="D1634" s="317"/>
      <c r="E1634" s="317" t="s">
        <v>16055</v>
      </c>
      <c r="F1634" s="318">
        <v>98.21</v>
      </c>
      <c r="G1634" s="317"/>
      <c r="H1634" s="418" t="s">
        <v>16056</v>
      </c>
      <c r="I1634" s="418"/>
      <c r="J1634" s="318">
        <v>446</v>
      </c>
    </row>
    <row r="1635" spans="1:10" ht="13.5" thickTop="1">
      <c r="A1635" s="319"/>
      <c r="B1635" s="319"/>
      <c r="C1635" s="319"/>
      <c r="D1635" s="319"/>
      <c r="E1635" s="319"/>
      <c r="F1635" s="319"/>
      <c r="G1635" s="319"/>
      <c r="H1635" s="319"/>
      <c r="I1635" s="319"/>
      <c r="J1635" s="319"/>
    </row>
    <row r="1636" spans="1:10" ht="15">
      <c r="A1636" s="305" t="s">
        <v>16383</v>
      </c>
      <c r="B1636" s="306" t="s">
        <v>12979</v>
      </c>
      <c r="C1636" s="305" t="s">
        <v>12980</v>
      </c>
      <c r="D1636" s="305" t="s">
        <v>12981</v>
      </c>
      <c r="E1636" s="419" t="s">
        <v>16045</v>
      </c>
      <c r="F1636" s="419"/>
      <c r="G1636" s="307" t="s">
        <v>12982</v>
      </c>
      <c r="H1636" s="306" t="s">
        <v>16046</v>
      </c>
      <c r="I1636" s="306" t="s">
        <v>12983</v>
      </c>
      <c r="J1636" s="306" t="s">
        <v>12985</v>
      </c>
    </row>
    <row r="1637" spans="1:10" ht="38.25">
      <c r="A1637" s="295" t="s">
        <v>16047</v>
      </c>
      <c r="B1637" s="296" t="s">
        <v>15022</v>
      </c>
      <c r="C1637" s="295" t="s">
        <v>9</v>
      </c>
      <c r="D1637" s="295" t="s">
        <v>5601</v>
      </c>
      <c r="E1637" s="420" t="s">
        <v>16110</v>
      </c>
      <c r="F1637" s="420"/>
      <c r="G1637" s="297" t="s">
        <v>51</v>
      </c>
      <c r="H1637" s="308">
        <v>1</v>
      </c>
      <c r="I1637" s="309">
        <v>425.61</v>
      </c>
      <c r="J1637" s="309">
        <v>425.61</v>
      </c>
    </row>
    <row r="1638" spans="1:10" ht="25.5">
      <c r="A1638" s="310" t="s">
        <v>16049</v>
      </c>
      <c r="B1638" s="311" t="s">
        <v>16355</v>
      </c>
      <c r="C1638" s="310" t="s">
        <v>9</v>
      </c>
      <c r="D1638" s="310" t="s">
        <v>2094</v>
      </c>
      <c r="E1638" s="416" t="s">
        <v>16048</v>
      </c>
      <c r="F1638" s="416"/>
      <c r="G1638" s="312" t="s">
        <v>27</v>
      </c>
      <c r="H1638" s="313">
        <v>3.2</v>
      </c>
      <c r="I1638" s="314">
        <v>14.55</v>
      </c>
      <c r="J1638" s="314">
        <v>46.56</v>
      </c>
    </row>
    <row r="1639" spans="1:10" ht="25.5">
      <c r="A1639" s="310" t="s">
        <v>16049</v>
      </c>
      <c r="B1639" s="311" t="s">
        <v>16356</v>
      </c>
      <c r="C1639" s="310" t="s">
        <v>9</v>
      </c>
      <c r="D1639" s="310" t="s">
        <v>81</v>
      </c>
      <c r="E1639" s="416" t="s">
        <v>16048</v>
      </c>
      <c r="F1639" s="416"/>
      <c r="G1639" s="312" t="s">
        <v>27</v>
      </c>
      <c r="H1639" s="313">
        <v>3.2</v>
      </c>
      <c r="I1639" s="314">
        <v>18.53</v>
      </c>
      <c r="J1639" s="314">
        <v>59.29</v>
      </c>
    </row>
    <row r="1640" spans="1:10">
      <c r="A1640" s="300" t="s">
        <v>12986</v>
      </c>
      <c r="B1640" s="301" t="s">
        <v>15024</v>
      </c>
      <c r="C1640" s="300" t="s">
        <v>9</v>
      </c>
      <c r="D1640" s="300" t="s">
        <v>8827</v>
      </c>
      <c r="E1640" s="417" t="s">
        <v>12998</v>
      </c>
      <c r="F1640" s="417"/>
      <c r="G1640" s="302" t="s">
        <v>51</v>
      </c>
      <c r="H1640" s="315">
        <v>1</v>
      </c>
      <c r="I1640" s="316">
        <v>33.909999999999997</v>
      </c>
      <c r="J1640" s="316">
        <v>33.909999999999997</v>
      </c>
    </row>
    <row r="1641" spans="1:10">
      <c r="A1641" s="300" t="s">
        <v>12986</v>
      </c>
      <c r="B1641" s="301" t="s">
        <v>13394</v>
      </c>
      <c r="C1641" s="300" t="s">
        <v>9</v>
      </c>
      <c r="D1641" s="300" t="s">
        <v>9012</v>
      </c>
      <c r="E1641" s="417" t="s">
        <v>12998</v>
      </c>
      <c r="F1641" s="417"/>
      <c r="G1641" s="302" t="s">
        <v>51</v>
      </c>
      <c r="H1641" s="315">
        <v>7.5999999999999998E-2</v>
      </c>
      <c r="I1641" s="316">
        <v>3.84</v>
      </c>
      <c r="J1641" s="316">
        <v>0.28999999999999998</v>
      </c>
    </row>
    <row r="1642" spans="1:10">
      <c r="A1642" s="300" t="s">
        <v>12986</v>
      </c>
      <c r="B1642" s="301" t="s">
        <v>15026</v>
      </c>
      <c r="C1642" s="300" t="s">
        <v>9</v>
      </c>
      <c r="D1642" s="300" t="s">
        <v>10010</v>
      </c>
      <c r="E1642" s="417" t="s">
        <v>12998</v>
      </c>
      <c r="F1642" s="417"/>
      <c r="G1642" s="302" t="s">
        <v>51</v>
      </c>
      <c r="H1642" s="315">
        <v>1</v>
      </c>
      <c r="I1642" s="316">
        <v>227.18</v>
      </c>
      <c r="J1642" s="316">
        <v>227.18</v>
      </c>
    </row>
    <row r="1643" spans="1:10" ht="38.25">
      <c r="A1643" s="300" t="s">
        <v>12986</v>
      </c>
      <c r="B1643" s="301" t="s">
        <v>13415</v>
      </c>
      <c r="C1643" s="300" t="s">
        <v>9</v>
      </c>
      <c r="D1643" s="300" t="s">
        <v>10232</v>
      </c>
      <c r="E1643" s="417" t="s">
        <v>12998</v>
      </c>
      <c r="F1643" s="417"/>
      <c r="G1643" s="302" t="s">
        <v>51</v>
      </c>
      <c r="H1643" s="315">
        <v>2</v>
      </c>
      <c r="I1643" s="316">
        <v>11.63</v>
      </c>
      <c r="J1643" s="316">
        <v>23.26</v>
      </c>
    </row>
    <row r="1644" spans="1:10" ht="25.5">
      <c r="A1644" s="300" t="s">
        <v>12986</v>
      </c>
      <c r="B1644" s="301" t="s">
        <v>15028</v>
      </c>
      <c r="C1644" s="300" t="s">
        <v>9</v>
      </c>
      <c r="D1644" s="300" t="s">
        <v>10755</v>
      </c>
      <c r="E1644" s="417" t="s">
        <v>12998</v>
      </c>
      <c r="F1644" s="417"/>
      <c r="G1644" s="302" t="s">
        <v>51</v>
      </c>
      <c r="H1644" s="315">
        <v>1</v>
      </c>
      <c r="I1644" s="316">
        <v>35.119999999999997</v>
      </c>
      <c r="J1644" s="316">
        <v>35.119999999999997</v>
      </c>
    </row>
    <row r="1645" spans="1:10" ht="25.5">
      <c r="A1645" s="317"/>
      <c r="B1645" s="317"/>
      <c r="C1645" s="317"/>
      <c r="D1645" s="317"/>
      <c r="E1645" s="317" t="s">
        <v>16052</v>
      </c>
      <c r="F1645" s="318">
        <v>39.825097900000003</v>
      </c>
      <c r="G1645" s="317" t="s">
        <v>16053</v>
      </c>
      <c r="H1645" s="318">
        <v>34.4</v>
      </c>
      <c r="I1645" s="317" t="s">
        <v>16054</v>
      </c>
      <c r="J1645" s="318">
        <v>74.23</v>
      </c>
    </row>
    <row r="1646" spans="1:10" ht="13.5" thickBot="1">
      <c r="A1646" s="317"/>
      <c r="B1646" s="317"/>
      <c r="C1646" s="317"/>
      <c r="D1646" s="317"/>
      <c r="E1646" s="317" t="s">
        <v>16055</v>
      </c>
      <c r="F1646" s="318">
        <v>120.19</v>
      </c>
      <c r="G1646" s="317"/>
      <c r="H1646" s="418" t="s">
        <v>16056</v>
      </c>
      <c r="I1646" s="418"/>
      <c r="J1646" s="318">
        <v>545.79999999999995</v>
      </c>
    </row>
    <row r="1647" spans="1:10" ht="13.5" thickTop="1">
      <c r="A1647" s="319"/>
      <c r="B1647" s="319"/>
      <c r="C1647" s="319"/>
      <c r="D1647" s="319"/>
      <c r="E1647" s="319"/>
      <c r="F1647" s="319"/>
      <c r="G1647" s="319"/>
      <c r="H1647" s="319"/>
      <c r="I1647" s="319"/>
      <c r="J1647" s="319"/>
    </row>
    <row r="1648" spans="1:10" ht="15">
      <c r="A1648" s="305" t="s">
        <v>16384</v>
      </c>
      <c r="B1648" s="306" t="s">
        <v>12979</v>
      </c>
      <c r="C1648" s="305" t="s">
        <v>12980</v>
      </c>
      <c r="D1648" s="305" t="s">
        <v>12981</v>
      </c>
      <c r="E1648" s="419" t="s">
        <v>16045</v>
      </c>
      <c r="F1648" s="419"/>
      <c r="G1648" s="307" t="s">
        <v>12982</v>
      </c>
      <c r="H1648" s="306" t="s">
        <v>16046</v>
      </c>
      <c r="I1648" s="306" t="s">
        <v>12983</v>
      </c>
      <c r="J1648" s="306" t="s">
        <v>12985</v>
      </c>
    </row>
    <row r="1649" spans="1:10" ht="51">
      <c r="A1649" s="295" t="s">
        <v>16047</v>
      </c>
      <c r="B1649" s="296" t="s">
        <v>15037</v>
      </c>
      <c r="C1649" s="295" t="s">
        <v>9</v>
      </c>
      <c r="D1649" s="295" t="s">
        <v>4643</v>
      </c>
      <c r="E1649" s="420" t="s">
        <v>16110</v>
      </c>
      <c r="F1649" s="420"/>
      <c r="G1649" s="297" t="s">
        <v>51</v>
      </c>
      <c r="H1649" s="308">
        <v>1</v>
      </c>
      <c r="I1649" s="309">
        <v>564.66</v>
      </c>
      <c r="J1649" s="309">
        <v>564.66</v>
      </c>
    </row>
    <row r="1650" spans="1:10" ht="38.25">
      <c r="A1650" s="310" t="s">
        <v>16049</v>
      </c>
      <c r="B1650" s="311" t="s">
        <v>16385</v>
      </c>
      <c r="C1650" s="310" t="s">
        <v>9</v>
      </c>
      <c r="D1650" s="310" t="s">
        <v>4642</v>
      </c>
      <c r="E1650" s="416" t="s">
        <v>16110</v>
      </c>
      <c r="F1650" s="416"/>
      <c r="G1650" s="312" t="s">
        <v>51</v>
      </c>
      <c r="H1650" s="313">
        <v>1</v>
      </c>
      <c r="I1650" s="314">
        <v>559.01</v>
      </c>
      <c r="J1650" s="314">
        <v>559.01</v>
      </c>
    </row>
    <row r="1651" spans="1:10" ht="25.5">
      <c r="A1651" s="300" t="s">
        <v>12986</v>
      </c>
      <c r="B1651" s="301" t="s">
        <v>15038</v>
      </c>
      <c r="C1651" s="300" t="s">
        <v>9</v>
      </c>
      <c r="D1651" s="300" t="s">
        <v>8271</v>
      </c>
      <c r="E1651" s="417" t="s">
        <v>12998</v>
      </c>
      <c r="F1651" s="417"/>
      <c r="G1651" s="302" t="s">
        <v>51</v>
      </c>
      <c r="H1651" s="315">
        <v>1</v>
      </c>
      <c r="I1651" s="316">
        <v>5.65</v>
      </c>
      <c r="J1651" s="316">
        <v>5.65</v>
      </c>
    </row>
    <row r="1652" spans="1:10" ht="25.5">
      <c r="A1652" s="317"/>
      <c r="B1652" s="317"/>
      <c r="C1652" s="317"/>
      <c r="D1652" s="317"/>
      <c r="E1652" s="317" t="s">
        <v>16052</v>
      </c>
      <c r="F1652" s="318">
        <v>7.9939910999999997</v>
      </c>
      <c r="G1652" s="317" t="s">
        <v>16053</v>
      </c>
      <c r="H1652" s="318">
        <v>6.91</v>
      </c>
      <c r="I1652" s="317" t="s">
        <v>16054</v>
      </c>
      <c r="J1652" s="318">
        <v>14.9</v>
      </c>
    </row>
    <row r="1653" spans="1:10" ht="13.5" thickBot="1">
      <c r="A1653" s="317"/>
      <c r="B1653" s="317"/>
      <c r="C1653" s="317"/>
      <c r="D1653" s="317"/>
      <c r="E1653" s="317" t="s">
        <v>16055</v>
      </c>
      <c r="F1653" s="318">
        <v>159.44999999999999</v>
      </c>
      <c r="G1653" s="317"/>
      <c r="H1653" s="418" t="s">
        <v>16056</v>
      </c>
      <c r="I1653" s="418"/>
      <c r="J1653" s="318">
        <v>724.11</v>
      </c>
    </row>
    <row r="1654" spans="1:10" ht="13.5" thickTop="1">
      <c r="A1654" s="319"/>
      <c r="B1654" s="319"/>
      <c r="C1654" s="319"/>
      <c r="D1654" s="319"/>
      <c r="E1654" s="319"/>
      <c r="F1654" s="319"/>
      <c r="G1654" s="319"/>
      <c r="H1654" s="319"/>
      <c r="I1654" s="319"/>
      <c r="J1654" s="319"/>
    </row>
    <row r="1655" spans="1:10" ht="15">
      <c r="A1655" s="305" t="s">
        <v>16386</v>
      </c>
      <c r="B1655" s="306" t="s">
        <v>12979</v>
      </c>
      <c r="C1655" s="305" t="s">
        <v>12980</v>
      </c>
      <c r="D1655" s="305" t="s">
        <v>12981</v>
      </c>
      <c r="E1655" s="419" t="s">
        <v>16045</v>
      </c>
      <c r="F1655" s="419"/>
      <c r="G1655" s="307" t="s">
        <v>12982</v>
      </c>
      <c r="H1655" s="306" t="s">
        <v>16046</v>
      </c>
      <c r="I1655" s="306" t="s">
        <v>12983</v>
      </c>
      <c r="J1655" s="306" t="s">
        <v>12985</v>
      </c>
    </row>
    <row r="1656" spans="1:10" ht="38.25">
      <c r="A1656" s="295" t="s">
        <v>16047</v>
      </c>
      <c r="B1656" s="296" t="s">
        <v>15049</v>
      </c>
      <c r="C1656" s="295" t="s">
        <v>9</v>
      </c>
      <c r="D1656" s="295" t="s">
        <v>4641</v>
      </c>
      <c r="E1656" s="420" t="s">
        <v>16110</v>
      </c>
      <c r="F1656" s="420"/>
      <c r="G1656" s="297" t="s">
        <v>51</v>
      </c>
      <c r="H1656" s="308">
        <v>1</v>
      </c>
      <c r="I1656" s="309">
        <v>166.73</v>
      </c>
      <c r="J1656" s="309">
        <v>166.73</v>
      </c>
    </row>
    <row r="1657" spans="1:10" ht="25.5">
      <c r="A1657" s="310" t="s">
        <v>16049</v>
      </c>
      <c r="B1657" s="311" t="s">
        <v>16387</v>
      </c>
      <c r="C1657" s="310" t="s">
        <v>9</v>
      </c>
      <c r="D1657" s="310" t="s">
        <v>1026</v>
      </c>
      <c r="E1657" s="416" t="s">
        <v>16110</v>
      </c>
      <c r="F1657" s="416"/>
      <c r="G1657" s="312" t="s">
        <v>51</v>
      </c>
      <c r="H1657" s="313">
        <v>1</v>
      </c>
      <c r="I1657" s="314">
        <v>161.08000000000001</v>
      </c>
      <c r="J1657" s="314">
        <v>161.08000000000001</v>
      </c>
    </row>
    <row r="1658" spans="1:10" ht="25.5">
      <c r="A1658" s="300" t="s">
        <v>12986</v>
      </c>
      <c r="B1658" s="301" t="s">
        <v>15038</v>
      </c>
      <c r="C1658" s="300" t="s">
        <v>9</v>
      </c>
      <c r="D1658" s="300" t="s">
        <v>8271</v>
      </c>
      <c r="E1658" s="417" t="s">
        <v>12998</v>
      </c>
      <c r="F1658" s="417"/>
      <c r="G1658" s="302" t="s">
        <v>51</v>
      </c>
      <c r="H1658" s="315">
        <v>1</v>
      </c>
      <c r="I1658" s="316">
        <v>5.65</v>
      </c>
      <c r="J1658" s="316">
        <v>5.65</v>
      </c>
    </row>
    <row r="1659" spans="1:10" ht="25.5">
      <c r="A1659" s="317"/>
      <c r="B1659" s="317"/>
      <c r="C1659" s="317"/>
      <c r="D1659" s="317"/>
      <c r="E1659" s="317" t="s">
        <v>16052</v>
      </c>
      <c r="F1659" s="318">
        <v>7.9939910999999997</v>
      </c>
      <c r="G1659" s="317" t="s">
        <v>16053</v>
      </c>
      <c r="H1659" s="318">
        <v>6.91</v>
      </c>
      <c r="I1659" s="317" t="s">
        <v>16054</v>
      </c>
      <c r="J1659" s="318">
        <v>14.9</v>
      </c>
    </row>
    <row r="1660" spans="1:10" ht="13.5" thickBot="1">
      <c r="A1660" s="317"/>
      <c r="B1660" s="317"/>
      <c r="C1660" s="317"/>
      <c r="D1660" s="317"/>
      <c r="E1660" s="317" t="s">
        <v>16055</v>
      </c>
      <c r="F1660" s="318">
        <v>47.08</v>
      </c>
      <c r="G1660" s="317"/>
      <c r="H1660" s="418" t="s">
        <v>16056</v>
      </c>
      <c r="I1660" s="418"/>
      <c r="J1660" s="318">
        <v>213.81</v>
      </c>
    </row>
    <row r="1661" spans="1:10" ht="13.5" thickTop="1">
      <c r="A1661" s="319"/>
      <c r="B1661" s="319"/>
      <c r="C1661" s="319"/>
      <c r="D1661" s="319"/>
      <c r="E1661" s="319"/>
      <c r="F1661" s="319"/>
      <c r="G1661" s="319"/>
      <c r="H1661" s="319"/>
      <c r="I1661" s="319"/>
      <c r="J1661" s="319"/>
    </row>
    <row r="1662" spans="1:10" ht="15">
      <c r="A1662" s="305" t="s">
        <v>16388</v>
      </c>
      <c r="B1662" s="306" t="s">
        <v>12979</v>
      </c>
      <c r="C1662" s="305" t="s">
        <v>12980</v>
      </c>
      <c r="D1662" s="305" t="s">
        <v>12981</v>
      </c>
      <c r="E1662" s="419" t="s">
        <v>16045</v>
      </c>
      <c r="F1662" s="419"/>
      <c r="G1662" s="307" t="s">
        <v>12982</v>
      </c>
      <c r="H1662" s="306" t="s">
        <v>16046</v>
      </c>
      <c r="I1662" s="306" t="s">
        <v>12983</v>
      </c>
      <c r="J1662" s="306" t="s">
        <v>12985</v>
      </c>
    </row>
    <row r="1663" spans="1:10" ht="51">
      <c r="A1663" s="295" t="s">
        <v>16047</v>
      </c>
      <c r="B1663" s="296" t="s">
        <v>15058</v>
      </c>
      <c r="C1663" s="295" t="s">
        <v>9</v>
      </c>
      <c r="D1663" s="295" t="s">
        <v>1514</v>
      </c>
      <c r="E1663" s="420" t="s">
        <v>16110</v>
      </c>
      <c r="F1663" s="420"/>
      <c r="G1663" s="297" t="s">
        <v>51</v>
      </c>
      <c r="H1663" s="308">
        <v>1</v>
      </c>
      <c r="I1663" s="309">
        <v>406.25</v>
      </c>
      <c r="J1663" s="309">
        <v>406.25</v>
      </c>
    </row>
    <row r="1664" spans="1:10" ht="25.5">
      <c r="A1664" s="310" t="s">
        <v>16049</v>
      </c>
      <c r="B1664" s="311" t="s">
        <v>16356</v>
      </c>
      <c r="C1664" s="310" t="s">
        <v>9</v>
      </c>
      <c r="D1664" s="310" t="s">
        <v>81</v>
      </c>
      <c r="E1664" s="416" t="s">
        <v>16048</v>
      </c>
      <c r="F1664" s="416"/>
      <c r="G1664" s="312" t="s">
        <v>27</v>
      </c>
      <c r="H1664" s="313">
        <v>3.3</v>
      </c>
      <c r="I1664" s="314">
        <v>18.53</v>
      </c>
      <c r="J1664" s="314">
        <v>61.14</v>
      </c>
    </row>
    <row r="1665" spans="1:10" ht="25.5">
      <c r="A1665" s="310" t="s">
        <v>16049</v>
      </c>
      <c r="B1665" s="311" t="s">
        <v>16068</v>
      </c>
      <c r="C1665" s="310" t="s">
        <v>9</v>
      </c>
      <c r="D1665" s="310" t="s">
        <v>29</v>
      </c>
      <c r="E1665" s="416" t="s">
        <v>16048</v>
      </c>
      <c r="F1665" s="416"/>
      <c r="G1665" s="312" t="s">
        <v>27</v>
      </c>
      <c r="H1665" s="313">
        <v>3.3</v>
      </c>
      <c r="I1665" s="314">
        <v>14.73</v>
      </c>
      <c r="J1665" s="314">
        <v>48.6</v>
      </c>
    </row>
    <row r="1666" spans="1:10">
      <c r="A1666" s="300" t="s">
        <v>12986</v>
      </c>
      <c r="B1666" s="301" t="s">
        <v>15061</v>
      </c>
      <c r="C1666" s="300" t="s">
        <v>9</v>
      </c>
      <c r="D1666" s="300" t="s">
        <v>7193</v>
      </c>
      <c r="E1666" s="417" t="s">
        <v>12998</v>
      </c>
      <c r="F1666" s="417"/>
      <c r="G1666" s="302" t="s">
        <v>51</v>
      </c>
      <c r="H1666" s="315">
        <v>1</v>
      </c>
      <c r="I1666" s="316">
        <v>52.52</v>
      </c>
      <c r="J1666" s="316">
        <v>52.52</v>
      </c>
    </row>
    <row r="1667" spans="1:10" ht="25.5">
      <c r="A1667" s="300" t="s">
        <v>12986</v>
      </c>
      <c r="B1667" s="301" t="s">
        <v>15063</v>
      </c>
      <c r="C1667" s="300" t="s">
        <v>9</v>
      </c>
      <c r="D1667" s="300" t="s">
        <v>7358</v>
      </c>
      <c r="E1667" s="417" t="s">
        <v>12998</v>
      </c>
      <c r="F1667" s="417"/>
      <c r="G1667" s="302" t="s">
        <v>51</v>
      </c>
      <c r="H1667" s="315">
        <v>1</v>
      </c>
      <c r="I1667" s="316">
        <v>2.6</v>
      </c>
      <c r="J1667" s="316">
        <v>2.6</v>
      </c>
    </row>
    <row r="1668" spans="1:10">
      <c r="A1668" s="300" t="s">
        <v>12986</v>
      </c>
      <c r="B1668" s="301" t="s">
        <v>15065</v>
      </c>
      <c r="C1668" s="300" t="s">
        <v>9</v>
      </c>
      <c r="D1668" s="300" t="s">
        <v>8043</v>
      </c>
      <c r="E1668" s="417" t="s">
        <v>12998</v>
      </c>
      <c r="F1668" s="417"/>
      <c r="G1668" s="302" t="s">
        <v>23</v>
      </c>
      <c r="H1668" s="315">
        <v>0.25</v>
      </c>
      <c r="I1668" s="316">
        <v>2.89</v>
      </c>
      <c r="J1668" s="316">
        <v>0.72</v>
      </c>
    </row>
    <row r="1669" spans="1:10" ht="25.5">
      <c r="A1669" s="300" t="s">
        <v>12986</v>
      </c>
      <c r="B1669" s="301" t="s">
        <v>15066</v>
      </c>
      <c r="C1669" s="300" t="s">
        <v>9</v>
      </c>
      <c r="D1669" s="300" t="s">
        <v>8272</v>
      </c>
      <c r="E1669" s="417" t="s">
        <v>12998</v>
      </c>
      <c r="F1669" s="417"/>
      <c r="G1669" s="302" t="s">
        <v>51</v>
      </c>
      <c r="H1669" s="315">
        <v>1</v>
      </c>
      <c r="I1669" s="316">
        <v>7.85</v>
      </c>
      <c r="J1669" s="316">
        <v>7.85</v>
      </c>
    </row>
    <row r="1670" spans="1:10" ht="38.25">
      <c r="A1670" s="300" t="s">
        <v>12986</v>
      </c>
      <c r="B1670" s="301" t="s">
        <v>15068</v>
      </c>
      <c r="C1670" s="300" t="s">
        <v>9</v>
      </c>
      <c r="D1670" s="300" t="s">
        <v>10200</v>
      </c>
      <c r="E1670" s="417" t="s">
        <v>12998</v>
      </c>
      <c r="F1670" s="417"/>
      <c r="G1670" s="302" t="s">
        <v>51</v>
      </c>
      <c r="H1670" s="315">
        <v>2</v>
      </c>
      <c r="I1670" s="316">
        <v>3.09</v>
      </c>
      <c r="J1670" s="316">
        <v>6.18</v>
      </c>
    </row>
    <row r="1671" spans="1:10">
      <c r="A1671" s="300" t="s">
        <v>12986</v>
      </c>
      <c r="B1671" s="301" t="s">
        <v>15070</v>
      </c>
      <c r="C1671" s="300" t="s">
        <v>9</v>
      </c>
      <c r="D1671" s="300" t="s">
        <v>11877</v>
      </c>
      <c r="E1671" s="417" t="s">
        <v>12998</v>
      </c>
      <c r="F1671" s="417"/>
      <c r="G1671" s="302" t="s">
        <v>51</v>
      </c>
      <c r="H1671" s="315">
        <v>1</v>
      </c>
      <c r="I1671" s="316">
        <v>225.08</v>
      </c>
      <c r="J1671" s="316">
        <v>225.08</v>
      </c>
    </row>
    <row r="1672" spans="1:10">
      <c r="A1672" s="300" t="s">
        <v>12986</v>
      </c>
      <c r="B1672" s="301" t="s">
        <v>13392</v>
      </c>
      <c r="C1672" s="300" t="s">
        <v>9</v>
      </c>
      <c r="D1672" s="300" t="s">
        <v>11881</v>
      </c>
      <c r="E1672" s="417" t="s">
        <v>12998</v>
      </c>
      <c r="F1672" s="417"/>
      <c r="G1672" s="302" t="s">
        <v>51</v>
      </c>
      <c r="H1672" s="315">
        <v>1</v>
      </c>
      <c r="I1672" s="316">
        <v>1.56</v>
      </c>
      <c r="J1672" s="316">
        <v>1.56</v>
      </c>
    </row>
    <row r="1673" spans="1:10" ht="25.5">
      <c r="A1673" s="317"/>
      <c r="B1673" s="317"/>
      <c r="C1673" s="317"/>
      <c r="D1673" s="317"/>
      <c r="E1673" s="317" t="s">
        <v>16052</v>
      </c>
      <c r="F1673" s="318">
        <v>41.386340500000003</v>
      </c>
      <c r="G1673" s="317" t="s">
        <v>16053</v>
      </c>
      <c r="H1673" s="318">
        <v>35.75</v>
      </c>
      <c r="I1673" s="317" t="s">
        <v>16054</v>
      </c>
      <c r="J1673" s="318">
        <v>77.14</v>
      </c>
    </row>
    <row r="1674" spans="1:10" ht="13.5" thickBot="1">
      <c r="A1674" s="317"/>
      <c r="B1674" s="317"/>
      <c r="C1674" s="317"/>
      <c r="D1674" s="317"/>
      <c r="E1674" s="317" t="s">
        <v>16055</v>
      </c>
      <c r="F1674" s="318">
        <v>114.72</v>
      </c>
      <c r="G1674" s="317"/>
      <c r="H1674" s="418" t="s">
        <v>16056</v>
      </c>
      <c r="I1674" s="418"/>
      <c r="J1674" s="318">
        <v>520.97</v>
      </c>
    </row>
    <row r="1675" spans="1:10" ht="13.5" thickTop="1">
      <c r="A1675" s="319"/>
      <c r="B1675" s="319"/>
      <c r="C1675" s="319"/>
      <c r="D1675" s="319"/>
      <c r="E1675" s="319"/>
      <c r="F1675" s="319"/>
      <c r="G1675" s="319"/>
      <c r="H1675" s="319"/>
      <c r="I1675" s="319"/>
      <c r="J1675" s="319"/>
    </row>
    <row r="1676" spans="1:10" ht="15">
      <c r="A1676" s="305" t="s">
        <v>16389</v>
      </c>
      <c r="B1676" s="306" t="s">
        <v>12979</v>
      </c>
      <c r="C1676" s="305" t="s">
        <v>12980</v>
      </c>
      <c r="D1676" s="305" t="s">
        <v>12981</v>
      </c>
      <c r="E1676" s="419" t="s">
        <v>16045</v>
      </c>
      <c r="F1676" s="419"/>
      <c r="G1676" s="307" t="s">
        <v>12982</v>
      </c>
      <c r="H1676" s="306" t="s">
        <v>16046</v>
      </c>
      <c r="I1676" s="306" t="s">
        <v>12983</v>
      </c>
      <c r="J1676" s="306" t="s">
        <v>12985</v>
      </c>
    </row>
    <row r="1677" spans="1:10" ht="51">
      <c r="A1677" s="295" t="s">
        <v>16047</v>
      </c>
      <c r="B1677" s="296" t="s">
        <v>15081</v>
      </c>
      <c r="C1677" s="295" t="s">
        <v>9</v>
      </c>
      <c r="D1677" s="295" t="s">
        <v>1690</v>
      </c>
      <c r="E1677" s="420" t="s">
        <v>16110</v>
      </c>
      <c r="F1677" s="420"/>
      <c r="G1677" s="297" t="s">
        <v>51</v>
      </c>
      <c r="H1677" s="308">
        <v>1</v>
      </c>
      <c r="I1677" s="309">
        <v>279.62</v>
      </c>
      <c r="J1677" s="309">
        <v>279.62</v>
      </c>
    </row>
    <row r="1678" spans="1:10" ht="25.5">
      <c r="A1678" s="310" t="s">
        <v>16049</v>
      </c>
      <c r="B1678" s="311" t="s">
        <v>15273</v>
      </c>
      <c r="C1678" s="310" t="s">
        <v>9</v>
      </c>
      <c r="D1678" s="310" t="s">
        <v>1646</v>
      </c>
      <c r="E1678" s="416" t="s">
        <v>16110</v>
      </c>
      <c r="F1678" s="416"/>
      <c r="G1678" s="312" t="s">
        <v>51</v>
      </c>
      <c r="H1678" s="313">
        <v>1</v>
      </c>
      <c r="I1678" s="314">
        <v>6.54</v>
      </c>
      <c r="J1678" s="314">
        <v>6.54</v>
      </c>
    </row>
    <row r="1679" spans="1:10" ht="25.5">
      <c r="A1679" s="310" t="s">
        <v>16049</v>
      </c>
      <c r="B1679" s="311" t="s">
        <v>15237</v>
      </c>
      <c r="C1679" s="310" t="s">
        <v>9</v>
      </c>
      <c r="D1679" s="310" t="s">
        <v>1651</v>
      </c>
      <c r="E1679" s="416" t="s">
        <v>16110</v>
      </c>
      <c r="F1679" s="416"/>
      <c r="G1679" s="312" t="s">
        <v>51</v>
      </c>
      <c r="H1679" s="313">
        <v>1</v>
      </c>
      <c r="I1679" s="314">
        <v>8.0500000000000007</v>
      </c>
      <c r="J1679" s="314">
        <v>8.0500000000000007</v>
      </c>
    </row>
    <row r="1680" spans="1:10" ht="25.5">
      <c r="A1680" s="310" t="s">
        <v>16049</v>
      </c>
      <c r="B1680" s="311" t="s">
        <v>15258</v>
      </c>
      <c r="C1680" s="310" t="s">
        <v>9</v>
      </c>
      <c r="D1680" s="310" t="s">
        <v>1650</v>
      </c>
      <c r="E1680" s="416" t="s">
        <v>16110</v>
      </c>
      <c r="F1680" s="416"/>
      <c r="G1680" s="312" t="s">
        <v>51</v>
      </c>
      <c r="H1680" s="313">
        <v>1</v>
      </c>
      <c r="I1680" s="314">
        <v>12.08</v>
      </c>
      <c r="J1680" s="314">
        <v>12.08</v>
      </c>
    </row>
    <row r="1681" spans="1:10" ht="25.5">
      <c r="A1681" s="310" t="s">
        <v>16049</v>
      </c>
      <c r="B1681" s="311" t="s">
        <v>16390</v>
      </c>
      <c r="C1681" s="310" t="s">
        <v>9</v>
      </c>
      <c r="D1681" s="310" t="s">
        <v>1662</v>
      </c>
      <c r="E1681" s="416" t="s">
        <v>16110</v>
      </c>
      <c r="F1681" s="416"/>
      <c r="G1681" s="312" t="s">
        <v>51</v>
      </c>
      <c r="H1681" s="313">
        <v>1</v>
      </c>
      <c r="I1681" s="314">
        <v>201.55</v>
      </c>
      <c r="J1681" s="314">
        <v>201.55</v>
      </c>
    </row>
    <row r="1682" spans="1:10" ht="25.5">
      <c r="A1682" s="310" t="s">
        <v>16049</v>
      </c>
      <c r="B1682" s="311" t="s">
        <v>15099</v>
      </c>
      <c r="C1682" s="310" t="s">
        <v>9</v>
      </c>
      <c r="D1682" s="310" t="s">
        <v>364</v>
      </c>
      <c r="E1682" s="416" t="s">
        <v>16110</v>
      </c>
      <c r="F1682" s="416"/>
      <c r="G1682" s="312" t="s">
        <v>51</v>
      </c>
      <c r="H1682" s="313">
        <v>1</v>
      </c>
      <c r="I1682" s="314">
        <v>51.4</v>
      </c>
      <c r="J1682" s="314">
        <v>51.4</v>
      </c>
    </row>
    <row r="1683" spans="1:10" ht="25.5">
      <c r="A1683" s="317"/>
      <c r="B1683" s="317"/>
      <c r="C1683" s="317"/>
      <c r="D1683" s="317"/>
      <c r="E1683" s="317" t="s">
        <v>16052</v>
      </c>
      <c r="F1683" s="318">
        <v>12.7635603</v>
      </c>
      <c r="G1683" s="317" t="s">
        <v>16053</v>
      </c>
      <c r="H1683" s="318">
        <v>11.03</v>
      </c>
      <c r="I1683" s="317" t="s">
        <v>16054</v>
      </c>
      <c r="J1683" s="318">
        <v>23.79</v>
      </c>
    </row>
    <row r="1684" spans="1:10" ht="13.5" thickBot="1">
      <c r="A1684" s="317"/>
      <c r="B1684" s="317"/>
      <c r="C1684" s="317"/>
      <c r="D1684" s="317"/>
      <c r="E1684" s="317" t="s">
        <v>16055</v>
      </c>
      <c r="F1684" s="318">
        <v>78.959999999999994</v>
      </c>
      <c r="G1684" s="317"/>
      <c r="H1684" s="418" t="s">
        <v>16056</v>
      </c>
      <c r="I1684" s="418"/>
      <c r="J1684" s="318">
        <v>358.58</v>
      </c>
    </row>
    <row r="1685" spans="1:10" ht="13.5" thickTop="1">
      <c r="A1685" s="319"/>
      <c r="B1685" s="319"/>
      <c r="C1685" s="319"/>
      <c r="D1685" s="319"/>
      <c r="E1685" s="319"/>
      <c r="F1685" s="319"/>
      <c r="G1685" s="319"/>
      <c r="H1685" s="319"/>
      <c r="I1685" s="319"/>
      <c r="J1685" s="319"/>
    </row>
    <row r="1686" spans="1:10" ht="15">
      <c r="A1686" s="305" t="s">
        <v>16391</v>
      </c>
      <c r="B1686" s="306" t="s">
        <v>12979</v>
      </c>
      <c r="C1686" s="305" t="s">
        <v>12980</v>
      </c>
      <c r="D1686" s="305" t="s">
        <v>12981</v>
      </c>
      <c r="E1686" s="419" t="s">
        <v>16045</v>
      </c>
      <c r="F1686" s="419"/>
      <c r="G1686" s="307" t="s">
        <v>12982</v>
      </c>
      <c r="H1686" s="306" t="s">
        <v>16046</v>
      </c>
      <c r="I1686" s="306" t="s">
        <v>12983</v>
      </c>
      <c r="J1686" s="306" t="s">
        <v>12985</v>
      </c>
    </row>
    <row r="1687" spans="1:10" ht="25.5">
      <c r="A1687" s="295" t="s">
        <v>16047</v>
      </c>
      <c r="B1687" s="296" t="s">
        <v>15092</v>
      </c>
      <c r="C1687" s="295" t="s">
        <v>9</v>
      </c>
      <c r="D1687" s="295" t="s">
        <v>1669</v>
      </c>
      <c r="E1687" s="420" t="s">
        <v>16110</v>
      </c>
      <c r="F1687" s="420"/>
      <c r="G1687" s="297" t="s">
        <v>51</v>
      </c>
      <c r="H1687" s="308">
        <v>1</v>
      </c>
      <c r="I1687" s="309">
        <v>19.11</v>
      </c>
      <c r="J1687" s="309">
        <v>19.11</v>
      </c>
    </row>
    <row r="1688" spans="1:10" ht="25.5">
      <c r="A1688" s="310" t="s">
        <v>16049</v>
      </c>
      <c r="B1688" s="311" t="s">
        <v>16356</v>
      </c>
      <c r="C1688" s="310" t="s">
        <v>9</v>
      </c>
      <c r="D1688" s="310" t="s">
        <v>81</v>
      </c>
      <c r="E1688" s="416" t="s">
        <v>16048</v>
      </c>
      <c r="F1688" s="416"/>
      <c r="G1688" s="312" t="s">
        <v>27</v>
      </c>
      <c r="H1688" s="313">
        <v>0.15</v>
      </c>
      <c r="I1688" s="314">
        <v>18.53</v>
      </c>
      <c r="J1688" s="314">
        <v>2.77</v>
      </c>
    </row>
    <row r="1689" spans="1:10" ht="25.5">
      <c r="A1689" s="310" t="s">
        <v>16049</v>
      </c>
      <c r="B1689" s="311" t="s">
        <v>16068</v>
      </c>
      <c r="C1689" s="310" t="s">
        <v>9</v>
      </c>
      <c r="D1689" s="310" t="s">
        <v>29</v>
      </c>
      <c r="E1689" s="416" t="s">
        <v>16048</v>
      </c>
      <c r="F1689" s="416"/>
      <c r="G1689" s="312" t="s">
        <v>27</v>
      </c>
      <c r="H1689" s="313">
        <v>0.05</v>
      </c>
      <c r="I1689" s="314">
        <v>14.73</v>
      </c>
      <c r="J1689" s="314">
        <v>0.73</v>
      </c>
    </row>
    <row r="1690" spans="1:10">
      <c r="A1690" s="300" t="s">
        <v>12986</v>
      </c>
      <c r="B1690" s="301" t="s">
        <v>13394</v>
      </c>
      <c r="C1690" s="300" t="s">
        <v>9</v>
      </c>
      <c r="D1690" s="300" t="s">
        <v>9012</v>
      </c>
      <c r="E1690" s="417" t="s">
        <v>12998</v>
      </c>
      <c r="F1690" s="417"/>
      <c r="G1690" s="302" t="s">
        <v>51</v>
      </c>
      <c r="H1690" s="315">
        <v>3.04E-2</v>
      </c>
      <c r="I1690" s="316">
        <v>3.84</v>
      </c>
      <c r="J1690" s="316">
        <v>0.11</v>
      </c>
    </row>
    <row r="1691" spans="1:10" ht="25.5">
      <c r="A1691" s="300" t="s">
        <v>12986</v>
      </c>
      <c r="B1691" s="301" t="s">
        <v>14966</v>
      </c>
      <c r="C1691" s="300" t="s">
        <v>9</v>
      </c>
      <c r="D1691" s="300" t="s">
        <v>11393</v>
      </c>
      <c r="E1691" s="417" t="s">
        <v>12998</v>
      </c>
      <c r="F1691" s="417"/>
      <c r="G1691" s="302" t="s">
        <v>51</v>
      </c>
      <c r="H1691" s="315">
        <v>1</v>
      </c>
      <c r="I1691" s="316">
        <v>15.5</v>
      </c>
      <c r="J1691" s="316">
        <v>15.5</v>
      </c>
    </row>
    <row r="1692" spans="1:10" ht="25.5">
      <c r="A1692" s="317"/>
      <c r="B1692" s="317"/>
      <c r="C1692" s="317"/>
      <c r="D1692" s="317"/>
      <c r="E1692" s="317" t="s">
        <v>16052</v>
      </c>
      <c r="F1692" s="318">
        <v>1.3466388</v>
      </c>
      <c r="G1692" s="317" t="s">
        <v>16053</v>
      </c>
      <c r="H1692" s="318">
        <v>1.1599999999999999</v>
      </c>
      <c r="I1692" s="317" t="s">
        <v>16054</v>
      </c>
      <c r="J1692" s="318">
        <v>2.5099999999999998</v>
      </c>
    </row>
    <row r="1693" spans="1:10" ht="13.5" thickBot="1">
      <c r="A1693" s="317"/>
      <c r="B1693" s="317"/>
      <c r="C1693" s="317"/>
      <c r="D1693" s="317"/>
      <c r="E1693" s="317" t="s">
        <v>16055</v>
      </c>
      <c r="F1693" s="318">
        <v>5.39</v>
      </c>
      <c r="G1693" s="317"/>
      <c r="H1693" s="418" t="s">
        <v>16056</v>
      </c>
      <c r="I1693" s="418"/>
      <c r="J1693" s="318">
        <v>24.5</v>
      </c>
    </row>
    <row r="1694" spans="1:10" ht="13.5" thickTop="1">
      <c r="A1694" s="319"/>
      <c r="B1694" s="319"/>
      <c r="C1694" s="319"/>
      <c r="D1694" s="319"/>
      <c r="E1694" s="319"/>
      <c r="F1694" s="319"/>
      <c r="G1694" s="319"/>
      <c r="H1694" s="319"/>
      <c r="I1694" s="319"/>
      <c r="J1694" s="319"/>
    </row>
    <row r="1695" spans="1:10" ht="15">
      <c r="A1695" s="305" t="s">
        <v>16392</v>
      </c>
      <c r="B1695" s="306" t="s">
        <v>12979</v>
      </c>
      <c r="C1695" s="305" t="s">
        <v>12980</v>
      </c>
      <c r="D1695" s="305" t="s">
        <v>12981</v>
      </c>
      <c r="E1695" s="419" t="s">
        <v>16045</v>
      </c>
      <c r="F1695" s="419"/>
      <c r="G1695" s="307" t="s">
        <v>12982</v>
      </c>
      <c r="H1695" s="306" t="s">
        <v>16046</v>
      </c>
      <c r="I1695" s="306" t="s">
        <v>12983</v>
      </c>
      <c r="J1695" s="306" t="s">
        <v>12985</v>
      </c>
    </row>
    <row r="1696" spans="1:10" ht="25.5">
      <c r="A1696" s="295" t="s">
        <v>16047</v>
      </c>
      <c r="B1696" s="296" t="s">
        <v>15099</v>
      </c>
      <c r="C1696" s="295" t="s">
        <v>9</v>
      </c>
      <c r="D1696" s="295" t="s">
        <v>364</v>
      </c>
      <c r="E1696" s="420" t="s">
        <v>16110</v>
      </c>
      <c r="F1696" s="420"/>
      <c r="G1696" s="297" t="s">
        <v>51</v>
      </c>
      <c r="H1696" s="308">
        <v>1</v>
      </c>
      <c r="I1696" s="309">
        <v>51.4</v>
      </c>
      <c r="J1696" s="309">
        <v>51.4</v>
      </c>
    </row>
    <row r="1697" spans="1:10" ht="25.5">
      <c r="A1697" s="310" t="s">
        <v>16049</v>
      </c>
      <c r="B1697" s="311" t="s">
        <v>16356</v>
      </c>
      <c r="C1697" s="310" t="s">
        <v>9</v>
      </c>
      <c r="D1697" s="310" t="s">
        <v>81</v>
      </c>
      <c r="E1697" s="416" t="s">
        <v>16048</v>
      </c>
      <c r="F1697" s="416"/>
      <c r="G1697" s="312" t="s">
        <v>27</v>
      </c>
      <c r="H1697" s="313">
        <v>0.1</v>
      </c>
      <c r="I1697" s="314">
        <v>18.53</v>
      </c>
      <c r="J1697" s="314">
        <v>1.85</v>
      </c>
    </row>
    <row r="1698" spans="1:10" ht="25.5">
      <c r="A1698" s="310" t="s">
        <v>16049</v>
      </c>
      <c r="B1698" s="311" t="s">
        <v>16068</v>
      </c>
      <c r="C1698" s="310" t="s">
        <v>9</v>
      </c>
      <c r="D1698" s="310" t="s">
        <v>29</v>
      </c>
      <c r="E1698" s="416" t="s">
        <v>16048</v>
      </c>
      <c r="F1698" s="416"/>
      <c r="G1698" s="312" t="s">
        <v>27</v>
      </c>
      <c r="H1698" s="313">
        <v>0.03</v>
      </c>
      <c r="I1698" s="314">
        <v>14.73</v>
      </c>
      <c r="J1698" s="314">
        <v>0.44</v>
      </c>
    </row>
    <row r="1699" spans="1:10">
      <c r="A1699" s="300" t="s">
        <v>12986</v>
      </c>
      <c r="B1699" s="301" t="s">
        <v>13394</v>
      </c>
      <c r="C1699" s="300" t="s">
        <v>9</v>
      </c>
      <c r="D1699" s="300" t="s">
        <v>9012</v>
      </c>
      <c r="E1699" s="417" t="s">
        <v>12998</v>
      </c>
      <c r="F1699" s="417"/>
      <c r="G1699" s="302" t="s">
        <v>51</v>
      </c>
      <c r="H1699" s="315">
        <v>3.04E-2</v>
      </c>
      <c r="I1699" s="316">
        <v>3.84</v>
      </c>
      <c r="J1699" s="316">
        <v>0.11</v>
      </c>
    </row>
    <row r="1700" spans="1:10" ht="25.5">
      <c r="A1700" s="300" t="s">
        <v>12986</v>
      </c>
      <c r="B1700" s="301" t="s">
        <v>13417</v>
      </c>
      <c r="C1700" s="300" t="s">
        <v>9</v>
      </c>
      <c r="D1700" s="300" t="s">
        <v>11386</v>
      </c>
      <c r="E1700" s="417" t="s">
        <v>12998</v>
      </c>
      <c r="F1700" s="417"/>
      <c r="G1700" s="302" t="s">
        <v>51</v>
      </c>
      <c r="H1700" s="315">
        <v>1</v>
      </c>
      <c r="I1700" s="316">
        <v>49</v>
      </c>
      <c r="J1700" s="316">
        <v>49</v>
      </c>
    </row>
    <row r="1701" spans="1:10" ht="25.5">
      <c r="A1701" s="317"/>
      <c r="B1701" s="317"/>
      <c r="C1701" s="317"/>
      <c r="D1701" s="317"/>
      <c r="E1701" s="317" t="s">
        <v>16052</v>
      </c>
      <c r="F1701" s="318">
        <v>0.87987550000000003</v>
      </c>
      <c r="G1701" s="317" t="s">
        <v>16053</v>
      </c>
      <c r="H1701" s="318">
        <v>0.76</v>
      </c>
      <c r="I1701" s="317" t="s">
        <v>16054</v>
      </c>
      <c r="J1701" s="318">
        <v>1.64</v>
      </c>
    </row>
    <row r="1702" spans="1:10" ht="13.5" thickBot="1">
      <c r="A1702" s="317"/>
      <c r="B1702" s="317"/>
      <c r="C1702" s="317"/>
      <c r="D1702" s="317"/>
      <c r="E1702" s="317" t="s">
        <v>16055</v>
      </c>
      <c r="F1702" s="318">
        <v>14.51</v>
      </c>
      <c r="G1702" s="317"/>
      <c r="H1702" s="418" t="s">
        <v>16056</v>
      </c>
      <c r="I1702" s="418"/>
      <c r="J1702" s="318">
        <v>65.91</v>
      </c>
    </row>
    <row r="1703" spans="1:10" ht="13.5" thickTop="1">
      <c r="A1703" s="319"/>
      <c r="B1703" s="319"/>
      <c r="C1703" s="319"/>
      <c r="D1703" s="319"/>
      <c r="E1703" s="319"/>
      <c r="F1703" s="319"/>
      <c r="G1703" s="319"/>
      <c r="H1703" s="319"/>
      <c r="I1703" s="319"/>
      <c r="J1703" s="319"/>
    </row>
    <row r="1704" spans="1:10" ht="15">
      <c r="A1704" s="305" t="s">
        <v>16393</v>
      </c>
      <c r="B1704" s="306" t="s">
        <v>12979</v>
      </c>
      <c r="C1704" s="305" t="s">
        <v>12980</v>
      </c>
      <c r="D1704" s="305" t="s">
        <v>12981</v>
      </c>
      <c r="E1704" s="419" t="s">
        <v>16045</v>
      </c>
      <c r="F1704" s="419"/>
      <c r="G1704" s="307" t="s">
        <v>12982</v>
      </c>
      <c r="H1704" s="306" t="s">
        <v>16046</v>
      </c>
      <c r="I1704" s="306" t="s">
        <v>12983</v>
      </c>
      <c r="J1704" s="306" t="s">
        <v>12985</v>
      </c>
    </row>
    <row r="1705" spans="1:10" ht="38.25">
      <c r="A1705" s="295" t="s">
        <v>16047</v>
      </c>
      <c r="B1705" s="296" t="s">
        <v>15106</v>
      </c>
      <c r="C1705" s="295" t="s">
        <v>9</v>
      </c>
      <c r="D1705" s="295" t="s">
        <v>365</v>
      </c>
      <c r="E1705" s="420" t="s">
        <v>16110</v>
      </c>
      <c r="F1705" s="420"/>
      <c r="G1705" s="297" t="s">
        <v>51</v>
      </c>
      <c r="H1705" s="308">
        <v>1</v>
      </c>
      <c r="I1705" s="309">
        <v>43.49</v>
      </c>
      <c r="J1705" s="309">
        <v>43.49</v>
      </c>
    </row>
    <row r="1706" spans="1:10" ht="25.5">
      <c r="A1706" s="310" t="s">
        <v>16049</v>
      </c>
      <c r="B1706" s="311" t="s">
        <v>16356</v>
      </c>
      <c r="C1706" s="310" t="s">
        <v>9</v>
      </c>
      <c r="D1706" s="310" t="s">
        <v>81</v>
      </c>
      <c r="E1706" s="416" t="s">
        <v>16048</v>
      </c>
      <c r="F1706" s="416"/>
      <c r="G1706" s="312" t="s">
        <v>27</v>
      </c>
      <c r="H1706" s="313">
        <v>0.12</v>
      </c>
      <c r="I1706" s="314">
        <v>18.53</v>
      </c>
      <c r="J1706" s="314">
        <v>2.2200000000000002</v>
      </c>
    </row>
    <row r="1707" spans="1:10" ht="25.5">
      <c r="A1707" s="310" t="s">
        <v>16049</v>
      </c>
      <c r="B1707" s="311" t="s">
        <v>16068</v>
      </c>
      <c r="C1707" s="310" t="s">
        <v>9</v>
      </c>
      <c r="D1707" s="310" t="s">
        <v>29</v>
      </c>
      <c r="E1707" s="416" t="s">
        <v>16048</v>
      </c>
      <c r="F1707" s="416"/>
      <c r="G1707" s="312" t="s">
        <v>27</v>
      </c>
      <c r="H1707" s="313">
        <v>0.04</v>
      </c>
      <c r="I1707" s="314">
        <v>14.73</v>
      </c>
      <c r="J1707" s="314">
        <v>0.57999999999999996</v>
      </c>
    </row>
    <row r="1708" spans="1:10">
      <c r="A1708" s="300" t="s">
        <v>12986</v>
      </c>
      <c r="B1708" s="301" t="s">
        <v>13394</v>
      </c>
      <c r="C1708" s="300" t="s">
        <v>9</v>
      </c>
      <c r="D1708" s="300" t="s">
        <v>9012</v>
      </c>
      <c r="E1708" s="417" t="s">
        <v>12998</v>
      </c>
      <c r="F1708" s="417"/>
      <c r="G1708" s="302" t="s">
        <v>51</v>
      </c>
      <c r="H1708" s="315">
        <v>3.04E-2</v>
      </c>
      <c r="I1708" s="316">
        <v>3.84</v>
      </c>
      <c r="J1708" s="316">
        <v>0.11</v>
      </c>
    </row>
    <row r="1709" spans="1:10" ht="25.5">
      <c r="A1709" s="300" t="s">
        <v>12986</v>
      </c>
      <c r="B1709" s="301" t="s">
        <v>13408</v>
      </c>
      <c r="C1709" s="300" t="s">
        <v>9</v>
      </c>
      <c r="D1709" s="300" t="s">
        <v>11391</v>
      </c>
      <c r="E1709" s="417" t="s">
        <v>12998</v>
      </c>
      <c r="F1709" s="417"/>
      <c r="G1709" s="302" t="s">
        <v>51</v>
      </c>
      <c r="H1709" s="315">
        <v>1</v>
      </c>
      <c r="I1709" s="316">
        <v>40.58</v>
      </c>
      <c r="J1709" s="316">
        <v>40.58</v>
      </c>
    </row>
    <row r="1710" spans="1:10" ht="25.5">
      <c r="A1710" s="317"/>
      <c r="B1710" s="317"/>
      <c r="C1710" s="317"/>
      <c r="D1710" s="317"/>
      <c r="E1710" s="317" t="s">
        <v>16052</v>
      </c>
      <c r="F1710" s="318">
        <v>1.0837490999999999</v>
      </c>
      <c r="G1710" s="317" t="s">
        <v>16053</v>
      </c>
      <c r="H1710" s="318">
        <v>0.94</v>
      </c>
      <c r="I1710" s="317" t="s">
        <v>16054</v>
      </c>
      <c r="J1710" s="318">
        <v>2.02</v>
      </c>
    </row>
    <row r="1711" spans="1:10" ht="13.5" thickBot="1">
      <c r="A1711" s="317"/>
      <c r="B1711" s="317"/>
      <c r="C1711" s="317"/>
      <c r="D1711" s="317"/>
      <c r="E1711" s="317" t="s">
        <v>16055</v>
      </c>
      <c r="F1711" s="318">
        <v>12.28</v>
      </c>
      <c r="G1711" s="317"/>
      <c r="H1711" s="418" t="s">
        <v>16056</v>
      </c>
      <c r="I1711" s="418"/>
      <c r="J1711" s="318">
        <v>55.77</v>
      </c>
    </row>
    <row r="1712" spans="1:10" ht="13.5" thickTop="1">
      <c r="A1712" s="319"/>
      <c r="B1712" s="319"/>
      <c r="C1712" s="319"/>
      <c r="D1712" s="319"/>
      <c r="E1712" s="319"/>
      <c r="F1712" s="319"/>
      <c r="G1712" s="319"/>
      <c r="H1712" s="319"/>
      <c r="I1712" s="319"/>
      <c r="J1712" s="319"/>
    </row>
    <row r="1713" spans="1:10" ht="15">
      <c r="A1713" s="305" t="s">
        <v>16394</v>
      </c>
      <c r="B1713" s="306" t="s">
        <v>12979</v>
      </c>
      <c r="C1713" s="305" t="s">
        <v>12980</v>
      </c>
      <c r="D1713" s="305" t="s">
        <v>12981</v>
      </c>
      <c r="E1713" s="419" t="s">
        <v>16045</v>
      </c>
      <c r="F1713" s="419"/>
      <c r="G1713" s="307" t="s">
        <v>12982</v>
      </c>
      <c r="H1713" s="306" t="s">
        <v>16046</v>
      </c>
      <c r="I1713" s="306" t="s">
        <v>12983</v>
      </c>
      <c r="J1713" s="306" t="s">
        <v>12985</v>
      </c>
    </row>
    <row r="1714" spans="1:10" ht="25.5">
      <c r="A1714" s="295" t="s">
        <v>16047</v>
      </c>
      <c r="B1714" s="296" t="s">
        <v>15114</v>
      </c>
      <c r="C1714" s="295" t="s">
        <v>9</v>
      </c>
      <c r="D1714" s="295" t="s">
        <v>4648</v>
      </c>
      <c r="E1714" s="420" t="s">
        <v>16110</v>
      </c>
      <c r="F1714" s="420"/>
      <c r="G1714" s="297" t="s">
        <v>51</v>
      </c>
      <c r="H1714" s="308">
        <v>1</v>
      </c>
      <c r="I1714" s="309">
        <v>47.34</v>
      </c>
      <c r="J1714" s="309">
        <v>47.34</v>
      </c>
    </row>
    <row r="1715" spans="1:10" ht="25.5">
      <c r="A1715" s="310" t="s">
        <v>16049</v>
      </c>
      <c r="B1715" s="311" t="s">
        <v>16395</v>
      </c>
      <c r="C1715" s="310" t="s">
        <v>9</v>
      </c>
      <c r="D1715" s="310" t="s">
        <v>4645</v>
      </c>
      <c r="E1715" s="416" t="s">
        <v>16110</v>
      </c>
      <c r="F1715" s="416"/>
      <c r="G1715" s="312" t="s">
        <v>51</v>
      </c>
      <c r="H1715" s="313">
        <v>1</v>
      </c>
      <c r="I1715" s="314">
        <v>3.33</v>
      </c>
      <c r="J1715" s="314">
        <v>3.33</v>
      </c>
    </row>
    <row r="1716" spans="1:10">
      <c r="A1716" s="300" t="s">
        <v>12986</v>
      </c>
      <c r="B1716" s="301" t="s">
        <v>15115</v>
      </c>
      <c r="C1716" s="300" t="s">
        <v>9</v>
      </c>
      <c r="D1716" s="300" t="s">
        <v>10185</v>
      </c>
      <c r="E1716" s="417" t="s">
        <v>12998</v>
      </c>
      <c r="F1716" s="417"/>
      <c r="G1716" s="302" t="s">
        <v>51</v>
      </c>
      <c r="H1716" s="315">
        <v>1</v>
      </c>
      <c r="I1716" s="316">
        <v>44.01</v>
      </c>
      <c r="J1716" s="316">
        <v>44.01</v>
      </c>
    </row>
    <row r="1717" spans="1:10" ht="25.5">
      <c r="A1717" s="317"/>
      <c r="B1717" s="317"/>
      <c r="C1717" s="317"/>
      <c r="D1717" s="317"/>
      <c r="E1717" s="317" t="s">
        <v>16052</v>
      </c>
      <c r="F1717" s="318">
        <v>1.2929877999999999</v>
      </c>
      <c r="G1717" s="317" t="s">
        <v>16053</v>
      </c>
      <c r="H1717" s="318">
        <v>1.1200000000000001</v>
      </c>
      <c r="I1717" s="317" t="s">
        <v>16054</v>
      </c>
      <c r="J1717" s="318">
        <v>2.41</v>
      </c>
    </row>
    <row r="1718" spans="1:10" ht="13.5" thickBot="1">
      <c r="A1718" s="317"/>
      <c r="B1718" s="317"/>
      <c r="C1718" s="317"/>
      <c r="D1718" s="317"/>
      <c r="E1718" s="317" t="s">
        <v>16055</v>
      </c>
      <c r="F1718" s="318">
        <v>13.36</v>
      </c>
      <c r="G1718" s="317"/>
      <c r="H1718" s="418" t="s">
        <v>16056</v>
      </c>
      <c r="I1718" s="418"/>
      <c r="J1718" s="318">
        <v>60.7</v>
      </c>
    </row>
    <row r="1719" spans="1:10" ht="13.5" thickTop="1">
      <c r="A1719" s="319"/>
      <c r="B1719" s="319"/>
      <c r="C1719" s="319"/>
      <c r="D1719" s="319"/>
      <c r="E1719" s="319"/>
      <c r="F1719" s="319"/>
      <c r="G1719" s="319"/>
      <c r="H1719" s="319"/>
      <c r="I1719" s="319"/>
      <c r="J1719" s="319"/>
    </row>
    <row r="1720" spans="1:10" ht="15">
      <c r="A1720" s="305" t="s">
        <v>16396</v>
      </c>
      <c r="B1720" s="306" t="s">
        <v>12979</v>
      </c>
      <c r="C1720" s="305" t="s">
        <v>12980</v>
      </c>
      <c r="D1720" s="305" t="s">
        <v>12981</v>
      </c>
      <c r="E1720" s="419" t="s">
        <v>16045</v>
      </c>
      <c r="F1720" s="419"/>
      <c r="G1720" s="307" t="s">
        <v>12982</v>
      </c>
      <c r="H1720" s="306" t="s">
        <v>16046</v>
      </c>
      <c r="I1720" s="306" t="s">
        <v>12983</v>
      </c>
      <c r="J1720" s="306" t="s">
        <v>12985</v>
      </c>
    </row>
    <row r="1721" spans="1:10" ht="25.5">
      <c r="A1721" s="295" t="s">
        <v>16047</v>
      </c>
      <c r="B1721" s="296" t="s">
        <v>15123</v>
      </c>
      <c r="C1721" s="295" t="s">
        <v>9</v>
      </c>
      <c r="D1721" s="295" t="s">
        <v>6518</v>
      </c>
      <c r="E1721" s="420" t="s">
        <v>16110</v>
      </c>
      <c r="F1721" s="420"/>
      <c r="G1721" s="297" t="s">
        <v>51</v>
      </c>
      <c r="H1721" s="308">
        <v>1</v>
      </c>
      <c r="I1721" s="309">
        <v>162.71</v>
      </c>
      <c r="J1721" s="309">
        <v>162.71</v>
      </c>
    </row>
    <row r="1722" spans="1:10" ht="51">
      <c r="A1722" s="310" t="s">
        <v>16049</v>
      </c>
      <c r="B1722" s="311" t="s">
        <v>16397</v>
      </c>
      <c r="C1722" s="310" t="s">
        <v>9</v>
      </c>
      <c r="D1722" s="310" t="s">
        <v>1348</v>
      </c>
      <c r="E1722" s="416" t="s">
        <v>16067</v>
      </c>
      <c r="F1722" s="416"/>
      <c r="G1722" s="312" t="s">
        <v>75</v>
      </c>
      <c r="H1722" s="313">
        <v>2.7400000000000001E-2</v>
      </c>
      <c r="I1722" s="314">
        <v>99.71</v>
      </c>
      <c r="J1722" s="314">
        <v>2.73</v>
      </c>
    </row>
    <row r="1723" spans="1:10" ht="51">
      <c r="A1723" s="310" t="s">
        <v>16049</v>
      </c>
      <c r="B1723" s="311" t="s">
        <v>16398</v>
      </c>
      <c r="C1723" s="310" t="s">
        <v>9</v>
      </c>
      <c r="D1723" s="310" t="s">
        <v>1349</v>
      </c>
      <c r="E1723" s="416" t="s">
        <v>16067</v>
      </c>
      <c r="F1723" s="416"/>
      <c r="G1723" s="312" t="s">
        <v>99</v>
      </c>
      <c r="H1723" s="313">
        <v>9.2100000000000001E-2</v>
      </c>
      <c r="I1723" s="314">
        <v>34.25</v>
      </c>
      <c r="J1723" s="314">
        <v>3.15</v>
      </c>
    </row>
    <row r="1724" spans="1:10" ht="38.25">
      <c r="A1724" s="310" t="s">
        <v>16049</v>
      </c>
      <c r="B1724" s="311" t="s">
        <v>16399</v>
      </c>
      <c r="C1724" s="310" t="s">
        <v>9</v>
      </c>
      <c r="D1724" s="310" t="s">
        <v>4158</v>
      </c>
      <c r="E1724" s="416" t="s">
        <v>16112</v>
      </c>
      <c r="F1724" s="416"/>
      <c r="G1724" s="312" t="s">
        <v>13145</v>
      </c>
      <c r="H1724" s="313">
        <v>3.1800000000000002E-2</v>
      </c>
      <c r="I1724" s="314">
        <v>130.61000000000001</v>
      </c>
      <c r="J1724" s="314">
        <v>4.1500000000000004</v>
      </c>
    </row>
    <row r="1725" spans="1:10" ht="25.5">
      <c r="A1725" s="310" t="s">
        <v>16049</v>
      </c>
      <c r="B1725" s="311" t="s">
        <v>16172</v>
      </c>
      <c r="C1725" s="310" t="s">
        <v>9</v>
      </c>
      <c r="D1725" s="310" t="s">
        <v>78</v>
      </c>
      <c r="E1725" s="416" t="s">
        <v>16048</v>
      </c>
      <c r="F1725" s="416"/>
      <c r="G1725" s="312" t="s">
        <v>27</v>
      </c>
      <c r="H1725" s="313">
        <v>9.9599999999999994E-2</v>
      </c>
      <c r="I1725" s="314">
        <v>18.11</v>
      </c>
      <c r="J1725" s="314">
        <v>1.8</v>
      </c>
    </row>
    <row r="1726" spans="1:10" ht="25.5">
      <c r="A1726" s="310" t="s">
        <v>16049</v>
      </c>
      <c r="B1726" s="311" t="s">
        <v>16068</v>
      </c>
      <c r="C1726" s="310" t="s">
        <v>9</v>
      </c>
      <c r="D1726" s="310" t="s">
        <v>29</v>
      </c>
      <c r="E1726" s="416" t="s">
        <v>16048</v>
      </c>
      <c r="F1726" s="416"/>
      <c r="G1726" s="312" t="s">
        <v>27</v>
      </c>
      <c r="H1726" s="313">
        <v>9.9599999999999994E-2</v>
      </c>
      <c r="I1726" s="314">
        <v>14.73</v>
      </c>
      <c r="J1726" s="314">
        <v>1.46</v>
      </c>
    </row>
    <row r="1727" spans="1:10" ht="25.5">
      <c r="A1727" s="300" t="s">
        <v>12986</v>
      </c>
      <c r="B1727" s="301" t="s">
        <v>15126</v>
      </c>
      <c r="C1727" s="300" t="s">
        <v>9</v>
      </c>
      <c r="D1727" s="300" t="s">
        <v>7745</v>
      </c>
      <c r="E1727" s="417" t="s">
        <v>12998</v>
      </c>
      <c r="F1727" s="417"/>
      <c r="G1727" s="302" t="s">
        <v>51</v>
      </c>
      <c r="H1727" s="315">
        <v>1</v>
      </c>
      <c r="I1727" s="316">
        <v>149.41999999999999</v>
      </c>
      <c r="J1727" s="316">
        <v>149.41999999999999</v>
      </c>
    </row>
    <row r="1728" spans="1:10" ht="25.5">
      <c r="A1728" s="317"/>
      <c r="B1728" s="317"/>
      <c r="C1728" s="317"/>
      <c r="D1728" s="317"/>
      <c r="E1728" s="317" t="s">
        <v>16052</v>
      </c>
      <c r="F1728" s="318">
        <v>2.5484200000000001</v>
      </c>
      <c r="G1728" s="317" t="s">
        <v>16053</v>
      </c>
      <c r="H1728" s="318">
        <v>2.2000000000000002</v>
      </c>
      <c r="I1728" s="317" t="s">
        <v>16054</v>
      </c>
      <c r="J1728" s="318">
        <v>4.75</v>
      </c>
    </row>
    <row r="1729" spans="1:10" ht="13.5" thickBot="1">
      <c r="A1729" s="317"/>
      <c r="B1729" s="317"/>
      <c r="C1729" s="317"/>
      <c r="D1729" s="317"/>
      <c r="E1729" s="317" t="s">
        <v>16055</v>
      </c>
      <c r="F1729" s="318">
        <v>45.94</v>
      </c>
      <c r="G1729" s="317"/>
      <c r="H1729" s="418" t="s">
        <v>16056</v>
      </c>
      <c r="I1729" s="418"/>
      <c r="J1729" s="318">
        <v>208.65</v>
      </c>
    </row>
    <row r="1730" spans="1:10" ht="13.5" thickTop="1">
      <c r="A1730" s="319"/>
      <c r="B1730" s="319"/>
      <c r="C1730" s="319"/>
      <c r="D1730" s="319"/>
      <c r="E1730" s="319"/>
      <c r="F1730" s="319"/>
      <c r="G1730" s="319"/>
      <c r="H1730" s="319"/>
      <c r="I1730" s="319"/>
      <c r="J1730" s="319"/>
    </row>
    <row r="1731" spans="1:10" ht="15">
      <c r="A1731" s="305" t="s">
        <v>16400</v>
      </c>
      <c r="B1731" s="306" t="s">
        <v>12979</v>
      </c>
      <c r="C1731" s="305" t="s">
        <v>12980</v>
      </c>
      <c r="D1731" s="305" t="s">
        <v>12981</v>
      </c>
      <c r="E1731" s="419" t="s">
        <v>16045</v>
      </c>
      <c r="F1731" s="419"/>
      <c r="G1731" s="307" t="s">
        <v>12982</v>
      </c>
      <c r="H1731" s="306" t="s">
        <v>16046</v>
      </c>
      <c r="I1731" s="306" t="s">
        <v>12983</v>
      </c>
      <c r="J1731" s="306" t="s">
        <v>12985</v>
      </c>
    </row>
    <row r="1732" spans="1:10" ht="25.5">
      <c r="A1732" s="295" t="s">
        <v>16047</v>
      </c>
      <c r="B1732" s="296" t="s">
        <v>15135</v>
      </c>
      <c r="C1732" s="295" t="s">
        <v>9</v>
      </c>
      <c r="D1732" s="295" t="s">
        <v>2436</v>
      </c>
      <c r="E1732" s="420" t="s">
        <v>16110</v>
      </c>
      <c r="F1732" s="420"/>
      <c r="G1732" s="297" t="s">
        <v>51</v>
      </c>
      <c r="H1732" s="308">
        <v>1</v>
      </c>
      <c r="I1732" s="309">
        <v>17.690000000000001</v>
      </c>
      <c r="J1732" s="309">
        <v>17.690000000000001</v>
      </c>
    </row>
    <row r="1733" spans="1:10" ht="25.5">
      <c r="A1733" s="310" t="s">
        <v>16049</v>
      </c>
      <c r="B1733" s="311" t="s">
        <v>16355</v>
      </c>
      <c r="C1733" s="310" t="s">
        <v>9</v>
      </c>
      <c r="D1733" s="310" t="s">
        <v>2094</v>
      </c>
      <c r="E1733" s="416" t="s">
        <v>16048</v>
      </c>
      <c r="F1733" s="416"/>
      <c r="G1733" s="312" t="s">
        <v>27</v>
      </c>
      <c r="H1733" s="313">
        <v>0.13500000000000001</v>
      </c>
      <c r="I1733" s="314">
        <v>14.55</v>
      </c>
      <c r="J1733" s="314">
        <v>1.96</v>
      </c>
    </row>
    <row r="1734" spans="1:10" ht="25.5">
      <c r="A1734" s="310" t="s">
        <v>16049</v>
      </c>
      <c r="B1734" s="311" t="s">
        <v>16356</v>
      </c>
      <c r="C1734" s="310" t="s">
        <v>9</v>
      </c>
      <c r="D1734" s="310" t="s">
        <v>81</v>
      </c>
      <c r="E1734" s="416" t="s">
        <v>16048</v>
      </c>
      <c r="F1734" s="416"/>
      <c r="G1734" s="312" t="s">
        <v>27</v>
      </c>
      <c r="H1734" s="313">
        <v>0.13500000000000001</v>
      </c>
      <c r="I1734" s="314">
        <v>18.53</v>
      </c>
      <c r="J1734" s="314">
        <v>2.5</v>
      </c>
    </row>
    <row r="1735" spans="1:10">
      <c r="A1735" s="300" t="s">
        <v>12986</v>
      </c>
      <c r="B1735" s="301" t="s">
        <v>13356</v>
      </c>
      <c r="C1735" s="300" t="s">
        <v>9</v>
      </c>
      <c r="D1735" s="300" t="s">
        <v>6964</v>
      </c>
      <c r="E1735" s="417" t="s">
        <v>12998</v>
      </c>
      <c r="F1735" s="417"/>
      <c r="G1735" s="302" t="s">
        <v>51</v>
      </c>
      <c r="H1735" s="315">
        <v>1.4800000000000001E-2</v>
      </c>
      <c r="I1735" s="316">
        <v>49.5</v>
      </c>
      <c r="J1735" s="316">
        <v>0.73</v>
      </c>
    </row>
    <row r="1736" spans="1:10" ht="25.5">
      <c r="A1736" s="300" t="s">
        <v>12986</v>
      </c>
      <c r="B1736" s="301" t="s">
        <v>13383</v>
      </c>
      <c r="C1736" s="300" t="s">
        <v>9</v>
      </c>
      <c r="D1736" s="300" t="s">
        <v>7019</v>
      </c>
      <c r="E1736" s="417" t="s">
        <v>12998</v>
      </c>
      <c r="F1736" s="417"/>
      <c r="G1736" s="302" t="s">
        <v>51</v>
      </c>
      <c r="H1736" s="315">
        <v>1</v>
      </c>
      <c r="I1736" s="316">
        <v>1.25</v>
      </c>
      <c r="J1736" s="316">
        <v>1.25</v>
      </c>
    </row>
    <row r="1737" spans="1:10" ht="25.5">
      <c r="A1737" s="300" t="s">
        <v>12986</v>
      </c>
      <c r="B1737" s="301" t="s">
        <v>13384</v>
      </c>
      <c r="C1737" s="300" t="s">
        <v>9</v>
      </c>
      <c r="D1737" s="300" t="s">
        <v>7766</v>
      </c>
      <c r="E1737" s="417" t="s">
        <v>12998</v>
      </c>
      <c r="F1737" s="417"/>
      <c r="G1737" s="302" t="s">
        <v>51</v>
      </c>
      <c r="H1737" s="315">
        <v>1</v>
      </c>
      <c r="I1737" s="316">
        <v>9.8699999999999992</v>
      </c>
      <c r="J1737" s="316">
        <v>9.8699999999999992</v>
      </c>
    </row>
    <row r="1738" spans="1:10">
      <c r="A1738" s="300" t="s">
        <v>12986</v>
      </c>
      <c r="B1738" s="301" t="s">
        <v>13353</v>
      </c>
      <c r="C1738" s="300" t="s">
        <v>9</v>
      </c>
      <c r="D1738" s="300" t="s">
        <v>9576</v>
      </c>
      <c r="E1738" s="417" t="s">
        <v>12998</v>
      </c>
      <c r="F1738" s="417"/>
      <c r="G1738" s="302" t="s">
        <v>51</v>
      </c>
      <c r="H1738" s="315">
        <v>3.6499999999999998E-2</v>
      </c>
      <c r="I1738" s="316">
        <v>1.65</v>
      </c>
      <c r="J1738" s="316">
        <v>0.06</v>
      </c>
    </row>
    <row r="1739" spans="1:10" ht="25.5">
      <c r="A1739" s="300" t="s">
        <v>12986</v>
      </c>
      <c r="B1739" s="301" t="s">
        <v>13371</v>
      </c>
      <c r="C1739" s="300" t="s">
        <v>9</v>
      </c>
      <c r="D1739" s="300" t="s">
        <v>10264</v>
      </c>
      <c r="E1739" s="417" t="s">
        <v>12998</v>
      </c>
      <c r="F1739" s="417"/>
      <c r="G1739" s="302" t="s">
        <v>51</v>
      </c>
      <c r="H1739" s="315">
        <v>0.02</v>
      </c>
      <c r="I1739" s="316">
        <v>18.12</v>
      </c>
      <c r="J1739" s="316">
        <v>0.36</v>
      </c>
    </row>
    <row r="1740" spans="1:10">
      <c r="A1740" s="300" t="s">
        <v>12986</v>
      </c>
      <c r="B1740" s="301" t="s">
        <v>13358</v>
      </c>
      <c r="C1740" s="300" t="s">
        <v>9</v>
      </c>
      <c r="D1740" s="300" t="s">
        <v>10886</v>
      </c>
      <c r="E1740" s="417" t="s">
        <v>12998</v>
      </c>
      <c r="F1740" s="417"/>
      <c r="G1740" s="302" t="s">
        <v>51</v>
      </c>
      <c r="H1740" s="315">
        <v>2.2499999999999999E-2</v>
      </c>
      <c r="I1740" s="316">
        <v>42.99</v>
      </c>
      <c r="J1740" s="316">
        <v>0.96</v>
      </c>
    </row>
    <row r="1741" spans="1:10" ht="25.5">
      <c r="A1741" s="317"/>
      <c r="B1741" s="317"/>
      <c r="C1741" s="317"/>
      <c r="D1741" s="317"/>
      <c r="E1741" s="317" t="s">
        <v>16052</v>
      </c>
      <c r="F1741" s="318">
        <v>1.6739094999999999</v>
      </c>
      <c r="G1741" s="317" t="s">
        <v>16053</v>
      </c>
      <c r="H1741" s="318">
        <v>1.45</v>
      </c>
      <c r="I1741" s="317" t="s">
        <v>16054</v>
      </c>
      <c r="J1741" s="318">
        <v>3.12</v>
      </c>
    </row>
    <row r="1742" spans="1:10" ht="13.5" thickBot="1">
      <c r="A1742" s="317"/>
      <c r="B1742" s="317"/>
      <c r="C1742" s="317"/>
      <c r="D1742" s="317"/>
      <c r="E1742" s="317" t="s">
        <v>16055</v>
      </c>
      <c r="F1742" s="318">
        <v>4.99</v>
      </c>
      <c r="G1742" s="317"/>
      <c r="H1742" s="418" t="s">
        <v>16056</v>
      </c>
      <c r="I1742" s="418"/>
      <c r="J1742" s="318">
        <v>22.68</v>
      </c>
    </row>
    <row r="1743" spans="1:10" ht="13.5" thickTop="1">
      <c r="A1743" s="319"/>
      <c r="B1743" s="319"/>
      <c r="C1743" s="319"/>
      <c r="D1743" s="319"/>
      <c r="E1743" s="319"/>
      <c r="F1743" s="319"/>
      <c r="G1743" s="319"/>
      <c r="H1743" s="319"/>
      <c r="I1743" s="319"/>
      <c r="J1743" s="319"/>
    </row>
    <row r="1744" spans="1:10" ht="15">
      <c r="A1744" s="305" t="s">
        <v>16401</v>
      </c>
      <c r="B1744" s="306" t="s">
        <v>12979</v>
      </c>
      <c r="C1744" s="305" t="s">
        <v>12980</v>
      </c>
      <c r="D1744" s="305" t="s">
        <v>12981</v>
      </c>
      <c r="E1744" s="419" t="s">
        <v>16045</v>
      </c>
      <c r="F1744" s="419"/>
      <c r="G1744" s="307" t="s">
        <v>12982</v>
      </c>
      <c r="H1744" s="306" t="s">
        <v>16046</v>
      </c>
      <c r="I1744" s="306" t="s">
        <v>12983</v>
      </c>
      <c r="J1744" s="306" t="s">
        <v>12985</v>
      </c>
    </row>
    <row r="1745" spans="1:10" ht="51">
      <c r="A1745" s="295" t="s">
        <v>16047</v>
      </c>
      <c r="B1745" s="296" t="s">
        <v>15143</v>
      </c>
      <c r="C1745" s="295" t="s">
        <v>9</v>
      </c>
      <c r="D1745" s="295" t="s">
        <v>4261</v>
      </c>
      <c r="E1745" s="420" t="s">
        <v>16110</v>
      </c>
      <c r="F1745" s="420"/>
      <c r="G1745" s="297" t="s">
        <v>51</v>
      </c>
      <c r="H1745" s="308">
        <v>1</v>
      </c>
      <c r="I1745" s="309">
        <v>69.2</v>
      </c>
      <c r="J1745" s="309">
        <v>69.2</v>
      </c>
    </row>
    <row r="1746" spans="1:10" ht="25.5">
      <c r="A1746" s="310" t="s">
        <v>16049</v>
      </c>
      <c r="B1746" s="311" t="s">
        <v>16355</v>
      </c>
      <c r="C1746" s="310" t="s">
        <v>9</v>
      </c>
      <c r="D1746" s="310" t="s">
        <v>2094</v>
      </c>
      <c r="E1746" s="416" t="s">
        <v>16048</v>
      </c>
      <c r="F1746" s="416"/>
      <c r="G1746" s="312" t="s">
        <v>27</v>
      </c>
      <c r="H1746" s="313">
        <v>0.78900000000000003</v>
      </c>
      <c r="I1746" s="314">
        <v>14.55</v>
      </c>
      <c r="J1746" s="314">
        <v>11.47</v>
      </c>
    </row>
    <row r="1747" spans="1:10" ht="25.5">
      <c r="A1747" s="310" t="s">
        <v>16049</v>
      </c>
      <c r="B1747" s="311" t="s">
        <v>16356</v>
      </c>
      <c r="C1747" s="310" t="s">
        <v>9</v>
      </c>
      <c r="D1747" s="310" t="s">
        <v>81</v>
      </c>
      <c r="E1747" s="416" t="s">
        <v>16048</v>
      </c>
      <c r="F1747" s="416"/>
      <c r="G1747" s="312" t="s">
        <v>27</v>
      </c>
      <c r="H1747" s="313">
        <v>0.78900000000000003</v>
      </c>
      <c r="I1747" s="314">
        <v>18.53</v>
      </c>
      <c r="J1747" s="314">
        <v>14.62</v>
      </c>
    </row>
    <row r="1748" spans="1:10">
      <c r="A1748" s="300" t="s">
        <v>12986</v>
      </c>
      <c r="B1748" s="301" t="s">
        <v>13496</v>
      </c>
      <c r="C1748" s="300" t="s">
        <v>9</v>
      </c>
      <c r="D1748" s="300" t="s">
        <v>9014</v>
      </c>
      <c r="E1748" s="417" t="s">
        <v>12998</v>
      </c>
      <c r="F1748" s="417"/>
      <c r="G1748" s="302" t="s">
        <v>51</v>
      </c>
      <c r="H1748" s="315">
        <v>1.9E-2</v>
      </c>
      <c r="I1748" s="316">
        <v>14.16</v>
      </c>
      <c r="J1748" s="316">
        <v>0.26</v>
      </c>
    </row>
    <row r="1749" spans="1:10" ht="25.5">
      <c r="A1749" s="300" t="s">
        <v>12986</v>
      </c>
      <c r="B1749" s="301" t="s">
        <v>15144</v>
      </c>
      <c r="C1749" s="300" t="s">
        <v>9</v>
      </c>
      <c r="D1749" s="300" t="s">
        <v>10738</v>
      </c>
      <c r="E1749" s="417" t="s">
        <v>12998</v>
      </c>
      <c r="F1749" s="417"/>
      <c r="G1749" s="302" t="s">
        <v>51</v>
      </c>
      <c r="H1749" s="315">
        <v>1</v>
      </c>
      <c r="I1749" s="316">
        <v>42.85</v>
      </c>
      <c r="J1749" s="316">
        <v>42.85</v>
      </c>
    </row>
    <row r="1750" spans="1:10" ht="25.5">
      <c r="A1750" s="317"/>
      <c r="B1750" s="317"/>
      <c r="C1750" s="317"/>
      <c r="D1750" s="317"/>
      <c r="E1750" s="317" t="s">
        <v>16052</v>
      </c>
      <c r="F1750" s="318">
        <v>9.8181232999999999</v>
      </c>
      <c r="G1750" s="317" t="s">
        <v>16053</v>
      </c>
      <c r="H1750" s="318">
        <v>8.48</v>
      </c>
      <c r="I1750" s="317" t="s">
        <v>16054</v>
      </c>
      <c r="J1750" s="318">
        <v>18.3</v>
      </c>
    </row>
    <row r="1751" spans="1:10" ht="13.5" thickBot="1">
      <c r="A1751" s="317"/>
      <c r="B1751" s="317"/>
      <c r="C1751" s="317"/>
      <c r="D1751" s="317"/>
      <c r="E1751" s="317" t="s">
        <v>16055</v>
      </c>
      <c r="F1751" s="318">
        <v>19.54</v>
      </c>
      <c r="G1751" s="317"/>
      <c r="H1751" s="418" t="s">
        <v>16056</v>
      </c>
      <c r="I1751" s="418"/>
      <c r="J1751" s="318">
        <v>88.74</v>
      </c>
    </row>
    <row r="1752" spans="1:10" ht="13.5" thickTop="1">
      <c r="A1752" s="319"/>
      <c r="B1752" s="319"/>
      <c r="C1752" s="319"/>
      <c r="D1752" s="319"/>
      <c r="E1752" s="319"/>
      <c r="F1752" s="319"/>
      <c r="G1752" s="319"/>
      <c r="H1752" s="319"/>
      <c r="I1752" s="319"/>
      <c r="J1752" s="319"/>
    </row>
    <row r="1753" spans="1:10" ht="15">
      <c r="A1753" s="305" t="s">
        <v>16402</v>
      </c>
      <c r="B1753" s="306" t="s">
        <v>12979</v>
      </c>
      <c r="C1753" s="305" t="s">
        <v>12980</v>
      </c>
      <c r="D1753" s="305" t="s">
        <v>12981</v>
      </c>
      <c r="E1753" s="419" t="s">
        <v>16045</v>
      </c>
      <c r="F1753" s="419"/>
      <c r="G1753" s="307" t="s">
        <v>12982</v>
      </c>
      <c r="H1753" s="306" t="s">
        <v>16046</v>
      </c>
      <c r="I1753" s="306" t="s">
        <v>12983</v>
      </c>
      <c r="J1753" s="306" t="s">
        <v>12985</v>
      </c>
    </row>
    <row r="1754" spans="1:10" ht="51">
      <c r="A1754" s="295" t="s">
        <v>16047</v>
      </c>
      <c r="B1754" s="296" t="s">
        <v>15153</v>
      </c>
      <c r="C1754" s="295" t="s">
        <v>9</v>
      </c>
      <c r="D1754" s="295" t="s">
        <v>4260</v>
      </c>
      <c r="E1754" s="420" t="s">
        <v>16110</v>
      </c>
      <c r="F1754" s="420"/>
      <c r="G1754" s="297" t="s">
        <v>51</v>
      </c>
      <c r="H1754" s="308">
        <v>1</v>
      </c>
      <c r="I1754" s="309">
        <v>60.29</v>
      </c>
      <c r="J1754" s="309">
        <v>60.29</v>
      </c>
    </row>
    <row r="1755" spans="1:10" ht="25.5">
      <c r="A1755" s="310" t="s">
        <v>16049</v>
      </c>
      <c r="B1755" s="311" t="s">
        <v>16355</v>
      </c>
      <c r="C1755" s="310" t="s">
        <v>9</v>
      </c>
      <c r="D1755" s="310" t="s">
        <v>2094</v>
      </c>
      <c r="E1755" s="416" t="s">
        <v>16048</v>
      </c>
      <c r="F1755" s="416"/>
      <c r="G1755" s="312" t="s">
        <v>27</v>
      </c>
      <c r="H1755" s="313">
        <v>0.78900000000000003</v>
      </c>
      <c r="I1755" s="314">
        <v>14.55</v>
      </c>
      <c r="J1755" s="314">
        <v>11.47</v>
      </c>
    </row>
    <row r="1756" spans="1:10" ht="25.5">
      <c r="A1756" s="310" t="s">
        <v>16049</v>
      </c>
      <c r="B1756" s="311" t="s">
        <v>16356</v>
      </c>
      <c r="C1756" s="310" t="s">
        <v>9</v>
      </c>
      <c r="D1756" s="310" t="s">
        <v>81</v>
      </c>
      <c r="E1756" s="416" t="s">
        <v>16048</v>
      </c>
      <c r="F1756" s="416"/>
      <c r="G1756" s="312" t="s">
        <v>27</v>
      </c>
      <c r="H1756" s="313">
        <v>0.78900000000000003</v>
      </c>
      <c r="I1756" s="314">
        <v>18.53</v>
      </c>
      <c r="J1756" s="314">
        <v>14.62</v>
      </c>
    </row>
    <row r="1757" spans="1:10">
      <c r="A1757" s="300" t="s">
        <v>12986</v>
      </c>
      <c r="B1757" s="301" t="s">
        <v>13496</v>
      </c>
      <c r="C1757" s="300" t="s">
        <v>9</v>
      </c>
      <c r="D1757" s="300" t="s">
        <v>9014</v>
      </c>
      <c r="E1757" s="417" t="s">
        <v>12998</v>
      </c>
      <c r="F1757" s="417"/>
      <c r="G1757" s="302" t="s">
        <v>51</v>
      </c>
      <c r="H1757" s="315">
        <v>1.9E-2</v>
      </c>
      <c r="I1757" s="316">
        <v>14.16</v>
      </c>
      <c r="J1757" s="316">
        <v>0.26</v>
      </c>
    </row>
    <row r="1758" spans="1:10" ht="25.5">
      <c r="A1758" s="300" t="s">
        <v>12986</v>
      </c>
      <c r="B1758" s="301" t="s">
        <v>15154</v>
      </c>
      <c r="C1758" s="300" t="s">
        <v>9</v>
      </c>
      <c r="D1758" s="300" t="s">
        <v>10739</v>
      </c>
      <c r="E1758" s="417" t="s">
        <v>12998</v>
      </c>
      <c r="F1758" s="417"/>
      <c r="G1758" s="302" t="s">
        <v>51</v>
      </c>
      <c r="H1758" s="315">
        <v>1</v>
      </c>
      <c r="I1758" s="316">
        <v>33.94</v>
      </c>
      <c r="J1758" s="316">
        <v>33.94</v>
      </c>
    </row>
    <row r="1759" spans="1:10" ht="25.5">
      <c r="A1759" s="317"/>
      <c r="B1759" s="317"/>
      <c r="C1759" s="317"/>
      <c r="D1759" s="317"/>
      <c r="E1759" s="317" t="s">
        <v>16052</v>
      </c>
      <c r="F1759" s="318">
        <v>9.8181232999999999</v>
      </c>
      <c r="G1759" s="317" t="s">
        <v>16053</v>
      </c>
      <c r="H1759" s="318">
        <v>8.48</v>
      </c>
      <c r="I1759" s="317" t="s">
        <v>16054</v>
      </c>
      <c r="J1759" s="318">
        <v>18.3</v>
      </c>
    </row>
    <row r="1760" spans="1:10" ht="13.5" thickBot="1">
      <c r="A1760" s="317"/>
      <c r="B1760" s="317"/>
      <c r="C1760" s="317"/>
      <c r="D1760" s="317"/>
      <c r="E1760" s="317" t="s">
        <v>16055</v>
      </c>
      <c r="F1760" s="318">
        <v>17.02</v>
      </c>
      <c r="G1760" s="317"/>
      <c r="H1760" s="418" t="s">
        <v>16056</v>
      </c>
      <c r="I1760" s="418"/>
      <c r="J1760" s="318">
        <v>77.31</v>
      </c>
    </row>
    <row r="1761" spans="1:10" ht="13.5" thickTop="1">
      <c r="A1761" s="319"/>
      <c r="B1761" s="319"/>
      <c r="C1761" s="319"/>
      <c r="D1761" s="319"/>
      <c r="E1761" s="319"/>
      <c r="F1761" s="319"/>
      <c r="G1761" s="319"/>
      <c r="H1761" s="319"/>
      <c r="I1761" s="319"/>
      <c r="J1761" s="319"/>
    </row>
    <row r="1762" spans="1:10" ht="15">
      <c r="A1762" s="305" t="s">
        <v>16403</v>
      </c>
      <c r="B1762" s="306" t="s">
        <v>12979</v>
      </c>
      <c r="C1762" s="305" t="s">
        <v>12980</v>
      </c>
      <c r="D1762" s="305" t="s">
        <v>12981</v>
      </c>
      <c r="E1762" s="419" t="s">
        <v>16045</v>
      </c>
      <c r="F1762" s="419"/>
      <c r="G1762" s="307" t="s">
        <v>12982</v>
      </c>
      <c r="H1762" s="306" t="s">
        <v>16046</v>
      </c>
      <c r="I1762" s="306" t="s">
        <v>12983</v>
      </c>
      <c r="J1762" s="306" t="s">
        <v>12985</v>
      </c>
    </row>
    <row r="1763" spans="1:10" ht="38.25">
      <c r="A1763" s="295" t="s">
        <v>16047</v>
      </c>
      <c r="B1763" s="296" t="s">
        <v>15162</v>
      </c>
      <c r="C1763" s="295" t="s">
        <v>9</v>
      </c>
      <c r="D1763" s="295" t="s">
        <v>4258</v>
      </c>
      <c r="E1763" s="420" t="s">
        <v>16110</v>
      </c>
      <c r="F1763" s="420"/>
      <c r="G1763" s="297" t="s">
        <v>51</v>
      </c>
      <c r="H1763" s="308">
        <v>1</v>
      </c>
      <c r="I1763" s="309">
        <v>41.51</v>
      </c>
      <c r="J1763" s="309">
        <v>41.51</v>
      </c>
    </row>
    <row r="1764" spans="1:10" ht="25.5">
      <c r="A1764" s="310" t="s">
        <v>16049</v>
      </c>
      <c r="B1764" s="311" t="s">
        <v>16355</v>
      </c>
      <c r="C1764" s="310" t="s">
        <v>9</v>
      </c>
      <c r="D1764" s="310" t="s">
        <v>2094</v>
      </c>
      <c r="E1764" s="416" t="s">
        <v>16048</v>
      </c>
      <c r="F1764" s="416"/>
      <c r="G1764" s="312" t="s">
        <v>27</v>
      </c>
      <c r="H1764" s="313">
        <v>0.77449999999999997</v>
      </c>
      <c r="I1764" s="314">
        <v>14.55</v>
      </c>
      <c r="J1764" s="314">
        <v>11.26</v>
      </c>
    </row>
    <row r="1765" spans="1:10" ht="25.5">
      <c r="A1765" s="310" t="s">
        <v>16049</v>
      </c>
      <c r="B1765" s="311" t="s">
        <v>16356</v>
      </c>
      <c r="C1765" s="310" t="s">
        <v>9</v>
      </c>
      <c r="D1765" s="310" t="s">
        <v>81</v>
      </c>
      <c r="E1765" s="416" t="s">
        <v>16048</v>
      </c>
      <c r="F1765" s="416"/>
      <c r="G1765" s="312" t="s">
        <v>27</v>
      </c>
      <c r="H1765" s="313">
        <v>0.77449999999999997</v>
      </c>
      <c r="I1765" s="314">
        <v>18.53</v>
      </c>
      <c r="J1765" s="314">
        <v>14.35</v>
      </c>
    </row>
    <row r="1766" spans="1:10">
      <c r="A1766" s="300" t="s">
        <v>12986</v>
      </c>
      <c r="B1766" s="301" t="s">
        <v>13496</v>
      </c>
      <c r="C1766" s="300" t="s">
        <v>9</v>
      </c>
      <c r="D1766" s="300" t="s">
        <v>9014</v>
      </c>
      <c r="E1766" s="417" t="s">
        <v>12998</v>
      </c>
      <c r="F1766" s="417"/>
      <c r="G1766" s="302" t="s">
        <v>51</v>
      </c>
      <c r="H1766" s="315">
        <v>9.4999999999999998E-3</v>
      </c>
      <c r="I1766" s="316">
        <v>14.16</v>
      </c>
      <c r="J1766" s="316">
        <v>0.13</v>
      </c>
    </row>
    <row r="1767" spans="1:10" ht="25.5">
      <c r="A1767" s="300" t="s">
        <v>12986</v>
      </c>
      <c r="B1767" s="301" t="s">
        <v>15164</v>
      </c>
      <c r="C1767" s="300" t="s">
        <v>9</v>
      </c>
      <c r="D1767" s="300" t="s">
        <v>10744</v>
      </c>
      <c r="E1767" s="417" t="s">
        <v>12998</v>
      </c>
      <c r="F1767" s="417"/>
      <c r="G1767" s="302" t="s">
        <v>51</v>
      </c>
      <c r="H1767" s="315">
        <v>1</v>
      </c>
      <c r="I1767" s="316">
        <v>15.77</v>
      </c>
      <c r="J1767" s="316">
        <v>15.77</v>
      </c>
    </row>
    <row r="1768" spans="1:10" ht="25.5">
      <c r="A1768" s="317"/>
      <c r="B1768" s="317"/>
      <c r="C1768" s="317"/>
      <c r="D1768" s="317"/>
      <c r="E1768" s="317" t="s">
        <v>16052</v>
      </c>
      <c r="F1768" s="318">
        <v>9.6357101000000007</v>
      </c>
      <c r="G1768" s="317" t="s">
        <v>16053</v>
      </c>
      <c r="H1768" s="318">
        <v>8.32</v>
      </c>
      <c r="I1768" s="317" t="s">
        <v>16054</v>
      </c>
      <c r="J1768" s="318">
        <v>17.96</v>
      </c>
    </row>
    <row r="1769" spans="1:10" ht="13.5" thickBot="1">
      <c r="A1769" s="317"/>
      <c r="B1769" s="317"/>
      <c r="C1769" s="317"/>
      <c r="D1769" s="317"/>
      <c r="E1769" s="317" t="s">
        <v>16055</v>
      </c>
      <c r="F1769" s="318">
        <v>11.72</v>
      </c>
      <c r="G1769" s="317"/>
      <c r="H1769" s="418" t="s">
        <v>16056</v>
      </c>
      <c r="I1769" s="418"/>
      <c r="J1769" s="318">
        <v>53.23</v>
      </c>
    </row>
    <row r="1770" spans="1:10" ht="13.5" thickTop="1">
      <c r="A1770" s="319"/>
      <c r="B1770" s="319"/>
      <c r="C1770" s="319"/>
      <c r="D1770" s="319"/>
      <c r="E1770" s="319"/>
      <c r="F1770" s="319"/>
      <c r="G1770" s="319"/>
      <c r="H1770" s="319"/>
      <c r="I1770" s="319"/>
      <c r="J1770" s="319"/>
    </row>
    <row r="1771" spans="1:10" ht="15">
      <c r="A1771" s="305" t="s">
        <v>16404</v>
      </c>
      <c r="B1771" s="306" t="s">
        <v>12979</v>
      </c>
      <c r="C1771" s="305" t="s">
        <v>12980</v>
      </c>
      <c r="D1771" s="305" t="s">
        <v>12981</v>
      </c>
      <c r="E1771" s="419" t="s">
        <v>16045</v>
      </c>
      <c r="F1771" s="419"/>
      <c r="G1771" s="307" t="s">
        <v>12982</v>
      </c>
      <c r="H1771" s="306" t="s">
        <v>16046</v>
      </c>
      <c r="I1771" s="306" t="s">
        <v>12983</v>
      </c>
      <c r="J1771" s="306" t="s">
        <v>12985</v>
      </c>
    </row>
    <row r="1772" spans="1:10" ht="51">
      <c r="A1772" s="295" t="s">
        <v>16047</v>
      </c>
      <c r="B1772" s="296" t="s">
        <v>15172</v>
      </c>
      <c r="C1772" s="295" t="s">
        <v>9</v>
      </c>
      <c r="D1772" s="295" t="s">
        <v>4389</v>
      </c>
      <c r="E1772" s="420" t="s">
        <v>16110</v>
      </c>
      <c r="F1772" s="420"/>
      <c r="G1772" s="297" t="s">
        <v>51</v>
      </c>
      <c r="H1772" s="308">
        <v>1</v>
      </c>
      <c r="I1772" s="309">
        <v>94.86</v>
      </c>
      <c r="J1772" s="309">
        <v>94.86</v>
      </c>
    </row>
    <row r="1773" spans="1:10" ht="25.5">
      <c r="A1773" s="310" t="s">
        <v>16049</v>
      </c>
      <c r="B1773" s="311" t="s">
        <v>16355</v>
      </c>
      <c r="C1773" s="310" t="s">
        <v>9</v>
      </c>
      <c r="D1773" s="310" t="s">
        <v>2094</v>
      </c>
      <c r="E1773" s="416" t="s">
        <v>16048</v>
      </c>
      <c r="F1773" s="416"/>
      <c r="G1773" s="312" t="s">
        <v>27</v>
      </c>
      <c r="H1773" s="313">
        <v>0.78900000000000003</v>
      </c>
      <c r="I1773" s="314">
        <v>14.55</v>
      </c>
      <c r="J1773" s="314">
        <v>11.47</v>
      </c>
    </row>
    <row r="1774" spans="1:10" ht="25.5">
      <c r="A1774" s="310" t="s">
        <v>16049</v>
      </c>
      <c r="B1774" s="311" t="s">
        <v>16356</v>
      </c>
      <c r="C1774" s="310" t="s">
        <v>9</v>
      </c>
      <c r="D1774" s="310" t="s">
        <v>81</v>
      </c>
      <c r="E1774" s="416" t="s">
        <v>16048</v>
      </c>
      <c r="F1774" s="416"/>
      <c r="G1774" s="312" t="s">
        <v>27</v>
      </c>
      <c r="H1774" s="313">
        <v>0.78900000000000003</v>
      </c>
      <c r="I1774" s="314">
        <v>18.53</v>
      </c>
      <c r="J1774" s="314">
        <v>14.62</v>
      </c>
    </row>
    <row r="1775" spans="1:10">
      <c r="A1775" s="300" t="s">
        <v>12986</v>
      </c>
      <c r="B1775" s="301" t="s">
        <v>13496</v>
      </c>
      <c r="C1775" s="300" t="s">
        <v>9</v>
      </c>
      <c r="D1775" s="300" t="s">
        <v>9014</v>
      </c>
      <c r="E1775" s="417" t="s">
        <v>12998</v>
      </c>
      <c r="F1775" s="417"/>
      <c r="G1775" s="302" t="s">
        <v>51</v>
      </c>
      <c r="H1775" s="315">
        <v>1.9E-2</v>
      </c>
      <c r="I1775" s="316">
        <v>14.16</v>
      </c>
      <c r="J1775" s="316">
        <v>0.26</v>
      </c>
    </row>
    <row r="1776" spans="1:10" ht="25.5">
      <c r="A1776" s="300" t="s">
        <v>12986</v>
      </c>
      <c r="B1776" s="301" t="s">
        <v>15173</v>
      </c>
      <c r="C1776" s="300" t="s">
        <v>9</v>
      </c>
      <c r="D1776" s="300" t="s">
        <v>10747</v>
      </c>
      <c r="E1776" s="417" t="s">
        <v>12998</v>
      </c>
      <c r="F1776" s="417"/>
      <c r="G1776" s="302" t="s">
        <v>51</v>
      </c>
      <c r="H1776" s="315">
        <v>1</v>
      </c>
      <c r="I1776" s="316">
        <v>68.510000000000005</v>
      </c>
      <c r="J1776" s="316">
        <v>68.510000000000005</v>
      </c>
    </row>
    <row r="1777" spans="1:10" ht="25.5">
      <c r="A1777" s="317"/>
      <c r="B1777" s="317"/>
      <c r="C1777" s="317"/>
      <c r="D1777" s="317"/>
      <c r="E1777" s="317" t="s">
        <v>16052</v>
      </c>
      <c r="F1777" s="318">
        <v>9.8181232999999999</v>
      </c>
      <c r="G1777" s="317" t="s">
        <v>16053</v>
      </c>
      <c r="H1777" s="318">
        <v>8.48</v>
      </c>
      <c r="I1777" s="317" t="s">
        <v>16054</v>
      </c>
      <c r="J1777" s="318">
        <v>18.3</v>
      </c>
    </row>
    <row r="1778" spans="1:10" ht="13.5" thickBot="1">
      <c r="A1778" s="317"/>
      <c r="B1778" s="317"/>
      <c r="C1778" s="317"/>
      <c r="D1778" s="317"/>
      <c r="E1778" s="317" t="s">
        <v>16055</v>
      </c>
      <c r="F1778" s="318">
        <v>26.78</v>
      </c>
      <c r="G1778" s="317"/>
      <c r="H1778" s="418" t="s">
        <v>16056</v>
      </c>
      <c r="I1778" s="418"/>
      <c r="J1778" s="318">
        <v>121.64</v>
      </c>
    </row>
    <row r="1779" spans="1:10" ht="13.5" thickTop="1">
      <c r="A1779" s="319"/>
      <c r="B1779" s="319"/>
      <c r="C1779" s="319"/>
      <c r="D1779" s="319"/>
      <c r="E1779" s="319"/>
      <c r="F1779" s="319"/>
      <c r="G1779" s="319"/>
      <c r="H1779" s="319"/>
      <c r="I1779" s="319"/>
      <c r="J1779" s="319"/>
    </row>
    <row r="1780" spans="1:10" ht="15">
      <c r="A1780" s="305" t="s">
        <v>16405</v>
      </c>
      <c r="B1780" s="306" t="s">
        <v>12979</v>
      </c>
      <c r="C1780" s="305" t="s">
        <v>12980</v>
      </c>
      <c r="D1780" s="305" t="s">
        <v>12981</v>
      </c>
      <c r="E1780" s="419" t="s">
        <v>16045</v>
      </c>
      <c r="F1780" s="419"/>
      <c r="G1780" s="307" t="s">
        <v>12982</v>
      </c>
      <c r="H1780" s="306" t="s">
        <v>16046</v>
      </c>
      <c r="I1780" s="306" t="s">
        <v>12983</v>
      </c>
      <c r="J1780" s="306" t="s">
        <v>12985</v>
      </c>
    </row>
    <row r="1781" spans="1:10" ht="38.25">
      <c r="A1781" s="295" t="s">
        <v>16047</v>
      </c>
      <c r="B1781" s="296" t="s">
        <v>15181</v>
      </c>
      <c r="C1781" s="295" t="s">
        <v>9</v>
      </c>
      <c r="D1781" s="295" t="s">
        <v>2781</v>
      </c>
      <c r="E1781" s="420" t="s">
        <v>16110</v>
      </c>
      <c r="F1781" s="420"/>
      <c r="G1781" s="297" t="s">
        <v>51</v>
      </c>
      <c r="H1781" s="308">
        <v>1</v>
      </c>
      <c r="I1781" s="309">
        <v>47.56</v>
      </c>
      <c r="J1781" s="309">
        <v>47.56</v>
      </c>
    </row>
    <row r="1782" spans="1:10" ht="25.5">
      <c r="A1782" s="310" t="s">
        <v>16049</v>
      </c>
      <c r="B1782" s="311" t="s">
        <v>16355</v>
      </c>
      <c r="C1782" s="310" t="s">
        <v>9</v>
      </c>
      <c r="D1782" s="310" t="s">
        <v>2094</v>
      </c>
      <c r="E1782" s="416" t="s">
        <v>16048</v>
      </c>
      <c r="F1782" s="416"/>
      <c r="G1782" s="312" t="s">
        <v>27</v>
      </c>
      <c r="H1782" s="313">
        <v>0.23</v>
      </c>
      <c r="I1782" s="314">
        <v>14.55</v>
      </c>
      <c r="J1782" s="314">
        <v>3.34</v>
      </c>
    </row>
    <row r="1783" spans="1:10" ht="25.5">
      <c r="A1783" s="310" t="s">
        <v>16049</v>
      </c>
      <c r="B1783" s="311" t="s">
        <v>16356</v>
      </c>
      <c r="C1783" s="310" t="s">
        <v>9</v>
      </c>
      <c r="D1783" s="310" t="s">
        <v>81</v>
      </c>
      <c r="E1783" s="416" t="s">
        <v>16048</v>
      </c>
      <c r="F1783" s="416"/>
      <c r="G1783" s="312" t="s">
        <v>27</v>
      </c>
      <c r="H1783" s="313">
        <v>0.3</v>
      </c>
      <c r="I1783" s="314">
        <v>18.53</v>
      </c>
      <c r="J1783" s="314">
        <v>5.55</v>
      </c>
    </row>
    <row r="1784" spans="1:10">
      <c r="A1784" s="300" t="s">
        <v>12986</v>
      </c>
      <c r="B1784" s="301" t="s">
        <v>13496</v>
      </c>
      <c r="C1784" s="300" t="s">
        <v>9</v>
      </c>
      <c r="D1784" s="300" t="s">
        <v>9014</v>
      </c>
      <c r="E1784" s="417" t="s">
        <v>12998</v>
      </c>
      <c r="F1784" s="417"/>
      <c r="G1784" s="302" t="s">
        <v>51</v>
      </c>
      <c r="H1784" s="315">
        <v>1.2999999999999999E-2</v>
      </c>
      <c r="I1784" s="316">
        <v>14.16</v>
      </c>
      <c r="J1784" s="316">
        <v>0.18</v>
      </c>
    </row>
    <row r="1785" spans="1:10" ht="25.5">
      <c r="A1785" s="300" t="s">
        <v>12986</v>
      </c>
      <c r="B1785" s="301" t="s">
        <v>15183</v>
      </c>
      <c r="C1785" s="300" t="s">
        <v>9</v>
      </c>
      <c r="D1785" s="300" t="s">
        <v>10750</v>
      </c>
      <c r="E1785" s="417" t="s">
        <v>12998</v>
      </c>
      <c r="F1785" s="417"/>
      <c r="G1785" s="302" t="s">
        <v>51</v>
      </c>
      <c r="H1785" s="315">
        <v>1</v>
      </c>
      <c r="I1785" s="316">
        <v>38.49</v>
      </c>
      <c r="J1785" s="316">
        <v>38.49</v>
      </c>
    </row>
    <row r="1786" spans="1:10" ht="25.5">
      <c r="A1786" s="317"/>
      <c r="B1786" s="317"/>
      <c r="C1786" s="317"/>
      <c r="D1786" s="317"/>
      <c r="E1786" s="317" t="s">
        <v>16052</v>
      </c>
      <c r="F1786" s="318">
        <v>3.3692795000000002</v>
      </c>
      <c r="G1786" s="317" t="s">
        <v>16053</v>
      </c>
      <c r="H1786" s="318">
        <v>2.91</v>
      </c>
      <c r="I1786" s="317" t="s">
        <v>16054</v>
      </c>
      <c r="J1786" s="318">
        <v>6.28</v>
      </c>
    </row>
    <row r="1787" spans="1:10" ht="13.5" thickBot="1">
      <c r="A1787" s="317"/>
      <c r="B1787" s="317"/>
      <c r="C1787" s="317"/>
      <c r="D1787" s="317"/>
      <c r="E1787" s="317" t="s">
        <v>16055</v>
      </c>
      <c r="F1787" s="318">
        <v>13.43</v>
      </c>
      <c r="G1787" s="317"/>
      <c r="H1787" s="418" t="s">
        <v>16056</v>
      </c>
      <c r="I1787" s="418"/>
      <c r="J1787" s="318">
        <v>60.99</v>
      </c>
    </row>
    <row r="1788" spans="1:10" ht="13.5" thickTop="1">
      <c r="A1788" s="319"/>
      <c r="B1788" s="319"/>
      <c r="C1788" s="319"/>
      <c r="D1788" s="319"/>
      <c r="E1788" s="319"/>
      <c r="F1788" s="319"/>
      <c r="G1788" s="319"/>
      <c r="H1788" s="319"/>
      <c r="I1788" s="319"/>
      <c r="J1788" s="319"/>
    </row>
    <row r="1789" spans="1:10" ht="15">
      <c r="A1789" s="305" t="s">
        <v>16406</v>
      </c>
      <c r="B1789" s="306" t="s">
        <v>12979</v>
      </c>
      <c r="C1789" s="305" t="s">
        <v>12980</v>
      </c>
      <c r="D1789" s="305" t="s">
        <v>12981</v>
      </c>
      <c r="E1789" s="419" t="s">
        <v>16045</v>
      </c>
      <c r="F1789" s="419"/>
      <c r="G1789" s="307" t="s">
        <v>12982</v>
      </c>
      <c r="H1789" s="306" t="s">
        <v>16046</v>
      </c>
      <c r="I1789" s="306" t="s">
        <v>12983</v>
      </c>
      <c r="J1789" s="306" t="s">
        <v>12985</v>
      </c>
    </row>
    <row r="1790" spans="1:10" ht="38.25">
      <c r="A1790" s="295" t="s">
        <v>16047</v>
      </c>
      <c r="B1790" s="296" t="s">
        <v>15192</v>
      </c>
      <c r="C1790" s="295" t="s">
        <v>9</v>
      </c>
      <c r="D1790" s="295" t="s">
        <v>2779</v>
      </c>
      <c r="E1790" s="420" t="s">
        <v>16110</v>
      </c>
      <c r="F1790" s="420"/>
      <c r="G1790" s="297" t="s">
        <v>51</v>
      </c>
      <c r="H1790" s="308">
        <v>1</v>
      </c>
      <c r="I1790" s="309">
        <v>45.37</v>
      </c>
      <c r="J1790" s="309">
        <v>45.37</v>
      </c>
    </row>
    <row r="1791" spans="1:10" ht="25.5">
      <c r="A1791" s="310" t="s">
        <v>16049</v>
      </c>
      <c r="B1791" s="311" t="s">
        <v>16355</v>
      </c>
      <c r="C1791" s="310" t="s">
        <v>9</v>
      </c>
      <c r="D1791" s="310" t="s">
        <v>2094</v>
      </c>
      <c r="E1791" s="416" t="s">
        <v>16048</v>
      </c>
      <c r="F1791" s="416"/>
      <c r="G1791" s="312" t="s">
        <v>27</v>
      </c>
      <c r="H1791" s="313">
        <v>0.23</v>
      </c>
      <c r="I1791" s="314">
        <v>14.55</v>
      </c>
      <c r="J1791" s="314">
        <v>3.34</v>
      </c>
    </row>
    <row r="1792" spans="1:10" ht="25.5">
      <c r="A1792" s="310" t="s">
        <v>16049</v>
      </c>
      <c r="B1792" s="311" t="s">
        <v>16356</v>
      </c>
      <c r="C1792" s="310" t="s">
        <v>9</v>
      </c>
      <c r="D1792" s="310" t="s">
        <v>81</v>
      </c>
      <c r="E1792" s="416" t="s">
        <v>16048</v>
      </c>
      <c r="F1792" s="416"/>
      <c r="G1792" s="312" t="s">
        <v>27</v>
      </c>
      <c r="H1792" s="313">
        <v>0.3</v>
      </c>
      <c r="I1792" s="314">
        <v>18.53</v>
      </c>
      <c r="J1792" s="314">
        <v>5.55</v>
      </c>
    </row>
    <row r="1793" spans="1:10">
      <c r="A1793" s="300" t="s">
        <v>12986</v>
      </c>
      <c r="B1793" s="301" t="s">
        <v>13496</v>
      </c>
      <c r="C1793" s="300" t="s">
        <v>9</v>
      </c>
      <c r="D1793" s="300" t="s">
        <v>9014</v>
      </c>
      <c r="E1793" s="417" t="s">
        <v>12998</v>
      </c>
      <c r="F1793" s="417"/>
      <c r="G1793" s="302" t="s">
        <v>51</v>
      </c>
      <c r="H1793" s="315">
        <v>1.2999999999999999E-2</v>
      </c>
      <c r="I1793" s="316">
        <v>14.16</v>
      </c>
      <c r="J1793" s="316">
        <v>0.18</v>
      </c>
    </row>
    <row r="1794" spans="1:10" ht="25.5">
      <c r="A1794" s="300" t="s">
        <v>12986</v>
      </c>
      <c r="B1794" s="301" t="s">
        <v>15193</v>
      </c>
      <c r="C1794" s="300" t="s">
        <v>9</v>
      </c>
      <c r="D1794" s="300" t="s">
        <v>10756</v>
      </c>
      <c r="E1794" s="417" t="s">
        <v>12998</v>
      </c>
      <c r="F1794" s="417"/>
      <c r="G1794" s="302" t="s">
        <v>51</v>
      </c>
      <c r="H1794" s="315">
        <v>1</v>
      </c>
      <c r="I1794" s="316">
        <v>36.299999999999997</v>
      </c>
      <c r="J1794" s="316">
        <v>36.299999999999997</v>
      </c>
    </row>
    <row r="1795" spans="1:10" ht="25.5">
      <c r="A1795" s="317"/>
      <c r="B1795" s="317"/>
      <c r="C1795" s="317"/>
      <c r="D1795" s="317"/>
      <c r="E1795" s="317" t="s">
        <v>16052</v>
      </c>
      <c r="F1795" s="318">
        <v>3.3692795000000002</v>
      </c>
      <c r="G1795" s="317" t="s">
        <v>16053</v>
      </c>
      <c r="H1795" s="318">
        <v>2.91</v>
      </c>
      <c r="I1795" s="317" t="s">
        <v>16054</v>
      </c>
      <c r="J1795" s="318">
        <v>6.28</v>
      </c>
    </row>
    <row r="1796" spans="1:10" ht="13.5" thickBot="1">
      <c r="A1796" s="317"/>
      <c r="B1796" s="317"/>
      <c r="C1796" s="317"/>
      <c r="D1796" s="317"/>
      <c r="E1796" s="317" t="s">
        <v>16055</v>
      </c>
      <c r="F1796" s="318">
        <v>12.81</v>
      </c>
      <c r="G1796" s="317"/>
      <c r="H1796" s="418" t="s">
        <v>16056</v>
      </c>
      <c r="I1796" s="418"/>
      <c r="J1796" s="318">
        <v>58.18</v>
      </c>
    </row>
    <row r="1797" spans="1:10" ht="13.5" thickTop="1">
      <c r="A1797" s="319"/>
      <c r="B1797" s="319"/>
      <c r="C1797" s="319"/>
      <c r="D1797" s="319"/>
      <c r="E1797" s="319"/>
      <c r="F1797" s="319"/>
      <c r="G1797" s="319"/>
      <c r="H1797" s="319"/>
      <c r="I1797" s="319"/>
      <c r="J1797" s="319"/>
    </row>
    <row r="1798" spans="1:10" ht="15">
      <c r="A1798" s="305" t="s">
        <v>16407</v>
      </c>
      <c r="B1798" s="306" t="s">
        <v>12979</v>
      </c>
      <c r="C1798" s="305" t="s">
        <v>12980</v>
      </c>
      <c r="D1798" s="305" t="s">
        <v>12981</v>
      </c>
      <c r="E1798" s="419" t="s">
        <v>16045</v>
      </c>
      <c r="F1798" s="419"/>
      <c r="G1798" s="307" t="s">
        <v>12982</v>
      </c>
      <c r="H1798" s="306" t="s">
        <v>16046</v>
      </c>
      <c r="I1798" s="306" t="s">
        <v>12983</v>
      </c>
      <c r="J1798" s="306" t="s">
        <v>12985</v>
      </c>
    </row>
    <row r="1799" spans="1:10" ht="25.5">
      <c r="A1799" s="295" t="s">
        <v>16047</v>
      </c>
      <c r="B1799" s="296" t="s">
        <v>15201</v>
      </c>
      <c r="C1799" s="295" t="s">
        <v>9</v>
      </c>
      <c r="D1799" s="295" t="s">
        <v>2817</v>
      </c>
      <c r="E1799" s="420" t="s">
        <v>16110</v>
      </c>
      <c r="F1799" s="420"/>
      <c r="G1799" s="297" t="s">
        <v>51</v>
      </c>
      <c r="H1799" s="308">
        <v>1</v>
      </c>
      <c r="I1799" s="309">
        <v>14.26</v>
      </c>
      <c r="J1799" s="309">
        <v>14.26</v>
      </c>
    </row>
    <row r="1800" spans="1:10" ht="25.5">
      <c r="A1800" s="310" t="s">
        <v>16049</v>
      </c>
      <c r="B1800" s="311" t="s">
        <v>16355</v>
      </c>
      <c r="C1800" s="310" t="s">
        <v>9</v>
      </c>
      <c r="D1800" s="310" t="s">
        <v>2094</v>
      </c>
      <c r="E1800" s="416" t="s">
        <v>16048</v>
      </c>
      <c r="F1800" s="416"/>
      <c r="G1800" s="312" t="s">
        <v>27</v>
      </c>
      <c r="H1800" s="313">
        <v>0.2</v>
      </c>
      <c r="I1800" s="314">
        <v>14.55</v>
      </c>
      <c r="J1800" s="314">
        <v>2.91</v>
      </c>
    </row>
    <row r="1801" spans="1:10" ht="25.5">
      <c r="A1801" s="310" t="s">
        <v>16049</v>
      </c>
      <c r="B1801" s="311" t="s">
        <v>16356</v>
      </c>
      <c r="C1801" s="310" t="s">
        <v>9</v>
      </c>
      <c r="D1801" s="310" t="s">
        <v>81</v>
      </c>
      <c r="E1801" s="416" t="s">
        <v>16048</v>
      </c>
      <c r="F1801" s="416"/>
      <c r="G1801" s="312" t="s">
        <v>27</v>
      </c>
      <c r="H1801" s="313">
        <v>0.2</v>
      </c>
      <c r="I1801" s="314">
        <v>18.53</v>
      </c>
      <c r="J1801" s="314">
        <v>3.7</v>
      </c>
    </row>
    <row r="1802" spans="1:10">
      <c r="A1802" s="300" t="s">
        <v>12986</v>
      </c>
      <c r="B1802" s="301" t="s">
        <v>13496</v>
      </c>
      <c r="C1802" s="300" t="s">
        <v>9</v>
      </c>
      <c r="D1802" s="300" t="s">
        <v>9014</v>
      </c>
      <c r="E1802" s="417" t="s">
        <v>12998</v>
      </c>
      <c r="F1802" s="417"/>
      <c r="G1802" s="302" t="s">
        <v>51</v>
      </c>
      <c r="H1802" s="315">
        <v>1.2999999999999999E-2</v>
      </c>
      <c r="I1802" s="316">
        <v>14.16</v>
      </c>
      <c r="J1802" s="316">
        <v>0.18</v>
      </c>
    </row>
    <row r="1803" spans="1:10" ht="25.5">
      <c r="A1803" s="300" t="s">
        <v>12986</v>
      </c>
      <c r="B1803" s="301" t="s">
        <v>15203</v>
      </c>
      <c r="C1803" s="300" t="s">
        <v>9</v>
      </c>
      <c r="D1803" s="300" t="s">
        <v>10726</v>
      </c>
      <c r="E1803" s="417" t="s">
        <v>12998</v>
      </c>
      <c r="F1803" s="417"/>
      <c r="G1803" s="302" t="s">
        <v>51</v>
      </c>
      <c r="H1803" s="315">
        <v>1</v>
      </c>
      <c r="I1803" s="316">
        <v>7.47</v>
      </c>
      <c r="J1803" s="316">
        <v>7.47</v>
      </c>
    </row>
    <row r="1804" spans="1:10" ht="25.5">
      <c r="A1804" s="317"/>
      <c r="B1804" s="317"/>
      <c r="C1804" s="317"/>
      <c r="D1804" s="317"/>
      <c r="E1804" s="317" t="s">
        <v>16052</v>
      </c>
      <c r="F1804" s="318">
        <v>2.4840388</v>
      </c>
      <c r="G1804" s="317" t="s">
        <v>16053</v>
      </c>
      <c r="H1804" s="318">
        <v>2.15</v>
      </c>
      <c r="I1804" s="317" t="s">
        <v>16054</v>
      </c>
      <c r="J1804" s="318">
        <v>4.63</v>
      </c>
    </row>
    <row r="1805" spans="1:10" ht="13.5" thickBot="1">
      <c r="A1805" s="317"/>
      <c r="B1805" s="317"/>
      <c r="C1805" s="317"/>
      <c r="D1805" s="317"/>
      <c r="E1805" s="317" t="s">
        <v>16055</v>
      </c>
      <c r="F1805" s="318">
        <v>4.0199999999999996</v>
      </c>
      <c r="G1805" s="317"/>
      <c r="H1805" s="418" t="s">
        <v>16056</v>
      </c>
      <c r="I1805" s="418"/>
      <c r="J1805" s="318">
        <v>18.28</v>
      </c>
    </row>
    <row r="1806" spans="1:10" ht="13.5" thickTop="1">
      <c r="A1806" s="319"/>
      <c r="B1806" s="319"/>
      <c r="C1806" s="319"/>
      <c r="D1806" s="319"/>
      <c r="E1806" s="319"/>
      <c r="F1806" s="319"/>
      <c r="G1806" s="319"/>
      <c r="H1806" s="319"/>
      <c r="I1806" s="319"/>
      <c r="J1806" s="319"/>
    </row>
    <row r="1807" spans="1:10" ht="15">
      <c r="A1807" s="305" t="s">
        <v>16408</v>
      </c>
      <c r="B1807" s="306" t="s">
        <v>12979</v>
      </c>
      <c r="C1807" s="305" t="s">
        <v>12980</v>
      </c>
      <c r="D1807" s="305" t="s">
        <v>12981</v>
      </c>
      <c r="E1807" s="419" t="s">
        <v>16045</v>
      </c>
      <c r="F1807" s="419"/>
      <c r="G1807" s="307" t="s">
        <v>12982</v>
      </c>
      <c r="H1807" s="306" t="s">
        <v>16046</v>
      </c>
      <c r="I1807" s="306" t="s">
        <v>12983</v>
      </c>
      <c r="J1807" s="306" t="s">
        <v>12985</v>
      </c>
    </row>
    <row r="1808" spans="1:10" ht="25.5">
      <c r="A1808" s="295" t="s">
        <v>16047</v>
      </c>
      <c r="B1808" s="296" t="s">
        <v>15211</v>
      </c>
      <c r="C1808" s="295" t="s">
        <v>9</v>
      </c>
      <c r="D1808" s="295" t="s">
        <v>12732</v>
      </c>
      <c r="E1808" s="420" t="s">
        <v>16110</v>
      </c>
      <c r="F1808" s="420"/>
      <c r="G1808" s="297" t="s">
        <v>51</v>
      </c>
      <c r="H1808" s="308">
        <v>1</v>
      </c>
      <c r="I1808" s="309">
        <v>76.459999999999994</v>
      </c>
      <c r="J1808" s="309">
        <v>76.459999999999994</v>
      </c>
    </row>
    <row r="1809" spans="1:10" ht="25.5">
      <c r="A1809" s="310" t="s">
        <v>16049</v>
      </c>
      <c r="B1809" s="311" t="s">
        <v>16355</v>
      </c>
      <c r="C1809" s="310" t="s">
        <v>9</v>
      </c>
      <c r="D1809" s="310" t="s">
        <v>2094</v>
      </c>
      <c r="E1809" s="416" t="s">
        <v>16048</v>
      </c>
      <c r="F1809" s="416"/>
      <c r="G1809" s="312" t="s">
        <v>27</v>
      </c>
      <c r="H1809" s="313">
        <v>0.78900000000000003</v>
      </c>
      <c r="I1809" s="314">
        <v>14.55</v>
      </c>
      <c r="J1809" s="314">
        <v>11.47</v>
      </c>
    </row>
    <row r="1810" spans="1:10" ht="25.5">
      <c r="A1810" s="310" t="s">
        <v>16049</v>
      </c>
      <c r="B1810" s="311" t="s">
        <v>16356</v>
      </c>
      <c r="C1810" s="310" t="s">
        <v>9</v>
      </c>
      <c r="D1810" s="310" t="s">
        <v>81</v>
      </c>
      <c r="E1810" s="416" t="s">
        <v>16048</v>
      </c>
      <c r="F1810" s="416"/>
      <c r="G1810" s="312" t="s">
        <v>27</v>
      </c>
      <c r="H1810" s="313">
        <v>0.78900000000000003</v>
      </c>
      <c r="I1810" s="314">
        <v>18.53</v>
      </c>
      <c r="J1810" s="314">
        <v>14.62</v>
      </c>
    </row>
    <row r="1811" spans="1:10">
      <c r="A1811" s="300" t="s">
        <v>12986</v>
      </c>
      <c r="B1811" s="301" t="s">
        <v>13496</v>
      </c>
      <c r="C1811" s="300" t="s">
        <v>9</v>
      </c>
      <c r="D1811" s="300" t="s">
        <v>9014</v>
      </c>
      <c r="E1811" s="417" t="s">
        <v>12998</v>
      </c>
      <c r="F1811" s="417"/>
      <c r="G1811" s="302" t="s">
        <v>51</v>
      </c>
      <c r="H1811" s="315">
        <v>1.9E-2</v>
      </c>
      <c r="I1811" s="316">
        <v>14.16</v>
      </c>
      <c r="J1811" s="316">
        <v>0.26</v>
      </c>
    </row>
    <row r="1812" spans="1:10" ht="25.5">
      <c r="A1812" s="300" t="s">
        <v>12986</v>
      </c>
      <c r="B1812" s="301" t="s">
        <v>15212</v>
      </c>
      <c r="C1812" s="300" t="s">
        <v>9</v>
      </c>
      <c r="D1812" s="300" t="s">
        <v>11849</v>
      </c>
      <c r="E1812" s="417" t="s">
        <v>12998</v>
      </c>
      <c r="F1812" s="417"/>
      <c r="G1812" s="302" t="s">
        <v>51</v>
      </c>
      <c r="H1812" s="315">
        <v>1</v>
      </c>
      <c r="I1812" s="316">
        <v>50.11</v>
      </c>
      <c r="J1812" s="316">
        <v>50.11</v>
      </c>
    </row>
    <row r="1813" spans="1:10" ht="25.5">
      <c r="A1813" s="317"/>
      <c r="B1813" s="317"/>
      <c r="C1813" s="317"/>
      <c r="D1813" s="317"/>
      <c r="E1813" s="317" t="s">
        <v>16052</v>
      </c>
      <c r="F1813" s="318">
        <v>9.8181232999999999</v>
      </c>
      <c r="G1813" s="317" t="s">
        <v>16053</v>
      </c>
      <c r="H1813" s="318">
        <v>8.48</v>
      </c>
      <c r="I1813" s="317" t="s">
        <v>16054</v>
      </c>
      <c r="J1813" s="318">
        <v>18.3</v>
      </c>
    </row>
    <row r="1814" spans="1:10" ht="13.5" thickBot="1">
      <c r="A1814" s="317"/>
      <c r="B1814" s="317"/>
      <c r="C1814" s="317"/>
      <c r="D1814" s="317"/>
      <c r="E1814" s="317" t="s">
        <v>16055</v>
      </c>
      <c r="F1814" s="318">
        <v>21.59</v>
      </c>
      <c r="G1814" s="317"/>
      <c r="H1814" s="418" t="s">
        <v>16056</v>
      </c>
      <c r="I1814" s="418"/>
      <c r="J1814" s="318">
        <v>98.05</v>
      </c>
    </row>
    <row r="1815" spans="1:10" ht="13.5" thickTop="1">
      <c r="A1815" s="319"/>
      <c r="B1815" s="319"/>
      <c r="C1815" s="319"/>
      <c r="D1815" s="319"/>
      <c r="E1815" s="319"/>
      <c r="F1815" s="319"/>
      <c r="G1815" s="319"/>
      <c r="H1815" s="319"/>
      <c r="I1815" s="319"/>
      <c r="J1815" s="319"/>
    </row>
    <row r="1816" spans="1:10" ht="15">
      <c r="A1816" s="305" t="s">
        <v>16409</v>
      </c>
      <c r="B1816" s="306" t="s">
        <v>12979</v>
      </c>
      <c r="C1816" s="305" t="s">
        <v>12980</v>
      </c>
      <c r="D1816" s="305" t="s">
        <v>12981</v>
      </c>
      <c r="E1816" s="419" t="s">
        <v>16045</v>
      </c>
      <c r="F1816" s="419"/>
      <c r="G1816" s="307" t="s">
        <v>12982</v>
      </c>
      <c r="H1816" s="306" t="s">
        <v>16046</v>
      </c>
      <c r="I1816" s="306" t="s">
        <v>12983</v>
      </c>
      <c r="J1816" s="306" t="s">
        <v>12985</v>
      </c>
    </row>
    <row r="1817" spans="1:10" ht="25.5">
      <c r="A1817" s="295" t="s">
        <v>16047</v>
      </c>
      <c r="B1817" s="296" t="s">
        <v>15220</v>
      </c>
      <c r="C1817" s="295" t="s">
        <v>9</v>
      </c>
      <c r="D1817" s="295" t="s">
        <v>12733</v>
      </c>
      <c r="E1817" s="420" t="s">
        <v>16110</v>
      </c>
      <c r="F1817" s="420"/>
      <c r="G1817" s="297" t="s">
        <v>51</v>
      </c>
      <c r="H1817" s="308">
        <v>1</v>
      </c>
      <c r="I1817" s="309">
        <v>84.08</v>
      </c>
      <c r="J1817" s="309">
        <v>84.08</v>
      </c>
    </row>
    <row r="1818" spans="1:10" ht="25.5">
      <c r="A1818" s="310" t="s">
        <v>16049</v>
      </c>
      <c r="B1818" s="311" t="s">
        <v>16355</v>
      </c>
      <c r="C1818" s="310" t="s">
        <v>9</v>
      </c>
      <c r="D1818" s="310" t="s">
        <v>2094</v>
      </c>
      <c r="E1818" s="416" t="s">
        <v>16048</v>
      </c>
      <c r="F1818" s="416"/>
      <c r="G1818" s="312" t="s">
        <v>27</v>
      </c>
      <c r="H1818" s="313">
        <v>0.78900000000000003</v>
      </c>
      <c r="I1818" s="314">
        <v>14.55</v>
      </c>
      <c r="J1818" s="314">
        <v>11.47</v>
      </c>
    </row>
    <row r="1819" spans="1:10" ht="25.5">
      <c r="A1819" s="310" t="s">
        <v>16049</v>
      </c>
      <c r="B1819" s="311" t="s">
        <v>16356</v>
      </c>
      <c r="C1819" s="310" t="s">
        <v>9</v>
      </c>
      <c r="D1819" s="310" t="s">
        <v>81</v>
      </c>
      <c r="E1819" s="416" t="s">
        <v>16048</v>
      </c>
      <c r="F1819" s="416"/>
      <c r="G1819" s="312" t="s">
        <v>27</v>
      </c>
      <c r="H1819" s="313">
        <v>0.78900000000000003</v>
      </c>
      <c r="I1819" s="314">
        <v>18.53</v>
      </c>
      <c r="J1819" s="314">
        <v>14.62</v>
      </c>
    </row>
    <row r="1820" spans="1:10">
      <c r="A1820" s="300" t="s">
        <v>12986</v>
      </c>
      <c r="B1820" s="301" t="s">
        <v>13496</v>
      </c>
      <c r="C1820" s="300" t="s">
        <v>9</v>
      </c>
      <c r="D1820" s="300" t="s">
        <v>9014</v>
      </c>
      <c r="E1820" s="417" t="s">
        <v>12998</v>
      </c>
      <c r="F1820" s="417"/>
      <c r="G1820" s="302" t="s">
        <v>51</v>
      </c>
      <c r="H1820" s="315">
        <v>1.9E-2</v>
      </c>
      <c r="I1820" s="316">
        <v>14.16</v>
      </c>
      <c r="J1820" s="316">
        <v>0.26</v>
      </c>
    </row>
    <row r="1821" spans="1:10" ht="25.5">
      <c r="A1821" s="300" t="s">
        <v>12986</v>
      </c>
      <c r="B1821" s="301" t="s">
        <v>15221</v>
      </c>
      <c r="C1821" s="300" t="s">
        <v>9</v>
      </c>
      <c r="D1821" s="300" t="s">
        <v>11848</v>
      </c>
      <c r="E1821" s="417" t="s">
        <v>12998</v>
      </c>
      <c r="F1821" s="417"/>
      <c r="G1821" s="302" t="s">
        <v>51</v>
      </c>
      <c r="H1821" s="315">
        <v>1</v>
      </c>
      <c r="I1821" s="316">
        <v>57.73</v>
      </c>
      <c r="J1821" s="316">
        <v>57.73</v>
      </c>
    </row>
    <row r="1822" spans="1:10" ht="25.5">
      <c r="A1822" s="317"/>
      <c r="B1822" s="317"/>
      <c r="C1822" s="317"/>
      <c r="D1822" s="317"/>
      <c r="E1822" s="317" t="s">
        <v>16052</v>
      </c>
      <c r="F1822" s="318">
        <v>9.8181232999999999</v>
      </c>
      <c r="G1822" s="317" t="s">
        <v>16053</v>
      </c>
      <c r="H1822" s="318">
        <v>8.48</v>
      </c>
      <c r="I1822" s="317" t="s">
        <v>16054</v>
      </c>
      <c r="J1822" s="318">
        <v>18.3</v>
      </c>
    </row>
    <row r="1823" spans="1:10" ht="13.5" thickBot="1">
      <c r="A1823" s="317"/>
      <c r="B1823" s="317"/>
      <c r="C1823" s="317"/>
      <c r="D1823" s="317"/>
      <c r="E1823" s="317" t="s">
        <v>16055</v>
      </c>
      <c r="F1823" s="318">
        <v>23.74</v>
      </c>
      <c r="G1823" s="317"/>
      <c r="H1823" s="418" t="s">
        <v>16056</v>
      </c>
      <c r="I1823" s="418"/>
      <c r="J1823" s="318">
        <v>107.82</v>
      </c>
    </row>
    <row r="1824" spans="1:10" ht="13.5" thickTop="1">
      <c r="A1824" s="319"/>
      <c r="B1824" s="319"/>
      <c r="C1824" s="319"/>
      <c r="D1824" s="319"/>
      <c r="E1824" s="319"/>
      <c r="F1824" s="319"/>
      <c r="G1824" s="319"/>
      <c r="H1824" s="319"/>
      <c r="I1824" s="319"/>
      <c r="J1824" s="319"/>
    </row>
    <row r="1825" spans="1:10" ht="15">
      <c r="A1825" s="305" t="s">
        <v>16410</v>
      </c>
      <c r="B1825" s="306" t="s">
        <v>12979</v>
      </c>
      <c r="C1825" s="305" t="s">
        <v>12980</v>
      </c>
      <c r="D1825" s="305" t="s">
        <v>12981</v>
      </c>
      <c r="E1825" s="419" t="s">
        <v>16045</v>
      </c>
      <c r="F1825" s="419"/>
      <c r="G1825" s="307" t="s">
        <v>12982</v>
      </c>
      <c r="H1825" s="306" t="s">
        <v>16046</v>
      </c>
      <c r="I1825" s="306" t="s">
        <v>12983</v>
      </c>
      <c r="J1825" s="306" t="s">
        <v>12985</v>
      </c>
    </row>
    <row r="1826" spans="1:10" ht="38.25">
      <c r="A1826" s="295" t="s">
        <v>16047</v>
      </c>
      <c r="B1826" s="296" t="s">
        <v>15229</v>
      </c>
      <c r="C1826" s="295" t="s">
        <v>9</v>
      </c>
      <c r="D1826" s="295" t="s">
        <v>2583</v>
      </c>
      <c r="E1826" s="420" t="s">
        <v>16110</v>
      </c>
      <c r="F1826" s="420"/>
      <c r="G1826" s="297" t="s">
        <v>51</v>
      </c>
      <c r="H1826" s="308">
        <v>1</v>
      </c>
      <c r="I1826" s="309">
        <v>21.68</v>
      </c>
      <c r="J1826" s="309">
        <v>21.68</v>
      </c>
    </row>
    <row r="1827" spans="1:10" ht="25.5">
      <c r="A1827" s="310" t="s">
        <v>16049</v>
      </c>
      <c r="B1827" s="311" t="s">
        <v>16355</v>
      </c>
      <c r="C1827" s="310" t="s">
        <v>9</v>
      </c>
      <c r="D1827" s="310" t="s">
        <v>2094</v>
      </c>
      <c r="E1827" s="416" t="s">
        <v>16048</v>
      </c>
      <c r="F1827" s="416"/>
      <c r="G1827" s="312" t="s">
        <v>27</v>
      </c>
      <c r="H1827" s="313">
        <v>0.25</v>
      </c>
      <c r="I1827" s="314">
        <v>14.55</v>
      </c>
      <c r="J1827" s="314">
        <v>3.63</v>
      </c>
    </row>
    <row r="1828" spans="1:10" ht="25.5">
      <c r="A1828" s="310" t="s">
        <v>16049</v>
      </c>
      <c r="B1828" s="311" t="s">
        <v>16356</v>
      </c>
      <c r="C1828" s="310" t="s">
        <v>9</v>
      </c>
      <c r="D1828" s="310" t="s">
        <v>81</v>
      </c>
      <c r="E1828" s="416" t="s">
        <v>16048</v>
      </c>
      <c r="F1828" s="416"/>
      <c r="G1828" s="312" t="s">
        <v>27</v>
      </c>
      <c r="H1828" s="313">
        <v>0.25</v>
      </c>
      <c r="I1828" s="314">
        <v>18.53</v>
      </c>
      <c r="J1828" s="314">
        <v>4.63</v>
      </c>
    </row>
    <row r="1829" spans="1:10">
      <c r="A1829" s="300" t="s">
        <v>12986</v>
      </c>
      <c r="B1829" s="301" t="s">
        <v>13356</v>
      </c>
      <c r="C1829" s="300" t="s">
        <v>9</v>
      </c>
      <c r="D1829" s="300" t="s">
        <v>6964</v>
      </c>
      <c r="E1829" s="417" t="s">
        <v>12998</v>
      </c>
      <c r="F1829" s="417"/>
      <c r="G1829" s="302" t="s">
        <v>51</v>
      </c>
      <c r="H1829" s="315">
        <v>1.4800000000000001E-2</v>
      </c>
      <c r="I1829" s="316">
        <v>49.5</v>
      </c>
      <c r="J1829" s="316">
        <v>0.73</v>
      </c>
    </row>
    <row r="1830" spans="1:10">
      <c r="A1830" s="300" t="s">
        <v>12986</v>
      </c>
      <c r="B1830" s="301" t="s">
        <v>13367</v>
      </c>
      <c r="C1830" s="300" t="s">
        <v>9</v>
      </c>
      <c r="D1830" s="300" t="s">
        <v>7014</v>
      </c>
      <c r="E1830" s="417" t="s">
        <v>12998</v>
      </c>
      <c r="F1830" s="417"/>
      <c r="G1830" s="302" t="s">
        <v>51</v>
      </c>
      <c r="H1830" s="315">
        <v>1</v>
      </c>
      <c r="I1830" s="316">
        <v>1.4</v>
      </c>
      <c r="J1830" s="316">
        <v>1.4</v>
      </c>
    </row>
    <row r="1831" spans="1:10" ht="25.5">
      <c r="A1831" s="300" t="s">
        <v>12986</v>
      </c>
      <c r="B1831" s="301" t="s">
        <v>13384</v>
      </c>
      <c r="C1831" s="300" t="s">
        <v>9</v>
      </c>
      <c r="D1831" s="300" t="s">
        <v>7766</v>
      </c>
      <c r="E1831" s="417" t="s">
        <v>12998</v>
      </c>
      <c r="F1831" s="417"/>
      <c r="G1831" s="302" t="s">
        <v>51</v>
      </c>
      <c r="H1831" s="315">
        <v>1</v>
      </c>
      <c r="I1831" s="316">
        <v>9.8699999999999992</v>
      </c>
      <c r="J1831" s="316">
        <v>9.8699999999999992</v>
      </c>
    </row>
    <row r="1832" spans="1:10">
      <c r="A1832" s="300" t="s">
        <v>12986</v>
      </c>
      <c r="B1832" s="301" t="s">
        <v>13353</v>
      </c>
      <c r="C1832" s="300" t="s">
        <v>9</v>
      </c>
      <c r="D1832" s="300" t="s">
        <v>9576</v>
      </c>
      <c r="E1832" s="417" t="s">
        <v>12998</v>
      </c>
      <c r="F1832" s="417"/>
      <c r="G1832" s="302" t="s">
        <v>51</v>
      </c>
      <c r="H1832" s="315">
        <v>6.4000000000000001E-2</v>
      </c>
      <c r="I1832" s="316">
        <v>1.65</v>
      </c>
      <c r="J1832" s="316">
        <v>0.1</v>
      </c>
    </row>
    <row r="1833" spans="1:10" ht="25.5">
      <c r="A1833" s="300" t="s">
        <v>12986</v>
      </c>
      <c r="B1833" s="301" t="s">
        <v>13371</v>
      </c>
      <c r="C1833" s="300" t="s">
        <v>9</v>
      </c>
      <c r="D1833" s="300" t="s">
        <v>10264</v>
      </c>
      <c r="E1833" s="417" t="s">
        <v>12998</v>
      </c>
      <c r="F1833" s="417"/>
      <c r="G1833" s="302" t="s">
        <v>51</v>
      </c>
      <c r="H1833" s="315">
        <v>0.02</v>
      </c>
      <c r="I1833" s="316">
        <v>18.12</v>
      </c>
      <c r="J1833" s="316">
        <v>0.36</v>
      </c>
    </row>
    <row r="1834" spans="1:10">
      <c r="A1834" s="300" t="s">
        <v>12986</v>
      </c>
      <c r="B1834" s="301" t="s">
        <v>13358</v>
      </c>
      <c r="C1834" s="300" t="s">
        <v>9</v>
      </c>
      <c r="D1834" s="300" t="s">
        <v>10886</v>
      </c>
      <c r="E1834" s="417" t="s">
        <v>12998</v>
      </c>
      <c r="F1834" s="417"/>
      <c r="G1834" s="302" t="s">
        <v>51</v>
      </c>
      <c r="H1834" s="315">
        <v>2.2499999999999999E-2</v>
      </c>
      <c r="I1834" s="316">
        <v>42.99</v>
      </c>
      <c r="J1834" s="316">
        <v>0.96</v>
      </c>
    </row>
    <row r="1835" spans="1:10" ht="25.5">
      <c r="A1835" s="317"/>
      <c r="B1835" s="317"/>
      <c r="C1835" s="317"/>
      <c r="D1835" s="317"/>
      <c r="E1835" s="317" t="s">
        <v>16052</v>
      </c>
      <c r="F1835" s="318">
        <v>3.1063898000000001</v>
      </c>
      <c r="G1835" s="317" t="s">
        <v>16053</v>
      </c>
      <c r="H1835" s="318">
        <v>2.68</v>
      </c>
      <c r="I1835" s="317" t="s">
        <v>16054</v>
      </c>
      <c r="J1835" s="318">
        <v>5.79</v>
      </c>
    </row>
    <row r="1836" spans="1:10" ht="13.5" thickBot="1">
      <c r="A1836" s="317"/>
      <c r="B1836" s="317"/>
      <c r="C1836" s="317"/>
      <c r="D1836" s="317"/>
      <c r="E1836" s="317" t="s">
        <v>16055</v>
      </c>
      <c r="F1836" s="318">
        <v>6.12</v>
      </c>
      <c r="G1836" s="317"/>
      <c r="H1836" s="418" t="s">
        <v>16056</v>
      </c>
      <c r="I1836" s="418"/>
      <c r="J1836" s="318">
        <v>27.8</v>
      </c>
    </row>
    <row r="1837" spans="1:10" ht="13.5" thickTop="1">
      <c r="A1837" s="319"/>
      <c r="B1837" s="319"/>
      <c r="C1837" s="319"/>
      <c r="D1837" s="319"/>
      <c r="E1837" s="319"/>
      <c r="F1837" s="319"/>
      <c r="G1837" s="319"/>
      <c r="H1837" s="319"/>
      <c r="I1837" s="319"/>
      <c r="J1837" s="319"/>
    </row>
    <row r="1838" spans="1:10" ht="15">
      <c r="A1838" s="305" t="s">
        <v>16411</v>
      </c>
      <c r="B1838" s="306" t="s">
        <v>12979</v>
      </c>
      <c r="C1838" s="305" t="s">
        <v>12980</v>
      </c>
      <c r="D1838" s="305" t="s">
        <v>12981</v>
      </c>
      <c r="E1838" s="419" t="s">
        <v>16045</v>
      </c>
      <c r="F1838" s="419"/>
      <c r="G1838" s="307" t="s">
        <v>12982</v>
      </c>
      <c r="H1838" s="306" t="s">
        <v>16046</v>
      </c>
      <c r="I1838" s="306" t="s">
        <v>12983</v>
      </c>
      <c r="J1838" s="306" t="s">
        <v>12985</v>
      </c>
    </row>
    <row r="1839" spans="1:10" ht="25.5">
      <c r="A1839" s="295" t="s">
        <v>16047</v>
      </c>
      <c r="B1839" s="296" t="s">
        <v>15237</v>
      </c>
      <c r="C1839" s="295" t="s">
        <v>9</v>
      </c>
      <c r="D1839" s="295" t="s">
        <v>1651</v>
      </c>
      <c r="E1839" s="420" t="s">
        <v>16110</v>
      </c>
      <c r="F1839" s="420"/>
      <c r="G1839" s="297" t="s">
        <v>51</v>
      </c>
      <c r="H1839" s="308">
        <v>1</v>
      </c>
      <c r="I1839" s="309">
        <v>8.0500000000000007</v>
      </c>
      <c r="J1839" s="309">
        <v>8.0500000000000007</v>
      </c>
    </row>
    <row r="1840" spans="1:10" ht="25.5">
      <c r="A1840" s="310" t="s">
        <v>16049</v>
      </c>
      <c r="B1840" s="311" t="s">
        <v>16356</v>
      </c>
      <c r="C1840" s="310" t="s">
        <v>9</v>
      </c>
      <c r="D1840" s="310" t="s">
        <v>81</v>
      </c>
      <c r="E1840" s="416" t="s">
        <v>16048</v>
      </c>
      <c r="F1840" s="416"/>
      <c r="G1840" s="312" t="s">
        <v>27</v>
      </c>
      <c r="H1840" s="313">
        <v>0.15</v>
      </c>
      <c r="I1840" s="314">
        <v>18.53</v>
      </c>
      <c r="J1840" s="314">
        <v>2.77</v>
      </c>
    </row>
    <row r="1841" spans="1:10" ht="25.5">
      <c r="A1841" s="310" t="s">
        <v>16049</v>
      </c>
      <c r="B1841" s="311" t="s">
        <v>16068</v>
      </c>
      <c r="C1841" s="310" t="s">
        <v>9</v>
      </c>
      <c r="D1841" s="310" t="s">
        <v>29</v>
      </c>
      <c r="E1841" s="416" t="s">
        <v>16048</v>
      </c>
      <c r="F1841" s="416"/>
      <c r="G1841" s="312" t="s">
        <v>27</v>
      </c>
      <c r="H1841" s="313">
        <v>0.05</v>
      </c>
      <c r="I1841" s="314">
        <v>14.73</v>
      </c>
      <c r="J1841" s="314">
        <v>0.73</v>
      </c>
    </row>
    <row r="1842" spans="1:10" ht="25.5">
      <c r="A1842" s="300" t="s">
        <v>12986</v>
      </c>
      <c r="B1842" s="301" t="s">
        <v>13412</v>
      </c>
      <c r="C1842" s="300" t="s">
        <v>9</v>
      </c>
      <c r="D1842" s="300" t="s">
        <v>8829</v>
      </c>
      <c r="E1842" s="417" t="s">
        <v>12998</v>
      </c>
      <c r="F1842" s="417"/>
      <c r="G1842" s="302" t="s">
        <v>51</v>
      </c>
      <c r="H1842" s="315">
        <v>1</v>
      </c>
      <c r="I1842" s="316">
        <v>4.49</v>
      </c>
      <c r="J1842" s="316">
        <v>4.49</v>
      </c>
    </row>
    <row r="1843" spans="1:10">
      <c r="A1843" s="300" t="s">
        <v>12986</v>
      </c>
      <c r="B1843" s="301" t="s">
        <v>13394</v>
      </c>
      <c r="C1843" s="300" t="s">
        <v>9</v>
      </c>
      <c r="D1843" s="300" t="s">
        <v>9012</v>
      </c>
      <c r="E1843" s="417" t="s">
        <v>12998</v>
      </c>
      <c r="F1843" s="417"/>
      <c r="G1843" s="302" t="s">
        <v>51</v>
      </c>
      <c r="H1843" s="315">
        <v>1.7500000000000002E-2</v>
      </c>
      <c r="I1843" s="316">
        <v>3.84</v>
      </c>
      <c r="J1843" s="316">
        <v>0.06</v>
      </c>
    </row>
    <row r="1844" spans="1:10" ht="25.5">
      <c r="A1844" s="317"/>
      <c r="B1844" s="317"/>
      <c r="C1844" s="317"/>
      <c r="D1844" s="317"/>
      <c r="E1844" s="317" t="s">
        <v>16052</v>
      </c>
      <c r="F1844" s="318">
        <v>1.3466388</v>
      </c>
      <c r="G1844" s="317" t="s">
        <v>16053</v>
      </c>
      <c r="H1844" s="318">
        <v>1.1599999999999999</v>
      </c>
      <c r="I1844" s="317" t="s">
        <v>16054</v>
      </c>
      <c r="J1844" s="318">
        <v>2.5099999999999998</v>
      </c>
    </row>
    <row r="1845" spans="1:10" ht="13.5" thickBot="1">
      <c r="A1845" s="317"/>
      <c r="B1845" s="317"/>
      <c r="C1845" s="317"/>
      <c r="D1845" s="317"/>
      <c r="E1845" s="317" t="s">
        <v>16055</v>
      </c>
      <c r="F1845" s="318">
        <v>2.27</v>
      </c>
      <c r="G1845" s="317"/>
      <c r="H1845" s="418" t="s">
        <v>16056</v>
      </c>
      <c r="I1845" s="418"/>
      <c r="J1845" s="318">
        <v>10.32</v>
      </c>
    </row>
    <row r="1846" spans="1:10" ht="13.5" thickTop="1">
      <c r="A1846" s="319"/>
      <c r="B1846" s="319"/>
      <c r="C1846" s="319"/>
      <c r="D1846" s="319"/>
      <c r="E1846" s="319"/>
      <c r="F1846" s="319"/>
      <c r="G1846" s="319"/>
      <c r="H1846" s="319"/>
      <c r="I1846" s="319"/>
      <c r="J1846" s="319"/>
    </row>
    <row r="1847" spans="1:10" ht="15">
      <c r="A1847" s="305" t="s">
        <v>16412</v>
      </c>
      <c r="B1847" s="306" t="s">
        <v>12979</v>
      </c>
      <c r="C1847" s="305" t="s">
        <v>12980</v>
      </c>
      <c r="D1847" s="305" t="s">
        <v>12981</v>
      </c>
      <c r="E1847" s="419" t="s">
        <v>16045</v>
      </c>
      <c r="F1847" s="419"/>
      <c r="G1847" s="307" t="s">
        <v>12982</v>
      </c>
      <c r="H1847" s="306" t="s">
        <v>16046</v>
      </c>
      <c r="I1847" s="306" t="s">
        <v>12983</v>
      </c>
      <c r="J1847" s="306" t="s">
        <v>12985</v>
      </c>
    </row>
    <row r="1848" spans="1:10" ht="38.25">
      <c r="A1848" s="295" t="s">
        <v>16047</v>
      </c>
      <c r="B1848" s="296" t="s">
        <v>15242</v>
      </c>
      <c r="C1848" s="295" t="s">
        <v>9</v>
      </c>
      <c r="D1848" s="295" t="s">
        <v>2585</v>
      </c>
      <c r="E1848" s="420" t="s">
        <v>16110</v>
      </c>
      <c r="F1848" s="420"/>
      <c r="G1848" s="297" t="s">
        <v>51</v>
      </c>
      <c r="H1848" s="308">
        <v>1</v>
      </c>
      <c r="I1848" s="309">
        <v>7.97</v>
      </c>
      <c r="J1848" s="309">
        <v>7.97</v>
      </c>
    </row>
    <row r="1849" spans="1:10" ht="25.5">
      <c r="A1849" s="310" t="s">
        <v>16049</v>
      </c>
      <c r="B1849" s="311" t="s">
        <v>16355</v>
      </c>
      <c r="C1849" s="310" t="s">
        <v>9</v>
      </c>
      <c r="D1849" s="310" t="s">
        <v>2094</v>
      </c>
      <c r="E1849" s="416" t="s">
        <v>16048</v>
      </c>
      <c r="F1849" s="416"/>
      <c r="G1849" s="312" t="s">
        <v>27</v>
      </c>
      <c r="H1849" s="313">
        <v>7.0000000000000007E-2</v>
      </c>
      <c r="I1849" s="314">
        <v>14.55</v>
      </c>
      <c r="J1849" s="314">
        <v>1.01</v>
      </c>
    </row>
    <row r="1850" spans="1:10" ht="25.5">
      <c r="A1850" s="310" t="s">
        <v>16049</v>
      </c>
      <c r="B1850" s="311" t="s">
        <v>16356</v>
      </c>
      <c r="C1850" s="310" t="s">
        <v>9</v>
      </c>
      <c r="D1850" s="310" t="s">
        <v>81</v>
      </c>
      <c r="E1850" s="416" t="s">
        <v>16048</v>
      </c>
      <c r="F1850" s="416"/>
      <c r="G1850" s="312" t="s">
        <v>27</v>
      </c>
      <c r="H1850" s="313">
        <v>7.0000000000000007E-2</v>
      </c>
      <c r="I1850" s="314">
        <v>18.53</v>
      </c>
      <c r="J1850" s="314">
        <v>1.29</v>
      </c>
    </row>
    <row r="1851" spans="1:10">
      <c r="A1851" s="300" t="s">
        <v>12986</v>
      </c>
      <c r="B1851" s="301" t="s">
        <v>13356</v>
      </c>
      <c r="C1851" s="300" t="s">
        <v>9</v>
      </c>
      <c r="D1851" s="300" t="s">
        <v>6964</v>
      </c>
      <c r="E1851" s="417" t="s">
        <v>12998</v>
      </c>
      <c r="F1851" s="417"/>
      <c r="G1851" s="302" t="s">
        <v>51</v>
      </c>
      <c r="H1851" s="315">
        <v>4.8999999999999998E-3</v>
      </c>
      <c r="I1851" s="316">
        <v>49.5</v>
      </c>
      <c r="J1851" s="316">
        <v>0.24</v>
      </c>
    </row>
    <row r="1852" spans="1:10">
      <c r="A1852" s="300" t="s">
        <v>12986</v>
      </c>
      <c r="B1852" s="301" t="s">
        <v>13353</v>
      </c>
      <c r="C1852" s="300" t="s">
        <v>9</v>
      </c>
      <c r="D1852" s="300" t="s">
        <v>9576</v>
      </c>
      <c r="E1852" s="417" t="s">
        <v>12998</v>
      </c>
      <c r="F1852" s="417"/>
      <c r="G1852" s="302" t="s">
        <v>51</v>
      </c>
      <c r="H1852" s="315">
        <v>1.7000000000000001E-2</v>
      </c>
      <c r="I1852" s="316">
        <v>1.65</v>
      </c>
      <c r="J1852" s="316">
        <v>0.02</v>
      </c>
    </row>
    <row r="1853" spans="1:10" ht="25.5">
      <c r="A1853" s="300" t="s">
        <v>12986</v>
      </c>
      <c r="B1853" s="301" t="s">
        <v>13498</v>
      </c>
      <c r="C1853" s="300" t="s">
        <v>9</v>
      </c>
      <c r="D1853" s="300" t="s">
        <v>10681</v>
      </c>
      <c r="E1853" s="417" t="s">
        <v>12998</v>
      </c>
      <c r="F1853" s="417"/>
      <c r="G1853" s="302" t="s">
        <v>51</v>
      </c>
      <c r="H1853" s="315">
        <v>1</v>
      </c>
      <c r="I1853" s="316">
        <v>5.09</v>
      </c>
      <c r="J1853" s="316">
        <v>5.09</v>
      </c>
    </row>
    <row r="1854" spans="1:10">
      <c r="A1854" s="300" t="s">
        <v>12986</v>
      </c>
      <c r="B1854" s="301" t="s">
        <v>13358</v>
      </c>
      <c r="C1854" s="300" t="s">
        <v>9</v>
      </c>
      <c r="D1854" s="300" t="s">
        <v>10886</v>
      </c>
      <c r="E1854" s="417" t="s">
        <v>12998</v>
      </c>
      <c r="F1854" s="417"/>
      <c r="G1854" s="302" t="s">
        <v>51</v>
      </c>
      <c r="H1854" s="315">
        <v>7.4999999999999997E-3</v>
      </c>
      <c r="I1854" s="316">
        <v>42.99</v>
      </c>
      <c r="J1854" s="316">
        <v>0.32</v>
      </c>
    </row>
    <row r="1855" spans="1:10" ht="25.5">
      <c r="A1855" s="317"/>
      <c r="B1855" s="317"/>
      <c r="C1855" s="317"/>
      <c r="D1855" s="317"/>
      <c r="E1855" s="317" t="s">
        <v>16052</v>
      </c>
      <c r="F1855" s="318">
        <v>0.86914530000000001</v>
      </c>
      <c r="G1855" s="317" t="s">
        <v>16053</v>
      </c>
      <c r="H1855" s="318">
        <v>0.75</v>
      </c>
      <c r="I1855" s="317" t="s">
        <v>16054</v>
      </c>
      <c r="J1855" s="318">
        <v>1.62</v>
      </c>
    </row>
    <row r="1856" spans="1:10" ht="13.5" thickBot="1">
      <c r="A1856" s="317"/>
      <c r="B1856" s="317"/>
      <c r="C1856" s="317"/>
      <c r="D1856" s="317"/>
      <c r="E1856" s="317" t="s">
        <v>16055</v>
      </c>
      <c r="F1856" s="318">
        <v>2.25</v>
      </c>
      <c r="G1856" s="317"/>
      <c r="H1856" s="418" t="s">
        <v>16056</v>
      </c>
      <c r="I1856" s="418"/>
      <c r="J1856" s="318">
        <v>10.220000000000001</v>
      </c>
    </row>
    <row r="1857" spans="1:10" ht="13.5" thickTop="1">
      <c r="A1857" s="319"/>
      <c r="B1857" s="319"/>
      <c r="C1857" s="319"/>
      <c r="D1857" s="319"/>
      <c r="E1857" s="319"/>
      <c r="F1857" s="319"/>
      <c r="G1857" s="319"/>
      <c r="H1857" s="319"/>
      <c r="I1857" s="319"/>
      <c r="J1857" s="319"/>
    </row>
    <row r="1858" spans="1:10" ht="15">
      <c r="A1858" s="305" t="s">
        <v>16413</v>
      </c>
      <c r="B1858" s="306" t="s">
        <v>12979</v>
      </c>
      <c r="C1858" s="305" t="s">
        <v>12980</v>
      </c>
      <c r="D1858" s="305" t="s">
        <v>12981</v>
      </c>
      <c r="E1858" s="419" t="s">
        <v>16045</v>
      </c>
      <c r="F1858" s="419"/>
      <c r="G1858" s="307" t="s">
        <v>12982</v>
      </c>
      <c r="H1858" s="306" t="s">
        <v>16046</v>
      </c>
      <c r="I1858" s="306" t="s">
        <v>12983</v>
      </c>
      <c r="J1858" s="306" t="s">
        <v>12985</v>
      </c>
    </row>
    <row r="1859" spans="1:10" ht="25.5">
      <c r="A1859" s="295" t="s">
        <v>16047</v>
      </c>
      <c r="B1859" s="296" t="s">
        <v>15250</v>
      </c>
      <c r="C1859" s="295" t="s">
        <v>9</v>
      </c>
      <c r="D1859" s="295" t="s">
        <v>1649</v>
      </c>
      <c r="E1859" s="420" t="s">
        <v>16110</v>
      </c>
      <c r="F1859" s="420"/>
      <c r="G1859" s="297" t="s">
        <v>51</v>
      </c>
      <c r="H1859" s="308">
        <v>1</v>
      </c>
      <c r="I1859" s="309">
        <v>21.25</v>
      </c>
      <c r="J1859" s="309">
        <v>21.25</v>
      </c>
    </row>
    <row r="1860" spans="1:10" ht="25.5">
      <c r="A1860" s="310" t="s">
        <v>16049</v>
      </c>
      <c r="B1860" s="311" t="s">
        <v>16356</v>
      </c>
      <c r="C1860" s="310" t="s">
        <v>9</v>
      </c>
      <c r="D1860" s="310" t="s">
        <v>81</v>
      </c>
      <c r="E1860" s="416" t="s">
        <v>16048</v>
      </c>
      <c r="F1860" s="416"/>
      <c r="G1860" s="312" t="s">
        <v>27</v>
      </c>
      <c r="H1860" s="313">
        <v>0.14000000000000001</v>
      </c>
      <c r="I1860" s="314">
        <v>18.53</v>
      </c>
      <c r="J1860" s="314">
        <v>2.59</v>
      </c>
    </row>
    <row r="1861" spans="1:10" ht="25.5">
      <c r="A1861" s="310" t="s">
        <v>16049</v>
      </c>
      <c r="B1861" s="311" t="s">
        <v>16068</v>
      </c>
      <c r="C1861" s="310" t="s">
        <v>9</v>
      </c>
      <c r="D1861" s="310" t="s">
        <v>29</v>
      </c>
      <c r="E1861" s="416" t="s">
        <v>16048</v>
      </c>
      <c r="F1861" s="416"/>
      <c r="G1861" s="312" t="s">
        <v>27</v>
      </c>
      <c r="H1861" s="313">
        <v>0.04</v>
      </c>
      <c r="I1861" s="314">
        <v>14.73</v>
      </c>
      <c r="J1861" s="314">
        <v>0.57999999999999996</v>
      </c>
    </row>
    <row r="1862" spans="1:10">
      <c r="A1862" s="300" t="s">
        <v>12986</v>
      </c>
      <c r="B1862" s="301" t="s">
        <v>13394</v>
      </c>
      <c r="C1862" s="300" t="s">
        <v>9</v>
      </c>
      <c r="D1862" s="300" t="s">
        <v>9012</v>
      </c>
      <c r="E1862" s="417" t="s">
        <v>12998</v>
      </c>
      <c r="F1862" s="417"/>
      <c r="G1862" s="302" t="s">
        <v>51</v>
      </c>
      <c r="H1862" s="315">
        <v>0.05</v>
      </c>
      <c r="I1862" s="316">
        <v>3.84</v>
      </c>
      <c r="J1862" s="316">
        <v>0.19</v>
      </c>
    </row>
    <row r="1863" spans="1:10">
      <c r="A1863" s="300" t="s">
        <v>12986</v>
      </c>
      <c r="B1863" s="301" t="s">
        <v>15251</v>
      </c>
      <c r="C1863" s="300" t="s">
        <v>9</v>
      </c>
      <c r="D1863" s="300" t="s">
        <v>10868</v>
      </c>
      <c r="E1863" s="417" t="s">
        <v>12998</v>
      </c>
      <c r="F1863" s="417"/>
      <c r="G1863" s="302" t="s">
        <v>51</v>
      </c>
      <c r="H1863" s="315">
        <v>1</v>
      </c>
      <c r="I1863" s="316">
        <v>17.89</v>
      </c>
      <c r="J1863" s="316">
        <v>17.89</v>
      </c>
    </row>
    <row r="1864" spans="1:10" ht="25.5">
      <c r="A1864" s="317"/>
      <c r="B1864" s="317"/>
      <c r="C1864" s="317"/>
      <c r="D1864" s="317"/>
      <c r="E1864" s="317" t="s">
        <v>16052</v>
      </c>
      <c r="F1864" s="318">
        <v>1.2286067000000001</v>
      </c>
      <c r="G1864" s="317" t="s">
        <v>16053</v>
      </c>
      <c r="H1864" s="318">
        <v>1.06</v>
      </c>
      <c r="I1864" s="317" t="s">
        <v>16054</v>
      </c>
      <c r="J1864" s="318">
        <v>2.29</v>
      </c>
    </row>
    <row r="1865" spans="1:10" ht="13.5" thickBot="1">
      <c r="A1865" s="317"/>
      <c r="B1865" s="317"/>
      <c r="C1865" s="317"/>
      <c r="D1865" s="317"/>
      <c r="E1865" s="317" t="s">
        <v>16055</v>
      </c>
      <c r="F1865" s="318">
        <v>6</v>
      </c>
      <c r="G1865" s="317"/>
      <c r="H1865" s="418" t="s">
        <v>16056</v>
      </c>
      <c r="I1865" s="418"/>
      <c r="J1865" s="318">
        <v>27.25</v>
      </c>
    </row>
    <row r="1866" spans="1:10" ht="13.5" thickTop="1">
      <c r="A1866" s="319"/>
      <c r="B1866" s="319"/>
      <c r="C1866" s="319"/>
      <c r="D1866" s="319"/>
      <c r="E1866" s="319"/>
      <c r="F1866" s="319"/>
      <c r="G1866" s="319"/>
      <c r="H1866" s="319"/>
      <c r="I1866" s="319"/>
      <c r="J1866" s="319"/>
    </row>
    <row r="1867" spans="1:10" ht="15">
      <c r="A1867" s="305" t="s">
        <v>16414</v>
      </c>
      <c r="B1867" s="306" t="s">
        <v>12979</v>
      </c>
      <c r="C1867" s="305" t="s">
        <v>12980</v>
      </c>
      <c r="D1867" s="305" t="s">
        <v>12981</v>
      </c>
      <c r="E1867" s="419" t="s">
        <v>16045</v>
      </c>
      <c r="F1867" s="419"/>
      <c r="G1867" s="307" t="s">
        <v>12982</v>
      </c>
      <c r="H1867" s="306" t="s">
        <v>16046</v>
      </c>
      <c r="I1867" s="306" t="s">
        <v>12983</v>
      </c>
      <c r="J1867" s="306" t="s">
        <v>12985</v>
      </c>
    </row>
    <row r="1868" spans="1:10" ht="25.5">
      <c r="A1868" s="295" t="s">
        <v>16047</v>
      </c>
      <c r="B1868" s="296" t="s">
        <v>15258</v>
      </c>
      <c r="C1868" s="295" t="s">
        <v>9</v>
      </c>
      <c r="D1868" s="295" t="s">
        <v>1650</v>
      </c>
      <c r="E1868" s="420" t="s">
        <v>16110</v>
      </c>
      <c r="F1868" s="420"/>
      <c r="G1868" s="297" t="s">
        <v>51</v>
      </c>
      <c r="H1868" s="308">
        <v>1</v>
      </c>
      <c r="I1868" s="309">
        <v>12.08</v>
      </c>
      <c r="J1868" s="309">
        <v>12.08</v>
      </c>
    </row>
    <row r="1869" spans="1:10" ht="25.5">
      <c r="A1869" s="310" t="s">
        <v>16049</v>
      </c>
      <c r="B1869" s="311" t="s">
        <v>16356</v>
      </c>
      <c r="C1869" s="310" t="s">
        <v>9</v>
      </c>
      <c r="D1869" s="310" t="s">
        <v>81</v>
      </c>
      <c r="E1869" s="416" t="s">
        <v>16048</v>
      </c>
      <c r="F1869" s="416"/>
      <c r="G1869" s="312" t="s">
        <v>27</v>
      </c>
      <c r="H1869" s="313">
        <v>0.08</v>
      </c>
      <c r="I1869" s="314">
        <v>18.53</v>
      </c>
      <c r="J1869" s="314">
        <v>1.48</v>
      </c>
    </row>
    <row r="1870" spans="1:10" ht="25.5">
      <c r="A1870" s="310" t="s">
        <v>16049</v>
      </c>
      <c r="B1870" s="311" t="s">
        <v>16068</v>
      </c>
      <c r="C1870" s="310" t="s">
        <v>9</v>
      </c>
      <c r="D1870" s="310" t="s">
        <v>29</v>
      </c>
      <c r="E1870" s="416" t="s">
        <v>16048</v>
      </c>
      <c r="F1870" s="416"/>
      <c r="G1870" s="312" t="s">
        <v>27</v>
      </c>
      <c r="H1870" s="313">
        <v>0.03</v>
      </c>
      <c r="I1870" s="314">
        <v>14.73</v>
      </c>
      <c r="J1870" s="314">
        <v>0.44</v>
      </c>
    </row>
    <row r="1871" spans="1:10">
      <c r="A1871" s="300" t="s">
        <v>12986</v>
      </c>
      <c r="B1871" s="301" t="s">
        <v>13394</v>
      </c>
      <c r="C1871" s="300" t="s">
        <v>9</v>
      </c>
      <c r="D1871" s="300" t="s">
        <v>9012</v>
      </c>
      <c r="E1871" s="417" t="s">
        <v>12998</v>
      </c>
      <c r="F1871" s="417"/>
      <c r="G1871" s="302" t="s">
        <v>51</v>
      </c>
      <c r="H1871" s="315">
        <v>0.05</v>
      </c>
      <c r="I1871" s="316">
        <v>3.84</v>
      </c>
      <c r="J1871" s="316">
        <v>0.19</v>
      </c>
    </row>
    <row r="1872" spans="1:10" ht="25.5">
      <c r="A1872" s="300" t="s">
        <v>12986</v>
      </c>
      <c r="B1872" s="301" t="s">
        <v>13398</v>
      </c>
      <c r="C1872" s="300" t="s">
        <v>9</v>
      </c>
      <c r="D1872" s="300" t="s">
        <v>10865</v>
      </c>
      <c r="E1872" s="417" t="s">
        <v>12998</v>
      </c>
      <c r="F1872" s="417"/>
      <c r="G1872" s="302" t="s">
        <v>51</v>
      </c>
      <c r="H1872" s="315">
        <v>1</v>
      </c>
      <c r="I1872" s="316">
        <v>9.9700000000000006</v>
      </c>
      <c r="J1872" s="316">
        <v>9.9700000000000006</v>
      </c>
    </row>
    <row r="1873" spans="1:10" ht="25.5">
      <c r="A1873" s="317"/>
      <c r="B1873" s="317"/>
      <c r="C1873" s="317"/>
      <c r="D1873" s="317"/>
      <c r="E1873" s="317" t="s">
        <v>16052</v>
      </c>
      <c r="F1873" s="318">
        <v>0.73501799999999995</v>
      </c>
      <c r="G1873" s="317" t="s">
        <v>16053</v>
      </c>
      <c r="H1873" s="318">
        <v>0.63</v>
      </c>
      <c r="I1873" s="317" t="s">
        <v>16054</v>
      </c>
      <c r="J1873" s="318">
        <v>1.37</v>
      </c>
    </row>
    <row r="1874" spans="1:10" ht="13.5" thickBot="1">
      <c r="A1874" s="317"/>
      <c r="B1874" s="317"/>
      <c r="C1874" s="317"/>
      <c r="D1874" s="317"/>
      <c r="E1874" s="317" t="s">
        <v>16055</v>
      </c>
      <c r="F1874" s="318">
        <v>3.41</v>
      </c>
      <c r="G1874" s="317"/>
      <c r="H1874" s="418" t="s">
        <v>16056</v>
      </c>
      <c r="I1874" s="418"/>
      <c r="J1874" s="318">
        <v>15.49</v>
      </c>
    </row>
    <row r="1875" spans="1:10" ht="13.5" thickTop="1">
      <c r="A1875" s="319"/>
      <c r="B1875" s="319"/>
      <c r="C1875" s="319"/>
      <c r="D1875" s="319"/>
      <c r="E1875" s="319"/>
      <c r="F1875" s="319"/>
      <c r="G1875" s="319"/>
      <c r="H1875" s="319"/>
      <c r="I1875" s="319"/>
      <c r="J1875" s="319"/>
    </row>
    <row r="1876" spans="1:10" ht="15">
      <c r="A1876" s="305" t="s">
        <v>16415</v>
      </c>
      <c r="B1876" s="306" t="s">
        <v>12979</v>
      </c>
      <c r="C1876" s="305" t="s">
        <v>12980</v>
      </c>
      <c r="D1876" s="305" t="s">
        <v>12981</v>
      </c>
      <c r="E1876" s="419" t="s">
        <v>16045</v>
      </c>
      <c r="F1876" s="419"/>
      <c r="G1876" s="307" t="s">
        <v>12982</v>
      </c>
      <c r="H1876" s="306" t="s">
        <v>16046</v>
      </c>
      <c r="I1876" s="306" t="s">
        <v>12983</v>
      </c>
      <c r="J1876" s="306" t="s">
        <v>12985</v>
      </c>
    </row>
    <row r="1877" spans="1:10" ht="38.25">
      <c r="A1877" s="295" t="s">
        <v>16047</v>
      </c>
      <c r="B1877" s="296" t="s">
        <v>15265</v>
      </c>
      <c r="C1877" s="295" t="s">
        <v>9</v>
      </c>
      <c r="D1877" s="295" t="s">
        <v>2586</v>
      </c>
      <c r="E1877" s="420" t="s">
        <v>16110</v>
      </c>
      <c r="F1877" s="420"/>
      <c r="G1877" s="297" t="s">
        <v>20</v>
      </c>
      <c r="H1877" s="308">
        <v>1</v>
      </c>
      <c r="I1877" s="309">
        <v>13.22</v>
      </c>
      <c r="J1877" s="309">
        <v>13.22</v>
      </c>
    </row>
    <row r="1878" spans="1:10" ht="25.5">
      <c r="A1878" s="310" t="s">
        <v>16049</v>
      </c>
      <c r="B1878" s="311" t="s">
        <v>16355</v>
      </c>
      <c r="C1878" s="310" t="s">
        <v>9</v>
      </c>
      <c r="D1878" s="310" t="s">
        <v>2094</v>
      </c>
      <c r="E1878" s="416" t="s">
        <v>16048</v>
      </c>
      <c r="F1878" s="416"/>
      <c r="G1878" s="312" t="s">
        <v>27</v>
      </c>
      <c r="H1878" s="313">
        <v>0.3</v>
      </c>
      <c r="I1878" s="314">
        <v>14.55</v>
      </c>
      <c r="J1878" s="314">
        <v>4.3600000000000003</v>
      </c>
    </row>
    <row r="1879" spans="1:10" ht="25.5">
      <c r="A1879" s="310" t="s">
        <v>16049</v>
      </c>
      <c r="B1879" s="311" t="s">
        <v>16356</v>
      </c>
      <c r="C1879" s="310" t="s">
        <v>9</v>
      </c>
      <c r="D1879" s="310" t="s">
        <v>81</v>
      </c>
      <c r="E1879" s="416" t="s">
        <v>16048</v>
      </c>
      <c r="F1879" s="416"/>
      <c r="G1879" s="312" t="s">
        <v>27</v>
      </c>
      <c r="H1879" s="313">
        <v>0.3</v>
      </c>
      <c r="I1879" s="314">
        <v>18.53</v>
      </c>
      <c r="J1879" s="314">
        <v>5.55</v>
      </c>
    </row>
    <row r="1880" spans="1:10">
      <c r="A1880" s="300" t="s">
        <v>12986</v>
      </c>
      <c r="B1880" s="301" t="s">
        <v>13353</v>
      </c>
      <c r="C1880" s="300" t="s">
        <v>9</v>
      </c>
      <c r="D1880" s="300" t="s">
        <v>9576</v>
      </c>
      <c r="E1880" s="417" t="s">
        <v>12998</v>
      </c>
      <c r="F1880" s="417"/>
      <c r="G1880" s="302" t="s">
        <v>51</v>
      </c>
      <c r="H1880" s="315">
        <v>0.1</v>
      </c>
      <c r="I1880" s="316">
        <v>1.65</v>
      </c>
      <c r="J1880" s="316">
        <v>0.16</v>
      </c>
    </row>
    <row r="1881" spans="1:10" ht="25.5">
      <c r="A1881" s="300" t="s">
        <v>12986</v>
      </c>
      <c r="B1881" s="301" t="s">
        <v>13354</v>
      </c>
      <c r="C1881" s="300" t="s">
        <v>9</v>
      </c>
      <c r="D1881" s="300" t="s">
        <v>11686</v>
      </c>
      <c r="E1881" s="417" t="s">
        <v>12998</v>
      </c>
      <c r="F1881" s="417"/>
      <c r="G1881" s="302" t="s">
        <v>20</v>
      </c>
      <c r="H1881" s="315">
        <v>1.05</v>
      </c>
      <c r="I1881" s="316">
        <v>3</v>
      </c>
      <c r="J1881" s="316">
        <v>3.15</v>
      </c>
    </row>
    <row r="1882" spans="1:10" ht="25.5">
      <c r="A1882" s="317"/>
      <c r="B1882" s="317"/>
      <c r="C1882" s="317"/>
      <c r="D1882" s="317"/>
      <c r="E1882" s="317" t="s">
        <v>16052</v>
      </c>
      <c r="F1882" s="318">
        <v>3.7287408000000002</v>
      </c>
      <c r="G1882" s="317" t="s">
        <v>16053</v>
      </c>
      <c r="H1882" s="318">
        <v>3.22</v>
      </c>
      <c r="I1882" s="317" t="s">
        <v>16054</v>
      </c>
      <c r="J1882" s="318">
        <v>6.95</v>
      </c>
    </row>
    <row r="1883" spans="1:10" ht="13.5" thickBot="1">
      <c r="A1883" s="317"/>
      <c r="B1883" s="317"/>
      <c r="C1883" s="317"/>
      <c r="D1883" s="317"/>
      <c r="E1883" s="317" t="s">
        <v>16055</v>
      </c>
      <c r="F1883" s="318">
        <v>3.73</v>
      </c>
      <c r="G1883" s="317"/>
      <c r="H1883" s="418" t="s">
        <v>16056</v>
      </c>
      <c r="I1883" s="418"/>
      <c r="J1883" s="318">
        <v>16.95</v>
      </c>
    </row>
    <row r="1884" spans="1:10" ht="13.5" thickTop="1">
      <c r="A1884" s="319"/>
      <c r="B1884" s="319"/>
      <c r="C1884" s="319"/>
      <c r="D1884" s="319"/>
      <c r="E1884" s="319"/>
      <c r="F1884" s="319"/>
      <c r="G1884" s="319"/>
      <c r="H1884" s="319"/>
      <c r="I1884" s="319"/>
      <c r="J1884" s="319"/>
    </row>
    <row r="1885" spans="1:10" ht="15">
      <c r="A1885" s="305" t="s">
        <v>16416</v>
      </c>
      <c r="B1885" s="306" t="s">
        <v>12979</v>
      </c>
      <c r="C1885" s="305" t="s">
        <v>12980</v>
      </c>
      <c r="D1885" s="305" t="s">
        <v>12981</v>
      </c>
      <c r="E1885" s="419" t="s">
        <v>16045</v>
      </c>
      <c r="F1885" s="419"/>
      <c r="G1885" s="307" t="s">
        <v>12982</v>
      </c>
      <c r="H1885" s="306" t="s">
        <v>16046</v>
      </c>
      <c r="I1885" s="306" t="s">
        <v>12983</v>
      </c>
      <c r="J1885" s="306" t="s">
        <v>12985</v>
      </c>
    </row>
    <row r="1886" spans="1:10" ht="25.5">
      <c r="A1886" s="295" t="s">
        <v>16047</v>
      </c>
      <c r="B1886" s="296" t="s">
        <v>15273</v>
      </c>
      <c r="C1886" s="295" t="s">
        <v>9</v>
      </c>
      <c r="D1886" s="295" t="s">
        <v>1646</v>
      </c>
      <c r="E1886" s="420" t="s">
        <v>16110</v>
      </c>
      <c r="F1886" s="420"/>
      <c r="G1886" s="297" t="s">
        <v>51</v>
      </c>
      <c r="H1886" s="308">
        <v>1</v>
      </c>
      <c r="I1886" s="309">
        <v>6.54</v>
      </c>
      <c r="J1886" s="309">
        <v>6.54</v>
      </c>
    </row>
    <row r="1887" spans="1:10" ht="25.5">
      <c r="A1887" s="310" t="s">
        <v>16049</v>
      </c>
      <c r="B1887" s="311" t="s">
        <v>16356</v>
      </c>
      <c r="C1887" s="310" t="s">
        <v>9</v>
      </c>
      <c r="D1887" s="310" t="s">
        <v>81</v>
      </c>
      <c r="E1887" s="416" t="s">
        <v>16048</v>
      </c>
      <c r="F1887" s="416"/>
      <c r="G1887" s="312" t="s">
        <v>27</v>
      </c>
      <c r="H1887" s="313">
        <v>0.12</v>
      </c>
      <c r="I1887" s="314">
        <v>18.53</v>
      </c>
      <c r="J1887" s="314">
        <v>2.2200000000000002</v>
      </c>
    </row>
    <row r="1888" spans="1:10" ht="25.5">
      <c r="A1888" s="310" t="s">
        <v>16049</v>
      </c>
      <c r="B1888" s="311" t="s">
        <v>16068</v>
      </c>
      <c r="C1888" s="310" t="s">
        <v>9</v>
      </c>
      <c r="D1888" s="310" t="s">
        <v>29</v>
      </c>
      <c r="E1888" s="416" t="s">
        <v>16048</v>
      </c>
      <c r="F1888" s="416"/>
      <c r="G1888" s="312" t="s">
        <v>27</v>
      </c>
      <c r="H1888" s="313">
        <v>0.04</v>
      </c>
      <c r="I1888" s="314">
        <v>14.73</v>
      </c>
      <c r="J1888" s="314">
        <v>0.57999999999999996</v>
      </c>
    </row>
    <row r="1889" spans="1:10">
      <c r="A1889" s="300" t="s">
        <v>12986</v>
      </c>
      <c r="B1889" s="301" t="s">
        <v>13394</v>
      </c>
      <c r="C1889" s="300" t="s">
        <v>9</v>
      </c>
      <c r="D1889" s="300" t="s">
        <v>9012</v>
      </c>
      <c r="E1889" s="417" t="s">
        <v>12998</v>
      </c>
      <c r="F1889" s="417"/>
      <c r="G1889" s="302" t="s">
        <v>51</v>
      </c>
      <c r="H1889" s="315">
        <v>0.04</v>
      </c>
      <c r="I1889" s="316">
        <v>3.84</v>
      </c>
      <c r="J1889" s="316">
        <v>0.15</v>
      </c>
    </row>
    <row r="1890" spans="1:10" ht="25.5">
      <c r="A1890" s="300" t="s">
        <v>12986</v>
      </c>
      <c r="B1890" s="301" t="s">
        <v>13410</v>
      </c>
      <c r="C1890" s="300" t="s">
        <v>9</v>
      </c>
      <c r="D1890" s="300" t="s">
        <v>11862</v>
      </c>
      <c r="E1890" s="417" t="s">
        <v>12998</v>
      </c>
      <c r="F1890" s="417"/>
      <c r="G1890" s="302" t="s">
        <v>51</v>
      </c>
      <c r="H1890" s="315">
        <v>1</v>
      </c>
      <c r="I1890" s="316">
        <v>3.59</v>
      </c>
      <c r="J1890" s="316">
        <v>3.59</v>
      </c>
    </row>
    <row r="1891" spans="1:10" ht="25.5">
      <c r="A1891" s="317"/>
      <c r="B1891" s="317"/>
      <c r="C1891" s="317"/>
      <c r="D1891" s="317"/>
      <c r="E1891" s="317" t="s">
        <v>16052</v>
      </c>
      <c r="F1891" s="318">
        <v>1.0837490999999999</v>
      </c>
      <c r="G1891" s="317" t="s">
        <v>16053</v>
      </c>
      <c r="H1891" s="318">
        <v>0.94</v>
      </c>
      <c r="I1891" s="317" t="s">
        <v>16054</v>
      </c>
      <c r="J1891" s="318">
        <v>2.02</v>
      </c>
    </row>
    <row r="1892" spans="1:10" ht="13.5" thickBot="1">
      <c r="A1892" s="317"/>
      <c r="B1892" s="317"/>
      <c r="C1892" s="317"/>
      <c r="D1892" s="317"/>
      <c r="E1892" s="317" t="s">
        <v>16055</v>
      </c>
      <c r="F1892" s="318">
        <v>1.84</v>
      </c>
      <c r="G1892" s="317"/>
      <c r="H1892" s="418" t="s">
        <v>16056</v>
      </c>
      <c r="I1892" s="418"/>
      <c r="J1892" s="318">
        <v>8.3800000000000008</v>
      </c>
    </row>
    <row r="1893" spans="1:10" ht="13.5" thickTop="1">
      <c r="A1893" s="319"/>
      <c r="B1893" s="319"/>
      <c r="C1893" s="319"/>
      <c r="D1893" s="319"/>
      <c r="E1893" s="319"/>
      <c r="F1893" s="319"/>
      <c r="G1893" s="319"/>
      <c r="H1893" s="319"/>
      <c r="I1893" s="319"/>
      <c r="J1893" s="319"/>
    </row>
    <row r="1894" spans="1:10" ht="15">
      <c r="A1894" s="305" t="s">
        <v>16417</v>
      </c>
      <c r="B1894" s="306" t="s">
        <v>12979</v>
      </c>
      <c r="C1894" s="305" t="s">
        <v>12980</v>
      </c>
      <c r="D1894" s="305" t="s">
        <v>12981</v>
      </c>
      <c r="E1894" s="419" t="s">
        <v>16045</v>
      </c>
      <c r="F1894" s="419"/>
      <c r="G1894" s="307" t="s">
        <v>12982</v>
      </c>
      <c r="H1894" s="306" t="s">
        <v>16046</v>
      </c>
      <c r="I1894" s="306" t="s">
        <v>12983</v>
      </c>
      <c r="J1894" s="306" t="s">
        <v>12985</v>
      </c>
    </row>
    <row r="1895" spans="1:10" ht="25.5">
      <c r="A1895" s="295" t="s">
        <v>16047</v>
      </c>
      <c r="B1895" s="296" t="s">
        <v>15279</v>
      </c>
      <c r="C1895" s="295" t="s">
        <v>9</v>
      </c>
      <c r="D1895" s="295" t="s">
        <v>1647</v>
      </c>
      <c r="E1895" s="420" t="s">
        <v>16110</v>
      </c>
      <c r="F1895" s="420"/>
      <c r="G1895" s="297" t="s">
        <v>51</v>
      </c>
      <c r="H1895" s="308">
        <v>1</v>
      </c>
      <c r="I1895" s="309">
        <v>20.66</v>
      </c>
      <c r="J1895" s="309">
        <v>20.66</v>
      </c>
    </row>
    <row r="1896" spans="1:10" ht="25.5">
      <c r="A1896" s="310" t="s">
        <v>16049</v>
      </c>
      <c r="B1896" s="311" t="s">
        <v>16356</v>
      </c>
      <c r="C1896" s="310" t="s">
        <v>9</v>
      </c>
      <c r="D1896" s="310" t="s">
        <v>81</v>
      </c>
      <c r="E1896" s="416" t="s">
        <v>16048</v>
      </c>
      <c r="F1896" s="416"/>
      <c r="G1896" s="312" t="s">
        <v>27</v>
      </c>
      <c r="H1896" s="313">
        <v>0.12</v>
      </c>
      <c r="I1896" s="314">
        <v>18.53</v>
      </c>
      <c r="J1896" s="314">
        <v>2.2200000000000002</v>
      </c>
    </row>
    <row r="1897" spans="1:10" ht="25.5">
      <c r="A1897" s="310" t="s">
        <v>16049</v>
      </c>
      <c r="B1897" s="311" t="s">
        <v>16068</v>
      </c>
      <c r="C1897" s="310" t="s">
        <v>9</v>
      </c>
      <c r="D1897" s="310" t="s">
        <v>29</v>
      </c>
      <c r="E1897" s="416" t="s">
        <v>16048</v>
      </c>
      <c r="F1897" s="416"/>
      <c r="G1897" s="312" t="s">
        <v>27</v>
      </c>
      <c r="H1897" s="313">
        <v>0.04</v>
      </c>
      <c r="I1897" s="314">
        <v>14.73</v>
      </c>
      <c r="J1897" s="314">
        <v>0.57999999999999996</v>
      </c>
    </row>
    <row r="1898" spans="1:10">
      <c r="A1898" s="300" t="s">
        <v>12986</v>
      </c>
      <c r="B1898" s="301" t="s">
        <v>13394</v>
      </c>
      <c r="C1898" s="300" t="s">
        <v>9</v>
      </c>
      <c r="D1898" s="300" t="s">
        <v>9012</v>
      </c>
      <c r="E1898" s="417" t="s">
        <v>12998</v>
      </c>
      <c r="F1898" s="417"/>
      <c r="G1898" s="302" t="s">
        <v>51</v>
      </c>
      <c r="H1898" s="315">
        <v>0.04</v>
      </c>
      <c r="I1898" s="316">
        <v>3.84</v>
      </c>
      <c r="J1898" s="316">
        <v>0.15</v>
      </c>
    </row>
    <row r="1899" spans="1:10" ht="25.5">
      <c r="A1899" s="300" t="s">
        <v>12986</v>
      </c>
      <c r="B1899" s="301" t="s">
        <v>13396</v>
      </c>
      <c r="C1899" s="300" t="s">
        <v>9</v>
      </c>
      <c r="D1899" s="300" t="s">
        <v>11865</v>
      </c>
      <c r="E1899" s="417" t="s">
        <v>12998</v>
      </c>
      <c r="F1899" s="417"/>
      <c r="G1899" s="302" t="s">
        <v>51</v>
      </c>
      <c r="H1899" s="315">
        <v>1</v>
      </c>
      <c r="I1899" s="316">
        <v>17.71</v>
      </c>
      <c r="J1899" s="316">
        <v>17.71</v>
      </c>
    </row>
    <row r="1900" spans="1:10" ht="25.5">
      <c r="A1900" s="317"/>
      <c r="B1900" s="317"/>
      <c r="C1900" s="317"/>
      <c r="D1900" s="317"/>
      <c r="E1900" s="317" t="s">
        <v>16052</v>
      </c>
      <c r="F1900" s="318">
        <v>1.0837490999999999</v>
      </c>
      <c r="G1900" s="317" t="s">
        <v>16053</v>
      </c>
      <c r="H1900" s="318">
        <v>0.94</v>
      </c>
      <c r="I1900" s="317" t="s">
        <v>16054</v>
      </c>
      <c r="J1900" s="318">
        <v>2.02</v>
      </c>
    </row>
    <row r="1901" spans="1:10" ht="13.5" thickBot="1">
      <c r="A1901" s="317"/>
      <c r="B1901" s="317"/>
      <c r="C1901" s="317"/>
      <c r="D1901" s="317"/>
      <c r="E1901" s="317" t="s">
        <v>16055</v>
      </c>
      <c r="F1901" s="318">
        <v>5.83</v>
      </c>
      <c r="G1901" s="317"/>
      <c r="H1901" s="418" t="s">
        <v>16056</v>
      </c>
      <c r="I1901" s="418"/>
      <c r="J1901" s="318">
        <v>26.49</v>
      </c>
    </row>
    <row r="1902" spans="1:10" ht="13.5" thickTop="1">
      <c r="A1902" s="319"/>
      <c r="B1902" s="319"/>
      <c r="C1902" s="319"/>
      <c r="D1902" s="319"/>
      <c r="E1902" s="319"/>
      <c r="F1902" s="319"/>
      <c r="G1902" s="319"/>
      <c r="H1902" s="319"/>
      <c r="I1902" s="319"/>
      <c r="J1902" s="319"/>
    </row>
    <row r="1903" spans="1:10" ht="15">
      <c r="A1903" s="305" t="s">
        <v>16418</v>
      </c>
      <c r="B1903" s="306" t="s">
        <v>12979</v>
      </c>
      <c r="C1903" s="305" t="s">
        <v>12980</v>
      </c>
      <c r="D1903" s="305" t="s">
        <v>12981</v>
      </c>
      <c r="E1903" s="419" t="s">
        <v>16045</v>
      </c>
      <c r="F1903" s="419"/>
      <c r="G1903" s="307" t="s">
        <v>12982</v>
      </c>
      <c r="H1903" s="306" t="s">
        <v>16046</v>
      </c>
      <c r="I1903" s="306" t="s">
        <v>12983</v>
      </c>
      <c r="J1903" s="306" t="s">
        <v>12985</v>
      </c>
    </row>
    <row r="1904" spans="1:10" ht="25.5">
      <c r="A1904" s="295" t="s">
        <v>16047</v>
      </c>
      <c r="B1904" s="296" t="s">
        <v>15286</v>
      </c>
      <c r="C1904" s="295" t="s">
        <v>9</v>
      </c>
      <c r="D1904" s="295" t="s">
        <v>604</v>
      </c>
      <c r="E1904" s="420" t="s">
        <v>16110</v>
      </c>
      <c r="F1904" s="420"/>
      <c r="G1904" s="297" t="s">
        <v>51</v>
      </c>
      <c r="H1904" s="308">
        <v>1</v>
      </c>
      <c r="I1904" s="309">
        <v>13.12</v>
      </c>
      <c r="J1904" s="309">
        <v>13.12</v>
      </c>
    </row>
    <row r="1905" spans="1:10" ht="25.5">
      <c r="A1905" s="310" t="s">
        <v>16049</v>
      </c>
      <c r="B1905" s="311" t="s">
        <v>16355</v>
      </c>
      <c r="C1905" s="310" t="s">
        <v>9</v>
      </c>
      <c r="D1905" s="310" t="s">
        <v>2094</v>
      </c>
      <c r="E1905" s="416" t="s">
        <v>16048</v>
      </c>
      <c r="F1905" s="416"/>
      <c r="G1905" s="312" t="s">
        <v>27</v>
      </c>
      <c r="H1905" s="313">
        <v>0.108</v>
      </c>
      <c r="I1905" s="314">
        <v>14.55</v>
      </c>
      <c r="J1905" s="314">
        <v>1.57</v>
      </c>
    </row>
    <row r="1906" spans="1:10" ht="25.5">
      <c r="A1906" s="310" t="s">
        <v>16049</v>
      </c>
      <c r="B1906" s="311" t="s">
        <v>16356</v>
      </c>
      <c r="C1906" s="310" t="s">
        <v>9</v>
      </c>
      <c r="D1906" s="310" t="s">
        <v>81</v>
      </c>
      <c r="E1906" s="416" t="s">
        <v>16048</v>
      </c>
      <c r="F1906" s="416"/>
      <c r="G1906" s="312" t="s">
        <v>27</v>
      </c>
      <c r="H1906" s="313">
        <v>0.108</v>
      </c>
      <c r="I1906" s="314">
        <v>18.53</v>
      </c>
      <c r="J1906" s="314">
        <v>2</v>
      </c>
    </row>
    <row r="1907" spans="1:10">
      <c r="A1907" s="300" t="s">
        <v>12986</v>
      </c>
      <c r="B1907" s="301" t="s">
        <v>13356</v>
      </c>
      <c r="C1907" s="300" t="s">
        <v>9</v>
      </c>
      <c r="D1907" s="300" t="s">
        <v>6964</v>
      </c>
      <c r="E1907" s="417" t="s">
        <v>12998</v>
      </c>
      <c r="F1907" s="417"/>
      <c r="G1907" s="302" t="s">
        <v>51</v>
      </c>
      <c r="H1907" s="315">
        <v>1.7999999999999999E-2</v>
      </c>
      <c r="I1907" s="316">
        <v>49.5</v>
      </c>
      <c r="J1907" s="316">
        <v>0.89</v>
      </c>
    </row>
    <row r="1908" spans="1:10" ht="25.5">
      <c r="A1908" s="300" t="s">
        <v>12986</v>
      </c>
      <c r="B1908" s="301" t="s">
        <v>15288</v>
      </c>
      <c r="C1908" s="300" t="s">
        <v>9</v>
      </c>
      <c r="D1908" s="300" t="s">
        <v>8412</v>
      </c>
      <c r="E1908" s="417" t="s">
        <v>12998</v>
      </c>
      <c r="F1908" s="417"/>
      <c r="G1908" s="302" t="s">
        <v>51</v>
      </c>
      <c r="H1908" s="315">
        <v>1</v>
      </c>
      <c r="I1908" s="316">
        <v>7.69</v>
      </c>
      <c r="J1908" s="316">
        <v>7.69</v>
      </c>
    </row>
    <row r="1909" spans="1:10">
      <c r="A1909" s="300" t="s">
        <v>12986</v>
      </c>
      <c r="B1909" s="301" t="s">
        <v>13353</v>
      </c>
      <c r="C1909" s="300" t="s">
        <v>9</v>
      </c>
      <c r="D1909" s="300" t="s">
        <v>9576</v>
      </c>
      <c r="E1909" s="417" t="s">
        <v>12998</v>
      </c>
      <c r="F1909" s="417"/>
      <c r="G1909" s="302" t="s">
        <v>51</v>
      </c>
      <c r="H1909" s="315">
        <v>2.4E-2</v>
      </c>
      <c r="I1909" s="316">
        <v>1.65</v>
      </c>
      <c r="J1909" s="316">
        <v>0.03</v>
      </c>
    </row>
    <row r="1910" spans="1:10">
      <c r="A1910" s="300" t="s">
        <v>12986</v>
      </c>
      <c r="B1910" s="301" t="s">
        <v>13358</v>
      </c>
      <c r="C1910" s="300" t="s">
        <v>9</v>
      </c>
      <c r="D1910" s="300" t="s">
        <v>10886</v>
      </c>
      <c r="E1910" s="417" t="s">
        <v>12998</v>
      </c>
      <c r="F1910" s="417"/>
      <c r="G1910" s="302" t="s">
        <v>51</v>
      </c>
      <c r="H1910" s="315">
        <v>2.1999999999999999E-2</v>
      </c>
      <c r="I1910" s="316">
        <v>42.99</v>
      </c>
      <c r="J1910" s="316">
        <v>0.94</v>
      </c>
    </row>
    <row r="1911" spans="1:10" ht="25.5">
      <c r="A1911" s="317"/>
      <c r="B1911" s="317"/>
      <c r="C1911" s="317"/>
      <c r="D1911" s="317"/>
      <c r="E1911" s="317" t="s">
        <v>16052</v>
      </c>
      <c r="F1911" s="318">
        <v>1.3359086</v>
      </c>
      <c r="G1911" s="317" t="s">
        <v>16053</v>
      </c>
      <c r="H1911" s="318">
        <v>1.1499999999999999</v>
      </c>
      <c r="I1911" s="317" t="s">
        <v>16054</v>
      </c>
      <c r="J1911" s="318">
        <v>2.4900000000000002</v>
      </c>
    </row>
    <row r="1912" spans="1:10" ht="13.5" thickBot="1">
      <c r="A1912" s="317"/>
      <c r="B1912" s="317"/>
      <c r="C1912" s="317"/>
      <c r="D1912" s="317"/>
      <c r="E1912" s="317" t="s">
        <v>16055</v>
      </c>
      <c r="F1912" s="318">
        <v>3.7</v>
      </c>
      <c r="G1912" s="317"/>
      <c r="H1912" s="418" t="s">
        <v>16056</v>
      </c>
      <c r="I1912" s="418"/>
      <c r="J1912" s="318">
        <v>16.82</v>
      </c>
    </row>
    <row r="1913" spans="1:10" ht="13.5" thickTop="1">
      <c r="A1913" s="319"/>
      <c r="B1913" s="319"/>
      <c r="C1913" s="319"/>
      <c r="D1913" s="319"/>
      <c r="E1913" s="319"/>
      <c r="F1913" s="319"/>
      <c r="G1913" s="319"/>
      <c r="H1913" s="319"/>
      <c r="I1913" s="319"/>
      <c r="J1913" s="319"/>
    </row>
    <row r="1914" spans="1:10" ht="15">
      <c r="A1914" s="305" t="s">
        <v>16419</v>
      </c>
      <c r="B1914" s="306" t="s">
        <v>12979</v>
      </c>
      <c r="C1914" s="305" t="s">
        <v>12980</v>
      </c>
      <c r="D1914" s="305" t="s">
        <v>12981</v>
      </c>
      <c r="E1914" s="419" t="s">
        <v>16045</v>
      </c>
      <c r="F1914" s="419"/>
      <c r="G1914" s="307" t="s">
        <v>12982</v>
      </c>
      <c r="H1914" s="306" t="s">
        <v>16046</v>
      </c>
      <c r="I1914" s="306" t="s">
        <v>12983</v>
      </c>
      <c r="J1914" s="306" t="s">
        <v>12985</v>
      </c>
    </row>
    <row r="1915" spans="1:10" ht="38.25">
      <c r="A1915" s="295" t="s">
        <v>16047</v>
      </c>
      <c r="B1915" s="296" t="s">
        <v>15296</v>
      </c>
      <c r="C1915" s="295" t="s">
        <v>9</v>
      </c>
      <c r="D1915" s="295" t="s">
        <v>2601</v>
      </c>
      <c r="E1915" s="420" t="s">
        <v>16110</v>
      </c>
      <c r="F1915" s="420"/>
      <c r="G1915" s="297" t="s">
        <v>51</v>
      </c>
      <c r="H1915" s="308">
        <v>1</v>
      </c>
      <c r="I1915" s="309">
        <v>6.91</v>
      </c>
      <c r="J1915" s="309">
        <v>6.91</v>
      </c>
    </row>
    <row r="1916" spans="1:10" ht="25.5">
      <c r="A1916" s="310" t="s">
        <v>16049</v>
      </c>
      <c r="B1916" s="311" t="s">
        <v>16355</v>
      </c>
      <c r="C1916" s="310" t="s">
        <v>9</v>
      </c>
      <c r="D1916" s="310" t="s">
        <v>2094</v>
      </c>
      <c r="E1916" s="416" t="s">
        <v>16048</v>
      </c>
      <c r="F1916" s="416"/>
      <c r="G1916" s="312" t="s">
        <v>27</v>
      </c>
      <c r="H1916" s="313">
        <v>0.1</v>
      </c>
      <c r="I1916" s="314">
        <v>14.55</v>
      </c>
      <c r="J1916" s="314">
        <v>1.45</v>
      </c>
    </row>
    <row r="1917" spans="1:10" ht="25.5">
      <c r="A1917" s="310" t="s">
        <v>16049</v>
      </c>
      <c r="B1917" s="311" t="s">
        <v>16356</v>
      </c>
      <c r="C1917" s="310" t="s">
        <v>9</v>
      </c>
      <c r="D1917" s="310" t="s">
        <v>81</v>
      </c>
      <c r="E1917" s="416" t="s">
        <v>16048</v>
      </c>
      <c r="F1917" s="416"/>
      <c r="G1917" s="312" t="s">
        <v>27</v>
      </c>
      <c r="H1917" s="313">
        <v>0.1</v>
      </c>
      <c r="I1917" s="314">
        <v>18.53</v>
      </c>
      <c r="J1917" s="314">
        <v>1.85</v>
      </c>
    </row>
    <row r="1918" spans="1:10">
      <c r="A1918" s="300" t="s">
        <v>12986</v>
      </c>
      <c r="B1918" s="301" t="s">
        <v>13356</v>
      </c>
      <c r="C1918" s="300" t="s">
        <v>9</v>
      </c>
      <c r="D1918" s="300" t="s">
        <v>6964</v>
      </c>
      <c r="E1918" s="417" t="s">
        <v>12998</v>
      </c>
      <c r="F1918" s="417"/>
      <c r="G1918" s="302" t="s">
        <v>51</v>
      </c>
      <c r="H1918" s="315">
        <v>9.9000000000000008E-3</v>
      </c>
      <c r="I1918" s="316">
        <v>49.5</v>
      </c>
      <c r="J1918" s="316">
        <v>0.49</v>
      </c>
    </row>
    <row r="1919" spans="1:10">
      <c r="A1919" s="300" t="s">
        <v>12986</v>
      </c>
      <c r="B1919" s="301" t="s">
        <v>15297</v>
      </c>
      <c r="C1919" s="300" t="s">
        <v>9</v>
      </c>
      <c r="D1919" s="300" t="s">
        <v>8444</v>
      </c>
      <c r="E1919" s="417" t="s">
        <v>12998</v>
      </c>
      <c r="F1919" s="417"/>
      <c r="G1919" s="302" t="s">
        <v>51</v>
      </c>
      <c r="H1919" s="315">
        <v>1</v>
      </c>
      <c r="I1919" s="316">
        <v>2.4500000000000002</v>
      </c>
      <c r="J1919" s="316">
        <v>2.4500000000000002</v>
      </c>
    </row>
    <row r="1920" spans="1:10">
      <c r="A1920" s="300" t="s">
        <v>12986</v>
      </c>
      <c r="B1920" s="301" t="s">
        <v>13353</v>
      </c>
      <c r="C1920" s="300" t="s">
        <v>9</v>
      </c>
      <c r="D1920" s="300" t="s">
        <v>9576</v>
      </c>
      <c r="E1920" s="417" t="s">
        <v>12998</v>
      </c>
      <c r="F1920" s="417"/>
      <c r="G1920" s="302" t="s">
        <v>51</v>
      </c>
      <c r="H1920" s="315">
        <v>2.1000000000000001E-2</v>
      </c>
      <c r="I1920" s="316">
        <v>1.65</v>
      </c>
      <c r="J1920" s="316">
        <v>0.03</v>
      </c>
    </row>
    <row r="1921" spans="1:10">
      <c r="A1921" s="300" t="s">
        <v>12986</v>
      </c>
      <c r="B1921" s="301" t="s">
        <v>13358</v>
      </c>
      <c r="C1921" s="300" t="s">
        <v>9</v>
      </c>
      <c r="D1921" s="300" t="s">
        <v>10886</v>
      </c>
      <c r="E1921" s="417" t="s">
        <v>12998</v>
      </c>
      <c r="F1921" s="417"/>
      <c r="G1921" s="302" t="s">
        <v>51</v>
      </c>
      <c r="H1921" s="315">
        <v>1.4999999999999999E-2</v>
      </c>
      <c r="I1921" s="316">
        <v>42.99</v>
      </c>
      <c r="J1921" s="316">
        <v>0.64</v>
      </c>
    </row>
    <row r="1922" spans="1:10" ht="25.5">
      <c r="A1922" s="317"/>
      <c r="B1922" s="317"/>
      <c r="C1922" s="317"/>
      <c r="D1922" s="317"/>
      <c r="E1922" s="317" t="s">
        <v>16052</v>
      </c>
      <c r="F1922" s="318">
        <v>1.2393369000000001</v>
      </c>
      <c r="G1922" s="317" t="s">
        <v>16053</v>
      </c>
      <c r="H1922" s="318">
        <v>1.07</v>
      </c>
      <c r="I1922" s="317" t="s">
        <v>16054</v>
      </c>
      <c r="J1922" s="318">
        <v>2.31</v>
      </c>
    </row>
    <row r="1923" spans="1:10" ht="13.5" thickBot="1">
      <c r="A1923" s="317"/>
      <c r="B1923" s="317"/>
      <c r="C1923" s="317"/>
      <c r="D1923" s="317"/>
      <c r="E1923" s="317" t="s">
        <v>16055</v>
      </c>
      <c r="F1923" s="318">
        <v>1.95</v>
      </c>
      <c r="G1923" s="317"/>
      <c r="H1923" s="418" t="s">
        <v>16056</v>
      </c>
      <c r="I1923" s="418"/>
      <c r="J1923" s="318">
        <v>8.86</v>
      </c>
    </row>
    <row r="1924" spans="1:10" ht="13.5" thickTop="1">
      <c r="A1924" s="319"/>
      <c r="B1924" s="319"/>
      <c r="C1924" s="319"/>
      <c r="D1924" s="319"/>
      <c r="E1924" s="319"/>
      <c r="F1924" s="319"/>
      <c r="G1924" s="319"/>
      <c r="H1924" s="319"/>
      <c r="I1924" s="319"/>
      <c r="J1924" s="319"/>
    </row>
    <row r="1925" spans="1:10" ht="15">
      <c r="A1925" s="305" t="s">
        <v>16420</v>
      </c>
      <c r="B1925" s="306" t="s">
        <v>12979</v>
      </c>
      <c r="C1925" s="305" t="s">
        <v>12980</v>
      </c>
      <c r="D1925" s="305" t="s">
        <v>12981</v>
      </c>
      <c r="E1925" s="419" t="s">
        <v>16045</v>
      </c>
      <c r="F1925" s="419"/>
      <c r="G1925" s="307" t="s">
        <v>12982</v>
      </c>
      <c r="H1925" s="306" t="s">
        <v>16046</v>
      </c>
      <c r="I1925" s="306" t="s">
        <v>12983</v>
      </c>
      <c r="J1925" s="306" t="s">
        <v>12985</v>
      </c>
    </row>
    <row r="1926" spans="1:10" ht="38.25">
      <c r="A1926" s="295" t="s">
        <v>16047</v>
      </c>
      <c r="B1926" s="296" t="s">
        <v>15303</v>
      </c>
      <c r="C1926" s="295" t="s">
        <v>9</v>
      </c>
      <c r="D1926" s="295" t="s">
        <v>2606</v>
      </c>
      <c r="E1926" s="420" t="s">
        <v>16110</v>
      </c>
      <c r="F1926" s="420"/>
      <c r="G1926" s="297" t="s">
        <v>51</v>
      </c>
      <c r="H1926" s="308">
        <v>1</v>
      </c>
      <c r="I1926" s="309">
        <v>11.61</v>
      </c>
      <c r="J1926" s="309">
        <v>11.61</v>
      </c>
    </row>
    <row r="1927" spans="1:10" ht="25.5">
      <c r="A1927" s="310" t="s">
        <v>16049</v>
      </c>
      <c r="B1927" s="311" t="s">
        <v>16355</v>
      </c>
      <c r="C1927" s="310" t="s">
        <v>9</v>
      </c>
      <c r="D1927" s="310" t="s">
        <v>2094</v>
      </c>
      <c r="E1927" s="416" t="s">
        <v>16048</v>
      </c>
      <c r="F1927" s="416"/>
      <c r="G1927" s="312" t="s">
        <v>27</v>
      </c>
      <c r="H1927" s="313">
        <v>0.13</v>
      </c>
      <c r="I1927" s="314">
        <v>14.55</v>
      </c>
      <c r="J1927" s="314">
        <v>1.89</v>
      </c>
    </row>
    <row r="1928" spans="1:10" ht="25.5">
      <c r="A1928" s="310" t="s">
        <v>16049</v>
      </c>
      <c r="B1928" s="311" t="s">
        <v>16356</v>
      </c>
      <c r="C1928" s="310" t="s">
        <v>9</v>
      </c>
      <c r="D1928" s="310" t="s">
        <v>81</v>
      </c>
      <c r="E1928" s="416" t="s">
        <v>16048</v>
      </c>
      <c r="F1928" s="416"/>
      <c r="G1928" s="312" t="s">
        <v>27</v>
      </c>
      <c r="H1928" s="313">
        <v>0.13</v>
      </c>
      <c r="I1928" s="314">
        <v>18.53</v>
      </c>
      <c r="J1928" s="314">
        <v>2.4</v>
      </c>
    </row>
    <row r="1929" spans="1:10">
      <c r="A1929" s="300" t="s">
        <v>12986</v>
      </c>
      <c r="B1929" s="301" t="s">
        <v>13367</v>
      </c>
      <c r="C1929" s="300" t="s">
        <v>9</v>
      </c>
      <c r="D1929" s="300" t="s">
        <v>7014</v>
      </c>
      <c r="E1929" s="417" t="s">
        <v>12998</v>
      </c>
      <c r="F1929" s="417"/>
      <c r="G1929" s="302" t="s">
        <v>51</v>
      </c>
      <c r="H1929" s="315">
        <v>1</v>
      </c>
      <c r="I1929" s="316">
        <v>1.4</v>
      </c>
      <c r="J1929" s="316">
        <v>1.4</v>
      </c>
    </row>
    <row r="1930" spans="1:10">
      <c r="A1930" s="300" t="s">
        <v>12986</v>
      </c>
      <c r="B1930" s="301" t="s">
        <v>15304</v>
      </c>
      <c r="C1930" s="300" t="s">
        <v>9</v>
      </c>
      <c r="D1930" s="300" t="s">
        <v>8443</v>
      </c>
      <c r="E1930" s="417" t="s">
        <v>12998</v>
      </c>
      <c r="F1930" s="417"/>
      <c r="G1930" s="302" t="s">
        <v>51</v>
      </c>
      <c r="H1930" s="315">
        <v>1</v>
      </c>
      <c r="I1930" s="316">
        <v>5.56</v>
      </c>
      <c r="J1930" s="316">
        <v>5.56</v>
      </c>
    </row>
    <row r="1931" spans="1:10" ht="25.5">
      <c r="A1931" s="300" t="s">
        <v>12986</v>
      </c>
      <c r="B1931" s="301" t="s">
        <v>13371</v>
      </c>
      <c r="C1931" s="300" t="s">
        <v>9</v>
      </c>
      <c r="D1931" s="300" t="s">
        <v>10264</v>
      </c>
      <c r="E1931" s="417" t="s">
        <v>12998</v>
      </c>
      <c r="F1931" s="417"/>
      <c r="G1931" s="302" t="s">
        <v>51</v>
      </c>
      <c r="H1931" s="315">
        <v>0.02</v>
      </c>
      <c r="I1931" s="316">
        <v>18.12</v>
      </c>
      <c r="J1931" s="316">
        <v>0.36</v>
      </c>
    </row>
    <row r="1932" spans="1:10" ht="25.5">
      <c r="A1932" s="317"/>
      <c r="B1932" s="317"/>
      <c r="C1932" s="317"/>
      <c r="D1932" s="317"/>
      <c r="E1932" s="317" t="s">
        <v>16052</v>
      </c>
      <c r="F1932" s="318">
        <v>1.6095284000000001</v>
      </c>
      <c r="G1932" s="317" t="s">
        <v>16053</v>
      </c>
      <c r="H1932" s="318">
        <v>1.39</v>
      </c>
      <c r="I1932" s="317" t="s">
        <v>16054</v>
      </c>
      <c r="J1932" s="318">
        <v>3</v>
      </c>
    </row>
    <row r="1933" spans="1:10" ht="13.5" thickBot="1">
      <c r="A1933" s="317"/>
      <c r="B1933" s="317"/>
      <c r="C1933" s="317"/>
      <c r="D1933" s="317"/>
      <c r="E1933" s="317" t="s">
        <v>16055</v>
      </c>
      <c r="F1933" s="318">
        <v>3.27</v>
      </c>
      <c r="G1933" s="317"/>
      <c r="H1933" s="418" t="s">
        <v>16056</v>
      </c>
      <c r="I1933" s="418"/>
      <c r="J1933" s="318">
        <v>14.88</v>
      </c>
    </row>
    <row r="1934" spans="1:10" ht="13.5" thickTop="1">
      <c r="A1934" s="319"/>
      <c r="B1934" s="319"/>
      <c r="C1934" s="319"/>
      <c r="D1934" s="319"/>
      <c r="E1934" s="319"/>
      <c r="F1934" s="319"/>
      <c r="G1934" s="319"/>
      <c r="H1934" s="319"/>
      <c r="I1934" s="319"/>
      <c r="J1934" s="319"/>
    </row>
    <row r="1935" spans="1:10" ht="15">
      <c r="A1935" s="305" t="s">
        <v>16421</v>
      </c>
      <c r="B1935" s="306" t="s">
        <v>12979</v>
      </c>
      <c r="C1935" s="305" t="s">
        <v>12980</v>
      </c>
      <c r="D1935" s="305" t="s">
        <v>12981</v>
      </c>
      <c r="E1935" s="419" t="s">
        <v>16045</v>
      </c>
      <c r="F1935" s="419"/>
      <c r="G1935" s="307" t="s">
        <v>12982</v>
      </c>
      <c r="H1935" s="306" t="s">
        <v>16046</v>
      </c>
      <c r="I1935" s="306" t="s">
        <v>12983</v>
      </c>
      <c r="J1935" s="306" t="s">
        <v>12985</v>
      </c>
    </row>
    <row r="1936" spans="1:10" ht="38.25">
      <c r="A1936" s="295" t="s">
        <v>16047</v>
      </c>
      <c r="B1936" s="296" t="s">
        <v>15309</v>
      </c>
      <c r="C1936" s="295" t="s">
        <v>9</v>
      </c>
      <c r="D1936" s="295" t="s">
        <v>2613</v>
      </c>
      <c r="E1936" s="420" t="s">
        <v>16110</v>
      </c>
      <c r="F1936" s="420"/>
      <c r="G1936" s="297" t="s">
        <v>51</v>
      </c>
      <c r="H1936" s="308">
        <v>1</v>
      </c>
      <c r="I1936" s="309">
        <v>19.68</v>
      </c>
      <c r="J1936" s="309">
        <v>19.68</v>
      </c>
    </row>
    <row r="1937" spans="1:10" ht="25.5">
      <c r="A1937" s="310" t="s">
        <v>16049</v>
      </c>
      <c r="B1937" s="311" t="s">
        <v>16355</v>
      </c>
      <c r="C1937" s="310" t="s">
        <v>9</v>
      </c>
      <c r="D1937" s="310" t="s">
        <v>2094</v>
      </c>
      <c r="E1937" s="416" t="s">
        <v>16048</v>
      </c>
      <c r="F1937" s="416"/>
      <c r="G1937" s="312" t="s">
        <v>27</v>
      </c>
      <c r="H1937" s="313">
        <v>0.19</v>
      </c>
      <c r="I1937" s="314">
        <v>14.55</v>
      </c>
      <c r="J1937" s="314">
        <v>2.76</v>
      </c>
    </row>
    <row r="1938" spans="1:10" ht="25.5">
      <c r="A1938" s="310" t="s">
        <v>16049</v>
      </c>
      <c r="B1938" s="311" t="s">
        <v>16356</v>
      </c>
      <c r="C1938" s="310" t="s">
        <v>9</v>
      </c>
      <c r="D1938" s="310" t="s">
        <v>81</v>
      </c>
      <c r="E1938" s="416" t="s">
        <v>16048</v>
      </c>
      <c r="F1938" s="416"/>
      <c r="G1938" s="312" t="s">
        <v>27</v>
      </c>
      <c r="H1938" s="313">
        <v>0.19</v>
      </c>
      <c r="I1938" s="314">
        <v>18.53</v>
      </c>
      <c r="J1938" s="314">
        <v>3.52</v>
      </c>
    </row>
    <row r="1939" spans="1:10">
      <c r="A1939" s="300" t="s">
        <v>12986</v>
      </c>
      <c r="B1939" s="301" t="s">
        <v>15310</v>
      </c>
      <c r="C1939" s="300" t="s">
        <v>9</v>
      </c>
      <c r="D1939" s="300" t="s">
        <v>7015</v>
      </c>
      <c r="E1939" s="417" t="s">
        <v>12998</v>
      </c>
      <c r="F1939" s="417"/>
      <c r="G1939" s="302" t="s">
        <v>51</v>
      </c>
      <c r="H1939" s="315">
        <v>1</v>
      </c>
      <c r="I1939" s="316">
        <v>1.98</v>
      </c>
      <c r="J1939" s="316">
        <v>1.98</v>
      </c>
    </row>
    <row r="1940" spans="1:10">
      <c r="A1940" s="300" t="s">
        <v>12986</v>
      </c>
      <c r="B1940" s="301" t="s">
        <v>15311</v>
      </c>
      <c r="C1940" s="300" t="s">
        <v>9</v>
      </c>
      <c r="D1940" s="300" t="s">
        <v>8445</v>
      </c>
      <c r="E1940" s="417" t="s">
        <v>12998</v>
      </c>
      <c r="F1940" s="417"/>
      <c r="G1940" s="302" t="s">
        <v>51</v>
      </c>
      <c r="H1940" s="315">
        <v>1</v>
      </c>
      <c r="I1940" s="316">
        <v>10.88</v>
      </c>
      <c r="J1940" s="316">
        <v>10.88</v>
      </c>
    </row>
    <row r="1941" spans="1:10" ht="25.5">
      <c r="A1941" s="300" t="s">
        <v>12986</v>
      </c>
      <c r="B1941" s="301" t="s">
        <v>13371</v>
      </c>
      <c r="C1941" s="300" t="s">
        <v>9</v>
      </c>
      <c r="D1941" s="300" t="s">
        <v>10264</v>
      </c>
      <c r="E1941" s="417" t="s">
        <v>12998</v>
      </c>
      <c r="F1941" s="417"/>
      <c r="G1941" s="302" t="s">
        <v>51</v>
      </c>
      <c r="H1941" s="315">
        <v>0.03</v>
      </c>
      <c r="I1941" s="316">
        <v>18.12</v>
      </c>
      <c r="J1941" s="316">
        <v>0.54</v>
      </c>
    </row>
    <row r="1942" spans="1:10" ht="25.5">
      <c r="A1942" s="317"/>
      <c r="B1942" s="317"/>
      <c r="C1942" s="317"/>
      <c r="D1942" s="317"/>
      <c r="E1942" s="317" t="s">
        <v>16052</v>
      </c>
      <c r="F1942" s="318">
        <v>2.3606417</v>
      </c>
      <c r="G1942" s="317" t="s">
        <v>16053</v>
      </c>
      <c r="H1942" s="318">
        <v>2.04</v>
      </c>
      <c r="I1942" s="317" t="s">
        <v>16054</v>
      </c>
      <c r="J1942" s="318">
        <v>4.4000000000000004</v>
      </c>
    </row>
    <row r="1943" spans="1:10" ht="13.5" thickBot="1">
      <c r="A1943" s="317"/>
      <c r="B1943" s="317"/>
      <c r="C1943" s="317"/>
      <c r="D1943" s="317"/>
      <c r="E1943" s="317" t="s">
        <v>16055</v>
      </c>
      <c r="F1943" s="318">
        <v>5.55</v>
      </c>
      <c r="G1943" s="317"/>
      <c r="H1943" s="418" t="s">
        <v>16056</v>
      </c>
      <c r="I1943" s="418"/>
      <c r="J1943" s="318">
        <v>25.23</v>
      </c>
    </row>
    <row r="1944" spans="1:10" ht="13.5" thickTop="1">
      <c r="A1944" s="319"/>
      <c r="B1944" s="319"/>
      <c r="C1944" s="319"/>
      <c r="D1944" s="319"/>
      <c r="E1944" s="319"/>
      <c r="F1944" s="319"/>
      <c r="G1944" s="319"/>
      <c r="H1944" s="319"/>
      <c r="I1944" s="319"/>
      <c r="J1944" s="319"/>
    </row>
    <row r="1945" spans="1:10" ht="15">
      <c r="A1945" s="305" t="s">
        <v>16422</v>
      </c>
      <c r="B1945" s="306" t="s">
        <v>12979</v>
      </c>
      <c r="C1945" s="305" t="s">
        <v>12980</v>
      </c>
      <c r="D1945" s="305" t="s">
        <v>12981</v>
      </c>
      <c r="E1945" s="419" t="s">
        <v>16045</v>
      </c>
      <c r="F1945" s="419"/>
      <c r="G1945" s="307" t="s">
        <v>12982</v>
      </c>
      <c r="H1945" s="306" t="s">
        <v>16046</v>
      </c>
      <c r="I1945" s="306" t="s">
        <v>12983</v>
      </c>
      <c r="J1945" s="306" t="s">
        <v>12985</v>
      </c>
    </row>
    <row r="1946" spans="1:10" ht="38.25">
      <c r="A1946" s="295" t="s">
        <v>16047</v>
      </c>
      <c r="B1946" s="296" t="s">
        <v>15318</v>
      </c>
      <c r="C1946" s="295" t="s">
        <v>9</v>
      </c>
      <c r="D1946" s="295" t="s">
        <v>2618</v>
      </c>
      <c r="E1946" s="420" t="s">
        <v>16110</v>
      </c>
      <c r="F1946" s="420"/>
      <c r="G1946" s="297" t="s">
        <v>51</v>
      </c>
      <c r="H1946" s="308">
        <v>1</v>
      </c>
      <c r="I1946" s="309">
        <v>24.1</v>
      </c>
      <c r="J1946" s="309">
        <v>24.1</v>
      </c>
    </row>
    <row r="1947" spans="1:10" ht="25.5">
      <c r="A1947" s="310" t="s">
        <v>16049</v>
      </c>
      <c r="B1947" s="311" t="s">
        <v>16355</v>
      </c>
      <c r="C1947" s="310" t="s">
        <v>9</v>
      </c>
      <c r="D1947" s="310" t="s">
        <v>2094</v>
      </c>
      <c r="E1947" s="416" t="s">
        <v>16048</v>
      </c>
      <c r="F1947" s="416"/>
      <c r="G1947" s="312" t="s">
        <v>27</v>
      </c>
      <c r="H1947" s="313">
        <v>0.25</v>
      </c>
      <c r="I1947" s="314">
        <v>14.55</v>
      </c>
      <c r="J1947" s="314">
        <v>3.63</v>
      </c>
    </row>
    <row r="1948" spans="1:10" ht="25.5">
      <c r="A1948" s="310" t="s">
        <v>16049</v>
      </c>
      <c r="B1948" s="311" t="s">
        <v>16356</v>
      </c>
      <c r="C1948" s="310" t="s">
        <v>9</v>
      </c>
      <c r="D1948" s="310" t="s">
        <v>81</v>
      </c>
      <c r="E1948" s="416" t="s">
        <v>16048</v>
      </c>
      <c r="F1948" s="416"/>
      <c r="G1948" s="312" t="s">
        <v>27</v>
      </c>
      <c r="H1948" s="313">
        <v>0.25</v>
      </c>
      <c r="I1948" s="314">
        <v>18.53</v>
      </c>
      <c r="J1948" s="314">
        <v>4.63</v>
      </c>
    </row>
    <row r="1949" spans="1:10">
      <c r="A1949" s="300" t="s">
        <v>12986</v>
      </c>
      <c r="B1949" s="301" t="s">
        <v>13373</v>
      </c>
      <c r="C1949" s="300" t="s">
        <v>9</v>
      </c>
      <c r="D1949" s="300" t="s">
        <v>7016</v>
      </c>
      <c r="E1949" s="417" t="s">
        <v>12998</v>
      </c>
      <c r="F1949" s="417"/>
      <c r="G1949" s="302" t="s">
        <v>51</v>
      </c>
      <c r="H1949" s="315">
        <v>1</v>
      </c>
      <c r="I1949" s="316">
        <v>2.4900000000000002</v>
      </c>
      <c r="J1949" s="316">
        <v>2.4900000000000002</v>
      </c>
    </row>
    <row r="1950" spans="1:10">
      <c r="A1950" s="300" t="s">
        <v>12986</v>
      </c>
      <c r="B1950" s="301" t="s">
        <v>13375</v>
      </c>
      <c r="C1950" s="300" t="s">
        <v>9</v>
      </c>
      <c r="D1950" s="300" t="s">
        <v>8446</v>
      </c>
      <c r="E1950" s="417" t="s">
        <v>12998</v>
      </c>
      <c r="F1950" s="417"/>
      <c r="G1950" s="302" t="s">
        <v>51</v>
      </c>
      <c r="H1950" s="315">
        <v>1</v>
      </c>
      <c r="I1950" s="316">
        <v>12.52</v>
      </c>
      <c r="J1950" s="316">
        <v>12.52</v>
      </c>
    </row>
    <row r="1951" spans="1:10" ht="25.5">
      <c r="A1951" s="300" t="s">
        <v>12986</v>
      </c>
      <c r="B1951" s="301" t="s">
        <v>13371</v>
      </c>
      <c r="C1951" s="300" t="s">
        <v>9</v>
      </c>
      <c r="D1951" s="300" t="s">
        <v>10264</v>
      </c>
      <c r="E1951" s="417" t="s">
        <v>12998</v>
      </c>
      <c r="F1951" s="417"/>
      <c r="G1951" s="302" t="s">
        <v>51</v>
      </c>
      <c r="H1951" s="315">
        <v>4.5999999999999999E-2</v>
      </c>
      <c r="I1951" s="316">
        <v>18.12</v>
      </c>
      <c r="J1951" s="316">
        <v>0.83</v>
      </c>
    </row>
    <row r="1952" spans="1:10" ht="25.5">
      <c r="A1952" s="317"/>
      <c r="B1952" s="317"/>
      <c r="C1952" s="317"/>
      <c r="D1952" s="317"/>
      <c r="E1952" s="317" t="s">
        <v>16052</v>
      </c>
      <c r="F1952" s="318">
        <v>3.1063898000000001</v>
      </c>
      <c r="G1952" s="317" t="s">
        <v>16053</v>
      </c>
      <c r="H1952" s="318">
        <v>2.68</v>
      </c>
      <c r="I1952" s="317" t="s">
        <v>16054</v>
      </c>
      <c r="J1952" s="318">
        <v>5.79</v>
      </c>
    </row>
    <row r="1953" spans="1:10" ht="13.5" thickBot="1">
      <c r="A1953" s="317"/>
      <c r="B1953" s="317"/>
      <c r="C1953" s="317"/>
      <c r="D1953" s="317"/>
      <c r="E1953" s="317" t="s">
        <v>16055</v>
      </c>
      <c r="F1953" s="318">
        <v>6.8</v>
      </c>
      <c r="G1953" s="317"/>
      <c r="H1953" s="418" t="s">
        <v>16056</v>
      </c>
      <c r="I1953" s="418"/>
      <c r="J1953" s="318">
        <v>30.9</v>
      </c>
    </row>
    <row r="1954" spans="1:10" ht="13.5" thickTop="1">
      <c r="A1954" s="319"/>
      <c r="B1954" s="319"/>
      <c r="C1954" s="319"/>
      <c r="D1954" s="319"/>
      <c r="E1954" s="319"/>
      <c r="F1954" s="319"/>
      <c r="G1954" s="319"/>
      <c r="H1954" s="319"/>
      <c r="I1954" s="319"/>
      <c r="J1954" s="319"/>
    </row>
    <row r="1955" spans="1:10" ht="15">
      <c r="A1955" s="305" t="s">
        <v>16423</v>
      </c>
      <c r="B1955" s="306" t="s">
        <v>12979</v>
      </c>
      <c r="C1955" s="305" t="s">
        <v>12980</v>
      </c>
      <c r="D1955" s="305" t="s">
        <v>12981</v>
      </c>
      <c r="E1955" s="419" t="s">
        <v>16045</v>
      </c>
      <c r="F1955" s="419"/>
      <c r="G1955" s="307" t="s">
        <v>12982</v>
      </c>
      <c r="H1955" s="306" t="s">
        <v>16046</v>
      </c>
      <c r="I1955" s="306" t="s">
        <v>12983</v>
      </c>
      <c r="J1955" s="306" t="s">
        <v>12985</v>
      </c>
    </row>
    <row r="1956" spans="1:10" ht="38.25">
      <c r="A1956" s="295" t="s">
        <v>16047</v>
      </c>
      <c r="B1956" s="296" t="s">
        <v>15324</v>
      </c>
      <c r="C1956" s="295" t="s">
        <v>9</v>
      </c>
      <c r="D1956" s="295" t="s">
        <v>2619</v>
      </c>
      <c r="E1956" s="420" t="s">
        <v>16110</v>
      </c>
      <c r="F1956" s="420"/>
      <c r="G1956" s="297" t="s">
        <v>51</v>
      </c>
      <c r="H1956" s="308">
        <v>1</v>
      </c>
      <c r="I1956" s="309">
        <v>37.93</v>
      </c>
      <c r="J1956" s="309">
        <v>37.93</v>
      </c>
    </row>
    <row r="1957" spans="1:10" ht="25.5">
      <c r="A1957" s="310" t="s">
        <v>16049</v>
      </c>
      <c r="B1957" s="311" t="s">
        <v>16355</v>
      </c>
      <c r="C1957" s="310" t="s">
        <v>9</v>
      </c>
      <c r="D1957" s="310" t="s">
        <v>2094</v>
      </c>
      <c r="E1957" s="416" t="s">
        <v>16048</v>
      </c>
      <c r="F1957" s="416"/>
      <c r="G1957" s="312" t="s">
        <v>27</v>
      </c>
      <c r="H1957" s="313">
        <v>0.25</v>
      </c>
      <c r="I1957" s="314">
        <v>14.55</v>
      </c>
      <c r="J1957" s="314">
        <v>3.63</v>
      </c>
    </row>
    <row r="1958" spans="1:10" ht="25.5">
      <c r="A1958" s="310" t="s">
        <v>16049</v>
      </c>
      <c r="B1958" s="311" t="s">
        <v>16356</v>
      </c>
      <c r="C1958" s="310" t="s">
        <v>9</v>
      </c>
      <c r="D1958" s="310" t="s">
        <v>81</v>
      </c>
      <c r="E1958" s="416" t="s">
        <v>16048</v>
      </c>
      <c r="F1958" s="416"/>
      <c r="G1958" s="312" t="s">
        <v>27</v>
      </c>
      <c r="H1958" s="313">
        <v>0.25</v>
      </c>
      <c r="I1958" s="314">
        <v>18.53</v>
      </c>
      <c r="J1958" s="314">
        <v>4.63</v>
      </c>
    </row>
    <row r="1959" spans="1:10">
      <c r="A1959" s="300" t="s">
        <v>12986</v>
      </c>
      <c r="B1959" s="301" t="s">
        <v>13373</v>
      </c>
      <c r="C1959" s="300" t="s">
        <v>9</v>
      </c>
      <c r="D1959" s="300" t="s">
        <v>7016</v>
      </c>
      <c r="E1959" s="417" t="s">
        <v>12998</v>
      </c>
      <c r="F1959" s="417"/>
      <c r="G1959" s="302" t="s">
        <v>51</v>
      </c>
      <c r="H1959" s="315">
        <v>1</v>
      </c>
      <c r="I1959" s="316">
        <v>2.4900000000000002</v>
      </c>
      <c r="J1959" s="316">
        <v>2.4900000000000002</v>
      </c>
    </row>
    <row r="1960" spans="1:10">
      <c r="A1960" s="300" t="s">
        <v>12986</v>
      </c>
      <c r="B1960" s="301" t="s">
        <v>15325</v>
      </c>
      <c r="C1960" s="300" t="s">
        <v>9</v>
      </c>
      <c r="D1960" s="300" t="s">
        <v>8453</v>
      </c>
      <c r="E1960" s="417" t="s">
        <v>12998</v>
      </c>
      <c r="F1960" s="417"/>
      <c r="G1960" s="302" t="s">
        <v>51</v>
      </c>
      <c r="H1960" s="315">
        <v>1</v>
      </c>
      <c r="I1960" s="316">
        <v>26.35</v>
      </c>
      <c r="J1960" s="316">
        <v>26.35</v>
      </c>
    </row>
    <row r="1961" spans="1:10" ht="25.5">
      <c r="A1961" s="300" t="s">
        <v>12986</v>
      </c>
      <c r="B1961" s="301" t="s">
        <v>13371</v>
      </c>
      <c r="C1961" s="300" t="s">
        <v>9</v>
      </c>
      <c r="D1961" s="300" t="s">
        <v>10264</v>
      </c>
      <c r="E1961" s="417" t="s">
        <v>12998</v>
      </c>
      <c r="F1961" s="417"/>
      <c r="G1961" s="302" t="s">
        <v>51</v>
      </c>
      <c r="H1961" s="315">
        <v>4.5999999999999999E-2</v>
      </c>
      <c r="I1961" s="316">
        <v>18.12</v>
      </c>
      <c r="J1961" s="316">
        <v>0.83</v>
      </c>
    </row>
    <row r="1962" spans="1:10" ht="25.5">
      <c r="A1962" s="317"/>
      <c r="B1962" s="317"/>
      <c r="C1962" s="317"/>
      <c r="D1962" s="317"/>
      <c r="E1962" s="317" t="s">
        <v>16052</v>
      </c>
      <c r="F1962" s="318">
        <v>3.1063898000000001</v>
      </c>
      <c r="G1962" s="317" t="s">
        <v>16053</v>
      </c>
      <c r="H1962" s="318">
        <v>2.68</v>
      </c>
      <c r="I1962" s="317" t="s">
        <v>16054</v>
      </c>
      <c r="J1962" s="318">
        <v>5.79</v>
      </c>
    </row>
    <row r="1963" spans="1:10" ht="13.5" thickBot="1">
      <c r="A1963" s="317"/>
      <c r="B1963" s="317"/>
      <c r="C1963" s="317"/>
      <c r="D1963" s="317"/>
      <c r="E1963" s="317" t="s">
        <v>16055</v>
      </c>
      <c r="F1963" s="318">
        <v>10.71</v>
      </c>
      <c r="G1963" s="317"/>
      <c r="H1963" s="418" t="s">
        <v>16056</v>
      </c>
      <c r="I1963" s="418"/>
      <c r="J1963" s="318">
        <v>48.64</v>
      </c>
    </row>
    <row r="1964" spans="1:10" ht="13.5" thickTop="1">
      <c r="A1964" s="319"/>
      <c r="B1964" s="319"/>
      <c r="C1964" s="319"/>
      <c r="D1964" s="319"/>
      <c r="E1964" s="319"/>
      <c r="F1964" s="319"/>
      <c r="G1964" s="319"/>
      <c r="H1964" s="319"/>
      <c r="I1964" s="319"/>
      <c r="J1964" s="319"/>
    </row>
    <row r="1965" spans="1:10" ht="15">
      <c r="A1965" s="305" t="s">
        <v>16424</v>
      </c>
      <c r="B1965" s="306" t="s">
        <v>12979</v>
      </c>
      <c r="C1965" s="305" t="s">
        <v>12980</v>
      </c>
      <c r="D1965" s="305" t="s">
        <v>12981</v>
      </c>
      <c r="E1965" s="419" t="s">
        <v>16045</v>
      </c>
      <c r="F1965" s="419"/>
      <c r="G1965" s="307" t="s">
        <v>12982</v>
      </c>
      <c r="H1965" s="306" t="s">
        <v>16046</v>
      </c>
      <c r="I1965" s="306" t="s">
        <v>12983</v>
      </c>
      <c r="J1965" s="306" t="s">
        <v>12985</v>
      </c>
    </row>
    <row r="1966" spans="1:10" ht="38.25">
      <c r="A1966" s="295" t="s">
        <v>16047</v>
      </c>
      <c r="B1966" s="296" t="s">
        <v>15333</v>
      </c>
      <c r="C1966" s="295" t="s">
        <v>9</v>
      </c>
      <c r="D1966" s="295" t="s">
        <v>2674</v>
      </c>
      <c r="E1966" s="420" t="s">
        <v>16110</v>
      </c>
      <c r="F1966" s="420"/>
      <c r="G1966" s="297" t="s">
        <v>51</v>
      </c>
      <c r="H1966" s="308">
        <v>1</v>
      </c>
      <c r="I1966" s="309">
        <v>11.98</v>
      </c>
      <c r="J1966" s="309">
        <v>11.98</v>
      </c>
    </row>
    <row r="1967" spans="1:10" ht="25.5">
      <c r="A1967" s="310" t="s">
        <v>16049</v>
      </c>
      <c r="B1967" s="311" t="s">
        <v>16355</v>
      </c>
      <c r="C1967" s="310" t="s">
        <v>9</v>
      </c>
      <c r="D1967" s="310" t="s">
        <v>2094</v>
      </c>
      <c r="E1967" s="416" t="s">
        <v>16048</v>
      </c>
      <c r="F1967" s="416"/>
      <c r="G1967" s="312" t="s">
        <v>27</v>
      </c>
      <c r="H1967" s="313">
        <v>0.12</v>
      </c>
      <c r="I1967" s="314">
        <v>14.55</v>
      </c>
      <c r="J1967" s="314">
        <v>1.74</v>
      </c>
    </row>
    <row r="1968" spans="1:10" ht="25.5">
      <c r="A1968" s="310" t="s">
        <v>16049</v>
      </c>
      <c r="B1968" s="311" t="s">
        <v>16356</v>
      </c>
      <c r="C1968" s="310" t="s">
        <v>9</v>
      </c>
      <c r="D1968" s="310" t="s">
        <v>81</v>
      </c>
      <c r="E1968" s="416" t="s">
        <v>16048</v>
      </c>
      <c r="F1968" s="416"/>
      <c r="G1968" s="312" t="s">
        <v>27</v>
      </c>
      <c r="H1968" s="313">
        <v>0.12</v>
      </c>
      <c r="I1968" s="314">
        <v>18.53</v>
      </c>
      <c r="J1968" s="314">
        <v>2.2200000000000002</v>
      </c>
    </row>
    <row r="1969" spans="1:10">
      <c r="A1969" s="300" t="s">
        <v>12986</v>
      </c>
      <c r="B1969" s="301" t="s">
        <v>13373</v>
      </c>
      <c r="C1969" s="300" t="s">
        <v>9</v>
      </c>
      <c r="D1969" s="300" t="s">
        <v>7016</v>
      </c>
      <c r="E1969" s="417" t="s">
        <v>12998</v>
      </c>
      <c r="F1969" s="417"/>
      <c r="G1969" s="302" t="s">
        <v>51</v>
      </c>
      <c r="H1969" s="315">
        <v>1</v>
      </c>
      <c r="I1969" s="316">
        <v>2.4900000000000002</v>
      </c>
      <c r="J1969" s="316">
        <v>2.4900000000000002</v>
      </c>
    </row>
    <row r="1970" spans="1:10" ht="25.5">
      <c r="A1970" s="300" t="s">
        <v>12986</v>
      </c>
      <c r="B1970" s="301" t="s">
        <v>15335</v>
      </c>
      <c r="C1970" s="300" t="s">
        <v>9</v>
      </c>
      <c r="D1970" s="300" t="s">
        <v>9341</v>
      </c>
      <c r="E1970" s="417" t="s">
        <v>12998</v>
      </c>
      <c r="F1970" s="417"/>
      <c r="G1970" s="302" t="s">
        <v>51</v>
      </c>
      <c r="H1970" s="315">
        <v>1</v>
      </c>
      <c r="I1970" s="316">
        <v>4.7</v>
      </c>
      <c r="J1970" s="316">
        <v>4.7</v>
      </c>
    </row>
    <row r="1971" spans="1:10" ht="25.5">
      <c r="A1971" s="300" t="s">
        <v>12986</v>
      </c>
      <c r="B1971" s="301" t="s">
        <v>13371</v>
      </c>
      <c r="C1971" s="300" t="s">
        <v>9</v>
      </c>
      <c r="D1971" s="300" t="s">
        <v>10264</v>
      </c>
      <c r="E1971" s="417" t="s">
        <v>12998</v>
      </c>
      <c r="F1971" s="417"/>
      <c r="G1971" s="302" t="s">
        <v>51</v>
      </c>
      <c r="H1971" s="315">
        <v>4.5999999999999999E-2</v>
      </c>
      <c r="I1971" s="316">
        <v>18.12</v>
      </c>
      <c r="J1971" s="316">
        <v>0.83</v>
      </c>
    </row>
    <row r="1972" spans="1:10" ht="25.5">
      <c r="A1972" s="317"/>
      <c r="B1972" s="317"/>
      <c r="C1972" s="317"/>
      <c r="D1972" s="317"/>
      <c r="E1972" s="317" t="s">
        <v>16052</v>
      </c>
      <c r="F1972" s="318">
        <v>1.4914963000000001</v>
      </c>
      <c r="G1972" s="317" t="s">
        <v>16053</v>
      </c>
      <c r="H1972" s="318">
        <v>1.29</v>
      </c>
      <c r="I1972" s="317" t="s">
        <v>16054</v>
      </c>
      <c r="J1972" s="318">
        <v>2.78</v>
      </c>
    </row>
    <row r="1973" spans="1:10" ht="13.5" thickBot="1">
      <c r="A1973" s="317"/>
      <c r="B1973" s="317"/>
      <c r="C1973" s="317"/>
      <c r="D1973" s="317"/>
      <c r="E1973" s="317" t="s">
        <v>16055</v>
      </c>
      <c r="F1973" s="318">
        <v>3.38</v>
      </c>
      <c r="G1973" s="317"/>
      <c r="H1973" s="418" t="s">
        <v>16056</v>
      </c>
      <c r="I1973" s="418"/>
      <c r="J1973" s="318">
        <v>15.36</v>
      </c>
    </row>
    <row r="1974" spans="1:10" ht="13.5" thickTop="1">
      <c r="A1974" s="319"/>
      <c r="B1974" s="319"/>
      <c r="C1974" s="319"/>
      <c r="D1974" s="319"/>
      <c r="E1974" s="319"/>
      <c r="F1974" s="319"/>
      <c r="G1974" s="319"/>
      <c r="H1974" s="319"/>
      <c r="I1974" s="319"/>
      <c r="J1974" s="319"/>
    </row>
    <row r="1975" spans="1:10" ht="15">
      <c r="A1975" s="305" t="s">
        <v>16425</v>
      </c>
      <c r="B1975" s="306" t="s">
        <v>12979</v>
      </c>
      <c r="C1975" s="305" t="s">
        <v>12980</v>
      </c>
      <c r="D1975" s="305" t="s">
        <v>12981</v>
      </c>
      <c r="E1975" s="419" t="s">
        <v>16045</v>
      </c>
      <c r="F1975" s="419"/>
      <c r="G1975" s="307" t="s">
        <v>12982</v>
      </c>
      <c r="H1975" s="306" t="s">
        <v>16046</v>
      </c>
      <c r="I1975" s="306" t="s">
        <v>12983</v>
      </c>
      <c r="J1975" s="306" t="s">
        <v>12985</v>
      </c>
    </row>
    <row r="1976" spans="1:10" ht="38.25">
      <c r="A1976" s="295" t="s">
        <v>16047</v>
      </c>
      <c r="B1976" s="296" t="s">
        <v>15343</v>
      </c>
      <c r="C1976" s="295" t="s">
        <v>9</v>
      </c>
      <c r="D1976" s="295" t="s">
        <v>2670</v>
      </c>
      <c r="E1976" s="420" t="s">
        <v>16110</v>
      </c>
      <c r="F1976" s="420"/>
      <c r="G1976" s="297" t="s">
        <v>51</v>
      </c>
      <c r="H1976" s="308">
        <v>1</v>
      </c>
      <c r="I1976" s="309">
        <v>9.3800000000000008</v>
      </c>
      <c r="J1976" s="309">
        <v>9.3800000000000008</v>
      </c>
    </row>
    <row r="1977" spans="1:10" ht="25.5">
      <c r="A1977" s="310" t="s">
        <v>16049</v>
      </c>
      <c r="B1977" s="311" t="s">
        <v>16355</v>
      </c>
      <c r="C1977" s="310" t="s">
        <v>9</v>
      </c>
      <c r="D1977" s="310" t="s">
        <v>2094</v>
      </c>
      <c r="E1977" s="416" t="s">
        <v>16048</v>
      </c>
      <c r="F1977" s="416"/>
      <c r="G1977" s="312" t="s">
        <v>27</v>
      </c>
      <c r="H1977" s="313">
        <v>0.08</v>
      </c>
      <c r="I1977" s="314">
        <v>14.55</v>
      </c>
      <c r="J1977" s="314">
        <v>1.1599999999999999</v>
      </c>
    </row>
    <row r="1978" spans="1:10" ht="25.5">
      <c r="A1978" s="310" t="s">
        <v>16049</v>
      </c>
      <c r="B1978" s="311" t="s">
        <v>16356</v>
      </c>
      <c r="C1978" s="310" t="s">
        <v>9</v>
      </c>
      <c r="D1978" s="310" t="s">
        <v>81</v>
      </c>
      <c r="E1978" s="416" t="s">
        <v>16048</v>
      </c>
      <c r="F1978" s="416"/>
      <c r="G1978" s="312" t="s">
        <v>27</v>
      </c>
      <c r="H1978" s="313">
        <v>0.08</v>
      </c>
      <c r="I1978" s="314">
        <v>18.53</v>
      </c>
      <c r="J1978" s="314">
        <v>1.48</v>
      </c>
    </row>
    <row r="1979" spans="1:10">
      <c r="A1979" s="300" t="s">
        <v>12986</v>
      </c>
      <c r="B1979" s="301" t="s">
        <v>15310</v>
      </c>
      <c r="C1979" s="300" t="s">
        <v>9</v>
      </c>
      <c r="D1979" s="300" t="s">
        <v>7015</v>
      </c>
      <c r="E1979" s="417" t="s">
        <v>12998</v>
      </c>
      <c r="F1979" s="417"/>
      <c r="G1979" s="302" t="s">
        <v>51</v>
      </c>
      <c r="H1979" s="315">
        <v>1</v>
      </c>
      <c r="I1979" s="316">
        <v>1.98</v>
      </c>
      <c r="J1979" s="316">
        <v>1.98</v>
      </c>
    </row>
    <row r="1980" spans="1:10" ht="25.5">
      <c r="A1980" s="300" t="s">
        <v>12986</v>
      </c>
      <c r="B1980" s="301" t="s">
        <v>15344</v>
      </c>
      <c r="C1980" s="300" t="s">
        <v>9</v>
      </c>
      <c r="D1980" s="300" t="s">
        <v>9345</v>
      </c>
      <c r="E1980" s="417" t="s">
        <v>12998</v>
      </c>
      <c r="F1980" s="417"/>
      <c r="G1980" s="302" t="s">
        <v>51</v>
      </c>
      <c r="H1980" s="315">
        <v>1</v>
      </c>
      <c r="I1980" s="316">
        <v>4.22</v>
      </c>
      <c r="J1980" s="316">
        <v>4.22</v>
      </c>
    </row>
    <row r="1981" spans="1:10" ht="25.5">
      <c r="A1981" s="300" t="s">
        <v>12986</v>
      </c>
      <c r="B1981" s="301" t="s">
        <v>13371</v>
      </c>
      <c r="C1981" s="300" t="s">
        <v>9</v>
      </c>
      <c r="D1981" s="300" t="s">
        <v>10264</v>
      </c>
      <c r="E1981" s="417" t="s">
        <v>12998</v>
      </c>
      <c r="F1981" s="417"/>
      <c r="G1981" s="302" t="s">
        <v>51</v>
      </c>
      <c r="H1981" s="315">
        <v>0.03</v>
      </c>
      <c r="I1981" s="316">
        <v>18.12</v>
      </c>
      <c r="J1981" s="316">
        <v>0.54</v>
      </c>
    </row>
    <row r="1982" spans="1:10" ht="25.5">
      <c r="A1982" s="317"/>
      <c r="B1982" s="317"/>
      <c r="C1982" s="317"/>
      <c r="D1982" s="317"/>
      <c r="E1982" s="317" t="s">
        <v>16052</v>
      </c>
      <c r="F1982" s="318">
        <v>0.98717739999999998</v>
      </c>
      <c r="G1982" s="317" t="s">
        <v>16053</v>
      </c>
      <c r="H1982" s="318">
        <v>0.85</v>
      </c>
      <c r="I1982" s="317" t="s">
        <v>16054</v>
      </c>
      <c r="J1982" s="318">
        <v>1.84</v>
      </c>
    </row>
    <row r="1983" spans="1:10" ht="13.5" thickBot="1">
      <c r="A1983" s="317"/>
      <c r="B1983" s="317"/>
      <c r="C1983" s="317"/>
      <c r="D1983" s="317"/>
      <c r="E1983" s="317" t="s">
        <v>16055</v>
      </c>
      <c r="F1983" s="318">
        <v>2.64</v>
      </c>
      <c r="G1983" s="317"/>
      <c r="H1983" s="418" t="s">
        <v>16056</v>
      </c>
      <c r="I1983" s="418"/>
      <c r="J1983" s="318">
        <v>12.02</v>
      </c>
    </row>
    <row r="1984" spans="1:10" ht="13.5" thickTop="1">
      <c r="A1984" s="319"/>
      <c r="B1984" s="319"/>
      <c r="C1984" s="319"/>
      <c r="D1984" s="319"/>
      <c r="E1984" s="319"/>
      <c r="F1984" s="319"/>
      <c r="G1984" s="319"/>
      <c r="H1984" s="319"/>
      <c r="I1984" s="319"/>
      <c r="J1984" s="319"/>
    </row>
    <row r="1985" spans="1:10" ht="15">
      <c r="A1985" s="305" t="s">
        <v>16426</v>
      </c>
      <c r="B1985" s="306" t="s">
        <v>12979</v>
      </c>
      <c r="C1985" s="305" t="s">
        <v>12980</v>
      </c>
      <c r="D1985" s="305" t="s">
        <v>12981</v>
      </c>
      <c r="E1985" s="419" t="s">
        <v>16045</v>
      </c>
      <c r="F1985" s="419"/>
      <c r="G1985" s="307" t="s">
        <v>12982</v>
      </c>
      <c r="H1985" s="306" t="s">
        <v>16046</v>
      </c>
      <c r="I1985" s="306" t="s">
        <v>12983</v>
      </c>
      <c r="J1985" s="306" t="s">
        <v>12985</v>
      </c>
    </row>
    <row r="1986" spans="1:10" ht="38.25">
      <c r="A1986" s="295" t="s">
        <v>16047</v>
      </c>
      <c r="B1986" s="296" t="s">
        <v>15353</v>
      </c>
      <c r="C1986" s="295" t="s">
        <v>9</v>
      </c>
      <c r="D1986" s="295" t="s">
        <v>2666</v>
      </c>
      <c r="E1986" s="420" t="s">
        <v>16110</v>
      </c>
      <c r="F1986" s="420"/>
      <c r="G1986" s="297" t="s">
        <v>51</v>
      </c>
      <c r="H1986" s="308">
        <v>1</v>
      </c>
      <c r="I1986" s="309">
        <v>4.8600000000000003</v>
      </c>
      <c r="J1986" s="309">
        <v>4.8600000000000003</v>
      </c>
    </row>
    <row r="1987" spans="1:10" ht="25.5">
      <c r="A1987" s="310" t="s">
        <v>16049</v>
      </c>
      <c r="B1987" s="311" t="s">
        <v>16355</v>
      </c>
      <c r="C1987" s="310" t="s">
        <v>9</v>
      </c>
      <c r="D1987" s="310" t="s">
        <v>2094</v>
      </c>
      <c r="E1987" s="416" t="s">
        <v>16048</v>
      </c>
      <c r="F1987" s="416"/>
      <c r="G1987" s="312" t="s">
        <v>27</v>
      </c>
      <c r="H1987" s="313">
        <v>0.04</v>
      </c>
      <c r="I1987" s="314">
        <v>14.55</v>
      </c>
      <c r="J1987" s="314">
        <v>0.57999999999999996</v>
      </c>
    </row>
    <row r="1988" spans="1:10" ht="25.5">
      <c r="A1988" s="310" t="s">
        <v>16049</v>
      </c>
      <c r="B1988" s="311" t="s">
        <v>16356</v>
      </c>
      <c r="C1988" s="310" t="s">
        <v>9</v>
      </c>
      <c r="D1988" s="310" t="s">
        <v>81</v>
      </c>
      <c r="E1988" s="416" t="s">
        <v>16048</v>
      </c>
      <c r="F1988" s="416"/>
      <c r="G1988" s="312" t="s">
        <v>27</v>
      </c>
      <c r="H1988" s="313">
        <v>0.04</v>
      </c>
      <c r="I1988" s="314">
        <v>18.53</v>
      </c>
      <c r="J1988" s="314">
        <v>0.74</v>
      </c>
    </row>
    <row r="1989" spans="1:10">
      <c r="A1989" s="300" t="s">
        <v>12986</v>
      </c>
      <c r="B1989" s="301" t="s">
        <v>13367</v>
      </c>
      <c r="C1989" s="300" t="s">
        <v>9</v>
      </c>
      <c r="D1989" s="300" t="s">
        <v>7014</v>
      </c>
      <c r="E1989" s="417" t="s">
        <v>12998</v>
      </c>
      <c r="F1989" s="417"/>
      <c r="G1989" s="302" t="s">
        <v>51</v>
      </c>
      <c r="H1989" s="315">
        <v>1</v>
      </c>
      <c r="I1989" s="316">
        <v>1.4</v>
      </c>
      <c r="J1989" s="316">
        <v>1.4</v>
      </c>
    </row>
    <row r="1990" spans="1:10" ht="25.5">
      <c r="A1990" s="300" t="s">
        <v>12986</v>
      </c>
      <c r="B1990" s="301" t="s">
        <v>15354</v>
      </c>
      <c r="C1990" s="300" t="s">
        <v>9</v>
      </c>
      <c r="D1990" s="300" t="s">
        <v>9344</v>
      </c>
      <c r="E1990" s="417" t="s">
        <v>12998</v>
      </c>
      <c r="F1990" s="417"/>
      <c r="G1990" s="302" t="s">
        <v>51</v>
      </c>
      <c r="H1990" s="315">
        <v>1</v>
      </c>
      <c r="I1990" s="316">
        <v>1.78</v>
      </c>
      <c r="J1990" s="316">
        <v>1.78</v>
      </c>
    </row>
    <row r="1991" spans="1:10" ht="25.5">
      <c r="A1991" s="300" t="s">
        <v>12986</v>
      </c>
      <c r="B1991" s="301" t="s">
        <v>13371</v>
      </c>
      <c r="C1991" s="300" t="s">
        <v>9</v>
      </c>
      <c r="D1991" s="300" t="s">
        <v>10264</v>
      </c>
      <c r="E1991" s="417" t="s">
        <v>12998</v>
      </c>
      <c r="F1991" s="417"/>
      <c r="G1991" s="302" t="s">
        <v>51</v>
      </c>
      <c r="H1991" s="315">
        <v>0.02</v>
      </c>
      <c r="I1991" s="316">
        <v>18.12</v>
      </c>
      <c r="J1991" s="316">
        <v>0.36</v>
      </c>
    </row>
    <row r="1992" spans="1:10" ht="25.5">
      <c r="A1992" s="317"/>
      <c r="B1992" s="317"/>
      <c r="C1992" s="317"/>
      <c r="D1992" s="317"/>
      <c r="E1992" s="317" t="s">
        <v>16052</v>
      </c>
      <c r="F1992" s="318">
        <v>0.49358869999999999</v>
      </c>
      <c r="G1992" s="317" t="s">
        <v>16053</v>
      </c>
      <c r="H1992" s="318">
        <v>0.43</v>
      </c>
      <c r="I1992" s="317" t="s">
        <v>16054</v>
      </c>
      <c r="J1992" s="318">
        <v>0.92</v>
      </c>
    </row>
    <row r="1993" spans="1:10" ht="13.5" thickBot="1">
      <c r="A1993" s="317"/>
      <c r="B1993" s="317"/>
      <c r="C1993" s="317"/>
      <c r="D1993" s="317"/>
      <c r="E1993" s="317" t="s">
        <v>16055</v>
      </c>
      <c r="F1993" s="318">
        <v>1.37</v>
      </c>
      <c r="G1993" s="317"/>
      <c r="H1993" s="418" t="s">
        <v>16056</v>
      </c>
      <c r="I1993" s="418"/>
      <c r="J1993" s="318">
        <v>6.23</v>
      </c>
    </row>
    <row r="1994" spans="1:10" ht="13.5" thickTop="1">
      <c r="A1994" s="319"/>
      <c r="B1994" s="319"/>
      <c r="C1994" s="319"/>
      <c r="D1994" s="319"/>
      <c r="E1994" s="319"/>
      <c r="F1994" s="319"/>
      <c r="G1994" s="319"/>
      <c r="H1994" s="319"/>
      <c r="I1994" s="319"/>
      <c r="J1994" s="319"/>
    </row>
    <row r="1995" spans="1:10" ht="15">
      <c r="A1995" s="305" t="s">
        <v>16427</v>
      </c>
      <c r="B1995" s="306" t="s">
        <v>12979</v>
      </c>
      <c r="C1995" s="305" t="s">
        <v>12980</v>
      </c>
      <c r="D1995" s="305" t="s">
        <v>12981</v>
      </c>
      <c r="E1995" s="419" t="s">
        <v>16045</v>
      </c>
      <c r="F1995" s="419"/>
      <c r="G1995" s="307" t="s">
        <v>12982</v>
      </c>
      <c r="H1995" s="306" t="s">
        <v>16046</v>
      </c>
      <c r="I1995" s="306" t="s">
        <v>12983</v>
      </c>
      <c r="J1995" s="306" t="s">
        <v>12985</v>
      </c>
    </row>
    <row r="1996" spans="1:10" ht="38.25">
      <c r="A1996" s="295" t="s">
        <v>16047</v>
      </c>
      <c r="B1996" s="296" t="s">
        <v>15360</v>
      </c>
      <c r="C1996" s="295" t="s">
        <v>9</v>
      </c>
      <c r="D1996" s="295" t="s">
        <v>2599</v>
      </c>
      <c r="E1996" s="420" t="s">
        <v>16110</v>
      </c>
      <c r="F1996" s="420"/>
      <c r="G1996" s="297" t="s">
        <v>51</v>
      </c>
      <c r="H1996" s="308">
        <v>1</v>
      </c>
      <c r="I1996" s="309">
        <v>5.05</v>
      </c>
      <c r="J1996" s="309">
        <v>5.05</v>
      </c>
    </row>
    <row r="1997" spans="1:10" ht="25.5">
      <c r="A1997" s="310" t="s">
        <v>16049</v>
      </c>
      <c r="B1997" s="311" t="s">
        <v>16355</v>
      </c>
      <c r="C1997" s="310" t="s">
        <v>9</v>
      </c>
      <c r="D1997" s="310" t="s">
        <v>2094</v>
      </c>
      <c r="E1997" s="416" t="s">
        <v>16048</v>
      </c>
      <c r="F1997" s="416"/>
      <c r="G1997" s="312" t="s">
        <v>27</v>
      </c>
      <c r="H1997" s="313">
        <v>0.1</v>
      </c>
      <c r="I1997" s="314">
        <v>14.55</v>
      </c>
      <c r="J1997" s="314">
        <v>1.45</v>
      </c>
    </row>
    <row r="1998" spans="1:10" ht="25.5">
      <c r="A1998" s="310" t="s">
        <v>16049</v>
      </c>
      <c r="B1998" s="311" t="s">
        <v>16356</v>
      </c>
      <c r="C1998" s="310" t="s">
        <v>9</v>
      </c>
      <c r="D1998" s="310" t="s">
        <v>81</v>
      </c>
      <c r="E1998" s="416" t="s">
        <v>16048</v>
      </c>
      <c r="F1998" s="416"/>
      <c r="G1998" s="312" t="s">
        <v>27</v>
      </c>
      <c r="H1998" s="313">
        <v>0.1</v>
      </c>
      <c r="I1998" s="314">
        <v>18.53</v>
      </c>
      <c r="J1998" s="314">
        <v>1.85</v>
      </c>
    </row>
    <row r="1999" spans="1:10">
      <c r="A1999" s="300" t="s">
        <v>12986</v>
      </c>
      <c r="B1999" s="301" t="s">
        <v>13356</v>
      </c>
      <c r="C1999" s="300" t="s">
        <v>9</v>
      </c>
      <c r="D1999" s="300" t="s">
        <v>6964</v>
      </c>
      <c r="E1999" s="417" t="s">
        <v>12998</v>
      </c>
      <c r="F1999" s="417"/>
      <c r="G1999" s="302" t="s">
        <v>51</v>
      </c>
      <c r="H1999" s="315">
        <v>9.9000000000000008E-3</v>
      </c>
      <c r="I1999" s="316">
        <v>49.5</v>
      </c>
      <c r="J1999" s="316">
        <v>0.49</v>
      </c>
    </row>
    <row r="2000" spans="1:10" ht="25.5">
      <c r="A2000" s="300" t="s">
        <v>12986</v>
      </c>
      <c r="B2000" s="301" t="s">
        <v>13366</v>
      </c>
      <c r="C2000" s="300" t="s">
        <v>9</v>
      </c>
      <c r="D2000" s="300" t="s">
        <v>9335</v>
      </c>
      <c r="E2000" s="417" t="s">
        <v>12998</v>
      </c>
      <c r="F2000" s="417"/>
      <c r="G2000" s="302" t="s">
        <v>51</v>
      </c>
      <c r="H2000" s="315">
        <v>1</v>
      </c>
      <c r="I2000" s="316">
        <v>0.59</v>
      </c>
      <c r="J2000" s="316">
        <v>0.59</v>
      </c>
    </row>
    <row r="2001" spans="1:10">
      <c r="A2001" s="300" t="s">
        <v>12986</v>
      </c>
      <c r="B2001" s="301" t="s">
        <v>13353</v>
      </c>
      <c r="C2001" s="300" t="s">
        <v>9</v>
      </c>
      <c r="D2001" s="300" t="s">
        <v>9576</v>
      </c>
      <c r="E2001" s="417" t="s">
        <v>12998</v>
      </c>
      <c r="F2001" s="417"/>
      <c r="G2001" s="302" t="s">
        <v>51</v>
      </c>
      <c r="H2001" s="315">
        <v>2.1000000000000001E-2</v>
      </c>
      <c r="I2001" s="316">
        <v>1.65</v>
      </c>
      <c r="J2001" s="316">
        <v>0.03</v>
      </c>
    </row>
    <row r="2002" spans="1:10">
      <c r="A2002" s="300" t="s">
        <v>12986</v>
      </c>
      <c r="B2002" s="301" t="s">
        <v>13358</v>
      </c>
      <c r="C2002" s="300" t="s">
        <v>9</v>
      </c>
      <c r="D2002" s="300" t="s">
        <v>10886</v>
      </c>
      <c r="E2002" s="417" t="s">
        <v>12998</v>
      </c>
      <c r="F2002" s="417"/>
      <c r="G2002" s="302" t="s">
        <v>51</v>
      </c>
      <c r="H2002" s="315">
        <v>1.4999999999999999E-2</v>
      </c>
      <c r="I2002" s="316">
        <v>42.99</v>
      </c>
      <c r="J2002" s="316">
        <v>0.64</v>
      </c>
    </row>
    <row r="2003" spans="1:10" ht="25.5">
      <c r="A2003" s="317"/>
      <c r="B2003" s="317"/>
      <c r="C2003" s="317"/>
      <c r="D2003" s="317"/>
      <c r="E2003" s="317" t="s">
        <v>16052</v>
      </c>
      <c r="F2003" s="318">
        <v>1.2393369000000001</v>
      </c>
      <c r="G2003" s="317" t="s">
        <v>16053</v>
      </c>
      <c r="H2003" s="318">
        <v>1.07</v>
      </c>
      <c r="I2003" s="317" t="s">
        <v>16054</v>
      </c>
      <c r="J2003" s="318">
        <v>2.31</v>
      </c>
    </row>
    <row r="2004" spans="1:10" ht="13.5" thickBot="1">
      <c r="A2004" s="317"/>
      <c r="B2004" s="317"/>
      <c r="C2004" s="317"/>
      <c r="D2004" s="317"/>
      <c r="E2004" s="317" t="s">
        <v>16055</v>
      </c>
      <c r="F2004" s="318">
        <v>1.42</v>
      </c>
      <c r="G2004" s="317"/>
      <c r="H2004" s="418" t="s">
        <v>16056</v>
      </c>
      <c r="I2004" s="418"/>
      <c r="J2004" s="318">
        <v>6.47</v>
      </c>
    </row>
    <row r="2005" spans="1:10" ht="13.5" thickTop="1">
      <c r="A2005" s="319"/>
      <c r="B2005" s="319"/>
      <c r="C2005" s="319"/>
      <c r="D2005" s="319"/>
      <c r="E2005" s="319"/>
      <c r="F2005" s="319"/>
      <c r="G2005" s="319"/>
      <c r="H2005" s="319"/>
      <c r="I2005" s="319"/>
      <c r="J2005" s="319"/>
    </row>
    <row r="2006" spans="1:10" ht="15">
      <c r="A2006" s="305" t="s">
        <v>16428</v>
      </c>
      <c r="B2006" s="306" t="s">
        <v>12979</v>
      </c>
      <c r="C2006" s="305" t="s">
        <v>12980</v>
      </c>
      <c r="D2006" s="305" t="s">
        <v>12981</v>
      </c>
      <c r="E2006" s="419" t="s">
        <v>16045</v>
      </c>
      <c r="F2006" s="419"/>
      <c r="G2006" s="307" t="s">
        <v>12982</v>
      </c>
      <c r="H2006" s="306" t="s">
        <v>16046</v>
      </c>
      <c r="I2006" s="306" t="s">
        <v>12983</v>
      </c>
      <c r="J2006" s="306" t="s">
        <v>12985</v>
      </c>
    </row>
    <row r="2007" spans="1:10" ht="38.25">
      <c r="A2007" s="295" t="s">
        <v>16047</v>
      </c>
      <c r="B2007" s="296" t="s">
        <v>15366</v>
      </c>
      <c r="C2007" s="295" t="s">
        <v>9</v>
      </c>
      <c r="D2007" s="295" t="s">
        <v>2615</v>
      </c>
      <c r="E2007" s="420" t="s">
        <v>16110</v>
      </c>
      <c r="F2007" s="420"/>
      <c r="G2007" s="297" t="s">
        <v>51</v>
      </c>
      <c r="H2007" s="308">
        <v>1</v>
      </c>
      <c r="I2007" s="309">
        <v>16.309999999999999</v>
      </c>
      <c r="J2007" s="309">
        <v>16.309999999999999</v>
      </c>
    </row>
    <row r="2008" spans="1:10" ht="25.5">
      <c r="A2008" s="310" t="s">
        <v>16049</v>
      </c>
      <c r="B2008" s="311" t="s">
        <v>16355</v>
      </c>
      <c r="C2008" s="310" t="s">
        <v>9</v>
      </c>
      <c r="D2008" s="310" t="s">
        <v>2094</v>
      </c>
      <c r="E2008" s="416" t="s">
        <v>16048</v>
      </c>
      <c r="F2008" s="416"/>
      <c r="G2008" s="312" t="s">
        <v>27</v>
      </c>
      <c r="H2008" s="313">
        <v>0.25</v>
      </c>
      <c r="I2008" s="314">
        <v>14.55</v>
      </c>
      <c r="J2008" s="314">
        <v>3.63</v>
      </c>
    </row>
    <row r="2009" spans="1:10" ht="25.5">
      <c r="A2009" s="310" t="s">
        <v>16049</v>
      </c>
      <c r="B2009" s="311" t="s">
        <v>16356</v>
      </c>
      <c r="C2009" s="310" t="s">
        <v>9</v>
      </c>
      <c r="D2009" s="310" t="s">
        <v>81</v>
      </c>
      <c r="E2009" s="416" t="s">
        <v>16048</v>
      </c>
      <c r="F2009" s="416"/>
      <c r="G2009" s="312" t="s">
        <v>27</v>
      </c>
      <c r="H2009" s="313">
        <v>0.25</v>
      </c>
      <c r="I2009" s="314">
        <v>18.53</v>
      </c>
      <c r="J2009" s="314">
        <v>4.63</v>
      </c>
    </row>
    <row r="2010" spans="1:10">
      <c r="A2010" s="300" t="s">
        <v>12986</v>
      </c>
      <c r="B2010" s="301" t="s">
        <v>13373</v>
      </c>
      <c r="C2010" s="300" t="s">
        <v>9</v>
      </c>
      <c r="D2010" s="300" t="s">
        <v>7016</v>
      </c>
      <c r="E2010" s="417" t="s">
        <v>12998</v>
      </c>
      <c r="F2010" s="417"/>
      <c r="G2010" s="302" t="s">
        <v>51</v>
      </c>
      <c r="H2010" s="315">
        <v>1</v>
      </c>
      <c r="I2010" s="316">
        <v>2.4900000000000002</v>
      </c>
      <c r="J2010" s="316">
        <v>2.4900000000000002</v>
      </c>
    </row>
    <row r="2011" spans="1:10" ht="25.5">
      <c r="A2011" s="300" t="s">
        <v>12986</v>
      </c>
      <c r="B2011" s="301" t="s">
        <v>15367</v>
      </c>
      <c r="C2011" s="300" t="s">
        <v>9</v>
      </c>
      <c r="D2011" s="300" t="s">
        <v>9346</v>
      </c>
      <c r="E2011" s="417" t="s">
        <v>12998</v>
      </c>
      <c r="F2011" s="417"/>
      <c r="G2011" s="302" t="s">
        <v>51</v>
      </c>
      <c r="H2011" s="315">
        <v>1</v>
      </c>
      <c r="I2011" s="316">
        <v>4.7300000000000004</v>
      </c>
      <c r="J2011" s="316">
        <v>4.7300000000000004</v>
      </c>
    </row>
    <row r="2012" spans="1:10" ht="25.5">
      <c r="A2012" s="300" t="s">
        <v>12986</v>
      </c>
      <c r="B2012" s="301" t="s">
        <v>13371</v>
      </c>
      <c r="C2012" s="300" t="s">
        <v>9</v>
      </c>
      <c r="D2012" s="300" t="s">
        <v>10264</v>
      </c>
      <c r="E2012" s="417" t="s">
        <v>12998</v>
      </c>
      <c r="F2012" s="417"/>
      <c r="G2012" s="302" t="s">
        <v>51</v>
      </c>
      <c r="H2012" s="315">
        <v>4.5999999999999999E-2</v>
      </c>
      <c r="I2012" s="316">
        <v>18.12</v>
      </c>
      <c r="J2012" s="316">
        <v>0.83</v>
      </c>
    </row>
    <row r="2013" spans="1:10" ht="25.5">
      <c r="A2013" s="317"/>
      <c r="B2013" s="317"/>
      <c r="C2013" s="317"/>
      <c r="D2013" s="317"/>
      <c r="E2013" s="317" t="s">
        <v>16052</v>
      </c>
      <c r="F2013" s="318">
        <v>3.1063898000000001</v>
      </c>
      <c r="G2013" s="317" t="s">
        <v>16053</v>
      </c>
      <c r="H2013" s="318">
        <v>2.68</v>
      </c>
      <c r="I2013" s="317" t="s">
        <v>16054</v>
      </c>
      <c r="J2013" s="318">
        <v>5.79</v>
      </c>
    </row>
    <row r="2014" spans="1:10" ht="13.5" thickBot="1">
      <c r="A2014" s="317"/>
      <c r="B2014" s="317"/>
      <c r="C2014" s="317"/>
      <c r="D2014" s="317"/>
      <c r="E2014" s="317" t="s">
        <v>16055</v>
      </c>
      <c r="F2014" s="318">
        <v>4.5999999999999996</v>
      </c>
      <c r="G2014" s="317"/>
      <c r="H2014" s="418" t="s">
        <v>16056</v>
      </c>
      <c r="I2014" s="418"/>
      <c r="J2014" s="318">
        <v>20.91</v>
      </c>
    </row>
    <row r="2015" spans="1:10" ht="13.5" thickTop="1">
      <c r="A2015" s="319"/>
      <c r="B2015" s="319"/>
      <c r="C2015" s="319"/>
      <c r="D2015" s="319"/>
      <c r="E2015" s="319"/>
      <c r="F2015" s="319"/>
      <c r="G2015" s="319"/>
      <c r="H2015" s="319"/>
      <c r="I2015" s="319"/>
      <c r="J2015" s="319"/>
    </row>
    <row r="2016" spans="1:10" ht="15">
      <c r="A2016" s="305" t="s">
        <v>16429</v>
      </c>
      <c r="B2016" s="306" t="s">
        <v>12979</v>
      </c>
      <c r="C2016" s="305" t="s">
        <v>12980</v>
      </c>
      <c r="D2016" s="305" t="s">
        <v>12981</v>
      </c>
      <c r="E2016" s="419" t="s">
        <v>16045</v>
      </c>
      <c r="F2016" s="419"/>
      <c r="G2016" s="307" t="s">
        <v>12982</v>
      </c>
      <c r="H2016" s="306" t="s">
        <v>16046</v>
      </c>
      <c r="I2016" s="306" t="s">
        <v>12983</v>
      </c>
      <c r="J2016" s="306" t="s">
        <v>12985</v>
      </c>
    </row>
    <row r="2017" spans="1:10" ht="38.25">
      <c r="A2017" s="295" t="s">
        <v>16047</v>
      </c>
      <c r="B2017" s="296" t="s">
        <v>15374</v>
      </c>
      <c r="C2017" s="295" t="s">
        <v>9</v>
      </c>
      <c r="D2017" s="295" t="s">
        <v>2604</v>
      </c>
      <c r="E2017" s="420" t="s">
        <v>16110</v>
      </c>
      <c r="F2017" s="420"/>
      <c r="G2017" s="297" t="s">
        <v>51</v>
      </c>
      <c r="H2017" s="308">
        <v>1</v>
      </c>
      <c r="I2017" s="309">
        <v>7.48</v>
      </c>
      <c r="J2017" s="309">
        <v>7.48</v>
      </c>
    </row>
    <row r="2018" spans="1:10" ht="25.5">
      <c r="A2018" s="310" t="s">
        <v>16049</v>
      </c>
      <c r="B2018" s="311" t="s">
        <v>16355</v>
      </c>
      <c r="C2018" s="310" t="s">
        <v>9</v>
      </c>
      <c r="D2018" s="310" t="s">
        <v>2094</v>
      </c>
      <c r="E2018" s="416" t="s">
        <v>16048</v>
      </c>
      <c r="F2018" s="416"/>
      <c r="G2018" s="312" t="s">
        <v>27</v>
      </c>
      <c r="H2018" s="313">
        <v>0.13</v>
      </c>
      <c r="I2018" s="314">
        <v>14.55</v>
      </c>
      <c r="J2018" s="314">
        <v>1.89</v>
      </c>
    </row>
    <row r="2019" spans="1:10" ht="25.5">
      <c r="A2019" s="310" t="s">
        <v>16049</v>
      </c>
      <c r="B2019" s="311" t="s">
        <v>16356</v>
      </c>
      <c r="C2019" s="310" t="s">
        <v>9</v>
      </c>
      <c r="D2019" s="310" t="s">
        <v>81</v>
      </c>
      <c r="E2019" s="416" t="s">
        <v>16048</v>
      </c>
      <c r="F2019" s="416"/>
      <c r="G2019" s="312" t="s">
        <v>27</v>
      </c>
      <c r="H2019" s="313">
        <v>0.13</v>
      </c>
      <c r="I2019" s="314">
        <v>18.53</v>
      </c>
      <c r="J2019" s="314">
        <v>2.4</v>
      </c>
    </row>
    <row r="2020" spans="1:10">
      <c r="A2020" s="300" t="s">
        <v>12986</v>
      </c>
      <c r="B2020" s="301" t="s">
        <v>13367</v>
      </c>
      <c r="C2020" s="300" t="s">
        <v>9</v>
      </c>
      <c r="D2020" s="300" t="s">
        <v>7014</v>
      </c>
      <c r="E2020" s="417" t="s">
        <v>12998</v>
      </c>
      <c r="F2020" s="417"/>
      <c r="G2020" s="302" t="s">
        <v>51</v>
      </c>
      <c r="H2020" s="315">
        <v>1</v>
      </c>
      <c r="I2020" s="316">
        <v>1.4</v>
      </c>
      <c r="J2020" s="316">
        <v>1.4</v>
      </c>
    </row>
    <row r="2021" spans="1:10" ht="25.5">
      <c r="A2021" s="300" t="s">
        <v>12986</v>
      </c>
      <c r="B2021" s="301" t="s">
        <v>13369</v>
      </c>
      <c r="C2021" s="300" t="s">
        <v>9</v>
      </c>
      <c r="D2021" s="300" t="s">
        <v>9349</v>
      </c>
      <c r="E2021" s="417" t="s">
        <v>12998</v>
      </c>
      <c r="F2021" s="417"/>
      <c r="G2021" s="302" t="s">
        <v>51</v>
      </c>
      <c r="H2021" s="315">
        <v>1</v>
      </c>
      <c r="I2021" s="316">
        <v>1.43</v>
      </c>
      <c r="J2021" s="316">
        <v>1.43</v>
      </c>
    </row>
    <row r="2022" spans="1:10" ht="25.5">
      <c r="A2022" s="300" t="s">
        <v>12986</v>
      </c>
      <c r="B2022" s="301" t="s">
        <v>13371</v>
      </c>
      <c r="C2022" s="300" t="s">
        <v>9</v>
      </c>
      <c r="D2022" s="300" t="s">
        <v>10264</v>
      </c>
      <c r="E2022" s="417" t="s">
        <v>12998</v>
      </c>
      <c r="F2022" s="417"/>
      <c r="G2022" s="302" t="s">
        <v>51</v>
      </c>
      <c r="H2022" s="315">
        <v>0.02</v>
      </c>
      <c r="I2022" s="316">
        <v>18.12</v>
      </c>
      <c r="J2022" s="316">
        <v>0.36</v>
      </c>
    </row>
    <row r="2023" spans="1:10" ht="25.5">
      <c r="A2023" s="317"/>
      <c r="B2023" s="317"/>
      <c r="C2023" s="317"/>
      <c r="D2023" s="317"/>
      <c r="E2023" s="317" t="s">
        <v>16052</v>
      </c>
      <c r="F2023" s="318">
        <v>1.6095284000000001</v>
      </c>
      <c r="G2023" s="317" t="s">
        <v>16053</v>
      </c>
      <c r="H2023" s="318">
        <v>1.39</v>
      </c>
      <c r="I2023" s="317" t="s">
        <v>16054</v>
      </c>
      <c r="J2023" s="318">
        <v>3</v>
      </c>
    </row>
    <row r="2024" spans="1:10" ht="13.5" thickBot="1">
      <c r="A2024" s="317"/>
      <c r="B2024" s="317"/>
      <c r="C2024" s="317"/>
      <c r="D2024" s="317"/>
      <c r="E2024" s="317" t="s">
        <v>16055</v>
      </c>
      <c r="F2024" s="318">
        <v>2.11</v>
      </c>
      <c r="G2024" s="317"/>
      <c r="H2024" s="418" t="s">
        <v>16056</v>
      </c>
      <c r="I2024" s="418"/>
      <c r="J2024" s="318">
        <v>9.59</v>
      </c>
    </row>
    <row r="2025" spans="1:10" ht="13.5" thickTop="1">
      <c r="A2025" s="319"/>
      <c r="B2025" s="319"/>
      <c r="C2025" s="319"/>
      <c r="D2025" s="319"/>
      <c r="E2025" s="319"/>
      <c r="F2025" s="319"/>
      <c r="G2025" s="319"/>
      <c r="H2025" s="319"/>
      <c r="I2025" s="319"/>
      <c r="J2025" s="319"/>
    </row>
    <row r="2026" spans="1:10" ht="15">
      <c r="A2026" s="305" t="s">
        <v>16430</v>
      </c>
      <c r="B2026" s="306" t="s">
        <v>12979</v>
      </c>
      <c r="C2026" s="305" t="s">
        <v>12980</v>
      </c>
      <c r="D2026" s="305" t="s">
        <v>12981</v>
      </c>
      <c r="E2026" s="419" t="s">
        <v>16045</v>
      </c>
      <c r="F2026" s="419"/>
      <c r="G2026" s="307" t="s">
        <v>12982</v>
      </c>
      <c r="H2026" s="306" t="s">
        <v>16046</v>
      </c>
      <c r="I2026" s="306" t="s">
        <v>12983</v>
      </c>
      <c r="J2026" s="306" t="s">
        <v>12985</v>
      </c>
    </row>
    <row r="2027" spans="1:10" ht="38.25">
      <c r="A2027" s="295" t="s">
        <v>16047</v>
      </c>
      <c r="B2027" s="296" t="s">
        <v>15381</v>
      </c>
      <c r="C2027" s="295" t="s">
        <v>9</v>
      </c>
      <c r="D2027" s="295" t="s">
        <v>2610</v>
      </c>
      <c r="E2027" s="420" t="s">
        <v>16110</v>
      </c>
      <c r="F2027" s="420"/>
      <c r="G2027" s="297" t="s">
        <v>51</v>
      </c>
      <c r="H2027" s="308">
        <v>1</v>
      </c>
      <c r="I2027" s="309">
        <v>12.52</v>
      </c>
      <c r="J2027" s="309">
        <v>12.52</v>
      </c>
    </row>
    <row r="2028" spans="1:10" ht="25.5">
      <c r="A2028" s="310" t="s">
        <v>16049</v>
      </c>
      <c r="B2028" s="311" t="s">
        <v>16355</v>
      </c>
      <c r="C2028" s="310" t="s">
        <v>9</v>
      </c>
      <c r="D2028" s="310" t="s">
        <v>2094</v>
      </c>
      <c r="E2028" s="416" t="s">
        <v>16048</v>
      </c>
      <c r="F2028" s="416"/>
      <c r="G2028" s="312" t="s">
        <v>27</v>
      </c>
      <c r="H2028" s="313">
        <v>0.19</v>
      </c>
      <c r="I2028" s="314">
        <v>14.55</v>
      </c>
      <c r="J2028" s="314">
        <v>2.76</v>
      </c>
    </row>
    <row r="2029" spans="1:10" ht="25.5">
      <c r="A2029" s="310" t="s">
        <v>16049</v>
      </c>
      <c r="B2029" s="311" t="s">
        <v>16356</v>
      </c>
      <c r="C2029" s="310" t="s">
        <v>9</v>
      </c>
      <c r="D2029" s="310" t="s">
        <v>81</v>
      </c>
      <c r="E2029" s="416" t="s">
        <v>16048</v>
      </c>
      <c r="F2029" s="416"/>
      <c r="G2029" s="312" t="s">
        <v>27</v>
      </c>
      <c r="H2029" s="313">
        <v>0.19</v>
      </c>
      <c r="I2029" s="314">
        <v>18.53</v>
      </c>
      <c r="J2029" s="314">
        <v>3.52</v>
      </c>
    </row>
    <row r="2030" spans="1:10">
      <c r="A2030" s="300" t="s">
        <v>12986</v>
      </c>
      <c r="B2030" s="301" t="s">
        <v>15310</v>
      </c>
      <c r="C2030" s="300" t="s">
        <v>9</v>
      </c>
      <c r="D2030" s="300" t="s">
        <v>7015</v>
      </c>
      <c r="E2030" s="417" t="s">
        <v>12998</v>
      </c>
      <c r="F2030" s="417"/>
      <c r="G2030" s="302" t="s">
        <v>51</v>
      </c>
      <c r="H2030" s="315">
        <v>1</v>
      </c>
      <c r="I2030" s="316">
        <v>1.98</v>
      </c>
      <c r="J2030" s="316">
        <v>1.98</v>
      </c>
    </row>
    <row r="2031" spans="1:10" ht="25.5">
      <c r="A2031" s="300" t="s">
        <v>12986</v>
      </c>
      <c r="B2031" s="301" t="s">
        <v>15382</v>
      </c>
      <c r="C2031" s="300" t="s">
        <v>9</v>
      </c>
      <c r="D2031" s="300" t="s">
        <v>9350</v>
      </c>
      <c r="E2031" s="417" t="s">
        <v>12998</v>
      </c>
      <c r="F2031" s="417"/>
      <c r="G2031" s="302" t="s">
        <v>51</v>
      </c>
      <c r="H2031" s="315">
        <v>1</v>
      </c>
      <c r="I2031" s="316">
        <v>3.72</v>
      </c>
      <c r="J2031" s="316">
        <v>3.72</v>
      </c>
    </row>
    <row r="2032" spans="1:10" ht="25.5">
      <c r="A2032" s="300" t="s">
        <v>12986</v>
      </c>
      <c r="B2032" s="301" t="s">
        <v>13371</v>
      </c>
      <c r="C2032" s="300" t="s">
        <v>9</v>
      </c>
      <c r="D2032" s="300" t="s">
        <v>10264</v>
      </c>
      <c r="E2032" s="417" t="s">
        <v>12998</v>
      </c>
      <c r="F2032" s="417"/>
      <c r="G2032" s="302" t="s">
        <v>51</v>
      </c>
      <c r="H2032" s="315">
        <v>0.03</v>
      </c>
      <c r="I2032" s="316">
        <v>18.12</v>
      </c>
      <c r="J2032" s="316">
        <v>0.54</v>
      </c>
    </row>
    <row r="2033" spans="1:10" ht="25.5">
      <c r="A2033" s="317"/>
      <c r="B2033" s="317"/>
      <c r="C2033" s="317"/>
      <c r="D2033" s="317"/>
      <c r="E2033" s="317" t="s">
        <v>16052</v>
      </c>
      <c r="F2033" s="318">
        <v>2.3606417</v>
      </c>
      <c r="G2033" s="317" t="s">
        <v>16053</v>
      </c>
      <c r="H2033" s="318">
        <v>2.04</v>
      </c>
      <c r="I2033" s="317" t="s">
        <v>16054</v>
      </c>
      <c r="J2033" s="318">
        <v>4.4000000000000004</v>
      </c>
    </row>
    <row r="2034" spans="1:10" ht="13.5" thickBot="1">
      <c r="A2034" s="317"/>
      <c r="B2034" s="317"/>
      <c r="C2034" s="317"/>
      <c r="D2034" s="317"/>
      <c r="E2034" s="317" t="s">
        <v>16055</v>
      </c>
      <c r="F2034" s="318">
        <v>3.53</v>
      </c>
      <c r="G2034" s="317"/>
      <c r="H2034" s="418" t="s">
        <v>16056</v>
      </c>
      <c r="I2034" s="418"/>
      <c r="J2034" s="318">
        <v>16.05</v>
      </c>
    </row>
    <row r="2035" spans="1:10" ht="13.5" thickTop="1">
      <c r="A2035" s="319"/>
      <c r="B2035" s="319"/>
      <c r="C2035" s="319"/>
      <c r="D2035" s="319"/>
      <c r="E2035" s="319"/>
      <c r="F2035" s="319"/>
      <c r="G2035" s="319"/>
      <c r="H2035" s="319"/>
      <c r="I2035" s="319"/>
      <c r="J2035" s="319"/>
    </row>
    <row r="2036" spans="1:10" ht="15">
      <c r="A2036" s="305" t="s">
        <v>16431</v>
      </c>
      <c r="B2036" s="306" t="s">
        <v>12979</v>
      </c>
      <c r="C2036" s="305" t="s">
        <v>12980</v>
      </c>
      <c r="D2036" s="305" t="s">
        <v>12981</v>
      </c>
      <c r="E2036" s="419" t="s">
        <v>16045</v>
      </c>
      <c r="F2036" s="419"/>
      <c r="G2036" s="307" t="s">
        <v>12982</v>
      </c>
      <c r="H2036" s="306" t="s">
        <v>16046</v>
      </c>
      <c r="I2036" s="306" t="s">
        <v>12983</v>
      </c>
      <c r="J2036" s="306" t="s">
        <v>12985</v>
      </c>
    </row>
    <row r="2037" spans="1:10" ht="38.25">
      <c r="A2037" s="295" t="s">
        <v>16047</v>
      </c>
      <c r="B2037" s="296" t="s">
        <v>15390</v>
      </c>
      <c r="C2037" s="295" t="s">
        <v>9</v>
      </c>
      <c r="D2037" s="295" t="s">
        <v>2597</v>
      </c>
      <c r="E2037" s="420" t="s">
        <v>16110</v>
      </c>
      <c r="F2037" s="420"/>
      <c r="G2037" s="297" t="s">
        <v>51</v>
      </c>
      <c r="H2037" s="308">
        <v>1</v>
      </c>
      <c r="I2037" s="309">
        <v>6.54</v>
      </c>
      <c r="J2037" s="309">
        <v>6.54</v>
      </c>
    </row>
    <row r="2038" spans="1:10" ht="25.5">
      <c r="A2038" s="310" t="s">
        <v>16049</v>
      </c>
      <c r="B2038" s="311" t="s">
        <v>16355</v>
      </c>
      <c r="C2038" s="310" t="s">
        <v>9</v>
      </c>
      <c r="D2038" s="310" t="s">
        <v>2094</v>
      </c>
      <c r="E2038" s="416" t="s">
        <v>16048</v>
      </c>
      <c r="F2038" s="416"/>
      <c r="G2038" s="312" t="s">
        <v>27</v>
      </c>
      <c r="H2038" s="313">
        <v>0.1</v>
      </c>
      <c r="I2038" s="314">
        <v>14.55</v>
      </c>
      <c r="J2038" s="314">
        <v>1.45</v>
      </c>
    </row>
    <row r="2039" spans="1:10" ht="25.5">
      <c r="A2039" s="310" t="s">
        <v>16049</v>
      </c>
      <c r="B2039" s="311" t="s">
        <v>16356</v>
      </c>
      <c r="C2039" s="310" t="s">
        <v>9</v>
      </c>
      <c r="D2039" s="310" t="s">
        <v>81</v>
      </c>
      <c r="E2039" s="416" t="s">
        <v>16048</v>
      </c>
      <c r="F2039" s="416"/>
      <c r="G2039" s="312" t="s">
        <v>27</v>
      </c>
      <c r="H2039" s="313">
        <v>0.1</v>
      </c>
      <c r="I2039" s="314">
        <v>18.53</v>
      </c>
      <c r="J2039" s="314">
        <v>1.85</v>
      </c>
    </row>
    <row r="2040" spans="1:10">
      <c r="A2040" s="300" t="s">
        <v>12986</v>
      </c>
      <c r="B2040" s="301" t="s">
        <v>13356</v>
      </c>
      <c r="C2040" s="300" t="s">
        <v>9</v>
      </c>
      <c r="D2040" s="300" t="s">
        <v>6964</v>
      </c>
      <c r="E2040" s="417" t="s">
        <v>12998</v>
      </c>
      <c r="F2040" s="417"/>
      <c r="G2040" s="302" t="s">
        <v>51</v>
      </c>
      <c r="H2040" s="315">
        <v>9.9000000000000008E-3</v>
      </c>
      <c r="I2040" s="316">
        <v>49.5</v>
      </c>
      <c r="J2040" s="316">
        <v>0.49</v>
      </c>
    </row>
    <row r="2041" spans="1:10" ht="25.5">
      <c r="A2041" s="300" t="s">
        <v>12986</v>
      </c>
      <c r="B2041" s="301" t="s">
        <v>13364</v>
      </c>
      <c r="C2041" s="300" t="s">
        <v>9</v>
      </c>
      <c r="D2041" s="300" t="s">
        <v>9336</v>
      </c>
      <c r="E2041" s="417" t="s">
        <v>12998</v>
      </c>
      <c r="F2041" s="417"/>
      <c r="G2041" s="302" t="s">
        <v>51</v>
      </c>
      <c r="H2041" s="315">
        <v>1</v>
      </c>
      <c r="I2041" s="316">
        <v>2.08</v>
      </c>
      <c r="J2041" s="316">
        <v>2.08</v>
      </c>
    </row>
    <row r="2042" spans="1:10">
      <c r="A2042" s="300" t="s">
        <v>12986</v>
      </c>
      <c r="B2042" s="301" t="s">
        <v>13353</v>
      </c>
      <c r="C2042" s="300" t="s">
        <v>9</v>
      </c>
      <c r="D2042" s="300" t="s">
        <v>9576</v>
      </c>
      <c r="E2042" s="417" t="s">
        <v>12998</v>
      </c>
      <c r="F2042" s="417"/>
      <c r="G2042" s="302" t="s">
        <v>51</v>
      </c>
      <c r="H2042" s="315">
        <v>2.1000000000000001E-2</v>
      </c>
      <c r="I2042" s="316">
        <v>1.65</v>
      </c>
      <c r="J2042" s="316">
        <v>0.03</v>
      </c>
    </row>
    <row r="2043" spans="1:10">
      <c r="A2043" s="300" t="s">
        <v>12986</v>
      </c>
      <c r="B2043" s="301" t="s">
        <v>13358</v>
      </c>
      <c r="C2043" s="300" t="s">
        <v>9</v>
      </c>
      <c r="D2043" s="300" t="s">
        <v>10886</v>
      </c>
      <c r="E2043" s="417" t="s">
        <v>12998</v>
      </c>
      <c r="F2043" s="417"/>
      <c r="G2043" s="302" t="s">
        <v>51</v>
      </c>
      <c r="H2043" s="315">
        <v>1.4999999999999999E-2</v>
      </c>
      <c r="I2043" s="316">
        <v>42.99</v>
      </c>
      <c r="J2043" s="316">
        <v>0.64</v>
      </c>
    </row>
    <row r="2044" spans="1:10" ht="25.5">
      <c r="A2044" s="317"/>
      <c r="B2044" s="317"/>
      <c r="C2044" s="317"/>
      <c r="D2044" s="317"/>
      <c r="E2044" s="317" t="s">
        <v>16052</v>
      </c>
      <c r="F2044" s="318">
        <v>1.2393369000000001</v>
      </c>
      <c r="G2044" s="317" t="s">
        <v>16053</v>
      </c>
      <c r="H2044" s="318">
        <v>1.07</v>
      </c>
      <c r="I2044" s="317" t="s">
        <v>16054</v>
      </c>
      <c r="J2044" s="318">
        <v>2.31</v>
      </c>
    </row>
    <row r="2045" spans="1:10" ht="13.5" thickBot="1">
      <c r="A2045" s="317"/>
      <c r="B2045" s="317"/>
      <c r="C2045" s="317"/>
      <c r="D2045" s="317"/>
      <c r="E2045" s="317" t="s">
        <v>16055</v>
      </c>
      <c r="F2045" s="318">
        <v>1.84</v>
      </c>
      <c r="G2045" s="317"/>
      <c r="H2045" s="418" t="s">
        <v>16056</v>
      </c>
      <c r="I2045" s="418"/>
      <c r="J2045" s="318">
        <v>8.3800000000000008</v>
      </c>
    </row>
    <row r="2046" spans="1:10" ht="13.5" thickTop="1">
      <c r="A2046" s="319"/>
      <c r="B2046" s="319"/>
      <c r="C2046" s="319"/>
      <c r="D2046" s="319"/>
      <c r="E2046" s="319"/>
      <c r="F2046" s="319"/>
      <c r="G2046" s="319"/>
      <c r="H2046" s="319"/>
      <c r="I2046" s="319"/>
      <c r="J2046" s="319"/>
    </row>
    <row r="2047" spans="1:10" ht="15">
      <c r="A2047" s="305" t="s">
        <v>16432</v>
      </c>
      <c r="B2047" s="306" t="s">
        <v>12979</v>
      </c>
      <c r="C2047" s="305" t="s">
        <v>12980</v>
      </c>
      <c r="D2047" s="305" t="s">
        <v>12981</v>
      </c>
      <c r="E2047" s="419" t="s">
        <v>16045</v>
      </c>
      <c r="F2047" s="419"/>
      <c r="G2047" s="307" t="s">
        <v>12982</v>
      </c>
      <c r="H2047" s="306" t="s">
        <v>16046</v>
      </c>
      <c r="I2047" s="306" t="s">
        <v>12983</v>
      </c>
      <c r="J2047" s="306" t="s">
        <v>12985</v>
      </c>
    </row>
    <row r="2048" spans="1:10" ht="38.25">
      <c r="A2048" s="295" t="s">
        <v>16047</v>
      </c>
      <c r="B2048" s="296" t="s">
        <v>15394</v>
      </c>
      <c r="C2048" s="295" t="s">
        <v>9</v>
      </c>
      <c r="D2048" s="295" t="s">
        <v>2659</v>
      </c>
      <c r="E2048" s="420" t="s">
        <v>16110</v>
      </c>
      <c r="F2048" s="420"/>
      <c r="G2048" s="297" t="s">
        <v>51</v>
      </c>
      <c r="H2048" s="308">
        <v>1</v>
      </c>
      <c r="I2048" s="309">
        <v>22.73</v>
      </c>
      <c r="J2048" s="309">
        <v>22.73</v>
      </c>
    </row>
    <row r="2049" spans="1:10" ht="25.5">
      <c r="A2049" s="310" t="s">
        <v>16049</v>
      </c>
      <c r="B2049" s="311" t="s">
        <v>16355</v>
      </c>
      <c r="C2049" s="310" t="s">
        <v>9</v>
      </c>
      <c r="D2049" s="310" t="s">
        <v>2094</v>
      </c>
      <c r="E2049" s="416" t="s">
        <v>16048</v>
      </c>
      <c r="F2049" s="416"/>
      <c r="G2049" s="312" t="s">
        <v>27</v>
      </c>
      <c r="H2049" s="313">
        <v>0.25</v>
      </c>
      <c r="I2049" s="314">
        <v>14.55</v>
      </c>
      <c r="J2049" s="314">
        <v>3.63</v>
      </c>
    </row>
    <row r="2050" spans="1:10" ht="25.5">
      <c r="A2050" s="310" t="s">
        <v>16049</v>
      </c>
      <c r="B2050" s="311" t="s">
        <v>16356</v>
      </c>
      <c r="C2050" s="310" t="s">
        <v>9</v>
      </c>
      <c r="D2050" s="310" t="s">
        <v>81</v>
      </c>
      <c r="E2050" s="416" t="s">
        <v>16048</v>
      </c>
      <c r="F2050" s="416"/>
      <c r="G2050" s="312" t="s">
        <v>27</v>
      </c>
      <c r="H2050" s="313">
        <v>0.25</v>
      </c>
      <c r="I2050" s="314">
        <v>18.53</v>
      </c>
      <c r="J2050" s="314">
        <v>4.63</v>
      </c>
    </row>
    <row r="2051" spans="1:10">
      <c r="A2051" s="300" t="s">
        <v>12986</v>
      </c>
      <c r="B2051" s="301" t="s">
        <v>15310</v>
      </c>
      <c r="C2051" s="300" t="s">
        <v>9</v>
      </c>
      <c r="D2051" s="300" t="s">
        <v>7015</v>
      </c>
      <c r="E2051" s="417" t="s">
        <v>12998</v>
      </c>
      <c r="F2051" s="417"/>
      <c r="G2051" s="302" t="s">
        <v>51</v>
      </c>
      <c r="H2051" s="315">
        <v>2</v>
      </c>
      <c r="I2051" s="316">
        <v>1.98</v>
      </c>
      <c r="J2051" s="316">
        <v>3.96</v>
      </c>
    </row>
    <row r="2052" spans="1:10" ht="25.5">
      <c r="A2052" s="300" t="s">
        <v>12986</v>
      </c>
      <c r="B2052" s="301" t="s">
        <v>15395</v>
      </c>
      <c r="C2052" s="300" t="s">
        <v>9</v>
      </c>
      <c r="D2052" s="300" t="s">
        <v>9457</v>
      </c>
      <c r="E2052" s="417" t="s">
        <v>12998</v>
      </c>
      <c r="F2052" s="417"/>
      <c r="G2052" s="302" t="s">
        <v>51</v>
      </c>
      <c r="H2052" s="315">
        <v>1</v>
      </c>
      <c r="I2052" s="316">
        <v>9.43</v>
      </c>
      <c r="J2052" s="316">
        <v>9.43</v>
      </c>
    </row>
    <row r="2053" spans="1:10" ht="25.5">
      <c r="A2053" s="300" t="s">
        <v>12986</v>
      </c>
      <c r="B2053" s="301" t="s">
        <v>13371</v>
      </c>
      <c r="C2053" s="300" t="s">
        <v>9</v>
      </c>
      <c r="D2053" s="300" t="s">
        <v>10264</v>
      </c>
      <c r="E2053" s="417" t="s">
        <v>12998</v>
      </c>
      <c r="F2053" s="417"/>
      <c r="G2053" s="302" t="s">
        <v>51</v>
      </c>
      <c r="H2053" s="315">
        <v>0.06</v>
      </c>
      <c r="I2053" s="316">
        <v>18.12</v>
      </c>
      <c r="J2053" s="316">
        <v>1.08</v>
      </c>
    </row>
    <row r="2054" spans="1:10" ht="25.5">
      <c r="A2054" s="317"/>
      <c r="B2054" s="317"/>
      <c r="C2054" s="317"/>
      <c r="D2054" s="317"/>
      <c r="E2054" s="317" t="s">
        <v>16052</v>
      </c>
      <c r="F2054" s="318">
        <v>3.1063898000000001</v>
      </c>
      <c r="G2054" s="317" t="s">
        <v>16053</v>
      </c>
      <c r="H2054" s="318">
        <v>2.68</v>
      </c>
      <c r="I2054" s="317" t="s">
        <v>16054</v>
      </c>
      <c r="J2054" s="318">
        <v>5.79</v>
      </c>
    </row>
    <row r="2055" spans="1:10" ht="13.5" thickBot="1">
      <c r="A2055" s="317"/>
      <c r="B2055" s="317"/>
      <c r="C2055" s="317"/>
      <c r="D2055" s="317"/>
      <c r="E2055" s="317" t="s">
        <v>16055</v>
      </c>
      <c r="F2055" s="318">
        <v>6.41</v>
      </c>
      <c r="G2055" s="317"/>
      <c r="H2055" s="418" t="s">
        <v>16056</v>
      </c>
      <c r="I2055" s="418"/>
      <c r="J2055" s="318">
        <v>29.14</v>
      </c>
    </row>
    <row r="2056" spans="1:10" ht="13.5" thickTop="1">
      <c r="A2056" s="319"/>
      <c r="B2056" s="319"/>
      <c r="C2056" s="319"/>
      <c r="D2056" s="319"/>
      <c r="E2056" s="319"/>
      <c r="F2056" s="319"/>
      <c r="G2056" s="319"/>
      <c r="H2056" s="319"/>
      <c r="I2056" s="319"/>
      <c r="J2056" s="319"/>
    </row>
    <row r="2057" spans="1:10" ht="15">
      <c r="A2057" s="305" t="s">
        <v>16433</v>
      </c>
      <c r="B2057" s="306" t="s">
        <v>12979</v>
      </c>
      <c r="C2057" s="305" t="s">
        <v>12980</v>
      </c>
      <c r="D2057" s="305" t="s">
        <v>12981</v>
      </c>
      <c r="E2057" s="419" t="s">
        <v>16045</v>
      </c>
      <c r="F2057" s="419"/>
      <c r="G2057" s="307" t="s">
        <v>12982</v>
      </c>
      <c r="H2057" s="306" t="s">
        <v>16046</v>
      </c>
      <c r="I2057" s="306" t="s">
        <v>12983</v>
      </c>
      <c r="J2057" s="306" t="s">
        <v>12985</v>
      </c>
    </row>
    <row r="2058" spans="1:10" ht="38.25">
      <c r="A2058" s="295" t="s">
        <v>16047</v>
      </c>
      <c r="B2058" s="296" t="s">
        <v>15403</v>
      </c>
      <c r="C2058" s="295" t="s">
        <v>9</v>
      </c>
      <c r="D2058" s="295" t="s">
        <v>2661</v>
      </c>
      <c r="E2058" s="420" t="s">
        <v>16110</v>
      </c>
      <c r="F2058" s="420"/>
      <c r="G2058" s="297" t="s">
        <v>51</v>
      </c>
      <c r="H2058" s="308">
        <v>1</v>
      </c>
      <c r="I2058" s="309">
        <v>29.85</v>
      </c>
      <c r="J2058" s="309">
        <v>29.85</v>
      </c>
    </row>
    <row r="2059" spans="1:10" ht="25.5">
      <c r="A2059" s="310" t="s">
        <v>16049</v>
      </c>
      <c r="B2059" s="311" t="s">
        <v>16355</v>
      </c>
      <c r="C2059" s="310" t="s">
        <v>9</v>
      </c>
      <c r="D2059" s="310" t="s">
        <v>2094</v>
      </c>
      <c r="E2059" s="416" t="s">
        <v>16048</v>
      </c>
      <c r="F2059" s="416"/>
      <c r="G2059" s="312" t="s">
        <v>27</v>
      </c>
      <c r="H2059" s="313">
        <v>0.33</v>
      </c>
      <c r="I2059" s="314">
        <v>14.55</v>
      </c>
      <c r="J2059" s="314">
        <v>4.8</v>
      </c>
    </row>
    <row r="2060" spans="1:10" ht="25.5">
      <c r="A2060" s="310" t="s">
        <v>16049</v>
      </c>
      <c r="B2060" s="311" t="s">
        <v>16356</v>
      </c>
      <c r="C2060" s="310" t="s">
        <v>9</v>
      </c>
      <c r="D2060" s="310" t="s">
        <v>81</v>
      </c>
      <c r="E2060" s="416" t="s">
        <v>16048</v>
      </c>
      <c r="F2060" s="416"/>
      <c r="G2060" s="312" t="s">
        <v>27</v>
      </c>
      <c r="H2060" s="313">
        <v>0.33</v>
      </c>
      <c r="I2060" s="314">
        <v>18.53</v>
      </c>
      <c r="J2060" s="314">
        <v>6.11</v>
      </c>
    </row>
    <row r="2061" spans="1:10">
      <c r="A2061" s="300" t="s">
        <v>12986</v>
      </c>
      <c r="B2061" s="301" t="s">
        <v>13373</v>
      </c>
      <c r="C2061" s="300" t="s">
        <v>9</v>
      </c>
      <c r="D2061" s="300" t="s">
        <v>7016</v>
      </c>
      <c r="E2061" s="417" t="s">
        <v>12998</v>
      </c>
      <c r="F2061" s="417"/>
      <c r="G2061" s="302" t="s">
        <v>51</v>
      </c>
      <c r="H2061" s="315">
        <v>2</v>
      </c>
      <c r="I2061" s="316">
        <v>2.4900000000000002</v>
      </c>
      <c r="J2061" s="316">
        <v>4.9800000000000004</v>
      </c>
    </row>
    <row r="2062" spans="1:10" ht="25.5">
      <c r="A2062" s="300" t="s">
        <v>12986</v>
      </c>
      <c r="B2062" s="301" t="s">
        <v>13479</v>
      </c>
      <c r="C2062" s="300" t="s">
        <v>9</v>
      </c>
      <c r="D2062" s="300" t="s">
        <v>9458</v>
      </c>
      <c r="E2062" s="417" t="s">
        <v>12998</v>
      </c>
      <c r="F2062" s="417"/>
      <c r="G2062" s="302" t="s">
        <v>51</v>
      </c>
      <c r="H2062" s="315">
        <v>1</v>
      </c>
      <c r="I2062" s="316">
        <v>12.3</v>
      </c>
      <c r="J2062" s="316">
        <v>12.3</v>
      </c>
    </row>
    <row r="2063" spans="1:10" ht="25.5">
      <c r="A2063" s="300" t="s">
        <v>12986</v>
      </c>
      <c r="B2063" s="301" t="s">
        <v>13371</v>
      </c>
      <c r="C2063" s="300" t="s">
        <v>9</v>
      </c>
      <c r="D2063" s="300" t="s">
        <v>10264</v>
      </c>
      <c r="E2063" s="417" t="s">
        <v>12998</v>
      </c>
      <c r="F2063" s="417"/>
      <c r="G2063" s="302" t="s">
        <v>51</v>
      </c>
      <c r="H2063" s="315">
        <v>9.1999999999999998E-2</v>
      </c>
      <c r="I2063" s="316">
        <v>18.12</v>
      </c>
      <c r="J2063" s="316">
        <v>1.66</v>
      </c>
    </row>
    <row r="2064" spans="1:10" ht="25.5">
      <c r="A2064" s="317"/>
      <c r="B2064" s="317"/>
      <c r="C2064" s="317"/>
      <c r="D2064" s="317"/>
      <c r="E2064" s="317" t="s">
        <v>16052</v>
      </c>
      <c r="F2064" s="318">
        <v>4.1042974000000001</v>
      </c>
      <c r="G2064" s="317" t="s">
        <v>16053</v>
      </c>
      <c r="H2064" s="318">
        <v>3.55</v>
      </c>
      <c r="I2064" s="317" t="s">
        <v>16054</v>
      </c>
      <c r="J2064" s="318">
        <v>7.65</v>
      </c>
    </row>
    <row r="2065" spans="1:10" ht="13.5" thickBot="1">
      <c r="A2065" s="317"/>
      <c r="B2065" s="317"/>
      <c r="C2065" s="317"/>
      <c r="D2065" s="317"/>
      <c r="E2065" s="317" t="s">
        <v>16055</v>
      </c>
      <c r="F2065" s="318">
        <v>8.42</v>
      </c>
      <c r="G2065" s="317"/>
      <c r="H2065" s="418" t="s">
        <v>16056</v>
      </c>
      <c r="I2065" s="418"/>
      <c r="J2065" s="318">
        <v>38.270000000000003</v>
      </c>
    </row>
    <row r="2066" spans="1:10" ht="13.5" thickTop="1">
      <c r="A2066" s="319"/>
      <c r="B2066" s="319"/>
      <c r="C2066" s="319"/>
      <c r="D2066" s="319"/>
      <c r="E2066" s="319"/>
      <c r="F2066" s="319"/>
      <c r="G2066" s="319"/>
      <c r="H2066" s="319"/>
      <c r="I2066" s="319"/>
      <c r="J2066" s="319"/>
    </row>
    <row r="2067" spans="1:10" ht="15">
      <c r="A2067" s="305" t="s">
        <v>16434</v>
      </c>
      <c r="B2067" s="306" t="s">
        <v>12979</v>
      </c>
      <c r="C2067" s="305" t="s">
        <v>12980</v>
      </c>
      <c r="D2067" s="305" t="s">
        <v>12981</v>
      </c>
      <c r="E2067" s="419" t="s">
        <v>16045</v>
      </c>
      <c r="F2067" s="419"/>
      <c r="G2067" s="307" t="s">
        <v>12982</v>
      </c>
      <c r="H2067" s="306" t="s">
        <v>16046</v>
      </c>
      <c r="I2067" s="306" t="s">
        <v>12983</v>
      </c>
      <c r="J2067" s="306" t="s">
        <v>12985</v>
      </c>
    </row>
    <row r="2068" spans="1:10" ht="38.25">
      <c r="A2068" s="295" t="s">
        <v>16047</v>
      </c>
      <c r="B2068" s="296" t="s">
        <v>15412</v>
      </c>
      <c r="C2068" s="295" t="s">
        <v>9</v>
      </c>
      <c r="D2068" s="295" t="s">
        <v>2649</v>
      </c>
      <c r="E2068" s="420" t="s">
        <v>16110</v>
      </c>
      <c r="F2068" s="420"/>
      <c r="G2068" s="297" t="s">
        <v>51</v>
      </c>
      <c r="H2068" s="308">
        <v>1</v>
      </c>
      <c r="I2068" s="309">
        <v>14.17</v>
      </c>
      <c r="J2068" s="309">
        <v>14.17</v>
      </c>
    </row>
    <row r="2069" spans="1:10" ht="25.5">
      <c r="A2069" s="310" t="s">
        <v>16049</v>
      </c>
      <c r="B2069" s="311" t="s">
        <v>16355</v>
      </c>
      <c r="C2069" s="310" t="s">
        <v>9</v>
      </c>
      <c r="D2069" s="310" t="s">
        <v>2094</v>
      </c>
      <c r="E2069" s="416" t="s">
        <v>16048</v>
      </c>
      <c r="F2069" s="416"/>
      <c r="G2069" s="312" t="s">
        <v>27</v>
      </c>
      <c r="H2069" s="313">
        <v>0.17</v>
      </c>
      <c r="I2069" s="314">
        <v>14.55</v>
      </c>
      <c r="J2069" s="314">
        <v>2.4700000000000002</v>
      </c>
    </row>
    <row r="2070" spans="1:10" ht="25.5">
      <c r="A2070" s="310" t="s">
        <v>16049</v>
      </c>
      <c r="B2070" s="311" t="s">
        <v>16356</v>
      </c>
      <c r="C2070" s="310" t="s">
        <v>9</v>
      </c>
      <c r="D2070" s="310" t="s">
        <v>81</v>
      </c>
      <c r="E2070" s="416" t="s">
        <v>16048</v>
      </c>
      <c r="F2070" s="416"/>
      <c r="G2070" s="312" t="s">
        <v>27</v>
      </c>
      <c r="H2070" s="313">
        <v>0.17</v>
      </c>
      <c r="I2070" s="314">
        <v>18.53</v>
      </c>
      <c r="J2070" s="314">
        <v>3.15</v>
      </c>
    </row>
    <row r="2071" spans="1:10">
      <c r="A2071" s="300" t="s">
        <v>12986</v>
      </c>
      <c r="B2071" s="301" t="s">
        <v>13367</v>
      </c>
      <c r="C2071" s="300" t="s">
        <v>9</v>
      </c>
      <c r="D2071" s="300" t="s">
        <v>7014</v>
      </c>
      <c r="E2071" s="417" t="s">
        <v>12998</v>
      </c>
      <c r="F2071" s="417"/>
      <c r="G2071" s="302" t="s">
        <v>51</v>
      </c>
      <c r="H2071" s="315">
        <v>2</v>
      </c>
      <c r="I2071" s="316">
        <v>1.4</v>
      </c>
      <c r="J2071" s="316">
        <v>2.8</v>
      </c>
    </row>
    <row r="2072" spans="1:10" ht="25.5">
      <c r="A2072" s="300" t="s">
        <v>12986</v>
      </c>
      <c r="B2072" s="301" t="s">
        <v>15413</v>
      </c>
      <c r="C2072" s="300" t="s">
        <v>9</v>
      </c>
      <c r="D2072" s="300" t="s">
        <v>9455</v>
      </c>
      <c r="E2072" s="417" t="s">
        <v>12998</v>
      </c>
      <c r="F2072" s="417"/>
      <c r="G2072" s="302" t="s">
        <v>51</v>
      </c>
      <c r="H2072" s="315">
        <v>1</v>
      </c>
      <c r="I2072" s="316">
        <v>5.03</v>
      </c>
      <c r="J2072" s="316">
        <v>5.03</v>
      </c>
    </row>
    <row r="2073" spans="1:10" ht="25.5">
      <c r="A2073" s="300" t="s">
        <v>12986</v>
      </c>
      <c r="B2073" s="301" t="s">
        <v>13371</v>
      </c>
      <c r="C2073" s="300" t="s">
        <v>9</v>
      </c>
      <c r="D2073" s="300" t="s">
        <v>10264</v>
      </c>
      <c r="E2073" s="417" t="s">
        <v>12998</v>
      </c>
      <c r="F2073" s="417"/>
      <c r="G2073" s="302" t="s">
        <v>51</v>
      </c>
      <c r="H2073" s="315">
        <v>0.04</v>
      </c>
      <c r="I2073" s="316">
        <v>18.12</v>
      </c>
      <c r="J2073" s="316">
        <v>0.72</v>
      </c>
    </row>
    <row r="2074" spans="1:10" ht="25.5">
      <c r="A2074" s="317"/>
      <c r="B2074" s="317"/>
      <c r="C2074" s="317"/>
      <c r="D2074" s="317"/>
      <c r="E2074" s="317" t="s">
        <v>16052</v>
      </c>
      <c r="F2074" s="318">
        <v>2.1138473000000002</v>
      </c>
      <c r="G2074" s="317" t="s">
        <v>16053</v>
      </c>
      <c r="H2074" s="318">
        <v>1.83</v>
      </c>
      <c r="I2074" s="317" t="s">
        <v>16054</v>
      </c>
      <c r="J2074" s="318">
        <v>3.94</v>
      </c>
    </row>
    <row r="2075" spans="1:10" ht="13.5" thickBot="1">
      <c r="A2075" s="317"/>
      <c r="B2075" s="317"/>
      <c r="C2075" s="317"/>
      <c r="D2075" s="317"/>
      <c r="E2075" s="317" t="s">
        <v>16055</v>
      </c>
      <c r="F2075" s="318">
        <v>4</v>
      </c>
      <c r="G2075" s="317"/>
      <c r="H2075" s="418" t="s">
        <v>16056</v>
      </c>
      <c r="I2075" s="418"/>
      <c r="J2075" s="318">
        <v>18.170000000000002</v>
      </c>
    </row>
    <row r="2076" spans="1:10" ht="13.5" thickTop="1">
      <c r="A2076" s="319"/>
      <c r="B2076" s="319"/>
      <c r="C2076" s="319"/>
      <c r="D2076" s="319"/>
      <c r="E2076" s="319"/>
      <c r="F2076" s="319"/>
      <c r="G2076" s="319"/>
      <c r="H2076" s="319"/>
      <c r="I2076" s="319"/>
      <c r="J2076" s="319"/>
    </row>
    <row r="2077" spans="1:10" ht="15">
      <c r="A2077" s="305" t="s">
        <v>16435</v>
      </c>
      <c r="B2077" s="306" t="s">
        <v>12979</v>
      </c>
      <c r="C2077" s="305" t="s">
        <v>12980</v>
      </c>
      <c r="D2077" s="305" t="s">
        <v>12981</v>
      </c>
      <c r="E2077" s="419" t="s">
        <v>16045</v>
      </c>
      <c r="F2077" s="419"/>
      <c r="G2077" s="307" t="s">
        <v>12982</v>
      </c>
      <c r="H2077" s="306" t="s">
        <v>16046</v>
      </c>
      <c r="I2077" s="306" t="s">
        <v>12983</v>
      </c>
      <c r="J2077" s="306" t="s">
        <v>12985</v>
      </c>
    </row>
    <row r="2078" spans="1:10" ht="38.25">
      <c r="A2078" s="295" t="s">
        <v>16047</v>
      </c>
      <c r="B2078" s="296" t="s">
        <v>15416</v>
      </c>
      <c r="C2078" s="295" t="s">
        <v>9</v>
      </c>
      <c r="D2078" s="295" t="s">
        <v>2621</v>
      </c>
      <c r="E2078" s="420" t="s">
        <v>16110</v>
      </c>
      <c r="F2078" s="420"/>
      <c r="G2078" s="297" t="s">
        <v>51</v>
      </c>
      <c r="H2078" s="308">
        <v>1</v>
      </c>
      <c r="I2078" s="309">
        <v>4.1900000000000004</v>
      </c>
      <c r="J2078" s="309">
        <v>4.1900000000000004</v>
      </c>
    </row>
    <row r="2079" spans="1:10" ht="25.5">
      <c r="A2079" s="310" t="s">
        <v>16049</v>
      </c>
      <c r="B2079" s="311" t="s">
        <v>16355</v>
      </c>
      <c r="C2079" s="310" t="s">
        <v>9</v>
      </c>
      <c r="D2079" s="310" t="s">
        <v>2094</v>
      </c>
      <c r="E2079" s="416" t="s">
        <v>16048</v>
      </c>
      <c r="F2079" s="416"/>
      <c r="G2079" s="312" t="s">
        <v>27</v>
      </c>
      <c r="H2079" s="313">
        <v>7.0000000000000007E-2</v>
      </c>
      <c r="I2079" s="314">
        <v>14.55</v>
      </c>
      <c r="J2079" s="314">
        <v>1.01</v>
      </c>
    </row>
    <row r="2080" spans="1:10" ht="25.5">
      <c r="A2080" s="310" t="s">
        <v>16049</v>
      </c>
      <c r="B2080" s="311" t="s">
        <v>16356</v>
      </c>
      <c r="C2080" s="310" t="s">
        <v>9</v>
      </c>
      <c r="D2080" s="310" t="s">
        <v>81</v>
      </c>
      <c r="E2080" s="416" t="s">
        <v>16048</v>
      </c>
      <c r="F2080" s="416"/>
      <c r="G2080" s="312" t="s">
        <v>27</v>
      </c>
      <c r="H2080" s="313">
        <v>7.0000000000000007E-2</v>
      </c>
      <c r="I2080" s="314">
        <v>18.53</v>
      </c>
      <c r="J2080" s="314">
        <v>1.29</v>
      </c>
    </row>
    <row r="2081" spans="1:10">
      <c r="A2081" s="300" t="s">
        <v>12986</v>
      </c>
      <c r="B2081" s="301" t="s">
        <v>13356</v>
      </c>
      <c r="C2081" s="300" t="s">
        <v>9</v>
      </c>
      <c r="D2081" s="300" t="s">
        <v>6964</v>
      </c>
      <c r="E2081" s="417" t="s">
        <v>12998</v>
      </c>
      <c r="F2081" s="417"/>
      <c r="G2081" s="302" t="s">
        <v>51</v>
      </c>
      <c r="H2081" s="315">
        <v>9.9000000000000008E-3</v>
      </c>
      <c r="I2081" s="316">
        <v>49.5</v>
      </c>
      <c r="J2081" s="316">
        <v>0.49</v>
      </c>
    </row>
    <row r="2082" spans="1:10" ht="25.5">
      <c r="A2082" s="300" t="s">
        <v>12986</v>
      </c>
      <c r="B2082" s="301" t="s">
        <v>15417</v>
      </c>
      <c r="C2082" s="300" t="s">
        <v>9</v>
      </c>
      <c r="D2082" s="300" t="s">
        <v>9845</v>
      </c>
      <c r="E2082" s="417" t="s">
        <v>12998</v>
      </c>
      <c r="F2082" s="417"/>
      <c r="G2082" s="302" t="s">
        <v>51</v>
      </c>
      <c r="H2082" s="315">
        <v>1</v>
      </c>
      <c r="I2082" s="316">
        <v>0.76</v>
      </c>
      <c r="J2082" s="316">
        <v>0.76</v>
      </c>
    </row>
    <row r="2083" spans="1:10">
      <c r="A2083" s="300" t="s">
        <v>12986</v>
      </c>
      <c r="B2083" s="301" t="s">
        <v>13358</v>
      </c>
      <c r="C2083" s="300" t="s">
        <v>9</v>
      </c>
      <c r="D2083" s="300" t="s">
        <v>10886</v>
      </c>
      <c r="E2083" s="417" t="s">
        <v>12998</v>
      </c>
      <c r="F2083" s="417"/>
      <c r="G2083" s="302" t="s">
        <v>51</v>
      </c>
      <c r="H2083" s="315">
        <v>1.4999999999999999E-2</v>
      </c>
      <c r="I2083" s="316">
        <v>42.99</v>
      </c>
      <c r="J2083" s="316">
        <v>0.64</v>
      </c>
    </row>
    <row r="2084" spans="1:10" ht="25.5">
      <c r="A2084" s="317"/>
      <c r="B2084" s="317"/>
      <c r="C2084" s="317"/>
      <c r="D2084" s="317"/>
      <c r="E2084" s="317" t="s">
        <v>16052</v>
      </c>
      <c r="F2084" s="318">
        <v>0.86914530000000001</v>
      </c>
      <c r="G2084" s="317" t="s">
        <v>16053</v>
      </c>
      <c r="H2084" s="318">
        <v>0.75</v>
      </c>
      <c r="I2084" s="317" t="s">
        <v>16054</v>
      </c>
      <c r="J2084" s="318">
        <v>1.62</v>
      </c>
    </row>
    <row r="2085" spans="1:10" ht="13.5" thickBot="1">
      <c r="A2085" s="317"/>
      <c r="B2085" s="317"/>
      <c r="C2085" s="317"/>
      <c r="D2085" s="317"/>
      <c r="E2085" s="317" t="s">
        <v>16055</v>
      </c>
      <c r="F2085" s="318">
        <v>1.18</v>
      </c>
      <c r="G2085" s="317"/>
      <c r="H2085" s="418" t="s">
        <v>16056</v>
      </c>
      <c r="I2085" s="418"/>
      <c r="J2085" s="318">
        <v>5.37</v>
      </c>
    </row>
    <row r="2086" spans="1:10" ht="13.5" thickTop="1">
      <c r="A2086" s="319"/>
      <c r="B2086" s="319"/>
      <c r="C2086" s="319"/>
      <c r="D2086" s="319"/>
      <c r="E2086" s="319"/>
      <c r="F2086" s="319"/>
      <c r="G2086" s="319"/>
      <c r="H2086" s="319"/>
      <c r="I2086" s="319"/>
      <c r="J2086" s="319"/>
    </row>
    <row r="2087" spans="1:10" ht="15">
      <c r="A2087" s="305" t="s">
        <v>16436</v>
      </c>
      <c r="B2087" s="306" t="s">
        <v>12979</v>
      </c>
      <c r="C2087" s="305" t="s">
        <v>12980</v>
      </c>
      <c r="D2087" s="305" t="s">
        <v>12981</v>
      </c>
      <c r="E2087" s="419" t="s">
        <v>16045</v>
      </c>
      <c r="F2087" s="419"/>
      <c r="G2087" s="307" t="s">
        <v>12982</v>
      </c>
      <c r="H2087" s="306" t="s">
        <v>16046</v>
      </c>
      <c r="I2087" s="306" t="s">
        <v>12983</v>
      </c>
      <c r="J2087" s="306" t="s">
        <v>12985</v>
      </c>
    </row>
    <row r="2088" spans="1:10" ht="38.25">
      <c r="A2088" s="295" t="s">
        <v>16047</v>
      </c>
      <c r="B2088" s="296" t="s">
        <v>15424</v>
      </c>
      <c r="C2088" s="295" t="s">
        <v>9</v>
      </c>
      <c r="D2088" s="295" t="s">
        <v>2623</v>
      </c>
      <c r="E2088" s="420" t="s">
        <v>16110</v>
      </c>
      <c r="F2088" s="420"/>
      <c r="G2088" s="297" t="s">
        <v>51</v>
      </c>
      <c r="H2088" s="308">
        <v>1</v>
      </c>
      <c r="I2088" s="309">
        <v>10.24</v>
      </c>
      <c r="J2088" s="309">
        <v>10.24</v>
      </c>
    </row>
    <row r="2089" spans="1:10" ht="25.5">
      <c r="A2089" s="310" t="s">
        <v>16049</v>
      </c>
      <c r="B2089" s="311" t="s">
        <v>16355</v>
      </c>
      <c r="C2089" s="310" t="s">
        <v>9</v>
      </c>
      <c r="D2089" s="310" t="s">
        <v>2094</v>
      </c>
      <c r="E2089" s="416" t="s">
        <v>16048</v>
      </c>
      <c r="F2089" s="416"/>
      <c r="G2089" s="312" t="s">
        <v>27</v>
      </c>
      <c r="H2089" s="313">
        <v>0.08</v>
      </c>
      <c r="I2089" s="314">
        <v>14.55</v>
      </c>
      <c r="J2089" s="314">
        <v>1.1599999999999999</v>
      </c>
    </row>
    <row r="2090" spans="1:10" ht="25.5">
      <c r="A2090" s="310" t="s">
        <v>16049</v>
      </c>
      <c r="B2090" s="311" t="s">
        <v>16356</v>
      </c>
      <c r="C2090" s="310" t="s">
        <v>9</v>
      </c>
      <c r="D2090" s="310" t="s">
        <v>81</v>
      </c>
      <c r="E2090" s="416" t="s">
        <v>16048</v>
      </c>
      <c r="F2090" s="416"/>
      <c r="G2090" s="312" t="s">
        <v>27</v>
      </c>
      <c r="H2090" s="313">
        <v>0.08</v>
      </c>
      <c r="I2090" s="314">
        <v>18.53</v>
      </c>
      <c r="J2090" s="314">
        <v>1.48</v>
      </c>
    </row>
    <row r="2091" spans="1:10">
      <c r="A2091" s="300" t="s">
        <v>12986</v>
      </c>
      <c r="B2091" s="301" t="s">
        <v>13367</v>
      </c>
      <c r="C2091" s="300" t="s">
        <v>9</v>
      </c>
      <c r="D2091" s="300" t="s">
        <v>7014</v>
      </c>
      <c r="E2091" s="417" t="s">
        <v>12998</v>
      </c>
      <c r="F2091" s="417"/>
      <c r="G2091" s="302" t="s">
        <v>51</v>
      </c>
      <c r="H2091" s="315">
        <v>1</v>
      </c>
      <c r="I2091" s="316">
        <v>1.4</v>
      </c>
      <c r="J2091" s="316">
        <v>1.4</v>
      </c>
    </row>
    <row r="2092" spans="1:10">
      <c r="A2092" s="300" t="s">
        <v>12986</v>
      </c>
      <c r="B2092" s="301" t="s">
        <v>15425</v>
      </c>
      <c r="C2092" s="300" t="s">
        <v>9</v>
      </c>
      <c r="D2092" s="300" t="s">
        <v>9697</v>
      </c>
      <c r="E2092" s="417" t="s">
        <v>12998</v>
      </c>
      <c r="F2092" s="417"/>
      <c r="G2092" s="302" t="s">
        <v>51</v>
      </c>
      <c r="H2092" s="315">
        <v>1</v>
      </c>
      <c r="I2092" s="316">
        <v>5.84</v>
      </c>
      <c r="J2092" s="316">
        <v>5.84</v>
      </c>
    </row>
    <row r="2093" spans="1:10" ht="25.5">
      <c r="A2093" s="300" t="s">
        <v>12986</v>
      </c>
      <c r="B2093" s="301" t="s">
        <v>13371</v>
      </c>
      <c r="C2093" s="300" t="s">
        <v>9</v>
      </c>
      <c r="D2093" s="300" t="s">
        <v>10264</v>
      </c>
      <c r="E2093" s="417" t="s">
        <v>12998</v>
      </c>
      <c r="F2093" s="417"/>
      <c r="G2093" s="302" t="s">
        <v>51</v>
      </c>
      <c r="H2093" s="315">
        <v>0.02</v>
      </c>
      <c r="I2093" s="316">
        <v>18.12</v>
      </c>
      <c r="J2093" s="316">
        <v>0.36</v>
      </c>
    </row>
    <row r="2094" spans="1:10" ht="25.5">
      <c r="A2094" s="317"/>
      <c r="B2094" s="317"/>
      <c r="C2094" s="317"/>
      <c r="D2094" s="317"/>
      <c r="E2094" s="317" t="s">
        <v>16052</v>
      </c>
      <c r="F2094" s="318">
        <v>0.98717739999999998</v>
      </c>
      <c r="G2094" s="317" t="s">
        <v>16053</v>
      </c>
      <c r="H2094" s="318">
        <v>0.85</v>
      </c>
      <c r="I2094" s="317" t="s">
        <v>16054</v>
      </c>
      <c r="J2094" s="318">
        <v>1.84</v>
      </c>
    </row>
    <row r="2095" spans="1:10" ht="13.5" thickBot="1">
      <c r="A2095" s="317"/>
      <c r="B2095" s="317"/>
      <c r="C2095" s="317"/>
      <c r="D2095" s="317"/>
      <c r="E2095" s="317" t="s">
        <v>16055</v>
      </c>
      <c r="F2095" s="318">
        <v>2.89</v>
      </c>
      <c r="G2095" s="317"/>
      <c r="H2095" s="418" t="s">
        <v>16056</v>
      </c>
      <c r="I2095" s="418"/>
      <c r="J2095" s="318">
        <v>13.13</v>
      </c>
    </row>
    <row r="2096" spans="1:10" ht="13.5" thickTop="1">
      <c r="A2096" s="319"/>
      <c r="B2096" s="319"/>
      <c r="C2096" s="319"/>
      <c r="D2096" s="319"/>
      <c r="E2096" s="319"/>
      <c r="F2096" s="319"/>
      <c r="G2096" s="319"/>
      <c r="H2096" s="319"/>
      <c r="I2096" s="319"/>
      <c r="J2096" s="319"/>
    </row>
    <row r="2097" spans="1:10" ht="15">
      <c r="A2097" s="305" t="s">
        <v>16437</v>
      </c>
      <c r="B2097" s="306" t="s">
        <v>12979</v>
      </c>
      <c r="C2097" s="305" t="s">
        <v>12980</v>
      </c>
      <c r="D2097" s="305" t="s">
        <v>12981</v>
      </c>
      <c r="E2097" s="419" t="s">
        <v>16045</v>
      </c>
      <c r="F2097" s="419"/>
      <c r="G2097" s="307" t="s">
        <v>12982</v>
      </c>
      <c r="H2097" s="306" t="s">
        <v>16046</v>
      </c>
      <c r="I2097" s="306" t="s">
        <v>12983</v>
      </c>
      <c r="J2097" s="306" t="s">
        <v>12985</v>
      </c>
    </row>
    <row r="2098" spans="1:10" ht="38.25">
      <c r="A2098" s="295" t="s">
        <v>16047</v>
      </c>
      <c r="B2098" s="296" t="s">
        <v>15432</v>
      </c>
      <c r="C2098" s="295" t="s">
        <v>9</v>
      </c>
      <c r="D2098" s="295" t="s">
        <v>2641</v>
      </c>
      <c r="E2098" s="420" t="s">
        <v>16110</v>
      </c>
      <c r="F2098" s="420"/>
      <c r="G2098" s="297" t="s">
        <v>51</v>
      </c>
      <c r="H2098" s="308">
        <v>1</v>
      </c>
      <c r="I2098" s="309">
        <v>13.16</v>
      </c>
      <c r="J2098" s="309">
        <v>13.16</v>
      </c>
    </row>
    <row r="2099" spans="1:10" ht="25.5">
      <c r="A2099" s="310" t="s">
        <v>16049</v>
      </c>
      <c r="B2099" s="311" t="s">
        <v>16355</v>
      </c>
      <c r="C2099" s="310" t="s">
        <v>9</v>
      </c>
      <c r="D2099" s="310" t="s">
        <v>2094</v>
      </c>
      <c r="E2099" s="416" t="s">
        <v>16048</v>
      </c>
      <c r="F2099" s="416"/>
      <c r="G2099" s="312" t="s">
        <v>27</v>
      </c>
      <c r="H2099" s="313">
        <v>0.13</v>
      </c>
      <c r="I2099" s="314">
        <v>14.55</v>
      </c>
      <c r="J2099" s="314">
        <v>1.89</v>
      </c>
    </row>
    <row r="2100" spans="1:10" ht="25.5">
      <c r="A2100" s="310" t="s">
        <v>16049</v>
      </c>
      <c r="B2100" s="311" t="s">
        <v>16356</v>
      </c>
      <c r="C2100" s="310" t="s">
        <v>9</v>
      </c>
      <c r="D2100" s="310" t="s">
        <v>81</v>
      </c>
      <c r="E2100" s="416" t="s">
        <v>16048</v>
      </c>
      <c r="F2100" s="416"/>
      <c r="G2100" s="312" t="s">
        <v>27</v>
      </c>
      <c r="H2100" s="313">
        <v>0.13</v>
      </c>
      <c r="I2100" s="314">
        <v>18.53</v>
      </c>
      <c r="J2100" s="314">
        <v>2.4</v>
      </c>
    </row>
    <row r="2101" spans="1:10">
      <c r="A2101" s="300" t="s">
        <v>12986</v>
      </c>
      <c r="B2101" s="301" t="s">
        <v>15310</v>
      </c>
      <c r="C2101" s="300" t="s">
        <v>9</v>
      </c>
      <c r="D2101" s="300" t="s">
        <v>7015</v>
      </c>
      <c r="E2101" s="417" t="s">
        <v>12998</v>
      </c>
      <c r="F2101" s="417"/>
      <c r="G2101" s="302" t="s">
        <v>51</v>
      </c>
      <c r="H2101" s="315">
        <v>1</v>
      </c>
      <c r="I2101" s="316">
        <v>1.98</v>
      </c>
      <c r="J2101" s="316">
        <v>1.98</v>
      </c>
    </row>
    <row r="2102" spans="1:10">
      <c r="A2102" s="300" t="s">
        <v>12986</v>
      </c>
      <c r="B2102" s="301" t="s">
        <v>15433</v>
      </c>
      <c r="C2102" s="300" t="s">
        <v>9</v>
      </c>
      <c r="D2102" s="300" t="s">
        <v>9698</v>
      </c>
      <c r="E2102" s="417" t="s">
        <v>12998</v>
      </c>
      <c r="F2102" s="417"/>
      <c r="G2102" s="302" t="s">
        <v>51</v>
      </c>
      <c r="H2102" s="315">
        <v>1</v>
      </c>
      <c r="I2102" s="316">
        <v>6.35</v>
      </c>
      <c r="J2102" s="316">
        <v>6.35</v>
      </c>
    </row>
    <row r="2103" spans="1:10" ht="25.5">
      <c r="A2103" s="300" t="s">
        <v>12986</v>
      </c>
      <c r="B2103" s="301" t="s">
        <v>13371</v>
      </c>
      <c r="C2103" s="300" t="s">
        <v>9</v>
      </c>
      <c r="D2103" s="300" t="s">
        <v>10264</v>
      </c>
      <c r="E2103" s="417" t="s">
        <v>12998</v>
      </c>
      <c r="F2103" s="417"/>
      <c r="G2103" s="302" t="s">
        <v>51</v>
      </c>
      <c r="H2103" s="315">
        <v>0.03</v>
      </c>
      <c r="I2103" s="316">
        <v>18.12</v>
      </c>
      <c r="J2103" s="316">
        <v>0.54</v>
      </c>
    </row>
    <row r="2104" spans="1:10" ht="25.5">
      <c r="A2104" s="317"/>
      <c r="B2104" s="317"/>
      <c r="C2104" s="317"/>
      <c r="D2104" s="317"/>
      <c r="E2104" s="317" t="s">
        <v>16052</v>
      </c>
      <c r="F2104" s="318">
        <v>1.6095284000000001</v>
      </c>
      <c r="G2104" s="317" t="s">
        <v>16053</v>
      </c>
      <c r="H2104" s="318">
        <v>1.39</v>
      </c>
      <c r="I2104" s="317" t="s">
        <v>16054</v>
      </c>
      <c r="J2104" s="318">
        <v>3</v>
      </c>
    </row>
    <row r="2105" spans="1:10" ht="13.5" thickBot="1">
      <c r="A2105" s="317"/>
      <c r="B2105" s="317"/>
      <c r="C2105" s="317"/>
      <c r="D2105" s="317"/>
      <c r="E2105" s="317" t="s">
        <v>16055</v>
      </c>
      <c r="F2105" s="318">
        <v>3.71</v>
      </c>
      <c r="G2105" s="317"/>
      <c r="H2105" s="418" t="s">
        <v>16056</v>
      </c>
      <c r="I2105" s="418"/>
      <c r="J2105" s="318">
        <v>16.87</v>
      </c>
    </row>
    <row r="2106" spans="1:10" ht="13.5" thickTop="1">
      <c r="A2106" s="319"/>
      <c r="B2106" s="319"/>
      <c r="C2106" s="319"/>
      <c r="D2106" s="319"/>
      <c r="E2106" s="319"/>
      <c r="F2106" s="319"/>
      <c r="G2106" s="319"/>
      <c r="H2106" s="319"/>
      <c r="I2106" s="319"/>
      <c r="J2106" s="319"/>
    </row>
    <row r="2107" spans="1:10" ht="15">
      <c r="A2107" s="305" t="s">
        <v>16438</v>
      </c>
      <c r="B2107" s="306" t="s">
        <v>12979</v>
      </c>
      <c r="C2107" s="305" t="s">
        <v>12980</v>
      </c>
      <c r="D2107" s="305" t="s">
        <v>12981</v>
      </c>
      <c r="E2107" s="419" t="s">
        <v>16045</v>
      </c>
      <c r="F2107" s="419"/>
      <c r="G2107" s="307" t="s">
        <v>12982</v>
      </c>
      <c r="H2107" s="306" t="s">
        <v>16046</v>
      </c>
      <c r="I2107" s="306" t="s">
        <v>12983</v>
      </c>
      <c r="J2107" s="306" t="s">
        <v>12985</v>
      </c>
    </row>
    <row r="2108" spans="1:10" ht="38.25">
      <c r="A2108" s="295" t="s">
        <v>16047</v>
      </c>
      <c r="B2108" s="296" t="s">
        <v>15440</v>
      </c>
      <c r="C2108" s="295" t="s">
        <v>9</v>
      </c>
      <c r="D2108" s="295" t="s">
        <v>2677</v>
      </c>
      <c r="E2108" s="420" t="s">
        <v>16110</v>
      </c>
      <c r="F2108" s="420"/>
      <c r="G2108" s="297" t="s">
        <v>51</v>
      </c>
      <c r="H2108" s="308">
        <v>1</v>
      </c>
      <c r="I2108" s="309">
        <v>4.38</v>
      </c>
      <c r="J2108" s="309">
        <v>4.38</v>
      </c>
    </row>
    <row r="2109" spans="1:10" ht="25.5">
      <c r="A2109" s="310" t="s">
        <v>16049</v>
      </c>
      <c r="B2109" s="311" t="s">
        <v>16355</v>
      </c>
      <c r="C2109" s="310" t="s">
        <v>9</v>
      </c>
      <c r="D2109" s="310" t="s">
        <v>2094</v>
      </c>
      <c r="E2109" s="416" t="s">
        <v>16048</v>
      </c>
      <c r="F2109" s="416"/>
      <c r="G2109" s="312" t="s">
        <v>27</v>
      </c>
      <c r="H2109" s="313">
        <v>0.03</v>
      </c>
      <c r="I2109" s="314">
        <v>14.55</v>
      </c>
      <c r="J2109" s="314">
        <v>0.43</v>
      </c>
    </row>
    <row r="2110" spans="1:10" ht="25.5">
      <c r="A2110" s="310" t="s">
        <v>16049</v>
      </c>
      <c r="B2110" s="311" t="s">
        <v>16356</v>
      </c>
      <c r="C2110" s="310" t="s">
        <v>9</v>
      </c>
      <c r="D2110" s="310" t="s">
        <v>81</v>
      </c>
      <c r="E2110" s="416" t="s">
        <v>16048</v>
      </c>
      <c r="F2110" s="416"/>
      <c r="G2110" s="312" t="s">
        <v>27</v>
      </c>
      <c r="H2110" s="313">
        <v>0.03</v>
      </c>
      <c r="I2110" s="314">
        <v>18.53</v>
      </c>
      <c r="J2110" s="314">
        <v>0.55000000000000004</v>
      </c>
    </row>
    <row r="2111" spans="1:10">
      <c r="A2111" s="300" t="s">
        <v>12986</v>
      </c>
      <c r="B2111" s="301" t="s">
        <v>13367</v>
      </c>
      <c r="C2111" s="300" t="s">
        <v>9</v>
      </c>
      <c r="D2111" s="300" t="s">
        <v>7014</v>
      </c>
      <c r="E2111" s="417" t="s">
        <v>12998</v>
      </c>
      <c r="F2111" s="417"/>
      <c r="G2111" s="302" t="s">
        <v>51</v>
      </c>
      <c r="H2111" s="315">
        <v>1</v>
      </c>
      <c r="I2111" s="316">
        <v>1.4</v>
      </c>
      <c r="J2111" s="316">
        <v>1.4</v>
      </c>
    </row>
    <row r="2112" spans="1:10" ht="25.5">
      <c r="A2112" s="300" t="s">
        <v>12986</v>
      </c>
      <c r="B2112" s="301" t="s">
        <v>15441</v>
      </c>
      <c r="C2112" s="300" t="s">
        <v>9</v>
      </c>
      <c r="D2112" s="300" t="s">
        <v>9846</v>
      </c>
      <c r="E2112" s="417" t="s">
        <v>12998</v>
      </c>
      <c r="F2112" s="417"/>
      <c r="G2112" s="302" t="s">
        <v>51</v>
      </c>
      <c r="H2112" s="315">
        <v>1</v>
      </c>
      <c r="I2112" s="316">
        <v>1.64</v>
      </c>
      <c r="J2112" s="316">
        <v>1.64</v>
      </c>
    </row>
    <row r="2113" spans="1:10" ht="25.5">
      <c r="A2113" s="300" t="s">
        <v>12986</v>
      </c>
      <c r="B2113" s="301" t="s">
        <v>13371</v>
      </c>
      <c r="C2113" s="300" t="s">
        <v>9</v>
      </c>
      <c r="D2113" s="300" t="s">
        <v>10264</v>
      </c>
      <c r="E2113" s="417" t="s">
        <v>12998</v>
      </c>
      <c r="F2113" s="417"/>
      <c r="G2113" s="302" t="s">
        <v>51</v>
      </c>
      <c r="H2113" s="315">
        <v>0.02</v>
      </c>
      <c r="I2113" s="316">
        <v>18.12</v>
      </c>
      <c r="J2113" s="316">
        <v>0.36</v>
      </c>
    </row>
    <row r="2114" spans="1:10" ht="25.5">
      <c r="A2114" s="317"/>
      <c r="B2114" s="317"/>
      <c r="C2114" s="317"/>
      <c r="D2114" s="317"/>
      <c r="E2114" s="317" t="s">
        <v>16052</v>
      </c>
      <c r="F2114" s="318">
        <v>0.3648264</v>
      </c>
      <c r="G2114" s="317" t="s">
        <v>16053</v>
      </c>
      <c r="H2114" s="318">
        <v>0.32</v>
      </c>
      <c r="I2114" s="317" t="s">
        <v>16054</v>
      </c>
      <c r="J2114" s="318">
        <v>0.68</v>
      </c>
    </row>
    <row r="2115" spans="1:10" ht="13.5" thickBot="1">
      <c r="A2115" s="317"/>
      <c r="B2115" s="317"/>
      <c r="C2115" s="317"/>
      <c r="D2115" s="317"/>
      <c r="E2115" s="317" t="s">
        <v>16055</v>
      </c>
      <c r="F2115" s="318">
        <v>1.23</v>
      </c>
      <c r="G2115" s="317"/>
      <c r="H2115" s="418" t="s">
        <v>16056</v>
      </c>
      <c r="I2115" s="418"/>
      <c r="J2115" s="318">
        <v>5.61</v>
      </c>
    </row>
    <row r="2116" spans="1:10" ht="13.5" thickTop="1">
      <c r="A2116" s="319"/>
      <c r="B2116" s="319"/>
      <c r="C2116" s="319"/>
      <c r="D2116" s="319"/>
      <c r="E2116" s="319"/>
      <c r="F2116" s="319"/>
      <c r="G2116" s="319"/>
      <c r="H2116" s="319"/>
      <c r="I2116" s="319"/>
      <c r="J2116" s="319"/>
    </row>
    <row r="2117" spans="1:10" ht="15">
      <c r="A2117" s="305" t="s">
        <v>16439</v>
      </c>
      <c r="B2117" s="306" t="s">
        <v>12979</v>
      </c>
      <c r="C2117" s="305" t="s">
        <v>12980</v>
      </c>
      <c r="D2117" s="305" t="s">
        <v>12981</v>
      </c>
      <c r="E2117" s="419" t="s">
        <v>16045</v>
      </c>
      <c r="F2117" s="419"/>
      <c r="G2117" s="307" t="s">
        <v>12982</v>
      </c>
      <c r="H2117" s="306" t="s">
        <v>16046</v>
      </c>
      <c r="I2117" s="306" t="s">
        <v>12983</v>
      </c>
      <c r="J2117" s="306" t="s">
        <v>12985</v>
      </c>
    </row>
    <row r="2118" spans="1:10" ht="38.25">
      <c r="A2118" s="295" t="s">
        <v>16047</v>
      </c>
      <c r="B2118" s="296" t="s">
        <v>15445</v>
      </c>
      <c r="C2118" s="295" t="s">
        <v>9</v>
      </c>
      <c r="D2118" s="295" t="s">
        <v>2681</v>
      </c>
      <c r="E2118" s="420" t="s">
        <v>16110</v>
      </c>
      <c r="F2118" s="420"/>
      <c r="G2118" s="297" t="s">
        <v>51</v>
      </c>
      <c r="H2118" s="308">
        <v>1</v>
      </c>
      <c r="I2118" s="309">
        <v>7.61</v>
      </c>
      <c r="J2118" s="309">
        <v>7.61</v>
      </c>
    </row>
    <row r="2119" spans="1:10" ht="25.5">
      <c r="A2119" s="310" t="s">
        <v>16049</v>
      </c>
      <c r="B2119" s="311" t="s">
        <v>16355</v>
      </c>
      <c r="C2119" s="310" t="s">
        <v>9</v>
      </c>
      <c r="D2119" s="310" t="s">
        <v>2094</v>
      </c>
      <c r="E2119" s="416" t="s">
        <v>16048</v>
      </c>
      <c r="F2119" s="416"/>
      <c r="G2119" s="312" t="s">
        <v>27</v>
      </c>
      <c r="H2119" s="313">
        <v>0.06</v>
      </c>
      <c r="I2119" s="314">
        <v>14.55</v>
      </c>
      <c r="J2119" s="314">
        <v>0.87</v>
      </c>
    </row>
    <row r="2120" spans="1:10" ht="25.5">
      <c r="A2120" s="310" t="s">
        <v>16049</v>
      </c>
      <c r="B2120" s="311" t="s">
        <v>16356</v>
      </c>
      <c r="C2120" s="310" t="s">
        <v>9</v>
      </c>
      <c r="D2120" s="310" t="s">
        <v>81</v>
      </c>
      <c r="E2120" s="416" t="s">
        <v>16048</v>
      </c>
      <c r="F2120" s="416"/>
      <c r="G2120" s="312" t="s">
        <v>27</v>
      </c>
      <c r="H2120" s="313">
        <v>0.06</v>
      </c>
      <c r="I2120" s="314">
        <v>18.53</v>
      </c>
      <c r="J2120" s="314">
        <v>1.1100000000000001</v>
      </c>
    </row>
    <row r="2121" spans="1:10">
      <c r="A2121" s="300" t="s">
        <v>12986</v>
      </c>
      <c r="B2121" s="301" t="s">
        <v>15310</v>
      </c>
      <c r="C2121" s="300" t="s">
        <v>9</v>
      </c>
      <c r="D2121" s="300" t="s">
        <v>7015</v>
      </c>
      <c r="E2121" s="417" t="s">
        <v>12998</v>
      </c>
      <c r="F2121" s="417"/>
      <c r="G2121" s="302" t="s">
        <v>51</v>
      </c>
      <c r="H2121" s="315">
        <v>1</v>
      </c>
      <c r="I2121" s="316">
        <v>1.98</v>
      </c>
      <c r="J2121" s="316">
        <v>1.98</v>
      </c>
    </row>
    <row r="2122" spans="1:10" ht="25.5">
      <c r="A2122" s="300" t="s">
        <v>12986</v>
      </c>
      <c r="B2122" s="301" t="s">
        <v>15446</v>
      </c>
      <c r="C2122" s="300" t="s">
        <v>9</v>
      </c>
      <c r="D2122" s="300" t="s">
        <v>9847</v>
      </c>
      <c r="E2122" s="417" t="s">
        <v>12998</v>
      </c>
      <c r="F2122" s="417"/>
      <c r="G2122" s="302" t="s">
        <v>51</v>
      </c>
      <c r="H2122" s="315">
        <v>1</v>
      </c>
      <c r="I2122" s="316">
        <v>3.11</v>
      </c>
      <c r="J2122" s="316">
        <v>3.11</v>
      </c>
    </row>
    <row r="2123" spans="1:10" ht="25.5">
      <c r="A2123" s="300" t="s">
        <v>12986</v>
      </c>
      <c r="B2123" s="301" t="s">
        <v>13371</v>
      </c>
      <c r="C2123" s="300" t="s">
        <v>9</v>
      </c>
      <c r="D2123" s="300" t="s">
        <v>10264</v>
      </c>
      <c r="E2123" s="417" t="s">
        <v>12998</v>
      </c>
      <c r="F2123" s="417"/>
      <c r="G2123" s="302" t="s">
        <v>51</v>
      </c>
      <c r="H2123" s="315">
        <v>0.03</v>
      </c>
      <c r="I2123" s="316">
        <v>18.12</v>
      </c>
      <c r="J2123" s="316">
        <v>0.54</v>
      </c>
    </row>
    <row r="2124" spans="1:10" ht="25.5">
      <c r="A2124" s="317"/>
      <c r="B2124" s="317"/>
      <c r="C2124" s="317"/>
      <c r="D2124" s="317"/>
      <c r="E2124" s="317" t="s">
        <v>16052</v>
      </c>
      <c r="F2124" s="318">
        <v>0.74038309999999996</v>
      </c>
      <c r="G2124" s="317" t="s">
        <v>16053</v>
      </c>
      <c r="H2124" s="318">
        <v>0.64</v>
      </c>
      <c r="I2124" s="317" t="s">
        <v>16054</v>
      </c>
      <c r="J2124" s="318">
        <v>1.38</v>
      </c>
    </row>
    <row r="2125" spans="1:10" ht="13.5" thickBot="1">
      <c r="A2125" s="317"/>
      <c r="B2125" s="317"/>
      <c r="C2125" s="317"/>
      <c r="D2125" s="317"/>
      <c r="E2125" s="317" t="s">
        <v>16055</v>
      </c>
      <c r="F2125" s="318">
        <v>2.14</v>
      </c>
      <c r="G2125" s="317"/>
      <c r="H2125" s="418" t="s">
        <v>16056</v>
      </c>
      <c r="I2125" s="418"/>
      <c r="J2125" s="318">
        <v>9.75</v>
      </c>
    </row>
    <row r="2126" spans="1:10" ht="13.5" thickTop="1">
      <c r="A2126" s="319"/>
      <c r="B2126" s="319"/>
      <c r="C2126" s="319"/>
      <c r="D2126" s="319"/>
      <c r="E2126" s="319"/>
      <c r="F2126" s="319"/>
      <c r="G2126" s="319"/>
      <c r="H2126" s="319"/>
      <c r="I2126" s="319"/>
      <c r="J2126" s="319"/>
    </row>
    <row r="2127" spans="1:10" ht="15">
      <c r="A2127" s="305" t="s">
        <v>16440</v>
      </c>
      <c r="B2127" s="306" t="s">
        <v>12979</v>
      </c>
      <c r="C2127" s="305" t="s">
        <v>12980</v>
      </c>
      <c r="D2127" s="305" t="s">
        <v>12981</v>
      </c>
      <c r="E2127" s="419" t="s">
        <v>16045</v>
      </c>
      <c r="F2127" s="419"/>
      <c r="G2127" s="307" t="s">
        <v>12982</v>
      </c>
      <c r="H2127" s="306" t="s">
        <v>16046</v>
      </c>
      <c r="I2127" s="306" t="s">
        <v>12983</v>
      </c>
      <c r="J2127" s="306" t="s">
        <v>12985</v>
      </c>
    </row>
    <row r="2128" spans="1:10" ht="38.25">
      <c r="A2128" s="295" t="s">
        <v>16047</v>
      </c>
      <c r="B2128" s="296" t="s">
        <v>15453</v>
      </c>
      <c r="C2128" s="295" t="s">
        <v>9</v>
      </c>
      <c r="D2128" s="295" t="s">
        <v>2685</v>
      </c>
      <c r="E2128" s="420" t="s">
        <v>16110</v>
      </c>
      <c r="F2128" s="420"/>
      <c r="G2128" s="297" t="s">
        <v>51</v>
      </c>
      <c r="H2128" s="308">
        <v>1</v>
      </c>
      <c r="I2128" s="309">
        <v>9.56</v>
      </c>
      <c r="J2128" s="309">
        <v>9.56</v>
      </c>
    </row>
    <row r="2129" spans="1:10" ht="25.5">
      <c r="A2129" s="310" t="s">
        <v>16049</v>
      </c>
      <c r="B2129" s="311" t="s">
        <v>16355</v>
      </c>
      <c r="C2129" s="310" t="s">
        <v>9</v>
      </c>
      <c r="D2129" s="310" t="s">
        <v>2094</v>
      </c>
      <c r="E2129" s="416" t="s">
        <v>16048</v>
      </c>
      <c r="F2129" s="416"/>
      <c r="G2129" s="312" t="s">
        <v>27</v>
      </c>
      <c r="H2129" s="313">
        <v>0.08</v>
      </c>
      <c r="I2129" s="314">
        <v>14.55</v>
      </c>
      <c r="J2129" s="314">
        <v>1.1599999999999999</v>
      </c>
    </row>
    <row r="2130" spans="1:10" ht="25.5">
      <c r="A2130" s="310" t="s">
        <v>16049</v>
      </c>
      <c r="B2130" s="311" t="s">
        <v>16356</v>
      </c>
      <c r="C2130" s="310" t="s">
        <v>9</v>
      </c>
      <c r="D2130" s="310" t="s">
        <v>81</v>
      </c>
      <c r="E2130" s="416" t="s">
        <v>16048</v>
      </c>
      <c r="F2130" s="416"/>
      <c r="G2130" s="312" t="s">
        <v>27</v>
      </c>
      <c r="H2130" s="313">
        <v>0.08</v>
      </c>
      <c r="I2130" s="314">
        <v>18.53</v>
      </c>
      <c r="J2130" s="314">
        <v>1.48</v>
      </c>
    </row>
    <row r="2131" spans="1:10">
      <c r="A2131" s="300" t="s">
        <v>12986</v>
      </c>
      <c r="B2131" s="301" t="s">
        <v>13373</v>
      </c>
      <c r="C2131" s="300" t="s">
        <v>9</v>
      </c>
      <c r="D2131" s="300" t="s">
        <v>7016</v>
      </c>
      <c r="E2131" s="417" t="s">
        <v>12998</v>
      </c>
      <c r="F2131" s="417"/>
      <c r="G2131" s="302" t="s">
        <v>51</v>
      </c>
      <c r="H2131" s="315">
        <v>1</v>
      </c>
      <c r="I2131" s="316">
        <v>2.4900000000000002</v>
      </c>
      <c r="J2131" s="316">
        <v>2.4900000000000002</v>
      </c>
    </row>
    <row r="2132" spans="1:10" ht="25.5">
      <c r="A2132" s="300" t="s">
        <v>12986</v>
      </c>
      <c r="B2132" s="301" t="s">
        <v>15454</v>
      </c>
      <c r="C2132" s="300" t="s">
        <v>9</v>
      </c>
      <c r="D2132" s="300" t="s">
        <v>9843</v>
      </c>
      <c r="E2132" s="417" t="s">
        <v>12998</v>
      </c>
      <c r="F2132" s="417"/>
      <c r="G2132" s="302" t="s">
        <v>51</v>
      </c>
      <c r="H2132" s="315">
        <v>1</v>
      </c>
      <c r="I2132" s="316">
        <v>3.6</v>
      </c>
      <c r="J2132" s="316">
        <v>3.6</v>
      </c>
    </row>
    <row r="2133" spans="1:10" ht="25.5">
      <c r="A2133" s="300" t="s">
        <v>12986</v>
      </c>
      <c r="B2133" s="301" t="s">
        <v>13371</v>
      </c>
      <c r="C2133" s="300" t="s">
        <v>9</v>
      </c>
      <c r="D2133" s="300" t="s">
        <v>10264</v>
      </c>
      <c r="E2133" s="417" t="s">
        <v>12998</v>
      </c>
      <c r="F2133" s="417"/>
      <c r="G2133" s="302" t="s">
        <v>51</v>
      </c>
      <c r="H2133" s="315">
        <v>4.5999999999999999E-2</v>
      </c>
      <c r="I2133" s="316">
        <v>18.12</v>
      </c>
      <c r="J2133" s="316">
        <v>0.83</v>
      </c>
    </row>
    <row r="2134" spans="1:10" ht="25.5">
      <c r="A2134" s="317"/>
      <c r="B2134" s="317"/>
      <c r="C2134" s="317"/>
      <c r="D2134" s="317"/>
      <c r="E2134" s="317" t="s">
        <v>16052</v>
      </c>
      <c r="F2134" s="318">
        <v>0.98717739999999998</v>
      </c>
      <c r="G2134" s="317" t="s">
        <v>16053</v>
      </c>
      <c r="H2134" s="318">
        <v>0.85</v>
      </c>
      <c r="I2134" s="317" t="s">
        <v>16054</v>
      </c>
      <c r="J2134" s="318">
        <v>1.84</v>
      </c>
    </row>
    <row r="2135" spans="1:10" ht="13.5" thickBot="1">
      <c r="A2135" s="317"/>
      <c r="B2135" s="317"/>
      <c r="C2135" s="317"/>
      <c r="D2135" s="317"/>
      <c r="E2135" s="317" t="s">
        <v>16055</v>
      </c>
      <c r="F2135" s="318">
        <v>2.69</v>
      </c>
      <c r="G2135" s="317"/>
      <c r="H2135" s="418" t="s">
        <v>16056</v>
      </c>
      <c r="I2135" s="418"/>
      <c r="J2135" s="318">
        <v>12.25</v>
      </c>
    </row>
    <row r="2136" spans="1:10" ht="13.5" thickTop="1">
      <c r="A2136" s="319"/>
      <c r="B2136" s="319"/>
      <c r="C2136" s="319"/>
      <c r="D2136" s="319"/>
      <c r="E2136" s="319"/>
      <c r="F2136" s="319"/>
      <c r="G2136" s="319"/>
      <c r="H2136" s="319"/>
      <c r="I2136" s="319"/>
      <c r="J2136" s="319"/>
    </row>
    <row r="2137" spans="1:10" ht="15">
      <c r="A2137" s="305" t="s">
        <v>16441</v>
      </c>
      <c r="B2137" s="306" t="s">
        <v>12979</v>
      </c>
      <c r="C2137" s="305" t="s">
        <v>12980</v>
      </c>
      <c r="D2137" s="305" t="s">
        <v>12981</v>
      </c>
      <c r="E2137" s="419" t="s">
        <v>16045</v>
      </c>
      <c r="F2137" s="419"/>
      <c r="G2137" s="307" t="s">
        <v>12982</v>
      </c>
      <c r="H2137" s="306" t="s">
        <v>16046</v>
      </c>
      <c r="I2137" s="306" t="s">
        <v>12983</v>
      </c>
      <c r="J2137" s="306" t="s">
        <v>12985</v>
      </c>
    </row>
    <row r="2138" spans="1:10" ht="38.25">
      <c r="A2138" s="295" t="s">
        <v>16047</v>
      </c>
      <c r="B2138" s="296" t="s">
        <v>15460</v>
      </c>
      <c r="C2138" s="295" t="s">
        <v>9</v>
      </c>
      <c r="D2138" s="295" t="s">
        <v>2664</v>
      </c>
      <c r="E2138" s="420" t="s">
        <v>16110</v>
      </c>
      <c r="F2138" s="420"/>
      <c r="G2138" s="297" t="s">
        <v>20</v>
      </c>
      <c r="H2138" s="308">
        <v>1</v>
      </c>
      <c r="I2138" s="309">
        <v>15.48</v>
      </c>
      <c r="J2138" s="309">
        <v>15.48</v>
      </c>
    </row>
    <row r="2139" spans="1:10" ht="25.5">
      <c r="A2139" s="310" t="s">
        <v>16049</v>
      </c>
      <c r="B2139" s="311" t="s">
        <v>16355</v>
      </c>
      <c r="C2139" s="310" t="s">
        <v>9</v>
      </c>
      <c r="D2139" s="310" t="s">
        <v>2094</v>
      </c>
      <c r="E2139" s="416" t="s">
        <v>16048</v>
      </c>
      <c r="F2139" s="416"/>
      <c r="G2139" s="312" t="s">
        <v>27</v>
      </c>
      <c r="H2139" s="313">
        <v>0.16</v>
      </c>
      <c r="I2139" s="314">
        <v>14.55</v>
      </c>
      <c r="J2139" s="314">
        <v>2.3199999999999998</v>
      </c>
    </row>
    <row r="2140" spans="1:10" ht="25.5">
      <c r="A2140" s="310" t="s">
        <v>16049</v>
      </c>
      <c r="B2140" s="311" t="s">
        <v>16356</v>
      </c>
      <c r="C2140" s="310" t="s">
        <v>9</v>
      </c>
      <c r="D2140" s="310" t="s">
        <v>81</v>
      </c>
      <c r="E2140" s="416" t="s">
        <v>16048</v>
      </c>
      <c r="F2140" s="416"/>
      <c r="G2140" s="312" t="s">
        <v>27</v>
      </c>
      <c r="H2140" s="313">
        <v>0.16</v>
      </c>
      <c r="I2140" s="314">
        <v>18.53</v>
      </c>
      <c r="J2140" s="314">
        <v>2.96</v>
      </c>
    </row>
    <row r="2141" spans="1:10">
      <c r="A2141" s="300" t="s">
        <v>12986</v>
      </c>
      <c r="B2141" s="301" t="s">
        <v>13356</v>
      </c>
      <c r="C2141" s="300" t="s">
        <v>9</v>
      </c>
      <c r="D2141" s="300" t="s">
        <v>6964</v>
      </c>
      <c r="E2141" s="417" t="s">
        <v>12998</v>
      </c>
      <c r="F2141" s="417"/>
      <c r="G2141" s="302" t="s">
        <v>51</v>
      </c>
      <c r="H2141" s="315">
        <v>1.17E-2</v>
      </c>
      <c r="I2141" s="316">
        <v>49.5</v>
      </c>
      <c r="J2141" s="316">
        <v>0.56999999999999995</v>
      </c>
    </row>
    <row r="2142" spans="1:10">
      <c r="A2142" s="300" t="s">
        <v>12986</v>
      </c>
      <c r="B2142" s="301" t="s">
        <v>13353</v>
      </c>
      <c r="C2142" s="300" t="s">
        <v>9</v>
      </c>
      <c r="D2142" s="300" t="s">
        <v>9576</v>
      </c>
      <c r="E2142" s="417" t="s">
        <v>12998</v>
      </c>
      <c r="F2142" s="417"/>
      <c r="G2142" s="302" t="s">
        <v>51</v>
      </c>
      <c r="H2142" s="315">
        <v>5.2999999999999999E-2</v>
      </c>
      <c r="I2142" s="316">
        <v>1.65</v>
      </c>
      <c r="J2142" s="316">
        <v>0.08</v>
      </c>
    </row>
    <row r="2143" spans="1:10">
      <c r="A2143" s="300" t="s">
        <v>12986</v>
      </c>
      <c r="B2143" s="301" t="s">
        <v>13358</v>
      </c>
      <c r="C2143" s="300" t="s">
        <v>9</v>
      </c>
      <c r="D2143" s="300" t="s">
        <v>10886</v>
      </c>
      <c r="E2143" s="417" t="s">
        <v>12998</v>
      </c>
      <c r="F2143" s="417"/>
      <c r="G2143" s="302" t="s">
        <v>51</v>
      </c>
      <c r="H2143" s="315">
        <v>1.9099999999999999E-2</v>
      </c>
      <c r="I2143" s="316">
        <v>42.99</v>
      </c>
      <c r="J2143" s="316">
        <v>0.82</v>
      </c>
    </row>
    <row r="2144" spans="1:10" ht="25.5">
      <c r="A2144" s="300" t="s">
        <v>12986</v>
      </c>
      <c r="B2144" s="301" t="s">
        <v>13362</v>
      </c>
      <c r="C2144" s="300" t="s">
        <v>9</v>
      </c>
      <c r="D2144" s="300" t="s">
        <v>11684</v>
      </c>
      <c r="E2144" s="417" t="s">
        <v>12998</v>
      </c>
      <c r="F2144" s="417"/>
      <c r="G2144" s="302" t="s">
        <v>20</v>
      </c>
      <c r="H2144" s="315">
        <v>1.05</v>
      </c>
      <c r="I2144" s="316">
        <v>8.32</v>
      </c>
      <c r="J2144" s="316">
        <v>8.73</v>
      </c>
    </row>
    <row r="2145" spans="1:10" ht="25.5">
      <c r="A2145" s="317"/>
      <c r="B2145" s="317"/>
      <c r="C2145" s="317"/>
      <c r="D2145" s="317"/>
      <c r="E2145" s="317" t="s">
        <v>16052</v>
      </c>
      <c r="F2145" s="318">
        <v>1.985085</v>
      </c>
      <c r="G2145" s="317" t="s">
        <v>16053</v>
      </c>
      <c r="H2145" s="318">
        <v>1.71</v>
      </c>
      <c r="I2145" s="317" t="s">
        <v>16054</v>
      </c>
      <c r="J2145" s="318">
        <v>3.7</v>
      </c>
    </row>
    <row r="2146" spans="1:10" ht="13.5" thickBot="1">
      <c r="A2146" s="317"/>
      <c r="B2146" s="317"/>
      <c r="C2146" s="317"/>
      <c r="D2146" s="317"/>
      <c r="E2146" s="317" t="s">
        <v>16055</v>
      </c>
      <c r="F2146" s="318">
        <v>4.37</v>
      </c>
      <c r="G2146" s="317"/>
      <c r="H2146" s="418" t="s">
        <v>16056</v>
      </c>
      <c r="I2146" s="418"/>
      <c r="J2146" s="318">
        <v>19.850000000000001</v>
      </c>
    </row>
    <row r="2147" spans="1:10" ht="13.5" thickTop="1">
      <c r="A2147" s="319"/>
      <c r="B2147" s="319"/>
      <c r="C2147" s="319"/>
      <c r="D2147" s="319"/>
      <c r="E2147" s="319"/>
      <c r="F2147" s="319"/>
      <c r="G2147" s="319"/>
      <c r="H2147" s="319"/>
      <c r="I2147" s="319"/>
      <c r="J2147" s="319"/>
    </row>
    <row r="2148" spans="1:10" ht="15">
      <c r="A2148" s="305" t="s">
        <v>16442</v>
      </c>
      <c r="B2148" s="306" t="s">
        <v>12979</v>
      </c>
      <c r="C2148" s="305" t="s">
        <v>12980</v>
      </c>
      <c r="D2148" s="305" t="s">
        <v>12981</v>
      </c>
      <c r="E2148" s="419" t="s">
        <v>16045</v>
      </c>
      <c r="F2148" s="419"/>
      <c r="G2148" s="307" t="s">
        <v>12982</v>
      </c>
      <c r="H2148" s="306" t="s">
        <v>16046</v>
      </c>
      <c r="I2148" s="306" t="s">
        <v>12983</v>
      </c>
      <c r="J2148" s="306" t="s">
        <v>12985</v>
      </c>
    </row>
    <row r="2149" spans="1:10" ht="38.25">
      <c r="A2149" s="295" t="s">
        <v>16047</v>
      </c>
      <c r="B2149" s="296" t="s">
        <v>15468</v>
      </c>
      <c r="C2149" s="295" t="s">
        <v>9</v>
      </c>
      <c r="D2149" s="295" t="s">
        <v>2662</v>
      </c>
      <c r="E2149" s="420" t="s">
        <v>16110</v>
      </c>
      <c r="F2149" s="420"/>
      <c r="G2149" s="297" t="s">
        <v>20</v>
      </c>
      <c r="H2149" s="308">
        <v>1</v>
      </c>
      <c r="I2149" s="309">
        <v>7.38</v>
      </c>
      <c r="J2149" s="309">
        <v>7.38</v>
      </c>
    </row>
    <row r="2150" spans="1:10" ht="25.5">
      <c r="A2150" s="310" t="s">
        <v>16049</v>
      </c>
      <c r="B2150" s="311" t="s">
        <v>16355</v>
      </c>
      <c r="C2150" s="310" t="s">
        <v>9</v>
      </c>
      <c r="D2150" s="310" t="s">
        <v>2094</v>
      </c>
      <c r="E2150" s="416" t="s">
        <v>16048</v>
      </c>
      <c r="F2150" s="416"/>
      <c r="G2150" s="312" t="s">
        <v>27</v>
      </c>
      <c r="H2150" s="313">
        <v>0.05</v>
      </c>
      <c r="I2150" s="314">
        <v>14.55</v>
      </c>
      <c r="J2150" s="314">
        <v>0.72</v>
      </c>
    </row>
    <row r="2151" spans="1:10" ht="25.5">
      <c r="A2151" s="310" t="s">
        <v>16049</v>
      </c>
      <c r="B2151" s="311" t="s">
        <v>16356</v>
      </c>
      <c r="C2151" s="310" t="s">
        <v>9</v>
      </c>
      <c r="D2151" s="310" t="s">
        <v>81</v>
      </c>
      <c r="E2151" s="416" t="s">
        <v>16048</v>
      </c>
      <c r="F2151" s="416"/>
      <c r="G2151" s="312" t="s">
        <v>27</v>
      </c>
      <c r="H2151" s="313">
        <v>0.05</v>
      </c>
      <c r="I2151" s="314">
        <v>18.53</v>
      </c>
      <c r="J2151" s="314">
        <v>0.92</v>
      </c>
    </row>
    <row r="2152" spans="1:10">
      <c r="A2152" s="300" t="s">
        <v>12986</v>
      </c>
      <c r="B2152" s="301" t="s">
        <v>13356</v>
      </c>
      <c r="C2152" s="300" t="s">
        <v>9</v>
      </c>
      <c r="D2152" s="300" t="s">
        <v>6964</v>
      </c>
      <c r="E2152" s="417" t="s">
        <v>12998</v>
      </c>
      <c r="F2152" s="417"/>
      <c r="G2152" s="302" t="s">
        <v>51</v>
      </c>
      <c r="H2152" s="315">
        <v>3.5000000000000001E-3</v>
      </c>
      <c r="I2152" s="316">
        <v>49.5</v>
      </c>
      <c r="J2152" s="316">
        <v>0.17</v>
      </c>
    </row>
    <row r="2153" spans="1:10">
      <c r="A2153" s="300" t="s">
        <v>12986</v>
      </c>
      <c r="B2153" s="301" t="s">
        <v>13353</v>
      </c>
      <c r="C2153" s="300" t="s">
        <v>9</v>
      </c>
      <c r="D2153" s="300" t="s">
        <v>9576</v>
      </c>
      <c r="E2153" s="417" t="s">
        <v>12998</v>
      </c>
      <c r="F2153" s="417"/>
      <c r="G2153" s="302" t="s">
        <v>51</v>
      </c>
      <c r="H2153" s="315">
        <v>1.7000000000000001E-2</v>
      </c>
      <c r="I2153" s="316">
        <v>1.65</v>
      </c>
      <c r="J2153" s="316">
        <v>0.02</v>
      </c>
    </row>
    <row r="2154" spans="1:10">
      <c r="A2154" s="300" t="s">
        <v>12986</v>
      </c>
      <c r="B2154" s="301" t="s">
        <v>13358</v>
      </c>
      <c r="C2154" s="300" t="s">
        <v>9</v>
      </c>
      <c r="D2154" s="300" t="s">
        <v>10886</v>
      </c>
      <c r="E2154" s="417" t="s">
        <v>12998</v>
      </c>
      <c r="F2154" s="417"/>
      <c r="G2154" s="302" t="s">
        <v>51</v>
      </c>
      <c r="H2154" s="315">
        <v>4.7999999999999996E-3</v>
      </c>
      <c r="I2154" s="316">
        <v>42.99</v>
      </c>
      <c r="J2154" s="316">
        <v>0.2</v>
      </c>
    </row>
    <row r="2155" spans="1:10" ht="25.5">
      <c r="A2155" s="300" t="s">
        <v>12986</v>
      </c>
      <c r="B2155" s="301" t="s">
        <v>13360</v>
      </c>
      <c r="C2155" s="300" t="s">
        <v>9</v>
      </c>
      <c r="D2155" s="300" t="s">
        <v>11713</v>
      </c>
      <c r="E2155" s="417" t="s">
        <v>12998</v>
      </c>
      <c r="F2155" s="417"/>
      <c r="G2155" s="302" t="s">
        <v>20</v>
      </c>
      <c r="H2155" s="315">
        <v>1.05</v>
      </c>
      <c r="I2155" s="316">
        <v>5.0999999999999996</v>
      </c>
      <c r="J2155" s="316">
        <v>5.35</v>
      </c>
    </row>
    <row r="2156" spans="1:10" ht="25.5">
      <c r="A2156" s="317"/>
      <c r="B2156" s="317"/>
      <c r="C2156" s="317"/>
      <c r="D2156" s="317"/>
      <c r="E2156" s="317" t="s">
        <v>16052</v>
      </c>
      <c r="F2156" s="318">
        <v>0.61698589999999998</v>
      </c>
      <c r="G2156" s="317" t="s">
        <v>16053</v>
      </c>
      <c r="H2156" s="318">
        <v>0.53</v>
      </c>
      <c r="I2156" s="317" t="s">
        <v>16054</v>
      </c>
      <c r="J2156" s="318">
        <v>1.1499999999999999</v>
      </c>
    </row>
    <row r="2157" spans="1:10" ht="13.5" thickBot="1">
      <c r="A2157" s="317"/>
      <c r="B2157" s="317"/>
      <c r="C2157" s="317"/>
      <c r="D2157" s="317"/>
      <c r="E2157" s="317" t="s">
        <v>16055</v>
      </c>
      <c r="F2157" s="318">
        <v>2.08</v>
      </c>
      <c r="G2157" s="317"/>
      <c r="H2157" s="418" t="s">
        <v>16056</v>
      </c>
      <c r="I2157" s="418"/>
      <c r="J2157" s="318">
        <v>9.4600000000000009</v>
      </c>
    </row>
    <row r="2158" spans="1:10" ht="13.5" thickTop="1">
      <c r="A2158" s="319"/>
      <c r="B2158" s="319"/>
      <c r="C2158" s="319"/>
      <c r="D2158" s="319"/>
      <c r="E2158" s="319"/>
      <c r="F2158" s="319"/>
      <c r="G2158" s="319"/>
      <c r="H2158" s="319"/>
      <c r="I2158" s="319"/>
      <c r="J2158" s="319"/>
    </row>
    <row r="2159" spans="1:10" ht="15">
      <c r="A2159" s="305" t="s">
        <v>16443</v>
      </c>
      <c r="B2159" s="306" t="s">
        <v>12979</v>
      </c>
      <c r="C2159" s="305" t="s">
        <v>12980</v>
      </c>
      <c r="D2159" s="305" t="s">
        <v>12981</v>
      </c>
      <c r="E2159" s="419" t="s">
        <v>16045</v>
      </c>
      <c r="F2159" s="419"/>
      <c r="G2159" s="307" t="s">
        <v>12982</v>
      </c>
      <c r="H2159" s="306" t="s">
        <v>16046</v>
      </c>
      <c r="I2159" s="306" t="s">
        <v>12983</v>
      </c>
      <c r="J2159" s="306" t="s">
        <v>12985</v>
      </c>
    </row>
    <row r="2160" spans="1:10" ht="38.25">
      <c r="A2160" s="295" t="s">
        <v>16047</v>
      </c>
      <c r="B2160" s="296" t="s">
        <v>15475</v>
      </c>
      <c r="C2160" s="295" t="s">
        <v>9</v>
      </c>
      <c r="D2160" s="295" t="s">
        <v>2663</v>
      </c>
      <c r="E2160" s="420" t="s">
        <v>16110</v>
      </c>
      <c r="F2160" s="420"/>
      <c r="G2160" s="297" t="s">
        <v>20</v>
      </c>
      <c r="H2160" s="308">
        <v>1</v>
      </c>
      <c r="I2160" s="309">
        <v>12.34</v>
      </c>
      <c r="J2160" s="309">
        <v>12.34</v>
      </c>
    </row>
    <row r="2161" spans="1:10" ht="25.5">
      <c r="A2161" s="310" t="s">
        <v>16049</v>
      </c>
      <c r="B2161" s="311" t="s">
        <v>16355</v>
      </c>
      <c r="C2161" s="310" t="s">
        <v>9</v>
      </c>
      <c r="D2161" s="310" t="s">
        <v>2094</v>
      </c>
      <c r="E2161" s="416" t="s">
        <v>16048</v>
      </c>
      <c r="F2161" s="416"/>
      <c r="G2161" s="312" t="s">
        <v>27</v>
      </c>
      <c r="H2161" s="313">
        <v>0.11</v>
      </c>
      <c r="I2161" s="314">
        <v>14.55</v>
      </c>
      <c r="J2161" s="314">
        <v>1.6</v>
      </c>
    </row>
    <row r="2162" spans="1:10" ht="25.5">
      <c r="A2162" s="310" t="s">
        <v>16049</v>
      </c>
      <c r="B2162" s="311" t="s">
        <v>16356</v>
      </c>
      <c r="C2162" s="310" t="s">
        <v>9</v>
      </c>
      <c r="D2162" s="310" t="s">
        <v>81</v>
      </c>
      <c r="E2162" s="416" t="s">
        <v>16048</v>
      </c>
      <c r="F2162" s="416"/>
      <c r="G2162" s="312" t="s">
        <v>27</v>
      </c>
      <c r="H2162" s="313">
        <v>0.11</v>
      </c>
      <c r="I2162" s="314">
        <v>18.53</v>
      </c>
      <c r="J2162" s="314">
        <v>2.0299999999999998</v>
      </c>
    </row>
    <row r="2163" spans="1:10">
      <c r="A2163" s="300" t="s">
        <v>12986</v>
      </c>
      <c r="B2163" s="301" t="s">
        <v>13356</v>
      </c>
      <c r="C2163" s="300" t="s">
        <v>9</v>
      </c>
      <c r="D2163" s="300" t="s">
        <v>6964</v>
      </c>
      <c r="E2163" s="417" t="s">
        <v>12998</v>
      </c>
      <c r="F2163" s="417"/>
      <c r="G2163" s="302" t="s">
        <v>51</v>
      </c>
      <c r="H2163" s="315">
        <v>8.0000000000000002E-3</v>
      </c>
      <c r="I2163" s="316">
        <v>49.5</v>
      </c>
      <c r="J2163" s="316">
        <v>0.39</v>
      </c>
    </row>
    <row r="2164" spans="1:10">
      <c r="A2164" s="300" t="s">
        <v>12986</v>
      </c>
      <c r="B2164" s="301" t="s">
        <v>13353</v>
      </c>
      <c r="C2164" s="300" t="s">
        <v>9</v>
      </c>
      <c r="D2164" s="300" t="s">
        <v>9576</v>
      </c>
      <c r="E2164" s="417" t="s">
        <v>12998</v>
      </c>
      <c r="F2164" s="417"/>
      <c r="G2164" s="302" t="s">
        <v>51</v>
      </c>
      <c r="H2164" s="315">
        <v>3.6999999999999998E-2</v>
      </c>
      <c r="I2164" s="316">
        <v>1.65</v>
      </c>
      <c r="J2164" s="316">
        <v>0.06</v>
      </c>
    </row>
    <row r="2165" spans="1:10">
      <c r="A2165" s="300" t="s">
        <v>12986</v>
      </c>
      <c r="B2165" s="301" t="s">
        <v>13358</v>
      </c>
      <c r="C2165" s="300" t="s">
        <v>9</v>
      </c>
      <c r="D2165" s="300" t="s">
        <v>10886</v>
      </c>
      <c r="E2165" s="417" t="s">
        <v>12998</v>
      </c>
      <c r="F2165" s="417"/>
      <c r="G2165" s="302" t="s">
        <v>51</v>
      </c>
      <c r="H2165" s="315">
        <v>1.24E-2</v>
      </c>
      <c r="I2165" s="316">
        <v>42.99</v>
      </c>
      <c r="J2165" s="316">
        <v>0.53</v>
      </c>
    </row>
    <row r="2166" spans="1:10" ht="25.5">
      <c r="A2166" s="300" t="s">
        <v>12986</v>
      </c>
      <c r="B2166" s="301" t="s">
        <v>15477</v>
      </c>
      <c r="C2166" s="300" t="s">
        <v>9</v>
      </c>
      <c r="D2166" s="300" t="s">
        <v>11714</v>
      </c>
      <c r="E2166" s="417" t="s">
        <v>12998</v>
      </c>
      <c r="F2166" s="417"/>
      <c r="G2166" s="302" t="s">
        <v>20</v>
      </c>
      <c r="H2166" s="315">
        <v>1.05</v>
      </c>
      <c r="I2166" s="316">
        <v>7.37</v>
      </c>
      <c r="J2166" s="316">
        <v>7.73</v>
      </c>
    </row>
    <row r="2167" spans="1:10" ht="25.5">
      <c r="A2167" s="317"/>
      <c r="B2167" s="317"/>
      <c r="C2167" s="317"/>
      <c r="D2167" s="317"/>
      <c r="E2167" s="317" t="s">
        <v>16052</v>
      </c>
      <c r="F2167" s="318">
        <v>1.3627340999999999</v>
      </c>
      <c r="G2167" s="317" t="s">
        <v>16053</v>
      </c>
      <c r="H2167" s="318">
        <v>1.18</v>
      </c>
      <c r="I2167" s="317" t="s">
        <v>16054</v>
      </c>
      <c r="J2167" s="318">
        <v>2.54</v>
      </c>
    </row>
    <row r="2168" spans="1:10" ht="13.5" thickBot="1">
      <c r="A2168" s="317"/>
      <c r="B2168" s="317"/>
      <c r="C2168" s="317"/>
      <c r="D2168" s="317"/>
      <c r="E2168" s="317" t="s">
        <v>16055</v>
      </c>
      <c r="F2168" s="318">
        <v>3.48</v>
      </c>
      <c r="G2168" s="317"/>
      <c r="H2168" s="418" t="s">
        <v>16056</v>
      </c>
      <c r="I2168" s="418"/>
      <c r="J2168" s="318">
        <v>15.82</v>
      </c>
    </row>
    <row r="2169" spans="1:10" ht="13.5" thickTop="1">
      <c r="A2169" s="319"/>
      <c r="B2169" s="319"/>
      <c r="C2169" s="319"/>
      <c r="D2169" s="319"/>
      <c r="E2169" s="319"/>
      <c r="F2169" s="319"/>
      <c r="G2169" s="319"/>
      <c r="H2169" s="319"/>
      <c r="I2169" s="319"/>
      <c r="J2169" s="319"/>
    </row>
    <row r="2170" spans="1:10" ht="15">
      <c r="A2170" s="305" t="s">
        <v>16444</v>
      </c>
      <c r="B2170" s="306" t="s">
        <v>12979</v>
      </c>
      <c r="C2170" s="305" t="s">
        <v>12980</v>
      </c>
      <c r="D2170" s="305" t="s">
        <v>12981</v>
      </c>
      <c r="E2170" s="419" t="s">
        <v>16045</v>
      </c>
      <c r="F2170" s="419"/>
      <c r="G2170" s="307" t="s">
        <v>12982</v>
      </c>
      <c r="H2170" s="306" t="s">
        <v>16046</v>
      </c>
      <c r="I2170" s="306" t="s">
        <v>12983</v>
      </c>
      <c r="J2170" s="306" t="s">
        <v>12985</v>
      </c>
    </row>
    <row r="2171" spans="1:10" ht="38.25">
      <c r="A2171" s="295" t="s">
        <v>16047</v>
      </c>
      <c r="B2171" s="296" t="s">
        <v>15485</v>
      </c>
      <c r="C2171" s="295" t="s">
        <v>9</v>
      </c>
      <c r="D2171" s="295" t="s">
        <v>2689</v>
      </c>
      <c r="E2171" s="420" t="s">
        <v>16110</v>
      </c>
      <c r="F2171" s="420"/>
      <c r="G2171" s="297" t="s">
        <v>51</v>
      </c>
      <c r="H2171" s="308">
        <v>1</v>
      </c>
      <c r="I2171" s="309">
        <v>9.5299999999999994</v>
      </c>
      <c r="J2171" s="309">
        <v>9.5299999999999994</v>
      </c>
    </row>
    <row r="2172" spans="1:10" ht="25.5">
      <c r="A2172" s="310" t="s">
        <v>16049</v>
      </c>
      <c r="B2172" s="311" t="s">
        <v>16355</v>
      </c>
      <c r="C2172" s="310" t="s">
        <v>9</v>
      </c>
      <c r="D2172" s="310" t="s">
        <v>2094</v>
      </c>
      <c r="E2172" s="416" t="s">
        <v>16048</v>
      </c>
      <c r="F2172" s="416"/>
      <c r="G2172" s="312" t="s">
        <v>27</v>
      </c>
      <c r="H2172" s="313">
        <v>0.06</v>
      </c>
      <c r="I2172" s="314">
        <v>14.55</v>
      </c>
      <c r="J2172" s="314">
        <v>0.87</v>
      </c>
    </row>
    <row r="2173" spans="1:10" ht="25.5">
      <c r="A2173" s="310" t="s">
        <v>16049</v>
      </c>
      <c r="B2173" s="311" t="s">
        <v>16356</v>
      </c>
      <c r="C2173" s="310" t="s">
        <v>9</v>
      </c>
      <c r="D2173" s="310" t="s">
        <v>81</v>
      </c>
      <c r="E2173" s="416" t="s">
        <v>16048</v>
      </c>
      <c r="F2173" s="416"/>
      <c r="G2173" s="312" t="s">
        <v>27</v>
      </c>
      <c r="H2173" s="313">
        <v>0.06</v>
      </c>
      <c r="I2173" s="314">
        <v>18.53</v>
      </c>
      <c r="J2173" s="314">
        <v>1.1100000000000001</v>
      </c>
    </row>
    <row r="2174" spans="1:10">
      <c r="A2174" s="300" t="s">
        <v>12986</v>
      </c>
      <c r="B2174" s="301" t="s">
        <v>13367</v>
      </c>
      <c r="C2174" s="300" t="s">
        <v>9</v>
      </c>
      <c r="D2174" s="300" t="s">
        <v>7014</v>
      </c>
      <c r="E2174" s="417" t="s">
        <v>12998</v>
      </c>
      <c r="F2174" s="417"/>
      <c r="G2174" s="302" t="s">
        <v>51</v>
      </c>
      <c r="H2174" s="315">
        <v>2</v>
      </c>
      <c r="I2174" s="316">
        <v>1.4</v>
      </c>
      <c r="J2174" s="316">
        <v>2.8</v>
      </c>
    </row>
    <row r="2175" spans="1:10" ht="25.5">
      <c r="A2175" s="300" t="s">
        <v>12986</v>
      </c>
      <c r="B2175" s="301" t="s">
        <v>13371</v>
      </c>
      <c r="C2175" s="300" t="s">
        <v>9</v>
      </c>
      <c r="D2175" s="300" t="s">
        <v>10264</v>
      </c>
      <c r="E2175" s="417" t="s">
        <v>12998</v>
      </c>
      <c r="F2175" s="417"/>
      <c r="G2175" s="302" t="s">
        <v>51</v>
      </c>
      <c r="H2175" s="315">
        <v>0.04</v>
      </c>
      <c r="I2175" s="316">
        <v>18.12</v>
      </c>
      <c r="J2175" s="316">
        <v>0.72</v>
      </c>
    </row>
    <row r="2176" spans="1:10" ht="25.5">
      <c r="A2176" s="300" t="s">
        <v>12986</v>
      </c>
      <c r="B2176" s="301" t="s">
        <v>13377</v>
      </c>
      <c r="C2176" s="300" t="s">
        <v>9</v>
      </c>
      <c r="D2176" s="300" t="s">
        <v>11142</v>
      </c>
      <c r="E2176" s="417" t="s">
        <v>12998</v>
      </c>
      <c r="F2176" s="417"/>
      <c r="G2176" s="302" t="s">
        <v>51</v>
      </c>
      <c r="H2176" s="315">
        <v>1</v>
      </c>
      <c r="I2176" s="316">
        <v>4.03</v>
      </c>
      <c r="J2176" s="316">
        <v>4.03</v>
      </c>
    </row>
    <row r="2177" spans="1:10" ht="25.5">
      <c r="A2177" s="317"/>
      <c r="B2177" s="317"/>
      <c r="C2177" s="317"/>
      <c r="D2177" s="317"/>
      <c r="E2177" s="317" t="s">
        <v>16052</v>
      </c>
      <c r="F2177" s="318">
        <v>0.74038309999999996</v>
      </c>
      <c r="G2177" s="317" t="s">
        <v>16053</v>
      </c>
      <c r="H2177" s="318">
        <v>0.64</v>
      </c>
      <c r="I2177" s="317" t="s">
        <v>16054</v>
      </c>
      <c r="J2177" s="318">
        <v>1.38</v>
      </c>
    </row>
    <row r="2178" spans="1:10" ht="13.5" thickBot="1">
      <c r="A2178" s="317"/>
      <c r="B2178" s="317"/>
      <c r="C2178" s="317"/>
      <c r="D2178" s="317"/>
      <c r="E2178" s="317" t="s">
        <v>16055</v>
      </c>
      <c r="F2178" s="318">
        <v>2.69</v>
      </c>
      <c r="G2178" s="317"/>
      <c r="H2178" s="418" t="s">
        <v>16056</v>
      </c>
      <c r="I2178" s="418"/>
      <c r="J2178" s="318">
        <v>12.22</v>
      </c>
    </row>
    <row r="2179" spans="1:10" ht="13.5" thickTop="1">
      <c r="A2179" s="319"/>
      <c r="B2179" s="319"/>
      <c r="C2179" s="319"/>
      <c r="D2179" s="319"/>
      <c r="E2179" s="319"/>
      <c r="F2179" s="319"/>
      <c r="G2179" s="319"/>
      <c r="H2179" s="319"/>
      <c r="I2179" s="319"/>
      <c r="J2179" s="319"/>
    </row>
    <row r="2180" spans="1:10" ht="15">
      <c r="A2180" s="305" t="s">
        <v>16445</v>
      </c>
      <c r="B2180" s="306" t="s">
        <v>12979</v>
      </c>
      <c r="C2180" s="305" t="s">
        <v>12980</v>
      </c>
      <c r="D2180" s="305" t="s">
        <v>12981</v>
      </c>
      <c r="E2180" s="419" t="s">
        <v>16045</v>
      </c>
      <c r="F2180" s="419"/>
      <c r="G2180" s="307" t="s">
        <v>12982</v>
      </c>
      <c r="H2180" s="306" t="s">
        <v>16046</v>
      </c>
      <c r="I2180" s="306" t="s">
        <v>12983</v>
      </c>
      <c r="J2180" s="306" t="s">
        <v>12985</v>
      </c>
    </row>
    <row r="2181" spans="1:10" ht="25.5">
      <c r="A2181" s="295" t="s">
        <v>16047</v>
      </c>
      <c r="B2181" s="296" t="s">
        <v>15491</v>
      </c>
      <c r="C2181" s="295" t="s">
        <v>9</v>
      </c>
      <c r="D2181" s="295" t="s">
        <v>2385</v>
      </c>
      <c r="E2181" s="420" t="s">
        <v>16110</v>
      </c>
      <c r="F2181" s="420"/>
      <c r="G2181" s="297" t="s">
        <v>51</v>
      </c>
      <c r="H2181" s="308">
        <v>1</v>
      </c>
      <c r="I2181" s="309">
        <v>3.19</v>
      </c>
      <c r="J2181" s="309">
        <v>3.19</v>
      </c>
    </row>
    <row r="2182" spans="1:10" ht="25.5">
      <c r="A2182" s="310" t="s">
        <v>16049</v>
      </c>
      <c r="B2182" s="311" t="s">
        <v>16355</v>
      </c>
      <c r="C2182" s="310" t="s">
        <v>9</v>
      </c>
      <c r="D2182" s="310" t="s">
        <v>2094</v>
      </c>
      <c r="E2182" s="416" t="s">
        <v>16048</v>
      </c>
      <c r="F2182" s="416"/>
      <c r="G2182" s="312" t="s">
        <v>27</v>
      </c>
      <c r="H2182" s="313">
        <v>0.06</v>
      </c>
      <c r="I2182" s="314">
        <v>14.55</v>
      </c>
      <c r="J2182" s="314">
        <v>0.87</v>
      </c>
    </row>
    <row r="2183" spans="1:10" ht="25.5">
      <c r="A2183" s="310" t="s">
        <v>16049</v>
      </c>
      <c r="B2183" s="311" t="s">
        <v>16356</v>
      </c>
      <c r="C2183" s="310" t="s">
        <v>9</v>
      </c>
      <c r="D2183" s="310" t="s">
        <v>81</v>
      </c>
      <c r="E2183" s="416" t="s">
        <v>16048</v>
      </c>
      <c r="F2183" s="416"/>
      <c r="G2183" s="312" t="s">
        <v>27</v>
      </c>
      <c r="H2183" s="313">
        <v>0.06</v>
      </c>
      <c r="I2183" s="314">
        <v>18.53</v>
      </c>
      <c r="J2183" s="314">
        <v>1.1100000000000001</v>
      </c>
    </row>
    <row r="2184" spans="1:10">
      <c r="A2184" s="300" t="s">
        <v>12986</v>
      </c>
      <c r="B2184" s="301" t="s">
        <v>13356</v>
      </c>
      <c r="C2184" s="300" t="s">
        <v>9</v>
      </c>
      <c r="D2184" s="300" t="s">
        <v>6964</v>
      </c>
      <c r="E2184" s="417" t="s">
        <v>12998</v>
      </c>
      <c r="F2184" s="417"/>
      <c r="G2184" s="302" t="s">
        <v>51</v>
      </c>
      <c r="H2184" s="315">
        <v>7.0000000000000001E-3</v>
      </c>
      <c r="I2184" s="316">
        <v>49.5</v>
      </c>
      <c r="J2184" s="316">
        <v>0.34</v>
      </c>
    </row>
    <row r="2185" spans="1:10">
      <c r="A2185" s="300" t="s">
        <v>12986</v>
      </c>
      <c r="B2185" s="301" t="s">
        <v>13353</v>
      </c>
      <c r="C2185" s="300" t="s">
        <v>9</v>
      </c>
      <c r="D2185" s="300" t="s">
        <v>9576</v>
      </c>
      <c r="E2185" s="417" t="s">
        <v>12998</v>
      </c>
      <c r="F2185" s="417"/>
      <c r="G2185" s="302" t="s">
        <v>51</v>
      </c>
      <c r="H2185" s="315">
        <v>0.03</v>
      </c>
      <c r="I2185" s="316">
        <v>1.65</v>
      </c>
      <c r="J2185" s="316">
        <v>0.04</v>
      </c>
    </row>
    <row r="2186" spans="1:10">
      <c r="A2186" s="300" t="s">
        <v>12986</v>
      </c>
      <c r="B2186" s="301" t="s">
        <v>15492</v>
      </c>
      <c r="C2186" s="300" t="s">
        <v>9</v>
      </c>
      <c r="D2186" s="300" t="s">
        <v>9819</v>
      </c>
      <c r="E2186" s="417" t="s">
        <v>12998</v>
      </c>
      <c r="F2186" s="417"/>
      <c r="G2186" s="302" t="s">
        <v>51</v>
      </c>
      <c r="H2186" s="315">
        <v>1</v>
      </c>
      <c r="I2186" s="316">
        <v>0.49</v>
      </c>
      <c r="J2186" s="316">
        <v>0.49</v>
      </c>
    </row>
    <row r="2187" spans="1:10">
      <c r="A2187" s="300" t="s">
        <v>12986</v>
      </c>
      <c r="B2187" s="301" t="s">
        <v>13358</v>
      </c>
      <c r="C2187" s="300" t="s">
        <v>9</v>
      </c>
      <c r="D2187" s="300" t="s">
        <v>10886</v>
      </c>
      <c r="E2187" s="417" t="s">
        <v>12998</v>
      </c>
      <c r="F2187" s="417"/>
      <c r="G2187" s="302" t="s">
        <v>51</v>
      </c>
      <c r="H2187" s="315">
        <v>8.0000000000000002E-3</v>
      </c>
      <c r="I2187" s="316">
        <v>42.99</v>
      </c>
      <c r="J2187" s="316">
        <v>0.34</v>
      </c>
    </row>
    <row r="2188" spans="1:10" ht="25.5">
      <c r="A2188" s="317"/>
      <c r="B2188" s="317"/>
      <c r="C2188" s="317"/>
      <c r="D2188" s="317"/>
      <c r="E2188" s="317" t="s">
        <v>16052</v>
      </c>
      <c r="F2188" s="318">
        <v>0.74038309999999996</v>
      </c>
      <c r="G2188" s="317" t="s">
        <v>16053</v>
      </c>
      <c r="H2188" s="318">
        <v>0.64</v>
      </c>
      <c r="I2188" s="317" t="s">
        <v>16054</v>
      </c>
      <c r="J2188" s="318">
        <v>1.38</v>
      </c>
    </row>
    <row r="2189" spans="1:10" ht="13.5" thickBot="1">
      <c r="A2189" s="317"/>
      <c r="B2189" s="317"/>
      <c r="C2189" s="317"/>
      <c r="D2189" s="317"/>
      <c r="E2189" s="317" t="s">
        <v>16055</v>
      </c>
      <c r="F2189" s="318">
        <v>0.9</v>
      </c>
      <c r="G2189" s="317"/>
      <c r="H2189" s="418" t="s">
        <v>16056</v>
      </c>
      <c r="I2189" s="418"/>
      <c r="J2189" s="318">
        <v>4.09</v>
      </c>
    </row>
    <row r="2190" spans="1:10" ht="13.5" thickTop="1">
      <c r="A2190" s="319"/>
      <c r="B2190" s="319"/>
      <c r="C2190" s="319"/>
      <c r="D2190" s="319"/>
      <c r="E2190" s="319"/>
      <c r="F2190" s="319"/>
      <c r="G2190" s="319"/>
      <c r="H2190" s="319"/>
      <c r="I2190" s="319"/>
      <c r="J2190" s="319"/>
    </row>
    <row r="2191" spans="1:10" ht="15">
      <c r="A2191" s="305" t="s">
        <v>16446</v>
      </c>
      <c r="B2191" s="306" t="s">
        <v>12979</v>
      </c>
      <c r="C2191" s="305" t="s">
        <v>12980</v>
      </c>
      <c r="D2191" s="305" t="s">
        <v>12981</v>
      </c>
      <c r="E2191" s="419" t="s">
        <v>16045</v>
      </c>
      <c r="F2191" s="419"/>
      <c r="G2191" s="307" t="s">
        <v>12982</v>
      </c>
      <c r="H2191" s="306" t="s">
        <v>16046</v>
      </c>
      <c r="I2191" s="306" t="s">
        <v>12983</v>
      </c>
      <c r="J2191" s="306" t="s">
        <v>12985</v>
      </c>
    </row>
    <row r="2192" spans="1:10" ht="38.25">
      <c r="A2192" s="295" t="s">
        <v>16047</v>
      </c>
      <c r="B2192" s="296" t="s">
        <v>15497</v>
      </c>
      <c r="C2192" s="295" t="s">
        <v>9</v>
      </c>
      <c r="D2192" s="295" t="s">
        <v>2370</v>
      </c>
      <c r="E2192" s="420" t="s">
        <v>16110</v>
      </c>
      <c r="F2192" s="420"/>
      <c r="G2192" s="297" t="s">
        <v>51</v>
      </c>
      <c r="H2192" s="308">
        <v>1</v>
      </c>
      <c r="I2192" s="309">
        <v>4.13</v>
      </c>
      <c r="J2192" s="309">
        <v>4.13</v>
      </c>
    </row>
    <row r="2193" spans="1:10" ht="25.5">
      <c r="A2193" s="310" t="s">
        <v>16049</v>
      </c>
      <c r="B2193" s="311" t="s">
        <v>16355</v>
      </c>
      <c r="C2193" s="310" t="s">
        <v>9</v>
      </c>
      <c r="D2193" s="310" t="s">
        <v>2094</v>
      </c>
      <c r="E2193" s="416" t="s">
        <v>16048</v>
      </c>
      <c r="F2193" s="416"/>
      <c r="G2193" s="312" t="s">
        <v>27</v>
      </c>
      <c r="H2193" s="313">
        <v>0.09</v>
      </c>
      <c r="I2193" s="314">
        <v>14.55</v>
      </c>
      <c r="J2193" s="314">
        <v>1.3</v>
      </c>
    </row>
    <row r="2194" spans="1:10" ht="25.5">
      <c r="A2194" s="310" t="s">
        <v>16049</v>
      </c>
      <c r="B2194" s="311" t="s">
        <v>16356</v>
      </c>
      <c r="C2194" s="310" t="s">
        <v>9</v>
      </c>
      <c r="D2194" s="310" t="s">
        <v>81</v>
      </c>
      <c r="E2194" s="416" t="s">
        <v>16048</v>
      </c>
      <c r="F2194" s="416"/>
      <c r="G2194" s="312" t="s">
        <v>27</v>
      </c>
      <c r="H2194" s="313">
        <v>0.09</v>
      </c>
      <c r="I2194" s="314">
        <v>18.53</v>
      </c>
      <c r="J2194" s="314">
        <v>1.66</v>
      </c>
    </row>
    <row r="2195" spans="1:10">
      <c r="A2195" s="300" t="s">
        <v>12986</v>
      </c>
      <c r="B2195" s="301" t="s">
        <v>13356</v>
      </c>
      <c r="C2195" s="300" t="s">
        <v>9</v>
      </c>
      <c r="D2195" s="300" t="s">
        <v>6964</v>
      </c>
      <c r="E2195" s="417" t="s">
        <v>12998</v>
      </c>
      <c r="F2195" s="417"/>
      <c r="G2195" s="302" t="s">
        <v>51</v>
      </c>
      <c r="H2195" s="315">
        <v>7.0000000000000001E-3</v>
      </c>
      <c r="I2195" s="316">
        <v>49.5</v>
      </c>
      <c r="J2195" s="316">
        <v>0.34</v>
      </c>
    </row>
    <row r="2196" spans="1:10">
      <c r="A2196" s="300" t="s">
        <v>12986</v>
      </c>
      <c r="B2196" s="301" t="s">
        <v>13421</v>
      </c>
      <c r="C2196" s="300" t="s">
        <v>9</v>
      </c>
      <c r="D2196" s="300" t="s">
        <v>9353</v>
      </c>
      <c r="E2196" s="417" t="s">
        <v>12998</v>
      </c>
      <c r="F2196" s="417"/>
      <c r="G2196" s="302" t="s">
        <v>51</v>
      </c>
      <c r="H2196" s="315">
        <v>1</v>
      </c>
      <c r="I2196" s="316">
        <v>0.45</v>
      </c>
      <c r="J2196" s="316">
        <v>0.45</v>
      </c>
    </row>
    <row r="2197" spans="1:10">
      <c r="A2197" s="300" t="s">
        <v>12986</v>
      </c>
      <c r="B2197" s="301" t="s">
        <v>13353</v>
      </c>
      <c r="C2197" s="300" t="s">
        <v>9</v>
      </c>
      <c r="D2197" s="300" t="s">
        <v>9576</v>
      </c>
      <c r="E2197" s="417" t="s">
        <v>12998</v>
      </c>
      <c r="F2197" s="417"/>
      <c r="G2197" s="302" t="s">
        <v>51</v>
      </c>
      <c r="H2197" s="315">
        <v>0.03</v>
      </c>
      <c r="I2197" s="316">
        <v>1.65</v>
      </c>
      <c r="J2197" s="316">
        <v>0.04</v>
      </c>
    </row>
    <row r="2198" spans="1:10">
      <c r="A2198" s="300" t="s">
        <v>12986</v>
      </c>
      <c r="B2198" s="301" t="s">
        <v>13358</v>
      </c>
      <c r="C2198" s="300" t="s">
        <v>9</v>
      </c>
      <c r="D2198" s="300" t="s">
        <v>10886</v>
      </c>
      <c r="E2198" s="417" t="s">
        <v>12998</v>
      </c>
      <c r="F2198" s="417"/>
      <c r="G2198" s="302" t="s">
        <v>51</v>
      </c>
      <c r="H2198" s="315">
        <v>8.0000000000000002E-3</v>
      </c>
      <c r="I2198" s="316">
        <v>42.99</v>
      </c>
      <c r="J2198" s="316">
        <v>0.34</v>
      </c>
    </row>
    <row r="2199" spans="1:10" ht="25.5">
      <c r="A2199" s="317"/>
      <c r="B2199" s="317"/>
      <c r="C2199" s="317"/>
      <c r="D2199" s="317"/>
      <c r="E2199" s="317" t="s">
        <v>16052</v>
      </c>
      <c r="F2199" s="318">
        <v>1.1159397</v>
      </c>
      <c r="G2199" s="317" t="s">
        <v>16053</v>
      </c>
      <c r="H2199" s="318">
        <v>0.96</v>
      </c>
      <c r="I2199" s="317" t="s">
        <v>16054</v>
      </c>
      <c r="J2199" s="318">
        <v>2.08</v>
      </c>
    </row>
    <row r="2200" spans="1:10" ht="13.5" thickBot="1">
      <c r="A2200" s="317"/>
      <c r="B2200" s="317"/>
      <c r="C2200" s="317"/>
      <c r="D2200" s="317"/>
      <c r="E2200" s="317" t="s">
        <v>16055</v>
      </c>
      <c r="F2200" s="318">
        <v>1.1599999999999999</v>
      </c>
      <c r="G2200" s="317"/>
      <c r="H2200" s="418" t="s">
        <v>16056</v>
      </c>
      <c r="I2200" s="418"/>
      <c r="J2200" s="318">
        <v>5.29</v>
      </c>
    </row>
    <row r="2201" spans="1:10" ht="13.5" thickTop="1">
      <c r="A2201" s="319"/>
      <c r="B2201" s="319"/>
      <c r="C2201" s="319"/>
      <c r="D2201" s="319"/>
      <c r="E2201" s="319"/>
      <c r="F2201" s="319"/>
      <c r="G2201" s="319"/>
      <c r="H2201" s="319"/>
      <c r="I2201" s="319"/>
      <c r="J2201" s="319"/>
    </row>
    <row r="2202" spans="1:10" ht="15">
      <c r="A2202" s="305" t="s">
        <v>16447</v>
      </c>
      <c r="B2202" s="306" t="s">
        <v>12979</v>
      </c>
      <c r="C2202" s="305" t="s">
        <v>12980</v>
      </c>
      <c r="D2202" s="305" t="s">
        <v>12981</v>
      </c>
      <c r="E2202" s="419" t="s">
        <v>16045</v>
      </c>
      <c r="F2202" s="419"/>
      <c r="G2202" s="307" t="s">
        <v>12982</v>
      </c>
      <c r="H2202" s="306" t="s">
        <v>16046</v>
      </c>
      <c r="I2202" s="306" t="s">
        <v>12983</v>
      </c>
      <c r="J2202" s="306" t="s">
        <v>12985</v>
      </c>
    </row>
    <row r="2203" spans="1:10" ht="51">
      <c r="A2203" s="295" t="s">
        <v>16047</v>
      </c>
      <c r="B2203" s="296" t="s">
        <v>15503</v>
      </c>
      <c r="C2203" s="295" t="s">
        <v>9</v>
      </c>
      <c r="D2203" s="295" t="s">
        <v>4339</v>
      </c>
      <c r="E2203" s="420" t="s">
        <v>16110</v>
      </c>
      <c r="F2203" s="420"/>
      <c r="G2203" s="297" t="s">
        <v>51</v>
      </c>
      <c r="H2203" s="308">
        <v>1</v>
      </c>
      <c r="I2203" s="309">
        <v>16.690000000000001</v>
      </c>
      <c r="J2203" s="309">
        <v>16.690000000000001</v>
      </c>
    </row>
    <row r="2204" spans="1:10" ht="25.5">
      <c r="A2204" s="310" t="s">
        <v>16049</v>
      </c>
      <c r="B2204" s="311" t="s">
        <v>16355</v>
      </c>
      <c r="C2204" s="310" t="s">
        <v>9</v>
      </c>
      <c r="D2204" s="310" t="s">
        <v>2094</v>
      </c>
      <c r="E2204" s="416" t="s">
        <v>16048</v>
      </c>
      <c r="F2204" s="416"/>
      <c r="G2204" s="312" t="s">
        <v>27</v>
      </c>
      <c r="H2204" s="313">
        <v>0.23100000000000001</v>
      </c>
      <c r="I2204" s="314">
        <v>14.55</v>
      </c>
      <c r="J2204" s="314">
        <v>3.36</v>
      </c>
    </row>
    <row r="2205" spans="1:10" ht="25.5">
      <c r="A2205" s="310" t="s">
        <v>16049</v>
      </c>
      <c r="B2205" s="311" t="s">
        <v>16356</v>
      </c>
      <c r="C2205" s="310" t="s">
        <v>9</v>
      </c>
      <c r="D2205" s="310" t="s">
        <v>81</v>
      </c>
      <c r="E2205" s="416" t="s">
        <v>16048</v>
      </c>
      <c r="F2205" s="416"/>
      <c r="G2205" s="312" t="s">
        <v>27</v>
      </c>
      <c r="H2205" s="313">
        <v>0.23100000000000001</v>
      </c>
      <c r="I2205" s="314">
        <v>18.53</v>
      </c>
      <c r="J2205" s="314">
        <v>4.28</v>
      </c>
    </row>
    <row r="2206" spans="1:10" ht="25.5">
      <c r="A2206" s="300" t="s">
        <v>12986</v>
      </c>
      <c r="B2206" s="301" t="s">
        <v>15505</v>
      </c>
      <c r="C2206" s="300" t="s">
        <v>9</v>
      </c>
      <c r="D2206" s="300" t="s">
        <v>6924</v>
      </c>
      <c r="E2206" s="417" t="s">
        <v>12998</v>
      </c>
      <c r="F2206" s="417"/>
      <c r="G2206" s="302" t="s">
        <v>51</v>
      </c>
      <c r="H2206" s="315">
        <v>1</v>
      </c>
      <c r="I2206" s="316">
        <v>7.83</v>
      </c>
      <c r="J2206" s="316">
        <v>7.83</v>
      </c>
    </row>
    <row r="2207" spans="1:10">
      <c r="A2207" s="300" t="s">
        <v>12986</v>
      </c>
      <c r="B2207" s="301" t="s">
        <v>15507</v>
      </c>
      <c r="C2207" s="300" t="s">
        <v>9</v>
      </c>
      <c r="D2207" s="300" t="s">
        <v>6963</v>
      </c>
      <c r="E2207" s="417" t="s">
        <v>12998</v>
      </c>
      <c r="F2207" s="417"/>
      <c r="G2207" s="302" t="s">
        <v>51</v>
      </c>
      <c r="H2207" s="315">
        <v>4.5999999999999999E-2</v>
      </c>
      <c r="I2207" s="316">
        <v>15.71</v>
      </c>
      <c r="J2207" s="316">
        <v>0.72</v>
      </c>
    </row>
    <row r="2208" spans="1:10">
      <c r="A2208" s="300" t="s">
        <v>12986</v>
      </c>
      <c r="B2208" s="301" t="s">
        <v>13353</v>
      </c>
      <c r="C2208" s="300" t="s">
        <v>9</v>
      </c>
      <c r="D2208" s="300" t="s">
        <v>9576</v>
      </c>
      <c r="E2208" s="417" t="s">
        <v>12998</v>
      </c>
      <c r="F2208" s="417"/>
      <c r="G2208" s="302" t="s">
        <v>51</v>
      </c>
      <c r="H2208" s="315">
        <v>2.3E-2</v>
      </c>
      <c r="I2208" s="316">
        <v>1.65</v>
      </c>
      <c r="J2208" s="316">
        <v>0.03</v>
      </c>
    </row>
    <row r="2209" spans="1:10">
      <c r="A2209" s="300" t="s">
        <v>12986</v>
      </c>
      <c r="B2209" s="301" t="s">
        <v>13358</v>
      </c>
      <c r="C2209" s="300" t="s">
        <v>9</v>
      </c>
      <c r="D2209" s="300" t="s">
        <v>10886</v>
      </c>
      <c r="E2209" s="417" t="s">
        <v>12998</v>
      </c>
      <c r="F2209" s="417"/>
      <c r="G2209" s="302" t="s">
        <v>51</v>
      </c>
      <c r="H2209" s="315">
        <v>1.0999999999999999E-2</v>
      </c>
      <c r="I2209" s="316">
        <v>42.99</v>
      </c>
      <c r="J2209" s="316">
        <v>0.47</v>
      </c>
    </row>
    <row r="2210" spans="1:10" ht="25.5">
      <c r="A2210" s="317"/>
      <c r="B2210" s="317"/>
      <c r="C2210" s="317"/>
      <c r="D2210" s="317"/>
      <c r="E2210" s="317" t="s">
        <v>16052</v>
      </c>
      <c r="F2210" s="318">
        <v>2.8649605999999999</v>
      </c>
      <c r="G2210" s="317" t="s">
        <v>16053</v>
      </c>
      <c r="H2210" s="318">
        <v>2.48</v>
      </c>
      <c r="I2210" s="317" t="s">
        <v>16054</v>
      </c>
      <c r="J2210" s="318">
        <v>5.34</v>
      </c>
    </row>
    <row r="2211" spans="1:10" ht="13.5" thickBot="1">
      <c r="A2211" s="317"/>
      <c r="B2211" s="317"/>
      <c r="C2211" s="317"/>
      <c r="D2211" s="317"/>
      <c r="E2211" s="317" t="s">
        <v>16055</v>
      </c>
      <c r="F2211" s="318">
        <v>4.71</v>
      </c>
      <c r="G2211" s="317"/>
      <c r="H2211" s="418" t="s">
        <v>16056</v>
      </c>
      <c r="I2211" s="418"/>
      <c r="J2211" s="318">
        <v>21.4</v>
      </c>
    </row>
    <row r="2212" spans="1:10" ht="13.5" thickTop="1">
      <c r="A2212" s="319"/>
      <c r="B2212" s="319"/>
      <c r="C2212" s="319"/>
      <c r="D2212" s="319"/>
      <c r="E2212" s="319"/>
      <c r="F2212" s="319"/>
      <c r="G2212" s="319"/>
      <c r="H2212" s="319"/>
      <c r="I2212" s="319"/>
      <c r="J2212" s="319"/>
    </row>
    <row r="2213" spans="1:10" ht="15">
      <c r="A2213" s="305" t="s">
        <v>16448</v>
      </c>
      <c r="B2213" s="306" t="s">
        <v>12979</v>
      </c>
      <c r="C2213" s="305" t="s">
        <v>12980</v>
      </c>
      <c r="D2213" s="305" t="s">
        <v>12981</v>
      </c>
      <c r="E2213" s="419" t="s">
        <v>16045</v>
      </c>
      <c r="F2213" s="419"/>
      <c r="G2213" s="307" t="s">
        <v>12982</v>
      </c>
      <c r="H2213" s="306" t="s">
        <v>16046</v>
      </c>
      <c r="I2213" s="306" t="s">
        <v>12983</v>
      </c>
      <c r="J2213" s="306" t="s">
        <v>12985</v>
      </c>
    </row>
    <row r="2214" spans="1:10" ht="51">
      <c r="A2214" s="295" t="s">
        <v>16047</v>
      </c>
      <c r="B2214" s="296" t="s">
        <v>15516</v>
      </c>
      <c r="C2214" s="295" t="s">
        <v>9</v>
      </c>
      <c r="D2214" s="295" t="s">
        <v>4340</v>
      </c>
      <c r="E2214" s="420" t="s">
        <v>16110</v>
      </c>
      <c r="F2214" s="420"/>
      <c r="G2214" s="297" t="s">
        <v>51</v>
      </c>
      <c r="H2214" s="308">
        <v>1</v>
      </c>
      <c r="I2214" s="309">
        <v>20.83</v>
      </c>
      <c r="J2214" s="309">
        <v>20.83</v>
      </c>
    </row>
    <row r="2215" spans="1:10" ht="25.5">
      <c r="A2215" s="310" t="s">
        <v>16049</v>
      </c>
      <c r="B2215" s="311" t="s">
        <v>16355</v>
      </c>
      <c r="C2215" s="310" t="s">
        <v>9</v>
      </c>
      <c r="D2215" s="310" t="s">
        <v>2094</v>
      </c>
      <c r="E2215" s="416" t="s">
        <v>16048</v>
      </c>
      <c r="F2215" s="416"/>
      <c r="G2215" s="312" t="s">
        <v>27</v>
      </c>
      <c r="H2215" s="313">
        <v>0.23100000000000001</v>
      </c>
      <c r="I2215" s="314">
        <v>14.55</v>
      </c>
      <c r="J2215" s="314">
        <v>3.36</v>
      </c>
    </row>
    <row r="2216" spans="1:10" ht="25.5">
      <c r="A2216" s="310" t="s">
        <v>16049</v>
      </c>
      <c r="B2216" s="311" t="s">
        <v>16356</v>
      </c>
      <c r="C2216" s="310" t="s">
        <v>9</v>
      </c>
      <c r="D2216" s="310" t="s">
        <v>81</v>
      </c>
      <c r="E2216" s="416" t="s">
        <v>16048</v>
      </c>
      <c r="F2216" s="416"/>
      <c r="G2216" s="312" t="s">
        <v>27</v>
      </c>
      <c r="H2216" s="313">
        <v>0.23100000000000001</v>
      </c>
      <c r="I2216" s="314">
        <v>18.53</v>
      </c>
      <c r="J2216" s="314">
        <v>4.28</v>
      </c>
    </row>
    <row r="2217" spans="1:10" ht="25.5">
      <c r="A2217" s="300" t="s">
        <v>12986</v>
      </c>
      <c r="B2217" s="301" t="s">
        <v>15517</v>
      </c>
      <c r="C2217" s="300" t="s">
        <v>9</v>
      </c>
      <c r="D2217" s="300" t="s">
        <v>6925</v>
      </c>
      <c r="E2217" s="417" t="s">
        <v>12998</v>
      </c>
      <c r="F2217" s="417"/>
      <c r="G2217" s="302" t="s">
        <v>51</v>
      </c>
      <c r="H2217" s="315">
        <v>1</v>
      </c>
      <c r="I2217" s="316">
        <v>11.97</v>
      </c>
      <c r="J2217" s="316">
        <v>11.97</v>
      </c>
    </row>
    <row r="2218" spans="1:10">
      <c r="A2218" s="300" t="s">
        <v>12986</v>
      </c>
      <c r="B2218" s="301" t="s">
        <v>15507</v>
      </c>
      <c r="C2218" s="300" t="s">
        <v>9</v>
      </c>
      <c r="D2218" s="300" t="s">
        <v>6963</v>
      </c>
      <c r="E2218" s="417" t="s">
        <v>12998</v>
      </c>
      <c r="F2218" s="417"/>
      <c r="G2218" s="302" t="s">
        <v>51</v>
      </c>
      <c r="H2218" s="315">
        <v>4.5999999999999999E-2</v>
      </c>
      <c r="I2218" s="316">
        <v>15.71</v>
      </c>
      <c r="J2218" s="316">
        <v>0.72</v>
      </c>
    </row>
    <row r="2219" spans="1:10">
      <c r="A2219" s="300" t="s">
        <v>12986</v>
      </c>
      <c r="B2219" s="301" t="s">
        <v>13353</v>
      </c>
      <c r="C2219" s="300" t="s">
        <v>9</v>
      </c>
      <c r="D2219" s="300" t="s">
        <v>9576</v>
      </c>
      <c r="E2219" s="417" t="s">
        <v>12998</v>
      </c>
      <c r="F2219" s="417"/>
      <c r="G2219" s="302" t="s">
        <v>51</v>
      </c>
      <c r="H2219" s="315">
        <v>2.3E-2</v>
      </c>
      <c r="I2219" s="316">
        <v>1.65</v>
      </c>
      <c r="J2219" s="316">
        <v>0.03</v>
      </c>
    </row>
    <row r="2220" spans="1:10">
      <c r="A2220" s="300" t="s">
        <v>12986</v>
      </c>
      <c r="B2220" s="301" t="s">
        <v>13358</v>
      </c>
      <c r="C2220" s="300" t="s">
        <v>9</v>
      </c>
      <c r="D2220" s="300" t="s">
        <v>10886</v>
      </c>
      <c r="E2220" s="417" t="s">
        <v>12998</v>
      </c>
      <c r="F2220" s="417"/>
      <c r="G2220" s="302" t="s">
        <v>51</v>
      </c>
      <c r="H2220" s="315">
        <v>1.0999999999999999E-2</v>
      </c>
      <c r="I2220" s="316">
        <v>42.99</v>
      </c>
      <c r="J2220" s="316">
        <v>0.47</v>
      </c>
    </row>
    <row r="2221" spans="1:10" ht="25.5">
      <c r="A2221" s="317"/>
      <c r="B2221" s="317"/>
      <c r="C2221" s="317"/>
      <c r="D2221" s="317"/>
      <c r="E2221" s="317" t="s">
        <v>16052</v>
      </c>
      <c r="F2221" s="318">
        <v>2.8649605999999999</v>
      </c>
      <c r="G2221" s="317" t="s">
        <v>16053</v>
      </c>
      <c r="H2221" s="318">
        <v>2.48</v>
      </c>
      <c r="I2221" s="317" t="s">
        <v>16054</v>
      </c>
      <c r="J2221" s="318">
        <v>5.34</v>
      </c>
    </row>
    <row r="2222" spans="1:10" ht="13.5" thickBot="1">
      <c r="A2222" s="317"/>
      <c r="B2222" s="317"/>
      <c r="C2222" s="317"/>
      <c r="D2222" s="317"/>
      <c r="E2222" s="317" t="s">
        <v>16055</v>
      </c>
      <c r="F2222" s="318">
        <v>5.88</v>
      </c>
      <c r="G2222" s="317"/>
      <c r="H2222" s="418" t="s">
        <v>16056</v>
      </c>
      <c r="I2222" s="418"/>
      <c r="J2222" s="318">
        <v>26.71</v>
      </c>
    </row>
    <row r="2223" spans="1:10" ht="13.5" thickTop="1">
      <c r="A2223" s="319"/>
      <c r="B2223" s="319"/>
      <c r="C2223" s="319"/>
      <c r="D2223" s="319"/>
      <c r="E2223" s="319"/>
      <c r="F2223" s="319"/>
      <c r="G2223" s="319"/>
      <c r="H2223" s="319"/>
      <c r="I2223" s="319"/>
      <c r="J2223" s="319"/>
    </row>
    <row r="2224" spans="1:10" ht="15">
      <c r="A2224" s="305" t="s">
        <v>16449</v>
      </c>
      <c r="B2224" s="306" t="s">
        <v>12979</v>
      </c>
      <c r="C2224" s="305" t="s">
        <v>12980</v>
      </c>
      <c r="D2224" s="305" t="s">
        <v>12981</v>
      </c>
      <c r="E2224" s="419" t="s">
        <v>16045</v>
      </c>
      <c r="F2224" s="419"/>
      <c r="G2224" s="307" t="s">
        <v>12982</v>
      </c>
      <c r="H2224" s="306" t="s">
        <v>16046</v>
      </c>
      <c r="I2224" s="306" t="s">
        <v>12983</v>
      </c>
      <c r="J2224" s="306" t="s">
        <v>12985</v>
      </c>
    </row>
    <row r="2225" spans="1:10" ht="51">
      <c r="A2225" s="295" t="s">
        <v>16047</v>
      </c>
      <c r="B2225" s="296" t="s">
        <v>15523</v>
      </c>
      <c r="C2225" s="295" t="s">
        <v>9</v>
      </c>
      <c r="D2225" s="295" t="s">
        <v>4341</v>
      </c>
      <c r="E2225" s="420" t="s">
        <v>16110</v>
      </c>
      <c r="F2225" s="420"/>
      <c r="G2225" s="297" t="s">
        <v>51</v>
      </c>
      <c r="H2225" s="308">
        <v>1</v>
      </c>
      <c r="I2225" s="309">
        <v>31.12</v>
      </c>
      <c r="J2225" s="309">
        <v>31.12</v>
      </c>
    </row>
    <row r="2226" spans="1:10" ht="25.5">
      <c r="A2226" s="310" t="s">
        <v>16049</v>
      </c>
      <c r="B2226" s="311" t="s">
        <v>16355</v>
      </c>
      <c r="C2226" s="310" t="s">
        <v>9</v>
      </c>
      <c r="D2226" s="310" t="s">
        <v>2094</v>
      </c>
      <c r="E2226" s="416" t="s">
        <v>16048</v>
      </c>
      <c r="F2226" s="416"/>
      <c r="G2226" s="312" t="s">
        <v>27</v>
      </c>
      <c r="H2226" s="313">
        <v>0.23100000000000001</v>
      </c>
      <c r="I2226" s="314">
        <v>14.55</v>
      </c>
      <c r="J2226" s="314">
        <v>3.36</v>
      </c>
    </row>
    <row r="2227" spans="1:10" ht="25.5">
      <c r="A2227" s="310" t="s">
        <v>16049</v>
      </c>
      <c r="B2227" s="311" t="s">
        <v>16356</v>
      </c>
      <c r="C2227" s="310" t="s">
        <v>9</v>
      </c>
      <c r="D2227" s="310" t="s">
        <v>81</v>
      </c>
      <c r="E2227" s="416" t="s">
        <v>16048</v>
      </c>
      <c r="F2227" s="416"/>
      <c r="G2227" s="312" t="s">
        <v>27</v>
      </c>
      <c r="H2227" s="313">
        <v>0.23100000000000001</v>
      </c>
      <c r="I2227" s="314">
        <v>18.53</v>
      </c>
      <c r="J2227" s="314">
        <v>4.28</v>
      </c>
    </row>
    <row r="2228" spans="1:10" ht="25.5">
      <c r="A2228" s="300" t="s">
        <v>12986</v>
      </c>
      <c r="B2228" s="301" t="s">
        <v>15524</v>
      </c>
      <c r="C2228" s="300" t="s">
        <v>9</v>
      </c>
      <c r="D2228" s="300" t="s">
        <v>6926</v>
      </c>
      <c r="E2228" s="417" t="s">
        <v>12998</v>
      </c>
      <c r="F2228" s="417"/>
      <c r="G2228" s="302" t="s">
        <v>51</v>
      </c>
      <c r="H2228" s="315">
        <v>1</v>
      </c>
      <c r="I2228" s="316">
        <v>22.26</v>
      </c>
      <c r="J2228" s="316">
        <v>22.26</v>
      </c>
    </row>
    <row r="2229" spans="1:10">
      <c r="A2229" s="300" t="s">
        <v>12986</v>
      </c>
      <c r="B2229" s="301" t="s">
        <v>15507</v>
      </c>
      <c r="C2229" s="300" t="s">
        <v>9</v>
      </c>
      <c r="D2229" s="300" t="s">
        <v>6963</v>
      </c>
      <c r="E2229" s="417" t="s">
        <v>12998</v>
      </c>
      <c r="F2229" s="417"/>
      <c r="G2229" s="302" t="s">
        <v>51</v>
      </c>
      <c r="H2229" s="315">
        <v>4.5999999999999999E-2</v>
      </c>
      <c r="I2229" s="316">
        <v>15.71</v>
      </c>
      <c r="J2229" s="316">
        <v>0.72</v>
      </c>
    </row>
    <row r="2230" spans="1:10">
      <c r="A2230" s="300" t="s">
        <v>12986</v>
      </c>
      <c r="B2230" s="301" t="s">
        <v>13353</v>
      </c>
      <c r="C2230" s="300" t="s">
        <v>9</v>
      </c>
      <c r="D2230" s="300" t="s">
        <v>9576</v>
      </c>
      <c r="E2230" s="417" t="s">
        <v>12998</v>
      </c>
      <c r="F2230" s="417"/>
      <c r="G2230" s="302" t="s">
        <v>51</v>
      </c>
      <c r="H2230" s="315">
        <v>2.3E-2</v>
      </c>
      <c r="I2230" s="316">
        <v>1.65</v>
      </c>
      <c r="J2230" s="316">
        <v>0.03</v>
      </c>
    </row>
    <row r="2231" spans="1:10">
      <c r="A2231" s="300" t="s">
        <v>12986</v>
      </c>
      <c r="B2231" s="301" t="s">
        <v>13358</v>
      </c>
      <c r="C2231" s="300" t="s">
        <v>9</v>
      </c>
      <c r="D2231" s="300" t="s">
        <v>10886</v>
      </c>
      <c r="E2231" s="417" t="s">
        <v>12998</v>
      </c>
      <c r="F2231" s="417"/>
      <c r="G2231" s="302" t="s">
        <v>51</v>
      </c>
      <c r="H2231" s="315">
        <v>1.0999999999999999E-2</v>
      </c>
      <c r="I2231" s="316">
        <v>42.99</v>
      </c>
      <c r="J2231" s="316">
        <v>0.47</v>
      </c>
    </row>
    <row r="2232" spans="1:10" ht="25.5">
      <c r="A2232" s="317"/>
      <c r="B2232" s="317"/>
      <c r="C2232" s="317"/>
      <c r="D2232" s="317"/>
      <c r="E2232" s="317" t="s">
        <v>16052</v>
      </c>
      <c r="F2232" s="318">
        <v>2.8649605999999999</v>
      </c>
      <c r="G2232" s="317" t="s">
        <v>16053</v>
      </c>
      <c r="H2232" s="318">
        <v>2.48</v>
      </c>
      <c r="I2232" s="317" t="s">
        <v>16054</v>
      </c>
      <c r="J2232" s="318">
        <v>5.34</v>
      </c>
    </row>
    <row r="2233" spans="1:10" ht="13.5" thickBot="1">
      <c r="A2233" s="317"/>
      <c r="B2233" s="317"/>
      <c r="C2233" s="317"/>
      <c r="D2233" s="317"/>
      <c r="E2233" s="317" t="s">
        <v>16055</v>
      </c>
      <c r="F2233" s="318">
        <v>8.7799999999999994</v>
      </c>
      <c r="G2233" s="317"/>
      <c r="H2233" s="418" t="s">
        <v>16056</v>
      </c>
      <c r="I2233" s="418"/>
      <c r="J2233" s="318">
        <v>39.9</v>
      </c>
    </row>
    <row r="2234" spans="1:10" ht="13.5" thickTop="1">
      <c r="A2234" s="319"/>
      <c r="B2234" s="319"/>
      <c r="C2234" s="319"/>
      <c r="D2234" s="319"/>
      <c r="E2234" s="319"/>
      <c r="F2234" s="319"/>
      <c r="G2234" s="319"/>
      <c r="H2234" s="319"/>
      <c r="I2234" s="319"/>
      <c r="J2234" s="319"/>
    </row>
    <row r="2235" spans="1:10" ht="15">
      <c r="A2235" s="305" t="s">
        <v>16450</v>
      </c>
      <c r="B2235" s="306" t="s">
        <v>12979</v>
      </c>
      <c r="C2235" s="305" t="s">
        <v>12980</v>
      </c>
      <c r="D2235" s="305" t="s">
        <v>12981</v>
      </c>
      <c r="E2235" s="419" t="s">
        <v>16045</v>
      </c>
      <c r="F2235" s="419"/>
      <c r="G2235" s="307" t="s">
        <v>12982</v>
      </c>
      <c r="H2235" s="306" t="s">
        <v>16046</v>
      </c>
      <c r="I2235" s="306" t="s">
        <v>12983</v>
      </c>
      <c r="J2235" s="306" t="s">
        <v>12985</v>
      </c>
    </row>
    <row r="2236" spans="1:10" ht="51">
      <c r="A2236" s="295" t="s">
        <v>16047</v>
      </c>
      <c r="B2236" s="296" t="s">
        <v>15532</v>
      </c>
      <c r="C2236" s="295" t="s">
        <v>9</v>
      </c>
      <c r="D2236" s="295" t="s">
        <v>4342</v>
      </c>
      <c r="E2236" s="420" t="s">
        <v>16110</v>
      </c>
      <c r="F2236" s="420"/>
      <c r="G2236" s="297" t="s">
        <v>51</v>
      </c>
      <c r="H2236" s="308">
        <v>1</v>
      </c>
      <c r="I2236" s="309">
        <v>37.840000000000003</v>
      </c>
      <c r="J2236" s="309">
        <v>37.840000000000003</v>
      </c>
    </row>
    <row r="2237" spans="1:10" ht="25.5">
      <c r="A2237" s="310" t="s">
        <v>16049</v>
      </c>
      <c r="B2237" s="311" t="s">
        <v>16355</v>
      </c>
      <c r="C2237" s="310" t="s">
        <v>9</v>
      </c>
      <c r="D2237" s="310" t="s">
        <v>2094</v>
      </c>
      <c r="E2237" s="416" t="s">
        <v>16048</v>
      </c>
      <c r="F2237" s="416"/>
      <c r="G2237" s="312" t="s">
        <v>27</v>
      </c>
      <c r="H2237" s="313">
        <v>0.308</v>
      </c>
      <c r="I2237" s="314">
        <v>14.55</v>
      </c>
      <c r="J2237" s="314">
        <v>4.4800000000000004</v>
      </c>
    </row>
    <row r="2238" spans="1:10" ht="25.5">
      <c r="A2238" s="310" t="s">
        <v>16049</v>
      </c>
      <c r="B2238" s="311" t="s">
        <v>16356</v>
      </c>
      <c r="C2238" s="310" t="s">
        <v>9</v>
      </c>
      <c r="D2238" s="310" t="s">
        <v>81</v>
      </c>
      <c r="E2238" s="416" t="s">
        <v>16048</v>
      </c>
      <c r="F2238" s="416"/>
      <c r="G2238" s="312" t="s">
        <v>27</v>
      </c>
      <c r="H2238" s="313">
        <v>0.308</v>
      </c>
      <c r="I2238" s="314">
        <v>18.53</v>
      </c>
      <c r="J2238" s="314">
        <v>5.7</v>
      </c>
    </row>
    <row r="2239" spans="1:10" ht="25.5">
      <c r="A2239" s="300" t="s">
        <v>12986</v>
      </c>
      <c r="B2239" s="301" t="s">
        <v>15533</v>
      </c>
      <c r="C2239" s="300" t="s">
        <v>9</v>
      </c>
      <c r="D2239" s="300" t="s">
        <v>6927</v>
      </c>
      <c r="E2239" s="417" t="s">
        <v>12998</v>
      </c>
      <c r="F2239" s="417"/>
      <c r="G2239" s="302" t="s">
        <v>51</v>
      </c>
      <c r="H2239" s="315">
        <v>1</v>
      </c>
      <c r="I2239" s="316">
        <v>22.34</v>
      </c>
      <c r="J2239" s="316">
        <v>22.34</v>
      </c>
    </row>
    <row r="2240" spans="1:10">
      <c r="A2240" s="300" t="s">
        <v>12986</v>
      </c>
      <c r="B2240" s="301" t="s">
        <v>15507</v>
      </c>
      <c r="C2240" s="300" t="s">
        <v>9</v>
      </c>
      <c r="D2240" s="300" t="s">
        <v>6963</v>
      </c>
      <c r="E2240" s="417" t="s">
        <v>12998</v>
      </c>
      <c r="F2240" s="417"/>
      <c r="G2240" s="302" t="s">
        <v>51</v>
      </c>
      <c r="H2240" s="315">
        <v>0.19400000000000001</v>
      </c>
      <c r="I2240" s="316">
        <v>15.71</v>
      </c>
      <c r="J2240" s="316">
        <v>3.04</v>
      </c>
    </row>
    <row r="2241" spans="1:10">
      <c r="A2241" s="300" t="s">
        <v>12986</v>
      </c>
      <c r="B2241" s="301" t="s">
        <v>13353</v>
      </c>
      <c r="C2241" s="300" t="s">
        <v>9</v>
      </c>
      <c r="D2241" s="300" t="s">
        <v>9576</v>
      </c>
      <c r="E2241" s="417" t="s">
        <v>12998</v>
      </c>
      <c r="F2241" s="417"/>
      <c r="G2241" s="302" t="s">
        <v>51</v>
      </c>
      <c r="H2241" s="315">
        <v>3.1E-2</v>
      </c>
      <c r="I2241" s="316">
        <v>1.65</v>
      </c>
      <c r="J2241" s="316">
        <v>0.05</v>
      </c>
    </row>
    <row r="2242" spans="1:10">
      <c r="A2242" s="300" t="s">
        <v>12986</v>
      </c>
      <c r="B2242" s="301" t="s">
        <v>13358</v>
      </c>
      <c r="C2242" s="300" t="s">
        <v>9</v>
      </c>
      <c r="D2242" s="300" t="s">
        <v>10886</v>
      </c>
      <c r="E2242" s="417" t="s">
        <v>12998</v>
      </c>
      <c r="F2242" s="417"/>
      <c r="G2242" s="302" t="s">
        <v>51</v>
      </c>
      <c r="H2242" s="315">
        <v>5.1999999999999998E-2</v>
      </c>
      <c r="I2242" s="316">
        <v>42.99</v>
      </c>
      <c r="J2242" s="316">
        <v>2.23</v>
      </c>
    </row>
    <row r="2243" spans="1:10" ht="25.5">
      <c r="A2243" s="317"/>
      <c r="B2243" s="317"/>
      <c r="C2243" s="317"/>
      <c r="D2243" s="317"/>
      <c r="E2243" s="317" t="s">
        <v>16052</v>
      </c>
      <c r="F2243" s="318">
        <v>3.8253124999999999</v>
      </c>
      <c r="G2243" s="317" t="s">
        <v>16053</v>
      </c>
      <c r="H2243" s="318">
        <v>3.3</v>
      </c>
      <c r="I2243" s="317" t="s">
        <v>16054</v>
      </c>
      <c r="J2243" s="318">
        <v>7.13</v>
      </c>
    </row>
    <row r="2244" spans="1:10" ht="13.5" thickBot="1">
      <c r="A2244" s="317"/>
      <c r="B2244" s="317"/>
      <c r="C2244" s="317"/>
      <c r="D2244" s="317"/>
      <c r="E2244" s="317" t="s">
        <v>16055</v>
      </c>
      <c r="F2244" s="318">
        <v>10.68</v>
      </c>
      <c r="G2244" s="317"/>
      <c r="H2244" s="418" t="s">
        <v>16056</v>
      </c>
      <c r="I2244" s="418"/>
      <c r="J2244" s="318">
        <v>48.52</v>
      </c>
    </row>
    <row r="2245" spans="1:10" ht="13.5" thickTop="1">
      <c r="A2245" s="319"/>
      <c r="B2245" s="319"/>
      <c r="C2245" s="319"/>
      <c r="D2245" s="319"/>
      <c r="E2245" s="319"/>
      <c r="F2245" s="319"/>
      <c r="G2245" s="319"/>
      <c r="H2245" s="319"/>
      <c r="I2245" s="319"/>
      <c r="J2245" s="319"/>
    </row>
    <row r="2246" spans="1:10" ht="15">
      <c r="A2246" s="305" t="s">
        <v>16451</v>
      </c>
      <c r="B2246" s="306" t="s">
        <v>12979</v>
      </c>
      <c r="C2246" s="305" t="s">
        <v>12980</v>
      </c>
      <c r="D2246" s="305" t="s">
        <v>12981</v>
      </c>
      <c r="E2246" s="419" t="s">
        <v>16045</v>
      </c>
      <c r="F2246" s="419"/>
      <c r="G2246" s="307" t="s">
        <v>12982</v>
      </c>
      <c r="H2246" s="306" t="s">
        <v>16046</v>
      </c>
      <c r="I2246" s="306" t="s">
        <v>12983</v>
      </c>
      <c r="J2246" s="306" t="s">
        <v>12985</v>
      </c>
    </row>
    <row r="2247" spans="1:10" ht="51">
      <c r="A2247" s="295" t="s">
        <v>16047</v>
      </c>
      <c r="B2247" s="296" t="s">
        <v>15542</v>
      </c>
      <c r="C2247" s="295" t="s">
        <v>9</v>
      </c>
      <c r="D2247" s="295" t="s">
        <v>4345</v>
      </c>
      <c r="E2247" s="420" t="s">
        <v>16110</v>
      </c>
      <c r="F2247" s="420"/>
      <c r="G2247" s="297" t="s">
        <v>51</v>
      </c>
      <c r="H2247" s="308">
        <v>1</v>
      </c>
      <c r="I2247" s="309">
        <v>167.78</v>
      </c>
      <c r="J2247" s="309">
        <v>167.78</v>
      </c>
    </row>
    <row r="2248" spans="1:10" ht="25.5">
      <c r="A2248" s="310" t="s">
        <v>16049</v>
      </c>
      <c r="B2248" s="311" t="s">
        <v>16355</v>
      </c>
      <c r="C2248" s="310" t="s">
        <v>9</v>
      </c>
      <c r="D2248" s="310" t="s">
        <v>2094</v>
      </c>
      <c r="E2248" s="416" t="s">
        <v>16048</v>
      </c>
      <c r="F2248" s="416"/>
      <c r="G2248" s="312" t="s">
        <v>27</v>
      </c>
      <c r="H2248" s="313">
        <v>0.308</v>
      </c>
      <c r="I2248" s="314">
        <v>14.55</v>
      </c>
      <c r="J2248" s="314">
        <v>4.4800000000000004</v>
      </c>
    </row>
    <row r="2249" spans="1:10" ht="25.5">
      <c r="A2249" s="310" t="s">
        <v>16049</v>
      </c>
      <c r="B2249" s="311" t="s">
        <v>16356</v>
      </c>
      <c r="C2249" s="310" t="s">
        <v>9</v>
      </c>
      <c r="D2249" s="310" t="s">
        <v>81</v>
      </c>
      <c r="E2249" s="416" t="s">
        <v>16048</v>
      </c>
      <c r="F2249" s="416"/>
      <c r="G2249" s="312" t="s">
        <v>27</v>
      </c>
      <c r="H2249" s="313">
        <v>0.308</v>
      </c>
      <c r="I2249" s="314">
        <v>18.53</v>
      </c>
      <c r="J2249" s="314">
        <v>5.7</v>
      </c>
    </row>
    <row r="2250" spans="1:10" ht="25.5">
      <c r="A2250" s="300" t="s">
        <v>12986</v>
      </c>
      <c r="B2250" s="301" t="s">
        <v>15543</v>
      </c>
      <c r="C2250" s="300" t="s">
        <v>9</v>
      </c>
      <c r="D2250" s="300" t="s">
        <v>6930</v>
      </c>
      <c r="E2250" s="417" t="s">
        <v>12998</v>
      </c>
      <c r="F2250" s="417"/>
      <c r="G2250" s="302" t="s">
        <v>51</v>
      </c>
      <c r="H2250" s="315">
        <v>1</v>
      </c>
      <c r="I2250" s="316">
        <v>152.28</v>
      </c>
      <c r="J2250" s="316">
        <v>152.28</v>
      </c>
    </row>
    <row r="2251" spans="1:10">
      <c r="A2251" s="300" t="s">
        <v>12986</v>
      </c>
      <c r="B2251" s="301" t="s">
        <v>15507</v>
      </c>
      <c r="C2251" s="300" t="s">
        <v>9</v>
      </c>
      <c r="D2251" s="300" t="s">
        <v>6963</v>
      </c>
      <c r="E2251" s="417" t="s">
        <v>12998</v>
      </c>
      <c r="F2251" s="417"/>
      <c r="G2251" s="302" t="s">
        <v>51</v>
      </c>
      <c r="H2251" s="315">
        <v>0.19400000000000001</v>
      </c>
      <c r="I2251" s="316">
        <v>15.71</v>
      </c>
      <c r="J2251" s="316">
        <v>3.04</v>
      </c>
    </row>
    <row r="2252" spans="1:10">
      <c r="A2252" s="300" t="s">
        <v>12986</v>
      </c>
      <c r="B2252" s="301" t="s">
        <v>13353</v>
      </c>
      <c r="C2252" s="300" t="s">
        <v>9</v>
      </c>
      <c r="D2252" s="300" t="s">
        <v>9576</v>
      </c>
      <c r="E2252" s="417" t="s">
        <v>12998</v>
      </c>
      <c r="F2252" s="417"/>
      <c r="G2252" s="302" t="s">
        <v>51</v>
      </c>
      <c r="H2252" s="315">
        <v>3.1E-2</v>
      </c>
      <c r="I2252" s="316">
        <v>1.65</v>
      </c>
      <c r="J2252" s="316">
        <v>0.05</v>
      </c>
    </row>
    <row r="2253" spans="1:10">
      <c r="A2253" s="300" t="s">
        <v>12986</v>
      </c>
      <c r="B2253" s="301" t="s">
        <v>13358</v>
      </c>
      <c r="C2253" s="300" t="s">
        <v>9</v>
      </c>
      <c r="D2253" s="300" t="s">
        <v>10886</v>
      </c>
      <c r="E2253" s="417" t="s">
        <v>12998</v>
      </c>
      <c r="F2253" s="417"/>
      <c r="G2253" s="302" t="s">
        <v>51</v>
      </c>
      <c r="H2253" s="315">
        <v>5.1999999999999998E-2</v>
      </c>
      <c r="I2253" s="316">
        <v>42.99</v>
      </c>
      <c r="J2253" s="316">
        <v>2.23</v>
      </c>
    </row>
    <row r="2254" spans="1:10" ht="25.5">
      <c r="A2254" s="317"/>
      <c r="B2254" s="317"/>
      <c r="C2254" s="317"/>
      <c r="D2254" s="317"/>
      <c r="E2254" s="317" t="s">
        <v>16052</v>
      </c>
      <c r="F2254" s="318">
        <v>3.8253124999999999</v>
      </c>
      <c r="G2254" s="317" t="s">
        <v>16053</v>
      </c>
      <c r="H2254" s="318">
        <v>3.3</v>
      </c>
      <c r="I2254" s="317" t="s">
        <v>16054</v>
      </c>
      <c r="J2254" s="318">
        <v>7.13</v>
      </c>
    </row>
    <row r="2255" spans="1:10" ht="13.5" thickBot="1">
      <c r="A2255" s="317"/>
      <c r="B2255" s="317"/>
      <c r="C2255" s="317"/>
      <c r="D2255" s="317"/>
      <c r="E2255" s="317" t="s">
        <v>16055</v>
      </c>
      <c r="F2255" s="318">
        <v>47.38</v>
      </c>
      <c r="G2255" s="317"/>
      <c r="H2255" s="418" t="s">
        <v>16056</v>
      </c>
      <c r="I2255" s="418"/>
      <c r="J2255" s="318">
        <v>215.16</v>
      </c>
    </row>
    <row r="2256" spans="1:10" ht="13.5" thickTop="1">
      <c r="A2256" s="319"/>
      <c r="B2256" s="319"/>
      <c r="C2256" s="319"/>
      <c r="D2256" s="319"/>
      <c r="E2256" s="319"/>
      <c r="F2256" s="319"/>
      <c r="G2256" s="319"/>
      <c r="H2256" s="319"/>
      <c r="I2256" s="319"/>
      <c r="J2256" s="319"/>
    </row>
    <row r="2257" spans="1:10" ht="15">
      <c r="A2257" s="305" t="s">
        <v>16452</v>
      </c>
      <c r="B2257" s="306" t="s">
        <v>12979</v>
      </c>
      <c r="C2257" s="305" t="s">
        <v>12980</v>
      </c>
      <c r="D2257" s="305" t="s">
        <v>12981</v>
      </c>
      <c r="E2257" s="419" t="s">
        <v>16045</v>
      </c>
      <c r="F2257" s="419"/>
      <c r="G2257" s="307" t="s">
        <v>12982</v>
      </c>
      <c r="H2257" s="306" t="s">
        <v>16046</v>
      </c>
      <c r="I2257" s="306" t="s">
        <v>12983</v>
      </c>
      <c r="J2257" s="306" t="s">
        <v>12985</v>
      </c>
    </row>
    <row r="2258" spans="1:10" ht="38.25">
      <c r="A2258" s="295" t="s">
        <v>16047</v>
      </c>
      <c r="B2258" s="296" t="s">
        <v>15551</v>
      </c>
      <c r="C2258" s="295" t="s">
        <v>9</v>
      </c>
      <c r="D2258" s="295" t="s">
        <v>2351</v>
      </c>
      <c r="E2258" s="420" t="s">
        <v>16110</v>
      </c>
      <c r="F2258" s="420"/>
      <c r="G2258" s="297" t="s">
        <v>51</v>
      </c>
      <c r="H2258" s="308">
        <v>1</v>
      </c>
      <c r="I2258" s="309">
        <v>4.6100000000000003</v>
      </c>
      <c r="J2258" s="309">
        <v>4.6100000000000003</v>
      </c>
    </row>
    <row r="2259" spans="1:10" ht="25.5">
      <c r="A2259" s="310" t="s">
        <v>16049</v>
      </c>
      <c r="B2259" s="311" t="s">
        <v>16355</v>
      </c>
      <c r="C2259" s="310" t="s">
        <v>9</v>
      </c>
      <c r="D2259" s="310" t="s">
        <v>2094</v>
      </c>
      <c r="E2259" s="416" t="s">
        <v>16048</v>
      </c>
      <c r="F2259" s="416"/>
      <c r="G2259" s="312" t="s">
        <v>27</v>
      </c>
      <c r="H2259" s="313">
        <v>0.1</v>
      </c>
      <c r="I2259" s="314">
        <v>14.55</v>
      </c>
      <c r="J2259" s="314">
        <v>1.45</v>
      </c>
    </row>
    <row r="2260" spans="1:10" ht="25.5">
      <c r="A2260" s="310" t="s">
        <v>16049</v>
      </c>
      <c r="B2260" s="311" t="s">
        <v>16356</v>
      </c>
      <c r="C2260" s="310" t="s">
        <v>9</v>
      </c>
      <c r="D2260" s="310" t="s">
        <v>81</v>
      </c>
      <c r="E2260" s="416" t="s">
        <v>16048</v>
      </c>
      <c r="F2260" s="416"/>
      <c r="G2260" s="312" t="s">
        <v>27</v>
      </c>
      <c r="H2260" s="313">
        <v>0.1</v>
      </c>
      <c r="I2260" s="314">
        <v>18.53</v>
      </c>
      <c r="J2260" s="314">
        <v>1.85</v>
      </c>
    </row>
    <row r="2261" spans="1:10" ht="25.5">
      <c r="A2261" s="300" t="s">
        <v>12986</v>
      </c>
      <c r="B2261" s="301" t="s">
        <v>13499</v>
      </c>
      <c r="C2261" s="300" t="s">
        <v>9</v>
      </c>
      <c r="D2261" s="300" t="s">
        <v>6908</v>
      </c>
      <c r="E2261" s="417" t="s">
        <v>12998</v>
      </c>
      <c r="F2261" s="417"/>
      <c r="G2261" s="302" t="s">
        <v>51</v>
      </c>
      <c r="H2261" s="315">
        <v>1</v>
      </c>
      <c r="I2261" s="316">
        <v>0.55000000000000004</v>
      </c>
      <c r="J2261" s="316">
        <v>0.55000000000000004</v>
      </c>
    </row>
    <row r="2262" spans="1:10">
      <c r="A2262" s="300" t="s">
        <v>12986</v>
      </c>
      <c r="B2262" s="301" t="s">
        <v>13356</v>
      </c>
      <c r="C2262" s="300" t="s">
        <v>9</v>
      </c>
      <c r="D2262" s="300" t="s">
        <v>6964</v>
      </c>
      <c r="E2262" s="417" t="s">
        <v>12998</v>
      </c>
      <c r="F2262" s="417"/>
      <c r="G2262" s="302" t="s">
        <v>51</v>
      </c>
      <c r="H2262" s="315">
        <v>7.0000000000000001E-3</v>
      </c>
      <c r="I2262" s="316">
        <v>49.5</v>
      </c>
      <c r="J2262" s="316">
        <v>0.34</v>
      </c>
    </row>
    <row r="2263" spans="1:10">
      <c r="A2263" s="300" t="s">
        <v>12986</v>
      </c>
      <c r="B2263" s="301" t="s">
        <v>13353</v>
      </c>
      <c r="C2263" s="300" t="s">
        <v>9</v>
      </c>
      <c r="D2263" s="300" t="s">
        <v>9576</v>
      </c>
      <c r="E2263" s="417" t="s">
        <v>12998</v>
      </c>
      <c r="F2263" s="417"/>
      <c r="G2263" s="302" t="s">
        <v>51</v>
      </c>
      <c r="H2263" s="315">
        <v>0.05</v>
      </c>
      <c r="I2263" s="316">
        <v>1.65</v>
      </c>
      <c r="J2263" s="316">
        <v>0.08</v>
      </c>
    </row>
    <row r="2264" spans="1:10">
      <c r="A2264" s="300" t="s">
        <v>12986</v>
      </c>
      <c r="B2264" s="301" t="s">
        <v>13358</v>
      </c>
      <c r="C2264" s="300" t="s">
        <v>9</v>
      </c>
      <c r="D2264" s="300" t="s">
        <v>10886</v>
      </c>
      <c r="E2264" s="417" t="s">
        <v>12998</v>
      </c>
      <c r="F2264" s="417"/>
      <c r="G2264" s="302" t="s">
        <v>51</v>
      </c>
      <c r="H2264" s="315">
        <v>8.0000000000000002E-3</v>
      </c>
      <c r="I2264" s="316">
        <v>42.99</v>
      </c>
      <c r="J2264" s="316">
        <v>0.34</v>
      </c>
    </row>
    <row r="2265" spans="1:10" ht="25.5">
      <c r="A2265" s="317"/>
      <c r="B2265" s="317"/>
      <c r="C2265" s="317"/>
      <c r="D2265" s="317"/>
      <c r="E2265" s="317" t="s">
        <v>16052</v>
      </c>
      <c r="F2265" s="318">
        <v>1.2393369000000001</v>
      </c>
      <c r="G2265" s="317" t="s">
        <v>16053</v>
      </c>
      <c r="H2265" s="318">
        <v>1.07</v>
      </c>
      <c r="I2265" s="317" t="s">
        <v>16054</v>
      </c>
      <c r="J2265" s="318">
        <v>2.31</v>
      </c>
    </row>
    <row r="2266" spans="1:10" ht="13.5" thickBot="1">
      <c r="A2266" s="317"/>
      <c r="B2266" s="317"/>
      <c r="C2266" s="317"/>
      <c r="D2266" s="317"/>
      <c r="E2266" s="317" t="s">
        <v>16055</v>
      </c>
      <c r="F2266" s="318">
        <v>1.3</v>
      </c>
      <c r="G2266" s="317"/>
      <c r="H2266" s="418" t="s">
        <v>16056</v>
      </c>
      <c r="I2266" s="418"/>
      <c r="J2266" s="318">
        <v>5.91</v>
      </c>
    </row>
    <row r="2267" spans="1:10" ht="13.5" thickTop="1">
      <c r="A2267" s="319"/>
      <c r="B2267" s="319"/>
      <c r="C2267" s="319"/>
      <c r="D2267" s="319"/>
      <c r="E2267" s="319"/>
      <c r="F2267" s="319"/>
      <c r="G2267" s="319"/>
      <c r="H2267" s="319"/>
      <c r="I2267" s="319"/>
      <c r="J2267" s="319"/>
    </row>
    <row r="2268" spans="1:10" ht="15">
      <c r="A2268" s="305" t="s">
        <v>16453</v>
      </c>
      <c r="B2268" s="306" t="s">
        <v>12979</v>
      </c>
      <c r="C2268" s="305" t="s">
        <v>12980</v>
      </c>
      <c r="D2268" s="305" t="s">
        <v>12981</v>
      </c>
      <c r="E2268" s="419" t="s">
        <v>16045</v>
      </c>
      <c r="F2268" s="419"/>
      <c r="G2268" s="307" t="s">
        <v>12982</v>
      </c>
      <c r="H2268" s="306" t="s">
        <v>16046</v>
      </c>
      <c r="I2268" s="306" t="s">
        <v>12983</v>
      </c>
      <c r="J2268" s="306" t="s">
        <v>12985</v>
      </c>
    </row>
    <row r="2269" spans="1:10" ht="38.25">
      <c r="A2269" s="295" t="s">
        <v>16047</v>
      </c>
      <c r="B2269" s="296" t="s">
        <v>15558</v>
      </c>
      <c r="C2269" s="295" t="s">
        <v>9</v>
      </c>
      <c r="D2269" s="295" t="s">
        <v>2474</v>
      </c>
      <c r="E2269" s="420" t="s">
        <v>16110</v>
      </c>
      <c r="F2269" s="420"/>
      <c r="G2269" s="297" t="s">
        <v>51</v>
      </c>
      <c r="H2269" s="308">
        <v>1</v>
      </c>
      <c r="I2269" s="309">
        <v>7.56</v>
      </c>
      <c r="J2269" s="309">
        <v>7.56</v>
      </c>
    </row>
    <row r="2270" spans="1:10" ht="25.5">
      <c r="A2270" s="310" t="s">
        <v>16049</v>
      </c>
      <c r="B2270" s="311" t="s">
        <v>16355</v>
      </c>
      <c r="C2270" s="310" t="s">
        <v>9</v>
      </c>
      <c r="D2270" s="310" t="s">
        <v>2094</v>
      </c>
      <c r="E2270" s="416" t="s">
        <v>16048</v>
      </c>
      <c r="F2270" s="416"/>
      <c r="G2270" s="312" t="s">
        <v>27</v>
      </c>
      <c r="H2270" s="313">
        <v>5.8999999999999997E-2</v>
      </c>
      <c r="I2270" s="314">
        <v>14.55</v>
      </c>
      <c r="J2270" s="314">
        <v>0.85</v>
      </c>
    </row>
    <row r="2271" spans="1:10" ht="25.5">
      <c r="A2271" s="310" t="s">
        <v>16049</v>
      </c>
      <c r="B2271" s="311" t="s">
        <v>16356</v>
      </c>
      <c r="C2271" s="310" t="s">
        <v>9</v>
      </c>
      <c r="D2271" s="310" t="s">
        <v>81</v>
      </c>
      <c r="E2271" s="416" t="s">
        <v>16048</v>
      </c>
      <c r="F2271" s="416"/>
      <c r="G2271" s="312" t="s">
        <v>27</v>
      </c>
      <c r="H2271" s="313">
        <v>5.8999999999999997E-2</v>
      </c>
      <c r="I2271" s="314">
        <v>18.53</v>
      </c>
      <c r="J2271" s="314">
        <v>1.0900000000000001</v>
      </c>
    </row>
    <row r="2272" spans="1:10" ht="25.5">
      <c r="A2272" s="300" t="s">
        <v>12986</v>
      </c>
      <c r="B2272" s="301" t="s">
        <v>15559</v>
      </c>
      <c r="C2272" s="300" t="s">
        <v>9</v>
      </c>
      <c r="D2272" s="300" t="s">
        <v>6910</v>
      </c>
      <c r="E2272" s="417" t="s">
        <v>12998</v>
      </c>
      <c r="F2272" s="417"/>
      <c r="G2272" s="302" t="s">
        <v>51</v>
      </c>
      <c r="H2272" s="315">
        <v>1</v>
      </c>
      <c r="I2272" s="316">
        <v>4.4000000000000004</v>
      </c>
      <c r="J2272" s="316">
        <v>4.4000000000000004</v>
      </c>
    </row>
    <row r="2273" spans="1:10">
      <c r="A2273" s="300" t="s">
        <v>12986</v>
      </c>
      <c r="B2273" s="301" t="s">
        <v>13356</v>
      </c>
      <c r="C2273" s="300" t="s">
        <v>9</v>
      </c>
      <c r="D2273" s="300" t="s">
        <v>6964</v>
      </c>
      <c r="E2273" s="417" t="s">
        <v>12998</v>
      </c>
      <c r="F2273" s="417"/>
      <c r="G2273" s="302" t="s">
        <v>51</v>
      </c>
      <c r="H2273" s="315">
        <v>1.2E-2</v>
      </c>
      <c r="I2273" s="316">
        <v>49.5</v>
      </c>
      <c r="J2273" s="316">
        <v>0.59</v>
      </c>
    </row>
    <row r="2274" spans="1:10">
      <c r="A2274" s="300" t="s">
        <v>12986</v>
      </c>
      <c r="B2274" s="301" t="s">
        <v>13353</v>
      </c>
      <c r="C2274" s="300" t="s">
        <v>9</v>
      </c>
      <c r="D2274" s="300" t="s">
        <v>9576</v>
      </c>
      <c r="E2274" s="417" t="s">
        <v>12998</v>
      </c>
      <c r="F2274" s="417"/>
      <c r="G2274" s="302" t="s">
        <v>51</v>
      </c>
      <c r="H2274" s="315">
        <v>0.02</v>
      </c>
      <c r="I2274" s="316">
        <v>1.65</v>
      </c>
      <c r="J2274" s="316">
        <v>0.03</v>
      </c>
    </row>
    <row r="2275" spans="1:10">
      <c r="A2275" s="300" t="s">
        <v>12986</v>
      </c>
      <c r="B2275" s="301" t="s">
        <v>13358</v>
      </c>
      <c r="C2275" s="300" t="s">
        <v>9</v>
      </c>
      <c r="D2275" s="300" t="s">
        <v>10886</v>
      </c>
      <c r="E2275" s="417" t="s">
        <v>12998</v>
      </c>
      <c r="F2275" s="417"/>
      <c r="G2275" s="302" t="s">
        <v>51</v>
      </c>
      <c r="H2275" s="315">
        <v>1.4E-2</v>
      </c>
      <c r="I2275" s="316">
        <v>42.99</v>
      </c>
      <c r="J2275" s="316">
        <v>0.6</v>
      </c>
    </row>
    <row r="2276" spans="1:10" ht="25.5">
      <c r="A2276" s="317"/>
      <c r="B2276" s="317"/>
      <c r="C2276" s="317"/>
      <c r="D2276" s="317"/>
      <c r="E2276" s="317" t="s">
        <v>16052</v>
      </c>
      <c r="F2276" s="318">
        <v>0.72965290000000005</v>
      </c>
      <c r="G2276" s="317" t="s">
        <v>16053</v>
      </c>
      <c r="H2276" s="318">
        <v>0.63</v>
      </c>
      <c r="I2276" s="317" t="s">
        <v>16054</v>
      </c>
      <c r="J2276" s="318">
        <v>1.36</v>
      </c>
    </row>
    <row r="2277" spans="1:10" ht="13.5" thickBot="1">
      <c r="A2277" s="317"/>
      <c r="B2277" s="317"/>
      <c r="C2277" s="317"/>
      <c r="D2277" s="317"/>
      <c r="E2277" s="317" t="s">
        <v>16055</v>
      </c>
      <c r="F2277" s="318">
        <v>2.13</v>
      </c>
      <c r="G2277" s="317"/>
      <c r="H2277" s="418" t="s">
        <v>16056</v>
      </c>
      <c r="I2277" s="418"/>
      <c r="J2277" s="318">
        <v>9.69</v>
      </c>
    </row>
    <row r="2278" spans="1:10" ht="13.5" thickTop="1">
      <c r="A2278" s="319"/>
      <c r="B2278" s="319"/>
      <c r="C2278" s="319"/>
      <c r="D2278" s="319"/>
      <c r="E2278" s="319"/>
      <c r="F2278" s="319"/>
      <c r="G2278" s="319"/>
      <c r="H2278" s="319"/>
      <c r="I2278" s="319"/>
      <c r="J2278" s="319"/>
    </row>
    <row r="2279" spans="1:10" ht="15">
      <c r="A2279" s="305" t="s">
        <v>16454</v>
      </c>
      <c r="B2279" s="306" t="s">
        <v>12979</v>
      </c>
      <c r="C2279" s="305" t="s">
        <v>12980</v>
      </c>
      <c r="D2279" s="305" t="s">
        <v>12981</v>
      </c>
      <c r="E2279" s="419" t="s">
        <v>16045</v>
      </c>
      <c r="F2279" s="419"/>
      <c r="G2279" s="307" t="s">
        <v>12982</v>
      </c>
      <c r="H2279" s="306" t="s">
        <v>16046</v>
      </c>
      <c r="I2279" s="306" t="s">
        <v>12983</v>
      </c>
      <c r="J2279" s="306" t="s">
        <v>12985</v>
      </c>
    </row>
    <row r="2280" spans="1:10" ht="38.25">
      <c r="A2280" s="295" t="s">
        <v>16047</v>
      </c>
      <c r="B2280" s="296" t="s">
        <v>15566</v>
      </c>
      <c r="C2280" s="295" t="s">
        <v>9</v>
      </c>
      <c r="D2280" s="295" t="s">
        <v>2496</v>
      </c>
      <c r="E2280" s="420" t="s">
        <v>16110</v>
      </c>
      <c r="F2280" s="420"/>
      <c r="G2280" s="297" t="s">
        <v>51</v>
      </c>
      <c r="H2280" s="308">
        <v>1</v>
      </c>
      <c r="I2280" s="309">
        <v>9.3000000000000007</v>
      </c>
      <c r="J2280" s="309">
        <v>9.3000000000000007</v>
      </c>
    </row>
    <row r="2281" spans="1:10" ht="25.5">
      <c r="A2281" s="310" t="s">
        <v>16049</v>
      </c>
      <c r="B2281" s="311" t="s">
        <v>16355</v>
      </c>
      <c r="C2281" s="310" t="s">
        <v>9</v>
      </c>
      <c r="D2281" s="310" t="s">
        <v>2094</v>
      </c>
      <c r="E2281" s="416" t="s">
        <v>16048</v>
      </c>
      <c r="F2281" s="416"/>
      <c r="G2281" s="312" t="s">
        <v>27</v>
      </c>
      <c r="H2281" s="313">
        <v>7.1999999999999995E-2</v>
      </c>
      <c r="I2281" s="314">
        <v>14.55</v>
      </c>
      <c r="J2281" s="314">
        <v>1.04</v>
      </c>
    </row>
    <row r="2282" spans="1:10" ht="25.5">
      <c r="A2282" s="310" t="s">
        <v>16049</v>
      </c>
      <c r="B2282" s="311" t="s">
        <v>16356</v>
      </c>
      <c r="C2282" s="310" t="s">
        <v>9</v>
      </c>
      <c r="D2282" s="310" t="s">
        <v>81</v>
      </c>
      <c r="E2282" s="416" t="s">
        <v>16048</v>
      </c>
      <c r="F2282" s="416"/>
      <c r="G2282" s="312" t="s">
        <v>27</v>
      </c>
      <c r="H2282" s="313">
        <v>7.1999999999999995E-2</v>
      </c>
      <c r="I2282" s="314">
        <v>18.53</v>
      </c>
      <c r="J2282" s="314">
        <v>1.33</v>
      </c>
    </row>
    <row r="2283" spans="1:10" ht="25.5">
      <c r="A2283" s="300" t="s">
        <v>12986</v>
      </c>
      <c r="B2283" s="301" t="s">
        <v>15567</v>
      </c>
      <c r="C2283" s="300" t="s">
        <v>9</v>
      </c>
      <c r="D2283" s="300" t="s">
        <v>6912</v>
      </c>
      <c r="E2283" s="417" t="s">
        <v>12998</v>
      </c>
      <c r="F2283" s="417"/>
      <c r="G2283" s="302" t="s">
        <v>51</v>
      </c>
      <c r="H2283" s="315">
        <v>1</v>
      </c>
      <c r="I2283" s="316">
        <v>5.07</v>
      </c>
      <c r="J2283" s="316">
        <v>5.07</v>
      </c>
    </row>
    <row r="2284" spans="1:10">
      <c r="A2284" s="300" t="s">
        <v>12986</v>
      </c>
      <c r="B2284" s="301" t="s">
        <v>13356</v>
      </c>
      <c r="C2284" s="300" t="s">
        <v>9</v>
      </c>
      <c r="D2284" s="300" t="s">
        <v>6964</v>
      </c>
      <c r="E2284" s="417" t="s">
        <v>12998</v>
      </c>
      <c r="F2284" s="417"/>
      <c r="G2284" s="302" t="s">
        <v>51</v>
      </c>
      <c r="H2284" s="315">
        <v>1.7999999999999999E-2</v>
      </c>
      <c r="I2284" s="316">
        <v>49.5</v>
      </c>
      <c r="J2284" s="316">
        <v>0.89</v>
      </c>
    </row>
    <row r="2285" spans="1:10">
      <c r="A2285" s="300" t="s">
        <v>12986</v>
      </c>
      <c r="B2285" s="301" t="s">
        <v>13353</v>
      </c>
      <c r="C2285" s="300" t="s">
        <v>9</v>
      </c>
      <c r="D2285" s="300" t="s">
        <v>9576</v>
      </c>
      <c r="E2285" s="417" t="s">
        <v>12998</v>
      </c>
      <c r="F2285" s="417"/>
      <c r="G2285" s="302" t="s">
        <v>51</v>
      </c>
      <c r="H2285" s="315">
        <v>2.4E-2</v>
      </c>
      <c r="I2285" s="316">
        <v>1.65</v>
      </c>
      <c r="J2285" s="316">
        <v>0.03</v>
      </c>
    </row>
    <row r="2286" spans="1:10">
      <c r="A2286" s="300" t="s">
        <v>12986</v>
      </c>
      <c r="B2286" s="301" t="s">
        <v>13358</v>
      </c>
      <c r="C2286" s="300" t="s">
        <v>9</v>
      </c>
      <c r="D2286" s="300" t="s">
        <v>10886</v>
      </c>
      <c r="E2286" s="417" t="s">
        <v>12998</v>
      </c>
      <c r="F2286" s="417"/>
      <c r="G2286" s="302" t="s">
        <v>51</v>
      </c>
      <c r="H2286" s="315">
        <v>2.1999999999999999E-2</v>
      </c>
      <c r="I2286" s="316">
        <v>42.99</v>
      </c>
      <c r="J2286" s="316">
        <v>0.94</v>
      </c>
    </row>
    <row r="2287" spans="1:10" ht="25.5">
      <c r="A2287" s="317"/>
      <c r="B2287" s="317"/>
      <c r="C2287" s="317"/>
      <c r="D2287" s="317"/>
      <c r="E2287" s="317" t="s">
        <v>16052</v>
      </c>
      <c r="F2287" s="318">
        <v>0.89060569999999994</v>
      </c>
      <c r="G2287" s="317" t="s">
        <v>16053</v>
      </c>
      <c r="H2287" s="318">
        <v>0.77</v>
      </c>
      <c r="I2287" s="317" t="s">
        <v>16054</v>
      </c>
      <c r="J2287" s="318">
        <v>1.66</v>
      </c>
    </row>
    <row r="2288" spans="1:10" ht="13.5" thickBot="1">
      <c r="A2288" s="317"/>
      <c r="B2288" s="317"/>
      <c r="C2288" s="317"/>
      <c r="D2288" s="317"/>
      <c r="E2288" s="317" t="s">
        <v>16055</v>
      </c>
      <c r="F2288" s="318">
        <v>2.62</v>
      </c>
      <c r="G2288" s="317"/>
      <c r="H2288" s="418" t="s">
        <v>16056</v>
      </c>
      <c r="I2288" s="418"/>
      <c r="J2288" s="318">
        <v>11.92</v>
      </c>
    </row>
    <row r="2289" spans="1:10" ht="13.5" thickTop="1">
      <c r="A2289" s="319"/>
      <c r="B2289" s="319"/>
      <c r="C2289" s="319"/>
      <c r="D2289" s="319"/>
      <c r="E2289" s="319"/>
      <c r="F2289" s="319"/>
      <c r="G2289" s="319"/>
      <c r="H2289" s="319"/>
      <c r="I2289" s="319"/>
      <c r="J2289" s="319"/>
    </row>
    <row r="2290" spans="1:10" ht="15">
      <c r="A2290" s="305" t="s">
        <v>16455</v>
      </c>
      <c r="B2290" s="306" t="s">
        <v>12979</v>
      </c>
      <c r="C2290" s="305" t="s">
        <v>12980</v>
      </c>
      <c r="D2290" s="305" t="s">
        <v>12981</v>
      </c>
      <c r="E2290" s="419" t="s">
        <v>16045</v>
      </c>
      <c r="F2290" s="419"/>
      <c r="G2290" s="307" t="s">
        <v>12982</v>
      </c>
      <c r="H2290" s="306" t="s">
        <v>16046</v>
      </c>
      <c r="I2290" s="306" t="s">
        <v>12983</v>
      </c>
      <c r="J2290" s="306" t="s">
        <v>12985</v>
      </c>
    </row>
    <row r="2291" spans="1:10" ht="25.5">
      <c r="A2291" s="295" t="s">
        <v>16047</v>
      </c>
      <c r="B2291" s="296" t="s">
        <v>15573</v>
      </c>
      <c r="C2291" s="295" t="s">
        <v>9</v>
      </c>
      <c r="D2291" s="295" t="s">
        <v>2502</v>
      </c>
      <c r="E2291" s="420" t="s">
        <v>16110</v>
      </c>
      <c r="F2291" s="420"/>
      <c r="G2291" s="297" t="s">
        <v>51</v>
      </c>
      <c r="H2291" s="308">
        <v>1</v>
      </c>
      <c r="I2291" s="309">
        <v>12.49</v>
      </c>
      <c r="J2291" s="309">
        <v>12.49</v>
      </c>
    </row>
    <row r="2292" spans="1:10" ht="25.5">
      <c r="A2292" s="310" t="s">
        <v>16049</v>
      </c>
      <c r="B2292" s="311" t="s">
        <v>16355</v>
      </c>
      <c r="C2292" s="310" t="s">
        <v>9</v>
      </c>
      <c r="D2292" s="310" t="s">
        <v>2094</v>
      </c>
      <c r="E2292" s="416" t="s">
        <v>16048</v>
      </c>
      <c r="F2292" s="416"/>
      <c r="G2292" s="312" t="s">
        <v>27</v>
      </c>
      <c r="H2292" s="313">
        <v>8.5000000000000006E-2</v>
      </c>
      <c r="I2292" s="314">
        <v>14.55</v>
      </c>
      <c r="J2292" s="314">
        <v>1.23</v>
      </c>
    </row>
    <row r="2293" spans="1:10" ht="25.5">
      <c r="A2293" s="310" t="s">
        <v>16049</v>
      </c>
      <c r="B2293" s="311" t="s">
        <v>16356</v>
      </c>
      <c r="C2293" s="310" t="s">
        <v>9</v>
      </c>
      <c r="D2293" s="310" t="s">
        <v>81</v>
      </c>
      <c r="E2293" s="416" t="s">
        <v>16048</v>
      </c>
      <c r="F2293" s="416"/>
      <c r="G2293" s="312" t="s">
        <v>27</v>
      </c>
      <c r="H2293" s="313">
        <v>8.5000000000000006E-2</v>
      </c>
      <c r="I2293" s="314">
        <v>18.53</v>
      </c>
      <c r="J2293" s="314">
        <v>1.57</v>
      </c>
    </row>
    <row r="2294" spans="1:10">
      <c r="A2294" s="300" t="s">
        <v>12986</v>
      </c>
      <c r="B2294" s="301" t="s">
        <v>13356</v>
      </c>
      <c r="C2294" s="300" t="s">
        <v>9</v>
      </c>
      <c r="D2294" s="300" t="s">
        <v>6964</v>
      </c>
      <c r="E2294" s="417" t="s">
        <v>12998</v>
      </c>
      <c r="F2294" s="417"/>
      <c r="G2294" s="302" t="s">
        <v>51</v>
      </c>
      <c r="H2294" s="315">
        <v>2.4E-2</v>
      </c>
      <c r="I2294" s="316">
        <v>49.5</v>
      </c>
      <c r="J2294" s="316">
        <v>1.18</v>
      </c>
    </row>
    <row r="2295" spans="1:10">
      <c r="A2295" s="300" t="s">
        <v>12986</v>
      </c>
      <c r="B2295" s="301" t="s">
        <v>13353</v>
      </c>
      <c r="C2295" s="300" t="s">
        <v>9</v>
      </c>
      <c r="D2295" s="300" t="s">
        <v>9576</v>
      </c>
      <c r="E2295" s="417" t="s">
        <v>12998</v>
      </c>
      <c r="F2295" s="417"/>
      <c r="G2295" s="302" t="s">
        <v>51</v>
      </c>
      <c r="H2295" s="315">
        <v>2.8000000000000001E-2</v>
      </c>
      <c r="I2295" s="316">
        <v>1.65</v>
      </c>
      <c r="J2295" s="316">
        <v>0.04</v>
      </c>
    </row>
    <row r="2296" spans="1:10" ht="25.5">
      <c r="A2296" s="300" t="s">
        <v>12986</v>
      </c>
      <c r="B2296" s="301" t="s">
        <v>15574</v>
      </c>
      <c r="C2296" s="300" t="s">
        <v>9</v>
      </c>
      <c r="D2296" s="300" t="s">
        <v>9759</v>
      </c>
      <c r="E2296" s="417" t="s">
        <v>12998</v>
      </c>
      <c r="F2296" s="417"/>
      <c r="G2296" s="302" t="s">
        <v>51</v>
      </c>
      <c r="H2296" s="315">
        <v>1</v>
      </c>
      <c r="I2296" s="316">
        <v>7.19</v>
      </c>
      <c r="J2296" s="316">
        <v>7.19</v>
      </c>
    </row>
    <row r="2297" spans="1:10">
      <c r="A2297" s="300" t="s">
        <v>12986</v>
      </c>
      <c r="B2297" s="301" t="s">
        <v>13358</v>
      </c>
      <c r="C2297" s="300" t="s">
        <v>9</v>
      </c>
      <c r="D2297" s="300" t="s">
        <v>10886</v>
      </c>
      <c r="E2297" s="417" t="s">
        <v>12998</v>
      </c>
      <c r="F2297" s="417"/>
      <c r="G2297" s="302" t="s">
        <v>51</v>
      </c>
      <c r="H2297" s="315">
        <v>0.03</v>
      </c>
      <c r="I2297" s="316">
        <v>42.99</v>
      </c>
      <c r="J2297" s="316">
        <v>1.28</v>
      </c>
    </row>
    <row r="2298" spans="1:10" ht="25.5">
      <c r="A2298" s="317"/>
      <c r="B2298" s="317"/>
      <c r="C2298" s="317"/>
      <c r="D2298" s="317"/>
      <c r="E2298" s="317" t="s">
        <v>16052</v>
      </c>
      <c r="F2298" s="318">
        <v>1.0515585999999999</v>
      </c>
      <c r="G2298" s="317" t="s">
        <v>16053</v>
      </c>
      <c r="H2298" s="318">
        <v>0.91</v>
      </c>
      <c r="I2298" s="317" t="s">
        <v>16054</v>
      </c>
      <c r="J2298" s="318">
        <v>1.96</v>
      </c>
    </row>
    <row r="2299" spans="1:10" ht="13.5" thickBot="1">
      <c r="A2299" s="317"/>
      <c r="B2299" s="317"/>
      <c r="C2299" s="317"/>
      <c r="D2299" s="317"/>
      <c r="E2299" s="317" t="s">
        <v>16055</v>
      </c>
      <c r="F2299" s="318">
        <v>3.52</v>
      </c>
      <c r="G2299" s="317"/>
      <c r="H2299" s="418" t="s">
        <v>16056</v>
      </c>
      <c r="I2299" s="418"/>
      <c r="J2299" s="318">
        <v>16.010000000000002</v>
      </c>
    </row>
    <row r="2300" spans="1:10" ht="13.5" thickTop="1">
      <c r="A2300" s="319"/>
      <c r="B2300" s="319"/>
      <c r="C2300" s="319"/>
      <c r="D2300" s="319"/>
      <c r="E2300" s="319"/>
      <c r="F2300" s="319"/>
      <c r="G2300" s="319"/>
      <c r="H2300" s="319"/>
      <c r="I2300" s="319"/>
      <c r="J2300" s="319"/>
    </row>
    <row r="2301" spans="1:10" ht="15">
      <c r="A2301" s="305" t="s">
        <v>16456</v>
      </c>
      <c r="B2301" s="306" t="s">
        <v>12979</v>
      </c>
      <c r="C2301" s="305" t="s">
        <v>12980</v>
      </c>
      <c r="D2301" s="305" t="s">
        <v>12981</v>
      </c>
      <c r="E2301" s="419" t="s">
        <v>16045</v>
      </c>
      <c r="F2301" s="419"/>
      <c r="G2301" s="307" t="s">
        <v>12982</v>
      </c>
      <c r="H2301" s="306" t="s">
        <v>16046</v>
      </c>
      <c r="I2301" s="306" t="s">
        <v>12983</v>
      </c>
      <c r="J2301" s="306" t="s">
        <v>12985</v>
      </c>
    </row>
    <row r="2302" spans="1:10" ht="25.5">
      <c r="A2302" s="295" t="s">
        <v>16047</v>
      </c>
      <c r="B2302" s="296" t="s">
        <v>15582</v>
      </c>
      <c r="C2302" s="295" t="s">
        <v>9</v>
      </c>
      <c r="D2302" s="295" t="s">
        <v>2482</v>
      </c>
      <c r="E2302" s="420" t="s">
        <v>16110</v>
      </c>
      <c r="F2302" s="420"/>
      <c r="G2302" s="297" t="s">
        <v>51</v>
      </c>
      <c r="H2302" s="308">
        <v>1</v>
      </c>
      <c r="I2302" s="309">
        <v>7.26</v>
      </c>
      <c r="J2302" s="309">
        <v>7.26</v>
      </c>
    </row>
    <row r="2303" spans="1:10" ht="25.5">
      <c r="A2303" s="310" t="s">
        <v>16049</v>
      </c>
      <c r="B2303" s="311" t="s">
        <v>16355</v>
      </c>
      <c r="C2303" s="310" t="s">
        <v>9</v>
      </c>
      <c r="D2303" s="310" t="s">
        <v>2094</v>
      </c>
      <c r="E2303" s="416" t="s">
        <v>16048</v>
      </c>
      <c r="F2303" s="416"/>
      <c r="G2303" s="312" t="s">
        <v>27</v>
      </c>
      <c r="H2303" s="313">
        <v>7.1999999999999995E-2</v>
      </c>
      <c r="I2303" s="314">
        <v>14.55</v>
      </c>
      <c r="J2303" s="314">
        <v>1.04</v>
      </c>
    </row>
    <row r="2304" spans="1:10" ht="25.5">
      <c r="A2304" s="310" t="s">
        <v>16049</v>
      </c>
      <c r="B2304" s="311" t="s">
        <v>16356</v>
      </c>
      <c r="C2304" s="310" t="s">
        <v>9</v>
      </c>
      <c r="D2304" s="310" t="s">
        <v>81</v>
      </c>
      <c r="E2304" s="416" t="s">
        <v>16048</v>
      </c>
      <c r="F2304" s="416"/>
      <c r="G2304" s="312" t="s">
        <v>27</v>
      </c>
      <c r="H2304" s="313">
        <v>7.1999999999999995E-2</v>
      </c>
      <c r="I2304" s="314">
        <v>18.53</v>
      </c>
      <c r="J2304" s="314">
        <v>1.33</v>
      </c>
    </row>
    <row r="2305" spans="1:10">
      <c r="A2305" s="300" t="s">
        <v>12986</v>
      </c>
      <c r="B2305" s="301" t="s">
        <v>13356</v>
      </c>
      <c r="C2305" s="300" t="s">
        <v>9</v>
      </c>
      <c r="D2305" s="300" t="s">
        <v>6964</v>
      </c>
      <c r="E2305" s="417" t="s">
        <v>12998</v>
      </c>
      <c r="F2305" s="417"/>
      <c r="G2305" s="302" t="s">
        <v>51</v>
      </c>
      <c r="H2305" s="315">
        <v>1.7999999999999999E-2</v>
      </c>
      <c r="I2305" s="316">
        <v>49.5</v>
      </c>
      <c r="J2305" s="316">
        <v>0.89</v>
      </c>
    </row>
    <row r="2306" spans="1:10">
      <c r="A2306" s="300" t="s">
        <v>12986</v>
      </c>
      <c r="B2306" s="301" t="s">
        <v>13353</v>
      </c>
      <c r="C2306" s="300" t="s">
        <v>9</v>
      </c>
      <c r="D2306" s="300" t="s">
        <v>9576</v>
      </c>
      <c r="E2306" s="417" t="s">
        <v>12998</v>
      </c>
      <c r="F2306" s="417"/>
      <c r="G2306" s="302" t="s">
        <v>51</v>
      </c>
      <c r="H2306" s="315">
        <v>2.4E-2</v>
      </c>
      <c r="I2306" s="316">
        <v>1.65</v>
      </c>
      <c r="J2306" s="316">
        <v>0.03</v>
      </c>
    </row>
    <row r="2307" spans="1:10" ht="25.5">
      <c r="A2307" s="300" t="s">
        <v>12986</v>
      </c>
      <c r="B2307" s="301" t="s">
        <v>15583</v>
      </c>
      <c r="C2307" s="300" t="s">
        <v>9</v>
      </c>
      <c r="D2307" s="300" t="s">
        <v>9760</v>
      </c>
      <c r="E2307" s="417" t="s">
        <v>12998</v>
      </c>
      <c r="F2307" s="417"/>
      <c r="G2307" s="302" t="s">
        <v>51</v>
      </c>
      <c r="H2307" s="315">
        <v>1</v>
      </c>
      <c r="I2307" s="316">
        <v>3.03</v>
      </c>
      <c r="J2307" s="316">
        <v>3.03</v>
      </c>
    </row>
    <row r="2308" spans="1:10">
      <c r="A2308" s="300" t="s">
        <v>12986</v>
      </c>
      <c r="B2308" s="301" t="s">
        <v>13358</v>
      </c>
      <c r="C2308" s="300" t="s">
        <v>9</v>
      </c>
      <c r="D2308" s="300" t="s">
        <v>10886</v>
      </c>
      <c r="E2308" s="417" t="s">
        <v>12998</v>
      </c>
      <c r="F2308" s="417"/>
      <c r="G2308" s="302" t="s">
        <v>51</v>
      </c>
      <c r="H2308" s="315">
        <v>2.1999999999999999E-2</v>
      </c>
      <c r="I2308" s="316">
        <v>42.99</v>
      </c>
      <c r="J2308" s="316">
        <v>0.94</v>
      </c>
    </row>
    <row r="2309" spans="1:10" ht="25.5">
      <c r="A2309" s="317"/>
      <c r="B2309" s="317"/>
      <c r="C2309" s="317"/>
      <c r="D2309" s="317"/>
      <c r="E2309" s="317" t="s">
        <v>16052</v>
      </c>
      <c r="F2309" s="318">
        <v>0.89060569999999994</v>
      </c>
      <c r="G2309" s="317" t="s">
        <v>16053</v>
      </c>
      <c r="H2309" s="318">
        <v>0.77</v>
      </c>
      <c r="I2309" s="317" t="s">
        <v>16054</v>
      </c>
      <c r="J2309" s="318">
        <v>1.66</v>
      </c>
    </row>
    <row r="2310" spans="1:10" ht="13.5" thickBot="1">
      <c r="A2310" s="317"/>
      <c r="B2310" s="317"/>
      <c r="C2310" s="317"/>
      <c r="D2310" s="317"/>
      <c r="E2310" s="317" t="s">
        <v>16055</v>
      </c>
      <c r="F2310" s="318">
        <v>2.0499999999999998</v>
      </c>
      <c r="G2310" s="317"/>
      <c r="H2310" s="418" t="s">
        <v>16056</v>
      </c>
      <c r="I2310" s="418"/>
      <c r="J2310" s="318">
        <v>9.31</v>
      </c>
    </row>
    <row r="2311" spans="1:10" ht="13.5" thickTop="1">
      <c r="A2311" s="319"/>
      <c r="B2311" s="319"/>
      <c r="C2311" s="319"/>
      <c r="D2311" s="319"/>
      <c r="E2311" s="319"/>
      <c r="F2311" s="319"/>
      <c r="G2311" s="319"/>
      <c r="H2311" s="319"/>
      <c r="I2311" s="319"/>
      <c r="J2311" s="319"/>
    </row>
    <row r="2312" spans="1:10" ht="15">
      <c r="A2312" s="305" t="s">
        <v>16457</v>
      </c>
      <c r="B2312" s="306" t="s">
        <v>12979</v>
      </c>
      <c r="C2312" s="305" t="s">
        <v>12980</v>
      </c>
      <c r="D2312" s="305" t="s">
        <v>12981</v>
      </c>
      <c r="E2312" s="419" t="s">
        <v>16045</v>
      </c>
      <c r="F2312" s="419"/>
      <c r="G2312" s="307" t="s">
        <v>12982</v>
      </c>
      <c r="H2312" s="306" t="s">
        <v>16046</v>
      </c>
      <c r="I2312" s="306" t="s">
        <v>12983</v>
      </c>
      <c r="J2312" s="306" t="s">
        <v>12985</v>
      </c>
    </row>
    <row r="2313" spans="1:10" ht="25.5">
      <c r="A2313" s="295" t="s">
        <v>16047</v>
      </c>
      <c r="B2313" s="296" t="s">
        <v>15587</v>
      </c>
      <c r="C2313" s="295" t="s">
        <v>9</v>
      </c>
      <c r="D2313" s="295" t="s">
        <v>621</v>
      </c>
      <c r="E2313" s="420" t="s">
        <v>16110</v>
      </c>
      <c r="F2313" s="420"/>
      <c r="G2313" s="297" t="s">
        <v>51</v>
      </c>
      <c r="H2313" s="308">
        <v>1</v>
      </c>
      <c r="I2313" s="309">
        <v>58.49</v>
      </c>
      <c r="J2313" s="309">
        <v>58.49</v>
      </c>
    </row>
    <row r="2314" spans="1:10" ht="25.5">
      <c r="A2314" s="310" t="s">
        <v>16049</v>
      </c>
      <c r="B2314" s="311" t="s">
        <v>16355</v>
      </c>
      <c r="C2314" s="310" t="s">
        <v>9</v>
      </c>
      <c r="D2314" s="310" t="s">
        <v>2094</v>
      </c>
      <c r="E2314" s="416" t="s">
        <v>16048</v>
      </c>
      <c r="F2314" s="416"/>
      <c r="G2314" s="312" t="s">
        <v>27</v>
      </c>
      <c r="H2314" s="313">
        <v>0.17599999999999999</v>
      </c>
      <c r="I2314" s="314">
        <v>14.55</v>
      </c>
      <c r="J2314" s="314">
        <v>2.56</v>
      </c>
    </row>
    <row r="2315" spans="1:10" ht="25.5">
      <c r="A2315" s="310" t="s">
        <v>16049</v>
      </c>
      <c r="B2315" s="311" t="s">
        <v>16356</v>
      </c>
      <c r="C2315" s="310" t="s">
        <v>9</v>
      </c>
      <c r="D2315" s="310" t="s">
        <v>81</v>
      </c>
      <c r="E2315" s="416" t="s">
        <v>16048</v>
      </c>
      <c r="F2315" s="416"/>
      <c r="G2315" s="312" t="s">
        <v>27</v>
      </c>
      <c r="H2315" s="313">
        <v>0.17599999999999999</v>
      </c>
      <c r="I2315" s="314">
        <v>18.53</v>
      </c>
      <c r="J2315" s="314">
        <v>3.26</v>
      </c>
    </row>
    <row r="2316" spans="1:10">
      <c r="A2316" s="300" t="s">
        <v>12986</v>
      </c>
      <c r="B2316" s="301" t="s">
        <v>13356</v>
      </c>
      <c r="C2316" s="300" t="s">
        <v>9</v>
      </c>
      <c r="D2316" s="300" t="s">
        <v>6964</v>
      </c>
      <c r="E2316" s="417" t="s">
        <v>12998</v>
      </c>
      <c r="F2316" s="417"/>
      <c r="G2316" s="302" t="s">
        <v>51</v>
      </c>
      <c r="H2316" s="315">
        <v>4.7E-2</v>
      </c>
      <c r="I2316" s="316">
        <v>49.5</v>
      </c>
      <c r="J2316" s="316">
        <v>2.3199999999999998</v>
      </c>
    </row>
    <row r="2317" spans="1:10" ht="25.5">
      <c r="A2317" s="300" t="s">
        <v>12986</v>
      </c>
      <c r="B2317" s="301" t="s">
        <v>15589</v>
      </c>
      <c r="C2317" s="300" t="s">
        <v>9</v>
      </c>
      <c r="D2317" s="300" t="s">
        <v>8424</v>
      </c>
      <c r="E2317" s="417" t="s">
        <v>12998</v>
      </c>
      <c r="F2317" s="417"/>
      <c r="G2317" s="302" t="s">
        <v>51</v>
      </c>
      <c r="H2317" s="315">
        <v>1</v>
      </c>
      <c r="I2317" s="316">
        <v>47.72</v>
      </c>
      <c r="J2317" s="316">
        <v>47.72</v>
      </c>
    </row>
    <row r="2318" spans="1:10">
      <c r="A2318" s="300" t="s">
        <v>12986</v>
      </c>
      <c r="B2318" s="301" t="s">
        <v>13353</v>
      </c>
      <c r="C2318" s="300" t="s">
        <v>9</v>
      </c>
      <c r="D2318" s="300" t="s">
        <v>9576</v>
      </c>
      <c r="E2318" s="417" t="s">
        <v>12998</v>
      </c>
      <c r="F2318" s="417"/>
      <c r="G2318" s="302" t="s">
        <v>51</v>
      </c>
      <c r="H2318" s="315">
        <v>3.9E-2</v>
      </c>
      <c r="I2318" s="316">
        <v>1.65</v>
      </c>
      <c r="J2318" s="316">
        <v>0.06</v>
      </c>
    </row>
    <row r="2319" spans="1:10">
      <c r="A2319" s="300" t="s">
        <v>12986</v>
      </c>
      <c r="B2319" s="301" t="s">
        <v>13358</v>
      </c>
      <c r="C2319" s="300" t="s">
        <v>9</v>
      </c>
      <c r="D2319" s="300" t="s">
        <v>10886</v>
      </c>
      <c r="E2319" s="417" t="s">
        <v>12998</v>
      </c>
      <c r="F2319" s="417"/>
      <c r="G2319" s="302" t="s">
        <v>51</v>
      </c>
      <c r="H2319" s="315">
        <v>0.06</v>
      </c>
      <c r="I2319" s="316">
        <v>42.99</v>
      </c>
      <c r="J2319" s="316">
        <v>2.57</v>
      </c>
    </row>
    <row r="2320" spans="1:10" ht="25.5">
      <c r="A2320" s="317"/>
      <c r="B2320" s="317"/>
      <c r="C2320" s="317"/>
      <c r="D2320" s="317"/>
      <c r="E2320" s="317" t="s">
        <v>16052</v>
      </c>
      <c r="F2320" s="318">
        <v>2.1889585999999999</v>
      </c>
      <c r="G2320" s="317" t="s">
        <v>16053</v>
      </c>
      <c r="H2320" s="318">
        <v>1.89</v>
      </c>
      <c r="I2320" s="317" t="s">
        <v>16054</v>
      </c>
      <c r="J2320" s="318">
        <v>4.08</v>
      </c>
    </row>
    <row r="2321" spans="1:10" ht="13.5" thickBot="1">
      <c r="A2321" s="317"/>
      <c r="B2321" s="317"/>
      <c r="C2321" s="317"/>
      <c r="D2321" s="317"/>
      <c r="E2321" s="317" t="s">
        <v>16055</v>
      </c>
      <c r="F2321" s="318">
        <v>16.510000000000002</v>
      </c>
      <c r="G2321" s="317"/>
      <c r="H2321" s="418" t="s">
        <v>16056</v>
      </c>
      <c r="I2321" s="418"/>
      <c r="J2321" s="318">
        <v>75</v>
      </c>
    </row>
    <row r="2322" spans="1:10" ht="13.5" thickTop="1">
      <c r="A2322" s="319"/>
      <c r="B2322" s="319"/>
      <c r="C2322" s="319"/>
      <c r="D2322" s="319"/>
      <c r="E2322" s="319"/>
      <c r="F2322" s="319"/>
      <c r="G2322" s="319"/>
      <c r="H2322" s="319"/>
      <c r="I2322" s="319"/>
      <c r="J2322" s="319"/>
    </row>
    <row r="2323" spans="1:10" ht="15">
      <c r="A2323" s="305" t="s">
        <v>16458</v>
      </c>
      <c r="B2323" s="306" t="s">
        <v>12979</v>
      </c>
      <c r="C2323" s="305" t="s">
        <v>12980</v>
      </c>
      <c r="D2323" s="305" t="s">
        <v>12981</v>
      </c>
      <c r="E2323" s="419" t="s">
        <v>16045</v>
      </c>
      <c r="F2323" s="419"/>
      <c r="G2323" s="307" t="s">
        <v>12982</v>
      </c>
      <c r="H2323" s="306" t="s">
        <v>16046</v>
      </c>
      <c r="I2323" s="306" t="s">
        <v>12983</v>
      </c>
      <c r="J2323" s="306" t="s">
        <v>12985</v>
      </c>
    </row>
    <row r="2324" spans="1:10" ht="25.5">
      <c r="A2324" s="295" t="s">
        <v>16047</v>
      </c>
      <c r="B2324" s="296" t="s">
        <v>15597</v>
      </c>
      <c r="C2324" s="295" t="s">
        <v>9</v>
      </c>
      <c r="D2324" s="295" t="s">
        <v>589</v>
      </c>
      <c r="E2324" s="420" t="s">
        <v>16110</v>
      </c>
      <c r="F2324" s="420"/>
      <c r="G2324" s="297" t="s">
        <v>51</v>
      </c>
      <c r="H2324" s="308">
        <v>1</v>
      </c>
      <c r="I2324" s="309">
        <v>3.13</v>
      </c>
      <c r="J2324" s="309">
        <v>3.13</v>
      </c>
    </row>
    <row r="2325" spans="1:10" ht="25.5">
      <c r="A2325" s="310" t="s">
        <v>16049</v>
      </c>
      <c r="B2325" s="311" t="s">
        <v>16355</v>
      </c>
      <c r="C2325" s="310" t="s">
        <v>9</v>
      </c>
      <c r="D2325" s="310" t="s">
        <v>2094</v>
      </c>
      <c r="E2325" s="416" t="s">
        <v>16048</v>
      </c>
      <c r="F2325" s="416"/>
      <c r="G2325" s="312" t="s">
        <v>27</v>
      </c>
      <c r="H2325" s="313">
        <v>0.06</v>
      </c>
      <c r="I2325" s="314">
        <v>14.55</v>
      </c>
      <c r="J2325" s="314">
        <v>0.87</v>
      </c>
    </row>
    <row r="2326" spans="1:10" ht="25.5">
      <c r="A2326" s="310" t="s">
        <v>16049</v>
      </c>
      <c r="B2326" s="311" t="s">
        <v>16356</v>
      </c>
      <c r="C2326" s="310" t="s">
        <v>9</v>
      </c>
      <c r="D2326" s="310" t="s">
        <v>81</v>
      </c>
      <c r="E2326" s="416" t="s">
        <v>16048</v>
      </c>
      <c r="F2326" s="416"/>
      <c r="G2326" s="312" t="s">
        <v>27</v>
      </c>
      <c r="H2326" s="313">
        <v>0.06</v>
      </c>
      <c r="I2326" s="314">
        <v>18.53</v>
      </c>
      <c r="J2326" s="314">
        <v>1.1100000000000001</v>
      </c>
    </row>
    <row r="2327" spans="1:10">
      <c r="A2327" s="300" t="s">
        <v>12986</v>
      </c>
      <c r="B2327" s="301" t="s">
        <v>13356</v>
      </c>
      <c r="C2327" s="300" t="s">
        <v>9</v>
      </c>
      <c r="D2327" s="300" t="s">
        <v>6964</v>
      </c>
      <c r="E2327" s="417" t="s">
        <v>12998</v>
      </c>
      <c r="F2327" s="417"/>
      <c r="G2327" s="302" t="s">
        <v>51</v>
      </c>
      <c r="H2327" s="315">
        <v>7.0000000000000001E-3</v>
      </c>
      <c r="I2327" s="316">
        <v>49.5</v>
      </c>
      <c r="J2327" s="316">
        <v>0.34</v>
      </c>
    </row>
    <row r="2328" spans="1:10">
      <c r="A2328" s="300" t="s">
        <v>12986</v>
      </c>
      <c r="B2328" s="301" t="s">
        <v>13421</v>
      </c>
      <c r="C2328" s="300" t="s">
        <v>9</v>
      </c>
      <c r="D2328" s="300" t="s">
        <v>9353</v>
      </c>
      <c r="E2328" s="417" t="s">
        <v>12998</v>
      </c>
      <c r="F2328" s="417"/>
      <c r="G2328" s="302" t="s">
        <v>51</v>
      </c>
      <c r="H2328" s="315">
        <v>1</v>
      </c>
      <c r="I2328" s="316">
        <v>0.45</v>
      </c>
      <c r="J2328" s="316">
        <v>0.45</v>
      </c>
    </row>
    <row r="2329" spans="1:10">
      <c r="A2329" s="300" t="s">
        <v>12986</v>
      </c>
      <c r="B2329" s="301" t="s">
        <v>13353</v>
      </c>
      <c r="C2329" s="300" t="s">
        <v>9</v>
      </c>
      <c r="D2329" s="300" t="s">
        <v>9576</v>
      </c>
      <c r="E2329" s="417" t="s">
        <v>12998</v>
      </c>
      <c r="F2329" s="417"/>
      <c r="G2329" s="302" t="s">
        <v>51</v>
      </c>
      <c r="H2329" s="315">
        <v>1.2999999999999999E-2</v>
      </c>
      <c r="I2329" s="316">
        <v>1.65</v>
      </c>
      <c r="J2329" s="316">
        <v>0.02</v>
      </c>
    </row>
    <row r="2330" spans="1:10">
      <c r="A2330" s="300" t="s">
        <v>12986</v>
      </c>
      <c r="B2330" s="301" t="s">
        <v>13358</v>
      </c>
      <c r="C2330" s="300" t="s">
        <v>9</v>
      </c>
      <c r="D2330" s="300" t="s">
        <v>10886</v>
      </c>
      <c r="E2330" s="417" t="s">
        <v>12998</v>
      </c>
      <c r="F2330" s="417"/>
      <c r="G2330" s="302" t="s">
        <v>51</v>
      </c>
      <c r="H2330" s="315">
        <v>8.0000000000000002E-3</v>
      </c>
      <c r="I2330" s="316">
        <v>42.99</v>
      </c>
      <c r="J2330" s="316">
        <v>0.34</v>
      </c>
    </row>
    <row r="2331" spans="1:10" ht="25.5">
      <c r="A2331" s="317"/>
      <c r="B2331" s="317"/>
      <c r="C2331" s="317"/>
      <c r="D2331" s="317"/>
      <c r="E2331" s="317" t="s">
        <v>16052</v>
      </c>
      <c r="F2331" s="318">
        <v>0.74038309999999996</v>
      </c>
      <c r="G2331" s="317" t="s">
        <v>16053</v>
      </c>
      <c r="H2331" s="318">
        <v>0.64</v>
      </c>
      <c r="I2331" s="317" t="s">
        <v>16054</v>
      </c>
      <c r="J2331" s="318">
        <v>1.38</v>
      </c>
    </row>
    <row r="2332" spans="1:10" ht="13.5" thickBot="1">
      <c r="A2332" s="317"/>
      <c r="B2332" s="317"/>
      <c r="C2332" s="317"/>
      <c r="D2332" s="317"/>
      <c r="E2332" s="317" t="s">
        <v>16055</v>
      </c>
      <c r="F2332" s="318">
        <v>0.88</v>
      </c>
      <c r="G2332" s="317"/>
      <c r="H2332" s="418" t="s">
        <v>16056</v>
      </c>
      <c r="I2332" s="418"/>
      <c r="J2332" s="318">
        <v>4.01</v>
      </c>
    </row>
    <row r="2333" spans="1:10" ht="13.5" thickTop="1">
      <c r="A2333" s="319"/>
      <c r="B2333" s="319"/>
      <c r="C2333" s="319"/>
      <c r="D2333" s="319"/>
      <c r="E2333" s="319"/>
      <c r="F2333" s="319"/>
      <c r="G2333" s="319"/>
      <c r="H2333" s="319"/>
      <c r="I2333" s="319"/>
      <c r="J2333" s="319"/>
    </row>
    <row r="2334" spans="1:10" ht="15">
      <c r="A2334" s="305" t="s">
        <v>16459</v>
      </c>
      <c r="B2334" s="306" t="s">
        <v>12979</v>
      </c>
      <c r="C2334" s="305" t="s">
        <v>12980</v>
      </c>
      <c r="D2334" s="305" t="s">
        <v>12981</v>
      </c>
      <c r="E2334" s="419" t="s">
        <v>16045</v>
      </c>
      <c r="F2334" s="419"/>
      <c r="G2334" s="307" t="s">
        <v>12982</v>
      </c>
      <c r="H2334" s="306" t="s">
        <v>16046</v>
      </c>
      <c r="I2334" s="306" t="s">
        <v>12983</v>
      </c>
      <c r="J2334" s="306" t="s">
        <v>12985</v>
      </c>
    </row>
    <row r="2335" spans="1:10" ht="25.5">
      <c r="A2335" s="295" t="s">
        <v>16047</v>
      </c>
      <c r="B2335" s="296" t="s">
        <v>15603</v>
      </c>
      <c r="C2335" s="295" t="s">
        <v>9</v>
      </c>
      <c r="D2335" s="295" t="s">
        <v>597</v>
      </c>
      <c r="E2335" s="420" t="s">
        <v>16110</v>
      </c>
      <c r="F2335" s="420"/>
      <c r="G2335" s="297" t="s">
        <v>51</v>
      </c>
      <c r="H2335" s="308">
        <v>1</v>
      </c>
      <c r="I2335" s="309">
        <v>7.39</v>
      </c>
      <c r="J2335" s="309">
        <v>7.39</v>
      </c>
    </row>
    <row r="2336" spans="1:10" ht="25.5">
      <c r="A2336" s="310" t="s">
        <v>16049</v>
      </c>
      <c r="B2336" s="311" t="s">
        <v>16355</v>
      </c>
      <c r="C2336" s="310" t="s">
        <v>9</v>
      </c>
      <c r="D2336" s="310" t="s">
        <v>2094</v>
      </c>
      <c r="E2336" s="416" t="s">
        <v>16048</v>
      </c>
      <c r="F2336" s="416"/>
      <c r="G2336" s="312" t="s">
        <v>27</v>
      </c>
      <c r="H2336" s="313">
        <v>8.8999999999999996E-2</v>
      </c>
      <c r="I2336" s="314">
        <v>14.55</v>
      </c>
      <c r="J2336" s="314">
        <v>1.29</v>
      </c>
    </row>
    <row r="2337" spans="1:10" ht="25.5">
      <c r="A2337" s="310" t="s">
        <v>16049</v>
      </c>
      <c r="B2337" s="311" t="s">
        <v>16356</v>
      </c>
      <c r="C2337" s="310" t="s">
        <v>9</v>
      </c>
      <c r="D2337" s="310" t="s">
        <v>81</v>
      </c>
      <c r="E2337" s="416" t="s">
        <v>16048</v>
      </c>
      <c r="F2337" s="416"/>
      <c r="G2337" s="312" t="s">
        <v>27</v>
      </c>
      <c r="H2337" s="313">
        <v>8.8999999999999996E-2</v>
      </c>
      <c r="I2337" s="314">
        <v>18.53</v>
      </c>
      <c r="J2337" s="314">
        <v>1.64</v>
      </c>
    </row>
    <row r="2338" spans="1:10">
      <c r="A2338" s="300" t="s">
        <v>12986</v>
      </c>
      <c r="B2338" s="301" t="s">
        <v>13356</v>
      </c>
      <c r="C2338" s="300" t="s">
        <v>9</v>
      </c>
      <c r="D2338" s="300" t="s">
        <v>6964</v>
      </c>
      <c r="E2338" s="417" t="s">
        <v>12998</v>
      </c>
      <c r="F2338" s="417"/>
      <c r="G2338" s="302" t="s">
        <v>51</v>
      </c>
      <c r="H2338" s="315">
        <v>1.2E-2</v>
      </c>
      <c r="I2338" s="316">
        <v>49.5</v>
      </c>
      <c r="J2338" s="316">
        <v>0.59</v>
      </c>
    </row>
    <row r="2339" spans="1:10">
      <c r="A2339" s="300" t="s">
        <v>12986</v>
      </c>
      <c r="B2339" s="301" t="s">
        <v>15604</v>
      </c>
      <c r="C2339" s="300" t="s">
        <v>9</v>
      </c>
      <c r="D2339" s="300" t="s">
        <v>9355</v>
      </c>
      <c r="E2339" s="417" t="s">
        <v>12998</v>
      </c>
      <c r="F2339" s="417"/>
      <c r="G2339" s="302" t="s">
        <v>51</v>
      </c>
      <c r="H2339" s="315">
        <v>1</v>
      </c>
      <c r="I2339" s="316">
        <v>3.24</v>
      </c>
      <c r="J2339" s="316">
        <v>3.24</v>
      </c>
    </row>
    <row r="2340" spans="1:10">
      <c r="A2340" s="300" t="s">
        <v>12986</v>
      </c>
      <c r="B2340" s="301" t="s">
        <v>13353</v>
      </c>
      <c r="C2340" s="300" t="s">
        <v>9</v>
      </c>
      <c r="D2340" s="300" t="s">
        <v>9576</v>
      </c>
      <c r="E2340" s="417" t="s">
        <v>12998</v>
      </c>
      <c r="F2340" s="417"/>
      <c r="G2340" s="302" t="s">
        <v>51</v>
      </c>
      <c r="H2340" s="315">
        <v>0.02</v>
      </c>
      <c r="I2340" s="316">
        <v>1.65</v>
      </c>
      <c r="J2340" s="316">
        <v>0.03</v>
      </c>
    </row>
    <row r="2341" spans="1:10">
      <c r="A2341" s="300" t="s">
        <v>12986</v>
      </c>
      <c r="B2341" s="301" t="s">
        <v>13358</v>
      </c>
      <c r="C2341" s="300" t="s">
        <v>9</v>
      </c>
      <c r="D2341" s="300" t="s">
        <v>10886</v>
      </c>
      <c r="E2341" s="417" t="s">
        <v>12998</v>
      </c>
      <c r="F2341" s="417"/>
      <c r="G2341" s="302" t="s">
        <v>51</v>
      </c>
      <c r="H2341" s="315">
        <v>1.4E-2</v>
      </c>
      <c r="I2341" s="316">
        <v>42.99</v>
      </c>
      <c r="J2341" s="316">
        <v>0.6</v>
      </c>
    </row>
    <row r="2342" spans="1:10" ht="25.5">
      <c r="A2342" s="317"/>
      <c r="B2342" s="317"/>
      <c r="C2342" s="317"/>
      <c r="D2342" s="317"/>
      <c r="E2342" s="317" t="s">
        <v>16052</v>
      </c>
      <c r="F2342" s="318">
        <v>1.0998444000000001</v>
      </c>
      <c r="G2342" s="317" t="s">
        <v>16053</v>
      </c>
      <c r="H2342" s="318">
        <v>0.95</v>
      </c>
      <c r="I2342" s="317" t="s">
        <v>16054</v>
      </c>
      <c r="J2342" s="318">
        <v>2.0499999999999998</v>
      </c>
    </row>
    <row r="2343" spans="1:10" ht="13.5" thickBot="1">
      <c r="A2343" s="317"/>
      <c r="B2343" s="317"/>
      <c r="C2343" s="317"/>
      <c r="D2343" s="317"/>
      <c r="E2343" s="317" t="s">
        <v>16055</v>
      </c>
      <c r="F2343" s="318">
        <v>2.08</v>
      </c>
      <c r="G2343" s="317"/>
      <c r="H2343" s="418" t="s">
        <v>16056</v>
      </c>
      <c r="I2343" s="418"/>
      <c r="J2343" s="318">
        <v>9.4700000000000006</v>
      </c>
    </row>
    <row r="2344" spans="1:10" ht="13.5" thickTop="1">
      <c r="A2344" s="319"/>
      <c r="B2344" s="319"/>
      <c r="C2344" s="319"/>
      <c r="D2344" s="319"/>
      <c r="E2344" s="319"/>
      <c r="F2344" s="319"/>
      <c r="G2344" s="319"/>
      <c r="H2344" s="319"/>
      <c r="I2344" s="319"/>
      <c r="J2344" s="319"/>
    </row>
    <row r="2345" spans="1:10" ht="15">
      <c r="A2345" s="305" t="s">
        <v>16460</v>
      </c>
      <c r="B2345" s="306" t="s">
        <v>12979</v>
      </c>
      <c r="C2345" s="305" t="s">
        <v>12980</v>
      </c>
      <c r="D2345" s="305" t="s">
        <v>12981</v>
      </c>
      <c r="E2345" s="419" t="s">
        <v>16045</v>
      </c>
      <c r="F2345" s="419"/>
      <c r="G2345" s="307" t="s">
        <v>12982</v>
      </c>
      <c r="H2345" s="306" t="s">
        <v>16046</v>
      </c>
      <c r="I2345" s="306" t="s">
        <v>12983</v>
      </c>
      <c r="J2345" s="306" t="s">
        <v>12985</v>
      </c>
    </row>
    <row r="2346" spans="1:10" ht="25.5">
      <c r="A2346" s="295" t="s">
        <v>16047</v>
      </c>
      <c r="B2346" s="296" t="s">
        <v>15610</v>
      </c>
      <c r="C2346" s="295" t="s">
        <v>9</v>
      </c>
      <c r="D2346" s="295" t="s">
        <v>601</v>
      </c>
      <c r="E2346" s="420" t="s">
        <v>16110</v>
      </c>
      <c r="F2346" s="420"/>
      <c r="G2346" s="297" t="s">
        <v>51</v>
      </c>
      <c r="H2346" s="308">
        <v>1</v>
      </c>
      <c r="I2346" s="309">
        <v>8.93</v>
      </c>
      <c r="J2346" s="309">
        <v>8.93</v>
      </c>
    </row>
    <row r="2347" spans="1:10" ht="25.5">
      <c r="A2347" s="310" t="s">
        <v>16049</v>
      </c>
      <c r="B2347" s="311" t="s">
        <v>16355</v>
      </c>
      <c r="C2347" s="310" t="s">
        <v>9</v>
      </c>
      <c r="D2347" s="310" t="s">
        <v>2094</v>
      </c>
      <c r="E2347" s="416" t="s">
        <v>16048</v>
      </c>
      <c r="F2347" s="416"/>
      <c r="G2347" s="312" t="s">
        <v>27</v>
      </c>
      <c r="H2347" s="313">
        <v>0.108</v>
      </c>
      <c r="I2347" s="314">
        <v>14.55</v>
      </c>
      <c r="J2347" s="314">
        <v>1.57</v>
      </c>
    </row>
    <row r="2348" spans="1:10" ht="25.5">
      <c r="A2348" s="310" t="s">
        <v>16049</v>
      </c>
      <c r="B2348" s="311" t="s">
        <v>16356</v>
      </c>
      <c r="C2348" s="310" t="s">
        <v>9</v>
      </c>
      <c r="D2348" s="310" t="s">
        <v>81</v>
      </c>
      <c r="E2348" s="416" t="s">
        <v>16048</v>
      </c>
      <c r="F2348" s="416"/>
      <c r="G2348" s="312" t="s">
        <v>27</v>
      </c>
      <c r="H2348" s="313">
        <v>0.108</v>
      </c>
      <c r="I2348" s="314">
        <v>18.53</v>
      </c>
      <c r="J2348" s="314">
        <v>2</v>
      </c>
    </row>
    <row r="2349" spans="1:10">
      <c r="A2349" s="300" t="s">
        <v>12986</v>
      </c>
      <c r="B2349" s="301" t="s">
        <v>13356</v>
      </c>
      <c r="C2349" s="300" t="s">
        <v>9</v>
      </c>
      <c r="D2349" s="300" t="s">
        <v>6964</v>
      </c>
      <c r="E2349" s="417" t="s">
        <v>12998</v>
      </c>
      <c r="F2349" s="417"/>
      <c r="G2349" s="302" t="s">
        <v>51</v>
      </c>
      <c r="H2349" s="315">
        <v>1.7999999999999999E-2</v>
      </c>
      <c r="I2349" s="316">
        <v>49.5</v>
      </c>
      <c r="J2349" s="316">
        <v>0.89</v>
      </c>
    </row>
    <row r="2350" spans="1:10">
      <c r="A2350" s="300" t="s">
        <v>12986</v>
      </c>
      <c r="B2350" s="301" t="s">
        <v>15611</v>
      </c>
      <c r="C2350" s="300" t="s">
        <v>9</v>
      </c>
      <c r="D2350" s="300" t="s">
        <v>9356</v>
      </c>
      <c r="E2350" s="417" t="s">
        <v>12998</v>
      </c>
      <c r="F2350" s="417"/>
      <c r="G2350" s="302" t="s">
        <v>51</v>
      </c>
      <c r="H2350" s="315">
        <v>1</v>
      </c>
      <c r="I2350" s="316">
        <v>3.5</v>
      </c>
      <c r="J2350" s="316">
        <v>3.5</v>
      </c>
    </row>
    <row r="2351" spans="1:10">
      <c r="A2351" s="300" t="s">
        <v>12986</v>
      </c>
      <c r="B2351" s="301" t="s">
        <v>13353</v>
      </c>
      <c r="C2351" s="300" t="s">
        <v>9</v>
      </c>
      <c r="D2351" s="300" t="s">
        <v>9576</v>
      </c>
      <c r="E2351" s="417" t="s">
        <v>12998</v>
      </c>
      <c r="F2351" s="417"/>
      <c r="G2351" s="302" t="s">
        <v>51</v>
      </c>
      <c r="H2351" s="315">
        <v>2.4E-2</v>
      </c>
      <c r="I2351" s="316">
        <v>1.65</v>
      </c>
      <c r="J2351" s="316">
        <v>0.03</v>
      </c>
    </row>
    <row r="2352" spans="1:10">
      <c r="A2352" s="300" t="s">
        <v>12986</v>
      </c>
      <c r="B2352" s="301" t="s">
        <v>13358</v>
      </c>
      <c r="C2352" s="300" t="s">
        <v>9</v>
      </c>
      <c r="D2352" s="300" t="s">
        <v>10886</v>
      </c>
      <c r="E2352" s="417" t="s">
        <v>12998</v>
      </c>
      <c r="F2352" s="417"/>
      <c r="G2352" s="302" t="s">
        <v>51</v>
      </c>
      <c r="H2352" s="315">
        <v>2.1999999999999999E-2</v>
      </c>
      <c r="I2352" s="316">
        <v>42.99</v>
      </c>
      <c r="J2352" s="316">
        <v>0.94</v>
      </c>
    </row>
    <row r="2353" spans="1:10" ht="25.5">
      <c r="A2353" s="317"/>
      <c r="B2353" s="317"/>
      <c r="C2353" s="317"/>
      <c r="D2353" s="317"/>
      <c r="E2353" s="317" t="s">
        <v>16052</v>
      </c>
      <c r="F2353" s="318">
        <v>1.3359086</v>
      </c>
      <c r="G2353" s="317" t="s">
        <v>16053</v>
      </c>
      <c r="H2353" s="318">
        <v>1.1499999999999999</v>
      </c>
      <c r="I2353" s="317" t="s">
        <v>16054</v>
      </c>
      <c r="J2353" s="318">
        <v>2.4900000000000002</v>
      </c>
    </row>
    <row r="2354" spans="1:10" ht="13.5" thickBot="1">
      <c r="A2354" s="317"/>
      <c r="B2354" s="317"/>
      <c r="C2354" s="317"/>
      <c r="D2354" s="317"/>
      <c r="E2354" s="317" t="s">
        <v>16055</v>
      </c>
      <c r="F2354" s="318">
        <v>2.52</v>
      </c>
      <c r="G2354" s="317"/>
      <c r="H2354" s="418" t="s">
        <v>16056</v>
      </c>
      <c r="I2354" s="418"/>
      <c r="J2354" s="318">
        <v>11.45</v>
      </c>
    </row>
    <row r="2355" spans="1:10" ht="13.5" thickTop="1">
      <c r="A2355" s="319"/>
      <c r="B2355" s="319"/>
      <c r="C2355" s="319"/>
      <c r="D2355" s="319"/>
      <c r="E2355" s="319"/>
      <c r="F2355" s="319"/>
      <c r="G2355" s="319"/>
      <c r="H2355" s="319"/>
      <c r="I2355" s="319"/>
      <c r="J2355" s="319"/>
    </row>
    <row r="2356" spans="1:10" ht="15">
      <c r="A2356" s="305" t="s">
        <v>16461</v>
      </c>
      <c r="B2356" s="306" t="s">
        <v>12979</v>
      </c>
      <c r="C2356" s="305" t="s">
        <v>12980</v>
      </c>
      <c r="D2356" s="305" t="s">
        <v>12981</v>
      </c>
      <c r="E2356" s="419" t="s">
        <v>16045</v>
      </c>
      <c r="F2356" s="419"/>
      <c r="G2356" s="307" t="s">
        <v>12982</v>
      </c>
      <c r="H2356" s="306" t="s">
        <v>16046</v>
      </c>
      <c r="I2356" s="306" t="s">
        <v>12983</v>
      </c>
      <c r="J2356" s="306" t="s">
        <v>12985</v>
      </c>
    </row>
    <row r="2357" spans="1:10" ht="25.5">
      <c r="A2357" s="295" t="s">
        <v>16047</v>
      </c>
      <c r="B2357" s="296" t="s">
        <v>15617</v>
      </c>
      <c r="C2357" s="295" t="s">
        <v>9</v>
      </c>
      <c r="D2357" s="295" t="s">
        <v>609</v>
      </c>
      <c r="E2357" s="420" t="s">
        <v>16110</v>
      </c>
      <c r="F2357" s="420"/>
      <c r="G2357" s="297" t="s">
        <v>51</v>
      </c>
      <c r="H2357" s="308">
        <v>1</v>
      </c>
      <c r="I2357" s="309">
        <v>66.56</v>
      </c>
      <c r="J2357" s="309">
        <v>66.56</v>
      </c>
    </row>
    <row r="2358" spans="1:10" ht="25.5">
      <c r="A2358" s="310" t="s">
        <v>16049</v>
      </c>
      <c r="B2358" s="311" t="s">
        <v>16355</v>
      </c>
      <c r="C2358" s="310" t="s">
        <v>9</v>
      </c>
      <c r="D2358" s="310" t="s">
        <v>2094</v>
      </c>
      <c r="E2358" s="416" t="s">
        <v>16048</v>
      </c>
      <c r="F2358" s="416"/>
      <c r="G2358" s="312" t="s">
        <v>27</v>
      </c>
      <c r="H2358" s="313">
        <v>0.157</v>
      </c>
      <c r="I2358" s="314">
        <v>14.55</v>
      </c>
      <c r="J2358" s="314">
        <v>2.2799999999999998</v>
      </c>
    </row>
    <row r="2359" spans="1:10" ht="25.5">
      <c r="A2359" s="310" t="s">
        <v>16049</v>
      </c>
      <c r="B2359" s="311" t="s">
        <v>16356</v>
      </c>
      <c r="C2359" s="310" t="s">
        <v>9</v>
      </c>
      <c r="D2359" s="310" t="s">
        <v>81</v>
      </c>
      <c r="E2359" s="416" t="s">
        <v>16048</v>
      </c>
      <c r="F2359" s="416"/>
      <c r="G2359" s="312" t="s">
        <v>27</v>
      </c>
      <c r="H2359" s="313">
        <v>0.157</v>
      </c>
      <c r="I2359" s="314">
        <v>18.53</v>
      </c>
      <c r="J2359" s="314">
        <v>2.9</v>
      </c>
    </row>
    <row r="2360" spans="1:10">
      <c r="A2360" s="300" t="s">
        <v>12986</v>
      </c>
      <c r="B2360" s="301" t="s">
        <v>13356</v>
      </c>
      <c r="C2360" s="300" t="s">
        <v>9</v>
      </c>
      <c r="D2360" s="300" t="s">
        <v>6964</v>
      </c>
      <c r="E2360" s="417" t="s">
        <v>12998</v>
      </c>
      <c r="F2360" s="417"/>
      <c r="G2360" s="302" t="s">
        <v>51</v>
      </c>
      <c r="H2360" s="315">
        <v>0.04</v>
      </c>
      <c r="I2360" s="316">
        <v>49.5</v>
      </c>
      <c r="J2360" s="316">
        <v>1.98</v>
      </c>
    </row>
    <row r="2361" spans="1:10">
      <c r="A2361" s="300" t="s">
        <v>12986</v>
      </c>
      <c r="B2361" s="301" t="s">
        <v>15618</v>
      </c>
      <c r="C2361" s="300" t="s">
        <v>9</v>
      </c>
      <c r="D2361" s="300" t="s">
        <v>9423</v>
      </c>
      <c r="E2361" s="417" t="s">
        <v>12998</v>
      </c>
      <c r="F2361" s="417"/>
      <c r="G2361" s="302" t="s">
        <v>51</v>
      </c>
      <c r="H2361" s="315">
        <v>1</v>
      </c>
      <c r="I2361" s="316">
        <v>57.12</v>
      </c>
      <c r="J2361" s="316">
        <v>57.12</v>
      </c>
    </row>
    <row r="2362" spans="1:10">
      <c r="A2362" s="300" t="s">
        <v>12986</v>
      </c>
      <c r="B2362" s="301" t="s">
        <v>13353</v>
      </c>
      <c r="C2362" s="300" t="s">
        <v>9</v>
      </c>
      <c r="D2362" s="300" t="s">
        <v>9576</v>
      </c>
      <c r="E2362" s="417" t="s">
        <v>12998</v>
      </c>
      <c r="F2362" s="417"/>
      <c r="G2362" s="302" t="s">
        <v>51</v>
      </c>
      <c r="H2362" s="315">
        <v>3.5000000000000003E-2</v>
      </c>
      <c r="I2362" s="316">
        <v>1.65</v>
      </c>
      <c r="J2362" s="316">
        <v>0.05</v>
      </c>
    </row>
    <row r="2363" spans="1:10">
      <c r="A2363" s="300" t="s">
        <v>12986</v>
      </c>
      <c r="B2363" s="301" t="s">
        <v>13358</v>
      </c>
      <c r="C2363" s="300" t="s">
        <v>9</v>
      </c>
      <c r="D2363" s="300" t="s">
        <v>10886</v>
      </c>
      <c r="E2363" s="417" t="s">
        <v>12998</v>
      </c>
      <c r="F2363" s="417"/>
      <c r="G2363" s="302" t="s">
        <v>51</v>
      </c>
      <c r="H2363" s="315">
        <v>5.1999999999999998E-2</v>
      </c>
      <c r="I2363" s="316">
        <v>42.99</v>
      </c>
      <c r="J2363" s="316">
        <v>2.23</v>
      </c>
    </row>
    <row r="2364" spans="1:10" ht="25.5">
      <c r="A2364" s="317"/>
      <c r="B2364" s="317"/>
      <c r="C2364" s="317"/>
      <c r="D2364" s="317"/>
      <c r="E2364" s="317" t="s">
        <v>16052</v>
      </c>
      <c r="F2364" s="318">
        <v>1.9475294000000001</v>
      </c>
      <c r="G2364" s="317" t="s">
        <v>16053</v>
      </c>
      <c r="H2364" s="318">
        <v>1.68</v>
      </c>
      <c r="I2364" s="317" t="s">
        <v>16054</v>
      </c>
      <c r="J2364" s="318">
        <v>3.63</v>
      </c>
    </row>
    <row r="2365" spans="1:10" ht="13.5" thickBot="1">
      <c r="A2365" s="317"/>
      <c r="B2365" s="317"/>
      <c r="C2365" s="317"/>
      <c r="D2365" s="317"/>
      <c r="E2365" s="317" t="s">
        <v>16055</v>
      </c>
      <c r="F2365" s="318">
        <v>18.79</v>
      </c>
      <c r="G2365" s="317"/>
      <c r="H2365" s="418" t="s">
        <v>16056</v>
      </c>
      <c r="I2365" s="418"/>
      <c r="J2365" s="318">
        <v>85.35</v>
      </c>
    </row>
    <row r="2366" spans="1:10" ht="13.5" thickTop="1">
      <c r="A2366" s="319"/>
      <c r="B2366" s="319"/>
      <c r="C2366" s="319"/>
      <c r="D2366" s="319"/>
      <c r="E2366" s="319"/>
      <c r="F2366" s="319"/>
      <c r="G2366" s="319"/>
      <c r="H2366" s="319"/>
      <c r="I2366" s="319"/>
      <c r="J2366" s="319"/>
    </row>
    <row r="2367" spans="1:10" ht="15">
      <c r="A2367" s="305" t="s">
        <v>16462</v>
      </c>
      <c r="B2367" s="306" t="s">
        <v>12979</v>
      </c>
      <c r="C2367" s="305" t="s">
        <v>12980</v>
      </c>
      <c r="D2367" s="305" t="s">
        <v>12981</v>
      </c>
      <c r="E2367" s="419" t="s">
        <v>16045</v>
      </c>
      <c r="F2367" s="419"/>
      <c r="G2367" s="307" t="s">
        <v>12982</v>
      </c>
      <c r="H2367" s="306" t="s">
        <v>16046</v>
      </c>
      <c r="I2367" s="306" t="s">
        <v>12983</v>
      </c>
      <c r="J2367" s="306" t="s">
        <v>12985</v>
      </c>
    </row>
    <row r="2368" spans="1:10" ht="25.5">
      <c r="A2368" s="295" t="s">
        <v>16047</v>
      </c>
      <c r="B2368" s="296" t="s">
        <v>15626</v>
      </c>
      <c r="C2368" s="295" t="s">
        <v>9</v>
      </c>
      <c r="D2368" s="295" t="s">
        <v>636</v>
      </c>
      <c r="E2368" s="420" t="s">
        <v>16110</v>
      </c>
      <c r="F2368" s="420"/>
      <c r="G2368" s="297" t="s">
        <v>51</v>
      </c>
      <c r="H2368" s="308">
        <v>1</v>
      </c>
      <c r="I2368" s="309">
        <v>21.55</v>
      </c>
      <c r="J2368" s="309">
        <v>21.55</v>
      </c>
    </row>
    <row r="2369" spans="1:10" ht="25.5">
      <c r="A2369" s="310" t="s">
        <v>16049</v>
      </c>
      <c r="B2369" s="311" t="s">
        <v>16355</v>
      </c>
      <c r="C2369" s="310" t="s">
        <v>9</v>
      </c>
      <c r="D2369" s="310" t="s">
        <v>2094</v>
      </c>
      <c r="E2369" s="416" t="s">
        <v>16048</v>
      </c>
      <c r="F2369" s="416"/>
      <c r="G2369" s="312" t="s">
        <v>27</v>
      </c>
      <c r="H2369" s="313">
        <v>7.1999999999999995E-2</v>
      </c>
      <c r="I2369" s="314">
        <v>14.55</v>
      </c>
      <c r="J2369" s="314">
        <v>1.04</v>
      </c>
    </row>
    <row r="2370" spans="1:10" ht="25.5">
      <c r="A2370" s="310" t="s">
        <v>16049</v>
      </c>
      <c r="B2370" s="311" t="s">
        <v>16356</v>
      </c>
      <c r="C2370" s="310" t="s">
        <v>9</v>
      </c>
      <c r="D2370" s="310" t="s">
        <v>81</v>
      </c>
      <c r="E2370" s="416" t="s">
        <v>16048</v>
      </c>
      <c r="F2370" s="416"/>
      <c r="G2370" s="312" t="s">
        <v>27</v>
      </c>
      <c r="H2370" s="313">
        <v>7.1999999999999995E-2</v>
      </c>
      <c r="I2370" s="314">
        <v>18.53</v>
      </c>
      <c r="J2370" s="314">
        <v>1.33</v>
      </c>
    </row>
    <row r="2371" spans="1:10">
      <c r="A2371" s="300" t="s">
        <v>12986</v>
      </c>
      <c r="B2371" s="301" t="s">
        <v>13356</v>
      </c>
      <c r="C2371" s="300" t="s">
        <v>9</v>
      </c>
      <c r="D2371" s="300" t="s">
        <v>6964</v>
      </c>
      <c r="E2371" s="417" t="s">
        <v>12998</v>
      </c>
      <c r="F2371" s="417"/>
      <c r="G2371" s="302" t="s">
        <v>51</v>
      </c>
      <c r="H2371" s="315">
        <v>1.7999999999999999E-2</v>
      </c>
      <c r="I2371" s="316">
        <v>49.5</v>
      </c>
      <c r="J2371" s="316">
        <v>0.89</v>
      </c>
    </row>
    <row r="2372" spans="1:10">
      <c r="A2372" s="300" t="s">
        <v>12986</v>
      </c>
      <c r="B2372" s="301" t="s">
        <v>13353</v>
      </c>
      <c r="C2372" s="300" t="s">
        <v>9</v>
      </c>
      <c r="D2372" s="300" t="s">
        <v>9576</v>
      </c>
      <c r="E2372" s="417" t="s">
        <v>12998</v>
      </c>
      <c r="F2372" s="417"/>
      <c r="G2372" s="302" t="s">
        <v>51</v>
      </c>
      <c r="H2372" s="315">
        <v>2.4E-2</v>
      </c>
      <c r="I2372" s="316">
        <v>1.65</v>
      </c>
      <c r="J2372" s="316">
        <v>0.03</v>
      </c>
    </row>
    <row r="2373" spans="1:10" ht="25.5">
      <c r="A2373" s="300" t="s">
        <v>12986</v>
      </c>
      <c r="B2373" s="301" t="s">
        <v>15627</v>
      </c>
      <c r="C2373" s="300" t="s">
        <v>9</v>
      </c>
      <c r="D2373" s="300" t="s">
        <v>9678</v>
      </c>
      <c r="E2373" s="417" t="s">
        <v>12998</v>
      </c>
      <c r="F2373" s="417"/>
      <c r="G2373" s="302" t="s">
        <v>51</v>
      </c>
      <c r="H2373" s="315">
        <v>1</v>
      </c>
      <c r="I2373" s="316">
        <v>17.32</v>
      </c>
      <c r="J2373" s="316">
        <v>17.32</v>
      </c>
    </row>
    <row r="2374" spans="1:10">
      <c r="A2374" s="300" t="s">
        <v>12986</v>
      </c>
      <c r="B2374" s="301" t="s">
        <v>13358</v>
      </c>
      <c r="C2374" s="300" t="s">
        <v>9</v>
      </c>
      <c r="D2374" s="300" t="s">
        <v>10886</v>
      </c>
      <c r="E2374" s="417" t="s">
        <v>12998</v>
      </c>
      <c r="F2374" s="417"/>
      <c r="G2374" s="302" t="s">
        <v>51</v>
      </c>
      <c r="H2374" s="315">
        <v>2.1999999999999999E-2</v>
      </c>
      <c r="I2374" s="316">
        <v>42.99</v>
      </c>
      <c r="J2374" s="316">
        <v>0.94</v>
      </c>
    </row>
    <row r="2375" spans="1:10" ht="25.5">
      <c r="A2375" s="317"/>
      <c r="B2375" s="317"/>
      <c r="C2375" s="317"/>
      <c r="D2375" s="317"/>
      <c r="E2375" s="317" t="s">
        <v>16052</v>
      </c>
      <c r="F2375" s="318">
        <v>0.89060569999999994</v>
      </c>
      <c r="G2375" s="317" t="s">
        <v>16053</v>
      </c>
      <c r="H2375" s="318">
        <v>0.77</v>
      </c>
      <c r="I2375" s="317" t="s">
        <v>16054</v>
      </c>
      <c r="J2375" s="318">
        <v>1.66</v>
      </c>
    </row>
    <row r="2376" spans="1:10" ht="13.5" thickBot="1">
      <c r="A2376" s="317"/>
      <c r="B2376" s="317"/>
      <c r="C2376" s="317"/>
      <c r="D2376" s="317"/>
      <c r="E2376" s="317" t="s">
        <v>16055</v>
      </c>
      <c r="F2376" s="318">
        <v>6.08</v>
      </c>
      <c r="G2376" s="317"/>
      <c r="H2376" s="418" t="s">
        <v>16056</v>
      </c>
      <c r="I2376" s="418"/>
      <c r="J2376" s="318">
        <v>27.63</v>
      </c>
    </row>
    <row r="2377" spans="1:10" ht="13.5" thickTop="1">
      <c r="A2377" s="319"/>
      <c r="B2377" s="319"/>
      <c r="C2377" s="319"/>
      <c r="D2377" s="319"/>
      <c r="E2377" s="319"/>
      <c r="F2377" s="319"/>
      <c r="G2377" s="319"/>
      <c r="H2377" s="319"/>
      <c r="I2377" s="319"/>
      <c r="J2377" s="319"/>
    </row>
    <row r="2378" spans="1:10" ht="15">
      <c r="A2378" s="305" t="s">
        <v>16463</v>
      </c>
      <c r="B2378" s="306" t="s">
        <v>12979</v>
      </c>
      <c r="C2378" s="305" t="s">
        <v>12980</v>
      </c>
      <c r="D2378" s="305" t="s">
        <v>12981</v>
      </c>
      <c r="E2378" s="419" t="s">
        <v>16045</v>
      </c>
      <c r="F2378" s="419"/>
      <c r="G2378" s="307" t="s">
        <v>12982</v>
      </c>
      <c r="H2378" s="306" t="s">
        <v>16046</v>
      </c>
      <c r="I2378" s="306" t="s">
        <v>12983</v>
      </c>
      <c r="J2378" s="306" t="s">
        <v>12985</v>
      </c>
    </row>
    <row r="2379" spans="1:10" ht="38.25">
      <c r="A2379" s="295" t="s">
        <v>16047</v>
      </c>
      <c r="B2379" s="296" t="s">
        <v>15635</v>
      </c>
      <c r="C2379" s="295" t="s">
        <v>9</v>
      </c>
      <c r="D2379" s="295" t="s">
        <v>2386</v>
      </c>
      <c r="E2379" s="420" t="s">
        <v>16110</v>
      </c>
      <c r="F2379" s="420"/>
      <c r="G2379" s="297" t="s">
        <v>51</v>
      </c>
      <c r="H2379" s="308">
        <v>1</v>
      </c>
      <c r="I2379" s="309">
        <v>9.08</v>
      </c>
      <c r="J2379" s="309">
        <v>9.08</v>
      </c>
    </row>
    <row r="2380" spans="1:10" ht="25.5">
      <c r="A2380" s="310" t="s">
        <v>16049</v>
      </c>
      <c r="B2380" s="311" t="s">
        <v>16355</v>
      </c>
      <c r="C2380" s="310" t="s">
        <v>9</v>
      </c>
      <c r="D2380" s="310" t="s">
        <v>2094</v>
      </c>
      <c r="E2380" s="416" t="s">
        <v>16048</v>
      </c>
      <c r="F2380" s="416"/>
      <c r="G2380" s="312" t="s">
        <v>27</v>
      </c>
      <c r="H2380" s="313">
        <v>0.06</v>
      </c>
      <c r="I2380" s="314">
        <v>14.55</v>
      </c>
      <c r="J2380" s="314">
        <v>0.87</v>
      </c>
    </row>
    <row r="2381" spans="1:10" ht="25.5">
      <c r="A2381" s="310" t="s">
        <v>16049</v>
      </c>
      <c r="B2381" s="311" t="s">
        <v>16356</v>
      </c>
      <c r="C2381" s="310" t="s">
        <v>9</v>
      </c>
      <c r="D2381" s="310" t="s">
        <v>81</v>
      </c>
      <c r="E2381" s="416" t="s">
        <v>16048</v>
      </c>
      <c r="F2381" s="416"/>
      <c r="G2381" s="312" t="s">
        <v>27</v>
      </c>
      <c r="H2381" s="313">
        <v>0.06</v>
      </c>
      <c r="I2381" s="314">
        <v>18.53</v>
      </c>
      <c r="J2381" s="314">
        <v>1.1100000000000001</v>
      </c>
    </row>
    <row r="2382" spans="1:10">
      <c r="A2382" s="300" t="s">
        <v>12986</v>
      </c>
      <c r="B2382" s="301" t="s">
        <v>13356</v>
      </c>
      <c r="C2382" s="300" t="s">
        <v>9</v>
      </c>
      <c r="D2382" s="300" t="s">
        <v>6964</v>
      </c>
      <c r="E2382" s="417" t="s">
        <v>12998</v>
      </c>
      <c r="F2382" s="417"/>
      <c r="G2382" s="302" t="s">
        <v>51</v>
      </c>
      <c r="H2382" s="315">
        <v>7.0000000000000001E-3</v>
      </c>
      <c r="I2382" s="316">
        <v>49.5</v>
      </c>
      <c r="J2382" s="316">
        <v>0.34</v>
      </c>
    </row>
    <row r="2383" spans="1:10">
      <c r="A2383" s="300" t="s">
        <v>12986</v>
      </c>
      <c r="B2383" s="301" t="s">
        <v>13353</v>
      </c>
      <c r="C2383" s="300" t="s">
        <v>9</v>
      </c>
      <c r="D2383" s="300" t="s">
        <v>9576</v>
      </c>
      <c r="E2383" s="417" t="s">
        <v>12998</v>
      </c>
      <c r="F2383" s="417"/>
      <c r="G2383" s="302" t="s">
        <v>51</v>
      </c>
      <c r="H2383" s="315">
        <v>0.03</v>
      </c>
      <c r="I2383" s="316">
        <v>1.65</v>
      </c>
      <c r="J2383" s="316">
        <v>0.04</v>
      </c>
    </row>
    <row r="2384" spans="1:10" ht="25.5">
      <c r="A2384" s="300" t="s">
        <v>12986</v>
      </c>
      <c r="B2384" s="301" t="s">
        <v>15636</v>
      </c>
      <c r="C2384" s="300" t="s">
        <v>9</v>
      </c>
      <c r="D2384" s="300" t="s">
        <v>9676</v>
      </c>
      <c r="E2384" s="417" t="s">
        <v>12998</v>
      </c>
      <c r="F2384" s="417"/>
      <c r="G2384" s="302" t="s">
        <v>51</v>
      </c>
      <c r="H2384" s="315">
        <v>1</v>
      </c>
      <c r="I2384" s="316">
        <v>6.38</v>
      </c>
      <c r="J2384" s="316">
        <v>6.38</v>
      </c>
    </row>
    <row r="2385" spans="1:10">
      <c r="A2385" s="300" t="s">
        <v>12986</v>
      </c>
      <c r="B2385" s="301" t="s">
        <v>13358</v>
      </c>
      <c r="C2385" s="300" t="s">
        <v>9</v>
      </c>
      <c r="D2385" s="300" t="s">
        <v>10886</v>
      </c>
      <c r="E2385" s="417" t="s">
        <v>12998</v>
      </c>
      <c r="F2385" s="417"/>
      <c r="G2385" s="302" t="s">
        <v>51</v>
      </c>
      <c r="H2385" s="315">
        <v>8.0000000000000002E-3</v>
      </c>
      <c r="I2385" s="316">
        <v>42.99</v>
      </c>
      <c r="J2385" s="316">
        <v>0.34</v>
      </c>
    </row>
    <row r="2386" spans="1:10" ht="25.5">
      <c r="A2386" s="317"/>
      <c r="B2386" s="317"/>
      <c r="C2386" s="317"/>
      <c r="D2386" s="317"/>
      <c r="E2386" s="317" t="s">
        <v>16052</v>
      </c>
      <c r="F2386" s="318">
        <v>0.74038309999999996</v>
      </c>
      <c r="G2386" s="317" t="s">
        <v>16053</v>
      </c>
      <c r="H2386" s="318">
        <v>0.64</v>
      </c>
      <c r="I2386" s="317" t="s">
        <v>16054</v>
      </c>
      <c r="J2386" s="318">
        <v>1.38</v>
      </c>
    </row>
    <row r="2387" spans="1:10" ht="13.5" thickBot="1">
      <c r="A2387" s="317"/>
      <c r="B2387" s="317"/>
      <c r="C2387" s="317"/>
      <c r="D2387" s="317"/>
      <c r="E2387" s="317" t="s">
        <v>16055</v>
      </c>
      <c r="F2387" s="318">
        <v>2.56</v>
      </c>
      <c r="G2387" s="317"/>
      <c r="H2387" s="418" t="s">
        <v>16056</v>
      </c>
      <c r="I2387" s="418"/>
      <c r="J2387" s="318">
        <v>11.64</v>
      </c>
    </row>
    <row r="2388" spans="1:10" ht="13.5" thickTop="1">
      <c r="A2388" s="319"/>
      <c r="B2388" s="319"/>
      <c r="C2388" s="319"/>
      <c r="D2388" s="319"/>
      <c r="E2388" s="319"/>
      <c r="F2388" s="319"/>
      <c r="G2388" s="319"/>
      <c r="H2388" s="319"/>
      <c r="I2388" s="319"/>
      <c r="J2388" s="319"/>
    </row>
    <row r="2389" spans="1:10" ht="15">
      <c r="A2389" s="305" t="s">
        <v>16464</v>
      </c>
      <c r="B2389" s="306" t="s">
        <v>12979</v>
      </c>
      <c r="C2389" s="305" t="s">
        <v>12980</v>
      </c>
      <c r="D2389" s="305" t="s">
        <v>12981</v>
      </c>
      <c r="E2389" s="419" t="s">
        <v>16045</v>
      </c>
      <c r="F2389" s="419"/>
      <c r="G2389" s="307" t="s">
        <v>12982</v>
      </c>
      <c r="H2389" s="306" t="s">
        <v>16046</v>
      </c>
      <c r="I2389" s="306" t="s">
        <v>12983</v>
      </c>
      <c r="J2389" s="306" t="s">
        <v>12985</v>
      </c>
    </row>
    <row r="2390" spans="1:10" ht="25.5">
      <c r="A2390" s="295" t="s">
        <v>16047</v>
      </c>
      <c r="B2390" s="296" t="s">
        <v>15642</v>
      </c>
      <c r="C2390" s="295" t="s">
        <v>9</v>
      </c>
      <c r="D2390" s="295" t="s">
        <v>569</v>
      </c>
      <c r="E2390" s="420" t="s">
        <v>16110</v>
      </c>
      <c r="F2390" s="420"/>
      <c r="G2390" s="297" t="s">
        <v>20</v>
      </c>
      <c r="H2390" s="308">
        <v>1</v>
      </c>
      <c r="I2390" s="309">
        <v>14.85</v>
      </c>
      <c r="J2390" s="309">
        <v>14.85</v>
      </c>
    </row>
    <row r="2391" spans="1:10" ht="25.5">
      <c r="A2391" s="310" t="s">
        <v>16049</v>
      </c>
      <c r="B2391" s="311" t="s">
        <v>16355</v>
      </c>
      <c r="C2391" s="310" t="s">
        <v>9</v>
      </c>
      <c r="D2391" s="310" t="s">
        <v>2094</v>
      </c>
      <c r="E2391" s="416" t="s">
        <v>16048</v>
      </c>
      <c r="F2391" s="416"/>
      <c r="G2391" s="312" t="s">
        <v>27</v>
      </c>
      <c r="H2391" s="313">
        <v>0.36899999999999999</v>
      </c>
      <c r="I2391" s="314">
        <v>14.55</v>
      </c>
      <c r="J2391" s="314">
        <v>5.36</v>
      </c>
    </row>
    <row r="2392" spans="1:10" ht="25.5">
      <c r="A2392" s="310" t="s">
        <v>16049</v>
      </c>
      <c r="B2392" s="311" t="s">
        <v>16356</v>
      </c>
      <c r="C2392" s="310" t="s">
        <v>9</v>
      </c>
      <c r="D2392" s="310" t="s">
        <v>81</v>
      </c>
      <c r="E2392" s="416" t="s">
        <v>16048</v>
      </c>
      <c r="F2392" s="416"/>
      <c r="G2392" s="312" t="s">
        <v>27</v>
      </c>
      <c r="H2392" s="313">
        <v>0.36899999999999999</v>
      </c>
      <c r="I2392" s="314">
        <v>18.53</v>
      </c>
      <c r="J2392" s="314">
        <v>6.83</v>
      </c>
    </row>
    <row r="2393" spans="1:10">
      <c r="A2393" s="300" t="s">
        <v>12986</v>
      </c>
      <c r="B2393" s="301" t="s">
        <v>13353</v>
      </c>
      <c r="C2393" s="300" t="s">
        <v>9</v>
      </c>
      <c r="D2393" s="300" t="s">
        <v>9576</v>
      </c>
      <c r="E2393" s="417" t="s">
        <v>12998</v>
      </c>
      <c r="F2393" s="417"/>
      <c r="G2393" s="302" t="s">
        <v>51</v>
      </c>
      <c r="H2393" s="315">
        <v>0.123</v>
      </c>
      <c r="I2393" s="316">
        <v>1.65</v>
      </c>
      <c r="J2393" s="316">
        <v>0.2</v>
      </c>
    </row>
    <row r="2394" spans="1:10">
      <c r="A2394" s="300" t="s">
        <v>12986</v>
      </c>
      <c r="B2394" s="301" t="s">
        <v>13419</v>
      </c>
      <c r="C2394" s="300" t="s">
        <v>9</v>
      </c>
      <c r="D2394" s="300" t="s">
        <v>11735</v>
      </c>
      <c r="E2394" s="417" t="s">
        <v>12998</v>
      </c>
      <c r="F2394" s="417"/>
      <c r="G2394" s="302" t="s">
        <v>20</v>
      </c>
      <c r="H2394" s="315">
        <v>1.0609999999999999</v>
      </c>
      <c r="I2394" s="316">
        <v>2.3199999999999998</v>
      </c>
      <c r="J2394" s="316">
        <v>2.46</v>
      </c>
    </row>
    <row r="2395" spans="1:10" ht="25.5">
      <c r="A2395" s="317"/>
      <c r="B2395" s="317"/>
      <c r="C2395" s="317"/>
      <c r="D2395" s="317"/>
      <c r="E2395" s="317" t="s">
        <v>16052</v>
      </c>
      <c r="F2395" s="318">
        <v>4.5871560000000002</v>
      </c>
      <c r="G2395" s="317" t="s">
        <v>16053</v>
      </c>
      <c r="H2395" s="318">
        <v>3.96</v>
      </c>
      <c r="I2395" s="317" t="s">
        <v>16054</v>
      </c>
      <c r="J2395" s="318">
        <v>8.5500000000000007</v>
      </c>
    </row>
    <row r="2396" spans="1:10" ht="13.5" thickBot="1">
      <c r="A2396" s="317"/>
      <c r="B2396" s="317"/>
      <c r="C2396" s="317"/>
      <c r="D2396" s="317"/>
      <c r="E2396" s="317" t="s">
        <v>16055</v>
      </c>
      <c r="F2396" s="318">
        <v>4.1900000000000004</v>
      </c>
      <c r="G2396" s="317"/>
      <c r="H2396" s="418" t="s">
        <v>16056</v>
      </c>
      <c r="I2396" s="418"/>
      <c r="J2396" s="318">
        <v>19.04</v>
      </c>
    </row>
    <row r="2397" spans="1:10" ht="13.5" thickTop="1">
      <c r="A2397" s="319"/>
      <c r="B2397" s="319"/>
      <c r="C2397" s="319"/>
      <c r="D2397" s="319"/>
      <c r="E2397" s="319"/>
      <c r="F2397" s="319"/>
      <c r="G2397" s="319"/>
      <c r="H2397" s="319"/>
      <c r="I2397" s="319"/>
      <c r="J2397" s="319"/>
    </row>
    <row r="2398" spans="1:10" ht="15">
      <c r="A2398" s="305" t="s">
        <v>16465</v>
      </c>
      <c r="B2398" s="306" t="s">
        <v>12979</v>
      </c>
      <c r="C2398" s="305" t="s">
        <v>12980</v>
      </c>
      <c r="D2398" s="305" t="s">
        <v>12981</v>
      </c>
      <c r="E2398" s="419" t="s">
        <v>16045</v>
      </c>
      <c r="F2398" s="419"/>
      <c r="G2398" s="307" t="s">
        <v>12982</v>
      </c>
      <c r="H2398" s="306" t="s">
        <v>16046</v>
      </c>
      <c r="I2398" s="306" t="s">
        <v>12983</v>
      </c>
      <c r="J2398" s="306" t="s">
        <v>12985</v>
      </c>
    </row>
    <row r="2399" spans="1:10" ht="25.5">
      <c r="A2399" s="295" t="s">
        <v>16047</v>
      </c>
      <c r="B2399" s="296" t="s">
        <v>15648</v>
      </c>
      <c r="C2399" s="295" t="s">
        <v>9</v>
      </c>
      <c r="D2399" s="295" t="s">
        <v>2404</v>
      </c>
      <c r="E2399" s="420" t="s">
        <v>16110</v>
      </c>
      <c r="F2399" s="420"/>
      <c r="G2399" s="297" t="s">
        <v>20</v>
      </c>
      <c r="H2399" s="308">
        <v>1</v>
      </c>
      <c r="I2399" s="309">
        <v>8.83</v>
      </c>
      <c r="J2399" s="309">
        <v>8.83</v>
      </c>
    </row>
    <row r="2400" spans="1:10" ht="25.5">
      <c r="A2400" s="310" t="s">
        <v>16049</v>
      </c>
      <c r="B2400" s="311" t="s">
        <v>16355</v>
      </c>
      <c r="C2400" s="310" t="s">
        <v>9</v>
      </c>
      <c r="D2400" s="310" t="s">
        <v>2094</v>
      </c>
      <c r="E2400" s="416" t="s">
        <v>16048</v>
      </c>
      <c r="F2400" s="416"/>
      <c r="G2400" s="312" t="s">
        <v>27</v>
      </c>
      <c r="H2400" s="313">
        <v>2.4E-2</v>
      </c>
      <c r="I2400" s="314">
        <v>14.55</v>
      </c>
      <c r="J2400" s="314">
        <v>0.34</v>
      </c>
    </row>
    <row r="2401" spans="1:10" ht="25.5">
      <c r="A2401" s="310" t="s">
        <v>16049</v>
      </c>
      <c r="B2401" s="311" t="s">
        <v>16356</v>
      </c>
      <c r="C2401" s="310" t="s">
        <v>9</v>
      </c>
      <c r="D2401" s="310" t="s">
        <v>81</v>
      </c>
      <c r="E2401" s="416" t="s">
        <v>16048</v>
      </c>
      <c r="F2401" s="416"/>
      <c r="G2401" s="312" t="s">
        <v>27</v>
      </c>
      <c r="H2401" s="313">
        <v>2.4E-2</v>
      </c>
      <c r="I2401" s="314">
        <v>18.53</v>
      </c>
      <c r="J2401" s="314">
        <v>0.44</v>
      </c>
    </row>
    <row r="2402" spans="1:10">
      <c r="A2402" s="300" t="s">
        <v>12986</v>
      </c>
      <c r="B2402" s="301" t="s">
        <v>13353</v>
      </c>
      <c r="C2402" s="300" t="s">
        <v>9</v>
      </c>
      <c r="D2402" s="300" t="s">
        <v>9576</v>
      </c>
      <c r="E2402" s="417" t="s">
        <v>12998</v>
      </c>
      <c r="F2402" s="417"/>
      <c r="G2402" s="302" t="s">
        <v>51</v>
      </c>
      <c r="H2402" s="315">
        <v>8.0000000000000002E-3</v>
      </c>
      <c r="I2402" s="316">
        <v>1.65</v>
      </c>
      <c r="J2402" s="316">
        <v>0.01</v>
      </c>
    </row>
    <row r="2403" spans="1:10">
      <c r="A2403" s="300" t="s">
        <v>12986</v>
      </c>
      <c r="B2403" s="301" t="s">
        <v>15649</v>
      </c>
      <c r="C2403" s="300" t="s">
        <v>9</v>
      </c>
      <c r="D2403" s="300" t="s">
        <v>11737</v>
      </c>
      <c r="E2403" s="417" t="s">
        <v>12998</v>
      </c>
      <c r="F2403" s="417"/>
      <c r="G2403" s="302" t="s">
        <v>20</v>
      </c>
      <c r="H2403" s="315">
        <v>1.0609999999999999</v>
      </c>
      <c r="I2403" s="316">
        <v>7.58</v>
      </c>
      <c r="J2403" s="316">
        <v>8.0399999999999991</v>
      </c>
    </row>
    <row r="2404" spans="1:10" ht="25.5">
      <c r="A2404" s="317"/>
      <c r="B2404" s="317"/>
      <c r="C2404" s="317"/>
      <c r="D2404" s="317"/>
      <c r="E2404" s="317" t="s">
        <v>16052</v>
      </c>
      <c r="F2404" s="318">
        <v>0.29508020000000001</v>
      </c>
      <c r="G2404" s="317" t="s">
        <v>16053</v>
      </c>
      <c r="H2404" s="318">
        <v>0.25</v>
      </c>
      <c r="I2404" s="317" t="s">
        <v>16054</v>
      </c>
      <c r="J2404" s="318">
        <v>0.55000000000000004</v>
      </c>
    </row>
    <row r="2405" spans="1:10" ht="13.5" thickBot="1">
      <c r="A2405" s="317"/>
      <c r="B2405" s="317"/>
      <c r="C2405" s="317"/>
      <c r="D2405" s="317"/>
      <c r="E2405" s="317" t="s">
        <v>16055</v>
      </c>
      <c r="F2405" s="318">
        <v>2.4900000000000002</v>
      </c>
      <c r="G2405" s="317"/>
      <c r="H2405" s="418" t="s">
        <v>16056</v>
      </c>
      <c r="I2405" s="418"/>
      <c r="J2405" s="318">
        <v>11.32</v>
      </c>
    </row>
    <row r="2406" spans="1:10" ht="13.5" thickTop="1">
      <c r="A2406" s="319"/>
      <c r="B2406" s="319"/>
      <c r="C2406" s="319"/>
      <c r="D2406" s="319"/>
      <c r="E2406" s="319"/>
      <c r="F2406" s="319"/>
      <c r="G2406" s="319"/>
      <c r="H2406" s="319"/>
      <c r="I2406" s="319"/>
      <c r="J2406" s="319"/>
    </row>
    <row r="2407" spans="1:10" ht="15">
      <c r="A2407" s="305" t="s">
        <v>16466</v>
      </c>
      <c r="B2407" s="306" t="s">
        <v>12979</v>
      </c>
      <c r="C2407" s="305" t="s">
        <v>12980</v>
      </c>
      <c r="D2407" s="305" t="s">
        <v>12981</v>
      </c>
      <c r="E2407" s="419" t="s">
        <v>16045</v>
      </c>
      <c r="F2407" s="419"/>
      <c r="G2407" s="307" t="s">
        <v>12982</v>
      </c>
      <c r="H2407" s="306" t="s">
        <v>16046</v>
      </c>
      <c r="I2407" s="306" t="s">
        <v>12983</v>
      </c>
      <c r="J2407" s="306" t="s">
        <v>12985</v>
      </c>
    </row>
    <row r="2408" spans="1:10" ht="25.5">
      <c r="A2408" s="295" t="s">
        <v>16047</v>
      </c>
      <c r="B2408" s="296" t="s">
        <v>15656</v>
      </c>
      <c r="C2408" s="295" t="s">
        <v>9</v>
      </c>
      <c r="D2408" s="295" t="s">
        <v>2405</v>
      </c>
      <c r="E2408" s="420" t="s">
        <v>16110</v>
      </c>
      <c r="F2408" s="420"/>
      <c r="G2408" s="297" t="s">
        <v>20</v>
      </c>
      <c r="H2408" s="308">
        <v>1</v>
      </c>
      <c r="I2408" s="309">
        <v>10.18</v>
      </c>
      <c r="J2408" s="309">
        <v>10.18</v>
      </c>
    </row>
    <row r="2409" spans="1:10" ht="25.5">
      <c r="A2409" s="310" t="s">
        <v>16049</v>
      </c>
      <c r="B2409" s="311" t="s">
        <v>16355</v>
      </c>
      <c r="C2409" s="310" t="s">
        <v>9</v>
      </c>
      <c r="D2409" s="310" t="s">
        <v>2094</v>
      </c>
      <c r="E2409" s="416" t="s">
        <v>16048</v>
      </c>
      <c r="F2409" s="416"/>
      <c r="G2409" s="312" t="s">
        <v>27</v>
      </c>
      <c r="H2409" s="313">
        <v>2.9000000000000001E-2</v>
      </c>
      <c r="I2409" s="314">
        <v>14.55</v>
      </c>
      <c r="J2409" s="314">
        <v>0.42</v>
      </c>
    </row>
    <row r="2410" spans="1:10" ht="25.5">
      <c r="A2410" s="310" t="s">
        <v>16049</v>
      </c>
      <c r="B2410" s="311" t="s">
        <v>16356</v>
      </c>
      <c r="C2410" s="310" t="s">
        <v>9</v>
      </c>
      <c r="D2410" s="310" t="s">
        <v>81</v>
      </c>
      <c r="E2410" s="416" t="s">
        <v>16048</v>
      </c>
      <c r="F2410" s="416"/>
      <c r="G2410" s="312" t="s">
        <v>27</v>
      </c>
      <c r="H2410" s="313">
        <v>2.9000000000000001E-2</v>
      </c>
      <c r="I2410" s="314">
        <v>18.53</v>
      </c>
      <c r="J2410" s="314">
        <v>0.53</v>
      </c>
    </row>
    <row r="2411" spans="1:10">
      <c r="A2411" s="300" t="s">
        <v>12986</v>
      </c>
      <c r="B2411" s="301" t="s">
        <v>13353</v>
      </c>
      <c r="C2411" s="300" t="s">
        <v>9</v>
      </c>
      <c r="D2411" s="300" t="s">
        <v>9576</v>
      </c>
      <c r="E2411" s="417" t="s">
        <v>12998</v>
      </c>
      <c r="F2411" s="417"/>
      <c r="G2411" s="302" t="s">
        <v>51</v>
      </c>
      <c r="H2411" s="315">
        <v>0.01</v>
      </c>
      <c r="I2411" s="316">
        <v>1.65</v>
      </c>
      <c r="J2411" s="316">
        <v>0.01</v>
      </c>
    </row>
    <row r="2412" spans="1:10">
      <c r="A2412" s="300" t="s">
        <v>12986</v>
      </c>
      <c r="B2412" s="301" t="s">
        <v>15657</v>
      </c>
      <c r="C2412" s="300" t="s">
        <v>9</v>
      </c>
      <c r="D2412" s="300" t="s">
        <v>11738</v>
      </c>
      <c r="E2412" s="417" t="s">
        <v>12998</v>
      </c>
      <c r="F2412" s="417"/>
      <c r="G2412" s="302" t="s">
        <v>20</v>
      </c>
      <c r="H2412" s="315">
        <v>1.0609999999999999</v>
      </c>
      <c r="I2412" s="316">
        <v>8.69</v>
      </c>
      <c r="J2412" s="316">
        <v>9.2200000000000006</v>
      </c>
    </row>
    <row r="2413" spans="1:10" ht="25.5">
      <c r="A2413" s="317"/>
      <c r="B2413" s="317"/>
      <c r="C2413" s="317"/>
      <c r="D2413" s="317"/>
      <c r="E2413" s="317" t="s">
        <v>16052</v>
      </c>
      <c r="F2413" s="318">
        <v>0.35409620000000003</v>
      </c>
      <c r="G2413" s="317" t="s">
        <v>16053</v>
      </c>
      <c r="H2413" s="318">
        <v>0.31</v>
      </c>
      <c r="I2413" s="317" t="s">
        <v>16054</v>
      </c>
      <c r="J2413" s="318">
        <v>0.66</v>
      </c>
    </row>
    <row r="2414" spans="1:10" ht="13.5" thickBot="1">
      <c r="A2414" s="317"/>
      <c r="B2414" s="317"/>
      <c r="C2414" s="317"/>
      <c r="D2414" s="317"/>
      <c r="E2414" s="317" t="s">
        <v>16055</v>
      </c>
      <c r="F2414" s="318">
        <v>2.87</v>
      </c>
      <c r="G2414" s="317"/>
      <c r="H2414" s="418" t="s">
        <v>16056</v>
      </c>
      <c r="I2414" s="418"/>
      <c r="J2414" s="318">
        <v>13.05</v>
      </c>
    </row>
    <row r="2415" spans="1:10" ht="13.5" thickTop="1">
      <c r="A2415" s="319"/>
      <c r="B2415" s="319"/>
      <c r="C2415" s="319"/>
      <c r="D2415" s="319"/>
      <c r="E2415" s="319"/>
      <c r="F2415" s="319"/>
      <c r="G2415" s="319"/>
      <c r="H2415" s="319"/>
      <c r="I2415" s="319"/>
      <c r="J2415" s="319"/>
    </row>
    <row r="2416" spans="1:10" ht="15">
      <c r="A2416" s="305" t="s">
        <v>16467</v>
      </c>
      <c r="B2416" s="306" t="s">
        <v>12979</v>
      </c>
      <c r="C2416" s="305" t="s">
        <v>12980</v>
      </c>
      <c r="D2416" s="305" t="s">
        <v>12981</v>
      </c>
      <c r="E2416" s="419" t="s">
        <v>16045</v>
      </c>
      <c r="F2416" s="419"/>
      <c r="G2416" s="307" t="s">
        <v>12982</v>
      </c>
      <c r="H2416" s="306" t="s">
        <v>16046</v>
      </c>
      <c r="I2416" s="306" t="s">
        <v>12983</v>
      </c>
      <c r="J2416" s="306" t="s">
        <v>12985</v>
      </c>
    </row>
    <row r="2417" spans="1:10" ht="25.5">
      <c r="A2417" s="295" t="s">
        <v>16047</v>
      </c>
      <c r="B2417" s="296" t="s">
        <v>15665</v>
      </c>
      <c r="C2417" s="295" t="s">
        <v>9</v>
      </c>
      <c r="D2417" s="295" t="s">
        <v>2406</v>
      </c>
      <c r="E2417" s="420" t="s">
        <v>16110</v>
      </c>
      <c r="F2417" s="420"/>
      <c r="G2417" s="297" t="s">
        <v>20</v>
      </c>
      <c r="H2417" s="308">
        <v>1</v>
      </c>
      <c r="I2417" s="309">
        <v>16.670000000000002</v>
      </c>
      <c r="J2417" s="309">
        <v>16.670000000000002</v>
      </c>
    </row>
    <row r="2418" spans="1:10" ht="25.5">
      <c r="A2418" s="310" t="s">
        <v>16049</v>
      </c>
      <c r="B2418" s="311" t="s">
        <v>16355</v>
      </c>
      <c r="C2418" s="310" t="s">
        <v>9</v>
      </c>
      <c r="D2418" s="310" t="s">
        <v>2094</v>
      </c>
      <c r="E2418" s="416" t="s">
        <v>16048</v>
      </c>
      <c r="F2418" s="416"/>
      <c r="G2418" s="312" t="s">
        <v>27</v>
      </c>
      <c r="H2418" s="313">
        <v>3.4000000000000002E-2</v>
      </c>
      <c r="I2418" s="314">
        <v>14.55</v>
      </c>
      <c r="J2418" s="314">
        <v>0.49</v>
      </c>
    </row>
    <row r="2419" spans="1:10" ht="25.5">
      <c r="A2419" s="310" t="s">
        <v>16049</v>
      </c>
      <c r="B2419" s="311" t="s">
        <v>16356</v>
      </c>
      <c r="C2419" s="310" t="s">
        <v>9</v>
      </c>
      <c r="D2419" s="310" t="s">
        <v>81</v>
      </c>
      <c r="E2419" s="416" t="s">
        <v>16048</v>
      </c>
      <c r="F2419" s="416"/>
      <c r="G2419" s="312" t="s">
        <v>27</v>
      </c>
      <c r="H2419" s="313">
        <v>3.4000000000000002E-2</v>
      </c>
      <c r="I2419" s="314">
        <v>18.53</v>
      </c>
      <c r="J2419" s="314">
        <v>0.63</v>
      </c>
    </row>
    <row r="2420" spans="1:10">
      <c r="A2420" s="300" t="s">
        <v>12986</v>
      </c>
      <c r="B2420" s="301" t="s">
        <v>13353</v>
      </c>
      <c r="C2420" s="300" t="s">
        <v>9</v>
      </c>
      <c r="D2420" s="300" t="s">
        <v>9576</v>
      </c>
      <c r="E2420" s="417" t="s">
        <v>12998</v>
      </c>
      <c r="F2420" s="417"/>
      <c r="G2420" s="302" t="s">
        <v>51</v>
      </c>
      <c r="H2420" s="315">
        <v>1.0999999999999999E-2</v>
      </c>
      <c r="I2420" s="316">
        <v>1.65</v>
      </c>
      <c r="J2420" s="316">
        <v>0.01</v>
      </c>
    </row>
    <row r="2421" spans="1:10">
      <c r="A2421" s="300" t="s">
        <v>12986</v>
      </c>
      <c r="B2421" s="301" t="s">
        <v>15666</v>
      </c>
      <c r="C2421" s="300" t="s">
        <v>9</v>
      </c>
      <c r="D2421" s="300" t="s">
        <v>11739</v>
      </c>
      <c r="E2421" s="417" t="s">
        <v>12998</v>
      </c>
      <c r="F2421" s="417"/>
      <c r="G2421" s="302" t="s">
        <v>20</v>
      </c>
      <c r="H2421" s="315">
        <v>1.0609999999999999</v>
      </c>
      <c r="I2421" s="316">
        <v>14.65</v>
      </c>
      <c r="J2421" s="316">
        <v>15.54</v>
      </c>
    </row>
    <row r="2422" spans="1:10" ht="25.5">
      <c r="A2422" s="317"/>
      <c r="B2422" s="317"/>
      <c r="C2422" s="317"/>
      <c r="D2422" s="317"/>
      <c r="E2422" s="317" t="s">
        <v>16052</v>
      </c>
      <c r="F2422" s="318">
        <v>0.4184774</v>
      </c>
      <c r="G2422" s="317" t="s">
        <v>16053</v>
      </c>
      <c r="H2422" s="318">
        <v>0.36</v>
      </c>
      <c r="I2422" s="317" t="s">
        <v>16054</v>
      </c>
      <c r="J2422" s="318">
        <v>0.78</v>
      </c>
    </row>
    <row r="2423" spans="1:10" ht="13.5" thickBot="1">
      <c r="A2423" s="317"/>
      <c r="B2423" s="317"/>
      <c r="C2423" s="317"/>
      <c r="D2423" s="317"/>
      <c r="E2423" s="317" t="s">
        <v>16055</v>
      </c>
      <c r="F2423" s="318">
        <v>4.7</v>
      </c>
      <c r="G2423" s="317"/>
      <c r="H2423" s="418" t="s">
        <v>16056</v>
      </c>
      <c r="I2423" s="418"/>
      <c r="J2423" s="318">
        <v>21.37</v>
      </c>
    </row>
    <row r="2424" spans="1:10" ht="13.5" thickTop="1">
      <c r="A2424" s="319"/>
      <c r="B2424" s="319"/>
      <c r="C2424" s="319"/>
      <c r="D2424" s="319"/>
      <c r="E2424" s="319"/>
      <c r="F2424" s="319"/>
      <c r="G2424" s="319"/>
      <c r="H2424" s="319"/>
      <c r="I2424" s="319"/>
      <c r="J2424" s="319"/>
    </row>
    <row r="2425" spans="1:10" ht="15">
      <c r="A2425" s="305" t="s">
        <v>16468</v>
      </c>
      <c r="B2425" s="306" t="s">
        <v>12979</v>
      </c>
      <c r="C2425" s="305" t="s">
        <v>12980</v>
      </c>
      <c r="D2425" s="305" t="s">
        <v>12981</v>
      </c>
      <c r="E2425" s="419" t="s">
        <v>16045</v>
      </c>
      <c r="F2425" s="419"/>
      <c r="G2425" s="307" t="s">
        <v>12982</v>
      </c>
      <c r="H2425" s="306" t="s">
        <v>16046</v>
      </c>
      <c r="I2425" s="306" t="s">
        <v>12983</v>
      </c>
      <c r="J2425" s="306" t="s">
        <v>12985</v>
      </c>
    </row>
    <row r="2426" spans="1:10" ht="25.5">
      <c r="A2426" s="295" t="s">
        <v>16047</v>
      </c>
      <c r="B2426" s="296" t="s">
        <v>15675</v>
      </c>
      <c r="C2426" s="295" t="s">
        <v>9</v>
      </c>
      <c r="D2426" s="295" t="s">
        <v>2407</v>
      </c>
      <c r="E2426" s="420" t="s">
        <v>16110</v>
      </c>
      <c r="F2426" s="420"/>
      <c r="G2426" s="297" t="s">
        <v>20</v>
      </c>
      <c r="H2426" s="308">
        <v>1</v>
      </c>
      <c r="I2426" s="309">
        <v>27.44</v>
      </c>
      <c r="J2426" s="309">
        <v>27.44</v>
      </c>
    </row>
    <row r="2427" spans="1:10" ht="25.5">
      <c r="A2427" s="310" t="s">
        <v>16049</v>
      </c>
      <c r="B2427" s="311" t="s">
        <v>16355</v>
      </c>
      <c r="C2427" s="310" t="s">
        <v>9</v>
      </c>
      <c r="D2427" s="310" t="s">
        <v>2094</v>
      </c>
      <c r="E2427" s="416" t="s">
        <v>16048</v>
      </c>
      <c r="F2427" s="416"/>
      <c r="G2427" s="312" t="s">
        <v>27</v>
      </c>
      <c r="H2427" s="313">
        <v>4.2000000000000003E-2</v>
      </c>
      <c r="I2427" s="314">
        <v>14.55</v>
      </c>
      <c r="J2427" s="314">
        <v>0.61</v>
      </c>
    </row>
    <row r="2428" spans="1:10" ht="25.5">
      <c r="A2428" s="310" t="s">
        <v>16049</v>
      </c>
      <c r="B2428" s="311" t="s">
        <v>16356</v>
      </c>
      <c r="C2428" s="310" t="s">
        <v>9</v>
      </c>
      <c r="D2428" s="310" t="s">
        <v>81</v>
      </c>
      <c r="E2428" s="416" t="s">
        <v>16048</v>
      </c>
      <c r="F2428" s="416"/>
      <c r="G2428" s="312" t="s">
        <v>27</v>
      </c>
      <c r="H2428" s="313">
        <v>4.2000000000000003E-2</v>
      </c>
      <c r="I2428" s="314">
        <v>18.53</v>
      </c>
      <c r="J2428" s="314">
        <v>0.77</v>
      </c>
    </row>
    <row r="2429" spans="1:10">
      <c r="A2429" s="300" t="s">
        <v>12986</v>
      </c>
      <c r="B2429" s="301" t="s">
        <v>13353</v>
      </c>
      <c r="C2429" s="300" t="s">
        <v>9</v>
      </c>
      <c r="D2429" s="300" t="s">
        <v>9576</v>
      </c>
      <c r="E2429" s="417" t="s">
        <v>12998</v>
      </c>
      <c r="F2429" s="417"/>
      <c r="G2429" s="302" t="s">
        <v>51</v>
      </c>
      <c r="H2429" s="315">
        <v>1.4E-2</v>
      </c>
      <c r="I2429" s="316">
        <v>1.65</v>
      </c>
      <c r="J2429" s="316">
        <v>0.02</v>
      </c>
    </row>
    <row r="2430" spans="1:10">
      <c r="A2430" s="300" t="s">
        <v>12986</v>
      </c>
      <c r="B2430" s="301" t="s">
        <v>15676</v>
      </c>
      <c r="C2430" s="300" t="s">
        <v>9</v>
      </c>
      <c r="D2430" s="300" t="s">
        <v>11740</v>
      </c>
      <c r="E2430" s="417" t="s">
        <v>12998</v>
      </c>
      <c r="F2430" s="417"/>
      <c r="G2430" s="302" t="s">
        <v>20</v>
      </c>
      <c r="H2430" s="315">
        <v>1.0609999999999999</v>
      </c>
      <c r="I2430" s="316">
        <v>24.55</v>
      </c>
      <c r="J2430" s="316">
        <v>26.04</v>
      </c>
    </row>
    <row r="2431" spans="1:10" ht="25.5">
      <c r="A2431" s="317"/>
      <c r="B2431" s="317"/>
      <c r="C2431" s="317"/>
      <c r="D2431" s="317"/>
      <c r="E2431" s="317" t="s">
        <v>16052</v>
      </c>
      <c r="F2431" s="318">
        <v>0.52041420000000005</v>
      </c>
      <c r="G2431" s="317" t="s">
        <v>16053</v>
      </c>
      <c r="H2431" s="318">
        <v>0.45</v>
      </c>
      <c r="I2431" s="317" t="s">
        <v>16054</v>
      </c>
      <c r="J2431" s="318">
        <v>0.97</v>
      </c>
    </row>
    <row r="2432" spans="1:10" ht="13.5" thickBot="1">
      <c r="A2432" s="317"/>
      <c r="B2432" s="317"/>
      <c r="C2432" s="317"/>
      <c r="D2432" s="317"/>
      <c r="E2432" s="317" t="s">
        <v>16055</v>
      </c>
      <c r="F2432" s="318">
        <v>7.74</v>
      </c>
      <c r="G2432" s="317"/>
      <c r="H2432" s="418" t="s">
        <v>16056</v>
      </c>
      <c r="I2432" s="418"/>
      <c r="J2432" s="318">
        <v>35.18</v>
      </c>
    </row>
    <row r="2433" spans="1:10" ht="13.5" thickTop="1">
      <c r="A2433" s="319"/>
      <c r="B2433" s="319"/>
      <c r="C2433" s="319"/>
      <c r="D2433" s="319"/>
      <c r="E2433" s="319"/>
      <c r="F2433" s="319"/>
      <c r="G2433" s="319"/>
      <c r="H2433" s="319"/>
      <c r="I2433" s="319"/>
      <c r="J2433" s="319"/>
    </row>
    <row r="2434" spans="1:10" ht="15">
      <c r="A2434" s="305" t="s">
        <v>16469</v>
      </c>
      <c r="B2434" s="306" t="s">
        <v>12979</v>
      </c>
      <c r="C2434" s="305" t="s">
        <v>12980</v>
      </c>
      <c r="D2434" s="305" t="s">
        <v>12981</v>
      </c>
      <c r="E2434" s="419" t="s">
        <v>16045</v>
      </c>
      <c r="F2434" s="419"/>
      <c r="G2434" s="307" t="s">
        <v>12982</v>
      </c>
      <c r="H2434" s="306" t="s">
        <v>16046</v>
      </c>
      <c r="I2434" s="306" t="s">
        <v>12983</v>
      </c>
      <c r="J2434" s="306" t="s">
        <v>12985</v>
      </c>
    </row>
    <row r="2435" spans="1:10" ht="25.5">
      <c r="A2435" s="295" t="s">
        <v>16047</v>
      </c>
      <c r="B2435" s="296" t="s">
        <v>15685</v>
      </c>
      <c r="C2435" s="295" t="s">
        <v>9</v>
      </c>
      <c r="D2435" s="295" t="s">
        <v>2408</v>
      </c>
      <c r="E2435" s="420" t="s">
        <v>16110</v>
      </c>
      <c r="F2435" s="420"/>
      <c r="G2435" s="297" t="s">
        <v>20</v>
      </c>
      <c r="H2435" s="308">
        <v>1</v>
      </c>
      <c r="I2435" s="309">
        <v>34.119999999999997</v>
      </c>
      <c r="J2435" s="309">
        <v>34.119999999999997</v>
      </c>
    </row>
    <row r="2436" spans="1:10" ht="25.5">
      <c r="A2436" s="310" t="s">
        <v>16049</v>
      </c>
      <c r="B2436" s="311" t="s">
        <v>16355</v>
      </c>
      <c r="C2436" s="310" t="s">
        <v>9</v>
      </c>
      <c r="D2436" s="310" t="s">
        <v>2094</v>
      </c>
      <c r="E2436" s="416" t="s">
        <v>16048</v>
      </c>
      <c r="F2436" s="416"/>
      <c r="G2436" s="312" t="s">
        <v>27</v>
      </c>
      <c r="H2436" s="313">
        <v>4.7E-2</v>
      </c>
      <c r="I2436" s="314">
        <v>14.55</v>
      </c>
      <c r="J2436" s="314">
        <v>0.68</v>
      </c>
    </row>
    <row r="2437" spans="1:10" ht="25.5">
      <c r="A2437" s="310" t="s">
        <v>16049</v>
      </c>
      <c r="B2437" s="311" t="s">
        <v>16356</v>
      </c>
      <c r="C2437" s="310" t="s">
        <v>9</v>
      </c>
      <c r="D2437" s="310" t="s">
        <v>81</v>
      </c>
      <c r="E2437" s="416" t="s">
        <v>16048</v>
      </c>
      <c r="F2437" s="416"/>
      <c r="G2437" s="312" t="s">
        <v>27</v>
      </c>
      <c r="H2437" s="313">
        <v>4.7E-2</v>
      </c>
      <c r="I2437" s="314">
        <v>18.53</v>
      </c>
      <c r="J2437" s="314">
        <v>0.87</v>
      </c>
    </row>
    <row r="2438" spans="1:10">
      <c r="A2438" s="300" t="s">
        <v>12986</v>
      </c>
      <c r="B2438" s="301" t="s">
        <v>13353</v>
      </c>
      <c r="C2438" s="300" t="s">
        <v>9</v>
      </c>
      <c r="D2438" s="300" t="s">
        <v>9576</v>
      </c>
      <c r="E2438" s="417" t="s">
        <v>12998</v>
      </c>
      <c r="F2438" s="417"/>
      <c r="G2438" s="302" t="s">
        <v>51</v>
      </c>
      <c r="H2438" s="315">
        <v>1.6E-2</v>
      </c>
      <c r="I2438" s="316">
        <v>1.65</v>
      </c>
      <c r="J2438" s="316">
        <v>0.02</v>
      </c>
    </row>
    <row r="2439" spans="1:10">
      <c r="A2439" s="300" t="s">
        <v>12986</v>
      </c>
      <c r="B2439" s="301" t="s">
        <v>15686</v>
      </c>
      <c r="C2439" s="300" t="s">
        <v>9</v>
      </c>
      <c r="D2439" s="300" t="s">
        <v>11741</v>
      </c>
      <c r="E2439" s="417" t="s">
        <v>12998</v>
      </c>
      <c r="F2439" s="417"/>
      <c r="G2439" s="302" t="s">
        <v>20</v>
      </c>
      <c r="H2439" s="315">
        <v>1.0609999999999999</v>
      </c>
      <c r="I2439" s="316">
        <v>30.68</v>
      </c>
      <c r="J2439" s="316">
        <v>32.549999999999997</v>
      </c>
    </row>
    <row r="2440" spans="1:10" ht="25.5">
      <c r="A2440" s="317"/>
      <c r="B2440" s="317"/>
      <c r="C2440" s="317"/>
      <c r="D2440" s="317"/>
      <c r="E2440" s="317" t="s">
        <v>16052</v>
      </c>
      <c r="F2440" s="318">
        <v>0.57943020000000001</v>
      </c>
      <c r="G2440" s="317" t="s">
        <v>16053</v>
      </c>
      <c r="H2440" s="318">
        <v>0.5</v>
      </c>
      <c r="I2440" s="317" t="s">
        <v>16054</v>
      </c>
      <c r="J2440" s="318">
        <v>1.08</v>
      </c>
    </row>
    <row r="2441" spans="1:10" ht="13.5" thickBot="1">
      <c r="A2441" s="317"/>
      <c r="B2441" s="317"/>
      <c r="C2441" s="317"/>
      <c r="D2441" s="317"/>
      <c r="E2441" s="317" t="s">
        <v>16055</v>
      </c>
      <c r="F2441" s="318">
        <v>9.6300000000000008</v>
      </c>
      <c r="G2441" s="317"/>
      <c r="H2441" s="418" t="s">
        <v>16056</v>
      </c>
      <c r="I2441" s="418"/>
      <c r="J2441" s="318">
        <v>43.75</v>
      </c>
    </row>
    <row r="2442" spans="1:10" ht="13.5" thickTop="1">
      <c r="A2442" s="319"/>
      <c r="B2442" s="319"/>
      <c r="C2442" s="319"/>
      <c r="D2442" s="319"/>
      <c r="E2442" s="319"/>
      <c r="F2442" s="319"/>
      <c r="G2442" s="319"/>
      <c r="H2442" s="319"/>
      <c r="I2442" s="319"/>
      <c r="J2442" s="319"/>
    </row>
    <row r="2443" spans="1:10" ht="15">
      <c r="A2443" s="305" t="s">
        <v>16470</v>
      </c>
      <c r="B2443" s="306" t="s">
        <v>12979</v>
      </c>
      <c r="C2443" s="305" t="s">
        <v>12980</v>
      </c>
      <c r="D2443" s="305" t="s">
        <v>12981</v>
      </c>
      <c r="E2443" s="419" t="s">
        <v>16045</v>
      </c>
      <c r="F2443" s="419"/>
      <c r="G2443" s="307" t="s">
        <v>12982</v>
      </c>
      <c r="H2443" s="306" t="s">
        <v>16046</v>
      </c>
      <c r="I2443" s="306" t="s">
        <v>12983</v>
      </c>
      <c r="J2443" s="306" t="s">
        <v>12985</v>
      </c>
    </row>
    <row r="2444" spans="1:10" ht="25.5">
      <c r="A2444" s="295" t="s">
        <v>16047</v>
      </c>
      <c r="B2444" s="296" t="s">
        <v>15695</v>
      </c>
      <c r="C2444" s="295" t="s">
        <v>9</v>
      </c>
      <c r="D2444" s="295" t="s">
        <v>587</v>
      </c>
      <c r="E2444" s="420" t="s">
        <v>16110</v>
      </c>
      <c r="F2444" s="420"/>
      <c r="G2444" s="297" t="s">
        <v>51</v>
      </c>
      <c r="H2444" s="308">
        <v>1</v>
      </c>
      <c r="I2444" s="309">
        <v>5.85</v>
      </c>
      <c r="J2444" s="309">
        <v>5.85</v>
      </c>
    </row>
    <row r="2445" spans="1:10" ht="25.5">
      <c r="A2445" s="310" t="s">
        <v>16049</v>
      </c>
      <c r="B2445" s="311" t="s">
        <v>16355</v>
      </c>
      <c r="C2445" s="310" t="s">
        <v>9</v>
      </c>
      <c r="D2445" s="310" t="s">
        <v>2094</v>
      </c>
      <c r="E2445" s="416" t="s">
        <v>16048</v>
      </c>
      <c r="F2445" s="416"/>
      <c r="G2445" s="312" t="s">
        <v>27</v>
      </c>
      <c r="H2445" s="313">
        <v>0.12</v>
      </c>
      <c r="I2445" s="314">
        <v>14.55</v>
      </c>
      <c r="J2445" s="314">
        <v>1.74</v>
      </c>
    </row>
    <row r="2446" spans="1:10" ht="25.5">
      <c r="A2446" s="310" t="s">
        <v>16049</v>
      </c>
      <c r="B2446" s="311" t="s">
        <v>16356</v>
      </c>
      <c r="C2446" s="310" t="s">
        <v>9</v>
      </c>
      <c r="D2446" s="310" t="s">
        <v>81</v>
      </c>
      <c r="E2446" s="416" t="s">
        <v>16048</v>
      </c>
      <c r="F2446" s="416"/>
      <c r="G2446" s="312" t="s">
        <v>27</v>
      </c>
      <c r="H2446" s="313">
        <v>0.12</v>
      </c>
      <c r="I2446" s="314">
        <v>18.53</v>
      </c>
      <c r="J2446" s="314">
        <v>2.2200000000000002</v>
      </c>
    </row>
    <row r="2447" spans="1:10">
      <c r="A2447" s="300" t="s">
        <v>12986</v>
      </c>
      <c r="B2447" s="301" t="s">
        <v>13356</v>
      </c>
      <c r="C2447" s="300" t="s">
        <v>9</v>
      </c>
      <c r="D2447" s="300" t="s">
        <v>6964</v>
      </c>
      <c r="E2447" s="417" t="s">
        <v>12998</v>
      </c>
      <c r="F2447" s="417"/>
      <c r="G2447" s="302" t="s">
        <v>51</v>
      </c>
      <c r="H2447" s="315">
        <v>1.0999999999999999E-2</v>
      </c>
      <c r="I2447" s="316">
        <v>49.5</v>
      </c>
      <c r="J2447" s="316">
        <v>0.54</v>
      </c>
    </row>
    <row r="2448" spans="1:10">
      <c r="A2448" s="300" t="s">
        <v>12986</v>
      </c>
      <c r="B2448" s="301" t="s">
        <v>13353</v>
      </c>
      <c r="C2448" s="300" t="s">
        <v>9</v>
      </c>
      <c r="D2448" s="300" t="s">
        <v>9576</v>
      </c>
      <c r="E2448" s="417" t="s">
        <v>12998</v>
      </c>
      <c r="F2448" s="417"/>
      <c r="G2448" s="302" t="s">
        <v>51</v>
      </c>
      <c r="H2448" s="315">
        <v>4.4999999999999998E-2</v>
      </c>
      <c r="I2448" s="316">
        <v>1.65</v>
      </c>
      <c r="J2448" s="316">
        <v>7.0000000000000007E-2</v>
      </c>
    </row>
    <row r="2449" spans="1:10">
      <c r="A2449" s="300" t="s">
        <v>12986</v>
      </c>
      <c r="B2449" s="301" t="s">
        <v>13358</v>
      </c>
      <c r="C2449" s="300" t="s">
        <v>9</v>
      </c>
      <c r="D2449" s="300" t="s">
        <v>10886</v>
      </c>
      <c r="E2449" s="417" t="s">
        <v>12998</v>
      </c>
      <c r="F2449" s="417"/>
      <c r="G2449" s="302" t="s">
        <v>51</v>
      </c>
      <c r="H2449" s="315">
        <v>1.2E-2</v>
      </c>
      <c r="I2449" s="316">
        <v>42.99</v>
      </c>
      <c r="J2449" s="316">
        <v>0.51</v>
      </c>
    </row>
    <row r="2450" spans="1:10" ht="25.5">
      <c r="A2450" s="300" t="s">
        <v>12986</v>
      </c>
      <c r="B2450" s="301" t="s">
        <v>13424</v>
      </c>
      <c r="C2450" s="300" t="s">
        <v>9</v>
      </c>
      <c r="D2450" s="300" t="s">
        <v>11147</v>
      </c>
      <c r="E2450" s="417" t="s">
        <v>12998</v>
      </c>
      <c r="F2450" s="417"/>
      <c r="G2450" s="302" t="s">
        <v>51</v>
      </c>
      <c r="H2450" s="315">
        <v>1</v>
      </c>
      <c r="I2450" s="316">
        <v>0.77</v>
      </c>
      <c r="J2450" s="316">
        <v>0.77</v>
      </c>
    </row>
    <row r="2451" spans="1:10" ht="25.5">
      <c r="A2451" s="317"/>
      <c r="B2451" s="317"/>
      <c r="C2451" s="317"/>
      <c r="D2451" s="317"/>
      <c r="E2451" s="317" t="s">
        <v>16052</v>
      </c>
      <c r="F2451" s="318">
        <v>1.4914963000000001</v>
      </c>
      <c r="G2451" s="317" t="s">
        <v>16053</v>
      </c>
      <c r="H2451" s="318">
        <v>1.29</v>
      </c>
      <c r="I2451" s="317" t="s">
        <v>16054</v>
      </c>
      <c r="J2451" s="318">
        <v>2.78</v>
      </c>
    </row>
    <row r="2452" spans="1:10" ht="13.5" thickBot="1">
      <c r="A2452" s="317"/>
      <c r="B2452" s="317"/>
      <c r="C2452" s="317"/>
      <c r="D2452" s="317"/>
      <c r="E2452" s="317" t="s">
        <v>16055</v>
      </c>
      <c r="F2452" s="318">
        <v>1.65</v>
      </c>
      <c r="G2452" s="317"/>
      <c r="H2452" s="418" t="s">
        <v>16056</v>
      </c>
      <c r="I2452" s="418"/>
      <c r="J2452" s="318">
        <v>7.5</v>
      </c>
    </row>
    <row r="2453" spans="1:10" ht="13.5" thickTop="1">
      <c r="A2453" s="319"/>
      <c r="B2453" s="319"/>
      <c r="C2453" s="319"/>
      <c r="D2453" s="319"/>
      <c r="E2453" s="319"/>
      <c r="F2453" s="319"/>
      <c r="G2453" s="319"/>
      <c r="H2453" s="319"/>
      <c r="I2453" s="319"/>
      <c r="J2453" s="319"/>
    </row>
    <row r="2454" spans="1:10" ht="15">
      <c r="A2454" s="305" t="s">
        <v>16471</v>
      </c>
      <c r="B2454" s="306" t="s">
        <v>12979</v>
      </c>
      <c r="C2454" s="305" t="s">
        <v>12980</v>
      </c>
      <c r="D2454" s="305" t="s">
        <v>12981</v>
      </c>
      <c r="E2454" s="419" t="s">
        <v>16045</v>
      </c>
      <c r="F2454" s="419"/>
      <c r="G2454" s="307" t="s">
        <v>12982</v>
      </c>
      <c r="H2454" s="306" t="s">
        <v>16046</v>
      </c>
      <c r="I2454" s="306" t="s">
        <v>12983</v>
      </c>
      <c r="J2454" s="306" t="s">
        <v>12985</v>
      </c>
    </row>
    <row r="2455" spans="1:10" ht="25.5">
      <c r="A2455" s="295" t="s">
        <v>16047</v>
      </c>
      <c r="B2455" s="296" t="s">
        <v>15700</v>
      </c>
      <c r="C2455" s="295" t="s">
        <v>9</v>
      </c>
      <c r="D2455" s="295" t="s">
        <v>2517</v>
      </c>
      <c r="E2455" s="420" t="s">
        <v>16110</v>
      </c>
      <c r="F2455" s="420"/>
      <c r="G2455" s="297" t="s">
        <v>51</v>
      </c>
      <c r="H2455" s="308">
        <v>1</v>
      </c>
      <c r="I2455" s="309">
        <v>28.16</v>
      </c>
      <c r="J2455" s="309">
        <v>28.16</v>
      </c>
    </row>
    <row r="2456" spans="1:10" ht="25.5">
      <c r="A2456" s="310" t="s">
        <v>16049</v>
      </c>
      <c r="B2456" s="311" t="s">
        <v>16355</v>
      </c>
      <c r="C2456" s="310" t="s">
        <v>9</v>
      </c>
      <c r="D2456" s="310" t="s">
        <v>2094</v>
      </c>
      <c r="E2456" s="416" t="s">
        <v>16048</v>
      </c>
      <c r="F2456" s="416"/>
      <c r="G2456" s="312" t="s">
        <v>27</v>
      </c>
      <c r="H2456" s="313">
        <v>0.17</v>
      </c>
      <c r="I2456" s="314">
        <v>14.55</v>
      </c>
      <c r="J2456" s="314">
        <v>2.4700000000000002</v>
      </c>
    </row>
    <row r="2457" spans="1:10" ht="25.5">
      <c r="A2457" s="310" t="s">
        <v>16049</v>
      </c>
      <c r="B2457" s="311" t="s">
        <v>16356</v>
      </c>
      <c r="C2457" s="310" t="s">
        <v>9</v>
      </c>
      <c r="D2457" s="310" t="s">
        <v>81</v>
      </c>
      <c r="E2457" s="416" t="s">
        <v>16048</v>
      </c>
      <c r="F2457" s="416"/>
      <c r="G2457" s="312" t="s">
        <v>27</v>
      </c>
      <c r="H2457" s="313">
        <v>0.17</v>
      </c>
      <c r="I2457" s="314">
        <v>18.53</v>
      </c>
      <c r="J2457" s="314">
        <v>3.15</v>
      </c>
    </row>
    <row r="2458" spans="1:10">
      <c r="A2458" s="300" t="s">
        <v>12986</v>
      </c>
      <c r="B2458" s="301" t="s">
        <v>13356</v>
      </c>
      <c r="C2458" s="300" t="s">
        <v>9</v>
      </c>
      <c r="D2458" s="300" t="s">
        <v>6964</v>
      </c>
      <c r="E2458" s="417" t="s">
        <v>12998</v>
      </c>
      <c r="F2458" s="417"/>
      <c r="G2458" s="302" t="s">
        <v>51</v>
      </c>
      <c r="H2458" s="315">
        <v>3.5000000000000003E-2</v>
      </c>
      <c r="I2458" s="316">
        <v>49.5</v>
      </c>
      <c r="J2458" s="316">
        <v>1.73</v>
      </c>
    </row>
    <row r="2459" spans="1:10">
      <c r="A2459" s="300" t="s">
        <v>12986</v>
      </c>
      <c r="B2459" s="301" t="s">
        <v>13353</v>
      </c>
      <c r="C2459" s="300" t="s">
        <v>9</v>
      </c>
      <c r="D2459" s="300" t="s">
        <v>9576</v>
      </c>
      <c r="E2459" s="417" t="s">
        <v>12998</v>
      </c>
      <c r="F2459" s="417"/>
      <c r="G2459" s="302" t="s">
        <v>51</v>
      </c>
      <c r="H2459" s="315">
        <v>4.2999999999999997E-2</v>
      </c>
      <c r="I2459" s="316">
        <v>1.65</v>
      </c>
      <c r="J2459" s="316">
        <v>7.0000000000000007E-2</v>
      </c>
    </row>
    <row r="2460" spans="1:10">
      <c r="A2460" s="300" t="s">
        <v>12986</v>
      </c>
      <c r="B2460" s="301" t="s">
        <v>13358</v>
      </c>
      <c r="C2460" s="300" t="s">
        <v>9</v>
      </c>
      <c r="D2460" s="300" t="s">
        <v>10886</v>
      </c>
      <c r="E2460" s="417" t="s">
        <v>12998</v>
      </c>
      <c r="F2460" s="417"/>
      <c r="G2460" s="302" t="s">
        <v>51</v>
      </c>
      <c r="H2460" s="315">
        <v>4.4999999999999998E-2</v>
      </c>
      <c r="I2460" s="316">
        <v>42.99</v>
      </c>
      <c r="J2460" s="316">
        <v>1.93</v>
      </c>
    </row>
    <row r="2461" spans="1:10" ht="25.5">
      <c r="A2461" s="300" t="s">
        <v>12986</v>
      </c>
      <c r="B2461" s="301" t="s">
        <v>15701</v>
      </c>
      <c r="C2461" s="300" t="s">
        <v>9</v>
      </c>
      <c r="D2461" s="300" t="s">
        <v>11150</v>
      </c>
      <c r="E2461" s="417" t="s">
        <v>12998</v>
      </c>
      <c r="F2461" s="417"/>
      <c r="G2461" s="302" t="s">
        <v>51</v>
      </c>
      <c r="H2461" s="315">
        <v>1</v>
      </c>
      <c r="I2461" s="316">
        <v>18.809999999999999</v>
      </c>
      <c r="J2461" s="316">
        <v>18.809999999999999</v>
      </c>
    </row>
    <row r="2462" spans="1:10" ht="25.5">
      <c r="A2462" s="317"/>
      <c r="B2462" s="317"/>
      <c r="C2462" s="317"/>
      <c r="D2462" s="317"/>
      <c r="E2462" s="317" t="s">
        <v>16052</v>
      </c>
      <c r="F2462" s="318">
        <v>2.1138473000000002</v>
      </c>
      <c r="G2462" s="317" t="s">
        <v>16053</v>
      </c>
      <c r="H2462" s="318">
        <v>1.83</v>
      </c>
      <c r="I2462" s="317" t="s">
        <v>16054</v>
      </c>
      <c r="J2462" s="318">
        <v>3.94</v>
      </c>
    </row>
    <row r="2463" spans="1:10" ht="13.5" thickBot="1">
      <c r="A2463" s="317"/>
      <c r="B2463" s="317"/>
      <c r="C2463" s="317"/>
      <c r="D2463" s="317"/>
      <c r="E2463" s="317" t="s">
        <v>16055</v>
      </c>
      <c r="F2463" s="318">
        <v>7.95</v>
      </c>
      <c r="G2463" s="317"/>
      <c r="H2463" s="418" t="s">
        <v>16056</v>
      </c>
      <c r="I2463" s="418"/>
      <c r="J2463" s="318">
        <v>36.11</v>
      </c>
    </row>
    <row r="2464" spans="1:10" ht="13.5" thickTop="1">
      <c r="A2464" s="319"/>
      <c r="B2464" s="319"/>
      <c r="C2464" s="319"/>
      <c r="D2464" s="319"/>
      <c r="E2464" s="319"/>
      <c r="F2464" s="319"/>
      <c r="G2464" s="319"/>
      <c r="H2464" s="319"/>
      <c r="I2464" s="319"/>
      <c r="J2464" s="319"/>
    </row>
    <row r="2465" spans="1:10" ht="15">
      <c r="A2465" s="305" t="s">
        <v>16472</v>
      </c>
      <c r="B2465" s="306" t="s">
        <v>12979</v>
      </c>
      <c r="C2465" s="305" t="s">
        <v>12980</v>
      </c>
      <c r="D2465" s="305" t="s">
        <v>12981</v>
      </c>
      <c r="E2465" s="419" t="s">
        <v>16045</v>
      </c>
      <c r="F2465" s="419"/>
      <c r="G2465" s="307" t="s">
        <v>12982</v>
      </c>
      <c r="H2465" s="306" t="s">
        <v>16046</v>
      </c>
      <c r="I2465" s="306" t="s">
        <v>12983</v>
      </c>
      <c r="J2465" s="306" t="s">
        <v>12985</v>
      </c>
    </row>
    <row r="2466" spans="1:10" ht="25.5">
      <c r="A2466" s="295" t="s">
        <v>16047</v>
      </c>
      <c r="B2466" s="296" t="s">
        <v>15709</v>
      </c>
      <c r="C2466" s="295" t="s">
        <v>9</v>
      </c>
      <c r="D2466" s="295" t="s">
        <v>2518</v>
      </c>
      <c r="E2466" s="420" t="s">
        <v>16110</v>
      </c>
      <c r="F2466" s="420"/>
      <c r="G2466" s="297" t="s">
        <v>51</v>
      </c>
      <c r="H2466" s="308">
        <v>1</v>
      </c>
      <c r="I2466" s="309">
        <v>50.94</v>
      </c>
      <c r="J2466" s="309">
        <v>50.94</v>
      </c>
    </row>
    <row r="2467" spans="1:10" ht="25.5">
      <c r="A2467" s="310" t="s">
        <v>16049</v>
      </c>
      <c r="B2467" s="311" t="s">
        <v>16355</v>
      </c>
      <c r="C2467" s="310" t="s">
        <v>9</v>
      </c>
      <c r="D2467" s="310" t="s">
        <v>2094</v>
      </c>
      <c r="E2467" s="416" t="s">
        <v>16048</v>
      </c>
      <c r="F2467" s="416"/>
      <c r="G2467" s="312" t="s">
        <v>27</v>
      </c>
      <c r="H2467" s="313">
        <v>0.20899999999999999</v>
      </c>
      <c r="I2467" s="314">
        <v>14.55</v>
      </c>
      <c r="J2467" s="314">
        <v>3.04</v>
      </c>
    </row>
    <row r="2468" spans="1:10" ht="25.5">
      <c r="A2468" s="310" t="s">
        <v>16049</v>
      </c>
      <c r="B2468" s="311" t="s">
        <v>16356</v>
      </c>
      <c r="C2468" s="310" t="s">
        <v>9</v>
      </c>
      <c r="D2468" s="310" t="s">
        <v>81</v>
      </c>
      <c r="E2468" s="416" t="s">
        <v>16048</v>
      </c>
      <c r="F2468" s="416"/>
      <c r="G2468" s="312" t="s">
        <v>27</v>
      </c>
      <c r="H2468" s="313">
        <v>0.20899999999999999</v>
      </c>
      <c r="I2468" s="314">
        <v>18.53</v>
      </c>
      <c r="J2468" s="314">
        <v>3.87</v>
      </c>
    </row>
    <row r="2469" spans="1:10">
      <c r="A2469" s="300" t="s">
        <v>12986</v>
      </c>
      <c r="B2469" s="301" t="s">
        <v>13356</v>
      </c>
      <c r="C2469" s="300" t="s">
        <v>9</v>
      </c>
      <c r="D2469" s="300" t="s">
        <v>6964</v>
      </c>
      <c r="E2469" s="417" t="s">
        <v>12998</v>
      </c>
      <c r="F2469" s="417"/>
      <c r="G2469" s="302" t="s">
        <v>51</v>
      </c>
      <c r="H2469" s="315">
        <v>0.06</v>
      </c>
      <c r="I2469" s="316">
        <v>49.5</v>
      </c>
      <c r="J2469" s="316">
        <v>2.97</v>
      </c>
    </row>
    <row r="2470" spans="1:10">
      <c r="A2470" s="300" t="s">
        <v>12986</v>
      </c>
      <c r="B2470" s="301" t="s">
        <v>13353</v>
      </c>
      <c r="C2470" s="300" t="s">
        <v>9</v>
      </c>
      <c r="D2470" s="300" t="s">
        <v>9576</v>
      </c>
      <c r="E2470" s="417" t="s">
        <v>12998</v>
      </c>
      <c r="F2470" s="417"/>
      <c r="G2470" s="302" t="s">
        <v>51</v>
      </c>
      <c r="H2470" s="315">
        <v>5.2999999999999999E-2</v>
      </c>
      <c r="I2470" s="316">
        <v>1.65</v>
      </c>
      <c r="J2470" s="316">
        <v>0.08</v>
      </c>
    </row>
    <row r="2471" spans="1:10">
      <c r="A2471" s="300" t="s">
        <v>12986</v>
      </c>
      <c r="B2471" s="301" t="s">
        <v>13358</v>
      </c>
      <c r="C2471" s="300" t="s">
        <v>9</v>
      </c>
      <c r="D2471" s="300" t="s">
        <v>10886</v>
      </c>
      <c r="E2471" s="417" t="s">
        <v>12998</v>
      </c>
      <c r="F2471" s="417"/>
      <c r="G2471" s="302" t="s">
        <v>51</v>
      </c>
      <c r="H2471" s="315">
        <v>7.8E-2</v>
      </c>
      <c r="I2471" s="316">
        <v>42.99</v>
      </c>
      <c r="J2471" s="316">
        <v>3.35</v>
      </c>
    </row>
    <row r="2472" spans="1:10" ht="25.5">
      <c r="A2472" s="300" t="s">
        <v>12986</v>
      </c>
      <c r="B2472" s="301" t="s">
        <v>15710</v>
      </c>
      <c r="C2472" s="300" t="s">
        <v>9</v>
      </c>
      <c r="D2472" s="300" t="s">
        <v>11151</v>
      </c>
      <c r="E2472" s="417" t="s">
        <v>12998</v>
      </c>
      <c r="F2472" s="417"/>
      <c r="G2472" s="302" t="s">
        <v>51</v>
      </c>
      <c r="H2472" s="315">
        <v>1</v>
      </c>
      <c r="I2472" s="316">
        <v>37.630000000000003</v>
      </c>
      <c r="J2472" s="316">
        <v>37.630000000000003</v>
      </c>
    </row>
    <row r="2473" spans="1:10" ht="25.5">
      <c r="A2473" s="317"/>
      <c r="B2473" s="317"/>
      <c r="C2473" s="317"/>
      <c r="D2473" s="317"/>
      <c r="E2473" s="317" t="s">
        <v>16052</v>
      </c>
      <c r="F2473" s="318">
        <v>2.5967058000000001</v>
      </c>
      <c r="G2473" s="317" t="s">
        <v>16053</v>
      </c>
      <c r="H2473" s="318">
        <v>2.2400000000000002</v>
      </c>
      <c r="I2473" s="317" t="s">
        <v>16054</v>
      </c>
      <c r="J2473" s="318">
        <v>4.84</v>
      </c>
    </row>
    <row r="2474" spans="1:10" ht="13.5" thickBot="1">
      <c r="A2474" s="317"/>
      <c r="B2474" s="317"/>
      <c r="C2474" s="317"/>
      <c r="D2474" s="317"/>
      <c r="E2474" s="317" t="s">
        <v>16055</v>
      </c>
      <c r="F2474" s="318">
        <v>14.38</v>
      </c>
      <c r="G2474" s="317"/>
      <c r="H2474" s="418" t="s">
        <v>16056</v>
      </c>
      <c r="I2474" s="418"/>
      <c r="J2474" s="318">
        <v>65.319999999999993</v>
      </c>
    </row>
    <row r="2475" spans="1:10" ht="13.5" thickTop="1">
      <c r="A2475" s="319"/>
      <c r="B2475" s="319"/>
      <c r="C2475" s="319"/>
      <c r="D2475" s="319"/>
      <c r="E2475" s="319"/>
      <c r="F2475" s="319"/>
      <c r="G2475" s="319"/>
      <c r="H2475" s="319"/>
      <c r="I2475" s="319"/>
      <c r="J2475" s="319"/>
    </row>
    <row r="2476" spans="1:10" ht="15">
      <c r="A2476" s="305" t="s">
        <v>16473</v>
      </c>
      <c r="B2476" s="306" t="s">
        <v>12979</v>
      </c>
      <c r="C2476" s="305" t="s">
        <v>12980</v>
      </c>
      <c r="D2476" s="305" t="s">
        <v>12981</v>
      </c>
      <c r="E2476" s="419" t="s">
        <v>16045</v>
      </c>
      <c r="F2476" s="419"/>
      <c r="G2476" s="307" t="s">
        <v>12982</v>
      </c>
      <c r="H2476" s="306" t="s">
        <v>16046</v>
      </c>
      <c r="I2476" s="306" t="s">
        <v>12983</v>
      </c>
      <c r="J2476" s="306" t="s">
        <v>12985</v>
      </c>
    </row>
    <row r="2477" spans="1:10" ht="38.25">
      <c r="A2477" s="295" t="s">
        <v>16047</v>
      </c>
      <c r="B2477" s="296" t="s">
        <v>15718</v>
      </c>
      <c r="C2477" s="295" t="s">
        <v>9</v>
      </c>
      <c r="D2477" s="295" t="s">
        <v>4332</v>
      </c>
      <c r="E2477" s="420" t="s">
        <v>16110</v>
      </c>
      <c r="F2477" s="420"/>
      <c r="G2477" s="297" t="s">
        <v>51</v>
      </c>
      <c r="H2477" s="308">
        <v>1</v>
      </c>
      <c r="I2477" s="309">
        <v>94.93</v>
      </c>
      <c r="J2477" s="309">
        <v>94.93</v>
      </c>
    </row>
    <row r="2478" spans="1:10" ht="25.5">
      <c r="A2478" s="310" t="s">
        <v>16049</v>
      </c>
      <c r="B2478" s="311" t="s">
        <v>16355</v>
      </c>
      <c r="C2478" s="310" t="s">
        <v>9</v>
      </c>
      <c r="D2478" s="310" t="s">
        <v>2094</v>
      </c>
      <c r="E2478" s="416" t="s">
        <v>16048</v>
      </c>
      <c r="F2478" s="416"/>
      <c r="G2478" s="312" t="s">
        <v>27</v>
      </c>
      <c r="H2478" s="313">
        <v>0.64600000000000002</v>
      </c>
      <c r="I2478" s="314">
        <v>14.55</v>
      </c>
      <c r="J2478" s="314">
        <v>9.39</v>
      </c>
    </row>
    <row r="2479" spans="1:10" ht="25.5">
      <c r="A2479" s="310" t="s">
        <v>16049</v>
      </c>
      <c r="B2479" s="311" t="s">
        <v>16356</v>
      </c>
      <c r="C2479" s="310" t="s">
        <v>9</v>
      </c>
      <c r="D2479" s="310" t="s">
        <v>81</v>
      </c>
      <c r="E2479" s="416" t="s">
        <v>16048</v>
      </c>
      <c r="F2479" s="416"/>
      <c r="G2479" s="312" t="s">
        <v>27</v>
      </c>
      <c r="H2479" s="313">
        <v>0.64600000000000002</v>
      </c>
      <c r="I2479" s="314">
        <v>18.53</v>
      </c>
      <c r="J2479" s="314">
        <v>11.97</v>
      </c>
    </row>
    <row r="2480" spans="1:10">
      <c r="A2480" s="300" t="s">
        <v>12986</v>
      </c>
      <c r="B2480" s="301" t="s">
        <v>15507</v>
      </c>
      <c r="C2480" s="300" t="s">
        <v>9</v>
      </c>
      <c r="D2480" s="300" t="s">
        <v>6963</v>
      </c>
      <c r="E2480" s="417" t="s">
        <v>12998</v>
      </c>
      <c r="F2480" s="417"/>
      <c r="G2480" s="302" t="s">
        <v>51</v>
      </c>
      <c r="H2480" s="315">
        <v>0.433</v>
      </c>
      <c r="I2480" s="316">
        <v>15.71</v>
      </c>
      <c r="J2480" s="316">
        <v>6.8</v>
      </c>
    </row>
    <row r="2481" spans="1:10">
      <c r="A2481" s="300" t="s">
        <v>12986</v>
      </c>
      <c r="B2481" s="301" t="s">
        <v>13353</v>
      </c>
      <c r="C2481" s="300" t="s">
        <v>9</v>
      </c>
      <c r="D2481" s="300" t="s">
        <v>9576</v>
      </c>
      <c r="E2481" s="417" t="s">
        <v>12998</v>
      </c>
      <c r="F2481" s="417"/>
      <c r="G2481" s="302" t="s">
        <v>51</v>
      </c>
      <c r="H2481" s="315">
        <v>9.7000000000000003E-2</v>
      </c>
      <c r="I2481" s="316">
        <v>1.65</v>
      </c>
      <c r="J2481" s="316">
        <v>0.16</v>
      </c>
    </row>
    <row r="2482" spans="1:10">
      <c r="A2482" s="300" t="s">
        <v>12986</v>
      </c>
      <c r="B2482" s="301" t="s">
        <v>13358</v>
      </c>
      <c r="C2482" s="300" t="s">
        <v>9</v>
      </c>
      <c r="D2482" s="300" t="s">
        <v>10886</v>
      </c>
      <c r="E2482" s="417" t="s">
        <v>12998</v>
      </c>
      <c r="F2482" s="417"/>
      <c r="G2482" s="302" t="s">
        <v>51</v>
      </c>
      <c r="H2482" s="315">
        <v>0.114</v>
      </c>
      <c r="I2482" s="316">
        <v>42.99</v>
      </c>
      <c r="J2482" s="316">
        <v>4.9000000000000004</v>
      </c>
    </row>
    <row r="2483" spans="1:10" ht="25.5">
      <c r="A2483" s="300" t="s">
        <v>12986</v>
      </c>
      <c r="B2483" s="301" t="s">
        <v>15720</v>
      </c>
      <c r="C2483" s="300" t="s">
        <v>9</v>
      </c>
      <c r="D2483" s="300" t="s">
        <v>11152</v>
      </c>
      <c r="E2483" s="417" t="s">
        <v>12998</v>
      </c>
      <c r="F2483" s="417"/>
      <c r="G2483" s="302" t="s">
        <v>51</v>
      </c>
      <c r="H2483" s="315">
        <v>1</v>
      </c>
      <c r="I2483" s="316">
        <v>61.71</v>
      </c>
      <c r="J2483" s="316">
        <v>61.71</v>
      </c>
    </row>
    <row r="2484" spans="1:10" ht="25.5">
      <c r="A2484" s="317"/>
      <c r="B2484" s="317"/>
      <c r="C2484" s="317"/>
      <c r="D2484" s="317"/>
      <c r="E2484" s="317" t="s">
        <v>16052</v>
      </c>
      <c r="F2484" s="318">
        <v>8.0315467999999992</v>
      </c>
      <c r="G2484" s="317" t="s">
        <v>16053</v>
      </c>
      <c r="H2484" s="318">
        <v>6.94</v>
      </c>
      <c r="I2484" s="317" t="s">
        <v>16054</v>
      </c>
      <c r="J2484" s="318">
        <v>14.97</v>
      </c>
    </row>
    <row r="2485" spans="1:10" ht="13.5" thickBot="1">
      <c r="A2485" s="317"/>
      <c r="B2485" s="317"/>
      <c r="C2485" s="317"/>
      <c r="D2485" s="317"/>
      <c r="E2485" s="317" t="s">
        <v>16055</v>
      </c>
      <c r="F2485" s="318">
        <v>26.8</v>
      </c>
      <c r="G2485" s="317"/>
      <c r="H2485" s="418" t="s">
        <v>16056</v>
      </c>
      <c r="I2485" s="418"/>
      <c r="J2485" s="318">
        <v>121.73</v>
      </c>
    </row>
    <row r="2486" spans="1:10" ht="13.5" thickTop="1">
      <c r="A2486" s="319"/>
      <c r="B2486" s="319"/>
      <c r="C2486" s="319"/>
      <c r="D2486" s="319"/>
      <c r="E2486" s="319"/>
      <c r="F2486" s="319"/>
      <c r="G2486" s="319"/>
      <c r="H2486" s="319"/>
      <c r="I2486" s="319"/>
      <c r="J2486" s="319"/>
    </row>
    <row r="2487" spans="1:10" ht="15">
      <c r="A2487" s="305" t="s">
        <v>16474</v>
      </c>
      <c r="B2487" s="306" t="s">
        <v>12979</v>
      </c>
      <c r="C2487" s="305" t="s">
        <v>12980</v>
      </c>
      <c r="D2487" s="305" t="s">
        <v>12981</v>
      </c>
      <c r="E2487" s="419" t="s">
        <v>16045</v>
      </c>
      <c r="F2487" s="419"/>
      <c r="G2487" s="307" t="s">
        <v>12982</v>
      </c>
      <c r="H2487" s="306" t="s">
        <v>16046</v>
      </c>
      <c r="I2487" s="306" t="s">
        <v>12983</v>
      </c>
      <c r="J2487" s="306" t="s">
        <v>12985</v>
      </c>
    </row>
    <row r="2488" spans="1:10" ht="25.5">
      <c r="A2488" s="295" t="s">
        <v>16047</v>
      </c>
      <c r="B2488" s="296" t="s">
        <v>15730</v>
      </c>
      <c r="C2488" s="295" t="s">
        <v>9</v>
      </c>
      <c r="D2488" s="295" t="s">
        <v>641</v>
      </c>
      <c r="E2488" s="420" t="s">
        <v>16110</v>
      </c>
      <c r="F2488" s="420"/>
      <c r="G2488" s="297" t="s">
        <v>51</v>
      </c>
      <c r="H2488" s="308">
        <v>1</v>
      </c>
      <c r="I2488" s="309">
        <v>13.07</v>
      </c>
      <c r="J2488" s="309">
        <v>13.07</v>
      </c>
    </row>
    <row r="2489" spans="1:10" ht="25.5">
      <c r="A2489" s="310" t="s">
        <v>16049</v>
      </c>
      <c r="B2489" s="311" t="s">
        <v>16355</v>
      </c>
      <c r="C2489" s="310" t="s">
        <v>9</v>
      </c>
      <c r="D2489" s="310" t="s">
        <v>2094</v>
      </c>
      <c r="E2489" s="416" t="s">
        <v>16048</v>
      </c>
      <c r="F2489" s="416"/>
      <c r="G2489" s="312" t="s">
        <v>27</v>
      </c>
      <c r="H2489" s="313">
        <v>0.14399999999999999</v>
      </c>
      <c r="I2489" s="314">
        <v>14.55</v>
      </c>
      <c r="J2489" s="314">
        <v>2.09</v>
      </c>
    </row>
    <row r="2490" spans="1:10" ht="25.5">
      <c r="A2490" s="310" t="s">
        <v>16049</v>
      </c>
      <c r="B2490" s="311" t="s">
        <v>16356</v>
      </c>
      <c r="C2490" s="310" t="s">
        <v>9</v>
      </c>
      <c r="D2490" s="310" t="s">
        <v>81</v>
      </c>
      <c r="E2490" s="416" t="s">
        <v>16048</v>
      </c>
      <c r="F2490" s="416"/>
      <c r="G2490" s="312" t="s">
        <v>27</v>
      </c>
      <c r="H2490" s="313">
        <v>0.14399999999999999</v>
      </c>
      <c r="I2490" s="314">
        <v>18.53</v>
      </c>
      <c r="J2490" s="314">
        <v>2.66</v>
      </c>
    </row>
    <row r="2491" spans="1:10">
      <c r="A2491" s="300" t="s">
        <v>12986</v>
      </c>
      <c r="B2491" s="301" t="s">
        <v>13356</v>
      </c>
      <c r="C2491" s="300" t="s">
        <v>9</v>
      </c>
      <c r="D2491" s="300" t="s">
        <v>6964</v>
      </c>
      <c r="E2491" s="417" t="s">
        <v>12998</v>
      </c>
      <c r="F2491" s="417"/>
      <c r="G2491" s="302" t="s">
        <v>51</v>
      </c>
      <c r="H2491" s="315">
        <v>2.5999999999999999E-2</v>
      </c>
      <c r="I2491" s="316">
        <v>49.5</v>
      </c>
      <c r="J2491" s="316">
        <v>1.28</v>
      </c>
    </row>
    <row r="2492" spans="1:10">
      <c r="A2492" s="300" t="s">
        <v>12986</v>
      </c>
      <c r="B2492" s="301" t="s">
        <v>13353</v>
      </c>
      <c r="C2492" s="300" t="s">
        <v>9</v>
      </c>
      <c r="D2492" s="300" t="s">
        <v>9576</v>
      </c>
      <c r="E2492" s="417" t="s">
        <v>12998</v>
      </c>
      <c r="F2492" s="417"/>
      <c r="G2492" s="302" t="s">
        <v>51</v>
      </c>
      <c r="H2492" s="315">
        <v>3.5999999999999997E-2</v>
      </c>
      <c r="I2492" s="316">
        <v>1.65</v>
      </c>
      <c r="J2492" s="316">
        <v>0.05</v>
      </c>
    </row>
    <row r="2493" spans="1:10">
      <c r="A2493" s="300" t="s">
        <v>12986</v>
      </c>
      <c r="B2493" s="301" t="s">
        <v>13358</v>
      </c>
      <c r="C2493" s="300" t="s">
        <v>9</v>
      </c>
      <c r="D2493" s="300" t="s">
        <v>10886</v>
      </c>
      <c r="E2493" s="417" t="s">
        <v>12998</v>
      </c>
      <c r="F2493" s="417"/>
      <c r="G2493" s="302" t="s">
        <v>51</v>
      </c>
      <c r="H2493" s="315">
        <v>3.3000000000000002E-2</v>
      </c>
      <c r="I2493" s="316">
        <v>42.99</v>
      </c>
      <c r="J2493" s="316">
        <v>1.41</v>
      </c>
    </row>
    <row r="2494" spans="1:10" ht="25.5">
      <c r="A2494" s="300" t="s">
        <v>12986</v>
      </c>
      <c r="B2494" s="301" t="s">
        <v>15731</v>
      </c>
      <c r="C2494" s="300" t="s">
        <v>9</v>
      </c>
      <c r="D2494" s="300" t="s">
        <v>11066</v>
      </c>
      <c r="E2494" s="417" t="s">
        <v>12998</v>
      </c>
      <c r="F2494" s="417"/>
      <c r="G2494" s="302" t="s">
        <v>51</v>
      </c>
      <c r="H2494" s="315">
        <v>1</v>
      </c>
      <c r="I2494" s="316">
        <v>5.58</v>
      </c>
      <c r="J2494" s="316">
        <v>5.58</v>
      </c>
    </row>
    <row r="2495" spans="1:10" ht="25.5">
      <c r="A2495" s="317"/>
      <c r="B2495" s="317"/>
      <c r="C2495" s="317"/>
      <c r="D2495" s="317"/>
      <c r="E2495" s="317" t="s">
        <v>16052</v>
      </c>
      <c r="F2495" s="318">
        <v>1.7865765</v>
      </c>
      <c r="G2495" s="317" t="s">
        <v>16053</v>
      </c>
      <c r="H2495" s="318">
        <v>1.54</v>
      </c>
      <c r="I2495" s="317" t="s">
        <v>16054</v>
      </c>
      <c r="J2495" s="318">
        <v>3.33</v>
      </c>
    </row>
    <row r="2496" spans="1:10" ht="13.5" thickBot="1">
      <c r="A2496" s="317"/>
      <c r="B2496" s="317"/>
      <c r="C2496" s="317"/>
      <c r="D2496" s="317"/>
      <c r="E2496" s="317" t="s">
        <v>16055</v>
      </c>
      <c r="F2496" s="318">
        <v>3.69</v>
      </c>
      <c r="G2496" s="317"/>
      <c r="H2496" s="418" t="s">
        <v>16056</v>
      </c>
      <c r="I2496" s="418"/>
      <c r="J2496" s="318">
        <v>16.760000000000002</v>
      </c>
    </row>
    <row r="2497" spans="1:10" ht="13.5" thickTop="1">
      <c r="A2497" s="319"/>
      <c r="B2497" s="319"/>
      <c r="C2497" s="319"/>
      <c r="D2497" s="319"/>
      <c r="E2497" s="319"/>
      <c r="F2497" s="319"/>
      <c r="G2497" s="319"/>
      <c r="H2497" s="319"/>
      <c r="I2497" s="319"/>
      <c r="J2497" s="319"/>
    </row>
    <row r="2498" spans="1:10" ht="15">
      <c r="A2498" s="305" t="s">
        <v>16475</v>
      </c>
      <c r="B2498" s="306" t="s">
        <v>12979</v>
      </c>
      <c r="C2498" s="305" t="s">
        <v>12980</v>
      </c>
      <c r="D2498" s="305" t="s">
        <v>12981</v>
      </c>
      <c r="E2498" s="419" t="s">
        <v>16045</v>
      </c>
      <c r="F2498" s="419"/>
      <c r="G2498" s="307" t="s">
        <v>12982</v>
      </c>
      <c r="H2498" s="306" t="s">
        <v>16046</v>
      </c>
      <c r="I2498" s="306" t="s">
        <v>12983</v>
      </c>
      <c r="J2498" s="306" t="s">
        <v>12985</v>
      </c>
    </row>
    <row r="2499" spans="1:10" ht="25.5">
      <c r="A2499" s="295" t="s">
        <v>16047</v>
      </c>
      <c r="B2499" s="296" t="s">
        <v>15739</v>
      </c>
      <c r="C2499" s="295" t="s">
        <v>9</v>
      </c>
      <c r="D2499" s="295" t="s">
        <v>642</v>
      </c>
      <c r="E2499" s="420" t="s">
        <v>16110</v>
      </c>
      <c r="F2499" s="420"/>
      <c r="G2499" s="297" t="s">
        <v>51</v>
      </c>
      <c r="H2499" s="308">
        <v>1</v>
      </c>
      <c r="I2499" s="309">
        <v>44.32</v>
      </c>
      <c r="J2499" s="309">
        <v>44.32</v>
      </c>
    </row>
    <row r="2500" spans="1:10" ht="25.5">
      <c r="A2500" s="310" t="s">
        <v>16049</v>
      </c>
      <c r="B2500" s="311" t="s">
        <v>16355</v>
      </c>
      <c r="C2500" s="310" t="s">
        <v>9</v>
      </c>
      <c r="D2500" s="310" t="s">
        <v>2094</v>
      </c>
      <c r="E2500" s="416" t="s">
        <v>16048</v>
      </c>
      <c r="F2500" s="416"/>
      <c r="G2500" s="312" t="s">
        <v>27</v>
      </c>
      <c r="H2500" s="313">
        <v>0.20899999999999999</v>
      </c>
      <c r="I2500" s="314">
        <v>14.55</v>
      </c>
      <c r="J2500" s="314">
        <v>3.04</v>
      </c>
    </row>
    <row r="2501" spans="1:10" ht="25.5">
      <c r="A2501" s="310" t="s">
        <v>16049</v>
      </c>
      <c r="B2501" s="311" t="s">
        <v>16356</v>
      </c>
      <c r="C2501" s="310" t="s">
        <v>9</v>
      </c>
      <c r="D2501" s="310" t="s">
        <v>81</v>
      </c>
      <c r="E2501" s="416" t="s">
        <v>16048</v>
      </c>
      <c r="F2501" s="416"/>
      <c r="G2501" s="312" t="s">
        <v>27</v>
      </c>
      <c r="H2501" s="313">
        <v>0.20899999999999999</v>
      </c>
      <c r="I2501" s="314">
        <v>18.53</v>
      </c>
      <c r="J2501" s="314">
        <v>3.87</v>
      </c>
    </row>
    <row r="2502" spans="1:10">
      <c r="A2502" s="300" t="s">
        <v>12986</v>
      </c>
      <c r="B2502" s="301" t="s">
        <v>13356</v>
      </c>
      <c r="C2502" s="300" t="s">
        <v>9</v>
      </c>
      <c r="D2502" s="300" t="s">
        <v>6964</v>
      </c>
      <c r="E2502" s="417" t="s">
        <v>12998</v>
      </c>
      <c r="F2502" s="417"/>
      <c r="G2502" s="302" t="s">
        <v>51</v>
      </c>
      <c r="H2502" s="315">
        <v>0.06</v>
      </c>
      <c r="I2502" s="316">
        <v>49.5</v>
      </c>
      <c r="J2502" s="316">
        <v>2.97</v>
      </c>
    </row>
    <row r="2503" spans="1:10">
      <c r="A2503" s="300" t="s">
        <v>12986</v>
      </c>
      <c r="B2503" s="301" t="s">
        <v>13353</v>
      </c>
      <c r="C2503" s="300" t="s">
        <v>9</v>
      </c>
      <c r="D2503" s="300" t="s">
        <v>9576</v>
      </c>
      <c r="E2503" s="417" t="s">
        <v>12998</v>
      </c>
      <c r="F2503" s="417"/>
      <c r="G2503" s="302" t="s">
        <v>51</v>
      </c>
      <c r="H2503" s="315">
        <v>5.2999999999999999E-2</v>
      </c>
      <c r="I2503" s="316">
        <v>1.65</v>
      </c>
      <c r="J2503" s="316">
        <v>0.08</v>
      </c>
    </row>
    <row r="2504" spans="1:10">
      <c r="A2504" s="300" t="s">
        <v>12986</v>
      </c>
      <c r="B2504" s="301" t="s">
        <v>13358</v>
      </c>
      <c r="C2504" s="300" t="s">
        <v>9</v>
      </c>
      <c r="D2504" s="300" t="s">
        <v>10886</v>
      </c>
      <c r="E2504" s="417" t="s">
        <v>12998</v>
      </c>
      <c r="F2504" s="417"/>
      <c r="G2504" s="302" t="s">
        <v>51</v>
      </c>
      <c r="H2504" s="315">
        <v>7.8E-2</v>
      </c>
      <c r="I2504" s="316">
        <v>42.99</v>
      </c>
      <c r="J2504" s="316">
        <v>3.35</v>
      </c>
    </row>
    <row r="2505" spans="1:10" ht="25.5">
      <c r="A2505" s="300" t="s">
        <v>12986</v>
      </c>
      <c r="B2505" s="301" t="s">
        <v>15740</v>
      </c>
      <c r="C2505" s="300" t="s">
        <v>9</v>
      </c>
      <c r="D2505" s="300" t="s">
        <v>11069</v>
      </c>
      <c r="E2505" s="417" t="s">
        <v>12998</v>
      </c>
      <c r="F2505" s="417"/>
      <c r="G2505" s="302" t="s">
        <v>51</v>
      </c>
      <c r="H2505" s="315">
        <v>1</v>
      </c>
      <c r="I2505" s="316">
        <v>31.01</v>
      </c>
      <c r="J2505" s="316">
        <v>31.01</v>
      </c>
    </row>
    <row r="2506" spans="1:10" ht="25.5">
      <c r="A2506" s="317"/>
      <c r="B2506" s="317"/>
      <c r="C2506" s="317"/>
      <c r="D2506" s="317"/>
      <c r="E2506" s="317" t="s">
        <v>16052</v>
      </c>
      <c r="F2506" s="318">
        <v>2.5967058000000001</v>
      </c>
      <c r="G2506" s="317" t="s">
        <v>16053</v>
      </c>
      <c r="H2506" s="318">
        <v>2.2400000000000002</v>
      </c>
      <c r="I2506" s="317" t="s">
        <v>16054</v>
      </c>
      <c r="J2506" s="318">
        <v>4.84</v>
      </c>
    </row>
    <row r="2507" spans="1:10" ht="13.5" thickBot="1">
      <c r="A2507" s="317"/>
      <c r="B2507" s="317"/>
      <c r="C2507" s="317"/>
      <c r="D2507" s="317"/>
      <c r="E2507" s="317" t="s">
        <v>16055</v>
      </c>
      <c r="F2507" s="318">
        <v>12.51</v>
      </c>
      <c r="G2507" s="317"/>
      <c r="H2507" s="418" t="s">
        <v>16056</v>
      </c>
      <c r="I2507" s="418"/>
      <c r="J2507" s="318">
        <v>56.83</v>
      </c>
    </row>
    <row r="2508" spans="1:10" ht="13.5" thickTop="1">
      <c r="A2508" s="319"/>
      <c r="B2508" s="319"/>
      <c r="C2508" s="319"/>
      <c r="D2508" s="319"/>
      <c r="E2508" s="319"/>
      <c r="F2508" s="319"/>
      <c r="G2508" s="319"/>
      <c r="H2508" s="319"/>
      <c r="I2508" s="319"/>
      <c r="J2508" s="319"/>
    </row>
    <row r="2509" spans="1:10" ht="15">
      <c r="A2509" s="305" t="s">
        <v>16476</v>
      </c>
      <c r="B2509" s="306" t="s">
        <v>12979</v>
      </c>
      <c r="C2509" s="305" t="s">
        <v>12980</v>
      </c>
      <c r="D2509" s="305" t="s">
        <v>12981</v>
      </c>
      <c r="E2509" s="419" t="s">
        <v>16045</v>
      </c>
      <c r="F2509" s="419"/>
      <c r="G2509" s="307" t="s">
        <v>12982</v>
      </c>
      <c r="H2509" s="306" t="s">
        <v>16046</v>
      </c>
      <c r="I2509" s="306" t="s">
        <v>12983</v>
      </c>
      <c r="J2509" s="306" t="s">
        <v>12985</v>
      </c>
    </row>
    <row r="2510" spans="1:10" ht="38.25">
      <c r="A2510" s="295" t="s">
        <v>16047</v>
      </c>
      <c r="B2510" s="296" t="s">
        <v>15748</v>
      </c>
      <c r="C2510" s="295" t="s">
        <v>9</v>
      </c>
      <c r="D2510" s="295" t="s">
        <v>4331</v>
      </c>
      <c r="E2510" s="420" t="s">
        <v>16110</v>
      </c>
      <c r="F2510" s="420"/>
      <c r="G2510" s="297" t="s">
        <v>51</v>
      </c>
      <c r="H2510" s="308">
        <v>1</v>
      </c>
      <c r="I2510" s="309">
        <v>49.54</v>
      </c>
      <c r="J2510" s="309">
        <v>49.54</v>
      </c>
    </row>
    <row r="2511" spans="1:10" ht="25.5">
      <c r="A2511" s="310" t="s">
        <v>16049</v>
      </c>
      <c r="B2511" s="311" t="s">
        <v>16355</v>
      </c>
      <c r="C2511" s="310" t="s">
        <v>9</v>
      </c>
      <c r="D2511" s="310" t="s">
        <v>2094</v>
      </c>
      <c r="E2511" s="416" t="s">
        <v>16048</v>
      </c>
      <c r="F2511" s="416"/>
      <c r="G2511" s="312" t="s">
        <v>27</v>
      </c>
      <c r="H2511" s="313">
        <v>0.36799999999999999</v>
      </c>
      <c r="I2511" s="314">
        <v>14.55</v>
      </c>
      <c r="J2511" s="314">
        <v>5.35</v>
      </c>
    </row>
    <row r="2512" spans="1:10" ht="25.5">
      <c r="A2512" s="310" t="s">
        <v>16049</v>
      </c>
      <c r="B2512" s="311" t="s">
        <v>16356</v>
      </c>
      <c r="C2512" s="310" t="s">
        <v>9</v>
      </c>
      <c r="D2512" s="310" t="s">
        <v>81</v>
      </c>
      <c r="E2512" s="416" t="s">
        <v>16048</v>
      </c>
      <c r="F2512" s="416"/>
      <c r="G2512" s="312" t="s">
        <v>27</v>
      </c>
      <c r="H2512" s="313">
        <v>0.36799999999999999</v>
      </c>
      <c r="I2512" s="314">
        <v>18.53</v>
      </c>
      <c r="J2512" s="314">
        <v>6.81</v>
      </c>
    </row>
    <row r="2513" spans="1:10">
      <c r="A2513" s="300" t="s">
        <v>12986</v>
      </c>
      <c r="B2513" s="301" t="s">
        <v>15507</v>
      </c>
      <c r="C2513" s="300" t="s">
        <v>9</v>
      </c>
      <c r="D2513" s="300" t="s">
        <v>6963</v>
      </c>
      <c r="E2513" s="417" t="s">
        <v>12998</v>
      </c>
      <c r="F2513" s="417"/>
      <c r="G2513" s="302" t="s">
        <v>51</v>
      </c>
      <c r="H2513" s="315">
        <v>0.23100000000000001</v>
      </c>
      <c r="I2513" s="316">
        <v>15.71</v>
      </c>
      <c r="J2513" s="316">
        <v>3.62</v>
      </c>
    </row>
    <row r="2514" spans="1:10">
      <c r="A2514" s="300" t="s">
        <v>12986</v>
      </c>
      <c r="B2514" s="301" t="s">
        <v>13353</v>
      </c>
      <c r="C2514" s="300" t="s">
        <v>9</v>
      </c>
      <c r="D2514" s="300" t="s">
        <v>9576</v>
      </c>
      <c r="E2514" s="417" t="s">
        <v>12998</v>
      </c>
      <c r="F2514" s="417"/>
      <c r="G2514" s="302" t="s">
        <v>51</v>
      </c>
      <c r="H2514" s="315">
        <v>5.5E-2</v>
      </c>
      <c r="I2514" s="316">
        <v>1.65</v>
      </c>
      <c r="J2514" s="316">
        <v>0.09</v>
      </c>
    </row>
    <row r="2515" spans="1:10">
      <c r="A2515" s="300" t="s">
        <v>12986</v>
      </c>
      <c r="B2515" s="301" t="s">
        <v>13358</v>
      </c>
      <c r="C2515" s="300" t="s">
        <v>9</v>
      </c>
      <c r="D2515" s="300" t="s">
        <v>10886</v>
      </c>
      <c r="E2515" s="417" t="s">
        <v>12998</v>
      </c>
      <c r="F2515" s="417"/>
      <c r="G2515" s="302" t="s">
        <v>51</v>
      </c>
      <c r="H2515" s="315">
        <v>6.2E-2</v>
      </c>
      <c r="I2515" s="316">
        <v>42.99</v>
      </c>
      <c r="J2515" s="316">
        <v>2.66</v>
      </c>
    </row>
    <row r="2516" spans="1:10" ht="25.5">
      <c r="A2516" s="300" t="s">
        <v>12986</v>
      </c>
      <c r="B2516" s="301" t="s">
        <v>15740</v>
      </c>
      <c r="C2516" s="300" t="s">
        <v>9</v>
      </c>
      <c r="D2516" s="300" t="s">
        <v>11069</v>
      </c>
      <c r="E2516" s="417" t="s">
        <v>12998</v>
      </c>
      <c r="F2516" s="417"/>
      <c r="G2516" s="302" t="s">
        <v>51</v>
      </c>
      <c r="H2516" s="315">
        <v>1</v>
      </c>
      <c r="I2516" s="316">
        <v>31.01</v>
      </c>
      <c r="J2516" s="316">
        <v>31.01</v>
      </c>
    </row>
    <row r="2517" spans="1:10" ht="25.5">
      <c r="A2517" s="317"/>
      <c r="B2517" s="317"/>
      <c r="C2517" s="317"/>
      <c r="D2517" s="317"/>
      <c r="E2517" s="317" t="s">
        <v>16052</v>
      </c>
      <c r="F2517" s="318">
        <v>4.5764258</v>
      </c>
      <c r="G2517" s="317" t="s">
        <v>16053</v>
      </c>
      <c r="H2517" s="318">
        <v>3.95</v>
      </c>
      <c r="I2517" s="317" t="s">
        <v>16054</v>
      </c>
      <c r="J2517" s="318">
        <v>8.5299999999999994</v>
      </c>
    </row>
    <row r="2518" spans="1:10" ht="13.5" thickBot="1">
      <c r="A2518" s="317"/>
      <c r="B2518" s="317"/>
      <c r="C2518" s="317"/>
      <c r="D2518" s="317"/>
      <c r="E2518" s="317" t="s">
        <v>16055</v>
      </c>
      <c r="F2518" s="318">
        <v>13.99</v>
      </c>
      <c r="G2518" s="317"/>
      <c r="H2518" s="418" t="s">
        <v>16056</v>
      </c>
      <c r="I2518" s="418"/>
      <c r="J2518" s="318">
        <v>63.53</v>
      </c>
    </row>
    <row r="2519" spans="1:10" ht="13.5" thickTop="1">
      <c r="A2519" s="319"/>
      <c r="B2519" s="319"/>
      <c r="C2519" s="319"/>
      <c r="D2519" s="319"/>
      <c r="E2519" s="319"/>
      <c r="F2519" s="319"/>
      <c r="G2519" s="319"/>
      <c r="H2519" s="319"/>
      <c r="I2519" s="319"/>
      <c r="J2519" s="319"/>
    </row>
    <row r="2520" spans="1:10" ht="15">
      <c r="A2520" s="305" t="s">
        <v>16477</v>
      </c>
      <c r="B2520" s="306" t="s">
        <v>12979</v>
      </c>
      <c r="C2520" s="305" t="s">
        <v>12980</v>
      </c>
      <c r="D2520" s="305" t="s">
        <v>12981</v>
      </c>
      <c r="E2520" s="419" t="s">
        <v>16045</v>
      </c>
      <c r="F2520" s="419"/>
      <c r="G2520" s="307" t="s">
        <v>12982</v>
      </c>
      <c r="H2520" s="306" t="s">
        <v>16046</v>
      </c>
      <c r="I2520" s="306" t="s">
        <v>12983</v>
      </c>
      <c r="J2520" s="306" t="s">
        <v>12985</v>
      </c>
    </row>
    <row r="2521" spans="1:10" ht="38.25">
      <c r="A2521" s="295" t="s">
        <v>16047</v>
      </c>
      <c r="B2521" s="296" t="s">
        <v>15756</v>
      </c>
      <c r="C2521" s="295" t="s">
        <v>9</v>
      </c>
      <c r="D2521" s="295" t="s">
        <v>4333</v>
      </c>
      <c r="E2521" s="420" t="s">
        <v>16110</v>
      </c>
      <c r="F2521" s="420"/>
      <c r="G2521" s="297" t="s">
        <v>51</v>
      </c>
      <c r="H2521" s="308">
        <v>1</v>
      </c>
      <c r="I2521" s="309">
        <v>81.39</v>
      </c>
      <c r="J2521" s="309">
        <v>81.39</v>
      </c>
    </row>
    <row r="2522" spans="1:10" ht="25.5">
      <c r="A2522" s="310" t="s">
        <v>16049</v>
      </c>
      <c r="B2522" s="311" t="s">
        <v>16355</v>
      </c>
      <c r="C2522" s="310" t="s">
        <v>9</v>
      </c>
      <c r="D2522" s="310" t="s">
        <v>2094</v>
      </c>
      <c r="E2522" s="416" t="s">
        <v>16048</v>
      </c>
      <c r="F2522" s="416"/>
      <c r="G2522" s="312" t="s">
        <v>27</v>
      </c>
      <c r="H2522" s="313">
        <v>0.64600000000000002</v>
      </c>
      <c r="I2522" s="314">
        <v>14.55</v>
      </c>
      <c r="J2522" s="314">
        <v>9.39</v>
      </c>
    </row>
    <row r="2523" spans="1:10" ht="25.5">
      <c r="A2523" s="310" t="s">
        <v>16049</v>
      </c>
      <c r="B2523" s="311" t="s">
        <v>16356</v>
      </c>
      <c r="C2523" s="310" t="s">
        <v>9</v>
      </c>
      <c r="D2523" s="310" t="s">
        <v>81</v>
      </c>
      <c r="E2523" s="416" t="s">
        <v>16048</v>
      </c>
      <c r="F2523" s="416"/>
      <c r="G2523" s="312" t="s">
        <v>27</v>
      </c>
      <c r="H2523" s="313">
        <v>0.64600000000000002</v>
      </c>
      <c r="I2523" s="314">
        <v>18.53</v>
      </c>
      <c r="J2523" s="314">
        <v>11.97</v>
      </c>
    </row>
    <row r="2524" spans="1:10">
      <c r="A2524" s="300" t="s">
        <v>12986</v>
      </c>
      <c r="B2524" s="301" t="s">
        <v>15507</v>
      </c>
      <c r="C2524" s="300" t="s">
        <v>9</v>
      </c>
      <c r="D2524" s="300" t="s">
        <v>6963</v>
      </c>
      <c r="E2524" s="417" t="s">
        <v>12998</v>
      </c>
      <c r="F2524" s="417"/>
      <c r="G2524" s="302" t="s">
        <v>51</v>
      </c>
      <c r="H2524" s="315">
        <v>0.433</v>
      </c>
      <c r="I2524" s="316">
        <v>15.71</v>
      </c>
      <c r="J2524" s="316">
        <v>6.8</v>
      </c>
    </row>
    <row r="2525" spans="1:10">
      <c r="A2525" s="300" t="s">
        <v>12986</v>
      </c>
      <c r="B2525" s="301" t="s">
        <v>13353</v>
      </c>
      <c r="C2525" s="300" t="s">
        <v>9</v>
      </c>
      <c r="D2525" s="300" t="s">
        <v>9576</v>
      </c>
      <c r="E2525" s="417" t="s">
        <v>12998</v>
      </c>
      <c r="F2525" s="417"/>
      <c r="G2525" s="302" t="s">
        <v>51</v>
      </c>
      <c r="H2525" s="315">
        <v>9.7000000000000003E-2</v>
      </c>
      <c r="I2525" s="316">
        <v>1.65</v>
      </c>
      <c r="J2525" s="316">
        <v>0.16</v>
      </c>
    </row>
    <row r="2526" spans="1:10">
      <c r="A2526" s="300" t="s">
        <v>12986</v>
      </c>
      <c r="B2526" s="301" t="s">
        <v>13358</v>
      </c>
      <c r="C2526" s="300" t="s">
        <v>9</v>
      </c>
      <c r="D2526" s="300" t="s">
        <v>10886</v>
      </c>
      <c r="E2526" s="417" t="s">
        <v>12998</v>
      </c>
      <c r="F2526" s="417"/>
      <c r="G2526" s="302" t="s">
        <v>51</v>
      </c>
      <c r="H2526" s="315">
        <v>0.114</v>
      </c>
      <c r="I2526" s="316">
        <v>42.99</v>
      </c>
      <c r="J2526" s="316">
        <v>4.9000000000000004</v>
      </c>
    </row>
    <row r="2527" spans="1:10" ht="25.5">
      <c r="A2527" s="300" t="s">
        <v>12986</v>
      </c>
      <c r="B2527" s="301" t="s">
        <v>15757</v>
      </c>
      <c r="C2527" s="300" t="s">
        <v>9</v>
      </c>
      <c r="D2527" s="300" t="s">
        <v>11070</v>
      </c>
      <c r="E2527" s="417" t="s">
        <v>12998</v>
      </c>
      <c r="F2527" s="417"/>
      <c r="G2527" s="302" t="s">
        <v>51</v>
      </c>
      <c r="H2527" s="315">
        <v>1</v>
      </c>
      <c r="I2527" s="316">
        <v>48.17</v>
      </c>
      <c r="J2527" s="316">
        <v>48.17</v>
      </c>
    </row>
    <row r="2528" spans="1:10" ht="25.5">
      <c r="A2528" s="317"/>
      <c r="B2528" s="317"/>
      <c r="C2528" s="317"/>
      <c r="D2528" s="317"/>
      <c r="E2528" s="317" t="s">
        <v>16052</v>
      </c>
      <c r="F2528" s="318">
        <v>8.0315467999999992</v>
      </c>
      <c r="G2528" s="317" t="s">
        <v>16053</v>
      </c>
      <c r="H2528" s="318">
        <v>6.94</v>
      </c>
      <c r="I2528" s="317" t="s">
        <v>16054</v>
      </c>
      <c r="J2528" s="318">
        <v>14.97</v>
      </c>
    </row>
    <row r="2529" spans="1:10" ht="13.5" thickBot="1">
      <c r="A2529" s="317"/>
      <c r="B2529" s="317"/>
      <c r="C2529" s="317"/>
      <c r="D2529" s="317"/>
      <c r="E2529" s="317" t="s">
        <v>16055</v>
      </c>
      <c r="F2529" s="318">
        <v>22.98</v>
      </c>
      <c r="G2529" s="317"/>
      <c r="H2529" s="418" t="s">
        <v>16056</v>
      </c>
      <c r="I2529" s="418"/>
      <c r="J2529" s="318">
        <v>104.37</v>
      </c>
    </row>
    <row r="2530" spans="1:10" ht="13.5" thickTop="1">
      <c r="A2530" s="319"/>
      <c r="B2530" s="319"/>
      <c r="C2530" s="319"/>
      <c r="D2530" s="319"/>
      <c r="E2530" s="319"/>
      <c r="F2530" s="319"/>
      <c r="G2530" s="319"/>
      <c r="H2530" s="319"/>
      <c r="I2530" s="319"/>
      <c r="J2530" s="319"/>
    </row>
    <row r="2531" spans="1:10" ht="15">
      <c r="A2531" s="305" t="s">
        <v>16478</v>
      </c>
      <c r="B2531" s="306" t="s">
        <v>12979</v>
      </c>
      <c r="C2531" s="305" t="s">
        <v>12980</v>
      </c>
      <c r="D2531" s="305" t="s">
        <v>12981</v>
      </c>
      <c r="E2531" s="419" t="s">
        <v>16045</v>
      </c>
      <c r="F2531" s="419"/>
      <c r="G2531" s="307" t="s">
        <v>12982</v>
      </c>
      <c r="H2531" s="306" t="s">
        <v>16046</v>
      </c>
      <c r="I2531" s="306" t="s">
        <v>12983</v>
      </c>
      <c r="J2531" s="306" t="s">
        <v>12985</v>
      </c>
    </row>
    <row r="2532" spans="1:10" ht="25.5">
      <c r="A2532" s="295" t="s">
        <v>16047</v>
      </c>
      <c r="B2532" s="296" t="s">
        <v>15765</v>
      </c>
      <c r="C2532" s="295" t="s">
        <v>9</v>
      </c>
      <c r="D2532" s="295" t="s">
        <v>2495</v>
      </c>
      <c r="E2532" s="420" t="s">
        <v>16110</v>
      </c>
      <c r="F2532" s="420"/>
      <c r="G2532" s="297" t="s">
        <v>51</v>
      </c>
      <c r="H2532" s="308">
        <v>1</v>
      </c>
      <c r="I2532" s="309">
        <v>23.48</v>
      </c>
      <c r="J2532" s="309">
        <v>23.48</v>
      </c>
    </row>
    <row r="2533" spans="1:10" ht="25.5">
      <c r="A2533" s="310" t="s">
        <v>16049</v>
      </c>
      <c r="B2533" s="311" t="s">
        <v>16355</v>
      </c>
      <c r="C2533" s="310" t="s">
        <v>9</v>
      </c>
      <c r="D2533" s="310" t="s">
        <v>2094</v>
      </c>
      <c r="E2533" s="416" t="s">
        <v>16048</v>
      </c>
      <c r="F2533" s="416"/>
      <c r="G2533" s="312" t="s">
        <v>27</v>
      </c>
      <c r="H2533" s="313">
        <v>7.1999999999999995E-2</v>
      </c>
      <c r="I2533" s="314">
        <v>14.55</v>
      </c>
      <c r="J2533" s="314">
        <v>1.04</v>
      </c>
    </row>
    <row r="2534" spans="1:10" ht="25.5">
      <c r="A2534" s="310" t="s">
        <v>16049</v>
      </c>
      <c r="B2534" s="311" t="s">
        <v>16356</v>
      </c>
      <c r="C2534" s="310" t="s">
        <v>9</v>
      </c>
      <c r="D2534" s="310" t="s">
        <v>81</v>
      </c>
      <c r="E2534" s="416" t="s">
        <v>16048</v>
      </c>
      <c r="F2534" s="416"/>
      <c r="G2534" s="312" t="s">
        <v>27</v>
      </c>
      <c r="H2534" s="313">
        <v>7.1999999999999995E-2</v>
      </c>
      <c r="I2534" s="314">
        <v>18.53</v>
      </c>
      <c r="J2534" s="314">
        <v>1.33</v>
      </c>
    </row>
    <row r="2535" spans="1:10">
      <c r="A2535" s="300" t="s">
        <v>12986</v>
      </c>
      <c r="B2535" s="301" t="s">
        <v>13356</v>
      </c>
      <c r="C2535" s="300" t="s">
        <v>9</v>
      </c>
      <c r="D2535" s="300" t="s">
        <v>6964</v>
      </c>
      <c r="E2535" s="417" t="s">
        <v>12998</v>
      </c>
      <c r="F2535" s="417"/>
      <c r="G2535" s="302" t="s">
        <v>51</v>
      </c>
      <c r="H2535" s="315">
        <v>1.7999999999999999E-2</v>
      </c>
      <c r="I2535" s="316">
        <v>49.5</v>
      </c>
      <c r="J2535" s="316">
        <v>0.89</v>
      </c>
    </row>
    <row r="2536" spans="1:10">
      <c r="A2536" s="300" t="s">
        <v>12986</v>
      </c>
      <c r="B2536" s="301" t="s">
        <v>13353</v>
      </c>
      <c r="C2536" s="300" t="s">
        <v>9</v>
      </c>
      <c r="D2536" s="300" t="s">
        <v>9576</v>
      </c>
      <c r="E2536" s="417" t="s">
        <v>12998</v>
      </c>
      <c r="F2536" s="417"/>
      <c r="G2536" s="302" t="s">
        <v>51</v>
      </c>
      <c r="H2536" s="315">
        <v>2.4E-2</v>
      </c>
      <c r="I2536" s="316">
        <v>1.65</v>
      </c>
      <c r="J2536" s="316">
        <v>0.03</v>
      </c>
    </row>
    <row r="2537" spans="1:10">
      <c r="A2537" s="300" t="s">
        <v>12986</v>
      </c>
      <c r="B2537" s="301" t="s">
        <v>13358</v>
      </c>
      <c r="C2537" s="300" t="s">
        <v>9</v>
      </c>
      <c r="D2537" s="300" t="s">
        <v>10886</v>
      </c>
      <c r="E2537" s="417" t="s">
        <v>12998</v>
      </c>
      <c r="F2537" s="417"/>
      <c r="G2537" s="302" t="s">
        <v>51</v>
      </c>
      <c r="H2537" s="315">
        <v>2.1999999999999999E-2</v>
      </c>
      <c r="I2537" s="316">
        <v>42.99</v>
      </c>
      <c r="J2537" s="316">
        <v>0.94</v>
      </c>
    </row>
    <row r="2538" spans="1:10">
      <c r="A2538" s="300" t="s">
        <v>12986</v>
      </c>
      <c r="B2538" s="301" t="s">
        <v>15766</v>
      </c>
      <c r="C2538" s="300" t="s">
        <v>9</v>
      </c>
      <c r="D2538" s="300" t="s">
        <v>11797</v>
      </c>
      <c r="E2538" s="417" t="s">
        <v>12998</v>
      </c>
      <c r="F2538" s="417"/>
      <c r="G2538" s="302" t="s">
        <v>51</v>
      </c>
      <c r="H2538" s="315">
        <v>1</v>
      </c>
      <c r="I2538" s="316">
        <v>19.25</v>
      </c>
      <c r="J2538" s="316">
        <v>19.25</v>
      </c>
    </row>
    <row r="2539" spans="1:10" ht="25.5">
      <c r="A2539" s="317"/>
      <c r="B2539" s="317"/>
      <c r="C2539" s="317"/>
      <c r="D2539" s="317"/>
      <c r="E2539" s="317" t="s">
        <v>16052</v>
      </c>
      <c r="F2539" s="318">
        <v>0.89060569999999994</v>
      </c>
      <c r="G2539" s="317" t="s">
        <v>16053</v>
      </c>
      <c r="H2539" s="318">
        <v>0.77</v>
      </c>
      <c r="I2539" s="317" t="s">
        <v>16054</v>
      </c>
      <c r="J2539" s="318">
        <v>1.66</v>
      </c>
    </row>
    <row r="2540" spans="1:10" ht="13.5" thickBot="1">
      <c r="A2540" s="317"/>
      <c r="B2540" s="317"/>
      <c r="C2540" s="317"/>
      <c r="D2540" s="317"/>
      <c r="E2540" s="317" t="s">
        <v>16055</v>
      </c>
      <c r="F2540" s="318">
        <v>6.63</v>
      </c>
      <c r="G2540" s="317"/>
      <c r="H2540" s="418" t="s">
        <v>16056</v>
      </c>
      <c r="I2540" s="418"/>
      <c r="J2540" s="318">
        <v>30.11</v>
      </c>
    </row>
    <row r="2541" spans="1:10" ht="13.5" thickTop="1">
      <c r="A2541" s="319"/>
      <c r="B2541" s="319"/>
      <c r="C2541" s="319"/>
      <c r="D2541" s="319"/>
      <c r="E2541" s="319"/>
      <c r="F2541" s="319"/>
      <c r="G2541" s="319"/>
      <c r="H2541" s="319"/>
      <c r="I2541" s="319"/>
      <c r="J2541" s="319"/>
    </row>
    <row r="2542" spans="1:10" ht="15">
      <c r="A2542" s="305" t="s">
        <v>16479</v>
      </c>
      <c r="B2542" s="306" t="s">
        <v>12979</v>
      </c>
      <c r="C2542" s="305" t="s">
        <v>12980</v>
      </c>
      <c r="D2542" s="305" t="s">
        <v>12981</v>
      </c>
      <c r="E2542" s="419" t="s">
        <v>16045</v>
      </c>
      <c r="F2542" s="419"/>
      <c r="G2542" s="307" t="s">
        <v>12982</v>
      </c>
      <c r="H2542" s="306" t="s">
        <v>16046</v>
      </c>
      <c r="I2542" s="306" t="s">
        <v>12983</v>
      </c>
      <c r="J2542" s="306" t="s">
        <v>12985</v>
      </c>
    </row>
    <row r="2543" spans="1:10" ht="25.5">
      <c r="A2543" s="295" t="s">
        <v>16047</v>
      </c>
      <c r="B2543" s="296" t="s">
        <v>15771</v>
      </c>
      <c r="C2543" s="295" t="s">
        <v>9</v>
      </c>
      <c r="D2543" s="295" t="s">
        <v>2455</v>
      </c>
      <c r="E2543" s="420" t="s">
        <v>16110</v>
      </c>
      <c r="F2543" s="420"/>
      <c r="G2543" s="297" t="s">
        <v>51</v>
      </c>
      <c r="H2543" s="308">
        <v>1</v>
      </c>
      <c r="I2543" s="309">
        <v>7.58</v>
      </c>
      <c r="J2543" s="309">
        <v>7.58</v>
      </c>
    </row>
    <row r="2544" spans="1:10" ht="25.5">
      <c r="A2544" s="310" t="s">
        <v>16049</v>
      </c>
      <c r="B2544" s="311" t="s">
        <v>16355</v>
      </c>
      <c r="C2544" s="310" t="s">
        <v>9</v>
      </c>
      <c r="D2544" s="310" t="s">
        <v>2094</v>
      </c>
      <c r="E2544" s="416" t="s">
        <v>16048</v>
      </c>
      <c r="F2544" s="416"/>
      <c r="G2544" s="312" t="s">
        <v>27</v>
      </c>
      <c r="H2544" s="313">
        <v>0.04</v>
      </c>
      <c r="I2544" s="314">
        <v>14.55</v>
      </c>
      <c r="J2544" s="314">
        <v>0.57999999999999996</v>
      </c>
    </row>
    <row r="2545" spans="1:10" ht="25.5">
      <c r="A2545" s="310" t="s">
        <v>16049</v>
      </c>
      <c r="B2545" s="311" t="s">
        <v>16356</v>
      </c>
      <c r="C2545" s="310" t="s">
        <v>9</v>
      </c>
      <c r="D2545" s="310" t="s">
        <v>81</v>
      </c>
      <c r="E2545" s="416" t="s">
        <v>16048</v>
      </c>
      <c r="F2545" s="416"/>
      <c r="G2545" s="312" t="s">
        <v>27</v>
      </c>
      <c r="H2545" s="313">
        <v>0.04</v>
      </c>
      <c r="I2545" s="314">
        <v>18.53</v>
      </c>
      <c r="J2545" s="314">
        <v>0.74</v>
      </c>
    </row>
    <row r="2546" spans="1:10">
      <c r="A2546" s="300" t="s">
        <v>12986</v>
      </c>
      <c r="B2546" s="301" t="s">
        <v>13356</v>
      </c>
      <c r="C2546" s="300" t="s">
        <v>9</v>
      </c>
      <c r="D2546" s="300" t="s">
        <v>6964</v>
      </c>
      <c r="E2546" s="417" t="s">
        <v>12998</v>
      </c>
      <c r="F2546" s="417"/>
      <c r="G2546" s="302" t="s">
        <v>51</v>
      </c>
      <c r="H2546" s="315">
        <v>7.0000000000000001E-3</v>
      </c>
      <c r="I2546" s="316">
        <v>49.5</v>
      </c>
      <c r="J2546" s="316">
        <v>0.34</v>
      </c>
    </row>
    <row r="2547" spans="1:10">
      <c r="A2547" s="300" t="s">
        <v>12986</v>
      </c>
      <c r="B2547" s="301" t="s">
        <v>13353</v>
      </c>
      <c r="C2547" s="300" t="s">
        <v>9</v>
      </c>
      <c r="D2547" s="300" t="s">
        <v>9576</v>
      </c>
      <c r="E2547" s="417" t="s">
        <v>12998</v>
      </c>
      <c r="F2547" s="417"/>
      <c r="G2547" s="302" t="s">
        <v>51</v>
      </c>
      <c r="H2547" s="315">
        <v>1.2999999999999999E-2</v>
      </c>
      <c r="I2547" s="316">
        <v>1.65</v>
      </c>
      <c r="J2547" s="316">
        <v>0.02</v>
      </c>
    </row>
    <row r="2548" spans="1:10">
      <c r="A2548" s="300" t="s">
        <v>12986</v>
      </c>
      <c r="B2548" s="301" t="s">
        <v>13358</v>
      </c>
      <c r="C2548" s="300" t="s">
        <v>9</v>
      </c>
      <c r="D2548" s="300" t="s">
        <v>10886</v>
      </c>
      <c r="E2548" s="417" t="s">
        <v>12998</v>
      </c>
      <c r="F2548" s="417"/>
      <c r="G2548" s="302" t="s">
        <v>51</v>
      </c>
      <c r="H2548" s="315">
        <v>8.0000000000000002E-3</v>
      </c>
      <c r="I2548" s="316">
        <v>42.99</v>
      </c>
      <c r="J2548" s="316">
        <v>0.34</v>
      </c>
    </row>
    <row r="2549" spans="1:10">
      <c r="A2549" s="300" t="s">
        <v>12986</v>
      </c>
      <c r="B2549" s="301" t="s">
        <v>15772</v>
      </c>
      <c r="C2549" s="300" t="s">
        <v>9</v>
      </c>
      <c r="D2549" s="300" t="s">
        <v>11794</v>
      </c>
      <c r="E2549" s="417" t="s">
        <v>12998</v>
      </c>
      <c r="F2549" s="417"/>
      <c r="G2549" s="302" t="s">
        <v>51</v>
      </c>
      <c r="H2549" s="315">
        <v>1</v>
      </c>
      <c r="I2549" s="316">
        <v>5.56</v>
      </c>
      <c r="J2549" s="316">
        <v>5.56</v>
      </c>
    </row>
    <row r="2550" spans="1:10" ht="25.5">
      <c r="A2550" s="317"/>
      <c r="B2550" s="317"/>
      <c r="C2550" s="317"/>
      <c r="D2550" s="317"/>
      <c r="E2550" s="317" t="s">
        <v>16052</v>
      </c>
      <c r="F2550" s="318">
        <v>0.49358869999999999</v>
      </c>
      <c r="G2550" s="317" t="s">
        <v>16053</v>
      </c>
      <c r="H2550" s="318">
        <v>0.43</v>
      </c>
      <c r="I2550" s="317" t="s">
        <v>16054</v>
      </c>
      <c r="J2550" s="318">
        <v>0.92</v>
      </c>
    </row>
    <row r="2551" spans="1:10" ht="13.5" thickBot="1">
      <c r="A2551" s="317"/>
      <c r="B2551" s="317"/>
      <c r="C2551" s="317"/>
      <c r="D2551" s="317"/>
      <c r="E2551" s="317" t="s">
        <v>16055</v>
      </c>
      <c r="F2551" s="318">
        <v>2.14</v>
      </c>
      <c r="G2551" s="317"/>
      <c r="H2551" s="418" t="s">
        <v>16056</v>
      </c>
      <c r="I2551" s="418"/>
      <c r="J2551" s="318">
        <v>9.7200000000000006</v>
      </c>
    </row>
    <row r="2552" spans="1:10" ht="13.5" thickTop="1">
      <c r="A2552" s="319"/>
      <c r="B2552" s="319"/>
      <c r="C2552" s="319"/>
      <c r="D2552" s="319"/>
      <c r="E2552" s="319"/>
      <c r="F2552" s="319"/>
      <c r="G2552" s="319"/>
      <c r="H2552" s="319"/>
      <c r="I2552" s="319"/>
      <c r="J2552" s="319"/>
    </row>
    <row r="2553" spans="1:10" ht="15">
      <c r="A2553" s="305" t="s">
        <v>16480</v>
      </c>
      <c r="B2553" s="306" t="s">
        <v>12979</v>
      </c>
      <c r="C2553" s="305" t="s">
        <v>12980</v>
      </c>
      <c r="D2553" s="305" t="s">
        <v>12981</v>
      </c>
      <c r="E2553" s="419" t="s">
        <v>16045</v>
      </c>
      <c r="F2553" s="419"/>
      <c r="G2553" s="307" t="s">
        <v>12982</v>
      </c>
      <c r="H2553" s="306" t="s">
        <v>16046</v>
      </c>
      <c r="I2553" s="306" t="s">
        <v>12983</v>
      </c>
      <c r="J2553" s="306" t="s">
        <v>12985</v>
      </c>
    </row>
    <row r="2554" spans="1:10" ht="38.25">
      <c r="A2554" s="295" t="s">
        <v>16047</v>
      </c>
      <c r="B2554" s="296" t="s">
        <v>15778</v>
      </c>
      <c r="C2554" s="295" t="s">
        <v>9</v>
      </c>
      <c r="D2554" s="295" t="s">
        <v>2818</v>
      </c>
      <c r="E2554" s="420" t="s">
        <v>16110</v>
      </c>
      <c r="F2554" s="420"/>
      <c r="G2554" s="297" t="s">
        <v>51</v>
      </c>
      <c r="H2554" s="308">
        <v>1</v>
      </c>
      <c r="I2554" s="309">
        <v>9.5299999999999994</v>
      </c>
      <c r="J2554" s="309">
        <v>9.5299999999999994</v>
      </c>
    </row>
    <row r="2555" spans="1:10" ht="25.5">
      <c r="A2555" s="310" t="s">
        <v>16049</v>
      </c>
      <c r="B2555" s="311" t="s">
        <v>16355</v>
      </c>
      <c r="C2555" s="310" t="s">
        <v>9</v>
      </c>
      <c r="D2555" s="310" t="s">
        <v>2094</v>
      </c>
      <c r="E2555" s="416" t="s">
        <v>16048</v>
      </c>
      <c r="F2555" s="416"/>
      <c r="G2555" s="312" t="s">
        <v>27</v>
      </c>
      <c r="H2555" s="313">
        <v>0.15</v>
      </c>
      <c r="I2555" s="314">
        <v>14.55</v>
      </c>
      <c r="J2555" s="314">
        <v>2.1800000000000002</v>
      </c>
    </row>
    <row r="2556" spans="1:10" ht="25.5">
      <c r="A2556" s="310" t="s">
        <v>16049</v>
      </c>
      <c r="B2556" s="311" t="s">
        <v>16356</v>
      </c>
      <c r="C2556" s="310" t="s">
        <v>9</v>
      </c>
      <c r="D2556" s="310" t="s">
        <v>81</v>
      </c>
      <c r="E2556" s="416" t="s">
        <v>16048</v>
      </c>
      <c r="F2556" s="416"/>
      <c r="G2556" s="312" t="s">
        <v>27</v>
      </c>
      <c r="H2556" s="313">
        <v>0.15</v>
      </c>
      <c r="I2556" s="314">
        <v>18.53</v>
      </c>
      <c r="J2556" s="314">
        <v>2.77</v>
      </c>
    </row>
    <row r="2557" spans="1:10">
      <c r="A2557" s="300" t="s">
        <v>12986</v>
      </c>
      <c r="B2557" s="301" t="s">
        <v>13356</v>
      </c>
      <c r="C2557" s="300" t="s">
        <v>9</v>
      </c>
      <c r="D2557" s="300" t="s">
        <v>6964</v>
      </c>
      <c r="E2557" s="417" t="s">
        <v>12998</v>
      </c>
      <c r="F2557" s="417"/>
      <c r="G2557" s="302" t="s">
        <v>51</v>
      </c>
      <c r="H2557" s="315">
        <v>7.0000000000000001E-3</v>
      </c>
      <c r="I2557" s="316">
        <v>49.5</v>
      </c>
      <c r="J2557" s="316">
        <v>0.34</v>
      </c>
    </row>
    <row r="2558" spans="1:10" ht="25.5">
      <c r="A2558" s="300" t="s">
        <v>12986</v>
      </c>
      <c r="B2558" s="301" t="s">
        <v>15779</v>
      </c>
      <c r="C2558" s="300" t="s">
        <v>9</v>
      </c>
      <c r="D2558" s="300" t="s">
        <v>9338</v>
      </c>
      <c r="E2558" s="417" t="s">
        <v>12998</v>
      </c>
      <c r="F2558" s="417"/>
      <c r="G2558" s="302" t="s">
        <v>51</v>
      </c>
      <c r="H2558" s="315">
        <v>1</v>
      </c>
      <c r="I2558" s="316">
        <v>3.82</v>
      </c>
      <c r="J2558" s="316">
        <v>3.82</v>
      </c>
    </row>
    <row r="2559" spans="1:10">
      <c r="A2559" s="300" t="s">
        <v>12986</v>
      </c>
      <c r="B2559" s="301" t="s">
        <v>13353</v>
      </c>
      <c r="C2559" s="300" t="s">
        <v>9</v>
      </c>
      <c r="D2559" s="300" t="s">
        <v>9576</v>
      </c>
      <c r="E2559" s="417" t="s">
        <v>12998</v>
      </c>
      <c r="F2559" s="417"/>
      <c r="G2559" s="302" t="s">
        <v>51</v>
      </c>
      <c r="H2559" s="315">
        <v>0.05</v>
      </c>
      <c r="I2559" s="316">
        <v>1.65</v>
      </c>
      <c r="J2559" s="316">
        <v>0.08</v>
      </c>
    </row>
    <row r="2560" spans="1:10">
      <c r="A2560" s="300" t="s">
        <v>12986</v>
      </c>
      <c r="B2560" s="301" t="s">
        <v>13358</v>
      </c>
      <c r="C2560" s="300" t="s">
        <v>9</v>
      </c>
      <c r="D2560" s="300" t="s">
        <v>10886</v>
      </c>
      <c r="E2560" s="417" t="s">
        <v>12998</v>
      </c>
      <c r="F2560" s="417"/>
      <c r="G2560" s="302" t="s">
        <v>51</v>
      </c>
      <c r="H2560" s="315">
        <v>8.0000000000000002E-3</v>
      </c>
      <c r="I2560" s="316">
        <v>42.99</v>
      </c>
      <c r="J2560" s="316">
        <v>0.34</v>
      </c>
    </row>
    <row r="2561" spans="1:10" ht="25.5">
      <c r="A2561" s="317"/>
      <c r="B2561" s="317"/>
      <c r="C2561" s="317"/>
      <c r="D2561" s="317"/>
      <c r="E2561" s="317" t="s">
        <v>16052</v>
      </c>
      <c r="F2561" s="318">
        <v>1.8616879</v>
      </c>
      <c r="G2561" s="317" t="s">
        <v>16053</v>
      </c>
      <c r="H2561" s="318">
        <v>1.61</v>
      </c>
      <c r="I2561" s="317" t="s">
        <v>16054</v>
      </c>
      <c r="J2561" s="318">
        <v>3.47</v>
      </c>
    </row>
    <row r="2562" spans="1:10" ht="13.5" thickBot="1">
      <c r="A2562" s="317"/>
      <c r="B2562" s="317"/>
      <c r="C2562" s="317"/>
      <c r="D2562" s="317"/>
      <c r="E2562" s="317" t="s">
        <v>16055</v>
      </c>
      <c r="F2562" s="318">
        <v>2.69</v>
      </c>
      <c r="G2562" s="317"/>
      <c r="H2562" s="418" t="s">
        <v>16056</v>
      </c>
      <c r="I2562" s="418"/>
      <c r="J2562" s="318">
        <v>12.22</v>
      </c>
    </row>
    <row r="2563" spans="1:10" ht="13.5" thickTop="1">
      <c r="A2563" s="319"/>
      <c r="B2563" s="319"/>
      <c r="C2563" s="319"/>
      <c r="D2563" s="319"/>
      <c r="E2563" s="319"/>
      <c r="F2563" s="319"/>
      <c r="G2563" s="319"/>
      <c r="H2563" s="319"/>
      <c r="I2563" s="319"/>
      <c r="J2563" s="319"/>
    </row>
    <row r="2564" spans="1:10" ht="15">
      <c r="A2564" s="305" t="s">
        <v>16481</v>
      </c>
      <c r="B2564" s="306" t="s">
        <v>12979</v>
      </c>
      <c r="C2564" s="305" t="s">
        <v>12980</v>
      </c>
      <c r="D2564" s="305" t="s">
        <v>12981</v>
      </c>
      <c r="E2564" s="419" t="s">
        <v>16045</v>
      </c>
      <c r="F2564" s="419"/>
      <c r="G2564" s="307" t="s">
        <v>12982</v>
      </c>
      <c r="H2564" s="306" t="s">
        <v>16046</v>
      </c>
      <c r="I2564" s="306" t="s">
        <v>12983</v>
      </c>
      <c r="J2564" s="306" t="s">
        <v>12985</v>
      </c>
    </row>
    <row r="2565" spans="1:10" ht="25.5">
      <c r="A2565" s="295" t="s">
        <v>16047</v>
      </c>
      <c r="B2565" s="296" t="s">
        <v>15783</v>
      </c>
      <c r="C2565" s="295" t="s">
        <v>9</v>
      </c>
      <c r="D2565" s="295" t="s">
        <v>1006</v>
      </c>
      <c r="E2565" s="420" t="s">
        <v>16072</v>
      </c>
      <c r="F2565" s="420"/>
      <c r="G2565" s="297" t="s">
        <v>13145</v>
      </c>
      <c r="H2565" s="308">
        <v>1</v>
      </c>
      <c r="I2565" s="309">
        <v>306.44</v>
      </c>
      <c r="J2565" s="309">
        <v>306.44</v>
      </c>
    </row>
    <row r="2566" spans="1:10" ht="38.25">
      <c r="A2566" s="310" t="s">
        <v>16049</v>
      </c>
      <c r="B2566" s="311" t="s">
        <v>16482</v>
      </c>
      <c r="C2566" s="310" t="s">
        <v>9</v>
      </c>
      <c r="D2566" s="310" t="s">
        <v>2164</v>
      </c>
      <c r="E2566" s="416" t="s">
        <v>16067</v>
      </c>
      <c r="F2566" s="416"/>
      <c r="G2566" s="312" t="s">
        <v>75</v>
      </c>
      <c r="H2566" s="313">
        <v>0.83</v>
      </c>
      <c r="I2566" s="314">
        <v>1.21</v>
      </c>
      <c r="J2566" s="314">
        <v>1</v>
      </c>
    </row>
    <row r="2567" spans="1:10" ht="38.25">
      <c r="A2567" s="310" t="s">
        <v>16049</v>
      </c>
      <c r="B2567" s="311" t="s">
        <v>16483</v>
      </c>
      <c r="C2567" s="310" t="s">
        <v>9</v>
      </c>
      <c r="D2567" s="310" t="s">
        <v>2165</v>
      </c>
      <c r="E2567" s="416" t="s">
        <v>16067</v>
      </c>
      <c r="F2567" s="416"/>
      <c r="G2567" s="312" t="s">
        <v>99</v>
      </c>
      <c r="H2567" s="313">
        <v>0.78</v>
      </c>
      <c r="I2567" s="314">
        <v>0.27</v>
      </c>
      <c r="J2567" s="314">
        <v>0.21</v>
      </c>
    </row>
    <row r="2568" spans="1:10" ht="25.5">
      <c r="A2568" s="310" t="s">
        <v>16049</v>
      </c>
      <c r="B2568" s="311" t="s">
        <v>16068</v>
      </c>
      <c r="C2568" s="310" t="s">
        <v>9</v>
      </c>
      <c r="D2568" s="310" t="s">
        <v>29</v>
      </c>
      <c r="E2568" s="416" t="s">
        <v>16048</v>
      </c>
      <c r="F2568" s="416"/>
      <c r="G2568" s="312" t="s">
        <v>27</v>
      </c>
      <c r="H2568" s="313">
        <v>2.5299999999999998</v>
      </c>
      <c r="I2568" s="314">
        <v>14.73</v>
      </c>
      <c r="J2568" s="314">
        <v>37.26</v>
      </c>
    </row>
    <row r="2569" spans="1:10" ht="25.5">
      <c r="A2569" s="310" t="s">
        <v>16049</v>
      </c>
      <c r="B2569" s="311" t="s">
        <v>16195</v>
      </c>
      <c r="C2569" s="310" t="s">
        <v>9</v>
      </c>
      <c r="D2569" s="310" t="s">
        <v>2098</v>
      </c>
      <c r="E2569" s="416" t="s">
        <v>16048</v>
      </c>
      <c r="F2569" s="416"/>
      <c r="G2569" s="312" t="s">
        <v>27</v>
      </c>
      <c r="H2569" s="313">
        <v>1.6</v>
      </c>
      <c r="I2569" s="314">
        <v>13.47</v>
      </c>
      <c r="J2569" s="314">
        <v>21.55</v>
      </c>
    </row>
    <row r="2570" spans="1:10" ht="25.5">
      <c r="A2570" s="300" t="s">
        <v>12986</v>
      </c>
      <c r="B2570" s="301" t="s">
        <v>13144</v>
      </c>
      <c r="C2570" s="300" t="s">
        <v>9</v>
      </c>
      <c r="D2570" s="300" t="s">
        <v>7134</v>
      </c>
      <c r="E2570" s="417" t="s">
        <v>12998</v>
      </c>
      <c r="F2570" s="417"/>
      <c r="G2570" s="302" t="s">
        <v>13145</v>
      </c>
      <c r="H2570" s="315">
        <v>0.78500000000000003</v>
      </c>
      <c r="I2570" s="316">
        <v>62.75</v>
      </c>
      <c r="J2570" s="316">
        <v>49.25</v>
      </c>
    </row>
    <row r="2571" spans="1:10">
      <c r="A2571" s="300" t="s">
        <v>12986</v>
      </c>
      <c r="B2571" s="301" t="s">
        <v>13147</v>
      </c>
      <c r="C2571" s="300" t="s">
        <v>9</v>
      </c>
      <c r="D2571" s="300" t="s">
        <v>8045</v>
      </c>
      <c r="E2571" s="417" t="s">
        <v>12998</v>
      </c>
      <c r="F2571" s="417"/>
      <c r="G2571" s="302" t="s">
        <v>23</v>
      </c>
      <c r="H2571" s="315">
        <v>322.98</v>
      </c>
      <c r="I2571" s="316">
        <v>0.49</v>
      </c>
      <c r="J2571" s="316">
        <v>158.26</v>
      </c>
    </row>
    <row r="2572" spans="1:10" ht="25.5">
      <c r="A2572" s="300" t="s">
        <v>12986</v>
      </c>
      <c r="B2572" s="301" t="s">
        <v>13148</v>
      </c>
      <c r="C2572" s="300" t="s">
        <v>9</v>
      </c>
      <c r="D2572" s="300" t="s">
        <v>10292</v>
      </c>
      <c r="E2572" s="417" t="s">
        <v>12998</v>
      </c>
      <c r="F2572" s="417"/>
      <c r="G2572" s="302" t="s">
        <v>13145</v>
      </c>
      <c r="H2572" s="315">
        <v>0.58699999999999997</v>
      </c>
      <c r="I2572" s="316">
        <v>66.290000000000006</v>
      </c>
      <c r="J2572" s="316">
        <v>38.909999999999997</v>
      </c>
    </row>
    <row r="2573" spans="1:10" ht="25.5">
      <c r="A2573" s="317"/>
      <c r="B2573" s="317"/>
      <c r="C2573" s="317"/>
      <c r="D2573" s="317"/>
      <c r="E2573" s="317" t="s">
        <v>16052</v>
      </c>
      <c r="F2573" s="318">
        <v>20.998980599999999</v>
      </c>
      <c r="G2573" s="317" t="s">
        <v>16053</v>
      </c>
      <c r="H2573" s="318">
        <v>18.14</v>
      </c>
      <c r="I2573" s="317" t="s">
        <v>16054</v>
      </c>
      <c r="J2573" s="318">
        <v>39.14</v>
      </c>
    </row>
    <row r="2574" spans="1:10" ht="13.5" thickBot="1">
      <c r="A2574" s="317"/>
      <c r="B2574" s="317"/>
      <c r="C2574" s="317"/>
      <c r="D2574" s="317"/>
      <c r="E2574" s="317" t="s">
        <v>16055</v>
      </c>
      <c r="F2574" s="318">
        <v>86.53</v>
      </c>
      <c r="G2574" s="317"/>
      <c r="H2574" s="418" t="s">
        <v>16056</v>
      </c>
      <c r="I2574" s="418"/>
      <c r="J2574" s="318">
        <v>392.97</v>
      </c>
    </row>
    <row r="2575" spans="1:10" ht="13.5" thickTop="1">
      <c r="A2575" s="319"/>
      <c r="B2575" s="319"/>
      <c r="C2575" s="319"/>
      <c r="D2575" s="319"/>
      <c r="E2575" s="319"/>
      <c r="F2575" s="319"/>
      <c r="G2575" s="319"/>
      <c r="H2575" s="319"/>
      <c r="I2575" s="319"/>
      <c r="J2575" s="319"/>
    </row>
    <row r="2576" spans="1:10" ht="15">
      <c r="A2576" s="305" t="s">
        <v>16484</v>
      </c>
      <c r="B2576" s="306" t="s">
        <v>12979</v>
      </c>
      <c r="C2576" s="305" t="s">
        <v>12980</v>
      </c>
      <c r="D2576" s="305" t="s">
        <v>12981</v>
      </c>
      <c r="E2576" s="419" t="s">
        <v>16045</v>
      </c>
      <c r="F2576" s="419"/>
      <c r="G2576" s="307" t="s">
        <v>12982</v>
      </c>
      <c r="H2576" s="306" t="s">
        <v>16046</v>
      </c>
      <c r="I2576" s="306" t="s">
        <v>12983</v>
      </c>
      <c r="J2576" s="306" t="s">
        <v>12985</v>
      </c>
    </row>
    <row r="2577" spans="1:10" ht="25.5">
      <c r="A2577" s="295" t="s">
        <v>16047</v>
      </c>
      <c r="B2577" s="296" t="s">
        <v>15794</v>
      </c>
      <c r="C2577" s="295" t="s">
        <v>9</v>
      </c>
      <c r="D2577" s="295" t="s">
        <v>225</v>
      </c>
      <c r="E2577" s="420" t="s">
        <v>16048</v>
      </c>
      <c r="F2577" s="420"/>
      <c r="G2577" s="297" t="s">
        <v>13145</v>
      </c>
      <c r="H2577" s="308">
        <v>1</v>
      </c>
      <c r="I2577" s="309">
        <v>496.74</v>
      </c>
      <c r="J2577" s="309">
        <v>496.74</v>
      </c>
    </row>
    <row r="2578" spans="1:10" ht="25.5">
      <c r="A2578" s="310" t="s">
        <v>16049</v>
      </c>
      <c r="B2578" s="311" t="s">
        <v>16256</v>
      </c>
      <c r="C2578" s="310" t="s">
        <v>9</v>
      </c>
      <c r="D2578" s="310" t="s">
        <v>2149</v>
      </c>
      <c r="E2578" s="416" t="s">
        <v>16048</v>
      </c>
      <c r="F2578" s="416"/>
      <c r="G2578" s="312" t="s">
        <v>13145</v>
      </c>
      <c r="H2578" s="313">
        <v>1</v>
      </c>
      <c r="I2578" s="314">
        <v>413.4</v>
      </c>
      <c r="J2578" s="314">
        <v>413.4</v>
      </c>
    </row>
    <row r="2579" spans="1:10" ht="25.5">
      <c r="A2579" s="300" t="s">
        <v>12986</v>
      </c>
      <c r="B2579" s="301" t="s">
        <v>15797</v>
      </c>
      <c r="C2579" s="300" t="s">
        <v>9</v>
      </c>
      <c r="D2579" s="300" t="s">
        <v>6969</v>
      </c>
      <c r="E2579" s="417" t="s">
        <v>12998</v>
      </c>
      <c r="F2579" s="417"/>
      <c r="G2579" s="302" t="s">
        <v>93</v>
      </c>
      <c r="H2579" s="315">
        <v>18</v>
      </c>
      <c r="I2579" s="316">
        <v>4.63</v>
      </c>
      <c r="J2579" s="316">
        <v>83.34</v>
      </c>
    </row>
    <row r="2580" spans="1:10" ht="25.5">
      <c r="A2580" s="317"/>
      <c r="B2580" s="317"/>
      <c r="C2580" s="317"/>
      <c r="D2580" s="317"/>
      <c r="E2580" s="317" t="s">
        <v>16052</v>
      </c>
      <c r="F2580" s="318">
        <v>44.535651100000003</v>
      </c>
      <c r="G2580" s="317" t="s">
        <v>16053</v>
      </c>
      <c r="H2580" s="318">
        <v>38.47</v>
      </c>
      <c r="I2580" s="317" t="s">
        <v>16054</v>
      </c>
      <c r="J2580" s="318">
        <v>83.01</v>
      </c>
    </row>
    <row r="2581" spans="1:10" ht="13.5" thickBot="1">
      <c r="A2581" s="317"/>
      <c r="B2581" s="317"/>
      <c r="C2581" s="317"/>
      <c r="D2581" s="317"/>
      <c r="E2581" s="317" t="s">
        <v>16055</v>
      </c>
      <c r="F2581" s="318">
        <v>140.27000000000001</v>
      </c>
      <c r="G2581" s="317"/>
      <c r="H2581" s="418" t="s">
        <v>16056</v>
      </c>
      <c r="I2581" s="418"/>
      <c r="J2581" s="318">
        <v>637.01</v>
      </c>
    </row>
    <row r="2582" spans="1:10" ht="13.5" thickTop="1">
      <c r="A2582" s="319"/>
      <c r="B2582" s="319"/>
      <c r="C2582" s="319"/>
      <c r="D2582" s="319"/>
      <c r="E2582" s="319"/>
      <c r="F2582" s="319"/>
      <c r="G2582" s="319"/>
      <c r="H2582" s="319"/>
      <c r="I2582" s="319"/>
      <c r="J2582" s="319"/>
    </row>
    <row r="2583" spans="1:10" ht="15">
      <c r="A2583" s="305" t="s">
        <v>16485</v>
      </c>
      <c r="B2583" s="306" t="s">
        <v>12979</v>
      </c>
      <c r="C2583" s="305" t="s">
        <v>12980</v>
      </c>
      <c r="D2583" s="305" t="s">
        <v>12981</v>
      </c>
      <c r="E2583" s="419" t="s">
        <v>16045</v>
      </c>
      <c r="F2583" s="419"/>
      <c r="G2583" s="307" t="s">
        <v>12982</v>
      </c>
      <c r="H2583" s="306" t="s">
        <v>16046</v>
      </c>
      <c r="I2583" s="306" t="s">
        <v>12983</v>
      </c>
      <c r="J2583" s="306" t="s">
        <v>12985</v>
      </c>
    </row>
    <row r="2584" spans="1:10">
      <c r="A2584" s="295" t="s">
        <v>16047</v>
      </c>
      <c r="B2584" s="296" t="s">
        <v>15806</v>
      </c>
      <c r="C2584" s="295" t="s">
        <v>9</v>
      </c>
      <c r="D2584" s="295" t="s">
        <v>276</v>
      </c>
      <c r="E2584" s="420" t="s">
        <v>16128</v>
      </c>
      <c r="F2584" s="420"/>
      <c r="G2584" s="297" t="s">
        <v>51</v>
      </c>
      <c r="H2584" s="308">
        <v>1</v>
      </c>
      <c r="I2584" s="309">
        <v>1775.74</v>
      </c>
      <c r="J2584" s="309">
        <v>1775.74</v>
      </c>
    </row>
    <row r="2585" spans="1:10" ht="25.5">
      <c r="A2585" s="310" t="s">
        <v>16049</v>
      </c>
      <c r="B2585" s="311" t="s">
        <v>16233</v>
      </c>
      <c r="C2585" s="310" t="s">
        <v>9</v>
      </c>
      <c r="D2585" s="310" t="s">
        <v>445</v>
      </c>
      <c r="E2585" s="416" t="s">
        <v>16048</v>
      </c>
      <c r="F2585" s="416"/>
      <c r="G2585" s="312" t="s">
        <v>27</v>
      </c>
      <c r="H2585" s="313">
        <v>6.1</v>
      </c>
      <c r="I2585" s="314">
        <v>17.53</v>
      </c>
      <c r="J2585" s="314">
        <v>106.93</v>
      </c>
    </row>
    <row r="2586" spans="1:10" ht="25.5">
      <c r="A2586" s="310" t="s">
        <v>16049</v>
      </c>
      <c r="B2586" s="311" t="s">
        <v>16375</v>
      </c>
      <c r="C2586" s="310" t="s">
        <v>9</v>
      </c>
      <c r="D2586" s="310" t="s">
        <v>468</v>
      </c>
      <c r="E2586" s="416" t="s">
        <v>16048</v>
      </c>
      <c r="F2586" s="416"/>
      <c r="G2586" s="312" t="s">
        <v>27</v>
      </c>
      <c r="H2586" s="313">
        <v>6.1</v>
      </c>
      <c r="I2586" s="314">
        <v>19.87</v>
      </c>
      <c r="J2586" s="314">
        <v>121.2</v>
      </c>
    </row>
    <row r="2587" spans="1:10" ht="38.25">
      <c r="A2587" s="300" t="s">
        <v>12986</v>
      </c>
      <c r="B2587" s="301" t="s">
        <v>15807</v>
      </c>
      <c r="C2587" s="300" t="s">
        <v>9</v>
      </c>
      <c r="D2587" s="300" t="s">
        <v>7361</v>
      </c>
      <c r="E2587" s="417" t="s">
        <v>12977</v>
      </c>
      <c r="F2587" s="417"/>
      <c r="G2587" s="302" t="s">
        <v>51</v>
      </c>
      <c r="H2587" s="315">
        <v>1</v>
      </c>
      <c r="I2587" s="316">
        <v>1547.61</v>
      </c>
      <c r="J2587" s="316">
        <v>1547.61</v>
      </c>
    </row>
    <row r="2588" spans="1:10" ht="25.5">
      <c r="A2588" s="317"/>
      <c r="B2588" s="317"/>
      <c r="C2588" s="317"/>
      <c r="D2588" s="317"/>
      <c r="E2588" s="317" t="s">
        <v>16052</v>
      </c>
      <c r="F2588" s="318">
        <v>90.058479500000004</v>
      </c>
      <c r="G2588" s="317" t="s">
        <v>16053</v>
      </c>
      <c r="H2588" s="318">
        <v>77.8</v>
      </c>
      <c r="I2588" s="317" t="s">
        <v>16054</v>
      </c>
      <c r="J2588" s="318">
        <v>167.86</v>
      </c>
    </row>
    <row r="2589" spans="1:10" ht="13.5" thickBot="1">
      <c r="A2589" s="317"/>
      <c r="B2589" s="317"/>
      <c r="C2589" s="317"/>
      <c r="D2589" s="317"/>
      <c r="E2589" s="317" t="s">
        <v>16055</v>
      </c>
      <c r="F2589" s="318">
        <v>501.46</v>
      </c>
      <c r="G2589" s="317"/>
      <c r="H2589" s="418" t="s">
        <v>16056</v>
      </c>
      <c r="I2589" s="418"/>
      <c r="J2589" s="318">
        <v>2277.1999999999998</v>
      </c>
    </row>
    <row r="2590" spans="1:10" ht="13.5" thickTop="1">
      <c r="A2590" s="319"/>
      <c r="B2590" s="319"/>
      <c r="C2590" s="319"/>
      <c r="D2590" s="319"/>
      <c r="E2590" s="319"/>
      <c r="F2590" s="319"/>
      <c r="G2590" s="319"/>
      <c r="H2590" s="319"/>
      <c r="I2590" s="319"/>
      <c r="J2590" s="319"/>
    </row>
    <row r="2591" spans="1:10" ht="15">
      <c r="A2591" s="305" t="s">
        <v>16486</v>
      </c>
      <c r="B2591" s="306" t="s">
        <v>12979</v>
      </c>
      <c r="C2591" s="305" t="s">
        <v>12980</v>
      </c>
      <c r="D2591" s="305" t="s">
        <v>12981</v>
      </c>
      <c r="E2591" s="419" t="s">
        <v>16045</v>
      </c>
      <c r="F2591" s="419"/>
      <c r="G2591" s="307" t="s">
        <v>12982</v>
      </c>
      <c r="H2591" s="306" t="s">
        <v>16046</v>
      </c>
      <c r="I2591" s="306" t="s">
        <v>12983</v>
      </c>
      <c r="J2591" s="306" t="s">
        <v>12985</v>
      </c>
    </row>
    <row r="2592" spans="1:10" ht="51">
      <c r="A2592" s="295" t="s">
        <v>16047</v>
      </c>
      <c r="B2592" s="296" t="s">
        <v>15815</v>
      </c>
      <c r="C2592" s="295" t="s">
        <v>9</v>
      </c>
      <c r="D2592" s="295" t="s">
        <v>4303</v>
      </c>
      <c r="E2592" s="420" t="s">
        <v>16110</v>
      </c>
      <c r="F2592" s="420"/>
      <c r="G2592" s="297" t="s">
        <v>51</v>
      </c>
      <c r="H2592" s="308">
        <v>1</v>
      </c>
      <c r="I2592" s="309">
        <v>47</v>
      </c>
      <c r="J2592" s="309">
        <v>47</v>
      </c>
    </row>
    <row r="2593" spans="1:10" ht="25.5">
      <c r="A2593" s="310" t="s">
        <v>16049</v>
      </c>
      <c r="B2593" s="311" t="s">
        <v>16355</v>
      </c>
      <c r="C2593" s="310" t="s">
        <v>9</v>
      </c>
      <c r="D2593" s="310" t="s">
        <v>2094</v>
      </c>
      <c r="E2593" s="416" t="s">
        <v>16048</v>
      </c>
      <c r="F2593" s="416"/>
      <c r="G2593" s="312" t="s">
        <v>27</v>
      </c>
      <c r="H2593" s="313">
        <v>0.32300000000000001</v>
      </c>
      <c r="I2593" s="314">
        <v>14.55</v>
      </c>
      <c r="J2593" s="314">
        <v>4.6900000000000004</v>
      </c>
    </row>
    <row r="2594" spans="1:10" ht="25.5">
      <c r="A2594" s="310" t="s">
        <v>16049</v>
      </c>
      <c r="B2594" s="311" t="s">
        <v>16356</v>
      </c>
      <c r="C2594" s="310" t="s">
        <v>9</v>
      </c>
      <c r="D2594" s="310" t="s">
        <v>81</v>
      </c>
      <c r="E2594" s="416" t="s">
        <v>16048</v>
      </c>
      <c r="F2594" s="416"/>
      <c r="G2594" s="312" t="s">
        <v>27</v>
      </c>
      <c r="H2594" s="313">
        <v>0.32300000000000001</v>
      </c>
      <c r="I2594" s="314">
        <v>18.53</v>
      </c>
      <c r="J2594" s="314">
        <v>5.98</v>
      </c>
    </row>
    <row r="2595" spans="1:10" ht="25.5">
      <c r="A2595" s="300" t="s">
        <v>12986</v>
      </c>
      <c r="B2595" s="301" t="s">
        <v>15817</v>
      </c>
      <c r="C2595" s="300" t="s">
        <v>9</v>
      </c>
      <c r="D2595" s="300" t="s">
        <v>6906</v>
      </c>
      <c r="E2595" s="417" t="s">
        <v>12998</v>
      </c>
      <c r="F2595" s="417"/>
      <c r="G2595" s="302" t="s">
        <v>51</v>
      </c>
      <c r="H2595" s="315">
        <v>1</v>
      </c>
      <c r="I2595" s="316">
        <v>28.48</v>
      </c>
      <c r="J2595" s="316">
        <v>28.48</v>
      </c>
    </row>
    <row r="2596" spans="1:10">
      <c r="A2596" s="300" t="s">
        <v>12986</v>
      </c>
      <c r="B2596" s="301" t="s">
        <v>15507</v>
      </c>
      <c r="C2596" s="300" t="s">
        <v>9</v>
      </c>
      <c r="D2596" s="300" t="s">
        <v>6963</v>
      </c>
      <c r="E2596" s="417" t="s">
        <v>12998</v>
      </c>
      <c r="F2596" s="417"/>
      <c r="G2596" s="302" t="s">
        <v>51</v>
      </c>
      <c r="H2596" s="315">
        <v>0.28899999999999998</v>
      </c>
      <c r="I2596" s="316">
        <v>15.71</v>
      </c>
      <c r="J2596" s="316">
        <v>4.54</v>
      </c>
    </row>
    <row r="2597" spans="1:10">
      <c r="A2597" s="300" t="s">
        <v>12986</v>
      </c>
      <c r="B2597" s="301" t="s">
        <v>13353</v>
      </c>
      <c r="C2597" s="300" t="s">
        <v>9</v>
      </c>
      <c r="D2597" s="300" t="s">
        <v>9576</v>
      </c>
      <c r="E2597" s="417" t="s">
        <v>12998</v>
      </c>
      <c r="F2597" s="417"/>
      <c r="G2597" s="302" t="s">
        <v>51</v>
      </c>
      <c r="H2597" s="315">
        <v>3.2000000000000001E-2</v>
      </c>
      <c r="I2597" s="316">
        <v>1.65</v>
      </c>
      <c r="J2597" s="316">
        <v>0.05</v>
      </c>
    </row>
    <row r="2598" spans="1:10">
      <c r="A2598" s="300" t="s">
        <v>12986</v>
      </c>
      <c r="B2598" s="301" t="s">
        <v>13358</v>
      </c>
      <c r="C2598" s="300" t="s">
        <v>9</v>
      </c>
      <c r="D2598" s="300" t="s">
        <v>10886</v>
      </c>
      <c r="E2598" s="417" t="s">
        <v>12998</v>
      </c>
      <c r="F2598" s="417"/>
      <c r="G2598" s="302" t="s">
        <v>51</v>
      </c>
      <c r="H2598" s="315">
        <v>7.5999999999999998E-2</v>
      </c>
      <c r="I2598" s="316">
        <v>42.99</v>
      </c>
      <c r="J2598" s="316">
        <v>3.26</v>
      </c>
    </row>
    <row r="2599" spans="1:10" ht="25.5">
      <c r="A2599" s="317"/>
      <c r="B2599" s="317"/>
      <c r="C2599" s="317"/>
      <c r="D2599" s="317"/>
      <c r="E2599" s="317" t="s">
        <v>16052</v>
      </c>
      <c r="F2599" s="318">
        <v>4.0130907999999996</v>
      </c>
      <c r="G2599" s="317" t="s">
        <v>16053</v>
      </c>
      <c r="H2599" s="318">
        <v>3.47</v>
      </c>
      <c r="I2599" s="317" t="s">
        <v>16054</v>
      </c>
      <c r="J2599" s="318">
        <v>7.48</v>
      </c>
    </row>
    <row r="2600" spans="1:10" ht="13.5" thickBot="1">
      <c r="A2600" s="317"/>
      <c r="B2600" s="317"/>
      <c r="C2600" s="317"/>
      <c r="D2600" s="317"/>
      <c r="E2600" s="317" t="s">
        <v>16055</v>
      </c>
      <c r="F2600" s="318">
        <v>13.27</v>
      </c>
      <c r="G2600" s="317"/>
      <c r="H2600" s="418" t="s">
        <v>16056</v>
      </c>
      <c r="I2600" s="418"/>
      <c r="J2600" s="318">
        <v>60.27</v>
      </c>
    </row>
    <row r="2601" spans="1:10" ht="13.5" thickTop="1">
      <c r="A2601" s="319"/>
      <c r="B2601" s="319"/>
      <c r="C2601" s="319"/>
      <c r="D2601" s="319"/>
      <c r="E2601" s="319"/>
      <c r="F2601" s="319"/>
      <c r="G2601" s="319"/>
      <c r="H2601" s="319"/>
      <c r="I2601" s="319"/>
      <c r="J2601" s="319"/>
    </row>
    <row r="2602" spans="1:10" ht="15">
      <c r="A2602" s="305" t="s">
        <v>16487</v>
      </c>
      <c r="B2602" s="306" t="s">
        <v>12979</v>
      </c>
      <c r="C2602" s="305" t="s">
        <v>12980</v>
      </c>
      <c r="D2602" s="305" t="s">
        <v>12981</v>
      </c>
      <c r="E2602" s="419" t="s">
        <v>16045</v>
      </c>
      <c r="F2602" s="419"/>
      <c r="G2602" s="307" t="s">
        <v>12982</v>
      </c>
      <c r="H2602" s="306" t="s">
        <v>16046</v>
      </c>
      <c r="I2602" s="306" t="s">
        <v>12983</v>
      </c>
      <c r="J2602" s="306" t="s">
        <v>12985</v>
      </c>
    </row>
    <row r="2603" spans="1:10" ht="51">
      <c r="A2603" s="295" t="s">
        <v>16047</v>
      </c>
      <c r="B2603" s="296" t="s">
        <v>15827</v>
      </c>
      <c r="C2603" s="295" t="s">
        <v>9</v>
      </c>
      <c r="D2603" s="295" t="s">
        <v>4242</v>
      </c>
      <c r="E2603" s="420" t="s">
        <v>16110</v>
      </c>
      <c r="F2603" s="420"/>
      <c r="G2603" s="297" t="s">
        <v>51</v>
      </c>
      <c r="H2603" s="308">
        <v>1</v>
      </c>
      <c r="I2603" s="309">
        <v>59.45</v>
      </c>
      <c r="J2603" s="309">
        <v>59.45</v>
      </c>
    </row>
    <row r="2604" spans="1:10" ht="25.5">
      <c r="A2604" s="310" t="s">
        <v>16049</v>
      </c>
      <c r="B2604" s="311" t="s">
        <v>16355</v>
      </c>
      <c r="C2604" s="310" t="s">
        <v>9</v>
      </c>
      <c r="D2604" s="310" t="s">
        <v>2094</v>
      </c>
      <c r="E2604" s="416" t="s">
        <v>16048</v>
      </c>
      <c r="F2604" s="416"/>
      <c r="G2604" s="312" t="s">
        <v>27</v>
      </c>
      <c r="H2604" s="313">
        <v>0.52200000000000002</v>
      </c>
      <c r="I2604" s="314">
        <v>14.55</v>
      </c>
      <c r="J2604" s="314">
        <v>7.59</v>
      </c>
    </row>
    <row r="2605" spans="1:10" ht="25.5">
      <c r="A2605" s="310" t="s">
        <v>16049</v>
      </c>
      <c r="B2605" s="311" t="s">
        <v>16356</v>
      </c>
      <c r="C2605" s="310" t="s">
        <v>9</v>
      </c>
      <c r="D2605" s="310" t="s">
        <v>81</v>
      </c>
      <c r="E2605" s="416" t="s">
        <v>16048</v>
      </c>
      <c r="F2605" s="416"/>
      <c r="G2605" s="312" t="s">
        <v>27</v>
      </c>
      <c r="H2605" s="313">
        <v>0.52200000000000002</v>
      </c>
      <c r="I2605" s="314">
        <v>18.53</v>
      </c>
      <c r="J2605" s="314">
        <v>9.67</v>
      </c>
    </row>
    <row r="2606" spans="1:10" ht="25.5">
      <c r="A2606" s="300" t="s">
        <v>12986</v>
      </c>
      <c r="B2606" s="301" t="s">
        <v>15829</v>
      </c>
      <c r="C2606" s="300" t="s">
        <v>9</v>
      </c>
      <c r="D2606" s="300" t="s">
        <v>8357</v>
      </c>
      <c r="E2606" s="417" t="s">
        <v>12998</v>
      </c>
      <c r="F2606" s="417"/>
      <c r="G2606" s="302" t="s">
        <v>51</v>
      </c>
      <c r="H2606" s="315">
        <v>1</v>
      </c>
      <c r="I2606" s="316">
        <v>41.74</v>
      </c>
      <c r="J2606" s="316">
        <v>41.74</v>
      </c>
    </row>
    <row r="2607" spans="1:10">
      <c r="A2607" s="300" t="s">
        <v>12986</v>
      </c>
      <c r="B2607" s="301" t="s">
        <v>13496</v>
      </c>
      <c r="C2607" s="300" t="s">
        <v>9</v>
      </c>
      <c r="D2607" s="300" t="s">
        <v>9014</v>
      </c>
      <c r="E2607" s="417" t="s">
        <v>12998</v>
      </c>
      <c r="F2607" s="417"/>
      <c r="G2607" s="302" t="s">
        <v>51</v>
      </c>
      <c r="H2607" s="315">
        <v>2.7E-2</v>
      </c>
      <c r="I2607" s="316">
        <v>14.16</v>
      </c>
      <c r="J2607" s="316">
        <v>0.38</v>
      </c>
    </row>
    <row r="2608" spans="1:10">
      <c r="A2608" s="300" t="s">
        <v>12986</v>
      </c>
      <c r="B2608" s="301" t="s">
        <v>14112</v>
      </c>
      <c r="C2608" s="300" t="s">
        <v>9</v>
      </c>
      <c r="D2608" s="300" t="s">
        <v>9063</v>
      </c>
      <c r="E2608" s="417" t="s">
        <v>12998</v>
      </c>
      <c r="F2608" s="417"/>
      <c r="G2608" s="302" t="s">
        <v>93</v>
      </c>
      <c r="H2608" s="315">
        <v>3.0000000000000001E-3</v>
      </c>
      <c r="I2608" s="316">
        <v>23.37</v>
      </c>
      <c r="J2608" s="316">
        <v>7.0000000000000007E-2</v>
      </c>
    </row>
    <row r="2609" spans="1:10" ht="25.5">
      <c r="A2609" s="317"/>
      <c r="B2609" s="317"/>
      <c r="C2609" s="317"/>
      <c r="D2609" s="317"/>
      <c r="E2609" s="317" t="s">
        <v>16052</v>
      </c>
      <c r="F2609" s="318">
        <v>6.4917645999999998</v>
      </c>
      <c r="G2609" s="317" t="s">
        <v>16053</v>
      </c>
      <c r="H2609" s="318">
        <v>5.61</v>
      </c>
      <c r="I2609" s="317" t="s">
        <v>16054</v>
      </c>
      <c r="J2609" s="318">
        <v>12.1</v>
      </c>
    </row>
    <row r="2610" spans="1:10" ht="13.5" thickBot="1">
      <c r="A2610" s="317"/>
      <c r="B2610" s="317"/>
      <c r="C2610" s="317"/>
      <c r="D2610" s="317"/>
      <c r="E2610" s="317" t="s">
        <v>16055</v>
      </c>
      <c r="F2610" s="318">
        <v>16.78</v>
      </c>
      <c r="G2610" s="317"/>
      <c r="H2610" s="418" t="s">
        <v>16056</v>
      </c>
      <c r="I2610" s="418"/>
      <c r="J2610" s="318">
        <v>76.23</v>
      </c>
    </row>
    <row r="2611" spans="1:10" ht="13.5" thickTop="1">
      <c r="A2611" s="319"/>
      <c r="B2611" s="319"/>
      <c r="C2611" s="319"/>
      <c r="D2611" s="319"/>
      <c r="E2611" s="319"/>
      <c r="F2611" s="319"/>
      <c r="G2611" s="319"/>
      <c r="H2611" s="319"/>
      <c r="I2611" s="319"/>
      <c r="J2611" s="319"/>
    </row>
    <row r="2612" spans="1:10" ht="15">
      <c r="A2612" s="305" t="s">
        <v>16488</v>
      </c>
      <c r="B2612" s="306" t="s">
        <v>12979</v>
      </c>
      <c r="C2612" s="305" t="s">
        <v>12980</v>
      </c>
      <c r="D2612" s="305" t="s">
        <v>12981</v>
      </c>
      <c r="E2612" s="419" t="s">
        <v>16045</v>
      </c>
      <c r="F2612" s="419"/>
      <c r="G2612" s="307" t="s">
        <v>12982</v>
      </c>
      <c r="H2612" s="306" t="s">
        <v>16046</v>
      </c>
      <c r="I2612" s="306" t="s">
        <v>12983</v>
      </c>
      <c r="J2612" s="306" t="s">
        <v>12985</v>
      </c>
    </row>
    <row r="2613" spans="1:10" ht="38.25">
      <c r="A2613" s="295" t="s">
        <v>16047</v>
      </c>
      <c r="B2613" s="296" t="s">
        <v>15838</v>
      </c>
      <c r="C2613" s="295" t="s">
        <v>9</v>
      </c>
      <c r="D2613" s="295" t="s">
        <v>3450</v>
      </c>
      <c r="E2613" s="420" t="s">
        <v>16110</v>
      </c>
      <c r="F2613" s="420"/>
      <c r="G2613" s="297" t="s">
        <v>51</v>
      </c>
      <c r="H2613" s="308">
        <v>1</v>
      </c>
      <c r="I2613" s="309">
        <v>53.25</v>
      </c>
      <c r="J2613" s="309">
        <v>53.25</v>
      </c>
    </row>
    <row r="2614" spans="1:10" ht="25.5">
      <c r="A2614" s="310" t="s">
        <v>16049</v>
      </c>
      <c r="B2614" s="311" t="s">
        <v>16355</v>
      </c>
      <c r="C2614" s="310" t="s">
        <v>9</v>
      </c>
      <c r="D2614" s="310" t="s">
        <v>2094</v>
      </c>
      <c r="E2614" s="416" t="s">
        <v>16048</v>
      </c>
      <c r="F2614" s="416"/>
      <c r="G2614" s="312" t="s">
        <v>27</v>
      </c>
      <c r="H2614" s="313">
        <v>0.70199999999999996</v>
      </c>
      <c r="I2614" s="314">
        <v>14.55</v>
      </c>
      <c r="J2614" s="314">
        <v>10.210000000000001</v>
      </c>
    </row>
    <row r="2615" spans="1:10" ht="25.5">
      <c r="A2615" s="310" t="s">
        <v>16049</v>
      </c>
      <c r="B2615" s="311" t="s">
        <v>16356</v>
      </c>
      <c r="C2615" s="310" t="s">
        <v>9</v>
      </c>
      <c r="D2615" s="310" t="s">
        <v>81</v>
      </c>
      <c r="E2615" s="416" t="s">
        <v>16048</v>
      </c>
      <c r="F2615" s="416"/>
      <c r="G2615" s="312" t="s">
        <v>27</v>
      </c>
      <c r="H2615" s="313">
        <v>0.70199999999999996</v>
      </c>
      <c r="I2615" s="314">
        <v>18.53</v>
      </c>
      <c r="J2615" s="314">
        <v>13</v>
      </c>
    </row>
    <row r="2616" spans="1:10">
      <c r="A2616" s="300" t="s">
        <v>12986</v>
      </c>
      <c r="B2616" s="301" t="s">
        <v>13496</v>
      </c>
      <c r="C2616" s="300" t="s">
        <v>9</v>
      </c>
      <c r="D2616" s="300" t="s">
        <v>9014</v>
      </c>
      <c r="E2616" s="417" t="s">
        <v>12998</v>
      </c>
      <c r="F2616" s="417"/>
      <c r="G2616" s="302" t="s">
        <v>51</v>
      </c>
      <c r="H2616" s="315">
        <v>0.03</v>
      </c>
      <c r="I2616" s="316">
        <v>14.16</v>
      </c>
      <c r="J2616" s="316">
        <v>0.42</v>
      </c>
    </row>
    <row r="2617" spans="1:10">
      <c r="A2617" s="300" t="s">
        <v>12986</v>
      </c>
      <c r="B2617" s="301" t="s">
        <v>14112</v>
      </c>
      <c r="C2617" s="300" t="s">
        <v>9</v>
      </c>
      <c r="D2617" s="300" t="s">
        <v>9063</v>
      </c>
      <c r="E2617" s="417" t="s">
        <v>12998</v>
      </c>
      <c r="F2617" s="417"/>
      <c r="G2617" s="302" t="s">
        <v>93</v>
      </c>
      <c r="H2617" s="315">
        <v>7.0000000000000001E-3</v>
      </c>
      <c r="I2617" s="316">
        <v>23.37</v>
      </c>
      <c r="J2617" s="316">
        <v>0.16</v>
      </c>
    </row>
    <row r="2618" spans="1:10">
      <c r="A2618" s="300" t="s">
        <v>12986</v>
      </c>
      <c r="B2618" s="301" t="s">
        <v>15840</v>
      </c>
      <c r="C2618" s="300" t="s">
        <v>9</v>
      </c>
      <c r="D2618" s="300" t="s">
        <v>9704</v>
      </c>
      <c r="E2618" s="417" t="s">
        <v>12998</v>
      </c>
      <c r="F2618" s="417"/>
      <c r="G2618" s="302" t="s">
        <v>51</v>
      </c>
      <c r="H2618" s="315">
        <v>1</v>
      </c>
      <c r="I2618" s="316">
        <v>29.46</v>
      </c>
      <c r="J2618" s="316">
        <v>29.46</v>
      </c>
    </row>
    <row r="2619" spans="1:10" ht="25.5">
      <c r="A2619" s="317"/>
      <c r="B2619" s="317"/>
      <c r="C2619" s="317"/>
      <c r="D2619" s="317"/>
      <c r="E2619" s="317" t="s">
        <v>16052</v>
      </c>
      <c r="F2619" s="318">
        <v>8.7343741999999995</v>
      </c>
      <c r="G2619" s="317" t="s">
        <v>16053</v>
      </c>
      <c r="H2619" s="318">
        <v>7.55</v>
      </c>
      <c r="I2619" s="317" t="s">
        <v>16054</v>
      </c>
      <c r="J2619" s="318">
        <v>16.28</v>
      </c>
    </row>
    <row r="2620" spans="1:10" ht="13.5" thickBot="1">
      <c r="A2620" s="317"/>
      <c r="B2620" s="317"/>
      <c r="C2620" s="317"/>
      <c r="D2620" s="317"/>
      <c r="E2620" s="317" t="s">
        <v>16055</v>
      </c>
      <c r="F2620" s="318">
        <v>15.03</v>
      </c>
      <c r="G2620" s="317"/>
      <c r="H2620" s="418" t="s">
        <v>16056</v>
      </c>
      <c r="I2620" s="418"/>
      <c r="J2620" s="318">
        <v>68.28</v>
      </c>
    </row>
    <row r="2621" spans="1:10" ht="13.5" thickTop="1">
      <c r="A2621" s="319"/>
      <c r="B2621" s="319"/>
      <c r="C2621" s="319"/>
      <c r="D2621" s="319"/>
      <c r="E2621" s="319"/>
      <c r="F2621" s="319"/>
      <c r="G2621" s="319"/>
      <c r="H2621" s="319"/>
      <c r="I2621" s="319"/>
      <c r="J2621" s="319"/>
    </row>
    <row r="2622" spans="1:10" ht="15">
      <c r="A2622" s="305" t="s">
        <v>16489</v>
      </c>
      <c r="B2622" s="306" t="s">
        <v>12979</v>
      </c>
      <c r="C2622" s="305" t="s">
        <v>12980</v>
      </c>
      <c r="D2622" s="305" t="s">
        <v>12981</v>
      </c>
      <c r="E2622" s="419" t="s">
        <v>16045</v>
      </c>
      <c r="F2622" s="419"/>
      <c r="G2622" s="307" t="s">
        <v>12982</v>
      </c>
      <c r="H2622" s="306" t="s">
        <v>16046</v>
      </c>
      <c r="I2622" s="306" t="s">
        <v>12983</v>
      </c>
      <c r="J2622" s="306" t="s">
        <v>12985</v>
      </c>
    </row>
    <row r="2623" spans="1:10" ht="38.25">
      <c r="A2623" s="295" t="s">
        <v>16047</v>
      </c>
      <c r="B2623" s="296" t="s">
        <v>15849</v>
      </c>
      <c r="C2623" s="295" t="s">
        <v>9</v>
      </c>
      <c r="D2623" s="295" t="s">
        <v>3469</v>
      </c>
      <c r="E2623" s="420" t="s">
        <v>16110</v>
      </c>
      <c r="F2623" s="420"/>
      <c r="G2623" s="297" t="s">
        <v>51</v>
      </c>
      <c r="H2623" s="308">
        <v>1</v>
      </c>
      <c r="I2623" s="309">
        <v>49.64</v>
      </c>
      <c r="J2623" s="309">
        <v>49.64</v>
      </c>
    </row>
    <row r="2624" spans="1:10" ht="25.5">
      <c r="A2624" s="310" t="s">
        <v>16049</v>
      </c>
      <c r="B2624" s="311" t="s">
        <v>16355</v>
      </c>
      <c r="C2624" s="310" t="s">
        <v>9</v>
      </c>
      <c r="D2624" s="310" t="s">
        <v>2094</v>
      </c>
      <c r="E2624" s="416" t="s">
        <v>16048</v>
      </c>
      <c r="F2624" s="416"/>
      <c r="G2624" s="312" t="s">
        <v>27</v>
      </c>
      <c r="H2624" s="313">
        <v>0.73599999999999999</v>
      </c>
      <c r="I2624" s="314">
        <v>14.55</v>
      </c>
      <c r="J2624" s="314">
        <v>10.7</v>
      </c>
    </row>
    <row r="2625" spans="1:10" ht="25.5">
      <c r="A2625" s="310" t="s">
        <v>16049</v>
      </c>
      <c r="B2625" s="311" t="s">
        <v>16356</v>
      </c>
      <c r="C2625" s="310" t="s">
        <v>9</v>
      </c>
      <c r="D2625" s="310" t="s">
        <v>81</v>
      </c>
      <c r="E2625" s="416" t="s">
        <v>16048</v>
      </c>
      <c r="F2625" s="416"/>
      <c r="G2625" s="312" t="s">
        <v>27</v>
      </c>
      <c r="H2625" s="313">
        <v>0.73599999999999999</v>
      </c>
      <c r="I2625" s="314">
        <v>18.53</v>
      </c>
      <c r="J2625" s="314">
        <v>13.63</v>
      </c>
    </row>
    <row r="2626" spans="1:10">
      <c r="A2626" s="300" t="s">
        <v>12986</v>
      </c>
      <c r="B2626" s="301" t="s">
        <v>13496</v>
      </c>
      <c r="C2626" s="300" t="s">
        <v>9</v>
      </c>
      <c r="D2626" s="300" t="s">
        <v>9014</v>
      </c>
      <c r="E2626" s="417" t="s">
        <v>12998</v>
      </c>
      <c r="F2626" s="417"/>
      <c r="G2626" s="302" t="s">
        <v>51</v>
      </c>
      <c r="H2626" s="315">
        <v>0.03</v>
      </c>
      <c r="I2626" s="316">
        <v>14.16</v>
      </c>
      <c r="J2626" s="316">
        <v>0.42</v>
      </c>
    </row>
    <row r="2627" spans="1:10">
      <c r="A2627" s="300" t="s">
        <v>12986</v>
      </c>
      <c r="B2627" s="301" t="s">
        <v>14112</v>
      </c>
      <c r="C2627" s="300" t="s">
        <v>9</v>
      </c>
      <c r="D2627" s="300" t="s">
        <v>9063</v>
      </c>
      <c r="E2627" s="417" t="s">
        <v>12998</v>
      </c>
      <c r="F2627" s="417"/>
      <c r="G2627" s="302" t="s">
        <v>93</v>
      </c>
      <c r="H2627" s="315">
        <v>7.0000000000000001E-3</v>
      </c>
      <c r="I2627" s="316">
        <v>23.37</v>
      </c>
      <c r="J2627" s="316">
        <v>0.16</v>
      </c>
    </row>
    <row r="2628" spans="1:10">
      <c r="A2628" s="300" t="s">
        <v>12986</v>
      </c>
      <c r="B2628" s="301" t="s">
        <v>15851</v>
      </c>
      <c r="C2628" s="300" t="s">
        <v>9</v>
      </c>
      <c r="D2628" s="300" t="s">
        <v>10092</v>
      </c>
      <c r="E2628" s="417" t="s">
        <v>12998</v>
      </c>
      <c r="F2628" s="417"/>
      <c r="G2628" s="302" t="s">
        <v>51</v>
      </c>
      <c r="H2628" s="315">
        <v>1</v>
      </c>
      <c r="I2628" s="316">
        <v>24.73</v>
      </c>
      <c r="J2628" s="316">
        <v>24.73</v>
      </c>
    </row>
    <row r="2629" spans="1:10" ht="25.5">
      <c r="A2629" s="317"/>
      <c r="B2629" s="317"/>
      <c r="C2629" s="317"/>
      <c r="D2629" s="317"/>
      <c r="E2629" s="317" t="s">
        <v>16052</v>
      </c>
      <c r="F2629" s="318">
        <v>9.1582165999999994</v>
      </c>
      <c r="G2629" s="317" t="s">
        <v>16053</v>
      </c>
      <c r="H2629" s="318">
        <v>7.91</v>
      </c>
      <c r="I2629" s="317" t="s">
        <v>16054</v>
      </c>
      <c r="J2629" s="318">
        <v>17.07</v>
      </c>
    </row>
    <row r="2630" spans="1:10" ht="13.5" thickBot="1">
      <c r="A2630" s="317"/>
      <c r="B2630" s="317"/>
      <c r="C2630" s="317"/>
      <c r="D2630" s="317"/>
      <c r="E2630" s="317" t="s">
        <v>16055</v>
      </c>
      <c r="F2630" s="318">
        <v>14.01</v>
      </c>
      <c r="G2630" s="317"/>
      <c r="H2630" s="418" t="s">
        <v>16056</v>
      </c>
      <c r="I2630" s="418"/>
      <c r="J2630" s="318">
        <v>63.65</v>
      </c>
    </row>
    <row r="2631" spans="1:10" ht="13.5" thickTop="1">
      <c r="A2631" s="319"/>
      <c r="B2631" s="319"/>
      <c r="C2631" s="319"/>
      <c r="D2631" s="319"/>
      <c r="E2631" s="319"/>
      <c r="F2631" s="319"/>
      <c r="G2631" s="319"/>
      <c r="H2631" s="319"/>
      <c r="I2631" s="319"/>
      <c r="J2631" s="319"/>
    </row>
    <row r="2632" spans="1:10" ht="15">
      <c r="A2632" s="305" t="s">
        <v>16490</v>
      </c>
      <c r="B2632" s="306" t="s">
        <v>12979</v>
      </c>
      <c r="C2632" s="305" t="s">
        <v>12980</v>
      </c>
      <c r="D2632" s="305" t="s">
        <v>12981</v>
      </c>
      <c r="E2632" s="419" t="s">
        <v>16045</v>
      </c>
      <c r="F2632" s="419"/>
      <c r="G2632" s="307" t="s">
        <v>12982</v>
      </c>
      <c r="H2632" s="306" t="s">
        <v>16046</v>
      </c>
      <c r="I2632" s="306" t="s">
        <v>12983</v>
      </c>
      <c r="J2632" s="306" t="s">
        <v>12985</v>
      </c>
    </row>
    <row r="2633" spans="1:10" ht="38.25">
      <c r="A2633" s="295" t="s">
        <v>16047</v>
      </c>
      <c r="B2633" s="296" t="s">
        <v>15859</v>
      </c>
      <c r="C2633" s="295" t="s">
        <v>9</v>
      </c>
      <c r="D2633" s="295" t="s">
        <v>3442</v>
      </c>
      <c r="E2633" s="420" t="s">
        <v>16110</v>
      </c>
      <c r="F2633" s="420"/>
      <c r="G2633" s="297" t="s">
        <v>20</v>
      </c>
      <c r="H2633" s="308">
        <v>1</v>
      </c>
      <c r="I2633" s="309">
        <v>65.42</v>
      </c>
      <c r="J2633" s="309">
        <v>65.42</v>
      </c>
    </row>
    <row r="2634" spans="1:10" ht="25.5">
      <c r="A2634" s="310" t="s">
        <v>16049</v>
      </c>
      <c r="B2634" s="311" t="s">
        <v>16355</v>
      </c>
      <c r="C2634" s="310" t="s">
        <v>9</v>
      </c>
      <c r="D2634" s="310" t="s">
        <v>2094</v>
      </c>
      <c r="E2634" s="416" t="s">
        <v>16048</v>
      </c>
      <c r="F2634" s="416"/>
      <c r="G2634" s="312" t="s">
        <v>27</v>
      </c>
      <c r="H2634" s="313">
        <v>0.30599999999999999</v>
      </c>
      <c r="I2634" s="314">
        <v>14.55</v>
      </c>
      <c r="J2634" s="314">
        <v>4.45</v>
      </c>
    </row>
    <row r="2635" spans="1:10" ht="25.5">
      <c r="A2635" s="310" t="s">
        <v>16049</v>
      </c>
      <c r="B2635" s="311" t="s">
        <v>16356</v>
      </c>
      <c r="C2635" s="310" t="s">
        <v>9</v>
      </c>
      <c r="D2635" s="310" t="s">
        <v>81</v>
      </c>
      <c r="E2635" s="416" t="s">
        <v>16048</v>
      </c>
      <c r="F2635" s="416"/>
      <c r="G2635" s="312" t="s">
        <v>27</v>
      </c>
      <c r="H2635" s="313">
        <v>0.30599999999999999</v>
      </c>
      <c r="I2635" s="314">
        <v>18.53</v>
      </c>
      <c r="J2635" s="314">
        <v>5.67</v>
      </c>
    </row>
    <row r="2636" spans="1:10" ht="25.5">
      <c r="A2636" s="300" t="s">
        <v>12986</v>
      </c>
      <c r="B2636" s="301" t="s">
        <v>15861</v>
      </c>
      <c r="C2636" s="300" t="s">
        <v>9</v>
      </c>
      <c r="D2636" s="300" t="s">
        <v>11470</v>
      </c>
      <c r="E2636" s="417" t="s">
        <v>12998</v>
      </c>
      <c r="F2636" s="417"/>
      <c r="G2636" s="302" t="s">
        <v>20</v>
      </c>
      <c r="H2636" s="315">
        <v>1.0389999999999999</v>
      </c>
      <c r="I2636" s="316">
        <v>53.23</v>
      </c>
      <c r="J2636" s="316">
        <v>55.3</v>
      </c>
    </row>
    <row r="2637" spans="1:10" ht="25.5">
      <c r="A2637" s="317"/>
      <c r="B2637" s="317"/>
      <c r="C2637" s="317"/>
      <c r="D2637" s="317"/>
      <c r="E2637" s="317" t="s">
        <v>16052</v>
      </c>
      <c r="F2637" s="318">
        <v>3.8038520999999998</v>
      </c>
      <c r="G2637" s="317" t="s">
        <v>16053</v>
      </c>
      <c r="H2637" s="318">
        <v>3.29</v>
      </c>
      <c r="I2637" s="317" t="s">
        <v>16054</v>
      </c>
      <c r="J2637" s="318">
        <v>7.09</v>
      </c>
    </row>
    <row r="2638" spans="1:10" ht="13.5" thickBot="1">
      <c r="A2638" s="317"/>
      <c r="B2638" s="317"/>
      <c r="C2638" s="317"/>
      <c r="D2638" s="317"/>
      <c r="E2638" s="317" t="s">
        <v>16055</v>
      </c>
      <c r="F2638" s="318">
        <v>18.47</v>
      </c>
      <c r="G2638" s="317"/>
      <c r="H2638" s="418" t="s">
        <v>16056</v>
      </c>
      <c r="I2638" s="418"/>
      <c r="J2638" s="318">
        <v>83.89</v>
      </c>
    </row>
    <row r="2639" spans="1:10" ht="13.5" thickTop="1">
      <c r="A2639" s="319"/>
      <c r="B2639" s="319"/>
      <c r="C2639" s="319"/>
      <c r="D2639" s="319"/>
      <c r="E2639" s="319"/>
      <c r="F2639" s="319"/>
      <c r="G2639" s="319"/>
      <c r="H2639" s="319"/>
      <c r="I2639" s="319"/>
      <c r="J2639" s="319"/>
    </row>
    <row r="2640" spans="1:10" ht="15">
      <c r="A2640" s="305" t="s">
        <v>16491</v>
      </c>
      <c r="B2640" s="306" t="s">
        <v>12979</v>
      </c>
      <c r="C2640" s="305" t="s">
        <v>12980</v>
      </c>
      <c r="D2640" s="305" t="s">
        <v>12981</v>
      </c>
      <c r="E2640" s="419" t="s">
        <v>16045</v>
      </c>
      <c r="F2640" s="419"/>
      <c r="G2640" s="307" t="s">
        <v>12982</v>
      </c>
      <c r="H2640" s="306" t="s">
        <v>16046</v>
      </c>
      <c r="I2640" s="306" t="s">
        <v>12983</v>
      </c>
      <c r="J2640" s="306" t="s">
        <v>12985</v>
      </c>
    </row>
    <row r="2641" spans="1:10" ht="38.25">
      <c r="A2641" s="295" t="s">
        <v>16047</v>
      </c>
      <c r="B2641" s="296" t="s">
        <v>15871</v>
      </c>
      <c r="C2641" s="295" t="s">
        <v>9</v>
      </c>
      <c r="D2641" s="295" t="s">
        <v>3678</v>
      </c>
      <c r="E2641" s="420" t="s">
        <v>16110</v>
      </c>
      <c r="F2641" s="420"/>
      <c r="G2641" s="297" t="s">
        <v>51</v>
      </c>
      <c r="H2641" s="308">
        <v>1</v>
      </c>
      <c r="I2641" s="309">
        <v>107.44</v>
      </c>
      <c r="J2641" s="309">
        <v>107.44</v>
      </c>
    </row>
    <row r="2642" spans="1:10" ht="25.5">
      <c r="A2642" s="310" t="s">
        <v>16049</v>
      </c>
      <c r="B2642" s="311" t="s">
        <v>16355</v>
      </c>
      <c r="C2642" s="310" t="s">
        <v>9</v>
      </c>
      <c r="D2642" s="310" t="s">
        <v>2094</v>
      </c>
      <c r="E2642" s="416" t="s">
        <v>16048</v>
      </c>
      <c r="F2642" s="416"/>
      <c r="G2642" s="312" t="s">
        <v>27</v>
      </c>
      <c r="H2642" s="313">
        <v>1.4710000000000001</v>
      </c>
      <c r="I2642" s="314">
        <v>14.55</v>
      </c>
      <c r="J2642" s="314">
        <v>21.4</v>
      </c>
    </row>
    <row r="2643" spans="1:10" ht="25.5">
      <c r="A2643" s="310" t="s">
        <v>16049</v>
      </c>
      <c r="B2643" s="311" t="s">
        <v>16356</v>
      </c>
      <c r="C2643" s="310" t="s">
        <v>9</v>
      </c>
      <c r="D2643" s="310" t="s">
        <v>81</v>
      </c>
      <c r="E2643" s="416" t="s">
        <v>16048</v>
      </c>
      <c r="F2643" s="416"/>
      <c r="G2643" s="312" t="s">
        <v>27</v>
      </c>
      <c r="H2643" s="313">
        <v>1.4710000000000001</v>
      </c>
      <c r="I2643" s="314">
        <v>18.53</v>
      </c>
      <c r="J2643" s="314">
        <v>27.25</v>
      </c>
    </row>
    <row r="2644" spans="1:10">
      <c r="A2644" s="300" t="s">
        <v>12986</v>
      </c>
      <c r="B2644" s="301" t="s">
        <v>13496</v>
      </c>
      <c r="C2644" s="300" t="s">
        <v>9</v>
      </c>
      <c r="D2644" s="300" t="s">
        <v>9014</v>
      </c>
      <c r="E2644" s="417" t="s">
        <v>12998</v>
      </c>
      <c r="F2644" s="417"/>
      <c r="G2644" s="302" t="s">
        <v>51</v>
      </c>
      <c r="H2644" s="315">
        <v>4.4999999999999998E-2</v>
      </c>
      <c r="I2644" s="316">
        <v>14.16</v>
      </c>
      <c r="J2644" s="316">
        <v>0.63</v>
      </c>
    </row>
    <row r="2645" spans="1:10">
      <c r="A2645" s="300" t="s">
        <v>12986</v>
      </c>
      <c r="B2645" s="301" t="s">
        <v>14112</v>
      </c>
      <c r="C2645" s="300" t="s">
        <v>9</v>
      </c>
      <c r="D2645" s="300" t="s">
        <v>9063</v>
      </c>
      <c r="E2645" s="417" t="s">
        <v>12998</v>
      </c>
      <c r="F2645" s="417"/>
      <c r="G2645" s="302" t="s">
        <v>93</v>
      </c>
      <c r="H2645" s="315">
        <v>1.0999999999999999E-2</v>
      </c>
      <c r="I2645" s="316">
        <v>23.37</v>
      </c>
      <c r="J2645" s="316">
        <v>0.25</v>
      </c>
    </row>
    <row r="2646" spans="1:10">
      <c r="A2646" s="300" t="s">
        <v>12986</v>
      </c>
      <c r="B2646" s="301" t="s">
        <v>15873</v>
      </c>
      <c r="C2646" s="300" t="s">
        <v>9</v>
      </c>
      <c r="D2646" s="300" t="s">
        <v>11005</v>
      </c>
      <c r="E2646" s="417" t="s">
        <v>12998</v>
      </c>
      <c r="F2646" s="417"/>
      <c r="G2646" s="302" t="s">
        <v>51</v>
      </c>
      <c r="H2646" s="315">
        <v>1</v>
      </c>
      <c r="I2646" s="316">
        <v>57.91</v>
      </c>
      <c r="J2646" s="316">
        <v>57.91</v>
      </c>
    </row>
    <row r="2647" spans="1:10" ht="25.5">
      <c r="A2647" s="317"/>
      <c r="B2647" s="317"/>
      <c r="C2647" s="317"/>
      <c r="D2647" s="317"/>
      <c r="E2647" s="317" t="s">
        <v>16052</v>
      </c>
      <c r="F2647" s="318">
        <v>18.305703099999999</v>
      </c>
      <c r="G2647" s="317" t="s">
        <v>16053</v>
      </c>
      <c r="H2647" s="318">
        <v>15.81</v>
      </c>
      <c r="I2647" s="317" t="s">
        <v>16054</v>
      </c>
      <c r="J2647" s="318">
        <v>34.119999999999997</v>
      </c>
    </row>
    <row r="2648" spans="1:10" ht="13.5" thickBot="1">
      <c r="A2648" s="317"/>
      <c r="B2648" s="317"/>
      <c r="C2648" s="317"/>
      <c r="D2648" s="317"/>
      <c r="E2648" s="317" t="s">
        <v>16055</v>
      </c>
      <c r="F2648" s="318">
        <v>30.34</v>
      </c>
      <c r="G2648" s="317"/>
      <c r="H2648" s="418" t="s">
        <v>16056</v>
      </c>
      <c r="I2648" s="418"/>
      <c r="J2648" s="318">
        <v>137.78</v>
      </c>
    </row>
    <row r="2649" spans="1:10" ht="13.5" thickTop="1">
      <c r="A2649" s="319"/>
      <c r="B2649" s="319"/>
      <c r="C2649" s="319"/>
      <c r="D2649" s="319"/>
      <c r="E2649" s="319"/>
      <c r="F2649" s="319"/>
      <c r="G2649" s="319"/>
      <c r="H2649" s="319"/>
      <c r="I2649" s="319"/>
      <c r="J2649" s="319"/>
    </row>
    <row r="2650" spans="1:10" ht="15">
      <c r="A2650" s="305" t="s">
        <v>16492</v>
      </c>
      <c r="B2650" s="306" t="s">
        <v>12979</v>
      </c>
      <c r="C2650" s="305" t="s">
        <v>12980</v>
      </c>
      <c r="D2650" s="305" t="s">
        <v>12981</v>
      </c>
      <c r="E2650" s="419" t="s">
        <v>16045</v>
      </c>
      <c r="F2650" s="419"/>
      <c r="G2650" s="307" t="s">
        <v>12982</v>
      </c>
      <c r="H2650" s="306" t="s">
        <v>16046</v>
      </c>
      <c r="I2650" s="306" t="s">
        <v>12983</v>
      </c>
      <c r="J2650" s="306" t="s">
        <v>12985</v>
      </c>
    </row>
    <row r="2651" spans="1:10" ht="38.25">
      <c r="A2651" s="295" t="s">
        <v>16047</v>
      </c>
      <c r="B2651" s="296" t="s">
        <v>15884</v>
      </c>
      <c r="C2651" s="295" t="s">
        <v>9</v>
      </c>
      <c r="D2651" s="295" t="s">
        <v>3882</v>
      </c>
      <c r="E2651" s="420" t="s">
        <v>16110</v>
      </c>
      <c r="F2651" s="420"/>
      <c r="G2651" s="297" t="s">
        <v>51</v>
      </c>
      <c r="H2651" s="308">
        <v>1</v>
      </c>
      <c r="I2651" s="309">
        <v>101.26</v>
      </c>
      <c r="J2651" s="309">
        <v>101.26</v>
      </c>
    </row>
    <row r="2652" spans="1:10" ht="25.5">
      <c r="A2652" s="310" t="s">
        <v>16049</v>
      </c>
      <c r="B2652" s="311" t="s">
        <v>16355</v>
      </c>
      <c r="C2652" s="310" t="s">
        <v>9</v>
      </c>
      <c r="D2652" s="310" t="s">
        <v>2094</v>
      </c>
      <c r="E2652" s="416" t="s">
        <v>16048</v>
      </c>
      <c r="F2652" s="416"/>
      <c r="G2652" s="312" t="s">
        <v>27</v>
      </c>
      <c r="H2652" s="313">
        <v>0.70199999999999996</v>
      </c>
      <c r="I2652" s="314">
        <v>14.55</v>
      </c>
      <c r="J2652" s="314">
        <v>10.210000000000001</v>
      </c>
    </row>
    <row r="2653" spans="1:10" ht="25.5">
      <c r="A2653" s="310" t="s">
        <v>16049</v>
      </c>
      <c r="B2653" s="311" t="s">
        <v>16356</v>
      </c>
      <c r="C2653" s="310" t="s">
        <v>9</v>
      </c>
      <c r="D2653" s="310" t="s">
        <v>81</v>
      </c>
      <c r="E2653" s="416" t="s">
        <v>16048</v>
      </c>
      <c r="F2653" s="416"/>
      <c r="G2653" s="312" t="s">
        <v>27</v>
      </c>
      <c r="H2653" s="313">
        <v>0.70199999999999996</v>
      </c>
      <c r="I2653" s="314">
        <v>18.53</v>
      </c>
      <c r="J2653" s="314">
        <v>13</v>
      </c>
    </row>
    <row r="2654" spans="1:10">
      <c r="A2654" s="300" t="s">
        <v>12986</v>
      </c>
      <c r="B2654" s="301" t="s">
        <v>13496</v>
      </c>
      <c r="C2654" s="300" t="s">
        <v>9</v>
      </c>
      <c r="D2654" s="300" t="s">
        <v>9014</v>
      </c>
      <c r="E2654" s="417" t="s">
        <v>12998</v>
      </c>
      <c r="F2654" s="417"/>
      <c r="G2654" s="302" t="s">
        <v>51</v>
      </c>
      <c r="H2654" s="315">
        <v>0.03</v>
      </c>
      <c r="I2654" s="316">
        <v>14.16</v>
      </c>
      <c r="J2654" s="316">
        <v>0.42</v>
      </c>
    </row>
    <row r="2655" spans="1:10">
      <c r="A2655" s="300" t="s">
        <v>12986</v>
      </c>
      <c r="B2655" s="301" t="s">
        <v>14112</v>
      </c>
      <c r="C2655" s="300" t="s">
        <v>9</v>
      </c>
      <c r="D2655" s="300" t="s">
        <v>9063</v>
      </c>
      <c r="E2655" s="417" t="s">
        <v>12998</v>
      </c>
      <c r="F2655" s="417"/>
      <c r="G2655" s="302" t="s">
        <v>93</v>
      </c>
      <c r="H2655" s="315">
        <v>7.0000000000000001E-3</v>
      </c>
      <c r="I2655" s="316">
        <v>23.37</v>
      </c>
      <c r="J2655" s="316">
        <v>0.16</v>
      </c>
    </row>
    <row r="2656" spans="1:10" ht="25.5">
      <c r="A2656" s="300" t="s">
        <v>12986</v>
      </c>
      <c r="B2656" s="301" t="s">
        <v>15885</v>
      </c>
      <c r="C2656" s="300" t="s">
        <v>9</v>
      </c>
      <c r="D2656" s="300" t="s">
        <v>11767</v>
      </c>
      <c r="E2656" s="417" t="s">
        <v>12998</v>
      </c>
      <c r="F2656" s="417"/>
      <c r="G2656" s="302" t="s">
        <v>51</v>
      </c>
      <c r="H2656" s="315">
        <v>1</v>
      </c>
      <c r="I2656" s="316">
        <v>77.47</v>
      </c>
      <c r="J2656" s="316">
        <v>77.47</v>
      </c>
    </row>
    <row r="2657" spans="1:10" ht="25.5">
      <c r="A2657" s="317"/>
      <c r="B2657" s="317"/>
      <c r="C2657" s="317"/>
      <c r="D2657" s="317"/>
      <c r="E2657" s="317" t="s">
        <v>16052</v>
      </c>
      <c r="F2657" s="318">
        <v>8.7343741999999995</v>
      </c>
      <c r="G2657" s="317" t="s">
        <v>16053</v>
      </c>
      <c r="H2657" s="318">
        <v>7.55</v>
      </c>
      <c r="I2657" s="317" t="s">
        <v>16054</v>
      </c>
      <c r="J2657" s="318">
        <v>16.28</v>
      </c>
    </row>
    <row r="2658" spans="1:10" ht="13.5" thickBot="1">
      <c r="A2658" s="317"/>
      <c r="B2658" s="317"/>
      <c r="C2658" s="317"/>
      <c r="D2658" s="317"/>
      <c r="E2658" s="317" t="s">
        <v>16055</v>
      </c>
      <c r="F2658" s="318">
        <v>28.59</v>
      </c>
      <c r="G2658" s="317"/>
      <c r="H2658" s="418" t="s">
        <v>16056</v>
      </c>
      <c r="I2658" s="418"/>
      <c r="J2658" s="318">
        <v>129.85</v>
      </c>
    </row>
    <row r="2659" spans="1:10" ht="13.5" thickTop="1">
      <c r="A2659" s="319"/>
      <c r="B2659" s="319"/>
      <c r="C2659" s="319"/>
      <c r="D2659" s="319"/>
      <c r="E2659" s="319"/>
      <c r="F2659" s="319"/>
      <c r="G2659" s="319"/>
      <c r="H2659" s="319"/>
      <c r="I2659" s="319"/>
      <c r="J2659" s="319"/>
    </row>
    <row r="2660" spans="1:10" ht="15">
      <c r="A2660" s="305" t="s">
        <v>16493</v>
      </c>
      <c r="B2660" s="306" t="s">
        <v>12979</v>
      </c>
      <c r="C2660" s="305" t="s">
        <v>12980</v>
      </c>
      <c r="D2660" s="305" t="s">
        <v>12981</v>
      </c>
      <c r="E2660" s="419" t="s">
        <v>16045</v>
      </c>
      <c r="F2660" s="419"/>
      <c r="G2660" s="307" t="s">
        <v>12982</v>
      </c>
      <c r="H2660" s="306" t="s">
        <v>16046</v>
      </c>
      <c r="I2660" s="306" t="s">
        <v>12983</v>
      </c>
      <c r="J2660" s="306" t="s">
        <v>12985</v>
      </c>
    </row>
    <row r="2661" spans="1:10" ht="51">
      <c r="A2661" s="295" t="s">
        <v>16047</v>
      </c>
      <c r="B2661" s="296" t="s">
        <v>15893</v>
      </c>
      <c r="C2661" s="295" t="s">
        <v>9</v>
      </c>
      <c r="D2661" s="295" t="s">
        <v>6397</v>
      </c>
      <c r="E2661" s="420" t="s">
        <v>16128</v>
      </c>
      <c r="F2661" s="420"/>
      <c r="G2661" s="297" t="s">
        <v>51</v>
      </c>
      <c r="H2661" s="308">
        <v>1</v>
      </c>
      <c r="I2661" s="309">
        <v>1072.01</v>
      </c>
      <c r="J2661" s="309">
        <v>1072.01</v>
      </c>
    </row>
    <row r="2662" spans="1:10" ht="25.5">
      <c r="A2662" s="310" t="s">
        <v>16049</v>
      </c>
      <c r="B2662" s="311" t="s">
        <v>16355</v>
      </c>
      <c r="C2662" s="310" t="s">
        <v>9</v>
      </c>
      <c r="D2662" s="310" t="s">
        <v>2094</v>
      </c>
      <c r="E2662" s="416" t="s">
        <v>16048</v>
      </c>
      <c r="F2662" s="416"/>
      <c r="G2662" s="312" t="s">
        <v>27</v>
      </c>
      <c r="H2662" s="313">
        <v>3.0369999999999999</v>
      </c>
      <c r="I2662" s="314">
        <v>14.55</v>
      </c>
      <c r="J2662" s="314">
        <v>44.18</v>
      </c>
    </row>
    <row r="2663" spans="1:10" ht="25.5">
      <c r="A2663" s="310" t="s">
        <v>16049</v>
      </c>
      <c r="B2663" s="311" t="s">
        <v>16356</v>
      </c>
      <c r="C2663" s="310" t="s">
        <v>9</v>
      </c>
      <c r="D2663" s="310" t="s">
        <v>81</v>
      </c>
      <c r="E2663" s="416" t="s">
        <v>16048</v>
      </c>
      <c r="F2663" s="416"/>
      <c r="G2663" s="312" t="s">
        <v>27</v>
      </c>
      <c r="H2663" s="313">
        <v>3.0369999999999999</v>
      </c>
      <c r="I2663" s="314">
        <v>18.53</v>
      </c>
      <c r="J2663" s="314">
        <v>56.27</v>
      </c>
    </row>
    <row r="2664" spans="1:10" ht="25.5">
      <c r="A2664" s="300" t="s">
        <v>12986</v>
      </c>
      <c r="B2664" s="301" t="s">
        <v>15895</v>
      </c>
      <c r="C2664" s="300" t="s">
        <v>9</v>
      </c>
      <c r="D2664" s="300" t="s">
        <v>6946</v>
      </c>
      <c r="E2664" s="417" t="s">
        <v>12998</v>
      </c>
      <c r="F2664" s="417"/>
      <c r="G2664" s="302" t="s">
        <v>51</v>
      </c>
      <c r="H2664" s="315">
        <v>1</v>
      </c>
      <c r="I2664" s="316">
        <v>56.43</v>
      </c>
      <c r="J2664" s="316">
        <v>56.43</v>
      </c>
    </row>
    <row r="2665" spans="1:10" ht="38.25">
      <c r="A2665" s="300" t="s">
        <v>12986</v>
      </c>
      <c r="B2665" s="301" t="s">
        <v>15897</v>
      </c>
      <c r="C2665" s="300" t="s">
        <v>9</v>
      </c>
      <c r="D2665" s="300" t="s">
        <v>7407</v>
      </c>
      <c r="E2665" s="417" t="s">
        <v>12998</v>
      </c>
      <c r="F2665" s="417"/>
      <c r="G2665" s="302" t="s">
        <v>51</v>
      </c>
      <c r="H2665" s="315">
        <v>4</v>
      </c>
      <c r="I2665" s="316">
        <v>0.44</v>
      </c>
      <c r="J2665" s="316">
        <v>1.76</v>
      </c>
    </row>
    <row r="2666" spans="1:10" ht="63.75">
      <c r="A2666" s="300" t="s">
        <v>12986</v>
      </c>
      <c r="B2666" s="301" t="s">
        <v>15898</v>
      </c>
      <c r="C2666" s="300" t="s">
        <v>9</v>
      </c>
      <c r="D2666" s="300" t="s">
        <v>7704</v>
      </c>
      <c r="E2666" s="417" t="s">
        <v>12998</v>
      </c>
      <c r="F2666" s="417"/>
      <c r="G2666" s="302" t="s">
        <v>51</v>
      </c>
      <c r="H2666" s="315">
        <v>1</v>
      </c>
      <c r="I2666" s="316">
        <v>243.1</v>
      </c>
      <c r="J2666" s="316">
        <v>243.1</v>
      </c>
    </row>
    <row r="2667" spans="1:10" ht="25.5">
      <c r="A2667" s="300" t="s">
        <v>12986</v>
      </c>
      <c r="B2667" s="301" t="s">
        <v>15900</v>
      </c>
      <c r="C2667" s="300" t="s">
        <v>9</v>
      </c>
      <c r="D2667" s="300" t="s">
        <v>8029</v>
      </c>
      <c r="E2667" s="417" t="s">
        <v>12998</v>
      </c>
      <c r="F2667" s="417"/>
      <c r="G2667" s="302" t="s">
        <v>51</v>
      </c>
      <c r="H2667" s="315">
        <v>1</v>
      </c>
      <c r="I2667" s="316">
        <v>12.26</v>
      </c>
      <c r="J2667" s="316">
        <v>12.26</v>
      </c>
    </row>
    <row r="2668" spans="1:10" ht="25.5">
      <c r="A2668" s="300" t="s">
        <v>12986</v>
      </c>
      <c r="B2668" s="301" t="s">
        <v>15902</v>
      </c>
      <c r="C2668" s="300" t="s">
        <v>9</v>
      </c>
      <c r="D2668" s="300" t="s">
        <v>8866</v>
      </c>
      <c r="E2668" s="417" t="s">
        <v>12998</v>
      </c>
      <c r="F2668" s="417"/>
      <c r="G2668" s="302" t="s">
        <v>51</v>
      </c>
      <c r="H2668" s="315">
        <v>1</v>
      </c>
      <c r="I2668" s="316">
        <v>184.04</v>
      </c>
      <c r="J2668" s="316">
        <v>184.04</v>
      </c>
    </row>
    <row r="2669" spans="1:10" ht="38.25">
      <c r="A2669" s="300" t="s">
        <v>12986</v>
      </c>
      <c r="B2669" s="301" t="s">
        <v>15904</v>
      </c>
      <c r="C2669" s="300" t="s">
        <v>9</v>
      </c>
      <c r="D2669" s="300" t="s">
        <v>9894</v>
      </c>
      <c r="E2669" s="417" t="s">
        <v>12998</v>
      </c>
      <c r="F2669" s="417"/>
      <c r="G2669" s="302" t="s">
        <v>51</v>
      </c>
      <c r="H2669" s="315">
        <v>1</v>
      </c>
      <c r="I2669" s="316">
        <v>345.14</v>
      </c>
      <c r="J2669" s="316">
        <v>345.14</v>
      </c>
    </row>
    <row r="2670" spans="1:10" ht="38.25">
      <c r="A2670" s="300" t="s">
        <v>12986</v>
      </c>
      <c r="B2670" s="301" t="s">
        <v>15906</v>
      </c>
      <c r="C2670" s="300" t="s">
        <v>9</v>
      </c>
      <c r="D2670" s="300" t="s">
        <v>10752</v>
      </c>
      <c r="E2670" s="417" t="s">
        <v>12998</v>
      </c>
      <c r="F2670" s="417"/>
      <c r="G2670" s="302" t="s">
        <v>51</v>
      </c>
      <c r="H2670" s="315">
        <v>1</v>
      </c>
      <c r="I2670" s="316">
        <v>128.83000000000001</v>
      </c>
      <c r="J2670" s="316">
        <v>128.83000000000001</v>
      </c>
    </row>
    <row r="2671" spans="1:10" ht="25.5">
      <c r="A2671" s="317"/>
      <c r="B2671" s="317"/>
      <c r="C2671" s="317"/>
      <c r="D2671" s="317"/>
      <c r="E2671" s="317" t="s">
        <v>16052</v>
      </c>
      <c r="F2671" s="318">
        <v>37.7970921</v>
      </c>
      <c r="G2671" s="317" t="s">
        <v>16053</v>
      </c>
      <c r="H2671" s="318">
        <v>32.65</v>
      </c>
      <c r="I2671" s="317" t="s">
        <v>16054</v>
      </c>
      <c r="J2671" s="318">
        <v>70.45</v>
      </c>
    </row>
    <row r="2672" spans="1:10" ht="13.5" thickBot="1">
      <c r="A2672" s="317"/>
      <c r="B2672" s="317"/>
      <c r="C2672" s="317"/>
      <c r="D2672" s="317"/>
      <c r="E2672" s="317" t="s">
        <v>16055</v>
      </c>
      <c r="F2672" s="318">
        <v>302.73</v>
      </c>
      <c r="G2672" s="317"/>
      <c r="H2672" s="418" t="s">
        <v>16056</v>
      </c>
      <c r="I2672" s="418"/>
      <c r="J2672" s="318">
        <v>1374.74</v>
      </c>
    </row>
    <row r="2673" spans="1:10" ht="13.5" thickTop="1">
      <c r="A2673" s="319"/>
      <c r="B2673" s="319"/>
      <c r="C2673" s="319"/>
      <c r="D2673" s="319"/>
      <c r="E2673" s="319"/>
      <c r="F2673" s="319"/>
      <c r="G2673" s="319"/>
      <c r="H2673" s="319"/>
      <c r="I2673" s="319"/>
      <c r="J2673" s="319"/>
    </row>
    <row r="2674" spans="1:10" ht="15">
      <c r="A2674" s="305" t="s">
        <v>16494</v>
      </c>
      <c r="B2674" s="306" t="s">
        <v>12979</v>
      </c>
      <c r="C2674" s="305" t="s">
        <v>12980</v>
      </c>
      <c r="D2674" s="305" t="s">
        <v>12981</v>
      </c>
      <c r="E2674" s="419" t="s">
        <v>16045</v>
      </c>
      <c r="F2674" s="419"/>
      <c r="G2674" s="307" t="s">
        <v>12982</v>
      </c>
      <c r="H2674" s="306" t="s">
        <v>16046</v>
      </c>
      <c r="I2674" s="306" t="s">
        <v>12983</v>
      </c>
      <c r="J2674" s="306" t="s">
        <v>12985</v>
      </c>
    </row>
    <row r="2675" spans="1:10" ht="51">
      <c r="A2675" s="295" t="s">
        <v>16047</v>
      </c>
      <c r="B2675" s="296" t="s">
        <v>15917</v>
      </c>
      <c r="C2675" s="295" t="s">
        <v>9</v>
      </c>
      <c r="D2675" s="295" t="s">
        <v>4263</v>
      </c>
      <c r="E2675" s="420" t="s">
        <v>16110</v>
      </c>
      <c r="F2675" s="420"/>
      <c r="G2675" s="297" t="s">
        <v>51</v>
      </c>
      <c r="H2675" s="308">
        <v>1</v>
      </c>
      <c r="I2675" s="309">
        <v>151.36000000000001</v>
      </c>
      <c r="J2675" s="309">
        <v>151.36000000000001</v>
      </c>
    </row>
    <row r="2676" spans="1:10" ht="25.5">
      <c r="A2676" s="310" t="s">
        <v>16049</v>
      </c>
      <c r="B2676" s="311" t="s">
        <v>16355</v>
      </c>
      <c r="C2676" s="310" t="s">
        <v>9</v>
      </c>
      <c r="D2676" s="310" t="s">
        <v>2094</v>
      </c>
      <c r="E2676" s="416" t="s">
        <v>16048</v>
      </c>
      <c r="F2676" s="416"/>
      <c r="G2676" s="312" t="s">
        <v>27</v>
      </c>
      <c r="H2676" s="313">
        <v>0.81799999999999995</v>
      </c>
      <c r="I2676" s="314">
        <v>14.55</v>
      </c>
      <c r="J2676" s="314">
        <v>11.9</v>
      </c>
    </row>
    <row r="2677" spans="1:10" ht="25.5">
      <c r="A2677" s="310" t="s">
        <v>16049</v>
      </c>
      <c r="B2677" s="311" t="s">
        <v>16356</v>
      </c>
      <c r="C2677" s="310" t="s">
        <v>9</v>
      </c>
      <c r="D2677" s="310" t="s">
        <v>81</v>
      </c>
      <c r="E2677" s="416" t="s">
        <v>16048</v>
      </c>
      <c r="F2677" s="416"/>
      <c r="G2677" s="312" t="s">
        <v>27</v>
      </c>
      <c r="H2677" s="313">
        <v>0.81799999999999995</v>
      </c>
      <c r="I2677" s="314">
        <v>18.53</v>
      </c>
      <c r="J2677" s="314">
        <v>15.15</v>
      </c>
    </row>
    <row r="2678" spans="1:10">
      <c r="A2678" s="300" t="s">
        <v>12986</v>
      </c>
      <c r="B2678" s="301" t="s">
        <v>13496</v>
      </c>
      <c r="C2678" s="300" t="s">
        <v>9</v>
      </c>
      <c r="D2678" s="300" t="s">
        <v>9014</v>
      </c>
      <c r="E2678" s="417" t="s">
        <v>12998</v>
      </c>
      <c r="F2678" s="417"/>
      <c r="G2678" s="302" t="s">
        <v>51</v>
      </c>
      <c r="H2678" s="315">
        <v>3.7999999999999999E-2</v>
      </c>
      <c r="I2678" s="316">
        <v>14.16</v>
      </c>
      <c r="J2678" s="316">
        <v>0.53</v>
      </c>
    </row>
    <row r="2679" spans="1:10" ht="25.5">
      <c r="A2679" s="300" t="s">
        <v>12986</v>
      </c>
      <c r="B2679" s="301" t="s">
        <v>15919</v>
      </c>
      <c r="C2679" s="300" t="s">
        <v>9</v>
      </c>
      <c r="D2679" s="300" t="s">
        <v>10742</v>
      </c>
      <c r="E2679" s="417" t="s">
        <v>12998</v>
      </c>
      <c r="F2679" s="417"/>
      <c r="G2679" s="302" t="s">
        <v>51</v>
      </c>
      <c r="H2679" s="315">
        <v>1</v>
      </c>
      <c r="I2679" s="316">
        <v>123.78</v>
      </c>
      <c r="J2679" s="316">
        <v>123.78</v>
      </c>
    </row>
    <row r="2680" spans="1:10" ht="25.5">
      <c r="A2680" s="317"/>
      <c r="B2680" s="317"/>
      <c r="C2680" s="317"/>
      <c r="D2680" s="317"/>
      <c r="E2680" s="317" t="s">
        <v>16052</v>
      </c>
      <c r="F2680" s="318">
        <v>10.177584599999999</v>
      </c>
      <c r="G2680" s="317" t="s">
        <v>16053</v>
      </c>
      <c r="H2680" s="318">
        <v>8.7899999999999991</v>
      </c>
      <c r="I2680" s="317" t="s">
        <v>16054</v>
      </c>
      <c r="J2680" s="318">
        <v>18.97</v>
      </c>
    </row>
    <row r="2681" spans="1:10" ht="13.5" thickBot="1">
      <c r="A2681" s="317"/>
      <c r="B2681" s="317"/>
      <c r="C2681" s="317"/>
      <c r="D2681" s="317"/>
      <c r="E2681" s="317" t="s">
        <v>16055</v>
      </c>
      <c r="F2681" s="318">
        <v>42.74</v>
      </c>
      <c r="G2681" s="317"/>
      <c r="H2681" s="418" t="s">
        <v>16056</v>
      </c>
      <c r="I2681" s="418"/>
      <c r="J2681" s="318">
        <v>194.1</v>
      </c>
    </row>
    <row r="2682" spans="1:10" ht="13.5" thickTop="1">
      <c r="A2682" s="319"/>
      <c r="B2682" s="319"/>
      <c r="C2682" s="319"/>
      <c r="D2682" s="319"/>
      <c r="E2682" s="319"/>
      <c r="F2682" s="319"/>
      <c r="G2682" s="319"/>
      <c r="H2682" s="319"/>
      <c r="I2682" s="319"/>
      <c r="J2682" s="319"/>
    </row>
    <row r="2683" spans="1:10" ht="15">
      <c r="A2683" s="305" t="s">
        <v>16495</v>
      </c>
      <c r="B2683" s="306" t="s">
        <v>12979</v>
      </c>
      <c r="C2683" s="305" t="s">
        <v>12980</v>
      </c>
      <c r="D2683" s="305" t="s">
        <v>12981</v>
      </c>
      <c r="E2683" s="419" t="s">
        <v>16045</v>
      </c>
      <c r="F2683" s="419"/>
      <c r="G2683" s="307" t="s">
        <v>12982</v>
      </c>
      <c r="H2683" s="306" t="s">
        <v>16046</v>
      </c>
      <c r="I2683" s="306" t="s">
        <v>12983</v>
      </c>
      <c r="J2683" s="306" t="s">
        <v>12985</v>
      </c>
    </row>
    <row r="2684" spans="1:10" ht="51">
      <c r="A2684" s="295" t="s">
        <v>16047</v>
      </c>
      <c r="B2684" s="296" t="s">
        <v>15929</v>
      </c>
      <c r="C2684" s="295" t="s">
        <v>9</v>
      </c>
      <c r="D2684" s="295" t="s">
        <v>1589</v>
      </c>
      <c r="E2684" s="420" t="s">
        <v>16496</v>
      </c>
      <c r="F2684" s="420"/>
      <c r="G2684" s="297" t="s">
        <v>51</v>
      </c>
      <c r="H2684" s="308">
        <v>1</v>
      </c>
      <c r="I2684" s="309">
        <v>386.39</v>
      </c>
      <c r="J2684" s="309">
        <v>386.39</v>
      </c>
    </row>
    <row r="2685" spans="1:10" ht="38.25">
      <c r="A2685" s="310" t="s">
        <v>16049</v>
      </c>
      <c r="B2685" s="311" t="s">
        <v>16497</v>
      </c>
      <c r="C2685" s="310" t="s">
        <v>9</v>
      </c>
      <c r="D2685" s="310" t="s">
        <v>1749</v>
      </c>
      <c r="E2685" s="416" t="s">
        <v>16048</v>
      </c>
      <c r="F2685" s="416"/>
      <c r="G2685" s="312" t="s">
        <v>13145</v>
      </c>
      <c r="H2685" s="313">
        <v>5.0000000000000001E-3</v>
      </c>
      <c r="I2685" s="314">
        <v>298.45</v>
      </c>
      <c r="J2685" s="314">
        <v>1.49</v>
      </c>
    </row>
    <row r="2686" spans="1:10" ht="25.5">
      <c r="A2686" s="310" t="s">
        <v>16049</v>
      </c>
      <c r="B2686" s="311" t="s">
        <v>16172</v>
      </c>
      <c r="C2686" s="310" t="s">
        <v>9</v>
      </c>
      <c r="D2686" s="310" t="s">
        <v>78</v>
      </c>
      <c r="E2686" s="416" t="s">
        <v>16048</v>
      </c>
      <c r="F2686" s="416"/>
      <c r="G2686" s="312" t="s">
        <v>27</v>
      </c>
      <c r="H2686" s="313">
        <v>2</v>
      </c>
      <c r="I2686" s="314">
        <v>18.11</v>
      </c>
      <c r="J2686" s="314">
        <v>36.22</v>
      </c>
    </row>
    <row r="2687" spans="1:10" ht="25.5">
      <c r="A2687" s="310" t="s">
        <v>16049</v>
      </c>
      <c r="B2687" s="311" t="s">
        <v>16068</v>
      </c>
      <c r="C2687" s="310" t="s">
        <v>9</v>
      </c>
      <c r="D2687" s="310" t="s">
        <v>29</v>
      </c>
      <c r="E2687" s="416" t="s">
        <v>16048</v>
      </c>
      <c r="F2687" s="416"/>
      <c r="G2687" s="312" t="s">
        <v>27</v>
      </c>
      <c r="H2687" s="313">
        <v>2</v>
      </c>
      <c r="I2687" s="314">
        <v>14.73</v>
      </c>
      <c r="J2687" s="314">
        <v>29.46</v>
      </c>
    </row>
    <row r="2688" spans="1:10" ht="25.5">
      <c r="A2688" s="300" t="s">
        <v>12986</v>
      </c>
      <c r="B2688" s="301" t="s">
        <v>15932</v>
      </c>
      <c r="C2688" s="300" t="s">
        <v>9</v>
      </c>
      <c r="D2688" s="300" t="s">
        <v>10949</v>
      </c>
      <c r="E2688" s="417" t="s">
        <v>12998</v>
      </c>
      <c r="F2688" s="417"/>
      <c r="G2688" s="302" t="s">
        <v>51</v>
      </c>
      <c r="H2688" s="315">
        <v>1</v>
      </c>
      <c r="I2688" s="316">
        <v>319.22000000000003</v>
      </c>
      <c r="J2688" s="316">
        <v>319.22000000000003</v>
      </c>
    </row>
    <row r="2689" spans="1:10" ht="25.5">
      <c r="A2689" s="317"/>
      <c r="B2689" s="317"/>
      <c r="C2689" s="317"/>
      <c r="D2689" s="317"/>
      <c r="E2689" s="317" t="s">
        <v>16052</v>
      </c>
      <c r="F2689" s="318">
        <v>24.7438167</v>
      </c>
      <c r="G2689" s="317" t="s">
        <v>16053</v>
      </c>
      <c r="H2689" s="318">
        <v>21.38</v>
      </c>
      <c r="I2689" s="317" t="s">
        <v>16054</v>
      </c>
      <c r="J2689" s="318">
        <v>46.12</v>
      </c>
    </row>
    <row r="2690" spans="1:10" ht="13.5" thickBot="1">
      <c r="A2690" s="317"/>
      <c r="B2690" s="317"/>
      <c r="C2690" s="317"/>
      <c r="D2690" s="317"/>
      <c r="E2690" s="317" t="s">
        <v>16055</v>
      </c>
      <c r="F2690" s="318">
        <v>109.11</v>
      </c>
      <c r="G2690" s="317"/>
      <c r="H2690" s="418" t="s">
        <v>16056</v>
      </c>
      <c r="I2690" s="418"/>
      <c r="J2690" s="318">
        <v>495.5</v>
      </c>
    </row>
    <row r="2691" spans="1:10" ht="13.5" thickTop="1">
      <c r="A2691" s="319"/>
      <c r="B2691" s="319"/>
      <c r="C2691" s="319"/>
      <c r="D2691" s="319"/>
      <c r="E2691" s="319"/>
      <c r="F2691" s="319"/>
      <c r="G2691" s="319"/>
      <c r="H2691" s="319"/>
      <c r="I2691" s="319"/>
      <c r="J2691" s="319"/>
    </row>
    <row r="2692" spans="1:10" ht="15">
      <c r="A2692" s="305" t="s">
        <v>16498</v>
      </c>
      <c r="B2692" s="306" t="s">
        <v>12979</v>
      </c>
      <c r="C2692" s="305" t="s">
        <v>12980</v>
      </c>
      <c r="D2692" s="305" t="s">
        <v>12981</v>
      </c>
      <c r="E2692" s="419" t="s">
        <v>16045</v>
      </c>
      <c r="F2692" s="419"/>
      <c r="G2692" s="307" t="s">
        <v>12982</v>
      </c>
      <c r="H2692" s="306" t="s">
        <v>16046</v>
      </c>
      <c r="I2692" s="306" t="s">
        <v>12983</v>
      </c>
      <c r="J2692" s="306" t="s">
        <v>12985</v>
      </c>
    </row>
    <row r="2693" spans="1:10" ht="25.5">
      <c r="A2693" s="295" t="s">
        <v>16047</v>
      </c>
      <c r="B2693" s="296" t="s">
        <v>15943</v>
      </c>
      <c r="C2693" s="295" t="s">
        <v>9</v>
      </c>
      <c r="D2693" s="295" t="s">
        <v>12726</v>
      </c>
      <c r="E2693" s="420" t="s">
        <v>16110</v>
      </c>
      <c r="F2693" s="420"/>
      <c r="G2693" s="297" t="s">
        <v>51</v>
      </c>
      <c r="H2693" s="308">
        <v>1</v>
      </c>
      <c r="I2693" s="309">
        <v>244.86</v>
      </c>
      <c r="J2693" s="309">
        <v>244.86</v>
      </c>
    </row>
    <row r="2694" spans="1:10" ht="25.5">
      <c r="A2694" s="310" t="s">
        <v>16049</v>
      </c>
      <c r="B2694" s="311" t="s">
        <v>16355</v>
      </c>
      <c r="C2694" s="310" t="s">
        <v>9</v>
      </c>
      <c r="D2694" s="310" t="s">
        <v>2094</v>
      </c>
      <c r="E2694" s="416" t="s">
        <v>16048</v>
      </c>
      <c r="F2694" s="416"/>
      <c r="G2694" s="312" t="s">
        <v>27</v>
      </c>
      <c r="H2694" s="313">
        <v>0.81799999999999995</v>
      </c>
      <c r="I2694" s="314">
        <v>14.55</v>
      </c>
      <c r="J2694" s="314">
        <v>11.9</v>
      </c>
    </row>
    <row r="2695" spans="1:10" ht="25.5">
      <c r="A2695" s="310" t="s">
        <v>16049</v>
      </c>
      <c r="B2695" s="311" t="s">
        <v>16356</v>
      </c>
      <c r="C2695" s="310" t="s">
        <v>9</v>
      </c>
      <c r="D2695" s="310" t="s">
        <v>81</v>
      </c>
      <c r="E2695" s="416" t="s">
        <v>16048</v>
      </c>
      <c r="F2695" s="416"/>
      <c r="G2695" s="312" t="s">
        <v>27</v>
      </c>
      <c r="H2695" s="313">
        <v>0.81799999999999995</v>
      </c>
      <c r="I2695" s="314">
        <v>18.53</v>
      </c>
      <c r="J2695" s="314">
        <v>15.15</v>
      </c>
    </row>
    <row r="2696" spans="1:10">
      <c r="A2696" s="300" t="s">
        <v>12986</v>
      </c>
      <c r="B2696" s="301" t="s">
        <v>13496</v>
      </c>
      <c r="C2696" s="300" t="s">
        <v>9</v>
      </c>
      <c r="D2696" s="300" t="s">
        <v>9014</v>
      </c>
      <c r="E2696" s="417" t="s">
        <v>12998</v>
      </c>
      <c r="F2696" s="417"/>
      <c r="G2696" s="302" t="s">
        <v>51</v>
      </c>
      <c r="H2696" s="315">
        <v>3.7999999999999999E-2</v>
      </c>
      <c r="I2696" s="316">
        <v>14.16</v>
      </c>
      <c r="J2696" s="316">
        <v>0.53</v>
      </c>
    </row>
    <row r="2697" spans="1:10" ht="25.5">
      <c r="A2697" s="300" t="s">
        <v>12986</v>
      </c>
      <c r="B2697" s="301" t="s">
        <v>15944</v>
      </c>
      <c r="C2697" s="300" t="s">
        <v>9</v>
      </c>
      <c r="D2697" s="300" t="s">
        <v>11843</v>
      </c>
      <c r="E2697" s="417" t="s">
        <v>12998</v>
      </c>
      <c r="F2697" s="417"/>
      <c r="G2697" s="302" t="s">
        <v>51</v>
      </c>
      <c r="H2697" s="315">
        <v>1</v>
      </c>
      <c r="I2697" s="316">
        <v>217.28</v>
      </c>
      <c r="J2697" s="316">
        <v>217.28</v>
      </c>
    </row>
    <row r="2698" spans="1:10" ht="25.5">
      <c r="A2698" s="317"/>
      <c r="B2698" s="317"/>
      <c r="C2698" s="317"/>
      <c r="D2698" s="317"/>
      <c r="E2698" s="317" t="s">
        <v>16052</v>
      </c>
      <c r="F2698" s="318">
        <v>10.177584599999999</v>
      </c>
      <c r="G2698" s="317" t="s">
        <v>16053</v>
      </c>
      <c r="H2698" s="318">
        <v>8.7899999999999991</v>
      </c>
      <c r="I2698" s="317" t="s">
        <v>16054</v>
      </c>
      <c r="J2698" s="318">
        <v>18.97</v>
      </c>
    </row>
    <row r="2699" spans="1:10" ht="13.5" thickBot="1">
      <c r="A2699" s="317"/>
      <c r="B2699" s="317"/>
      <c r="C2699" s="317"/>
      <c r="D2699" s="317"/>
      <c r="E2699" s="317" t="s">
        <v>16055</v>
      </c>
      <c r="F2699" s="318">
        <v>69.14</v>
      </c>
      <c r="G2699" s="317"/>
      <c r="H2699" s="418" t="s">
        <v>16056</v>
      </c>
      <c r="I2699" s="418"/>
      <c r="J2699" s="318">
        <v>314</v>
      </c>
    </row>
    <row r="2700" spans="1:10" ht="13.5" thickTop="1">
      <c r="A2700" s="319"/>
      <c r="B2700" s="319"/>
      <c r="C2700" s="319"/>
      <c r="D2700" s="319"/>
      <c r="E2700" s="319"/>
      <c r="F2700" s="319"/>
      <c r="G2700" s="319"/>
      <c r="H2700" s="319"/>
      <c r="I2700" s="319"/>
      <c r="J2700" s="319"/>
    </row>
    <row r="2701" spans="1:10" ht="15">
      <c r="A2701" s="305" t="s">
        <v>16499</v>
      </c>
      <c r="B2701" s="306" t="s">
        <v>12979</v>
      </c>
      <c r="C2701" s="305" t="s">
        <v>12980</v>
      </c>
      <c r="D2701" s="305" t="s">
        <v>12981</v>
      </c>
      <c r="E2701" s="419" t="s">
        <v>16045</v>
      </c>
      <c r="F2701" s="419"/>
      <c r="G2701" s="307" t="s">
        <v>12982</v>
      </c>
      <c r="H2701" s="306" t="s">
        <v>16046</v>
      </c>
      <c r="I2701" s="306" t="s">
        <v>12983</v>
      </c>
      <c r="J2701" s="306" t="s">
        <v>12985</v>
      </c>
    </row>
    <row r="2702" spans="1:10" ht="38.25">
      <c r="A2702" s="295" t="s">
        <v>16047</v>
      </c>
      <c r="B2702" s="296" t="s">
        <v>15952</v>
      </c>
      <c r="C2702" s="295" t="s">
        <v>9</v>
      </c>
      <c r="D2702" s="295" t="s">
        <v>1479</v>
      </c>
      <c r="E2702" s="420" t="s">
        <v>16048</v>
      </c>
      <c r="F2702" s="420"/>
      <c r="G2702" s="297" t="s">
        <v>51</v>
      </c>
      <c r="H2702" s="308">
        <v>1</v>
      </c>
      <c r="I2702" s="309">
        <v>560</v>
      </c>
      <c r="J2702" s="309">
        <v>560</v>
      </c>
    </row>
    <row r="2703" spans="1:10" ht="38.25">
      <c r="A2703" s="300" t="s">
        <v>12986</v>
      </c>
      <c r="B2703" s="301" t="s">
        <v>15953</v>
      </c>
      <c r="C2703" s="300" t="s">
        <v>9</v>
      </c>
      <c r="D2703" s="300" t="s">
        <v>9893</v>
      </c>
      <c r="E2703" s="417" t="s">
        <v>12998</v>
      </c>
      <c r="F2703" s="417"/>
      <c r="G2703" s="302" t="s">
        <v>51</v>
      </c>
      <c r="H2703" s="315">
        <v>2</v>
      </c>
      <c r="I2703" s="316">
        <v>280</v>
      </c>
      <c r="J2703" s="316">
        <v>560</v>
      </c>
    </row>
    <row r="2704" spans="1:10" ht="25.5">
      <c r="A2704" s="317"/>
      <c r="B2704" s="317"/>
      <c r="C2704" s="317"/>
      <c r="D2704" s="317"/>
      <c r="E2704" s="317" t="s">
        <v>16052</v>
      </c>
      <c r="F2704" s="318">
        <v>0</v>
      </c>
      <c r="G2704" s="317" t="s">
        <v>16053</v>
      </c>
      <c r="H2704" s="318">
        <v>0</v>
      </c>
      <c r="I2704" s="317" t="s">
        <v>16054</v>
      </c>
      <c r="J2704" s="318">
        <v>0</v>
      </c>
    </row>
    <row r="2705" spans="1:10" ht="13.5" thickBot="1">
      <c r="A2705" s="317"/>
      <c r="B2705" s="317"/>
      <c r="C2705" s="317"/>
      <c r="D2705" s="317"/>
      <c r="E2705" s="317" t="s">
        <v>16055</v>
      </c>
      <c r="F2705" s="318">
        <v>158.13999999999999</v>
      </c>
      <c r="G2705" s="317"/>
      <c r="H2705" s="418" t="s">
        <v>16056</v>
      </c>
      <c r="I2705" s="418"/>
      <c r="J2705" s="318">
        <v>718.14</v>
      </c>
    </row>
    <row r="2706" spans="1:10" ht="13.5" thickTop="1">
      <c r="A2706" s="319"/>
      <c r="B2706" s="319"/>
      <c r="C2706" s="319"/>
      <c r="D2706" s="319"/>
      <c r="E2706" s="319"/>
      <c r="F2706" s="319"/>
      <c r="G2706" s="319"/>
      <c r="H2706" s="319"/>
      <c r="I2706" s="319"/>
      <c r="J2706" s="319"/>
    </row>
    <row r="2707" spans="1:10" ht="15">
      <c r="A2707" s="305" t="s">
        <v>16500</v>
      </c>
      <c r="B2707" s="306" t="s">
        <v>12979</v>
      </c>
      <c r="C2707" s="305" t="s">
        <v>12980</v>
      </c>
      <c r="D2707" s="305" t="s">
        <v>12981</v>
      </c>
      <c r="E2707" s="419" t="s">
        <v>16045</v>
      </c>
      <c r="F2707" s="419"/>
      <c r="G2707" s="307" t="s">
        <v>12982</v>
      </c>
      <c r="H2707" s="306" t="s">
        <v>16046</v>
      </c>
      <c r="I2707" s="306" t="s">
        <v>12983</v>
      </c>
      <c r="J2707" s="306" t="s">
        <v>12985</v>
      </c>
    </row>
    <row r="2708" spans="1:10">
      <c r="A2708" s="295" t="s">
        <v>16047</v>
      </c>
      <c r="B2708" s="296" t="s">
        <v>15961</v>
      </c>
      <c r="C2708" s="295" t="s">
        <v>9</v>
      </c>
      <c r="D2708" s="295" t="s">
        <v>1194</v>
      </c>
      <c r="E2708" s="420" t="s">
        <v>16115</v>
      </c>
      <c r="F2708" s="420"/>
      <c r="G2708" s="297" t="s">
        <v>13082</v>
      </c>
      <c r="H2708" s="308">
        <v>1</v>
      </c>
      <c r="I2708" s="309">
        <v>16.809999999999999</v>
      </c>
      <c r="J2708" s="309">
        <v>16.809999999999999</v>
      </c>
    </row>
    <row r="2709" spans="1:10" ht="25.5">
      <c r="A2709" s="310" t="s">
        <v>16049</v>
      </c>
      <c r="B2709" s="311" t="s">
        <v>16076</v>
      </c>
      <c r="C2709" s="310" t="s">
        <v>9</v>
      </c>
      <c r="D2709" s="310" t="s">
        <v>492</v>
      </c>
      <c r="E2709" s="416" t="s">
        <v>16048</v>
      </c>
      <c r="F2709" s="416"/>
      <c r="G2709" s="312" t="s">
        <v>27</v>
      </c>
      <c r="H2709" s="313">
        <v>0.5</v>
      </c>
      <c r="I2709" s="314">
        <v>18.04</v>
      </c>
      <c r="J2709" s="314">
        <v>9.02</v>
      </c>
    </row>
    <row r="2710" spans="1:10" ht="25.5">
      <c r="A2710" s="310" t="s">
        <v>16049</v>
      </c>
      <c r="B2710" s="311" t="s">
        <v>16068</v>
      </c>
      <c r="C2710" s="310" t="s">
        <v>9</v>
      </c>
      <c r="D2710" s="310" t="s">
        <v>29</v>
      </c>
      <c r="E2710" s="416" t="s">
        <v>16048</v>
      </c>
      <c r="F2710" s="416"/>
      <c r="G2710" s="312" t="s">
        <v>27</v>
      </c>
      <c r="H2710" s="313">
        <v>0.3</v>
      </c>
      <c r="I2710" s="314">
        <v>14.73</v>
      </c>
      <c r="J2710" s="314">
        <v>4.41</v>
      </c>
    </row>
    <row r="2711" spans="1:10">
      <c r="A2711" s="300" t="s">
        <v>12986</v>
      </c>
      <c r="B2711" s="301" t="s">
        <v>15962</v>
      </c>
      <c r="C2711" s="300" t="s">
        <v>9</v>
      </c>
      <c r="D2711" s="300" t="s">
        <v>11338</v>
      </c>
      <c r="E2711" s="417" t="s">
        <v>12998</v>
      </c>
      <c r="F2711" s="417"/>
      <c r="G2711" s="302" t="s">
        <v>12940</v>
      </c>
      <c r="H2711" s="315">
        <v>7.7499999999999999E-2</v>
      </c>
      <c r="I2711" s="316">
        <v>43.72</v>
      </c>
      <c r="J2711" s="316">
        <v>3.38</v>
      </c>
    </row>
    <row r="2712" spans="1:10" ht="25.5">
      <c r="A2712" s="317"/>
      <c r="B2712" s="317"/>
      <c r="C2712" s="317"/>
      <c r="D2712" s="317"/>
      <c r="E2712" s="317" t="s">
        <v>16052</v>
      </c>
      <c r="F2712" s="318">
        <v>5.0861098</v>
      </c>
      <c r="G2712" s="317" t="s">
        <v>16053</v>
      </c>
      <c r="H2712" s="318">
        <v>4.3899999999999997</v>
      </c>
      <c r="I2712" s="317" t="s">
        <v>16054</v>
      </c>
      <c r="J2712" s="318">
        <v>9.48</v>
      </c>
    </row>
    <row r="2713" spans="1:10" ht="13.5" thickBot="1">
      <c r="A2713" s="317"/>
      <c r="B2713" s="317"/>
      <c r="C2713" s="317"/>
      <c r="D2713" s="317"/>
      <c r="E2713" s="317" t="s">
        <v>16055</v>
      </c>
      <c r="F2713" s="318">
        <v>4.74</v>
      </c>
      <c r="G2713" s="317"/>
      <c r="H2713" s="418" t="s">
        <v>16056</v>
      </c>
      <c r="I2713" s="418"/>
      <c r="J2713" s="318">
        <v>21.55</v>
      </c>
    </row>
    <row r="2714" spans="1:10" ht="13.5" thickTop="1">
      <c r="A2714" s="319"/>
      <c r="B2714" s="319"/>
      <c r="C2714" s="319"/>
      <c r="D2714" s="319"/>
      <c r="E2714" s="319"/>
      <c r="F2714" s="319"/>
      <c r="G2714" s="319"/>
      <c r="H2714" s="319"/>
      <c r="I2714" s="319"/>
      <c r="J2714" s="319"/>
    </row>
    <row r="2715" spans="1:10" ht="15">
      <c r="A2715" s="305" t="s">
        <v>16501</v>
      </c>
      <c r="B2715" s="306" t="s">
        <v>12979</v>
      </c>
      <c r="C2715" s="305" t="s">
        <v>12980</v>
      </c>
      <c r="D2715" s="305" t="s">
        <v>12981</v>
      </c>
      <c r="E2715" s="419" t="s">
        <v>16045</v>
      </c>
      <c r="F2715" s="419"/>
      <c r="G2715" s="307" t="s">
        <v>12982</v>
      </c>
      <c r="H2715" s="306" t="s">
        <v>16046</v>
      </c>
      <c r="I2715" s="306" t="s">
        <v>12983</v>
      </c>
      <c r="J2715" s="306" t="s">
        <v>12985</v>
      </c>
    </row>
    <row r="2716" spans="1:10" ht="25.5">
      <c r="A2716" s="295" t="s">
        <v>16047</v>
      </c>
      <c r="B2716" s="296" t="s">
        <v>15970</v>
      </c>
      <c r="C2716" s="295" t="s">
        <v>9</v>
      </c>
      <c r="D2716" s="295" t="s">
        <v>274</v>
      </c>
      <c r="E2716" s="420" t="s">
        <v>16128</v>
      </c>
      <c r="F2716" s="420"/>
      <c r="G2716" s="297" t="s">
        <v>51</v>
      </c>
      <c r="H2716" s="308">
        <v>1</v>
      </c>
      <c r="I2716" s="309">
        <v>171.41</v>
      </c>
      <c r="J2716" s="309">
        <v>171.41</v>
      </c>
    </row>
    <row r="2717" spans="1:10" ht="25.5">
      <c r="A2717" s="310" t="s">
        <v>16049</v>
      </c>
      <c r="B2717" s="311" t="s">
        <v>16172</v>
      </c>
      <c r="C2717" s="310" t="s">
        <v>9</v>
      </c>
      <c r="D2717" s="310" t="s">
        <v>78</v>
      </c>
      <c r="E2717" s="416" t="s">
        <v>16048</v>
      </c>
      <c r="F2717" s="416"/>
      <c r="G2717" s="312" t="s">
        <v>27</v>
      </c>
      <c r="H2717" s="313">
        <v>0.5</v>
      </c>
      <c r="I2717" s="314">
        <v>18.11</v>
      </c>
      <c r="J2717" s="314">
        <v>9.0500000000000007</v>
      </c>
    </row>
    <row r="2718" spans="1:10" ht="25.5">
      <c r="A2718" s="310" t="s">
        <v>16049</v>
      </c>
      <c r="B2718" s="311" t="s">
        <v>16068</v>
      </c>
      <c r="C2718" s="310" t="s">
        <v>9</v>
      </c>
      <c r="D2718" s="310" t="s">
        <v>29</v>
      </c>
      <c r="E2718" s="416" t="s">
        <v>16048</v>
      </c>
      <c r="F2718" s="416"/>
      <c r="G2718" s="312" t="s">
        <v>27</v>
      </c>
      <c r="H2718" s="313">
        <v>0.5</v>
      </c>
      <c r="I2718" s="314">
        <v>14.73</v>
      </c>
      <c r="J2718" s="314">
        <v>7.36</v>
      </c>
    </row>
    <row r="2719" spans="1:10" ht="25.5">
      <c r="A2719" s="300" t="s">
        <v>12986</v>
      </c>
      <c r="B2719" s="301" t="s">
        <v>15972</v>
      </c>
      <c r="C2719" s="300" t="s">
        <v>9</v>
      </c>
      <c r="D2719" s="300" t="s">
        <v>8916</v>
      </c>
      <c r="E2719" s="417" t="s">
        <v>12998</v>
      </c>
      <c r="F2719" s="417"/>
      <c r="G2719" s="302" t="s">
        <v>51</v>
      </c>
      <c r="H2719" s="315">
        <v>1</v>
      </c>
      <c r="I2719" s="316">
        <v>155</v>
      </c>
      <c r="J2719" s="316">
        <v>155</v>
      </c>
    </row>
    <row r="2720" spans="1:10" ht="25.5">
      <c r="A2720" s="317"/>
      <c r="B2720" s="317"/>
      <c r="C2720" s="317"/>
      <c r="D2720" s="317"/>
      <c r="E2720" s="317" t="s">
        <v>16052</v>
      </c>
      <c r="F2720" s="318">
        <v>6.1537635999999996</v>
      </c>
      <c r="G2720" s="317" t="s">
        <v>16053</v>
      </c>
      <c r="H2720" s="318">
        <v>5.32</v>
      </c>
      <c r="I2720" s="317" t="s">
        <v>16054</v>
      </c>
      <c r="J2720" s="318">
        <v>11.47</v>
      </c>
    </row>
    <row r="2721" spans="1:10" ht="13.5" thickBot="1">
      <c r="A2721" s="317"/>
      <c r="B2721" s="317"/>
      <c r="C2721" s="317"/>
      <c r="D2721" s="317"/>
      <c r="E2721" s="317" t="s">
        <v>16055</v>
      </c>
      <c r="F2721" s="318">
        <v>48.4</v>
      </c>
      <c r="G2721" s="317"/>
      <c r="H2721" s="418" t="s">
        <v>16056</v>
      </c>
      <c r="I2721" s="418"/>
      <c r="J2721" s="318">
        <v>219.81</v>
      </c>
    </row>
    <row r="2722" spans="1:10" ht="13.5" thickTop="1">
      <c r="A2722" s="319"/>
      <c r="B2722" s="319"/>
      <c r="C2722" s="319"/>
      <c r="D2722" s="319"/>
      <c r="E2722" s="319"/>
      <c r="F2722" s="319"/>
      <c r="G2722" s="319"/>
      <c r="H2722" s="319"/>
      <c r="I2722" s="319"/>
      <c r="J2722" s="319"/>
    </row>
    <row r="2723" spans="1:10" ht="15">
      <c r="A2723" s="305" t="s">
        <v>16502</v>
      </c>
      <c r="B2723" s="306" t="s">
        <v>12979</v>
      </c>
      <c r="C2723" s="305" t="s">
        <v>12980</v>
      </c>
      <c r="D2723" s="305" t="s">
        <v>12981</v>
      </c>
      <c r="E2723" s="419" t="s">
        <v>16045</v>
      </c>
      <c r="F2723" s="419"/>
      <c r="G2723" s="307" t="s">
        <v>12982</v>
      </c>
      <c r="H2723" s="306" t="s">
        <v>16046</v>
      </c>
      <c r="I2723" s="306" t="s">
        <v>12983</v>
      </c>
      <c r="J2723" s="306" t="s">
        <v>12985</v>
      </c>
    </row>
    <row r="2724" spans="1:10">
      <c r="A2724" s="295" t="s">
        <v>16047</v>
      </c>
      <c r="B2724" s="296" t="s">
        <v>15981</v>
      </c>
      <c r="C2724" s="295" t="s">
        <v>9</v>
      </c>
      <c r="D2724" s="295" t="s">
        <v>184</v>
      </c>
      <c r="E2724" s="420" t="s">
        <v>16128</v>
      </c>
      <c r="F2724" s="420"/>
      <c r="G2724" s="297" t="s">
        <v>51</v>
      </c>
      <c r="H2724" s="308">
        <v>1</v>
      </c>
      <c r="I2724" s="309">
        <v>475.4</v>
      </c>
      <c r="J2724" s="309">
        <v>475.4</v>
      </c>
    </row>
    <row r="2725" spans="1:10" ht="25.5">
      <c r="A2725" s="310" t="s">
        <v>16049</v>
      </c>
      <c r="B2725" s="311" t="s">
        <v>16356</v>
      </c>
      <c r="C2725" s="310" t="s">
        <v>9</v>
      </c>
      <c r="D2725" s="310" t="s">
        <v>81</v>
      </c>
      <c r="E2725" s="416" t="s">
        <v>16048</v>
      </c>
      <c r="F2725" s="416"/>
      <c r="G2725" s="312" t="s">
        <v>27</v>
      </c>
      <c r="H2725" s="313">
        <v>0.3</v>
      </c>
      <c r="I2725" s="314">
        <v>18.53</v>
      </c>
      <c r="J2725" s="314">
        <v>5.55</v>
      </c>
    </row>
    <row r="2726" spans="1:10" ht="25.5">
      <c r="A2726" s="310" t="s">
        <v>16049</v>
      </c>
      <c r="B2726" s="311" t="s">
        <v>16068</v>
      </c>
      <c r="C2726" s="310" t="s">
        <v>9</v>
      </c>
      <c r="D2726" s="310" t="s">
        <v>29</v>
      </c>
      <c r="E2726" s="416" t="s">
        <v>16048</v>
      </c>
      <c r="F2726" s="416"/>
      <c r="G2726" s="312" t="s">
        <v>27</v>
      </c>
      <c r="H2726" s="313">
        <v>0.3</v>
      </c>
      <c r="I2726" s="314">
        <v>14.73</v>
      </c>
      <c r="J2726" s="314">
        <v>4.41</v>
      </c>
    </row>
    <row r="2727" spans="1:10" ht="38.25">
      <c r="A2727" s="300" t="s">
        <v>12986</v>
      </c>
      <c r="B2727" s="301" t="s">
        <v>15897</v>
      </c>
      <c r="C2727" s="300" t="s">
        <v>9</v>
      </c>
      <c r="D2727" s="300" t="s">
        <v>7407</v>
      </c>
      <c r="E2727" s="417" t="s">
        <v>12998</v>
      </c>
      <c r="F2727" s="417"/>
      <c r="G2727" s="302" t="s">
        <v>51</v>
      </c>
      <c r="H2727" s="315">
        <v>1</v>
      </c>
      <c r="I2727" s="316">
        <v>0.44</v>
      </c>
      <c r="J2727" s="316">
        <v>0.44</v>
      </c>
    </row>
    <row r="2728" spans="1:10" ht="25.5">
      <c r="A2728" s="300" t="s">
        <v>12986</v>
      </c>
      <c r="B2728" s="301" t="s">
        <v>15983</v>
      </c>
      <c r="C2728" s="300" t="s">
        <v>9</v>
      </c>
      <c r="D2728" s="300" t="s">
        <v>8913</v>
      </c>
      <c r="E2728" s="417" t="s">
        <v>12998</v>
      </c>
      <c r="F2728" s="417"/>
      <c r="G2728" s="302" t="s">
        <v>51</v>
      </c>
      <c r="H2728" s="315">
        <v>1</v>
      </c>
      <c r="I2728" s="316">
        <v>465</v>
      </c>
      <c r="J2728" s="316">
        <v>465</v>
      </c>
    </row>
    <row r="2729" spans="1:10" ht="25.5">
      <c r="A2729" s="317"/>
      <c r="B2729" s="317"/>
      <c r="C2729" s="317"/>
      <c r="D2729" s="317"/>
      <c r="E2729" s="317" t="s">
        <v>16052</v>
      </c>
      <c r="F2729" s="318">
        <v>3.7555662999999999</v>
      </c>
      <c r="G2729" s="317" t="s">
        <v>16053</v>
      </c>
      <c r="H2729" s="318">
        <v>3.24</v>
      </c>
      <c r="I2729" s="317" t="s">
        <v>16054</v>
      </c>
      <c r="J2729" s="318">
        <v>7</v>
      </c>
    </row>
    <row r="2730" spans="1:10" ht="13.5" thickBot="1">
      <c r="A2730" s="317"/>
      <c r="B2730" s="317"/>
      <c r="C2730" s="317"/>
      <c r="D2730" s="317"/>
      <c r="E2730" s="317" t="s">
        <v>16055</v>
      </c>
      <c r="F2730" s="318">
        <v>134.25</v>
      </c>
      <c r="G2730" s="317"/>
      <c r="H2730" s="418" t="s">
        <v>16056</v>
      </c>
      <c r="I2730" s="418"/>
      <c r="J2730" s="318">
        <v>609.65</v>
      </c>
    </row>
    <row r="2731" spans="1:10" ht="13.5" thickTop="1">
      <c r="A2731" s="319"/>
      <c r="B2731" s="319"/>
      <c r="C2731" s="319"/>
      <c r="D2731" s="319"/>
      <c r="E2731" s="319"/>
      <c r="F2731" s="319"/>
      <c r="G2731" s="319"/>
      <c r="H2731" s="319"/>
      <c r="I2731" s="319"/>
      <c r="J2731" s="319"/>
    </row>
    <row r="2732" spans="1:10" ht="15">
      <c r="A2732" s="305" t="s">
        <v>16503</v>
      </c>
      <c r="B2732" s="306" t="s">
        <v>12979</v>
      </c>
      <c r="C2732" s="305" t="s">
        <v>12980</v>
      </c>
      <c r="D2732" s="305" t="s">
        <v>12981</v>
      </c>
      <c r="E2732" s="419" t="s">
        <v>16045</v>
      </c>
      <c r="F2732" s="419"/>
      <c r="G2732" s="307" t="s">
        <v>12982</v>
      </c>
      <c r="H2732" s="306" t="s">
        <v>16046</v>
      </c>
      <c r="I2732" s="306" t="s">
        <v>12983</v>
      </c>
      <c r="J2732" s="306" t="s">
        <v>12985</v>
      </c>
    </row>
    <row r="2733" spans="1:10" ht="25.5">
      <c r="A2733" s="295" t="s">
        <v>16047</v>
      </c>
      <c r="B2733" s="296" t="s">
        <v>15991</v>
      </c>
      <c r="C2733" s="295" t="s">
        <v>9</v>
      </c>
      <c r="D2733" s="295" t="s">
        <v>5231</v>
      </c>
      <c r="E2733" s="420" t="s">
        <v>16128</v>
      </c>
      <c r="F2733" s="420"/>
      <c r="G2733" s="297" t="s">
        <v>51</v>
      </c>
      <c r="H2733" s="308">
        <v>1</v>
      </c>
      <c r="I2733" s="309">
        <v>152.03</v>
      </c>
      <c r="J2733" s="309">
        <v>152.03</v>
      </c>
    </row>
    <row r="2734" spans="1:10" ht="25.5">
      <c r="A2734" s="310" t="s">
        <v>16049</v>
      </c>
      <c r="B2734" s="311" t="s">
        <v>16172</v>
      </c>
      <c r="C2734" s="310" t="s">
        <v>9</v>
      </c>
      <c r="D2734" s="310" t="s">
        <v>78</v>
      </c>
      <c r="E2734" s="416" t="s">
        <v>16048</v>
      </c>
      <c r="F2734" s="416"/>
      <c r="G2734" s="312" t="s">
        <v>27</v>
      </c>
      <c r="H2734" s="313">
        <v>0.5</v>
      </c>
      <c r="I2734" s="314">
        <v>18.11</v>
      </c>
      <c r="J2734" s="314">
        <v>9.0500000000000007</v>
      </c>
    </row>
    <row r="2735" spans="1:10" ht="25.5">
      <c r="A2735" s="310" t="s">
        <v>16049</v>
      </c>
      <c r="B2735" s="311" t="s">
        <v>16068</v>
      </c>
      <c r="C2735" s="310" t="s">
        <v>9</v>
      </c>
      <c r="D2735" s="310" t="s">
        <v>29</v>
      </c>
      <c r="E2735" s="416" t="s">
        <v>16048</v>
      </c>
      <c r="F2735" s="416"/>
      <c r="G2735" s="312" t="s">
        <v>27</v>
      </c>
      <c r="H2735" s="313">
        <v>0.5</v>
      </c>
      <c r="I2735" s="314">
        <v>14.73</v>
      </c>
      <c r="J2735" s="314">
        <v>7.36</v>
      </c>
    </row>
    <row r="2736" spans="1:10" ht="25.5">
      <c r="A2736" s="300" t="s">
        <v>12986</v>
      </c>
      <c r="B2736" s="301" t="s">
        <v>13203</v>
      </c>
      <c r="C2736" s="300" t="s">
        <v>9</v>
      </c>
      <c r="D2736" s="300" t="s">
        <v>8911</v>
      </c>
      <c r="E2736" s="417" t="s">
        <v>12998</v>
      </c>
      <c r="F2736" s="417"/>
      <c r="G2736" s="302" t="s">
        <v>51</v>
      </c>
      <c r="H2736" s="315">
        <v>1</v>
      </c>
      <c r="I2736" s="316">
        <v>135.62</v>
      </c>
      <c r="J2736" s="316">
        <v>135.62</v>
      </c>
    </row>
    <row r="2737" spans="1:10" ht="25.5">
      <c r="A2737" s="317"/>
      <c r="B2737" s="317"/>
      <c r="C2737" s="317"/>
      <c r="D2737" s="317"/>
      <c r="E2737" s="317" t="s">
        <v>16052</v>
      </c>
      <c r="F2737" s="318">
        <v>6.1537635999999996</v>
      </c>
      <c r="G2737" s="317" t="s">
        <v>16053</v>
      </c>
      <c r="H2737" s="318">
        <v>5.32</v>
      </c>
      <c r="I2737" s="317" t="s">
        <v>16054</v>
      </c>
      <c r="J2737" s="318">
        <v>11.47</v>
      </c>
    </row>
    <row r="2738" spans="1:10" ht="13.5" thickBot="1">
      <c r="A2738" s="317"/>
      <c r="B2738" s="317"/>
      <c r="C2738" s="317"/>
      <c r="D2738" s="317"/>
      <c r="E2738" s="317" t="s">
        <v>16055</v>
      </c>
      <c r="F2738" s="318">
        <v>42.93</v>
      </c>
      <c r="G2738" s="317"/>
      <c r="H2738" s="418" t="s">
        <v>16056</v>
      </c>
      <c r="I2738" s="418"/>
      <c r="J2738" s="318">
        <v>194.96</v>
      </c>
    </row>
    <row r="2739" spans="1:10" ht="13.5" thickTop="1">
      <c r="A2739" s="319"/>
      <c r="B2739" s="319"/>
      <c r="C2739" s="319"/>
      <c r="D2739" s="319"/>
      <c r="E2739" s="319"/>
      <c r="F2739" s="319"/>
      <c r="G2739" s="319"/>
      <c r="H2739" s="319"/>
      <c r="I2739" s="319"/>
      <c r="J2739" s="319"/>
    </row>
    <row r="2740" spans="1:10" ht="15">
      <c r="A2740" s="305" t="s">
        <v>16504</v>
      </c>
      <c r="B2740" s="306" t="s">
        <v>12979</v>
      </c>
      <c r="C2740" s="305" t="s">
        <v>12980</v>
      </c>
      <c r="D2740" s="305" t="s">
        <v>12981</v>
      </c>
      <c r="E2740" s="419" t="s">
        <v>16045</v>
      </c>
      <c r="F2740" s="419"/>
      <c r="G2740" s="307" t="s">
        <v>12982</v>
      </c>
      <c r="H2740" s="306" t="s">
        <v>16046</v>
      </c>
      <c r="I2740" s="306" t="s">
        <v>12983</v>
      </c>
      <c r="J2740" s="306" t="s">
        <v>12985</v>
      </c>
    </row>
    <row r="2741" spans="1:10" ht="38.25">
      <c r="A2741" s="295" t="s">
        <v>16047</v>
      </c>
      <c r="B2741" s="296" t="s">
        <v>15998</v>
      </c>
      <c r="C2741" s="295" t="s">
        <v>9</v>
      </c>
      <c r="D2741" s="295" t="s">
        <v>3314</v>
      </c>
      <c r="E2741" s="420" t="s">
        <v>16095</v>
      </c>
      <c r="F2741" s="420"/>
      <c r="G2741" s="297" t="s">
        <v>20</v>
      </c>
      <c r="H2741" s="308">
        <v>1</v>
      </c>
      <c r="I2741" s="309">
        <v>2.36</v>
      </c>
      <c r="J2741" s="309">
        <v>2.36</v>
      </c>
    </row>
    <row r="2742" spans="1:10" ht="25.5">
      <c r="A2742" s="310" t="s">
        <v>16049</v>
      </c>
      <c r="B2742" s="311" t="s">
        <v>16307</v>
      </c>
      <c r="C2742" s="310" t="s">
        <v>9</v>
      </c>
      <c r="D2742" s="310" t="s">
        <v>89</v>
      </c>
      <c r="E2742" s="416" t="s">
        <v>16048</v>
      </c>
      <c r="F2742" s="416"/>
      <c r="G2742" s="312" t="s">
        <v>27</v>
      </c>
      <c r="H2742" s="313">
        <v>2.4E-2</v>
      </c>
      <c r="I2742" s="314">
        <v>14.63</v>
      </c>
      <c r="J2742" s="314">
        <v>0.35</v>
      </c>
    </row>
    <row r="2743" spans="1:10" ht="25.5">
      <c r="A2743" s="310" t="s">
        <v>16049</v>
      </c>
      <c r="B2743" s="311" t="s">
        <v>16161</v>
      </c>
      <c r="C2743" s="310" t="s">
        <v>9</v>
      </c>
      <c r="D2743" s="310" t="s">
        <v>85</v>
      </c>
      <c r="E2743" s="416" t="s">
        <v>16048</v>
      </c>
      <c r="F2743" s="416"/>
      <c r="G2743" s="312" t="s">
        <v>27</v>
      </c>
      <c r="H2743" s="313">
        <v>2.4E-2</v>
      </c>
      <c r="I2743" s="314">
        <v>18.739999999999998</v>
      </c>
      <c r="J2743" s="314">
        <v>0.44</v>
      </c>
    </row>
    <row r="2744" spans="1:10" ht="38.25">
      <c r="A2744" s="300" t="s">
        <v>12986</v>
      </c>
      <c r="B2744" s="301" t="s">
        <v>15999</v>
      </c>
      <c r="C2744" s="300" t="s">
        <v>9</v>
      </c>
      <c r="D2744" s="300" t="s">
        <v>7570</v>
      </c>
      <c r="E2744" s="417" t="s">
        <v>12998</v>
      </c>
      <c r="F2744" s="417"/>
      <c r="G2744" s="302" t="s">
        <v>20</v>
      </c>
      <c r="H2744" s="315">
        <v>1.19</v>
      </c>
      <c r="I2744" s="316">
        <v>1.3</v>
      </c>
      <c r="J2744" s="316">
        <v>1.54</v>
      </c>
    </row>
    <row r="2745" spans="1:10" ht="25.5">
      <c r="A2745" s="300" t="s">
        <v>12986</v>
      </c>
      <c r="B2745" s="301" t="s">
        <v>13244</v>
      </c>
      <c r="C2745" s="300" t="s">
        <v>9</v>
      </c>
      <c r="D2745" s="300" t="s">
        <v>9005</v>
      </c>
      <c r="E2745" s="417" t="s">
        <v>12998</v>
      </c>
      <c r="F2745" s="417"/>
      <c r="G2745" s="302" t="s">
        <v>51</v>
      </c>
      <c r="H2745" s="315">
        <v>8.9999999999999993E-3</v>
      </c>
      <c r="I2745" s="316">
        <v>3.78</v>
      </c>
      <c r="J2745" s="316">
        <v>0.03</v>
      </c>
    </row>
    <row r="2746" spans="1:10" ht="25.5">
      <c r="A2746" s="317"/>
      <c r="B2746" s="317"/>
      <c r="C2746" s="317"/>
      <c r="D2746" s="317"/>
      <c r="E2746" s="317" t="s">
        <v>16052</v>
      </c>
      <c r="F2746" s="318">
        <v>0.30044530000000003</v>
      </c>
      <c r="G2746" s="317" t="s">
        <v>16053</v>
      </c>
      <c r="H2746" s="318">
        <v>0.26</v>
      </c>
      <c r="I2746" s="317" t="s">
        <v>16054</v>
      </c>
      <c r="J2746" s="318">
        <v>0.56000000000000005</v>
      </c>
    </row>
    <row r="2747" spans="1:10" ht="13.5" thickBot="1">
      <c r="A2747" s="317"/>
      <c r="B2747" s="317"/>
      <c r="C2747" s="317"/>
      <c r="D2747" s="317"/>
      <c r="E2747" s="317" t="s">
        <v>16055</v>
      </c>
      <c r="F2747" s="318">
        <v>0.66</v>
      </c>
      <c r="G2747" s="317"/>
      <c r="H2747" s="418" t="s">
        <v>16056</v>
      </c>
      <c r="I2747" s="418"/>
      <c r="J2747" s="318">
        <v>3.02</v>
      </c>
    </row>
    <row r="2748" spans="1:10" ht="13.5" thickTop="1">
      <c r="A2748" s="319"/>
      <c r="B2748" s="319"/>
      <c r="C2748" s="319"/>
      <c r="D2748" s="319"/>
      <c r="E2748" s="319"/>
      <c r="F2748" s="319"/>
      <c r="G2748" s="319"/>
      <c r="H2748" s="319"/>
      <c r="I2748" s="319"/>
      <c r="J2748" s="319"/>
    </row>
    <row r="2749" spans="1:10" ht="15">
      <c r="A2749" s="305" t="s">
        <v>16505</v>
      </c>
      <c r="B2749" s="306" t="s">
        <v>12979</v>
      </c>
      <c r="C2749" s="305" t="s">
        <v>12980</v>
      </c>
      <c r="D2749" s="305" t="s">
        <v>12981</v>
      </c>
      <c r="E2749" s="419" t="s">
        <v>16045</v>
      </c>
      <c r="F2749" s="419"/>
      <c r="G2749" s="307" t="s">
        <v>12982</v>
      </c>
      <c r="H2749" s="306" t="s">
        <v>16046</v>
      </c>
      <c r="I2749" s="306" t="s">
        <v>12983</v>
      </c>
      <c r="J2749" s="306" t="s">
        <v>12985</v>
      </c>
    </row>
    <row r="2750" spans="1:10" ht="25.5">
      <c r="A2750" s="295" t="s">
        <v>16047</v>
      </c>
      <c r="B2750" s="296" t="s">
        <v>16006</v>
      </c>
      <c r="C2750" s="295" t="s">
        <v>9</v>
      </c>
      <c r="D2750" s="295" t="s">
        <v>5926</v>
      </c>
      <c r="E2750" s="420" t="s">
        <v>16095</v>
      </c>
      <c r="F2750" s="420"/>
      <c r="G2750" s="297" t="s">
        <v>20</v>
      </c>
      <c r="H2750" s="308">
        <v>1</v>
      </c>
      <c r="I2750" s="309">
        <v>21.57</v>
      </c>
      <c r="J2750" s="309">
        <v>21.57</v>
      </c>
    </row>
    <row r="2751" spans="1:10" ht="25.5">
      <c r="A2751" s="310" t="s">
        <v>16049</v>
      </c>
      <c r="B2751" s="311" t="s">
        <v>16506</v>
      </c>
      <c r="C2751" s="310" t="s">
        <v>9</v>
      </c>
      <c r="D2751" s="310" t="s">
        <v>5935</v>
      </c>
      <c r="E2751" s="416" t="s">
        <v>16095</v>
      </c>
      <c r="F2751" s="416"/>
      <c r="G2751" s="312" t="s">
        <v>51</v>
      </c>
      <c r="H2751" s="313">
        <v>0.5</v>
      </c>
      <c r="I2751" s="314">
        <v>19.46</v>
      </c>
      <c r="J2751" s="314">
        <v>9.73</v>
      </c>
    </row>
    <row r="2752" spans="1:10" ht="25.5">
      <c r="A2752" s="310" t="s">
        <v>16049</v>
      </c>
      <c r="B2752" s="311" t="s">
        <v>16307</v>
      </c>
      <c r="C2752" s="310" t="s">
        <v>9</v>
      </c>
      <c r="D2752" s="310" t="s">
        <v>89</v>
      </c>
      <c r="E2752" s="416" t="s">
        <v>16048</v>
      </c>
      <c r="F2752" s="416"/>
      <c r="G2752" s="312" t="s">
        <v>27</v>
      </c>
      <c r="H2752" s="313">
        <v>9.5699999999999993E-2</v>
      </c>
      <c r="I2752" s="314">
        <v>14.63</v>
      </c>
      <c r="J2752" s="314">
        <v>1.4</v>
      </c>
    </row>
    <row r="2753" spans="1:10" ht="25.5">
      <c r="A2753" s="310" t="s">
        <v>16049</v>
      </c>
      <c r="B2753" s="311" t="s">
        <v>16161</v>
      </c>
      <c r="C2753" s="310" t="s">
        <v>9</v>
      </c>
      <c r="D2753" s="310" t="s">
        <v>85</v>
      </c>
      <c r="E2753" s="416" t="s">
        <v>16048</v>
      </c>
      <c r="F2753" s="416"/>
      <c r="G2753" s="312" t="s">
        <v>27</v>
      </c>
      <c r="H2753" s="313">
        <v>9.5699999999999993E-2</v>
      </c>
      <c r="I2753" s="314">
        <v>18.739999999999998</v>
      </c>
      <c r="J2753" s="314">
        <v>1.79</v>
      </c>
    </row>
    <row r="2754" spans="1:10">
      <c r="A2754" s="300" t="s">
        <v>12986</v>
      </c>
      <c r="B2754" s="301" t="s">
        <v>13527</v>
      </c>
      <c r="C2754" s="300" t="s">
        <v>9</v>
      </c>
      <c r="D2754" s="300" t="s">
        <v>7543</v>
      </c>
      <c r="E2754" s="417" t="s">
        <v>12998</v>
      </c>
      <c r="F2754" s="417"/>
      <c r="G2754" s="302" t="s">
        <v>20</v>
      </c>
      <c r="H2754" s="315">
        <v>1.05</v>
      </c>
      <c r="I2754" s="316">
        <v>8.24</v>
      </c>
      <c r="J2754" s="316">
        <v>8.65</v>
      </c>
    </row>
    <row r="2755" spans="1:10" ht="25.5">
      <c r="A2755" s="317"/>
      <c r="B2755" s="317"/>
      <c r="C2755" s="317"/>
      <c r="D2755" s="317"/>
      <c r="E2755" s="317" t="s">
        <v>16052</v>
      </c>
      <c r="F2755" s="318">
        <v>3.1922313</v>
      </c>
      <c r="G2755" s="317" t="s">
        <v>16053</v>
      </c>
      <c r="H2755" s="318">
        <v>2.76</v>
      </c>
      <c r="I2755" s="317" t="s">
        <v>16054</v>
      </c>
      <c r="J2755" s="318">
        <v>5.95</v>
      </c>
    </row>
    <row r="2756" spans="1:10" ht="13.5" thickBot="1">
      <c r="A2756" s="317"/>
      <c r="B2756" s="317"/>
      <c r="C2756" s="317"/>
      <c r="D2756" s="317"/>
      <c r="E2756" s="317" t="s">
        <v>16055</v>
      </c>
      <c r="F2756" s="318">
        <v>6.09</v>
      </c>
      <c r="G2756" s="317"/>
      <c r="H2756" s="418" t="s">
        <v>16056</v>
      </c>
      <c r="I2756" s="418"/>
      <c r="J2756" s="318">
        <v>27.66</v>
      </c>
    </row>
    <row r="2757" spans="1:10" ht="13.5" thickTop="1">
      <c r="A2757" s="319"/>
      <c r="B2757" s="319"/>
      <c r="C2757" s="319"/>
      <c r="D2757" s="319"/>
      <c r="E2757" s="319"/>
      <c r="F2757" s="319"/>
      <c r="G2757" s="319"/>
      <c r="H2757" s="319"/>
      <c r="I2757" s="319"/>
      <c r="J2757" s="319"/>
    </row>
    <row r="2758" spans="1:10" ht="15">
      <c r="A2758" s="305" t="s">
        <v>16507</v>
      </c>
      <c r="B2758" s="306" t="s">
        <v>12979</v>
      </c>
      <c r="C2758" s="305" t="s">
        <v>12980</v>
      </c>
      <c r="D2758" s="305" t="s">
        <v>12981</v>
      </c>
      <c r="E2758" s="419" t="s">
        <v>16045</v>
      </c>
      <c r="F2758" s="419"/>
      <c r="G2758" s="307" t="s">
        <v>12982</v>
      </c>
      <c r="H2758" s="306" t="s">
        <v>16046</v>
      </c>
      <c r="I2758" s="306" t="s">
        <v>12983</v>
      </c>
      <c r="J2758" s="306" t="s">
        <v>12985</v>
      </c>
    </row>
    <row r="2759" spans="1:10" ht="25.5">
      <c r="A2759" s="295" t="s">
        <v>16047</v>
      </c>
      <c r="B2759" s="296" t="s">
        <v>16016</v>
      </c>
      <c r="C2759" s="295" t="s">
        <v>9</v>
      </c>
      <c r="D2759" s="295" t="s">
        <v>5928</v>
      </c>
      <c r="E2759" s="420" t="s">
        <v>16095</v>
      </c>
      <c r="F2759" s="420"/>
      <c r="G2759" s="297" t="s">
        <v>20</v>
      </c>
      <c r="H2759" s="308">
        <v>1</v>
      </c>
      <c r="I2759" s="309">
        <v>36.619999999999997</v>
      </c>
      <c r="J2759" s="309">
        <v>36.619999999999997</v>
      </c>
    </row>
    <row r="2760" spans="1:10" ht="25.5">
      <c r="A2760" s="310" t="s">
        <v>16049</v>
      </c>
      <c r="B2760" s="311" t="s">
        <v>16506</v>
      </c>
      <c r="C2760" s="310" t="s">
        <v>9</v>
      </c>
      <c r="D2760" s="310" t="s">
        <v>5935</v>
      </c>
      <c r="E2760" s="416" t="s">
        <v>16095</v>
      </c>
      <c r="F2760" s="416"/>
      <c r="G2760" s="312" t="s">
        <v>51</v>
      </c>
      <c r="H2760" s="313">
        <v>0.5</v>
      </c>
      <c r="I2760" s="314">
        <v>19.46</v>
      </c>
      <c r="J2760" s="314">
        <v>9.73</v>
      </c>
    </row>
    <row r="2761" spans="1:10" ht="25.5">
      <c r="A2761" s="310" t="s">
        <v>16049</v>
      </c>
      <c r="B2761" s="311" t="s">
        <v>16307</v>
      </c>
      <c r="C2761" s="310" t="s">
        <v>9</v>
      </c>
      <c r="D2761" s="310" t="s">
        <v>89</v>
      </c>
      <c r="E2761" s="416" t="s">
        <v>16048</v>
      </c>
      <c r="F2761" s="416"/>
      <c r="G2761" s="312" t="s">
        <v>27</v>
      </c>
      <c r="H2761" s="313">
        <v>0.25330000000000003</v>
      </c>
      <c r="I2761" s="314">
        <v>14.63</v>
      </c>
      <c r="J2761" s="314">
        <v>3.7</v>
      </c>
    </row>
    <row r="2762" spans="1:10" ht="25.5">
      <c r="A2762" s="310" t="s">
        <v>16049</v>
      </c>
      <c r="B2762" s="311" t="s">
        <v>16161</v>
      </c>
      <c r="C2762" s="310" t="s">
        <v>9</v>
      </c>
      <c r="D2762" s="310" t="s">
        <v>85</v>
      </c>
      <c r="E2762" s="416" t="s">
        <v>16048</v>
      </c>
      <c r="F2762" s="416"/>
      <c r="G2762" s="312" t="s">
        <v>27</v>
      </c>
      <c r="H2762" s="313">
        <v>0.25330000000000003</v>
      </c>
      <c r="I2762" s="314">
        <v>18.739999999999998</v>
      </c>
      <c r="J2762" s="314">
        <v>4.74</v>
      </c>
    </row>
    <row r="2763" spans="1:10">
      <c r="A2763" s="300" t="s">
        <v>12986</v>
      </c>
      <c r="B2763" s="301" t="s">
        <v>16018</v>
      </c>
      <c r="C2763" s="300" t="s">
        <v>9</v>
      </c>
      <c r="D2763" s="300" t="s">
        <v>7547</v>
      </c>
      <c r="E2763" s="417" t="s">
        <v>12998</v>
      </c>
      <c r="F2763" s="417"/>
      <c r="G2763" s="302" t="s">
        <v>20</v>
      </c>
      <c r="H2763" s="315">
        <v>1.05</v>
      </c>
      <c r="I2763" s="316">
        <v>17.579999999999998</v>
      </c>
      <c r="J2763" s="316">
        <v>18.45</v>
      </c>
    </row>
    <row r="2764" spans="1:10" ht="25.5">
      <c r="A2764" s="317"/>
      <c r="B2764" s="317"/>
      <c r="C2764" s="317"/>
      <c r="D2764" s="317"/>
      <c r="E2764" s="317" t="s">
        <v>16052</v>
      </c>
      <c r="F2764" s="318">
        <v>5.1773163999999996</v>
      </c>
      <c r="G2764" s="317" t="s">
        <v>16053</v>
      </c>
      <c r="H2764" s="318">
        <v>4.47</v>
      </c>
      <c r="I2764" s="317" t="s">
        <v>16054</v>
      </c>
      <c r="J2764" s="318">
        <v>9.65</v>
      </c>
    </row>
    <row r="2765" spans="1:10" ht="13.5" thickBot="1">
      <c r="A2765" s="317"/>
      <c r="B2765" s="317"/>
      <c r="C2765" s="317"/>
      <c r="D2765" s="317"/>
      <c r="E2765" s="317" t="s">
        <v>16055</v>
      </c>
      <c r="F2765" s="318">
        <v>10.34</v>
      </c>
      <c r="G2765" s="317"/>
      <c r="H2765" s="418" t="s">
        <v>16056</v>
      </c>
      <c r="I2765" s="418"/>
      <c r="J2765" s="318">
        <v>46.96</v>
      </c>
    </row>
    <row r="2766" spans="1:10" ht="13.5" thickTop="1">
      <c r="A2766" s="319"/>
      <c r="B2766" s="319"/>
      <c r="C2766" s="319"/>
      <c r="D2766" s="319"/>
      <c r="E2766" s="319"/>
      <c r="F2766" s="319"/>
      <c r="G2766" s="319"/>
      <c r="H2766" s="319"/>
      <c r="I2766" s="319"/>
      <c r="J2766" s="319"/>
    </row>
    <row r="2767" spans="1:10" ht="15">
      <c r="A2767" s="305" t="s">
        <v>16508</v>
      </c>
      <c r="B2767" s="306" t="s">
        <v>12979</v>
      </c>
      <c r="C2767" s="305" t="s">
        <v>12980</v>
      </c>
      <c r="D2767" s="305" t="s">
        <v>12981</v>
      </c>
      <c r="E2767" s="419" t="s">
        <v>16045</v>
      </c>
      <c r="F2767" s="419"/>
      <c r="G2767" s="307" t="s">
        <v>12982</v>
      </c>
      <c r="H2767" s="306" t="s">
        <v>16046</v>
      </c>
      <c r="I2767" s="306" t="s">
        <v>12983</v>
      </c>
      <c r="J2767" s="306" t="s">
        <v>12985</v>
      </c>
    </row>
    <row r="2768" spans="1:10" ht="25.5">
      <c r="A2768" s="295" t="s">
        <v>16047</v>
      </c>
      <c r="B2768" s="296" t="s">
        <v>16026</v>
      </c>
      <c r="C2768" s="295" t="s">
        <v>9</v>
      </c>
      <c r="D2768" s="295" t="s">
        <v>5929</v>
      </c>
      <c r="E2768" s="420" t="s">
        <v>16095</v>
      </c>
      <c r="F2768" s="420"/>
      <c r="G2768" s="297" t="s">
        <v>20</v>
      </c>
      <c r="H2768" s="308">
        <v>1</v>
      </c>
      <c r="I2768" s="309">
        <v>46.27</v>
      </c>
      <c r="J2768" s="309">
        <v>46.27</v>
      </c>
    </row>
    <row r="2769" spans="1:11" ht="24" customHeight="1">
      <c r="A2769" s="310" t="s">
        <v>16049</v>
      </c>
      <c r="B2769" s="311" t="s">
        <v>16506</v>
      </c>
      <c r="C2769" s="310" t="s">
        <v>9</v>
      </c>
      <c r="D2769" s="310" t="s">
        <v>5935</v>
      </c>
      <c r="E2769" s="416" t="s">
        <v>16095</v>
      </c>
      <c r="F2769" s="416"/>
      <c r="G2769" s="312" t="s">
        <v>51</v>
      </c>
      <c r="H2769" s="313">
        <v>0.5</v>
      </c>
      <c r="I2769" s="314">
        <v>19.46</v>
      </c>
      <c r="J2769" s="314">
        <v>9.73</v>
      </c>
    </row>
    <row r="2770" spans="1:11" ht="24" customHeight="1">
      <c r="A2770" s="310" t="s">
        <v>16049</v>
      </c>
      <c r="B2770" s="311" t="s">
        <v>16307</v>
      </c>
      <c r="C2770" s="310" t="s">
        <v>9</v>
      </c>
      <c r="D2770" s="310" t="s">
        <v>89</v>
      </c>
      <c r="E2770" s="416" t="s">
        <v>16048</v>
      </c>
      <c r="F2770" s="416"/>
      <c r="G2770" s="312" t="s">
        <v>27</v>
      </c>
      <c r="H2770" s="313">
        <v>0.3251</v>
      </c>
      <c r="I2770" s="314">
        <v>14.63</v>
      </c>
      <c r="J2770" s="314">
        <v>4.75</v>
      </c>
    </row>
    <row r="2771" spans="1:11" ht="24" customHeight="1">
      <c r="A2771" s="310" t="s">
        <v>16049</v>
      </c>
      <c r="B2771" s="311" t="s">
        <v>16161</v>
      </c>
      <c r="C2771" s="310" t="s">
        <v>9</v>
      </c>
      <c r="D2771" s="310" t="s">
        <v>85</v>
      </c>
      <c r="E2771" s="416" t="s">
        <v>16048</v>
      </c>
      <c r="F2771" s="416"/>
      <c r="G2771" s="312" t="s">
        <v>27</v>
      </c>
      <c r="H2771" s="313">
        <v>0.3251</v>
      </c>
      <c r="I2771" s="314">
        <v>18.739999999999998</v>
      </c>
      <c r="J2771" s="314">
        <v>6.09</v>
      </c>
    </row>
    <row r="2772" spans="1:11" ht="24" customHeight="1">
      <c r="A2772" s="300" t="s">
        <v>12986</v>
      </c>
      <c r="B2772" s="301" t="s">
        <v>16028</v>
      </c>
      <c r="C2772" s="300" t="s">
        <v>9</v>
      </c>
      <c r="D2772" s="300" t="s">
        <v>7548</v>
      </c>
      <c r="E2772" s="417" t="s">
        <v>12998</v>
      </c>
      <c r="F2772" s="417"/>
      <c r="G2772" s="302" t="s">
        <v>20</v>
      </c>
      <c r="H2772" s="315">
        <v>1.05</v>
      </c>
      <c r="I2772" s="316">
        <v>24.48</v>
      </c>
      <c r="J2772" s="316">
        <v>25.7</v>
      </c>
    </row>
    <row r="2773" spans="1:11" ht="25.5">
      <c r="A2773" s="317"/>
      <c r="B2773" s="317"/>
      <c r="C2773" s="317"/>
      <c r="D2773" s="317"/>
      <c r="E2773" s="317" t="s">
        <v>16052</v>
      </c>
      <c r="F2773" s="318">
        <v>6.0840173999999996</v>
      </c>
      <c r="G2773" s="317" t="s">
        <v>16053</v>
      </c>
      <c r="H2773" s="318">
        <v>5.26</v>
      </c>
      <c r="I2773" s="317" t="s">
        <v>16054</v>
      </c>
      <c r="J2773" s="318">
        <v>11.34</v>
      </c>
    </row>
    <row r="2774" spans="1:11" ht="13.5" thickBot="1">
      <c r="A2774" s="317"/>
      <c r="B2774" s="317"/>
      <c r="C2774" s="317"/>
      <c r="D2774" s="317"/>
      <c r="E2774" s="317" t="s">
        <v>16055</v>
      </c>
      <c r="F2774" s="318">
        <v>13.06</v>
      </c>
      <c r="G2774" s="317"/>
      <c r="H2774" s="418" t="s">
        <v>16056</v>
      </c>
      <c r="I2774" s="418"/>
      <c r="J2774" s="318">
        <v>59.33</v>
      </c>
    </row>
    <row r="2775" spans="1:11" ht="0.95" customHeight="1" thickTop="1">
      <c r="A2775" s="319"/>
      <c r="B2775" s="319"/>
      <c r="C2775" s="319"/>
      <c r="D2775" s="319"/>
      <c r="E2775" s="319"/>
      <c r="F2775" s="319"/>
      <c r="G2775" s="319"/>
      <c r="H2775" s="319"/>
      <c r="I2775" s="319"/>
      <c r="J2775" s="319"/>
    </row>
    <row r="2776" spans="1:11" ht="18" customHeight="1">
      <c r="A2776" s="305" t="s">
        <v>16509</v>
      </c>
      <c r="B2776" s="306" t="s">
        <v>12979</v>
      </c>
      <c r="C2776" s="305" t="s">
        <v>12980</v>
      </c>
      <c r="D2776" s="305" t="s">
        <v>12981</v>
      </c>
      <c r="E2776" s="419" t="s">
        <v>16045</v>
      </c>
      <c r="F2776" s="419"/>
      <c r="G2776" s="307" t="s">
        <v>12982</v>
      </c>
      <c r="H2776" s="306" t="s">
        <v>16046</v>
      </c>
      <c r="I2776" s="306" t="s">
        <v>12983</v>
      </c>
      <c r="J2776" s="306" t="s">
        <v>12985</v>
      </c>
    </row>
    <row r="2777" spans="1:11" ht="24" customHeight="1">
      <c r="A2777" s="295" t="s">
        <v>16047</v>
      </c>
      <c r="B2777" s="296" t="s">
        <v>16037</v>
      </c>
      <c r="C2777" s="295" t="s">
        <v>9</v>
      </c>
      <c r="D2777" s="295" t="s">
        <v>1506</v>
      </c>
      <c r="E2777" s="420" t="s">
        <v>16095</v>
      </c>
      <c r="F2777" s="420"/>
      <c r="G2777" s="297" t="s">
        <v>51</v>
      </c>
      <c r="H2777" s="308">
        <v>1</v>
      </c>
      <c r="I2777" s="309">
        <v>19.27</v>
      </c>
      <c r="J2777" s="309">
        <v>19.27</v>
      </c>
    </row>
    <row r="2778" spans="1:11" ht="24" customHeight="1">
      <c r="A2778" s="310" t="s">
        <v>16049</v>
      </c>
      <c r="B2778" s="311" t="s">
        <v>16307</v>
      </c>
      <c r="C2778" s="310" t="s">
        <v>9</v>
      </c>
      <c r="D2778" s="310" t="s">
        <v>89</v>
      </c>
      <c r="E2778" s="416" t="s">
        <v>16048</v>
      </c>
      <c r="F2778" s="416"/>
      <c r="G2778" s="312" t="s">
        <v>27</v>
      </c>
      <c r="H2778" s="313">
        <v>0.4</v>
      </c>
      <c r="I2778" s="314">
        <v>14.63</v>
      </c>
      <c r="J2778" s="314">
        <v>5.85</v>
      </c>
    </row>
    <row r="2779" spans="1:11" ht="24" customHeight="1">
      <c r="A2779" s="310" t="s">
        <v>16049</v>
      </c>
      <c r="B2779" s="311" t="s">
        <v>16161</v>
      </c>
      <c r="C2779" s="310" t="s">
        <v>9</v>
      </c>
      <c r="D2779" s="310" t="s">
        <v>85</v>
      </c>
      <c r="E2779" s="416" t="s">
        <v>16048</v>
      </c>
      <c r="F2779" s="416"/>
      <c r="G2779" s="312" t="s">
        <v>27</v>
      </c>
      <c r="H2779" s="313">
        <v>0.4</v>
      </c>
      <c r="I2779" s="314">
        <v>18.739999999999998</v>
      </c>
      <c r="J2779" s="314">
        <v>7.49</v>
      </c>
    </row>
    <row r="2780" spans="1:11" ht="24" customHeight="1">
      <c r="A2780" s="300" t="s">
        <v>12986</v>
      </c>
      <c r="B2780" s="301" t="s">
        <v>16038</v>
      </c>
      <c r="C2780" s="300" t="s">
        <v>9</v>
      </c>
      <c r="D2780" s="300" t="s">
        <v>11314</v>
      </c>
      <c r="E2780" s="417" t="s">
        <v>12998</v>
      </c>
      <c r="F2780" s="417"/>
      <c r="G2780" s="302" t="s">
        <v>51</v>
      </c>
      <c r="H2780" s="315">
        <v>1</v>
      </c>
      <c r="I2780" s="316">
        <v>5.93</v>
      </c>
      <c r="J2780" s="316">
        <v>5.93</v>
      </c>
    </row>
    <row r="2781" spans="1:11" ht="25.5">
      <c r="A2781" s="317"/>
      <c r="B2781" s="317"/>
      <c r="C2781" s="317"/>
      <c r="D2781" s="317"/>
      <c r="E2781" s="317" t="s">
        <v>16052</v>
      </c>
      <c r="F2781" s="318">
        <v>5.0378239000000002</v>
      </c>
      <c r="G2781" s="317" t="s">
        <v>16053</v>
      </c>
      <c r="H2781" s="318">
        <v>4.3499999999999996</v>
      </c>
      <c r="I2781" s="317" t="s">
        <v>16054</v>
      </c>
      <c r="J2781" s="318">
        <v>9.39</v>
      </c>
    </row>
    <row r="2782" spans="1:11" ht="13.5" thickBot="1">
      <c r="A2782" s="317"/>
      <c r="B2782" s="317"/>
      <c r="C2782" s="317"/>
      <c r="D2782" s="317"/>
      <c r="E2782" s="317" t="s">
        <v>16055</v>
      </c>
      <c r="F2782" s="318">
        <v>5.44</v>
      </c>
      <c r="G2782" s="317"/>
      <c r="H2782" s="418" t="s">
        <v>16056</v>
      </c>
      <c r="I2782" s="418"/>
      <c r="J2782" s="318">
        <v>24.71</v>
      </c>
    </row>
    <row r="2783" spans="1:11" ht="0.95" customHeight="1" thickTop="1">
      <c r="A2783" s="319"/>
      <c r="B2783" s="319"/>
      <c r="C2783" s="319"/>
      <c r="D2783" s="319"/>
      <c r="E2783" s="319"/>
      <c r="F2783" s="319"/>
      <c r="G2783" s="319"/>
      <c r="H2783" s="319"/>
      <c r="I2783" s="319"/>
      <c r="J2783" s="319"/>
    </row>
    <row r="2784" spans="1:11" ht="50.1" customHeight="1">
      <c r="A2784" s="421" t="s">
        <v>16510</v>
      </c>
      <c r="B2784" s="412"/>
      <c r="C2784" s="412"/>
      <c r="D2784" s="412"/>
      <c r="E2784" s="412"/>
      <c r="F2784" s="412"/>
      <c r="G2784" s="412"/>
      <c r="H2784" s="412"/>
      <c r="I2784" s="412"/>
      <c r="J2784" s="412"/>
      <c r="K2784" s="412"/>
    </row>
    <row r="2785" spans="1:10" ht="15">
      <c r="A2785" s="305"/>
      <c r="B2785" s="306" t="s">
        <v>12979</v>
      </c>
      <c r="C2785" s="305" t="s">
        <v>12980</v>
      </c>
      <c r="D2785" s="305" t="s">
        <v>12981</v>
      </c>
      <c r="E2785" s="419" t="s">
        <v>16045</v>
      </c>
      <c r="F2785" s="419"/>
      <c r="G2785" s="307" t="s">
        <v>12982</v>
      </c>
      <c r="H2785" s="306" t="s">
        <v>16046</v>
      </c>
      <c r="I2785" s="306" t="s">
        <v>12983</v>
      </c>
      <c r="J2785" s="306" t="s">
        <v>12985</v>
      </c>
    </row>
    <row r="2786" spans="1:10" ht="51">
      <c r="A2786" s="295" t="s">
        <v>16047</v>
      </c>
      <c r="B2786" s="296" t="s">
        <v>16140</v>
      </c>
      <c r="C2786" s="295" t="s">
        <v>9</v>
      </c>
      <c r="D2786" s="295" t="s">
        <v>2222</v>
      </c>
      <c r="E2786" s="420" t="s">
        <v>16141</v>
      </c>
      <c r="F2786" s="420"/>
      <c r="G2786" s="297" t="s">
        <v>13082</v>
      </c>
      <c r="H2786" s="308">
        <v>1</v>
      </c>
      <c r="I2786" s="309">
        <v>63.17</v>
      </c>
      <c r="J2786" s="309">
        <v>63.17</v>
      </c>
    </row>
    <row r="2787" spans="1:10" ht="51">
      <c r="A2787" s="310" t="s">
        <v>16049</v>
      </c>
      <c r="B2787" s="311" t="s">
        <v>16511</v>
      </c>
      <c r="C2787" s="310" t="s">
        <v>9</v>
      </c>
      <c r="D2787" s="310" t="s">
        <v>1901</v>
      </c>
      <c r="E2787" s="416" t="s">
        <v>16141</v>
      </c>
      <c r="F2787" s="416"/>
      <c r="G2787" s="312" t="s">
        <v>13082</v>
      </c>
      <c r="H2787" s="313">
        <v>0.2334</v>
      </c>
      <c r="I2787" s="314">
        <v>64.36</v>
      </c>
      <c r="J2787" s="314">
        <v>15.02</v>
      </c>
    </row>
    <row r="2788" spans="1:10" ht="51">
      <c r="A2788" s="310" t="s">
        <v>16049</v>
      </c>
      <c r="B2788" s="311" t="s">
        <v>16512</v>
      </c>
      <c r="C2788" s="310" t="s">
        <v>9</v>
      </c>
      <c r="D2788" s="310" t="s">
        <v>1909</v>
      </c>
      <c r="E2788" s="416" t="s">
        <v>16141</v>
      </c>
      <c r="F2788" s="416"/>
      <c r="G2788" s="312" t="s">
        <v>13082</v>
      </c>
      <c r="H2788" s="313">
        <v>0.20280000000000001</v>
      </c>
      <c r="I2788" s="314">
        <v>55.55</v>
      </c>
      <c r="J2788" s="314">
        <v>11.26</v>
      </c>
    </row>
    <row r="2789" spans="1:10" ht="51">
      <c r="A2789" s="310" t="s">
        <v>16049</v>
      </c>
      <c r="B2789" s="311" t="s">
        <v>16513</v>
      </c>
      <c r="C2789" s="310" t="s">
        <v>9</v>
      </c>
      <c r="D2789" s="310" t="s">
        <v>1917</v>
      </c>
      <c r="E2789" s="416" t="s">
        <v>16141</v>
      </c>
      <c r="F2789" s="416"/>
      <c r="G2789" s="312" t="s">
        <v>13082</v>
      </c>
      <c r="H2789" s="313">
        <v>0.247</v>
      </c>
      <c r="I2789" s="314">
        <v>71.98</v>
      </c>
      <c r="J2789" s="314">
        <v>17.77</v>
      </c>
    </row>
    <row r="2790" spans="1:10" ht="51">
      <c r="A2790" s="310" t="s">
        <v>16049</v>
      </c>
      <c r="B2790" s="311" t="s">
        <v>16514</v>
      </c>
      <c r="C2790" s="310" t="s">
        <v>9</v>
      </c>
      <c r="D2790" s="310" t="s">
        <v>1925</v>
      </c>
      <c r="E2790" s="416" t="s">
        <v>16141</v>
      </c>
      <c r="F2790" s="416"/>
      <c r="G2790" s="312" t="s">
        <v>13082</v>
      </c>
      <c r="H2790" s="313">
        <v>0.31680000000000003</v>
      </c>
      <c r="I2790" s="314">
        <v>60.36</v>
      </c>
      <c r="J2790" s="314">
        <v>19.12</v>
      </c>
    </row>
    <row r="2791" spans="1:10" ht="25.5">
      <c r="A2791" s="317"/>
      <c r="B2791" s="317"/>
      <c r="C2791" s="317"/>
      <c r="D2791" s="317"/>
      <c r="E2791" s="317" t="s">
        <v>16052</v>
      </c>
      <c r="F2791" s="318">
        <v>16.2186813</v>
      </c>
      <c r="G2791" s="317" t="s">
        <v>16053</v>
      </c>
      <c r="H2791" s="318">
        <v>14.01</v>
      </c>
      <c r="I2791" s="317" t="s">
        <v>16054</v>
      </c>
      <c r="J2791" s="318">
        <v>30.23</v>
      </c>
    </row>
    <row r="2792" spans="1:10" ht="13.5" thickBot="1">
      <c r="A2792" s="317"/>
      <c r="B2792" s="317"/>
      <c r="C2792" s="317"/>
      <c r="D2792" s="317"/>
      <c r="E2792" s="317" t="s">
        <v>16055</v>
      </c>
      <c r="F2792" s="318">
        <v>17.829999999999998</v>
      </c>
      <c r="G2792" s="317"/>
      <c r="H2792" s="418" t="s">
        <v>16056</v>
      </c>
      <c r="I2792" s="418"/>
      <c r="J2792" s="318">
        <v>81</v>
      </c>
    </row>
    <row r="2793" spans="1:10" ht="13.5" thickTop="1">
      <c r="A2793" s="319"/>
      <c r="B2793" s="319"/>
      <c r="C2793" s="319"/>
      <c r="D2793" s="319"/>
      <c r="E2793" s="319"/>
      <c r="F2793" s="319"/>
      <c r="G2793" s="319"/>
      <c r="H2793" s="319"/>
      <c r="I2793" s="319"/>
      <c r="J2793" s="319"/>
    </row>
    <row r="2794" spans="1:10" ht="15">
      <c r="A2794" s="305"/>
      <c r="B2794" s="306" t="s">
        <v>12979</v>
      </c>
      <c r="C2794" s="305" t="s">
        <v>12980</v>
      </c>
      <c r="D2794" s="305" t="s">
        <v>12981</v>
      </c>
      <c r="E2794" s="419" t="s">
        <v>16045</v>
      </c>
      <c r="F2794" s="419"/>
      <c r="G2794" s="307" t="s">
        <v>12982</v>
      </c>
      <c r="H2794" s="306" t="s">
        <v>16046</v>
      </c>
      <c r="I2794" s="306" t="s">
        <v>12983</v>
      </c>
      <c r="J2794" s="306" t="s">
        <v>12985</v>
      </c>
    </row>
    <row r="2795" spans="1:10" ht="63.75">
      <c r="A2795" s="295" t="s">
        <v>16047</v>
      </c>
      <c r="B2795" s="296" t="s">
        <v>16147</v>
      </c>
      <c r="C2795" s="295" t="s">
        <v>9</v>
      </c>
      <c r="D2795" s="295" t="s">
        <v>2226</v>
      </c>
      <c r="E2795" s="420" t="s">
        <v>16145</v>
      </c>
      <c r="F2795" s="420"/>
      <c r="G2795" s="297" t="s">
        <v>13082</v>
      </c>
      <c r="H2795" s="308">
        <v>1</v>
      </c>
      <c r="I2795" s="309">
        <v>24.26</v>
      </c>
      <c r="J2795" s="309">
        <v>24.26</v>
      </c>
    </row>
    <row r="2796" spans="1:10" ht="63.75">
      <c r="A2796" s="310" t="s">
        <v>16049</v>
      </c>
      <c r="B2796" s="311" t="s">
        <v>16515</v>
      </c>
      <c r="C2796" s="310" t="s">
        <v>9</v>
      </c>
      <c r="D2796" s="310" t="s">
        <v>1933</v>
      </c>
      <c r="E2796" s="416" t="s">
        <v>16145</v>
      </c>
      <c r="F2796" s="416"/>
      <c r="G2796" s="312" t="s">
        <v>13082</v>
      </c>
      <c r="H2796" s="313">
        <v>0.11210000000000001</v>
      </c>
      <c r="I2796" s="314">
        <v>26.7</v>
      </c>
      <c r="J2796" s="314">
        <v>2.99</v>
      </c>
    </row>
    <row r="2797" spans="1:10" ht="51">
      <c r="A2797" s="310" t="s">
        <v>16049</v>
      </c>
      <c r="B2797" s="311" t="s">
        <v>16516</v>
      </c>
      <c r="C2797" s="310" t="s">
        <v>9</v>
      </c>
      <c r="D2797" s="310" t="s">
        <v>1935</v>
      </c>
      <c r="E2797" s="416" t="s">
        <v>16145</v>
      </c>
      <c r="F2797" s="416"/>
      <c r="G2797" s="312" t="s">
        <v>13082</v>
      </c>
      <c r="H2797" s="313">
        <v>0.7339</v>
      </c>
      <c r="I2797" s="314">
        <v>24.12</v>
      </c>
      <c r="J2797" s="314">
        <v>17.7</v>
      </c>
    </row>
    <row r="2798" spans="1:10" ht="63.75">
      <c r="A2798" s="310" t="s">
        <v>16049</v>
      </c>
      <c r="B2798" s="311" t="s">
        <v>16517</v>
      </c>
      <c r="C2798" s="310" t="s">
        <v>9</v>
      </c>
      <c r="D2798" s="310" t="s">
        <v>1937</v>
      </c>
      <c r="E2798" s="416" t="s">
        <v>16145</v>
      </c>
      <c r="F2798" s="416"/>
      <c r="G2798" s="312" t="s">
        <v>13082</v>
      </c>
      <c r="H2798" s="313">
        <v>0.154</v>
      </c>
      <c r="I2798" s="314">
        <v>23.2</v>
      </c>
      <c r="J2798" s="314">
        <v>3.57</v>
      </c>
    </row>
    <row r="2799" spans="1:10" ht="25.5">
      <c r="A2799" s="317"/>
      <c r="B2799" s="317"/>
      <c r="C2799" s="317"/>
      <c r="D2799" s="317"/>
      <c r="E2799" s="317" t="s">
        <v>16052</v>
      </c>
      <c r="F2799" s="318">
        <v>5.1183002999999996</v>
      </c>
      <c r="G2799" s="317" t="s">
        <v>16053</v>
      </c>
      <c r="H2799" s="318">
        <v>4.42</v>
      </c>
      <c r="I2799" s="317" t="s">
        <v>16054</v>
      </c>
      <c r="J2799" s="318">
        <v>9.5399999999999991</v>
      </c>
    </row>
    <row r="2800" spans="1:10" ht="13.5" thickBot="1">
      <c r="A2800" s="317"/>
      <c r="B2800" s="317"/>
      <c r="C2800" s="317"/>
      <c r="D2800" s="317"/>
      <c r="E2800" s="317" t="s">
        <v>16055</v>
      </c>
      <c r="F2800" s="318">
        <v>6.85</v>
      </c>
      <c r="G2800" s="317"/>
      <c r="H2800" s="418" t="s">
        <v>16056</v>
      </c>
      <c r="I2800" s="418"/>
      <c r="J2800" s="318">
        <v>31.11</v>
      </c>
    </row>
    <row r="2801" spans="1:10" ht="13.5" thickTop="1">
      <c r="A2801" s="319"/>
      <c r="B2801" s="319"/>
      <c r="C2801" s="319"/>
      <c r="D2801" s="319"/>
      <c r="E2801" s="319"/>
      <c r="F2801" s="319"/>
      <c r="G2801" s="319"/>
      <c r="H2801" s="319"/>
      <c r="I2801" s="319"/>
      <c r="J2801" s="319"/>
    </row>
    <row r="2802" spans="1:10" ht="15">
      <c r="A2802" s="305"/>
      <c r="B2802" s="306" t="s">
        <v>12979</v>
      </c>
      <c r="C2802" s="305" t="s">
        <v>12980</v>
      </c>
      <c r="D2802" s="305" t="s">
        <v>12981</v>
      </c>
      <c r="E2802" s="419" t="s">
        <v>16045</v>
      </c>
      <c r="F2802" s="419"/>
      <c r="G2802" s="307" t="s">
        <v>12982</v>
      </c>
      <c r="H2802" s="306" t="s">
        <v>16046</v>
      </c>
      <c r="I2802" s="306" t="s">
        <v>12983</v>
      </c>
      <c r="J2802" s="306" t="s">
        <v>12985</v>
      </c>
    </row>
    <row r="2803" spans="1:10" ht="51">
      <c r="A2803" s="295" t="s">
        <v>16047</v>
      </c>
      <c r="B2803" s="296" t="s">
        <v>16142</v>
      </c>
      <c r="C2803" s="295" t="s">
        <v>9</v>
      </c>
      <c r="D2803" s="295" t="s">
        <v>2225</v>
      </c>
      <c r="E2803" s="420" t="s">
        <v>16143</v>
      </c>
      <c r="F2803" s="420"/>
      <c r="G2803" s="297" t="s">
        <v>13082</v>
      </c>
      <c r="H2803" s="308">
        <v>1</v>
      </c>
      <c r="I2803" s="309">
        <v>30.28</v>
      </c>
      <c r="J2803" s="309">
        <v>30.28</v>
      </c>
    </row>
    <row r="2804" spans="1:10" ht="38.25">
      <c r="A2804" s="310" t="s">
        <v>16049</v>
      </c>
      <c r="B2804" s="311" t="s">
        <v>16518</v>
      </c>
      <c r="C2804" s="310" t="s">
        <v>9</v>
      </c>
      <c r="D2804" s="310" t="s">
        <v>1698</v>
      </c>
      <c r="E2804" s="416" t="s">
        <v>16143</v>
      </c>
      <c r="F2804" s="416"/>
      <c r="G2804" s="312" t="s">
        <v>13082</v>
      </c>
      <c r="H2804" s="313">
        <v>5.4800000000000001E-2</v>
      </c>
      <c r="I2804" s="314">
        <v>37.58</v>
      </c>
      <c r="J2804" s="314">
        <v>2.0499999999999998</v>
      </c>
    </row>
    <row r="2805" spans="1:10" ht="38.25">
      <c r="A2805" s="310" t="s">
        <v>16049</v>
      </c>
      <c r="B2805" s="311" t="s">
        <v>16519</v>
      </c>
      <c r="C2805" s="310" t="s">
        <v>9</v>
      </c>
      <c r="D2805" s="310" t="s">
        <v>1699</v>
      </c>
      <c r="E2805" s="416" t="s">
        <v>16143</v>
      </c>
      <c r="F2805" s="416"/>
      <c r="G2805" s="312" t="s">
        <v>13082</v>
      </c>
      <c r="H2805" s="313">
        <v>0.33650000000000002</v>
      </c>
      <c r="I2805" s="314">
        <v>32.56</v>
      </c>
      <c r="J2805" s="314">
        <v>10.95</v>
      </c>
    </row>
    <row r="2806" spans="1:10" ht="38.25">
      <c r="A2806" s="310" t="s">
        <v>16049</v>
      </c>
      <c r="B2806" s="311" t="s">
        <v>16520</v>
      </c>
      <c r="C2806" s="310" t="s">
        <v>9</v>
      </c>
      <c r="D2806" s="310" t="s">
        <v>1700</v>
      </c>
      <c r="E2806" s="416" t="s">
        <v>16143</v>
      </c>
      <c r="F2806" s="416"/>
      <c r="G2806" s="312" t="s">
        <v>13082</v>
      </c>
      <c r="H2806" s="313">
        <v>0.60870000000000002</v>
      </c>
      <c r="I2806" s="314">
        <v>28.39</v>
      </c>
      <c r="J2806" s="314">
        <v>17.28</v>
      </c>
    </row>
    <row r="2807" spans="1:10" ht="25.5">
      <c r="A2807" s="317"/>
      <c r="B2807" s="317"/>
      <c r="C2807" s="317"/>
      <c r="D2807" s="317"/>
      <c r="E2807" s="317" t="s">
        <v>16052</v>
      </c>
      <c r="F2807" s="318">
        <v>3.1868661999999999</v>
      </c>
      <c r="G2807" s="317" t="s">
        <v>16053</v>
      </c>
      <c r="H2807" s="318">
        <v>2.75</v>
      </c>
      <c r="I2807" s="317" t="s">
        <v>16054</v>
      </c>
      <c r="J2807" s="318">
        <v>5.94</v>
      </c>
    </row>
    <row r="2808" spans="1:10" ht="13.5" thickBot="1">
      <c r="A2808" s="317"/>
      <c r="B2808" s="317"/>
      <c r="C2808" s="317"/>
      <c r="D2808" s="317"/>
      <c r="E2808" s="317" t="s">
        <v>16055</v>
      </c>
      <c r="F2808" s="318">
        <v>8.5500000000000007</v>
      </c>
      <c r="G2808" s="317"/>
      <c r="H2808" s="418" t="s">
        <v>16056</v>
      </c>
      <c r="I2808" s="418"/>
      <c r="J2808" s="318">
        <v>38.83</v>
      </c>
    </row>
    <row r="2809" spans="1:10" ht="13.5" thickTop="1">
      <c r="A2809" s="319"/>
      <c r="B2809" s="319"/>
      <c r="C2809" s="319"/>
      <c r="D2809" s="319"/>
      <c r="E2809" s="319"/>
      <c r="F2809" s="319"/>
      <c r="G2809" s="319"/>
      <c r="H2809" s="319"/>
      <c r="I2809" s="319"/>
      <c r="J2809" s="319"/>
    </row>
    <row r="2810" spans="1:10" ht="15">
      <c r="A2810" s="305"/>
      <c r="B2810" s="306" t="s">
        <v>12979</v>
      </c>
      <c r="C2810" s="305" t="s">
        <v>12980</v>
      </c>
      <c r="D2810" s="305" t="s">
        <v>12981</v>
      </c>
      <c r="E2810" s="419" t="s">
        <v>16045</v>
      </c>
      <c r="F2810" s="419"/>
      <c r="G2810" s="307" t="s">
        <v>12982</v>
      </c>
      <c r="H2810" s="306" t="s">
        <v>16046</v>
      </c>
      <c r="I2810" s="306" t="s">
        <v>12983</v>
      </c>
      <c r="J2810" s="306" t="s">
        <v>12985</v>
      </c>
    </row>
    <row r="2811" spans="1:10">
      <c r="A2811" s="295" t="s">
        <v>16047</v>
      </c>
      <c r="B2811" s="296" t="s">
        <v>16201</v>
      </c>
      <c r="C2811" s="295" t="s">
        <v>9</v>
      </c>
      <c r="D2811" s="295" t="s">
        <v>441</v>
      </c>
      <c r="E2811" s="420" t="s">
        <v>16048</v>
      </c>
      <c r="F2811" s="420"/>
      <c r="G2811" s="297" t="s">
        <v>27</v>
      </c>
      <c r="H2811" s="308">
        <v>1</v>
      </c>
      <c r="I2811" s="309">
        <v>14.04</v>
      </c>
      <c r="J2811" s="309">
        <v>14.04</v>
      </c>
    </row>
    <row r="2812" spans="1:10" ht="25.5">
      <c r="A2812" s="310" t="s">
        <v>16049</v>
      </c>
      <c r="B2812" s="311" t="s">
        <v>16521</v>
      </c>
      <c r="C2812" s="310" t="s">
        <v>9</v>
      </c>
      <c r="D2812" s="310" t="s">
        <v>439</v>
      </c>
      <c r="E2812" s="416" t="s">
        <v>16048</v>
      </c>
      <c r="F2812" s="416"/>
      <c r="G2812" s="312" t="s">
        <v>27</v>
      </c>
      <c r="H2812" s="313">
        <v>1</v>
      </c>
      <c r="I2812" s="314">
        <v>0.46</v>
      </c>
      <c r="J2812" s="314">
        <v>0.46</v>
      </c>
    </row>
    <row r="2813" spans="1:10" ht="25.5">
      <c r="A2813" s="310" t="s">
        <v>16049</v>
      </c>
      <c r="B2813" s="311" t="s">
        <v>16522</v>
      </c>
      <c r="C2813" s="310" t="s">
        <v>9</v>
      </c>
      <c r="D2813" s="310" t="s">
        <v>440</v>
      </c>
      <c r="E2813" s="416" t="s">
        <v>16048</v>
      </c>
      <c r="F2813" s="416"/>
      <c r="G2813" s="312" t="s">
        <v>27</v>
      </c>
      <c r="H2813" s="313">
        <v>1</v>
      </c>
      <c r="I2813" s="314">
        <v>0.91</v>
      </c>
      <c r="J2813" s="314">
        <v>0.91</v>
      </c>
    </row>
    <row r="2814" spans="1:10" ht="25.5">
      <c r="A2814" s="310" t="s">
        <v>16049</v>
      </c>
      <c r="B2814" s="311" t="s">
        <v>16523</v>
      </c>
      <c r="C2814" s="310" t="s">
        <v>9</v>
      </c>
      <c r="D2814" s="310" t="s">
        <v>4527</v>
      </c>
      <c r="E2814" s="416" t="s">
        <v>16048</v>
      </c>
      <c r="F2814" s="416"/>
      <c r="G2814" s="312" t="s">
        <v>27</v>
      </c>
      <c r="H2814" s="313">
        <v>1</v>
      </c>
      <c r="I2814" s="314">
        <v>0.08</v>
      </c>
      <c r="J2814" s="314">
        <v>0.08</v>
      </c>
    </row>
    <row r="2815" spans="1:10">
      <c r="A2815" s="300" t="s">
        <v>12986</v>
      </c>
      <c r="B2815" s="301" t="s">
        <v>13292</v>
      </c>
      <c r="C2815" s="300" t="s">
        <v>9</v>
      </c>
      <c r="D2815" s="300" t="s">
        <v>6981</v>
      </c>
      <c r="E2815" s="417" t="s">
        <v>12994</v>
      </c>
      <c r="F2815" s="417"/>
      <c r="G2815" s="302" t="s">
        <v>27</v>
      </c>
      <c r="H2815" s="315">
        <v>1</v>
      </c>
      <c r="I2815" s="316">
        <v>9.02</v>
      </c>
      <c r="J2815" s="316">
        <v>9.02</v>
      </c>
    </row>
    <row r="2816" spans="1:10">
      <c r="A2816" s="300" t="s">
        <v>12986</v>
      </c>
      <c r="B2816" s="301" t="s">
        <v>13061</v>
      </c>
      <c r="C2816" s="300" t="s">
        <v>9</v>
      </c>
      <c r="D2816" s="300" t="s">
        <v>12522</v>
      </c>
      <c r="E2816" s="417" t="s">
        <v>13060</v>
      </c>
      <c r="F2816" s="417"/>
      <c r="G2816" s="302" t="s">
        <v>27</v>
      </c>
      <c r="H2816" s="315">
        <v>1</v>
      </c>
      <c r="I2816" s="316">
        <v>2.5299999999999998</v>
      </c>
      <c r="J2816" s="316">
        <v>2.5299999999999998</v>
      </c>
    </row>
    <row r="2817" spans="1:10">
      <c r="A2817" s="300" t="s">
        <v>12986</v>
      </c>
      <c r="B2817" s="301" t="s">
        <v>13062</v>
      </c>
      <c r="C2817" s="300" t="s">
        <v>9</v>
      </c>
      <c r="D2817" s="300" t="s">
        <v>12527</v>
      </c>
      <c r="E2817" s="417" t="s">
        <v>13060</v>
      </c>
      <c r="F2817" s="417"/>
      <c r="G2817" s="302" t="s">
        <v>27</v>
      </c>
      <c r="H2817" s="315">
        <v>1</v>
      </c>
      <c r="I2817" s="316">
        <v>0.34</v>
      </c>
      <c r="J2817" s="316">
        <v>0.34</v>
      </c>
    </row>
    <row r="2818" spans="1:10">
      <c r="A2818" s="300" t="s">
        <v>12986</v>
      </c>
      <c r="B2818" s="301" t="s">
        <v>13059</v>
      </c>
      <c r="C2818" s="300" t="s">
        <v>9</v>
      </c>
      <c r="D2818" s="300" t="s">
        <v>12535</v>
      </c>
      <c r="E2818" s="417" t="s">
        <v>13058</v>
      </c>
      <c r="F2818" s="417"/>
      <c r="G2818" s="302" t="s">
        <v>27</v>
      </c>
      <c r="H2818" s="315">
        <v>1</v>
      </c>
      <c r="I2818" s="316">
        <v>0.05</v>
      </c>
      <c r="J2818" s="316">
        <v>0.05</v>
      </c>
    </row>
    <row r="2819" spans="1:10">
      <c r="A2819" s="300" t="s">
        <v>12986</v>
      </c>
      <c r="B2819" s="301" t="s">
        <v>13057</v>
      </c>
      <c r="C2819" s="300" t="s">
        <v>9</v>
      </c>
      <c r="D2819" s="300" t="s">
        <v>12549</v>
      </c>
      <c r="E2819" s="417" t="s">
        <v>13056</v>
      </c>
      <c r="F2819" s="417"/>
      <c r="G2819" s="302" t="s">
        <v>27</v>
      </c>
      <c r="H2819" s="315">
        <v>1</v>
      </c>
      <c r="I2819" s="316">
        <v>0.65</v>
      </c>
      <c r="J2819" s="316">
        <v>0.65</v>
      </c>
    </row>
    <row r="2820" spans="1:10" ht="25.5">
      <c r="A2820" s="317"/>
      <c r="B2820" s="317"/>
      <c r="C2820" s="317"/>
      <c r="D2820" s="317"/>
      <c r="E2820" s="317" t="s">
        <v>16052</v>
      </c>
      <c r="F2820" s="318">
        <v>4.8822362000000004</v>
      </c>
      <c r="G2820" s="317" t="s">
        <v>16053</v>
      </c>
      <c r="H2820" s="318">
        <v>4.22</v>
      </c>
      <c r="I2820" s="317" t="s">
        <v>16054</v>
      </c>
      <c r="J2820" s="318">
        <v>9.1</v>
      </c>
    </row>
    <row r="2821" spans="1:10" ht="13.5" thickBot="1">
      <c r="A2821" s="317"/>
      <c r="B2821" s="317"/>
      <c r="C2821" s="317"/>
      <c r="D2821" s="317"/>
      <c r="E2821" s="317" t="s">
        <v>16055</v>
      </c>
      <c r="F2821" s="318">
        <v>3.96</v>
      </c>
      <c r="G2821" s="317"/>
      <c r="H2821" s="418" t="s">
        <v>16056</v>
      </c>
      <c r="I2821" s="418"/>
      <c r="J2821" s="318">
        <v>18</v>
      </c>
    </row>
    <row r="2822" spans="1:10" ht="13.5" thickTop="1">
      <c r="A2822" s="319"/>
      <c r="B2822" s="319"/>
      <c r="C2822" s="319"/>
      <c r="D2822" s="319"/>
      <c r="E2822" s="319"/>
      <c r="F2822" s="319"/>
      <c r="G2822" s="319"/>
      <c r="H2822" s="319"/>
      <c r="I2822" s="319"/>
      <c r="J2822" s="319"/>
    </row>
    <row r="2823" spans="1:10" ht="15">
      <c r="A2823" s="305"/>
      <c r="B2823" s="306" t="s">
        <v>12979</v>
      </c>
      <c r="C2823" s="305" t="s">
        <v>12980</v>
      </c>
      <c r="D2823" s="305" t="s">
        <v>12981</v>
      </c>
      <c r="E2823" s="419" t="s">
        <v>16045</v>
      </c>
      <c r="F2823" s="419"/>
      <c r="G2823" s="307" t="s">
        <v>12982</v>
      </c>
      <c r="H2823" s="306" t="s">
        <v>16046</v>
      </c>
      <c r="I2823" s="306" t="s">
        <v>12983</v>
      </c>
      <c r="J2823" s="306" t="s">
        <v>12985</v>
      </c>
    </row>
    <row r="2824" spans="1:10">
      <c r="A2824" s="295" t="s">
        <v>16047</v>
      </c>
      <c r="B2824" s="296" t="s">
        <v>16168</v>
      </c>
      <c r="C2824" s="295" t="s">
        <v>9</v>
      </c>
      <c r="D2824" s="295" t="s">
        <v>76</v>
      </c>
      <c r="E2824" s="420" t="s">
        <v>16048</v>
      </c>
      <c r="F2824" s="420"/>
      <c r="G2824" s="297" t="s">
        <v>27</v>
      </c>
      <c r="H2824" s="308">
        <v>1</v>
      </c>
      <c r="I2824" s="309">
        <v>15.25</v>
      </c>
      <c r="J2824" s="309">
        <v>15.25</v>
      </c>
    </row>
    <row r="2825" spans="1:10" ht="25.5">
      <c r="A2825" s="310" t="s">
        <v>16049</v>
      </c>
      <c r="B2825" s="311" t="s">
        <v>16521</v>
      </c>
      <c r="C2825" s="310" t="s">
        <v>9</v>
      </c>
      <c r="D2825" s="310" t="s">
        <v>439</v>
      </c>
      <c r="E2825" s="416" t="s">
        <v>16048</v>
      </c>
      <c r="F2825" s="416"/>
      <c r="G2825" s="312" t="s">
        <v>27</v>
      </c>
      <c r="H2825" s="313">
        <v>1</v>
      </c>
      <c r="I2825" s="314">
        <v>0.46</v>
      </c>
      <c r="J2825" s="314">
        <v>0.46</v>
      </c>
    </row>
    <row r="2826" spans="1:10" ht="25.5">
      <c r="A2826" s="310" t="s">
        <v>16049</v>
      </c>
      <c r="B2826" s="311" t="s">
        <v>16522</v>
      </c>
      <c r="C2826" s="310" t="s">
        <v>9</v>
      </c>
      <c r="D2826" s="310" t="s">
        <v>440</v>
      </c>
      <c r="E2826" s="416" t="s">
        <v>16048</v>
      </c>
      <c r="F2826" s="416"/>
      <c r="G2826" s="312" t="s">
        <v>27</v>
      </c>
      <c r="H2826" s="313">
        <v>1</v>
      </c>
      <c r="I2826" s="314">
        <v>0.91</v>
      </c>
      <c r="J2826" s="314">
        <v>0.91</v>
      </c>
    </row>
    <row r="2827" spans="1:10" ht="25.5">
      <c r="A2827" s="310" t="s">
        <v>16049</v>
      </c>
      <c r="B2827" s="311" t="s">
        <v>16524</v>
      </c>
      <c r="C2827" s="310" t="s">
        <v>9</v>
      </c>
      <c r="D2827" s="310" t="s">
        <v>4528</v>
      </c>
      <c r="E2827" s="416" t="s">
        <v>16048</v>
      </c>
      <c r="F2827" s="416"/>
      <c r="G2827" s="312" t="s">
        <v>27</v>
      </c>
      <c r="H2827" s="313">
        <v>1</v>
      </c>
      <c r="I2827" s="314">
        <v>0.12</v>
      </c>
      <c r="J2827" s="314">
        <v>0.12</v>
      </c>
    </row>
    <row r="2828" spans="1:10">
      <c r="A2828" s="300" t="s">
        <v>12986</v>
      </c>
      <c r="B2828" s="301" t="s">
        <v>13061</v>
      </c>
      <c r="C2828" s="300" t="s">
        <v>9</v>
      </c>
      <c r="D2828" s="300" t="s">
        <v>12522</v>
      </c>
      <c r="E2828" s="417" t="s">
        <v>13060</v>
      </c>
      <c r="F2828" s="417"/>
      <c r="G2828" s="302" t="s">
        <v>27</v>
      </c>
      <c r="H2828" s="315">
        <v>1</v>
      </c>
      <c r="I2828" s="316">
        <v>2.5299999999999998</v>
      </c>
      <c r="J2828" s="316">
        <v>2.5299999999999998</v>
      </c>
    </row>
    <row r="2829" spans="1:10">
      <c r="A2829" s="300" t="s">
        <v>12986</v>
      </c>
      <c r="B2829" s="301" t="s">
        <v>13187</v>
      </c>
      <c r="C2829" s="300" t="s">
        <v>9</v>
      </c>
      <c r="D2829" s="300" t="s">
        <v>7901</v>
      </c>
      <c r="E2829" s="417" t="s">
        <v>12994</v>
      </c>
      <c r="F2829" s="417"/>
      <c r="G2829" s="302" t="s">
        <v>27</v>
      </c>
      <c r="H2829" s="315">
        <v>1</v>
      </c>
      <c r="I2829" s="316">
        <v>10.19</v>
      </c>
      <c r="J2829" s="316">
        <v>10.19</v>
      </c>
    </row>
    <row r="2830" spans="1:10">
      <c r="A2830" s="300" t="s">
        <v>12986</v>
      </c>
      <c r="B2830" s="301" t="s">
        <v>13062</v>
      </c>
      <c r="C2830" s="300" t="s">
        <v>9</v>
      </c>
      <c r="D2830" s="300" t="s">
        <v>12527</v>
      </c>
      <c r="E2830" s="417" t="s">
        <v>13060</v>
      </c>
      <c r="F2830" s="417"/>
      <c r="G2830" s="302" t="s">
        <v>27</v>
      </c>
      <c r="H2830" s="315">
        <v>1</v>
      </c>
      <c r="I2830" s="316">
        <v>0.34</v>
      </c>
      <c r="J2830" s="316">
        <v>0.34</v>
      </c>
    </row>
    <row r="2831" spans="1:10">
      <c r="A2831" s="300" t="s">
        <v>12986</v>
      </c>
      <c r="B2831" s="301" t="s">
        <v>13059</v>
      </c>
      <c r="C2831" s="300" t="s">
        <v>9</v>
      </c>
      <c r="D2831" s="300" t="s">
        <v>12535</v>
      </c>
      <c r="E2831" s="417" t="s">
        <v>13058</v>
      </c>
      <c r="F2831" s="417"/>
      <c r="G2831" s="302" t="s">
        <v>27</v>
      </c>
      <c r="H2831" s="315">
        <v>1</v>
      </c>
      <c r="I2831" s="316">
        <v>0.05</v>
      </c>
      <c r="J2831" s="316">
        <v>0.05</v>
      </c>
    </row>
    <row r="2832" spans="1:10">
      <c r="A2832" s="300" t="s">
        <v>12986</v>
      </c>
      <c r="B2832" s="301" t="s">
        <v>13057</v>
      </c>
      <c r="C2832" s="300" t="s">
        <v>9</v>
      </c>
      <c r="D2832" s="300" t="s">
        <v>12549</v>
      </c>
      <c r="E2832" s="417" t="s">
        <v>13056</v>
      </c>
      <c r="F2832" s="417"/>
      <c r="G2832" s="302" t="s">
        <v>27</v>
      </c>
      <c r="H2832" s="315">
        <v>1</v>
      </c>
      <c r="I2832" s="316">
        <v>0.65</v>
      </c>
      <c r="J2832" s="316">
        <v>0.65</v>
      </c>
    </row>
    <row r="2833" spans="1:10" ht="25.5">
      <c r="A2833" s="317"/>
      <c r="B2833" s="317"/>
      <c r="C2833" s="317"/>
      <c r="D2833" s="317"/>
      <c r="E2833" s="317" t="s">
        <v>16052</v>
      </c>
      <c r="F2833" s="318">
        <v>5.5314126000000003</v>
      </c>
      <c r="G2833" s="317" t="s">
        <v>16053</v>
      </c>
      <c r="H2833" s="318">
        <v>4.78</v>
      </c>
      <c r="I2833" s="317" t="s">
        <v>16054</v>
      </c>
      <c r="J2833" s="318">
        <v>10.31</v>
      </c>
    </row>
    <row r="2834" spans="1:10" ht="13.5" thickBot="1">
      <c r="A2834" s="317"/>
      <c r="B2834" s="317"/>
      <c r="C2834" s="317"/>
      <c r="D2834" s="317"/>
      <c r="E2834" s="317" t="s">
        <v>16055</v>
      </c>
      <c r="F2834" s="318">
        <v>4.3</v>
      </c>
      <c r="G2834" s="317"/>
      <c r="H2834" s="418" t="s">
        <v>16056</v>
      </c>
      <c r="I2834" s="418"/>
      <c r="J2834" s="318">
        <v>19.55</v>
      </c>
    </row>
    <row r="2835" spans="1:10" ht="13.5" thickTop="1">
      <c r="A2835" s="319"/>
      <c r="B2835" s="319"/>
      <c r="C2835" s="319"/>
      <c r="D2835" s="319"/>
      <c r="E2835" s="319"/>
      <c r="F2835" s="319"/>
      <c r="G2835" s="319"/>
      <c r="H2835" s="319"/>
      <c r="I2835" s="319"/>
      <c r="J2835" s="319"/>
    </row>
    <row r="2836" spans="1:10" ht="15">
      <c r="A2836" s="305"/>
      <c r="B2836" s="306" t="s">
        <v>12979</v>
      </c>
      <c r="C2836" s="305" t="s">
        <v>12980</v>
      </c>
      <c r="D2836" s="305" t="s">
        <v>12981</v>
      </c>
      <c r="E2836" s="419" t="s">
        <v>16045</v>
      </c>
      <c r="F2836" s="419"/>
      <c r="G2836" s="307" t="s">
        <v>12982</v>
      </c>
      <c r="H2836" s="306" t="s">
        <v>16046</v>
      </c>
      <c r="I2836" s="306" t="s">
        <v>12983</v>
      </c>
      <c r="J2836" s="306" t="s">
        <v>12985</v>
      </c>
    </row>
    <row r="2837" spans="1:10">
      <c r="A2837" s="295" t="s">
        <v>16047</v>
      </c>
      <c r="B2837" s="296" t="s">
        <v>16233</v>
      </c>
      <c r="C2837" s="295" t="s">
        <v>9</v>
      </c>
      <c r="D2837" s="295" t="s">
        <v>445</v>
      </c>
      <c r="E2837" s="420" t="s">
        <v>16048</v>
      </c>
      <c r="F2837" s="420"/>
      <c r="G2837" s="297" t="s">
        <v>27</v>
      </c>
      <c r="H2837" s="308">
        <v>1</v>
      </c>
      <c r="I2837" s="309">
        <v>17.53</v>
      </c>
      <c r="J2837" s="309">
        <v>17.53</v>
      </c>
    </row>
    <row r="2838" spans="1:10" ht="25.5">
      <c r="A2838" s="310" t="s">
        <v>16049</v>
      </c>
      <c r="B2838" s="311" t="s">
        <v>16521</v>
      </c>
      <c r="C2838" s="310" t="s">
        <v>9</v>
      </c>
      <c r="D2838" s="310" t="s">
        <v>439</v>
      </c>
      <c r="E2838" s="416" t="s">
        <v>16048</v>
      </c>
      <c r="F2838" s="416"/>
      <c r="G2838" s="312" t="s">
        <v>27</v>
      </c>
      <c r="H2838" s="313">
        <v>1</v>
      </c>
      <c r="I2838" s="314">
        <v>0.46</v>
      </c>
      <c r="J2838" s="314">
        <v>0.46</v>
      </c>
    </row>
    <row r="2839" spans="1:10" ht="25.5">
      <c r="A2839" s="310" t="s">
        <v>16049</v>
      </c>
      <c r="B2839" s="311" t="s">
        <v>16522</v>
      </c>
      <c r="C2839" s="310" t="s">
        <v>9</v>
      </c>
      <c r="D2839" s="310" t="s">
        <v>440</v>
      </c>
      <c r="E2839" s="416" t="s">
        <v>16048</v>
      </c>
      <c r="F2839" s="416"/>
      <c r="G2839" s="312" t="s">
        <v>27</v>
      </c>
      <c r="H2839" s="313">
        <v>1</v>
      </c>
      <c r="I2839" s="314">
        <v>0.91</v>
      </c>
      <c r="J2839" s="314">
        <v>0.91</v>
      </c>
    </row>
    <row r="2840" spans="1:10" ht="25.5">
      <c r="A2840" s="310" t="s">
        <v>16049</v>
      </c>
      <c r="B2840" s="311" t="s">
        <v>16525</v>
      </c>
      <c r="C2840" s="310" t="s">
        <v>9</v>
      </c>
      <c r="D2840" s="310" t="s">
        <v>4532</v>
      </c>
      <c r="E2840" s="416" t="s">
        <v>16048</v>
      </c>
      <c r="F2840" s="416"/>
      <c r="G2840" s="312" t="s">
        <v>27</v>
      </c>
      <c r="H2840" s="313">
        <v>1</v>
      </c>
      <c r="I2840" s="314">
        <v>0.11</v>
      </c>
      <c r="J2840" s="314">
        <v>0.11</v>
      </c>
    </row>
    <row r="2841" spans="1:10">
      <c r="A2841" s="300" t="s">
        <v>12986</v>
      </c>
      <c r="B2841" s="301" t="s">
        <v>13966</v>
      </c>
      <c r="C2841" s="300" t="s">
        <v>9</v>
      </c>
      <c r="D2841" s="300" t="s">
        <v>6993</v>
      </c>
      <c r="E2841" s="417" t="s">
        <v>12994</v>
      </c>
      <c r="F2841" s="417"/>
      <c r="G2841" s="302" t="s">
        <v>27</v>
      </c>
      <c r="H2841" s="315">
        <v>1</v>
      </c>
      <c r="I2841" s="316">
        <v>12.48</v>
      </c>
      <c r="J2841" s="316">
        <v>12.48</v>
      </c>
    </row>
    <row r="2842" spans="1:10">
      <c r="A2842" s="300" t="s">
        <v>12986</v>
      </c>
      <c r="B2842" s="301" t="s">
        <v>13061</v>
      </c>
      <c r="C2842" s="300" t="s">
        <v>9</v>
      </c>
      <c r="D2842" s="300" t="s">
        <v>12522</v>
      </c>
      <c r="E2842" s="417" t="s">
        <v>13060</v>
      </c>
      <c r="F2842" s="417"/>
      <c r="G2842" s="302" t="s">
        <v>27</v>
      </c>
      <c r="H2842" s="315">
        <v>1</v>
      </c>
      <c r="I2842" s="316">
        <v>2.5299999999999998</v>
      </c>
      <c r="J2842" s="316">
        <v>2.5299999999999998</v>
      </c>
    </row>
    <row r="2843" spans="1:10">
      <c r="A2843" s="300" t="s">
        <v>12986</v>
      </c>
      <c r="B2843" s="301" t="s">
        <v>13062</v>
      </c>
      <c r="C2843" s="300" t="s">
        <v>9</v>
      </c>
      <c r="D2843" s="300" t="s">
        <v>12527</v>
      </c>
      <c r="E2843" s="417" t="s">
        <v>13060</v>
      </c>
      <c r="F2843" s="417"/>
      <c r="G2843" s="302" t="s">
        <v>27</v>
      </c>
      <c r="H2843" s="315">
        <v>1</v>
      </c>
      <c r="I2843" s="316">
        <v>0.34</v>
      </c>
      <c r="J2843" s="316">
        <v>0.34</v>
      </c>
    </row>
    <row r="2844" spans="1:10">
      <c r="A2844" s="300" t="s">
        <v>12986</v>
      </c>
      <c r="B2844" s="301" t="s">
        <v>13059</v>
      </c>
      <c r="C2844" s="300" t="s">
        <v>9</v>
      </c>
      <c r="D2844" s="300" t="s">
        <v>12535</v>
      </c>
      <c r="E2844" s="417" t="s">
        <v>13058</v>
      </c>
      <c r="F2844" s="417"/>
      <c r="G2844" s="302" t="s">
        <v>27</v>
      </c>
      <c r="H2844" s="315">
        <v>1</v>
      </c>
      <c r="I2844" s="316">
        <v>0.05</v>
      </c>
      <c r="J2844" s="316">
        <v>0.05</v>
      </c>
    </row>
    <row r="2845" spans="1:10">
      <c r="A2845" s="300" t="s">
        <v>12986</v>
      </c>
      <c r="B2845" s="301" t="s">
        <v>13057</v>
      </c>
      <c r="C2845" s="300" t="s">
        <v>9</v>
      </c>
      <c r="D2845" s="300" t="s">
        <v>12549</v>
      </c>
      <c r="E2845" s="417" t="s">
        <v>13056</v>
      </c>
      <c r="F2845" s="417"/>
      <c r="G2845" s="302" t="s">
        <v>27</v>
      </c>
      <c r="H2845" s="315">
        <v>1</v>
      </c>
      <c r="I2845" s="316">
        <v>0.65</v>
      </c>
      <c r="J2845" s="316">
        <v>0.65</v>
      </c>
    </row>
    <row r="2846" spans="1:10" ht="25.5">
      <c r="A2846" s="317"/>
      <c r="B2846" s="317"/>
      <c r="C2846" s="317"/>
      <c r="D2846" s="317"/>
      <c r="E2846" s="317" t="s">
        <v>16052</v>
      </c>
      <c r="F2846" s="318">
        <v>6.7546542000000001</v>
      </c>
      <c r="G2846" s="317" t="s">
        <v>16053</v>
      </c>
      <c r="H2846" s="318">
        <v>5.84</v>
      </c>
      <c r="I2846" s="317" t="s">
        <v>16054</v>
      </c>
      <c r="J2846" s="318">
        <v>12.59</v>
      </c>
    </row>
    <row r="2847" spans="1:10" ht="13.5" thickBot="1">
      <c r="A2847" s="317"/>
      <c r="B2847" s="317"/>
      <c r="C2847" s="317"/>
      <c r="D2847" s="317"/>
      <c r="E2847" s="317" t="s">
        <v>16055</v>
      </c>
      <c r="F2847" s="318">
        <v>4.95</v>
      </c>
      <c r="G2847" s="317"/>
      <c r="H2847" s="418" t="s">
        <v>16056</v>
      </c>
      <c r="I2847" s="418"/>
      <c r="J2847" s="318">
        <v>22.48</v>
      </c>
    </row>
    <row r="2848" spans="1:10" ht="13.5" thickTop="1">
      <c r="A2848" s="319"/>
      <c r="B2848" s="319"/>
      <c r="C2848" s="319"/>
      <c r="D2848" s="319"/>
      <c r="E2848" s="319"/>
      <c r="F2848" s="319"/>
      <c r="G2848" s="319"/>
      <c r="H2848" s="319"/>
      <c r="I2848" s="319"/>
      <c r="J2848" s="319"/>
    </row>
    <row r="2849" spans="1:10" ht="15">
      <c r="A2849" s="305"/>
      <c r="B2849" s="306" t="s">
        <v>12979</v>
      </c>
      <c r="C2849" s="305" t="s">
        <v>12980</v>
      </c>
      <c r="D2849" s="305" t="s">
        <v>12981</v>
      </c>
      <c r="E2849" s="419" t="s">
        <v>16045</v>
      </c>
      <c r="F2849" s="419"/>
      <c r="G2849" s="307" t="s">
        <v>12982</v>
      </c>
      <c r="H2849" s="306" t="s">
        <v>16046</v>
      </c>
      <c r="I2849" s="306" t="s">
        <v>12983</v>
      </c>
      <c r="J2849" s="306" t="s">
        <v>12985</v>
      </c>
    </row>
    <row r="2850" spans="1:10" ht="51">
      <c r="A2850" s="295" t="s">
        <v>16047</v>
      </c>
      <c r="B2850" s="296" t="s">
        <v>16514</v>
      </c>
      <c r="C2850" s="295" t="s">
        <v>9</v>
      </c>
      <c r="D2850" s="295" t="s">
        <v>1925</v>
      </c>
      <c r="E2850" s="420" t="s">
        <v>16141</v>
      </c>
      <c r="F2850" s="420"/>
      <c r="G2850" s="297" t="s">
        <v>13082</v>
      </c>
      <c r="H2850" s="308">
        <v>1</v>
      </c>
      <c r="I2850" s="309">
        <v>60.36</v>
      </c>
      <c r="J2850" s="309">
        <v>60.36</v>
      </c>
    </row>
    <row r="2851" spans="1:10" ht="38.25">
      <c r="A2851" s="310" t="s">
        <v>16049</v>
      </c>
      <c r="B2851" s="311" t="s">
        <v>16237</v>
      </c>
      <c r="C2851" s="310" t="s">
        <v>9</v>
      </c>
      <c r="D2851" s="310" t="s">
        <v>1733</v>
      </c>
      <c r="E2851" s="416" t="s">
        <v>16048</v>
      </c>
      <c r="F2851" s="416"/>
      <c r="G2851" s="312" t="s">
        <v>13145</v>
      </c>
      <c r="H2851" s="313">
        <v>9.7999999999999997E-3</v>
      </c>
      <c r="I2851" s="314">
        <v>348.59</v>
      </c>
      <c r="J2851" s="314">
        <v>3.41</v>
      </c>
    </row>
    <row r="2852" spans="1:10" ht="25.5">
      <c r="A2852" s="310" t="s">
        <v>16049</v>
      </c>
      <c r="B2852" s="311" t="s">
        <v>16172</v>
      </c>
      <c r="C2852" s="310" t="s">
        <v>9</v>
      </c>
      <c r="D2852" s="310" t="s">
        <v>78</v>
      </c>
      <c r="E2852" s="416" t="s">
        <v>16048</v>
      </c>
      <c r="F2852" s="416"/>
      <c r="G2852" s="312" t="s">
        <v>27</v>
      </c>
      <c r="H2852" s="313">
        <v>1.55</v>
      </c>
      <c r="I2852" s="314">
        <v>18.11</v>
      </c>
      <c r="J2852" s="314">
        <v>28.07</v>
      </c>
    </row>
    <row r="2853" spans="1:10" ht="25.5">
      <c r="A2853" s="310" t="s">
        <v>16049</v>
      </c>
      <c r="B2853" s="311" t="s">
        <v>16068</v>
      </c>
      <c r="C2853" s="310" t="s">
        <v>9</v>
      </c>
      <c r="D2853" s="310" t="s">
        <v>29</v>
      </c>
      <c r="E2853" s="416" t="s">
        <v>16048</v>
      </c>
      <c r="F2853" s="416"/>
      <c r="G2853" s="312" t="s">
        <v>27</v>
      </c>
      <c r="H2853" s="313">
        <v>0.77500000000000002</v>
      </c>
      <c r="I2853" s="314">
        <v>14.73</v>
      </c>
      <c r="J2853" s="314">
        <v>11.41</v>
      </c>
    </row>
    <row r="2854" spans="1:10">
      <c r="A2854" s="300" t="s">
        <v>12986</v>
      </c>
      <c r="B2854" s="301" t="s">
        <v>13426</v>
      </c>
      <c r="C2854" s="300" t="s">
        <v>9</v>
      </c>
      <c r="D2854" s="300" t="s">
        <v>7292</v>
      </c>
      <c r="E2854" s="417" t="s">
        <v>12998</v>
      </c>
      <c r="F2854" s="417"/>
      <c r="G2854" s="302" t="s">
        <v>97</v>
      </c>
      <c r="H2854" s="315">
        <v>2.8309999999999998E-2</v>
      </c>
      <c r="I2854" s="316">
        <v>590</v>
      </c>
      <c r="J2854" s="316">
        <v>16.7</v>
      </c>
    </row>
    <row r="2855" spans="1:10">
      <c r="A2855" s="300" t="s">
        <v>12986</v>
      </c>
      <c r="B2855" s="301" t="s">
        <v>13428</v>
      </c>
      <c r="C2855" s="300" t="s">
        <v>9</v>
      </c>
      <c r="D2855" s="300" t="s">
        <v>10374</v>
      </c>
      <c r="E2855" s="417" t="s">
        <v>12998</v>
      </c>
      <c r="F2855" s="417"/>
      <c r="G2855" s="302" t="s">
        <v>12924</v>
      </c>
      <c r="H2855" s="315">
        <v>5.0000000000000001E-3</v>
      </c>
      <c r="I2855" s="316">
        <v>25.3</v>
      </c>
      <c r="J2855" s="316">
        <v>0.12</v>
      </c>
    </row>
    <row r="2856" spans="1:10" ht="25.5">
      <c r="A2856" s="300" t="s">
        <v>12986</v>
      </c>
      <c r="B2856" s="301" t="s">
        <v>13430</v>
      </c>
      <c r="C2856" s="300" t="s">
        <v>9</v>
      </c>
      <c r="D2856" s="300" t="s">
        <v>11201</v>
      </c>
      <c r="E2856" s="417" t="s">
        <v>12998</v>
      </c>
      <c r="F2856" s="417"/>
      <c r="G2856" s="302" t="s">
        <v>20</v>
      </c>
      <c r="H2856" s="315">
        <v>0.42</v>
      </c>
      <c r="I2856" s="316">
        <v>1.55</v>
      </c>
      <c r="J2856" s="316">
        <v>0.65</v>
      </c>
    </row>
    <row r="2857" spans="1:10" ht="25.5">
      <c r="A2857" s="317"/>
      <c r="B2857" s="317"/>
      <c r="C2857" s="317"/>
      <c r="D2857" s="317"/>
      <c r="E2857" s="317" t="s">
        <v>16052</v>
      </c>
      <c r="F2857" s="318">
        <v>15.236868899999999</v>
      </c>
      <c r="G2857" s="317" t="s">
        <v>16053</v>
      </c>
      <c r="H2857" s="318">
        <v>13.16</v>
      </c>
      <c r="I2857" s="317" t="s">
        <v>16054</v>
      </c>
      <c r="J2857" s="318">
        <v>28.4</v>
      </c>
    </row>
    <row r="2858" spans="1:10" ht="13.5" thickBot="1">
      <c r="A2858" s="317"/>
      <c r="B2858" s="317"/>
      <c r="C2858" s="317"/>
      <c r="D2858" s="317"/>
      <c r="E2858" s="317" t="s">
        <v>16055</v>
      </c>
      <c r="F2858" s="318">
        <v>17.04</v>
      </c>
      <c r="G2858" s="317"/>
      <c r="H2858" s="418" t="s">
        <v>16056</v>
      </c>
      <c r="I2858" s="418"/>
      <c r="J2858" s="318">
        <v>77.400000000000006</v>
      </c>
    </row>
    <row r="2859" spans="1:10" ht="13.5" thickTop="1">
      <c r="A2859" s="319"/>
      <c r="B2859" s="319"/>
      <c r="C2859" s="319"/>
      <c r="D2859" s="319"/>
      <c r="E2859" s="319"/>
      <c r="F2859" s="319"/>
      <c r="G2859" s="319"/>
      <c r="H2859" s="319"/>
      <c r="I2859" s="319"/>
      <c r="J2859" s="319"/>
    </row>
    <row r="2860" spans="1:10" ht="15">
      <c r="A2860" s="305"/>
      <c r="B2860" s="306" t="s">
        <v>12979</v>
      </c>
      <c r="C2860" s="305" t="s">
        <v>12980</v>
      </c>
      <c r="D2860" s="305" t="s">
        <v>12981</v>
      </c>
      <c r="E2860" s="419" t="s">
        <v>16045</v>
      </c>
      <c r="F2860" s="419"/>
      <c r="G2860" s="307" t="s">
        <v>12982</v>
      </c>
      <c r="H2860" s="306" t="s">
        <v>16046</v>
      </c>
      <c r="I2860" s="306" t="s">
        <v>12983</v>
      </c>
      <c r="J2860" s="306" t="s">
        <v>12985</v>
      </c>
    </row>
    <row r="2861" spans="1:10" ht="51">
      <c r="A2861" s="295" t="s">
        <v>16047</v>
      </c>
      <c r="B2861" s="296" t="s">
        <v>16512</v>
      </c>
      <c r="C2861" s="295" t="s">
        <v>9</v>
      </c>
      <c r="D2861" s="295" t="s">
        <v>1909</v>
      </c>
      <c r="E2861" s="420" t="s">
        <v>16141</v>
      </c>
      <c r="F2861" s="420"/>
      <c r="G2861" s="297" t="s">
        <v>13082</v>
      </c>
      <c r="H2861" s="308">
        <v>1</v>
      </c>
      <c r="I2861" s="309">
        <v>55.55</v>
      </c>
      <c r="J2861" s="309">
        <v>55.55</v>
      </c>
    </row>
    <row r="2862" spans="1:10" ht="38.25">
      <c r="A2862" s="310" t="s">
        <v>16049</v>
      </c>
      <c r="B2862" s="311" t="s">
        <v>16237</v>
      </c>
      <c r="C2862" s="310" t="s">
        <v>9</v>
      </c>
      <c r="D2862" s="310" t="s">
        <v>1733</v>
      </c>
      <c r="E2862" s="416" t="s">
        <v>16048</v>
      </c>
      <c r="F2862" s="416"/>
      <c r="G2862" s="312" t="s">
        <v>13145</v>
      </c>
      <c r="H2862" s="313">
        <v>9.7999999999999997E-3</v>
      </c>
      <c r="I2862" s="314">
        <v>348.59</v>
      </c>
      <c r="J2862" s="314">
        <v>3.41</v>
      </c>
    </row>
    <row r="2863" spans="1:10" ht="25.5">
      <c r="A2863" s="310" t="s">
        <v>16049</v>
      </c>
      <c r="B2863" s="311" t="s">
        <v>16172</v>
      </c>
      <c r="C2863" s="310" t="s">
        <v>9</v>
      </c>
      <c r="D2863" s="310" t="s">
        <v>78</v>
      </c>
      <c r="E2863" s="416" t="s">
        <v>16048</v>
      </c>
      <c r="F2863" s="416"/>
      <c r="G2863" s="312" t="s">
        <v>27</v>
      </c>
      <c r="H2863" s="313">
        <v>1.37</v>
      </c>
      <c r="I2863" s="314">
        <v>18.11</v>
      </c>
      <c r="J2863" s="314">
        <v>24.81</v>
      </c>
    </row>
    <row r="2864" spans="1:10" ht="25.5">
      <c r="A2864" s="310" t="s">
        <v>16049</v>
      </c>
      <c r="B2864" s="311" t="s">
        <v>16068</v>
      </c>
      <c r="C2864" s="310" t="s">
        <v>9</v>
      </c>
      <c r="D2864" s="310" t="s">
        <v>29</v>
      </c>
      <c r="E2864" s="416" t="s">
        <v>16048</v>
      </c>
      <c r="F2864" s="416"/>
      <c r="G2864" s="312" t="s">
        <v>27</v>
      </c>
      <c r="H2864" s="313">
        <v>0.68500000000000005</v>
      </c>
      <c r="I2864" s="314">
        <v>14.73</v>
      </c>
      <c r="J2864" s="314">
        <v>10.09</v>
      </c>
    </row>
    <row r="2865" spans="1:10">
      <c r="A2865" s="300" t="s">
        <v>12986</v>
      </c>
      <c r="B2865" s="301" t="s">
        <v>13426</v>
      </c>
      <c r="C2865" s="300" t="s">
        <v>9</v>
      </c>
      <c r="D2865" s="300" t="s">
        <v>7292</v>
      </c>
      <c r="E2865" s="417" t="s">
        <v>12998</v>
      </c>
      <c r="F2865" s="417"/>
      <c r="G2865" s="302" t="s">
        <v>97</v>
      </c>
      <c r="H2865" s="315">
        <v>2.793E-2</v>
      </c>
      <c r="I2865" s="316">
        <v>590</v>
      </c>
      <c r="J2865" s="316">
        <v>16.47</v>
      </c>
    </row>
    <row r="2866" spans="1:10">
      <c r="A2866" s="300" t="s">
        <v>12986</v>
      </c>
      <c r="B2866" s="301" t="s">
        <v>13428</v>
      </c>
      <c r="C2866" s="300" t="s">
        <v>9</v>
      </c>
      <c r="D2866" s="300" t="s">
        <v>10374</v>
      </c>
      <c r="E2866" s="417" t="s">
        <v>12998</v>
      </c>
      <c r="F2866" s="417"/>
      <c r="G2866" s="302" t="s">
        <v>12924</v>
      </c>
      <c r="H2866" s="315">
        <v>5.0000000000000001E-3</v>
      </c>
      <c r="I2866" s="316">
        <v>25.3</v>
      </c>
      <c r="J2866" s="316">
        <v>0.12</v>
      </c>
    </row>
    <row r="2867" spans="1:10" ht="25.5">
      <c r="A2867" s="300" t="s">
        <v>12986</v>
      </c>
      <c r="B2867" s="301" t="s">
        <v>13430</v>
      </c>
      <c r="C2867" s="300" t="s">
        <v>9</v>
      </c>
      <c r="D2867" s="300" t="s">
        <v>11201</v>
      </c>
      <c r="E2867" s="417" t="s">
        <v>12998</v>
      </c>
      <c r="F2867" s="417"/>
      <c r="G2867" s="302" t="s">
        <v>20</v>
      </c>
      <c r="H2867" s="315">
        <v>0.42</v>
      </c>
      <c r="I2867" s="316">
        <v>1.55</v>
      </c>
      <c r="J2867" s="316">
        <v>0.65</v>
      </c>
    </row>
    <row r="2868" spans="1:10" ht="25.5">
      <c r="A2868" s="317"/>
      <c r="B2868" s="317"/>
      <c r="C2868" s="317"/>
      <c r="D2868" s="317"/>
      <c r="E2868" s="317" t="s">
        <v>16052</v>
      </c>
      <c r="F2868" s="318">
        <v>13.4932132</v>
      </c>
      <c r="G2868" s="317" t="s">
        <v>16053</v>
      </c>
      <c r="H2868" s="318">
        <v>11.66</v>
      </c>
      <c r="I2868" s="317" t="s">
        <v>16054</v>
      </c>
      <c r="J2868" s="318">
        <v>25.15</v>
      </c>
    </row>
    <row r="2869" spans="1:10" ht="13.5" thickBot="1">
      <c r="A2869" s="317"/>
      <c r="B2869" s="317"/>
      <c r="C2869" s="317"/>
      <c r="D2869" s="317"/>
      <c r="E2869" s="317" t="s">
        <v>16055</v>
      </c>
      <c r="F2869" s="318">
        <v>15.68</v>
      </c>
      <c r="G2869" s="317"/>
      <c r="H2869" s="418" t="s">
        <v>16056</v>
      </c>
      <c r="I2869" s="418"/>
      <c r="J2869" s="318">
        <v>71.23</v>
      </c>
    </row>
    <row r="2870" spans="1:10" ht="13.5" thickTop="1">
      <c r="A2870" s="319"/>
      <c r="B2870" s="319"/>
      <c r="C2870" s="319"/>
      <c r="D2870" s="319"/>
      <c r="E2870" s="319"/>
      <c r="F2870" s="319"/>
      <c r="G2870" s="319"/>
      <c r="H2870" s="319"/>
      <c r="I2870" s="319"/>
      <c r="J2870" s="319"/>
    </row>
    <row r="2871" spans="1:10" ht="15">
      <c r="A2871" s="305"/>
      <c r="B2871" s="306" t="s">
        <v>12979</v>
      </c>
      <c r="C2871" s="305" t="s">
        <v>12980</v>
      </c>
      <c r="D2871" s="305" t="s">
        <v>12981</v>
      </c>
      <c r="E2871" s="419" t="s">
        <v>16045</v>
      </c>
      <c r="F2871" s="419"/>
      <c r="G2871" s="307" t="s">
        <v>12982</v>
      </c>
      <c r="H2871" s="306" t="s">
        <v>16046</v>
      </c>
      <c r="I2871" s="306" t="s">
        <v>12983</v>
      </c>
      <c r="J2871" s="306" t="s">
        <v>12985</v>
      </c>
    </row>
    <row r="2872" spans="1:10" ht="51">
      <c r="A2872" s="295" t="s">
        <v>16047</v>
      </c>
      <c r="B2872" s="296" t="s">
        <v>16513</v>
      </c>
      <c r="C2872" s="295" t="s">
        <v>9</v>
      </c>
      <c r="D2872" s="295" t="s">
        <v>1917</v>
      </c>
      <c r="E2872" s="420" t="s">
        <v>16141</v>
      </c>
      <c r="F2872" s="420"/>
      <c r="G2872" s="297" t="s">
        <v>13082</v>
      </c>
      <c r="H2872" s="308">
        <v>1</v>
      </c>
      <c r="I2872" s="309">
        <v>71.98</v>
      </c>
      <c r="J2872" s="309">
        <v>71.98</v>
      </c>
    </row>
    <row r="2873" spans="1:10" ht="38.25">
      <c r="A2873" s="310" t="s">
        <v>16049</v>
      </c>
      <c r="B2873" s="311" t="s">
        <v>16237</v>
      </c>
      <c r="C2873" s="310" t="s">
        <v>9</v>
      </c>
      <c r="D2873" s="310" t="s">
        <v>1733</v>
      </c>
      <c r="E2873" s="416" t="s">
        <v>16048</v>
      </c>
      <c r="F2873" s="416"/>
      <c r="G2873" s="312" t="s">
        <v>13145</v>
      </c>
      <c r="H2873" s="313">
        <v>9.7999999999999997E-3</v>
      </c>
      <c r="I2873" s="314">
        <v>348.59</v>
      </c>
      <c r="J2873" s="314">
        <v>3.41</v>
      </c>
    </row>
    <row r="2874" spans="1:10" ht="25.5">
      <c r="A2874" s="310" t="s">
        <v>16049</v>
      </c>
      <c r="B2874" s="311" t="s">
        <v>16172</v>
      </c>
      <c r="C2874" s="310" t="s">
        <v>9</v>
      </c>
      <c r="D2874" s="310" t="s">
        <v>78</v>
      </c>
      <c r="E2874" s="416" t="s">
        <v>16048</v>
      </c>
      <c r="F2874" s="416"/>
      <c r="G2874" s="312" t="s">
        <v>27</v>
      </c>
      <c r="H2874" s="313">
        <v>1.98</v>
      </c>
      <c r="I2874" s="314">
        <v>18.11</v>
      </c>
      <c r="J2874" s="314">
        <v>35.85</v>
      </c>
    </row>
    <row r="2875" spans="1:10" ht="25.5">
      <c r="A2875" s="310" t="s">
        <v>16049</v>
      </c>
      <c r="B2875" s="311" t="s">
        <v>16068</v>
      </c>
      <c r="C2875" s="310" t="s">
        <v>9</v>
      </c>
      <c r="D2875" s="310" t="s">
        <v>29</v>
      </c>
      <c r="E2875" s="416" t="s">
        <v>16048</v>
      </c>
      <c r="F2875" s="416"/>
      <c r="G2875" s="312" t="s">
        <v>27</v>
      </c>
      <c r="H2875" s="313">
        <v>0.99</v>
      </c>
      <c r="I2875" s="314">
        <v>14.73</v>
      </c>
      <c r="J2875" s="314">
        <v>14.58</v>
      </c>
    </row>
    <row r="2876" spans="1:10">
      <c r="A2876" s="300" t="s">
        <v>12986</v>
      </c>
      <c r="B2876" s="301" t="s">
        <v>13426</v>
      </c>
      <c r="C2876" s="300" t="s">
        <v>9</v>
      </c>
      <c r="D2876" s="300" t="s">
        <v>7292</v>
      </c>
      <c r="E2876" s="417" t="s">
        <v>12998</v>
      </c>
      <c r="F2876" s="417"/>
      <c r="G2876" s="302" t="s">
        <v>97</v>
      </c>
      <c r="H2876" s="315">
        <v>2.8309999999999998E-2</v>
      </c>
      <c r="I2876" s="316">
        <v>590</v>
      </c>
      <c r="J2876" s="316">
        <v>16.7</v>
      </c>
    </row>
    <row r="2877" spans="1:10">
      <c r="A2877" s="300" t="s">
        <v>12986</v>
      </c>
      <c r="B2877" s="301" t="s">
        <v>13428</v>
      </c>
      <c r="C2877" s="300" t="s">
        <v>9</v>
      </c>
      <c r="D2877" s="300" t="s">
        <v>10374</v>
      </c>
      <c r="E2877" s="417" t="s">
        <v>12998</v>
      </c>
      <c r="F2877" s="417"/>
      <c r="G2877" s="302" t="s">
        <v>12924</v>
      </c>
      <c r="H2877" s="315">
        <v>9.4000000000000004E-3</v>
      </c>
      <c r="I2877" s="316">
        <v>25.3</v>
      </c>
      <c r="J2877" s="316">
        <v>0.23</v>
      </c>
    </row>
    <row r="2878" spans="1:10" ht="25.5">
      <c r="A2878" s="300" t="s">
        <v>12986</v>
      </c>
      <c r="B2878" s="301" t="s">
        <v>13430</v>
      </c>
      <c r="C2878" s="300" t="s">
        <v>9</v>
      </c>
      <c r="D2878" s="300" t="s">
        <v>11201</v>
      </c>
      <c r="E2878" s="417" t="s">
        <v>12998</v>
      </c>
      <c r="F2878" s="417"/>
      <c r="G2878" s="302" t="s">
        <v>20</v>
      </c>
      <c r="H2878" s="315">
        <v>0.78500000000000003</v>
      </c>
      <c r="I2878" s="316">
        <v>1.55</v>
      </c>
      <c r="J2878" s="316">
        <v>1.21</v>
      </c>
    </row>
    <row r="2879" spans="1:10" ht="25.5">
      <c r="A2879" s="317"/>
      <c r="B2879" s="317"/>
      <c r="C2879" s="317"/>
      <c r="D2879" s="317"/>
      <c r="E2879" s="317" t="s">
        <v>16052</v>
      </c>
      <c r="F2879" s="318">
        <v>19.405547500000001</v>
      </c>
      <c r="G2879" s="317" t="s">
        <v>16053</v>
      </c>
      <c r="H2879" s="318">
        <v>16.760000000000002</v>
      </c>
      <c r="I2879" s="317" t="s">
        <v>16054</v>
      </c>
      <c r="J2879" s="318">
        <v>36.17</v>
      </c>
    </row>
    <row r="2880" spans="1:10" ht="13.5" thickBot="1">
      <c r="A2880" s="317"/>
      <c r="B2880" s="317"/>
      <c r="C2880" s="317"/>
      <c r="D2880" s="317"/>
      <c r="E2880" s="317" t="s">
        <v>16055</v>
      </c>
      <c r="F2880" s="318">
        <v>20.32</v>
      </c>
      <c r="G2880" s="317"/>
      <c r="H2880" s="418" t="s">
        <v>16056</v>
      </c>
      <c r="I2880" s="418"/>
      <c r="J2880" s="318">
        <v>92.3</v>
      </c>
    </row>
    <row r="2881" spans="1:10" ht="13.5" thickTop="1">
      <c r="A2881" s="319"/>
      <c r="B2881" s="319"/>
      <c r="C2881" s="319"/>
      <c r="D2881" s="319"/>
      <c r="E2881" s="319"/>
      <c r="F2881" s="319"/>
      <c r="G2881" s="319"/>
      <c r="H2881" s="319"/>
      <c r="I2881" s="319"/>
      <c r="J2881" s="319"/>
    </row>
    <row r="2882" spans="1:10" ht="15">
      <c r="A2882" s="305"/>
      <c r="B2882" s="306" t="s">
        <v>12979</v>
      </c>
      <c r="C2882" s="305" t="s">
        <v>12980</v>
      </c>
      <c r="D2882" s="305" t="s">
        <v>12981</v>
      </c>
      <c r="E2882" s="419" t="s">
        <v>16045</v>
      </c>
      <c r="F2882" s="419"/>
      <c r="G2882" s="307" t="s">
        <v>12982</v>
      </c>
      <c r="H2882" s="306" t="s">
        <v>16046</v>
      </c>
      <c r="I2882" s="306" t="s">
        <v>12983</v>
      </c>
      <c r="J2882" s="306" t="s">
        <v>12985</v>
      </c>
    </row>
    <row r="2883" spans="1:10" ht="51">
      <c r="A2883" s="295" t="s">
        <v>16047</v>
      </c>
      <c r="B2883" s="296" t="s">
        <v>16511</v>
      </c>
      <c r="C2883" s="295" t="s">
        <v>9</v>
      </c>
      <c r="D2883" s="295" t="s">
        <v>1901</v>
      </c>
      <c r="E2883" s="420" t="s">
        <v>16141</v>
      </c>
      <c r="F2883" s="420"/>
      <c r="G2883" s="297" t="s">
        <v>13082</v>
      </c>
      <c r="H2883" s="308">
        <v>1</v>
      </c>
      <c r="I2883" s="309">
        <v>64.36</v>
      </c>
      <c r="J2883" s="309">
        <v>64.36</v>
      </c>
    </row>
    <row r="2884" spans="1:10" ht="38.25">
      <c r="A2884" s="310" t="s">
        <v>16049</v>
      </c>
      <c r="B2884" s="311" t="s">
        <v>16237</v>
      </c>
      <c r="C2884" s="310" t="s">
        <v>9</v>
      </c>
      <c r="D2884" s="310" t="s">
        <v>1733</v>
      </c>
      <c r="E2884" s="416" t="s">
        <v>16048</v>
      </c>
      <c r="F2884" s="416"/>
      <c r="G2884" s="312" t="s">
        <v>13145</v>
      </c>
      <c r="H2884" s="313">
        <v>9.7999999999999997E-3</v>
      </c>
      <c r="I2884" s="314">
        <v>348.59</v>
      </c>
      <c r="J2884" s="314">
        <v>3.41</v>
      </c>
    </row>
    <row r="2885" spans="1:10" ht="25.5">
      <c r="A2885" s="310" t="s">
        <v>16049</v>
      </c>
      <c r="B2885" s="311" t="s">
        <v>16172</v>
      </c>
      <c r="C2885" s="310" t="s">
        <v>9</v>
      </c>
      <c r="D2885" s="310" t="s">
        <v>78</v>
      </c>
      <c r="E2885" s="416" t="s">
        <v>16048</v>
      </c>
      <c r="F2885" s="416"/>
      <c r="G2885" s="312" t="s">
        <v>27</v>
      </c>
      <c r="H2885" s="313">
        <v>1.69</v>
      </c>
      <c r="I2885" s="314">
        <v>18.11</v>
      </c>
      <c r="J2885" s="314">
        <v>30.6</v>
      </c>
    </row>
    <row r="2886" spans="1:10" ht="25.5">
      <c r="A2886" s="310" t="s">
        <v>16049</v>
      </c>
      <c r="B2886" s="311" t="s">
        <v>16068</v>
      </c>
      <c r="C2886" s="310" t="s">
        <v>9</v>
      </c>
      <c r="D2886" s="310" t="s">
        <v>29</v>
      </c>
      <c r="E2886" s="416" t="s">
        <v>16048</v>
      </c>
      <c r="F2886" s="416"/>
      <c r="G2886" s="312" t="s">
        <v>27</v>
      </c>
      <c r="H2886" s="313">
        <v>0.84499999999999997</v>
      </c>
      <c r="I2886" s="314">
        <v>14.73</v>
      </c>
      <c r="J2886" s="314">
        <v>12.44</v>
      </c>
    </row>
    <row r="2887" spans="1:10">
      <c r="A2887" s="300" t="s">
        <v>12986</v>
      </c>
      <c r="B2887" s="301" t="s">
        <v>13426</v>
      </c>
      <c r="C2887" s="300" t="s">
        <v>9</v>
      </c>
      <c r="D2887" s="300" t="s">
        <v>7292</v>
      </c>
      <c r="E2887" s="417" t="s">
        <v>12998</v>
      </c>
      <c r="F2887" s="417"/>
      <c r="G2887" s="302" t="s">
        <v>97</v>
      </c>
      <c r="H2887" s="315">
        <v>2.793E-2</v>
      </c>
      <c r="I2887" s="316">
        <v>590</v>
      </c>
      <c r="J2887" s="316">
        <v>16.47</v>
      </c>
    </row>
    <row r="2888" spans="1:10">
      <c r="A2888" s="300" t="s">
        <v>12986</v>
      </c>
      <c r="B2888" s="301" t="s">
        <v>13428</v>
      </c>
      <c r="C2888" s="300" t="s">
        <v>9</v>
      </c>
      <c r="D2888" s="300" t="s">
        <v>10374</v>
      </c>
      <c r="E2888" s="417" t="s">
        <v>12998</v>
      </c>
      <c r="F2888" s="417"/>
      <c r="G2888" s="302" t="s">
        <v>12924</v>
      </c>
      <c r="H2888" s="315">
        <v>9.4000000000000004E-3</v>
      </c>
      <c r="I2888" s="316">
        <v>25.3</v>
      </c>
      <c r="J2888" s="316">
        <v>0.23</v>
      </c>
    </row>
    <row r="2889" spans="1:10" ht="25.5">
      <c r="A2889" s="300" t="s">
        <v>12986</v>
      </c>
      <c r="B2889" s="301" t="s">
        <v>13430</v>
      </c>
      <c r="C2889" s="300" t="s">
        <v>9</v>
      </c>
      <c r="D2889" s="300" t="s">
        <v>11201</v>
      </c>
      <c r="E2889" s="417" t="s">
        <v>12998</v>
      </c>
      <c r="F2889" s="417"/>
      <c r="G2889" s="302" t="s">
        <v>20</v>
      </c>
      <c r="H2889" s="315">
        <v>0.78500000000000003</v>
      </c>
      <c r="I2889" s="316">
        <v>1.55</v>
      </c>
      <c r="J2889" s="316">
        <v>1.21</v>
      </c>
    </row>
    <row r="2890" spans="1:10" ht="25.5">
      <c r="A2890" s="317"/>
      <c r="B2890" s="317"/>
      <c r="C2890" s="317"/>
      <c r="D2890" s="317"/>
      <c r="E2890" s="317" t="s">
        <v>16052</v>
      </c>
      <c r="F2890" s="318">
        <v>16.5942379</v>
      </c>
      <c r="G2890" s="317" t="s">
        <v>16053</v>
      </c>
      <c r="H2890" s="318">
        <v>14.34</v>
      </c>
      <c r="I2890" s="317" t="s">
        <v>16054</v>
      </c>
      <c r="J2890" s="318">
        <v>30.93</v>
      </c>
    </row>
    <row r="2891" spans="1:10" ht="13.5" thickBot="1">
      <c r="A2891" s="317"/>
      <c r="B2891" s="317"/>
      <c r="C2891" s="317"/>
      <c r="D2891" s="317"/>
      <c r="E2891" s="317" t="s">
        <v>16055</v>
      </c>
      <c r="F2891" s="318">
        <v>18.170000000000002</v>
      </c>
      <c r="G2891" s="317"/>
      <c r="H2891" s="418" t="s">
        <v>16056</v>
      </c>
      <c r="I2891" s="418"/>
      <c r="J2891" s="318">
        <v>82.53</v>
      </c>
    </row>
    <row r="2892" spans="1:10" ht="13.5" thickTop="1">
      <c r="A2892" s="319"/>
      <c r="B2892" s="319"/>
      <c r="C2892" s="319"/>
      <c r="D2892" s="319"/>
      <c r="E2892" s="319"/>
      <c r="F2892" s="319"/>
      <c r="G2892" s="319"/>
      <c r="H2892" s="319"/>
      <c r="I2892" s="319"/>
      <c r="J2892" s="319"/>
    </row>
    <row r="2893" spans="1:10" ht="15">
      <c r="A2893" s="305"/>
      <c r="B2893" s="306" t="s">
        <v>12979</v>
      </c>
      <c r="C2893" s="305" t="s">
        <v>12980</v>
      </c>
      <c r="D2893" s="305" t="s">
        <v>12981</v>
      </c>
      <c r="E2893" s="419" t="s">
        <v>16045</v>
      </c>
      <c r="F2893" s="419"/>
      <c r="G2893" s="307" t="s">
        <v>12982</v>
      </c>
      <c r="H2893" s="306" t="s">
        <v>16046</v>
      </c>
      <c r="I2893" s="306" t="s">
        <v>12983</v>
      </c>
      <c r="J2893" s="306" t="s">
        <v>12985</v>
      </c>
    </row>
    <row r="2894" spans="1:10">
      <c r="A2894" s="295" t="s">
        <v>16047</v>
      </c>
      <c r="B2894" s="296" t="s">
        <v>16093</v>
      </c>
      <c r="C2894" s="295" t="s">
        <v>9</v>
      </c>
      <c r="D2894" s="295" t="s">
        <v>271</v>
      </c>
      <c r="E2894" s="420" t="s">
        <v>16072</v>
      </c>
      <c r="F2894" s="420"/>
      <c r="G2894" s="297" t="s">
        <v>13145</v>
      </c>
      <c r="H2894" s="308">
        <v>1</v>
      </c>
      <c r="I2894" s="309">
        <v>329.8</v>
      </c>
      <c r="J2894" s="309">
        <v>329.8</v>
      </c>
    </row>
    <row r="2895" spans="1:10" ht="25.5">
      <c r="A2895" s="310" t="s">
        <v>16049</v>
      </c>
      <c r="B2895" s="311" t="s">
        <v>16300</v>
      </c>
      <c r="C2895" s="310" t="s">
        <v>9</v>
      </c>
      <c r="D2895" s="310" t="s">
        <v>2151</v>
      </c>
      <c r="E2895" s="416" t="s">
        <v>16048</v>
      </c>
      <c r="F2895" s="416"/>
      <c r="G2895" s="312" t="s">
        <v>13145</v>
      </c>
      <c r="H2895" s="313">
        <v>7.0000000000000007E-2</v>
      </c>
      <c r="I2895" s="314">
        <v>377.67</v>
      </c>
      <c r="J2895" s="314">
        <v>26.43</v>
      </c>
    </row>
    <row r="2896" spans="1:10" ht="25.5">
      <c r="A2896" s="310" t="s">
        <v>16049</v>
      </c>
      <c r="B2896" s="311" t="s">
        <v>16172</v>
      </c>
      <c r="C2896" s="310" t="s">
        <v>9</v>
      </c>
      <c r="D2896" s="310" t="s">
        <v>78</v>
      </c>
      <c r="E2896" s="416" t="s">
        <v>16048</v>
      </c>
      <c r="F2896" s="416"/>
      <c r="G2896" s="312" t="s">
        <v>27</v>
      </c>
      <c r="H2896" s="313">
        <v>3.7</v>
      </c>
      <c r="I2896" s="314">
        <v>18.11</v>
      </c>
      <c r="J2896" s="314">
        <v>67</v>
      </c>
    </row>
    <row r="2897" spans="1:10" ht="25.5">
      <c r="A2897" s="310" t="s">
        <v>16049</v>
      </c>
      <c r="B2897" s="311" t="s">
        <v>16068</v>
      </c>
      <c r="C2897" s="310" t="s">
        <v>9</v>
      </c>
      <c r="D2897" s="310" t="s">
        <v>29</v>
      </c>
      <c r="E2897" s="416" t="s">
        <v>16048</v>
      </c>
      <c r="F2897" s="416"/>
      <c r="G2897" s="312" t="s">
        <v>27</v>
      </c>
      <c r="H2897" s="313">
        <v>3.7</v>
      </c>
      <c r="I2897" s="314">
        <v>14.73</v>
      </c>
      <c r="J2897" s="314">
        <v>54.5</v>
      </c>
    </row>
    <row r="2898" spans="1:10">
      <c r="A2898" s="300" t="s">
        <v>12986</v>
      </c>
      <c r="B2898" s="301" t="s">
        <v>13234</v>
      </c>
      <c r="C2898" s="300" t="s">
        <v>9</v>
      </c>
      <c r="D2898" s="300" t="s">
        <v>7347</v>
      </c>
      <c r="E2898" s="417" t="s">
        <v>12998</v>
      </c>
      <c r="F2898" s="417"/>
      <c r="G2898" s="302" t="s">
        <v>51</v>
      </c>
      <c r="H2898" s="315">
        <v>62.5</v>
      </c>
      <c r="I2898" s="316">
        <v>2.91</v>
      </c>
      <c r="J2898" s="316">
        <v>181.87</v>
      </c>
    </row>
    <row r="2899" spans="1:10" ht="25.5">
      <c r="A2899" s="317"/>
      <c r="B2899" s="317"/>
      <c r="C2899" s="317"/>
      <c r="D2899" s="317"/>
      <c r="E2899" s="317" t="s">
        <v>16052</v>
      </c>
      <c r="F2899" s="318">
        <v>48.725790000000003</v>
      </c>
      <c r="G2899" s="317" t="s">
        <v>16053</v>
      </c>
      <c r="H2899" s="318">
        <v>42.09</v>
      </c>
      <c r="I2899" s="317" t="s">
        <v>16054</v>
      </c>
      <c r="J2899" s="318">
        <v>90.82</v>
      </c>
    </row>
    <row r="2900" spans="1:10" ht="13.5" thickBot="1">
      <c r="A2900" s="317"/>
      <c r="B2900" s="317"/>
      <c r="C2900" s="317"/>
      <c r="D2900" s="317"/>
      <c r="E2900" s="317" t="s">
        <v>16055</v>
      </c>
      <c r="F2900" s="318">
        <v>93.13</v>
      </c>
      <c r="G2900" s="317"/>
      <c r="H2900" s="418" t="s">
        <v>16056</v>
      </c>
      <c r="I2900" s="418"/>
      <c r="J2900" s="318">
        <v>422.93</v>
      </c>
    </row>
    <row r="2901" spans="1:10" ht="13.5" thickTop="1">
      <c r="A2901" s="319"/>
      <c r="B2901" s="319"/>
      <c r="C2901" s="319"/>
      <c r="D2901" s="319"/>
      <c r="E2901" s="319"/>
      <c r="F2901" s="319"/>
      <c r="G2901" s="319"/>
      <c r="H2901" s="319"/>
      <c r="I2901" s="319"/>
      <c r="J2901" s="319"/>
    </row>
    <row r="2902" spans="1:10" ht="15">
      <c r="A2902" s="305"/>
      <c r="B2902" s="306" t="s">
        <v>12979</v>
      </c>
      <c r="C2902" s="305" t="s">
        <v>12980</v>
      </c>
      <c r="D2902" s="305" t="s">
        <v>12981</v>
      </c>
      <c r="E2902" s="419" t="s">
        <v>16045</v>
      </c>
      <c r="F2902" s="419"/>
      <c r="G2902" s="307" t="s">
        <v>12982</v>
      </c>
      <c r="H2902" s="306" t="s">
        <v>16046</v>
      </c>
      <c r="I2902" s="306" t="s">
        <v>12983</v>
      </c>
      <c r="J2902" s="306" t="s">
        <v>12985</v>
      </c>
    </row>
    <row r="2903" spans="1:10" ht="25.5">
      <c r="A2903" s="295" t="s">
        <v>16047</v>
      </c>
      <c r="B2903" s="296" t="s">
        <v>16114</v>
      </c>
      <c r="C2903" s="295" t="s">
        <v>9</v>
      </c>
      <c r="D2903" s="295" t="s">
        <v>2135</v>
      </c>
      <c r="E2903" s="420" t="s">
        <v>16115</v>
      </c>
      <c r="F2903" s="420"/>
      <c r="G2903" s="297" t="s">
        <v>13082</v>
      </c>
      <c r="H2903" s="308">
        <v>1</v>
      </c>
      <c r="I2903" s="309">
        <v>8.23</v>
      </c>
      <c r="J2903" s="309">
        <v>8.23</v>
      </c>
    </row>
    <row r="2904" spans="1:10" ht="25.5">
      <c r="A2904" s="310" t="s">
        <v>16049</v>
      </c>
      <c r="B2904" s="311" t="s">
        <v>16076</v>
      </c>
      <c r="C2904" s="310" t="s">
        <v>9</v>
      </c>
      <c r="D2904" s="310" t="s">
        <v>492</v>
      </c>
      <c r="E2904" s="416" t="s">
        <v>16048</v>
      </c>
      <c r="F2904" s="416"/>
      <c r="G2904" s="312" t="s">
        <v>27</v>
      </c>
      <c r="H2904" s="313">
        <v>0.13</v>
      </c>
      <c r="I2904" s="314">
        <v>18.04</v>
      </c>
      <c r="J2904" s="314">
        <v>2.34</v>
      </c>
    </row>
    <row r="2905" spans="1:10" ht="25.5">
      <c r="A2905" s="310" t="s">
        <v>16049</v>
      </c>
      <c r="B2905" s="311" t="s">
        <v>16068</v>
      </c>
      <c r="C2905" s="310" t="s">
        <v>9</v>
      </c>
      <c r="D2905" s="310" t="s">
        <v>29</v>
      </c>
      <c r="E2905" s="416" t="s">
        <v>16048</v>
      </c>
      <c r="F2905" s="416"/>
      <c r="G2905" s="312" t="s">
        <v>27</v>
      </c>
      <c r="H2905" s="313">
        <v>4.8000000000000001E-2</v>
      </c>
      <c r="I2905" s="314">
        <v>14.73</v>
      </c>
      <c r="J2905" s="314">
        <v>0.7</v>
      </c>
    </row>
    <row r="2906" spans="1:10">
      <c r="A2906" s="300" t="s">
        <v>12986</v>
      </c>
      <c r="B2906" s="301" t="s">
        <v>13271</v>
      </c>
      <c r="C2906" s="300" t="s">
        <v>9</v>
      </c>
      <c r="D2906" s="300" t="s">
        <v>11354</v>
      </c>
      <c r="E2906" s="417" t="s">
        <v>12998</v>
      </c>
      <c r="F2906" s="417"/>
      <c r="G2906" s="302" t="s">
        <v>93</v>
      </c>
      <c r="H2906" s="315">
        <v>0.33</v>
      </c>
      <c r="I2906" s="316">
        <v>15.73</v>
      </c>
      <c r="J2906" s="316">
        <v>5.19</v>
      </c>
    </row>
    <row r="2907" spans="1:10" ht="25.5">
      <c r="A2907" s="317"/>
      <c r="B2907" s="317"/>
      <c r="C2907" s="317"/>
      <c r="D2907" s="317"/>
      <c r="E2907" s="317" t="s">
        <v>16052</v>
      </c>
      <c r="F2907" s="318">
        <v>1.1588605000000001</v>
      </c>
      <c r="G2907" s="317" t="s">
        <v>16053</v>
      </c>
      <c r="H2907" s="318">
        <v>1</v>
      </c>
      <c r="I2907" s="317" t="s">
        <v>16054</v>
      </c>
      <c r="J2907" s="318">
        <v>2.16</v>
      </c>
    </row>
    <row r="2908" spans="1:10" ht="13.5" thickBot="1">
      <c r="A2908" s="317"/>
      <c r="B2908" s="317"/>
      <c r="C2908" s="317"/>
      <c r="D2908" s="317"/>
      <c r="E2908" s="317" t="s">
        <v>16055</v>
      </c>
      <c r="F2908" s="318">
        <v>2.3199999999999998</v>
      </c>
      <c r="G2908" s="317"/>
      <c r="H2908" s="418" t="s">
        <v>16056</v>
      </c>
      <c r="I2908" s="418"/>
      <c r="J2908" s="318">
        <v>10.55</v>
      </c>
    </row>
    <row r="2909" spans="1:10" ht="13.5" thickTop="1">
      <c r="A2909" s="319"/>
      <c r="B2909" s="319"/>
      <c r="C2909" s="319"/>
      <c r="D2909" s="319"/>
      <c r="E2909" s="319"/>
      <c r="F2909" s="319"/>
      <c r="G2909" s="319"/>
      <c r="H2909" s="319"/>
      <c r="I2909" s="319"/>
      <c r="J2909" s="319"/>
    </row>
    <row r="2910" spans="1:10" ht="15">
      <c r="A2910" s="305"/>
      <c r="B2910" s="306" t="s">
        <v>12979</v>
      </c>
      <c r="C2910" s="305" t="s">
        <v>12980</v>
      </c>
      <c r="D2910" s="305" t="s">
        <v>12981</v>
      </c>
      <c r="E2910" s="419" t="s">
        <v>16045</v>
      </c>
      <c r="F2910" s="419"/>
      <c r="G2910" s="307" t="s">
        <v>12982</v>
      </c>
      <c r="H2910" s="306" t="s">
        <v>16046</v>
      </c>
      <c r="I2910" s="306" t="s">
        <v>12983</v>
      </c>
      <c r="J2910" s="306" t="s">
        <v>12985</v>
      </c>
    </row>
    <row r="2911" spans="1:10" ht="25.5">
      <c r="A2911" s="295" t="s">
        <v>16047</v>
      </c>
      <c r="B2911" s="296" t="s">
        <v>16526</v>
      </c>
      <c r="C2911" s="295" t="s">
        <v>9</v>
      </c>
      <c r="D2911" s="295" t="s">
        <v>378</v>
      </c>
      <c r="E2911" s="420" t="s">
        <v>16048</v>
      </c>
      <c r="F2911" s="420"/>
      <c r="G2911" s="297" t="s">
        <v>13145</v>
      </c>
      <c r="H2911" s="308">
        <v>1</v>
      </c>
      <c r="I2911" s="309">
        <v>4924.68</v>
      </c>
      <c r="J2911" s="309">
        <v>4924.68</v>
      </c>
    </row>
    <row r="2912" spans="1:10" ht="38.25">
      <c r="A2912" s="310" t="s">
        <v>16049</v>
      </c>
      <c r="B2912" s="311" t="s">
        <v>16527</v>
      </c>
      <c r="C2912" s="310" t="s">
        <v>9</v>
      </c>
      <c r="D2912" s="310" t="s">
        <v>2099</v>
      </c>
      <c r="E2912" s="416" t="s">
        <v>16067</v>
      </c>
      <c r="F2912" s="416"/>
      <c r="G2912" s="312" t="s">
        <v>75</v>
      </c>
      <c r="H2912" s="313">
        <v>1.27</v>
      </c>
      <c r="I2912" s="314">
        <v>3.32</v>
      </c>
      <c r="J2912" s="314">
        <v>4.21</v>
      </c>
    </row>
    <row r="2913" spans="1:10" ht="38.25">
      <c r="A2913" s="310" t="s">
        <v>16049</v>
      </c>
      <c r="B2913" s="311" t="s">
        <v>16528</v>
      </c>
      <c r="C2913" s="310" t="s">
        <v>9</v>
      </c>
      <c r="D2913" s="310" t="s">
        <v>2104</v>
      </c>
      <c r="E2913" s="416" t="s">
        <v>16067</v>
      </c>
      <c r="F2913" s="416"/>
      <c r="G2913" s="312" t="s">
        <v>99</v>
      </c>
      <c r="H2913" s="313">
        <v>4.16</v>
      </c>
      <c r="I2913" s="314">
        <v>0.73</v>
      </c>
      <c r="J2913" s="314">
        <v>3.03</v>
      </c>
    </row>
    <row r="2914" spans="1:10" ht="25.5">
      <c r="A2914" s="310" t="s">
        <v>16049</v>
      </c>
      <c r="B2914" s="311" t="s">
        <v>16195</v>
      </c>
      <c r="C2914" s="310" t="s">
        <v>9</v>
      </c>
      <c r="D2914" s="310" t="s">
        <v>2098</v>
      </c>
      <c r="E2914" s="416" t="s">
        <v>16048</v>
      </c>
      <c r="F2914" s="416"/>
      <c r="G2914" s="312" t="s">
        <v>27</v>
      </c>
      <c r="H2914" s="313">
        <v>5.43</v>
      </c>
      <c r="I2914" s="314">
        <v>13.47</v>
      </c>
      <c r="J2914" s="314">
        <v>73.14</v>
      </c>
    </row>
    <row r="2915" spans="1:10">
      <c r="A2915" s="300" t="s">
        <v>12986</v>
      </c>
      <c r="B2915" s="301" t="s">
        <v>13438</v>
      </c>
      <c r="C2915" s="300" t="s">
        <v>9</v>
      </c>
      <c r="D2915" s="300" t="s">
        <v>7144</v>
      </c>
      <c r="E2915" s="417" t="s">
        <v>12998</v>
      </c>
      <c r="F2915" s="417"/>
      <c r="G2915" s="302" t="s">
        <v>23</v>
      </c>
      <c r="H2915" s="315">
        <v>1993.54</v>
      </c>
      <c r="I2915" s="316">
        <v>2.4300000000000002</v>
      </c>
      <c r="J2915" s="316">
        <v>4844.3</v>
      </c>
    </row>
    <row r="2916" spans="1:10" ht="25.5">
      <c r="A2916" s="317"/>
      <c r="B2916" s="317"/>
      <c r="C2916" s="317"/>
      <c r="D2916" s="317"/>
      <c r="E2916" s="317" t="s">
        <v>16052</v>
      </c>
      <c r="F2916" s="318">
        <v>26.187027199999999</v>
      </c>
      <c r="G2916" s="317" t="s">
        <v>16053</v>
      </c>
      <c r="H2916" s="318">
        <v>22.62</v>
      </c>
      <c r="I2916" s="317" t="s">
        <v>16054</v>
      </c>
      <c r="J2916" s="318">
        <v>48.81</v>
      </c>
    </row>
    <row r="2917" spans="1:10" ht="13.5" thickBot="1">
      <c r="A2917" s="317"/>
      <c r="B2917" s="317"/>
      <c r="C2917" s="317"/>
      <c r="D2917" s="317"/>
      <c r="E2917" s="317" t="s">
        <v>16055</v>
      </c>
      <c r="F2917" s="318">
        <v>1390.72</v>
      </c>
      <c r="G2917" s="317"/>
      <c r="H2917" s="418" t="s">
        <v>16056</v>
      </c>
      <c r="I2917" s="418"/>
      <c r="J2917" s="318">
        <v>6315.4</v>
      </c>
    </row>
    <row r="2918" spans="1:10" ht="13.5" thickTop="1">
      <c r="A2918" s="319"/>
      <c r="B2918" s="319"/>
      <c r="C2918" s="319"/>
      <c r="D2918" s="319"/>
      <c r="E2918" s="319"/>
      <c r="F2918" s="319"/>
      <c r="G2918" s="319"/>
      <c r="H2918" s="319"/>
      <c r="I2918" s="319"/>
      <c r="J2918" s="319"/>
    </row>
    <row r="2919" spans="1:10" ht="15">
      <c r="A2919" s="305"/>
      <c r="B2919" s="306" t="s">
        <v>12979</v>
      </c>
      <c r="C2919" s="305" t="s">
        <v>12980</v>
      </c>
      <c r="D2919" s="305" t="s">
        <v>12981</v>
      </c>
      <c r="E2919" s="419" t="s">
        <v>16045</v>
      </c>
      <c r="F2919" s="419"/>
      <c r="G2919" s="307" t="s">
        <v>12982</v>
      </c>
      <c r="H2919" s="306" t="s">
        <v>16046</v>
      </c>
      <c r="I2919" s="306" t="s">
        <v>12983</v>
      </c>
      <c r="J2919" s="306" t="s">
        <v>12985</v>
      </c>
    </row>
    <row r="2920" spans="1:10" ht="25.5">
      <c r="A2920" s="295" t="s">
        <v>16047</v>
      </c>
      <c r="B2920" s="296" t="s">
        <v>16260</v>
      </c>
      <c r="C2920" s="295" t="s">
        <v>9</v>
      </c>
      <c r="D2920" s="295" t="s">
        <v>2147</v>
      </c>
      <c r="E2920" s="420" t="s">
        <v>16048</v>
      </c>
      <c r="F2920" s="420"/>
      <c r="G2920" s="297" t="s">
        <v>13145</v>
      </c>
      <c r="H2920" s="308">
        <v>1</v>
      </c>
      <c r="I2920" s="309">
        <v>399.42</v>
      </c>
      <c r="J2920" s="309">
        <v>399.42</v>
      </c>
    </row>
    <row r="2921" spans="1:10" ht="25.5">
      <c r="A2921" s="310" t="s">
        <v>16049</v>
      </c>
      <c r="B2921" s="311" t="s">
        <v>16068</v>
      </c>
      <c r="C2921" s="310" t="s">
        <v>9</v>
      </c>
      <c r="D2921" s="310" t="s">
        <v>29</v>
      </c>
      <c r="E2921" s="416" t="s">
        <v>16048</v>
      </c>
      <c r="F2921" s="416"/>
      <c r="G2921" s="312" t="s">
        <v>27</v>
      </c>
      <c r="H2921" s="313">
        <v>8.67</v>
      </c>
      <c r="I2921" s="314">
        <v>14.73</v>
      </c>
      <c r="J2921" s="314">
        <v>127.7</v>
      </c>
    </row>
    <row r="2922" spans="1:10" ht="25.5">
      <c r="A2922" s="300" t="s">
        <v>12986</v>
      </c>
      <c r="B2922" s="301" t="s">
        <v>13144</v>
      </c>
      <c r="C2922" s="300" t="s">
        <v>9</v>
      </c>
      <c r="D2922" s="300" t="s">
        <v>7134</v>
      </c>
      <c r="E2922" s="417" t="s">
        <v>12998</v>
      </c>
      <c r="F2922" s="417"/>
      <c r="G2922" s="302" t="s">
        <v>13145</v>
      </c>
      <c r="H2922" s="315">
        <v>1.2</v>
      </c>
      <c r="I2922" s="316">
        <v>62.75</v>
      </c>
      <c r="J2922" s="316">
        <v>75.3</v>
      </c>
    </row>
    <row r="2923" spans="1:10">
      <c r="A2923" s="300" t="s">
        <v>12986</v>
      </c>
      <c r="B2923" s="301" t="s">
        <v>13163</v>
      </c>
      <c r="C2923" s="300" t="s">
        <v>9</v>
      </c>
      <c r="D2923" s="300" t="s">
        <v>7772</v>
      </c>
      <c r="E2923" s="417" t="s">
        <v>12998</v>
      </c>
      <c r="F2923" s="417"/>
      <c r="G2923" s="302" t="s">
        <v>23</v>
      </c>
      <c r="H2923" s="315">
        <v>80.23</v>
      </c>
      <c r="I2923" s="316">
        <v>0.56999999999999995</v>
      </c>
      <c r="J2923" s="316">
        <v>45.73</v>
      </c>
    </row>
    <row r="2924" spans="1:10">
      <c r="A2924" s="300" t="s">
        <v>12986</v>
      </c>
      <c r="B2924" s="301" t="s">
        <v>13147</v>
      </c>
      <c r="C2924" s="300" t="s">
        <v>9</v>
      </c>
      <c r="D2924" s="300" t="s">
        <v>8045</v>
      </c>
      <c r="E2924" s="417" t="s">
        <v>12998</v>
      </c>
      <c r="F2924" s="417"/>
      <c r="G2924" s="302" t="s">
        <v>23</v>
      </c>
      <c r="H2924" s="315">
        <v>307.54000000000002</v>
      </c>
      <c r="I2924" s="316">
        <v>0.49</v>
      </c>
      <c r="J2924" s="316">
        <v>150.69</v>
      </c>
    </row>
    <row r="2925" spans="1:10" ht="25.5">
      <c r="A2925" s="317"/>
      <c r="B2925" s="317"/>
      <c r="C2925" s="317"/>
      <c r="D2925" s="317"/>
      <c r="E2925" s="317" t="s">
        <v>16052</v>
      </c>
      <c r="F2925" s="318">
        <v>45.5335587</v>
      </c>
      <c r="G2925" s="317" t="s">
        <v>16053</v>
      </c>
      <c r="H2925" s="318">
        <v>39.340000000000003</v>
      </c>
      <c r="I2925" s="317" t="s">
        <v>16054</v>
      </c>
      <c r="J2925" s="318">
        <v>84.87</v>
      </c>
    </row>
    <row r="2926" spans="1:10" ht="13.5" thickBot="1">
      <c r="A2926" s="317"/>
      <c r="B2926" s="317"/>
      <c r="C2926" s="317"/>
      <c r="D2926" s="317"/>
      <c r="E2926" s="317" t="s">
        <v>16055</v>
      </c>
      <c r="F2926" s="318">
        <v>112.79</v>
      </c>
      <c r="G2926" s="317"/>
      <c r="H2926" s="418" t="s">
        <v>16056</v>
      </c>
      <c r="I2926" s="418"/>
      <c r="J2926" s="318">
        <v>512.21</v>
      </c>
    </row>
    <row r="2927" spans="1:10" ht="13.5" thickTop="1">
      <c r="A2927" s="319"/>
      <c r="B2927" s="319"/>
      <c r="C2927" s="319"/>
      <c r="D2927" s="319"/>
      <c r="E2927" s="319"/>
      <c r="F2927" s="319"/>
      <c r="G2927" s="319"/>
      <c r="H2927" s="319"/>
      <c r="I2927" s="319"/>
      <c r="J2927" s="319"/>
    </row>
    <row r="2928" spans="1:10" ht="15">
      <c r="A2928" s="305"/>
      <c r="B2928" s="306" t="s">
        <v>12979</v>
      </c>
      <c r="C2928" s="305" t="s">
        <v>12980</v>
      </c>
      <c r="D2928" s="305" t="s">
        <v>12981</v>
      </c>
      <c r="E2928" s="419" t="s">
        <v>16045</v>
      </c>
      <c r="F2928" s="419"/>
      <c r="G2928" s="307" t="s">
        <v>12982</v>
      </c>
      <c r="H2928" s="306" t="s">
        <v>16046</v>
      </c>
      <c r="I2928" s="306" t="s">
        <v>12983</v>
      </c>
      <c r="J2928" s="306" t="s">
        <v>12985</v>
      </c>
    </row>
    <row r="2929" spans="1:10" ht="38.25">
      <c r="A2929" s="295" t="s">
        <v>16047</v>
      </c>
      <c r="B2929" s="296" t="s">
        <v>16275</v>
      </c>
      <c r="C2929" s="295" t="s">
        <v>9</v>
      </c>
      <c r="D2929" s="295" t="s">
        <v>1799</v>
      </c>
      <c r="E2929" s="420" t="s">
        <v>16048</v>
      </c>
      <c r="F2929" s="420"/>
      <c r="G2929" s="297" t="s">
        <v>13145</v>
      </c>
      <c r="H2929" s="308">
        <v>1</v>
      </c>
      <c r="I2929" s="309">
        <v>442.95</v>
      </c>
      <c r="J2929" s="309">
        <v>442.95</v>
      </c>
    </row>
    <row r="2930" spans="1:10" ht="25.5">
      <c r="A2930" s="310" t="s">
        <v>16049</v>
      </c>
      <c r="B2930" s="311" t="s">
        <v>16068</v>
      </c>
      <c r="C2930" s="310" t="s">
        <v>9</v>
      </c>
      <c r="D2930" s="310" t="s">
        <v>29</v>
      </c>
      <c r="E2930" s="416" t="s">
        <v>16048</v>
      </c>
      <c r="F2930" s="416"/>
      <c r="G2930" s="312" t="s">
        <v>27</v>
      </c>
      <c r="H2930" s="313">
        <v>11.37</v>
      </c>
      <c r="I2930" s="314">
        <v>14.73</v>
      </c>
      <c r="J2930" s="314">
        <v>167.48</v>
      </c>
    </row>
    <row r="2931" spans="1:10" ht="25.5">
      <c r="A2931" s="300" t="s">
        <v>12986</v>
      </c>
      <c r="B2931" s="301" t="s">
        <v>13144</v>
      </c>
      <c r="C2931" s="300" t="s">
        <v>9</v>
      </c>
      <c r="D2931" s="300" t="s">
        <v>7134</v>
      </c>
      <c r="E2931" s="417" t="s">
        <v>12998</v>
      </c>
      <c r="F2931" s="417"/>
      <c r="G2931" s="302" t="s">
        <v>13145</v>
      </c>
      <c r="H2931" s="315">
        <v>1.26</v>
      </c>
      <c r="I2931" s="316">
        <v>62.75</v>
      </c>
      <c r="J2931" s="316">
        <v>79.06</v>
      </c>
    </row>
    <row r="2932" spans="1:10">
      <c r="A2932" s="300" t="s">
        <v>12986</v>
      </c>
      <c r="B2932" s="301" t="s">
        <v>13163</v>
      </c>
      <c r="C2932" s="300" t="s">
        <v>9</v>
      </c>
      <c r="D2932" s="300" t="s">
        <v>7772</v>
      </c>
      <c r="E2932" s="417" t="s">
        <v>12998</v>
      </c>
      <c r="F2932" s="417"/>
      <c r="G2932" s="302" t="s">
        <v>23</v>
      </c>
      <c r="H2932" s="315">
        <v>188.94</v>
      </c>
      <c r="I2932" s="316">
        <v>0.56999999999999995</v>
      </c>
      <c r="J2932" s="316">
        <v>107.69</v>
      </c>
    </row>
    <row r="2933" spans="1:10">
      <c r="A2933" s="300" t="s">
        <v>12986</v>
      </c>
      <c r="B2933" s="301" t="s">
        <v>13147</v>
      </c>
      <c r="C2933" s="300" t="s">
        <v>9</v>
      </c>
      <c r="D2933" s="300" t="s">
        <v>8045</v>
      </c>
      <c r="E2933" s="417" t="s">
        <v>12998</v>
      </c>
      <c r="F2933" s="417"/>
      <c r="G2933" s="302" t="s">
        <v>23</v>
      </c>
      <c r="H2933" s="315">
        <v>181.07</v>
      </c>
      <c r="I2933" s="316">
        <v>0.49</v>
      </c>
      <c r="J2933" s="316">
        <v>88.72</v>
      </c>
    </row>
    <row r="2934" spans="1:10" ht="25.5">
      <c r="A2934" s="317"/>
      <c r="B2934" s="317"/>
      <c r="C2934" s="317"/>
      <c r="D2934" s="317"/>
      <c r="E2934" s="317" t="s">
        <v>16052</v>
      </c>
      <c r="F2934" s="318">
        <v>59.718868999999998</v>
      </c>
      <c r="G2934" s="317" t="s">
        <v>16053</v>
      </c>
      <c r="H2934" s="318">
        <v>51.59</v>
      </c>
      <c r="I2934" s="317" t="s">
        <v>16054</v>
      </c>
      <c r="J2934" s="318">
        <v>111.31</v>
      </c>
    </row>
    <row r="2935" spans="1:10" ht="13.5" thickBot="1">
      <c r="A2935" s="317"/>
      <c r="B2935" s="317"/>
      <c r="C2935" s="317"/>
      <c r="D2935" s="317"/>
      <c r="E2935" s="317" t="s">
        <v>16055</v>
      </c>
      <c r="F2935" s="318">
        <v>125.08</v>
      </c>
      <c r="G2935" s="317"/>
      <c r="H2935" s="418" t="s">
        <v>16056</v>
      </c>
      <c r="I2935" s="418"/>
      <c r="J2935" s="318">
        <v>568.03</v>
      </c>
    </row>
    <row r="2936" spans="1:10" ht="13.5" thickTop="1">
      <c r="A2936" s="319"/>
      <c r="B2936" s="319"/>
      <c r="C2936" s="319"/>
      <c r="D2936" s="319"/>
      <c r="E2936" s="319"/>
      <c r="F2936" s="319"/>
      <c r="G2936" s="319"/>
      <c r="H2936" s="319"/>
      <c r="I2936" s="319"/>
      <c r="J2936" s="319"/>
    </row>
    <row r="2937" spans="1:10" ht="15">
      <c r="A2937" s="305"/>
      <c r="B2937" s="306" t="s">
        <v>12979</v>
      </c>
      <c r="C2937" s="305" t="s">
        <v>12980</v>
      </c>
      <c r="D2937" s="305" t="s">
        <v>12981</v>
      </c>
      <c r="E2937" s="419" t="s">
        <v>16045</v>
      </c>
      <c r="F2937" s="419"/>
      <c r="G2937" s="307" t="s">
        <v>12982</v>
      </c>
      <c r="H2937" s="306" t="s">
        <v>16046</v>
      </c>
      <c r="I2937" s="306" t="s">
        <v>12983</v>
      </c>
      <c r="J2937" s="306" t="s">
        <v>12985</v>
      </c>
    </row>
    <row r="2938" spans="1:10" ht="38.25">
      <c r="A2938" s="295" t="s">
        <v>16047</v>
      </c>
      <c r="B2938" s="296" t="s">
        <v>16237</v>
      </c>
      <c r="C2938" s="295" t="s">
        <v>9</v>
      </c>
      <c r="D2938" s="295" t="s">
        <v>1733</v>
      </c>
      <c r="E2938" s="420" t="s">
        <v>16048</v>
      </c>
      <c r="F2938" s="420"/>
      <c r="G2938" s="297" t="s">
        <v>13145</v>
      </c>
      <c r="H2938" s="308">
        <v>1</v>
      </c>
      <c r="I2938" s="309">
        <v>348.59</v>
      </c>
      <c r="J2938" s="309">
        <v>348.59</v>
      </c>
    </row>
    <row r="2939" spans="1:10" ht="38.25">
      <c r="A2939" s="310" t="s">
        <v>16049</v>
      </c>
      <c r="B2939" s="311" t="s">
        <v>16482</v>
      </c>
      <c r="C2939" s="310" t="s">
        <v>9</v>
      </c>
      <c r="D2939" s="310" t="s">
        <v>2164</v>
      </c>
      <c r="E2939" s="416" t="s">
        <v>16067</v>
      </c>
      <c r="F2939" s="416"/>
      <c r="G2939" s="312" t="s">
        <v>75</v>
      </c>
      <c r="H2939" s="313">
        <v>1.1100000000000001</v>
      </c>
      <c r="I2939" s="314">
        <v>1.21</v>
      </c>
      <c r="J2939" s="314">
        <v>1.34</v>
      </c>
    </row>
    <row r="2940" spans="1:10" ht="38.25">
      <c r="A2940" s="310" t="s">
        <v>16049</v>
      </c>
      <c r="B2940" s="311" t="s">
        <v>16483</v>
      </c>
      <c r="C2940" s="310" t="s">
        <v>9</v>
      </c>
      <c r="D2940" s="310" t="s">
        <v>2165</v>
      </c>
      <c r="E2940" s="416" t="s">
        <v>16067</v>
      </c>
      <c r="F2940" s="416"/>
      <c r="G2940" s="312" t="s">
        <v>99</v>
      </c>
      <c r="H2940" s="313">
        <v>3.64</v>
      </c>
      <c r="I2940" s="314">
        <v>0.27</v>
      </c>
      <c r="J2940" s="314">
        <v>0.98</v>
      </c>
    </row>
    <row r="2941" spans="1:10" ht="25.5">
      <c r="A2941" s="310" t="s">
        <v>16049</v>
      </c>
      <c r="B2941" s="311" t="s">
        <v>16195</v>
      </c>
      <c r="C2941" s="310" t="s">
        <v>9</v>
      </c>
      <c r="D2941" s="310" t="s">
        <v>2098</v>
      </c>
      <c r="E2941" s="416" t="s">
        <v>16048</v>
      </c>
      <c r="F2941" s="416"/>
      <c r="G2941" s="312" t="s">
        <v>27</v>
      </c>
      <c r="H2941" s="313">
        <v>4.75</v>
      </c>
      <c r="I2941" s="314">
        <v>13.47</v>
      </c>
      <c r="J2941" s="314">
        <v>63.98</v>
      </c>
    </row>
    <row r="2942" spans="1:10" ht="25.5">
      <c r="A2942" s="300" t="s">
        <v>12986</v>
      </c>
      <c r="B2942" s="301" t="s">
        <v>13144</v>
      </c>
      <c r="C2942" s="300" t="s">
        <v>9</v>
      </c>
      <c r="D2942" s="300" t="s">
        <v>7134</v>
      </c>
      <c r="E2942" s="417" t="s">
        <v>12998</v>
      </c>
      <c r="F2942" s="417"/>
      <c r="G2942" s="302" t="s">
        <v>13145</v>
      </c>
      <c r="H2942" s="315">
        <v>1.29</v>
      </c>
      <c r="I2942" s="316">
        <v>62.75</v>
      </c>
      <c r="J2942" s="316">
        <v>80.94</v>
      </c>
    </row>
    <row r="2943" spans="1:10">
      <c r="A2943" s="300" t="s">
        <v>12986</v>
      </c>
      <c r="B2943" s="301" t="s">
        <v>13163</v>
      </c>
      <c r="C2943" s="300" t="s">
        <v>9</v>
      </c>
      <c r="D2943" s="300" t="s">
        <v>7772</v>
      </c>
      <c r="E2943" s="417" t="s">
        <v>12998</v>
      </c>
      <c r="F2943" s="417"/>
      <c r="G2943" s="302" t="s">
        <v>23</v>
      </c>
      <c r="H2943" s="315">
        <v>193.7</v>
      </c>
      <c r="I2943" s="316">
        <v>0.56999999999999995</v>
      </c>
      <c r="J2943" s="316">
        <v>110.4</v>
      </c>
    </row>
    <row r="2944" spans="1:10">
      <c r="A2944" s="300" t="s">
        <v>12986</v>
      </c>
      <c r="B2944" s="301" t="s">
        <v>13147</v>
      </c>
      <c r="C2944" s="300" t="s">
        <v>9</v>
      </c>
      <c r="D2944" s="300" t="s">
        <v>8045</v>
      </c>
      <c r="E2944" s="417" t="s">
        <v>12998</v>
      </c>
      <c r="F2944" s="417"/>
      <c r="G2944" s="302" t="s">
        <v>23</v>
      </c>
      <c r="H2944" s="315">
        <v>185.63</v>
      </c>
      <c r="I2944" s="316">
        <v>0.49</v>
      </c>
      <c r="J2944" s="316">
        <v>90.95</v>
      </c>
    </row>
    <row r="2945" spans="1:10" ht="25.5">
      <c r="A2945" s="317"/>
      <c r="B2945" s="317"/>
      <c r="C2945" s="317"/>
      <c r="D2945" s="317"/>
      <c r="E2945" s="317" t="s">
        <v>16052</v>
      </c>
      <c r="F2945" s="318">
        <v>22.908954300000001</v>
      </c>
      <c r="G2945" s="317" t="s">
        <v>16053</v>
      </c>
      <c r="H2945" s="318">
        <v>19.79</v>
      </c>
      <c r="I2945" s="317" t="s">
        <v>16054</v>
      </c>
      <c r="J2945" s="318">
        <v>42.7</v>
      </c>
    </row>
    <row r="2946" spans="1:10" ht="13.5" thickBot="1">
      <c r="A2946" s="317"/>
      <c r="B2946" s="317"/>
      <c r="C2946" s="317"/>
      <c r="D2946" s="317"/>
      <c r="E2946" s="317" t="s">
        <v>16055</v>
      </c>
      <c r="F2946" s="318">
        <v>98.44</v>
      </c>
      <c r="G2946" s="317"/>
      <c r="H2946" s="418" t="s">
        <v>16056</v>
      </c>
      <c r="I2946" s="418"/>
      <c r="J2946" s="318">
        <v>447.03</v>
      </c>
    </row>
    <row r="2947" spans="1:10" ht="13.5" thickTop="1">
      <c r="A2947" s="319"/>
      <c r="B2947" s="319"/>
      <c r="C2947" s="319"/>
      <c r="D2947" s="319"/>
      <c r="E2947" s="319"/>
      <c r="F2947" s="319"/>
      <c r="G2947" s="319"/>
      <c r="H2947" s="319"/>
      <c r="I2947" s="319"/>
      <c r="J2947" s="319"/>
    </row>
    <row r="2948" spans="1:10" ht="15">
      <c r="A2948" s="305"/>
      <c r="B2948" s="306" t="s">
        <v>12979</v>
      </c>
      <c r="C2948" s="305" t="s">
        <v>12980</v>
      </c>
      <c r="D2948" s="305" t="s">
        <v>12981</v>
      </c>
      <c r="E2948" s="419" t="s">
        <v>16045</v>
      </c>
      <c r="F2948" s="419"/>
      <c r="G2948" s="307" t="s">
        <v>12982</v>
      </c>
      <c r="H2948" s="306" t="s">
        <v>16046</v>
      </c>
      <c r="I2948" s="306" t="s">
        <v>12983</v>
      </c>
      <c r="J2948" s="306" t="s">
        <v>12985</v>
      </c>
    </row>
    <row r="2949" spans="1:10" ht="51">
      <c r="A2949" s="295" t="s">
        <v>16047</v>
      </c>
      <c r="B2949" s="296" t="s">
        <v>16239</v>
      </c>
      <c r="C2949" s="295" t="s">
        <v>9</v>
      </c>
      <c r="D2949" s="295" t="s">
        <v>1765</v>
      </c>
      <c r="E2949" s="420" t="s">
        <v>16048</v>
      </c>
      <c r="F2949" s="420"/>
      <c r="G2949" s="297" t="s">
        <v>13145</v>
      </c>
      <c r="H2949" s="308">
        <v>1</v>
      </c>
      <c r="I2949" s="309">
        <v>345.08</v>
      </c>
      <c r="J2949" s="309">
        <v>345.08</v>
      </c>
    </row>
    <row r="2950" spans="1:10" ht="38.25">
      <c r="A2950" s="310" t="s">
        <v>16049</v>
      </c>
      <c r="B2950" s="311" t="s">
        <v>16527</v>
      </c>
      <c r="C2950" s="310" t="s">
        <v>9</v>
      </c>
      <c r="D2950" s="310" t="s">
        <v>2099</v>
      </c>
      <c r="E2950" s="416" t="s">
        <v>16067</v>
      </c>
      <c r="F2950" s="416"/>
      <c r="G2950" s="312" t="s">
        <v>75</v>
      </c>
      <c r="H2950" s="313">
        <v>1.1399999999999999</v>
      </c>
      <c r="I2950" s="314">
        <v>3.32</v>
      </c>
      <c r="J2950" s="314">
        <v>3.78</v>
      </c>
    </row>
    <row r="2951" spans="1:10" ht="38.25">
      <c r="A2951" s="310" t="s">
        <v>16049</v>
      </c>
      <c r="B2951" s="311" t="s">
        <v>16528</v>
      </c>
      <c r="C2951" s="310" t="s">
        <v>9</v>
      </c>
      <c r="D2951" s="310" t="s">
        <v>2104</v>
      </c>
      <c r="E2951" s="416" t="s">
        <v>16067</v>
      </c>
      <c r="F2951" s="416"/>
      <c r="G2951" s="312" t="s">
        <v>99</v>
      </c>
      <c r="H2951" s="313">
        <v>3.74</v>
      </c>
      <c r="I2951" s="314">
        <v>0.73</v>
      </c>
      <c r="J2951" s="314">
        <v>2.73</v>
      </c>
    </row>
    <row r="2952" spans="1:10" ht="25.5">
      <c r="A2952" s="310" t="s">
        <v>16049</v>
      </c>
      <c r="B2952" s="311" t="s">
        <v>16195</v>
      </c>
      <c r="C2952" s="310" t="s">
        <v>9</v>
      </c>
      <c r="D2952" s="310" t="s">
        <v>2098</v>
      </c>
      <c r="E2952" s="416" t="s">
        <v>16048</v>
      </c>
      <c r="F2952" s="416"/>
      <c r="G2952" s="312" t="s">
        <v>27</v>
      </c>
      <c r="H2952" s="313">
        <v>4.88</v>
      </c>
      <c r="I2952" s="314">
        <v>13.47</v>
      </c>
      <c r="J2952" s="314">
        <v>65.73</v>
      </c>
    </row>
    <row r="2953" spans="1:10" ht="25.5">
      <c r="A2953" s="300" t="s">
        <v>12986</v>
      </c>
      <c r="B2953" s="301" t="s">
        <v>13144</v>
      </c>
      <c r="C2953" s="300" t="s">
        <v>9</v>
      </c>
      <c r="D2953" s="300" t="s">
        <v>7134</v>
      </c>
      <c r="E2953" s="417" t="s">
        <v>12998</v>
      </c>
      <c r="F2953" s="417"/>
      <c r="G2953" s="302" t="s">
        <v>13145</v>
      </c>
      <c r="H2953" s="315">
        <v>1.25</v>
      </c>
      <c r="I2953" s="316">
        <v>62.75</v>
      </c>
      <c r="J2953" s="316">
        <v>78.430000000000007</v>
      </c>
    </row>
    <row r="2954" spans="1:10">
      <c r="A2954" s="300" t="s">
        <v>12986</v>
      </c>
      <c r="B2954" s="301" t="s">
        <v>13163</v>
      </c>
      <c r="C2954" s="300" t="s">
        <v>9</v>
      </c>
      <c r="D2954" s="300" t="s">
        <v>7772</v>
      </c>
      <c r="E2954" s="417" t="s">
        <v>12998</v>
      </c>
      <c r="F2954" s="417"/>
      <c r="G2954" s="302" t="s">
        <v>23</v>
      </c>
      <c r="H2954" s="315">
        <v>187.02</v>
      </c>
      <c r="I2954" s="316">
        <v>0.56999999999999995</v>
      </c>
      <c r="J2954" s="316">
        <v>106.6</v>
      </c>
    </row>
    <row r="2955" spans="1:10">
      <c r="A2955" s="300" t="s">
        <v>12986</v>
      </c>
      <c r="B2955" s="301" t="s">
        <v>13147</v>
      </c>
      <c r="C2955" s="300" t="s">
        <v>9</v>
      </c>
      <c r="D2955" s="300" t="s">
        <v>8045</v>
      </c>
      <c r="E2955" s="417" t="s">
        <v>12998</v>
      </c>
      <c r="F2955" s="417"/>
      <c r="G2955" s="302" t="s">
        <v>23</v>
      </c>
      <c r="H2955" s="315">
        <v>179.22</v>
      </c>
      <c r="I2955" s="316">
        <v>0.49</v>
      </c>
      <c r="J2955" s="316">
        <v>87.81</v>
      </c>
    </row>
    <row r="2956" spans="1:10" ht="25.5">
      <c r="A2956" s="317"/>
      <c r="B2956" s="317"/>
      <c r="C2956" s="317"/>
      <c r="D2956" s="317"/>
      <c r="E2956" s="317" t="s">
        <v>16052</v>
      </c>
      <c r="F2956" s="318">
        <v>23.536670399999998</v>
      </c>
      <c r="G2956" s="317" t="s">
        <v>16053</v>
      </c>
      <c r="H2956" s="318">
        <v>20.329999999999998</v>
      </c>
      <c r="I2956" s="317" t="s">
        <v>16054</v>
      </c>
      <c r="J2956" s="318">
        <v>43.87</v>
      </c>
    </row>
    <row r="2957" spans="1:10" ht="13.5" thickBot="1">
      <c r="A2957" s="317"/>
      <c r="B2957" s="317"/>
      <c r="C2957" s="317"/>
      <c r="D2957" s="317"/>
      <c r="E2957" s="317" t="s">
        <v>16055</v>
      </c>
      <c r="F2957" s="318">
        <v>97.45</v>
      </c>
      <c r="G2957" s="317"/>
      <c r="H2957" s="418" t="s">
        <v>16056</v>
      </c>
      <c r="I2957" s="418"/>
      <c r="J2957" s="318">
        <v>442.53</v>
      </c>
    </row>
    <row r="2958" spans="1:10" ht="13.5" thickTop="1">
      <c r="A2958" s="319"/>
      <c r="B2958" s="319"/>
      <c r="C2958" s="319"/>
      <c r="D2958" s="319"/>
      <c r="E2958" s="319"/>
      <c r="F2958" s="319"/>
      <c r="G2958" s="319"/>
      <c r="H2958" s="319"/>
      <c r="I2958" s="319"/>
      <c r="J2958" s="319"/>
    </row>
    <row r="2959" spans="1:10" ht="15">
      <c r="A2959" s="305"/>
      <c r="B2959" s="306" t="s">
        <v>12979</v>
      </c>
      <c r="C2959" s="305" t="s">
        <v>12980</v>
      </c>
      <c r="D2959" s="305" t="s">
        <v>12981</v>
      </c>
      <c r="E2959" s="419" t="s">
        <v>16045</v>
      </c>
      <c r="F2959" s="419"/>
      <c r="G2959" s="307" t="s">
        <v>12982</v>
      </c>
      <c r="H2959" s="306" t="s">
        <v>16046</v>
      </c>
      <c r="I2959" s="306" t="s">
        <v>12983</v>
      </c>
      <c r="J2959" s="306" t="s">
        <v>12985</v>
      </c>
    </row>
    <row r="2960" spans="1:10" ht="38.25">
      <c r="A2960" s="295" t="s">
        <v>16047</v>
      </c>
      <c r="B2960" s="296" t="s">
        <v>16245</v>
      </c>
      <c r="C2960" s="295" t="s">
        <v>9</v>
      </c>
      <c r="D2960" s="295" t="s">
        <v>1734</v>
      </c>
      <c r="E2960" s="420" t="s">
        <v>16048</v>
      </c>
      <c r="F2960" s="420"/>
      <c r="G2960" s="297" t="s">
        <v>13145</v>
      </c>
      <c r="H2960" s="308">
        <v>1</v>
      </c>
      <c r="I2960" s="309">
        <v>333.83</v>
      </c>
      <c r="J2960" s="309">
        <v>333.83</v>
      </c>
    </row>
    <row r="2961" spans="1:10" ht="38.25">
      <c r="A2961" s="310" t="s">
        <v>16049</v>
      </c>
      <c r="B2961" s="311" t="s">
        <v>16193</v>
      </c>
      <c r="C2961" s="310" t="s">
        <v>9</v>
      </c>
      <c r="D2961" s="310" t="s">
        <v>2258</v>
      </c>
      <c r="E2961" s="416" t="s">
        <v>16067</v>
      </c>
      <c r="F2961" s="416"/>
      <c r="G2961" s="312" t="s">
        <v>75</v>
      </c>
      <c r="H2961" s="313">
        <v>0.88</v>
      </c>
      <c r="I2961" s="314">
        <v>3.45</v>
      </c>
      <c r="J2961" s="314">
        <v>3.03</v>
      </c>
    </row>
    <row r="2962" spans="1:10" ht="38.25">
      <c r="A2962" s="310" t="s">
        <v>16049</v>
      </c>
      <c r="B2962" s="311" t="s">
        <v>16194</v>
      </c>
      <c r="C2962" s="310" t="s">
        <v>9</v>
      </c>
      <c r="D2962" s="310" t="s">
        <v>2259</v>
      </c>
      <c r="E2962" s="416" t="s">
        <v>16067</v>
      </c>
      <c r="F2962" s="416"/>
      <c r="G2962" s="312" t="s">
        <v>99</v>
      </c>
      <c r="H2962" s="313">
        <v>2.88</v>
      </c>
      <c r="I2962" s="314">
        <v>1.1200000000000001</v>
      </c>
      <c r="J2962" s="314">
        <v>3.22</v>
      </c>
    </row>
    <row r="2963" spans="1:10" ht="25.5">
      <c r="A2963" s="310" t="s">
        <v>16049</v>
      </c>
      <c r="B2963" s="311" t="s">
        <v>16068</v>
      </c>
      <c r="C2963" s="310" t="s">
        <v>9</v>
      </c>
      <c r="D2963" s="310" t="s">
        <v>29</v>
      </c>
      <c r="E2963" s="416" t="s">
        <v>16048</v>
      </c>
      <c r="F2963" s="416"/>
      <c r="G2963" s="312" t="s">
        <v>27</v>
      </c>
      <c r="H2963" s="313">
        <v>0.88</v>
      </c>
      <c r="I2963" s="314">
        <v>14.73</v>
      </c>
      <c r="J2963" s="314">
        <v>12.96</v>
      </c>
    </row>
    <row r="2964" spans="1:10" ht="25.5">
      <c r="A2964" s="310" t="s">
        <v>16049</v>
      </c>
      <c r="B2964" s="311" t="s">
        <v>16195</v>
      </c>
      <c r="C2964" s="310" t="s">
        <v>9</v>
      </c>
      <c r="D2964" s="310" t="s">
        <v>2098</v>
      </c>
      <c r="E2964" s="416" t="s">
        <v>16048</v>
      </c>
      <c r="F2964" s="416"/>
      <c r="G2964" s="312" t="s">
        <v>27</v>
      </c>
      <c r="H2964" s="313">
        <v>3.76</v>
      </c>
      <c r="I2964" s="314">
        <v>13.47</v>
      </c>
      <c r="J2964" s="314">
        <v>50.64</v>
      </c>
    </row>
    <row r="2965" spans="1:10" ht="25.5">
      <c r="A2965" s="300" t="s">
        <v>12986</v>
      </c>
      <c r="B2965" s="301" t="s">
        <v>13144</v>
      </c>
      <c r="C2965" s="300" t="s">
        <v>9</v>
      </c>
      <c r="D2965" s="300" t="s">
        <v>7134</v>
      </c>
      <c r="E2965" s="417" t="s">
        <v>12998</v>
      </c>
      <c r="F2965" s="417"/>
      <c r="G2965" s="302" t="s">
        <v>13145</v>
      </c>
      <c r="H2965" s="315">
        <v>1.31</v>
      </c>
      <c r="I2965" s="316">
        <v>62.75</v>
      </c>
      <c r="J2965" s="316">
        <v>82.2</v>
      </c>
    </row>
    <row r="2966" spans="1:10">
      <c r="A2966" s="300" t="s">
        <v>12986</v>
      </c>
      <c r="B2966" s="301" t="s">
        <v>13163</v>
      </c>
      <c r="C2966" s="300" t="s">
        <v>9</v>
      </c>
      <c r="D2966" s="300" t="s">
        <v>7772</v>
      </c>
      <c r="E2966" s="417" t="s">
        <v>12998</v>
      </c>
      <c r="F2966" s="417"/>
      <c r="G2966" s="302" t="s">
        <v>23</v>
      </c>
      <c r="H2966" s="315">
        <v>174.87</v>
      </c>
      <c r="I2966" s="316">
        <v>0.56999999999999995</v>
      </c>
      <c r="J2966" s="316">
        <v>99.67</v>
      </c>
    </row>
    <row r="2967" spans="1:10">
      <c r="A2967" s="300" t="s">
        <v>12986</v>
      </c>
      <c r="B2967" s="301" t="s">
        <v>13147</v>
      </c>
      <c r="C2967" s="300" t="s">
        <v>9</v>
      </c>
      <c r="D2967" s="300" t="s">
        <v>8045</v>
      </c>
      <c r="E2967" s="417" t="s">
        <v>12998</v>
      </c>
      <c r="F2967" s="417"/>
      <c r="G2967" s="302" t="s">
        <v>23</v>
      </c>
      <c r="H2967" s="315">
        <v>167.58</v>
      </c>
      <c r="I2967" s="316">
        <v>0.49</v>
      </c>
      <c r="J2967" s="316">
        <v>82.11</v>
      </c>
    </row>
    <row r="2968" spans="1:10" ht="25.5">
      <c r="A2968" s="317"/>
      <c r="B2968" s="317"/>
      <c r="C2968" s="317"/>
      <c r="D2968" s="317"/>
      <c r="E2968" s="317" t="s">
        <v>16052</v>
      </c>
      <c r="F2968" s="318">
        <v>22.7533666</v>
      </c>
      <c r="G2968" s="317" t="s">
        <v>16053</v>
      </c>
      <c r="H2968" s="318">
        <v>19.66</v>
      </c>
      <c r="I2968" s="317" t="s">
        <v>16054</v>
      </c>
      <c r="J2968" s="318">
        <v>42.41</v>
      </c>
    </row>
    <row r="2969" spans="1:10" ht="13.5" thickBot="1">
      <c r="A2969" s="317"/>
      <c r="B2969" s="317"/>
      <c r="C2969" s="317"/>
      <c r="D2969" s="317"/>
      <c r="E2969" s="317" t="s">
        <v>16055</v>
      </c>
      <c r="F2969" s="318">
        <v>94.27</v>
      </c>
      <c r="G2969" s="317"/>
      <c r="H2969" s="418" t="s">
        <v>16056</v>
      </c>
      <c r="I2969" s="418"/>
      <c r="J2969" s="318">
        <v>428.1</v>
      </c>
    </row>
    <row r="2970" spans="1:10" ht="13.5" thickTop="1">
      <c r="A2970" s="319"/>
      <c r="B2970" s="319"/>
      <c r="C2970" s="319"/>
      <c r="D2970" s="319"/>
      <c r="E2970" s="319"/>
      <c r="F2970" s="319"/>
      <c r="G2970" s="319"/>
      <c r="H2970" s="319"/>
      <c r="I2970" s="319"/>
      <c r="J2970" s="319"/>
    </row>
    <row r="2971" spans="1:10" ht="15">
      <c r="A2971" s="305"/>
      <c r="B2971" s="306" t="s">
        <v>12979</v>
      </c>
      <c r="C2971" s="305" t="s">
        <v>12980</v>
      </c>
      <c r="D2971" s="305" t="s">
        <v>12981</v>
      </c>
      <c r="E2971" s="419" t="s">
        <v>16045</v>
      </c>
      <c r="F2971" s="419"/>
      <c r="G2971" s="307" t="s">
        <v>12982</v>
      </c>
      <c r="H2971" s="306" t="s">
        <v>16046</v>
      </c>
      <c r="I2971" s="306" t="s">
        <v>12983</v>
      </c>
      <c r="J2971" s="306" t="s">
        <v>12985</v>
      </c>
    </row>
    <row r="2972" spans="1:10" ht="38.25">
      <c r="A2972" s="295" t="s">
        <v>16047</v>
      </c>
      <c r="B2972" s="296" t="s">
        <v>16267</v>
      </c>
      <c r="C2972" s="295" t="s">
        <v>9</v>
      </c>
      <c r="D2972" s="295" t="s">
        <v>1747</v>
      </c>
      <c r="E2972" s="420" t="s">
        <v>16048</v>
      </c>
      <c r="F2972" s="420"/>
      <c r="G2972" s="297" t="s">
        <v>13145</v>
      </c>
      <c r="H2972" s="308">
        <v>1</v>
      </c>
      <c r="I2972" s="309">
        <v>329.04</v>
      </c>
      <c r="J2972" s="309">
        <v>329.04</v>
      </c>
    </row>
    <row r="2973" spans="1:10" ht="38.25">
      <c r="A2973" s="310" t="s">
        <v>16049</v>
      </c>
      <c r="B2973" s="311" t="s">
        <v>16482</v>
      </c>
      <c r="C2973" s="310" t="s">
        <v>9</v>
      </c>
      <c r="D2973" s="310" t="s">
        <v>2164</v>
      </c>
      <c r="E2973" s="416" t="s">
        <v>16067</v>
      </c>
      <c r="F2973" s="416"/>
      <c r="G2973" s="312" t="s">
        <v>75</v>
      </c>
      <c r="H2973" s="313">
        <v>1</v>
      </c>
      <c r="I2973" s="314">
        <v>1.21</v>
      </c>
      <c r="J2973" s="314">
        <v>1.21</v>
      </c>
    </row>
    <row r="2974" spans="1:10" ht="38.25">
      <c r="A2974" s="310" t="s">
        <v>16049</v>
      </c>
      <c r="B2974" s="311" t="s">
        <v>16483</v>
      </c>
      <c r="C2974" s="310" t="s">
        <v>9</v>
      </c>
      <c r="D2974" s="310" t="s">
        <v>2165</v>
      </c>
      <c r="E2974" s="416" t="s">
        <v>16067</v>
      </c>
      <c r="F2974" s="416"/>
      <c r="G2974" s="312" t="s">
        <v>99</v>
      </c>
      <c r="H2974" s="313">
        <v>3.28</v>
      </c>
      <c r="I2974" s="314">
        <v>0.27</v>
      </c>
      <c r="J2974" s="314">
        <v>0.88</v>
      </c>
    </row>
    <row r="2975" spans="1:10" ht="25.5">
      <c r="A2975" s="310" t="s">
        <v>16049</v>
      </c>
      <c r="B2975" s="311" t="s">
        <v>16195</v>
      </c>
      <c r="C2975" s="310" t="s">
        <v>9</v>
      </c>
      <c r="D2975" s="310" t="s">
        <v>2098</v>
      </c>
      <c r="E2975" s="416" t="s">
        <v>16048</v>
      </c>
      <c r="F2975" s="416"/>
      <c r="G2975" s="312" t="s">
        <v>27</v>
      </c>
      <c r="H2975" s="313">
        <v>4.28</v>
      </c>
      <c r="I2975" s="314">
        <v>13.47</v>
      </c>
      <c r="J2975" s="314">
        <v>57.65</v>
      </c>
    </row>
    <row r="2976" spans="1:10" ht="25.5">
      <c r="A2976" s="300" t="s">
        <v>12986</v>
      </c>
      <c r="B2976" s="301" t="s">
        <v>13341</v>
      </c>
      <c r="C2976" s="300" t="s">
        <v>9</v>
      </c>
      <c r="D2976" s="300" t="s">
        <v>7133</v>
      </c>
      <c r="E2976" s="417" t="s">
        <v>12998</v>
      </c>
      <c r="F2976" s="417"/>
      <c r="G2976" s="302" t="s">
        <v>13145</v>
      </c>
      <c r="H2976" s="315">
        <v>1.06</v>
      </c>
      <c r="I2976" s="316">
        <v>66.5</v>
      </c>
      <c r="J2976" s="316">
        <v>70.489999999999995</v>
      </c>
    </row>
    <row r="2977" spans="1:10">
      <c r="A2977" s="300" t="s">
        <v>12986</v>
      </c>
      <c r="B2977" s="301" t="s">
        <v>13147</v>
      </c>
      <c r="C2977" s="300" t="s">
        <v>9</v>
      </c>
      <c r="D2977" s="300" t="s">
        <v>8045</v>
      </c>
      <c r="E2977" s="417" t="s">
        <v>12998</v>
      </c>
      <c r="F2977" s="417"/>
      <c r="G2977" s="302" t="s">
        <v>23</v>
      </c>
      <c r="H2977" s="315">
        <v>405.75</v>
      </c>
      <c r="I2977" s="316">
        <v>0.49</v>
      </c>
      <c r="J2977" s="316">
        <v>198.81</v>
      </c>
    </row>
    <row r="2978" spans="1:10" ht="25.5">
      <c r="A2978" s="317"/>
      <c r="B2978" s="317"/>
      <c r="C2978" s="317"/>
      <c r="D2978" s="317"/>
      <c r="E2978" s="317" t="s">
        <v>16052</v>
      </c>
      <c r="F2978" s="318">
        <v>20.6395193</v>
      </c>
      <c r="G2978" s="317" t="s">
        <v>16053</v>
      </c>
      <c r="H2978" s="318">
        <v>17.829999999999998</v>
      </c>
      <c r="I2978" s="317" t="s">
        <v>16054</v>
      </c>
      <c r="J2978" s="318">
        <v>38.47</v>
      </c>
    </row>
    <row r="2979" spans="1:10" ht="13.5" thickBot="1">
      <c r="A2979" s="317"/>
      <c r="B2979" s="317"/>
      <c r="C2979" s="317"/>
      <c r="D2979" s="317"/>
      <c r="E2979" s="317" t="s">
        <v>16055</v>
      </c>
      <c r="F2979" s="318">
        <v>92.92</v>
      </c>
      <c r="G2979" s="317"/>
      <c r="H2979" s="418" t="s">
        <v>16056</v>
      </c>
      <c r="I2979" s="418"/>
      <c r="J2979" s="318">
        <v>421.96</v>
      </c>
    </row>
    <row r="2980" spans="1:10" ht="13.5" thickTop="1">
      <c r="A2980" s="319"/>
      <c r="B2980" s="319"/>
      <c r="C2980" s="319"/>
      <c r="D2980" s="319"/>
      <c r="E2980" s="319"/>
      <c r="F2980" s="319"/>
      <c r="G2980" s="319"/>
      <c r="H2980" s="319"/>
      <c r="I2980" s="319"/>
      <c r="J2980" s="319"/>
    </row>
    <row r="2981" spans="1:10" ht="15">
      <c r="A2981" s="305"/>
      <c r="B2981" s="306" t="s">
        <v>12979</v>
      </c>
      <c r="C2981" s="305" t="s">
        <v>12980</v>
      </c>
      <c r="D2981" s="305" t="s">
        <v>12981</v>
      </c>
      <c r="E2981" s="419" t="s">
        <v>16045</v>
      </c>
      <c r="F2981" s="419"/>
      <c r="G2981" s="307" t="s">
        <v>12982</v>
      </c>
      <c r="H2981" s="306" t="s">
        <v>16046</v>
      </c>
      <c r="I2981" s="306" t="s">
        <v>12983</v>
      </c>
      <c r="J2981" s="306" t="s">
        <v>12985</v>
      </c>
    </row>
    <row r="2982" spans="1:10" ht="25.5">
      <c r="A2982" s="295" t="s">
        <v>16047</v>
      </c>
      <c r="B2982" s="296" t="s">
        <v>16293</v>
      </c>
      <c r="C2982" s="295" t="s">
        <v>9</v>
      </c>
      <c r="D2982" s="295" t="s">
        <v>1737</v>
      </c>
      <c r="E2982" s="420" t="s">
        <v>16048</v>
      </c>
      <c r="F2982" s="420"/>
      <c r="G2982" s="297" t="s">
        <v>13145</v>
      </c>
      <c r="H2982" s="308">
        <v>1</v>
      </c>
      <c r="I2982" s="309">
        <v>431.19</v>
      </c>
      <c r="J2982" s="309">
        <v>431.19</v>
      </c>
    </row>
    <row r="2983" spans="1:10" ht="38.25">
      <c r="A2983" s="310" t="s">
        <v>16049</v>
      </c>
      <c r="B2983" s="311" t="s">
        <v>16482</v>
      </c>
      <c r="C2983" s="310" t="s">
        <v>9</v>
      </c>
      <c r="D2983" s="310" t="s">
        <v>2164</v>
      </c>
      <c r="E2983" s="416" t="s">
        <v>16067</v>
      </c>
      <c r="F2983" s="416"/>
      <c r="G2983" s="312" t="s">
        <v>75</v>
      </c>
      <c r="H2983" s="313">
        <v>1.19</v>
      </c>
      <c r="I2983" s="314">
        <v>1.21</v>
      </c>
      <c r="J2983" s="314">
        <v>1.43</v>
      </c>
    </row>
    <row r="2984" spans="1:10" ht="38.25">
      <c r="A2984" s="310" t="s">
        <v>16049</v>
      </c>
      <c r="B2984" s="311" t="s">
        <v>16483</v>
      </c>
      <c r="C2984" s="310" t="s">
        <v>9</v>
      </c>
      <c r="D2984" s="310" t="s">
        <v>2165</v>
      </c>
      <c r="E2984" s="416" t="s">
        <v>16067</v>
      </c>
      <c r="F2984" s="416"/>
      <c r="G2984" s="312" t="s">
        <v>99</v>
      </c>
      <c r="H2984" s="313">
        <v>3.9</v>
      </c>
      <c r="I2984" s="314">
        <v>0.27</v>
      </c>
      <c r="J2984" s="314">
        <v>1.05</v>
      </c>
    </row>
    <row r="2985" spans="1:10" ht="25.5">
      <c r="A2985" s="310" t="s">
        <v>16049</v>
      </c>
      <c r="B2985" s="311" t="s">
        <v>16195</v>
      </c>
      <c r="C2985" s="310" t="s">
        <v>9</v>
      </c>
      <c r="D2985" s="310" t="s">
        <v>2098</v>
      </c>
      <c r="E2985" s="416" t="s">
        <v>16048</v>
      </c>
      <c r="F2985" s="416"/>
      <c r="G2985" s="312" t="s">
        <v>27</v>
      </c>
      <c r="H2985" s="313">
        <v>5.09</v>
      </c>
      <c r="I2985" s="314">
        <v>13.47</v>
      </c>
      <c r="J2985" s="314">
        <v>68.56</v>
      </c>
    </row>
    <row r="2986" spans="1:10" ht="25.5">
      <c r="A2986" s="300" t="s">
        <v>12986</v>
      </c>
      <c r="B2986" s="301" t="s">
        <v>13144</v>
      </c>
      <c r="C2986" s="300" t="s">
        <v>9</v>
      </c>
      <c r="D2986" s="300" t="s">
        <v>7134</v>
      </c>
      <c r="E2986" s="417" t="s">
        <v>12998</v>
      </c>
      <c r="F2986" s="417"/>
      <c r="G2986" s="302" t="s">
        <v>13145</v>
      </c>
      <c r="H2986" s="315">
        <v>1.44</v>
      </c>
      <c r="I2986" s="316">
        <v>62.75</v>
      </c>
      <c r="J2986" s="316">
        <v>90.36</v>
      </c>
    </row>
    <row r="2987" spans="1:10">
      <c r="A2987" s="300" t="s">
        <v>12986</v>
      </c>
      <c r="B2987" s="301" t="s">
        <v>13147</v>
      </c>
      <c r="C2987" s="300" t="s">
        <v>9</v>
      </c>
      <c r="D2987" s="300" t="s">
        <v>8045</v>
      </c>
      <c r="E2987" s="417" t="s">
        <v>12998</v>
      </c>
      <c r="F2987" s="417"/>
      <c r="G2987" s="302" t="s">
        <v>23</v>
      </c>
      <c r="H2987" s="315">
        <v>550.6</v>
      </c>
      <c r="I2987" s="316">
        <v>0.49</v>
      </c>
      <c r="J2987" s="316">
        <v>269.79000000000002</v>
      </c>
    </row>
    <row r="2988" spans="1:10" ht="25.5">
      <c r="A2988" s="317"/>
      <c r="B2988" s="317"/>
      <c r="C2988" s="317"/>
      <c r="D2988" s="317"/>
      <c r="E2988" s="317" t="s">
        <v>16052</v>
      </c>
      <c r="F2988" s="318">
        <v>24.545308200000001</v>
      </c>
      <c r="G2988" s="317" t="s">
        <v>16053</v>
      </c>
      <c r="H2988" s="318">
        <v>21.2</v>
      </c>
      <c r="I2988" s="317" t="s">
        <v>16054</v>
      </c>
      <c r="J2988" s="318">
        <v>45.75</v>
      </c>
    </row>
    <row r="2989" spans="1:10" ht="13.5" thickBot="1">
      <c r="A2989" s="317"/>
      <c r="B2989" s="317"/>
      <c r="C2989" s="317"/>
      <c r="D2989" s="317"/>
      <c r="E2989" s="317" t="s">
        <v>16055</v>
      </c>
      <c r="F2989" s="318">
        <v>121.76</v>
      </c>
      <c r="G2989" s="317"/>
      <c r="H2989" s="418" t="s">
        <v>16056</v>
      </c>
      <c r="I2989" s="418"/>
      <c r="J2989" s="318">
        <v>552.95000000000005</v>
      </c>
    </row>
    <row r="2990" spans="1:10" ht="13.5" thickTop="1">
      <c r="A2990" s="319"/>
      <c r="B2990" s="319"/>
      <c r="C2990" s="319"/>
      <c r="D2990" s="319"/>
      <c r="E2990" s="319"/>
      <c r="F2990" s="319"/>
      <c r="G2990" s="319"/>
      <c r="H2990" s="319"/>
      <c r="I2990" s="319"/>
      <c r="J2990" s="319"/>
    </row>
    <row r="2991" spans="1:10" ht="15">
      <c r="A2991" s="305"/>
      <c r="B2991" s="306" t="s">
        <v>12979</v>
      </c>
      <c r="C2991" s="305" t="s">
        <v>12980</v>
      </c>
      <c r="D2991" s="305" t="s">
        <v>12981</v>
      </c>
      <c r="E2991" s="419" t="s">
        <v>16045</v>
      </c>
      <c r="F2991" s="419"/>
      <c r="G2991" s="307" t="s">
        <v>12982</v>
      </c>
      <c r="H2991" s="306" t="s">
        <v>16046</v>
      </c>
      <c r="I2991" s="306" t="s">
        <v>12983</v>
      </c>
      <c r="J2991" s="306" t="s">
        <v>12985</v>
      </c>
    </row>
    <row r="2992" spans="1:10" ht="25.5">
      <c r="A2992" s="295" t="s">
        <v>16047</v>
      </c>
      <c r="B2992" s="296" t="s">
        <v>16256</v>
      </c>
      <c r="C2992" s="295" t="s">
        <v>9</v>
      </c>
      <c r="D2992" s="295" t="s">
        <v>2149</v>
      </c>
      <c r="E2992" s="420" t="s">
        <v>16048</v>
      </c>
      <c r="F2992" s="420"/>
      <c r="G2992" s="297" t="s">
        <v>13145</v>
      </c>
      <c r="H2992" s="308">
        <v>1</v>
      </c>
      <c r="I2992" s="309">
        <v>413.4</v>
      </c>
      <c r="J2992" s="309">
        <v>413.4</v>
      </c>
    </row>
    <row r="2993" spans="1:10" ht="25.5">
      <c r="A2993" s="310" t="s">
        <v>16049</v>
      </c>
      <c r="B2993" s="311" t="s">
        <v>16068</v>
      </c>
      <c r="C2993" s="310" t="s">
        <v>9</v>
      </c>
      <c r="D2993" s="310" t="s">
        <v>29</v>
      </c>
      <c r="E2993" s="416" t="s">
        <v>16048</v>
      </c>
      <c r="F2993" s="416"/>
      <c r="G2993" s="312" t="s">
        <v>27</v>
      </c>
      <c r="H2993" s="313">
        <v>8.48</v>
      </c>
      <c r="I2993" s="314">
        <v>14.73</v>
      </c>
      <c r="J2993" s="314">
        <v>124.91</v>
      </c>
    </row>
    <row r="2994" spans="1:10" ht="25.5">
      <c r="A2994" s="300" t="s">
        <v>12986</v>
      </c>
      <c r="B2994" s="301" t="s">
        <v>13144</v>
      </c>
      <c r="C2994" s="300" t="s">
        <v>9</v>
      </c>
      <c r="D2994" s="300" t="s">
        <v>7134</v>
      </c>
      <c r="E2994" s="417" t="s">
        <v>12998</v>
      </c>
      <c r="F2994" s="417"/>
      <c r="G2994" s="302" t="s">
        <v>13145</v>
      </c>
      <c r="H2994" s="315">
        <v>1.1499999999999999</v>
      </c>
      <c r="I2994" s="316">
        <v>62.75</v>
      </c>
      <c r="J2994" s="316">
        <v>72.16</v>
      </c>
    </row>
    <row r="2995" spans="1:10">
      <c r="A2995" s="300" t="s">
        <v>12986</v>
      </c>
      <c r="B2995" s="301" t="s">
        <v>13147</v>
      </c>
      <c r="C2995" s="300" t="s">
        <v>9</v>
      </c>
      <c r="D2995" s="300" t="s">
        <v>8045</v>
      </c>
      <c r="E2995" s="417" t="s">
        <v>12998</v>
      </c>
      <c r="F2995" s="417"/>
      <c r="G2995" s="302" t="s">
        <v>23</v>
      </c>
      <c r="H2995" s="315">
        <v>441.51</v>
      </c>
      <c r="I2995" s="316">
        <v>0.49</v>
      </c>
      <c r="J2995" s="316">
        <v>216.33</v>
      </c>
    </row>
    <row r="2996" spans="1:10" ht="25.5">
      <c r="A2996" s="317"/>
      <c r="B2996" s="317"/>
      <c r="C2996" s="317"/>
      <c r="D2996" s="317"/>
      <c r="E2996" s="317" t="s">
        <v>16052</v>
      </c>
      <c r="F2996" s="318">
        <v>44.535651100000003</v>
      </c>
      <c r="G2996" s="317" t="s">
        <v>16053</v>
      </c>
      <c r="H2996" s="318">
        <v>38.47</v>
      </c>
      <c r="I2996" s="317" t="s">
        <v>16054</v>
      </c>
      <c r="J2996" s="318">
        <v>83.01</v>
      </c>
    </row>
    <row r="2997" spans="1:10" ht="13.5" thickBot="1">
      <c r="A2997" s="317"/>
      <c r="B2997" s="317"/>
      <c r="C2997" s="317"/>
      <c r="D2997" s="317"/>
      <c r="E2997" s="317" t="s">
        <v>16055</v>
      </c>
      <c r="F2997" s="318">
        <v>116.74</v>
      </c>
      <c r="G2997" s="317"/>
      <c r="H2997" s="418" t="s">
        <v>16056</v>
      </c>
      <c r="I2997" s="418"/>
      <c r="J2997" s="318">
        <v>530.14</v>
      </c>
    </row>
    <row r="2998" spans="1:10" ht="13.5" thickTop="1">
      <c r="A2998" s="319"/>
      <c r="B2998" s="319"/>
      <c r="C2998" s="319"/>
      <c r="D2998" s="319"/>
      <c r="E2998" s="319"/>
      <c r="F2998" s="319"/>
      <c r="G2998" s="319"/>
      <c r="H2998" s="319"/>
      <c r="I2998" s="319"/>
      <c r="J2998" s="319"/>
    </row>
    <row r="2999" spans="1:10" ht="15">
      <c r="A2999" s="305"/>
      <c r="B2999" s="306" t="s">
        <v>12979</v>
      </c>
      <c r="C2999" s="305" t="s">
        <v>12980</v>
      </c>
      <c r="D2999" s="305" t="s">
        <v>12981</v>
      </c>
      <c r="E2999" s="419" t="s">
        <v>16045</v>
      </c>
      <c r="F2999" s="419"/>
      <c r="G2999" s="307" t="s">
        <v>12982</v>
      </c>
      <c r="H2999" s="306" t="s">
        <v>16046</v>
      </c>
      <c r="I2999" s="306" t="s">
        <v>12983</v>
      </c>
      <c r="J2999" s="306" t="s">
        <v>12985</v>
      </c>
    </row>
    <row r="3000" spans="1:10" ht="25.5">
      <c r="A3000" s="295" t="s">
        <v>16047</v>
      </c>
      <c r="B3000" s="296" t="s">
        <v>16529</v>
      </c>
      <c r="C3000" s="295" t="s">
        <v>9</v>
      </c>
      <c r="D3000" s="295" t="s">
        <v>2148</v>
      </c>
      <c r="E3000" s="420" t="s">
        <v>16048</v>
      </c>
      <c r="F3000" s="420"/>
      <c r="G3000" s="297" t="s">
        <v>13145</v>
      </c>
      <c r="H3000" s="308">
        <v>1</v>
      </c>
      <c r="I3000" s="309">
        <v>336.07</v>
      </c>
      <c r="J3000" s="309">
        <v>336.07</v>
      </c>
    </row>
    <row r="3001" spans="1:10" ht="38.25">
      <c r="A3001" s="310" t="s">
        <v>16049</v>
      </c>
      <c r="B3001" s="311" t="s">
        <v>16482</v>
      </c>
      <c r="C3001" s="310" t="s">
        <v>9</v>
      </c>
      <c r="D3001" s="310" t="s">
        <v>2164</v>
      </c>
      <c r="E3001" s="416" t="s">
        <v>16067</v>
      </c>
      <c r="F3001" s="416"/>
      <c r="G3001" s="312" t="s">
        <v>75</v>
      </c>
      <c r="H3001" s="313">
        <v>0.79</v>
      </c>
      <c r="I3001" s="314">
        <v>1.21</v>
      </c>
      <c r="J3001" s="314">
        <v>0.95</v>
      </c>
    </row>
    <row r="3002" spans="1:10" ht="38.25">
      <c r="A3002" s="310" t="s">
        <v>16049</v>
      </c>
      <c r="B3002" s="311" t="s">
        <v>16483</v>
      </c>
      <c r="C3002" s="310" t="s">
        <v>9</v>
      </c>
      <c r="D3002" s="310" t="s">
        <v>2165</v>
      </c>
      <c r="E3002" s="416" t="s">
        <v>16067</v>
      </c>
      <c r="F3002" s="416"/>
      <c r="G3002" s="312" t="s">
        <v>99</v>
      </c>
      <c r="H3002" s="313">
        <v>2.62</v>
      </c>
      <c r="I3002" s="314">
        <v>0.27</v>
      </c>
      <c r="J3002" s="314">
        <v>0.7</v>
      </c>
    </row>
    <row r="3003" spans="1:10" ht="25.5">
      <c r="A3003" s="310" t="s">
        <v>16049</v>
      </c>
      <c r="B3003" s="311" t="s">
        <v>16195</v>
      </c>
      <c r="C3003" s="310" t="s">
        <v>9</v>
      </c>
      <c r="D3003" s="310" t="s">
        <v>2098</v>
      </c>
      <c r="E3003" s="416" t="s">
        <v>16048</v>
      </c>
      <c r="F3003" s="416"/>
      <c r="G3003" s="312" t="s">
        <v>27</v>
      </c>
      <c r="H3003" s="313">
        <v>3.41</v>
      </c>
      <c r="I3003" s="314">
        <v>13.47</v>
      </c>
      <c r="J3003" s="314">
        <v>45.93</v>
      </c>
    </row>
    <row r="3004" spans="1:10" ht="25.5">
      <c r="A3004" s="300" t="s">
        <v>12986</v>
      </c>
      <c r="B3004" s="301" t="s">
        <v>13144</v>
      </c>
      <c r="C3004" s="300" t="s">
        <v>9</v>
      </c>
      <c r="D3004" s="300" t="s">
        <v>7134</v>
      </c>
      <c r="E3004" s="417" t="s">
        <v>12998</v>
      </c>
      <c r="F3004" s="417"/>
      <c r="G3004" s="302" t="s">
        <v>13145</v>
      </c>
      <c r="H3004" s="315">
        <v>1.1499999999999999</v>
      </c>
      <c r="I3004" s="316">
        <v>62.75</v>
      </c>
      <c r="J3004" s="316">
        <v>72.16</v>
      </c>
    </row>
    <row r="3005" spans="1:10">
      <c r="A3005" s="300" t="s">
        <v>12986</v>
      </c>
      <c r="B3005" s="301" t="s">
        <v>13147</v>
      </c>
      <c r="C3005" s="300" t="s">
        <v>9</v>
      </c>
      <c r="D3005" s="300" t="s">
        <v>8045</v>
      </c>
      <c r="E3005" s="417" t="s">
        <v>12998</v>
      </c>
      <c r="F3005" s="417"/>
      <c r="G3005" s="302" t="s">
        <v>23</v>
      </c>
      <c r="H3005" s="315">
        <v>441.51</v>
      </c>
      <c r="I3005" s="316">
        <v>0.49</v>
      </c>
      <c r="J3005" s="316">
        <v>216.33</v>
      </c>
    </row>
    <row r="3006" spans="1:10" ht="25.5">
      <c r="A3006" s="317"/>
      <c r="B3006" s="317"/>
      <c r="C3006" s="317"/>
      <c r="D3006" s="317"/>
      <c r="E3006" s="317" t="s">
        <v>16052</v>
      </c>
      <c r="F3006" s="318">
        <v>16.444015199999999</v>
      </c>
      <c r="G3006" s="317" t="s">
        <v>16053</v>
      </c>
      <c r="H3006" s="318">
        <v>14.21</v>
      </c>
      <c r="I3006" s="317" t="s">
        <v>16054</v>
      </c>
      <c r="J3006" s="318">
        <v>30.65</v>
      </c>
    </row>
    <row r="3007" spans="1:10" ht="13.5" thickBot="1">
      <c r="A3007" s="317"/>
      <c r="B3007" s="317"/>
      <c r="C3007" s="317"/>
      <c r="D3007" s="317"/>
      <c r="E3007" s="317" t="s">
        <v>16055</v>
      </c>
      <c r="F3007" s="318">
        <v>94.9</v>
      </c>
      <c r="G3007" s="317"/>
      <c r="H3007" s="418" t="s">
        <v>16056</v>
      </c>
      <c r="I3007" s="418"/>
      <c r="J3007" s="318">
        <v>430.97</v>
      </c>
    </row>
    <row r="3008" spans="1:10" ht="13.5" thickTop="1">
      <c r="A3008" s="319"/>
      <c r="B3008" s="319"/>
      <c r="C3008" s="319"/>
      <c r="D3008" s="319"/>
      <c r="E3008" s="319"/>
      <c r="F3008" s="319"/>
      <c r="G3008" s="319"/>
      <c r="H3008" s="319"/>
      <c r="I3008" s="319"/>
      <c r="J3008" s="319"/>
    </row>
    <row r="3009" spans="1:10" ht="15">
      <c r="A3009" s="305"/>
      <c r="B3009" s="306" t="s">
        <v>12979</v>
      </c>
      <c r="C3009" s="305" t="s">
        <v>12980</v>
      </c>
      <c r="D3009" s="305" t="s">
        <v>12981</v>
      </c>
      <c r="E3009" s="419" t="s">
        <v>16045</v>
      </c>
      <c r="F3009" s="419"/>
      <c r="G3009" s="307" t="s">
        <v>12982</v>
      </c>
      <c r="H3009" s="306" t="s">
        <v>16046</v>
      </c>
      <c r="I3009" s="306" t="s">
        <v>12983</v>
      </c>
      <c r="J3009" s="306" t="s">
        <v>12985</v>
      </c>
    </row>
    <row r="3010" spans="1:10" ht="38.25">
      <c r="A3010" s="295" t="s">
        <v>16047</v>
      </c>
      <c r="B3010" s="296" t="s">
        <v>16269</v>
      </c>
      <c r="C3010" s="295" t="s">
        <v>9</v>
      </c>
      <c r="D3010" s="295" t="s">
        <v>1755</v>
      </c>
      <c r="E3010" s="420" t="s">
        <v>16048</v>
      </c>
      <c r="F3010" s="420"/>
      <c r="G3010" s="297" t="s">
        <v>13145</v>
      </c>
      <c r="H3010" s="308">
        <v>1</v>
      </c>
      <c r="I3010" s="309">
        <v>2177</v>
      </c>
      <c r="J3010" s="309">
        <v>2177</v>
      </c>
    </row>
    <row r="3011" spans="1:10" ht="38.25">
      <c r="A3011" s="310" t="s">
        <v>16049</v>
      </c>
      <c r="B3011" s="311" t="s">
        <v>16482</v>
      </c>
      <c r="C3011" s="310" t="s">
        <v>9</v>
      </c>
      <c r="D3011" s="310" t="s">
        <v>2164</v>
      </c>
      <c r="E3011" s="416" t="s">
        <v>16067</v>
      </c>
      <c r="F3011" s="416"/>
      <c r="G3011" s="312" t="s">
        <v>75</v>
      </c>
      <c r="H3011" s="313">
        <v>1.1000000000000001</v>
      </c>
      <c r="I3011" s="314">
        <v>1.21</v>
      </c>
      <c r="J3011" s="314">
        <v>1.33</v>
      </c>
    </row>
    <row r="3012" spans="1:10" ht="38.25">
      <c r="A3012" s="310" t="s">
        <v>16049</v>
      </c>
      <c r="B3012" s="311" t="s">
        <v>16483</v>
      </c>
      <c r="C3012" s="310" t="s">
        <v>9</v>
      </c>
      <c r="D3012" s="310" t="s">
        <v>2165</v>
      </c>
      <c r="E3012" s="416" t="s">
        <v>16067</v>
      </c>
      <c r="F3012" s="416"/>
      <c r="G3012" s="312" t="s">
        <v>99</v>
      </c>
      <c r="H3012" s="313">
        <v>3.66</v>
      </c>
      <c r="I3012" s="314">
        <v>0.27</v>
      </c>
      <c r="J3012" s="314">
        <v>0.98</v>
      </c>
    </row>
    <row r="3013" spans="1:10" ht="25.5">
      <c r="A3013" s="310" t="s">
        <v>16049</v>
      </c>
      <c r="B3013" s="311" t="s">
        <v>16195</v>
      </c>
      <c r="C3013" s="310" t="s">
        <v>9</v>
      </c>
      <c r="D3013" s="310" t="s">
        <v>2098</v>
      </c>
      <c r="E3013" s="416" t="s">
        <v>16048</v>
      </c>
      <c r="F3013" s="416"/>
      <c r="G3013" s="312" t="s">
        <v>27</v>
      </c>
      <c r="H3013" s="313">
        <v>4.7699999999999996</v>
      </c>
      <c r="I3013" s="314">
        <v>13.47</v>
      </c>
      <c r="J3013" s="314">
        <v>64.25</v>
      </c>
    </row>
    <row r="3014" spans="1:10" ht="25.5">
      <c r="A3014" s="300" t="s">
        <v>12986</v>
      </c>
      <c r="B3014" s="301" t="s">
        <v>14243</v>
      </c>
      <c r="C3014" s="300" t="s">
        <v>9</v>
      </c>
      <c r="D3014" s="300" t="s">
        <v>6967</v>
      </c>
      <c r="E3014" s="417" t="s">
        <v>12998</v>
      </c>
      <c r="F3014" s="417"/>
      <c r="G3014" s="302" t="s">
        <v>93</v>
      </c>
      <c r="H3014" s="315">
        <v>186.8</v>
      </c>
      <c r="I3014" s="316">
        <v>10.33</v>
      </c>
      <c r="J3014" s="316">
        <v>1929.64</v>
      </c>
    </row>
    <row r="3015" spans="1:10" ht="25.5">
      <c r="A3015" s="300" t="s">
        <v>12986</v>
      </c>
      <c r="B3015" s="301" t="s">
        <v>13341</v>
      </c>
      <c r="C3015" s="300" t="s">
        <v>9</v>
      </c>
      <c r="D3015" s="300" t="s">
        <v>7133</v>
      </c>
      <c r="E3015" s="417" t="s">
        <v>12998</v>
      </c>
      <c r="F3015" s="417"/>
      <c r="G3015" s="302" t="s">
        <v>13145</v>
      </c>
      <c r="H3015" s="315">
        <v>0.87</v>
      </c>
      <c r="I3015" s="316">
        <v>66.5</v>
      </c>
      <c r="J3015" s="316">
        <v>57.85</v>
      </c>
    </row>
    <row r="3016" spans="1:10">
      <c r="A3016" s="300" t="s">
        <v>12986</v>
      </c>
      <c r="B3016" s="301" t="s">
        <v>13147</v>
      </c>
      <c r="C3016" s="300" t="s">
        <v>9</v>
      </c>
      <c r="D3016" s="300" t="s">
        <v>8045</v>
      </c>
      <c r="E3016" s="417" t="s">
        <v>12998</v>
      </c>
      <c r="F3016" s="417"/>
      <c r="G3016" s="302" t="s">
        <v>23</v>
      </c>
      <c r="H3016" s="315">
        <v>250.93</v>
      </c>
      <c r="I3016" s="316">
        <v>0.49</v>
      </c>
      <c r="J3016" s="316">
        <v>122.95</v>
      </c>
    </row>
    <row r="3017" spans="1:10" ht="25.5">
      <c r="A3017" s="317"/>
      <c r="B3017" s="317"/>
      <c r="C3017" s="317"/>
      <c r="D3017" s="317"/>
      <c r="E3017" s="317" t="s">
        <v>16052</v>
      </c>
      <c r="F3017" s="318">
        <v>23.005526</v>
      </c>
      <c r="G3017" s="317" t="s">
        <v>16053</v>
      </c>
      <c r="H3017" s="318">
        <v>19.87</v>
      </c>
      <c r="I3017" s="317" t="s">
        <v>16054</v>
      </c>
      <c r="J3017" s="318">
        <v>42.88</v>
      </c>
    </row>
    <row r="3018" spans="1:10" ht="13.5" thickBot="1">
      <c r="A3018" s="317"/>
      <c r="B3018" s="317"/>
      <c r="C3018" s="317"/>
      <c r="D3018" s="317"/>
      <c r="E3018" s="317" t="s">
        <v>16055</v>
      </c>
      <c r="F3018" s="318">
        <v>614.78</v>
      </c>
      <c r="G3018" s="317"/>
      <c r="H3018" s="418" t="s">
        <v>16056</v>
      </c>
      <c r="I3018" s="418"/>
      <c r="J3018" s="318">
        <v>2791.78</v>
      </c>
    </row>
    <row r="3019" spans="1:10" ht="13.5" thickTop="1">
      <c r="A3019" s="319"/>
      <c r="B3019" s="319"/>
      <c r="C3019" s="319"/>
      <c r="D3019" s="319"/>
      <c r="E3019" s="319"/>
      <c r="F3019" s="319"/>
      <c r="G3019" s="319"/>
      <c r="H3019" s="319"/>
      <c r="I3019" s="319"/>
      <c r="J3019" s="319"/>
    </row>
    <row r="3020" spans="1:10" ht="15">
      <c r="A3020" s="305"/>
      <c r="B3020" s="306" t="s">
        <v>12979</v>
      </c>
      <c r="C3020" s="305" t="s">
        <v>12980</v>
      </c>
      <c r="D3020" s="305" t="s">
        <v>12981</v>
      </c>
      <c r="E3020" s="419" t="s">
        <v>16045</v>
      </c>
      <c r="F3020" s="419"/>
      <c r="G3020" s="307" t="s">
        <v>12982</v>
      </c>
      <c r="H3020" s="306" t="s">
        <v>16046</v>
      </c>
      <c r="I3020" s="306" t="s">
        <v>12983</v>
      </c>
      <c r="J3020" s="306" t="s">
        <v>12985</v>
      </c>
    </row>
    <row r="3021" spans="1:10" ht="38.25">
      <c r="A3021" s="295" t="s">
        <v>16047</v>
      </c>
      <c r="B3021" s="296" t="s">
        <v>16497</v>
      </c>
      <c r="C3021" s="295" t="s">
        <v>9</v>
      </c>
      <c r="D3021" s="295" t="s">
        <v>1749</v>
      </c>
      <c r="E3021" s="420" t="s">
        <v>16048</v>
      </c>
      <c r="F3021" s="420"/>
      <c r="G3021" s="297" t="s">
        <v>13145</v>
      </c>
      <c r="H3021" s="308">
        <v>1</v>
      </c>
      <c r="I3021" s="309">
        <v>298.45</v>
      </c>
      <c r="J3021" s="309">
        <v>298.45</v>
      </c>
    </row>
    <row r="3022" spans="1:10" ht="38.25">
      <c r="A3022" s="310" t="s">
        <v>16049</v>
      </c>
      <c r="B3022" s="311" t="s">
        <v>16482</v>
      </c>
      <c r="C3022" s="310" t="s">
        <v>9</v>
      </c>
      <c r="D3022" s="310" t="s">
        <v>2164</v>
      </c>
      <c r="E3022" s="416" t="s">
        <v>16067</v>
      </c>
      <c r="F3022" s="416"/>
      <c r="G3022" s="312" t="s">
        <v>75</v>
      </c>
      <c r="H3022" s="313">
        <v>1.07</v>
      </c>
      <c r="I3022" s="314">
        <v>1.21</v>
      </c>
      <c r="J3022" s="314">
        <v>1.29</v>
      </c>
    </row>
    <row r="3023" spans="1:10" ht="38.25">
      <c r="A3023" s="310" t="s">
        <v>16049</v>
      </c>
      <c r="B3023" s="311" t="s">
        <v>16483</v>
      </c>
      <c r="C3023" s="310" t="s">
        <v>9</v>
      </c>
      <c r="D3023" s="310" t="s">
        <v>2165</v>
      </c>
      <c r="E3023" s="416" t="s">
        <v>16067</v>
      </c>
      <c r="F3023" s="416"/>
      <c r="G3023" s="312" t="s">
        <v>99</v>
      </c>
      <c r="H3023" s="313">
        <v>3.5</v>
      </c>
      <c r="I3023" s="314">
        <v>0.27</v>
      </c>
      <c r="J3023" s="314">
        <v>0.94</v>
      </c>
    </row>
    <row r="3024" spans="1:10" ht="25.5">
      <c r="A3024" s="310" t="s">
        <v>16049</v>
      </c>
      <c r="B3024" s="311" t="s">
        <v>16195</v>
      </c>
      <c r="C3024" s="310" t="s">
        <v>9</v>
      </c>
      <c r="D3024" s="310" t="s">
        <v>2098</v>
      </c>
      <c r="E3024" s="416" t="s">
        <v>16048</v>
      </c>
      <c r="F3024" s="416"/>
      <c r="G3024" s="312" t="s">
        <v>27</v>
      </c>
      <c r="H3024" s="313">
        <v>4.57</v>
      </c>
      <c r="I3024" s="314">
        <v>13.47</v>
      </c>
      <c r="J3024" s="314">
        <v>61.55</v>
      </c>
    </row>
    <row r="3025" spans="1:10" ht="25.5">
      <c r="A3025" s="300" t="s">
        <v>12986</v>
      </c>
      <c r="B3025" s="301" t="s">
        <v>13341</v>
      </c>
      <c r="C3025" s="300" t="s">
        <v>9</v>
      </c>
      <c r="D3025" s="300" t="s">
        <v>7133</v>
      </c>
      <c r="E3025" s="417" t="s">
        <v>12998</v>
      </c>
      <c r="F3025" s="417"/>
      <c r="G3025" s="302" t="s">
        <v>13145</v>
      </c>
      <c r="H3025" s="315">
        <v>1.1299999999999999</v>
      </c>
      <c r="I3025" s="316">
        <v>66.5</v>
      </c>
      <c r="J3025" s="316">
        <v>75.14</v>
      </c>
    </row>
    <row r="3026" spans="1:10">
      <c r="A3026" s="300" t="s">
        <v>12986</v>
      </c>
      <c r="B3026" s="301" t="s">
        <v>13147</v>
      </c>
      <c r="C3026" s="300" t="s">
        <v>9</v>
      </c>
      <c r="D3026" s="300" t="s">
        <v>8045</v>
      </c>
      <c r="E3026" s="417" t="s">
        <v>12998</v>
      </c>
      <c r="F3026" s="417"/>
      <c r="G3026" s="302" t="s">
        <v>23</v>
      </c>
      <c r="H3026" s="315">
        <v>325.58</v>
      </c>
      <c r="I3026" s="316">
        <v>0.49</v>
      </c>
      <c r="J3026" s="316">
        <v>159.53</v>
      </c>
    </row>
    <row r="3027" spans="1:10" ht="25.5">
      <c r="A3027" s="317"/>
      <c r="B3027" s="317"/>
      <c r="C3027" s="317"/>
      <c r="D3027" s="317"/>
      <c r="E3027" s="317" t="s">
        <v>16052</v>
      </c>
      <c r="F3027" s="318">
        <v>22.039809000000002</v>
      </c>
      <c r="G3027" s="317" t="s">
        <v>16053</v>
      </c>
      <c r="H3027" s="318">
        <v>19.04</v>
      </c>
      <c r="I3027" s="317" t="s">
        <v>16054</v>
      </c>
      <c r="J3027" s="318">
        <v>41.08</v>
      </c>
    </row>
    <row r="3028" spans="1:10" ht="13.5" thickBot="1">
      <c r="A3028" s="317"/>
      <c r="B3028" s="317"/>
      <c r="C3028" s="317"/>
      <c r="D3028" s="317"/>
      <c r="E3028" s="317" t="s">
        <v>16055</v>
      </c>
      <c r="F3028" s="318">
        <v>84.28</v>
      </c>
      <c r="G3028" s="317"/>
      <c r="H3028" s="418" t="s">
        <v>16056</v>
      </c>
      <c r="I3028" s="418"/>
      <c r="J3028" s="318">
        <v>382.73</v>
      </c>
    </row>
    <row r="3029" spans="1:10" ht="13.5" thickTop="1">
      <c r="A3029" s="319"/>
      <c r="B3029" s="319"/>
      <c r="C3029" s="319"/>
      <c r="D3029" s="319"/>
      <c r="E3029" s="319"/>
      <c r="F3029" s="319"/>
      <c r="G3029" s="319"/>
      <c r="H3029" s="319"/>
      <c r="I3029" s="319"/>
      <c r="J3029" s="319"/>
    </row>
    <row r="3030" spans="1:10" ht="15">
      <c r="A3030" s="305"/>
      <c r="B3030" s="306" t="s">
        <v>12979</v>
      </c>
      <c r="C3030" s="305" t="s">
        <v>12980</v>
      </c>
      <c r="D3030" s="305" t="s">
        <v>12981</v>
      </c>
      <c r="E3030" s="419" t="s">
        <v>16045</v>
      </c>
      <c r="F3030" s="419"/>
      <c r="G3030" s="307" t="s">
        <v>12982</v>
      </c>
      <c r="H3030" s="306" t="s">
        <v>16046</v>
      </c>
      <c r="I3030" s="306" t="s">
        <v>12983</v>
      </c>
      <c r="J3030" s="306" t="s">
        <v>12985</v>
      </c>
    </row>
    <row r="3031" spans="1:10" ht="25.5">
      <c r="A3031" s="295" t="s">
        <v>16047</v>
      </c>
      <c r="B3031" s="296" t="s">
        <v>16281</v>
      </c>
      <c r="C3031" s="295" t="s">
        <v>9</v>
      </c>
      <c r="D3031" s="295" t="s">
        <v>1802</v>
      </c>
      <c r="E3031" s="420" t="s">
        <v>16048</v>
      </c>
      <c r="F3031" s="420"/>
      <c r="G3031" s="297" t="s">
        <v>13145</v>
      </c>
      <c r="H3031" s="308">
        <v>1</v>
      </c>
      <c r="I3031" s="309">
        <v>477.15</v>
      </c>
      <c r="J3031" s="309">
        <v>477.15</v>
      </c>
    </row>
    <row r="3032" spans="1:10" ht="25.5">
      <c r="A3032" s="310" t="s">
        <v>16049</v>
      </c>
      <c r="B3032" s="311" t="s">
        <v>16068</v>
      </c>
      <c r="C3032" s="310" t="s">
        <v>9</v>
      </c>
      <c r="D3032" s="310" t="s">
        <v>29</v>
      </c>
      <c r="E3032" s="416" t="s">
        <v>16048</v>
      </c>
      <c r="F3032" s="416"/>
      <c r="G3032" s="312" t="s">
        <v>27</v>
      </c>
      <c r="H3032" s="313">
        <v>11.49</v>
      </c>
      <c r="I3032" s="314">
        <v>14.73</v>
      </c>
      <c r="J3032" s="314">
        <v>169.24</v>
      </c>
    </row>
    <row r="3033" spans="1:10" ht="25.5">
      <c r="A3033" s="300" t="s">
        <v>12986</v>
      </c>
      <c r="B3033" s="301" t="s">
        <v>13144</v>
      </c>
      <c r="C3033" s="300" t="s">
        <v>9</v>
      </c>
      <c r="D3033" s="300" t="s">
        <v>7134</v>
      </c>
      <c r="E3033" s="417" t="s">
        <v>12998</v>
      </c>
      <c r="F3033" s="417"/>
      <c r="G3033" s="302" t="s">
        <v>13145</v>
      </c>
      <c r="H3033" s="315">
        <v>1.51</v>
      </c>
      <c r="I3033" s="316">
        <v>62.75</v>
      </c>
      <c r="J3033" s="316">
        <v>94.75</v>
      </c>
    </row>
    <row r="3034" spans="1:10">
      <c r="A3034" s="300" t="s">
        <v>12986</v>
      </c>
      <c r="B3034" s="301" t="s">
        <v>13147</v>
      </c>
      <c r="C3034" s="300" t="s">
        <v>9</v>
      </c>
      <c r="D3034" s="300" t="s">
        <v>8045</v>
      </c>
      <c r="E3034" s="417" t="s">
        <v>12998</v>
      </c>
      <c r="F3034" s="417"/>
      <c r="G3034" s="302" t="s">
        <v>23</v>
      </c>
      <c r="H3034" s="315">
        <v>435.03</v>
      </c>
      <c r="I3034" s="316">
        <v>0.49</v>
      </c>
      <c r="J3034" s="316">
        <v>213.16</v>
      </c>
    </row>
    <row r="3035" spans="1:10" ht="25.5">
      <c r="A3035" s="317"/>
      <c r="B3035" s="317"/>
      <c r="C3035" s="317"/>
      <c r="D3035" s="317"/>
      <c r="E3035" s="317" t="s">
        <v>16052</v>
      </c>
      <c r="F3035" s="318">
        <v>60.346585099999999</v>
      </c>
      <c r="G3035" s="317" t="s">
        <v>16053</v>
      </c>
      <c r="H3035" s="318">
        <v>52.13</v>
      </c>
      <c r="I3035" s="317" t="s">
        <v>16054</v>
      </c>
      <c r="J3035" s="318">
        <v>112.48</v>
      </c>
    </row>
    <row r="3036" spans="1:10" ht="13.5" thickBot="1">
      <c r="A3036" s="317"/>
      <c r="B3036" s="317"/>
      <c r="C3036" s="317"/>
      <c r="D3036" s="317"/>
      <c r="E3036" s="317" t="s">
        <v>16055</v>
      </c>
      <c r="F3036" s="318">
        <v>134.74</v>
      </c>
      <c r="G3036" s="317"/>
      <c r="H3036" s="418" t="s">
        <v>16056</v>
      </c>
      <c r="I3036" s="418"/>
      <c r="J3036" s="318">
        <v>611.89</v>
      </c>
    </row>
    <row r="3037" spans="1:10" ht="13.5" thickTop="1">
      <c r="A3037" s="319"/>
      <c r="B3037" s="319"/>
      <c r="C3037" s="319"/>
      <c r="D3037" s="319"/>
      <c r="E3037" s="319"/>
      <c r="F3037" s="319"/>
      <c r="G3037" s="319"/>
      <c r="H3037" s="319"/>
      <c r="I3037" s="319"/>
      <c r="J3037" s="319"/>
    </row>
    <row r="3038" spans="1:10" ht="15">
      <c r="A3038" s="305"/>
      <c r="B3038" s="306" t="s">
        <v>12979</v>
      </c>
      <c r="C3038" s="305" t="s">
        <v>12980</v>
      </c>
      <c r="D3038" s="305" t="s">
        <v>12981</v>
      </c>
      <c r="E3038" s="419" t="s">
        <v>16045</v>
      </c>
      <c r="F3038" s="419"/>
      <c r="G3038" s="307" t="s">
        <v>12982</v>
      </c>
      <c r="H3038" s="306" t="s">
        <v>16046</v>
      </c>
      <c r="I3038" s="306" t="s">
        <v>12983</v>
      </c>
      <c r="J3038" s="306" t="s">
        <v>12985</v>
      </c>
    </row>
    <row r="3039" spans="1:10" ht="25.5">
      <c r="A3039" s="295" t="s">
        <v>16047</v>
      </c>
      <c r="B3039" s="296" t="s">
        <v>16279</v>
      </c>
      <c r="C3039" s="295" t="s">
        <v>9</v>
      </c>
      <c r="D3039" s="295" t="s">
        <v>1739</v>
      </c>
      <c r="E3039" s="420" t="s">
        <v>16048</v>
      </c>
      <c r="F3039" s="420"/>
      <c r="G3039" s="297" t="s">
        <v>13145</v>
      </c>
      <c r="H3039" s="308">
        <v>1</v>
      </c>
      <c r="I3039" s="309">
        <v>383.36</v>
      </c>
      <c r="J3039" s="309">
        <v>383.36</v>
      </c>
    </row>
    <row r="3040" spans="1:10" ht="38.25">
      <c r="A3040" s="310" t="s">
        <v>16049</v>
      </c>
      <c r="B3040" s="311" t="s">
        <v>16482</v>
      </c>
      <c r="C3040" s="310" t="s">
        <v>9</v>
      </c>
      <c r="D3040" s="310" t="s">
        <v>2164</v>
      </c>
      <c r="E3040" s="416" t="s">
        <v>16067</v>
      </c>
      <c r="F3040" s="416"/>
      <c r="G3040" s="312" t="s">
        <v>75</v>
      </c>
      <c r="H3040" s="313">
        <v>1.17</v>
      </c>
      <c r="I3040" s="314">
        <v>1.21</v>
      </c>
      <c r="J3040" s="314">
        <v>1.41</v>
      </c>
    </row>
    <row r="3041" spans="1:10" ht="38.25">
      <c r="A3041" s="310" t="s">
        <v>16049</v>
      </c>
      <c r="B3041" s="311" t="s">
        <v>16483</v>
      </c>
      <c r="C3041" s="310" t="s">
        <v>9</v>
      </c>
      <c r="D3041" s="310" t="s">
        <v>2165</v>
      </c>
      <c r="E3041" s="416" t="s">
        <v>16067</v>
      </c>
      <c r="F3041" s="416"/>
      <c r="G3041" s="312" t="s">
        <v>99</v>
      </c>
      <c r="H3041" s="313">
        <v>3.85</v>
      </c>
      <c r="I3041" s="314">
        <v>0.27</v>
      </c>
      <c r="J3041" s="314">
        <v>1.03</v>
      </c>
    </row>
    <row r="3042" spans="1:10" ht="25.5">
      <c r="A3042" s="310" t="s">
        <v>16049</v>
      </c>
      <c r="B3042" s="311" t="s">
        <v>16195</v>
      </c>
      <c r="C3042" s="310" t="s">
        <v>9</v>
      </c>
      <c r="D3042" s="310" t="s">
        <v>2098</v>
      </c>
      <c r="E3042" s="416" t="s">
        <v>16048</v>
      </c>
      <c r="F3042" s="416"/>
      <c r="G3042" s="312" t="s">
        <v>27</v>
      </c>
      <c r="H3042" s="313">
        <v>5.0199999999999996</v>
      </c>
      <c r="I3042" s="314">
        <v>13.47</v>
      </c>
      <c r="J3042" s="314">
        <v>67.61</v>
      </c>
    </row>
    <row r="3043" spans="1:10" ht="25.5">
      <c r="A3043" s="300" t="s">
        <v>12986</v>
      </c>
      <c r="B3043" s="301" t="s">
        <v>13144</v>
      </c>
      <c r="C3043" s="300" t="s">
        <v>9</v>
      </c>
      <c r="D3043" s="300" t="s">
        <v>7134</v>
      </c>
      <c r="E3043" s="417" t="s">
        <v>12998</v>
      </c>
      <c r="F3043" s="417"/>
      <c r="G3043" s="302" t="s">
        <v>13145</v>
      </c>
      <c r="H3043" s="315">
        <v>1.54</v>
      </c>
      <c r="I3043" s="316">
        <v>62.75</v>
      </c>
      <c r="J3043" s="316">
        <v>96.63</v>
      </c>
    </row>
    <row r="3044" spans="1:10">
      <c r="A3044" s="300" t="s">
        <v>12986</v>
      </c>
      <c r="B3044" s="301" t="s">
        <v>13147</v>
      </c>
      <c r="C3044" s="300" t="s">
        <v>9</v>
      </c>
      <c r="D3044" s="300" t="s">
        <v>8045</v>
      </c>
      <c r="E3044" s="417" t="s">
        <v>12998</v>
      </c>
      <c r="F3044" s="417"/>
      <c r="G3044" s="302" t="s">
        <v>23</v>
      </c>
      <c r="H3044" s="315">
        <v>442.22</v>
      </c>
      <c r="I3044" s="316">
        <v>0.49</v>
      </c>
      <c r="J3044" s="316">
        <v>216.68</v>
      </c>
    </row>
    <row r="3045" spans="1:10" ht="25.5">
      <c r="A3045" s="317"/>
      <c r="B3045" s="317"/>
      <c r="C3045" s="317"/>
      <c r="D3045" s="317"/>
      <c r="E3045" s="317" t="s">
        <v>16052</v>
      </c>
      <c r="F3045" s="318">
        <v>24.2073073</v>
      </c>
      <c r="G3045" s="317" t="s">
        <v>16053</v>
      </c>
      <c r="H3045" s="318">
        <v>20.91</v>
      </c>
      <c r="I3045" s="317" t="s">
        <v>16054</v>
      </c>
      <c r="J3045" s="318">
        <v>45.12</v>
      </c>
    </row>
    <row r="3046" spans="1:10" ht="13.5" thickBot="1">
      <c r="A3046" s="317"/>
      <c r="B3046" s="317"/>
      <c r="C3046" s="317"/>
      <c r="D3046" s="317"/>
      <c r="E3046" s="317" t="s">
        <v>16055</v>
      </c>
      <c r="F3046" s="318">
        <v>108.26</v>
      </c>
      <c r="G3046" s="317"/>
      <c r="H3046" s="418" t="s">
        <v>16056</v>
      </c>
      <c r="I3046" s="418"/>
      <c r="J3046" s="318">
        <v>491.62</v>
      </c>
    </row>
    <row r="3047" spans="1:10" ht="13.5" thickTop="1">
      <c r="A3047" s="319"/>
      <c r="B3047" s="319"/>
      <c r="C3047" s="319"/>
      <c r="D3047" s="319"/>
      <c r="E3047" s="319"/>
      <c r="F3047" s="319"/>
      <c r="G3047" s="319"/>
      <c r="H3047" s="319"/>
      <c r="I3047" s="319"/>
      <c r="J3047" s="319"/>
    </row>
    <row r="3048" spans="1:10" ht="15">
      <c r="A3048" s="305"/>
      <c r="B3048" s="306" t="s">
        <v>12979</v>
      </c>
      <c r="C3048" s="305" t="s">
        <v>12980</v>
      </c>
      <c r="D3048" s="305" t="s">
        <v>12981</v>
      </c>
      <c r="E3048" s="419" t="s">
        <v>16045</v>
      </c>
      <c r="F3048" s="419"/>
      <c r="G3048" s="307" t="s">
        <v>12982</v>
      </c>
      <c r="H3048" s="306" t="s">
        <v>16046</v>
      </c>
      <c r="I3048" s="306" t="s">
        <v>12983</v>
      </c>
      <c r="J3048" s="306" t="s">
        <v>12985</v>
      </c>
    </row>
    <row r="3049" spans="1:10" ht="25.5">
      <c r="A3049" s="295" t="s">
        <v>16047</v>
      </c>
      <c r="B3049" s="296" t="s">
        <v>16300</v>
      </c>
      <c r="C3049" s="295" t="s">
        <v>9</v>
      </c>
      <c r="D3049" s="295" t="s">
        <v>2151</v>
      </c>
      <c r="E3049" s="420" t="s">
        <v>16048</v>
      </c>
      <c r="F3049" s="420"/>
      <c r="G3049" s="297" t="s">
        <v>13145</v>
      </c>
      <c r="H3049" s="308">
        <v>1</v>
      </c>
      <c r="I3049" s="309">
        <v>377.67</v>
      </c>
      <c r="J3049" s="309">
        <v>377.67</v>
      </c>
    </row>
    <row r="3050" spans="1:10" ht="25.5">
      <c r="A3050" s="310" t="s">
        <v>16049</v>
      </c>
      <c r="B3050" s="311" t="s">
        <v>16068</v>
      </c>
      <c r="C3050" s="310" t="s">
        <v>9</v>
      </c>
      <c r="D3050" s="310" t="s">
        <v>29</v>
      </c>
      <c r="E3050" s="416" t="s">
        <v>16048</v>
      </c>
      <c r="F3050" s="416"/>
      <c r="G3050" s="312" t="s">
        <v>27</v>
      </c>
      <c r="H3050" s="313">
        <v>8.59</v>
      </c>
      <c r="I3050" s="314">
        <v>14.73</v>
      </c>
      <c r="J3050" s="314">
        <v>126.53</v>
      </c>
    </row>
    <row r="3051" spans="1:10" ht="25.5">
      <c r="A3051" s="300" t="s">
        <v>12986</v>
      </c>
      <c r="B3051" s="301" t="s">
        <v>13144</v>
      </c>
      <c r="C3051" s="300" t="s">
        <v>9</v>
      </c>
      <c r="D3051" s="300" t="s">
        <v>7134</v>
      </c>
      <c r="E3051" s="417" t="s">
        <v>12998</v>
      </c>
      <c r="F3051" s="417"/>
      <c r="G3051" s="302" t="s">
        <v>13145</v>
      </c>
      <c r="H3051" s="315">
        <v>1.23</v>
      </c>
      <c r="I3051" s="316">
        <v>62.75</v>
      </c>
      <c r="J3051" s="316">
        <v>77.180000000000007</v>
      </c>
    </row>
    <row r="3052" spans="1:10">
      <c r="A3052" s="300" t="s">
        <v>12986</v>
      </c>
      <c r="B3052" s="301" t="s">
        <v>13147</v>
      </c>
      <c r="C3052" s="300" t="s">
        <v>9</v>
      </c>
      <c r="D3052" s="300" t="s">
        <v>8045</v>
      </c>
      <c r="E3052" s="417" t="s">
        <v>12998</v>
      </c>
      <c r="F3052" s="417"/>
      <c r="G3052" s="302" t="s">
        <v>23</v>
      </c>
      <c r="H3052" s="315">
        <v>355.04</v>
      </c>
      <c r="I3052" s="316">
        <v>0.49</v>
      </c>
      <c r="J3052" s="316">
        <v>173.96</v>
      </c>
    </row>
    <row r="3053" spans="1:10" ht="25.5">
      <c r="A3053" s="317"/>
      <c r="B3053" s="317"/>
      <c r="C3053" s="317"/>
      <c r="D3053" s="317"/>
      <c r="E3053" s="317" t="s">
        <v>16052</v>
      </c>
      <c r="F3053" s="318">
        <v>45.1150813</v>
      </c>
      <c r="G3053" s="317" t="s">
        <v>16053</v>
      </c>
      <c r="H3053" s="318">
        <v>38.97</v>
      </c>
      <c r="I3053" s="317" t="s">
        <v>16054</v>
      </c>
      <c r="J3053" s="318">
        <v>84.09</v>
      </c>
    </row>
    <row r="3054" spans="1:10" ht="13.5" thickBot="1">
      <c r="A3054" s="317"/>
      <c r="B3054" s="317"/>
      <c r="C3054" s="317"/>
      <c r="D3054" s="317"/>
      <c r="E3054" s="317" t="s">
        <v>16055</v>
      </c>
      <c r="F3054" s="318">
        <v>106.65</v>
      </c>
      <c r="G3054" s="317"/>
      <c r="H3054" s="418" t="s">
        <v>16056</v>
      </c>
      <c r="I3054" s="418"/>
      <c r="J3054" s="318">
        <v>484.32</v>
      </c>
    </row>
    <row r="3055" spans="1:10" ht="13.5" thickTop="1">
      <c r="A3055" s="319"/>
      <c r="B3055" s="319"/>
      <c r="C3055" s="319"/>
      <c r="D3055" s="319"/>
      <c r="E3055" s="319"/>
      <c r="F3055" s="319"/>
      <c r="G3055" s="319"/>
      <c r="H3055" s="319"/>
      <c r="I3055" s="319"/>
      <c r="J3055" s="319"/>
    </row>
    <row r="3056" spans="1:10" ht="15">
      <c r="A3056" s="305"/>
      <c r="B3056" s="306" t="s">
        <v>12979</v>
      </c>
      <c r="C3056" s="305" t="s">
        <v>12980</v>
      </c>
      <c r="D3056" s="305" t="s">
        <v>12981</v>
      </c>
      <c r="E3056" s="419" t="s">
        <v>16045</v>
      </c>
      <c r="F3056" s="419"/>
      <c r="G3056" s="307" t="s">
        <v>12982</v>
      </c>
      <c r="H3056" s="306" t="s">
        <v>16046</v>
      </c>
      <c r="I3056" s="306" t="s">
        <v>12983</v>
      </c>
      <c r="J3056" s="306" t="s">
        <v>12985</v>
      </c>
    </row>
    <row r="3057" spans="1:10">
      <c r="A3057" s="295" t="s">
        <v>16047</v>
      </c>
      <c r="B3057" s="296" t="s">
        <v>16202</v>
      </c>
      <c r="C3057" s="295" t="s">
        <v>9</v>
      </c>
      <c r="D3057" s="295" t="s">
        <v>446</v>
      </c>
      <c r="E3057" s="420" t="s">
        <v>16048</v>
      </c>
      <c r="F3057" s="420"/>
      <c r="G3057" s="297" t="s">
        <v>27</v>
      </c>
      <c r="H3057" s="308">
        <v>1</v>
      </c>
      <c r="I3057" s="309">
        <v>18.010000000000002</v>
      </c>
      <c r="J3057" s="309">
        <v>18.010000000000002</v>
      </c>
    </row>
    <row r="3058" spans="1:10" ht="25.5">
      <c r="A3058" s="310" t="s">
        <v>16049</v>
      </c>
      <c r="B3058" s="311" t="s">
        <v>16521</v>
      </c>
      <c r="C3058" s="310" t="s">
        <v>9</v>
      </c>
      <c r="D3058" s="310" t="s">
        <v>439</v>
      </c>
      <c r="E3058" s="416" t="s">
        <v>16048</v>
      </c>
      <c r="F3058" s="416"/>
      <c r="G3058" s="312" t="s">
        <v>27</v>
      </c>
      <c r="H3058" s="313">
        <v>1</v>
      </c>
      <c r="I3058" s="314">
        <v>0.46</v>
      </c>
      <c r="J3058" s="314">
        <v>0.46</v>
      </c>
    </row>
    <row r="3059" spans="1:10" ht="25.5">
      <c r="A3059" s="310" t="s">
        <v>16049</v>
      </c>
      <c r="B3059" s="311" t="s">
        <v>16522</v>
      </c>
      <c r="C3059" s="310" t="s">
        <v>9</v>
      </c>
      <c r="D3059" s="310" t="s">
        <v>440</v>
      </c>
      <c r="E3059" s="416" t="s">
        <v>16048</v>
      </c>
      <c r="F3059" s="416"/>
      <c r="G3059" s="312" t="s">
        <v>27</v>
      </c>
      <c r="H3059" s="313">
        <v>1</v>
      </c>
      <c r="I3059" s="314">
        <v>0.91</v>
      </c>
      <c r="J3059" s="314">
        <v>0.91</v>
      </c>
    </row>
    <row r="3060" spans="1:10" ht="25.5">
      <c r="A3060" s="310" t="s">
        <v>16049</v>
      </c>
      <c r="B3060" s="311" t="s">
        <v>16530</v>
      </c>
      <c r="C3060" s="310" t="s">
        <v>9</v>
      </c>
      <c r="D3060" s="310" t="s">
        <v>1201</v>
      </c>
      <c r="E3060" s="416" t="s">
        <v>16048</v>
      </c>
      <c r="F3060" s="416"/>
      <c r="G3060" s="312" t="s">
        <v>27</v>
      </c>
      <c r="H3060" s="313">
        <v>1</v>
      </c>
      <c r="I3060" s="314">
        <v>0.12</v>
      </c>
      <c r="J3060" s="314">
        <v>0.12</v>
      </c>
    </row>
    <row r="3061" spans="1:10">
      <c r="A3061" s="300" t="s">
        <v>12986</v>
      </c>
      <c r="B3061" s="301" t="s">
        <v>13061</v>
      </c>
      <c r="C3061" s="300" t="s">
        <v>9</v>
      </c>
      <c r="D3061" s="300" t="s">
        <v>12522</v>
      </c>
      <c r="E3061" s="417" t="s">
        <v>13060</v>
      </c>
      <c r="F3061" s="417"/>
      <c r="G3061" s="302" t="s">
        <v>27</v>
      </c>
      <c r="H3061" s="315">
        <v>1</v>
      </c>
      <c r="I3061" s="316">
        <v>2.5299999999999998</v>
      </c>
      <c r="J3061" s="316">
        <v>2.5299999999999998</v>
      </c>
    </row>
    <row r="3062" spans="1:10">
      <c r="A3062" s="300" t="s">
        <v>12986</v>
      </c>
      <c r="B3062" s="301" t="s">
        <v>13294</v>
      </c>
      <c r="C3062" s="300" t="s">
        <v>9</v>
      </c>
      <c r="D3062" s="300" t="s">
        <v>7164</v>
      </c>
      <c r="E3062" s="417" t="s">
        <v>12994</v>
      </c>
      <c r="F3062" s="417"/>
      <c r="G3062" s="302" t="s">
        <v>27</v>
      </c>
      <c r="H3062" s="315">
        <v>1</v>
      </c>
      <c r="I3062" s="316">
        <v>12.95</v>
      </c>
      <c r="J3062" s="316">
        <v>12.95</v>
      </c>
    </row>
    <row r="3063" spans="1:10">
      <c r="A3063" s="300" t="s">
        <v>12986</v>
      </c>
      <c r="B3063" s="301" t="s">
        <v>13062</v>
      </c>
      <c r="C3063" s="300" t="s">
        <v>9</v>
      </c>
      <c r="D3063" s="300" t="s">
        <v>12527</v>
      </c>
      <c r="E3063" s="417" t="s">
        <v>13060</v>
      </c>
      <c r="F3063" s="417"/>
      <c r="G3063" s="302" t="s">
        <v>27</v>
      </c>
      <c r="H3063" s="315">
        <v>1</v>
      </c>
      <c r="I3063" s="316">
        <v>0.34</v>
      </c>
      <c r="J3063" s="316">
        <v>0.34</v>
      </c>
    </row>
    <row r="3064" spans="1:10">
      <c r="A3064" s="300" t="s">
        <v>12986</v>
      </c>
      <c r="B3064" s="301" t="s">
        <v>13059</v>
      </c>
      <c r="C3064" s="300" t="s">
        <v>9</v>
      </c>
      <c r="D3064" s="300" t="s">
        <v>12535</v>
      </c>
      <c r="E3064" s="417" t="s">
        <v>13058</v>
      </c>
      <c r="F3064" s="417"/>
      <c r="G3064" s="302" t="s">
        <v>27</v>
      </c>
      <c r="H3064" s="315">
        <v>1</v>
      </c>
      <c r="I3064" s="316">
        <v>0.05</v>
      </c>
      <c r="J3064" s="316">
        <v>0.05</v>
      </c>
    </row>
    <row r="3065" spans="1:10">
      <c r="A3065" s="300" t="s">
        <v>12986</v>
      </c>
      <c r="B3065" s="301" t="s">
        <v>13057</v>
      </c>
      <c r="C3065" s="300" t="s">
        <v>9</v>
      </c>
      <c r="D3065" s="300" t="s">
        <v>12549</v>
      </c>
      <c r="E3065" s="417" t="s">
        <v>13056</v>
      </c>
      <c r="F3065" s="417"/>
      <c r="G3065" s="302" t="s">
        <v>27</v>
      </c>
      <c r="H3065" s="315">
        <v>1</v>
      </c>
      <c r="I3065" s="316">
        <v>0.65</v>
      </c>
      <c r="J3065" s="316">
        <v>0.65</v>
      </c>
    </row>
    <row r="3066" spans="1:10" ht="25.5">
      <c r="A3066" s="317"/>
      <c r="B3066" s="317"/>
      <c r="C3066" s="317"/>
      <c r="D3066" s="317"/>
      <c r="E3066" s="317" t="s">
        <v>16052</v>
      </c>
      <c r="F3066" s="318">
        <v>7.0121788</v>
      </c>
      <c r="G3066" s="317" t="s">
        <v>16053</v>
      </c>
      <c r="H3066" s="318">
        <v>6.06</v>
      </c>
      <c r="I3066" s="317" t="s">
        <v>16054</v>
      </c>
      <c r="J3066" s="318">
        <v>13.07</v>
      </c>
    </row>
    <row r="3067" spans="1:10" ht="13.5" thickBot="1">
      <c r="A3067" s="317"/>
      <c r="B3067" s="317"/>
      <c r="C3067" s="317"/>
      <c r="D3067" s="317"/>
      <c r="E3067" s="317" t="s">
        <v>16055</v>
      </c>
      <c r="F3067" s="318">
        <v>5.08</v>
      </c>
      <c r="G3067" s="317"/>
      <c r="H3067" s="418" t="s">
        <v>16056</v>
      </c>
      <c r="I3067" s="418"/>
      <c r="J3067" s="318">
        <v>23.09</v>
      </c>
    </row>
    <row r="3068" spans="1:10" ht="13.5" thickTop="1">
      <c r="A3068" s="319"/>
      <c r="B3068" s="319"/>
      <c r="C3068" s="319"/>
      <c r="D3068" s="319"/>
      <c r="E3068" s="319"/>
      <c r="F3068" s="319"/>
      <c r="G3068" s="319"/>
      <c r="H3068" s="319"/>
      <c r="I3068" s="319"/>
      <c r="J3068" s="319"/>
    </row>
    <row r="3069" spans="1:10" ht="15">
      <c r="A3069" s="305"/>
      <c r="B3069" s="306" t="s">
        <v>12979</v>
      </c>
      <c r="C3069" s="305" t="s">
        <v>12980</v>
      </c>
      <c r="D3069" s="305" t="s">
        <v>12981</v>
      </c>
      <c r="E3069" s="419" t="s">
        <v>16045</v>
      </c>
      <c r="F3069" s="419"/>
      <c r="G3069" s="307" t="s">
        <v>12982</v>
      </c>
      <c r="H3069" s="306" t="s">
        <v>16046</v>
      </c>
      <c r="I3069" s="306" t="s">
        <v>12983</v>
      </c>
      <c r="J3069" s="306" t="s">
        <v>12985</v>
      </c>
    </row>
    <row r="3070" spans="1:10" ht="38.25">
      <c r="A3070" s="295" t="s">
        <v>16047</v>
      </c>
      <c r="B3070" s="296" t="s">
        <v>16531</v>
      </c>
      <c r="C3070" s="295" t="s">
        <v>9</v>
      </c>
      <c r="D3070" s="295" t="s">
        <v>3787</v>
      </c>
      <c r="E3070" s="420" t="s">
        <v>16072</v>
      </c>
      <c r="F3070" s="420"/>
      <c r="G3070" s="297" t="s">
        <v>23</v>
      </c>
      <c r="H3070" s="308">
        <v>1</v>
      </c>
      <c r="I3070" s="309">
        <v>11.68</v>
      </c>
      <c r="J3070" s="309">
        <v>11.68</v>
      </c>
    </row>
    <row r="3071" spans="1:10" ht="25.5">
      <c r="A3071" s="310" t="s">
        <v>16049</v>
      </c>
      <c r="B3071" s="311" t="s">
        <v>16532</v>
      </c>
      <c r="C3071" s="310" t="s">
        <v>9</v>
      </c>
      <c r="D3071" s="310" t="s">
        <v>3803</v>
      </c>
      <c r="E3071" s="416" t="s">
        <v>16072</v>
      </c>
      <c r="F3071" s="416"/>
      <c r="G3071" s="312" t="s">
        <v>23</v>
      </c>
      <c r="H3071" s="313">
        <v>1</v>
      </c>
      <c r="I3071" s="314">
        <v>7.16</v>
      </c>
      <c r="J3071" s="314">
        <v>7.16</v>
      </c>
    </row>
    <row r="3072" spans="1:10" ht="25.5">
      <c r="A3072" s="310" t="s">
        <v>16049</v>
      </c>
      <c r="B3072" s="311" t="s">
        <v>16201</v>
      </c>
      <c r="C3072" s="310" t="s">
        <v>9</v>
      </c>
      <c r="D3072" s="310" t="s">
        <v>441</v>
      </c>
      <c r="E3072" s="416" t="s">
        <v>16048</v>
      </c>
      <c r="F3072" s="416"/>
      <c r="G3072" s="312" t="s">
        <v>27</v>
      </c>
      <c r="H3072" s="313">
        <v>3.1E-2</v>
      </c>
      <c r="I3072" s="314">
        <v>14.04</v>
      </c>
      <c r="J3072" s="314">
        <v>0.43</v>
      </c>
    </row>
    <row r="3073" spans="1:10" ht="25.5">
      <c r="A3073" s="310" t="s">
        <v>16049</v>
      </c>
      <c r="B3073" s="311" t="s">
        <v>16202</v>
      </c>
      <c r="C3073" s="310" t="s">
        <v>9</v>
      </c>
      <c r="D3073" s="310" t="s">
        <v>446</v>
      </c>
      <c r="E3073" s="416" t="s">
        <v>16048</v>
      </c>
      <c r="F3073" s="416"/>
      <c r="G3073" s="312" t="s">
        <v>27</v>
      </c>
      <c r="H3073" s="313">
        <v>0.18959999999999999</v>
      </c>
      <c r="I3073" s="314">
        <v>18.010000000000002</v>
      </c>
      <c r="J3073" s="314">
        <v>3.41</v>
      </c>
    </row>
    <row r="3074" spans="1:10">
      <c r="A3074" s="300" t="s">
        <v>12986</v>
      </c>
      <c r="B3074" s="301" t="s">
        <v>13332</v>
      </c>
      <c r="C3074" s="300" t="s">
        <v>9</v>
      </c>
      <c r="D3074" s="300" t="s">
        <v>7130</v>
      </c>
      <c r="E3074" s="417" t="s">
        <v>12998</v>
      </c>
      <c r="F3074" s="417"/>
      <c r="G3074" s="302" t="s">
        <v>23</v>
      </c>
      <c r="H3074" s="315">
        <v>2.5000000000000001E-2</v>
      </c>
      <c r="I3074" s="316">
        <v>11.9</v>
      </c>
      <c r="J3074" s="316">
        <v>0.28999999999999998</v>
      </c>
    </row>
    <row r="3075" spans="1:10" ht="25.5">
      <c r="A3075" s="300" t="s">
        <v>12986</v>
      </c>
      <c r="B3075" s="301" t="s">
        <v>13334</v>
      </c>
      <c r="C3075" s="300" t="s">
        <v>9</v>
      </c>
      <c r="D3075" s="300" t="s">
        <v>8874</v>
      </c>
      <c r="E3075" s="417" t="s">
        <v>12998</v>
      </c>
      <c r="F3075" s="417"/>
      <c r="G3075" s="302" t="s">
        <v>51</v>
      </c>
      <c r="H3075" s="315">
        <v>2.8159999999999998</v>
      </c>
      <c r="I3075" s="316">
        <v>0.14000000000000001</v>
      </c>
      <c r="J3075" s="316">
        <v>0.39</v>
      </c>
    </row>
    <row r="3076" spans="1:10" ht="25.5">
      <c r="A3076" s="317"/>
      <c r="B3076" s="317"/>
      <c r="C3076" s="317"/>
      <c r="D3076" s="317"/>
      <c r="E3076" s="317" t="s">
        <v>16052</v>
      </c>
      <c r="F3076" s="318">
        <v>2.1835935000000002</v>
      </c>
      <c r="G3076" s="317" t="s">
        <v>16053</v>
      </c>
      <c r="H3076" s="318">
        <v>1.89</v>
      </c>
      <c r="I3076" s="317" t="s">
        <v>16054</v>
      </c>
      <c r="J3076" s="318">
        <v>4.07</v>
      </c>
    </row>
    <row r="3077" spans="1:10" ht="13.5" thickBot="1">
      <c r="A3077" s="317"/>
      <c r="B3077" s="317"/>
      <c r="C3077" s="317"/>
      <c r="D3077" s="317"/>
      <c r="E3077" s="317" t="s">
        <v>16055</v>
      </c>
      <c r="F3077" s="318">
        <v>3.29</v>
      </c>
      <c r="G3077" s="317"/>
      <c r="H3077" s="418" t="s">
        <v>16056</v>
      </c>
      <c r="I3077" s="418"/>
      <c r="J3077" s="318">
        <v>14.97</v>
      </c>
    </row>
    <row r="3078" spans="1:10" ht="13.5" thickTop="1">
      <c r="A3078" s="319"/>
      <c r="B3078" s="319"/>
      <c r="C3078" s="319"/>
      <c r="D3078" s="319"/>
      <c r="E3078" s="319"/>
      <c r="F3078" s="319"/>
      <c r="G3078" s="319"/>
      <c r="H3078" s="319"/>
      <c r="I3078" s="319"/>
      <c r="J3078" s="319"/>
    </row>
    <row r="3079" spans="1:10" ht="15">
      <c r="A3079" s="305"/>
      <c r="B3079" s="306" t="s">
        <v>12979</v>
      </c>
      <c r="C3079" s="305" t="s">
        <v>12980</v>
      </c>
      <c r="D3079" s="305" t="s">
        <v>12981</v>
      </c>
      <c r="E3079" s="419" t="s">
        <v>16045</v>
      </c>
      <c r="F3079" s="419"/>
      <c r="G3079" s="307" t="s">
        <v>12982</v>
      </c>
      <c r="H3079" s="306" t="s">
        <v>16046</v>
      </c>
      <c r="I3079" s="306" t="s">
        <v>12983</v>
      </c>
      <c r="J3079" s="306" t="s">
        <v>12985</v>
      </c>
    </row>
    <row r="3080" spans="1:10">
      <c r="A3080" s="295" t="s">
        <v>16047</v>
      </c>
      <c r="B3080" s="296" t="s">
        <v>16307</v>
      </c>
      <c r="C3080" s="295" t="s">
        <v>9</v>
      </c>
      <c r="D3080" s="295" t="s">
        <v>89</v>
      </c>
      <c r="E3080" s="420" t="s">
        <v>16048</v>
      </c>
      <c r="F3080" s="420"/>
      <c r="G3080" s="297" t="s">
        <v>27</v>
      </c>
      <c r="H3080" s="308">
        <v>1</v>
      </c>
      <c r="I3080" s="309">
        <v>14.63</v>
      </c>
      <c r="J3080" s="309">
        <v>14.63</v>
      </c>
    </row>
    <row r="3081" spans="1:10" ht="25.5">
      <c r="A3081" s="310" t="s">
        <v>16049</v>
      </c>
      <c r="B3081" s="311" t="s">
        <v>16521</v>
      </c>
      <c r="C3081" s="310" t="s">
        <v>9</v>
      </c>
      <c r="D3081" s="310" t="s">
        <v>439</v>
      </c>
      <c r="E3081" s="416" t="s">
        <v>16048</v>
      </c>
      <c r="F3081" s="416"/>
      <c r="G3081" s="312" t="s">
        <v>27</v>
      </c>
      <c r="H3081" s="313">
        <v>1</v>
      </c>
      <c r="I3081" s="314">
        <v>0.46</v>
      </c>
      <c r="J3081" s="314">
        <v>0.46</v>
      </c>
    </row>
    <row r="3082" spans="1:10" ht="25.5">
      <c r="A3082" s="310" t="s">
        <v>16049</v>
      </c>
      <c r="B3082" s="311" t="s">
        <v>16522</v>
      </c>
      <c r="C3082" s="310" t="s">
        <v>9</v>
      </c>
      <c r="D3082" s="310" t="s">
        <v>440</v>
      </c>
      <c r="E3082" s="416" t="s">
        <v>16048</v>
      </c>
      <c r="F3082" s="416"/>
      <c r="G3082" s="312" t="s">
        <v>27</v>
      </c>
      <c r="H3082" s="313">
        <v>1</v>
      </c>
      <c r="I3082" s="314">
        <v>0.91</v>
      </c>
      <c r="J3082" s="314">
        <v>0.91</v>
      </c>
    </row>
    <row r="3083" spans="1:10" ht="25.5">
      <c r="A3083" s="310" t="s">
        <v>16049</v>
      </c>
      <c r="B3083" s="311" t="s">
        <v>16533</v>
      </c>
      <c r="C3083" s="310" t="s">
        <v>9</v>
      </c>
      <c r="D3083" s="310" t="s">
        <v>4534</v>
      </c>
      <c r="E3083" s="416" t="s">
        <v>16048</v>
      </c>
      <c r="F3083" s="416"/>
      <c r="G3083" s="312" t="s">
        <v>27</v>
      </c>
      <c r="H3083" s="313">
        <v>1</v>
      </c>
      <c r="I3083" s="314">
        <v>0.28000000000000003</v>
      </c>
      <c r="J3083" s="314">
        <v>0.28000000000000003</v>
      </c>
    </row>
    <row r="3084" spans="1:10">
      <c r="A3084" s="300" t="s">
        <v>12986</v>
      </c>
      <c r="B3084" s="301" t="s">
        <v>13197</v>
      </c>
      <c r="C3084" s="300" t="s">
        <v>9</v>
      </c>
      <c r="D3084" s="300" t="s">
        <v>6983</v>
      </c>
      <c r="E3084" s="417" t="s">
        <v>12994</v>
      </c>
      <c r="F3084" s="417"/>
      <c r="G3084" s="302" t="s">
        <v>27</v>
      </c>
      <c r="H3084" s="315">
        <v>1</v>
      </c>
      <c r="I3084" s="316">
        <v>9.41</v>
      </c>
      <c r="J3084" s="316">
        <v>9.41</v>
      </c>
    </row>
    <row r="3085" spans="1:10">
      <c r="A3085" s="300" t="s">
        <v>12986</v>
      </c>
      <c r="B3085" s="301" t="s">
        <v>13061</v>
      </c>
      <c r="C3085" s="300" t="s">
        <v>9</v>
      </c>
      <c r="D3085" s="300" t="s">
        <v>12522</v>
      </c>
      <c r="E3085" s="417" t="s">
        <v>13060</v>
      </c>
      <c r="F3085" s="417"/>
      <c r="G3085" s="302" t="s">
        <v>27</v>
      </c>
      <c r="H3085" s="315">
        <v>1</v>
      </c>
      <c r="I3085" s="316">
        <v>2.5299999999999998</v>
      </c>
      <c r="J3085" s="316">
        <v>2.5299999999999998</v>
      </c>
    </row>
    <row r="3086" spans="1:10">
      <c r="A3086" s="300" t="s">
        <v>12986</v>
      </c>
      <c r="B3086" s="301" t="s">
        <v>13062</v>
      </c>
      <c r="C3086" s="300" t="s">
        <v>9</v>
      </c>
      <c r="D3086" s="300" t="s">
        <v>12527</v>
      </c>
      <c r="E3086" s="417" t="s">
        <v>13060</v>
      </c>
      <c r="F3086" s="417"/>
      <c r="G3086" s="302" t="s">
        <v>27</v>
      </c>
      <c r="H3086" s="315">
        <v>1</v>
      </c>
      <c r="I3086" s="316">
        <v>0.34</v>
      </c>
      <c r="J3086" s="316">
        <v>0.34</v>
      </c>
    </row>
    <row r="3087" spans="1:10">
      <c r="A3087" s="300" t="s">
        <v>12986</v>
      </c>
      <c r="B3087" s="301" t="s">
        <v>13059</v>
      </c>
      <c r="C3087" s="300" t="s">
        <v>9</v>
      </c>
      <c r="D3087" s="300" t="s">
        <v>12535</v>
      </c>
      <c r="E3087" s="417" t="s">
        <v>13058</v>
      </c>
      <c r="F3087" s="417"/>
      <c r="G3087" s="302" t="s">
        <v>27</v>
      </c>
      <c r="H3087" s="315">
        <v>1</v>
      </c>
      <c r="I3087" s="316">
        <v>0.05</v>
      </c>
      <c r="J3087" s="316">
        <v>0.05</v>
      </c>
    </row>
    <row r="3088" spans="1:10">
      <c r="A3088" s="300" t="s">
        <v>12986</v>
      </c>
      <c r="B3088" s="301" t="s">
        <v>13057</v>
      </c>
      <c r="C3088" s="300" t="s">
        <v>9</v>
      </c>
      <c r="D3088" s="300" t="s">
        <v>12549</v>
      </c>
      <c r="E3088" s="417" t="s">
        <v>13056</v>
      </c>
      <c r="F3088" s="417"/>
      <c r="G3088" s="302" t="s">
        <v>27</v>
      </c>
      <c r="H3088" s="315">
        <v>1</v>
      </c>
      <c r="I3088" s="316">
        <v>0.65</v>
      </c>
      <c r="J3088" s="316">
        <v>0.65</v>
      </c>
    </row>
    <row r="3089" spans="1:10" ht="25.5">
      <c r="A3089" s="317"/>
      <c r="B3089" s="317"/>
      <c r="C3089" s="317"/>
      <c r="D3089" s="317"/>
      <c r="E3089" s="317" t="s">
        <v>16052</v>
      </c>
      <c r="F3089" s="318">
        <v>5.1987768000000001</v>
      </c>
      <c r="G3089" s="317" t="s">
        <v>16053</v>
      </c>
      <c r="H3089" s="318">
        <v>4.49</v>
      </c>
      <c r="I3089" s="317" t="s">
        <v>16054</v>
      </c>
      <c r="J3089" s="318">
        <v>9.69</v>
      </c>
    </row>
    <row r="3090" spans="1:10" ht="13.5" thickBot="1">
      <c r="A3090" s="317"/>
      <c r="B3090" s="317"/>
      <c r="C3090" s="317"/>
      <c r="D3090" s="317"/>
      <c r="E3090" s="317" t="s">
        <v>16055</v>
      </c>
      <c r="F3090" s="318">
        <v>4.13</v>
      </c>
      <c r="G3090" s="317"/>
      <c r="H3090" s="418" t="s">
        <v>16056</v>
      </c>
      <c r="I3090" s="418"/>
      <c r="J3090" s="318">
        <v>18.760000000000002</v>
      </c>
    </row>
    <row r="3091" spans="1:10" ht="13.5" thickTop="1">
      <c r="A3091" s="319"/>
      <c r="B3091" s="319"/>
      <c r="C3091" s="319"/>
      <c r="D3091" s="319"/>
      <c r="E3091" s="319"/>
      <c r="F3091" s="319"/>
      <c r="G3091" s="319"/>
      <c r="H3091" s="319"/>
      <c r="I3091" s="319"/>
      <c r="J3091" s="319"/>
    </row>
    <row r="3092" spans="1:10" ht="15">
      <c r="A3092" s="305"/>
      <c r="B3092" s="306" t="s">
        <v>12979</v>
      </c>
      <c r="C3092" s="305" t="s">
        <v>12980</v>
      </c>
      <c r="D3092" s="305" t="s">
        <v>12981</v>
      </c>
      <c r="E3092" s="419" t="s">
        <v>16045</v>
      </c>
      <c r="F3092" s="419"/>
      <c r="G3092" s="307" t="s">
        <v>12982</v>
      </c>
      <c r="H3092" s="306" t="s">
        <v>16046</v>
      </c>
      <c r="I3092" s="306" t="s">
        <v>12983</v>
      </c>
      <c r="J3092" s="306" t="s">
        <v>12985</v>
      </c>
    </row>
    <row r="3093" spans="1:10" ht="25.5">
      <c r="A3093" s="295" t="s">
        <v>16047</v>
      </c>
      <c r="B3093" s="296" t="s">
        <v>16355</v>
      </c>
      <c r="C3093" s="295" t="s">
        <v>9</v>
      </c>
      <c r="D3093" s="295" t="s">
        <v>2094</v>
      </c>
      <c r="E3093" s="420" t="s">
        <v>16048</v>
      </c>
      <c r="F3093" s="420"/>
      <c r="G3093" s="297" t="s">
        <v>27</v>
      </c>
      <c r="H3093" s="308">
        <v>1</v>
      </c>
      <c r="I3093" s="309">
        <v>14.55</v>
      </c>
      <c r="J3093" s="309">
        <v>14.55</v>
      </c>
    </row>
    <row r="3094" spans="1:10" ht="25.5">
      <c r="A3094" s="310" t="s">
        <v>16049</v>
      </c>
      <c r="B3094" s="311" t="s">
        <v>16521</v>
      </c>
      <c r="C3094" s="310" t="s">
        <v>9</v>
      </c>
      <c r="D3094" s="310" t="s">
        <v>439</v>
      </c>
      <c r="E3094" s="416" t="s">
        <v>16048</v>
      </c>
      <c r="F3094" s="416"/>
      <c r="G3094" s="312" t="s">
        <v>27</v>
      </c>
      <c r="H3094" s="313">
        <v>1</v>
      </c>
      <c r="I3094" s="314">
        <v>0.46</v>
      </c>
      <c r="J3094" s="314">
        <v>0.46</v>
      </c>
    </row>
    <row r="3095" spans="1:10" ht="25.5">
      <c r="A3095" s="310" t="s">
        <v>16049</v>
      </c>
      <c r="B3095" s="311" t="s">
        <v>16522</v>
      </c>
      <c r="C3095" s="310" t="s">
        <v>9</v>
      </c>
      <c r="D3095" s="310" t="s">
        <v>440</v>
      </c>
      <c r="E3095" s="416" t="s">
        <v>16048</v>
      </c>
      <c r="F3095" s="416"/>
      <c r="G3095" s="312" t="s">
        <v>27</v>
      </c>
      <c r="H3095" s="313">
        <v>1</v>
      </c>
      <c r="I3095" s="314">
        <v>0.91</v>
      </c>
      <c r="J3095" s="314">
        <v>0.91</v>
      </c>
    </row>
    <row r="3096" spans="1:10" ht="25.5">
      <c r="A3096" s="310" t="s">
        <v>16049</v>
      </c>
      <c r="B3096" s="311" t="s">
        <v>16534</v>
      </c>
      <c r="C3096" s="310" t="s">
        <v>9</v>
      </c>
      <c r="D3096" s="310" t="s">
        <v>4535</v>
      </c>
      <c r="E3096" s="416" t="s">
        <v>16048</v>
      </c>
      <c r="F3096" s="416"/>
      <c r="G3096" s="312" t="s">
        <v>27</v>
      </c>
      <c r="H3096" s="313">
        <v>1</v>
      </c>
      <c r="I3096" s="314">
        <v>0.13</v>
      </c>
      <c r="J3096" s="314">
        <v>0.13</v>
      </c>
    </row>
    <row r="3097" spans="1:10">
      <c r="A3097" s="300" t="s">
        <v>12986</v>
      </c>
      <c r="B3097" s="301" t="s">
        <v>13061</v>
      </c>
      <c r="C3097" s="300" t="s">
        <v>9</v>
      </c>
      <c r="D3097" s="300" t="s">
        <v>12522</v>
      </c>
      <c r="E3097" s="417" t="s">
        <v>13060</v>
      </c>
      <c r="F3097" s="417"/>
      <c r="G3097" s="302" t="s">
        <v>27</v>
      </c>
      <c r="H3097" s="315">
        <v>1</v>
      </c>
      <c r="I3097" s="316">
        <v>2.5299999999999998</v>
      </c>
      <c r="J3097" s="316">
        <v>2.5299999999999998</v>
      </c>
    </row>
    <row r="3098" spans="1:10">
      <c r="A3098" s="300" t="s">
        <v>12986</v>
      </c>
      <c r="B3098" s="301" t="s">
        <v>13193</v>
      </c>
      <c r="C3098" s="300" t="s">
        <v>9</v>
      </c>
      <c r="D3098" s="300" t="s">
        <v>7200</v>
      </c>
      <c r="E3098" s="417" t="s">
        <v>12994</v>
      </c>
      <c r="F3098" s="417"/>
      <c r="G3098" s="302" t="s">
        <v>27</v>
      </c>
      <c r="H3098" s="315">
        <v>1</v>
      </c>
      <c r="I3098" s="316">
        <v>9.48</v>
      </c>
      <c r="J3098" s="316">
        <v>9.48</v>
      </c>
    </row>
    <row r="3099" spans="1:10">
      <c r="A3099" s="300" t="s">
        <v>12986</v>
      </c>
      <c r="B3099" s="301" t="s">
        <v>13062</v>
      </c>
      <c r="C3099" s="300" t="s">
        <v>9</v>
      </c>
      <c r="D3099" s="300" t="s">
        <v>12527</v>
      </c>
      <c r="E3099" s="417" t="s">
        <v>13060</v>
      </c>
      <c r="F3099" s="417"/>
      <c r="G3099" s="302" t="s">
        <v>27</v>
      </c>
      <c r="H3099" s="315">
        <v>1</v>
      </c>
      <c r="I3099" s="316">
        <v>0.34</v>
      </c>
      <c r="J3099" s="316">
        <v>0.34</v>
      </c>
    </row>
    <row r="3100" spans="1:10">
      <c r="A3100" s="300" t="s">
        <v>12986</v>
      </c>
      <c r="B3100" s="301" t="s">
        <v>13059</v>
      </c>
      <c r="C3100" s="300" t="s">
        <v>9</v>
      </c>
      <c r="D3100" s="300" t="s">
        <v>12535</v>
      </c>
      <c r="E3100" s="417" t="s">
        <v>13058</v>
      </c>
      <c r="F3100" s="417"/>
      <c r="G3100" s="302" t="s">
        <v>27</v>
      </c>
      <c r="H3100" s="315">
        <v>1</v>
      </c>
      <c r="I3100" s="316">
        <v>0.05</v>
      </c>
      <c r="J3100" s="316">
        <v>0.05</v>
      </c>
    </row>
    <row r="3101" spans="1:10">
      <c r="A3101" s="300" t="s">
        <v>12986</v>
      </c>
      <c r="B3101" s="301" t="s">
        <v>13057</v>
      </c>
      <c r="C3101" s="300" t="s">
        <v>9</v>
      </c>
      <c r="D3101" s="300" t="s">
        <v>12549</v>
      </c>
      <c r="E3101" s="417" t="s">
        <v>13056</v>
      </c>
      <c r="F3101" s="417"/>
      <c r="G3101" s="302" t="s">
        <v>27</v>
      </c>
      <c r="H3101" s="315">
        <v>1</v>
      </c>
      <c r="I3101" s="316">
        <v>0.65</v>
      </c>
      <c r="J3101" s="316">
        <v>0.65</v>
      </c>
    </row>
    <row r="3102" spans="1:10" ht="25.5">
      <c r="A3102" s="317"/>
      <c r="B3102" s="317"/>
      <c r="C3102" s="317"/>
      <c r="D3102" s="317"/>
      <c r="E3102" s="317" t="s">
        <v>16052</v>
      </c>
      <c r="F3102" s="318">
        <v>5.155856</v>
      </c>
      <c r="G3102" s="317" t="s">
        <v>16053</v>
      </c>
      <c r="H3102" s="318">
        <v>4.45</v>
      </c>
      <c r="I3102" s="317" t="s">
        <v>16054</v>
      </c>
      <c r="J3102" s="318">
        <v>9.61</v>
      </c>
    </row>
    <row r="3103" spans="1:10" ht="13.5" thickBot="1">
      <c r="A3103" s="317"/>
      <c r="B3103" s="317"/>
      <c r="C3103" s="317"/>
      <c r="D3103" s="317"/>
      <c r="E3103" s="317" t="s">
        <v>16055</v>
      </c>
      <c r="F3103" s="318">
        <v>4.0999999999999996</v>
      </c>
      <c r="G3103" s="317"/>
      <c r="H3103" s="418" t="s">
        <v>16056</v>
      </c>
      <c r="I3103" s="418"/>
      <c r="J3103" s="318">
        <v>18.649999999999999</v>
      </c>
    </row>
    <row r="3104" spans="1:10" ht="13.5" thickTop="1">
      <c r="A3104" s="319"/>
      <c r="B3104" s="319"/>
      <c r="C3104" s="319"/>
      <c r="D3104" s="319"/>
      <c r="E3104" s="319"/>
      <c r="F3104" s="319"/>
      <c r="G3104" s="319"/>
      <c r="H3104" s="319"/>
      <c r="I3104" s="319"/>
      <c r="J3104" s="319"/>
    </row>
    <row r="3105" spans="1:10" ht="15">
      <c r="A3105" s="305"/>
      <c r="B3105" s="306" t="s">
        <v>12979</v>
      </c>
      <c r="C3105" s="305" t="s">
        <v>12980</v>
      </c>
      <c r="D3105" s="305" t="s">
        <v>12981</v>
      </c>
      <c r="E3105" s="419" t="s">
        <v>16045</v>
      </c>
      <c r="F3105" s="419"/>
      <c r="G3105" s="307" t="s">
        <v>12982</v>
      </c>
      <c r="H3105" s="306" t="s">
        <v>16046</v>
      </c>
      <c r="I3105" s="306" t="s">
        <v>12983</v>
      </c>
      <c r="J3105" s="306" t="s">
        <v>12985</v>
      </c>
    </row>
    <row r="3106" spans="1:10">
      <c r="A3106" s="295" t="s">
        <v>16047</v>
      </c>
      <c r="B3106" s="296" t="s">
        <v>16273</v>
      </c>
      <c r="C3106" s="295" t="s">
        <v>9</v>
      </c>
      <c r="D3106" s="295" t="s">
        <v>28</v>
      </c>
      <c r="E3106" s="420" t="s">
        <v>16048</v>
      </c>
      <c r="F3106" s="420"/>
      <c r="G3106" s="297" t="s">
        <v>27</v>
      </c>
      <c r="H3106" s="308">
        <v>1</v>
      </c>
      <c r="I3106" s="309">
        <v>18.04</v>
      </c>
      <c r="J3106" s="309">
        <v>18.04</v>
      </c>
    </row>
    <row r="3107" spans="1:10" ht="25.5">
      <c r="A3107" s="310" t="s">
        <v>16049</v>
      </c>
      <c r="B3107" s="311" t="s">
        <v>16521</v>
      </c>
      <c r="C3107" s="310" t="s">
        <v>9</v>
      </c>
      <c r="D3107" s="310" t="s">
        <v>439</v>
      </c>
      <c r="E3107" s="416" t="s">
        <v>16048</v>
      </c>
      <c r="F3107" s="416"/>
      <c r="G3107" s="312" t="s">
        <v>27</v>
      </c>
      <c r="H3107" s="313">
        <v>1</v>
      </c>
      <c r="I3107" s="314">
        <v>0.46</v>
      </c>
      <c r="J3107" s="314">
        <v>0.46</v>
      </c>
    </row>
    <row r="3108" spans="1:10" ht="25.5">
      <c r="A3108" s="310" t="s">
        <v>16049</v>
      </c>
      <c r="B3108" s="311" t="s">
        <v>16522</v>
      </c>
      <c r="C3108" s="310" t="s">
        <v>9</v>
      </c>
      <c r="D3108" s="310" t="s">
        <v>440</v>
      </c>
      <c r="E3108" s="416" t="s">
        <v>16048</v>
      </c>
      <c r="F3108" s="416"/>
      <c r="G3108" s="312" t="s">
        <v>27</v>
      </c>
      <c r="H3108" s="313">
        <v>1</v>
      </c>
      <c r="I3108" s="314">
        <v>0.91</v>
      </c>
      <c r="J3108" s="314">
        <v>0.91</v>
      </c>
    </row>
    <row r="3109" spans="1:10" ht="25.5">
      <c r="A3109" s="310" t="s">
        <v>16049</v>
      </c>
      <c r="B3109" s="311" t="s">
        <v>16535</v>
      </c>
      <c r="C3109" s="310" t="s">
        <v>9</v>
      </c>
      <c r="D3109" s="310" t="s">
        <v>4542</v>
      </c>
      <c r="E3109" s="416" t="s">
        <v>16048</v>
      </c>
      <c r="F3109" s="416"/>
      <c r="G3109" s="312" t="s">
        <v>27</v>
      </c>
      <c r="H3109" s="313">
        <v>1</v>
      </c>
      <c r="I3109" s="314">
        <v>0.15</v>
      </c>
      <c r="J3109" s="314">
        <v>0.15</v>
      </c>
    </row>
    <row r="3110" spans="1:10">
      <c r="A3110" s="300" t="s">
        <v>12986</v>
      </c>
      <c r="B3110" s="301" t="s">
        <v>13061</v>
      </c>
      <c r="C3110" s="300" t="s">
        <v>9</v>
      </c>
      <c r="D3110" s="300" t="s">
        <v>12522</v>
      </c>
      <c r="E3110" s="417" t="s">
        <v>13060</v>
      </c>
      <c r="F3110" s="417"/>
      <c r="G3110" s="302" t="s">
        <v>27</v>
      </c>
      <c r="H3110" s="315">
        <v>1</v>
      </c>
      <c r="I3110" s="316">
        <v>2.5299999999999998</v>
      </c>
      <c r="J3110" s="316">
        <v>2.5299999999999998</v>
      </c>
    </row>
    <row r="3111" spans="1:10">
      <c r="A3111" s="300" t="s">
        <v>12986</v>
      </c>
      <c r="B3111" s="301" t="s">
        <v>13295</v>
      </c>
      <c r="C3111" s="300" t="s">
        <v>9</v>
      </c>
      <c r="D3111" s="300" t="s">
        <v>7218</v>
      </c>
      <c r="E3111" s="417" t="s">
        <v>12994</v>
      </c>
      <c r="F3111" s="417"/>
      <c r="G3111" s="302" t="s">
        <v>27</v>
      </c>
      <c r="H3111" s="315">
        <v>1</v>
      </c>
      <c r="I3111" s="316">
        <v>12.95</v>
      </c>
      <c r="J3111" s="316">
        <v>12.95</v>
      </c>
    </row>
    <row r="3112" spans="1:10">
      <c r="A3112" s="300" t="s">
        <v>12986</v>
      </c>
      <c r="B3112" s="301" t="s">
        <v>13062</v>
      </c>
      <c r="C3112" s="300" t="s">
        <v>9</v>
      </c>
      <c r="D3112" s="300" t="s">
        <v>12527</v>
      </c>
      <c r="E3112" s="417" t="s">
        <v>13060</v>
      </c>
      <c r="F3112" s="417"/>
      <c r="G3112" s="302" t="s">
        <v>27</v>
      </c>
      <c r="H3112" s="315">
        <v>1</v>
      </c>
      <c r="I3112" s="316">
        <v>0.34</v>
      </c>
      <c r="J3112" s="316">
        <v>0.34</v>
      </c>
    </row>
    <row r="3113" spans="1:10">
      <c r="A3113" s="300" t="s">
        <v>12986</v>
      </c>
      <c r="B3113" s="301" t="s">
        <v>13059</v>
      </c>
      <c r="C3113" s="300" t="s">
        <v>9</v>
      </c>
      <c r="D3113" s="300" t="s">
        <v>12535</v>
      </c>
      <c r="E3113" s="417" t="s">
        <v>13058</v>
      </c>
      <c r="F3113" s="417"/>
      <c r="G3113" s="302" t="s">
        <v>27</v>
      </c>
      <c r="H3113" s="315">
        <v>1</v>
      </c>
      <c r="I3113" s="316">
        <v>0.05</v>
      </c>
      <c r="J3113" s="316">
        <v>0.05</v>
      </c>
    </row>
    <row r="3114" spans="1:10">
      <c r="A3114" s="300" t="s">
        <v>12986</v>
      </c>
      <c r="B3114" s="301" t="s">
        <v>13057</v>
      </c>
      <c r="C3114" s="300" t="s">
        <v>9</v>
      </c>
      <c r="D3114" s="300" t="s">
        <v>12549</v>
      </c>
      <c r="E3114" s="417" t="s">
        <v>13056</v>
      </c>
      <c r="F3114" s="417"/>
      <c r="G3114" s="302" t="s">
        <v>27</v>
      </c>
      <c r="H3114" s="315">
        <v>1</v>
      </c>
      <c r="I3114" s="316">
        <v>0.65</v>
      </c>
      <c r="J3114" s="316">
        <v>0.65</v>
      </c>
    </row>
    <row r="3115" spans="1:10" ht="25.5">
      <c r="A3115" s="317"/>
      <c r="B3115" s="317"/>
      <c r="C3115" s="317"/>
      <c r="D3115" s="317"/>
      <c r="E3115" s="317" t="s">
        <v>16052</v>
      </c>
      <c r="F3115" s="318">
        <v>7.0282739999999997</v>
      </c>
      <c r="G3115" s="317" t="s">
        <v>16053</v>
      </c>
      <c r="H3115" s="318">
        <v>6.07</v>
      </c>
      <c r="I3115" s="317" t="s">
        <v>16054</v>
      </c>
      <c r="J3115" s="318">
        <v>13.1</v>
      </c>
    </row>
    <row r="3116" spans="1:10" ht="13.5" thickBot="1">
      <c r="A3116" s="317"/>
      <c r="B3116" s="317"/>
      <c r="C3116" s="317"/>
      <c r="D3116" s="317"/>
      <c r="E3116" s="317" t="s">
        <v>16055</v>
      </c>
      <c r="F3116" s="318">
        <v>5.09</v>
      </c>
      <c r="G3116" s="317"/>
      <c r="H3116" s="418" t="s">
        <v>16056</v>
      </c>
      <c r="I3116" s="418"/>
      <c r="J3116" s="318">
        <v>23.13</v>
      </c>
    </row>
    <row r="3117" spans="1:10" ht="13.5" thickTop="1">
      <c r="A3117" s="319"/>
      <c r="B3117" s="319"/>
      <c r="C3117" s="319"/>
      <c r="D3117" s="319"/>
      <c r="E3117" s="319"/>
      <c r="F3117" s="319"/>
      <c r="G3117" s="319"/>
      <c r="H3117" s="319"/>
      <c r="I3117" s="319"/>
      <c r="J3117" s="319"/>
    </row>
    <row r="3118" spans="1:10" ht="15">
      <c r="A3118" s="305"/>
      <c r="B3118" s="306" t="s">
        <v>12979</v>
      </c>
      <c r="C3118" s="305" t="s">
        <v>12980</v>
      </c>
      <c r="D3118" s="305" t="s">
        <v>12981</v>
      </c>
      <c r="E3118" s="419" t="s">
        <v>16045</v>
      </c>
      <c r="F3118" s="419"/>
      <c r="G3118" s="307" t="s">
        <v>12982</v>
      </c>
      <c r="H3118" s="306" t="s">
        <v>16046</v>
      </c>
      <c r="I3118" s="306" t="s">
        <v>12983</v>
      </c>
      <c r="J3118" s="306" t="s">
        <v>12985</v>
      </c>
    </row>
    <row r="3119" spans="1:10" ht="25.5">
      <c r="A3119" s="295" t="s">
        <v>16047</v>
      </c>
      <c r="B3119" s="296" t="s">
        <v>16536</v>
      </c>
      <c r="C3119" s="295" t="s">
        <v>9</v>
      </c>
      <c r="D3119" s="295" t="s">
        <v>1657</v>
      </c>
      <c r="E3119" s="420" t="s">
        <v>16110</v>
      </c>
      <c r="F3119" s="420"/>
      <c r="G3119" s="297" t="s">
        <v>51</v>
      </c>
      <c r="H3119" s="308">
        <v>1</v>
      </c>
      <c r="I3119" s="309">
        <v>227.92</v>
      </c>
      <c r="J3119" s="309">
        <v>227.92</v>
      </c>
    </row>
    <row r="3120" spans="1:10" ht="25.5">
      <c r="A3120" s="310" t="s">
        <v>16049</v>
      </c>
      <c r="B3120" s="311" t="s">
        <v>16356</v>
      </c>
      <c r="C3120" s="310" t="s">
        <v>9</v>
      </c>
      <c r="D3120" s="310" t="s">
        <v>81</v>
      </c>
      <c r="E3120" s="416" t="s">
        <v>16048</v>
      </c>
      <c r="F3120" s="416"/>
      <c r="G3120" s="312" t="s">
        <v>27</v>
      </c>
      <c r="H3120" s="313">
        <v>0.83</v>
      </c>
      <c r="I3120" s="314">
        <v>18.53</v>
      </c>
      <c r="J3120" s="314">
        <v>15.37</v>
      </c>
    </row>
    <row r="3121" spans="1:10" ht="25.5">
      <c r="A3121" s="310" t="s">
        <v>16049</v>
      </c>
      <c r="B3121" s="311" t="s">
        <v>16068</v>
      </c>
      <c r="C3121" s="310" t="s">
        <v>9</v>
      </c>
      <c r="D3121" s="310" t="s">
        <v>29</v>
      </c>
      <c r="E3121" s="416" t="s">
        <v>16048</v>
      </c>
      <c r="F3121" s="416"/>
      <c r="G3121" s="312" t="s">
        <v>27</v>
      </c>
      <c r="H3121" s="313">
        <v>0.64</v>
      </c>
      <c r="I3121" s="314">
        <v>14.73</v>
      </c>
      <c r="J3121" s="314">
        <v>9.42</v>
      </c>
    </row>
    <row r="3122" spans="1:10">
      <c r="A3122" s="300" t="s">
        <v>12986</v>
      </c>
      <c r="B3122" s="301" t="s">
        <v>13400</v>
      </c>
      <c r="C3122" s="300" t="s">
        <v>9</v>
      </c>
      <c r="D3122" s="300" t="s">
        <v>7226</v>
      </c>
      <c r="E3122" s="417" t="s">
        <v>12998</v>
      </c>
      <c r="F3122" s="417"/>
      <c r="G3122" s="302" t="s">
        <v>51</v>
      </c>
      <c r="H3122" s="315">
        <v>1</v>
      </c>
      <c r="I3122" s="316">
        <v>117.45</v>
      </c>
      <c r="J3122" s="316">
        <v>117.45</v>
      </c>
    </row>
    <row r="3123" spans="1:10" ht="38.25">
      <c r="A3123" s="300" t="s">
        <v>12986</v>
      </c>
      <c r="B3123" s="301" t="s">
        <v>13402</v>
      </c>
      <c r="C3123" s="300" t="s">
        <v>9</v>
      </c>
      <c r="D3123" s="300" t="s">
        <v>7399</v>
      </c>
      <c r="E3123" s="417" t="s">
        <v>12998</v>
      </c>
      <c r="F3123" s="417"/>
      <c r="G3123" s="302" t="s">
        <v>51</v>
      </c>
      <c r="H3123" s="315">
        <v>4</v>
      </c>
      <c r="I3123" s="316">
        <v>0.24</v>
      </c>
      <c r="J3123" s="316">
        <v>0.96</v>
      </c>
    </row>
    <row r="3124" spans="1:10">
      <c r="A3124" s="300" t="s">
        <v>12986</v>
      </c>
      <c r="B3124" s="301" t="s">
        <v>13404</v>
      </c>
      <c r="C3124" s="300" t="s">
        <v>9</v>
      </c>
      <c r="D3124" s="300" t="s">
        <v>9968</v>
      </c>
      <c r="E3124" s="417" t="s">
        <v>12998</v>
      </c>
      <c r="F3124" s="417"/>
      <c r="G3124" s="302" t="s">
        <v>23</v>
      </c>
      <c r="H3124" s="315">
        <v>6.9199999999999998E-2</v>
      </c>
      <c r="I3124" s="316">
        <v>32.5</v>
      </c>
      <c r="J3124" s="316">
        <v>2.2400000000000002</v>
      </c>
    </row>
    <row r="3125" spans="1:10">
      <c r="A3125" s="300" t="s">
        <v>12986</v>
      </c>
      <c r="B3125" s="301" t="s">
        <v>13390</v>
      </c>
      <c r="C3125" s="300" t="s">
        <v>9</v>
      </c>
      <c r="D3125" s="300" t="s">
        <v>10763</v>
      </c>
      <c r="E3125" s="417" t="s">
        <v>12998</v>
      </c>
      <c r="F3125" s="417"/>
      <c r="G3125" s="302" t="s">
        <v>23</v>
      </c>
      <c r="H3125" s="315">
        <v>0.156</v>
      </c>
      <c r="I3125" s="316">
        <v>49.62</v>
      </c>
      <c r="J3125" s="316">
        <v>7.74</v>
      </c>
    </row>
    <row r="3126" spans="1:10" ht="25.5">
      <c r="A3126" s="300" t="s">
        <v>12986</v>
      </c>
      <c r="B3126" s="301" t="s">
        <v>13406</v>
      </c>
      <c r="C3126" s="300" t="s">
        <v>9</v>
      </c>
      <c r="D3126" s="300" t="s">
        <v>10918</v>
      </c>
      <c r="E3126" s="417" t="s">
        <v>12998</v>
      </c>
      <c r="F3126" s="417"/>
      <c r="G3126" s="302" t="s">
        <v>51</v>
      </c>
      <c r="H3126" s="315">
        <v>2</v>
      </c>
      <c r="I3126" s="316">
        <v>37.369999999999997</v>
      </c>
      <c r="J3126" s="316">
        <v>74.739999999999995</v>
      </c>
    </row>
    <row r="3127" spans="1:10" ht="25.5">
      <c r="A3127" s="317"/>
      <c r="B3127" s="317"/>
      <c r="C3127" s="317"/>
      <c r="D3127" s="317"/>
      <c r="E3127" s="317" t="s">
        <v>16052</v>
      </c>
      <c r="F3127" s="318">
        <v>9.405011</v>
      </c>
      <c r="G3127" s="317" t="s">
        <v>16053</v>
      </c>
      <c r="H3127" s="318">
        <v>8.1199999999999992</v>
      </c>
      <c r="I3127" s="317" t="s">
        <v>16054</v>
      </c>
      <c r="J3127" s="318">
        <v>17.53</v>
      </c>
    </row>
    <row r="3128" spans="1:10" ht="13.5" thickBot="1">
      <c r="A3128" s="317"/>
      <c r="B3128" s="317"/>
      <c r="C3128" s="317"/>
      <c r="D3128" s="317"/>
      <c r="E3128" s="317" t="s">
        <v>16055</v>
      </c>
      <c r="F3128" s="318">
        <v>64.36</v>
      </c>
      <c r="G3128" s="317"/>
      <c r="H3128" s="418" t="s">
        <v>16056</v>
      </c>
      <c r="I3128" s="418"/>
      <c r="J3128" s="318">
        <v>292.27999999999997</v>
      </c>
    </row>
    <row r="3129" spans="1:10" ht="13.5" thickTop="1">
      <c r="A3129" s="319"/>
      <c r="B3129" s="319"/>
      <c r="C3129" s="319"/>
      <c r="D3129" s="319"/>
      <c r="E3129" s="319"/>
      <c r="F3129" s="319"/>
      <c r="G3129" s="319"/>
      <c r="H3129" s="319"/>
      <c r="I3129" s="319"/>
      <c r="J3129" s="319"/>
    </row>
    <row r="3130" spans="1:10" ht="15">
      <c r="A3130" s="305"/>
      <c r="B3130" s="306" t="s">
        <v>12979</v>
      </c>
      <c r="C3130" s="305" t="s">
        <v>12980</v>
      </c>
      <c r="D3130" s="305" t="s">
        <v>12981</v>
      </c>
      <c r="E3130" s="419" t="s">
        <v>16045</v>
      </c>
      <c r="F3130" s="419"/>
      <c r="G3130" s="307" t="s">
        <v>12982</v>
      </c>
      <c r="H3130" s="306" t="s">
        <v>16046</v>
      </c>
      <c r="I3130" s="306" t="s">
        <v>12983</v>
      </c>
      <c r="J3130" s="306" t="s">
        <v>12985</v>
      </c>
    </row>
    <row r="3131" spans="1:10" ht="63.75">
      <c r="A3131" s="295" t="s">
        <v>16047</v>
      </c>
      <c r="B3131" s="296" t="s">
        <v>16135</v>
      </c>
      <c r="C3131" s="295" t="s">
        <v>9</v>
      </c>
      <c r="D3131" s="295" t="s">
        <v>1685</v>
      </c>
      <c r="E3131" s="420" t="s">
        <v>16110</v>
      </c>
      <c r="F3131" s="420"/>
      <c r="G3131" s="297" t="s">
        <v>51</v>
      </c>
      <c r="H3131" s="308">
        <v>1</v>
      </c>
      <c r="I3131" s="309">
        <v>304.14999999999998</v>
      </c>
      <c r="J3131" s="309">
        <v>304.14999999999998</v>
      </c>
    </row>
    <row r="3132" spans="1:10" ht="25.5">
      <c r="A3132" s="310" t="s">
        <v>16049</v>
      </c>
      <c r="B3132" s="311" t="s">
        <v>15279</v>
      </c>
      <c r="C3132" s="310" t="s">
        <v>9</v>
      </c>
      <c r="D3132" s="310" t="s">
        <v>1647</v>
      </c>
      <c r="E3132" s="416" t="s">
        <v>16110</v>
      </c>
      <c r="F3132" s="416"/>
      <c r="G3132" s="312" t="s">
        <v>51</v>
      </c>
      <c r="H3132" s="313">
        <v>1</v>
      </c>
      <c r="I3132" s="314">
        <v>20.66</v>
      </c>
      <c r="J3132" s="314">
        <v>20.66</v>
      </c>
    </row>
    <row r="3133" spans="1:10" ht="25.5">
      <c r="A3133" s="310" t="s">
        <v>16049</v>
      </c>
      <c r="B3133" s="311" t="s">
        <v>15258</v>
      </c>
      <c r="C3133" s="310" t="s">
        <v>9</v>
      </c>
      <c r="D3133" s="310" t="s">
        <v>1650</v>
      </c>
      <c r="E3133" s="416" t="s">
        <v>16110</v>
      </c>
      <c r="F3133" s="416"/>
      <c r="G3133" s="312" t="s">
        <v>51</v>
      </c>
      <c r="H3133" s="313">
        <v>1</v>
      </c>
      <c r="I3133" s="314">
        <v>12.08</v>
      </c>
      <c r="J3133" s="314">
        <v>12.08</v>
      </c>
    </row>
    <row r="3134" spans="1:10" ht="25.5">
      <c r="A3134" s="310" t="s">
        <v>16049</v>
      </c>
      <c r="B3134" s="311" t="s">
        <v>16536</v>
      </c>
      <c r="C3134" s="310" t="s">
        <v>9</v>
      </c>
      <c r="D3134" s="310" t="s">
        <v>1657</v>
      </c>
      <c r="E3134" s="416" t="s">
        <v>16110</v>
      </c>
      <c r="F3134" s="416"/>
      <c r="G3134" s="312" t="s">
        <v>51</v>
      </c>
      <c r="H3134" s="313">
        <v>1</v>
      </c>
      <c r="I3134" s="314">
        <v>227.92</v>
      </c>
      <c r="J3134" s="314">
        <v>227.92</v>
      </c>
    </row>
    <row r="3135" spans="1:10" ht="38.25">
      <c r="A3135" s="310" t="s">
        <v>16049</v>
      </c>
      <c r="B3135" s="311" t="s">
        <v>15106</v>
      </c>
      <c r="C3135" s="310" t="s">
        <v>9</v>
      </c>
      <c r="D3135" s="310" t="s">
        <v>365</v>
      </c>
      <c r="E3135" s="416" t="s">
        <v>16110</v>
      </c>
      <c r="F3135" s="416"/>
      <c r="G3135" s="312" t="s">
        <v>51</v>
      </c>
      <c r="H3135" s="313">
        <v>1</v>
      </c>
      <c r="I3135" s="314">
        <v>43.49</v>
      </c>
      <c r="J3135" s="314">
        <v>43.49</v>
      </c>
    </row>
    <row r="3136" spans="1:10" ht="25.5">
      <c r="A3136" s="317"/>
      <c r="B3136" s="317"/>
      <c r="C3136" s="317"/>
      <c r="D3136" s="317"/>
      <c r="E3136" s="317" t="s">
        <v>16052</v>
      </c>
      <c r="F3136" s="318">
        <v>12.307527199999999</v>
      </c>
      <c r="G3136" s="317" t="s">
        <v>16053</v>
      </c>
      <c r="H3136" s="318">
        <v>10.63</v>
      </c>
      <c r="I3136" s="317" t="s">
        <v>16054</v>
      </c>
      <c r="J3136" s="318">
        <v>22.94</v>
      </c>
    </row>
    <row r="3137" spans="1:10" ht="13.5" thickBot="1">
      <c r="A3137" s="317"/>
      <c r="B3137" s="317"/>
      <c r="C3137" s="317"/>
      <c r="D3137" s="317"/>
      <c r="E3137" s="317" t="s">
        <v>16055</v>
      </c>
      <c r="F3137" s="318">
        <v>85.89</v>
      </c>
      <c r="G3137" s="317"/>
      <c r="H3137" s="418" t="s">
        <v>16056</v>
      </c>
      <c r="I3137" s="418"/>
      <c r="J3137" s="318">
        <v>390.04</v>
      </c>
    </row>
    <row r="3138" spans="1:10" ht="13.5" thickTop="1">
      <c r="A3138" s="319"/>
      <c r="B3138" s="319"/>
      <c r="C3138" s="319"/>
      <c r="D3138" s="319"/>
      <c r="E3138" s="319"/>
      <c r="F3138" s="319"/>
      <c r="G3138" s="319"/>
      <c r="H3138" s="319"/>
      <c r="I3138" s="319"/>
      <c r="J3138" s="319"/>
    </row>
    <row r="3139" spans="1:10" ht="15">
      <c r="A3139" s="305"/>
      <c r="B3139" s="306" t="s">
        <v>12979</v>
      </c>
      <c r="C3139" s="305" t="s">
        <v>12980</v>
      </c>
      <c r="D3139" s="305" t="s">
        <v>12981</v>
      </c>
      <c r="E3139" s="419" t="s">
        <v>16045</v>
      </c>
      <c r="F3139" s="419"/>
      <c r="G3139" s="307" t="s">
        <v>12982</v>
      </c>
      <c r="H3139" s="306" t="s">
        <v>16046</v>
      </c>
      <c r="I3139" s="306" t="s">
        <v>12983</v>
      </c>
      <c r="J3139" s="306" t="s">
        <v>12985</v>
      </c>
    </row>
    <row r="3140" spans="1:10" ht="25.5">
      <c r="A3140" s="295" t="s">
        <v>16047</v>
      </c>
      <c r="B3140" s="296" t="s">
        <v>16146</v>
      </c>
      <c r="C3140" s="295" t="s">
        <v>9</v>
      </c>
      <c r="D3140" s="295" t="s">
        <v>305</v>
      </c>
      <c r="E3140" s="420" t="s">
        <v>16145</v>
      </c>
      <c r="F3140" s="420"/>
      <c r="G3140" s="297" t="s">
        <v>13082</v>
      </c>
      <c r="H3140" s="308">
        <v>1</v>
      </c>
      <c r="I3140" s="309">
        <v>34.159999999999997</v>
      </c>
      <c r="J3140" s="309">
        <v>34.159999999999997</v>
      </c>
    </row>
    <row r="3141" spans="1:10" ht="25.5">
      <c r="A3141" s="310" t="s">
        <v>16049</v>
      </c>
      <c r="B3141" s="311" t="s">
        <v>16256</v>
      </c>
      <c r="C3141" s="310" t="s">
        <v>9</v>
      </c>
      <c r="D3141" s="310" t="s">
        <v>2149</v>
      </c>
      <c r="E3141" s="416" t="s">
        <v>16048</v>
      </c>
      <c r="F3141" s="416"/>
      <c r="G3141" s="312" t="s">
        <v>13145</v>
      </c>
      <c r="H3141" s="313">
        <v>0.01</v>
      </c>
      <c r="I3141" s="314">
        <v>413.4</v>
      </c>
      <c r="J3141" s="314">
        <v>4.13</v>
      </c>
    </row>
    <row r="3142" spans="1:10" ht="25.5">
      <c r="A3142" s="310" t="s">
        <v>16049</v>
      </c>
      <c r="B3142" s="311" t="s">
        <v>16172</v>
      </c>
      <c r="C3142" s="310" t="s">
        <v>9</v>
      </c>
      <c r="D3142" s="310" t="s">
        <v>78</v>
      </c>
      <c r="E3142" s="416" t="s">
        <v>16048</v>
      </c>
      <c r="F3142" s="416"/>
      <c r="G3142" s="312" t="s">
        <v>27</v>
      </c>
      <c r="H3142" s="313">
        <v>0.9</v>
      </c>
      <c r="I3142" s="314">
        <v>18.11</v>
      </c>
      <c r="J3142" s="314">
        <v>16.29</v>
      </c>
    </row>
    <row r="3143" spans="1:10" ht="25.5">
      <c r="A3143" s="310" t="s">
        <v>16049</v>
      </c>
      <c r="B3143" s="311" t="s">
        <v>16068</v>
      </c>
      <c r="C3143" s="310" t="s">
        <v>9</v>
      </c>
      <c r="D3143" s="310" t="s">
        <v>29</v>
      </c>
      <c r="E3143" s="416" t="s">
        <v>16048</v>
      </c>
      <c r="F3143" s="416"/>
      <c r="G3143" s="312" t="s">
        <v>27</v>
      </c>
      <c r="H3143" s="313">
        <v>0.9</v>
      </c>
      <c r="I3143" s="314">
        <v>14.73</v>
      </c>
      <c r="J3143" s="314">
        <v>13.25</v>
      </c>
    </row>
    <row r="3144" spans="1:10">
      <c r="A3144" s="300" t="s">
        <v>12986</v>
      </c>
      <c r="B3144" s="301" t="s">
        <v>13147</v>
      </c>
      <c r="C3144" s="300" t="s">
        <v>9</v>
      </c>
      <c r="D3144" s="300" t="s">
        <v>8045</v>
      </c>
      <c r="E3144" s="417" t="s">
        <v>12998</v>
      </c>
      <c r="F3144" s="417"/>
      <c r="G3144" s="302" t="s">
        <v>23</v>
      </c>
      <c r="H3144" s="315">
        <v>1</v>
      </c>
      <c r="I3144" s="316">
        <v>0.49</v>
      </c>
      <c r="J3144" s="316">
        <v>0.49</v>
      </c>
    </row>
    <row r="3145" spans="1:10" ht="25.5">
      <c r="A3145" s="317"/>
      <c r="B3145" s="317"/>
      <c r="C3145" s="317"/>
      <c r="D3145" s="317"/>
      <c r="E3145" s="317" t="s">
        <v>16052</v>
      </c>
      <c r="F3145" s="318">
        <v>11.529588499999999</v>
      </c>
      <c r="G3145" s="317" t="s">
        <v>16053</v>
      </c>
      <c r="H3145" s="318">
        <v>9.9600000000000009</v>
      </c>
      <c r="I3145" s="317" t="s">
        <v>16054</v>
      </c>
      <c r="J3145" s="318">
        <v>21.49</v>
      </c>
    </row>
    <row r="3146" spans="1:10" ht="13.5" thickBot="1">
      <c r="A3146" s="317"/>
      <c r="B3146" s="317"/>
      <c r="C3146" s="317"/>
      <c r="D3146" s="317"/>
      <c r="E3146" s="317" t="s">
        <v>16055</v>
      </c>
      <c r="F3146" s="318">
        <v>9.64</v>
      </c>
      <c r="G3146" s="317"/>
      <c r="H3146" s="418" t="s">
        <v>16056</v>
      </c>
      <c r="I3146" s="418"/>
      <c r="J3146" s="318">
        <v>43.8</v>
      </c>
    </row>
    <row r="3147" spans="1:10" ht="13.5" thickTop="1">
      <c r="A3147" s="319"/>
      <c r="B3147" s="319"/>
      <c r="C3147" s="319"/>
      <c r="D3147" s="319"/>
      <c r="E3147" s="319"/>
      <c r="F3147" s="319"/>
      <c r="G3147" s="319"/>
      <c r="H3147" s="319"/>
      <c r="I3147" s="319"/>
      <c r="J3147" s="319"/>
    </row>
    <row r="3148" spans="1:10" ht="15">
      <c r="A3148" s="305"/>
      <c r="B3148" s="306" t="s">
        <v>12979</v>
      </c>
      <c r="C3148" s="305" t="s">
        <v>12980</v>
      </c>
      <c r="D3148" s="305" t="s">
        <v>12981</v>
      </c>
      <c r="E3148" s="419" t="s">
        <v>16045</v>
      </c>
      <c r="F3148" s="419"/>
      <c r="G3148" s="307" t="s">
        <v>12982</v>
      </c>
      <c r="H3148" s="306" t="s">
        <v>16046</v>
      </c>
      <c r="I3148" s="306" t="s">
        <v>12983</v>
      </c>
      <c r="J3148" s="306" t="s">
        <v>12985</v>
      </c>
    </row>
    <row r="3149" spans="1:10" ht="38.25">
      <c r="A3149" s="295" t="s">
        <v>16047</v>
      </c>
      <c r="B3149" s="296" t="s">
        <v>16483</v>
      </c>
      <c r="C3149" s="295" t="s">
        <v>9</v>
      </c>
      <c r="D3149" s="295" t="s">
        <v>2165</v>
      </c>
      <c r="E3149" s="420" t="s">
        <v>16067</v>
      </c>
      <c r="F3149" s="420"/>
      <c r="G3149" s="297" t="s">
        <v>99</v>
      </c>
      <c r="H3149" s="308">
        <v>1</v>
      </c>
      <c r="I3149" s="309">
        <v>0.27</v>
      </c>
      <c r="J3149" s="309">
        <v>0.27</v>
      </c>
    </row>
    <row r="3150" spans="1:10" ht="38.25">
      <c r="A3150" s="310" t="s">
        <v>16049</v>
      </c>
      <c r="B3150" s="311" t="s">
        <v>16537</v>
      </c>
      <c r="C3150" s="310" t="s">
        <v>9</v>
      </c>
      <c r="D3150" s="310" t="s">
        <v>2160</v>
      </c>
      <c r="E3150" s="416" t="s">
        <v>16067</v>
      </c>
      <c r="F3150" s="416"/>
      <c r="G3150" s="312" t="s">
        <v>27</v>
      </c>
      <c r="H3150" s="313">
        <v>1</v>
      </c>
      <c r="I3150" s="314">
        <v>0.22</v>
      </c>
      <c r="J3150" s="314">
        <v>0.22</v>
      </c>
    </row>
    <row r="3151" spans="1:10" ht="38.25">
      <c r="A3151" s="310" t="s">
        <v>16049</v>
      </c>
      <c r="B3151" s="311" t="s">
        <v>16538</v>
      </c>
      <c r="C3151" s="310" t="s">
        <v>9</v>
      </c>
      <c r="D3151" s="310" t="s">
        <v>2161</v>
      </c>
      <c r="E3151" s="416" t="s">
        <v>16067</v>
      </c>
      <c r="F3151" s="416"/>
      <c r="G3151" s="312" t="s">
        <v>27</v>
      </c>
      <c r="H3151" s="313">
        <v>1</v>
      </c>
      <c r="I3151" s="314">
        <v>0.05</v>
      </c>
      <c r="J3151" s="314">
        <v>0.05</v>
      </c>
    </row>
    <row r="3152" spans="1:10" ht="25.5">
      <c r="A3152" s="317"/>
      <c r="B3152" s="317"/>
      <c r="C3152" s="317"/>
      <c r="D3152" s="317"/>
      <c r="E3152" s="317" t="s">
        <v>16052</v>
      </c>
      <c r="F3152" s="318">
        <v>0</v>
      </c>
      <c r="G3152" s="317" t="s">
        <v>16053</v>
      </c>
      <c r="H3152" s="318">
        <v>0</v>
      </c>
      <c r="I3152" s="317" t="s">
        <v>16054</v>
      </c>
      <c r="J3152" s="318">
        <v>0</v>
      </c>
    </row>
    <row r="3153" spans="1:10" ht="13.5" thickBot="1">
      <c r="A3153" s="317"/>
      <c r="B3153" s="317"/>
      <c r="C3153" s="317"/>
      <c r="D3153" s="317"/>
      <c r="E3153" s="317" t="s">
        <v>16055</v>
      </c>
      <c r="F3153" s="318">
        <v>7.0000000000000007E-2</v>
      </c>
      <c r="G3153" s="317"/>
      <c r="H3153" s="418" t="s">
        <v>16056</v>
      </c>
      <c r="I3153" s="418"/>
      <c r="J3153" s="318">
        <v>0.34</v>
      </c>
    </row>
    <row r="3154" spans="1:10" ht="13.5" thickTop="1">
      <c r="A3154" s="319"/>
      <c r="B3154" s="319"/>
      <c r="C3154" s="319"/>
      <c r="D3154" s="319"/>
      <c r="E3154" s="319"/>
      <c r="F3154" s="319"/>
      <c r="G3154" s="319"/>
      <c r="H3154" s="319"/>
      <c r="I3154" s="319"/>
      <c r="J3154" s="319"/>
    </row>
    <row r="3155" spans="1:10" ht="15">
      <c r="A3155" s="305"/>
      <c r="B3155" s="306" t="s">
        <v>12979</v>
      </c>
      <c r="C3155" s="305" t="s">
        <v>12980</v>
      </c>
      <c r="D3155" s="305" t="s">
        <v>12981</v>
      </c>
      <c r="E3155" s="419" t="s">
        <v>16045</v>
      </c>
      <c r="F3155" s="419"/>
      <c r="G3155" s="307" t="s">
        <v>12982</v>
      </c>
      <c r="H3155" s="306" t="s">
        <v>16046</v>
      </c>
      <c r="I3155" s="306" t="s">
        <v>12983</v>
      </c>
      <c r="J3155" s="306" t="s">
        <v>12985</v>
      </c>
    </row>
    <row r="3156" spans="1:10" ht="38.25">
      <c r="A3156" s="295" t="s">
        <v>16047</v>
      </c>
      <c r="B3156" s="296" t="s">
        <v>16482</v>
      </c>
      <c r="C3156" s="295" t="s">
        <v>9</v>
      </c>
      <c r="D3156" s="295" t="s">
        <v>2164</v>
      </c>
      <c r="E3156" s="420" t="s">
        <v>16067</v>
      </c>
      <c r="F3156" s="420"/>
      <c r="G3156" s="297" t="s">
        <v>75</v>
      </c>
      <c r="H3156" s="308">
        <v>1</v>
      </c>
      <c r="I3156" s="309">
        <v>1.21</v>
      </c>
      <c r="J3156" s="309">
        <v>1.21</v>
      </c>
    </row>
    <row r="3157" spans="1:10" ht="38.25">
      <c r="A3157" s="310" t="s">
        <v>16049</v>
      </c>
      <c r="B3157" s="311" t="s">
        <v>16537</v>
      </c>
      <c r="C3157" s="310" t="s">
        <v>9</v>
      </c>
      <c r="D3157" s="310" t="s">
        <v>2160</v>
      </c>
      <c r="E3157" s="416" t="s">
        <v>16067</v>
      </c>
      <c r="F3157" s="416"/>
      <c r="G3157" s="312" t="s">
        <v>27</v>
      </c>
      <c r="H3157" s="313">
        <v>1</v>
      </c>
      <c r="I3157" s="314">
        <v>0.22</v>
      </c>
      <c r="J3157" s="314">
        <v>0.22</v>
      </c>
    </row>
    <row r="3158" spans="1:10" ht="38.25">
      <c r="A3158" s="310" t="s">
        <v>16049</v>
      </c>
      <c r="B3158" s="311" t="s">
        <v>16539</v>
      </c>
      <c r="C3158" s="310" t="s">
        <v>9</v>
      </c>
      <c r="D3158" s="310" t="s">
        <v>2163</v>
      </c>
      <c r="E3158" s="416" t="s">
        <v>16067</v>
      </c>
      <c r="F3158" s="416"/>
      <c r="G3158" s="312" t="s">
        <v>27</v>
      </c>
      <c r="H3158" s="313">
        <v>1</v>
      </c>
      <c r="I3158" s="314">
        <v>0.73</v>
      </c>
      <c r="J3158" s="314">
        <v>0.73</v>
      </c>
    </row>
    <row r="3159" spans="1:10" ht="38.25">
      <c r="A3159" s="310" t="s">
        <v>16049</v>
      </c>
      <c r="B3159" s="311" t="s">
        <v>16538</v>
      </c>
      <c r="C3159" s="310" t="s">
        <v>9</v>
      </c>
      <c r="D3159" s="310" t="s">
        <v>2161</v>
      </c>
      <c r="E3159" s="416" t="s">
        <v>16067</v>
      </c>
      <c r="F3159" s="416"/>
      <c r="G3159" s="312" t="s">
        <v>27</v>
      </c>
      <c r="H3159" s="313">
        <v>1</v>
      </c>
      <c r="I3159" s="314">
        <v>0.05</v>
      </c>
      <c r="J3159" s="314">
        <v>0.05</v>
      </c>
    </row>
    <row r="3160" spans="1:10" ht="38.25">
      <c r="A3160" s="310" t="s">
        <v>16049</v>
      </c>
      <c r="B3160" s="311" t="s">
        <v>16540</v>
      </c>
      <c r="C3160" s="310" t="s">
        <v>9</v>
      </c>
      <c r="D3160" s="310" t="s">
        <v>2162</v>
      </c>
      <c r="E3160" s="416" t="s">
        <v>16067</v>
      </c>
      <c r="F3160" s="416"/>
      <c r="G3160" s="312" t="s">
        <v>27</v>
      </c>
      <c r="H3160" s="313">
        <v>1</v>
      </c>
      <c r="I3160" s="314">
        <v>0.21</v>
      </c>
      <c r="J3160" s="314">
        <v>0.21</v>
      </c>
    </row>
    <row r="3161" spans="1:10" ht="25.5">
      <c r="A3161" s="317"/>
      <c r="B3161" s="317"/>
      <c r="C3161" s="317"/>
      <c r="D3161" s="317"/>
      <c r="E3161" s="317" t="s">
        <v>16052</v>
      </c>
      <c r="F3161" s="318">
        <v>0</v>
      </c>
      <c r="G3161" s="317" t="s">
        <v>16053</v>
      </c>
      <c r="H3161" s="318">
        <v>0</v>
      </c>
      <c r="I3161" s="317" t="s">
        <v>16054</v>
      </c>
      <c r="J3161" s="318">
        <v>0</v>
      </c>
    </row>
    <row r="3162" spans="1:10" ht="13.5" thickBot="1">
      <c r="A3162" s="317"/>
      <c r="B3162" s="317"/>
      <c r="C3162" s="317"/>
      <c r="D3162" s="317"/>
      <c r="E3162" s="317" t="s">
        <v>16055</v>
      </c>
      <c r="F3162" s="318">
        <v>0.34</v>
      </c>
      <c r="G3162" s="317"/>
      <c r="H3162" s="418" t="s">
        <v>16056</v>
      </c>
      <c r="I3162" s="418"/>
      <c r="J3162" s="318">
        <v>1.55</v>
      </c>
    </row>
    <row r="3163" spans="1:10" ht="13.5" thickTop="1">
      <c r="A3163" s="319"/>
      <c r="B3163" s="319"/>
      <c r="C3163" s="319"/>
      <c r="D3163" s="319"/>
      <c r="E3163" s="319"/>
      <c r="F3163" s="319"/>
      <c r="G3163" s="319"/>
      <c r="H3163" s="319"/>
      <c r="I3163" s="319"/>
      <c r="J3163" s="319"/>
    </row>
    <row r="3164" spans="1:10" ht="15">
      <c r="A3164" s="305"/>
      <c r="B3164" s="306" t="s">
        <v>12979</v>
      </c>
      <c r="C3164" s="305" t="s">
        <v>12980</v>
      </c>
      <c r="D3164" s="305" t="s">
        <v>12981</v>
      </c>
      <c r="E3164" s="419" t="s">
        <v>16045</v>
      </c>
      <c r="F3164" s="419"/>
      <c r="G3164" s="307" t="s">
        <v>12982</v>
      </c>
      <c r="H3164" s="306" t="s">
        <v>16046</v>
      </c>
      <c r="I3164" s="306" t="s">
        <v>12983</v>
      </c>
      <c r="J3164" s="306" t="s">
        <v>12985</v>
      </c>
    </row>
    <row r="3165" spans="1:10" ht="38.25">
      <c r="A3165" s="295" t="s">
        <v>16047</v>
      </c>
      <c r="B3165" s="296" t="s">
        <v>16537</v>
      </c>
      <c r="C3165" s="295" t="s">
        <v>9</v>
      </c>
      <c r="D3165" s="295" t="s">
        <v>2160</v>
      </c>
      <c r="E3165" s="420" t="s">
        <v>16067</v>
      </c>
      <c r="F3165" s="420"/>
      <c r="G3165" s="297" t="s">
        <v>27</v>
      </c>
      <c r="H3165" s="308">
        <v>1</v>
      </c>
      <c r="I3165" s="309">
        <v>0.22</v>
      </c>
      <c r="J3165" s="309">
        <v>0.22</v>
      </c>
    </row>
    <row r="3166" spans="1:10" ht="38.25">
      <c r="A3166" s="300" t="s">
        <v>12986</v>
      </c>
      <c r="B3166" s="301" t="s">
        <v>13128</v>
      </c>
      <c r="C3166" s="300" t="s">
        <v>9</v>
      </c>
      <c r="D3166" s="300" t="s">
        <v>7283</v>
      </c>
      <c r="E3166" s="417" t="s">
        <v>12977</v>
      </c>
      <c r="F3166" s="417"/>
      <c r="G3166" s="302" t="s">
        <v>51</v>
      </c>
      <c r="H3166" s="315">
        <v>6.3999999999999997E-5</v>
      </c>
      <c r="I3166" s="316">
        <v>3563.9</v>
      </c>
      <c r="J3166" s="316">
        <v>0.22</v>
      </c>
    </row>
    <row r="3167" spans="1:10" ht="25.5">
      <c r="A3167" s="317"/>
      <c r="B3167" s="317"/>
      <c r="C3167" s="317"/>
      <c r="D3167" s="317"/>
      <c r="E3167" s="317" t="s">
        <v>16052</v>
      </c>
      <c r="F3167" s="318">
        <v>0</v>
      </c>
      <c r="G3167" s="317" t="s">
        <v>16053</v>
      </c>
      <c r="H3167" s="318">
        <v>0</v>
      </c>
      <c r="I3167" s="317" t="s">
        <v>16054</v>
      </c>
      <c r="J3167" s="318">
        <v>0</v>
      </c>
    </row>
    <row r="3168" spans="1:10" ht="13.5" thickBot="1">
      <c r="A3168" s="317"/>
      <c r="B3168" s="317"/>
      <c r="C3168" s="317"/>
      <c r="D3168" s="317"/>
      <c r="E3168" s="317" t="s">
        <v>16055</v>
      </c>
      <c r="F3168" s="318">
        <v>0.06</v>
      </c>
      <c r="G3168" s="317"/>
      <c r="H3168" s="418" t="s">
        <v>16056</v>
      </c>
      <c r="I3168" s="418"/>
      <c r="J3168" s="318">
        <v>0.28000000000000003</v>
      </c>
    </row>
    <row r="3169" spans="1:10" ht="13.5" thickTop="1">
      <c r="A3169" s="319"/>
      <c r="B3169" s="319"/>
      <c r="C3169" s="319"/>
      <c r="D3169" s="319"/>
      <c r="E3169" s="319"/>
      <c r="F3169" s="319"/>
      <c r="G3169" s="319"/>
      <c r="H3169" s="319"/>
      <c r="I3169" s="319"/>
      <c r="J3169" s="319"/>
    </row>
    <row r="3170" spans="1:10" ht="15">
      <c r="A3170" s="305"/>
      <c r="B3170" s="306" t="s">
        <v>12979</v>
      </c>
      <c r="C3170" s="305" t="s">
        <v>12980</v>
      </c>
      <c r="D3170" s="305" t="s">
        <v>12981</v>
      </c>
      <c r="E3170" s="419" t="s">
        <v>16045</v>
      </c>
      <c r="F3170" s="419"/>
      <c r="G3170" s="307" t="s">
        <v>12982</v>
      </c>
      <c r="H3170" s="306" t="s">
        <v>16046</v>
      </c>
      <c r="I3170" s="306" t="s">
        <v>12983</v>
      </c>
      <c r="J3170" s="306" t="s">
        <v>12985</v>
      </c>
    </row>
    <row r="3171" spans="1:10" ht="38.25">
      <c r="A3171" s="295" t="s">
        <v>16047</v>
      </c>
      <c r="B3171" s="296" t="s">
        <v>16538</v>
      </c>
      <c r="C3171" s="295" t="s">
        <v>9</v>
      </c>
      <c r="D3171" s="295" t="s">
        <v>2161</v>
      </c>
      <c r="E3171" s="420" t="s">
        <v>16067</v>
      </c>
      <c r="F3171" s="420"/>
      <c r="G3171" s="297" t="s">
        <v>27</v>
      </c>
      <c r="H3171" s="308">
        <v>1</v>
      </c>
      <c r="I3171" s="309">
        <v>0.05</v>
      </c>
      <c r="J3171" s="309">
        <v>0.05</v>
      </c>
    </row>
    <row r="3172" spans="1:10" ht="38.25">
      <c r="A3172" s="300" t="s">
        <v>12986</v>
      </c>
      <c r="B3172" s="301" t="s">
        <v>13128</v>
      </c>
      <c r="C3172" s="300" t="s">
        <v>9</v>
      </c>
      <c r="D3172" s="300" t="s">
        <v>7283</v>
      </c>
      <c r="E3172" s="417" t="s">
        <v>12977</v>
      </c>
      <c r="F3172" s="417"/>
      <c r="G3172" s="302" t="s">
        <v>51</v>
      </c>
      <c r="H3172" s="315">
        <v>1.4399999999999999E-5</v>
      </c>
      <c r="I3172" s="316">
        <v>3563.9</v>
      </c>
      <c r="J3172" s="316">
        <v>0.05</v>
      </c>
    </row>
    <row r="3173" spans="1:10" ht="25.5">
      <c r="A3173" s="317"/>
      <c r="B3173" s="317"/>
      <c r="C3173" s="317"/>
      <c r="D3173" s="317"/>
      <c r="E3173" s="317" t="s">
        <v>16052</v>
      </c>
      <c r="F3173" s="318">
        <v>0</v>
      </c>
      <c r="G3173" s="317" t="s">
        <v>16053</v>
      </c>
      <c r="H3173" s="318">
        <v>0</v>
      </c>
      <c r="I3173" s="317" t="s">
        <v>16054</v>
      </c>
      <c r="J3173" s="318">
        <v>0</v>
      </c>
    </row>
    <row r="3174" spans="1:10" ht="13.5" thickBot="1">
      <c r="A3174" s="317"/>
      <c r="B3174" s="317"/>
      <c r="C3174" s="317"/>
      <c r="D3174" s="317"/>
      <c r="E3174" s="317" t="s">
        <v>16055</v>
      </c>
      <c r="F3174" s="318">
        <v>0.01</v>
      </c>
      <c r="G3174" s="317"/>
      <c r="H3174" s="418" t="s">
        <v>16056</v>
      </c>
      <c r="I3174" s="418"/>
      <c r="J3174" s="318">
        <v>0.06</v>
      </c>
    </row>
    <row r="3175" spans="1:10" ht="13.5" thickTop="1">
      <c r="A3175" s="319"/>
      <c r="B3175" s="319"/>
      <c r="C3175" s="319"/>
      <c r="D3175" s="319"/>
      <c r="E3175" s="319"/>
      <c r="F3175" s="319"/>
      <c r="G3175" s="319"/>
      <c r="H3175" s="319"/>
      <c r="I3175" s="319"/>
      <c r="J3175" s="319"/>
    </row>
    <row r="3176" spans="1:10" ht="15">
      <c r="A3176" s="305"/>
      <c r="B3176" s="306" t="s">
        <v>12979</v>
      </c>
      <c r="C3176" s="305" t="s">
        <v>12980</v>
      </c>
      <c r="D3176" s="305" t="s">
        <v>12981</v>
      </c>
      <c r="E3176" s="419" t="s">
        <v>16045</v>
      </c>
      <c r="F3176" s="419"/>
      <c r="G3176" s="307" t="s">
        <v>12982</v>
      </c>
      <c r="H3176" s="306" t="s">
        <v>16046</v>
      </c>
      <c r="I3176" s="306" t="s">
        <v>12983</v>
      </c>
      <c r="J3176" s="306" t="s">
        <v>12985</v>
      </c>
    </row>
    <row r="3177" spans="1:10" ht="38.25">
      <c r="A3177" s="295" t="s">
        <v>16047</v>
      </c>
      <c r="B3177" s="296" t="s">
        <v>16540</v>
      </c>
      <c r="C3177" s="295" t="s">
        <v>9</v>
      </c>
      <c r="D3177" s="295" t="s">
        <v>2162</v>
      </c>
      <c r="E3177" s="420" t="s">
        <v>16067</v>
      </c>
      <c r="F3177" s="420"/>
      <c r="G3177" s="297" t="s">
        <v>27</v>
      </c>
      <c r="H3177" s="308">
        <v>1</v>
      </c>
      <c r="I3177" s="309">
        <v>0.21</v>
      </c>
      <c r="J3177" s="309">
        <v>0.21</v>
      </c>
    </row>
    <row r="3178" spans="1:10" ht="38.25">
      <c r="A3178" s="300" t="s">
        <v>12986</v>
      </c>
      <c r="B3178" s="301" t="s">
        <v>13128</v>
      </c>
      <c r="C3178" s="300" t="s">
        <v>9</v>
      </c>
      <c r="D3178" s="300" t="s">
        <v>7283</v>
      </c>
      <c r="E3178" s="417" t="s">
        <v>12977</v>
      </c>
      <c r="F3178" s="417"/>
      <c r="G3178" s="302" t="s">
        <v>51</v>
      </c>
      <c r="H3178" s="315">
        <v>6.0000000000000002E-5</v>
      </c>
      <c r="I3178" s="316">
        <v>3563.9</v>
      </c>
      <c r="J3178" s="316">
        <v>0.21</v>
      </c>
    </row>
    <row r="3179" spans="1:10" ht="25.5">
      <c r="A3179" s="317"/>
      <c r="B3179" s="317"/>
      <c r="C3179" s="317"/>
      <c r="D3179" s="317"/>
      <c r="E3179" s="317" t="s">
        <v>16052</v>
      </c>
      <c r="F3179" s="318">
        <v>0</v>
      </c>
      <c r="G3179" s="317" t="s">
        <v>16053</v>
      </c>
      <c r="H3179" s="318">
        <v>0</v>
      </c>
      <c r="I3179" s="317" t="s">
        <v>16054</v>
      </c>
      <c r="J3179" s="318">
        <v>0</v>
      </c>
    </row>
    <row r="3180" spans="1:10" ht="13.5" thickBot="1">
      <c r="A3180" s="317"/>
      <c r="B3180" s="317"/>
      <c r="C3180" s="317"/>
      <c r="D3180" s="317"/>
      <c r="E3180" s="317" t="s">
        <v>16055</v>
      </c>
      <c r="F3180" s="318">
        <v>0.05</v>
      </c>
      <c r="G3180" s="317"/>
      <c r="H3180" s="418" t="s">
        <v>16056</v>
      </c>
      <c r="I3180" s="418"/>
      <c r="J3180" s="318">
        <v>0.26</v>
      </c>
    </row>
    <row r="3181" spans="1:10" ht="13.5" thickTop="1">
      <c r="A3181" s="319"/>
      <c r="B3181" s="319"/>
      <c r="C3181" s="319"/>
      <c r="D3181" s="319"/>
      <c r="E3181" s="319"/>
      <c r="F3181" s="319"/>
      <c r="G3181" s="319"/>
      <c r="H3181" s="319"/>
      <c r="I3181" s="319"/>
      <c r="J3181" s="319"/>
    </row>
    <row r="3182" spans="1:10" ht="15">
      <c r="A3182" s="305"/>
      <c r="B3182" s="306" t="s">
        <v>12979</v>
      </c>
      <c r="C3182" s="305" t="s">
        <v>12980</v>
      </c>
      <c r="D3182" s="305" t="s">
        <v>12981</v>
      </c>
      <c r="E3182" s="419" t="s">
        <v>16045</v>
      </c>
      <c r="F3182" s="419"/>
      <c r="G3182" s="307" t="s">
        <v>12982</v>
      </c>
      <c r="H3182" s="306" t="s">
        <v>16046</v>
      </c>
      <c r="I3182" s="306" t="s">
        <v>12983</v>
      </c>
      <c r="J3182" s="306" t="s">
        <v>12985</v>
      </c>
    </row>
    <row r="3183" spans="1:10" ht="38.25">
      <c r="A3183" s="295" t="s">
        <v>16047</v>
      </c>
      <c r="B3183" s="296" t="s">
        <v>16539</v>
      </c>
      <c r="C3183" s="295" t="s">
        <v>9</v>
      </c>
      <c r="D3183" s="295" t="s">
        <v>2163</v>
      </c>
      <c r="E3183" s="420" t="s">
        <v>16067</v>
      </c>
      <c r="F3183" s="420"/>
      <c r="G3183" s="297" t="s">
        <v>27</v>
      </c>
      <c r="H3183" s="308">
        <v>1</v>
      </c>
      <c r="I3183" s="309">
        <v>0.73</v>
      </c>
      <c r="J3183" s="309">
        <v>0.73</v>
      </c>
    </row>
    <row r="3184" spans="1:10">
      <c r="A3184" s="300" t="s">
        <v>12986</v>
      </c>
      <c r="B3184" s="301" t="s">
        <v>13096</v>
      </c>
      <c r="C3184" s="300" t="s">
        <v>9</v>
      </c>
      <c r="D3184" s="300" t="s">
        <v>8825</v>
      </c>
      <c r="E3184" s="417" t="s">
        <v>12998</v>
      </c>
      <c r="F3184" s="417"/>
      <c r="G3184" s="302" t="s">
        <v>13097</v>
      </c>
      <c r="H3184" s="315">
        <v>1.25</v>
      </c>
      <c r="I3184" s="316">
        <v>0.59</v>
      </c>
      <c r="J3184" s="316">
        <v>0.73</v>
      </c>
    </row>
    <row r="3185" spans="1:10" ht="25.5">
      <c r="A3185" s="317"/>
      <c r="B3185" s="317"/>
      <c r="C3185" s="317"/>
      <c r="D3185" s="317"/>
      <c r="E3185" s="317" t="s">
        <v>16052</v>
      </c>
      <c r="F3185" s="318">
        <v>0</v>
      </c>
      <c r="G3185" s="317" t="s">
        <v>16053</v>
      </c>
      <c r="H3185" s="318">
        <v>0</v>
      </c>
      <c r="I3185" s="317" t="s">
        <v>16054</v>
      </c>
      <c r="J3185" s="318">
        <v>0</v>
      </c>
    </row>
    <row r="3186" spans="1:10" ht="13.5" thickBot="1">
      <c r="A3186" s="317"/>
      <c r="B3186" s="317"/>
      <c r="C3186" s="317"/>
      <c r="D3186" s="317"/>
      <c r="E3186" s="317" t="s">
        <v>16055</v>
      </c>
      <c r="F3186" s="318">
        <v>0.2</v>
      </c>
      <c r="G3186" s="317"/>
      <c r="H3186" s="418" t="s">
        <v>16056</v>
      </c>
      <c r="I3186" s="418"/>
      <c r="J3186" s="318">
        <v>0.93</v>
      </c>
    </row>
    <row r="3187" spans="1:10" ht="13.5" thickTop="1">
      <c r="A3187" s="319"/>
      <c r="B3187" s="319"/>
      <c r="C3187" s="319"/>
      <c r="D3187" s="319"/>
      <c r="E3187" s="319"/>
      <c r="F3187" s="319"/>
      <c r="G3187" s="319"/>
      <c r="H3187" s="319"/>
      <c r="I3187" s="319"/>
      <c r="J3187" s="319"/>
    </row>
    <row r="3188" spans="1:10" ht="15">
      <c r="A3188" s="305"/>
      <c r="B3188" s="306" t="s">
        <v>12979</v>
      </c>
      <c r="C3188" s="305" t="s">
        <v>12980</v>
      </c>
      <c r="D3188" s="305" t="s">
        <v>12981</v>
      </c>
      <c r="E3188" s="419" t="s">
        <v>16045</v>
      </c>
      <c r="F3188" s="419"/>
      <c r="G3188" s="307" t="s">
        <v>12982</v>
      </c>
      <c r="H3188" s="306" t="s">
        <v>16046</v>
      </c>
      <c r="I3188" s="306" t="s">
        <v>12983</v>
      </c>
      <c r="J3188" s="306" t="s">
        <v>12985</v>
      </c>
    </row>
    <row r="3189" spans="1:10" ht="38.25">
      <c r="A3189" s="295" t="s">
        <v>16047</v>
      </c>
      <c r="B3189" s="296" t="s">
        <v>16194</v>
      </c>
      <c r="C3189" s="295" t="s">
        <v>9</v>
      </c>
      <c r="D3189" s="295" t="s">
        <v>2259</v>
      </c>
      <c r="E3189" s="420" t="s">
        <v>16067</v>
      </c>
      <c r="F3189" s="420"/>
      <c r="G3189" s="297" t="s">
        <v>99</v>
      </c>
      <c r="H3189" s="308">
        <v>1</v>
      </c>
      <c r="I3189" s="309">
        <v>1.1200000000000001</v>
      </c>
      <c r="J3189" s="309">
        <v>1.1200000000000001</v>
      </c>
    </row>
    <row r="3190" spans="1:10" ht="38.25">
      <c r="A3190" s="310" t="s">
        <v>16049</v>
      </c>
      <c r="B3190" s="311" t="s">
        <v>16541</v>
      </c>
      <c r="C3190" s="310" t="s">
        <v>9</v>
      </c>
      <c r="D3190" s="310" t="s">
        <v>2255</v>
      </c>
      <c r="E3190" s="416" t="s">
        <v>16067</v>
      </c>
      <c r="F3190" s="416"/>
      <c r="G3190" s="312" t="s">
        <v>27</v>
      </c>
      <c r="H3190" s="313">
        <v>1</v>
      </c>
      <c r="I3190" s="314">
        <v>0.2</v>
      </c>
      <c r="J3190" s="314">
        <v>0.2</v>
      </c>
    </row>
    <row r="3191" spans="1:10" ht="38.25">
      <c r="A3191" s="310" t="s">
        <v>16049</v>
      </c>
      <c r="B3191" s="311" t="s">
        <v>16542</v>
      </c>
      <c r="C3191" s="310" t="s">
        <v>9</v>
      </c>
      <c r="D3191" s="310" t="s">
        <v>2254</v>
      </c>
      <c r="E3191" s="416" t="s">
        <v>16067</v>
      </c>
      <c r="F3191" s="416"/>
      <c r="G3191" s="312" t="s">
        <v>27</v>
      </c>
      <c r="H3191" s="313">
        <v>1</v>
      </c>
      <c r="I3191" s="314">
        <v>0.92</v>
      </c>
      <c r="J3191" s="314">
        <v>0.92</v>
      </c>
    </row>
    <row r="3192" spans="1:10" ht="25.5">
      <c r="A3192" s="317"/>
      <c r="B3192" s="317"/>
      <c r="C3192" s="317"/>
      <c r="D3192" s="317"/>
      <c r="E3192" s="317" t="s">
        <v>16052</v>
      </c>
      <c r="F3192" s="318">
        <v>0</v>
      </c>
      <c r="G3192" s="317" t="s">
        <v>16053</v>
      </c>
      <c r="H3192" s="318">
        <v>0</v>
      </c>
      <c r="I3192" s="317" t="s">
        <v>16054</v>
      </c>
      <c r="J3192" s="318">
        <v>0</v>
      </c>
    </row>
    <row r="3193" spans="1:10" ht="13.5" thickBot="1">
      <c r="A3193" s="317"/>
      <c r="B3193" s="317"/>
      <c r="C3193" s="317"/>
      <c r="D3193" s="317"/>
      <c r="E3193" s="317" t="s">
        <v>16055</v>
      </c>
      <c r="F3193" s="318">
        <v>0.31</v>
      </c>
      <c r="G3193" s="317"/>
      <c r="H3193" s="418" t="s">
        <v>16056</v>
      </c>
      <c r="I3193" s="418"/>
      <c r="J3193" s="318">
        <v>1.43</v>
      </c>
    </row>
    <row r="3194" spans="1:10" ht="13.5" thickTop="1">
      <c r="A3194" s="319"/>
      <c r="B3194" s="319"/>
      <c r="C3194" s="319"/>
      <c r="D3194" s="319"/>
      <c r="E3194" s="319"/>
      <c r="F3194" s="319"/>
      <c r="G3194" s="319"/>
      <c r="H3194" s="319"/>
      <c r="I3194" s="319"/>
      <c r="J3194" s="319"/>
    </row>
    <row r="3195" spans="1:10" ht="15">
      <c r="A3195" s="305"/>
      <c r="B3195" s="306" t="s">
        <v>12979</v>
      </c>
      <c r="C3195" s="305" t="s">
        <v>12980</v>
      </c>
      <c r="D3195" s="305" t="s">
        <v>12981</v>
      </c>
      <c r="E3195" s="419" t="s">
        <v>16045</v>
      </c>
      <c r="F3195" s="419"/>
      <c r="G3195" s="307" t="s">
        <v>12982</v>
      </c>
      <c r="H3195" s="306" t="s">
        <v>16046</v>
      </c>
      <c r="I3195" s="306" t="s">
        <v>12983</v>
      </c>
      <c r="J3195" s="306" t="s">
        <v>12985</v>
      </c>
    </row>
    <row r="3196" spans="1:10" ht="38.25">
      <c r="A3196" s="295" t="s">
        <v>16047</v>
      </c>
      <c r="B3196" s="296" t="s">
        <v>16193</v>
      </c>
      <c r="C3196" s="295" t="s">
        <v>9</v>
      </c>
      <c r="D3196" s="295" t="s">
        <v>2258</v>
      </c>
      <c r="E3196" s="420" t="s">
        <v>16067</v>
      </c>
      <c r="F3196" s="420"/>
      <c r="G3196" s="297" t="s">
        <v>75</v>
      </c>
      <c r="H3196" s="308">
        <v>1</v>
      </c>
      <c r="I3196" s="309">
        <v>3.45</v>
      </c>
      <c r="J3196" s="309">
        <v>3.45</v>
      </c>
    </row>
    <row r="3197" spans="1:10" ht="38.25">
      <c r="A3197" s="310" t="s">
        <v>16049</v>
      </c>
      <c r="B3197" s="311" t="s">
        <v>16541</v>
      </c>
      <c r="C3197" s="310" t="s">
        <v>9</v>
      </c>
      <c r="D3197" s="310" t="s">
        <v>2255</v>
      </c>
      <c r="E3197" s="416" t="s">
        <v>16067</v>
      </c>
      <c r="F3197" s="416"/>
      <c r="G3197" s="312" t="s">
        <v>27</v>
      </c>
      <c r="H3197" s="313">
        <v>1</v>
      </c>
      <c r="I3197" s="314">
        <v>0.2</v>
      </c>
      <c r="J3197" s="314">
        <v>0.2</v>
      </c>
    </row>
    <row r="3198" spans="1:10" ht="38.25">
      <c r="A3198" s="310" t="s">
        <v>16049</v>
      </c>
      <c r="B3198" s="311" t="s">
        <v>16543</v>
      </c>
      <c r="C3198" s="310" t="s">
        <v>9</v>
      </c>
      <c r="D3198" s="310" t="s">
        <v>2256</v>
      </c>
      <c r="E3198" s="416" t="s">
        <v>16067</v>
      </c>
      <c r="F3198" s="416"/>
      <c r="G3198" s="312" t="s">
        <v>27</v>
      </c>
      <c r="H3198" s="313">
        <v>1</v>
      </c>
      <c r="I3198" s="314">
        <v>0.86</v>
      </c>
      <c r="J3198" s="314">
        <v>0.86</v>
      </c>
    </row>
    <row r="3199" spans="1:10" ht="38.25">
      <c r="A3199" s="310" t="s">
        <v>16049</v>
      </c>
      <c r="B3199" s="311" t="s">
        <v>16542</v>
      </c>
      <c r="C3199" s="310" t="s">
        <v>9</v>
      </c>
      <c r="D3199" s="310" t="s">
        <v>2254</v>
      </c>
      <c r="E3199" s="416" t="s">
        <v>16067</v>
      </c>
      <c r="F3199" s="416"/>
      <c r="G3199" s="312" t="s">
        <v>27</v>
      </c>
      <c r="H3199" s="313">
        <v>1</v>
      </c>
      <c r="I3199" s="314">
        <v>0.92</v>
      </c>
      <c r="J3199" s="314">
        <v>0.92</v>
      </c>
    </row>
    <row r="3200" spans="1:10" ht="38.25">
      <c r="A3200" s="310" t="s">
        <v>16049</v>
      </c>
      <c r="B3200" s="311" t="s">
        <v>16544</v>
      </c>
      <c r="C3200" s="310" t="s">
        <v>9</v>
      </c>
      <c r="D3200" s="310" t="s">
        <v>2257</v>
      </c>
      <c r="E3200" s="416" t="s">
        <v>16067</v>
      </c>
      <c r="F3200" s="416"/>
      <c r="G3200" s="312" t="s">
        <v>27</v>
      </c>
      <c r="H3200" s="313">
        <v>1</v>
      </c>
      <c r="I3200" s="314">
        <v>1.47</v>
      </c>
      <c r="J3200" s="314">
        <v>1.47</v>
      </c>
    </row>
    <row r="3201" spans="1:10" ht="25.5">
      <c r="A3201" s="317"/>
      <c r="B3201" s="317"/>
      <c r="C3201" s="317"/>
      <c r="D3201" s="317"/>
      <c r="E3201" s="317" t="s">
        <v>16052</v>
      </c>
      <c r="F3201" s="318">
        <v>0</v>
      </c>
      <c r="G3201" s="317" t="s">
        <v>16053</v>
      </c>
      <c r="H3201" s="318">
        <v>0</v>
      </c>
      <c r="I3201" s="317" t="s">
        <v>16054</v>
      </c>
      <c r="J3201" s="318">
        <v>0</v>
      </c>
    </row>
    <row r="3202" spans="1:10" ht="13.5" thickBot="1">
      <c r="A3202" s="317"/>
      <c r="B3202" s="317"/>
      <c r="C3202" s="317"/>
      <c r="D3202" s="317"/>
      <c r="E3202" s="317" t="s">
        <v>16055</v>
      </c>
      <c r="F3202" s="318">
        <v>0.97</v>
      </c>
      <c r="G3202" s="317"/>
      <c r="H3202" s="418" t="s">
        <v>16056</v>
      </c>
      <c r="I3202" s="418"/>
      <c r="J3202" s="318">
        <v>4.42</v>
      </c>
    </row>
    <row r="3203" spans="1:10" ht="13.5" thickTop="1">
      <c r="A3203" s="319"/>
      <c r="B3203" s="319"/>
      <c r="C3203" s="319"/>
      <c r="D3203" s="319"/>
      <c r="E3203" s="319"/>
      <c r="F3203" s="319"/>
      <c r="G3203" s="319"/>
      <c r="H3203" s="319"/>
      <c r="I3203" s="319"/>
      <c r="J3203" s="319"/>
    </row>
    <row r="3204" spans="1:10" ht="15">
      <c r="A3204" s="305"/>
      <c r="B3204" s="306" t="s">
        <v>12979</v>
      </c>
      <c r="C3204" s="305" t="s">
        <v>12980</v>
      </c>
      <c r="D3204" s="305" t="s">
        <v>12981</v>
      </c>
      <c r="E3204" s="419" t="s">
        <v>16045</v>
      </c>
      <c r="F3204" s="419"/>
      <c r="G3204" s="307" t="s">
        <v>12982</v>
      </c>
      <c r="H3204" s="306" t="s">
        <v>16046</v>
      </c>
      <c r="I3204" s="306" t="s">
        <v>12983</v>
      </c>
      <c r="J3204" s="306" t="s">
        <v>12985</v>
      </c>
    </row>
    <row r="3205" spans="1:10" ht="38.25">
      <c r="A3205" s="295" t="s">
        <v>16047</v>
      </c>
      <c r="B3205" s="296" t="s">
        <v>16542</v>
      </c>
      <c r="C3205" s="295" t="s">
        <v>9</v>
      </c>
      <c r="D3205" s="295" t="s">
        <v>2254</v>
      </c>
      <c r="E3205" s="420" t="s">
        <v>16067</v>
      </c>
      <c r="F3205" s="420"/>
      <c r="G3205" s="297" t="s">
        <v>27</v>
      </c>
      <c r="H3205" s="308">
        <v>1</v>
      </c>
      <c r="I3205" s="309">
        <v>0.92</v>
      </c>
      <c r="J3205" s="309">
        <v>0.92</v>
      </c>
    </row>
    <row r="3206" spans="1:10" ht="38.25">
      <c r="A3206" s="300" t="s">
        <v>12986</v>
      </c>
      <c r="B3206" s="301" t="s">
        <v>13182</v>
      </c>
      <c r="C3206" s="300" t="s">
        <v>9</v>
      </c>
      <c r="D3206" s="300" t="s">
        <v>7288</v>
      </c>
      <c r="E3206" s="417" t="s">
        <v>12977</v>
      </c>
      <c r="F3206" s="417"/>
      <c r="G3206" s="302" t="s">
        <v>51</v>
      </c>
      <c r="H3206" s="315">
        <v>6.3999999999999997E-5</v>
      </c>
      <c r="I3206" s="316">
        <v>14497.22</v>
      </c>
      <c r="J3206" s="316">
        <v>0.92</v>
      </c>
    </row>
    <row r="3207" spans="1:10" ht="25.5">
      <c r="A3207" s="317"/>
      <c r="B3207" s="317"/>
      <c r="C3207" s="317"/>
      <c r="D3207" s="317"/>
      <c r="E3207" s="317" t="s">
        <v>16052</v>
      </c>
      <c r="F3207" s="318">
        <v>0</v>
      </c>
      <c r="G3207" s="317" t="s">
        <v>16053</v>
      </c>
      <c r="H3207" s="318">
        <v>0</v>
      </c>
      <c r="I3207" s="317" t="s">
        <v>16054</v>
      </c>
      <c r="J3207" s="318">
        <v>0</v>
      </c>
    </row>
    <row r="3208" spans="1:10" ht="13.5" thickBot="1">
      <c r="A3208" s="317"/>
      <c r="B3208" s="317"/>
      <c r="C3208" s="317"/>
      <c r="D3208" s="317"/>
      <c r="E3208" s="317" t="s">
        <v>16055</v>
      </c>
      <c r="F3208" s="318">
        <v>0.25</v>
      </c>
      <c r="G3208" s="317"/>
      <c r="H3208" s="418" t="s">
        <v>16056</v>
      </c>
      <c r="I3208" s="418"/>
      <c r="J3208" s="318">
        <v>1.17</v>
      </c>
    </row>
    <row r="3209" spans="1:10" ht="13.5" thickTop="1">
      <c r="A3209" s="319"/>
      <c r="B3209" s="319"/>
      <c r="C3209" s="319"/>
      <c r="D3209" s="319"/>
      <c r="E3209" s="319"/>
      <c r="F3209" s="319"/>
      <c r="G3209" s="319"/>
      <c r="H3209" s="319"/>
      <c r="I3209" s="319"/>
      <c r="J3209" s="319"/>
    </row>
    <row r="3210" spans="1:10" ht="15">
      <c r="A3210" s="305"/>
      <c r="B3210" s="306" t="s">
        <v>12979</v>
      </c>
      <c r="C3210" s="305" t="s">
        <v>12980</v>
      </c>
      <c r="D3210" s="305" t="s">
        <v>12981</v>
      </c>
      <c r="E3210" s="419" t="s">
        <v>16045</v>
      </c>
      <c r="F3210" s="419"/>
      <c r="G3210" s="307" t="s">
        <v>12982</v>
      </c>
      <c r="H3210" s="306" t="s">
        <v>16046</v>
      </c>
      <c r="I3210" s="306" t="s">
        <v>12983</v>
      </c>
      <c r="J3210" s="306" t="s">
        <v>12985</v>
      </c>
    </row>
    <row r="3211" spans="1:10" ht="38.25">
      <c r="A3211" s="295" t="s">
        <v>16047</v>
      </c>
      <c r="B3211" s="296" t="s">
        <v>16541</v>
      </c>
      <c r="C3211" s="295" t="s">
        <v>9</v>
      </c>
      <c r="D3211" s="295" t="s">
        <v>2255</v>
      </c>
      <c r="E3211" s="420" t="s">
        <v>16067</v>
      </c>
      <c r="F3211" s="420"/>
      <c r="G3211" s="297" t="s">
        <v>27</v>
      </c>
      <c r="H3211" s="308">
        <v>1</v>
      </c>
      <c r="I3211" s="309">
        <v>0.2</v>
      </c>
      <c r="J3211" s="309">
        <v>0.2</v>
      </c>
    </row>
    <row r="3212" spans="1:10" ht="38.25">
      <c r="A3212" s="300" t="s">
        <v>12986</v>
      </c>
      <c r="B3212" s="301" t="s">
        <v>13182</v>
      </c>
      <c r="C3212" s="300" t="s">
        <v>9</v>
      </c>
      <c r="D3212" s="300" t="s">
        <v>7288</v>
      </c>
      <c r="E3212" s="417" t="s">
        <v>12977</v>
      </c>
      <c r="F3212" s="417"/>
      <c r="G3212" s="302" t="s">
        <v>51</v>
      </c>
      <c r="H3212" s="315">
        <v>1.4399999999999999E-5</v>
      </c>
      <c r="I3212" s="316">
        <v>14497.22</v>
      </c>
      <c r="J3212" s="316">
        <v>0.2</v>
      </c>
    </row>
    <row r="3213" spans="1:10" ht="25.5">
      <c r="A3213" s="317"/>
      <c r="B3213" s="317"/>
      <c r="C3213" s="317"/>
      <c r="D3213" s="317"/>
      <c r="E3213" s="317" t="s">
        <v>16052</v>
      </c>
      <c r="F3213" s="318">
        <v>0</v>
      </c>
      <c r="G3213" s="317" t="s">
        <v>16053</v>
      </c>
      <c r="H3213" s="318">
        <v>0</v>
      </c>
      <c r="I3213" s="317" t="s">
        <v>16054</v>
      </c>
      <c r="J3213" s="318">
        <v>0</v>
      </c>
    </row>
    <row r="3214" spans="1:10" ht="13.5" thickBot="1">
      <c r="A3214" s="317"/>
      <c r="B3214" s="317"/>
      <c r="C3214" s="317"/>
      <c r="D3214" s="317"/>
      <c r="E3214" s="317" t="s">
        <v>16055</v>
      </c>
      <c r="F3214" s="318">
        <v>0.05</v>
      </c>
      <c r="G3214" s="317"/>
      <c r="H3214" s="418" t="s">
        <v>16056</v>
      </c>
      <c r="I3214" s="418"/>
      <c r="J3214" s="318">
        <v>0.25</v>
      </c>
    </row>
    <row r="3215" spans="1:10" ht="13.5" thickTop="1">
      <c r="A3215" s="319"/>
      <c r="B3215" s="319"/>
      <c r="C3215" s="319"/>
      <c r="D3215" s="319"/>
      <c r="E3215" s="319"/>
      <c r="F3215" s="319"/>
      <c r="G3215" s="319"/>
      <c r="H3215" s="319"/>
      <c r="I3215" s="319"/>
      <c r="J3215" s="319"/>
    </row>
    <row r="3216" spans="1:10" ht="15">
      <c r="A3216" s="305"/>
      <c r="B3216" s="306" t="s">
        <v>12979</v>
      </c>
      <c r="C3216" s="305" t="s">
        <v>12980</v>
      </c>
      <c r="D3216" s="305" t="s">
        <v>12981</v>
      </c>
      <c r="E3216" s="419" t="s">
        <v>16045</v>
      </c>
      <c r="F3216" s="419"/>
      <c r="G3216" s="307" t="s">
        <v>12982</v>
      </c>
      <c r="H3216" s="306" t="s">
        <v>16046</v>
      </c>
      <c r="I3216" s="306" t="s">
        <v>12983</v>
      </c>
      <c r="J3216" s="306" t="s">
        <v>12985</v>
      </c>
    </row>
    <row r="3217" spans="1:10" ht="38.25">
      <c r="A3217" s="295" t="s">
        <v>16047</v>
      </c>
      <c r="B3217" s="296" t="s">
        <v>16543</v>
      </c>
      <c r="C3217" s="295" t="s">
        <v>9</v>
      </c>
      <c r="D3217" s="295" t="s">
        <v>2256</v>
      </c>
      <c r="E3217" s="420" t="s">
        <v>16067</v>
      </c>
      <c r="F3217" s="420"/>
      <c r="G3217" s="297" t="s">
        <v>27</v>
      </c>
      <c r="H3217" s="308">
        <v>1</v>
      </c>
      <c r="I3217" s="309">
        <v>0.86</v>
      </c>
      <c r="J3217" s="309">
        <v>0.86</v>
      </c>
    </row>
    <row r="3218" spans="1:10" ht="38.25">
      <c r="A3218" s="300" t="s">
        <v>12986</v>
      </c>
      <c r="B3218" s="301" t="s">
        <v>13182</v>
      </c>
      <c r="C3218" s="300" t="s">
        <v>9</v>
      </c>
      <c r="D3218" s="300" t="s">
        <v>7288</v>
      </c>
      <c r="E3218" s="417" t="s">
        <v>12977</v>
      </c>
      <c r="F3218" s="417"/>
      <c r="G3218" s="302" t="s">
        <v>51</v>
      </c>
      <c r="H3218" s="315">
        <v>6.0000000000000002E-5</v>
      </c>
      <c r="I3218" s="316">
        <v>14497.22</v>
      </c>
      <c r="J3218" s="316">
        <v>0.86</v>
      </c>
    </row>
    <row r="3219" spans="1:10" ht="25.5">
      <c r="A3219" s="317"/>
      <c r="B3219" s="317"/>
      <c r="C3219" s="317"/>
      <c r="D3219" s="317"/>
      <c r="E3219" s="317" t="s">
        <v>16052</v>
      </c>
      <c r="F3219" s="318">
        <v>0</v>
      </c>
      <c r="G3219" s="317" t="s">
        <v>16053</v>
      </c>
      <c r="H3219" s="318">
        <v>0</v>
      </c>
      <c r="I3219" s="317" t="s">
        <v>16054</v>
      </c>
      <c r="J3219" s="318">
        <v>0</v>
      </c>
    </row>
    <row r="3220" spans="1:10" ht="13.5" thickBot="1">
      <c r="A3220" s="317"/>
      <c r="B3220" s="317"/>
      <c r="C3220" s="317"/>
      <c r="D3220" s="317"/>
      <c r="E3220" s="317" t="s">
        <v>16055</v>
      </c>
      <c r="F3220" s="318">
        <v>0.24</v>
      </c>
      <c r="G3220" s="317"/>
      <c r="H3220" s="418" t="s">
        <v>16056</v>
      </c>
      <c r="I3220" s="418"/>
      <c r="J3220" s="318">
        <v>1.1000000000000001</v>
      </c>
    </row>
    <row r="3221" spans="1:10" ht="13.5" thickTop="1">
      <c r="A3221" s="319"/>
      <c r="B3221" s="319"/>
      <c r="C3221" s="319"/>
      <c r="D3221" s="319"/>
      <c r="E3221" s="319"/>
      <c r="F3221" s="319"/>
      <c r="G3221" s="319"/>
      <c r="H3221" s="319"/>
      <c r="I3221" s="319"/>
      <c r="J3221" s="319"/>
    </row>
    <row r="3222" spans="1:10" ht="15">
      <c r="A3222" s="305"/>
      <c r="B3222" s="306" t="s">
        <v>12979</v>
      </c>
      <c r="C3222" s="305" t="s">
        <v>12980</v>
      </c>
      <c r="D3222" s="305" t="s">
        <v>12981</v>
      </c>
      <c r="E3222" s="419" t="s">
        <v>16045</v>
      </c>
      <c r="F3222" s="419"/>
      <c r="G3222" s="307" t="s">
        <v>12982</v>
      </c>
      <c r="H3222" s="306" t="s">
        <v>16046</v>
      </c>
      <c r="I3222" s="306" t="s">
        <v>12983</v>
      </c>
      <c r="J3222" s="306" t="s">
        <v>12985</v>
      </c>
    </row>
    <row r="3223" spans="1:10" ht="38.25">
      <c r="A3223" s="295" t="s">
        <v>16047</v>
      </c>
      <c r="B3223" s="296" t="s">
        <v>16544</v>
      </c>
      <c r="C3223" s="295" t="s">
        <v>9</v>
      </c>
      <c r="D3223" s="295" t="s">
        <v>2257</v>
      </c>
      <c r="E3223" s="420" t="s">
        <v>16067</v>
      </c>
      <c r="F3223" s="420"/>
      <c r="G3223" s="297" t="s">
        <v>27</v>
      </c>
      <c r="H3223" s="308">
        <v>1</v>
      </c>
      <c r="I3223" s="309">
        <v>1.47</v>
      </c>
      <c r="J3223" s="309">
        <v>1.47</v>
      </c>
    </row>
    <row r="3224" spans="1:10">
      <c r="A3224" s="300" t="s">
        <v>12986</v>
      </c>
      <c r="B3224" s="301" t="s">
        <v>13096</v>
      </c>
      <c r="C3224" s="300" t="s">
        <v>9</v>
      </c>
      <c r="D3224" s="300" t="s">
        <v>8825</v>
      </c>
      <c r="E3224" s="417" t="s">
        <v>12998</v>
      </c>
      <c r="F3224" s="417"/>
      <c r="G3224" s="302" t="s">
        <v>13097</v>
      </c>
      <c r="H3224" s="315">
        <v>2.5</v>
      </c>
      <c r="I3224" s="316">
        <v>0.59</v>
      </c>
      <c r="J3224" s="316">
        <v>1.47</v>
      </c>
    </row>
    <row r="3225" spans="1:10" ht="25.5">
      <c r="A3225" s="317"/>
      <c r="B3225" s="317"/>
      <c r="C3225" s="317"/>
      <c r="D3225" s="317"/>
      <c r="E3225" s="317" t="s">
        <v>16052</v>
      </c>
      <c r="F3225" s="318">
        <v>0</v>
      </c>
      <c r="G3225" s="317" t="s">
        <v>16053</v>
      </c>
      <c r="H3225" s="318">
        <v>0</v>
      </c>
      <c r="I3225" s="317" t="s">
        <v>16054</v>
      </c>
      <c r="J3225" s="318">
        <v>0</v>
      </c>
    </row>
    <row r="3226" spans="1:10" ht="13.5" thickBot="1">
      <c r="A3226" s="317"/>
      <c r="B3226" s="317"/>
      <c r="C3226" s="317"/>
      <c r="D3226" s="317"/>
      <c r="E3226" s="317" t="s">
        <v>16055</v>
      </c>
      <c r="F3226" s="318">
        <v>0.41</v>
      </c>
      <c r="G3226" s="317"/>
      <c r="H3226" s="418" t="s">
        <v>16056</v>
      </c>
      <c r="I3226" s="418"/>
      <c r="J3226" s="318">
        <v>1.88</v>
      </c>
    </row>
    <row r="3227" spans="1:10" ht="13.5" thickTop="1">
      <c r="A3227" s="319"/>
      <c r="B3227" s="319"/>
      <c r="C3227" s="319"/>
      <c r="D3227" s="319"/>
      <c r="E3227" s="319"/>
      <c r="F3227" s="319"/>
      <c r="G3227" s="319"/>
      <c r="H3227" s="319"/>
      <c r="I3227" s="319"/>
      <c r="J3227" s="319"/>
    </row>
    <row r="3228" spans="1:10" ht="15">
      <c r="A3228" s="305"/>
      <c r="B3228" s="306" t="s">
        <v>12979</v>
      </c>
      <c r="C3228" s="305" t="s">
        <v>12980</v>
      </c>
      <c r="D3228" s="305" t="s">
        <v>12981</v>
      </c>
      <c r="E3228" s="419" t="s">
        <v>16045</v>
      </c>
      <c r="F3228" s="419"/>
      <c r="G3228" s="307" t="s">
        <v>12982</v>
      </c>
      <c r="H3228" s="306" t="s">
        <v>16046</v>
      </c>
      <c r="I3228" s="306" t="s">
        <v>12983</v>
      </c>
      <c r="J3228" s="306" t="s">
        <v>12985</v>
      </c>
    </row>
    <row r="3229" spans="1:10" ht="38.25">
      <c r="A3229" s="295" t="s">
        <v>16047</v>
      </c>
      <c r="B3229" s="296" t="s">
        <v>16097</v>
      </c>
      <c r="C3229" s="295" t="s">
        <v>9</v>
      </c>
      <c r="D3229" s="295" t="s">
        <v>3313</v>
      </c>
      <c r="E3229" s="420" t="s">
        <v>16095</v>
      </c>
      <c r="F3229" s="420"/>
      <c r="G3229" s="297" t="s">
        <v>20</v>
      </c>
      <c r="H3229" s="308">
        <v>1</v>
      </c>
      <c r="I3229" s="309">
        <v>1.68</v>
      </c>
      <c r="J3229" s="309">
        <v>1.68</v>
      </c>
    </row>
    <row r="3230" spans="1:10" ht="25.5">
      <c r="A3230" s="310" t="s">
        <v>16049</v>
      </c>
      <c r="B3230" s="311" t="s">
        <v>16307</v>
      </c>
      <c r="C3230" s="310" t="s">
        <v>9</v>
      </c>
      <c r="D3230" s="310" t="s">
        <v>89</v>
      </c>
      <c r="E3230" s="416" t="s">
        <v>16048</v>
      </c>
      <c r="F3230" s="416"/>
      <c r="G3230" s="312" t="s">
        <v>27</v>
      </c>
      <c r="H3230" s="313">
        <v>2.4E-2</v>
      </c>
      <c r="I3230" s="314">
        <v>14.63</v>
      </c>
      <c r="J3230" s="314">
        <v>0.35</v>
      </c>
    </row>
    <row r="3231" spans="1:10" ht="25.5">
      <c r="A3231" s="310" t="s">
        <v>16049</v>
      </c>
      <c r="B3231" s="311" t="s">
        <v>16161</v>
      </c>
      <c r="C3231" s="310" t="s">
        <v>9</v>
      </c>
      <c r="D3231" s="310" t="s">
        <v>85</v>
      </c>
      <c r="E3231" s="416" t="s">
        <v>16048</v>
      </c>
      <c r="F3231" s="416"/>
      <c r="G3231" s="312" t="s">
        <v>27</v>
      </c>
      <c r="H3231" s="313">
        <v>2.4E-2</v>
      </c>
      <c r="I3231" s="314">
        <v>18.739999999999998</v>
      </c>
      <c r="J3231" s="314">
        <v>0.44</v>
      </c>
    </row>
    <row r="3232" spans="1:10" ht="25.5">
      <c r="A3232" s="300" t="s">
        <v>12986</v>
      </c>
      <c r="B3232" s="301" t="s">
        <v>13242</v>
      </c>
      <c r="C3232" s="300" t="s">
        <v>9</v>
      </c>
      <c r="D3232" s="300" t="s">
        <v>7616</v>
      </c>
      <c r="E3232" s="417" t="s">
        <v>12998</v>
      </c>
      <c r="F3232" s="417"/>
      <c r="G3232" s="302" t="s">
        <v>20</v>
      </c>
      <c r="H3232" s="315">
        <v>1.19</v>
      </c>
      <c r="I3232" s="316">
        <v>0.73</v>
      </c>
      <c r="J3232" s="316">
        <v>0.86</v>
      </c>
    </row>
    <row r="3233" spans="1:10" ht="25.5">
      <c r="A3233" s="300" t="s">
        <v>12986</v>
      </c>
      <c r="B3233" s="301" t="s">
        <v>13244</v>
      </c>
      <c r="C3233" s="300" t="s">
        <v>9</v>
      </c>
      <c r="D3233" s="300" t="s">
        <v>9005</v>
      </c>
      <c r="E3233" s="417" t="s">
        <v>12998</v>
      </c>
      <c r="F3233" s="417"/>
      <c r="G3233" s="302" t="s">
        <v>51</v>
      </c>
      <c r="H3233" s="315">
        <v>8.9999999999999993E-3</v>
      </c>
      <c r="I3233" s="316">
        <v>3.78</v>
      </c>
      <c r="J3233" s="316">
        <v>0.03</v>
      </c>
    </row>
    <row r="3234" spans="1:10" ht="25.5">
      <c r="A3234" s="317"/>
      <c r="B3234" s="317"/>
      <c r="C3234" s="317"/>
      <c r="D3234" s="317"/>
      <c r="E3234" s="317" t="s">
        <v>16052</v>
      </c>
      <c r="F3234" s="318">
        <v>0.30044530000000003</v>
      </c>
      <c r="G3234" s="317" t="s">
        <v>16053</v>
      </c>
      <c r="H3234" s="318">
        <v>0.26</v>
      </c>
      <c r="I3234" s="317" t="s">
        <v>16054</v>
      </c>
      <c r="J3234" s="318">
        <v>0.56000000000000005</v>
      </c>
    </row>
    <row r="3235" spans="1:10" ht="13.5" thickBot="1">
      <c r="A3235" s="317"/>
      <c r="B3235" s="317"/>
      <c r="C3235" s="317"/>
      <c r="D3235" s="317"/>
      <c r="E3235" s="317" t="s">
        <v>16055</v>
      </c>
      <c r="F3235" s="318">
        <v>0.47</v>
      </c>
      <c r="G3235" s="317"/>
      <c r="H3235" s="418" t="s">
        <v>16056</v>
      </c>
      <c r="I3235" s="418"/>
      <c r="J3235" s="318">
        <v>2.15</v>
      </c>
    </row>
    <row r="3236" spans="1:10" ht="13.5" thickTop="1">
      <c r="A3236" s="319"/>
      <c r="B3236" s="319"/>
      <c r="C3236" s="319"/>
      <c r="D3236" s="319"/>
      <c r="E3236" s="319"/>
      <c r="F3236" s="319"/>
      <c r="G3236" s="319"/>
      <c r="H3236" s="319"/>
      <c r="I3236" s="319"/>
      <c r="J3236" s="319"/>
    </row>
    <row r="3237" spans="1:10" ht="15">
      <c r="A3237" s="305"/>
      <c r="B3237" s="306" t="s">
        <v>12979</v>
      </c>
      <c r="C3237" s="305" t="s">
        <v>12980</v>
      </c>
      <c r="D3237" s="305" t="s">
        <v>12981</v>
      </c>
      <c r="E3237" s="419" t="s">
        <v>16045</v>
      </c>
      <c r="F3237" s="419"/>
      <c r="G3237" s="307" t="s">
        <v>12982</v>
      </c>
      <c r="H3237" s="306" t="s">
        <v>16046</v>
      </c>
      <c r="I3237" s="306" t="s">
        <v>12983</v>
      </c>
      <c r="J3237" s="306" t="s">
        <v>12985</v>
      </c>
    </row>
    <row r="3238" spans="1:10" ht="25.5">
      <c r="A3238" s="295" t="s">
        <v>16047</v>
      </c>
      <c r="B3238" s="296" t="s">
        <v>16121</v>
      </c>
      <c r="C3238" s="295" t="s">
        <v>9</v>
      </c>
      <c r="D3238" s="295" t="s">
        <v>3923</v>
      </c>
      <c r="E3238" s="420" t="s">
        <v>16095</v>
      </c>
      <c r="F3238" s="420"/>
      <c r="G3238" s="297" t="s">
        <v>20</v>
      </c>
      <c r="H3238" s="308">
        <v>1</v>
      </c>
      <c r="I3238" s="309">
        <v>8.66</v>
      </c>
      <c r="J3238" s="309">
        <v>8.66</v>
      </c>
    </row>
    <row r="3239" spans="1:10" ht="25.5">
      <c r="A3239" s="310" t="s">
        <v>16049</v>
      </c>
      <c r="B3239" s="311" t="s">
        <v>16307</v>
      </c>
      <c r="C3239" s="310" t="s">
        <v>9</v>
      </c>
      <c r="D3239" s="310" t="s">
        <v>89</v>
      </c>
      <c r="E3239" s="416" t="s">
        <v>16048</v>
      </c>
      <c r="F3239" s="416"/>
      <c r="G3239" s="312" t="s">
        <v>27</v>
      </c>
      <c r="H3239" s="313">
        <v>1.2999999999999999E-2</v>
      </c>
      <c r="I3239" s="314">
        <v>14.63</v>
      </c>
      <c r="J3239" s="314">
        <v>0.19</v>
      </c>
    </row>
    <row r="3240" spans="1:10" ht="25.5">
      <c r="A3240" s="310" t="s">
        <v>16049</v>
      </c>
      <c r="B3240" s="311" t="s">
        <v>16161</v>
      </c>
      <c r="C3240" s="310" t="s">
        <v>9</v>
      </c>
      <c r="D3240" s="310" t="s">
        <v>85</v>
      </c>
      <c r="E3240" s="416" t="s">
        <v>16048</v>
      </c>
      <c r="F3240" s="416"/>
      <c r="G3240" s="312" t="s">
        <v>27</v>
      </c>
      <c r="H3240" s="313">
        <v>1.2999999999999999E-2</v>
      </c>
      <c r="I3240" s="314">
        <v>18.739999999999998</v>
      </c>
      <c r="J3240" s="314">
        <v>0.24</v>
      </c>
    </row>
    <row r="3241" spans="1:10" ht="25.5">
      <c r="A3241" s="300" t="s">
        <v>12986</v>
      </c>
      <c r="B3241" s="301" t="s">
        <v>13320</v>
      </c>
      <c r="C3241" s="300" t="s">
        <v>9</v>
      </c>
      <c r="D3241" s="300" t="s">
        <v>7595</v>
      </c>
      <c r="E3241" s="417" t="s">
        <v>12998</v>
      </c>
      <c r="F3241" s="417"/>
      <c r="G3241" s="302" t="s">
        <v>20</v>
      </c>
      <c r="H3241" s="315">
        <v>1.0269999999999999</v>
      </c>
      <c r="I3241" s="316">
        <v>7.99</v>
      </c>
      <c r="J3241" s="316">
        <v>8.1999999999999993</v>
      </c>
    </row>
    <row r="3242" spans="1:10" ht="25.5">
      <c r="A3242" s="300" t="s">
        <v>12986</v>
      </c>
      <c r="B3242" s="301" t="s">
        <v>13244</v>
      </c>
      <c r="C3242" s="300" t="s">
        <v>9</v>
      </c>
      <c r="D3242" s="300" t="s">
        <v>9005</v>
      </c>
      <c r="E3242" s="417" t="s">
        <v>12998</v>
      </c>
      <c r="F3242" s="417"/>
      <c r="G3242" s="302" t="s">
        <v>51</v>
      </c>
      <c r="H3242" s="315">
        <v>0.01</v>
      </c>
      <c r="I3242" s="316">
        <v>3.78</v>
      </c>
      <c r="J3242" s="316">
        <v>0.03</v>
      </c>
    </row>
    <row r="3243" spans="1:10" ht="25.5">
      <c r="A3243" s="317"/>
      <c r="B3243" s="317"/>
      <c r="C3243" s="317"/>
      <c r="D3243" s="317"/>
      <c r="E3243" s="317" t="s">
        <v>16052</v>
      </c>
      <c r="F3243" s="318">
        <v>0.1555877</v>
      </c>
      <c r="G3243" s="317" t="s">
        <v>16053</v>
      </c>
      <c r="H3243" s="318">
        <v>0.13</v>
      </c>
      <c r="I3243" s="317" t="s">
        <v>16054</v>
      </c>
      <c r="J3243" s="318">
        <v>0.28999999999999998</v>
      </c>
    </row>
    <row r="3244" spans="1:10" ht="13.5" thickBot="1">
      <c r="A3244" s="317"/>
      <c r="B3244" s="317"/>
      <c r="C3244" s="317"/>
      <c r="D3244" s="317"/>
      <c r="E3244" s="317" t="s">
        <v>16055</v>
      </c>
      <c r="F3244" s="318">
        <v>2.44</v>
      </c>
      <c r="G3244" s="317"/>
      <c r="H3244" s="418" t="s">
        <v>16056</v>
      </c>
      <c r="I3244" s="418"/>
      <c r="J3244" s="318">
        <v>11.1</v>
      </c>
    </row>
    <row r="3245" spans="1:10" ht="13.5" thickTop="1">
      <c r="A3245" s="319"/>
      <c r="B3245" s="319"/>
      <c r="C3245" s="319"/>
      <c r="D3245" s="319"/>
      <c r="E3245" s="319"/>
      <c r="F3245" s="319"/>
      <c r="G3245" s="319"/>
      <c r="H3245" s="319"/>
      <c r="I3245" s="319"/>
      <c r="J3245" s="319"/>
    </row>
    <row r="3246" spans="1:10" ht="15">
      <c r="A3246" s="305"/>
      <c r="B3246" s="306" t="s">
        <v>12979</v>
      </c>
      <c r="C3246" s="305" t="s">
        <v>12980</v>
      </c>
      <c r="D3246" s="305" t="s">
        <v>12981</v>
      </c>
      <c r="E3246" s="419" t="s">
        <v>16045</v>
      </c>
      <c r="F3246" s="419"/>
      <c r="G3246" s="307" t="s">
        <v>12982</v>
      </c>
      <c r="H3246" s="306" t="s">
        <v>16046</v>
      </c>
      <c r="I3246" s="306" t="s">
        <v>12983</v>
      </c>
      <c r="J3246" s="306" t="s">
        <v>12985</v>
      </c>
    </row>
    <row r="3247" spans="1:10" ht="38.25">
      <c r="A3247" s="295" t="s">
        <v>16047</v>
      </c>
      <c r="B3247" s="296" t="s">
        <v>16098</v>
      </c>
      <c r="C3247" s="295" t="s">
        <v>9</v>
      </c>
      <c r="D3247" s="295" t="s">
        <v>3315</v>
      </c>
      <c r="E3247" s="420" t="s">
        <v>16095</v>
      </c>
      <c r="F3247" s="420"/>
      <c r="G3247" s="297" t="s">
        <v>20</v>
      </c>
      <c r="H3247" s="308">
        <v>1</v>
      </c>
      <c r="I3247" s="309">
        <v>2.4500000000000002</v>
      </c>
      <c r="J3247" s="309">
        <v>2.4500000000000002</v>
      </c>
    </row>
    <row r="3248" spans="1:10" ht="25.5">
      <c r="A3248" s="310" t="s">
        <v>16049</v>
      </c>
      <c r="B3248" s="311" t="s">
        <v>16307</v>
      </c>
      <c r="C3248" s="310" t="s">
        <v>9</v>
      </c>
      <c r="D3248" s="310" t="s">
        <v>89</v>
      </c>
      <c r="E3248" s="416" t="s">
        <v>16048</v>
      </c>
      <c r="F3248" s="416"/>
      <c r="G3248" s="312" t="s">
        <v>27</v>
      </c>
      <c r="H3248" s="313">
        <v>0.03</v>
      </c>
      <c r="I3248" s="314">
        <v>14.63</v>
      </c>
      <c r="J3248" s="314">
        <v>0.43</v>
      </c>
    </row>
    <row r="3249" spans="1:10" ht="25.5">
      <c r="A3249" s="310" t="s">
        <v>16049</v>
      </c>
      <c r="B3249" s="311" t="s">
        <v>16161</v>
      </c>
      <c r="C3249" s="310" t="s">
        <v>9</v>
      </c>
      <c r="D3249" s="310" t="s">
        <v>85</v>
      </c>
      <c r="E3249" s="416" t="s">
        <v>16048</v>
      </c>
      <c r="F3249" s="416"/>
      <c r="G3249" s="312" t="s">
        <v>27</v>
      </c>
      <c r="H3249" s="313">
        <v>0.03</v>
      </c>
      <c r="I3249" s="314">
        <v>18.739999999999998</v>
      </c>
      <c r="J3249" s="314">
        <v>0.56000000000000005</v>
      </c>
    </row>
    <row r="3250" spans="1:10" ht="25.5">
      <c r="A3250" s="300" t="s">
        <v>12986</v>
      </c>
      <c r="B3250" s="301" t="s">
        <v>13246</v>
      </c>
      <c r="C3250" s="300" t="s">
        <v>9</v>
      </c>
      <c r="D3250" s="300" t="s">
        <v>7597</v>
      </c>
      <c r="E3250" s="417" t="s">
        <v>12998</v>
      </c>
      <c r="F3250" s="417"/>
      <c r="G3250" s="302" t="s">
        <v>20</v>
      </c>
      <c r="H3250" s="315">
        <v>1.19</v>
      </c>
      <c r="I3250" s="316">
        <v>1.21</v>
      </c>
      <c r="J3250" s="316">
        <v>1.43</v>
      </c>
    </row>
    <row r="3251" spans="1:10" ht="25.5">
      <c r="A3251" s="300" t="s">
        <v>12986</v>
      </c>
      <c r="B3251" s="301" t="s">
        <v>13244</v>
      </c>
      <c r="C3251" s="300" t="s">
        <v>9</v>
      </c>
      <c r="D3251" s="300" t="s">
        <v>9005</v>
      </c>
      <c r="E3251" s="417" t="s">
        <v>12998</v>
      </c>
      <c r="F3251" s="417"/>
      <c r="G3251" s="302" t="s">
        <v>51</v>
      </c>
      <c r="H3251" s="315">
        <v>8.9999999999999993E-3</v>
      </c>
      <c r="I3251" s="316">
        <v>3.78</v>
      </c>
      <c r="J3251" s="316">
        <v>0.03</v>
      </c>
    </row>
    <row r="3252" spans="1:10" ht="25.5">
      <c r="A3252" s="317"/>
      <c r="B3252" s="317"/>
      <c r="C3252" s="317"/>
      <c r="D3252" s="317"/>
      <c r="E3252" s="317" t="s">
        <v>16052</v>
      </c>
      <c r="F3252" s="318">
        <v>0.37555660000000002</v>
      </c>
      <c r="G3252" s="317" t="s">
        <v>16053</v>
      </c>
      <c r="H3252" s="318">
        <v>0.32</v>
      </c>
      <c r="I3252" s="317" t="s">
        <v>16054</v>
      </c>
      <c r="J3252" s="318">
        <v>0.7</v>
      </c>
    </row>
    <row r="3253" spans="1:10" ht="13.5" thickBot="1">
      <c r="A3253" s="317"/>
      <c r="B3253" s="317"/>
      <c r="C3253" s="317"/>
      <c r="D3253" s="317"/>
      <c r="E3253" s="317" t="s">
        <v>16055</v>
      </c>
      <c r="F3253" s="318">
        <v>0.69</v>
      </c>
      <c r="G3253" s="317"/>
      <c r="H3253" s="418" t="s">
        <v>16056</v>
      </c>
      <c r="I3253" s="418"/>
      <c r="J3253" s="318">
        <v>3.14</v>
      </c>
    </row>
    <row r="3254" spans="1:10" ht="13.5" thickTop="1">
      <c r="A3254" s="319"/>
      <c r="B3254" s="319"/>
      <c r="C3254" s="319"/>
      <c r="D3254" s="319"/>
      <c r="E3254" s="319"/>
      <c r="F3254" s="319"/>
      <c r="G3254" s="319"/>
      <c r="H3254" s="319"/>
      <c r="I3254" s="319"/>
      <c r="J3254" s="319"/>
    </row>
    <row r="3255" spans="1:10" ht="15">
      <c r="A3255" s="305"/>
      <c r="B3255" s="306" t="s">
        <v>12979</v>
      </c>
      <c r="C3255" s="305" t="s">
        <v>12980</v>
      </c>
      <c r="D3255" s="305" t="s">
        <v>12981</v>
      </c>
      <c r="E3255" s="419" t="s">
        <v>16045</v>
      </c>
      <c r="F3255" s="419"/>
      <c r="G3255" s="307" t="s">
        <v>12982</v>
      </c>
      <c r="H3255" s="306" t="s">
        <v>16046</v>
      </c>
      <c r="I3255" s="306" t="s">
        <v>12983</v>
      </c>
      <c r="J3255" s="306" t="s">
        <v>12985</v>
      </c>
    </row>
    <row r="3256" spans="1:10" ht="38.25">
      <c r="A3256" s="295" t="s">
        <v>16047</v>
      </c>
      <c r="B3256" s="296" t="s">
        <v>16120</v>
      </c>
      <c r="C3256" s="295" t="s">
        <v>9</v>
      </c>
      <c r="D3256" s="295" t="s">
        <v>3317</v>
      </c>
      <c r="E3256" s="420" t="s">
        <v>16095</v>
      </c>
      <c r="F3256" s="420"/>
      <c r="G3256" s="297" t="s">
        <v>20</v>
      </c>
      <c r="H3256" s="308">
        <v>1</v>
      </c>
      <c r="I3256" s="309">
        <v>3.92</v>
      </c>
      <c r="J3256" s="309">
        <v>3.92</v>
      </c>
    </row>
    <row r="3257" spans="1:10" ht="25.5">
      <c r="A3257" s="310" t="s">
        <v>16049</v>
      </c>
      <c r="B3257" s="311" t="s">
        <v>16307</v>
      </c>
      <c r="C3257" s="310" t="s">
        <v>9</v>
      </c>
      <c r="D3257" s="310" t="s">
        <v>89</v>
      </c>
      <c r="E3257" s="416" t="s">
        <v>16048</v>
      </c>
      <c r="F3257" s="416"/>
      <c r="G3257" s="312" t="s">
        <v>27</v>
      </c>
      <c r="H3257" s="313">
        <v>0.04</v>
      </c>
      <c r="I3257" s="314">
        <v>14.63</v>
      </c>
      <c r="J3257" s="314">
        <v>0.57999999999999996</v>
      </c>
    </row>
    <row r="3258" spans="1:10" ht="25.5">
      <c r="A3258" s="310" t="s">
        <v>16049</v>
      </c>
      <c r="B3258" s="311" t="s">
        <v>16161</v>
      </c>
      <c r="C3258" s="310" t="s">
        <v>9</v>
      </c>
      <c r="D3258" s="310" t="s">
        <v>85</v>
      </c>
      <c r="E3258" s="416" t="s">
        <v>16048</v>
      </c>
      <c r="F3258" s="416"/>
      <c r="G3258" s="312" t="s">
        <v>27</v>
      </c>
      <c r="H3258" s="313">
        <v>0.04</v>
      </c>
      <c r="I3258" s="314">
        <v>18.739999999999998</v>
      </c>
      <c r="J3258" s="314">
        <v>0.74</v>
      </c>
    </row>
    <row r="3259" spans="1:10" ht="25.5">
      <c r="A3259" s="300" t="s">
        <v>12986</v>
      </c>
      <c r="B3259" s="301" t="s">
        <v>13318</v>
      </c>
      <c r="C3259" s="300" t="s">
        <v>9</v>
      </c>
      <c r="D3259" s="300" t="s">
        <v>7601</v>
      </c>
      <c r="E3259" s="417" t="s">
        <v>12998</v>
      </c>
      <c r="F3259" s="417"/>
      <c r="G3259" s="302" t="s">
        <v>20</v>
      </c>
      <c r="H3259" s="315">
        <v>1.19</v>
      </c>
      <c r="I3259" s="316">
        <v>2.16</v>
      </c>
      <c r="J3259" s="316">
        <v>2.57</v>
      </c>
    </row>
    <row r="3260" spans="1:10" ht="25.5">
      <c r="A3260" s="300" t="s">
        <v>12986</v>
      </c>
      <c r="B3260" s="301" t="s">
        <v>13244</v>
      </c>
      <c r="C3260" s="300" t="s">
        <v>9</v>
      </c>
      <c r="D3260" s="300" t="s">
        <v>9005</v>
      </c>
      <c r="E3260" s="417" t="s">
        <v>12998</v>
      </c>
      <c r="F3260" s="417"/>
      <c r="G3260" s="302" t="s">
        <v>51</v>
      </c>
      <c r="H3260" s="315">
        <v>8.9999999999999993E-3</v>
      </c>
      <c r="I3260" s="316">
        <v>3.78</v>
      </c>
      <c r="J3260" s="316">
        <v>0.03</v>
      </c>
    </row>
    <row r="3261" spans="1:10" ht="25.5">
      <c r="A3261" s="317"/>
      <c r="B3261" s="317"/>
      <c r="C3261" s="317"/>
      <c r="D3261" s="317"/>
      <c r="E3261" s="317" t="s">
        <v>16052</v>
      </c>
      <c r="F3261" s="318">
        <v>0.4989538</v>
      </c>
      <c r="G3261" s="317" t="s">
        <v>16053</v>
      </c>
      <c r="H3261" s="318">
        <v>0.43</v>
      </c>
      <c r="I3261" s="317" t="s">
        <v>16054</v>
      </c>
      <c r="J3261" s="318">
        <v>0.93</v>
      </c>
    </row>
    <row r="3262" spans="1:10" ht="13.5" thickBot="1">
      <c r="A3262" s="317"/>
      <c r="B3262" s="317"/>
      <c r="C3262" s="317"/>
      <c r="D3262" s="317"/>
      <c r="E3262" s="317" t="s">
        <v>16055</v>
      </c>
      <c r="F3262" s="318">
        <v>1.1000000000000001</v>
      </c>
      <c r="G3262" s="317"/>
      <c r="H3262" s="418" t="s">
        <v>16056</v>
      </c>
      <c r="I3262" s="418"/>
      <c r="J3262" s="318">
        <v>5.0199999999999996</v>
      </c>
    </row>
    <row r="3263" spans="1:10" ht="13.5" thickTop="1">
      <c r="A3263" s="319"/>
      <c r="B3263" s="319"/>
      <c r="C3263" s="319"/>
      <c r="D3263" s="319"/>
      <c r="E3263" s="319"/>
      <c r="F3263" s="319"/>
      <c r="G3263" s="319"/>
      <c r="H3263" s="319"/>
      <c r="I3263" s="319"/>
      <c r="J3263" s="319"/>
    </row>
    <row r="3264" spans="1:10" ht="15">
      <c r="A3264" s="305"/>
      <c r="B3264" s="306" t="s">
        <v>12979</v>
      </c>
      <c r="C3264" s="305" t="s">
        <v>12980</v>
      </c>
      <c r="D3264" s="305" t="s">
        <v>12981</v>
      </c>
      <c r="E3264" s="419" t="s">
        <v>16045</v>
      </c>
      <c r="F3264" s="419"/>
      <c r="G3264" s="307" t="s">
        <v>12982</v>
      </c>
      <c r="H3264" s="306" t="s">
        <v>16046</v>
      </c>
      <c r="I3264" s="306" t="s">
        <v>12983</v>
      </c>
      <c r="J3264" s="306" t="s">
        <v>12985</v>
      </c>
    </row>
    <row r="3265" spans="1:10" ht="38.25">
      <c r="A3265" s="295" t="s">
        <v>16047</v>
      </c>
      <c r="B3265" s="296" t="s">
        <v>16129</v>
      </c>
      <c r="C3265" s="295" t="s">
        <v>9</v>
      </c>
      <c r="D3265" s="295" t="s">
        <v>6187</v>
      </c>
      <c r="E3265" s="420" t="s">
        <v>16128</v>
      </c>
      <c r="F3265" s="420"/>
      <c r="G3265" s="297" t="s">
        <v>20</v>
      </c>
      <c r="H3265" s="308">
        <v>1</v>
      </c>
      <c r="I3265" s="309">
        <v>7.48</v>
      </c>
      <c r="J3265" s="309">
        <v>7.48</v>
      </c>
    </row>
    <row r="3266" spans="1:10" ht="25.5">
      <c r="A3266" s="310" t="s">
        <v>16049</v>
      </c>
      <c r="B3266" s="311" t="s">
        <v>16307</v>
      </c>
      <c r="C3266" s="310" t="s">
        <v>9</v>
      </c>
      <c r="D3266" s="310" t="s">
        <v>89</v>
      </c>
      <c r="E3266" s="416" t="s">
        <v>16048</v>
      </c>
      <c r="F3266" s="416"/>
      <c r="G3266" s="312" t="s">
        <v>27</v>
      </c>
      <c r="H3266" s="313">
        <v>0.14610000000000001</v>
      </c>
      <c r="I3266" s="314">
        <v>14.63</v>
      </c>
      <c r="J3266" s="314">
        <v>2.13</v>
      </c>
    </row>
    <row r="3267" spans="1:10" ht="25.5">
      <c r="A3267" s="310" t="s">
        <v>16049</v>
      </c>
      <c r="B3267" s="311" t="s">
        <v>16161</v>
      </c>
      <c r="C3267" s="310" t="s">
        <v>9</v>
      </c>
      <c r="D3267" s="310" t="s">
        <v>85</v>
      </c>
      <c r="E3267" s="416" t="s">
        <v>16048</v>
      </c>
      <c r="F3267" s="416"/>
      <c r="G3267" s="312" t="s">
        <v>27</v>
      </c>
      <c r="H3267" s="313">
        <v>0.14610000000000001</v>
      </c>
      <c r="I3267" s="314">
        <v>18.739999999999998</v>
      </c>
      <c r="J3267" s="314">
        <v>2.73</v>
      </c>
    </row>
    <row r="3268" spans="1:10">
      <c r="A3268" s="300" t="s">
        <v>12986</v>
      </c>
      <c r="B3268" s="301" t="s">
        <v>13351</v>
      </c>
      <c r="C3268" s="300" t="s">
        <v>9</v>
      </c>
      <c r="D3268" s="300" t="s">
        <v>7662</v>
      </c>
      <c r="E3268" s="417" t="s">
        <v>12998</v>
      </c>
      <c r="F3268" s="417"/>
      <c r="G3268" s="302" t="s">
        <v>20</v>
      </c>
      <c r="H3268" s="315">
        <v>1.05</v>
      </c>
      <c r="I3268" s="316">
        <v>2.5</v>
      </c>
      <c r="J3268" s="316">
        <v>2.62</v>
      </c>
    </row>
    <row r="3269" spans="1:10" ht="25.5">
      <c r="A3269" s="317"/>
      <c r="B3269" s="317"/>
      <c r="C3269" s="317"/>
      <c r="D3269" s="317"/>
      <c r="E3269" s="317" t="s">
        <v>16052</v>
      </c>
      <c r="F3269" s="318">
        <v>1.8348624</v>
      </c>
      <c r="G3269" s="317" t="s">
        <v>16053</v>
      </c>
      <c r="H3269" s="318">
        <v>1.59</v>
      </c>
      <c r="I3269" s="317" t="s">
        <v>16054</v>
      </c>
      <c r="J3269" s="318">
        <v>3.42</v>
      </c>
    </row>
    <row r="3270" spans="1:10" ht="13.5" thickBot="1">
      <c r="A3270" s="317"/>
      <c r="B3270" s="317"/>
      <c r="C3270" s="317"/>
      <c r="D3270" s="317"/>
      <c r="E3270" s="317" t="s">
        <v>16055</v>
      </c>
      <c r="F3270" s="318">
        <v>2.11</v>
      </c>
      <c r="G3270" s="317"/>
      <c r="H3270" s="418" t="s">
        <v>16056</v>
      </c>
      <c r="I3270" s="418"/>
      <c r="J3270" s="318">
        <v>9.59</v>
      </c>
    </row>
    <row r="3271" spans="1:10" ht="13.5" thickTop="1">
      <c r="A3271" s="319"/>
      <c r="B3271" s="319"/>
      <c r="C3271" s="319"/>
      <c r="D3271" s="319"/>
      <c r="E3271" s="319"/>
      <c r="F3271" s="319"/>
      <c r="G3271" s="319"/>
      <c r="H3271" s="319"/>
      <c r="I3271" s="319"/>
      <c r="J3271" s="319"/>
    </row>
    <row r="3272" spans="1:10" ht="15">
      <c r="A3272" s="305"/>
      <c r="B3272" s="306" t="s">
        <v>12979</v>
      </c>
      <c r="C3272" s="305" t="s">
        <v>12980</v>
      </c>
      <c r="D3272" s="305" t="s">
        <v>12981</v>
      </c>
      <c r="E3272" s="419" t="s">
        <v>16045</v>
      </c>
      <c r="F3272" s="419"/>
      <c r="G3272" s="307" t="s">
        <v>12982</v>
      </c>
      <c r="H3272" s="306" t="s">
        <v>16046</v>
      </c>
      <c r="I3272" s="306" t="s">
        <v>12983</v>
      </c>
      <c r="J3272" s="306" t="s">
        <v>12985</v>
      </c>
    </row>
    <row r="3273" spans="1:10" ht="38.25">
      <c r="A3273" s="295" t="s">
        <v>16047</v>
      </c>
      <c r="B3273" s="296" t="s">
        <v>16149</v>
      </c>
      <c r="C3273" s="295" t="s">
        <v>9</v>
      </c>
      <c r="D3273" s="295" t="s">
        <v>6517</v>
      </c>
      <c r="E3273" s="420" t="s">
        <v>16110</v>
      </c>
      <c r="F3273" s="420"/>
      <c r="G3273" s="297" t="s">
        <v>51</v>
      </c>
      <c r="H3273" s="308">
        <v>1</v>
      </c>
      <c r="I3273" s="309">
        <v>77.31</v>
      </c>
      <c r="J3273" s="309">
        <v>77.31</v>
      </c>
    </row>
    <row r="3274" spans="1:10" ht="51">
      <c r="A3274" s="310" t="s">
        <v>16049</v>
      </c>
      <c r="B3274" s="311" t="s">
        <v>16397</v>
      </c>
      <c r="C3274" s="310" t="s">
        <v>9</v>
      </c>
      <c r="D3274" s="310" t="s">
        <v>1348</v>
      </c>
      <c r="E3274" s="416" t="s">
        <v>16067</v>
      </c>
      <c r="F3274" s="416"/>
      <c r="G3274" s="312" t="s">
        <v>75</v>
      </c>
      <c r="H3274" s="313">
        <v>1.55E-2</v>
      </c>
      <c r="I3274" s="314">
        <v>99.71</v>
      </c>
      <c r="J3274" s="314">
        <v>1.54</v>
      </c>
    </row>
    <row r="3275" spans="1:10" ht="51">
      <c r="A3275" s="310" t="s">
        <v>16049</v>
      </c>
      <c r="B3275" s="311" t="s">
        <v>16398</v>
      </c>
      <c r="C3275" s="310" t="s">
        <v>9</v>
      </c>
      <c r="D3275" s="310" t="s">
        <v>1349</v>
      </c>
      <c r="E3275" s="416" t="s">
        <v>16067</v>
      </c>
      <c r="F3275" s="416"/>
      <c r="G3275" s="312" t="s">
        <v>99</v>
      </c>
      <c r="H3275" s="313">
        <v>5.21E-2</v>
      </c>
      <c r="I3275" s="314">
        <v>34.25</v>
      </c>
      <c r="J3275" s="314">
        <v>1.78</v>
      </c>
    </row>
    <row r="3276" spans="1:10" ht="38.25">
      <c r="A3276" s="310" t="s">
        <v>16049</v>
      </c>
      <c r="B3276" s="311" t="s">
        <v>16399</v>
      </c>
      <c r="C3276" s="310" t="s">
        <v>9</v>
      </c>
      <c r="D3276" s="310" t="s">
        <v>4158</v>
      </c>
      <c r="E3276" s="416" t="s">
        <v>16112</v>
      </c>
      <c r="F3276" s="416"/>
      <c r="G3276" s="312" t="s">
        <v>13145</v>
      </c>
      <c r="H3276" s="313">
        <v>1.9199999999999998E-2</v>
      </c>
      <c r="I3276" s="314">
        <v>130.61000000000001</v>
      </c>
      <c r="J3276" s="314">
        <v>2.5</v>
      </c>
    </row>
    <row r="3277" spans="1:10" ht="25.5">
      <c r="A3277" s="310" t="s">
        <v>16049</v>
      </c>
      <c r="B3277" s="311" t="s">
        <v>16172</v>
      </c>
      <c r="C3277" s="310" t="s">
        <v>9</v>
      </c>
      <c r="D3277" s="310" t="s">
        <v>78</v>
      </c>
      <c r="E3277" s="416" t="s">
        <v>16048</v>
      </c>
      <c r="F3277" s="416"/>
      <c r="G3277" s="312" t="s">
        <v>27</v>
      </c>
      <c r="H3277" s="313">
        <v>6.4199999999999993E-2</v>
      </c>
      <c r="I3277" s="314">
        <v>18.11</v>
      </c>
      <c r="J3277" s="314">
        <v>1.1599999999999999</v>
      </c>
    </row>
    <row r="3278" spans="1:10" ht="25.5">
      <c r="A3278" s="310" t="s">
        <v>16049</v>
      </c>
      <c r="B3278" s="311" t="s">
        <v>16068</v>
      </c>
      <c r="C3278" s="310" t="s">
        <v>9</v>
      </c>
      <c r="D3278" s="310" t="s">
        <v>29</v>
      </c>
      <c r="E3278" s="416" t="s">
        <v>16048</v>
      </c>
      <c r="F3278" s="416"/>
      <c r="G3278" s="312" t="s">
        <v>27</v>
      </c>
      <c r="H3278" s="313">
        <v>6.4199999999999993E-2</v>
      </c>
      <c r="I3278" s="314">
        <v>14.73</v>
      </c>
      <c r="J3278" s="314">
        <v>0.94</v>
      </c>
    </row>
    <row r="3279" spans="1:10" ht="25.5">
      <c r="A3279" s="300" t="s">
        <v>12986</v>
      </c>
      <c r="B3279" s="301" t="s">
        <v>13458</v>
      </c>
      <c r="C3279" s="300" t="s">
        <v>9</v>
      </c>
      <c r="D3279" s="300" t="s">
        <v>7746</v>
      </c>
      <c r="E3279" s="417" t="s">
        <v>12998</v>
      </c>
      <c r="F3279" s="417"/>
      <c r="G3279" s="302" t="s">
        <v>51</v>
      </c>
      <c r="H3279" s="315">
        <v>1</v>
      </c>
      <c r="I3279" s="316">
        <v>69.39</v>
      </c>
      <c r="J3279" s="316">
        <v>69.39</v>
      </c>
    </row>
    <row r="3280" spans="1:10" ht="25.5">
      <c r="A3280" s="317"/>
      <c r="B3280" s="317"/>
      <c r="C3280" s="317"/>
      <c r="D3280" s="317"/>
      <c r="E3280" s="317" t="s">
        <v>16052</v>
      </c>
      <c r="F3280" s="318">
        <v>1.5451473</v>
      </c>
      <c r="G3280" s="317" t="s">
        <v>16053</v>
      </c>
      <c r="H3280" s="318">
        <v>1.33</v>
      </c>
      <c r="I3280" s="317" t="s">
        <v>16054</v>
      </c>
      <c r="J3280" s="318">
        <v>2.88</v>
      </c>
    </row>
    <row r="3281" spans="1:10" ht="13.5" thickBot="1">
      <c r="A3281" s="317"/>
      <c r="B3281" s="317"/>
      <c r="C3281" s="317"/>
      <c r="D3281" s="317"/>
      <c r="E3281" s="317" t="s">
        <v>16055</v>
      </c>
      <c r="F3281" s="318">
        <v>21.83</v>
      </c>
      <c r="G3281" s="317"/>
      <c r="H3281" s="418" t="s">
        <v>16056</v>
      </c>
      <c r="I3281" s="418"/>
      <c r="J3281" s="318">
        <v>99.14</v>
      </c>
    </row>
    <row r="3282" spans="1:10" ht="13.5" thickTop="1">
      <c r="A3282" s="319"/>
      <c r="B3282" s="319"/>
      <c r="C3282" s="319"/>
      <c r="D3282" s="319"/>
      <c r="E3282" s="319"/>
      <c r="F3282" s="319"/>
      <c r="G3282" s="319"/>
      <c r="H3282" s="319"/>
      <c r="I3282" s="319"/>
      <c r="J3282" s="319"/>
    </row>
    <row r="3283" spans="1:10" ht="15">
      <c r="A3283" s="305"/>
      <c r="B3283" s="306" t="s">
        <v>12979</v>
      </c>
      <c r="C3283" s="305" t="s">
        <v>12980</v>
      </c>
      <c r="D3283" s="305" t="s">
        <v>12981</v>
      </c>
      <c r="E3283" s="419" t="s">
        <v>16045</v>
      </c>
      <c r="F3283" s="419"/>
      <c r="G3283" s="307" t="s">
        <v>12982</v>
      </c>
      <c r="H3283" s="306" t="s">
        <v>16046</v>
      </c>
      <c r="I3283" s="306" t="s">
        <v>12983</v>
      </c>
      <c r="J3283" s="306" t="s">
        <v>12985</v>
      </c>
    </row>
    <row r="3284" spans="1:10" ht="25.5">
      <c r="A3284" s="295" t="s">
        <v>16047</v>
      </c>
      <c r="B3284" s="296" t="s">
        <v>16127</v>
      </c>
      <c r="C3284" s="295" t="s">
        <v>9</v>
      </c>
      <c r="D3284" s="295" t="s">
        <v>5761</v>
      </c>
      <c r="E3284" s="420" t="s">
        <v>16128</v>
      </c>
      <c r="F3284" s="420"/>
      <c r="G3284" s="297" t="s">
        <v>51</v>
      </c>
      <c r="H3284" s="308">
        <v>1</v>
      </c>
      <c r="I3284" s="309">
        <v>54.52</v>
      </c>
      <c r="J3284" s="309">
        <v>54.52</v>
      </c>
    </row>
    <row r="3285" spans="1:10" ht="25.5">
      <c r="A3285" s="310" t="s">
        <v>16049</v>
      </c>
      <c r="B3285" s="311" t="s">
        <v>16307</v>
      </c>
      <c r="C3285" s="310" t="s">
        <v>9</v>
      </c>
      <c r="D3285" s="310" t="s">
        <v>89</v>
      </c>
      <c r="E3285" s="416" t="s">
        <v>16048</v>
      </c>
      <c r="F3285" s="416"/>
      <c r="G3285" s="312" t="s">
        <v>27</v>
      </c>
      <c r="H3285" s="313">
        <v>1.25</v>
      </c>
      <c r="I3285" s="314">
        <v>14.63</v>
      </c>
      <c r="J3285" s="314">
        <v>18.28</v>
      </c>
    </row>
    <row r="3286" spans="1:10" ht="25.5">
      <c r="A3286" s="310" t="s">
        <v>16049</v>
      </c>
      <c r="B3286" s="311" t="s">
        <v>16161</v>
      </c>
      <c r="C3286" s="310" t="s">
        <v>9</v>
      </c>
      <c r="D3286" s="310" t="s">
        <v>85</v>
      </c>
      <c r="E3286" s="416" t="s">
        <v>16048</v>
      </c>
      <c r="F3286" s="416"/>
      <c r="G3286" s="312" t="s">
        <v>27</v>
      </c>
      <c r="H3286" s="313">
        <v>1.25</v>
      </c>
      <c r="I3286" s="314">
        <v>18.739999999999998</v>
      </c>
      <c r="J3286" s="314">
        <v>23.42</v>
      </c>
    </row>
    <row r="3287" spans="1:10" ht="25.5">
      <c r="A3287" s="300" t="s">
        <v>12986</v>
      </c>
      <c r="B3287" s="301" t="s">
        <v>13349</v>
      </c>
      <c r="C3287" s="300" t="s">
        <v>9</v>
      </c>
      <c r="D3287" s="300" t="s">
        <v>7711</v>
      </c>
      <c r="E3287" s="417" t="s">
        <v>12998</v>
      </c>
      <c r="F3287" s="417"/>
      <c r="G3287" s="302" t="s">
        <v>51</v>
      </c>
      <c r="H3287" s="315">
        <v>1</v>
      </c>
      <c r="I3287" s="316">
        <v>12.82</v>
      </c>
      <c r="J3287" s="316">
        <v>12.82</v>
      </c>
    </row>
    <row r="3288" spans="1:10" ht="25.5">
      <c r="A3288" s="317"/>
      <c r="B3288" s="317"/>
      <c r="C3288" s="317"/>
      <c r="D3288" s="317"/>
      <c r="E3288" s="317" t="s">
        <v>16052</v>
      </c>
      <c r="F3288" s="318">
        <v>15.751918</v>
      </c>
      <c r="G3288" s="317" t="s">
        <v>16053</v>
      </c>
      <c r="H3288" s="318">
        <v>13.61</v>
      </c>
      <c r="I3288" s="317" t="s">
        <v>16054</v>
      </c>
      <c r="J3288" s="318">
        <v>29.36</v>
      </c>
    </row>
    <row r="3289" spans="1:10" ht="13.5" thickBot="1">
      <c r="A3289" s="317"/>
      <c r="B3289" s="317"/>
      <c r="C3289" s="317"/>
      <c r="D3289" s="317"/>
      <c r="E3289" s="317" t="s">
        <v>16055</v>
      </c>
      <c r="F3289" s="318">
        <v>15.39</v>
      </c>
      <c r="G3289" s="317"/>
      <c r="H3289" s="418" t="s">
        <v>16056</v>
      </c>
      <c r="I3289" s="418"/>
      <c r="J3289" s="318">
        <v>69.91</v>
      </c>
    </row>
    <row r="3290" spans="1:10" ht="13.5" thickTop="1">
      <c r="A3290" s="319"/>
      <c r="B3290" s="319"/>
      <c r="C3290" s="319"/>
      <c r="D3290" s="319"/>
      <c r="E3290" s="319"/>
      <c r="F3290" s="319"/>
      <c r="G3290" s="319"/>
      <c r="H3290" s="319"/>
      <c r="I3290" s="319"/>
      <c r="J3290" s="319"/>
    </row>
    <row r="3291" spans="1:10" ht="15">
      <c r="A3291" s="305"/>
      <c r="B3291" s="306" t="s">
        <v>12979</v>
      </c>
      <c r="C3291" s="305" t="s">
        <v>12980</v>
      </c>
      <c r="D3291" s="305" t="s">
        <v>12981</v>
      </c>
      <c r="E3291" s="419" t="s">
        <v>16045</v>
      </c>
      <c r="F3291" s="419"/>
      <c r="G3291" s="307" t="s">
        <v>12982</v>
      </c>
      <c r="H3291" s="306" t="s">
        <v>16046</v>
      </c>
      <c r="I3291" s="306" t="s">
        <v>12983</v>
      </c>
      <c r="J3291" s="306" t="s">
        <v>12985</v>
      </c>
    </row>
    <row r="3292" spans="1:10" ht="38.25">
      <c r="A3292" s="295" t="s">
        <v>16047</v>
      </c>
      <c r="B3292" s="296" t="s">
        <v>16122</v>
      </c>
      <c r="C3292" s="295" t="s">
        <v>9</v>
      </c>
      <c r="D3292" s="295" t="s">
        <v>6387</v>
      </c>
      <c r="E3292" s="420" t="s">
        <v>16095</v>
      </c>
      <c r="F3292" s="420"/>
      <c r="G3292" s="297" t="s">
        <v>51</v>
      </c>
      <c r="H3292" s="308">
        <v>1</v>
      </c>
      <c r="I3292" s="309">
        <v>119.43</v>
      </c>
      <c r="J3292" s="309">
        <v>119.43</v>
      </c>
    </row>
    <row r="3293" spans="1:10" ht="25.5">
      <c r="A3293" s="310" t="s">
        <v>16049</v>
      </c>
      <c r="B3293" s="311" t="s">
        <v>16545</v>
      </c>
      <c r="C3293" s="310" t="s">
        <v>9</v>
      </c>
      <c r="D3293" s="310" t="s">
        <v>6342</v>
      </c>
      <c r="E3293" s="416" t="s">
        <v>16072</v>
      </c>
      <c r="F3293" s="416"/>
      <c r="G3293" s="312" t="s">
        <v>13145</v>
      </c>
      <c r="H3293" s="313">
        <v>1.7500000000000002E-2</v>
      </c>
      <c r="I3293" s="314">
        <v>1965.72</v>
      </c>
      <c r="J3293" s="314">
        <v>34.4</v>
      </c>
    </row>
    <row r="3294" spans="1:10" ht="38.25">
      <c r="A3294" s="310" t="s">
        <v>16049</v>
      </c>
      <c r="B3294" s="311" t="s">
        <v>13660</v>
      </c>
      <c r="C3294" s="310" t="s">
        <v>9</v>
      </c>
      <c r="D3294" s="310" t="s">
        <v>4151</v>
      </c>
      <c r="E3294" s="416" t="s">
        <v>16112</v>
      </c>
      <c r="F3294" s="416"/>
      <c r="G3294" s="312" t="s">
        <v>13145</v>
      </c>
      <c r="H3294" s="313">
        <v>3.5999999999999997E-2</v>
      </c>
      <c r="I3294" s="314">
        <v>197.67</v>
      </c>
      <c r="J3294" s="314">
        <v>7.11</v>
      </c>
    </row>
    <row r="3295" spans="1:10" ht="38.25">
      <c r="A3295" s="310" t="s">
        <v>16049</v>
      </c>
      <c r="B3295" s="311" t="s">
        <v>16497</v>
      </c>
      <c r="C3295" s="310" t="s">
        <v>9</v>
      </c>
      <c r="D3295" s="310" t="s">
        <v>1749</v>
      </c>
      <c r="E3295" s="416" t="s">
        <v>16048</v>
      </c>
      <c r="F3295" s="416"/>
      <c r="G3295" s="312" t="s">
        <v>13145</v>
      </c>
      <c r="H3295" s="313">
        <v>4.0000000000000002E-4</v>
      </c>
      <c r="I3295" s="314">
        <v>298.45</v>
      </c>
      <c r="J3295" s="314">
        <v>0.11</v>
      </c>
    </row>
    <row r="3296" spans="1:10" ht="25.5">
      <c r="A3296" s="310" t="s">
        <v>16049</v>
      </c>
      <c r="B3296" s="311" t="s">
        <v>16529</v>
      </c>
      <c r="C3296" s="310" t="s">
        <v>9</v>
      </c>
      <c r="D3296" s="310" t="s">
        <v>2148</v>
      </c>
      <c r="E3296" s="416" t="s">
        <v>16048</v>
      </c>
      <c r="F3296" s="416"/>
      <c r="G3296" s="312" t="s">
        <v>13145</v>
      </c>
      <c r="H3296" s="313">
        <v>2.7799999999999998E-2</v>
      </c>
      <c r="I3296" s="314">
        <v>336.07</v>
      </c>
      <c r="J3296" s="314">
        <v>9.34</v>
      </c>
    </row>
    <row r="3297" spans="1:10" ht="25.5">
      <c r="A3297" s="310" t="s">
        <v>16049</v>
      </c>
      <c r="B3297" s="311" t="s">
        <v>16172</v>
      </c>
      <c r="C3297" s="310" t="s">
        <v>9</v>
      </c>
      <c r="D3297" s="310" t="s">
        <v>78</v>
      </c>
      <c r="E3297" s="416" t="s">
        <v>16048</v>
      </c>
      <c r="F3297" s="416"/>
      <c r="G3297" s="312" t="s">
        <v>27</v>
      </c>
      <c r="H3297" s="313">
        <v>1.5362</v>
      </c>
      <c r="I3297" s="314">
        <v>18.11</v>
      </c>
      <c r="J3297" s="314">
        <v>27.82</v>
      </c>
    </row>
    <row r="3298" spans="1:10" ht="25.5">
      <c r="A3298" s="310" t="s">
        <v>16049</v>
      </c>
      <c r="B3298" s="311" t="s">
        <v>16068</v>
      </c>
      <c r="C3298" s="310" t="s">
        <v>9</v>
      </c>
      <c r="D3298" s="310" t="s">
        <v>29</v>
      </c>
      <c r="E3298" s="416" t="s">
        <v>16048</v>
      </c>
      <c r="F3298" s="416"/>
      <c r="G3298" s="312" t="s">
        <v>27</v>
      </c>
      <c r="H3298" s="313">
        <v>1.5362</v>
      </c>
      <c r="I3298" s="314">
        <v>14.73</v>
      </c>
      <c r="J3298" s="314">
        <v>22.62</v>
      </c>
    </row>
    <row r="3299" spans="1:10">
      <c r="A3299" s="300" t="s">
        <v>12986</v>
      </c>
      <c r="B3299" s="301" t="s">
        <v>13322</v>
      </c>
      <c r="C3299" s="300" t="s">
        <v>9</v>
      </c>
      <c r="D3299" s="300" t="s">
        <v>11326</v>
      </c>
      <c r="E3299" s="417" t="s">
        <v>12998</v>
      </c>
      <c r="F3299" s="417"/>
      <c r="G3299" s="302" t="s">
        <v>51</v>
      </c>
      <c r="H3299" s="315">
        <v>48.750700000000002</v>
      </c>
      <c r="I3299" s="316">
        <v>0.37</v>
      </c>
      <c r="J3299" s="316">
        <v>18.03</v>
      </c>
    </row>
    <row r="3300" spans="1:10" ht="25.5">
      <c r="A3300" s="317"/>
      <c r="B3300" s="317"/>
      <c r="C3300" s="317"/>
      <c r="D3300" s="317"/>
      <c r="E3300" s="317" t="s">
        <v>16052</v>
      </c>
      <c r="F3300" s="318">
        <v>29.996244399999998</v>
      </c>
      <c r="G3300" s="317" t="s">
        <v>16053</v>
      </c>
      <c r="H3300" s="318">
        <v>25.91</v>
      </c>
      <c r="I3300" s="317" t="s">
        <v>16054</v>
      </c>
      <c r="J3300" s="318">
        <v>55.91</v>
      </c>
    </row>
    <row r="3301" spans="1:10" ht="13.5" thickBot="1">
      <c r="A3301" s="317"/>
      <c r="B3301" s="317"/>
      <c r="C3301" s="317"/>
      <c r="D3301" s="317"/>
      <c r="E3301" s="317" t="s">
        <v>16055</v>
      </c>
      <c r="F3301" s="318">
        <v>33.72</v>
      </c>
      <c r="G3301" s="317"/>
      <c r="H3301" s="418" t="s">
        <v>16056</v>
      </c>
      <c r="I3301" s="418"/>
      <c r="J3301" s="318">
        <v>153.15</v>
      </c>
    </row>
    <row r="3302" spans="1:10" ht="13.5" thickTop="1">
      <c r="A3302" s="319"/>
      <c r="B3302" s="319"/>
      <c r="C3302" s="319"/>
      <c r="D3302" s="319"/>
      <c r="E3302" s="319"/>
      <c r="F3302" s="319"/>
      <c r="G3302" s="319"/>
      <c r="H3302" s="319"/>
      <c r="I3302" s="319"/>
      <c r="J3302" s="319"/>
    </row>
    <row r="3303" spans="1:10" ht="15">
      <c r="A3303" s="305"/>
      <c r="B3303" s="306" t="s">
        <v>12979</v>
      </c>
      <c r="C3303" s="305" t="s">
        <v>12980</v>
      </c>
      <c r="D3303" s="305" t="s">
        <v>12981</v>
      </c>
      <c r="E3303" s="419" t="s">
        <v>16045</v>
      </c>
      <c r="F3303" s="419"/>
      <c r="G3303" s="307" t="s">
        <v>12982</v>
      </c>
      <c r="H3303" s="306" t="s">
        <v>16046</v>
      </c>
      <c r="I3303" s="306" t="s">
        <v>12983</v>
      </c>
      <c r="J3303" s="306" t="s">
        <v>12985</v>
      </c>
    </row>
    <row r="3304" spans="1:10" ht="25.5">
      <c r="A3304" s="295" t="s">
        <v>16047</v>
      </c>
      <c r="B3304" s="296" t="s">
        <v>16099</v>
      </c>
      <c r="C3304" s="295" t="s">
        <v>9</v>
      </c>
      <c r="D3304" s="295" t="s">
        <v>3326</v>
      </c>
      <c r="E3304" s="420" t="s">
        <v>16095</v>
      </c>
      <c r="F3304" s="420"/>
      <c r="G3304" s="297" t="s">
        <v>51</v>
      </c>
      <c r="H3304" s="308">
        <v>1</v>
      </c>
      <c r="I3304" s="309">
        <v>7.49</v>
      </c>
      <c r="J3304" s="309">
        <v>7.49</v>
      </c>
    </row>
    <row r="3305" spans="1:10" ht="25.5">
      <c r="A3305" s="310" t="s">
        <v>16049</v>
      </c>
      <c r="B3305" s="311" t="s">
        <v>16307</v>
      </c>
      <c r="C3305" s="310" t="s">
        <v>9</v>
      </c>
      <c r="D3305" s="310" t="s">
        <v>89</v>
      </c>
      <c r="E3305" s="416" t="s">
        <v>16048</v>
      </c>
      <c r="F3305" s="416"/>
      <c r="G3305" s="312" t="s">
        <v>27</v>
      </c>
      <c r="H3305" s="313">
        <v>0.14299999999999999</v>
      </c>
      <c r="I3305" s="314">
        <v>14.63</v>
      </c>
      <c r="J3305" s="314">
        <v>2.09</v>
      </c>
    </row>
    <row r="3306" spans="1:10" ht="25.5">
      <c r="A3306" s="310" t="s">
        <v>16049</v>
      </c>
      <c r="B3306" s="311" t="s">
        <v>16161</v>
      </c>
      <c r="C3306" s="310" t="s">
        <v>9</v>
      </c>
      <c r="D3306" s="310" t="s">
        <v>85</v>
      </c>
      <c r="E3306" s="416" t="s">
        <v>16048</v>
      </c>
      <c r="F3306" s="416"/>
      <c r="G3306" s="312" t="s">
        <v>27</v>
      </c>
      <c r="H3306" s="313">
        <v>0.14299999999999999</v>
      </c>
      <c r="I3306" s="314">
        <v>18.739999999999998</v>
      </c>
      <c r="J3306" s="314">
        <v>2.67</v>
      </c>
    </row>
    <row r="3307" spans="1:10" ht="25.5">
      <c r="A3307" s="300" t="s">
        <v>12986</v>
      </c>
      <c r="B3307" s="301" t="s">
        <v>13248</v>
      </c>
      <c r="C3307" s="300" t="s">
        <v>9</v>
      </c>
      <c r="D3307" s="300" t="s">
        <v>7754</v>
      </c>
      <c r="E3307" s="417" t="s">
        <v>12998</v>
      </c>
      <c r="F3307" s="417"/>
      <c r="G3307" s="302" t="s">
        <v>51</v>
      </c>
      <c r="H3307" s="315">
        <v>1</v>
      </c>
      <c r="I3307" s="316">
        <v>2.73</v>
      </c>
      <c r="J3307" s="316">
        <v>2.73</v>
      </c>
    </row>
    <row r="3308" spans="1:10" ht="25.5">
      <c r="A3308" s="317"/>
      <c r="B3308" s="317"/>
      <c r="C3308" s="317"/>
      <c r="D3308" s="317"/>
      <c r="E3308" s="317" t="s">
        <v>16052</v>
      </c>
      <c r="F3308" s="318">
        <v>1.7973067</v>
      </c>
      <c r="G3308" s="317" t="s">
        <v>16053</v>
      </c>
      <c r="H3308" s="318">
        <v>1.55</v>
      </c>
      <c r="I3308" s="317" t="s">
        <v>16054</v>
      </c>
      <c r="J3308" s="318">
        <v>3.35</v>
      </c>
    </row>
    <row r="3309" spans="1:10" ht="13.5" thickBot="1">
      <c r="A3309" s="317"/>
      <c r="B3309" s="317"/>
      <c r="C3309" s="317"/>
      <c r="D3309" s="317"/>
      <c r="E3309" s="317" t="s">
        <v>16055</v>
      </c>
      <c r="F3309" s="318">
        <v>2.11</v>
      </c>
      <c r="G3309" s="317"/>
      <c r="H3309" s="418" t="s">
        <v>16056</v>
      </c>
      <c r="I3309" s="418"/>
      <c r="J3309" s="318">
        <v>9.6</v>
      </c>
    </row>
    <row r="3310" spans="1:10" ht="13.5" thickTop="1">
      <c r="A3310" s="319"/>
      <c r="B3310" s="319"/>
      <c r="C3310" s="319"/>
      <c r="D3310" s="319"/>
      <c r="E3310" s="319"/>
      <c r="F3310" s="319"/>
      <c r="G3310" s="319"/>
      <c r="H3310" s="319"/>
      <c r="I3310" s="319"/>
      <c r="J3310" s="319"/>
    </row>
    <row r="3311" spans="1:10" ht="15">
      <c r="A3311" s="305"/>
      <c r="B3311" s="306" t="s">
        <v>12979</v>
      </c>
      <c r="C3311" s="305" t="s">
        <v>12980</v>
      </c>
      <c r="D3311" s="305" t="s">
        <v>12981</v>
      </c>
      <c r="E3311" s="419" t="s">
        <v>16045</v>
      </c>
      <c r="F3311" s="419"/>
      <c r="G3311" s="307" t="s">
        <v>12982</v>
      </c>
      <c r="H3311" s="306" t="s">
        <v>16046</v>
      </c>
      <c r="I3311" s="306" t="s">
        <v>12983</v>
      </c>
      <c r="J3311" s="306" t="s">
        <v>12985</v>
      </c>
    </row>
    <row r="3312" spans="1:10">
      <c r="A3312" s="295" t="s">
        <v>16047</v>
      </c>
      <c r="B3312" s="296" t="s">
        <v>16288</v>
      </c>
      <c r="C3312" s="295" t="s">
        <v>9</v>
      </c>
      <c r="D3312" s="295" t="s">
        <v>456</v>
      </c>
      <c r="E3312" s="420" t="s">
        <v>16048</v>
      </c>
      <c r="F3312" s="420"/>
      <c r="G3312" s="297" t="s">
        <v>27</v>
      </c>
      <c r="H3312" s="308">
        <v>1</v>
      </c>
      <c r="I3312" s="309">
        <v>17.850000000000001</v>
      </c>
      <c r="J3312" s="309">
        <v>17.850000000000001</v>
      </c>
    </row>
    <row r="3313" spans="1:10" ht="25.5">
      <c r="A3313" s="310" t="s">
        <v>16049</v>
      </c>
      <c r="B3313" s="311" t="s">
        <v>16521</v>
      </c>
      <c r="C3313" s="310" t="s">
        <v>9</v>
      </c>
      <c r="D3313" s="310" t="s">
        <v>439</v>
      </c>
      <c r="E3313" s="416" t="s">
        <v>16048</v>
      </c>
      <c r="F3313" s="416"/>
      <c r="G3313" s="312" t="s">
        <v>27</v>
      </c>
      <c r="H3313" s="313">
        <v>1</v>
      </c>
      <c r="I3313" s="314">
        <v>0.46</v>
      </c>
      <c r="J3313" s="314">
        <v>0.46</v>
      </c>
    </row>
    <row r="3314" spans="1:10" ht="25.5">
      <c r="A3314" s="310" t="s">
        <v>16049</v>
      </c>
      <c r="B3314" s="311" t="s">
        <v>16522</v>
      </c>
      <c r="C3314" s="310" t="s">
        <v>9</v>
      </c>
      <c r="D3314" s="310" t="s">
        <v>440</v>
      </c>
      <c r="E3314" s="416" t="s">
        <v>16048</v>
      </c>
      <c r="F3314" s="416"/>
      <c r="G3314" s="312" t="s">
        <v>27</v>
      </c>
      <c r="H3314" s="313">
        <v>1</v>
      </c>
      <c r="I3314" s="314">
        <v>0.91</v>
      </c>
      <c r="J3314" s="314">
        <v>0.91</v>
      </c>
    </row>
    <row r="3315" spans="1:10" ht="25.5">
      <c r="A3315" s="310" t="s">
        <v>16049</v>
      </c>
      <c r="B3315" s="311" t="s">
        <v>16546</v>
      </c>
      <c r="C3315" s="310" t="s">
        <v>9</v>
      </c>
      <c r="D3315" s="310" t="s">
        <v>4546</v>
      </c>
      <c r="E3315" s="416" t="s">
        <v>16048</v>
      </c>
      <c r="F3315" s="416"/>
      <c r="G3315" s="312" t="s">
        <v>27</v>
      </c>
      <c r="H3315" s="313">
        <v>1</v>
      </c>
      <c r="I3315" s="314">
        <v>0.11</v>
      </c>
      <c r="J3315" s="314">
        <v>0.11</v>
      </c>
    </row>
    <row r="3316" spans="1:10">
      <c r="A3316" s="300" t="s">
        <v>12986</v>
      </c>
      <c r="B3316" s="301" t="s">
        <v>13061</v>
      </c>
      <c r="C3316" s="300" t="s">
        <v>9</v>
      </c>
      <c r="D3316" s="300" t="s">
        <v>12522</v>
      </c>
      <c r="E3316" s="417" t="s">
        <v>13060</v>
      </c>
      <c r="F3316" s="417"/>
      <c r="G3316" s="302" t="s">
        <v>27</v>
      </c>
      <c r="H3316" s="315">
        <v>1</v>
      </c>
      <c r="I3316" s="316">
        <v>2.5299999999999998</v>
      </c>
      <c r="J3316" s="316">
        <v>2.5299999999999998</v>
      </c>
    </row>
    <row r="3317" spans="1:10">
      <c r="A3317" s="300" t="s">
        <v>12986</v>
      </c>
      <c r="B3317" s="301" t="s">
        <v>14334</v>
      </c>
      <c r="C3317" s="300" t="s">
        <v>9</v>
      </c>
      <c r="D3317" s="300" t="s">
        <v>7778</v>
      </c>
      <c r="E3317" s="417" t="s">
        <v>12994</v>
      </c>
      <c r="F3317" s="417"/>
      <c r="G3317" s="302" t="s">
        <v>27</v>
      </c>
      <c r="H3317" s="315">
        <v>1</v>
      </c>
      <c r="I3317" s="316">
        <v>12.8</v>
      </c>
      <c r="J3317" s="316">
        <v>12.8</v>
      </c>
    </row>
    <row r="3318" spans="1:10">
      <c r="A3318" s="300" t="s">
        <v>12986</v>
      </c>
      <c r="B3318" s="301" t="s">
        <v>13062</v>
      </c>
      <c r="C3318" s="300" t="s">
        <v>9</v>
      </c>
      <c r="D3318" s="300" t="s">
        <v>12527</v>
      </c>
      <c r="E3318" s="417" t="s">
        <v>13060</v>
      </c>
      <c r="F3318" s="417"/>
      <c r="G3318" s="302" t="s">
        <v>27</v>
      </c>
      <c r="H3318" s="315">
        <v>1</v>
      </c>
      <c r="I3318" s="316">
        <v>0.34</v>
      </c>
      <c r="J3318" s="316">
        <v>0.34</v>
      </c>
    </row>
    <row r="3319" spans="1:10">
      <c r="A3319" s="300" t="s">
        <v>12986</v>
      </c>
      <c r="B3319" s="301" t="s">
        <v>13059</v>
      </c>
      <c r="C3319" s="300" t="s">
        <v>9</v>
      </c>
      <c r="D3319" s="300" t="s">
        <v>12535</v>
      </c>
      <c r="E3319" s="417" t="s">
        <v>13058</v>
      </c>
      <c r="F3319" s="417"/>
      <c r="G3319" s="302" t="s">
        <v>27</v>
      </c>
      <c r="H3319" s="315">
        <v>1</v>
      </c>
      <c r="I3319" s="316">
        <v>0.05</v>
      </c>
      <c r="J3319" s="316">
        <v>0.05</v>
      </c>
    </row>
    <row r="3320" spans="1:10">
      <c r="A3320" s="300" t="s">
        <v>12986</v>
      </c>
      <c r="B3320" s="301" t="s">
        <v>13057</v>
      </c>
      <c r="C3320" s="300" t="s">
        <v>9</v>
      </c>
      <c r="D3320" s="300" t="s">
        <v>12549</v>
      </c>
      <c r="E3320" s="417" t="s">
        <v>13056</v>
      </c>
      <c r="F3320" s="417"/>
      <c r="G3320" s="302" t="s">
        <v>27</v>
      </c>
      <c r="H3320" s="315">
        <v>1</v>
      </c>
      <c r="I3320" s="316">
        <v>0.65</v>
      </c>
      <c r="J3320" s="316">
        <v>0.65</v>
      </c>
    </row>
    <row r="3321" spans="1:10" ht="25.5">
      <c r="A3321" s="317"/>
      <c r="B3321" s="317"/>
      <c r="C3321" s="317"/>
      <c r="D3321" s="317"/>
      <c r="E3321" s="317" t="s">
        <v>16052</v>
      </c>
      <c r="F3321" s="318">
        <v>6.9263371999999999</v>
      </c>
      <c r="G3321" s="317" t="s">
        <v>16053</v>
      </c>
      <c r="H3321" s="318">
        <v>5.98</v>
      </c>
      <c r="I3321" s="317" t="s">
        <v>16054</v>
      </c>
      <c r="J3321" s="318">
        <v>12.91</v>
      </c>
    </row>
    <row r="3322" spans="1:10" ht="13.5" thickBot="1">
      <c r="A3322" s="317"/>
      <c r="B3322" s="317"/>
      <c r="C3322" s="317"/>
      <c r="D3322" s="317"/>
      <c r="E3322" s="317" t="s">
        <v>16055</v>
      </c>
      <c r="F3322" s="318">
        <v>5.04</v>
      </c>
      <c r="G3322" s="317"/>
      <c r="H3322" s="418" t="s">
        <v>16056</v>
      </c>
      <c r="I3322" s="418"/>
      <c r="J3322" s="318">
        <v>22.89</v>
      </c>
    </row>
    <row r="3323" spans="1:10" ht="13.5" thickTop="1">
      <c r="A3323" s="319"/>
      <c r="B3323" s="319"/>
      <c r="C3323" s="319"/>
      <c r="D3323" s="319"/>
      <c r="E3323" s="319"/>
      <c r="F3323" s="319"/>
      <c r="G3323" s="319"/>
      <c r="H3323" s="319"/>
      <c r="I3323" s="319"/>
      <c r="J3323" s="319"/>
    </row>
    <row r="3324" spans="1:10" ht="15">
      <c r="A3324" s="305"/>
      <c r="B3324" s="306" t="s">
        <v>12979</v>
      </c>
      <c r="C3324" s="305" t="s">
        <v>12980</v>
      </c>
      <c r="D3324" s="305" t="s">
        <v>12981</v>
      </c>
      <c r="E3324" s="419" t="s">
        <v>16045</v>
      </c>
      <c r="F3324" s="419"/>
      <c r="G3324" s="307" t="s">
        <v>12982</v>
      </c>
      <c r="H3324" s="306" t="s">
        <v>16046</v>
      </c>
      <c r="I3324" s="306" t="s">
        <v>12983</v>
      </c>
      <c r="J3324" s="306" t="s">
        <v>12985</v>
      </c>
    </row>
    <row r="3325" spans="1:10" ht="51">
      <c r="A3325" s="295" t="s">
        <v>16047</v>
      </c>
      <c r="B3325" s="296" t="s">
        <v>16180</v>
      </c>
      <c r="C3325" s="295" t="s">
        <v>9</v>
      </c>
      <c r="D3325" s="295" t="s">
        <v>1475</v>
      </c>
      <c r="E3325" s="420" t="s">
        <v>16067</v>
      </c>
      <c r="F3325" s="420"/>
      <c r="G3325" s="297" t="s">
        <v>99</v>
      </c>
      <c r="H3325" s="308">
        <v>1</v>
      </c>
      <c r="I3325" s="309">
        <v>29.21</v>
      </c>
      <c r="J3325" s="309">
        <v>29.21</v>
      </c>
    </row>
    <row r="3326" spans="1:10" ht="51">
      <c r="A3326" s="310" t="s">
        <v>16049</v>
      </c>
      <c r="B3326" s="311" t="s">
        <v>16547</v>
      </c>
      <c r="C3326" s="310" t="s">
        <v>9</v>
      </c>
      <c r="D3326" s="310" t="s">
        <v>1440</v>
      </c>
      <c r="E3326" s="416" t="s">
        <v>16067</v>
      </c>
      <c r="F3326" s="416"/>
      <c r="G3326" s="312" t="s">
        <v>27</v>
      </c>
      <c r="H3326" s="313">
        <v>1</v>
      </c>
      <c r="I3326" s="314">
        <v>11.19</v>
      </c>
      <c r="J3326" s="314">
        <v>11.19</v>
      </c>
    </row>
    <row r="3327" spans="1:10" ht="38.25">
      <c r="A3327" s="310" t="s">
        <v>16049</v>
      </c>
      <c r="B3327" s="311" t="s">
        <v>16548</v>
      </c>
      <c r="C3327" s="310" t="s">
        <v>9</v>
      </c>
      <c r="D3327" s="310" t="s">
        <v>1441</v>
      </c>
      <c r="E3327" s="416" t="s">
        <v>16067</v>
      </c>
      <c r="F3327" s="416"/>
      <c r="G3327" s="312" t="s">
        <v>27</v>
      </c>
      <c r="H3327" s="313">
        <v>1</v>
      </c>
      <c r="I3327" s="314">
        <v>3.91</v>
      </c>
      <c r="J3327" s="314">
        <v>3.91</v>
      </c>
    </row>
    <row r="3328" spans="1:10" ht="51">
      <c r="A3328" s="310" t="s">
        <v>16049</v>
      </c>
      <c r="B3328" s="311" t="s">
        <v>16549</v>
      </c>
      <c r="C3328" s="310" t="s">
        <v>9</v>
      </c>
      <c r="D3328" s="310" t="s">
        <v>3203</v>
      </c>
      <c r="E3328" s="416" t="s">
        <v>16067</v>
      </c>
      <c r="F3328" s="416"/>
      <c r="G3328" s="312" t="s">
        <v>27</v>
      </c>
      <c r="H3328" s="313">
        <v>1</v>
      </c>
      <c r="I3328" s="314">
        <v>0.8</v>
      </c>
      <c r="J3328" s="314">
        <v>0.8</v>
      </c>
    </row>
    <row r="3329" spans="1:10" ht="25.5">
      <c r="A3329" s="310" t="s">
        <v>16049</v>
      </c>
      <c r="B3329" s="311" t="s">
        <v>16550</v>
      </c>
      <c r="C3329" s="310" t="s">
        <v>9</v>
      </c>
      <c r="D3329" s="310" t="s">
        <v>469</v>
      </c>
      <c r="E3329" s="416" t="s">
        <v>16048</v>
      </c>
      <c r="F3329" s="416"/>
      <c r="G3329" s="312" t="s">
        <v>27</v>
      </c>
      <c r="H3329" s="313">
        <v>1</v>
      </c>
      <c r="I3329" s="314">
        <v>13.31</v>
      </c>
      <c r="J3329" s="314">
        <v>13.31</v>
      </c>
    </row>
    <row r="3330" spans="1:10" ht="25.5">
      <c r="A3330" s="317"/>
      <c r="B3330" s="317"/>
      <c r="C3330" s="317"/>
      <c r="D3330" s="317"/>
      <c r="E3330" s="317" t="s">
        <v>16052</v>
      </c>
      <c r="F3330" s="318">
        <v>5.2256022</v>
      </c>
      <c r="G3330" s="317" t="s">
        <v>16053</v>
      </c>
      <c r="H3330" s="318">
        <v>4.51</v>
      </c>
      <c r="I3330" s="317" t="s">
        <v>16054</v>
      </c>
      <c r="J3330" s="318">
        <v>9.74</v>
      </c>
    </row>
    <row r="3331" spans="1:10" ht="13.5" thickBot="1">
      <c r="A3331" s="317"/>
      <c r="B3331" s="317"/>
      <c r="C3331" s="317"/>
      <c r="D3331" s="317"/>
      <c r="E3331" s="317" t="s">
        <v>16055</v>
      </c>
      <c r="F3331" s="318">
        <v>8.24</v>
      </c>
      <c r="G3331" s="317"/>
      <c r="H3331" s="418" t="s">
        <v>16056</v>
      </c>
      <c r="I3331" s="418"/>
      <c r="J3331" s="318">
        <v>37.450000000000003</v>
      </c>
    </row>
    <row r="3332" spans="1:10" ht="13.5" thickTop="1">
      <c r="A3332" s="319"/>
      <c r="B3332" s="319"/>
      <c r="C3332" s="319"/>
      <c r="D3332" s="319"/>
      <c r="E3332" s="319"/>
      <c r="F3332" s="319"/>
      <c r="G3332" s="319"/>
      <c r="H3332" s="319"/>
      <c r="I3332" s="319"/>
      <c r="J3332" s="319"/>
    </row>
    <row r="3333" spans="1:10" ht="15">
      <c r="A3333" s="305"/>
      <c r="B3333" s="306" t="s">
        <v>12979</v>
      </c>
      <c r="C3333" s="305" t="s">
        <v>12980</v>
      </c>
      <c r="D3333" s="305" t="s">
        <v>12981</v>
      </c>
      <c r="E3333" s="419" t="s">
        <v>16045</v>
      </c>
      <c r="F3333" s="419"/>
      <c r="G3333" s="307" t="s">
        <v>12982</v>
      </c>
      <c r="H3333" s="306" t="s">
        <v>16046</v>
      </c>
      <c r="I3333" s="306" t="s">
        <v>12983</v>
      </c>
      <c r="J3333" s="306" t="s">
        <v>12985</v>
      </c>
    </row>
    <row r="3334" spans="1:10" ht="51">
      <c r="A3334" s="295" t="s">
        <v>16047</v>
      </c>
      <c r="B3334" s="296" t="s">
        <v>16179</v>
      </c>
      <c r="C3334" s="295" t="s">
        <v>9</v>
      </c>
      <c r="D3334" s="295" t="s">
        <v>1474</v>
      </c>
      <c r="E3334" s="420" t="s">
        <v>16067</v>
      </c>
      <c r="F3334" s="420"/>
      <c r="G3334" s="297" t="s">
        <v>75</v>
      </c>
      <c r="H3334" s="308">
        <v>1</v>
      </c>
      <c r="I3334" s="309">
        <v>146.26</v>
      </c>
      <c r="J3334" s="309">
        <v>146.26</v>
      </c>
    </row>
    <row r="3335" spans="1:10" ht="51">
      <c r="A3335" s="310" t="s">
        <v>16049</v>
      </c>
      <c r="B3335" s="311" t="s">
        <v>16547</v>
      </c>
      <c r="C3335" s="310" t="s">
        <v>9</v>
      </c>
      <c r="D3335" s="310" t="s">
        <v>1440</v>
      </c>
      <c r="E3335" s="416" t="s">
        <v>16067</v>
      </c>
      <c r="F3335" s="416"/>
      <c r="G3335" s="312" t="s">
        <v>27</v>
      </c>
      <c r="H3335" s="313">
        <v>1</v>
      </c>
      <c r="I3335" s="314">
        <v>11.19</v>
      </c>
      <c r="J3335" s="314">
        <v>11.19</v>
      </c>
    </row>
    <row r="3336" spans="1:10" ht="51">
      <c r="A3336" s="310" t="s">
        <v>16049</v>
      </c>
      <c r="B3336" s="311" t="s">
        <v>16551</v>
      </c>
      <c r="C3336" s="310" t="s">
        <v>9</v>
      </c>
      <c r="D3336" s="310" t="s">
        <v>1442</v>
      </c>
      <c r="E3336" s="416" t="s">
        <v>16067</v>
      </c>
      <c r="F3336" s="416"/>
      <c r="G3336" s="312" t="s">
        <v>27</v>
      </c>
      <c r="H3336" s="313">
        <v>1</v>
      </c>
      <c r="I3336" s="314">
        <v>20.98</v>
      </c>
      <c r="J3336" s="314">
        <v>20.98</v>
      </c>
    </row>
    <row r="3337" spans="1:10" ht="38.25">
      <c r="A3337" s="310" t="s">
        <v>16049</v>
      </c>
      <c r="B3337" s="311" t="s">
        <v>16548</v>
      </c>
      <c r="C3337" s="310" t="s">
        <v>9</v>
      </c>
      <c r="D3337" s="310" t="s">
        <v>1441</v>
      </c>
      <c r="E3337" s="416" t="s">
        <v>16067</v>
      </c>
      <c r="F3337" s="416"/>
      <c r="G3337" s="312" t="s">
        <v>27</v>
      </c>
      <c r="H3337" s="313">
        <v>1</v>
      </c>
      <c r="I3337" s="314">
        <v>3.91</v>
      </c>
      <c r="J3337" s="314">
        <v>3.91</v>
      </c>
    </row>
    <row r="3338" spans="1:10" ht="51">
      <c r="A3338" s="310" t="s">
        <v>16049</v>
      </c>
      <c r="B3338" s="311" t="s">
        <v>16552</v>
      </c>
      <c r="C3338" s="310" t="s">
        <v>9</v>
      </c>
      <c r="D3338" s="310" t="s">
        <v>1443</v>
      </c>
      <c r="E3338" s="416" t="s">
        <v>16067</v>
      </c>
      <c r="F3338" s="416"/>
      <c r="G3338" s="312" t="s">
        <v>27</v>
      </c>
      <c r="H3338" s="313">
        <v>1</v>
      </c>
      <c r="I3338" s="314">
        <v>96.07</v>
      </c>
      <c r="J3338" s="314">
        <v>96.07</v>
      </c>
    </row>
    <row r="3339" spans="1:10" ht="51">
      <c r="A3339" s="310" t="s">
        <v>16049</v>
      </c>
      <c r="B3339" s="311" t="s">
        <v>16549</v>
      </c>
      <c r="C3339" s="310" t="s">
        <v>9</v>
      </c>
      <c r="D3339" s="310" t="s">
        <v>3203</v>
      </c>
      <c r="E3339" s="416" t="s">
        <v>16067</v>
      </c>
      <c r="F3339" s="416"/>
      <c r="G3339" s="312" t="s">
        <v>27</v>
      </c>
      <c r="H3339" s="313">
        <v>1</v>
      </c>
      <c r="I3339" s="314">
        <v>0.8</v>
      </c>
      <c r="J3339" s="314">
        <v>0.8</v>
      </c>
    </row>
    <row r="3340" spans="1:10" ht="25.5">
      <c r="A3340" s="310" t="s">
        <v>16049</v>
      </c>
      <c r="B3340" s="311" t="s">
        <v>16550</v>
      </c>
      <c r="C3340" s="310" t="s">
        <v>9</v>
      </c>
      <c r="D3340" s="310" t="s">
        <v>469</v>
      </c>
      <c r="E3340" s="416" t="s">
        <v>16048</v>
      </c>
      <c r="F3340" s="416"/>
      <c r="G3340" s="312" t="s">
        <v>27</v>
      </c>
      <c r="H3340" s="313">
        <v>1</v>
      </c>
      <c r="I3340" s="314">
        <v>13.31</v>
      </c>
      <c r="J3340" s="314">
        <v>13.31</v>
      </c>
    </row>
    <row r="3341" spans="1:10" ht="25.5">
      <c r="A3341" s="317"/>
      <c r="B3341" s="317"/>
      <c r="C3341" s="317"/>
      <c r="D3341" s="317"/>
      <c r="E3341" s="317" t="s">
        <v>16052</v>
      </c>
      <c r="F3341" s="318">
        <v>5.2256022</v>
      </c>
      <c r="G3341" s="317" t="s">
        <v>16053</v>
      </c>
      <c r="H3341" s="318">
        <v>4.51</v>
      </c>
      <c r="I3341" s="317" t="s">
        <v>16054</v>
      </c>
      <c r="J3341" s="318">
        <v>9.74</v>
      </c>
    </row>
    <row r="3342" spans="1:10" ht="13.5" thickBot="1">
      <c r="A3342" s="317"/>
      <c r="B3342" s="317"/>
      <c r="C3342" s="317"/>
      <c r="D3342" s="317"/>
      <c r="E3342" s="317" t="s">
        <v>16055</v>
      </c>
      <c r="F3342" s="318">
        <v>41.3</v>
      </c>
      <c r="G3342" s="317"/>
      <c r="H3342" s="418" t="s">
        <v>16056</v>
      </c>
      <c r="I3342" s="418"/>
      <c r="J3342" s="318">
        <v>187.56</v>
      </c>
    </row>
    <row r="3343" spans="1:10" ht="13.5" thickTop="1">
      <c r="A3343" s="319"/>
      <c r="B3343" s="319"/>
      <c r="C3343" s="319"/>
      <c r="D3343" s="319"/>
      <c r="E3343" s="319"/>
      <c r="F3343" s="319"/>
      <c r="G3343" s="319"/>
      <c r="H3343" s="319"/>
      <c r="I3343" s="319"/>
      <c r="J3343" s="319"/>
    </row>
    <row r="3344" spans="1:10" ht="15">
      <c r="A3344" s="305"/>
      <c r="B3344" s="306" t="s">
        <v>12979</v>
      </c>
      <c r="C3344" s="305" t="s">
        <v>12980</v>
      </c>
      <c r="D3344" s="305" t="s">
        <v>12981</v>
      </c>
      <c r="E3344" s="419" t="s">
        <v>16045</v>
      </c>
      <c r="F3344" s="419"/>
      <c r="G3344" s="307" t="s">
        <v>12982</v>
      </c>
      <c r="H3344" s="306" t="s">
        <v>16046</v>
      </c>
      <c r="I3344" s="306" t="s">
        <v>12983</v>
      </c>
      <c r="J3344" s="306" t="s">
        <v>12985</v>
      </c>
    </row>
    <row r="3345" spans="1:10" ht="51">
      <c r="A3345" s="295" t="s">
        <v>16047</v>
      </c>
      <c r="B3345" s="296" t="s">
        <v>16547</v>
      </c>
      <c r="C3345" s="295" t="s">
        <v>9</v>
      </c>
      <c r="D3345" s="295" t="s">
        <v>1440</v>
      </c>
      <c r="E3345" s="420" t="s">
        <v>16067</v>
      </c>
      <c r="F3345" s="420"/>
      <c r="G3345" s="297" t="s">
        <v>27</v>
      </c>
      <c r="H3345" s="308">
        <v>1</v>
      </c>
      <c r="I3345" s="309">
        <v>11.19</v>
      </c>
      <c r="J3345" s="309">
        <v>11.19</v>
      </c>
    </row>
    <row r="3346" spans="1:10" ht="25.5">
      <c r="A3346" s="300" t="s">
        <v>12986</v>
      </c>
      <c r="B3346" s="301" t="s">
        <v>13620</v>
      </c>
      <c r="C3346" s="300" t="s">
        <v>9</v>
      </c>
      <c r="D3346" s="300" t="s">
        <v>7677</v>
      </c>
      <c r="E3346" s="417" t="s">
        <v>12998</v>
      </c>
      <c r="F3346" s="417"/>
      <c r="G3346" s="302" t="s">
        <v>51</v>
      </c>
      <c r="H3346" s="315">
        <v>4.0000000000000003E-5</v>
      </c>
      <c r="I3346" s="316">
        <v>32290.06</v>
      </c>
      <c r="J3346" s="316">
        <v>1.29</v>
      </c>
    </row>
    <row r="3347" spans="1:10" ht="38.25">
      <c r="A3347" s="300" t="s">
        <v>12986</v>
      </c>
      <c r="B3347" s="301" t="s">
        <v>13630</v>
      </c>
      <c r="C3347" s="300" t="s">
        <v>9</v>
      </c>
      <c r="D3347" s="300" t="s">
        <v>7804</v>
      </c>
      <c r="E3347" s="417" t="s">
        <v>12977</v>
      </c>
      <c r="F3347" s="417"/>
      <c r="G3347" s="302" t="s">
        <v>51</v>
      </c>
      <c r="H3347" s="315">
        <v>4.0000000000000003E-5</v>
      </c>
      <c r="I3347" s="316">
        <v>247501.89</v>
      </c>
      <c r="J3347" s="316">
        <v>9.9</v>
      </c>
    </row>
    <row r="3348" spans="1:10" ht="25.5">
      <c r="A3348" s="317"/>
      <c r="B3348" s="317"/>
      <c r="C3348" s="317"/>
      <c r="D3348" s="317"/>
      <c r="E3348" s="317" t="s">
        <v>16052</v>
      </c>
      <c r="F3348" s="318">
        <v>0</v>
      </c>
      <c r="G3348" s="317" t="s">
        <v>16053</v>
      </c>
      <c r="H3348" s="318">
        <v>0</v>
      </c>
      <c r="I3348" s="317" t="s">
        <v>16054</v>
      </c>
      <c r="J3348" s="318">
        <v>0</v>
      </c>
    </row>
    <row r="3349" spans="1:10" ht="13.5" thickBot="1">
      <c r="A3349" s="317"/>
      <c r="B3349" s="317"/>
      <c r="C3349" s="317"/>
      <c r="D3349" s="317"/>
      <c r="E3349" s="317" t="s">
        <v>16055</v>
      </c>
      <c r="F3349" s="318">
        <v>3.16</v>
      </c>
      <c r="G3349" s="317"/>
      <c r="H3349" s="418" t="s">
        <v>16056</v>
      </c>
      <c r="I3349" s="418"/>
      <c r="J3349" s="318">
        <v>14.35</v>
      </c>
    </row>
    <row r="3350" spans="1:10" ht="13.5" thickTop="1">
      <c r="A3350" s="319"/>
      <c r="B3350" s="319"/>
      <c r="C3350" s="319"/>
      <c r="D3350" s="319"/>
      <c r="E3350" s="319"/>
      <c r="F3350" s="319"/>
      <c r="G3350" s="319"/>
      <c r="H3350" s="319"/>
      <c r="I3350" s="319"/>
      <c r="J3350" s="319"/>
    </row>
    <row r="3351" spans="1:10" ht="15">
      <c r="A3351" s="305"/>
      <c r="B3351" s="306" t="s">
        <v>12979</v>
      </c>
      <c r="C3351" s="305" t="s">
        <v>12980</v>
      </c>
      <c r="D3351" s="305" t="s">
        <v>12981</v>
      </c>
      <c r="E3351" s="419" t="s">
        <v>16045</v>
      </c>
      <c r="F3351" s="419"/>
      <c r="G3351" s="307" t="s">
        <v>12982</v>
      </c>
      <c r="H3351" s="306" t="s">
        <v>16046</v>
      </c>
      <c r="I3351" s="306" t="s">
        <v>12983</v>
      </c>
      <c r="J3351" s="306" t="s">
        <v>12985</v>
      </c>
    </row>
    <row r="3352" spans="1:10" ht="51">
      <c r="A3352" s="295" t="s">
        <v>16047</v>
      </c>
      <c r="B3352" s="296" t="s">
        <v>16549</v>
      </c>
      <c r="C3352" s="295" t="s">
        <v>9</v>
      </c>
      <c r="D3352" s="295" t="s">
        <v>3203</v>
      </c>
      <c r="E3352" s="420" t="s">
        <v>16067</v>
      </c>
      <c r="F3352" s="420"/>
      <c r="G3352" s="297" t="s">
        <v>27</v>
      </c>
      <c r="H3352" s="308">
        <v>1</v>
      </c>
      <c r="I3352" s="309">
        <v>0.8</v>
      </c>
      <c r="J3352" s="309">
        <v>0.8</v>
      </c>
    </row>
    <row r="3353" spans="1:10" ht="25.5">
      <c r="A3353" s="300" t="s">
        <v>12986</v>
      </c>
      <c r="B3353" s="301" t="s">
        <v>13620</v>
      </c>
      <c r="C3353" s="300" t="s">
        <v>9</v>
      </c>
      <c r="D3353" s="300" t="s">
        <v>7677</v>
      </c>
      <c r="E3353" s="417" t="s">
        <v>12998</v>
      </c>
      <c r="F3353" s="417"/>
      <c r="G3353" s="302" t="s">
        <v>51</v>
      </c>
      <c r="H3353" s="315">
        <v>2.9000000000000002E-6</v>
      </c>
      <c r="I3353" s="316">
        <v>32290.06</v>
      </c>
      <c r="J3353" s="316">
        <v>0.09</v>
      </c>
    </row>
    <row r="3354" spans="1:10" ht="38.25">
      <c r="A3354" s="300" t="s">
        <v>12986</v>
      </c>
      <c r="B3354" s="301" t="s">
        <v>13630</v>
      </c>
      <c r="C3354" s="300" t="s">
        <v>9</v>
      </c>
      <c r="D3354" s="300" t="s">
        <v>7804</v>
      </c>
      <c r="E3354" s="417" t="s">
        <v>12977</v>
      </c>
      <c r="F3354" s="417"/>
      <c r="G3354" s="302" t="s">
        <v>51</v>
      </c>
      <c r="H3354" s="315">
        <v>2.9000000000000002E-6</v>
      </c>
      <c r="I3354" s="316">
        <v>247501.89</v>
      </c>
      <c r="J3354" s="316">
        <v>0.71</v>
      </c>
    </row>
    <row r="3355" spans="1:10" ht="25.5">
      <c r="A3355" s="317"/>
      <c r="B3355" s="317"/>
      <c r="C3355" s="317"/>
      <c r="D3355" s="317"/>
      <c r="E3355" s="317" t="s">
        <v>16052</v>
      </c>
      <c r="F3355" s="318">
        <v>0</v>
      </c>
      <c r="G3355" s="317" t="s">
        <v>16053</v>
      </c>
      <c r="H3355" s="318">
        <v>0</v>
      </c>
      <c r="I3355" s="317" t="s">
        <v>16054</v>
      </c>
      <c r="J3355" s="318">
        <v>0</v>
      </c>
    </row>
    <row r="3356" spans="1:10" ht="13.5" thickBot="1">
      <c r="A3356" s="317"/>
      <c r="B3356" s="317"/>
      <c r="C3356" s="317"/>
      <c r="D3356" s="317"/>
      <c r="E3356" s="317" t="s">
        <v>16055</v>
      </c>
      <c r="F3356" s="318">
        <v>0.22</v>
      </c>
      <c r="G3356" s="317"/>
      <c r="H3356" s="418" t="s">
        <v>16056</v>
      </c>
      <c r="I3356" s="418"/>
      <c r="J3356" s="318">
        <v>1.02</v>
      </c>
    </row>
    <row r="3357" spans="1:10" ht="13.5" thickTop="1">
      <c r="A3357" s="319"/>
      <c r="B3357" s="319"/>
      <c r="C3357" s="319"/>
      <c r="D3357" s="319"/>
      <c r="E3357" s="319"/>
      <c r="F3357" s="319"/>
      <c r="G3357" s="319"/>
      <c r="H3357" s="319"/>
      <c r="I3357" s="319"/>
      <c r="J3357" s="319"/>
    </row>
    <row r="3358" spans="1:10" ht="15">
      <c r="A3358" s="305"/>
      <c r="B3358" s="306" t="s">
        <v>12979</v>
      </c>
      <c r="C3358" s="305" t="s">
        <v>12980</v>
      </c>
      <c r="D3358" s="305" t="s">
        <v>12981</v>
      </c>
      <c r="E3358" s="419" t="s">
        <v>16045</v>
      </c>
      <c r="F3358" s="419"/>
      <c r="G3358" s="307" t="s">
        <v>12982</v>
      </c>
      <c r="H3358" s="306" t="s">
        <v>16046</v>
      </c>
      <c r="I3358" s="306" t="s">
        <v>12983</v>
      </c>
      <c r="J3358" s="306" t="s">
        <v>12985</v>
      </c>
    </row>
    <row r="3359" spans="1:10" ht="38.25">
      <c r="A3359" s="295" t="s">
        <v>16047</v>
      </c>
      <c r="B3359" s="296" t="s">
        <v>16548</v>
      </c>
      <c r="C3359" s="295" t="s">
        <v>9</v>
      </c>
      <c r="D3359" s="295" t="s">
        <v>1441</v>
      </c>
      <c r="E3359" s="420" t="s">
        <v>16067</v>
      </c>
      <c r="F3359" s="420"/>
      <c r="G3359" s="297" t="s">
        <v>27</v>
      </c>
      <c r="H3359" s="308">
        <v>1</v>
      </c>
      <c r="I3359" s="309">
        <v>3.91</v>
      </c>
      <c r="J3359" s="309">
        <v>3.91</v>
      </c>
    </row>
    <row r="3360" spans="1:10" ht="25.5">
      <c r="A3360" s="300" t="s">
        <v>12986</v>
      </c>
      <c r="B3360" s="301" t="s">
        <v>13620</v>
      </c>
      <c r="C3360" s="300" t="s">
        <v>9</v>
      </c>
      <c r="D3360" s="300" t="s">
        <v>7677</v>
      </c>
      <c r="E3360" s="417" t="s">
        <v>12998</v>
      </c>
      <c r="F3360" s="417"/>
      <c r="G3360" s="302" t="s">
        <v>51</v>
      </c>
      <c r="H3360" s="315">
        <v>1.4E-5</v>
      </c>
      <c r="I3360" s="316">
        <v>32290.06</v>
      </c>
      <c r="J3360" s="316">
        <v>0.45</v>
      </c>
    </row>
    <row r="3361" spans="1:10" ht="38.25">
      <c r="A3361" s="300" t="s">
        <v>12986</v>
      </c>
      <c r="B3361" s="301" t="s">
        <v>13630</v>
      </c>
      <c r="C3361" s="300" t="s">
        <v>9</v>
      </c>
      <c r="D3361" s="300" t="s">
        <v>7804</v>
      </c>
      <c r="E3361" s="417" t="s">
        <v>12977</v>
      </c>
      <c r="F3361" s="417"/>
      <c r="G3361" s="302" t="s">
        <v>51</v>
      </c>
      <c r="H3361" s="315">
        <v>1.4E-5</v>
      </c>
      <c r="I3361" s="316">
        <v>247501.89</v>
      </c>
      <c r="J3361" s="316">
        <v>3.46</v>
      </c>
    </row>
    <row r="3362" spans="1:10" ht="25.5">
      <c r="A3362" s="317"/>
      <c r="B3362" s="317"/>
      <c r="C3362" s="317"/>
      <c r="D3362" s="317"/>
      <c r="E3362" s="317" t="s">
        <v>16052</v>
      </c>
      <c r="F3362" s="318">
        <v>0</v>
      </c>
      <c r="G3362" s="317" t="s">
        <v>16053</v>
      </c>
      <c r="H3362" s="318">
        <v>0</v>
      </c>
      <c r="I3362" s="317" t="s">
        <v>16054</v>
      </c>
      <c r="J3362" s="318">
        <v>0</v>
      </c>
    </row>
    <row r="3363" spans="1:10" ht="13.5" thickBot="1">
      <c r="A3363" s="317"/>
      <c r="B3363" s="317"/>
      <c r="C3363" s="317"/>
      <c r="D3363" s="317"/>
      <c r="E3363" s="317" t="s">
        <v>16055</v>
      </c>
      <c r="F3363" s="318">
        <v>1.1000000000000001</v>
      </c>
      <c r="G3363" s="317"/>
      <c r="H3363" s="418" t="s">
        <v>16056</v>
      </c>
      <c r="I3363" s="418"/>
      <c r="J3363" s="318">
        <v>5.01</v>
      </c>
    </row>
    <row r="3364" spans="1:10" ht="13.5" thickTop="1">
      <c r="A3364" s="319"/>
      <c r="B3364" s="319"/>
      <c r="C3364" s="319"/>
      <c r="D3364" s="319"/>
      <c r="E3364" s="319"/>
      <c r="F3364" s="319"/>
      <c r="G3364" s="319"/>
      <c r="H3364" s="319"/>
      <c r="I3364" s="319"/>
      <c r="J3364" s="319"/>
    </row>
    <row r="3365" spans="1:10" ht="15">
      <c r="A3365" s="305"/>
      <c r="B3365" s="306" t="s">
        <v>12979</v>
      </c>
      <c r="C3365" s="305" t="s">
        <v>12980</v>
      </c>
      <c r="D3365" s="305" t="s">
        <v>12981</v>
      </c>
      <c r="E3365" s="419" t="s">
        <v>16045</v>
      </c>
      <c r="F3365" s="419"/>
      <c r="G3365" s="307" t="s">
        <v>12982</v>
      </c>
      <c r="H3365" s="306" t="s">
        <v>16046</v>
      </c>
      <c r="I3365" s="306" t="s">
        <v>12983</v>
      </c>
      <c r="J3365" s="306" t="s">
        <v>12985</v>
      </c>
    </row>
    <row r="3366" spans="1:10" ht="51">
      <c r="A3366" s="295" t="s">
        <v>16047</v>
      </c>
      <c r="B3366" s="296" t="s">
        <v>16551</v>
      </c>
      <c r="C3366" s="295" t="s">
        <v>9</v>
      </c>
      <c r="D3366" s="295" t="s">
        <v>1442</v>
      </c>
      <c r="E3366" s="420" t="s">
        <v>16067</v>
      </c>
      <c r="F3366" s="420"/>
      <c r="G3366" s="297" t="s">
        <v>27</v>
      </c>
      <c r="H3366" s="308">
        <v>1</v>
      </c>
      <c r="I3366" s="309">
        <v>20.98</v>
      </c>
      <c r="J3366" s="309">
        <v>20.98</v>
      </c>
    </row>
    <row r="3367" spans="1:10" ht="25.5">
      <c r="A3367" s="300" t="s">
        <v>12986</v>
      </c>
      <c r="B3367" s="301" t="s">
        <v>13620</v>
      </c>
      <c r="C3367" s="300" t="s">
        <v>9</v>
      </c>
      <c r="D3367" s="300" t="s">
        <v>7677</v>
      </c>
      <c r="E3367" s="417" t="s">
        <v>12998</v>
      </c>
      <c r="F3367" s="417"/>
      <c r="G3367" s="302" t="s">
        <v>51</v>
      </c>
      <c r="H3367" s="315">
        <v>7.4999999999999993E-5</v>
      </c>
      <c r="I3367" s="316">
        <v>32290.06</v>
      </c>
      <c r="J3367" s="316">
        <v>2.42</v>
      </c>
    </row>
    <row r="3368" spans="1:10" ht="38.25">
      <c r="A3368" s="300" t="s">
        <v>12986</v>
      </c>
      <c r="B3368" s="301" t="s">
        <v>13630</v>
      </c>
      <c r="C3368" s="300" t="s">
        <v>9</v>
      </c>
      <c r="D3368" s="300" t="s">
        <v>7804</v>
      </c>
      <c r="E3368" s="417" t="s">
        <v>12977</v>
      </c>
      <c r="F3368" s="417"/>
      <c r="G3368" s="302" t="s">
        <v>51</v>
      </c>
      <c r="H3368" s="315">
        <v>7.4999999999999993E-5</v>
      </c>
      <c r="I3368" s="316">
        <v>247501.89</v>
      </c>
      <c r="J3368" s="316">
        <v>18.559999999999999</v>
      </c>
    </row>
    <row r="3369" spans="1:10" ht="25.5">
      <c r="A3369" s="317"/>
      <c r="B3369" s="317"/>
      <c r="C3369" s="317"/>
      <c r="D3369" s="317"/>
      <c r="E3369" s="317" t="s">
        <v>16052</v>
      </c>
      <c r="F3369" s="318">
        <v>0</v>
      </c>
      <c r="G3369" s="317" t="s">
        <v>16053</v>
      </c>
      <c r="H3369" s="318">
        <v>0</v>
      </c>
      <c r="I3369" s="317" t="s">
        <v>16054</v>
      </c>
      <c r="J3369" s="318">
        <v>0</v>
      </c>
    </row>
    <row r="3370" spans="1:10" ht="13.5" thickBot="1">
      <c r="A3370" s="317"/>
      <c r="B3370" s="317"/>
      <c r="C3370" s="317"/>
      <c r="D3370" s="317"/>
      <c r="E3370" s="317" t="s">
        <v>16055</v>
      </c>
      <c r="F3370" s="318">
        <v>5.92</v>
      </c>
      <c r="G3370" s="317"/>
      <c r="H3370" s="418" t="s">
        <v>16056</v>
      </c>
      <c r="I3370" s="418"/>
      <c r="J3370" s="318">
        <v>26.9</v>
      </c>
    </row>
    <row r="3371" spans="1:10" ht="13.5" thickTop="1">
      <c r="A3371" s="319"/>
      <c r="B3371" s="319"/>
      <c r="C3371" s="319"/>
      <c r="D3371" s="319"/>
      <c r="E3371" s="319"/>
      <c r="F3371" s="319"/>
      <c r="G3371" s="319"/>
      <c r="H3371" s="319"/>
      <c r="I3371" s="319"/>
      <c r="J3371" s="319"/>
    </row>
    <row r="3372" spans="1:10" ht="15">
      <c r="A3372" s="305"/>
      <c r="B3372" s="306" t="s">
        <v>12979</v>
      </c>
      <c r="C3372" s="305" t="s">
        <v>12980</v>
      </c>
      <c r="D3372" s="305" t="s">
        <v>12981</v>
      </c>
      <c r="E3372" s="419" t="s">
        <v>16045</v>
      </c>
      <c r="F3372" s="419"/>
      <c r="G3372" s="307" t="s">
        <v>12982</v>
      </c>
      <c r="H3372" s="306" t="s">
        <v>16046</v>
      </c>
      <c r="I3372" s="306" t="s">
        <v>12983</v>
      </c>
      <c r="J3372" s="306" t="s">
        <v>12985</v>
      </c>
    </row>
    <row r="3373" spans="1:10" ht="51">
      <c r="A3373" s="295" t="s">
        <v>16047</v>
      </c>
      <c r="B3373" s="296" t="s">
        <v>16552</v>
      </c>
      <c r="C3373" s="295" t="s">
        <v>9</v>
      </c>
      <c r="D3373" s="295" t="s">
        <v>1443</v>
      </c>
      <c r="E3373" s="420" t="s">
        <v>16067</v>
      </c>
      <c r="F3373" s="420"/>
      <c r="G3373" s="297" t="s">
        <v>27</v>
      </c>
      <c r="H3373" s="308">
        <v>1</v>
      </c>
      <c r="I3373" s="309">
        <v>96.07</v>
      </c>
      <c r="J3373" s="309">
        <v>96.07</v>
      </c>
    </row>
    <row r="3374" spans="1:10">
      <c r="A3374" s="300" t="s">
        <v>12986</v>
      </c>
      <c r="B3374" s="301" t="s">
        <v>13460</v>
      </c>
      <c r="C3374" s="300" t="s">
        <v>9</v>
      </c>
      <c r="D3374" s="300" t="s">
        <v>10129</v>
      </c>
      <c r="E3374" s="417" t="s">
        <v>12998</v>
      </c>
      <c r="F3374" s="417"/>
      <c r="G3374" s="302" t="s">
        <v>93</v>
      </c>
      <c r="H3374" s="315">
        <v>24.51</v>
      </c>
      <c r="I3374" s="316">
        <v>3.92</v>
      </c>
      <c r="J3374" s="316">
        <v>96.07</v>
      </c>
    </row>
    <row r="3375" spans="1:10" ht="25.5">
      <c r="A3375" s="317"/>
      <c r="B3375" s="317"/>
      <c r="C3375" s="317"/>
      <c r="D3375" s="317"/>
      <c r="E3375" s="317" t="s">
        <v>16052</v>
      </c>
      <c r="F3375" s="318">
        <v>0</v>
      </c>
      <c r="G3375" s="317" t="s">
        <v>16053</v>
      </c>
      <c r="H3375" s="318">
        <v>0</v>
      </c>
      <c r="I3375" s="317" t="s">
        <v>16054</v>
      </c>
      <c r="J3375" s="318">
        <v>0</v>
      </c>
    </row>
    <row r="3376" spans="1:10" ht="13.5" thickBot="1">
      <c r="A3376" s="317"/>
      <c r="B3376" s="317"/>
      <c r="C3376" s="317"/>
      <c r="D3376" s="317"/>
      <c r="E3376" s="317" t="s">
        <v>16055</v>
      </c>
      <c r="F3376" s="318">
        <v>27.13</v>
      </c>
      <c r="G3376" s="317"/>
      <c r="H3376" s="418" t="s">
        <v>16056</v>
      </c>
      <c r="I3376" s="418"/>
      <c r="J3376" s="318">
        <v>123.2</v>
      </c>
    </row>
    <row r="3377" spans="1:10" ht="13.5" thickTop="1">
      <c r="A3377" s="319"/>
      <c r="B3377" s="319"/>
      <c r="C3377" s="319"/>
      <c r="D3377" s="319"/>
      <c r="E3377" s="319"/>
      <c r="F3377" s="319"/>
      <c r="G3377" s="319"/>
      <c r="H3377" s="319"/>
      <c r="I3377" s="319"/>
      <c r="J3377" s="319"/>
    </row>
    <row r="3378" spans="1:10" ht="15">
      <c r="A3378" s="305"/>
      <c r="B3378" s="306" t="s">
        <v>12979</v>
      </c>
      <c r="C3378" s="305" t="s">
        <v>12980</v>
      </c>
      <c r="D3378" s="305" t="s">
        <v>12981</v>
      </c>
      <c r="E3378" s="419" t="s">
        <v>16045</v>
      </c>
      <c r="F3378" s="419"/>
      <c r="G3378" s="307" t="s">
        <v>12982</v>
      </c>
      <c r="H3378" s="306" t="s">
        <v>16046</v>
      </c>
      <c r="I3378" s="306" t="s">
        <v>12983</v>
      </c>
      <c r="J3378" s="306" t="s">
        <v>12985</v>
      </c>
    </row>
    <row r="3379" spans="1:10" ht="38.25">
      <c r="A3379" s="295" t="s">
        <v>16047</v>
      </c>
      <c r="B3379" s="296" t="s">
        <v>16177</v>
      </c>
      <c r="C3379" s="295" t="s">
        <v>9</v>
      </c>
      <c r="D3379" s="295" t="s">
        <v>1380</v>
      </c>
      <c r="E3379" s="420" t="s">
        <v>16067</v>
      </c>
      <c r="F3379" s="420"/>
      <c r="G3379" s="297" t="s">
        <v>75</v>
      </c>
      <c r="H3379" s="308">
        <v>1</v>
      </c>
      <c r="I3379" s="309">
        <v>171.35</v>
      </c>
      <c r="J3379" s="309">
        <v>171.35</v>
      </c>
    </row>
    <row r="3380" spans="1:10" ht="38.25">
      <c r="A3380" s="310" t="s">
        <v>16049</v>
      </c>
      <c r="B3380" s="311" t="s">
        <v>16553</v>
      </c>
      <c r="C3380" s="310" t="s">
        <v>9</v>
      </c>
      <c r="D3380" s="310" t="s">
        <v>1357</v>
      </c>
      <c r="E3380" s="416" t="s">
        <v>16067</v>
      </c>
      <c r="F3380" s="416"/>
      <c r="G3380" s="312" t="s">
        <v>27</v>
      </c>
      <c r="H3380" s="313">
        <v>1</v>
      </c>
      <c r="I3380" s="314">
        <v>21.96</v>
      </c>
      <c r="J3380" s="314">
        <v>21.96</v>
      </c>
    </row>
    <row r="3381" spans="1:10" ht="51">
      <c r="A3381" s="310" t="s">
        <v>16049</v>
      </c>
      <c r="B3381" s="311" t="s">
        <v>16554</v>
      </c>
      <c r="C3381" s="310" t="s">
        <v>9</v>
      </c>
      <c r="D3381" s="310" t="s">
        <v>1453</v>
      </c>
      <c r="E3381" s="416" t="s">
        <v>16067</v>
      </c>
      <c r="F3381" s="416"/>
      <c r="G3381" s="312" t="s">
        <v>27</v>
      </c>
      <c r="H3381" s="313">
        <v>1</v>
      </c>
      <c r="I3381" s="314">
        <v>119.44</v>
      </c>
      <c r="J3381" s="314">
        <v>119.44</v>
      </c>
    </row>
    <row r="3382" spans="1:10" ht="38.25">
      <c r="A3382" s="310" t="s">
        <v>16049</v>
      </c>
      <c r="B3382" s="311" t="s">
        <v>16555</v>
      </c>
      <c r="C3382" s="310" t="s">
        <v>9</v>
      </c>
      <c r="D3382" s="310" t="s">
        <v>3184</v>
      </c>
      <c r="E3382" s="416" t="s">
        <v>16067</v>
      </c>
      <c r="F3382" s="416"/>
      <c r="G3382" s="312" t="s">
        <v>27</v>
      </c>
      <c r="H3382" s="313">
        <v>1</v>
      </c>
      <c r="I3382" s="314">
        <v>4.09</v>
      </c>
      <c r="J3382" s="314">
        <v>4.09</v>
      </c>
    </row>
    <row r="3383" spans="1:10" ht="38.25">
      <c r="A3383" s="310" t="s">
        <v>16049</v>
      </c>
      <c r="B3383" s="311" t="s">
        <v>16556</v>
      </c>
      <c r="C3383" s="310" t="s">
        <v>9</v>
      </c>
      <c r="D3383" s="310" t="s">
        <v>3183</v>
      </c>
      <c r="E3383" s="416" t="s">
        <v>16067</v>
      </c>
      <c r="F3383" s="416"/>
      <c r="G3383" s="312" t="s">
        <v>27</v>
      </c>
      <c r="H3383" s="313">
        <v>1</v>
      </c>
      <c r="I3383" s="314">
        <v>11.71</v>
      </c>
      <c r="J3383" s="314">
        <v>11.71</v>
      </c>
    </row>
    <row r="3384" spans="1:10" ht="51">
      <c r="A3384" s="310" t="s">
        <v>16049</v>
      </c>
      <c r="B3384" s="311" t="s">
        <v>16557</v>
      </c>
      <c r="C3384" s="310" t="s">
        <v>9</v>
      </c>
      <c r="D3384" s="310" t="s">
        <v>3185</v>
      </c>
      <c r="E3384" s="416" t="s">
        <v>16067</v>
      </c>
      <c r="F3384" s="416"/>
      <c r="G3384" s="312" t="s">
        <v>27</v>
      </c>
      <c r="H3384" s="313">
        <v>1</v>
      </c>
      <c r="I3384" s="314">
        <v>0.84</v>
      </c>
      <c r="J3384" s="314">
        <v>0.84</v>
      </c>
    </row>
    <row r="3385" spans="1:10" ht="25.5">
      <c r="A3385" s="310" t="s">
        <v>16049</v>
      </c>
      <c r="B3385" s="311" t="s">
        <v>16550</v>
      </c>
      <c r="C3385" s="310" t="s">
        <v>9</v>
      </c>
      <c r="D3385" s="310" t="s">
        <v>469</v>
      </c>
      <c r="E3385" s="416" t="s">
        <v>16048</v>
      </c>
      <c r="F3385" s="416"/>
      <c r="G3385" s="312" t="s">
        <v>27</v>
      </c>
      <c r="H3385" s="313">
        <v>1</v>
      </c>
      <c r="I3385" s="314">
        <v>13.31</v>
      </c>
      <c r="J3385" s="314">
        <v>13.31</v>
      </c>
    </row>
    <row r="3386" spans="1:10" ht="25.5">
      <c r="A3386" s="317"/>
      <c r="B3386" s="317"/>
      <c r="C3386" s="317"/>
      <c r="D3386" s="317"/>
      <c r="E3386" s="317" t="s">
        <v>16052</v>
      </c>
      <c r="F3386" s="318">
        <v>5.2256022</v>
      </c>
      <c r="G3386" s="317" t="s">
        <v>16053</v>
      </c>
      <c r="H3386" s="318">
        <v>4.51</v>
      </c>
      <c r="I3386" s="317" t="s">
        <v>16054</v>
      </c>
      <c r="J3386" s="318">
        <v>9.74</v>
      </c>
    </row>
    <row r="3387" spans="1:10" ht="13.5" thickBot="1">
      <c r="A3387" s="317"/>
      <c r="B3387" s="317"/>
      <c r="C3387" s="317"/>
      <c r="D3387" s="317"/>
      <c r="E3387" s="317" t="s">
        <v>16055</v>
      </c>
      <c r="F3387" s="318">
        <v>48.38</v>
      </c>
      <c r="G3387" s="317"/>
      <c r="H3387" s="418" t="s">
        <v>16056</v>
      </c>
      <c r="I3387" s="418"/>
      <c r="J3387" s="318">
        <v>219.73</v>
      </c>
    </row>
    <row r="3388" spans="1:10" ht="13.5" thickTop="1">
      <c r="A3388" s="319"/>
      <c r="B3388" s="319"/>
      <c r="C3388" s="319"/>
      <c r="D3388" s="319"/>
      <c r="E3388" s="319"/>
      <c r="F3388" s="319"/>
      <c r="G3388" s="319"/>
      <c r="H3388" s="319"/>
      <c r="I3388" s="319"/>
      <c r="J3388" s="319"/>
    </row>
    <row r="3389" spans="1:10" ht="15">
      <c r="A3389" s="305"/>
      <c r="B3389" s="306" t="s">
        <v>12979</v>
      </c>
      <c r="C3389" s="305" t="s">
        <v>12980</v>
      </c>
      <c r="D3389" s="305" t="s">
        <v>12981</v>
      </c>
      <c r="E3389" s="419" t="s">
        <v>16045</v>
      </c>
      <c r="F3389" s="419"/>
      <c r="G3389" s="307" t="s">
        <v>12982</v>
      </c>
      <c r="H3389" s="306" t="s">
        <v>16046</v>
      </c>
      <c r="I3389" s="306" t="s">
        <v>12983</v>
      </c>
      <c r="J3389" s="306" t="s">
        <v>12985</v>
      </c>
    </row>
    <row r="3390" spans="1:10" ht="38.25">
      <c r="A3390" s="295" t="s">
        <v>16047</v>
      </c>
      <c r="B3390" s="296" t="s">
        <v>16556</v>
      </c>
      <c r="C3390" s="295" t="s">
        <v>9</v>
      </c>
      <c r="D3390" s="295" t="s">
        <v>3183</v>
      </c>
      <c r="E3390" s="420" t="s">
        <v>16067</v>
      </c>
      <c r="F3390" s="420"/>
      <c r="G3390" s="297" t="s">
        <v>27</v>
      </c>
      <c r="H3390" s="308">
        <v>1</v>
      </c>
      <c r="I3390" s="309">
        <v>11.71</v>
      </c>
      <c r="J3390" s="309">
        <v>11.71</v>
      </c>
    </row>
    <row r="3391" spans="1:10" ht="25.5">
      <c r="A3391" s="300" t="s">
        <v>12986</v>
      </c>
      <c r="B3391" s="301" t="s">
        <v>13620</v>
      </c>
      <c r="C3391" s="300" t="s">
        <v>9</v>
      </c>
      <c r="D3391" s="300" t="s">
        <v>7677</v>
      </c>
      <c r="E3391" s="417" t="s">
        <v>12998</v>
      </c>
      <c r="F3391" s="417"/>
      <c r="G3391" s="302" t="s">
        <v>51</v>
      </c>
      <c r="H3391" s="315">
        <v>4.0000000000000003E-5</v>
      </c>
      <c r="I3391" s="316">
        <v>32290.06</v>
      </c>
      <c r="J3391" s="316">
        <v>1.29</v>
      </c>
    </row>
    <row r="3392" spans="1:10" ht="38.25">
      <c r="A3392" s="300" t="s">
        <v>12986</v>
      </c>
      <c r="B3392" s="301" t="s">
        <v>13615</v>
      </c>
      <c r="C3392" s="300" t="s">
        <v>9</v>
      </c>
      <c r="D3392" s="300" t="s">
        <v>7805</v>
      </c>
      <c r="E3392" s="417" t="s">
        <v>12977</v>
      </c>
      <c r="F3392" s="417"/>
      <c r="G3392" s="302" t="s">
        <v>51</v>
      </c>
      <c r="H3392" s="315">
        <v>4.0000000000000003E-5</v>
      </c>
      <c r="I3392" s="316">
        <v>260639.23</v>
      </c>
      <c r="J3392" s="316">
        <v>10.42</v>
      </c>
    </row>
    <row r="3393" spans="1:10" ht="25.5">
      <c r="A3393" s="317"/>
      <c r="B3393" s="317"/>
      <c r="C3393" s="317"/>
      <c r="D3393" s="317"/>
      <c r="E3393" s="317" t="s">
        <v>16052</v>
      </c>
      <c r="F3393" s="318">
        <v>0</v>
      </c>
      <c r="G3393" s="317" t="s">
        <v>16053</v>
      </c>
      <c r="H3393" s="318">
        <v>0</v>
      </c>
      <c r="I3393" s="317" t="s">
        <v>16054</v>
      </c>
      <c r="J3393" s="318">
        <v>0</v>
      </c>
    </row>
    <row r="3394" spans="1:10" ht="13.5" thickBot="1">
      <c r="A3394" s="317"/>
      <c r="B3394" s="317"/>
      <c r="C3394" s="317"/>
      <c r="D3394" s="317"/>
      <c r="E3394" s="317" t="s">
        <v>16055</v>
      </c>
      <c r="F3394" s="318">
        <v>3.3</v>
      </c>
      <c r="G3394" s="317"/>
      <c r="H3394" s="418" t="s">
        <v>16056</v>
      </c>
      <c r="I3394" s="418"/>
      <c r="J3394" s="318">
        <v>15.01</v>
      </c>
    </row>
    <row r="3395" spans="1:10" ht="13.5" thickTop="1">
      <c r="A3395" s="319"/>
      <c r="B3395" s="319"/>
      <c r="C3395" s="319"/>
      <c r="D3395" s="319"/>
      <c r="E3395" s="319"/>
      <c r="F3395" s="319"/>
      <c r="G3395" s="319"/>
      <c r="H3395" s="319"/>
      <c r="I3395" s="319"/>
      <c r="J3395" s="319"/>
    </row>
    <row r="3396" spans="1:10" ht="15">
      <c r="A3396" s="305"/>
      <c r="B3396" s="306" t="s">
        <v>12979</v>
      </c>
      <c r="C3396" s="305" t="s">
        <v>12980</v>
      </c>
      <c r="D3396" s="305" t="s">
        <v>12981</v>
      </c>
      <c r="E3396" s="419" t="s">
        <v>16045</v>
      </c>
      <c r="F3396" s="419"/>
      <c r="G3396" s="307" t="s">
        <v>12982</v>
      </c>
      <c r="H3396" s="306" t="s">
        <v>16046</v>
      </c>
      <c r="I3396" s="306" t="s">
        <v>12983</v>
      </c>
      <c r="J3396" s="306" t="s">
        <v>12985</v>
      </c>
    </row>
    <row r="3397" spans="1:10" ht="51">
      <c r="A3397" s="295" t="s">
        <v>16047</v>
      </c>
      <c r="B3397" s="296" t="s">
        <v>16557</v>
      </c>
      <c r="C3397" s="295" t="s">
        <v>9</v>
      </c>
      <c r="D3397" s="295" t="s">
        <v>3185</v>
      </c>
      <c r="E3397" s="420" t="s">
        <v>16067</v>
      </c>
      <c r="F3397" s="420"/>
      <c r="G3397" s="297" t="s">
        <v>27</v>
      </c>
      <c r="H3397" s="308">
        <v>1</v>
      </c>
      <c r="I3397" s="309">
        <v>0.84</v>
      </c>
      <c r="J3397" s="309">
        <v>0.84</v>
      </c>
    </row>
    <row r="3398" spans="1:10" ht="25.5">
      <c r="A3398" s="300" t="s">
        <v>12986</v>
      </c>
      <c r="B3398" s="301" t="s">
        <v>13620</v>
      </c>
      <c r="C3398" s="300" t="s">
        <v>9</v>
      </c>
      <c r="D3398" s="300" t="s">
        <v>7677</v>
      </c>
      <c r="E3398" s="417" t="s">
        <v>12998</v>
      </c>
      <c r="F3398" s="417"/>
      <c r="G3398" s="302" t="s">
        <v>51</v>
      </c>
      <c r="H3398" s="315">
        <v>2.9000000000000002E-6</v>
      </c>
      <c r="I3398" s="316">
        <v>32290.06</v>
      </c>
      <c r="J3398" s="316">
        <v>0.09</v>
      </c>
    </row>
    <row r="3399" spans="1:10" ht="38.25">
      <c r="A3399" s="300" t="s">
        <v>12986</v>
      </c>
      <c r="B3399" s="301" t="s">
        <v>13615</v>
      </c>
      <c r="C3399" s="300" t="s">
        <v>9</v>
      </c>
      <c r="D3399" s="300" t="s">
        <v>7805</v>
      </c>
      <c r="E3399" s="417" t="s">
        <v>12977</v>
      </c>
      <c r="F3399" s="417"/>
      <c r="G3399" s="302" t="s">
        <v>51</v>
      </c>
      <c r="H3399" s="315">
        <v>2.9000000000000002E-6</v>
      </c>
      <c r="I3399" s="316">
        <v>260639.23</v>
      </c>
      <c r="J3399" s="316">
        <v>0.75</v>
      </c>
    </row>
    <row r="3400" spans="1:10" ht="25.5">
      <c r="A3400" s="317"/>
      <c r="B3400" s="317"/>
      <c r="C3400" s="317"/>
      <c r="D3400" s="317"/>
      <c r="E3400" s="317" t="s">
        <v>16052</v>
      </c>
      <c r="F3400" s="318">
        <v>0</v>
      </c>
      <c r="G3400" s="317" t="s">
        <v>16053</v>
      </c>
      <c r="H3400" s="318">
        <v>0</v>
      </c>
      <c r="I3400" s="317" t="s">
        <v>16054</v>
      </c>
      <c r="J3400" s="318">
        <v>0</v>
      </c>
    </row>
    <row r="3401" spans="1:10" ht="13.5" thickBot="1">
      <c r="A3401" s="317"/>
      <c r="B3401" s="317"/>
      <c r="C3401" s="317"/>
      <c r="D3401" s="317"/>
      <c r="E3401" s="317" t="s">
        <v>16055</v>
      </c>
      <c r="F3401" s="318">
        <v>0.23</v>
      </c>
      <c r="G3401" s="317"/>
      <c r="H3401" s="418" t="s">
        <v>16056</v>
      </c>
      <c r="I3401" s="418"/>
      <c r="J3401" s="318">
        <v>1.07</v>
      </c>
    </row>
    <row r="3402" spans="1:10" ht="13.5" thickTop="1">
      <c r="A3402" s="319"/>
      <c r="B3402" s="319"/>
      <c r="C3402" s="319"/>
      <c r="D3402" s="319"/>
      <c r="E3402" s="319"/>
      <c r="F3402" s="319"/>
      <c r="G3402" s="319"/>
      <c r="H3402" s="319"/>
      <c r="I3402" s="319"/>
      <c r="J3402" s="319"/>
    </row>
    <row r="3403" spans="1:10" ht="15">
      <c r="A3403" s="305"/>
      <c r="B3403" s="306" t="s">
        <v>12979</v>
      </c>
      <c r="C3403" s="305" t="s">
        <v>12980</v>
      </c>
      <c r="D3403" s="305" t="s">
        <v>12981</v>
      </c>
      <c r="E3403" s="419" t="s">
        <v>16045</v>
      </c>
      <c r="F3403" s="419"/>
      <c r="G3403" s="307" t="s">
        <v>12982</v>
      </c>
      <c r="H3403" s="306" t="s">
        <v>16046</v>
      </c>
      <c r="I3403" s="306" t="s">
        <v>12983</v>
      </c>
      <c r="J3403" s="306" t="s">
        <v>12985</v>
      </c>
    </row>
    <row r="3404" spans="1:10" ht="38.25">
      <c r="A3404" s="295" t="s">
        <v>16047</v>
      </c>
      <c r="B3404" s="296" t="s">
        <v>16555</v>
      </c>
      <c r="C3404" s="295" t="s">
        <v>9</v>
      </c>
      <c r="D3404" s="295" t="s">
        <v>3184</v>
      </c>
      <c r="E3404" s="420" t="s">
        <v>16067</v>
      </c>
      <c r="F3404" s="420"/>
      <c r="G3404" s="297" t="s">
        <v>27</v>
      </c>
      <c r="H3404" s="308">
        <v>1</v>
      </c>
      <c r="I3404" s="309">
        <v>4.09</v>
      </c>
      <c r="J3404" s="309">
        <v>4.09</v>
      </c>
    </row>
    <row r="3405" spans="1:10" ht="25.5">
      <c r="A3405" s="300" t="s">
        <v>12986</v>
      </c>
      <c r="B3405" s="301" t="s">
        <v>13620</v>
      </c>
      <c r="C3405" s="300" t="s">
        <v>9</v>
      </c>
      <c r="D3405" s="300" t="s">
        <v>7677</v>
      </c>
      <c r="E3405" s="417" t="s">
        <v>12998</v>
      </c>
      <c r="F3405" s="417"/>
      <c r="G3405" s="302" t="s">
        <v>51</v>
      </c>
      <c r="H3405" s="315">
        <v>1.4E-5</v>
      </c>
      <c r="I3405" s="316">
        <v>32290.06</v>
      </c>
      <c r="J3405" s="316">
        <v>0.45</v>
      </c>
    </row>
    <row r="3406" spans="1:10" ht="38.25">
      <c r="A3406" s="300" t="s">
        <v>12986</v>
      </c>
      <c r="B3406" s="301" t="s">
        <v>13615</v>
      </c>
      <c r="C3406" s="300" t="s">
        <v>9</v>
      </c>
      <c r="D3406" s="300" t="s">
        <v>7805</v>
      </c>
      <c r="E3406" s="417" t="s">
        <v>12977</v>
      </c>
      <c r="F3406" s="417"/>
      <c r="G3406" s="302" t="s">
        <v>51</v>
      </c>
      <c r="H3406" s="315">
        <v>1.4E-5</v>
      </c>
      <c r="I3406" s="316">
        <v>260639.23</v>
      </c>
      <c r="J3406" s="316">
        <v>3.64</v>
      </c>
    </row>
    <row r="3407" spans="1:10" ht="25.5">
      <c r="A3407" s="317"/>
      <c r="B3407" s="317"/>
      <c r="C3407" s="317"/>
      <c r="D3407" s="317"/>
      <c r="E3407" s="317" t="s">
        <v>16052</v>
      </c>
      <c r="F3407" s="318">
        <v>0</v>
      </c>
      <c r="G3407" s="317" t="s">
        <v>16053</v>
      </c>
      <c r="H3407" s="318">
        <v>0</v>
      </c>
      <c r="I3407" s="317" t="s">
        <v>16054</v>
      </c>
      <c r="J3407" s="318">
        <v>0</v>
      </c>
    </row>
    <row r="3408" spans="1:10" ht="13.5" thickBot="1">
      <c r="A3408" s="317"/>
      <c r="B3408" s="317"/>
      <c r="C3408" s="317"/>
      <c r="D3408" s="317"/>
      <c r="E3408" s="317" t="s">
        <v>16055</v>
      </c>
      <c r="F3408" s="318">
        <v>1.1499999999999999</v>
      </c>
      <c r="G3408" s="317"/>
      <c r="H3408" s="418" t="s">
        <v>16056</v>
      </c>
      <c r="I3408" s="418"/>
      <c r="J3408" s="318">
        <v>5.24</v>
      </c>
    </row>
    <row r="3409" spans="1:10" ht="13.5" thickTop="1">
      <c r="A3409" s="319"/>
      <c r="B3409" s="319"/>
      <c r="C3409" s="319"/>
      <c r="D3409" s="319"/>
      <c r="E3409" s="319"/>
      <c r="F3409" s="319"/>
      <c r="G3409" s="319"/>
      <c r="H3409" s="319"/>
      <c r="I3409" s="319"/>
      <c r="J3409" s="319"/>
    </row>
    <row r="3410" spans="1:10" ht="15">
      <c r="A3410" s="305"/>
      <c r="B3410" s="306" t="s">
        <v>12979</v>
      </c>
      <c r="C3410" s="305" t="s">
        <v>12980</v>
      </c>
      <c r="D3410" s="305" t="s">
        <v>12981</v>
      </c>
      <c r="E3410" s="419" t="s">
        <v>16045</v>
      </c>
      <c r="F3410" s="419"/>
      <c r="G3410" s="307" t="s">
        <v>12982</v>
      </c>
      <c r="H3410" s="306" t="s">
        <v>16046</v>
      </c>
      <c r="I3410" s="306" t="s">
        <v>12983</v>
      </c>
      <c r="J3410" s="306" t="s">
        <v>12985</v>
      </c>
    </row>
    <row r="3411" spans="1:10" ht="38.25">
      <c r="A3411" s="295" t="s">
        <v>16047</v>
      </c>
      <c r="B3411" s="296" t="s">
        <v>16553</v>
      </c>
      <c r="C3411" s="295" t="s">
        <v>9</v>
      </c>
      <c r="D3411" s="295" t="s">
        <v>1357</v>
      </c>
      <c r="E3411" s="420" t="s">
        <v>16067</v>
      </c>
      <c r="F3411" s="420"/>
      <c r="G3411" s="297" t="s">
        <v>27</v>
      </c>
      <c r="H3411" s="308">
        <v>1</v>
      </c>
      <c r="I3411" s="309">
        <v>21.96</v>
      </c>
      <c r="J3411" s="309">
        <v>21.96</v>
      </c>
    </row>
    <row r="3412" spans="1:10" ht="25.5">
      <c r="A3412" s="300" t="s">
        <v>12986</v>
      </c>
      <c r="B3412" s="301" t="s">
        <v>13620</v>
      </c>
      <c r="C3412" s="300" t="s">
        <v>9</v>
      </c>
      <c r="D3412" s="300" t="s">
        <v>7677</v>
      </c>
      <c r="E3412" s="417" t="s">
        <v>12998</v>
      </c>
      <c r="F3412" s="417"/>
      <c r="G3412" s="302" t="s">
        <v>51</v>
      </c>
      <c r="H3412" s="315">
        <v>7.4999999999999993E-5</v>
      </c>
      <c r="I3412" s="316">
        <v>32290.06</v>
      </c>
      <c r="J3412" s="316">
        <v>2.42</v>
      </c>
    </row>
    <row r="3413" spans="1:10" ht="38.25">
      <c r="A3413" s="300" t="s">
        <v>12986</v>
      </c>
      <c r="B3413" s="301" t="s">
        <v>13615</v>
      </c>
      <c r="C3413" s="300" t="s">
        <v>9</v>
      </c>
      <c r="D3413" s="300" t="s">
        <v>7805</v>
      </c>
      <c r="E3413" s="417" t="s">
        <v>12977</v>
      </c>
      <c r="F3413" s="417"/>
      <c r="G3413" s="302" t="s">
        <v>51</v>
      </c>
      <c r="H3413" s="315">
        <v>7.4999999999999993E-5</v>
      </c>
      <c r="I3413" s="316">
        <v>260639.23</v>
      </c>
      <c r="J3413" s="316">
        <v>19.54</v>
      </c>
    </row>
    <row r="3414" spans="1:10" ht="25.5">
      <c r="A3414" s="317"/>
      <c r="B3414" s="317"/>
      <c r="C3414" s="317"/>
      <c r="D3414" s="317"/>
      <c r="E3414" s="317" t="s">
        <v>16052</v>
      </c>
      <c r="F3414" s="318">
        <v>0</v>
      </c>
      <c r="G3414" s="317" t="s">
        <v>16053</v>
      </c>
      <c r="H3414" s="318">
        <v>0</v>
      </c>
      <c r="I3414" s="317" t="s">
        <v>16054</v>
      </c>
      <c r="J3414" s="318">
        <v>0</v>
      </c>
    </row>
    <row r="3415" spans="1:10" ht="13.5" thickBot="1">
      <c r="A3415" s="317"/>
      <c r="B3415" s="317"/>
      <c r="C3415" s="317"/>
      <c r="D3415" s="317"/>
      <c r="E3415" s="317" t="s">
        <v>16055</v>
      </c>
      <c r="F3415" s="318">
        <v>6.2</v>
      </c>
      <c r="G3415" s="317"/>
      <c r="H3415" s="418" t="s">
        <v>16056</v>
      </c>
      <c r="I3415" s="418"/>
      <c r="J3415" s="318">
        <v>28.16</v>
      </c>
    </row>
    <row r="3416" spans="1:10" ht="13.5" thickTop="1">
      <c r="A3416" s="319"/>
      <c r="B3416" s="319"/>
      <c r="C3416" s="319"/>
      <c r="D3416" s="319"/>
      <c r="E3416" s="319"/>
      <c r="F3416" s="319"/>
      <c r="G3416" s="319"/>
      <c r="H3416" s="319"/>
      <c r="I3416" s="319"/>
      <c r="J3416" s="319"/>
    </row>
    <row r="3417" spans="1:10" ht="15">
      <c r="A3417" s="305"/>
      <c r="B3417" s="306" t="s">
        <v>12979</v>
      </c>
      <c r="C3417" s="305" t="s">
        <v>12980</v>
      </c>
      <c r="D3417" s="305" t="s">
        <v>12981</v>
      </c>
      <c r="E3417" s="419" t="s">
        <v>16045</v>
      </c>
      <c r="F3417" s="419"/>
      <c r="G3417" s="307" t="s">
        <v>12982</v>
      </c>
      <c r="H3417" s="306" t="s">
        <v>16046</v>
      </c>
      <c r="I3417" s="306" t="s">
        <v>12983</v>
      </c>
      <c r="J3417" s="306" t="s">
        <v>12985</v>
      </c>
    </row>
    <row r="3418" spans="1:10" ht="51">
      <c r="A3418" s="295" t="s">
        <v>16047</v>
      </c>
      <c r="B3418" s="296" t="s">
        <v>16554</v>
      </c>
      <c r="C3418" s="295" t="s">
        <v>9</v>
      </c>
      <c r="D3418" s="295" t="s">
        <v>1453</v>
      </c>
      <c r="E3418" s="420" t="s">
        <v>16067</v>
      </c>
      <c r="F3418" s="420"/>
      <c r="G3418" s="297" t="s">
        <v>27</v>
      </c>
      <c r="H3418" s="308">
        <v>1</v>
      </c>
      <c r="I3418" s="309">
        <v>119.44</v>
      </c>
      <c r="J3418" s="309">
        <v>119.44</v>
      </c>
    </row>
    <row r="3419" spans="1:10">
      <c r="A3419" s="300" t="s">
        <v>12986</v>
      </c>
      <c r="B3419" s="301" t="s">
        <v>13460</v>
      </c>
      <c r="C3419" s="300" t="s">
        <v>9</v>
      </c>
      <c r="D3419" s="300" t="s">
        <v>10129</v>
      </c>
      <c r="E3419" s="417" t="s">
        <v>12998</v>
      </c>
      <c r="F3419" s="417"/>
      <c r="G3419" s="302" t="s">
        <v>93</v>
      </c>
      <c r="H3419" s="315">
        <v>30.47</v>
      </c>
      <c r="I3419" s="316">
        <v>3.92</v>
      </c>
      <c r="J3419" s="316">
        <v>119.44</v>
      </c>
    </row>
    <row r="3420" spans="1:10" ht="25.5">
      <c r="A3420" s="317"/>
      <c r="B3420" s="317"/>
      <c r="C3420" s="317"/>
      <c r="D3420" s="317"/>
      <c r="E3420" s="317" t="s">
        <v>16052</v>
      </c>
      <c r="F3420" s="318">
        <v>0</v>
      </c>
      <c r="G3420" s="317" t="s">
        <v>16053</v>
      </c>
      <c r="H3420" s="318">
        <v>0</v>
      </c>
      <c r="I3420" s="317" t="s">
        <v>16054</v>
      </c>
      <c r="J3420" s="318">
        <v>0</v>
      </c>
    </row>
    <row r="3421" spans="1:10" ht="13.5" thickBot="1">
      <c r="A3421" s="317"/>
      <c r="B3421" s="317"/>
      <c r="C3421" s="317"/>
      <c r="D3421" s="317"/>
      <c r="E3421" s="317" t="s">
        <v>16055</v>
      </c>
      <c r="F3421" s="318">
        <v>33.72</v>
      </c>
      <c r="G3421" s="317"/>
      <c r="H3421" s="418" t="s">
        <v>16056</v>
      </c>
      <c r="I3421" s="418"/>
      <c r="J3421" s="318">
        <v>153.16</v>
      </c>
    </row>
    <row r="3422" spans="1:10" ht="13.5" thickTop="1">
      <c r="A3422" s="319"/>
      <c r="B3422" s="319"/>
      <c r="C3422" s="319"/>
      <c r="D3422" s="319"/>
      <c r="E3422" s="319"/>
      <c r="F3422" s="319"/>
      <c r="G3422" s="319"/>
      <c r="H3422" s="319"/>
      <c r="I3422" s="319"/>
      <c r="J3422" s="319"/>
    </row>
    <row r="3423" spans="1:10" ht="15">
      <c r="A3423" s="305"/>
      <c r="B3423" s="306" t="s">
        <v>12979</v>
      </c>
      <c r="C3423" s="305" t="s">
        <v>12980</v>
      </c>
      <c r="D3423" s="305" t="s">
        <v>12981</v>
      </c>
      <c r="E3423" s="419" t="s">
        <v>16045</v>
      </c>
      <c r="F3423" s="419"/>
      <c r="G3423" s="307" t="s">
        <v>12982</v>
      </c>
      <c r="H3423" s="306" t="s">
        <v>16046</v>
      </c>
      <c r="I3423" s="306" t="s">
        <v>12983</v>
      </c>
      <c r="J3423" s="306" t="s">
        <v>12985</v>
      </c>
    </row>
    <row r="3424" spans="1:10" ht="51">
      <c r="A3424" s="295" t="s">
        <v>16047</v>
      </c>
      <c r="B3424" s="296" t="s">
        <v>16190</v>
      </c>
      <c r="C3424" s="295" t="s">
        <v>9</v>
      </c>
      <c r="D3424" s="295" t="s">
        <v>1404</v>
      </c>
      <c r="E3424" s="420" t="s">
        <v>16067</v>
      </c>
      <c r="F3424" s="420"/>
      <c r="G3424" s="297" t="s">
        <v>99</v>
      </c>
      <c r="H3424" s="308">
        <v>1</v>
      </c>
      <c r="I3424" s="309">
        <v>30.93</v>
      </c>
      <c r="J3424" s="309">
        <v>30.93</v>
      </c>
    </row>
    <row r="3425" spans="1:10" ht="51">
      <c r="A3425" s="310" t="s">
        <v>16049</v>
      </c>
      <c r="B3425" s="311" t="s">
        <v>16558</v>
      </c>
      <c r="C3425" s="310" t="s">
        <v>9</v>
      </c>
      <c r="D3425" s="310" t="s">
        <v>3202</v>
      </c>
      <c r="E3425" s="416" t="s">
        <v>16067</v>
      </c>
      <c r="F3425" s="416"/>
      <c r="G3425" s="312" t="s">
        <v>27</v>
      </c>
      <c r="H3425" s="313">
        <v>1</v>
      </c>
      <c r="I3425" s="314">
        <v>0.93</v>
      </c>
      <c r="J3425" s="314">
        <v>0.93</v>
      </c>
    </row>
    <row r="3426" spans="1:10" ht="51">
      <c r="A3426" s="310" t="s">
        <v>16049</v>
      </c>
      <c r="B3426" s="311" t="s">
        <v>16559</v>
      </c>
      <c r="C3426" s="310" t="s">
        <v>9</v>
      </c>
      <c r="D3426" s="310" t="s">
        <v>3200</v>
      </c>
      <c r="E3426" s="416" t="s">
        <v>16067</v>
      </c>
      <c r="F3426" s="416"/>
      <c r="G3426" s="312" t="s">
        <v>27</v>
      </c>
      <c r="H3426" s="313">
        <v>1</v>
      </c>
      <c r="I3426" s="314">
        <v>11.52</v>
      </c>
      <c r="J3426" s="314">
        <v>11.52</v>
      </c>
    </row>
    <row r="3427" spans="1:10" ht="51">
      <c r="A3427" s="310" t="s">
        <v>16049</v>
      </c>
      <c r="B3427" s="311" t="s">
        <v>16560</v>
      </c>
      <c r="C3427" s="310" t="s">
        <v>9</v>
      </c>
      <c r="D3427" s="310" t="s">
        <v>3201</v>
      </c>
      <c r="E3427" s="416" t="s">
        <v>16067</v>
      </c>
      <c r="F3427" s="416"/>
      <c r="G3427" s="312" t="s">
        <v>27</v>
      </c>
      <c r="H3427" s="313">
        <v>1</v>
      </c>
      <c r="I3427" s="314">
        <v>4.59</v>
      </c>
      <c r="J3427" s="314">
        <v>4.59</v>
      </c>
    </row>
    <row r="3428" spans="1:10" ht="25.5">
      <c r="A3428" s="310" t="s">
        <v>16049</v>
      </c>
      <c r="B3428" s="311" t="s">
        <v>16561</v>
      </c>
      <c r="C3428" s="310" t="s">
        <v>9</v>
      </c>
      <c r="D3428" s="310" t="s">
        <v>470</v>
      </c>
      <c r="E3428" s="416" t="s">
        <v>16048</v>
      </c>
      <c r="F3428" s="416"/>
      <c r="G3428" s="312" t="s">
        <v>27</v>
      </c>
      <c r="H3428" s="313">
        <v>1</v>
      </c>
      <c r="I3428" s="314">
        <v>13.89</v>
      </c>
      <c r="J3428" s="314">
        <v>13.89</v>
      </c>
    </row>
    <row r="3429" spans="1:10" ht="25.5">
      <c r="A3429" s="317"/>
      <c r="B3429" s="317"/>
      <c r="C3429" s="317"/>
      <c r="D3429" s="317"/>
      <c r="E3429" s="317" t="s">
        <v>16052</v>
      </c>
      <c r="F3429" s="318">
        <v>5.5367777</v>
      </c>
      <c r="G3429" s="317" t="s">
        <v>16053</v>
      </c>
      <c r="H3429" s="318">
        <v>4.78</v>
      </c>
      <c r="I3429" s="317" t="s">
        <v>16054</v>
      </c>
      <c r="J3429" s="318">
        <v>10.32</v>
      </c>
    </row>
    <row r="3430" spans="1:10" ht="13.5" thickBot="1">
      <c r="A3430" s="317"/>
      <c r="B3430" s="317"/>
      <c r="C3430" s="317"/>
      <c r="D3430" s="317"/>
      <c r="E3430" s="317" t="s">
        <v>16055</v>
      </c>
      <c r="F3430" s="318">
        <v>8.73</v>
      </c>
      <c r="G3430" s="317"/>
      <c r="H3430" s="418" t="s">
        <v>16056</v>
      </c>
      <c r="I3430" s="418"/>
      <c r="J3430" s="318">
        <v>39.659999999999997</v>
      </c>
    </row>
    <row r="3431" spans="1:10" ht="13.5" thickTop="1">
      <c r="A3431" s="319"/>
      <c r="B3431" s="319"/>
      <c r="C3431" s="319"/>
      <c r="D3431" s="319"/>
      <c r="E3431" s="319"/>
      <c r="F3431" s="319"/>
      <c r="G3431" s="319"/>
      <c r="H3431" s="319"/>
      <c r="I3431" s="319"/>
      <c r="J3431" s="319"/>
    </row>
    <row r="3432" spans="1:10" ht="15">
      <c r="A3432" s="305"/>
      <c r="B3432" s="306" t="s">
        <v>12979</v>
      </c>
      <c r="C3432" s="305" t="s">
        <v>12980</v>
      </c>
      <c r="D3432" s="305" t="s">
        <v>12981</v>
      </c>
      <c r="E3432" s="419" t="s">
        <v>16045</v>
      </c>
      <c r="F3432" s="419"/>
      <c r="G3432" s="307" t="s">
        <v>12982</v>
      </c>
      <c r="H3432" s="306" t="s">
        <v>16046</v>
      </c>
      <c r="I3432" s="306" t="s">
        <v>12983</v>
      </c>
      <c r="J3432" s="306" t="s">
        <v>12985</v>
      </c>
    </row>
    <row r="3433" spans="1:10" ht="51">
      <c r="A3433" s="295" t="s">
        <v>16047</v>
      </c>
      <c r="B3433" s="296" t="s">
        <v>16189</v>
      </c>
      <c r="C3433" s="295" t="s">
        <v>9</v>
      </c>
      <c r="D3433" s="295" t="s">
        <v>1403</v>
      </c>
      <c r="E3433" s="420" t="s">
        <v>16067</v>
      </c>
      <c r="F3433" s="420"/>
      <c r="G3433" s="297" t="s">
        <v>75</v>
      </c>
      <c r="H3433" s="308">
        <v>1</v>
      </c>
      <c r="I3433" s="309">
        <v>171.98</v>
      </c>
      <c r="J3433" s="309">
        <v>171.98</v>
      </c>
    </row>
    <row r="3434" spans="1:10" ht="51">
      <c r="A3434" s="310" t="s">
        <v>16049</v>
      </c>
      <c r="B3434" s="311" t="s">
        <v>16562</v>
      </c>
      <c r="C3434" s="310" t="s">
        <v>9</v>
      </c>
      <c r="D3434" s="310" t="s">
        <v>1376</v>
      </c>
      <c r="E3434" s="416" t="s">
        <v>16067</v>
      </c>
      <c r="F3434" s="416"/>
      <c r="G3434" s="312" t="s">
        <v>27</v>
      </c>
      <c r="H3434" s="313">
        <v>1</v>
      </c>
      <c r="I3434" s="314">
        <v>21.61</v>
      </c>
      <c r="J3434" s="314">
        <v>21.61</v>
      </c>
    </row>
    <row r="3435" spans="1:10" ht="51">
      <c r="A3435" s="310" t="s">
        <v>16049</v>
      </c>
      <c r="B3435" s="311" t="s">
        <v>16563</v>
      </c>
      <c r="C3435" s="310" t="s">
        <v>9</v>
      </c>
      <c r="D3435" s="310" t="s">
        <v>1461</v>
      </c>
      <c r="E3435" s="416" t="s">
        <v>16067</v>
      </c>
      <c r="F3435" s="416"/>
      <c r="G3435" s="312" t="s">
        <v>27</v>
      </c>
      <c r="H3435" s="313">
        <v>1</v>
      </c>
      <c r="I3435" s="314">
        <v>119.44</v>
      </c>
      <c r="J3435" s="314">
        <v>119.44</v>
      </c>
    </row>
    <row r="3436" spans="1:10" ht="51">
      <c r="A3436" s="310" t="s">
        <v>16049</v>
      </c>
      <c r="B3436" s="311" t="s">
        <v>16558</v>
      </c>
      <c r="C3436" s="310" t="s">
        <v>9</v>
      </c>
      <c r="D3436" s="310" t="s">
        <v>3202</v>
      </c>
      <c r="E3436" s="416" t="s">
        <v>16067</v>
      </c>
      <c r="F3436" s="416"/>
      <c r="G3436" s="312" t="s">
        <v>27</v>
      </c>
      <c r="H3436" s="313">
        <v>1</v>
      </c>
      <c r="I3436" s="314">
        <v>0.93</v>
      </c>
      <c r="J3436" s="314">
        <v>0.93</v>
      </c>
    </row>
    <row r="3437" spans="1:10" ht="51">
      <c r="A3437" s="310" t="s">
        <v>16049</v>
      </c>
      <c r="B3437" s="311" t="s">
        <v>16559</v>
      </c>
      <c r="C3437" s="310" t="s">
        <v>9</v>
      </c>
      <c r="D3437" s="310" t="s">
        <v>3200</v>
      </c>
      <c r="E3437" s="416" t="s">
        <v>16067</v>
      </c>
      <c r="F3437" s="416"/>
      <c r="G3437" s="312" t="s">
        <v>27</v>
      </c>
      <c r="H3437" s="313">
        <v>1</v>
      </c>
      <c r="I3437" s="314">
        <v>11.52</v>
      </c>
      <c r="J3437" s="314">
        <v>11.52</v>
      </c>
    </row>
    <row r="3438" spans="1:10" ht="51">
      <c r="A3438" s="310" t="s">
        <v>16049</v>
      </c>
      <c r="B3438" s="311" t="s">
        <v>16560</v>
      </c>
      <c r="C3438" s="310" t="s">
        <v>9</v>
      </c>
      <c r="D3438" s="310" t="s">
        <v>3201</v>
      </c>
      <c r="E3438" s="416" t="s">
        <v>16067</v>
      </c>
      <c r="F3438" s="416"/>
      <c r="G3438" s="312" t="s">
        <v>27</v>
      </c>
      <c r="H3438" s="313">
        <v>1</v>
      </c>
      <c r="I3438" s="314">
        <v>4.59</v>
      </c>
      <c r="J3438" s="314">
        <v>4.59</v>
      </c>
    </row>
    <row r="3439" spans="1:10" ht="25.5">
      <c r="A3439" s="310" t="s">
        <v>16049</v>
      </c>
      <c r="B3439" s="311" t="s">
        <v>16561</v>
      </c>
      <c r="C3439" s="310" t="s">
        <v>9</v>
      </c>
      <c r="D3439" s="310" t="s">
        <v>470</v>
      </c>
      <c r="E3439" s="416" t="s">
        <v>16048</v>
      </c>
      <c r="F3439" s="416"/>
      <c r="G3439" s="312" t="s">
        <v>27</v>
      </c>
      <c r="H3439" s="313">
        <v>1</v>
      </c>
      <c r="I3439" s="314">
        <v>13.89</v>
      </c>
      <c r="J3439" s="314">
        <v>13.89</v>
      </c>
    </row>
    <row r="3440" spans="1:10" ht="25.5">
      <c r="A3440" s="317"/>
      <c r="B3440" s="317"/>
      <c r="C3440" s="317"/>
      <c r="D3440" s="317"/>
      <c r="E3440" s="317" t="s">
        <v>16052</v>
      </c>
      <c r="F3440" s="318">
        <v>5.5367777</v>
      </c>
      <c r="G3440" s="317" t="s">
        <v>16053</v>
      </c>
      <c r="H3440" s="318">
        <v>4.78</v>
      </c>
      <c r="I3440" s="317" t="s">
        <v>16054</v>
      </c>
      <c r="J3440" s="318">
        <v>10.32</v>
      </c>
    </row>
    <row r="3441" spans="1:10" ht="13.5" thickBot="1">
      <c r="A3441" s="317"/>
      <c r="B3441" s="317"/>
      <c r="C3441" s="317"/>
      <c r="D3441" s="317"/>
      <c r="E3441" s="317" t="s">
        <v>16055</v>
      </c>
      <c r="F3441" s="318">
        <v>48.56</v>
      </c>
      <c r="G3441" s="317"/>
      <c r="H3441" s="418" t="s">
        <v>16056</v>
      </c>
      <c r="I3441" s="418"/>
      <c r="J3441" s="318">
        <v>220.54</v>
      </c>
    </row>
    <row r="3442" spans="1:10" ht="13.5" thickTop="1">
      <c r="A3442" s="319"/>
      <c r="B3442" s="319"/>
      <c r="C3442" s="319"/>
      <c r="D3442" s="319"/>
      <c r="E3442" s="319"/>
      <c r="F3442" s="319"/>
      <c r="G3442" s="319"/>
      <c r="H3442" s="319"/>
      <c r="I3442" s="319"/>
      <c r="J3442" s="319"/>
    </row>
    <row r="3443" spans="1:10" ht="15">
      <c r="A3443" s="305"/>
      <c r="B3443" s="306" t="s">
        <v>12979</v>
      </c>
      <c r="C3443" s="305" t="s">
        <v>12980</v>
      </c>
      <c r="D3443" s="305" t="s">
        <v>12981</v>
      </c>
      <c r="E3443" s="419" t="s">
        <v>16045</v>
      </c>
      <c r="F3443" s="419"/>
      <c r="G3443" s="307" t="s">
        <v>12982</v>
      </c>
      <c r="H3443" s="306" t="s">
        <v>16046</v>
      </c>
      <c r="I3443" s="306" t="s">
        <v>12983</v>
      </c>
      <c r="J3443" s="306" t="s">
        <v>12985</v>
      </c>
    </row>
    <row r="3444" spans="1:10" ht="51">
      <c r="A3444" s="295" t="s">
        <v>16047</v>
      </c>
      <c r="B3444" s="296" t="s">
        <v>16559</v>
      </c>
      <c r="C3444" s="295" t="s">
        <v>9</v>
      </c>
      <c r="D3444" s="295" t="s">
        <v>3200</v>
      </c>
      <c r="E3444" s="420" t="s">
        <v>16067</v>
      </c>
      <c r="F3444" s="420"/>
      <c r="G3444" s="297" t="s">
        <v>27</v>
      </c>
      <c r="H3444" s="308">
        <v>1</v>
      </c>
      <c r="I3444" s="309">
        <v>11.52</v>
      </c>
      <c r="J3444" s="309">
        <v>11.52</v>
      </c>
    </row>
    <row r="3445" spans="1:10" ht="38.25">
      <c r="A3445" s="300" t="s">
        <v>12986</v>
      </c>
      <c r="B3445" s="301" t="s">
        <v>13673</v>
      </c>
      <c r="C3445" s="300" t="s">
        <v>9</v>
      </c>
      <c r="D3445" s="300" t="s">
        <v>7813</v>
      </c>
      <c r="E3445" s="417" t="s">
        <v>12977</v>
      </c>
      <c r="F3445" s="417"/>
      <c r="G3445" s="302" t="s">
        <v>51</v>
      </c>
      <c r="H3445" s="315">
        <v>3.43E-5</v>
      </c>
      <c r="I3445" s="316">
        <v>288248.71999999997</v>
      </c>
      <c r="J3445" s="316">
        <v>9.8800000000000008</v>
      </c>
    </row>
    <row r="3446" spans="1:10" ht="51">
      <c r="A3446" s="300" t="s">
        <v>12986</v>
      </c>
      <c r="B3446" s="301" t="s">
        <v>13678</v>
      </c>
      <c r="C3446" s="300" t="s">
        <v>9</v>
      </c>
      <c r="D3446" s="300" t="s">
        <v>10965</v>
      </c>
      <c r="E3446" s="417" t="s">
        <v>12998</v>
      </c>
      <c r="F3446" s="417"/>
      <c r="G3446" s="302" t="s">
        <v>51</v>
      </c>
      <c r="H3446" s="315">
        <v>3.43E-5</v>
      </c>
      <c r="I3446" s="316">
        <v>48000</v>
      </c>
      <c r="J3446" s="316">
        <v>1.64</v>
      </c>
    </row>
    <row r="3447" spans="1:10" ht="25.5">
      <c r="A3447" s="317"/>
      <c r="B3447" s="317"/>
      <c r="C3447" s="317"/>
      <c r="D3447" s="317"/>
      <c r="E3447" s="317" t="s">
        <v>16052</v>
      </c>
      <c r="F3447" s="318">
        <v>0</v>
      </c>
      <c r="G3447" s="317" t="s">
        <v>16053</v>
      </c>
      <c r="H3447" s="318">
        <v>0</v>
      </c>
      <c r="I3447" s="317" t="s">
        <v>16054</v>
      </c>
      <c r="J3447" s="318">
        <v>0</v>
      </c>
    </row>
    <row r="3448" spans="1:10" ht="13.5" thickBot="1">
      <c r="A3448" s="317"/>
      <c r="B3448" s="317"/>
      <c r="C3448" s="317"/>
      <c r="D3448" s="317"/>
      <c r="E3448" s="317" t="s">
        <v>16055</v>
      </c>
      <c r="F3448" s="318">
        <v>3.25</v>
      </c>
      <c r="G3448" s="317"/>
      <c r="H3448" s="418" t="s">
        <v>16056</v>
      </c>
      <c r="I3448" s="418"/>
      <c r="J3448" s="318">
        <v>14.77</v>
      </c>
    </row>
    <row r="3449" spans="1:10" ht="13.5" thickTop="1">
      <c r="A3449" s="319"/>
      <c r="B3449" s="319"/>
      <c r="C3449" s="319"/>
      <c r="D3449" s="319"/>
      <c r="E3449" s="319"/>
      <c r="F3449" s="319"/>
      <c r="G3449" s="319"/>
      <c r="H3449" s="319"/>
      <c r="I3449" s="319"/>
      <c r="J3449" s="319"/>
    </row>
    <row r="3450" spans="1:10" ht="15">
      <c r="A3450" s="305"/>
      <c r="B3450" s="306" t="s">
        <v>12979</v>
      </c>
      <c r="C3450" s="305" t="s">
        <v>12980</v>
      </c>
      <c r="D3450" s="305" t="s">
        <v>12981</v>
      </c>
      <c r="E3450" s="419" t="s">
        <v>16045</v>
      </c>
      <c r="F3450" s="419"/>
      <c r="G3450" s="307" t="s">
        <v>12982</v>
      </c>
      <c r="H3450" s="306" t="s">
        <v>16046</v>
      </c>
      <c r="I3450" s="306" t="s">
        <v>12983</v>
      </c>
      <c r="J3450" s="306" t="s">
        <v>12985</v>
      </c>
    </row>
    <row r="3451" spans="1:10" ht="51">
      <c r="A3451" s="295" t="s">
        <v>16047</v>
      </c>
      <c r="B3451" s="296" t="s">
        <v>16558</v>
      </c>
      <c r="C3451" s="295" t="s">
        <v>9</v>
      </c>
      <c r="D3451" s="295" t="s">
        <v>3202</v>
      </c>
      <c r="E3451" s="420" t="s">
        <v>16067</v>
      </c>
      <c r="F3451" s="420"/>
      <c r="G3451" s="297" t="s">
        <v>27</v>
      </c>
      <c r="H3451" s="308">
        <v>1</v>
      </c>
      <c r="I3451" s="309">
        <v>0.93</v>
      </c>
      <c r="J3451" s="309">
        <v>0.93</v>
      </c>
    </row>
    <row r="3452" spans="1:10" ht="38.25">
      <c r="A3452" s="300" t="s">
        <v>12986</v>
      </c>
      <c r="B3452" s="301" t="s">
        <v>13673</v>
      </c>
      <c r="C3452" s="300" t="s">
        <v>9</v>
      </c>
      <c r="D3452" s="300" t="s">
        <v>7813</v>
      </c>
      <c r="E3452" s="417" t="s">
        <v>12977</v>
      </c>
      <c r="F3452" s="417"/>
      <c r="G3452" s="302" t="s">
        <v>51</v>
      </c>
      <c r="H3452" s="315">
        <v>2.7999999999999999E-6</v>
      </c>
      <c r="I3452" s="316">
        <v>288248.71999999997</v>
      </c>
      <c r="J3452" s="316">
        <v>0.8</v>
      </c>
    </row>
    <row r="3453" spans="1:10" ht="51">
      <c r="A3453" s="300" t="s">
        <v>12986</v>
      </c>
      <c r="B3453" s="301" t="s">
        <v>13678</v>
      </c>
      <c r="C3453" s="300" t="s">
        <v>9</v>
      </c>
      <c r="D3453" s="300" t="s">
        <v>10965</v>
      </c>
      <c r="E3453" s="417" t="s">
        <v>12998</v>
      </c>
      <c r="F3453" s="417"/>
      <c r="G3453" s="302" t="s">
        <v>51</v>
      </c>
      <c r="H3453" s="315">
        <v>2.7999999999999999E-6</v>
      </c>
      <c r="I3453" s="316">
        <v>48000</v>
      </c>
      <c r="J3453" s="316">
        <v>0.13</v>
      </c>
    </row>
    <row r="3454" spans="1:10" ht="25.5">
      <c r="A3454" s="317"/>
      <c r="B3454" s="317"/>
      <c r="C3454" s="317"/>
      <c r="D3454" s="317"/>
      <c r="E3454" s="317" t="s">
        <v>16052</v>
      </c>
      <c r="F3454" s="318">
        <v>0</v>
      </c>
      <c r="G3454" s="317" t="s">
        <v>16053</v>
      </c>
      <c r="H3454" s="318">
        <v>0</v>
      </c>
      <c r="I3454" s="317" t="s">
        <v>16054</v>
      </c>
      <c r="J3454" s="318">
        <v>0</v>
      </c>
    </row>
    <row r="3455" spans="1:10" ht="13.5" thickBot="1">
      <c r="A3455" s="317"/>
      <c r="B3455" s="317"/>
      <c r="C3455" s="317"/>
      <c r="D3455" s="317"/>
      <c r="E3455" s="317" t="s">
        <v>16055</v>
      </c>
      <c r="F3455" s="318">
        <v>0.26</v>
      </c>
      <c r="G3455" s="317"/>
      <c r="H3455" s="418" t="s">
        <v>16056</v>
      </c>
      <c r="I3455" s="418"/>
      <c r="J3455" s="318">
        <v>1.19</v>
      </c>
    </row>
    <row r="3456" spans="1:10" ht="13.5" thickTop="1">
      <c r="A3456" s="319"/>
      <c r="B3456" s="319"/>
      <c r="C3456" s="319"/>
      <c r="D3456" s="319"/>
      <c r="E3456" s="319"/>
      <c r="F3456" s="319"/>
      <c r="G3456" s="319"/>
      <c r="H3456" s="319"/>
      <c r="I3456" s="319"/>
      <c r="J3456" s="319"/>
    </row>
    <row r="3457" spans="1:10" ht="15">
      <c r="A3457" s="305"/>
      <c r="B3457" s="306" t="s">
        <v>12979</v>
      </c>
      <c r="C3457" s="305" t="s">
        <v>12980</v>
      </c>
      <c r="D3457" s="305" t="s">
        <v>12981</v>
      </c>
      <c r="E3457" s="419" t="s">
        <v>16045</v>
      </c>
      <c r="F3457" s="419"/>
      <c r="G3457" s="307" t="s">
        <v>12982</v>
      </c>
      <c r="H3457" s="306" t="s">
        <v>16046</v>
      </c>
      <c r="I3457" s="306" t="s">
        <v>12983</v>
      </c>
      <c r="J3457" s="306" t="s">
        <v>12985</v>
      </c>
    </row>
    <row r="3458" spans="1:10" ht="51">
      <c r="A3458" s="295" t="s">
        <v>16047</v>
      </c>
      <c r="B3458" s="296" t="s">
        <v>16560</v>
      </c>
      <c r="C3458" s="295" t="s">
        <v>9</v>
      </c>
      <c r="D3458" s="295" t="s">
        <v>3201</v>
      </c>
      <c r="E3458" s="420" t="s">
        <v>16067</v>
      </c>
      <c r="F3458" s="420"/>
      <c r="G3458" s="297" t="s">
        <v>27</v>
      </c>
      <c r="H3458" s="308">
        <v>1</v>
      </c>
      <c r="I3458" s="309">
        <v>4.59</v>
      </c>
      <c r="J3458" s="309">
        <v>4.59</v>
      </c>
    </row>
    <row r="3459" spans="1:10" ht="38.25">
      <c r="A3459" s="300" t="s">
        <v>12986</v>
      </c>
      <c r="B3459" s="301" t="s">
        <v>13673</v>
      </c>
      <c r="C3459" s="300" t="s">
        <v>9</v>
      </c>
      <c r="D3459" s="300" t="s">
        <v>7813</v>
      </c>
      <c r="E3459" s="417" t="s">
        <v>12977</v>
      </c>
      <c r="F3459" s="417"/>
      <c r="G3459" s="302" t="s">
        <v>51</v>
      </c>
      <c r="H3459" s="315">
        <v>1.3699999999999999E-5</v>
      </c>
      <c r="I3459" s="316">
        <v>288248.71999999997</v>
      </c>
      <c r="J3459" s="316">
        <v>3.94</v>
      </c>
    </row>
    <row r="3460" spans="1:10" ht="51">
      <c r="A3460" s="300" t="s">
        <v>12986</v>
      </c>
      <c r="B3460" s="301" t="s">
        <v>13678</v>
      </c>
      <c r="C3460" s="300" t="s">
        <v>9</v>
      </c>
      <c r="D3460" s="300" t="s">
        <v>10965</v>
      </c>
      <c r="E3460" s="417" t="s">
        <v>12998</v>
      </c>
      <c r="F3460" s="417"/>
      <c r="G3460" s="302" t="s">
        <v>51</v>
      </c>
      <c r="H3460" s="315">
        <v>1.3699999999999999E-5</v>
      </c>
      <c r="I3460" s="316">
        <v>48000</v>
      </c>
      <c r="J3460" s="316">
        <v>0.65</v>
      </c>
    </row>
    <row r="3461" spans="1:10" ht="25.5">
      <c r="A3461" s="317"/>
      <c r="B3461" s="317"/>
      <c r="C3461" s="317"/>
      <c r="D3461" s="317"/>
      <c r="E3461" s="317" t="s">
        <v>16052</v>
      </c>
      <c r="F3461" s="318">
        <v>0</v>
      </c>
      <c r="G3461" s="317" t="s">
        <v>16053</v>
      </c>
      <c r="H3461" s="318">
        <v>0</v>
      </c>
      <c r="I3461" s="317" t="s">
        <v>16054</v>
      </c>
      <c r="J3461" s="318">
        <v>0</v>
      </c>
    </row>
    <row r="3462" spans="1:10" ht="13.5" thickBot="1">
      <c r="A3462" s="317"/>
      <c r="B3462" s="317"/>
      <c r="C3462" s="317"/>
      <c r="D3462" s="317"/>
      <c r="E3462" s="317" t="s">
        <v>16055</v>
      </c>
      <c r="F3462" s="318">
        <v>1.29</v>
      </c>
      <c r="G3462" s="317"/>
      <c r="H3462" s="418" t="s">
        <v>16056</v>
      </c>
      <c r="I3462" s="418"/>
      <c r="J3462" s="318">
        <v>5.88</v>
      </c>
    </row>
    <row r="3463" spans="1:10" ht="13.5" thickTop="1">
      <c r="A3463" s="319"/>
      <c r="B3463" s="319"/>
      <c r="C3463" s="319"/>
      <c r="D3463" s="319"/>
      <c r="E3463" s="319"/>
      <c r="F3463" s="319"/>
      <c r="G3463" s="319"/>
      <c r="H3463" s="319"/>
      <c r="I3463" s="319"/>
      <c r="J3463" s="319"/>
    </row>
    <row r="3464" spans="1:10" ht="15">
      <c r="A3464" s="305"/>
      <c r="B3464" s="306" t="s">
        <v>12979</v>
      </c>
      <c r="C3464" s="305" t="s">
        <v>12980</v>
      </c>
      <c r="D3464" s="305" t="s">
        <v>12981</v>
      </c>
      <c r="E3464" s="419" t="s">
        <v>16045</v>
      </c>
      <c r="F3464" s="419"/>
      <c r="G3464" s="307" t="s">
        <v>12982</v>
      </c>
      <c r="H3464" s="306" t="s">
        <v>16046</v>
      </c>
      <c r="I3464" s="306" t="s">
        <v>12983</v>
      </c>
      <c r="J3464" s="306" t="s">
        <v>12985</v>
      </c>
    </row>
    <row r="3465" spans="1:10" ht="51">
      <c r="A3465" s="295" t="s">
        <v>16047</v>
      </c>
      <c r="B3465" s="296" t="s">
        <v>16562</v>
      </c>
      <c r="C3465" s="295" t="s">
        <v>9</v>
      </c>
      <c r="D3465" s="295" t="s">
        <v>1376</v>
      </c>
      <c r="E3465" s="420" t="s">
        <v>16067</v>
      </c>
      <c r="F3465" s="420"/>
      <c r="G3465" s="297" t="s">
        <v>27</v>
      </c>
      <c r="H3465" s="308">
        <v>1</v>
      </c>
      <c r="I3465" s="309">
        <v>21.61</v>
      </c>
      <c r="J3465" s="309">
        <v>21.61</v>
      </c>
    </row>
    <row r="3466" spans="1:10" ht="38.25">
      <c r="A3466" s="300" t="s">
        <v>12986</v>
      </c>
      <c r="B3466" s="301" t="s">
        <v>13673</v>
      </c>
      <c r="C3466" s="300" t="s">
        <v>9</v>
      </c>
      <c r="D3466" s="300" t="s">
        <v>7813</v>
      </c>
      <c r="E3466" s="417" t="s">
        <v>12977</v>
      </c>
      <c r="F3466" s="417"/>
      <c r="G3466" s="302" t="s">
        <v>51</v>
      </c>
      <c r="H3466" s="315">
        <v>6.4300000000000004E-5</v>
      </c>
      <c r="I3466" s="316">
        <v>288248.71999999997</v>
      </c>
      <c r="J3466" s="316">
        <v>18.53</v>
      </c>
    </row>
    <row r="3467" spans="1:10" ht="51">
      <c r="A3467" s="300" t="s">
        <v>12986</v>
      </c>
      <c r="B3467" s="301" t="s">
        <v>13678</v>
      </c>
      <c r="C3467" s="300" t="s">
        <v>9</v>
      </c>
      <c r="D3467" s="300" t="s">
        <v>10965</v>
      </c>
      <c r="E3467" s="417" t="s">
        <v>12998</v>
      </c>
      <c r="F3467" s="417"/>
      <c r="G3467" s="302" t="s">
        <v>51</v>
      </c>
      <c r="H3467" s="315">
        <v>6.4300000000000004E-5</v>
      </c>
      <c r="I3467" s="316">
        <v>48000</v>
      </c>
      <c r="J3467" s="316">
        <v>3.08</v>
      </c>
    </row>
    <row r="3468" spans="1:10" ht="25.5">
      <c r="A3468" s="317"/>
      <c r="B3468" s="317"/>
      <c r="C3468" s="317"/>
      <c r="D3468" s="317"/>
      <c r="E3468" s="317" t="s">
        <v>16052</v>
      </c>
      <c r="F3468" s="318">
        <v>0</v>
      </c>
      <c r="G3468" s="317" t="s">
        <v>16053</v>
      </c>
      <c r="H3468" s="318">
        <v>0</v>
      </c>
      <c r="I3468" s="317" t="s">
        <v>16054</v>
      </c>
      <c r="J3468" s="318">
        <v>0</v>
      </c>
    </row>
    <row r="3469" spans="1:10" ht="13.5" thickBot="1">
      <c r="A3469" s="317"/>
      <c r="B3469" s="317"/>
      <c r="C3469" s="317"/>
      <c r="D3469" s="317"/>
      <c r="E3469" s="317" t="s">
        <v>16055</v>
      </c>
      <c r="F3469" s="318">
        <v>6.1</v>
      </c>
      <c r="G3469" s="317"/>
      <c r="H3469" s="418" t="s">
        <v>16056</v>
      </c>
      <c r="I3469" s="418"/>
      <c r="J3469" s="318">
        <v>27.71</v>
      </c>
    </row>
    <row r="3470" spans="1:10" ht="13.5" thickTop="1">
      <c r="A3470" s="319"/>
      <c r="B3470" s="319"/>
      <c r="C3470" s="319"/>
      <c r="D3470" s="319"/>
      <c r="E3470" s="319"/>
      <c r="F3470" s="319"/>
      <c r="G3470" s="319"/>
      <c r="H3470" s="319"/>
      <c r="I3470" s="319"/>
      <c r="J3470" s="319"/>
    </row>
    <row r="3471" spans="1:10" ht="15">
      <c r="A3471" s="305"/>
      <c r="B3471" s="306" t="s">
        <v>12979</v>
      </c>
      <c r="C3471" s="305" t="s">
        <v>12980</v>
      </c>
      <c r="D3471" s="305" t="s">
        <v>12981</v>
      </c>
      <c r="E3471" s="419" t="s">
        <v>16045</v>
      </c>
      <c r="F3471" s="419"/>
      <c r="G3471" s="307" t="s">
        <v>12982</v>
      </c>
      <c r="H3471" s="306" t="s">
        <v>16046</v>
      </c>
      <c r="I3471" s="306" t="s">
        <v>12983</v>
      </c>
      <c r="J3471" s="306" t="s">
        <v>12985</v>
      </c>
    </row>
    <row r="3472" spans="1:10" ht="51">
      <c r="A3472" s="295" t="s">
        <v>16047</v>
      </c>
      <c r="B3472" s="296" t="s">
        <v>16563</v>
      </c>
      <c r="C3472" s="295" t="s">
        <v>9</v>
      </c>
      <c r="D3472" s="295" t="s">
        <v>1461</v>
      </c>
      <c r="E3472" s="420" t="s">
        <v>16067</v>
      </c>
      <c r="F3472" s="420"/>
      <c r="G3472" s="297" t="s">
        <v>27</v>
      </c>
      <c r="H3472" s="308">
        <v>1</v>
      </c>
      <c r="I3472" s="309">
        <v>119.44</v>
      </c>
      <c r="J3472" s="309">
        <v>119.44</v>
      </c>
    </row>
    <row r="3473" spans="1:10">
      <c r="A3473" s="300" t="s">
        <v>12986</v>
      </c>
      <c r="B3473" s="301" t="s">
        <v>13460</v>
      </c>
      <c r="C3473" s="300" t="s">
        <v>9</v>
      </c>
      <c r="D3473" s="300" t="s">
        <v>10129</v>
      </c>
      <c r="E3473" s="417" t="s">
        <v>12998</v>
      </c>
      <c r="F3473" s="417"/>
      <c r="G3473" s="302" t="s">
        <v>93</v>
      </c>
      <c r="H3473" s="315">
        <v>30.47</v>
      </c>
      <c r="I3473" s="316">
        <v>3.92</v>
      </c>
      <c r="J3473" s="316">
        <v>119.44</v>
      </c>
    </row>
    <row r="3474" spans="1:10" ht="25.5">
      <c r="A3474" s="317"/>
      <c r="B3474" s="317"/>
      <c r="C3474" s="317"/>
      <c r="D3474" s="317"/>
      <c r="E3474" s="317" t="s">
        <v>16052</v>
      </c>
      <c r="F3474" s="318">
        <v>0</v>
      </c>
      <c r="G3474" s="317" t="s">
        <v>16053</v>
      </c>
      <c r="H3474" s="318">
        <v>0</v>
      </c>
      <c r="I3474" s="317" t="s">
        <v>16054</v>
      </c>
      <c r="J3474" s="318">
        <v>0</v>
      </c>
    </row>
    <row r="3475" spans="1:10" ht="13.5" thickBot="1">
      <c r="A3475" s="317"/>
      <c r="B3475" s="317"/>
      <c r="C3475" s="317"/>
      <c r="D3475" s="317"/>
      <c r="E3475" s="317" t="s">
        <v>16055</v>
      </c>
      <c r="F3475" s="318">
        <v>33.72</v>
      </c>
      <c r="G3475" s="317"/>
      <c r="H3475" s="418" t="s">
        <v>16056</v>
      </c>
      <c r="I3475" s="418"/>
      <c r="J3475" s="318">
        <v>153.16</v>
      </c>
    </row>
    <row r="3476" spans="1:10" ht="13.5" thickTop="1">
      <c r="A3476" s="319"/>
      <c r="B3476" s="319"/>
      <c r="C3476" s="319"/>
      <c r="D3476" s="319"/>
      <c r="E3476" s="319"/>
      <c r="F3476" s="319"/>
      <c r="G3476" s="319"/>
      <c r="H3476" s="319"/>
      <c r="I3476" s="319"/>
      <c r="J3476" s="319"/>
    </row>
    <row r="3477" spans="1:10" ht="15">
      <c r="A3477" s="305"/>
      <c r="B3477" s="306" t="s">
        <v>12979</v>
      </c>
      <c r="C3477" s="305" t="s">
        <v>12980</v>
      </c>
      <c r="D3477" s="305" t="s">
        <v>12981</v>
      </c>
      <c r="E3477" s="419" t="s">
        <v>16045</v>
      </c>
      <c r="F3477" s="419"/>
      <c r="G3477" s="307" t="s">
        <v>12982</v>
      </c>
      <c r="H3477" s="306" t="s">
        <v>16046</v>
      </c>
      <c r="I3477" s="306" t="s">
        <v>12983</v>
      </c>
      <c r="J3477" s="306" t="s">
        <v>12985</v>
      </c>
    </row>
    <row r="3478" spans="1:10">
      <c r="A3478" s="295" t="s">
        <v>16047</v>
      </c>
      <c r="B3478" s="296" t="s">
        <v>16564</v>
      </c>
      <c r="C3478" s="295" t="s">
        <v>9</v>
      </c>
      <c r="D3478" s="295" t="s">
        <v>88</v>
      </c>
      <c r="E3478" s="420" t="s">
        <v>16048</v>
      </c>
      <c r="F3478" s="420"/>
      <c r="G3478" s="297" t="s">
        <v>27</v>
      </c>
      <c r="H3478" s="308">
        <v>1</v>
      </c>
      <c r="I3478" s="309">
        <v>19.22</v>
      </c>
      <c r="J3478" s="309">
        <v>19.22</v>
      </c>
    </row>
    <row r="3479" spans="1:10" ht="25.5">
      <c r="A3479" s="310" t="s">
        <v>16049</v>
      </c>
      <c r="B3479" s="311" t="s">
        <v>16521</v>
      </c>
      <c r="C3479" s="310" t="s">
        <v>9</v>
      </c>
      <c r="D3479" s="310" t="s">
        <v>439</v>
      </c>
      <c r="E3479" s="416" t="s">
        <v>16048</v>
      </c>
      <c r="F3479" s="416"/>
      <c r="G3479" s="312" t="s">
        <v>27</v>
      </c>
      <c r="H3479" s="313">
        <v>1</v>
      </c>
      <c r="I3479" s="314">
        <v>0.46</v>
      </c>
      <c r="J3479" s="314">
        <v>0.46</v>
      </c>
    </row>
    <row r="3480" spans="1:10" ht="25.5">
      <c r="A3480" s="310" t="s">
        <v>16049</v>
      </c>
      <c r="B3480" s="311" t="s">
        <v>16522</v>
      </c>
      <c r="C3480" s="310" t="s">
        <v>9</v>
      </c>
      <c r="D3480" s="310" t="s">
        <v>440</v>
      </c>
      <c r="E3480" s="416" t="s">
        <v>16048</v>
      </c>
      <c r="F3480" s="416"/>
      <c r="G3480" s="312" t="s">
        <v>27</v>
      </c>
      <c r="H3480" s="313">
        <v>1</v>
      </c>
      <c r="I3480" s="314">
        <v>0.91</v>
      </c>
      <c r="J3480" s="314">
        <v>0.91</v>
      </c>
    </row>
    <row r="3481" spans="1:10" ht="25.5">
      <c r="A3481" s="310" t="s">
        <v>16049</v>
      </c>
      <c r="B3481" s="311" t="s">
        <v>16565</v>
      </c>
      <c r="C3481" s="310" t="s">
        <v>9</v>
      </c>
      <c r="D3481" s="310" t="s">
        <v>4547</v>
      </c>
      <c r="E3481" s="416" t="s">
        <v>16048</v>
      </c>
      <c r="F3481" s="416"/>
      <c r="G3481" s="312" t="s">
        <v>27</v>
      </c>
      <c r="H3481" s="313">
        <v>1</v>
      </c>
      <c r="I3481" s="314">
        <v>0.16</v>
      </c>
      <c r="J3481" s="314">
        <v>0.16</v>
      </c>
    </row>
    <row r="3482" spans="1:10">
      <c r="A3482" s="300" t="s">
        <v>12986</v>
      </c>
      <c r="B3482" s="301" t="s">
        <v>13061</v>
      </c>
      <c r="C3482" s="300" t="s">
        <v>9</v>
      </c>
      <c r="D3482" s="300" t="s">
        <v>12522</v>
      </c>
      <c r="E3482" s="417" t="s">
        <v>13060</v>
      </c>
      <c r="F3482" s="417"/>
      <c r="G3482" s="302" t="s">
        <v>27</v>
      </c>
      <c r="H3482" s="315">
        <v>1</v>
      </c>
      <c r="I3482" s="316">
        <v>2.5299999999999998</v>
      </c>
      <c r="J3482" s="316">
        <v>2.5299999999999998</v>
      </c>
    </row>
    <row r="3483" spans="1:10">
      <c r="A3483" s="300" t="s">
        <v>12986</v>
      </c>
      <c r="B3483" s="301" t="s">
        <v>13291</v>
      </c>
      <c r="C3483" s="300" t="s">
        <v>9</v>
      </c>
      <c r="D3483" s="300" t="s">
        <v>7903</v>
      </c>
      <c r="E3483" s="417" t="s">
        <v>12994</v>
      </c>
      <c r="F3483" s="417"/>
      <c r="G3483" s="302" t="s">
        <v>27</v>
      </c>
      <c r="H3483" s="315">
        <v>1</v>
      </c>
      <c r="I3483" s="316">
        <v>14.12</v>
      </c>
      <c r="J3483" s="316">
        <v>14.12</v>
      </c>
    </row>
    <row r="3484" spans="1:10">
      <c r="A3484" s="300" t="s">
        <v>12986</v>
      </c>
      <c r="B3484" s="301" t="s">
        <v>13062</v>
      </c>
      <c r="C3484" s="300" t="s">
        <v>9</v>
      </c>
      <c r="D3484" s="300" t="s">
        <v>12527</v>
      </c>
      <c r="E3484" s="417" t="s">
        <v>13060</v>
      </c>
      <c r="F3484" s="417"/>
      <c r="G3484" s="302" t="s">
        <v>27</v>
      </c>
      <c r="H3484" s="315">
        <v>1</v>
      </c>
      <c r="I3484" s="316">
        <v>0.34</v>
      </c>
      <c r="J3484" s="316">
        <v>0.34</v>
      </c>
    </row>
    <row r="3485" spans="1:10">
      <c r="A3485" s="300" t="s">
        <v>12986</v>
      </c>
      <c r="B3485" s="301" t="s">
        <v>13059</v>
      </c>
      <c r="C3485" s="300" t="s">
        <v>9</v>
      </c>
      <c r="D3485" s="300" t="s">
        <v>12535</v>
      </c>
      <c r="E3485" s="417" t="s">
        <v>13058</v>
      </c>
      <c r="F3485" s="417"/>
      <c r="G3485" s="302" t="s">
        <v>27</v>
      </c>
      <c r="H3485" s="315">
        <v>1</v>
      </c>
      <c r="I3485" s="316">
        <v>0.05</v>
      </c>
      <c r="J3485" s="316">
        <v>0.05</v>
      </c>
    </row>
    <row r="3486" spans="1:10">
      <c r="A3486" s="300" t="s">
        <v>12986</v>
      </c>
      <c r="B3486" s="301" t="s">
        <v>13057</v>
      </c>
      <c r="C3486" s="300" t="s">
        <v>9</v>
      </c>
      <c r="D3486" s="300" t="s">
        <v>12549</v>
      </c>
      <c r="E3486" s="417" t="s">
        <v>13056</v>
      </c>
      <c r="F3486" s="417"/>
      <c r="G3486" s="302" t="s">
        <v>27</v>
      </c>
      <c r="H3486" s="315">
        <v>1</v>
      </c>
      <c r="I3486" s="316">
        <v>0.65</v>
      </c>
      <c r="J3486" s="316">
        <v>0.65</v>
      </c>
    </row>
    <row r="3487" spans="1:10" ht="25.5">
      <c r="A3487" s="317"/>
      <c r="B3487" s="317"/>
      <c r="C3487" s="317"/>
      <c r="D3487" s="317"/>
      <c r="E3487" s="317" t="s">
        <v>16052</v>
      </c>
      <c r="F3487" s="318">
        <v>7.6613552</v>
      </c>
      <c r="G3487" s="317" t="s">
        <v>16053</v>
      </c>
      <c r="H3487" s="318">
        <v>6.62</v>
      </c>
      <c r="I3487" s="317" t="s">
        <v>16054</v>
      </c>
      <c r="J3487" s="318">
        <v>14.28</v>
      </c>
    </row>
    <row r="3488" spans="1:10" ht="13.5" thickBot="1">
      <c r="A3488" s="317"/>
      <c r="B3488" s="317"/>
      <c r="C3488" s="317"/>
      <c r="D3488" s="317"/>
      <c r="E3488" s="317" t="s">
        <v>16055</v>
      </c>
      <c r="F3488" s="318">
        <v>5.42</v>
      </c>
      <c r="G3488" s="317"/>
      <c r="H3488" s="418" t="s">
        <v>16056</v>
      </c>
      <c r="I3488" s="418"/>
      <c r="J3488" s="318">
        <v>24.64</v>
      </c>
    </row>
    <row r="3489" spans="1:10" ht="13.5" thickTop="1">
      <c r="A3489" s="319"/>
      <c r="B3489" s="319"/>
      <c r="C3489" s="319"/>
      <c r="D3489" s="319"/>
      <c r="E3489" s="319"/>
      <c r="F3489" s="319"/>
      <c r="G3489" s="319"/>
      <c r="H3489" s="319"/>
      <c r="I3489" s="319"/>
      <c r="J3489" s="319"/>
    </row>
    <row r="3490" spans="1:10" ht="15">
      <c r="A3490" s="305"/>
      <c r="B3490" s="306" t="s">
        <v>12979</v>
      </c>
      <c r="C3490" s="305" t="s">
        <v>12980</v>
      </c>
      <c r="D3490" s="305" t="s">
        <v>12981</v>
      </c>
      <c r="E3490" s="419" t="s">
        <v>16045</v>
      </c>
      <c r="F3490" s="419"/>
      <c r="G3490" s="307" t="s">
        <v>12982</v>
      </c>
      <c r="H3490" s="306" t="s">
        <v>16046</v>
      </c>
      <c r="I3490" s="306" t="s">
        <v>12983</v>
      </c>
      <c r="J3490" s="306" t="s">
        <v>12985</v>
      </c>
    </row>
    <row r="3491" spans="1:10">
      <c r="A3491" s="295" t="s">
        <v>16047</v>
      </c>
      <c r="B3491" s="296" t="s">
        <v>16073</v>
      </c>
      <c r="C3491" s="295" t="s">
        <v>9</v>
      </c>
      <c r="D3491" s="295" t="s">
        <v>77</v>
      </c>
      <c r="E3491" s="420" t="s">
        <v>16048</v>
      </c>
      <c r="F3491" s="420"/>
      <c r="G3491" s="297" t="s">
        <v>27</v>
      </c>
      <c r="H3491" s="308">
        <v>1</v>
      </c>
      <c r="I3491" s="309">
        <v>18.010000000000002</v>
      </c>
      <c r="J3491" s="309">
        <v>18.010000000000002</v>
      </c>
    </row>
    <row r="3492" spans="1:10" ht="25.5">
      <c r="A3492" s="310" t="s">
        <v>16049</v>
      </c>
      <c r="B3492" s="311" t="s">
        <v>16521</v>
      </c>
      <c r="C3492" s="310" t="s">
        <v>9</v>
      </c>
      <c r="D3492" s="310" t="s">
        <v>439</v>
      </c>
      <c r="E3492" s="416" t="s">
        <v>16048</v>
      </c>
      <c r="F3492" s="416"/>
      <c r="G3492" s="312" t="s">
        <v>27</v>
      </c>
      <c r="H3492" s="313">
        <v>1</v>
      </c>
      <c r="I3492" s="314">
        <v>0.46</v>
      </c>
      <c r="J3492" s="314">
        <v>0.46</v>
      </c>
    </row>
    <row r="3493" spans="1:10" ht="25.5">
      <c r="A3493" s="310" t="s">
        <v>16049</v>
      </c>
      <c r="B3493" s="311" t="s">
        <v>16522</v>
      </c>
      <c r="C3493" s="310" t="s">
        <v>9</v>
      </c>
      <c r="D3493" s="310" t="s">
        <v>440</v>
      </c>
      <c r="E3493" s="416" t="s">
        <v>16048</v>
      </c>
      <c r="F3493" s="416"/>
      <c r="G3493" s="312" t="s">
        <v>27</v>
      </c>
      <c r="H3493" s="313">
        <v>1</v>
      </c>
      <c r="I3493" s="314">
        <v>0.91</v>
      </c>
      <c r="J3493" s="314">
        <v>0.91</v>
      </c>
    </row>
    <row r="3494" spans="1:10" ht="25.5">
      <c r="A3494" s="310" t="s">
        <v>16049</v>
      </c>
      <c r="B3494" s="311" t="s">
        <v>16566</v>
      </c>
      <c r="C3494" s="310" t="s">
        <v>9</v>
      </c>
      <c r="D3494" s="310" t="s">
        <v>4548</v>
      </c>
      <c r="E3494" s="416" t="s">
        <v>16048</v>
      </c>
      <c r="F3494" s="416"/>
      <c r="G3494" s="312" t="s">
        <v>27</v>
      </c>
      <c r="H3494" s="313">
        <v>1</v>
      </c>
      <c r="I3494" s="314">
        <v>0.12</v>
      </c>
      <c r="J3494" s="314">
        <v>0.12</v>
      </c>
    </row>
    <row r="3495" spans="1:10">
      <c r="A3495" s="300" t="s">
        <v>12986</v>
      </c>
      <c r="B3495" s="301" t="s">
        <v>13061</v>
      </c>
      <c r="C3495" s="300" t="s">
        <v>9</v>
      </c>
      <c r="D3495" s="300" t="s">
        <v>12522</v>
      </c>
      <c r="E3495" s="417" t="s">
        <v>13060</v>
      </c>
      <c r="F3495" s="417"/>
      <c r="G3495" s="302" t="s">
        <v>27</v>
      </c>
      <c r="H3495" s="315">
        <v>1</v>
      </c>
      <c r="I3495" s="316">
        <v>2.5299999999999998</v>
      </c>
      <c r="J3495" s="316">
        <v>2.5299999999999998</v>
      </c>
    </row>
    <row r="3496" spans="1:10">
      <c r="A3496" s="300" t="s">
        <v>12986</v>
      </c>
      <c r="B3496" s="301" t="s">
        <v>13133</v>
      </c>
      <c r="C3496" s="300" t="s">
        <v>9</v>
      </c>
      <c r="D3496" s="300" t="s">
        <v>7905</v>
      </c>
      <c r="E3496" s="417" t="s">
        <v>12994</v>
      </c>
      <c r="F3496" s="417"/>
      <c r="G3496" s="302" t="s">
        <v>27</v>
      </c>
      <c r="H3496" s="315">
        <v>1</v>
      </c>
      <c r="I3496" s="316">
        <v>12.95</v>
      </c>
      <c r="J3496" s="316">
        <v>12.95</v>
      </c>
    </row>
    <row r="3497" spans="1:10">
      <c r="A3497" s="300" t="s">
        <v>12986</v>
      </c>
      <c r="B3497" s="301" t="s">
        <v>13062</v>
      </c>
      <c r="C3497" s="300" t="s">
        <v>9</v>
      </c>
      <c r="D3497" s="300" t="s">
        <v>12527</v>
      </c>
      <c r="E3497" s="417" t="s">
        <v>13060</v>
      </c>
      <c r="F3497" s="417"/>
      <c r="G3497" s="302" t="s">
        <v>27</v>
      </c>
      <c r="H3497" s="315">
        <v>1</v>
      </c>
      <c r="I3497" s="316">
        <v>0.34</v>
      </c>
      <c r="J3497" s="316">
        <v>0.34</v>
      </c>
    </row>
    <row r="3498" spans="1:10">
      <c r="A3498" s="300" t="s">
        <v>12986</v>
      </c>
      <c r="B3498" s="301" t="s">
        <v>13059</v>
      </c>
      <c r="C3498" s="300" t="s">
        <v>9</v>
      </c>
      <c r="D3498" s="300" t="s">
        <v>12535</v>
      </c>
      <c r="E3498" s="417" t="s">
        <v>13058</v>
      </c>
      <c r="F3498" s="417"/>
      <c r="G3498" s="302" t="s">
        <v>27</v>
      </c>
      <c r="H3498" s="315">
        <v>1</v>
      </c>
      <c r="I3498" s="316">
        <v>0.05</v>
      </c>
      <c r="J3498" s="316">
        <v>0.05</v>
      </c>
    </row>
    <row r="3499" spans="1:10">
      <c r="A3499" s="300" t="s">
        <v>12986</v>
      </c>
      <c r="B3499" s="301" t="s">
        <v>13057</v>
      </c>
      <c r="C3499" s="300" t="s">
        <v>9</v>
      </c>
      <c r="D3499" s="300" t="s">
        <v>12549</v>
      </c>
      <c r="E3499" s="417" t="s">
        <v>13056</v>
      </c>
      <c r="F3499" s="417"/>
      <c r="G3499" s="302" t="s">
        <v>27</v>
      </c>
      <c r="H3499" s="315">
        <v>1</v>
      </c>
      <c r="I3499" s="316">
        <v>0.65</v>
      </c>
      <c r="J3499" s="316">
        <v>0.65</v>
      </c>
    </row>
    <row r="3500" spans="1:10" ht="25.5">
      <c r="A3500" s="317"/>
      <c r="B3500" s="317"/>
      <c r="C3500" s="317"/>
      <c r="D3500" s="317"/>
      <c r="E3500" s="317" t="s">
        <v>16052</v>
      </c>
      <c r="F3500" s="318">
        <v>7.0121788</v>
      </c>
      <c r="G3500" s="317" t="s">
        <v>16053</v>
      </c>
      <c r="H3500" s="318">
        <v>6.06</v>
      </c>
      <c r="I3500" s="317" t="s">
        <v>16054</v>
      </c>
      <c r="J3500" s="318">
        <v>13.07</v>
      </c>
    </row>
    <row r="3501" spans="1:10" ht="13.5" thickBot="1">
      <c r="A3501" s="317"/>
      <c r="B3501" s="317"/>
      <c r="C3501" s="317"/>
      <c r="D3501" s="317"/>
      <c r="E3501" s="317" t="s">
        <v>16055</v>
      </c>
      <c r="F3501" s="318">
        <v>5.08</v>
      </c>
      <c r="G3501" s="317"/>
      <c r="H3501" s="418" t="s">
        <v>16056</v>
      </c>
      <c r="I3501" s="418"/>
      <c r="J3501" s="318">
        <v>23.09</v>
      </c>
    </row>
    <row r="3502" spans="1:10" ht="13.5" thickTop="1">
      <c r="A3502" s="319"/>
      <c r="B3502" s="319"/>
      <c r="C3502" s="319"/>
      <c r="D3502" s="319"/>
      <c r="E3502" s="319"/>
      <c r="F3502" s="319"/>
      <c r="G3502" s="319"/>
      <c r="H3502" s="319"/>
      <c r="I3502" s="319"/>
      <c r="J3502" s="319"/>
    </row>
    <row r="3503" spans="1:10" ht="15">
      <c r="A3503" s="305"/>
      <c r="B3503" s="306" t="s">
        <v>12979</v>
      </c>
      <c r="C3503" s="305" t="s">
        <v>12980</v>
      </c>
      <c r="D3503" s="305" t="s">
        <v>12981</v>
      </c>
      <c r="E3503" s="419" t="s">
        <v>16045</v>
      </c>
      <c r="F3503" s="419"/>
      <c r="G3503" s="307" t="s">
        <v>12982</v>
      </c>
      <c r="H3503" s="306" t="s">
        <v>16046</v>
      </c>
      <c r="I3503" s="306" t="s">
        <v>12983</v>
      </c>
      <c r="J3503" s="306" t="s">
        <v>12985</v>
      </c>
    </row>
    <row r="3504" spans="1:10" ht="51">
      <c r="A3504" s="295" t="s">
        <v>16047</v>
      </c>
      <c r="B3504" s="296" t="s">
        <v>16158</v>
      </c>
      <c r="C3504" s="295" t="s">
        <v>9</v>
      </c>
      <c r="D3504" s="295" t="s">
        <v>2079</v>
      </c>
      <c r="E3504" s="420" t="s">
        <v>16145</v>
      </c>
      <c r="F3504" s="420"/>
      <c r="G3504" s="297" t="s">
        <v>13082</v>
      </c>
      <c r="H3504" s="308">
        <v>1</v>
      </c>
      <c r="I3504" s="309">
        <v>10.119999999999999</v>
      </c>
      <c r="J3504" s="309">
        <v>10.119999999999999</v>
      </c>
    </row>
    <row r="3505" spans="1:10" ht="25.5">
      <c r="A3505" s="310" t="s">
        <v>16049</v>
      </c>
      <c r="B3505" s="311" t="s">
        <v>16526</v>
      </c>
      <c r="C3505" s="310" t="s">
        <v>9</v>
      </c>
      <c r="D3505" s="310" t="s">
        <v>378</v>
      </c>
      <c r="E3505" s="416" t="s">
        <v>16048</v>
      </c>
      <c r="F3505" s="416"/>
      <c r="G3505" s="312" t="s">
        <v>13145</v>
      </c>
      <c r="H3505" s="313">
        <v>1.5E-3</v>
      </c>
      <c r="I3505" s="314">
        <v>4924.68</v>
      </c>
      <c r="J3505" s="314">
        <v>7.38</v>
      </c>
    </row>
    <row r="3506" spans="1:10" ht="25.5">
      <c r="A3506" s="310" t="s">
        <v>16049</v>
      </c>
      <c r="B3506" s="311" t="s">
        <v>16172</v>
      </c>
      <c r="C3506" s="310" t="s">
        <v>9</v>
      </c>
      <c r="D3506" s="310" t="s">
        <v>78</v>
      </c>
      <c r="E3506" s="416" t="s">
        <v>16048</v>
      </c>
      <c r="F3506" s="416"/>
      <c r="G3506" s="312" t="s">
        <v>27</v>
      </c>
      <c r="H3506" s="313">
        <v>0.108</v>
      </c>
      <c r="I3506" s="314">
        <v>18.11</v>
      </c>
      <c r="J3506" s="314">
        <v>1.95</v>
      </c>
    </row>
    <row r="3507" spans="1:10" ht="25.5">
      <c r="A3507" s="310" t="s">
        <v>16049</v>
      </c>
      <c r="B3507" s="311" t="s">
        <v>16068</v>
      </c>
      <c r="C3507" s="310" t="s">
        <v>9</v>
      </c>
      <c r="D3507" s="310" t="s">
        <v>29</v>
      </c>
      <c r="E3507" s="416" t="s">
        <v>16048</v>
      </c>
      <c r="F3507" s="416"/>
      <c r="G3507" s="312" t="s">
        <v>27</v>
      </c>
      <c r="H3507" s="313">
        <v>5.3999999999999999E-2</v>
      </c>
      <c r="I3507" s="314">
        <v>14.73</v>
      </c>
      <c r="J3507" s="314">
        <v>0.79</v>
      </c>
    </row>
    <row r="3508" spans="1:10" ht="25.5">
      <c r="A3508" s="317"/>
      <c r="B3508" s="317"/>
      <c r="C3508" s="317"/>
      <c r="D3508" s="317"/>
      <c r="E3508" s="317" t="s">
        <v>16052</v>
      </c>
      <c r="F3508" s="318">
        <v>1.078384</v>
      </c>
      <c r="G3508" s="317" t="s">
        <v>16053</v>
      </c>
      <c r="H3508" s="318">
        <v>0.93</v>
      </c>
      <c r="I3508" s="317" t="s">
        <v>16054</v>
      </c>
      <c r="J3508" s="318">
        <v>2.0099999999999998</v>
      </c>
    </row>
    <row r="3509" spans="1:10" ht="13.5" thickBot="1">
      <c r="A3509" s="317"/>
      <c r="B3509" s="317"/>
      <c r="C3509" s="317"/>
      <c r="D3509" s="317"/>
      <c r="E3509" s="317" t="s">
        <v>16055</v>
      </c>
      <c r="F3509" s="318">
        <v>2.85</v>
      </c>
      <c r="G3509" s="317"/>
      <c r="H3509" s="418" t="s">
        <v>16056</v>
      </c>
      <c r="I3509" s="418"/>
      <c r="J3509" s="318">
        <v>12.97</v>
      </c>
    </row>
    <row r="3510" spans="1:10" ht="13.5" thickTop="1">
      <c r="A3510" s="319"/>
      <c r="B3510" s="319"/>
      <c r="C3510" s="319"/>
      <c r="D3510" s="319"/>
      <c r="E3510" s="319"/>
      <c r="F3510" s="319"/>
      <c r="G3510" s="319"/>
      <c r="H3510" s="319"/>
      <c r="I3510" s="319"/>
      <c r="J3510" s="319"/>
    </row>
    <row r="3511" spans="1:10" ht="15">
      <c r="A3511" s="305"/>
      <c r="B3511" s="306" t="s">
        <v>12979</v>
      </c>
      <c r="C3511" s="305" t="s">
        <v>12980</v>
      </c>
      <c r="D3511" s="305" t="s">
        <v>12981</v>
      </c>
      <c r="E3511" s="419" t="s">
        <v>16045</v>
      </c>
      <c r="F3511" s="419"/>
      <c r="G3511" s="307" t="s">
        <v>12982</v>
      </c>
      <c r="H3511" s="306" t="s">
        <v>16046</v>
      </c>
      <c r="I3511" s="306" t="s">
        <v>12983</v>
      </c>
      <c r="J3511" s="306" t="s">
        <v>12985</v>
      </c>
    </row>
    <row r="3512" spans="1:10" ht="38.25">
      <c r="A3512" s="295" t="s">
        <v>16047</v>
      </c>
      <c r="B3512" s="296" t="s">
        <v>16144</v>
      </c>
      <c r="C3512" s="295" t="s">
        <v>9</v>
      </c>
      <c r="D3512" s="295" t="s">
        <v>396</v>
      </c>
      <c r="E3512" s="420" t="s">
        <v>16145</v>
      </c>
      <c r="F3512" s="420"/>
      <c r="G3512" s="297" t="s">
        <v>13082</v>
      </c>
      <c r="H3512" s="308">
        <v>1</v>
      </c>
      <c r="I3512" s="309">
        <v>8.1999999999999993</v>
      </c>
      <c r="J3512" s="309">
        <v>8.1999999999999993</v>
      </c>
    </row>
    <row r="3513" spans="1:10" ht="25.5">
      <c r="A3513" s="310" t="s">
        <v>16049</v>
      </c>
      <c r="B3513" s="311" t="s">
        <v>16526</v>
      </c>
      <c r="C3513" s="310" t="s">
        <v>9</v>
      </c>
      <c r="D3513" s="310" t="s">
        <v>378</v>
      </c>
      <c r="E3513" s="416" t="s">
        <v>16048</v>
      </c>
      <c r="F3513" s="416"/>
      <c r="G3513" s="312" t="s">
        <v>13145</v>
      </c>
      <c r="H3513" s="313">
        <v>1.5E-3</v>
      </c>
      <c r="I3513" s="314">
        <v>4924.68</v>
      </c>
      <c r="J3513" s="314">
        <v>7.38</v>
      </c>
    </row>
    <row r="3514" spans="1:10" ht="25.5">
      <c r="A3514" s="310" t="s">
        <v>16049</v>
      </c>
      <c r="B3514" s="311" t="s">
        <v>16172</v>
      </c>
      <c r="C3514" s="310" t="s">
        <v>9</v>
      </c>
      <c r="D3514" s="310" t="s">
        <v>78</v>
      </c>
      <c r="E3514" s="416" t="s">
        <v>16048</v>
      </c>
      <c r="F3514" s="416"/>
      <c r="G3514" s="312" t="s">
        <v>27</v>
      </c>
      <c r="H3514" s="313">
        <v>4.2000000000000003E-2</v>
      </c>
      <c r="I3514" s="314">
        <v>18.11</v>
      </c>
      <c r="J3514" s="314">
        <v>0.76</v>
      </c>
    </row>
    <row r="3515" spans="1:10" ht="25.5">
      <c r="A3515" s="310" t="s">
        <v>16049</v>
      </c>
      <c r="B3515" s="311" t="s">
        <v>16068</v>
      </c>
      <c r="C3515" s="310" t="s">
        <v>9</v>
      </c>
      <c r="D3515" s="310" t="s">
        <v>29</v>
      </c>
      <c r="E3515" s="416" t="s">
        <v>16048</v>
      </c>
      <c r="F3515" s="416"/>
      <c r="G3515" s="312" t="s">
        <v>27</v>
      </c>
      <c r="H3515" s="313">
        <v>4.1999999999999997E-3</v>
      </c>
      <c r="I3515" s="314">
        <v>14.73</v>
      </c>
      <c r="J3515" s="314">
        <v>0.06</v>
      </c>
    </row>
    <row r="3516" spans="1:10" ht="25.5">
      <c r="A3516" s="317"/>
      <c r="B3516" s="317"/>
      <c r="C3516" s="317"/>
      <c r="D3516" s="317"/>
      <c r="E3516" s="317" t="s">
        <v>16052</v>
      </c>
      <c r="F3516" s="318">
        <v>0.35409620000000003</v>
      </c>
      <c r="G3516" s="317" t="s">
        <v>16053</v>
      </c>
      <c r="H3516" s="318">
        <v>0.31</v>
      </c>
      <c r="I3516" s="317" t="s">
        <v>16054</v>
      </c>
      <c r="J3516" s="318">
        <v>0.66</v>
      </c>
    </row>
    <row r="3517" spans="1:10" ht="13.5" thickBot="1">
      <c r="A3517" s="317"/>
      <c r="B3517" s="317"/>
      <c r="C3517" s="317"/>
      <c r="D3517" s="317"/>
      <c r="E3517" s="317" t="s">
        <v>16055</v>
      </c>
      <c r="F3517" s="318">
        <v>2.31</v>
      </c>
      <c r="G3517" s="317"/>
      <c r="H3517" s="418" t="s">
        <v>16056</v>
      </c>
      <c r="I3517" s="418"/>
      <c r="J3517" s="318">
        <v>10.51</v>
      </c>
    </row>
    <row r="3518" spans="1:10" ht="13.5" thickTop="1">
      <c r="A3518" s="319"/>
      <c r="B3518" s="319"/>
      <c r="C3518" s="319"/>
      <c r="D3518" s="319"/>
      <c r="E3518" s="319"/>
      <c r="F3518" s="319"/>
      <c r="G3518" s="319"/>
      <c r="H3518" s="319"/>
      <c r="I3518" s="319"/>
      <c r="J3518" s="319"/>
    </row>
    <row r="3519" spans="1:10" ht="15">
      <c r="A3519" s="305"/>
      <c r="B3519" s="306" t="s">
        <v>12979</v>
      </c>
      <c r="C3519" s="305" t="s">
        <v>12980</v>
      </c>
      <c r="D3519" s="305" t="s">
        <v>12981</v>
      </c>
      <c r="E3519" s="419" t="s">
        <v>16045</v>
      </c>
      <c r="F3519" s="419"/>
      <c r="G3519" s="307" t="s">
        <v>12982</v>
      </c>
      <c r="H3519" s="306" t="s">
        <v>16046</v>
      </c>
      <c r="I3519" s="306" t="s">
        <v>12983</v>
      </c>
      <c r="J3519" s="306" t="s">
        <v>12985</v>
      </c>
    </row>
    <row r="3520" spans="1:10" ht="25.5">
      <c r="A3520" s="295" t="s">
        <v>16047</v>
      </c>
      <c r="B3520" s="296" t="s">
        <v>16139</v>
      </c>
      <c r="C3520" s="295" t="s">
        <v>9</v>
      </c>
      <c r="D3520" s="295" t="s">
        <v>692</v>
      </c>
      <c r="E3520" s="420" t="s">
        <v>16110</v>
      </c>
      <c r="F3520" s="420"/>
      <c r="G3520" s="297" t="s">
        <v>20</v>
      </c>
      <c r="H3520" s="308">
        <v>1</v>
      </c>
      <c r="I3520" s="309">
        <v>9.2799999999999994</v>
      </c>
      <c r="J3520" s="309">
        <v>9.2799999999999994</v>
      </c>
    </row>
    <row r="3521" spans="1:10" ht="25.5">
      <c r="A3521" s="310" t="s">
        <v>16049</v>
      </c>
      <c r="B3521" s="311" t="s">
        <v>16256</v>
      </c>
      <c r="C3521" s="310" t="s">
        <v>9</v>
      </c>
      <c r="D3521" s="310" t="s">
        <v>2149</v>
      </c>
      <c r="E3521" s="416" t="s">
        <v>16048</v>
      </c>
      <c r="F3521" s="416"/>
      <c r="G3521" s="312" t="s">
        <v>13145</v>
      </c>
      <c r="H3521" s="313">
        <v>3.0000000000000001E-3</v>
      </c>
      <c r="I3521" s="314">
        <v>413.4</v>
      </c>
      <c r="J3521" s="314">
        <v>1.24</v>
      </c>
    </row>
    <row r="3522" spans="1:10" ht="25.5">
      <c r="A3522" s="310" t="s">
        <v>16049</v>
      </c>
      <c r="B3522" s="311" t="s">
        <v>16355</v>
      </c>
      <c r="C3522" s="310" t="s">
        <v>9</v>
      </c>
      <c r="D3522" s="310" t="s">
        <v>2094</v>
      </c>
      <c r="E3522" s="416" t="s">
        <v>16048</v>
      </c>
      <c r="F3522" s="416"/>
      <c r="G3522" s="312" t="s">
        <v>27</v>
      </c>
      <c r="H3522" s="313">
        <v>5.5E-2</v>
      </c>
      <c r="I3522" s="314">
        <v>14.55</v>
      </c>
      <c r="J3522" s="314">
        <v>0.8</v>
      </c>
    </row>
    <row r="3523" spans="1:10" ht="25.5">
      <c r="A3523" s="310" t="s">
        <v>16049</v>
      </c>
      <c r="B3523" s="311" t="s">
        <v>16356</v>
      </c>
      <c r="C3523" s="310" t="s">
        <v>9</v>
      </c>
      <c r="D3523" s="310" t="s">
        <v>81</v>
      </c>
      <c r="E3523" s="416" t="s">
        <v>16048</v>
      </c>
      <c r="F3523" s="416"/>
      <c r="G3523" s="312" t="s">
        <v>27</v>
      </c>
      <c r="H3523" s="313">
        <v>0.39100000000000001</v>
      </c>
      <c r="I3523" s="314">
        <v>18.53</v>
      </c>
      <c r="J3523" s="314">
        <v>7.24</v>
      </c>
    </row>
    <row r="3524" spans="1:10" ht="25.5">
      <c r="A3524" s="317"/>
      <c r="B3524" s="317"/>
      <c r="C3524" s="317"/>
      <c r="D3524" s="317"/>
      <c r="E3524" s="317" t="s">
        <v>16052</v>
      </c>
      <c r="F3524" s="318">
        <v>3.2566125000000001</v>
      </c>
      <c r="G3524" s="317" t="s">
        <v>16053</v>
      </c>
      <c r="H3524" s="318">
        <v>2.81</v>
      </c>
      <c r="I3524" s="317" t="s">
        <v>16054</v>
      </c>
      <c r="J3524" s="318">
        <v>6.07</v>
      </c>
    </row>
    <row r="3525" spans="1:10" ht="13.5" thickBot="1">
      <c r="A3525" s="317"/>
      <c r="B3525" s="317"/>
      <c r="C3525" s="317"/>
      <c r="D3525" s="317"/>
      <c r="E3525" s="317" t="s">
        <v>16055</v>
      </c>
      <c r="F3525" s="318">
        <v>2.62</v>
      </c>
      <c r="G3525" s="317"/>
      <c r="H3525" s="418" t="s">
        <v>16056</v>
      </c>
      <c r="I3525" s="418"/>
      <c r="J3525" s="318">
        <v>11.9</v>
      </c>
    </row>
    <row r="3526" spans="1:10" ht="13.5" thickTop="1">
      <c r="A3526" s="319"/>
      <c r="B3526" s="319"/>
      <c r="C3526" s="319"/>
      <c r="D3526" s="319"/>
      <c r="E3526" s="319"/>
      <c r="F3526" s="319"/>
      <c r="G3526" s="319"/>
      <c r="H3526" s="319"/>
      <c r="I3526" s="319"/>
      <c r="J3526" s="319"/>
    </row>
    <row r="3527" spans="1:10" ht="15">
      <c r="A3527" s="305"/>
      <c r="B3527" s="306" t="s">
        <v>12979</v>
      </c>
      <c r="C3527" s="305" t="s">
        <v>12980</v>
      </c>
      <c r="D3527" s="305" t="s">
        <v>12981</v>
      </c>
      <c r="E3527" s="419" t="s">
        <v>16045</v>
      </c>
      <c r="F3527" s="419"/>
      <c r="G3527" s="307" t="s">
        <v>12982</v>
      </c>
      <c r="H3527" s="306" t="s">
        <v>16046</v>
      </c>
      <c r="I3527" s="306" t="s">
        <v>12983</v>
      </c>
      <c r="J3527" s="306" t="s">
        <v>12985</v>
      </c>
    </row>
    <row r="3528" spans="1:10" ht="25.5">
      <c r="A3528" s="295" t="s">
        <v>16047</v>
      </c>
      <c r="B3528" s="296" t="s">
        <v>16184</v>
      </c>
      <c r="C3528" s="295" t="s">
        <v>9</v>
      </c>
      <c r="D3528" s="295" t="s">
        <v>3222</v>
      </c>
      <c r="E3528" s="420" t="s">
        <v>16067</v>
      </c>
      <c r="F3528" s="420"/>
      <c r="G3528" s="297" t="s">
        <v>99</v>
      </c>
      <c r="H3528" s="308">
        <v>1</v>
      </c>
      <c r="I3528" s="309">
        <v>14.94</v>
      </c>
      <c r="J3528" s="309">
        <v>14.94</v>
      </c>
    </row>
    <row r="3529" spans="1:10" ht="25.5">
      <c r="A3529" s="310" t="s">
        <v>16049</v>
      </c>
      <c r="B3529" s="311" t="s">
        <v>16567</v>
      </c>
      <c r="C3529" s="310" t="s">
        <v>9</v>
      </c>
      <c r="D3529" s="310" t="s">
        <v>3217</v>
      </c>
      <c r="E3529" s="416" t="s">
        <v>16067</v>
      </c>
      <c r="F3529" s="416"/>
      <c r="G3529" s="312" t="s">
        <v>27</v>
      </c>
      <c r="H3529" s="313">
        <v>1</v>
      </c>
      <c r="I3529" s="314">
        <v>0.67</v>
      </c>
      <c r="J3529" s="314">
        <v>0.67</v>
      </c>
    </row>
    <row r="3530" spans="1:10" ht="25.5">
      <c r="A3530" s="310" t="s">
        <v>16049</v>
      </c>
      <c r="B3530" s="311" t="s">
        <v>16568</v>
      </c>
      <c r="C3530" s="310" t="s">
        <v>9</v>
      </c>
      <c r="D3530" s="310" t="s">
        <v>3218</v>
      </c>
      <c r="E3530" s="416" t="s">
        <v>16067</v>
      </c>
      <c r="F3530" s="416"/>
      <c r="G3530" s="312" t="s">
        <v>27</v>
      </c>
      <c r="H3530" s="313">
        <v>1</v>
      </c>
      <c r="I3530" s="314">
        <v>0.17</v>
      </c>
      <c r="J3530" s="314">
        <v>0.17</v>
      </c>
    </row>
    <row r="3531" spans="1:10" ht="25.5">
      <c r="A3531" s="310" t="s">
        <v>16049</v>
      </c>
      <c r="B3531" s="311" t="s">
        <v>16569</v>
      </c>
      <c r="C3531" s="310" t="s">
        <v>9</v>
      </c>
      <c r="D3531" s="310" t="s">
        <v>482</v>
      </c>
      <c r="E3531" s="416" t="s">
        <v>16048</v>
      </c>
      <c r="F3531" s="416"/>
      <c r="G3531" s="312" t="s">
        <v>27</v>
      </c>
      <c r="H3531" s="313">
        <v>1</v>
      </c>
      <c r="I3531" s="314">
        <v>14.1</v>
      </c>
      <c r="J3531" s="314">
        <v>14.1</v>
      </c>
    </row>
    <row r="3532" spans="1:10" ht="25.5">
      <c r="A3532" s="317"/>
      <c r="B3532" s="317"/>
      <c r="C3532" s="317"/>
      <c r="D3532" s="317"/>
      <c r="E3532" s="317" t="s">
        <v>16052</v>
      </c>
      <c r="F3532" s="318">
        <v>5.1612210999999997</v>
      </c>
      <c r="G3532" s="317" t="s">
        <v>16053</v>
      </c>
      <c r="H3532" s="318">
        <v>4.46</v>
      </c>
      <c r="I3532" s="317" t="s">
        <v>16054</v>
      </c>
      <c r="J3532" s="318">
        <v>9.6199999999999992</v>
      </c>
    </row>
    <row r="3533" spans="1:10" ht="13.5" thickBot="1">
      <c r="A3533" s="317"/>
      <c r="B3533" s="317"/>
      <c r="C3533" s="317"/>
      <c r="D3533" s="317"/>
      <c r="E3533" s="317" t="s">
        <v>16055</v>
      </c>
      <c r="F3533" s="318">
        <v>4.21</v>
      </c>
      <c r="G3533" s="317"/>
      <c r="H3533" s="418" t="s">
        <v>16056</v>
      </c>
      <c r="I3533" s="418"/>
      <c r="J3533" s="318">
        <v>19.149999999999999</v>
      </c>
    </row>
    <row r="3534" spans="1:10" ht="13.5" thickTop="1">
      <c r="A3534" s="319"/>
      <c r="B3534" s="319"/>
      <c r="C3534" s="319"/>
      <c r="D3534" s="319"/>
      <c r="E3534" s="319"/>
      <c r="F3534" s="319"/>
      <c r="G3534" s="319"/>
      <c r="H3534" s="319"/>
      <c r="I3534" s="319"/>
      <c r="J3534" s="319"/>
    </row>
    <row r="3535" spans="1:10" ht="15">
      <c r="A3535" s="305"/>
      <c r="B3535" s="306" t="s">
        <v>12979</v>
      </c>
      <c r="C3535" s="305" t="s">
        <v>12980</v>
      </c>
      <c r="D3535" s="305" t="s">
        <v>12981</v>
      </c>
      <c r="E3535" s="419" t="s">
        <v>16045</v>
      </c>
      <c r="F3535" s="419"/>
      <c r="G3535" s="307" t="s">
        <v>12982</v>
      </c>
      <c r="H3535" s="306" t="s">
        <v>16046</v>
      </c>
      <c r="I3535" s="306" t="s">
        <v>12983</v>
      </c>
      <c r="J3535" s="306" t="s">
        <v>12985</v>
      </c>
    </row>
    <row r="3536" spans="1:10" ht="25.5">
      <c r="A3536" s="295" t="s">
        <v>16047</v>
      </c>
      <c r="B3536" s="296" t="s">
        <v>16183</v>
      </c>
      <c r="C3536" s="295" t="s">
        <v>9</v>
      </c>
      <c r="D3536" s="295" t="s">
        <v>3221</v>
      </c>
      <c r="E3536" s="420" t="s">
        <v>16067</v>
      </c>
      <c r="F3536" s="420"/>
      <c r="G3536" s="297" t="s">
        <v>75</v>
      </c>
      <c r="H3536" s="308">
        <v>1</v>
      </c>
      <c r="I3536" s="309">
        <v>18.420000000000002</v>
      </c>
      <c r="J3536" s="309">
        <v>18.420000000000002</v>
      </c>
    </row>
    <row r="3537" spans="1:10" ht="25.5">
      <c r="A3537" s="310" t="s">
        <v>16049</v>
      </c>
      <c r="B3537" s="311" t="s">
        <v>16567</v>
      </c>
      <c r="C3537" s="310" t="s">
        <v>9</v>
      </c>
      <c r="D3537" s="310" t="s">
        <v>3217</v>
      </c>
      <c r="E3537" s="416" t="s">
        <v>16067</v>
      </c>
      <c r="F3537" s="416"/>
      <c r="G3537" s="312" t="s">
        <v>27</v>
      </c>
      <c r="H3537" s="313">
        <v>1</v>
      </c>
      <c r="I3537" s="314">
        <v>0.67</v>
      </c>
      <c r="J3537" s="314">
        <v>0.67</v>
      </c>
    </row>
    <row r="3538" spans="1:10" ht="25.5">
      <c r="A3538" s="310" t="s">
        <v>16049</v>
      </c>
      <c r="B3538" s="311" t="s">
        <v>16568</v>
      </c>
      <c r="C3538" s="310" t="s">
        <v>9</v>
      </c>
      <c r="D3538" s="310" t="s">
        <v>3218</v>
      </c>
      <c r="E3538" s="416" t="s">
        <v>16067</v>
      </c>
      <c r="F3538" s="416"/>
      <c r="G3538" s="312" t="s">
        <v>27</v>
      </c>
      <c r="H3538" s="313">
        <v>1</v>
      </c>
      <c r="I3538" s="314">
        <v>0.17</v>
      </c>
      <c r="J3538" s="314">
        <v>0.17</v>
      </c>
    </row>
    <row r="3539" spans="1:10" ht="25.5">
      <c r="A3539" s="310" t="s">
        <v>16049</v>
      </c>
      <c r="B3539" s="311" t="s">
        <v>16570</v>
      </c>
      <c r="C3539" s="310" t="s">
        <v>9</v>
      </c>
      <c r="D3539" s="310" t="s">
        <v>3219</v>
      </c>
      <c r="E3539" s="416" t="s">
        <v>16067</v>
      </c>
      <c r="F3539" s="416"/>
      <c r="G3539" s="312" t="s">
        <v>27</v>
      </c>
      <c r="H3539" s="313">
        <v>1</v>
      </c>
      <c r="I3539" s="314">
        <v>0.84</v>
      </c>
      <c r="J3539" s="314">
        <v>0.84</v>
      </c>
    </row>
    <row r="3540" spans="1:10" ht="38.25">
      <c r="A3540" s="310" t="s">
        <v>16049</v>
      </c>
      <c r="B3540" s="311" t="s">
        <v>16571</v>
      </c>
      <c r="C3540" s="310" t="s">
        <v>9</v>
      </c>
      <c r="D3540" s="310" t="s">
        <v>3220</v>
      </c>
      <c r="E3540" s="416" t="s">
        <v>16067</v>
      </c>
      <c r="F3540" s="416"/>
      <c r="G3540" s="312" t="s">
        <v>27</v>
      </c>
      <c r="H3540" s="313">
        <v>1</v>
      </c>
      <c r="I3540" s="314">
        <v>2.64</v>
      </c>
      <c r="J3540" s="314">
        <v>2.64</v>
      </c>
    </row>
    <row r="3541" spans="1:10" ht="25.5">
      <c r="A3541" s="310" t="s">
        <v>16049</v>
      </c>
      <c r="B3541" s="311" t="s">
        <v>16569</v>
      </c>
      <c r="C3541" s="310" t="s">
        <v>9</v>
      </c>
      <c r="D3541" s="310" t="s">
        <v>482</v>
      </c>
      <c r="E3541" s="416" t="s">
        <v>16048</v>
      </c>
      <c r="F3541" s="416"/>
      <c r="G3541" s="312" t="s">
        <v>27</v>
      </c>
      <c r="H3541" s="313">
        <v>1</v>
      </c>
      <c r="I3541" s="314">
        <v>14.1</v>
      </c>
      <c r="J3541" s="314">
        <v>14.1</v>
      </c>
    </row>
    <row r="3542" spans="1:10" ht="25.5">
      <c r="A3542" s="317"/>
      <c r="B3542" s="317"/>
      <c r="C3542" s="317"/>
      <c r="D3542" s="317"/>
      <c r="E3542" s="317" t="s">
        <v>16052</v>
      </c>
      <c r="F3542" s="318">
        <v>5.1612210999999997</v>
      </c>
      <c r="G3542" s="317" t="s">
        <v>16053</v>
      </c>
      <c r="H3542" s="318">
        <v>4.46</v>
      </c>
      <c r="I3542" s="317" t="s">
        <v>16054</v>
      </c>
      <c r="J3542" s="318">
        <v>9.6199999999999992</v>
      </c>
    </row>
    <row r="3543" spans="1:10" ht="13.5" thickBot="1">
      <c r="A3543" s="317"/>
      <c r="B3543" s="317"/>
      <c r="C3543" s="317"/>
      <c r="D3543" s="317"/>
      <c r="E3543" s="317" t="s">
        <v>16055</v>
      </c>
      <c r="F3543" s="318">
        <v>5.2</v>
      </c>
      <c r="G3543" s="317"/>
      <c r="H3543" s="418" t="s">
        <v>16056</v>
      </c>
      <c r="I3543" s="418"/>
      <c r="J3543" s="318">
        <v>23.62</v>
      </c>
    </row>
    <row r="3544" spans="1:10" ht="13.5" thickTop="1">
      <c r="A3544" s="319"/>
      <c r="B3544" s="319"/>
      <c r="C3544" s="319"/>
      <c r="D3544" s="319"/>
      <c r="E3544" s="319"/>
      <c r="F3544" s="319"/>
      <c r="G3544" s="319"/>
      <c r="H3544" s="319"/>
      <c r="I3544" s="319"/>
      <c r="J3544" s="319"/>
    </row>
    <row r="3545" spans="1:10" ht="15">
      <c r="A3545" s="305"/>
      <c r="B3545" s="306" t="s">
        <v>12979</v>
      </c>
      <c r="C3545" s="305" t="s">
        <v>12980</v>
      </c>
      <c r="D3545" s="305" t="s">
        <v>12981</v>
      </c>
      <c r="E3545" s="419" t="s">
        <v>16045</v>
      </c>
      <c r="F3545" s="419"/>
      <c r="G3545" s="307" t="s">
        <v>12982</v>
      </c>
      <c r="H3545" s="306" t="s">
        <v>16046</v>
      </c>
      <c r="I3545" s="306" t="s">
        <v>12983</v>
      </c>
      <c r="J3545" s="306" t="s">
        <v>12985</v>
      </c>
    </row>
    <row r="3546" spans="1:10" ht="25.5">
      <c r="A3546" s="295" t="s">
        <v>16047</v>
      </c>
      <c r="B3546" s="296" t="s">
        <v>16567</v>
      </c>
      <c r="C3546" s="295" t="s">
        <v>9</v>
      </c>
      <c r="D3546" s="295" t="s">
        <v>3217</v>
      </c>
      <c r="E3546" s="420" t="s">
        <v>16067</v>
      </c>
      <c r="F3546" s="420"/>
      <c r="G3546" s="297" t="s">
        <v>27</v>
      </c>
      <c r="H3546" s="308">
        <v>1</v>
      </c>
      <c r="I3546" s="309">
        <v>0.67</v>
      </c>
      <c r="J3546" s="309">
        <v>0.67</v>
      </c>
    </row>
    <row r="3547" spans="1:10" ht="25.5">
      <c r="A3547" s="300" t="s">
        <v>12986</v>
      </c>
      <c r="B3547" s="301" t="s">
        <v>13286</v>
      </c>
      <c r="C3547" s="300" t="s">
        <v>9</v>
      </c>
      <c r="D3547" s="300" t="s">
        <v>8076</v>
      </c>
      <c r="E3547" s="417" t="s">
        <v>12977</v>
      </c>
      <c r="F3547" s="417"/>
      <c r="G3547" s="302" t="s">
        <v>51</v>
      </c>
      <c r="H3547" s="315">
        <v>5.3300000000000001E-5</v>
      </c>
      <c r="I3547" s="316">
        <v>12636.03</v>
      </c>
      <c r="J3547" s="316">
        <v>0.67</v>
      </c>
    </row>
    <row r="3548" spans="1:10" ht="25.5">
      <c r="A3548" s="317"/>
      <c r="B3548" s="317"/>
      <c r="C3548" s="317"/>
      <c r="D3548" s="317"/>
      <c r="E3548" s="317" t="s">
        <v>16052</v>
      </c>
      <c r="F3548" s="318">
        <v>0</v>
      </c>
      <c r="G3548" s="317" t="s">
        <v>16053</v>
      </c>
      <c r="H3548" s="318">
        <v>0</v>
      </c>
      <c r="I3548" s="317" t="s">
        <v>16054</v>
      </c>
      <c r="J3548" s="318">
        <v>0</v>
      </c>
    </row>
    <row r="3549" spans="1:10" ht="13.5" thickBot="1">
      <c r="A3549" s="317"/>
      <c r="B3549" s="317"/>
      <c r="C3549" s="317"/>
      <c r="D3549" s="317"/>
      <c r="E3549" s="317" t="s">
        <v>16055</v>
      </c>
      <c r="F3549" s="318">
        <v>0.18</v>
      </c>
      <c r="G3549" s="317"/>
      <c r="H3549" s="418" t="s">
        <v>16056</v>
      </c>
      <c r="I3549" s="418"/>
      <c r="J3549" s="318">
        <v>0.85</v>
      </c>
    </row>
    <row r="3550" spans="1:10" ht="13.5" thickTop="1">
      <c r="A3550" s="319"/>
      <c r="B3550" s="319"/>
      <c r="C3550" s="319"/>
      <c r="D3550" s="319"/>
      <c r="E3550" s="319"/>
      <c r="F3550" s="319"/>
      <c r="G3550" s="319"/>
      <c r="H3550" s="319"/>
      <c r="I3550" s="319"/>
      <c r="J3550" s="319"/>
    </row>
    <row r="3551" spans="1:10" ht="15">
      <c r="A3551" s="305"/>
      <c r="B3551" s="306" t="s">
        <v>12979</v>
      </c>
      <c r="C3551" s="305" t="s">
        <v>12980</v>
      </c>
      <c r="D3551" s="305" t="s">
        <v>12981</v>
      </c>
      <c r="E3551" s="419" t="s">
        <v>16045</v>
      </c>
      <c r="F3551" s="419"/>
      <c r="G3551" s="307" t="s">
        <v>12982</v>
      </c>
      <c r="H3551" s="306" t="s">
        <v>16046</v>
      </c>
      <c r="I3551" s="306" t="s">
        <v>12983</v>
      </c>
      <c r="J3551" s="306" t="s">
        <v>12985</v>
      </c>
    </row>
    <row r="3552" spans="1:10" ht="25.5">
      <c r="A3552" s="295" t="s">
        <v>16047</v>
      </c>
      <c r="B3552" s="296" t="s">
        <v>16568</v>
      </c>
      <c r="C3552" s="295" t="s">
        <v>9</v>
      </c>
      <c r="D3552" s="295" t="s">
        <v>3218</v>
      </c>
      <c r="E3552" s="420" t="s">
        <v>16067</v>
      </c>
      <c r="F3552" s="420"/>
      <c r="G3552" s="297" t="s">
        <v>27</v>
      </c>
      <c r="H3552" s="308">
        <v>1</v>
      </c>
      <c r="I3552" s="309">
        <v>0.17</v>
      </c>
      <c r="J3552" s="309">
        <v>0.17</v>
      </c>
    </row>
    <row r="3553" spans="1:10" ht="25.5">
      <c r="A3553" s="300" t="s">
        <v>12986</v>
      </c>
      <c r="B3553" s="301" t="s">
        <v>13286</v>
      </c>
      <c r="C3553" s="300" t="s">
        <v>9</v>
      </c>
      <c r="D3553" s="300" t="s">
        <v>8076</v>
      </c>
      <c r="E3553" s="417" t="s">
        <v>12977</v>
      </c>
      <c r="F3553" s="417"/>
      <c r="G3553" s="302" t="s">
        <v>51</v>
      </c>
      <c r="H3553" s="315">
        <v>1.4E-5</v>
      </c>
      <c r="I3553" s="316">
        <v>12636.03</v>
      </c>
      <c r="J3553" s="316">
        <v>0.17</v>
      </c>
    </row>
    <row r="3554" spans="1:10" ht="25.5">
      <c r="A3554" s="317"/>
      <c r="B3554" s="317"/>
      <c r="C3554" s="317"/>
      <c r="D3554" s="317"/>
      <c r="E3554" s="317" t="s">
        <v>16052</v>
      </c>
      <c r="F3554" s="318">
        <v>0</v>
      </c>
      <c r="G3554" s="317" t="s">
        <v>16053</v>
      </c>
      <c r="H3554" s="318">
        <v>0</v>
      </c>
      <c r="I3554" s="317" t="s">
        <v>16054</v>
      </c>
      <c r="J3554" s="318">
        <v>0</v>
      </c>
    </row>
    <row r="3555" spans="1:10" ht="13.5" thickBot="1">
      <c r="A3555" s="317"/>
      <c r="B3555" s="317"/>
      <c r="C3555" s="317"/>
      <c r="D3555" s="317"/>
      <c r="E3555" s="317" t="s">
        <v>16055</v>
      </c>
      <c r="F3555" s="318">
        <v>0.04</v>
      </c>
      <c r="G3555" s="317"/>
      <c r="H3555" s="418" t="s">
        <v>16056</v>
      </c>
      <c r="I3555" s="418"/>
      <c r="J3555" s="318">
        <v>0.21</v>
      </c>
    </row>
    <row r="3556" spans="1:10" ht="13.5" thickTop="1">
      <c r="A3556" s="319"/>
      <c r="B3556" s="319"/>
      <c r="C3556" s="319"/>
      <c r="D3556" s="319"/>
      <c r="E3556" s="319"/>
      <c r="F3556" s="319"/>
      <c r="G3556" s="319"/>
      <c r="H3556" s="319"/>
      <c r="I3556" s="319"/>
      <c r="J3556" s="319"/>
    </row>
    <row r="3557" spans="1:10" ht="15">
      <c r="A3557" s="305"/>
      <c r="B3557" s="306" t="s">
        <v>12979</v>
      </c>
      <c r="C3557" s="305" t="s">
        <v>12980</v>
      </c>
      <c r="D3557" s="305" t="s">
        <v>12981</v>
      </c>
      <c r="E3557" s="419" t="s">
        <v>16045</v>
      </c>
      <c r="F3557" s="419"/>
      <c r="G3557" s="307" t="s">
        <v>12982</v>
      </c>
      <c r="H3557" s="306" t="s">
        <v>16046</v>
      </c>
      <c r="I3557" s="306" t="s">
        <v>12983</v>
      </c>
      <c r="J3557" s="306" t="s">
        <v>12985</v>
      </c>
    </row>
    <row r="3558" spans="1:10" ht="25.5">
      <c r="A3558" s="295" t="s">
        <v>16047</v>
      </c>
      <c r="B3558" s="296" t="s">
        <v>16570</v>
      </c>
      <c r="C3558" s="295" t="s">
        <v>9</v>
      </c>
      <c r="D3558" s="295" t="s">
        <v>3219</v>
      </c>
      <c r="E3558" s="420" t="s">
        <v>16067</v>
      </c>
      <c r="F3558" s="420"/>
      <c r="G3558" s="297" t="s">
        <v>27</v>
      </c>
      <c r="H3558" s="308">
        <v>1</v>
      </c>
      <c r="I3558" s="309">
        <v>0.84</v>
      </c>
      <c r="J3558" s="309">
        <v>0.84</v>
      </c>
    </row>
    <row r="3559" spans="1:10" ht="25.5">
      <c r="A3559" s="300" t="s">
        <v>12986</v>
      </c>
      <c r="B3559" s="301" t="s">
        <v>13286</v>
      </c>
      <c r="C3559" s="300" t="s">
        <v>9</v>
      </c>
      <c r="D3559" s="300" t="s">
        <v>8076</v>
      </c>
      <c r="E3559" s="417" t="s">
        <v>12977</v>
      </c>
      <c r="F3559" s="417"/>
      <c r="G3559" s="302" t="s">
        <v>51</v>
      </c>
      <c r="H3559" s="315">
        <v>6.6699999999999995E-5</v>
      </c>
      <c r="I3559" s="316">
        <v>12636.03</v>
      </c>
      <c r="J3559" s="316">
        <v>0.84</v>
      </c>
    </row>
    <row r="3560" spans="1:10" ht="25.5">
      <c r="A3560" s="317"/>
      <c r="B3560" s="317"/>
      <c r="C3560" s="317"/>
      <c r="D3560" s="317"/>
      <c r="E3560" s="317" t="s">
        <v>16052</v>
      </c>
      <c r="F3560" s="318">
        <v>0</v>
      </c>
      <c r="G3560" s="317" t="s">
        <v>16053</v>
      </c>
      <c r="H3560" s="318">
        <v>0</v>
      </c>
      <c r="I3560" s="317" t="s">
        <v>16054</v>
      </c>
      <c r="J3560" s="318">
        <v>0</v>
      </c>
    </row>
    <row r="3561" spans="1:10" ht="13.5" thickBot="1">
      <c r="A3561" s="317"/>
      <c r="B3561" s="317"/>
      <c r="C3561" s="317"/>
      <c r="D3561" s="317"/>
      <c r="E3561" s="317" t="s">
        <v>16055</v>
      </c>
      <c r="F3561" s="318">
        <v>0.23</v>
      </c>
      <c r="G3561" s="317"/>
      <c r="H3561" s="418" t="s">
        <v>16056</v>
      </c>
      <c r="I3561" s="418"/>
      <c r="J3561" s="318">
        <v>1.07</v>
      </c>
    </row>
    <row r="3562" spans="1:10" ht="13.5" thickTop="1">
      <c r="A3562" s="319"/>
      <c r="B3562" s="319"/>
      <c r="C3562" s="319"/>
      <c r="D3562" s="319"/>
      <c r="E3562" s="319"/>
      <c r="F3562" s="319"/>
      <c r="G3562" s="319"/>
      <c r="H3562" s="319"/>
      <c r="I3562" s="319"/>
      <c r="J3562" s="319"/>
    </row>
    <row r="3563" spans="1:10" ht="15">
      <c r="A3563" s="305"/>
      <c r="B3563" s="306" t="s">
        <v>12979</v>
      </c>
      <c r="C3563" s="305" t="s">
        <v>12980</v>
      </c>
      <c r="D3563" s="305" t="s">
        <v>12981</v>
      </c>
      <c r="E3563" s="419" t="s">
        <v>16045</v>
      </c>
      <c r="F3563" s="419"/>
      <c r="G3563" s="307" t="s">
        <v>12982</v>
      </c>
      <c r="H3563" s="306" t="s">
        <v>16046</v>
      </c>
      <c r="I3563" s="306" t="s">
        <v>12983</v>
      </c>
      <c r="J3563" s="306" t="s">
        <v>12985</v>
      </c>
    </row>
    <row r="3564" spans="1:10" ht="38.25">
      <c r="A3564" s="295" t="s">
        <v>16047</v>
      </c>
      <c r="B3564" s="296" t="s">
        <v>16571</v>
      </c>
      <c r="C3564" s="295" t="s">
        <v>9</v>
      </c>
      <c r="D3564" s="295" t="s">
        <v>3220</v>
      </c>
      <c r="E3564" s="420" t="s">
        <v>16067</v>
      </c>
      <c r="F3564" s="420"/>
      <c r="G3564" s="297" t="s">
        <v>27</v>
      </c>
      <c r="H3564" s="308">
        <v>1</v>
      </c>
      <c r="I3564" s="309">
        <v>2.64</v>
      </c>
      <c r="J3564" s="309">
        <v>2.64</v>
      </c>
    </row>
    <row r="3565" spans="1:10">
      <c r="A3565" s="300" t="s">
        <v>12986</v>
      </c>
      <c r="B3565" s="301" t="s">
        <v>13339</v>
      </c>
      <c r="C3565" s="300" t="s">
        <v>9</v>
      </c>
      <c r="D3565" s="300" t="s">
        <v>9085</v>
      </c>
      <c r="E3565" s="417" t="s">
        <v>12998</v>
      </c>
      <c r="F3565" s="417"/>
      <c r="G3565" s="302" t="s">
        <v>93</v>
      </c>
      <c r="H3565" s="315">
        <v>0.59</v>
      </c>
      <c r="I3565" s="316">
        <v>4.49</v>
      </c>
      <c r="J3565" s="316">
        <v>2.64</v>
      </c>
    </row>
    <row r="3566" spans="1:10" ht="25.5">
      <c r="A3566" s="317"/>
      <c r="B3566" s="317"/>
      <c r="C3566" s="317"/>
      <c r="D3566" s="317"/>
      <c r="E3566" s="317" t="s">
        <v>16052</v>
      </c>
      <c r="F3566" s="318">
        <v>0</v>
      </c>
      <c r="G3566" s="317" t="s">
        <v>16053</v>
      </c>
      <c r="H3566" s="318">
        <v>0</v>
      </c>
      <c r="I3566" s="317" t="s">
        <v>16054</v>
      </c>
      <c r="J3566" s="318">
        <v>0</v>
      </c>
    </row>
    <row r="3567" spans="1:10" ht="13.5" thickBot="1">
      <c r="A3567" s="317"/>
      <c r="B3567" s="317"/>
      <c r="C3567" s="317"/>
      <c r="D3567" s="317"/>
      <c r="E3567" s="317" t="s">
        <v>16055</v>
      </c>
      <c r="F3567" s="318">
        <v>0.74</v>
      </c>
      <c r="G3567" s="317"/>
      <c r="H3567" s="418" t="s">
        <v>16056</v>
      </c>
      <c r="I3567" s="418"/>
      <c r="J3567" s="318">
        <v>3.38</v>
      </c>
    </row>
    <row r="3568" spans="1:10" ht="13.5" thickTop="1">
      <c r="A3568" s="319"/>
      <c r="B3568" s="319"/>
      <c r="C3568" s="319"/>
      <c r="D3568" s="319"/>
      <c r="E3568" s="319"/>
      <c r="F3568" s="319"/>
      <c r="G3568" s="319"/>
      <c r="H3568" s="319"/>
      <c r="I3568" s="319"/>
      <c r="J3568" s="319"/>
    </row>
    <row r="3569" spans="1:10" ht="15">
      <c r="A3569" s="305"/>
      <c r="B3569" s="306" t="s">
        <v>12979</v>
      </c>
      <c r="C3569" s="305" t="s">
        <v>12980</v>
      </c>
      <c r="D3569" s="305" t="s">
        <v>12981</v>
      </c>
      <c r="E3569" s="419" t="s">
        <v>16045</v>
      </c>
      <c r="F3569" s="419"/>
      <c r="G3569" s="307" t="s">
        <v>12982</v>
      </c>
      <c r="H3569" s="306" t="s">
        <v>16046</v>
      </c>
      <c r="I3569" s="306" t="s">
        <v>12983</v>
      </c>
      <c r="J3569" s="306" t="s">
        <v>12985</v>
      </c>
    </row>
    <row r="3570" spans="1:10" ht="25.5">
      <c r="A3570" s="295" t="s">
        <v>16047</v>
      </c>
      <c r="B3570" s="296" t="s">
        <v>16227</v>
      </c>
      <c r="C3570" s="295" t="s">
        <v>9</v>
      </c>
      <c r="D3570" s="295" t="s">
        <v>4448</v>
      </c>
      <c r="E3570" s="420" t="s">
        <v>16072</v>
      </c>
      <c r="F3570" s="420"/>
      <c r="G3570" s="297" t="s">
        <v>13145</v>
      </c>
      <c r="H3570" s="308">
        <v>1</v>
      </c>
      <c r="I3570" s="309">
        <v>275.52999999999997</v>
      </c>
      <c r="J3570" s="309">
        <v>275.52999999999997</v>
      </c>
    </row>
    <row r="3571" spans="1:10" ht="38.25">
      <c r="A3571" s="310" t="s">
        <v>16049</v>
      </c>
      <c r="B3571" s="311" t="s">
        <v>16193</v>
      </c>
      <c r="C3571" s="310" t="s">
        <v>9</v>
      </c>
      <c r="D3571" s="310" t="s">
        <v>2258</v>
      </c>
      <c r="E3571" s="416" t="s">
        <v>16067</v>
      </c>
      <c r="F3571" s="416"/>
      <c r="G3571" s="312" t="s">
        <v>75</v>
      </c>
      <c r="H3571" s="313">
        <v>0.66</v>
      </c>
      <c r="I3571" s="314">
        <v>3.45</v>
      </c>
      <c r="J3571" s="314">
        <v>2.27</v>
      </c>
    </row>
    <row r="3572" spans="1:10" ht="38.25">
      <c r="A3572" s="310" t="s">
        <v>16049</v>
      </c>
      <c r="B3572" s="311" t="s">
        <v>16194</v>
      </c>
      <c r="C3572" s="310" t="s">
        <v>9</v>
      </c>
      <c r="D3572" s="310" t="s">
        <v>2259</v>
      </c>
      <c r="E3572" s="416" t="s">
        <v>16067</v>
      </c>
      <c r="F3572" s="416"/>
      <c r="G3572" s="312" t="s">
        <v>99</v>
      </c>
      <c r="H3572" s="313">
        <v>0.62</v>
      </c>
      <c r="I3572" s="314">
        <v>1.1200000000000001</v>
      </c>
      <c r="J3572" s="314">
        <v>0.69</v>
      </c>
    </row>
    <row r="3573" spans="1:10" ht="25.5">
      <c r="A3573" s="310" t="s">
        <v>16049</v>
      </c>
      <c r="B3573" s="311" t="s">
        <v>16068</v>
      </c>
      <c r="C3573" s="310" t="s">
        <v>9</v>
      </c>
      <c r="D3573" s="310" t="s">
        <v>29</v>
      </c>
      <c r="E3573" s="416" t="s">
        <v>16048</v>
      </c>
      <c r="F3573" s="416"/>
      <c r="G3573" s="312" t="s">
        <v>27</v>
      </c>
      <c r="H3573" s="313">
        <v>2.0299999999999998</v>
      </c>
      <c r="I3573" s="314">
        <v>14.73</v>
      </c>
      <c r="J3573" s="314">
        <v>29.9</v>
      </c>
    </row>
    <row r="3574" spans="1:10" ht="25.5">
      <c r="A3574" s="310" t="s">
        <v>16049</v>
      </c>
      <c r="B3574" s="311" t="s">
        <v>16195</v>
      </c>
      <c r="C3574" s="310" t="s">
        <v>9</v>
      </c>
      <c r="D3574" s="310" t="s">
        <v>2098</v>
      </c>
      <c r="E3574" s="416" t="s">
        <v>16048</v>
      </c>
      <c r="F3574" s="416"/>
      <c r="G3574" s="312" t="s">
        <v>27</v>
      </c>
      <c r="H3574" s="313">
        <v>1.28</v>
      </c>
      <c r="I3574" s="314">
        <v>13.47</v>
      </c>
      <c r="J3574" s="314">
        <v>17.239999999999998</v>
      </c>
    </row>
    <row r="3575" spans="1:10" ht="25.5">
      <c r="A3575" s="300" t="s">
        <v>12986</v>
      </c>
      <c r="B3575" s="301" t="s">
        <v>13144</v>
      </c>
      <c r="C3575" s="300" t="s">
        <v>9</v>
      </c>
      <c r="D3575" s="300" t="s">
        <v>7134</v>
      </c>
      <c r="E3575" s="417" t="s">
        <v>12998</v>
      </c>
      <c r="F3575" s="417"/>
      <c r="G3575" s="302" t="s">
        <v>13145</v>
      </c>
      <c r="H3575" s="315">
        <v>0.83899999999999997</v>
      </c>
      <c r="I3575" s="316">
        <v>62.75</v>
      </c>
      <c r="J3575" s="316">
        <v>52.64</v>
      </c>
    </row>
    <row r="3576" spans="1:10">
      <c r="A3576" s="300" t="s">
        <v>12986</v>
      </c>
      <c r="B3576" s="301" t="s">
        <v>13147</v>
      </c>
      <c r="C3576" s="300" t="s">
        <v>9</v>
      </c>
      <c r="D3576" s="300" t="s">
        <v>8045</v>
      </c>
      <c r="E3576" s="417" t="s">
        <v>12998</v>
      </c>
      <c r="F3576" s="417"/>
      <c r="G3576" s="302" t="s">
        <v>23</v>
      </c>
      <c r="H3576" s="315">
        <v>274.06</v>
      </c>
      <c r="I3576" s="316">
        <v>0.49</v>
      </c>
      <c r="J3576" s="316">
        <v>134.28</v>
      </c>
    </row>
    <row r="3577" spans="1:10" ht="25.5">
      <c r="A3577" s="300" t="s">
        <v>12986</v>
      </c>
      <c r="B3577" s="301" t="s">
        <v>13148</v>
      </c>
      <c r="C3577" s="300" t="s">
        <v>9</v>
      </c>
      <c r="D3577" s="300" t="s">
        <v>10292</v>
      </c>
      <c r="E3577" s="417" t="s">
        <v>12998</v>
      </c>
      <c r="F3577" s="417"/>
      <c r="G3577" s="302" t="s">
        <v>13145</v>
      </c>
      <c r="H3577" s="315">
        <v>0.58099999999999996</v>
      </c>
      <c r="I3577" s="316">
        <v>66.290000000000006</v>
      </c>
      <c r="J3577" s="316">
        <v>38.51</v>
      </c>
    </row>
    <row r="3578" spans="1:10" ht="25.5">
      <c r="A3578" s="317"/>
      <c r="B3578" s="317"/>
      <c r="C3578" s="317"/>
      <c r="D3578" s="317"/>
      <c r="E3578" s="317" t="s">
        <v>16052</v>
      </c>
      <c r="F3578" s="318">
        <v>16.830302100000001</v>
      </c>
      <c r="G3578" s="317" t="s">
        <v>16053</v>
      </c>
      <c r="H3578" s="318">
        <v>14.54</v>
      </c>
      <c r="I3578" s="317" t="s">
        <v>16054</v>
      </c>
      <c r="J3578" s="318">
        <v>31.37</v>
      </c>
    </row>
    <row r="3579" spans="1:10" ht="13.5" thickBot="1">
      <c r="A3579" s="317"/>
      <c r="B3579" s="317"/>
      <c r="C3579" s="317"/>
      <c r="D3579" s="317"/>
      <c r="E3579" s="317" t="s">
        <v>16055</v>
      </c>
      <c r="F3579" s="318">
        <v>77.8</v>
      </c>
      <c r="G3579" s="317"/>
      <c r="H3579" s="418" t="s">
        <v>16056</v>
      </c>
      <c r="I3579" s="418"/>
      <c r="J3579" s="318">
        <v>353.33</v>
      </c>
    </row>
    <row r="3580" spans="1:10" ht="13.5" thickTop="1">
      <c r="A3580" s="319"/>
      <c r="B3580" s="319"/>
      <c r="C3580" s="319"/>
      <c r="D3580" s="319"/>
      <c r="E3580" s="319"/>
      <c r="F3580" s="319"/>
      <c r="G3580" s="319"/>
      <c r="H3580" s="319"/>
      <c r="I3580" s="319"/>
      <c r="J3580" s="319"/>
    </row>
    <row r="3581" spans="1:10" ht="15">
      <c r="A3581" s="305"/>
      <c r="B3581" s="306" t="s">
        <v>12979</v>
      </c>
      <c r="C3581" s="305" t="s">
        <v>12980</v>
      </c>
      <c r="D3581" s="305" t="s">
        <v>12981</v>
      </c>
      <c r="E3581" s="419" t="s">
        <v>16045</v>
      </c>
      <c r="F3581" s="419"/>
      <c r="G3581" s="307" t="s">
        <v>12982</v>
      </c>
      <c r="H3581" s="306" t="s">
        <v>16046</v>
      </c>
      <c r="I3581" s="306" t="s">
        <v>12983</v>
      </c>
      <c r="J3581" s="306" t="s">
        <v>12985</v>
      </c>
    </row>
    <row r="3582" spans="1:10" ht="25.5">
      <c r="A3582" s="295" t="s">
        <v>16047</v>
      </c>
      <c r="B3582" s="296" t="s">
        <v>16242</v>
      </c>
      <c r="C3582" s="295" t="s">
        <v>9</v>
      </c>
      <c r="D3582" s="295" t="s">
        <v>1007</v>
      </c>
      <c r="E3582" s="420" t="s">
        <v>16072</v>
      </c>
      <c r="F3582" s="420"/>
      <c r="G3582" s="297" t="s">
        <v>13145</v>
      </c>
      <c r="H3582" s="308">
        <v>1</v>
      </c>
      <c r="I3582" s="309">
        <v>298.16000000000003</v>
      </c>
      <c r="J3582" s="309">
        <v>298.16000000000003</v>
      </c>
    </row>
    <row r="3583" spans="1:10" ht="38.25">
      <c r="A3583" s="310" t="s">
        <v>16049</v>
      </c>
      <c r="B3583" s="311" t="s">
        <v>16193</v>
      </c>
      <c r="C3583" s="310" t="s">
        <v>9</v>
      </c>
      <c r="D3583" s="310" t="s">
        <v>2258</v>
      </c>
      <c r="E3583" s="416" t="s">
        <v>16067</v>
      </c>
      <c r="F3583" s="416"/>
      <c r="G3583" s="312" t="s">
        <v>75</v>
      </c>
      <c r="H3583" s="313">
        <v>0.66</v>
      </c>
      <c r="I3583" s="314">
        <v>3.45</v>
      </c>
      <c r="J3583" s="314">
        <v>2.27</v>
      </c>
    </row>
    <row r="3584" spans="1:10" ht="38.25">
      <c r="A3584" s="310" t="s">
        <v>16049</v>
      </c>
      <c r="B3584" s="311" t="s">
        <v>16194</v>
      </c>
      <c r="C3584" s="310" t="s">
        <v>9</v>
      </c>
      <c r="D3584" s="310" t="s">
        <v>2259</v>
      </c>
      <c r="E3584" s="416" t="s">
        <v>16067</v>
      </c>
      <c r="F3584" s="416"/>
      <c r="G3584" s="312" t="s">
        <v>99</v>
      </c>
      <c r="H3584" s="313">
        <v>0.62</v>
      </c>
      <c r="I3584" s="314">
        <v>1.1200000000000001</v>
      </c>
      <c r="J3584" s="314">
        <v>0.69</v>
      </c>
    </row>
    <row r="3585" spans="1:10" ht="25.5">
      <c r="A3585" s="310" t="s">
        <v>16049</v>
      </c>
      <c r="B3585" s="311" t="s">
        <v>16068</v>
      </c>
      <c r="C3585" s="310" t="s">
        <v>9</v>
      </c>
      <c r="D3585" s="310" t="s">
        <v>29</v>
      </c>
      <c r="E3585" s="416" t="s">
        <v>16048</v>
      </c>
      <c r="F3585" s="416"/>
      <c r="G3585" s="312" t="s">
        <v>27</v>
      </c>
      <c r="H3585" s="313">
        <v>2.0299999999999998</v>
      </c>
      <c r="I3585" s="314">
        <v>14.73</v>
      </c>
      <c r="J3585" s="314">
        <v>29.9</v>
      </c>
    </row>
    <row r="3586" spans="1:10" ht="25.5">
      <c r="A3586" s="310" t="s">
        <v>16049</v>
      </c>
      <c r="B3586" s="311" t="s">
        <v>16195</v>
      </c>
      <c r="C3586" s="310" t="s">
        <v>9</v>
      </c>
      <c r="D3586" s="310" t="s">
        <v>2098</v>
      </c>
      <c r="E3586" s="416" t="s">
        <v>16048</v>
      </c>
      <c r="F3586" s="416"/>
      <c r="G3586" s="312" t="s">
        <v>27</v>
      </c>
      <c r="H3586" s="313">
        <v>1.28</v>
      </c>
      <c r="I3586" s="314">
        <v>13.47</v>
      </c>
      <c r="J3586" s="314">
        <v>17.239999999999998</v>
      </c>
    </row>
    <row r="3587" spans="1:10" ht="25.5">
      <c r="A3587" s="300" t="s">
        <v>12986</v>
      </c>
      <c r="B3587" s="301" t="s">
        <v>13144</v>
      </c>
      <c r="C3587" s="300" t="s">
        <v>9</v>
      </c>
      <c r="D3587" s="300" t="s">
        <v>7134</v>
      </c>
      <c r="E3587" s="417" t="s">
        <v>12998</v>
      </c>
      <c r="F3587" s="417"/>
      <c r="G3587" s="302" t="s">
        <v>13145</v>
      </c>
      <c r="H3587" s="315">
        <v>0.79</v>
      </c>
      <c r="I3587" s="316">
        <v>62.75</v>
      </c>
      <c r="J3587" s="316">
        <v>49.57</v>
      </c>
    </row>
    <row r="3588" spans="1:10">
      <c r="A3588" s="300" t="s">
        <v>12986</v>
      </c>
      <c r="B3588" s="301" t="s">
        <v>13147</v>
      </c>
      <c r="C3588" s="300" t="s">
        <v>9</v>
      </c>
      <c r="D3588" s="300" t="s">
        <v>8045</v>
      </c>
      <c r="E3588" s="417" t="s">
        <v>12998</v>
      </c>
      <c r="F3588" s="417"/>
      <c r="G3588" s="302" t="s">
        <v>23</v>
      </c>
      <c r="H3588" s="315">
        <v>325.16000000000003</v>
      </c>
      <c r="I3588" s="316">
        <v>0.49</v>
      </c>
      <c r="J3588" s="316">
        <v>159.32</v>
      </c>
    </row>
    <row r="3589" spans="1:10" ht="25.5">
      <c r="A3589" s="300" t="s">
        <v>12986</v>
      </c>
      <c r="B3589" s="301" t="s">
        <v>13148</v>
      </c>
      <c r="C3589" s="300" t="s">
        <v>9</v>
      </c>
      <c r="D3589" s="300" t="s">
        <v>10292</v>
      </c>
      <c r="E3589" s="417" t="s">
        <v>12998</v>
      </c>
      <c r="F3589" s="417"/>
      <c r="G3589" s="302" t="s">
        <v>13145</v>
      </c>
      <c r="H3589" s="315">
        <v>0.59099999999999997</v>
      </c>
      <c r="I3589" s="316">
        <v>66.290000000000006</v>
      </c>
      <c r="J3589" s="316">
        <v>39.17</v>
      </c>
    </row>
    <row r="3590" spans="1:10" ht="25.5">
      <c r="A3590" s="317"/>
      <c r="B3590" s="317"/>
      <c r="C3590" s="317"/>
      <c r="D3590" s="317"/>
      <c r="E3590" s="317" t="s">
        <v>16052</v>
      </c>
      <c r="F3590" s="318">
        <v>16.830302100000001</v>
      </c>
      <c r="G3590" s="317" t="s">
        <v>16053</v>
      </c>
      <c r="H3590" s="318">
        <v>14.54</v>
      </c>
      <c r="I3590" s="317" t="s">
        <v>16054</v>
      </c>
      <c r="J3590" s="318">
        <v>31.37</v>
      </c>
    </row>
    <row r="3591" spans="1:10" ht="13.5" thickBot="1">
      <c r="A3591" s="317"/>
      <c r="B3591" s="317"/>
      <c r="C3591" s="317"/>
      <c r="D3591" s="317"/>
      <c r="E3591" s="317" t="s">
        <v>16055</v>
      </c>
      <c r="F3591" s="318">
        <v>84.2</v>
      </c>
      <c r="G3591" s="317"/>
      <c r="H3591" s="418" t="s">
        <v>16056</v>
      </c>
      <c r="I3591" s="418"/>
      <c r="J3591" s="318">
        <v>382.36</v>
      </c>
    </row>
    <row r="3592" spans="1:10" ht="13.5" thickTop="1">
      <c r="A3592" s="319"/>
      <c r="B3592" s="319"/>
      <c r="C3592" s="319"/>
      <c r="D3592" s="319"/>
      <c r="E3592" s="319"/>
      <c r="F3592" s="319"/>
      <c r="G3592" s="319"/>
      <c r="H3592" s="319"/>
      <c r="I3592" s="319"/>
      <c r="J3592" s="319"/>
    </row>
    <row r="3593" spans="1:10" ht="15">
      <c r="A3593" s="305"/>
      <c r="B3593" s="306" t="s">
        <v>12979</v>
      </c>
      <c r="C3593" s="305" t="s">
        <v>12980</v>
      </c>
      <c r="D3593" s="305" t="s">
        <v>12981</v>
      </c>
      <c r="E3593" s="419" t="s">
        <v>16045</v>
      </c>
      <c r="F3593" s="419"/>
      <c r="G3593" s="307" t="s">
        <v>12982</v>
      </c>
      <c r="H3593" s="306" t="s">
        <v>16046</v>
      </c>
      <c r="I3593" s="306" t="s">
        <v>12983</v>
      </c>
      <c r="J3593" s="306" t="s">
        <v>12985</v>
      </c>
    </row>
    <row r="3594" spans="1:10" ht="25.5">
      <c r="A3594" s="295" t="s">
        <v>16047</v>
      </c>
      <c r="B3594" s="296" t="s">
        <v>16166</v>
      </c>
      <c r="C3594" s="295" t="s">
        <v>9</v>
      </c>
      <c r="D3594" s="295" t="s">
        <v>4452</v>
      </c>
      <c r="E3594" s="420" t="s">
        <v>16072</v>
      </c>
      <c r="F3594" s="420"/>
      <c r="G3594" s="297" t="s">
        <v>13145</v>
      </c>
      <c r="H3594" s="308">
        <v>1</v>
      </c>
      <c r="I3594" s="309">
        <v>352.34</v>
      </c>
      <c r="J3594" s="309">
        <v>352.34</v>
      </c>
    </row>
    <row r="3595" spans="1:10" ht="25.5">
      <c r="A3595" s="310" t="s">
        <v>16049</v>
      </c>
      <c r="B3595" s="311" t="s">
        <v>16068</v>
      </c>
      <c r="C3595" s="310" t="s">
        <v>9</v>
      </c>
      <c r="D3595" s="310" t="s">
        <v>29</v>
      </c>
      <c r="E3595" s="416" t="s">
        <v>16048</v>
      </c>
      <c r="F3595" s="416"/>
      <c r="G3595" s="312" t="s">
        <v>27</v>
      </c>
      <c r="H3595" s="313">
        <v>10.18</v>
      </c>
      <c r="I3595" s="314">
        <v>14.73</v>
      </c>
      <c r="J3595" s="314">
        <v>149.94999999999999</v>
      </c>
    </row>
    <row r="3596" spans="1:10" ht="25.5">
      <c r="A3596" s="300" t="s">
        <v>12986</v>
      </c>
      <c r="B3596" s="301" t="s">
        <v>13144</v>
      </c>
      <c r="C3596" s="300" t="s">
        <v>9</v>
      </c>
      <c r="D3596" s="300" t="s">
        <v>7134</v>
      </c>
      <c r="E3596" s="417" t="s">
        <v>12998</v>
      </c>
      <c r="F3596" s="417"/>
      <c r="G3596" s="302" t="s">
        <v>13145</v>
      </c>
      <c r="H3596" s="315">
        <v>0.88600000000000001</v>
      </c>
      <c r="I3596" s="316">
        <v>62.75</v>
      </c>
      <c r="J3596" s="316">
        <v>55.59</v>
      </c>
    </row>
    <row r="3597" spans="1:10">
      <c r="A3597" s="300" t="s">
        <v>12986</v>
      </c>
      <c r="B3597" s="301" t="s">
        <v>13147</v>
      </c>
      <c r="C3597" s="300" t="s">
        <v>9</v>
      </c>
      <c r="D3597" s="300" t="s">
        <v>8045</v>
      </c>
      <c r="E3597" s="417" t="s">
        <v>12998</v>
      </c>
      <c r="F3597" s="417"/>
      <c r="G3597" s="302" t="s">
        <v>23</v>
      </c>
      <c r="H3597" s="315">
        <v>218.84</v>
      </c>
      <c r="I3597" s="316">
        <v>0.49</v>
      </c>
      <c r="J3597" s="316">
        <v>107.23</v>
      </c>
    </row>
    <row r="3598" spans="1:10" ht="25.5">
      <c r="A3598" s="300" t="s">
        <v>12986</v>
      </c>
      <c r="B3598" s="301" t="s">
        <v>13148</v>
      </c>
      <c r="C3598" s="300" t="s">
        <v>9</v>
      </c>
      <c r="D3598" s="300" t="s">
        <v>10292</v>
      </c>
      <c r="E3598" s="417" t="s">
        <v>12998</v>
      </c>
      <c r="F3598" s="417"/>
      <c r="G3598" s="302" t="s">
        <v>13145</v>
      </c>
      <c r="H3598" s="315">
        <v>0.59699999999999998</v>
      </c>
      <c r="I3598" s="316">
        <v>66.290000000000006</v>
      </c>
      <c r="J3598" s="316">
        <v>39.57</v>
      </c>
    </row>
    <row r="3599" spans="1:10" ht="25.5">
      <c r="A3599" s="317"/>
      <c r="B3599" s="317"/>
      <c r="C3599" s="317"/>
      <c r="D3599" s="317"/>
      <c r="E3599" s="317" t="s">
        <v>16052</v>
      </c>
      <c r="F3599" s="318">
        <v>53.468533700000002</v>
      </c>
      <c r="G3599" s="317" t="s">
        <v>16053</v>
      </c>
      <c r="H3599" s="318">
        <v>46.19</v>
      </c>
      <c r="I3599" s="317" t="s">
        <v>16054</v>
      </c>
      <c r="J3599" s="318">
        <v>99.66</v>
      </c>
    </row>
    <row r="3600" spans="1:10" ht="13.5" thickBot="1">
      <c r="A3600" s="317"/>
      <c r="B3600" s="317"/>
      <c r="C3600" s="317"/>
      <c r="D3600" s="317"/>
      <c r="E3600" s="317" t="s">
        <v>16055</v>
      </c>
      <c r="F3600" s="318">
        <v>99.5</v>
      </c>
      <c r="G3600" s="317"/>
      <c r="H3600" s="418" t="s">
        <v>16056</v>
      </c>
      <c r="I3600" s="418"/>
      <c r="J3600" s="318">
        <v>451.84</v>
      </c>
    </row>
    <row r="3601" spans="1:10" ht="13.5" thickTop="1">
      <c r="A3601" s="319"/>
      <c r="B3601" s="319"/>
      <c r="C3601" s="319"/>
      <c r="D3601" s="319"/>
      <c r="E3601" s="319"/>
      <c r="F3601" s="319"/>
      <c r="G3601" s="319"/>
      <c r="H3601" s="319"/>
      <c r="I3601" s="319"/>
      <c r="J3601" s="319"/>
    </row>
    <row r="3602" spans="1:10" ht="15">
      <c r="A3602" s="305"/>
      <c r="B3602" s="306" t="s">
        <v>12979</v>
      </c>
      <c r="C3602" s="305" t="s">
        <v>12980</v>
      </c>
      <c r="D3602" s="305" t="s">
        <v>12981</v>
      </c>
      <c r="E3602" s="419" t="s">
        <v>16045</v>
      </c>
      <c r="F3602" s="419"/>
      <c r="G3602" s="307" t="s">
        <v>12982</v>
      </c>
      <c r="H3602" s="306" t="s">
        <v>16046</v>
      </c>
      <c r="I3602" s="306" t="s">
        <v>12983</v>
      </c>
      <c r="J3602" s="306" t="s">
        <v>12985</v>
      </c>
    </row>
    <row r="3603" spans="1:10" ht="38.25">
      <c r="A3603" s="295" t="s">
        <v>16047</v>
      </c>
      <c r="B3603" s="296" t="s">
        <v>16071</v>
      </c>
      <c r="C3603" s="295" t="s">
        <v>9</v>
      </c>
      <c r="D3603" s="295" t="s">
        <v>4442</v>
      </c>
      <c r="E3603" s="420" t="s">
        <v>16072</v>
      </c>
      <c r="F3603" s="420"/>
      <c r="G3603" s="297" t="s">
        <v>13145</v>
      </c>
      <c r="H3603" s="308">
        <v>1</v>
      </c>
      <c r="I3603" s="309">
        <v>254.37</v>
      </c>
      <c r="J3603" s="309">
        <v>254.37</v>
      </c>
    </row>
    <row r="3604" spans="1:10" ht="38.25">
      <c r="A3604" s="310" t="s">
        <v>16049</v>
      </c>
      <c r="B3604" s="311" t="s">
        <v>16482</v>
      </c>
      <c r="C3604" s="310" t="s">
        <v>9</v>
      </c>
      <c r="D3604" s="310" t="s">
        <v>2164</v>
      </c>
      <c r="E3604" s="416" t="s">
        <v>16067</v>
      </c>
      <c r="F3604" s="416"/>
      <c r="G3604" s="312" t="s">
        <v>75</v>
      </c>
      <c r="H3604" s="313">
        <v>0.8</v>
      </c>
      <c r="I3604" s="314">
        <v>1.21</v>
      </c>
      <c r="J3604" s="314">
        <v>0.96</v>
      </c>
    </row>
    <row r="3605" spans="1:10" ht="38.25">
      <c r="A3605" s="310" t="s">
        <v>16049</v>
      </c>
      <c r="B3605" s="311" t="s">
        <v>16483</v>
      </c>
      <c r="C3605" s="310" t="s">
        <v>9</v>
      </c>
      <c r="D3605" s="310" t="s">
        <v>2165</v>
      </c>
      <c r="E3605" s="416" t="s">
        <v>16067</v>
      </c>
      <c r="F3605" s="416"/>
      <c r="G3605" s="312" t="s">
        <v>99</v>
      </c>
      <c r="H3605" s="313">
        <v>0.75</v>
      </c>
      <c r="I3605" s="314">
        <v>0.27</v>
      </c>
      <c r="J3605" s="314">
        <v>0.2</v>
      </c>
    </row>
    <row r="3606" spans="1:10" ht="25.5">
      <c r="A3606" s="310" t="s">
        <v>16049</v>
      </c>
      <c r="B3606" s="311" t="s">
        <v>16068</v>
      </c>
      <c r="C3606" s="310" t="s">
        <v>9</v>
      </c>
      <c r="D3606" s="310" t="s">
        <v>29</v>
      </c>
      <c r="E3606" s="416" t="s">
        <v>16048</v>
      </c>
      <c r="F3606" s="416"/>
      <c r="G3606" s="312" t="s">
        <v>27</v>
      </c>
      <c r="H3606" s="313">
        <v>2.4500000000000002</v>
      </c>
      <c r="I3606" s="314">
        <v>14.73</v>
      </c>
      <c r="J3606" s="314">
        <v>36.08</v>
      </c>
    </row>
    <row r="3607" spans="1:10" ht="25.5">
      <c r="A3607" s="310" t="s">
        <v>16049</v>
      </c>
      <c r="B3607" s="311" t="s">
        <v>16195</v>
      </c>
      <c r="C3607" s="310" t="s">
        <v>9</v>
      </c>
      <c r="D3607" s="310" t="s">
        <v>2098</v>
      </c>
      <c r="E3607" s="416" t="s">
        <v>16048</v>
      </c>
      <c r="F3607" s="416"/>
      <c r="G3607" s="312" t="s">
        <v>27</v>
      </c>
      <c r="H3607" s="313">
        <v>1.55</v>
      </c>
      <c r="I3607" s="314">
        <v>13.47</v>
      </c>
      <c r="J3607" s="314">
        <v>20.87</v>
      </c>
    </row>
    <row r="3608" spans="1:10" ht="25.5">
      <c r="A3608" s="300" t="s">
        <v>12986</v>
      </c>
      <c r="B3608" s="301" t="s">
        <v>13144</v>
      </c>
      <c r="C3608" s="300" t="s">
        <v>9</v>
      </c>
      <c r="D3608" s="300" t="s">
        <v>7134</v>
      </c>
      <c r="E3608" s="417" t="s">
        <v>12998</v>
      </c>
      <c r="F3608" s="417"/>
      <c r="G3608" s="302" t="s">
        <v>13145</v>
      </c>
      <c r="H3608" s="315">
        <v>0.85899999999999999</v>
      </c>
      <c r="I3608" s="316">
        <v>62.75</v>
      </c>
      <c r="J3608" s="316">
        <v>53.9</v>
      </c>
    </row>
    <row r="3609" spans="1:10">
      <c r="A3609" s="300" t="s">
        <v>12986</v>
      </c>
      <c r="B3609" s="301" t="s">
        <v>13147</v>
      </c>
      <c r="C3609" s="300" t="s">
        <v>9</v>
      </c>
      <c r="D3609" s="300" t="s">
        <v>8045</v>
      </c>
      <c r="E3609" s="417" t="s">
        <v>12998</v>
      </c>
      <c r="F3609" s="417"/>
      <c r="G3609" s="302" t="s">
        <v>23</v>
      </c>
      <c r="H3609" s="315">
        <v>212.21</v>
      </c>
      <c r="I3609" s="316">
        <v>0.49</v>
      </c>
      <c r="J3609" s="316">
        <v>103.98</v>
      </c>
    </row>
    <row r="3610" spans="1:10" ht="25.5">
      <c r="A3610" s="300" t="s">
        <v>12986</v>
      </c>
      <c r="B3610" s="301" t="s">
        <v>13148</v>
      </c>
      <c r="C3610" s="300" t="s">
        <v>9</v>
      </c>
      <c r="D3610" s="300" t="s">
        <v>10292</v>
      </c>
      <c r="E3610" s="417" t="s">
        <v>12998</v>
      </c>
      <c r="F3610" s="417"/>
      <c r="G3610" s="302" t="s">
        <v>13145</v>
      </c>
      <c r="H3610" s="315">
        <v>0.57899999999999996</v>
      </c>
      <c r="I3610" s="316">
        <v>66.290000000000006</v>
      </c>
      <c r="J3610" s="316">
        <v>38.380000000000003</v>
      </c>
    </row>
    <row r="3611" spans="1:10" ht="25.5">
      <c r="A3611" s="317"/>
      <c r="B3611" s="317"/>
      <c r="C3611" s="317"/>
      <c r="D3611" s="317"/>
      <c r="E3611" s="317" t="s">
        <v>16052</v>
      </c>
      <c r="F3611" s="318">
        <v>20.339074</v>
      </c>
      <c r="G3611" s="317" t="s">
        <v>16053</v>
      </c>
      <c r="H3611" s="318">
        <v>17.57</v>
      </c>
      <c r="I3611" s="317" t="s">
        <v>16054</v>
      </c>
      <c r="J3611" s="318">
        <v>37.909999999999997</v>
      </c>
    </row>
    <row r="3612" spans="1:10" ht="13.5" thickBot="1">
      <c r="A3612" s="317"/>
      <c r="B3612" s="317"/>
      <c r="C3612" s="317"/>
      <c r="D3612" s="317"/>
      <c r="E3612" s="317" t="s">
        <v>16055</v>
      </c>
      <c r="F3612" s="318">
        <v>71.83</v>
      </c>
      <c r="G3612" s="317"/>
      <c r="H3612" s="418" t="s">
        <v>16056</v>
      </c>
      <c r="I3612" s="418"/>
      <c r="J3612" s="318">
        <v>326.2</v>
      </c>
    </row>
    <row r="3613" spans="1:10" ht="13.5" thickTop="1">
      <c r="A3613" s="319"/>
      <c r="B3613" s="319"/>
      <c r="C3613" s="319"/>
      <c r="D3613" s="319"/>
      <c r="E3613" s="319"/>
      <c r="F3613" s="319"/>
      <c r="G3613" s="319"/>
      <c r="H3613" s="319"/>
      <c r="I3613" s="319"/>
      <c r="J3613" s="319"/>
    </row>
    <row r="3614" spans="1:10" ht="15">
      <c r="A3614" s="305"/>
      <c r="B3614" s="306" t="s">
        <v>12979</v>
      </c>
      <c r="C3614" s="305" t="s">
        <v>12980</v>
      </c>
      <c r="D3614" s="305" t="s">
        <v>12981</v>
      </c>
      <c r="E3614" s="419" t="s">
        <v>16045</v>
      </c>
      <c r="F3614" s="419"/>
      <c r="G3614" s="307" t="s">
        <v>12982</v>
      </c>
      <c r="H3614" s="306" t="s">
        <v>16046</v>
      </c>
      <c r="I3614" s="306" t="s">
        <v>12983</v>
      </c>
      <c r="J3614" s="306" t="s">
        <v>12985</v>
      </c>
    </row>
    <row r="3615" spans="1:10" ht="38.25">
      <c r="A3615" s="295" t="s">
        <v>16047</v>
      </c>
      <c r="B3615" s="296" t="s">
        <v>16277</v>
      </c>
      <c r="C3615" s="295" t="s">
        <v>9</v>
      </c>
      <c r="D3615" s="295" t="s">
        <v>4447</v>
      </c>
      <c r="E3615" s="420" t="s">
        <v>16072</v>
      </c>
      <c r="F3615" s="420"/>
      <c r="G3615" s="297" t="s">
        <v>13145</v>
      </c>
      <c r="H3615" s="308">
        <v>1</v>
      </c>
      <c r="I3615" s="309">
        <v>249.47</v>
      </c>
      <c r="J3615" s="309">
        <v>249.47</v>
      </c>
    </row>
    <row r="3616" spans="1:10" ht="38.25">
      <c r="A3616" s="310" t="s">
        <v>16049</v>
      </c>
      <c r="B3616" s="311" t="s">
        <v>16193</v>
      </c>
      <c r="C3616" s="310" t="s">
        <v>9</v>
      </c>
      <c r="D3616" s="310" t="s">
        <v>2258</v>
      </c>
      <c r="E3616" s="416" t="s">
        <v>16067</v>
      </c>
      <c r="F3616" s="416"/>
      <c r="G3616" s="312" t="s">
        <v>75</v>
      </c>
      <c r="H3616" s="313">
        <v>0.69</v>
      </c>
      <c r="I3616" s="314">
        <v>3.45</v>
      </c>
      <c r="J3616" s="314">
        <v>2.38</v>
      </c>
    </row>
    <row r="3617" spans="1:10" ht="38.25">
      <c r="A3617" s="310" t="s">
        <v>16049</v>
      </c>
      <c r="B3617" s="311" t="s">
        <v>16194</v>
      </c>
      <c r="C3617" s="310" t="s">
        <v>9</v>
      </c>
      <c r="D3617" s="310" t="s">
        <v>2259</v>
      </c>
      <c r="E3617" s="416" t="s">
        <v>16067</v>
      </c>
      <c r="F3617" s="416"/>
      <c r="G3617" s="312" t="s">
        <v>99</v>
      </c>
      <c r="H3617" s="313">
        <v>0.65</v>
      </c>
      <c r="I3617" s="314">
        <v>1.1200000000000001</v>
      </c>
      <c r="J3617" s="314">
        <v>0.72</v>
      </c>
    </row>
    <row r="3618" spans="1:10" ht="25.5">
      <c r="A3618" s="310" t="s">
        <v>16049</v>
      </c>
      <c r="B3618" s="311" t="s">
        <v>16068</v>
      </c>
      <c r="C3618" s="310" t="s">
        <v>9</v>
      </c>
      <c r="D3618" s="310" t="s">
        <v>29</v>
      </c>
      <c r="E3618" s="416" t="s">
        <v>16048</v>
      </c>
      <c r="F3618" s="416"/>
      <c r="G3618" s="312" t="s">
        <v>27</v>
      </c>
      <c r="H3618" s="313">
        <v>2.11</v>
      </c>
      <c r="I3618" s="314">
        <v>14.73</v>
      </c>
      <c r="J3618" s="314">
        <v>31.08</v>
      </c>
    </row>
    <row r="3619" spans="1:10" ht="25.5">
      <c r="A3619" s="310" t="s">
        <v>16049</v>
      </c>
      <c r="B3619" s="311" t="s">
        <v>16195</v>
      </c>
      <c r="C3619" s="310" t="s">
        <v>9</v>
      </c>
      <c r="D3619" s="310" t="s">
        <v>2098</v>
      </c>
      <c r="E3619" s="416" t="s">
        <v>16048</v>
      </c>
      <c r="F3619" s="416"/>
      <c r="G3619" s="312" t="s">
        <v>27</v>
      </c>
      <c r="H3619" s="313">
        <v>1.33</v>
      </c>
      <c r="I3619" s="314">
        <v>13.47</v>
      </c>
      <c r="J3619" s="314">
        <v>17.91</v>
      </c>
    </row>
    <row r="3620" spans="1:10" ht="25.5">
      <c r="A3620" s="300" t="s">
        <v>12986</v>
      </c>
      <c r="B3620" s="301" t="s">
        <v>13144</v>
      </c>
      <c r="C3620" s="300" t="s">
        <v>9</v>
      </c>
      <c r="D3620" s="300" t="s">
        <v>7134</v>
      </c>
      <c r="E3620" s="417" t="s">
        <v>12998</v>
      </c>
      <c r="F3620" s="417"/>
      <c r="G3620" s="302" t="s">
        <v>13145</v>
      </c>
      <c r="H3620" s="315">
        <v>0.86399999999999999</v>
      </c>
      <c r="I3620" s="316">
        <v>62.75</v>
      </c>
      <c r="J3620" s="316">
        <v>54.21</v>
      </c>
    </row>
    <row r="3621" spans="1:10">
      <c r="A3621" s="300" t="s">
        <v>12986</v>
      </c>
      <c r="B3621" s="301" t="s">
        <v>13147</v>
      </c>
      <c r="C3621" s="300" t="s">
        <v>9</v>
      </c>
      <c r="D3621" s="300" t="s">
        <v>8045</v>
      </c>
      <c r="E3621" s="417" t="s">
        <v>12998</v>
      </c>
      <c r="F3621" s="417"/>
      <c r="G3621" s="302" t="s">
        <v>23</v>
      </c>
      <c r="H3621" s="315">
        <v>213.45</v>
      </c>
      <c r="I3621" s="316">
        <v>0.49</v>
      </c>
      <c r="J3621" s="316">
        <v>104.59</v>
      </c>
    </row>
    <row r="3622" spans="1:10" ht="25.5">
      <c r="A3622" s="300" t="s">
        <v>12986</v>
      </c>
      <c r="B3622" s="301" t="s">
        <v>13148</v>
      </c>
      <c r="C3622" s="300" t="s">
        <v>9</v>
      </c>
      <c r="D3622" s="300" t="s">
        <v>10292</v>
      </c>
      <c r="E3622" s="417" t="s">
        <v>12998</v>
      </c>
      <c r="F3622" s="417"/>
      <c r="G3622" s="302" t="s">
        <v>13145</v>
      </c>
      <c r="H3622" s="315">
        <v>0.58199999999999996</v>
      </c>
      <c r="I3622" s="316">
        <v>66.290000000000006</v>
      </c>
      <c r="J3622" s="316">
        <v>38.58</v>
      </c>
    </row>
    <row r="3623" spans="1:10" ht="25.5">
      <c r="A3623" s="317"/>
      <c r="B3623" s="317"/>
      <c r="C3623" s="317"/>
      <c r="D3623" s="317"/>
      <c r="E3623" s="317" t="s">
        <v>16052</v>
      </c>
      <c r="F3623" s="318">
        <v>17.4902087</v>
      </c>
      <c r="G3623" s="317" t="s">
        <v>16053</v>
      </c>
      <c r="H3623" s="318">
        <v>15.11</v>
      </c>
      <c r="I3623" s="317" t="s">
        <v>16054</v>
      </c>
      <c r="J3623" s="318">
        <v>32.6</v>
      </c>
    </row>
    <row r="3624" spans="1:10" ht="13.5" thickBot="1">
      <c r="A3624" s="317"/>
      <c r="B3624" s="317"/>
      <c r="C3624" s="317"/>
      <c r="D3624" s="317"/>
      <c r="E3624" s="317" t="s">
        <v>16055</v>
      </c>
      <c r="F3624" s="318">
        <v>70.45</v>
      </c>
      <c r="G3624" s="317"/>
      <c r="H3624" s="418" t="s">
        <v>16056</v>
      </c>
      <c r="I3624" s="418"/>
      <c r="J3624" s="318">
        <v>319.92</v>
      </c>
    </row>
    <row r="3625" spans="1:10" ht="13.5" thickTop="1">
      <c r="A3625" s="319"/>
      <c r="B3625" s="319"/>
      <c r="C3625" s="319"/>
      <c r="D3625" s="319"/>
      <c r="E3625" s="319"/>
      <c r="F3625" s="319"/>
      <c r="G3625" s="319"/>
      <c r="H3625" s="319"/>
      <c r="I3625" s="319"/>
      <c r="J3625" s="319"/>
    </row>
    <row r="3626" spans="1:10" ht="15">
      <c r="A3626" s="305"/>
      <c r="B3626" s="306" t="s">
        <v>12979</v>
      </c>
      <c r="C3626" s="305" t="s">
        <v>12980</v>
      </c>
      <c r="D3626" s="305" t="s">
        <v>12981</v>
      </c>
      <c r="E3626" s="419" t="s">
        <v>16045</v>
      </c>
      <c r="F3626" s="419"/>
      <c r="G3626" s="307" t="s">
        <v>12982</v>
      </c>
      <c r="H3626" s="306" t="s">
        <v>16046</v>
      </c>
      <c r="I3626" s="306" t="s">
        <v>12983</v>
      </c>
      <c r="J3626" s="306" t="s">
        <v>12985</v>
      </c>
    </row>
    <row r="3627" spans="1:10" ht="38.25">
      <c r="A3627" s="295" t="s">
        <v>16047</v>
      </c>
      <c r="B3627" s="296" t="s">
        <v>16100</v>
      </c>
      <c r="C3627" s="295" t="s">
        <v>9</v>
      </c>
      <c r="D3627" s="295" t="s">
        <v>4770</v>
      </c>
      <c r="E3627" s="420" t="s">
        <v>16095</v>
      </c>
      <c r="F3627" s="420"/>
      <c r="G3627" s="297" t="s">
        <v>51</v>
      </c>
      <c r="H3627" s="308">
        <v>1</v>
      </c>
      <c r="I3627" s="309">
        <v>16.22</v>
      </c>
      <c r="J3627" s="309">
        <v>16.22</v>
      </c>
    </row>
    <row r="3628" spans="1:10" ht="25.5">
      <c r="A3628" s="310" t="s">
        <v>16049</v>
      </c>
      <c r="B3628" s="311" t="s">
        <v>16307</v>
      </c>
      <c r="C3628" s="310" t="s">
        <v>9</v>
      </c>
      <c r="D3628" s="310" t="s">
        <v>89</v>
      </c>
      <c r="E3628" s="416" t="s">
        <v>16048</v>
      </c>
      <c r="F3628" s="416"/>
      <c r="G3628" s="312" t="s">
        <v>27</v>
      </c>
      <c r="H3628" s="313">
        <v>0.28889999999999999</v>
      </c>
      <c r="I3628" s="314">
        <v>14.63</v>
      </c>
      <c r="J3628" s="314">
        <v>4.22</v>
      </c>
    </row>
    <row r="3629" spans="1:10" ht="25.5">
      <c r="A3629" s="310" t="s">
        <v>16049</v>
      </c>
      <c r="B3629" s="311" t="s">
        <v>16161</v>
      </c>
      <c r="C3629" s="310" t="s">
        <v>9</v>
      </c>
      <c r="D3629" s="310" t="s">
        <v>85</v>
      </c>
      <c r="E3629" s="416" t="s">
        <v>16048</v>
      </c>
      <c r="F3629" s="416"/>
      <c r="G3629" s="312" t="s">
        <v>27</v>
      </c>
      <c r="H3629" s="313">
        <v>0.28889999999999999</v>
      </c>
      <c r="I3629" s="314">
        <v>18.739999999999998</v>
      </c>
      <c r="J3629" s="314">
        <v>5.41</v>
      </c>
    </row>
    <row r="3630" spans="1:10" ht="38.25">
      <c r="A3630" s="300" t="s">
        <v>12986</v>
      </c>
      <c r="B3630" s="301" t="s">
        <v>13249</v>
      </c>
      <c r="C3630" s="300" t="s">
        <v>9</v>
      </c>
      <c r="D3630" s="300" t="s">
        <v>7404</v>
      </c>
      <c r="E3630" s="417" t="s">
        <v>12998</v>
      </c>
      <c r="F3630" s="417"/>
      <c r="G3630" s="302" t="s">
        <v>51</v>
      </c>
      <c r="H3630" s="315">
        <v>2</v>
      </c>
      <c r="I3630" s="316">
        <v>0.08</v>
      </c>
      <c r="J3630" s="316">
        <v>0.16</v>
      </c>
    </row>
    <row r="3631" spans="1:10">
      <c r="A3631" s="300" t="s">
        <v>12986</v>
      </c>
      <c r="B3631" s="301" t="s">
        <v>13250</v>
      </c>
      <c r="C3631" s="300" t="s">
        <v>9</v>
      </c>
      <c r="D3631" s="300" t="s">
        <v>8158</v>
      </c>
      <c r="E3631" s="417" t="s">
        <v>12998</v>
      </c>
      <c r="F3631" s="417"/>
      <c r="G3631" s="302" t="s">
        <v>51</v>
      </c>
      <c r="H3631" s="315">
        <v>1</v>
      </c>
      <c r="I3631" s="316">
        <v>6.43</v>
      </c>
      <c r="J3631" s="316">
        <v>6.43</v>
      </c>
    </row>
    <row r="3632" spans="1:10" ht="25.5">
      <c r="A3632" s="317"/>
      <c r="B3632" s="317"/>
      <c r="C3632" s="317"/>
      <c r="D3632" s="317"/>
      <c r="E3632" s="317" t="s">
        <v>16052</v>
      </c>
      <c r="F3632" s="318">
        <v>3.6321691</v>
      </c>
      <c r="G3632" s="317" t="s">
        <v>16053</v>
      </c>
      <c r="H3632" s="318">
        <v>3.14</v>
      </c>
      <c r="I3632" s="317" t="s">
        <v>16054</v>
      </c>
      <c r="J3632" s="318">
        <v>6.77</v>
      </c>
    </row>
    <row r="3633" spans="1:10" ht="13.5" thickBot="1">
      <c r="A3633" s="317"/>
      <c r="B3633" s="317"/>
      <c r="C3633" s="317"/>
      <c r="D3633" s="317"/>
      <c r="E3633" s="317" t="s">
        <v>16055</v>
      </c>
      <c r="F3633" s="318">
        <v>4.58</v>
      </c>
      <c r="G3633" s="317"/>
      <c r="H3633" s="418" t="s">
        <v>16056</v>
      </c>
      <c r="I3633" s="418"/>
      <c r="J3633" s="318">
        <v>20.8</v>
      </c>
    </row>
    <row r="3634" spans="1:10" ht="13.5" thickTop="1">
      <c r="A3634" s="319"/>
      <c r="B3634" s="319"/>
      <c r="C3634" s="319"/>
      <c r="D3634" s="319"/>
      <c r="E3634" s="319"/>
      <c r="F3634" s="319"/>
      <c r="G3634" s="319"/>
      <c r="H3634" s="319"/>
      <c r="I3634" s="319"/>
      <c r="J3634" s="319"/>
    </row>
    <row r="3635" spans="1:10" ht="15">
      <c r="A3635" s="305"/>
      <c r="B3635" s="306" t="s">
        <v>12979</v>
      </c>
      <c r="C3635" s="305" t="s">
        <v>12980</v>
      </c>
      <c r="D3635" s="305" t="s">
        <v>12981</v>
      </c>
      <c r="E3635" s="419" t="s">
        <v>16045</v>
      </c>
      <c r="F3635" s="419"/>
      <c r="G3635" s="307" t="s">
        <v>12982</v>
      </c>
      <c r="H3635" s="306" t="s">
        <v>16046</v>
      </c>
      <c r="I3635" s="306" t="s">
        <v>12983</v>
      </c>
      <c r="J3635" s="306" t="s">
        <v>12985</v>
      </c>
    </row>
    <row r="3636" spans="1:10" ht="38.25">
      <c r="A3636" s="295" t="s">
        <v>16047</v>
      </c>
      <c r="B3636" s="296" t="s">
        <v>16101</v>
      </c>
      <c r="C3636" s="295" t="s">
        <v>9</v>
      </c>
      <c r="D3636" s="295" t="s">
        <v>4776</v>
      </c>
      <c r="E3636" s="420" t="s">
        <v>16095</v>
      </c>
      <c r="F3636" s="420"/>
      <c r="G3636" s="297" t="s">
        <v>51</v>
      </c>
      <c r="H3636" s="308">
        <v>1</v>
      </c>
      <c r="I3636" s="309">
        <v>10.25</v>
      </c>
      <c r="J3636" s="309">
        <v>10.25</v>
      </c>
    </row>
    <row r="3637" spans="1:10" ht="25.5">
      <c r="A3637" s="310" t="s">
        <v>16049</v>
      </c>
      <c r="B3637" s="311" t="s">
        <v>16307</v>
      </c>
      <c r="C3637" s="310" t="s">
        <v>9</v>
      </c>
      <c r="D3637" s="310" t="s">
        <v>89</v>
      </c>
      <c r="E3637" s="416" t="s">
        <v>16048</v>
      </c>
      <c r="F3637" s="416"/>
      <c r="G3637" s="312" t="s">
        <v>27</v>
      </c>
      <c r="H3637" s="313">
        <v>9.5200000000000007E-2</v>
      </c>
      <c r="I3637" s="314">
        <v>14.63</v>
      </c>
      <c r="J3637" s="314">
        <v>1.39</v>
      </c>
    </row>
    <row r="3638" spans="1:10" ht="25.5">
      <c r="A3638" s="310" t="s">
        <v>16049</v>
      </c>
      <c r="B3638" s="311" t="s">
        <v>16161</v>
      </c>
      <c r="C3638" s="310" t="s">
        <v>9</v>
      </c>
      <c r="D3638" s="310" t="s">
        <v>85</v>
      </c>
      <c r="E3638" s="416" t="s">
        <v>16048</v>
      </c>
      <c r="F3638" s="416"/>
      <c r="G3638" s="312" t="s">
        <v>27</v>
      </c>
      <c r="H3638" s="313">
        <v>9.5200000000000007E-2</v>
      </c>
      <c r="I3638" s="314">
        <v>18.739999999999998</v>
      </c>
      <c r="J3638" s="314">
        <v>1.78</v>
      </c>
    </row>
    <row r="3639" spans="1:10">
      <c r="A3639" s="300" t="s">
        <v>12986</v>
      </c>
      <c r="B3639" s="301" t="s">
        <v>13252</v>
      </c>
      <c r="C3639" s="300" t="s">
        <v>9</v>
      </c>
      <c r="D3639" s="300" t="s">
        <v>8166</v>
      </c>
      <c r="E3639" s="417" t="s">
        <v>12998</v>
      </c>
      <c r="F3639" s="417"/>
      <c r="G3639" s="302" t="s">
        <v>51</v>
      </c>
      <c r="H3639" s="315">
        <v>1</v>
      </c>
      <c r="I3639" s="316">
        <v>7.08</v>
      </c>
      <c r="J3639" s="316">
        <v>7.08</v>
      </c>
    </row>
    <row r="3640" spans="1:10" ht="25.5">
      <c r="A3640" s="317"/>
      <c r="B3640" s="317"/>
      <c r="C3640" s="317"/>
      <c r="D3640" s="317"/>
      <c r="E3640" s="317" t="s">
        <v>16052</v>
      </c>
      <c r="F3640" s="318">
        <v>1.1964161</v>
      </c>
      <c r="G3640" s="317" t="s">
        <v>16053</v>
      </c>
      <c r="H3640" s="318">
        <v>1.03</v>
      </c>
      <c r="I3640" s="317" t="s">
        <v>16054</v>
      </c>
      <c r="J3640" s="318">
        <v>2.23</v>
      </c>
    </row>
    <row r="3641" spans="1:10" ht="13.5" thickBot="1">
      <c r="A3641" s="317"/>
      <c r="B3641" s="317"/>
      <c r="C3641" s="317"/>
      <c r="D3641" s="317"/>
      <c r="E3641" s="317" t="s">
        <v>16055</v>
      </c>
      <c r="F3641" s="318">
        <v>2.89</v>
      </c>
      <c r="G3641" s="317"/>
      <c r="H3641" s="418" t="s">
        <v>16056</v>
      </c>
      <c r="I3641" s="418"/>
      <c r="J3641" s="318">
        <v>13.14</v>
      </c>
    </row>
    <row r="3642" spans="1:10" ht="13.5" thickTop="1">
      <c r="A3642" s="319"/>
      <c r="B3642" s="319"/>
      <c r="C3642" s="319"/>
      <c r="D3642" s="319"/>
      <c r="E3642" s="319"/>
      <c r="F3642" s="319"/>
      <c r="G3642" s="319"/>
      <c r="H3642" s="319"/>
      <c r="I3642" s="319"/>
      <c r="J3642" s="319"/>
    </row>
    <row r="3643" spans="1:10" ht="15">
      <c r="A3643" s="305"/>
      <c r="B3643" s="306" t="s">
        <v>12979</v>
      </c>
      <c r="C3643" s="305" t="s">
        <v>12980</v>
      </c>
      <c r="D3643" s="305" t="s">
        <v>12981</v>
      </c>
      <c r="E3643" s="419" t="s">
        <v>16045</v>
      </c>
      <c r="F3643" s="419"/>
      <c r="G3643" s="307" t="s">
        <v>12982</v>
      </c>
      <c r="H3643" s="306" t="s">
        <v>16046</v>
      </c>
      <c r="I3643" s="306" t="s">
        <v>12983</v>
      </c>
      <c r="J3643" s="306" t="s">
        <v>12985</v>
      </c>
    </row>
    <row r="3644" spans="1:10" ht="51">
      <c r="A3644" s="295" t="s">
        <v>16047</v>
      </c>
      <c r="B3644" s="296" t="s">
        <v>16287</v>
      </c>
      <c r="C3644" s="295" t="s">
        <v>9</v>
      </c>
      <c r="D3644" s="295" t="s">
        <v>3137</v>
      </c>
      <c r="E3644" s="420" t="s">
        <v>16067</v>
      </c>
      <c r="F3644" s="420"/>
      <c r="G3644" s="297" t="s">
        <v>99</v>
      </c>
      <c r="H3644" s="308">
        <v>1</v>
      </c>
      <c r="I3644" s="309">
        <v>0.97</v>
      </c>
      <c r="J3644" s="309">
        <v>0.97</v>
      </c>
    </row>
    <row r="3645" spans="1:10" ht="51">
      <c r="A3645" s="310" t="s">
        <v>16049</v>
      </c>
      <c r="B3645" s="311" t="s">
        <v>16572</v>
      </c>
      <c r="C3645" s="310" t="s">
        <v>9</v>
      </c>
      <c r="D3645" s="310" t="s">
        <v>3132</v>
      </c>
      <c r="E3645" s="416" t="s">
        <v>16067</v>
      </c>
      <c r="F3645" s="416"/>
      <c r="G3645" s="312" t="s">
        <v>27</v>
      </c>
      <c r="H3645" s="313">
        <v>1</v>
      </c>
      <c r="I3645" s="314">
        <v>0.8</v>
      </c>
      <c r="J3645" s="314">
        <v>0.8</v>
      </c>
    </row>
    <row r="3646" spans="1:10" ht="51">
      <c r="A3646" s="310" t="s">
        <v>16049</v>
      </c>
      <c r="B3646" s="311" t="s">
        <v>16573</v>
      </c>
      <c r="C3646" s="310" t="s">
        <v>9</v>
      </c>
      <c r="D3646" s="310" t="s">
        <v>3133</v>
      </c>
      <c r="E3646" s="416" t="s">
        <v>16067</v>
      </c>
      <c r="F3646" s="416"/>
      <c r="G3646" s="312" t="s">
        <v>27</v>
      </c>
      <c r="H3646" s="313">
        <v>1</v>
      </c>
      <c r="I3646" s="314">
        <v>0.17</v>
      </c>
      <c r="J3646" s="314">
        <v>0.17</v>
      </c>
    </row>
    <row r="3647" spans="1:10" ht="25.5">
      <c r="A3647" s="317"/>
      <c r="B3647" s="317"/>
      <c r="C3647" s="317"/>
      <c r="D3647" s="317"/>
      <c r="E3647" s="317" t="s">
        <v>16052</v>
      </c>
      <c r="F3647" s="318">
        <v>0</v>
      </c>
      <c r="G3647" s="317" t="s">
        <v>16053</v>
      </c>
      <c r="H3647" s="318">
        <v>0</v>
      </c>
      <c r="I3647" s="317" t="s">
        <v>16054</v>
      </c>
      <c r="J3647" s="318">
        <v>0</v>
      </c>
    </row>
    <row r="3648" spans="1:10" ht="13.5" thickBot="1">
      <c r="A3648" s="317"/>
      <c r="B3648" s="317"/>
      <c r="C3648" s="317"/>
      <c r="D3648" s="317"/>
      <c r="E3648" s="317" t="s">
        <v>16055</v>
      </c>
      <c r="F3648" s="318">
        <v>0.27</v>
      </c>
      <c r="G3648" s="317"/>
      <c r="H3648" s="418" t="s">
        <v>16056</v>
      </c>
      <c r="I3648" s="418"/>
      <c r="J3648" s="318">
        <v>1.24</v>
      </c>
    </row>
    <row r="3649" spans="1:10" ht="13.5" thickTop="1">
      <c r="A3649" s="319"/>
      <c r="B3649" s="319"/>
      <c r="C3649" s="319"/>
      <c r="D3649" s="319"/>
      <c r="E3649" s="319"/>
      <c r="F3649" s="319"/>
      <c r="G3649" s="319"/>
      <c r="H3649" s="319"/>
      <c r="I3649" s="319"/>
      <c r="J3649" s="319"/>
    </row>
    <row r="3650" spans="1:10" ht="15">
      <c r="A3650" s="305"/>
      <c r="B3650" s="306" t="s">
        <v>12979</v>
      </c>
      <c r="C3650" s="305" t="s">
        <v>12980</v>
      </c>
      <c r="D3650" s="305" t="s">
        <v>12981</v>
      </c>
      <c r="E3650" s="419" t="s">
        <v>16045</v>
      </c>
      <c r="F3650" s="419"/>
      <c r="G3650" s="307" t="s">
        <v>12982</v>
      </c>
      <c r="H3650" s="306" t="s">
        <v>16046</v>
      </c>
      <c r="I3650" s="306" t="s">
        <v>12983</v>
      </c>
      <c r="J3650" s="306" t="s">
        <v>12985</v>
      </c>
    </row>
    <row r="3651" spans="1:10" ht="51">
      <c r="A3651" s="295" t="s">
        <v>16047</v>
      </c>
      <c r="B3651" s="296" t="s">
        <v>16285</v>
      </c>
      <c r="C3651" s="295" t="s">
        <v>9</v>
      </c>
      <c r="D3651" s="295" t="s">
        <v>3136</v>
      </c>
      <c r="E3651" s="420" t="s">
        <v>16067</v>
      </c>
      <c r="F3651" s="420"/>
      <c r="G3651" s="297" t="s">
        <v>75</v>
      </c>
      <c r="H3651" s="308">
        <v>1</v>
      </c>
      <c r="I3651" s="309">
        <v>10.69</v>
      </c>
      <c r="J3651" s="309">
        <v>10.69</v>
      </c>
    </row>
    <row r="3652" spans="1:10" ht="51">
      <c r="A3652" s="310" t="s">
        <v>16049</v>
      </c>
      <c r="B3652" s="311" t="s">
        <v>16572</v>
      </c>
      <c r="C3652" s="310" t="s">
        <v>9</v>
      </c>
      <c r="D3652" s="310" t="s">
        <v>3132</v>
      </c>
      <c r="E3652" s="416" t="s">
        <v>16067</v>
      </c>
      <c r="F3652" s="416"/>
      <c r="G3652" s="312" t="s">
        <v>27</v>
      </c>
      <c r="H3652" s="313">
        <v>1</v>
      </c>
      <c r="I3652" s="314">
        <v>0.8</v>
      </c>
      <c r="J3652" s="314">
        <v>0.8</v>
      </c>
    </row>
    <row r="3653" spans="1:10" ht="51">
      <c r="A3653" s="310" t="s">
        <v>16049</v>
      </c>
      <c r="B3653" s="311" t="s">
        <v>16574</v>
      </c>
      <c r="C3653" s="310" t="s">
        <v>9</v>
      </c>
      <c r="D3653" s="310" t="s">
        <v>3134</v>
      </c>
      <c r="E3653" s="416" t="s">
        <v>16067</v>
      </c>
      <c r="F3653" s="416"/>
      <c r="G3653" s="312" t="s">
        <v>27</v>
      </c>
      <c r="H3653" s="313">
        <v>1</v>
      </c>
      <c r="I3653" s="314">
        <v>1.01</v>
      </c>
      <c r="J3653" s="314">
        <v>1.01</v>
      </c>
    </row>
    <row r="3654" spans="1:10" ht="51">
      <c r="A3654" s="310" t="s">
        <v>16049</v>
      </c>
      <c r="B3654" s="311" t="s">
        <v>16575</v>
      </c>
      <c r="C3654" s="310" t="s">
        <v>9</v>
      </c>
      <c r="D3654" s="310" t="s">
        <v>3135</v>
      </c>
      <c r="E3654" s="416" t="s">
        <v>16067</v>
      </c>
      <c r="F3654" s="416"/>
      <c r="G3654" s="312" t="s">
        <v>27</v>
      </c>
      <c r="H3654" s="313">
        <v>1</v>
      </c>
      <c r="I3654" s="314">
        <v>8.7100000000000009</v>
      </c>
      <c r="J3654" s="314">
        <v>8.7100000000000009</v>
      </c>
    </row>
    <row r="3655" spans="1:10" ht="51">
      <c r="A3655" s="310" t="s">
        <v>16049</v>
      </c>
      <c r="B3655" s="311" t="s">
        <v>16573</v>
      </c>
      <c r="C3655" s="310" t="s">
        <v>9</v>
      </c>
      <c r="D3655" s="310" t="s">
        <v>3133</v>
      </c>
      <c r="E3655" s="416" t="s">
        <v>16067</v>
      </c>
      <c r="F3655" s="416"/>
      <c r="G3655" s="312" t="s">
        <v>27</v>
      </c>
      <c r="H3655" s="313">
        <v>1</v>
      </c>
      <c r="I3655" s="314">
        <v>0.17</v>
      </c>
      <c r="J3655" s="314">
        <v>0.17</v>
      </c>
    </row>
    <row r="3656" spans="1:10" ht="25.5">
      <c r="A3656" s="317"/>
      <c r="B3656" s="317"/>
      <c r="C3656" s="317"/>
      <c r="D3656" s="317"/>
      <c r="E3656" s="317" t="s">
        <v>16052</v>
      </c>
      <c r="F3656" s="318">
        <v>0</v>
      </c>
      <c r="G3656" s="317" t="s">
        <v>16053</v>
      </c>
      <c r="H3656" s="318">
        <v>0</v>
      </c>
      <c r="I3656" s="317" t="s">
        <v>16054</v>
      </c>
      <c r="J3656" s="318">
        <v>0</v>
      </c>
    </row>
    <row r="3657" spans="1:10" ht="13.5" thickBot="1">
      <c r="A3657" s="317"/>
      <c r="B3657" s="317"/>
      <c r="C3657" s="317"/>
      <c r="D3657" s="317"/>
      <c r="E3657" s="317" t="s">
        <v>16055</v>
      </c>
      <c r="F3657" s="318">
        <v>3.01</v>
      </c>
      <c r="G3657" s="317"/>
      <c r="H3657" s="418" t="s">
        <v>16056</v>
      </c>
      <c r="I3657" s="418"/>
      <c r="J3657" s="318">
        <v>13.7</v>
      </c>
    </row>
    <row r="3658" spans="1:10" ht="13.5" thickTop="1">
      <c r="A3658" s="319"/>
      <c r="B3658" s="319"/>
      <c r="C3658" s="319"/>
      <c r="D3658" s="319"/>
      <c r="E3658" s="319"/>
      <c r="F3658" s="319"/>
      <c r="G3658" s="319"/>
      <c r="H3658" s="319"/>
      <c r="I3658" s="319"/>
      <c r="J3658" s="319"/>
    </row>
    <row r="3659" spans="1:10" ht="15">
      <c r="A3659" s="305"/>
      <c r="B3659" s="306" t="s">
        <v>12979</v>
      </c>
      <c r="C3659" s="305" t="s">
        <v>12980</v>
      </c>
      <c r="D3659" s="305" t="s">
        <v>12981</v>
      </c>
      <c r="E3659" s="419" t="s">
        <v>16045</v>
      </c>
      <c r="F3659" s="419"/>
      <c r="G3659" s="307" t="s">
        <v>12982</v>
      </c>
      <c r="H3659" s="306" t="s">
        <v>16046</v>
      </c>
      <c r="I3659" s="306" t="s">
        <v>12983</v>
      </c>
      <c r="J3659" s="306" t="s">
        <v>12985</v>
      </c>
    </row>
    <row r="3660" spans="1:10" ht="51">
      <c r="A3660" s="295" t="s">
        <v>16047</v>
      </c>
      <c r="B3660" s="296" t="s">
        <v>16572</v>
      </c>
      <c r="C3660" s="295" t="s">
        <v>9</v>
      </c>
      <c r="D3660" s="295" t="s">
        <v>3132</v>
      </c>
      <c r="E3660" s="420" t="s">
        <v>16067</v>
      </c>
      <c r="F3660" s="420"/>
      <c r="G3660" s="297" t="s">
        <v>27</v>
      </c>
      <c r="H3660" s="308">
        <v>1</v>
      </c>
      <c r="I3660" s="309">
        <v>0.8</v>
      </c>
      <c r="J3660" s="309">
        <v>0.8</v>
      </c>
    </row>
    <row r="3661" spans="1:10" ht="38.25">
      <c r="A3661" s="300" t="s">
        <v>12986</v>
      </c>
      <c r="B3661" s="301" t="s">
        <v>14330</v>
      </c>
      <c r="C3661" s="300" t="s">
        <v>9</v>
      </c>
      <c r="D3661" s="300" t="s">
        <v>8309</v>
      </c>
      <c r="E3661" s="417" t="s">
        <v>12977</v>
      </c>
      <c r="F3661" s="417"/>
      <c r="G3661" s="302" t="s">
        <v>51</v>
      </c>
      <c r="H3661" s="315">
        <v>6.3999999999999997E-5</v>
      </c>
      <c r="I3661" s="316">
        <v>12011.66</v>
      </c>
      <c r="J3661" s="316">
        <v>0.76</v>
      </c>
    </row>
    <row r="3662" spans="1:10" ht="25.5">
      <c r="A3662" s="300" t="s">
        <v>12986</v>
      </c>
      <c r="B3662" s="301" t="s">
        <v>14332</v>
      </c>
      <c r="C3662" s="300" t="s">
        <v>9</v>
      </c>
      <c r="D3662" s="300" t="s">
        <v>8616</v>
      </c>
      <c r="E3662" s="417" t="s">
        <v>12977</v>
      </c>
      <c r="F3662" s="417"/>
      <c r="G3662" s="302" t="s">
        <v>51</v>
      </c>
      <c r="H3662" s="315">
        <v>6.3999999999999997E-5</v>
      </c>
      <c r="I3662" s="316">
        <v>625.04</v>
      </c>
      <c r="J3662" s="316">
        <v>0.04</v>
      </c>
    </row>
    <row r="3663" spans="1:10" ht="25.5">
      <c r="A3663" s="317"/>
      <c r="B3663" s="317"/>
      <c r="C3663" s="317"/>
      <c r="D3663" s="317"/>
      <c r="E3663" s="317" t="s">
        <v>16052</v>
      </c>
      <c r="F3663" s="318">
        <v>0</v>
      </c>
      <c r="G3663" s="317" t="s">
        <v>16053</v>
      </c>
      <c r="H3663" s="318">
        <v>0</v>
      </c>
      <c r="I3663" s="317" t="s">
        <v>16054</v>
      </c>
      <c r="J3663" s="318">
        <v>0</v>
      </c>
    </row>
    <row r="3664" spans="1:10" ht="13.5" thickBot="1">
      <c r="A3664" s="317"/>
      <c r="B3664" s="317"/>
      <c r="C3664" s="317"/>
      <c r="D3664" s="317"/>
      <c r="E3664" s="317" t="s">
        <v>16055</v>
      </c>
      <c r="F3664" s="318">
        <v>0.22</v>
      </c>
      <c r="G3664" s="317"/>
      <c r="H3664" s="418" t="s">
        <v>16056</v>
      </c>
      <c r="I3664" s="418"/>
      <c r="J3664" s="318">
        <v>1.02</v>
      </c>
    </row>
    <row r="3665" spans="1:10" ht="13.5" thickTop="1">
      <c r="A3665" s="319"/>
      <c r="B3665" s="319"/>
      <c r="C3665" s="319"/>
      <c r="D3665" s="319"/>
      <c r="E3665" s="319"/>
      <c r="F3665" s="319"/>
      <c r="G3665" s="319"/>
      <c r="H3665" s="319"/>
      <c r="I3665" s="319"/>
      <c r="J3665" s="319"/>
    </row>
    <row r="3666" spans="1:10" ht="15">
      <c r="A3666" s="305"/>
      <c r="B3666" s="306" t="s">
        <v>12979</v>
      </c>
      <c r="C3666" s="305" t="s">
        <v>12980</v>
      </c>
      <c r="D3666" s="305" t="s">
        <v>12981</v>
      </c>
      <c r="E3666" s="419" t="s">
        <v>16045</v>
      </c>
      <c r="F3666" s="419"/>
      <c r="G3666" s="307" t="s">
        <v>12982</v>
      </c>
      <c r="H3666" s="306" t="s">
        <v>16046</v>
      </c>
      <c r="I3666" s="306" t="s">
        <v>12983</v>
      </c>
      <c r="J3666" s="306" t="s">
        <v>12985</v>
      </c>
    </row>
    <row r="3667" spans="1:10" ht="51">
      <c r="A3667" s="295" t="s">
        <v>16047</v>
      </c>
      <c r="B3667" s="296" t="s">
        <v>16573</v>
      </c>
      <c r="C3667" s="295" t="s">
        <v>9</v>
      </c>
      <c r="D3667" s="295" t="s">
        <v>3133</v>
      </c>
      <c r="E3667" s="420" t="s">
        <v>16067</v>
      </c>
      <c r="F3667" s="420"/>
      <c r="G3667" s="297" t="s">
        <v>27</v>
      </c>
      <c r="H3667" s="308">
        <v>1</v>
      </c>
      <c r="I3667" s="309">
        <v>0.17</v>
      </c>
      <c r="J3667" s="309">
        <v>0.17</v>
      </c>
    </row>
    <row r="3668" spans="1:10" ht="38.25">
      <c r="A3668" s="300" t="s">
        <v>12986</v>
      </c>
      <c r="B3668" s="301" t="s">
        <v>14330</v>
      </c>
      <c r="C3668" s="300" t="s">
        <v>9</v>
      </c>
      <c r="D3668" s="300" t="s">
        <v>8309</v>
      </c>
      <c r="E3668" s="417" t="s">
        <v>12977</v>
      </c>
      <c r="F3668" s="417"/>
      <c r="G3668" s="302" t="s">
        <v>51</v>
      </c>
      <c r="H3668" s="315">
        <v>1.4399999999999999E-5</v>
      </c>
      <c r="I3668" s="316">
        <v>12011.66</v>
      </c>
      <c r="J3668" s="316">
        <v>0.17</v>
      </c>
    </row>
    <row r="3669" spans="1:10" ht="25.5">
      <c r="A3669" s="317"/>
      <c r="B3669" s="317"/>
      <c r="C3669" s="317"/>
      <c r="D3669" s="317"/>
      <c r="E3669" s="317" t="s">
        <v>16052</v>
      </c>
      <c r="F3669" s="318">
        <v>0</v>
      </c>
      <c r="G3669" s="317" t="s">
        <v>16053</v>
      </c>
      <c r="H3669" s="318">
        <v>0</v>
      </c>
      <c r="I3669" s="317" t="s">
        <v>16054</v>
      </c>
      <c r="J3669" s="318">
        <v>0</v>
      </c>
    </row>
    <row r="3670" spans="1:10" ht="13.5" thickBot="1">
      <c r="A3670" s="317"/>
      <c r="B3670" s="317"/>
      <c r="C3670" s="317"/>
      <c r="D3670" s="317"/>
      <c r="E3670" s="317" t="s">
        <v>16055</v>
      </c>
      <c r="F3670" s="318">
        <v>0.04</v>
      </c>
      <c r="G3670" s="317"/>
      <c r="H3670" s="418" t="s">
        <v>16056</v>
      </c>
      <c r="I3670" s="418"/>
      <c r="J3670" s="318">
        <v>0.21</v>
      </c>
    </row>
    <row r="3671" spans="1:10" ht="13.5" thickTop="1">
      <c r="A3671" s="319"/>
      <c r="B3671" s="319"/>
      <c r="C3671" s="319"/>
      <c r="D3671" s="319"/>
      <c r="E3671" s="319"/>
      <c r="F3671" s="319"/>
      <c r="G3671" s="319"/>
      <c r="H3671" s="319"/>
      <c r="I3671" s="319"/>
      <c r="J3671" s="319"/>
    </row>
    <row r="3672" spans="1:10" ht="15">
      <c r="A3672" s="305"/>
      <c r="B3672" s="306" t="s">
        <v>12979</v>
      </c>
      <c r="C3672" s="305" t="s">
        <v>12980</v>
      </c>
      <c r="D3672" s="305" t="s">
        <v>12981</v>
      </c>
      <c r="E3672" s="419" t="s">
        <v>16045</v>
      </c>
      <c r="F3672" s="419"/>
      <c r="G3672" s="307" t="s">
        <v>12982</v>
      </c>
      <c r="H3672" s="306" t="s">
        <v>16046</v>
      </c>
      <c r="I3672" s="306" t="s">
        <v>12983</v>
      </c>
      <c r="J3672" s="306" t="s">
        <v>12985</v>
      </c>
    </row>
    <row r="3673" spans="1:10" ht="51">
      <c r="A3673" s="295" t="s">
        <v>16047</v>
      </c>
      <c r="B3673" s="296" t="s">
        <v>16574</v>
      </c>
      <c r="C3673" s="295" t="s">
        <v>9</v>
      </c>
      <c r="D3673" s="295" t="s">
        <v>3134</v>
      </c>
      <c r="E3673" s="420" t="s">
        <v>16067</v>
      </c>
      <c r="F3673" s="420"/>
      <c r="G3673" s="297" t="s">
        <v>27</v>
      </c>
      <c r="H3673" s="308">
        <v>1</v>
      </c>
      <c r="I3673" s="309">
        <v>1.01</v>
      </c>
      <c r="J3673" s="309">
        <v>1.01</v>
      </c>
    </row>
    <row r="3674" spans="1:10" ht="38.25">
      <c r="A3674" s="300" t="s">
        <v>12986</v>
      </c>
      <c r="B3674" s="301" t="s">
        <v>14330</v>
      </c>
      <c r="C3674" s="300" t="s">
        <v>9</v>
      </c>
      <c r="D3674" s="300" t="s">
        <v>8309</v>
      </c>
      <c r="E3674" s="417" t="s">
        <v>12977</v>
      </c>
      <c r="F3674" s="417"/>
      <c r="G3674" s="302" t="s">
        <v>51</v>
      </c>
      <c r="H3674" s="315">
        <v>8.0000000000000007E-5</v>
      </c>
      <c r="I3674" s="316">
        <v>12011.66</v>
      </c>
      <c r="J3674" s="316">
        <v>0.96</v>
      </c>
    </row>
    <row r="3675" spans="1:10" ht="25.5">
      <c r="A3675" s="300" t="s">
        <v>12986</v>
      </c>
      <c r="B3675" s="301" t="s">
        <v>14332</v>
      </c>
      <c r="C3675" s="300" t="s">
        <v>9</v>
      </c>
      <c r="D3675" s="300" t="s">
        <v>8616</v>
      </c>
      <c r="E3675" s="417" t="s">
        <v>12977</v>
      </c>
      <c r="F3675" s="417"/>
      <c r="G3675" s="302" t="s">
        <v>51</v>
      </c>
      <c r="H3675" s="315">
        <v>8.0000000000000007E-5</v>
      </c>
      <c r="I3675" s="316">
        <v>625.04</v>
      </c>
      <c r="J3675" s="316">
        <v>0.05</v>
      </c>
    </row>
    <row r="3676" spans="1:10" ht="25.5">
      <c r="A3676" s="317"/>
      <c r="B3676" s="317"/>
      <c r="C3676" s="317"/>
      <c r="D3676" s="317"/>
      <c r="E3676" s="317" t="s">
        <v>16052</v>
      </c>
      <c r="F3676" s="318">
        <v>0</v>
      </c>
      <c r="G3676" s="317" t="s">
        <v>16053</v>
      </c>
      <c r="H3676" s="318">
        <v>0</v>
      </c>
      <c r="I3676" s="317" t="s">
        <v>16054</v>
      </c>
      <c r="J3676" s="318">
        <v>0</v>
      </c>
    </row>
    <row r="3677" spans="1:10" ht="13.5" thickBot="1">
      <c r="A3677" s="317"/>
      <c r="B3677" s="317"/>
      <c r="C3677" s="317"/>
      <c r="D3677" s="317"/>
      <c r="E3677" s="317" t="s">
        <v>16055</v>
      </c>
      <c r="F3677" s="318">
        <v>0.28000000000000003</v>
      </c>
      <c r="G3677" s="317"/>
      <c r="H3677" s="418" t="s">
        <v>16056</v>
      </c>
      <c r="I3677" s="418"/>
      <c r="J3677" s="318">
        <v>1.29</v>
      </c>
    </row>
    <row r="3678" spans="1:10" ht="13.5" thickTop="1">
      <c r="A3678" s="319"/>
      <c r="B3678" s="319"/>
      <c r="C3678" s="319"/>
      <c r="D3678" s="319"/>
      <c r="E3678" s="319"/>
      <c r="F3678" s="319"/>
      <c r="G3678" s="319"/>
      <c r="H3678" s="319"/>
      <c r="I3678" s="319"/>
      <c r="J3678" s="319"/>
    </row>
    <row r="3679" spans="1:10" ht="15">
      <c r="A3679" s="305"/>
      <c r="B3679" s="306" t="s">
        <v>12979</v>
      </c>
      <c r="C3679" s="305" t="s">
        <v>12980</v>
      </c>
      <c r="D3679" s="305" t="s">
        <v>12981</v>
      </c>
      <c r="E3679" s="419" t="s">
        <v>16045</v>
      </c>
      <c r="F3679" s="419"/>
      <c r="G3679" s="307" t="s">
        <v>12982</v>
      </c>
      <c r="H3679" s="306" t="s">
        <v>16046</v>
      </c>
      <c r="I3679" s="306" t="s">
        <v>12983</v>
      </c>
      <c r="J3679" s="306" t="s">
        <v>12985</v>
      </c>
    </row>
    <row r="3680" spans="1:10" ht="51">
      <c r="A3680" s="295" t="s">
        <v>16047</v>
      </c>
      <c r="B3680" s="296" t="s">
        <v>16575</v>
      </c>
      <c r="C3680" s="295" t="s">
        <v>9</v>
      </c>
      <c r="D3680" s="295" t="s">
        <v>3135</v>
      </c>
      <c r="E3680" s="420" t="s">
        <v>16067</v>
      </c>
      <c r="F3680" s="420"/>
      <c r="G3680" s="297" t="s">
        <v>27</v>
      </c>
      <c r="H3680" s="308">
        <v>1</v>
      </c>
      <c r="I3680" s="309">
        <v>8.7100000000000009</v>
      </c>
      <c r="J3680" s="309">
        <v>8.7100000000000009</v>
      </c>
    </row>
    <row r="3681" spans="1:10">
      <c r="A3681" s="300" t="s">
        <v>12986</v>
      </c>
      <c r="B3681" s="301" t="s">
        <v>13339</v>
      </c>
      <c r="C3681" s="300" t="s">
        <v>9</v>
      </c>
      <c r="D3681" s="300" t="s">
        <v>9085</v>
      </c>
      <c r="E3681" s="417" t="s">
        <v>12998</v>
      </c>
      <c r="F3681" s="417"/>
      <c r="G3681" s="302" t="s">
        <v>93</v>
      </c>
      <c r="H3681" s="315">
        <v>1.94</v>
      </c>
      <c r="I3681" s="316">
        <v>4.49</v>
      </c>
      <c r="J3681" s="316">
        <v>8.7100000000000009</v>
      </c>
    </row>
    <row r="3682" spans="1:10" ht="25.5">
      <c r="A3682" s="317"/>
      <c r="B3682" s="317"/>
      <c r="C3682" s="317"/>
      <c r="D3682" s="317"/>
      <c r="E3682" s="317" t="s">
        <v>16052</v>
      </c>
      <c r="F3682" s="318">
        <v>0</v>
      </c>
      <c r="G3682" s="317" t="s">
        <v>16053</v>
      </c>
      <c r="H3682" s="318">
        <v>0</v>
      </c>
      <c r="I3682" s="317" t="s">
        <v>16054</v>
      </c>
      <c r="J3682" s="318">
        <v>0</v>
      </c>
    </row>
    <row r="3683" spans="1:10" ht="13.5" thickBot="1">
      <c r="A3683" s="317"/>
      <c r="B3683" s="317"/>
      <c r="C3683" s="317"/>
      <c r="D3683" s="317"/>
      <c r="E3683" s="317" t="s">
        <v>16055</v>
      </c>
      <c r="F3683" s="318">
        <v>2.4500000000000002</v>
      </c>
      <c r="G3683" s="317"/>
      <c r="H3683" s="418" t="s">
        <v>16056</v>
      </c>
      <c r="I3683" s="418"/>
      <c r="J3683" s="318">
        <v>11.16</v>
      </c>
    </row>
    <row r="3684" spans="1:10" ht="13.5" thickTop="1">
      <c r="A3684" s="319"/>
      <c r="B3684" s="319"/>
      <c r="C3684" s="319"/>
      <c r="D3684" s="319"/>
      <c r="E3684" s="319"/>
      <c r="F3684" s="319"/>
      <c r="G3684" s="319"/>
      <c r="H3684" s="319"/>
      <c r="I3684" s="319"/>
      <c r="J3684" s="319"/>
    </row>
    <row r="3685" spans="1:10" ht="15">
      <c r="A3685" s="305"/>
      <c r="B3685" s="306" t="s">
        <v>12979</v>
      </c>
      <c r="C3685" s="305" t="s">
        <v>12980</v>
      </c>
      <c r="D3685" s="305" t="s">
        <v>12981</v>
      </c>
      <c r="E3685" s="419" t="s">
        <v>16045</v>
      </c>
      <c r="F3685" s="419"/>
      <c r="G3685" s="307" t="s">
        <v>12982</v>
      </c>
      <c r="H3685" s="306" t="s">
        <v>16046</v>
      </c>
      <c r="I3685" s="306" t="s">
        <v>12983</v>
      </c>
      <c r="J3685" s="306" t="s">
        <v>12985</v>
      </c>
    </row>
    <row r="3686" spans="1:10" ht="25.5">
      <c r="A3686" s="295" t="s">
        <v>16047</v>
      </c>
      <c r="B3686" s="296" t="s">
        <v>16204</v>
      </c>
      <c r="C3686" s="295" t="s">
        <v>9</v>
      </c>
      <c r="D3686" s="295" t="s">
        <v>3798</v>
      </c>
      <c r="E3686" s="420" t="s">
        <v>16072</v>
      </c>
      <c r="F3686" s="420"/>
      <c r="G3686" s="297" t="s">
        <v>23</v>
      </c>
      <c r="H3686" s="308">
        <v>1</v>
      </c>
      <c r="I3686" s="309">
        <v>5.79</v>
      </c>
      <c r="J3686" s="309">
        <v>5.79</v>
      </c>
    </row>
    <row r="3687" spans="1:10" ht="25.5">
      <c r="A3687" s="310" t="s">
        <v>16049</v>
      </c>
      <c r="B3687" s="311" t="s">
        <v>16201</v>
      </c>
      <c r="C3687" s="310" t="s">
        <v>9</v>
      </c>
      <c r="D3687" s="310" t="s">
        <v>441</v>
      </c>
      <c r="E3687" s="416" t="s">
        <v>16048</v>
      </c>
      <c r="F3687" s="416"/>
      <c r="G3687" s="312" t="s">
        <v>27</v>
      </c>
      <c r="H3687" s="313">
        <v>1.8E-3</v>
      </c>
      <c r="I3687" s="314">
        <v>14.04</v>
      </c>
      <c r="J3687" s="314">
        <v>0.02</v>
      </c>
    </row>
    <row r="3688" spans="1:10" ht="25.5">
      <c r="A3688" s="310" t="s">
        <v>16049</v>
      </c>
      <c r="B3688" s="311" t="s">
        <v>16202</v>
      </c>
      <c r="C3688" s="310" t="s">
        <v>9</v>
      </c>
      <c r="D3688" s="310" t="s">
        <v>446</v>
      </c>
      <c r="E3688" s="416" t="s">
        <v>16048</v>
      </c>
      <c r="F3688" s="416"/>
      <c r="G3688" s="312" t="s">
        <v>27</v>
      </c>
      <c r="H3688" s="313">
        <v>1.2500000000000001E-2</v>
      </c>
      <c r="I3688" s="314">
        <v>18.010000000000002</v>
      </c>
      <c r="J3688" s="314">
        <v>0.22</v>
      </c>
    </row>
    <row r="3689" spans="1:10">
      <c r="A3689" s="300" t="s">
        <v>12986</v>
      </c>
      <c r="B3689" s="301" t="s">
        <v>13767</v>
      </c>
      <c r="C3689" s="300" t="s">
        <v>9</v>
      </c>
      <c r="D3689" s="300" t="s">
        <v>6870</v>
      </c>
      <c r="E3689" s="417" t="s">
        <v>12998</v>
      </c>
      <c r="F3689" s="417"/>
      <c r="G3689" s="302" t="s">
        <v>23</v>
      </c>
      <c r="H3689" s="315">
        <v>1.1100000000000001</v>
      </c>
      <c r="I3689" s="316">
        <v>5</v>
      </c>
      <c r="J3689" s="316">
        <v>5.55</v>
      </c>
    </row>
    <row r="3690" spans="1:10" ht="25.5">
      <c r="A3690" s="317"/>
      <c r="B3690" s="317"/>
      <c r="C3690" s="317"/>
      <c r="D3690" s="317"/>
      <c r="E3690" s="317" t="s">
        <v>16052</v>
      </c>
      <c r="F3690" s="318">
        <v>9.1206599999999999E-2</v>
      </c>
      <c r="G3690" s="317" t="s">
        <v>16053</v>
      </c>
      <c r="H3690" s="318">
        <v>0.08</v>
      </c>
      <c r="I3690" s="317" t="s">
        <v>16054</v>
      </c>
      <c r="J3690" s="318">
        <v>0.17</v>
      </c>
    </row>
    <row r="3691" spans="1:10" ht="13.5" thickBot="1">
      <c r="A3691" s="317"/>
      <c r="B3691" s="317"/>
      <c r="C3691" s="317"/>
      <c r="D3691" s="317"/>
      <c r="E3691" s="317" t="s">
        <v>16055</v>
      </c>
      <c r="F3691" s="318">
        <v>1.63</v>
      </c>
      <c r="G3691" s="317"/>
      <c r="H3691" s="418" t="s">
        <v>16056</v>
      </c>
      <c r="I3691" s="418"/>
      <c r="J3691" s="318">
        <v>7.42</v>
      </c>
    </row>
    <row r="3692" spans="1:10" ht="13.5" thickTop="1">
      <c r="A3692" s="319"/>
      <c r="B3692" s="319"/>
      <c r="C3692" s="319"/>
      <c r="D3692" s="319"/>
      <c r="E3692" s="319"/>
      <c r="F3692" s="319"/>
      <c r="G3692" s="319"/>
      <c r="H3692" s="319"/>
      <c r="I3692" s="319"/>
      <c r="J3692" s="319"/>
    </row>
    <row r="3693" spans="1:10" ht="15">
      <c r="A3693" s="305"/>
      <c r="B3693" s="306" t="s">
        <v>12979</v>
      </c>
      <c r="C3693" s="305" t="s">
        <v>12980</v>
      </c>
      <c r="D3693" s="305" t="s">
        <v>12981</v>
      </c>
      <c r="E3693" s="419" t="s">
        <v>16045</v>
      </c>
      <c r="F3693" s="419"/>
      <c r="G3693" s="307" t="s">
        <v>12982</v>
      </c>
      <c r="H3693" s="306" t="s">
        <v>16046</v>
      </c>
      <c r="I3693" s="306" t="s">
        <v>12983</v>
      </c>
      <c r="J3693" s="306" t="s">
        <v>12985</v>
      </c>
    </row>
    <row r="3694" spans="1:10" ht="25.5">
      <c r="A3694" s="295" t="s">
        <v>16047</v>
      </c>
      <c r="B3694" s="296" t="s">
        <v>16206</v>
      </c>
      <c r="C3694" s="295" t="s">
        <v>9</v>
      </c>
      <c r="D3694" s="295" t="s">
        <v>3799</v>
      </c>
      <c r="E3694" s="420" t="s">
        <v>16072</v>
      </c>
      <c r="F3694" s="420"/>
      <c r="G3694" s="297" t="s">
        <v>23</v>
      </c>
      <c r="H3694" s="308">
        <v>1</v>
      </c>
      <c r="I3694" s="309">
        <v>5.41</v>
      </c>
      <c r="J3694" s="309">
        <v>5.41</v>
      </c>
    </row>
    <row r="3695" spans="1:10" ht="25.5">
      <c r="A3695" s="310" t="s">
        <v>16049</v>
      </c>
      <c r="B3695" s="311" t="s">
        <v>16201</v>
      </c>
      <c r="C3695" s="310" t="s">
        <v>9</v>
      </c>
      <c r="D3695" s="310" t="s">
        <v>441</v>
      </c>
      <c r="E3695" s="416" t="s">
        <v>16048</v>
      </c>
      <c r="F3695" s="416"/>
      <c r="G3695" s="312" t="s">
        <v>27</v>
      </c>
      <c r="H3695" s="313">
        <v>1E-3</v>
      </c>
      <c r="I3695" s="314">
        <v>14.04</v>
      </c>
      <c r="J3695" s="314">
        <v>0.01</v>
      </c>
    </row>
    <row r="3696" spans="1:10" ht="25.5">
      <c r="A3696" s="310" t="s">
        <v>16049</v>
      </c>
      <c r="B3696" s="311" t="s">
        <v>16202</v>
      </c>
      <c r="C3696" s="310" t="s">
        <v>9</v>
      </c>
      <c r="D3696" s="310" t="s">
        <v>446</v>
      </c>
      <c r="E3696" s="416" t="s">
        <v>16048</v>
      </c>
      <c r="F3696" s="416"/>
      <c r="G3696" s="312" t="s">
        <v>27</v>
      </c>
      <c r="H3696" s="313">
        <v>7.0000000000000001E-3</v>
      </c>
      <c r="I3696" s="314">
        <v>18.010000000000002</v>
      </c>
      <c r="J3696" s="314">
        <v>0.12</v>
      </c>
    </row>
    <row r="3697" spans="1:10">
      <c r="A3697" s="300" t="s">
        <v>12986</v>
      </c>
      <c r="B3697" s="301" t="s">
        <v>13778</v>
      </c>
      <c r="C3697" s="300" t="s">
        <v>9</v>
      </c>
      <c r="D3697" s="300" t="s">
        <v>6872</v>
      </c>
      <c r="E3697" s="417" t="s">
        <v>12998</v>
      </c>
      <c r="F3697" s="417"/>
      <c r="G3697" s="302" t="s">
        <v>23</v>
      </c>
      <c r="H3697" s="315">
        <v>1.1100000000000001</v>
      </c>
      <c r="I3697" s="316">
        <v>4.76</v>
      </c>
      <c r="J3697" s="316">
        <v>5.28</v>
      </c>
    </row>
    <row r="3698" spans="1:10" ht="25.5">
      <c r="A3698" s="317"/>
      <c r="B3698" s="317"/>
      <c r="C3698" s="317"/>
      <c r="D3698" s="317"/>
      <c r="E3698" s="317" t="s">
        <v>16052</v>
      </c>
      <c r="F3698" s="318">
        <v>4.82859E-2</v>
      </c>
      <c r="G3698" s="317" t="s">
        <v>16053</v>
      </c>
      <c r="H3698" s="318">
        <v>0.04</v>
      </c>
      <c r="I3698" s="317" t="s">
        <v>16054</v>
      </c>
      <c r="J3698" s="318">
        <v>0.09</v>
      </c>
    </row>
    <row r="3699" spans="1:10" ht="13.5" thickBot="1">
      <c r="A3699" s="317"/>
      <c r="B3699" s="317"/>
      <c r="C3699" s="317"/>
      <c r="D3699" s="317"/>
      <c r="E3699" s="317" t="s">
        <v>16055</v>
      </c>
      <c r="F3699" s="318">
        <v>1.52</v>
      </c>
      <c r="G3699" s="317"/>
      <c r="H3699" s="418" t="s">
        <v>16056</v>
      </c>
      <c r="I3699" s="418"/>
      <c r="J3699" s="318">
        <v>6.93</v>
      </c>
    </row>
    <row r="3700" spans="1:10" ht="13.5" thickTop="1">
      <c r="A3700" s="319"/>
      <c r="B3700" s="319"/>
      <c r="C3700" s="319"/>
      <c r="D3700" s="319"/>
      <c r="E3700" s="319"/>
      <c r="F3700" s="319"/>
      <c r="G3700" s="319"/>
      <c r="H3700" s="319"/>
      <c r="I3700" s="319"/>
      <c r="J3700" s="319"/>
    </row>
    <row r="3701" spans="1:10" ht="15">
      <c r="A3701" s="305"/>
      <c r="B3701" s="306" t="s">
        <v>12979</v>
      </c>
      <c r="C3701" s="305" t="s">
        <v>12980</v>
      </c>
      <c r="D3701" s="305" t="s">
        <v>12981</v>
      </c>
      <c r="E3701" s="419" t="s">
        <v>16045</v>
      </c>
      <c r="F3701" s="419"/>
      <c r="G3701" s="307" t="s">
        <v>12982</v>
      </c>
      <c r="H3701" s="306" t="s">
        <v>16046</v>
      </c>
      <c r="I3701" s="306" t="s">
        <v>12983</v>
      </c>
      <c r="J3701" s="306" t="s">
        <v>12985</v>
      </c>
    </row>
    <row r="3702" spans="1:10" ht="25.5">
      <c r="A3702" s="295" t="s">
        <v>16047</v>
      </c>
      <c r="B3702" s="296" t="s">
        <v>16208</v>
      </c>
      <c r="C3702" s="295" t="s">
        <v>9</v>
      </c>
      <c r="D3702" s="295" t="s">
        <v>3800</v>
      </c>
      <c r="E3702" s="420" t="s">
        <v>16072</v>
      </c>
      <c r="F3702" s="420"/>
      <c r="G3702" s="297" t="s">
        <v>23</v>
      </c>
      <c r="H3702" s="308">
        <v>1</v>
      </c>
      <c r="I3702" s="309">
        <v>5.34</v>
      </c>
      <c r="J3702" s="309">
        <v>5.34</v>
      </c>
    </row>
    <row r="3703" spans="1:10" ht="25.5">
      <c r="A3703" s="310" t="s">
        <v>16049</v>
      </c>
      <c r="B3703" s="311" t="s">
        <v>16202</v>
      </c>
      <c r="C3703" s="310" t="s">
        <v>9</v>
      </c>
      <c r="D3703" s="310" t="s">
        <v>446</v>
      </c>
      <c r="E3703" s="416" t="s">
        <v>16048</v>
      </c>
      <c r="F3703" s="416"/>
      <c r="G3703" s="312" t="s">
        <v>27</v>
      </c>
      <c r="H3703" s="313">
        <v>3.7000000000000002E-3</v>
      </c>
      <c r="I3703" s="314">
        <v>18.010000000000002</v>
      </c>
      <c r="J3703" s="314">
        <v>0.06</v>
      </c>
    </row>
    <row r="3704" spans="1:10">
      <c r="A3704" s="300" t="s">
        <v>12986</v>
      </c>
      <c r="B3704" s="301" t="s">
        <v>13790</v>
      </c>
      <c r="C3704" s="300" t="s">
        <v>9</v>
      </c>
      <c r="D3704" s="300" t="s">
        <v>6874</v>
      </c>
      <c r="E3704" s="417" t="s">
        <v>12998</v>
      </c>
      <c r="F3704" s="417"/>
      <c r="G3704" s="302" t="s">
        <v>23</v>
      </c>
      <c r="H3704" s="315">
        <v>1.1100000000000001</v>
      </c>
      <c r="I3704" s="316">
        <v>4.76</v>
      </c>
      <c r="J3704" s="316">
        <v>5.28</v>
      </c>
    </row>
    <row r="3705" spans="1:10" ht="25.5">
      <c r="A3705" s="317"/>
      <c r="B3705" s="317"/>
      <c r="C3705" s="317"/>
      <c r="D3705" s="317"/>
      <c r="E3705" s="317" t="s">
        <v>16052</v>
      </c>
      <c r="F3705" s="318">
        <v>2.1460400000000001E-2</v>
      </c>
      <c r="G3705" s="317" t="s">
        <v>16053</v>
      </c>
      <c r="H3705" s="318">
        <v>0.02</v>
      </c>
      <c r="I3705" s="317" t="s">
        <v>16054</v>
      </c>
      <c r="J3705" s="318">
        <v>0.04</v>
      </c>
    </row>
    <row r="3706" spans="1:10" ht="13.5" thickBot="1">
      <c r="A3706" s="317"/>
      <c r="B3706" s="317"/>
      <c r="C3706" s="317"/>
      <c r="D3706" s="317"/>
      <c r="E3706" s="317" t="s">
        <v>16055</v>
      </c>
      <c r="F3706" s="318">
        <v>1.5</v>
      </c>
      <c r="G3706" s="317"/>
      <c r="H3706" s="418" t="s">
        <v>16056</v>
      </c>
      <c r="I3706" s="418"/>
      <c r="J3706" s="318">
        <v>6.84</v>
      </c>
    </row>
    <row r="3707" spans="1:10" ht="13.5" thickTop="1">
      <c r="A3707" s="319"/>
      <c r="B3707" s="319"/>
      <c r="C3707" s="319"/>
      <c r="D3707" s="319"/>
      <c r="E3707" s="319"/>
      <c r="F3707" s="319"/>
      <c r="G3707" s="319"/>
      <c r="H3707" s="319"/>
      <c r="I3707" s="319"/>
      <c r="J3707" s="319"/>
    </row>
    <row r="3708" spans="1:10" ht="15">
      <c r="A3708" s="305"/>
      <c r="B3708" s="306" t="s">
        <v>12979</v>
      </c>
      <c r="C3708" s="305" t="s">
        <v>12980</v>
      </c>
      <c r="D3708" s="305" t="s">
        <v>12981</v>
      </c>
      <c r="E3708" s="419" t="s">
        <v>16045</v>
      </c>
      <c r="F3708" s="419"/>
      <c r="G3708" s="307" t="s">
        <v>12982</v>
      </c>
      <c r="H3708" s="306" t="s">
        <v>16046</v>
      </c>
      <c r="I3708" s="306" t="s">
        <v>12983</v>
      </c>
      <c r="J3708" s="306" t="s">
        <v>12985</v>
      </c>
    </row>
    <row r="3709" spans="1:10" ht="25.5">
      <c r="A3709" s="295" t="s">
        <v>16047</v>
      </c>
      <c r="B3709" s="296" t="s">
        <v>16200</v>
      </c>
      <c r="C3709" s="295" t="s">
        <v>9</v>
      </c>
      <c r="D3709" s="295" t="s">
        <v>3796</v>
      </c>
      <c r="E3709" s="420" t="s">
        <v>16072</v>
      </c>
      <c r="F3709" s="420"/>
      <c r="G3709" s="297" t="s">
        <v>23</v>
      </c>
      <c r="H3709" s="308">
        <v>1</v>
      </c>
      <c r="I3709" s="309">
        <v>6.43</v>
      </c>
      <c r="J3709" s="309">
        <v>6.43</v>
      </c>
    </row>
    <row r="3710" spans="1:10" ht="25.5">
      <c r="A3710" s="310" t="s">
        <v>16049</v>
      </c>
      <c r="B3710" s="311" t="s">
        <v>16201</v>
      </c>
      <c r="C3710" s="310" t="s">
        <v>9</v>
      </c>
      <c r="D3710" s="310" t="s">
        <v>441</v>
      </c>
      <c r="E3710" s="416" t="s">
        <v>16048</v>
      </c>
      <c r="F3710" s="416"/>
      <c r="G3710" s="312" t="s">
        <v>27</v>
      </c>
      <c r="H3710" s="313">
        <v>5.8999999999999999E-3</v>
      </c>
      <c r="I3710" s="314">
        <v>14.04</v>
      </c>
      <c r="J3710" s="314">
        <v>0.08</v>
      </c>
    </row>
    <row r="3711" spans="1:10" ht="25.5">
      <c r="A3711" s="310" t="s">
        <v>16049</v>
      </c>
      <c r="B3711" s="311" t="s">
        <v>16202</v>
      </c>
      <c r="C3711" s="310" t="s">
        <v>9</v>
      </c>
      <c r="D3711" s="310" t="s">
        <v>446</v>
      </c>
      <c r="E3711" s="416" t="s">
        <v>16048</v>
      </c>
      <c r="F3711" s="416"/>
      <c r="G3711" s="312" t="s">
        <v>27</v>
      </c>
      <c r="H3711" s="313">
        <v>4.2000000000000003E-2</v>
      </c>
      <c r="I3711" s="314">
        <v>18.010000000000002</v>
      </c>
      <c r="J3711" s="314">
        <v>0.75</v>
      </c>
    </row>
    <row r="3712" spans="1:10">
      <c r="A3712" s="300" t="s">
        <v>12986</v>
      </c>
      <c r="B3712" s="301" t="s">
        <v>13757</v>
      </c>
      <c r="C3712" s="300" t="s">
        <v>9</v>
      </c>
      <c r="D3712" s="300" t="s">
        <v>6879</v>
      </c>
      <c r="E3712" s="417" t="s">
        <v>12998</v>
      </c>
      <c r="F3712" s="417"/>
      <c r="G3712" s="302" t="s">
        <v>23</v>
      </c>
      <c r="H3712" s="315">
        <v>1.07</v>
      </c>
      <c r="I3712" s="316">
        <v>5.24</v>
      </c>
      <c r="J3712" s="316">
        <v>5.6</v>
      </c>
    </row>
    <row r="3713" spans="1:10" ht="25.5">
      <c r="A3713" s="317"/>
      <c r="B3713" s="317"/>
      <c r="C3713" s="317"/>
      <c r="D3713" s="317"/>
      <c r="E3713" s="317" t="s">
        <v>16052</v>
      </c>
      <c r="F3713" s="318">
        <v>0.31654060000000001</v>
      </c>
      <c r="G3713" s="317" t="s">
        <v>16053</v>
      </c>
      <c r="H3713" s="318">
        <v>0.27</v>
      </c>
      <c r="I3713" s="317" t="s">
        <v>16054</v>
      </c>
      <c r="J3713" s="318">
        <v>0.59</v>
      </c>
    </row>
    <row r="3714" spans="1:10" ht="13.5" thickBot="1">
      <c r="A3714" s="317"/>
      <c r="B3714" s="317"/>
      <c r="C3714" s="317"/>
      <c r="D3714" s="317"/>
      <c r="E3714" s="317" t="s">
        <v>16055</v>
      </c>
      <c r="F3714" s="318">
        <v>1.81</v>
      </c>
      <c r="G3714" s="317"/>
      <c r="H3714" s="418" t="s">
        <v>16056</v>
      </c>
      <c r="I3714" s="418"/>
      <c r="J3714" s="318">
        <v>8.24</v>
      </c>
    </row>
    <row r="3715" spans="1:10" ht="13.5" thickTop="1">
      <c r="A3715" s="319"/>
      <c r="B3715" s="319"/>
      <c r="C3715" s="319"/>
      <c r="D3715" s="319"/>
      <c r="E3715" s="319"/>
      <c r="F3715" s="319"/>
      <c r="G3715" s="319"/>
      <c r="H3715" s="319"/>
      <c r="I3715" s="319"/>
      <c r="J3715" s="319"/>
    </row>
    <row r="3716" spans="1:10" ht="15">
      <c r="A3716" s="305"/>
      <c r="B3716" s="306" t="s">
        <v>12979</v>
      </c>
      <c r="C3716" s="305" t="s">
        <v>12980</v>
      </c>
      <c r="D3716" s="305" t="s">
        <v>12981</v>
      </c>
      <c r="E3716" s="419" t="s">
        <v>16045</v>
      </c>
      <c r="F3716" s="419"/>
      <c r="G3716" s="307" t="s">
        <v>12982</v>
      </c>
      <c r="H3716" s="306" t="s">
        <v>16046</v>
      </c>
      <c r="I3716" s="306" t="s">
        <v>12983</v>
      </c>
      <c r="J3716" s="306" t="s">
        <v>12985</v>
      </c>
    </row>
    <row r="3717" spans="1:10" ht="25.5">
      <c r="A3717" s="295" t="s">
        <v>16047</v>
      </c>
      <c r="B3717" s="296" t="s">
        <v>16215</v>
      </c>
      <c r="C3717" s="295" t="s">
        <v>9</v>
      </c>
      <c r="D3717" s="295" t="s">
        <v>3797</v>
      </c>
      <c r="E3717" s="420" t="s">
        <v>16072</v>
      </c>
      <c r="F3717" s="420"/>
      <c r="G3717" s="297" t="s">
        <v>23</v>
      </c>
      <c r="H3717" s="308">
        <v>1</v>
      </c>
      <c r="I3717" s="309">
        <v>6.96</v>
      </c>
      <c r="J3717" s="309">
        <v>6.96</v>
      </c>
    </row>
    <row r="3718" spans="1:10" ht="25.5">
      <c r="A3718" s="310" t="s">
        <v>16049</v>
      </c>
      <c r="B3718" s="311" t="s">
        <v>16201</v>
      </c>
      <c r="C3718" s="310" t="s">
        <v>9</v>
      </c>
      <c r="D3718" s="310" t="s">
        <v>441</v>
      </c>
      <c r="E3718" s="416" t="s">
        <v>16048</v>
      </c>
      <c r="F3718" s="416"/>
      <c r="G3718" s="312" t="s">
        <v>27</v>
      </c>
      <c r="H3718" s="313">
        <v>3.2000000000000002E-3</v>
      </c>
      <c r="I3718" s="314">
        <v>14.04</v>
      </c>
      <c r="J3718" s="314">
        <v>0.04</v>
      </c>
    </row>
    <row r="3719" spans="1:10" ht="25.5">
      <c r="A3719" s="310" t="s">
        <v>16049</v>
      </c>
      <c r="B3719" s="311" t="s">
        <v>16202</v>
      </c>
      <c r="C3719" s="310" t="s">
        <v>9</v>
      </c>
      <c r="D3719" s="310" t="s">
        <v>446</v>
      </c>
      <c r="E3719" s="416" t="s">
        <v>16048</v>
      </c>
      <c r="F3719" s="416"/>
      <c r="G3719" s="312" t="s">
        <v>27</v>
      </c>
      <c r="H3719" s="313">
        <v>2.24E-2</v>
      </c>
      <c r="I3719" s="314">
        <v>18.010000000000002</v>
      </c>
      <c r="J3719" s="314">
        <v>0.4</v>
      </c>
    </row>
    <row r="3720" spans="1:10">
      <c r="A3720" s="300" t="s">
        <v>12986</v>
      </c>
      <c r="B3720" s="301" t="s">
        <v>13833</v>
      </c>
      <c r="C3720" s="300" t="s">
        <v>9</v>
      </c>
      <c r="D3720" s="300" t="s">
        <v>6880</v>
      </c>
      <c r="E3720" s="417" t="s">
        <v>12998</v>
      </c>
      <c r="F3720" s="417"/>
      <c r="G3720" s="302" t="s">
        <v>23</v>
      </c>
      <c r="H3720" s="315">
        <v>1.1100000000000001</v>
      </c>
      <c r="I3720" s="316">
        <v>5.88</v>
      </c>
      <c r="J3720" s="316">
        <v>6.52</v>
      </c>
    </row>
    <row r="3721" spans="1:10" ht="25.5">
      <c r="A3721" s="317"/>
      <c r="B3721" s="317"/>
      <c r="C3721" s="317"/>
      <c r="D3721" s="317"/>
      <c r="E3721" s="317" t="s">
        <v>16052</v>
      </c>
      <c r="F3721" s="318">
        <v>0.16631789999999999</v>
      </c>
      <c r="G3721" s="317" t="s">
        <v>16053</v>
      </c>
      <c r="H3721" s="318">
        <v>0.14000000000000001</v>
      </c>
      <c r="I3721" s="317" t="s">
        <v>16054</v>
      </c>
      <c r="J3721" s="318">
        <v>0.31</v>
      </c>
    </row>
    <row r="3722" spans="1:10" ht="13.5" thickBot="1">
      <c r="A3722" s="317"/>
      <c r="B3722" s="317"/>
      <c r="C3722" s="317"/>
      <c r="D3722" s="317"/>
      <c r="E3722" s="317" t="s">
        <v>16055</v>
      </c>
      <c r="F3722" s="318">
        <v>1.96</v>
      </c>
      <c r="G3722" s="317"/>
      <c r="H3722" s="418" t="s">
        <v>16056</v>
      </c>
      <c r="I3722" s="418"/>
      <c r="J3722" s="318">
        <v>8.92</v>
      </c>
    </row>
    <row r="3723" spans="1:10" ht="13.5" thickTop="1">
      <c r="A3723" s="319"/>
      <c r="B3723" s="319"/>
      <c r="C3723" s="319"/>
      <c r="D3723" s="319"/>
      <c r="E3723" s="319"/>
      <c r="F3723" s="319"/>
      <c r="G3723" s="319"/>
      <c r="H3723" s="319"/>
      <c r="I3723" s="319"/>
      <c r="J3723" s="319"/>
    </row>
    <row r="3724" spans="1:10" ht="15">
      <c r="A3724" s="305"/>
      <c r="B3724" s="306" t="s">
        <v>12979</v>
      </c>
      <c r="C3724" s="305" t="s">
        <v>12980</v>
      </c>
      <c r="D3724" s="305" t="s">
        <v>12981</v>
      </c>
      <c r="E3724" s="419" t="s">
        <v>16045</v>
      </c>
      <c r="F3724" s="419"/>
      <c r="G3724" s="307" t="s">
        <v>12982</v>
      </c>
      <c r="H3724" s="306" t="s">
        <v>16046</v>
      </c>
      <c r="I3724" s="306" t="s">
        <v>12983</v>
      </c>
      <c r="J3724" s="306" t="s">
        <v>12985</v>
      </c>
    </row>
    <row r="3725" spans="1:10" ht="25.5">
      <c r="A3725" s="295" t="s">
        <v>16047</v>
      </c>
      <c r="B3725" s="296" t="s">
        <v>16532</v>
      </c>
      <c r="C3725" s="295" t="s">
        <v>9</v>
      </c>
      <c r="D3725" s="295" t="s">
        <v>3803</v>
      </c>
      <c r="E3725" s="420" t="s">
        <v>16072</v>
      </c>
      <c r="F3725" s="420"/>
      <c r="G3725" s="297" t="s">
        <v>23</v>
      </c>
      <c r="H3725" s="308">
        <v>1</v>
      </c>
      <c r="I3725" s="309">
        <v>7.16</v>
      </c>
      <c r="J3725" s="309">
        <v>7.16</v>
      </c>
    </row>
    <row r="3726" spans="1:10" ht="25.5">
      <c r="A3726" s="310" t="s">
        <v>16049</v>
      </c>
      <c r="B3726" s="311" t="s">
        <v>16201</v>
      </c>
      <c r="C3726" s="310" t="s">
        <v>9</v>
      </c>
      <c r="D3726" s="310" t="s">
        <v>441</v>
      </c>
      <c r="E3726" s="416" t="s">
        <v>16048</v>
      </c>
      <c r="F3726" s="416"/>
      <c r="G3726" s="312" t="s">
        <v>27</v>
      </c>
      <c r="H3726" s="313">
        <v>1.3100000000000001E-2</v>
      </c>
      <c r="I3726" s="314">
        <v>14.04</v>
      </c>
      <c r="J3726" s="314">
        <v>0.18</v>
      </c>
    </row>
    <row r="3727" spans="1:10" ht="25.5">
      <c r="A3727" s="310" t="s">
        <v>16049</v>
      </c>
      <c r="B3727" s="311" t="s">
        <v>16202</v>
      </c>
      <c r="C3727" s="310" t="s">
        <v>9</v>
      </c>
      <c r="D3727" s="310" t="s">
        <v>446</v>
      </c>
      <c r="E3727" s="416" t="s">
        <v>16048</v>
      </c>
      <c r="F3727" s="416"/>
      <c r="G3727" s="312" t="s">
        <v>27</v>
      </c>
      <c r="H3727" s="313">
        <v>9.3299999999999994E-2</v>
      </c>
      <c r="I3727" s="314">
        <v>18.010000000000002</v>
      </c>
      <c r="J3727" s="314">
        <v>1.68</v>
      </c>
    </row>
    <row r="3728" spans="1:10">
      <c r="A3728" s="300" t="s">
        <v>12986</v>
      </c>
      <c r="B3728" s="301" t="s">
        <v>13335</v>
      </c>
      <c r="C3728" s="300" t="s">
        <v>9</v>
      </c>
      <c r="D3728" s="300" t="s">
        <v>6883</v>
      </c>
      <c r="E3728" s="417" t="s">
        <v>12998</v>
      </c>
      <c r="F3728" s="417"/>
      <c r="G3728" s="302" t="s">
        <v>23</v>
      </c>
      <c r="H3728" s="315">
        <v>1.07</v>
      </c>
      <c r="I3728" s="316">
        <v>4.96</v>
      </c>
      <c r="J3728" s="316">
        <v>5.3</v>
      </c>
    </row>
    <row r="3729" spans="1:10" ht="25.5">
      <c r="A3729" s="317"/>
      <c r="B3729" s="317"/>
      <c r="C3729" s="317"/>
      <c r="D3729" s="317"/>
      <c r="E3729" s="317" t="s">
        <v>16052</v>
      </c>
      <c r="F3729" s="318">
        <v>0.7081925</v>
      </c>
      <c r="G3729" s="317" t="s">
        <v>16053</v>
      </c>
      <c r="H3729" s="318">
        <v>0.61</v>
      </c>
      <c r="I3729" s="317" t="s">
        <v>16054</v>
      </c>
      <c r="J3729" s="318">
        <v>1.32</v>
      </c>
    </row>
    <row r="3730" spans="1:10" ht="13.5" thickBot="1">
      <c r="A3730" s="317"/>
      <c r="B3730" s="317"/>
      <c r="C3730" s="317"/>
      <c r="D3730" s="317"/>
      <c r="E3730" s="317" t="s">
        <v>16055</v>
      </c>
      <c r="F3730" s="318">
        <v>2.02</v>
      </c>
      <c r="G3730" s="317"/>
      <c r="H3730" s="418" t="s">
        <v>16056</v>
      </c>
      <c r="I3730" s="418"/>
      <c r="J3730" s="318">
        <v>9.18</v>
      </c>
    </row>
    <row r="3731" spans="1:10" ht="13.5" thickTop="1">
      <c r="A3731" s="319"/>
      <c r="B3731" s="319"/>
      <c r="C3731" s="319"/>
      <c r="D3731" s="319"/>
      <c r="E3731" s="319"/>
      <c r="F3731" s="319"/>
      <c r="G3731" s="319"/>
      <c r="H3731" s="319"/>
      <c r="I3731" s="319"/>
      <c r="J3731" s="319"/>
    </row>
    <row r="3732" spans="1:10" ht="15">
      <c r="A3732" s="305"/>
      <c r="B3732" s="306" t="s">
        <v>12979</v>
      </c>
      <c r="C3732" s="305" t="s">
        <v>12980</v>
      </c>
      <c r="D3732" s="305" t="s">
        <v>12981</v>
      </c>
      <c r="E3732" s="419" t="s">
        <v>16045</v>
      </c>
      <c r="F3732" s="419"/>
      <c r="G3732" s="307" t="s">
        <v>12982</v>
      </c>
      <c r="H3732" s="306" t="s">
        <v>16046</v>
      </c>
      <c r="I3732" s="306" t="s">
        <v>12983</v>
      </c>
      <c r="J3732" s="306" t="s">
        <v>12985</v>
      </c>
    </row>
    <row r="3733" spans="1:10" ht="25.5">
      <c r="A3733" s="295" t="s">
        <v>16047</v>
      </c>
      <c r="B3733" s="296" t="s">
        <v>16212</v>
      </c>
      <c r="C3733" s="295" t="s">
        <v>9</v>
      </c>
      <c r="D3733" s="295" t="s">
        <v>3795</v>
      </c>
      <c r="E3733" s="420" t="s">
        <v>16072</v>
      </c>
      <c r="F3733" s="420"/>
      <c r="G3733" s="297" t="s">
        <v>23</v>
      </c>
      <c r="H3733" s="308">
        <v>1</v>
      </c>
      <c r="I3733" s="309">
        <v>6.83</v>
      </c>
      <c r="J3733" s="309">
        <v>6.83</v>
      </c>
    </row>
    <row r="3734" spans="1:10" ht="25.5">
      <c r="A3734" s="310" t="s">
        <v>16049</v>
      </c>
      <c r="B3734" s="311" t="s">
        <v>16201</v>
      </c>
      <c r="C3734" s="310" t="s">
        <v>9</v>
      </c>
      <c r="D3734" s="310" t="s">
        <v>441</v>
      </c>
      <c r="E3734" s="416" t="s">
        <v>16048</v>
      </c>
      <c r="F3734" s="416"/>
      <c r="G3734" s="312" t="s">
        <v>27</v>
      </c>
      <c r="H3734" s="313">
        <v>1.0800000000000001E-2</v>
      </c>
      <c r="I3734" s="314">
        <v>14.04</v>
      </c>
      <c r="J3734" s="314">
        <v>0.15</v>
      </c>
    </row>
    <row r="3735" spans="1:10" ht="25.5">
      <c r="A3735" s="310" t="s">
        <v>16049</v>
      </c>
      <c r="B3735" s="311" t="s">
        <v>16202</v>
      </c>
      <c r="C3735" s="310" t="s">
        <v>9</v>
      </c>
      <c r="D3735" s="310" t="s">
        <v>446</v>
      </c>
      <c r="E3735" s="416" t="s">
        <v>16048</v>
      </c>
      <c r="F3735" s="416"/>
      <c r="G3735" s="312" t="s">
        <v>27</v>
      </c>
      <c r="H3735" s="313">
        <v>7.6899999999999996E-2</v>
      </c>
      <c r="I3735" s="314">
        <v>18.010000000000002</v>
      </c>
      <c r="J3735" s="314">
        <v>1.38</v>
      </c>
    </row>
    <row r="3736" spans="1:10">
      <c r="A3736" s="300" t="s">
        <v>12986</v>
      </c>
      <c r="B3736" s="301" t="s">
        <v>13814</v>
      </c>
      <c r="C3736" s="300" t="s">
        <v>9</v>
      </c>
      <c r="D3736" s="300" t="s">
        <v>6885</v>
      </c>
      <c r="E3736" s="417" t="s">
        <v>12998</v>
      </c>
      <c r="F3736" s="417"/>
      <c r="G3736" s="302" t="s">
        <v>23</v>
      </c>
      <c r="H3736" s="315">
        <v>1.07</v>
      </c>
      <c r="I3736" s="316">
        <v>4.96</v>
      </c>
      <c r="J3736" s="316">
        <v>5.3</v>
      </c>
    </row>
    <row r="3737" spans="1:10" ht="25.5">
      <c r="A3737" s="317"/>
      <c r="B3737" s="317"/>
      <c r="C3737" s="317"/>
      <c r="D3737" s="317"/>
      <c r="E3737" s="317" t="s">
        <v>16052</v>
      </c>
      <c r="F3737" s="318">
        <v>0.58479530000000002</v>
      </c>
      <c r="G3737" s="317" t="s">
        <v>16053</v>
      </c>
      <c r="H3737" s="318">
        <v>0.51</v>
      </c>
      <c r="I3737" s="317" t="s">
        <v>16054</v>
      </c>
      <c r="J3737" s="318">
        <v>1.0900000000000001</v>
      </c>
    </row>
    <row r="3738" spans="1:10" ht="13.5" thickBot="1">
      <c r="A3738" s="317"/>
      <c r="B3738" s="317"/>
      <c r="C3738" s="317"/>
      <c r="D3738" s="317"/>
      <c r="E3738" s="317" t="s">
        <v>16055</v>
      </c>
      <c r="F3738" s="318">
        <v>1.92</v>
      </c>
      <c r="G3738" s="317"/>
      <c r="H3738" s="418" t="s">
        <v>16056</v>
      </c>
      <c r="I3738" s="418"/>
      <c r="J3738" s="318">
        <v>8.75</v>
      </c>
    </row>
    <row r="3739" spans="1:10" ht="13.5" thickTop="1">
      <c r="A3739" s="319"/>
      <c r="B3739" s="319"/>
      <c r="C3739" s="319"/>
      <c r="D3739" s="319"/>
      <c r="E3739" s="319"/>
      <c r="F3739" s="319"/>
      <c r="G3739" s="319"/>
      <c r="H3739" s="319"/>
      <c r="I3739" s="319"/>
      <c r="J3739" s="319"/>
    </row>
    <row r="3740" spans="1:10" ht="15">
      <c r="A3740" s="305"/>
      <c r="B3740" s="306" t="s">
        <v>12979</v>
      </c>
      <c r="C3740" s="305" t="s">
        <v>12980</v>
      </c>
      <c r="D3740" s="305" t="s">
        <v>12981</v>
      </c>
      <c r="E3740" s="419" t="s">
        <v>16045</v>
      </c>
      <c r="F3740" s="419"/>
      <c r="G3740" s="307" t="s">
        <v>12982</v>
      </c>
      <c r="H3740" s="306" t="s">
        <v>16046</v>
      </c>
      <c r="I3740" s="306" t="s">
        <v>12983</v>
      </c>
      <c r="J3740" s="306" t="s">
        <v>12985</v>
      </c>
    </row>
    <row r="3741" spans="1:10" ht="25.5">
      <c r="A3741" s="295" t="s">
        <v>16047</v>
      </c>
      <c r="B3741" s="296" t="s">
        <v>16382</v>
      </c>
      <c r="C3741" s="295" t="s">
        <v>9</v>
      </c>
      <c r="D3741" s="295" t="s">
        <v>1660</v>
      </c>
      <c r="E3741" s="420" t="s">
        <v>16110</v>
      </c>
      <c r="F3741" s="420"/>
      <c r="G3741" s="297" t="s">
        <v>51</v>
      </c>
      <c r="H3741" s="308">
        <v>1</v>
      </c>
      <c r="I3741" s="309">
        <v>138.84</v>
      </c>
      <c r="J3741" s="309">
        <v>138.84</v>
      </c>
    </row>
    <row r="3742" spans="1:10" ht="25.5">
      <c r="A3742" s="310" t="s">
        <v>16049</v>
      </c>
      <c r="B3742" s="311" t="s">
        <v>16576</v>
      </c>
      <c r="C3742" s="310" t="s">
        <v>9</v>
      </c>
      <c r="D3742" s="310" t="s">
        <v>464</v>
      </c>
      <c r="E3742" s="416" t="s">
        <v>16048</v>
      </c>
      <c r="F3742" s="416"/>
      <c r="G3742" s="312" t="s">
        <v>27</v>
      </c>
      <c r="H3742" s="313">
        <v>0.48</v>
      </c>
      <c r="I3742" s="314">
        <v>18.32</v>
      </c>
      <c r="J3742" s="314">
        <v>8.7899999999999991</v>
      </c>
    </row>
    <row r="3743" spans="1:10" ht="25.5">
      <c r="A3743" s="310" t="s">
        <v>16049</v>
      </c>
      <c r="B3743" s="311" t="s">
        <v>16068</v>
      </c>
      <c r="C3743" s="310" t="s">
        <v>9</v>
      </c>
      <c r="D3743" s="310" t="s">
        <v>29</v>
      </c>
      <c r="E3743" s="416" t="s">
        <v>16048</v>
      </c>
      <c r="F3743" s="416"/>
      <c r="G3743" s="312" t="s">
        <v>27</v>
      </c>
      <c r="H3743" s="313">
        <v>0.15</v>
      </c>
      <c r="I3743" s="314">
        <v>14.73</v>
      </c>
      <c r="J3743" s="314">
        <v>2.2000000000000002</v>
      </c>
    </row>
    <row r="3744" spans="1:10" ht="25.5">
      <c r="A3744" s="300" t="s">
        <v>12986</v>
      </c>
      <c r="B3744" s="301" t="s">
        <v>15013</v>
      </c>
      <c r="C3744" s="300" t="s">
        <v>9</v>
      </c>
      <c r="D3744" s="300" t="s">
        <v>8389</v>
      </c>
      <c r="E3744" s="417" t="s">
        <v>12998</v>
      </c>
      <c r="F3744" s="417"/>
      <c r="G3744" s="302" t="s">
        <v>51</v>
      </c>
      <c r="H3744" s="315">
        <v>1</v>
      </c>
      <c r="I3744" s="316">
        <v>118.19</v>
      </c>
      <c r="J3744" s="316">
        <v>118.19</v>
      </c>
    </row>
    <row r="3745" spans="1:10">
      <c r="A3745" s="300" t="s">
        <v>12986</v>
      </c>
      <c r="B3745" s="301" t="s">
        <v>13404</v>
      </c>
      <c r="C3745" s="300" t="s">
        <v>9</v>
      </c>
      <c r="D3745" s="300" t="s">
        <v>9968</v>
      </c>
      <c r="E3745" s="417" t="s">
        <v>12998</v>
      </c>
      <c r="F3745" s="417"/>
      <c r="G3745" s="302" t="s">
        <v>23</v>
      </c>
      <c r="H3745" s="315">
        <v>0.2974</v>
      </c>
      <c r="I3745" s="316">
        <v>32.5</v>
      </c>
      <c r="J3745" s="316">
        <v>9.66</v>
      </c>
    </row>
    <row r="3746" spans="1:10" ht="25.5">
      <c r="A3746" s="317"/>
      <c r="B3746" s="317"/>
      <c r="C3746" s="317"/>
      <c r="D3746" s="317"/>
      <c r="E3746" s="317" t="s">
        <v>16052</v>
      </c>
      <c r="F3746" s="318">
        <v>4.2276946000000004</v>
      </c>
      <c r="G3746" s="317" t="s">
        <v>16053</v>
      </c>
      <c r="H3746" s="318">
        <v>3.65</v>
      </c>
      <c r="I3746" s="317" t="s">
        <v>16054</v>
      </c>
      <c r="J3746" s="318">
        <v>7.88</v>
      </c>
    </row>
    <row r="3747" spans="1:10" ht="13.5" thickBot="1">
      <c r="A3747" s="317"/>
      <c r="B3747" s="317"/>
      <c r="C3747" s="317"/>
      <c r="D3747" s="317"/>
      <c r="E3747" s="317" t="s">
        <v>16055</v>
      </c>
      <c r="F3747" s="318">
        <v>39.200000000000003</v>
      </c>
      <c r="G3747" s="317"/>
      <c r="H3747" s="418" t="s">
        <v>16056</v>
      </c>
      <c r="I3747" s="418"/>
      <c r="J3747" s="318">
        <v>178.04</v>
      </c>
    </row>
    <row r="3748" spans="1:10" ht="13.5" thickTop="1">
      <c r="A3748" s="319"/>
      <c r="B3748" s="319"/>
      <c r="C3748" s="319"/>
      <c r="D3748" s="319"/>
      <c r="E3748" s="319"/>
      <c r="F3748" s="319"/>
      <c r="G3748" s="319"/>
      <c r="H3748" s="319"/>
      <c r="I3748" s="319"/>
      <c r="J3748" s="319"/>
    </row>
    <row r="3749" spans="1:10" ht="15">
      <c r="A3749" s="305"/>
      <c r="B3749" s="306" t="s">
        <v>12979</v>
      </c>
      <c r="C3749" s="305" t="s">
        <v>12980</v>
      </c>
      <c r="D3749" s="305" t="s">
        <v>12981</v>
      </c>
      <c r="E3749" s="419" t="s">
        <v>16045</v>
      </c>
      <c r="F3749" s="419"/>
      <c r="G3749" s="307" t="s">
        <v>12982</v>
      </c>
      <c r="H3749" s="306" t="s">
        <v>16046</v>
      </c>
      <c r="I3749" s="306" t="s">
        <v>12983</v>
      </c>
      <c r="J3749" s="306" t="s">
        <v>12985</v>
      </c>
    </row>
    <row r="3750" spans="1:10" ht="25.5">
      <c r="A3750" s="295" t="s">
        <v>16047</v>
      </c>
      <c r="B3750" s="296" t="s">
        <v>16379</v>
      </c>
      <c r="C3750" s="295" t="s">
        <v>9</v>
      </c>
      <c r="D3750" s="295" t="s">
        <v>1661</v>
      </c>
      <c r="E3750" s="420" t="s">
        <v>16110</v>
      </c>
      <c r="F3750" s="420"/>
      <c r="G3750" s="297" t="s">
        <v>51</v>
      </c>
      <c r="H3750" s="308">
        <v>1</v>
      </c>
      <c r="I3750" s="309">
        <v>100.77</v>
      </c>
      <c r="J3750" s="309">
        <v>100.77</v>
      </c>
    </row>
    <row r="3751" spans="1:10" ht="25.5">
      <c r="A3751" s="310" t="s">
        <v>16049</v>
      </c>
      <c r="B3751" s="311" t="s">
        <v>16576</v>
      </c>
      <c r="C3751" s="310" t="s">
        <v>9</v>
      </c>
      <c r="D3751" s="310" t="s">
        <v>464</v>
      </c>
      <c r="E3751" s="416" t="s">
        <v>16048</v>
      </c>
      <c r="F3751" s="416"/>
      <c r="G3751" s="312" t="s">
        <v>27</v>
      </c>
      <c r="H3751" s="313">
        <v>0.85</v>
      </c>
      <c r="I3751" s="314">
        <v>18.32</v>
      </c>
      <c r="J3751" s="314">
        <v>15.57</v>
      </c>
    </row>
    <row r="3752" spans="1:10" ht="25.5">
      <c r="A3752" s="310" t="s">
        <v>16049</v>
      </c>
      <c r="B3752" s="311" t="s">
        <v>16068</v>
      </c>
      <c r="C3752" s="310" t="s">
        <v>9</v>
      </c>
      <c r="D3752" s="310" t="s">
        <v>29</v>
      </c>
      <c r="E3752" s="416" t="s">
        <v>16048</v>
      </c>
      <c r="F3752" s="416"/>
      <c r="G3752" s="312" t="s">
        <v>27</v>
      </c>
      <c r="H3752" s="313">
        <v>0.27</v>
      </c>
      <c r="I3752" s="314">
        <v>14.73</v>
      </c>
      <c r="J3752" s="314">
        <v>3.97</v>
      </c>
    </row>
    <row r="3753" spans="1:10" ht="25.5">
      <c r="A3753" s="300" t="s">
        <v>12986</v>
      </c>
      <c r="B3753" s="301" t="s">
        <v>15000</v>
      </c>
      <c r="C3753" s="300" t="s">
        <v>9</v>
      </c>
      <c r="D3753" s="300" t="s">
        <v>9561</v>
      </c>
      <c r="E3753" s="417" t="s">
        <v>12998</v>
      </c>
      <c r="F3753" s="417"/>
      <c r="G3753" s="302" t="s">
        <v>51</v>
      </c>
      <c r="H3753" s="315">
        <v>1</v>
      </c>
      <c r="I3753" s="316">
        <v>64.099999999999994</v>
      </c>
      <c r="J3753" s="316">
        <v>64.099999999999994</v>
      </c>
    </row>
    <row r="3754" spans="1:10">
      <c r="A3754" s="300" t="s">
        <v>12986</v>
      </c>
      <c r="B3754" s="301" t="s">
        <v>13404</v>
      </c>
      <c r="C3754" s="300" t="s">
        <v>9</v>
      </c>
      <c r="D3754" s="300" t="s">
        <v>9968</v>
      </c>
      <c r="E3754" s="417" t="s">
        <v>12998</v>
      </c>
      <c r="F3754" s="417"/>
      <c r="G3754" s="302" t="s">
        <v>23</v>
      </c>
      <c r="H3754" s="315">
        <v>0.52710000000000001</v>
      </c>
      <c r="I3754" s="316">
        <v>32.5</v>
      </c>
      <c r="J3754" s="316">
        <v>17.13</v>
      </c>
    </row>
    <row r="3755" spans="1:10" ht="25.5">
      <c r="A3755" s="317"/>
      <c r="B3755" s="317"/>
      <c r="C3755" s="317"/>
      <c r="D3755" s="317"/>
      <c r="E3755" s="317" t="s">
        <v>16052</v>
      </c>
      <c r="F3755" s="318">
        <v>7.5164977000000004</v>
      </c>
      <c r="G3755" s="317" t="s">
        <v>16053</v>
      </c>
      <c r="H3755" s="318">
        <v>6.49</v>
      </c>
      <c r="I3755" s="317" t="s">
        <v>16054</v>
      </c>
      <c r="J3755" s="318">
        <v>14.01</v>
      </c>
    </row>
    <row r="3756" spans="1:10" ht="13.5" thickBot="1">
      <c r="A3756" s="317"/>
      <c r="B3756" s="317"/>
      <c r="C3756" s="317"/>
      <c r="D3756" s="317"/>
      <c r="E3756" s="317" t="s">
        <v>16055</v>
      </c>
      <c r="F3756" s="318">
        <v>28.45</v>
      </c>
      <c r="G3756" s="317"/>
      <c r="H3756" s="418" t="s">
        <v>16056</v>
      </c>
      <c r="I3756" s="418"/>
      <c r="J3756" s="318">
        <v>129.22</v>
      </c>
    </row>
    <row r="3757" spans="1:10" ht="13.5" thickTop="1">
      <c r="A3757" s="319"/>
      <c r="B3757" s="319"/>
      <c r="C3757" s="319"/>
      <c r="D3757" s="319"/>
      <c r="E3757" s="319"/>
      <c r="F3757" s="319"/>
      <c r="G3757" s="319"/>
      <c r="H3757" s="319"/>
      <c r="I3757" s="319"/>
      <c r="J3757" s="319"/>
    </row>
    <row r="3758" spans="1:10" ht="15">
      <c r="A3758" s="305"/>
      <c r="B3758" s="306" t="s">
        <v>12979</v>
      </c>
      <c r="C3758" s="305" t="s">
        <v>12980</v>
      </c>
      <c r="D3758" s="305" t="s">
        <v>12981</v>
      </c>
      <c r="E3758" s="419" t="s">
        <v>16045</v>
      </c>
      <c r="F3758" s="419"/>
      <c r="G3758" s="307" t="s">
        <v>12982</v>
      </c>
      <c r="H3758" s="306" t="s">
        <v>16046</v>
      </c>
      <c r="I3758" s="306" t="s">
        <v>12983</v>
      </c>
      <c r="J3758" s="306" t="s">
        <v>12985</v>
      </c>
    </row>
    <row r="3759" spans="1:10" ht="25.5">
      <c r="A3759" s="295" t="s">
        <v>16047</v>
      </c>
      <c r="B3759" s="296" t="s">
        <v>16523</v>
      </c>
      <c r="C3759" s="295" t="s">
        <v>9</v>
      </c>
      <c r="D3759" s="295" t="s">
        <v>4527</v>
      </c>
      <c r="E3759" s="420" t="s">
        <v>16048</v>
      </c>
      <c r="F3759" s="420"/>
      <c r="G3759" s="297" t="s">
        <v>27</v>
      </c>
      <c r="H3759" s="308">
        <v>1</v>
      </c>
      <c r="I3759" s="309">
        <v>0.08</v>
      </c>
      <c r="J3759" s="309">
        <v>0.08</v>
      </c>
    </row>
    <row r="3760" spans="1:10">
      <c r="A3760" s="300" t="s">
        <v>12986</v>
      </c>
      <c r="B3760" s="301" t="s">
        <v>13292</v>
      </c>
      <c r="C3760" s="300" t="s">
        <v>9</v>
      </c>
      <c r="D3760" s="300" t="s">
        <v>6981</v>
      </c>
      <c r="E3760" s="417" t="s">
        <v>12994</v>
      </c>
      <c r="F3760" s="417"/>
      <c r="G3760" s="302" t="s">
        <v>27</v>
      </c>
      <c r="H3760" s="315">
        <v>9.2999999999999992E-3</v>
      </c>
      <c r="I3760" s="316">
        <v>9.02</v>
      </c>
      <c r="J3760" s="316">
        <v>0.08</v>
      </c>
    </row>
    <row r="3761" spans="1:10" ht="25.5">
      <c r="A3761" s="317"/>
      <c r="B3761" s="317"/>
      <c r="C3761" s="317"/>
      <c r="D3761" s="317"/>
      <c r="E3761" s="317" t="s">
        <v>16052</v>
      </c>
      <c r="F3761" s="318">
        <v>4.2920800000000002E-2</v>
      </c>
      <c r="G3761" s="317" t="s">
        <v>16053</v>
      </c>
      <c r="H3761" s="318">
        <v>0.04</v>
      </c>
      <c r="I3761" s="317" t="s">
        <v>16054</v>
      </c>
      <c r="J3761" s="318">
        <v>0.08</v>
      </c>
    </row>
    <row r="3762" spans="1:10" ht="13.5" thickBot="1">
      <c r="A3762" s="317"/>
      <c r="B3762" s="317"/>
      <c r="C3762" s="317"/>
      <c r="D3762" s="317"/>
      <c r="E3762" s="317" t="s">
        <v>16055</v>
      </c>
      <c r="F3762" s="318">
        <v>0.02</v>
      </c>
      <c r="G3762" s="317"/>
      <c r="H3762" s="418" t="s">
        <v>16056</v>
      </c>
      <c r="I3762" s="418"/>
      <c r="J3762" s="318">
        <v>0.1</v>
      </c>
    </row>
    <row r="3763" spans="1:10" ht="13.5" thickTop="1">
      <c r="A3763" s="319"/>
      <c r="B3763" s="319"/>
      <c r="C3763" s="319"/>
      <c r="D3763" s="319"/>
      <c r="E3763" s="319"/>
      <c r="F3763" s="319"/>
      <c r="G3763" s="319"/>
      <c r="H3763" s="319"/>
      <c r="I3763" s="319"/>
      <c r="J3763" s="319"/>
    </row>
    <row r="3764" spans="1:10" ht="15">
      <c r="A3764" s="305"/>
      <c r="B3764" s="306" t="s">
        <v>12979</v>
      </c>
      <c r="C3764" s="305" t="s">
        <v>12980</v>
      </c>
      <c r="D3764" s="305" t="s">
        <v>12981</v>
      </c>
      <c r="E3764" s="419" t="s">
        <v>16045</v>
      </c>
      <c r="F3764" s="419"/>
      <c r="G3764" s="307" t="s">
        <v>12982</v>
      </c>
      <c r="H3764" s="306" t="s">
        <v>16046</v>
      </c>
      <c r="I3764" s="306" t="s">
        <v>12983</v>
      </c>
      <c r="J3764" s="306" t="s">
        <v>12985</v>
      </c>
    </row>
    <row r="3765" spans="1:10" ht="25.5">
      <c r="A3765" s="295" t="s">
        <v>16047</v>
      </c>
      <c r="B3765" s="296" t="s">
        <v>16524</v>
      </c>
      <c r="C3765" s="295" t="s">
        <v>9</v>
      </c>
      <c r="D3765" s="295" t="s">
        <v>4528</v>
      </c>
      <c r="E3765" s="420" t="s">
        <v>16048</v>
      </c>
      <c r="F3765" s="420"/>
      <c r="G3765" s="297" t="s">
        <v>27</v>
      </c>
      <c r="H3765" s="308">
        <v>1</v>
      </c>
      <c r="I3765" s="309">
        <v>0.12</v>
      </c>
      <c r="J3765" s="309">
        <v>0.12</v>
      </c>
    </row>
    <row r="3766" spans="1:10">
      <c r="A3766" s="300" t="s">
        <v>12986</v>
      </c>
      <c r="B3766" s="301" t="s">
        <v>13187</v>
      </c>
      <c r="C3766" s="300" t="s">
        <v>9</v>
      </c>
      <c r="D3766" s="300" t="s">
        <v>7901</v>
      </c>
      <c r="E3766" s="417" t="s">
        <v>12994</v>
      </c>
      <c r="F3766" s="417"/>
      <c r="G3766" s="302" t="s">
        <v>27</v>
      </c>
      <c r="H3766" s="315">
        <v>1.1900000000000001E-2</v>
      </c>
      <c r="I3766" s="316">
        <v>10.19</v>
      </c>
      <c r="J3766" s="316">
        <v>0.12</v>
      </c>
    </row>
    <row r="3767" spans="1:10" ht="25.5">
      <c r="A3767" s="317"/>
      <c r="B3767" s="317"/>
      <c r="C3767" s="317"/>
      <c r="D3767" s="317"/>
      <c r="E3767" s="317" t="s">
        <v>16052</v>
      </c>
      <c r="F3767" s="318">
        <v>6.4381099999999997E-2</v>
      </c>
      <c r="G3767" s="317" t="s">
        <v>16053</v>
      </c>
      <c r="H3767" s="318">
        <v>0.06</v>
      </c>
      <c r="I3767" s="317" t="s">
        <v>16054</v>
      </c>
      <c r="J3767" s="318">
        <v>0.12</v>
      </c>
    </row>
    <row r="3768" spans="1:10" ht="13.5" thickBot="1">
      <c r="A3768" s="317"/>
      <c r="B3768" s="317"/>
      <c r="C3768" s="317"/>
      <c r="D3768" s="317"/>
      <c r="E3768" s="317" t="s">
        <v>16055</v>
      </c>
      <c r="F3768" s="318">
        <v>0.03</v>
      </c>
      <c r="G3768" s="317"/>
      <c r="H3768" s="418" t="s">
        <v>16056</v>
      </c>
      <c r="I3768" s="418"/>
      <c r="J3768" s="318">
        <v>0.15</v>
      </c>
    </row>
    <row r="3769" spans="1:10" ht="13.5" thickTop="1">
      <c r="A3769" s="319"/>
      <c r="B3769" s="319"/>
      <c r="C3769" s="319"/>
      <c r="D3769" s="319"/>
      <c r="E3769" s="319"/>
      <c r="F3769" s="319"/>
      <c r="G3769" s="319"/>
      <c r="H3769" s="319"/>
      <c r="I3769" s="319"/>
      <c r="J3769" s="319"/>
    </row>
    <row r="3770" spans="1:10" ht="15">
      <c r="A3770" s="305"/>
      <c r="B3770" s="306" t="s">
        <v>12979</v>
      </c>
      <c r="C3770" s="305" t="s">
        <v>12980</v>
      </c>
      <c r="D3770" s="305" t="s">
        <v>12981</v>
      </c>
      <c r="E3770" s="419" t="s">
        <v>16045</v>
      </c>
      <c r="F3770" s="419"/>
      <c r="G3770" s="307" t="s">
        <v>12982</v>
      </c>
      <c r="H3770" s="306" t="s">
        <v>16046</v>
      </c>
      <c r="I3770" s="306" t="s">
        <v>12983</v>
      </c>
      <c r="J3770" s="306" t="s">
        <v>12985</v>
      </c>
    </row>
    <row r="3771" spans="1:10" ht="25.5">
      <c r="A3771" s="295" t="s">
        <v>16047</v>
      </c>
      <c r="B3771" s="296" t="s">
        <v>16525</v>
      </c>
      <c r="C3771" s="295" t="s">
        <v>9</v>
      </c>
      <c r="D3771" s="295" t="s">
        <v>4532</v>
      </c>
      <c r="E3771" s="420" t="s">
        <v>16048</v>
      </c>
      <c r="F3771" s="420"/>
      <c r="G3771" s="297" t="s">
        <v>27</v>
      </c>
      <c r="H3771" s="308">
        <v>1</v>
      </c>
      <c r="I3771" s="309">
        <v>0.11</v>
      </c>
      <c r="J3771" s="309">
        <v>0.11</v>
      </c>
    </row>
    <row r="3772" spans="1:10">
      <c r="A3772" s="300" t="s">
        <v>12986</v>
      </c>
      <c r="B3772" s="301" t="s">
        <v>13966</v>
      </c>
      <c r="C3772" s="300" t="s">
        <v>9</v>
      </c>
      <c r="D3772" s="300" t="s">
        <v>6993</v>
      </c>
      <c r="E3772" s="417" t="s">
        <v>12994</v>
      </c>
      <c r="F3772" s="417"/>
      <c r="G3772" s="302" t="s">
        <v>27</v>
      </c>
      <c r="H3772" s="315">
        <v>9.2999999999999992E-3</v>
      </c>
      <c r="I3772" s="316">
        <v>12.48</v>
      </c>
      <c r="J3772" s="316">
        <v>0.11</v>
      </c>
    </row>
    <row r="3773" spans="1:10" ht="25.5">
      <c r="A3773" s="317"/>
      <c r="B3773" s="317"/>
      <c r="C3773" s="317"/>
      <c r="D3773" s="317"/>
      <c r="E3773" s="317" t="s">
        <v>16052</v>
      </c>
      <c r="F3773" s="318">
        <v>5.9015999999999999E-2</v>
      </c>
      <c r="G3773" s="317" t="s">
        <v>16053</v>
      </c>
      <c r="H3773" s="318">
        <v>0.05</v>
      </c>
      <c r="I3773" s="317" t="s">
        <v>16054</v>
      </c>
      <c r="J3773" s="318">
        <v>0.11</v>
      </c>
    </row>
    <row r="3774" spans="1:10" ht="13.5" thickBot="1">
      <c r="A3774" s="317"/>
      <c r="B3774" s="317"/>
      <c r="C3774" s="317"/>
      <c r="D3774" s="317"/>
      <c r="E3774" s="317" t="s">
        <v>16055</v>
      </c>
      <c r="F3774" s="318">
        <v>0.03</v>
      </c>
      <c r="G3774" s="317"/>
      <c r="H3774" s="418" t="s">
        <v>16056</v>
      </c>
      <c r="I3774" s="418"/>
      <c r="J3774" s="318">
        <v>0.14000000000000001</v>
      </c>
    </row>
    <row r="3775" spans="1:10" ht="13.5" thickTop="1">
      <c r="A3775" s="319"/>
      <c r="B3775" s="319"/>
      <c r="C3775" s="319"/>
      <c r="D3775" s="319"/>
      <c r="E3775" s="319"/>
      <c r="F3775" s="319"/>
      <c r="G3775" s="319"/>
      <c r="H3775" s="319"/>
      <c r="I3775" s="319"/>
      <c r="J3775" s="319"/>
    </row>
    <row r="3776" spans="1:10" ht="15">
      <c r="A3776" s="305"/>
      <c r="B3776" s="306" t="s">
        <v>12979</v>
      </c>
      <c r="C3776" s="305" t="s">
        <v>12980</v>
      </c>
      <c r="D3776" s="305" t="s">
        <v>12981</v>
      </c>
      <c r="E3776" s="419" t="s">
        <v>16045</v>
      </c>
      <c r="F3776" s="419"/>
      <c r="G3776" s="307" t="s">
        <v>12982</v>
      </c>
      <c r="H3776" s="306" t="s">
        <v>16046</v>
      </c>
      <c r="I3776" s="306" t="s">
        <v>12983</v>
      </c>
      <c r="J3776" s="306" t="s">
        <v>12985</v>
      </c>
    </row>
    <row r="3777" spans="1:10" ht="25.5">
      <c r="A3777" s="295" t="s">
        <v>16047</v>
      </c>
      <c r="B3777" s="296" t="s">
        <v>16064</v>
      </c>
      <c r="C3777" s="295" t="s">
        <v>9</v>
      </c>
      <c r="D3777" s="295" t="s">
        <v>4623</v>
      </c>
      <c r="E3777" s="420" t="s">
        <v>16048</v>
      </c>
      <c r="F3777" s="420"/>
      <c r="G3777" s="297" t="s">
        <v>137</v>
      </c>
      <c r="H3777" s="308">
        <v>1</v>
      </c>
      <c r="I3777" s="309">
        <v>7.1</v>
      </c>
      <c r="J3777" s="309">
        <v>7.1</v>
      </c>
    </row>
    <row r="3778" spans="1:10">
      <c r="A3778" s="300" t="s">
        <v>12986</v>
      </c>
      <c r="B3778" s="301" t="s">
        <v>13072</v>
      </c>
      <c r="C3778" s="300" t="s">
        <v>9</v>
      </c>
      <c r="D3778" s="300" t="s">
        <v>7009</v>
      </c>
      <c r="E3778" s="417" t="s">
        <v>12994</v>
      </c>
      <c r="F3778" s="417"/>
      <c r="G3778" s="302" t="s">
        <v>137</v>
      </c>
      <c r="H3778" s="315">
        <v>3.0999999999999999E-3</v>
      </c>
      <c r="I3778" s="316">
        <v>2290.7399999999998</v>
      </c>
      <c r="J3778" s="316">
        <v>7.1</v>
      </c>
    </row>
    <row r="3779" spans="1:10" ht="25.5">
      <c r="A3779" s="317"/>
      <c r="B3779" s="317"/>
      <c r="C3779" s="317"/>
      <c r="D3779" s="317"/>
      <c r="E3779" s="317" t="s">
        <v>16052</v>
      </c>
      <c r="F3779" s="318">
        <v>3.8092172</v>
      </c>
      <c r="G3779" s="317" t="s">
        <v>16053</v>
      </c>
      <c r="H3779" s="318">
        <v>3.29</v>
      </c>
      <c r="I3779" s="317" t="s">
        <v>16054</v>
      </c>
      <c r="J3779" s="318">
        <v>7.1</v>
      </c>
    </row>
    <row r="3780" spans="1:10" ht="13.5" thickBot="1">
      <c r="A3780" s="317"/>
      <c r="B3780" s="317"/>
      <c r="C3780" s="317"/>
      <c r="D3780" s="317"/>
      <c r="E3780" s="317" t="s">
        <v>16055</v>
      </c>
      <c r="F3780" s="318">
        <v>2</v>
      </c>
      <c r="G3780" s="317"/>
      <c r="H3780" s="418" t="s">
        <v>16056</v>
      </c>
      <c r="I3780" s="418"/>
      <c r="J3780" s="318">
        <v>9.1</v>
      </c>
    </row>
    <row r="3781" spans="1:10" ht="13.5" thickTop="1">
      <c r="A3781" s="319"/>
      <c r="B3781" s="319"/>
      <c r="C3781" s="319"/>
      <c r="D3781" s="319"/>
      <c r="E3781" s="319"/>
      <c r="F3781" s="319"/>
      <c r="G3781" s="319"/>
      <c r="H3781" s="319"/>
      <c r="I3781" s="319"/>
      <c r="J3781" s="319"/>
    </row>
    <row r="3782" spans="1:10" ht="15">
      <c r="A3782" s="305"/>
      <c r="B3782" s="306" t="s">
        <v>12979</v>
      </c>
      <c r="C3782" s="305" t="s">
        <v>12980</v>
      </c>
      <c r="D3782" s="305" t="s">
        <v>12981</v>
      </c>
      <c r="E3782" s="419" t="s">
        <v>16045</v>
      </c>
      <c r="F3782" s="419"/>
      <c r="G3782" s="307" t="s">
        <v>12982</v>
      </c>
      <c r="H3782" s="306" t="s">
        <v>16046</v>
      </c>
      <c r="I3782" s="306" t="s">
        <v>12983</v>
      </c>
      <c r="J3782" s="306" t="s">
        <v>12985</v>
      </c>
    </row>
    <row r="3783" spans="1:10" ht="25.5">
      <c r="A3783" s="295" t="s">
        <v>16047</v>
      </c>
      <c r="B3783" s="296" t="s">
        <v>16530</v>
      </c>
      <c r="C3783" s="295" t="s">
        <v>9</v>
      </c>
      <c r="D3783" s="295" t="s">
        <v>1201</v>
      </c>
      <c r="E3783" s="420" t="s">
        <v>16048</v>
      </c>
      <c r="F3783" s="420"/>
      <c r="G3783" s="297" t="s">
        <v>27</v>
      </c>
      <c r="H3783" s="308">
        <v>1</v>
      </c>
      <c r="I3783" s="309">
        <v>0.12</v>
      </c>
      <c r="J3783" s="309">
        <v>0.12</v>
      </c>
    </row>
    <row r="3784" spans="1:10">
      <c r="A3784" s="300" t="s">
        <v>12986</v>
      </c>
      <c r="B3784" s="301" t="s">
        <v>13294</v>
      </c>
      <c r="C3784" s="300" t="s">
        <v>9</v>
      </c>
      <c r="D3784" s="300" t="s">
        <v>7164</v>
      </c>
      <c r="E3784" s="417" t="s">
        <v>12994</v>
      </c>
      <c r="F3784" s="417"/>
      <c r="G3784" s="302" t="s">
        <v>27</v>
      </c>
      <c r="H3784" s="315">
        <v>9.2999999999999992E-3</v>
      </c>
      <c r="I3784" s="316">
        <v>12.95</v>
      </c>
      <c r="J3784" s="316">
        <v>0.12</v>
      </c>
    </row>
    <row r="3785" spans="1:10" ht="25.5">
      <c r="A3785" s="317"/>
      <c r="B3785" s="317"/>
      <c r="C3785" s="317"/>
      <c r="D3785" s="317"/>
      <c r="E3785" s="317" t="s">
        <v>16052</v>
      </c>
      <c r="F3785" s="318">
        <v>6.4381099999999997E-2</v>
      </c>
      <c r="G3785" s="317" t="s">
        <v>16053</v>
      </c>
      <c r="H3785" s="318">
        <v>0.06</v>
      </c>
      <c r="I3785" s="317" t="s">
        <v>16054</v>
      </c>
      <c r="J3785" s="318">
        <v>0.12</v>
      </c>
    </row>
    <row r="3786" spans="1:10" ht="13.5" thickBot="1">
      <c r="A3786" s="317"/>
      <c r="B3786" s="317"/>
      <c r="C3786" s="317"/>
      <c r="D3786" s="317"/>
      <c r="E3786" s="317" t="s">
        <v>16055</v>
      </c>
      <c r="F3786" s="318">
        <v>0.03</v>
      </c>
      <c r="G3786" s="317"/>
      <c r="H3786" s="418" t="s">
        <v>16056</v>
      </c>
      <c r="I3786" s="418"/>
      <c r="J3786" s="318">
        <v>0.15</v>
      </c>
    </row>
    <row r="3787" spans="1:10" ht="13.5" thickTop="1">
      <c r="A3787" s="319"/>
      <c r="B3787" s="319"/>
      <c r="C3787" s="319"/>
      <c r="D3787" s="319"/>
      <c r="E3787" s="319"/>
      <c r="F3787" s="319"/>
      <c r="G3787" s="319"/>
      <c r="H3787" s="319"/>
      <c r="I3787" s="319"/>
      <c r="J3787" s="319"/>
    </row>
    <row r="3788" spans="1:10" ht="15">
      <c r="A3788" s="305"/>
      <c r="B3788" s="306" t="s">
        <v>12979</v>
      </c>
      <c r="C3788" s="305" t="s">
        <v>12980</v>
      </c>
      <c r="D3788" s="305" t="s">
        <v>12981</v>
      </c>
      <c r="E3788" s="419" t="s">
        <v>16045</v>
      </c>
      <c r="F3788" s="419"/>
      <c r="G3788" s="307" t="s">
        <v>12982</v>
      </c>
      <c r="H3788" s="306" t="s">
        <v>16046</v>
      </c>
      <c r="I3788" s="306" t="s">
        <v>12983</v>
      </c>
      <c r="J3788" s="306" t="s">
        <v>12985</v>
      </c>
    </row>
    <row r="3789" spans="1:10" ht="25.5">
      <c r="A3789" s="295" t="s">
        <v>16047</v>
      </c>
      <c r="B3789" s="296" t="s">
        <v>16533</v>
      </c>
      <c r="C3789" s="295" t="s">
        <v>9</v>
      </c>
      <c r="D3789" s="295" t="s">
        <v>4534</v>
      </c>
      <c r="E3789" s="420" t="s">
        <v>16048</v>
      </c>
      <c r="F3789" s="420"/>
      <c r="G3789" s="297" t="s">
        <v>27</v>
      </c>
      <c r="H3789" s="308">
        <v>1</v>
      </c>
      <c r="I3789" s="309">
        <v>0.28000000000000003</v>
      </c>
      <c r="J3789" s="309">
        <v>0.28000000000000003</v>
      </c>
    </row>
    <row r="3790" spans="1:10">
      <c r="A3790" s="300" t="s">
        <v>12986</v>
      </c>
      <c r="B3790" s="301" t="s">
        <v>13197</v>
      </c>
      <c r="C3790" s="300" t="s">
        <v>9</v>
      </c>
      <c r="D3790" s="300" t="s">
        <v>6983</v>
      </c>
      <c r="E3790" s="417" t="s">
        <v>12994</v>
      </c>
      <c r="F3790" s="417"/>
      <c r="G3790" s="302" t="s">
        <v>27</v>
      </c>
      <c r="H3790" s="315">
        <v>3.0099999999999998E-2</v>
      </c>
      <c r="I3790" s="316">
        <v>9.41</v>
      </c>
      <c r="J3790" s="316">
        <v>0.28000000000000003</v>
      </c>
    </row>
    <row r="3791" spans="1:10" ht="25.5">
      <c r="A3791" s="317"/>
      <c r="B3791" s="317"/>
      <c r="C3791" s="317"/>
      <c r="D3791" s="317"/>
      <c r="E3791" s="317" t="s">
        <v>16052</v>
      </c>
      <c r="F3791" s="318">
        <v>0.15022269999999999</v>
      </c>
      <c r="G3791" s="317" t="s">
        <v>16053</v>
      </c>
      <c r="H3791" s="318">
        <v>0.13</v>
      </c>
      <c r="I3791" s="317" t="s">
        <v>16054</v>
      </c>
      <c r="J3791" s="318">
        <v>0.28000000000000003</v>
      </c>
    </row>
    <row r="3792" spans="1:10" ht="13.5" thickBot="1">
      <c r="A3792" s="317"/>
      <c r="B3792" s="317"/>
      <c r="C3792" s="317"/>
      <c r="D3792" s="317"/>
      <c r="E3792" s="317" t="s">
        <v>16055</v>
      </c>
      <c r="F3792" s="318">
        <v>7.0000000000000007E-2</v>
      </c>
      <c r="G3792" s="317"/>
      <c r="H3792" s="418" t="s">
        <v>16056</v>
      </c>
      <c r="I3792" s="418"/>
      <c r="J3792" s="318">
        <v>0.35</v>
      </c>
    </row>
    <row r="3793" spans="1:10" ht="13.5" thickTop="1">
      <c r="A3793" s="319"/>
      <c r="B3793" s="319"/>
      <c r="C3793" s="319"/>
      <c r="D3793" s="319"/>
      <c r="E3793" s="319"/>
      <c r="F3793" s="319"/>
      <c r="G3793" s="319"/>
      <c r="H3793" s="319"/>
      <c r="I3793" s="319"/>
      <c r="J3793" s="319"/>
    </row>
    <row r="3794" spans="1:10" ht="15">
      <c r="A3794" s="305"/>
      <c r="B3794" s="306" t="s">
        <v>12979</v>
      </c>
      <c r="C3794" s="305" t="s">
        <v>12980</v>
      </c>
      <c r="D3794" s="305" t="s">
        <v>12981</v>
      </c>
      <c r="E3794" s="419" t="s">
        <v>16045</v>
      </c>
      <c r="F3794" s="419"/>
      <c r="G3794" s="307" t="s">
        <v>12982</v>
      </c>
      <c r="H3794" s="306" t="s">
        <v>16046</v>
      </c>
      <c r="I3794" s="306" t="s">
        <v>12983</v>
      </c>
      <c r="J3794" s="306" t="s">
        <v>12985</v>
      </c>
    </row>
    <row r="3795" spans="1:10" ht="25.5">
      <c r="A3795" s="295" t="s">
        <v>16047</v>
      </c>
      <c r="B3795" s="296" t="s">
        <v>16534</v>
      </c>
      <c r="C3795" s="295" t="s">
        <v>9</v>
      </c>
      <c r="D3795" s="295" t="s">
        <v>4535</v>
      </c>
      <c r="E3795" s="420" t="s">
        <v>16048</v>
      </c>
      <c r="F3795" s="420"/>
      <c r="G3795" s="297" t="s">
        <v>27</v>
      </c>
      <c r="H3795" s="308">
        <v>1</v>
      </c>
      <c r="I3795" s="309">
        <v>0.13</v>
      </c>
      <c r="J3795" s="309">
        <v>0.13</v>
      </c>
    </row>
    <row r="3796" spans="1:10">
      <c r="A3796" s="300" t="s">
        <v>12986</v>
      </c>
      <c r="B3796" s="301" t="s">
        <v>13193</v>
      </c>
      <c r="C3796" s="300" t="s">
        <v>9</v>
      </c>
      <c r="D3796" s="300" t="s">
        <v>7200</v>
      </c>
      <c r="E3796" s="417" t="s">
        <v>12994</v>
      </c>
      <c r="F3796" s="417"/>
      <c r="G3796" s="302" t="s">
        <v>27</v>
      </c>
      <c r="H3796" s="315">
        <v>1.4500000000000001E-2</v>
      </c>
      <c r="I3796" s="316">
        <v>9.48</v>
      </c>
      <c r="J3796" s="316">
        <v>0.13</v>
      </c>
    </row>
    <row r="3797" spans="1:10" ht="25.5">
      <c r="A3797" s="317"/>
      <c r="B3797" s="317"/>
      <c r="C3797" s="317"/>
      <c r="D3797" s="317"/>
      <c r="E3797" s="317" t="s">
        <v>16052</v>
      </c>
      <c r="F3797" s="318">
        <v>6.9746199999999994E-2</v>
      </c>
      <c r="G3797" s="317" t="s">
        <v>16053</v>
      </c>
      <c r="H3797" s="318">
        <v>0.06</v>
      </c>
      <c r="I3797" s="317" t="s">
        <v>16054</v>
      </c>
      <c r="J3797" s="318">
        <v>0.13</v>
      </c>
    </row>
    <row r="3798" spans="1:10" ht="13.5" thickBot="1">
      <c r="A3798" s="317"/>
      <c r="B3798" s="317"/>
      <c r="C3798" s="317"/>
      <c r="D3798" s="317"/>
      <c r="E3798" s="317" t="s">
        <v>16055</v>
      </c>
      <c r="F3798" s="318">
        <v>0.03</v>
      </c>
      <c r="G3798" s="317"/>
      <c r="H3798" s="418" t="s">
        <v>16056</v>
      </c>
      <c r="I3798" s="418"/>
      <c r="J3798" s="318">
        <v>0.16</v>
      </c>
    </row>
    <row r="3799" spans="1:10" ht="13.5" thickTop="1">
      <c r="A3799" s="319"/>
      <c r="B3799" s="319"/>
      <c r="C3799" s="319"/>
      <c r="D3799" s="319"/>
      <c r="E3799" s="319"/>
      <c r="F3799" s="319"/>
      <c r="G3799" s="319"/>
      <c r="H3799" s="319"/>
      <c r="I3799" s="319"/>
      <c r="J3799" s="319"/>
    </row>
    <row r="3800" spans="1:10" ht="15">
      <c r="A3800" s="305"/>
      <c r="B3800" s="306" t="s">
        <v>12979</v>
      </c>
      <c r="C3800" s="305" t="s">
        <v>12980</v>
      </c>
      <c r="D3800" s="305" t="s">
        <v>12981</v>
      </c>
      <c r="E3800" s="419" t="s">
        <v>16045</v>
      </c>
      <c r="F3800" s="419"/>
      <c r="G3800" s="307" t="s">
        <v>12982</v>
      </c>
      <c r="H3800" s="306" t="s">
        <v>16046</v>
      </c>
      <c r="I3800" s="306" t="s">
        <v>12983</v>
      </c>
      <c r="J3800" s="306" t="s">
        <v>12985</v>
      </c>
    </row>
    <row r="3801" spans="1:10" ht="25.5">
      <c r="A3801" s="295" t="s">
        <v>16047</v>
      </c>
      <c r="B3801" s="296" t="s">
        <v>16535</v>
      </c>
      <c r="C3801" s="295" t="s">
        <v>9</v>
      </c>
      <c r="D3801" s="295" t="s">
        <v>4542</v>
      </c>
      <c r="E3801" s="420" t="s">
        <v>16048</v>
      </c>
      <c r="F3801" s="420"/>
      <c r="G3801" s="297" t="s">
        <v>27</v>
      </c>
      <c r="H3801" s="308">
        <v>1</v>
      </c>
      <c r="I3801" s="309">
        <v>0.15</v>
      </c>
      <c r="J3801" s="309">
        <v>0.15</v>
      </c>
    </row>
    <row r="3802" spans="1:10">
      <c r="A3802" s="300" t="s">
        <v>12986</v>
      </c>
      <c r="B3802" s="301" t="s">
        <v>13295</v>
      </c>
      <c r="C3802" s="300" t="s">
        <v>9</v>
      </c>
      <c r="D3802" s="300" t="s">
        <v>7218</v>
      </c>
      <c r="E3802" s="417" t="s">
        <v>12994</v>
      </c>
      <c r="F3802" s="417"/>
      <c r="G3802" s="302" t="s">
        <v>27</v>
      </c>
      <c r="H3802" s="315">
        <v>1.1900000000000001E-2</v>
      </c>
      <c r="I3802" s="316">
        <v>12.95</v>
      </c>
      <c r="J3802" s="316">
        <v>0.15</v>
      </c>
    </row>
    <row r="3803" spans="1:10" ht="25.5">
      <c r="A3803" s="317"/>
      <c r="B3803" s="317"/>
      <c r="C3803" s="317"/>
      <c r="D3803" s="317"/>
      <c r="E3803" s="317" t="s">
        <v>16052</v>
      </c>
      <c r="F3803" s="318">
        <v>8.0476400000000003E-2</v>
      </c>
      <c r="G3803" s="317" t="s">
        <v>16053</v>
      </c>
      <c r="H3803" s="318">
        <v>7.0000000000000007E-2</v>
      </c>
      <c r="I3803" s="317" t="s">
        <v>16054</v>
      </c>
      <c r="J3803" s="318">
        <v>0.15</v>
      </c>
    </row>
    <row r="3804" spans="1:10" ht="13.5" thickBot="1">
      <c r="A3804" s="317"/>
      <c r="B3804" s="317"/>
      <c r="C3804" s="317"/>
      <c r="D3804" s="317"/>
      <c r="E3804" s="317" t="s">
        <v>16055</v>
      </c>
      <c r="F3804" s="318">
        <v>0.04</v>
      </c>
      <c r="G3804" s="317"/>
      <c r="H3804" s="418" t="s">
        <v>16056</v>
      </c>
      <c r="I3804" s="418"/>
      <c r="J3804" s="318">
        <v>0.19</v>
      </c>
    </row>
    <row r="3805" spans="1:10" ht="13.5" thickTop="1">
      <c r="A3805" s="319"/>
      <c r="B3805" s="319"/>
      <c r="C3805" s="319"/>
      <c r="D3805" s="319"/>
      <c r="E3805" s="319"/>
      <c r="F3805" s="319"/>
      <c r="G3805" s="319"/>
      <c r="H3805" s="319"/>
      <c r="I3805" s="319"/>
      <c r="J3805" s="319"/>
    </row>
    <row r="3806" spans="1:10" ht="15">
      <c r="A3806" s="305"/>
      <c r="B3806" s="306" t="s">
        <v>12979</v>
      </c>
      <c r="C3806" s="305" t="s">
        <v>12980</v>
      </c>
      <c r="D3806" s="305" t="s">
        <v>12981</v>
      </c>
      <c r="E3806" s="419" t="s">
        <v>16045</v>
      </c>
      <c r="F3806" s="419"/>
      <c r="G3806" s="307" t="s">
        <v>12982</v>
      </c>
      <c r="H3806" s="306" t="s">
        <v>16046</v>
      </c>
      <c r="I3806" s="306" t="s">
        <v>12983</v>
      </c>
      <c r="J3806" s="306" t="s">
        <v>12985</v>
      </c>
    </row>
    <row r="3807" spans="1:10" ht="25.5">
      <c r="A3807" s="295" t="s">
        <v>16047</v>
      </c>
      <c r="B3807" s="296" t="s">
        <v>16546</v>
      </c>
      <c r="C3807" s="295" t="s">
        <v>9</v>
      </c>
      <c r="D3807" s="295" t="s">
        <v>4546</v>
      </c>
      <c r="E3807" s="420" t="s">
        <v>16048</v>
      </c>
      <c r="F3807" s="420"/>
      <c r="G3807" s="297" t="s">
        <v>27</v>
      </c>
      <c r="H3807" s="308">
        <v>1</v>
      </c>
      <c r="I3807" s="309">
        <v>0.11</v>
      </c>
      <c r="J3807" s="309">
        <v>0.11</v>
      </c>
    </row>
    <row r="3808" spans="1:10">
      <c r="A3808" s="300" t="s">
        <v>12986</v>
      </c>
      <c r="B3808" s="301" t="s">
        <v>14334</v>
      </c>
      <c r="C3808" s="300" t="s">
        <v>9</v>
      </c>
      <c r="D3808" s="300" t="s">
        <v>7778</v>
      </c>
      <c r="E3808" s="417" t="s">
        <v>12994</v>
      </c>
      <c r="F3808" s="417"/>
      <c r="G3808" s="302" t="s">
        <v>27</v>
      </c>
      <c r="H3808" s="315">
        <v>9.2999999999999992E-3</v>
      </c>
      <c r="I3808" s="316">
        <v>12.8</v>
      </c>
      <c r="J3808" s="316">
        <v>0.11</v>
      </c>
    </row>
    <row r="3809" spans="1:10" ht="25.5">
      <c r="A3809" s="317"/>
      <c r="B3809" s="317"/>
      <c r="C3809" s="317"/>
      <c r="D3809" s="317"/>
      <c r="E3809" s="317" t="s">
        <v>16052</v>
      </c>
      <c r="F3809" s="318">
        <v>5.9015999999999999E-2</v>
      </c>
      <c r="G3809" s="317" t="s">
        <v>16053</v>
      </c>
      <c r="H3809" s="318">
        <v>0.05</v>
      </c>
      <c r="I3809" s="317" t="s">
        <v>16054</v>
      </c>
      <c r="J3809" s="318">
        <v>0.11</v>
      </c>
    </row>
    <row r="3810" spans="1:10" ht="13.5" thickBot="1">
      <c r="A3810" s="317"/>
      <c r="B3810" s="317"/>
      <c r="C3810" s="317"/>
      <c r="D3810" s="317"/>
      <c r="E3810" s="317" t="s">
        <v>16055</v>
      </c>
      <c r="F3810" s="318">
        <v>0.03</v>
      </c>
      <c r="G3810" s="317"/>
      <c r="H3810" s="418" t="s">
        <v>16056</v>
      </c>
      <c r="I3810" s="418"/>
      <c r="J3810" s="318">
        <v>0.14000000000000001</v>
      </c>
    </row>
    <row r="3811" spans="1:10" ht="13.5" thickTop="1">
      <c r="A3811" s="319"/>
      <c r="B3811" s="319"/>
      <c r="C3811" s="319"/>
      <c r="D3811" s="319"/>
      <c r="E3811" s="319"/>
      <c r="F3811" s="319"/>
      <c r="G3811" s="319"/>
      <c r="H3811" s="319"/>
      <c r="I3811" s="319"/>
      <c r="J3811" s="319"/>
    </row>
    <row r="3812" spans="1:10" ht="15">
      <c r="A3812" s="305"/>
      <c r="B3812" s="306" t="s">
        <v>12979</v>
      </c>
      <c r="C3812" s="305" t="s">
        <v>12980</v>
      </c>
      <c r="D3812" s="305" t="s">
        <v>12981</v>
      </c>
      <c r="E3812" s="419" t="s">
        <v>16045</v>
      </c>
      <c r="F3812" s="419"/>
      <c r="G3812" s="307" t="s">
        <v>12982</v>
      </c>
      <c r="H3812" s="306" t="s">
        <v>16046</v>
      </c>
      <c r="I3812" s="306" t="s">
        <v>12983</v>
      </c>
      <c r="J3812" s="306" t="s">
        <v>12985</v>
      </c>
    </row>
    <row r="3813" spans="1:10" ht="25.5">
      <c r="A3813" s="295" t="s">
        <v>16047</v>
      </c>
      <c r="B3813" s="296" t="s">
        <v>16565</v>
      </c>
      <c r="C3813" s="295" t="s">
        <v>9</v>
      </c>
      <c r="D3813" s="295" t="s">
        <v>4547</v>
      </c>
      <c r="E3813" s="420" t="s">
        <v>16048</v>
      </c>
      <c r="F3813" s="420"/>
      <c r="G3813" s="297" t="s">
        <v>27</v>
      </c>
      <c r="H3813" s="308">
        <v>1</v>
      </c>
      <c r="I3813" s="309">
        <v>0.16</v>
      </c>
      <c r="J3813" s="309">
        <v>0.16</v>
      </c>
    </row>
    <row r="3814" spans="1:10">
      <c r="A3814" s="300" t="s">
        <v>12986</v>
      </c>
      <c r="B3814" s="301" t="s">
        <v>13291</v>
      </c>
      <c r="C3814" s="300" t="s">
        <v>9</v>
      </c>
      <c r="D3814" s="300" t="s">
        <v>7903</v>
      </c>
      <c r="E3814" s="417" t="s">
        <v>12994</v>
      </c>
      <c r="F3814" s="417"/>
      <c r="G3814" s="302" t="s">
        <v>27</v>
      </c>
      <c r="H3814" s="315">
        <v>1.1900000000000001E-2</v>
      </c>
      <c r="I3814" s="316">
        <v>14.12</v>
      </c>
      <c r="J3814" s="316">
        <v>0.16</v>
      </c>
    </row>
    <row r="3815" spans="1:10" ht="25.5">
      <c r="A3815" s="317"/>
      <c r="B3815" s="317"/>
      <c r="C3815" s="317"/>
      <c r="D3815" s="317"/>
      <c r="E3815" s="317" t="s">
        <v>16052</v>
      </c>
      <c r="F3815" s="318">
        <v>8.5841500000000001E-2</v>
      </c>
      <c r="G3815" s="317" t="s">
        <v>16053</v>
      </c>
      <c r="H3815" s="318">
        <v>7.0000000000000007E-2</v>
      </c>
      <c r="I3815" s="317" t="s">
        <v>16054</v>
      </c>
      <c r="J3815" s="318">
        <v>0.16</v>
      </c>
    </row>
    <row r="3816" spans="1:10" ht="13.5" thickBot="1">
      <c r="A3816" s="317"/>
      <c r="B3816" s="317"/>
      <c r="C3816" s="317"/>
      <c r="D3816" s="317"/>
      <c r="E3816" s="317" t="s">
        <v>16055</v>
      </c>
      <c r="F3816" s="318">
        <v>0.04</v>
      </c>
      <c r="G3816" s="317"/>
      <c r="H3816" s="418" t="s">
        <v>16056</v>
      </c>
      <c r="I3816" s="418"/>
      <c r="J3816" s="318">
        <v>0.2</v>
      </c>
    </row>
    <row r="3817" spans="1:10" ht="13.5" thickTop="1">
      <c r="A3817" s="319"/>
      <c r="B3817" s="319"/>
      <c r="C3817" s="319"/>
      <c r="D3817" s="319"/>
      <c r="E3817" s="319"/>
      <c r="F3817" s="319"/>
      <c r="G3817" s="319"/>
      <c r="H3817" s="319"/>
      <c r="I3817" s="319"/>
      <c r="J3817" s="319"/>
    </row>
    <row r="3818" spans="1:10" ht="15">
      <c r="A3818" s="305"/>
      <c r="B3818" s="306" t="s">
        <v>12979</v>
      </c>
      <c r="C3818" s="305" t="s">
        <v>12980</v>
      </c>
      <c r="D3818" s="305" t="s">
        <v>12981</v>
      </c>
      <c r="E3818" s="419" t="s">
        <v>16045</v>
      </c>
      <c r="F3818" s="419"/>
      <c r="G3818" s="307" t="s">
        <v>12982</v>
      </c>
      <c r="H3818" s="306" t="s">
        <v>16046</v>
      </c>
      <c r="I3818" s="306" t="s">
        <v>12983</v>
      </c>
      <c r="J3818" s="306" t="s">
        <v>12985</v>
      </c>
    </row>
    <row r="3819" spans="1:10" ht="25.5">
      <c r="A3819" s="295" t="s">
        <v>16047</v>
      </c>
      <c r="B3819" s="296" t="s">
        <v>16566</v>
      </c>
      <c r="C3819" s="295" t="s">
        <v>9</v>
      </c>
      <c r="D3819" s="295" t="s">
        <v>4548</v>
      </c>
      <c r="E3819" s="420" t="s">
        <v>16048</v>
      </c>
      <c r="F3819" s="420"/>
      <c r="G3819" s="297" t="s">
        <v>27</v>
      </c>
      <c r="H3819" s="308">
        <v>1</v>
      </c>
      <c r="I3819" s="309">
        <v>0.12</v>
      </c>
      <c r="J3819" s="309">
        <v>0.12</v>
      </c>
    </row>
    <row r="3820" spans="1:10">
      <c r="A3820" s="300" t="s">
        <v>12986</v>
      </c>
      <c r="B3820" s="301" t="s">
        <v>13133</v>
      </c>
      <c r="C3820" s="300" t="s">
        <v>9</v>
      </c>
      <c r="D3820" s="300" t="s">
        <v>7905</v>
      </c>
      <c r="E3820" s="417" t="s">
        <v>12994</v>
      </c>
      <c r="F3820" s="417"/>
      <c r="G3820" s="302" t="s">
        <v>27</v>
      </c>
      <c r="H3820" s="315">
        <v>9.2999999999999992E-3</v>
      </c>
      <c r="I3820" s="316">
        <v>12.95</v>
      </c>
      <c r="J3820" s="316">
        <v>0.12</v>
      </c>
    </row>
    <row r="3821" spans="1:10" ht="25.5">
      <c r="A3821" s="317"/>
      <c r="B3821" s="317"/>
      <c r="C3821" s="317"/>
      <c r="D3821" s="317"/>
      <c r="E3821" s="317" t="s">
        <v>16052</v>
      </c>
      <c r="F3821" s="318">
        <v>6.4381099999999997E-2</v>
      </c>
      <c r="G3821" s="317" t="s">
        <v>16053</v>
      </c>
      <c r="H3821" s="318">
        <v>0.06</v>
      </c>
      <c r="I3821" s="317" t="s">
        <v>16054</v>
      </c>
      <c r="J3821" s="318">
        <v>0.12</v>
      </c>
    </row>
    <row r="3822" spans="1:10" ht="13.5" thickBot="1">
      <c r="A3822" s="317"/>
      <c r="B3822" s="317"/>
      <c r="C3822" s="317"/>
      <c r="D3822" s="317"/>
      <c r="E3822" s="317" t="s">
        <v>16055</v>
      </c>
      <c r="F3822" s="318">
        <v>0.03</v>
      </c>
      <c r="G3822" s="317"/>
      <c r="H3822" s="418" t="s">
        <v>16056</v>
      </c>
      <c r="I3822" s="418"/>
      <c r="J3822" s="318">
        <v>0.15</v>
      </c>
    </row>
    <row r="3823" spans="1:10" ht="13.5" thickTop="1">
      <c r="A3823" s="319"/>
      <c r="B3823" s="319"/>
      <c r="C3823" s="319"/>
      <c r="D3823" s="319"/>
      <c r="E3823" s="319"/>
      <c r="F3823" s="319"/>
      <c r="G3823" s="319"/>
      <c r="H3823" s="319"/>
      <c r="I3823" s="319"/>
      <c r="J3823" s="319"/>
    </row>
    <row r="3824" spans="1:10" ht="15">
      <c r="A3824" s="305"/>
      <c r="B3824" s="306" t="s">
        <v>12979</v>
      </c>
      <c r="C3824" s="305" t="s">
        <v>12980</v>
      </c>
      <c r="D3824" s="305" t="s">
        <v>12981</v>
      </c>
      <c r="E3824" s="419" t="s">
        <v>16045</v>
      </c>
      <c r="F3824" s="419"/>
      <c r="G3824" s="307" t="s">
        <v>12982</v>
      </c>
      <c r="H3824" s="306" t="s">
        <v>16046</v>
      </c>
      <c r="I3824" s="306" t="s">
        <v>12983</v>
      </c>
      <c r="J3824" s="306" t="s">
        <v>12985</v>
      </c>
    </row>
    <row r="3825" spans="1:10" ht="25.5">
      <c r="A3825" s="295" t="s">
        <v>16047</v>
      </c>
      <c r="B3825" s="296" t="s">
        <v>16577</v>
      </c>
      <c r="C3825" s="295" t="s">
        <v>9</v>
      </c>
      <c r="D3825" s="295" t="s">
        <v>4550</v>
      </c>
      <c r="E3825" s="420" t="s">
        <v>16048</v>
      </c>
      <c r="F3825" s="420"/>
      <c r="G3825" s="297" t="s">
        <v>27</v>
      </c>
      <c r="H3825" s="308">
        <v>1</v>
      </c>
      <c r="I3825" s="309">
        <v>0.4</v>
      </c>
      <c r="J3825" s="309">
        <v>0.4</v>
      </c>
    </row>
    <row r="3826" spans="1:10">
      <c r="A3826" s="300" t="s">
        <v>12986</v>
      </c>
      <c r="B3826" s="301" t="s">
        <v>13199</v>
      </c>
      <c r="C3826" s="300" t="s">
        <v>9</v>
      </c>
      <c r="D3826" s="300" t="s">
        <v>8746</v>
      </c>
      <c r="E3826" s="417" t="s">
        <v>12994</v>
      </c>
      <c r="F3826" s="417"/>
      <c r="G3826" s="302" t="s">
        <v>27</v>
      </c>
      <c r="H3826" s="315">
        <v>3.0099999999999998E-2</v>
      </c>
      <c r="I3826" s="316">
        <v>13.4</v>
      </c>
      <c r="J3826" s="316">
        <v>0.4</v>
      </c>
    </row>
    <row r="3827" spans="1:10" ht="25.5">
      <c r="A3827" s="317"/>
      <c r="B3827" s="317"/>
      <c r="C3827" s="317"/>
      <c r="D3827" s="317"/>
      <c r="E3827" s="317" t="s">
        <v>16052</v>
      </c>
      <c r="F3827" s="318">
        <v>0.21460380000000001</v>
      </c>
      <c r="G3827" s="317" t="s">
        <v>16053</v>
      </c>
      <c r="H3827" s="318">
        <v>0.19</v>
      </c>
      <c r="I3827" s="317" t="s">
        <v>16054</v>
      </c>
      <c r="J3827" s="318">
        <v>0.4</v>
      </c>
    </row>
    <row r="3828" spans="1:10" ht="13.5" thickBot="1">
      <c r="A3828" s="317"/>
      <c r="B3828" s="317"/>
      <c r="C3828" s="317"/>
      <c r="D3828" s="317"/>
      <c r="E3828" s="317" t="s">
        <v>16055</v>
      </c>
      <c r="F3828" s="318">
        <v>0.11</v>
      </c>
      <c r="G3828" s="317"/>
      <c r="H3828" s="418" t="s">
        <v>16056</v>
      </c>
      <c r="I3828" s="418"/>
      <c r="J3828" s="318">
        <v>0.51</v>
      </c>
    </row>
    <row r="3829" spans="1:10" ht="13.5" thickTop="1">
      <c r="A3829" s="319"/>
      <c r="B3829" s="319"/>
      <c r="C3829" s="319"/>
      <c r="D3829" s="319"/>
      <c r="E3829" s="319"/>
      <c r="F3829" s="319"/>
      <c r="G3829" s="319"/>
      <c r="H3829" s="319"/>
      <c r="I3829" s="319"/>
      <c r="J3829" s="319"/>
    </row>
    <row r="3830" spans="1:10" ht="15">
      <c r="A3830" s="305"/>
      <c r="B3830" s="306" t="s">
        <v>12979</v>
      </c>
      <c r="C3830" s="305" t="s">
        <v>12980</v>
      </c>
      <c r="D3830" s="305" t="s">
        <v>12981</v>
      </c>
      <c r="E3830" s="419" t="s">
        <v>16045</v>
      </c>
      <c r="F3830" s="419"/>
      <c r="G3830" s="307" t="s">
        <v>12982</v>
      </c>
      <c r="H3830" s="306" t="s">
        <v>16046</v>
      </c>
      <c r="I3830" s="306" t="s">
        <v>12983</v>
      </c>
      <c r="J3830" s="306" t="s">
        <v>12985</v>
      </c>
    </row>
    <row r="3831" spans="1:10" ht="25.5">
      <c r="A3831" s="295" t="s">
        <v>16047</v>
      </c>
      <c r="B3831" s="296" t="s">
        <v>16578</v>
      </c>
      <c r="C3831" s="295" t="s">
        <v>9</v>
      </c>
      <c r="D3831" s="295" t="s">
        <v>4553</v>
      </c>
      <c r="E3831" s="420" t="s">
        <v>16048</v>
      </c>
      <c r="F3831" s="420"/>
      <c r="G3831" s="297" t="s">
        <v>27</v>
      </c>
      <c r="H3831" s="308">
        <v>1</v>
      </c>
      <c r="I3831" s="309">
        <v>0.19</v>
      </c>
      <c r="J3831" s="309">
        <v>0.19</v>
      </c>
    </row>
    <row r="3832" spans="1:10">
      <c r="A3832" s="300" t="s">
        <v>12986</v>
      </c>
      <c r="B3832" s="301" t="s">
        <v>13195</v>
      </c>
      <c r="C3832" s="300" t="s">
        <v>9</v>
      </c>
      <c r="D3832" s="300" t="s">
        <v>8821</v>
      </c>
      <c r="E3832" s="417" t="s">
        <v>12994</v>
      </c>
      <c r="F3832" s="417"/>
      <c r="G3832" s="302" t="s">
        <v>27</v>
      </c>
      <c r="H3832" s="315">
        <v>1.4500000000000001E-2</v>
      </c>
      <c r="I3832" s="316">
        <v>13.4</v>
      </c>
      <c r="J3832" s="316">
        <v>0.19</v>
      </c>
    </row>
    <row r="3833" spans="1:10" ht="25.5">
      <c r="A3833" s="317"/>
      <c r="B3833" s="317"/>
      <c r="C3833" s="317"/>
      <c r="D3833" s="317"/>
      <c r="E3833" s="317" t="s">
        <v>16052</v>
      </c>
      <c r="F3833" s="318">
        <v>0.10193679999999999</v>
      </c>
      <c r="G3833" s="317" t="s">
        <v>16053</v>
      </c>
      <c r="H3833" s="318">
        <v>0.09</v>
      </c>
      <c r="I3833" s="317" t="s">
        <v>16054</v>
      </c>
      <c r="J3833" s="318">
        <v>0.19</v>
      </c>
    </row>
    <row r="3834" spans="1:10" ht="13.5" thickBot="1">
      <c r="A3834" s="317"/>
      <c r="B3834" s="317"/>
      <c r="C3834" s="317"/>
      <c r="D3834" s="317"/>
      <c r="E3834" s="317" t="s">
        <v>16055</v>
      </c>
      <c r="F3834" s="318">
        <v>0.05</v>
      </c>
      <c r="G3834" s="317"/>
      <c r="H3834" s="418" t="s">
        <v>16056</v>
      </c>
      <c r="I3834" s="418"/>
      <c r="J3834" s="318">
        <v>0.24</v>
      </c>
    </row>
    <row r="3835" spans="1:10" ht="13.5" thickTop="1">
      <c r="A3835" s="319"/>
      <c r="B3835" s="319"/>
      <c r="C3835" s="319"/>
      <c r="D3835" s="319"/>
      <c r="E3835" s="319"/>
      <c r="F3835" s="319"/>
      <c r="G3835" s="319"/>
      <c r="H3835" s="319"/>
      <c r="I3835" s="319"/>
      <c r="J3835" s="319"/>
    </row>
    <row r="3836" spans="1:10" ht="15">
      <c r="A3836" s="305"/>
      <c r="B3836" s="306" t="s">
        <v>12979</v>
      </c>
      <c r="C3836" s="305" t="s">
        <v>12980</v>
      </c>
      <c r="D3836" s="305" t="s">
        <v>12981</v>
      </c>
      <c r="E3836" s="419" t="s">
        <v>16045</v>
      </c>
      <c r="F3836" s="419"/>
      <c r="G3836" s="307" t="s">
        <v>12982</v>
      </c>
      <c r="H3836" s="306" t="s">
        <v>16046</v>
      </c>
      <c r="I3836" s="306" t="s">
        <v>12983</v>
      </c>
      <c r="J3836" s="306" t="s">
        <v>12985</v>
      </c>
    </row>
    <row r="3837" spans="1:10" ht="25.5">
      <c r="A3837" s="295" t="s">
        <v>16047</v>
      </c>
      <c r="B3837" s="296" t="s">
        <v>16058</v>
      </c>
      <c r="C3837" s="295" t="s">
        <v>9</v>
      </c>
      <c r="D3837" s="295" t="s">
        <v>4632</v>
      </c>
      <c r="E3837" s="420" t="s">
        <v>16048</v>
      </c>
      <c r="F3837" s="420"/>
      <c r="G3837" s="297" t="s">
        <v>137</v>
      </c>
      <c r="H3837" s="308">
        <v>1</v>
      </c>
      <c r="I3837" s="309">
        <v>39.89</v>
      </c>
      <c r="J3837" s="309">
        <v>39.89</v>
      </c>
    </row>
    <row r="3838" spans="1:10">
      <c r="A3838" s="300" t="s">
        <v>12986</v>
      </c>
      <c r="B3838" s="301" t="s">
        <v>13028</v>
      </c>
      <c r="C3838" s="300" t="s">
        <v>9</v>
      </c>
      <c r="D3838" s="300" t="s">
        <v>8824</v>
      </c>
      <c r="E3838" s="417" t="s">
        <v>12994</v>
      </c>
      <c r="F3838" s="417"/>
      <c r="G3838" s="302" t="s">
        <v>137</v>
      </c>
      <c r="H3838" s="315">
        <v>1.2999999999999999E-2</v>
      </c>
      <c r="I3838" s="316">
        <v>3068.61</v>
      </c>
      <c r="J3838" s="316">
        <v>39.89</v>
      </c>
    </row>
    <row r="3839" spans="1:10" ht="25.5">
      <c r="A3839" s="317"/>
      <c r="B3839" s="317"/>
      <c r="C3839" s="317"/>
      <c r="D3839" s="317"/>
      <c r="E3839" s="317" t="s">
        <v>16052</v>
      </c>
      <c r="F3839" s="318">
        <v>21.4013627</v>
      </c>
      <c r="G3839" s="317" t="s">
        <v>16053</v>
      </c>
      <c r="H3839" s="318">
        <v>18.489999999999998</v>
      </c>
      <c r="I3839" s="317" t="s">
        <v>16054</v>
      </c>
      <c r="J3839" s="318">
        <v>39.89</v>
      </c>
    </row>
    <row r="3840" spans="1:10" ht="13.5" thickBot="1">
      <c r="A3840" s="317"/>
      <c r="B3840" s="317"/>
      <c r="C3840" s="317"/>
      <c r="D3840" s="317"/>
      <c r="E3840" s="317" t="s">
        <v>16055</v>
      </c>
      <c r="F3840" s="318">
        <v>11.26</v>
      </c>
      <c r="G3840" s="317"/>
      <c r="H3840" s="418" t="s">
        <v>16056</v>
      </c>
      <c r="I3840" s="418"/>
      <c r="J3840" s="318">
        <v>51.15</v>
      </c>
    </row>
    <row r="3841" spans="1:10" ht="13.5" thickTop="1">
      <c r="A3841" s="319"/>
      <c r="B3841" s="319"/>
      <c r="C3841" s="319"/>
      <c r="D3841" s="319"/>
      <c r="E3841" s="319"/>
      <c r="F3841" s="319"/>
      <c r="G3841" s="319"/>
      <c r="H3841" s="319"/>
      <c r="I3841" s="319"/>
      <c r="J3841" s="319"/>
    </row>
    <row r="3842" spans="1:10" ht="15">
      <c r="A3842" s="305"/>
      <c r="B3842" s="306" t="s">
        <v>12979</v>
      </c>
      <c r="C3842" s="305" t="s">
        <v>12980</v>
      </c>
      <c r="D3842" s="305" t="s">
        <v>12981</v>
      </c>
      <c r="E3842" s="419" t="s">
        <v>16045</v>
      </c>
      <c r="F3842" s="419"/>
      <c r="G3842" s="307" t="s">
        <v>12982</v>
      </c>
      <c r="H3842" s="306" t="s">
        <v>16046</v>
      </c>
      <c r="I3842" s="306" t="s">
        <v>12983</v>
      </c>
      <c r="J3842" s="306" t="s">
        <v>12985</v>
      </c>
    </row>
    <row r="3843" spans="1:10" ht="25.5">
      <c r="A3843" s="295" t="s">
        <v>16047</v>
      </c>
      <c r="B3843" s="296" t="s">
        <v>16051</v>
      </c>
      <c r="C3843" s="295" t="s">
        <v>9</v>
      </c>
      <c r="D3843" s="295" t="s">
        <v>4627</v>
      </c>
      <c r="E3843" s="420" t="s">
        <v>16048</v>
      </c>
      <c r="F3843" s="420"/>
      <c r="G3843" s="297" t="s">
        <v>137</v>
      </c>
      <c r="H3843" s="308">
        <v>1</v>
      </c>
      <c r="I3843" s="309">
        <v>143.55000000000001</v>
      </c>
      <c r="J3843" s="309">
        <v>143.55000000000001</v>
      </c>
    </row>
    <row r="3844" spans="1:10">
      <c r="A3844" s="300" t="s">
        <v>12986</v>
      </c>
      <c r="B3844" s="301" t="s">
        <v>12995</v>
      </c>
      <c r="C3844" s="300" t="s">
        <v>9</v>
      </c>
      <c r="D3844" s="300" t="s">
        <v>8834</v>
      </c>
      <c r="E3844" s="417" t="s">
        <v>12994</v>
      </c>
      <c r="F3844" s="417"/>
      <c r="G3844" s="302" t="s">
        <v>137</v>
      </c>
      <c r="H3844" s="315">
        <v>9.1000000000000004E-3</v>
      </c>
      <c r="I3844" s="316">
        <v>15775.35</v>
      </c>
      <c r="J3844" s="316">
        <v>143.55000000000001</v>
      </c>
    </row>
    <row r="3845" spans="1:10" ht="25.5">
      <c r="A3845" s="317"/>
      <c r="B3845" s="317"/>
      <c r="C3845" s="317"/>
      <c r="D3845" s="317"/>
      <c r="E3845" s="317" t="s">
        <v>16052</v>
      </c>
      <c r="F3845" s="318">
        <v>77.015934299999998</v>
      </c>
      <c r="G3845" s="317" t="s">
        <v>16053</v>
      </c>
      <c r="H3845" s="318">
        <v>66.53</v>
      </c>
      <c r="I3845" s="317" t="s">
        <v>16054</v>
      </c>
      <c r="J3845" s="318">
        <v>143.55000000000001</v>
      </c>
    </row>
    <row r="3846" spans="1:10" ht="13.5" thickBot="1">
      <c r="A3846" s="317"/>
      <c r="B3846" s="317"/>
      <c r="C3846" s="317"/>
      <c r="D3846" s="317"/>
      <c r="E3846" s="317" t="s">
        <v>16055</v>
      </c>
      <c r="F3846" s="318">
        <v>40.53</v>
      </c>
      <c r="G3846" s="317"/>
      <c r="H3846" s="418" t="s">
        <v>16056</v>
      </c>
      <c r="I3846" s="418"/>
      <c r="J3846" s="318">
        <v>184.08</v>
      </c>
    </row>
    <row r="3847" spans="1:10" ht="13.5" thickTop="1">
      <c r="A3847" s="319"/>
      <c r="B3847" s="319"/>
      <c r="C3847" s="319"/>
      <c r="D3847" s="319"/>
      <c r="E3847" s="319"/>
      <c r="F3847" s="319"/>
      <c r="G3847" s="319"/>
      <c r="H3847" s="319"/>
      <c r="I3847" s="319"/>
      <c r="J3847" s="319"/>
    </row>
    <row r="3848" spans="1:10" ht="15">
      <c r="A3848" s="305"/>
      <c r="B3848" s="306" t="s">
        <v>12979</v>
      </c>
      <c r="C3848" s="305" t="s">
        <v>12980</v>
      </c>
      <c r="D3848" s="305" t="s">
        <v>12981</v>
      </c>
      <c r="E3848" s="419" t="s">
        <v>16045</v>
      </c>
      <c r="F3848" s="419"/>
      <c r="G3848" s="307" t="s">
        <v>12982</v>
      </c>
      <c r="H3848" s="306" t="s">
        <v>16046</v>
      </c>
      <c r="I3848" s="306" t="s">
        <v>12983</v>
      </c>
      <c r="J3848" s="306" t="s">
        <v>12985</v>
      </c>
    </row>
    <row r="3849" spans="1:10" ht="25.5">
      <c r="A3849" s="295" t="s">
        <v>16047</v>
      </c>
      <c r="B3849" s="296" t="s">
        <v>16579</v>
      </c>
      <c r="C3849" s="295" t="s">
        <v>9</v>
      </c>
      <c r="D3849" s="295" t="s">
        <v>1202</v>
      </c>
      <c r="E3849" s="420" t="s">
        <v>16048</v>
      </c>
      <c r="F3849" s="420"/>
      <c r="G3849" s="297" t="s">
        <v>27</v>
      </c>
      <c r="H3849" s="308">
        <v>1</v>
      </c>
      <c r="I3849" s="309">
        <v>0.12</v>
      </c>
      <c r="J3849" s="309">
        <v>0.12</v>
      </c>
    </row>
    <row r="3850" spans="1:10">
      <c r="A3850" s="300" t="s">
        <v>12986</v>
      </c>
      <c r="B3850" s="301" t="s">
        <v>14397</v>
      </c>
      <c r="C3850" s="300" t="s">
        <v>9</v>
      </c>
      <c r="D3850" s="300" t="s">
        <v>9095</v>
      </c>
      <c r="E3850" s="417" t="s">
        <v>12994</v>
      </c>
      <c r="F3850" s="417"/>
      <c r="G3850" s="302" t="s">
        <v>27</v>
      </c>
      <c r="H3850" s="315">
        <v>9.2999999999999992E-3</v>
      </c>
      <c r="I3850" s="316">
        <v>12.95</v>
      </c>
      <c r="J3850" s="316">
        <v>0.12</v>
      </c>
    </row>
    <row r="3851" spans="1:10" ht="25.5">
      <c r="A3851" s="317"/>
      <c r="B3851" s="317"/>
      <c r="C3851" s="317"/>
      <c r="D3851" s="317"/>
      <c r="E3851" s="317" t="s">
        <v>16052</v>
      </c>
      <c r="F3851" s="318">
        <v>6.4381099999999997E-2</v>
      </c>
      <c r="G3851" s="317" t="s">
        <v>16053</v>
      </c>
      <c r="H3851" s="318">
        <v>0.06</v>
      </c>
      <c r="I3851" s="317" t="s">
        <v>16054</v>
      </c>
      <c r="J3851" s="318">
        <v>0.12</v>
      </c>
    </row>
    <row r="3852" spans="1:10" ht="13.5" thickBot="1">
      <c r="A3852" s="317"/>
      <c r="B3852" s="317"/>
      <c r="C3852" s="317"/>
      <c r="D3852" s="317"/>
      <c r="E3852" s="317" t="s">
        <v>16055</v>
      </c>
      <c r="F3852" s="318">
        <v>0.03</v>
      </c>
      <c r="G3852" s="317"/>
      <c r="H3852" s="418" t="s">
        <v>16056</v>
      </c>
      <c r="I3852" s="418"/>
      <c r="J3852" s="318">
        <v>0.15</v>
      </c>
    </row>
    <row r="3853" spans="1:10" ht="13.5" thickTop="1">
      <c r="A3853" s="319"/>
      <c r="B3853" s="319"/>
      <c r="C3853" s="319"/>
      <c r="D3853" s="319"/>
      <c r="E3853" s="319"/>
      <c r="F3853" s="319"/>
      <c r="G3853" s="319"/>
      <c r="H3853" s="319"/>
      <c r="I3853" s="319"/>
      <c r="J3853" s="319"/>
    </row>
    <row r="3854" spans="1:10" ht="15">
      <c r="A3854" s="305"/>
      <c r="B3854" s="306" t="s">
        <v>12979</v>
      </c>
      <c r="C3854" s="305" t="s">
        <v>12980</v>
      </c>
      <c r="D3854" s="305" t="s">
        <v>12981</v>
      </c>
      <c r="E3854" s="419" t="s">
        <v>16045</v>
      </c>
      <c r="F3854" s="419"/>
      <c r="G3854" s="307" t="s">
        <v>12982</v>
      </c>
      <c r="H3854" s="306" t="s">
        <v>16046</v>
      </c>
      <c r="I3854" s="306" t="s">
        <v>12983</v>
      </c>
      <c r="J3854" s="306" t="s">
        <v>12985</v>
      </c>
    </row>
    <row r="3855" spans="1:10" ht="25.5">
      <c r="A3855" s="295" t="s">
        <v>16047</v>
      </c>
      <c r="B3855" s="296" t="s">
        <v>16580</v>
      </c>
      <c r="C3855" s="295" t="s">
        <v>9</v>
      </c>
      <c r="D3855" s="295" t="s">
        <v>4555</v>
      </c>
      <c r="E3855" s="420" t="s">
        <v>16048</v>
      </c>
      <c r="F3855" s="420"/>
      <c r="G3855" s="297" t="s">
        <v>27</v>
      </c>
      <c r="H3855" s="308">
        <v>1</v>
      </c>
      <c r="I3855" s="309">
        <v>0.23</v>
      </c>
      <c r="J3855" s="309">
        <v>0.23</v>
      </c>
    </row>
    <row r="3856" spans="1:10">
      <c r="A3856" s="300" t="s">
        <v>12986</v>
      </c>
      <c r="B3856" s="301" t="s">
        <v>13968</v>
      </c>
      <c r="C3856" s="300" t="s">
        <v>9</v>
      </c>
      <c r="D3856" s="300" t="s">
        <v>9198</v>
      </c>
      <c r="E3856" s="417" t="s">
        <v>12994</v>
      </c>
      <c r="F3856" s="417"/>
      <c r="G3856" s="302" t="s">
        <v>27</v>
      </c>
      <c r="H3856" s="315">
        <v>1.7100000000000001E-2</v>
      </c>
      <c r="I3856" s="316">
        <v>13.71</v>
      </c>
      <c r="J3856" s="316">
        <v>0.23</v>
      </c>
    </row>
    <row r="3857" spans="1:10" ht="25.5">
      <c r="A3857" s="317"/>
      <c r="B3857" s="317"/>
      <c r="C3857" s="317"/>
      <c r="D3857" s="317"/>
      <c r="E3857" s="317" t="s">
        <v>16052</v>
      </c>
      <c r="F3857" s="318">
        <v>0.1233972</v>
      </c>
      <c r="G3857" s="317" t="s">
        <v>16053</v>
      </c>
      <c r="H3857" s="318">
        <v>0.11</v>
      </c>
      <c r="I3857" s="317" t="s">
        <v>16054</v>
      </c>
      <c r="J3857" s="318">
        <v>0.23</v>
      </c>
    </row>
    <row r="3858" spans="1:10" ht="13.5" thickBot="1">
      <c r="A3858" s="317"/>
      <c r="B3858" s="317"/>
      <c r="C3858" s="317"/>
      <c r="D3858" s="317"/>
      <c r="E3858" s="317" t="s">
        <v>16055</v>
      </c>
      <c r="F3858" s="318">
        <v>0.06</v>
      </c>
      <c r="G3858" s="317"/>
      <c r="H3858" s="418" t="s">
        <v>16056</v>
      </c>
      <c r="I3858" s="418"/>
      <c r="J3858" s="318">
        <v>0.28999999999999998</v>
      </c>
    </row>
    <row r="3859" spans="1:10" ht="13.5" thickTop="1">
      <c r="A3859" s="319"/>
      <c r="B3859" s="319"/>
      <c r="C3859" s="319"/>
      <c r="D3859" s="319"/>
      <c r="E3859" s="319"/>
      <c r="F3859" s="319"/>
      <c r="G3859" s="319"/>
      <c r="H3859" s="319"/>
      <c r="I3859" s="319"/>
      <c r="J3859" s="319"/>
    </row>
    <row r="3860" spans="1:10" ht="15">
      <c r="A3860" s="305"/>
      <c r="B3860" s="306" t="s">
        <v>12979</v>
      </c>
      <c r="C3860" s="305" t="s">
        <v>12980</v>
      </c>
      <c r="D3860" s="305" t="s">
        <v>12981</v>
      </c>
      <c r="E3860" s="419" t="s">
        <v>16045</v>
      </c>
      <c r="F3860" s="419"/>
      <c r="G3860" s="307" t="s">
        <v>12982</v>
      </c>
      <c r="H3860" s="306" t="s">
        <v>16046</v>
      </c>
      <c r="I3860" s="306" t="s">
        <v>12983</v>
      </c>
      <c r="J3860" s="306" t="s">
        <v>12985</v>
      </c>
    </row>
    <row r="3861" spans="1:10" ht="25.5">
      <c r="A3861" s="295" t="s">
        <v>16047</v>
      </c>
      <c r="B3861" s="296" t="s">
        <v>16581</v>
      </c>
      <c r="C3861" s="295" t="s">
        <v>9</v>
      </c>
      <c r="D3861" s="295" t="s">
        <v>4600</v>
      </c>
      <c r="E3861" s="420" t="s">
        <v>16048</v>
      </c>
      <c r="F3861" s="420"/>
      <c r="G3861" s="297" t="s">
        <v>27</v>
      </c>
      <c r="H3861" s="308">
        <v>1</v>
      </c>
      <c r="I3861" s="309">
        <v>0.05</v>
      </c>
      <c r="J3861" s="309">
        <v>0.05</v>
      </c>
    </row>
    <row r="3862" spans="1:10">
      <c r="A3862" s="300" t="s">
        <v>12986</v>
      </c>
      <c r="B3862" s="301" t="s">
        <v>14349</v>
      </c>
      <c r="C3862" s="300" t="s">
        <v>9</v>
      </c>
      <c r="D3862" s="300" t="s">
        <v>9282</v>
      </c>
      <c r="E3862" s="417" t="s">
        <v>12994</v>
      </c>
      <c r="F3862" s="417"/>
      <c r="G3862" s="302" t="s">
        <v>27</v>
      </c>
      <c r="H3862" s="315">
        <v>4.1000000000000003E-3</v>
      </c>
      <c r="I3862" s="316">
        <v>12.52</v>
      </c>
      <c r="J3862" s="316">
        <v>0.05</v>
      </c>
    </row>
    <row r="3863" spans="1:10" ht="25.5">
      <c r="A3863" s="317"/>
      <c r="B3863" s="317"/>
      <c r="C3863" s="317"/>
      <c r="D3863" s="317"/>
      <c r="E3863" s="317" t="s">
        <v>16052</v>
      </c>
      <c r="F3863" s="318">
        <v>2.6825499999999999E-2</v>
      </c>
      <c r="G3863" s="317" t="s">
        <v>16053</v>
      </c>
      <c r="H3863" s="318">
        <v>0.02</v>
      </c>
      <c r="I3863" s="317" t="s">
        <v>16054</v>
      </c>
      <c r="J3863" s="318">
        <v>0.05</v>
      </c>
    </row>
    <row r="3864" spans="1:10" ht="13.5" thickBot="1">
      <c r="A3864" s="317"/>
      <c r="B3864" s="317"/>
      <c r="C3864" s="317"/>
      <c r="D3864" s="317"/>
      <c r="E3864" s="317" t="s">
        <v>16055</v>
      </c>
      <c r="F3864" s="318">
        <v>0.01</v>
      </c>
      <c r="G3864" s="317"/>
      <c r="H3864" s="418" t="s">
        <v>16056</v>
      </c>
      <c r="I3864" s="418"/>
      <c r="J3864" s="318">
        <v>0.06</v>
      </c>
    </row>
    <row r="3865" spans="1:10" ht="13.5" thickTop="1">
      <c r="A3865" s="319"/>
      <c r="B3865" s="319"/>
      <c r="C3865" s="319"/>
      <c r="D3865" s="319"/>
      <c r="E3865" s="319"/>
      <c r="F3865" s="319"/>
      <c r="G3865" s="319"/>
      <c r="H3865" s="319"/>
      <c r="I3865" s="319"/>
      <c r="J3865" s="319"/>
    </row>
    <row r="3866" spans="1:10" ht="15">
      <c r="A3866" s="305"/>
      <c r="B3866" s="306" t="s">
        <v>12979</v>
      </c>
      <c r="C3866" s="305" t="s">
        <v>12980</v>
      </c>
      <c r="D3866" s="305" t="s">
        <v>12981</v>
      </c>
      <c r="E3866" s="419" t="s">
        <v>16045</v>
      </c>
      <c r="F3866" s="419"/>
      <c r="G3866" s="307" t="s">
        <v>12982</v>
      </c>
      <c r="H3866" s="306" t="s">
        <v>16046</v>
      </c>
      <c r="I3866" s="306" t="s">
        <v>12983</v>
      </c>
      <c r="J3866" s="306" t="s">
        <v>12985</v>
      </c>
    </row>
    <row r="3867" spans="1:10" ht="25.5">
      <c r="A3867" s="295" t="s">
        <v>16047</v>
      </c>
      <c r="B3867" s="296" t="s">
        <v>16582</v>
      </c>
      <c r="C3867" s="295" t="s">
        <v>9</v>
      </c>
      <c r="D3867" s="295" t="s">
        <v>4558</v>
      </c>
      <c r="E3867" s="420" t="s">
        <v>16048</v>
      </c>
      <c r="F3867" s="420"/>
      <c r="G3867" s="297" t="s">
        <v>27</v>
      </c>
      <c r="H3867" s="308">
        <v>1</v>
      </c>
      <c r="I3867" s="309">
        <v>0.15</v>
      </c>
      <c r="J3867" s="309">
        <v>0.15</v>
      </c>
    </row>
    <row r="3868" spans="1:10">
      <c r="A3868" s="300" t="s">
        <v>12986</v>
      </c>
      <c r="B3868" s="301" t="s">
        <v>14993</v>
      </c>
      <c r="C3868" s="300" t="s">
        <v>9</v>
      </c>
      <c r="D3868" s="300" t="s">
        <v>9946</v>
      </c>
      <c r="E3868" s="417" t="s">
        <v>12994</v>
      </c>
      <c r="F3868" s="417"/>
      <c r="G3868" s="302" t="s">
        <v>27</v>
      </c>
      <c r="H3868" s="315">
        <v>1.1900000000000001E-2</v>
      </c>
      <c r="I3868" s="316">
        <v>13.23</v>
      </c>
      <c r="J3868" s="316">
        <v>0.15</v>
      </c>
    </row>
    <row r="3869" spans="1:10" ht="25.5">
      <c r="A3869" s="317"/>
      <c r="B3869" s="317"/>
      <c r="C3869" s="317"/>
      <c r="D3869" s="317"/>
      <c r="E3869" s="317" t="s">
        <v>16052</v>
      </c>
      <c r="F3869" s="318">
        <v>8.0476400000000003E-2</v>
      </c>
      <c r="G3869" s="317" t="s">
        <v>16053</v>
      </c>
      <c r="H3869" s="318">
        <v>7.0000000000000007E-2</v>
      </c>
      <c r="I3869" s="317" t="s">
        <v>16054</v>
      </c>
      <c r="J3869" s="318">
        <v>0.15</v>
      </c>
    </row>
    <row r="3870" spans="1:10" ht="13.5" thickBot="1">
      <c r="A3870" s="317"/>
      <c r="B3870" s="317"/>
      <c r="C3870" s="317"/>
      <c r="D3870" s="317"/>
      <c r="E3870" s="317" t="s">
        <v>16055</v>
      </c>
      <c r="F3870" s="318">
        <v>0.04</v>
      </c>
      <c r="G3870" s="317"/>
      <c r="H3870" s="418" t="s">
        <v>16056</v>
      </c>
      <c r="I3870" s="418"/>
      <c r="J3870" s="318">
        <v>0.19</v>
      </c>
    </row>
    <row r="3871" spans="1:10" ht="13.5" thickTop="1">
      <c r="A3871" s="319"/>
      <c r="B3871" s="319"/>
      <c r="C3871" s="319"/>
      <c r="D3871" s="319"/>
      <c r="E3871" s="319"/>
      <c r="F3871" s="319"/>
      <c r="G3871" s="319"/>
      <c r="H3871" s="319"/>
      <c r="I3871" s="319"/>
      <c r="J3871" s="319"/>
    </row>
    <row r="3872" spans="1:10" ht="15">
      <c r="A3872" s="305"/>
      <c r="B3872" s="306" t="s">
        <v>12979</v>
      </c>
      <c r="C3872" s="305" t="s">
        <v>12980</v>
      </c>
      <c r="D3872" s="305" t="s">
        <v>12981</v>
      </c>
      <c r="E3872" s="419" t="s">
        <v>16045</v>
      </c>
      <c r="F3872" s="419"/>
      <c r="G3872" s="307" t="s">
        <v>12982</v>
      </c>
      <c r="H3872" s="306" t="s">
        <v>16046</v>
      </c>
      <c r="I3872" s="306" t="s">
        <v>12983</v>
      </c>
      <c r="J3872" s="306" t="s">
        <v>12985</v>
      </c>
    </row>
    <row r="3873" spans="1:10" ht="25.5">
      <c r="A3873" s="295" t="s">
        <v>16047</v>
      </c>
      <c r="B3873" s="296" t="s">
        <v>16060</v>
      </c>
      <c r="C3873" s="295" t="s">
        <v>9</v>
      </c>
      <c r="D3873" s="295" t="s">
        <v>4633</v>
      </c>
      <c r="E3873" s="420" t="s">
        <v>16048</v>
      </c>
      <c r="F3873" s="420"/>
      <c r="G3873" s="297" t="s">
        <v>137</v>
      </c>
      <c r="H3873" s="308">
        <v>1</v>
      </c>
      <c r="I3873" s="309">
        <v>60.54</v>
      </c>
      <c r="J3873" s="309">
        <v>60.54</v>
      </c>
    </row>
    <row r="3874" spans="1:10">
      <c r="A3874" s="300" t="s">
        <v>12986</v>
      </c>
      <c r="B3874" s="301" t="s">
        <v>13043</v>
      </c>
      <c r="C3874" s="300" t="s">
        <v>9</v>
      </c>
      <c r="D3874" s="300" t="s">
        <v>10002</v>
      </c>
      <c r="E3874" s="417" t="s">
        <v>12994</v>
      </c>
      <c r="F3874" s="417"/>
      <c r="G3874" s="302" t="s">
        <v>137</v>
      </c>
      <c r="H3874" s="315">
        <v>1.2999999999999999E-2</v>
      </c>
      <c r="I3874" s="316">
        <v>4657.37</v>
      </c>
      <c r="J3874" s="316">
        <v>60.54</v>
      </c>
    </row>
    <row r="3875" spans="1:10" ht="25.5">
      <c r="A3875" s="317"/>
      <c r="B3875" s="317"/>
      <c r="C3875" s="317"/>
      <c r="D3875" s="317"/>
      <c r="E3875" s="317" t="s">
        <v>16052</v>
      </c>
      <c r="F3875" s="318">
        <v>32.480283300000004</v>
      </c>
      <c r="G3875" s="317" t="s">
        <v>16053</v>
      </c>
      <c r="H3875" s="318">
        <v>28.06</v>
      </c>
      <c r="I3875" s="317" t="s">
        <v>16054</v>
      </c>
      <c r="J3875" s="318">
        <v>60.54</v>
      </c>
    </row>
    <row r="3876" spans="1:10" ht="13.5" thickBot="1">
      <c r="A3876" s="317"/>
      <c r="B3876" s="317"/>
      <c r="C3876" s="317"/>
      <c r="D3876" s="317"/>
      <c r="E3876" s="317" t="s">
        <v>16055</v>
      </c>
      <c r="F3876" s="318">
        <v>17.09</v>
      </c>
      <c r="G3876" s="317"/>
      <c r="H3876" s="418" t="s">
        <v>16056</v>
      </c>
      <c r="I3876" s="418"/>
      <c r="J3876" s="318">
        <v>77.63</v>
      </c>
    </row>
    <row r="3877" spans="1:10" ht="13.5" thickTop="1">
      <c r="A3877" s="319"/>
      <c r="B3877" s="319"/>
      <c r="C3877" s="319"/>
      <c r="D3877" s="319"/>
      <c r="E3877" s="319"/>
      <c r="F3877" s="319"/>
      <c r="G3877" s="319"/>
      <c r="H3877" s="319"/>
      <c r="I3877" s="319"/>
      <c r="J3877" s="319"/>
    </row>
    <row r="3878" spans="1:10" ht="15">
      <c r="A3878" s="305"/>
      <c r="B3878" s="306" t="s">
        <v>12979</v>
      </c>
      <c r="C3878" s="305" t="s">
        <v>12980</v>
      </c>
      <c r="D3878" s="305" t="s">
        <v>12981</v>
      </c>
      <c r="E3878" s="419" t="s">
        <v>16045</v>
      </c>
      <c r="F3878" s="419"/>
      <c r="G3878" s="307" t="s">
        <v>12982</v>
      </c>
      <c r="H3878" s="306" t="s">
        <v>16046</v>
      </c>
      <c r="I3878" s="306" t="s">
        <v>12983</v>
      </c>
      <c r="J3878" s="306" t="s">
        <v>12985</v>
      </c>
    </row>
    <row r="3879" spans="1:10" ht="25.5">
      <c r="A3879" s="295" t="s">
        <v>16047</v>
      </c>
      <c r="B3879" s="296" t="s">
        <v>16583</v>
      </c>
      <c r="C3879" s="295" t="s">
        <v>9</v>
      </c>
      <c r="D3879" s="295" t="s">
        <v>4562</v>
      </c>
      <c r="E3879" s="420" t="s">
        <v>16048</v>
      </c>
      <c r="F3879" s="420"/>
      <c r="G3879" s="297" t="s">
        <v>27</v>
      </c>
      <c r="H3879" s="308">
        <v>1</v>
      </c>
      <c r="I3879" s="309">
        <v>0.36</v>
      </c>
      <c r="J3879" s="309">
        <v>0.36</v>
      </c>
    </row>
    <row r="3880" spans="1:10">
      <c r="A3880" s="300" t="s">
        <v>12986</v>
      </c>
      <c r="B3880" s="301" t="s">
        <v>14980</v>
      </c>
      <c r="C3880" s="300" t="s">
        <v>9</v>
      </c>
      <c r="D3880" s="300" t="s">
        <v>10036</v>
      </c>
      <c r="E3880" s="417" t="s">
        <v>12994</v>
      </c>
      <c r="F3880" s="417"/>
      <c r="G3880" s="302" t="s">
        <v>27</v>
      </c>
      <c r="H3880" s="315">
        <v>2.4899999999999999E-2</v>
      </c>
      <c r="I3880" s="316">
        <v>14.57</v>
      </c>
      <c r="J3880" s="316">
        <v>0.36</v>
      </c>
    </row>
    <row r="3881" spans="1:10" ht="25.5">
      <c r="A3881" s="317"/>
      <c r="B3881" s="317"/>
      <c r="C3881" s="317"/>
      <c r="D3881" s="317"/>
      <c r="E3881" s="317" t="s">
        <v>16052</v>
      </c>
      <c r="F3881" s="318">
        <v>0.19314339999999999</v>
      </c>
      <c r="G3881" s="317" t="s">
        <v>16053</v>
      </c>
      <c r="H3881" s="318">
        <v>0.17</v>
      </c>
      <c r="I3881" s="317" t="s">
        <v>16054</v>
      </c>
      <c r="J3881" s="318">
        <v>0.36</v>
      </c>
    </row>
    <row r="3882" spans="1:10" ht="13.5" thickBot="1">
      <c r="A3882" s="317"/>
      <c r="B3882" s="317"/>
      <c r="C3882" s="317"/>
      <c r="D3882" s="317"/>
      <c r="E3882" s="317" t="s">
        <v>16055</v>
      </c>
      <c r="F3882" s="318">
        <v>0.1</v>
      </c>
      <c r="G3882" s="317"/>
      <c r="H3882" s="418" t="s">
        <v>16056</v>
      </c>
      <c r="I3882" s="418"/>
      <c r="J3882" s="318">
        <v>0.46</v>
      </c>
    </row>
    <row r="3883" spans="1:10" ht="13.5" thickTop="1">
      <c r="A3883" s="319"/>
      <c r="B3883" s="319"/>
      <c r="C3883" s="319"/>
      <c r="D3883" s="319"/>
      <c r="E3883" s="319"/>
      <c r="F3883" s="319"/>
      <c r="G3883" s="319"/>
      <c r="H3883" s="319"/>
      <c r="I3883" s="319"/>
      <c r="J3883" s="319"/>
    </row>
    <row r="3884" spans="1:10" ht="15">
      <c r="A3884" s="305"/>
      <c r="B3884" s="306" t="s">
        <v>12979</v>
      </c>
      <c r="C3884" s="305" t="s">
        <v>12980</v>
      </c>
      <c r="D3884" s="305" t="s">
        <v>12981</v>
      </c>
      <c r="E3884" s="419" t="s">
        <v>16045</v>
      </c>
      <c r="F3884" s="419"/>
      <c r="G3884" s="307" t="s">
        <v>12982</v>
      </c>
      <c r="H3884" s="306" t="s">
        <v>16046</v>
      </c>
      <c r="I3884" s="306" t="s">
        <v>12983</v>
      </c>
      <c r="J3884" s="306" t="s">
        <v>12985</v>
      </c>
    </row>
    <row r="3885" spans="1:10" ht="25.5">
      <c r="A3885" s="295" t="s">
        <v>16047</v>
      </c>
      <c r="B3885" s="296" t="s">
        <v>16584</v>
      </c>
      <c r="C3885" s="295" t="s">
        <v>9</v>
      </c>
      <c r="D3885" s="295" t="s">
        <v>4563</v>
      </c>
      <c r="E3885" s="420" t="s">
        <v>16048</v>
      </c>
      <c r="F3885" s="420"/>
      <c r="G3885" s="297" t="s">
        <v>27</v>
      </c>
      <c r="H3885" s="308">
        <v>1</v>
      </c>
      <c r="I3885" s="309">
        <v>0.03</v>
      </c>
      <c r="J3885" s="309">
        <v>0.03</v>
      </c>
    </row>
    <row r="3886" spans="1:10">
      <c r="A3886" s="300" t="s">
        <v>12986</v>
      </c>
      <c r="B3886" s="301" t="s">
        <v>13618</v>
      </c>
      <c r="C3886" s="300" t="s">
        <v>9</v>
      </c>
      <c r="D3886" s="300" t="s">
        <v>10053</v>
      </c>
      <c r="E3886" s="417" t="s">
        <v>12994</v>
      </c>
      <c r="F3886" s="417"/>
      <c r="G3886" s="302" t="s">
        <v>27</v>
      </c>
      <c r="H3886" s="315">
        <v>4.1000000000000003E-3</v>
      </c>
      <c r="I3886" s="316">
        <v>9.7100000000000009</v>
      </c>
      <c r="J3886" s="316">
        <v>0.03</v>
      </c>
    </row>
    <row r="3887" spans="1:10" ht="25.5">
      <c r="A3887" s="317"/>
      <c r="B3887" s="317"/>
      <c r="C3887" s="317"/>
      <c r="D3887" s="317"/>
      <c r="E3887" s="317" t="s">
        <v>16052</v>
      </c>
      <c r="F3887" s="318">
        <v>1.60953E-2</v>
      </c>
      <c r="G3887" s="317" t="s">
        <v>16053</v>
      </c>
      <c r="H3887" s="318">
        <v>0.01</v>
      </c>
      <c r="I3887" s="317" t="s">
        <v>16054</v>
      </c>
      <c r="J3887" s="318">
        <v>0.03</v>
      </c>
    </row>
    <row r="3888" spans="1:10" ht="13.5" thickBot="1">
      <c r="A3888" s="317"/>
      <c r="B3888" s="317"/>
      <c r="C3888" s="317"/>
      <c r="D3888" s="317"/>
      <c r="E3888" s="317" t="s">
        <v>16055</v>
      </c>
      <c r="F3888" s="318">
        <v>0</v>
      </c>
      <c r="G3888" s="317"/>
      <c r="H3888" s="418" t="s">
        <v>16056</v>
      </c>
      <c r="I3888" s="418"/>
      <c r="J3888" s="318">
        <v>0.03</v>
      </c>
    </row>
    <row r="3889" spans="1:10" ht="13.5" thickTop="1">
      <c r="A3889" s="319"/>
      <c r="B3889" s="319"/>
      <c r="C3889" s="319"/>
      <c r="D3889" s="319"/>
      <c r="E3889" s="319"/>
      <c r="F3889" s="319"/>
      <c r="G3889" s="319"/>
      <c r="H3889" s="319"/>
      <c r="I3889" s="319"/>
      <c r="J3889" s="319"/>
    </row>
    <row r="3890" spans="1:10" ht="15">
      <c r="A3890" s="305"/>
      <c r="B3890" s="306" t="s">
        <v>12979</v>
      </c>
      <c r="C3890" s="305" t="s">
        <v>12980</v>
      </c>
      <c r="D3890" s="305" t="s">
        <v>12981</v>
      </c>
      <c r="E3890" s="419" t="s">
        <v>16045</v>
      </c>
      <c r="F3890" s="419"/>
      <c r="G3890" s="307" t="s">
        <v>12982</v>
      </c>
      <c r="H3890" s="306" t="s">
        <v>16046</v>
      </c>
      <c r="I3890" s="306" t="s">
        <v>12983</v>
      </c>
      <c r="J3890" s="306" t="s">
        <v>12985</v>
      </c>
    </row>
    <row r="3891" spans="1:10" ht="25.5">
      <c r="A3891" s="295" t="s">
        <v>16047</v>
      </c>
      <c r="B3891" s="296" t="s">
        <v>16585</v>
      </c>
      <c r="C3891" s="295" t="s">
        <v>9</v>
      </c>
      <c r="D3891" s="295" t="s">
        <v>4564</v>
      </c>
      <c r="E3891" s="420" t="s">
        <v>16048</v>
      </c>
      <c r="F3891" s="420"/>
      <c r="G3891" s="297" t="s">
        <v>27</v>
      </c>
      <c r="H3891" s="308">
        <v>1</v>
      </c>
      <c r="I3891" s="309">
        <v>0.04</v>
      </c>
      <c r="J3891" s="309">
        <v>0.04</v>
      </c>
    </row>
    <row r="3892" spans="1:10">
      <c r="A3892" s="300" t="s">
        <v>12986</v>
      </c>
      <c r="B3892" s="301" t="s">
        <v>13675</v>
      </c>
      <c r="C3892" s="300" t="s">
        <v>9</v>
      </c>
      <c r="D3892" s="300" t="s">
        <v>10051</v>
      </c>
      <c r="E3892" s="417" t="s">
        <v>12994</v>
      </c>
      <c r="F3892" s="417"/>
      <c r="G3892" s="302" t="s">
        <v>27</v>
      </c>
      <c r="H3892" s="315">
        <v>4.1000000000000003E-3</v>
      </c>
      <c r="I3892" s="316">
        <v>10.28</v>
      </c>
      <c r="J3892" s="316">
        <v>0.04</v>
      </c>
    </row>
    <row r="3893" spans="1:10" ht="25.5">
      <c r="A3893" s="317"/>
      <c r="B3893" s="317"/>
      <c r="C3893" s="317"/>
      <c r="D3893" s="317"/>
      <c r="E3893" s="317" t="s">
        <v>16052</v>
      </c>
      <c r="F3893" s="318">
        <v>2.1460400000000001E-2</v>
      </c>
      <c r="G3893" s="317" t="s">
        <v>16053</v>
      </c>
      <c r="H3893" s="318">
        <v>0.02</v>
      </c>
      <c r="I3893" s="317" t="s">
        <v>16054</v>
      </c>
      <c r="J3893" s="318">
        <v>0.04</v>
      </c>
    </row>
    <row r="3894" spans="1:10" ht="13.5" thickBot="1">
      <c r="A3894" s="317"/>
      <c r="B3894" s="317"/>
      <c r="C3894" s="317"/>
      <c r="D3894" s="317"/>
      <c r="E3894" s="317" t="s">
        <v>16055</v>
      </c>
      <c r="F3894" s="318">
        <v>0.01</v>
      </c>
      <c r="G3894" s="317"/>
      <c r="H3894" s="418" t="s">
        <v>16056</v>
      </c>
      <c r="I3894" s="418"/>
      <c r="J3894" s="318">
        <v>0.05</v>
      </c>
    </row>
    <row r="3895" spans="1:10" ht="13.5" thickTop="1">
      <c r="A3895" s="319"/>
      <c r="B3895" s="319"/>
      <c r="C3895" s="319"/>
      <c r="D3895" s="319"/>
      <c r="E3895" s="319"/>
      <c r="F3895" s="319"/>
      <c r="G3895" s="319"/>
      <c r="H3895" s="319"/>
      <c r="I3895" s="319"/>
      <c r="J3895" s="319"/>
    </row>
    <row r="3896" spans="1:10" ht="15">
      <c r="A3896" s="305"/>
      <c r="B3896" s="306" t="s">
        <v>12979</v>
      </c>
      <c r="C3896" s="305" t="s">
        <v>12980</v>
      </c>
      <c r="D3896" s="305" t="s">
        <v>12981</v>
      </c>
      <c r="E3896" s="419" t="s">
        <v>16045</v>
      </c>
      <c r="F3896" s="419"/>
      <c r="G3896" s="307" t="s">
        <v>12982</v>
      </c>
      <c r="H3896" s="306" t="s">
        <v>16046</v>
      </c>
      <c r="I3896" s="306" t="s">
        <v>12983</v>
      </c>
      <c r="J3896" s="306" t="s">
        <v>12985</v>
      </c>
    </row>
    <row r="3897" spans="1:10" ht="38.25">
      <c r="A3897" s="295" t="s">
        <v>16047</v>
      </c>
      <c r="B3897" s="296" t="s">
        <v>16586</v>
      </c>
      <c r="C3897" s="295" t="s">
        <v>9</v>
      </c>
      <c r="D3897" s="295" t="s">
        <v>4599</v>
      </c>
      <c r="E3897" s="420" t="s">
        <v>16048</v>
      </c>
      <c r="F3897" s="420"/>
      <c r="G3897" s="297" t="s">
        <v>27</v>
      </c>
      <c r="H3897" s="308">
        <v>1</v>
      </c>
      <c r="I3897" s="309">
        <v>0.05</v>
      </c>
      <c r="J3897" s="309">
        <v>0.05</v>
      </c>
    </row>
    <row r="3898" spans="1:10">
      <c r="A3898" s="300" t="s">
        <v>12986</v>
      </c>
      <c r="B3898" s="301" t="s">
        <v>13131</v>
      </c>
      <c r="C3898" s="300" t="s">
        <v>9</v>
      </c>
      <c r="D3898" s="300" t="s">
        <v>10137</v>
      </c>
      <c r="E3898" s="417" t="s">
        <v>12994</v>
      </c>
      <c r="F3898" s="417"/>
      <c r="G3898" s="302" t="s">
        <v>27</v>
      </c>
      <c r="H3898" s="315">
        <v>6.7000000000000002E-3</v>
      </c>
      <c r="I3898" s="316">
        <v>8.94</v>
      </c>
      <c r="J3898" s="316">
        <v>0.05</v>
      </c>
    </row>
    <row r="3899" spans="1:10" ht="25.5">
      <c r="A3899" s="317"/>
      <c r="B3899" s="317"/>
      <c r="C3899" s="317"/>
      <c r="D3899" s="317"/>
      <c r="E3899" s="317" t="s">
        <v>16052</v>
      </c>
      <c r="F3899" s="318">
        <v>2.6825499999999999E-2</v>
      </c>
      <c r="G3899" s="317" t="s">
        <v>16053</v>
      </c>
      <c r="H3899" s="318">
        <v>0.02</v>
      </c>
      <c r="I3899" s="317" t="s">
        <v>16054</v>
      </c>
      <c r="J3899" s="318">
        <v>0.05</v>
      </c>
    </row>
    <row r="3900" spans="1:10" ht="13.5" thickBot="1">
      <c r="A3900" s="317"/>
      <c r="B3900" s="317"/>
      <c r="C3900" s="317"/>
      <c r="D3900" s="317"/>
      <c r="E3900" s="317" t="s">
        <v>16055</v>
      </c>
      <c r="F3900" s="318">
        <v>0.01</v>
      </c>
      <c r="G3900" s="317"/>
      <c r="H3900" s="418" t="s">
        <v>16056</v>
      </c>
      <c r="I3900" s="418"/>
      <c r="J3900" s="318">
        <v>0.06</v>
      </c>
    </row>
    <row r="3901" spans="1:10" ht="13.5" thickTop="1">
      <c r="A3901" s="319"/>
      <c r="B3901" s="319"/>
      <c r="C3901" s="319"/>
      <c r="D3901" s="319"/>
      <c r="E3901" s="319"/>
      <c r="F3901" s="319"/>
      <c r="G3901" s="319"/>
      <c r="H3901" s="319"/>
      <c r="I3901" s="319"/>
      <c r="J3901" s="319"/>
    </row>
    <row r="3902" spans="1:10" ht="15">
      <c r="A3902" s="305"/>
      <c r="B3902" s="306" t="s">
        <v>12979</v>
      </c>
      <c r="C3902" s="305" t="s">
        <v>12980</v>
      </c>
      <c r="D3902" s="305" t="s">
        <v>12981</v>
      </c>
      <c r="E3902" s="419" t="s">
        <v>16045</v>
      </c>
      <c r="F3902" s="419"/>
      <c r="G3902" s="307" t="s">
        <v>12982</v>
      </c>
      <c r="H3902" s="306" t="s">
        <v>16046</v>
      </c>
      <c r="I3902" s="306" t="s">
        <v>12983</v>
      </c>
      <c r="J3902" s="306" t="s">
        <v>12985</v>
      </c>
    </row>
    <row r="3903" spans="1:10" ht="25.5">
      <c r="A3903" s="295" t="s">
        <v>16047</v>
      </c>
      <c r="B3903" s="296" t="s">
        <v>16587</v>
      </c>
      <c r="C3903" s="295" t="s">
        <v>9</v>
      </c>
      <c r="D3903" s="295" t="s">
        <v>4573</v>
      </c>
      <c r="E3903" s="420" t="s">
        <v>16048</v>
      </c>
      <c r="F3903" s="420"/>
      <c r="G3903" s="297" t="s">
        <v>27</v>
      </c>
      <c r="H3903" s="308">
        <v>1</v>
      </c>
      <c r="I3903" s="309">
        <v>0.11</v>
      </c>
      <c r="J3903" s="309">
        <v>0.11</v>
      </c>
    </row>
    <row r="3904" spans="1:10">
      <c r="A3904" s="300" t="s">
        <v>12986</v>
      </c>
      <c r="B3904" s="301" t="s">
        <v>13455</v>
      </c>
      <c r="C3904" s="300" t="s">
        <v>9</v>
      </c>
      <c r="D3904" s="300" t="s">
        <v>10142</v>
      </c>
      <c r="E3904" s="417" t="s">
        <v>12994</v>
      </c>
      <c r="F3904" s="417"/>
      <c r="G3904" s="302" t="s">
        <v>27</v>
      </c>
      <c r="H3904" s="315">
        <v>9.2999999999999992E-3</v>
      </c>
      <c r="I3904" s="316">
        <v>12.52</v>
      </c>
      <c r="J3904" s="316">
        <v>0.11</v>
      </c>
    </row>
    <row r="3905" spans="1:10" ht="25.5">
      <c r="A3905" s="317"/>
      <c r="B3905" s="317"/>
      <c r="C3905" s="317"/>
      <c r="D3905" s="317"/>
      <c r="E3905" s="317" t="s">
        <v>16052</v>
      </c>
      <c r="F3905" s="318">
        <v>5.9015999999999999E-2</v>
      </c>
      <c r="G3905" s="317" t="s">
        <v>16053</v>
      </c>
      <c r="H3905" s="318">
        <v>0.05</v>
      </c>
      <c r="I3905" s="317" t="s">
        <v>16054</v>
      </c>
      <c r="J3905" s="318">
        <v>0.11</v>
      </c>
    </row>
    <row r="3906" spans="1:10" ht="13.5" thickBot="1">
      <c r="A3906" s="317"/>
      <c r="B3906" s="317"/>
      <c r="C3906" s="317"/>
      <c r="D3906" s="317"/>
      <c r="E3906" s="317" t="s">
        <v>16055</v>
      </c>
      <c r="F3906" s="318">
        <v>0.03</v>
      </c>
      <c r="G3906" s="317"/>
      <c r="H3906" s="418" t="s">
        <v>16056</v>
      </c>
      <c r="I3906" s="418"/>
      <c r="J3906" s="318">
        <v>0.14000000000000001</v>
      </c>
    </row>
    <row r="3907" spans="1:10" ht="13.5" thickTop="1">
      <c r="A3907" s="319"/>
      <c r="B3907" s="319"/>
      <c r="C3907" s="319"/>
      <c r="D3907" s="319"/>
      <c r="E3907" s="319"/>
      <c r="F3907" s="319"/>
      <c r="G3907" s="319"/>
      <c r="H3907" s="319"/>
      <c r="I3907" s="319"/>
      <c r="J3907" s="319"/>
    </row>
    <row r="3908" spans="1:10" ht="15">
      <c r="A3908" s="305"/>
      <c r="B3908" s="306" t="s">
        <v>12979</v>
      </c>
      <c r="C3908" s="305" t="s">
        <v>12980</v>
      </c>
      <c r="D3908" s="305" t="s">
        <v>12981</v>
      </c>
      <c r="E3908" s="419" t="s">
        <v>16045</v>
      </c>
      <c r="F3908" s="419"/>
      <c r="G3908" s="307" t="s">
        <v>12982</v>
      </c>
      <c r="H3908" s="306" t="s">
        <v>16046</v>
      </c>
      <c r="I3908" s="306" t="s">
        <v>12983</v>
      </c>
      <c r="J3908" s="306" t="s">
        <v>12985</v>
      </c>
    </row>
    <row r="3909" spans="1:10" ht="25.5">
      <c r="A3909" s="295" t="s">
        <v>16047</v>
      </c>
      <c r="B3909" s="296" t="s">
        <v>16588</v>
      </c>
      <c r="C3909" s="295" t="s">
        <v>9</v>
      </c>
      <c r="D3909" s="295" t="s">
        <v>4574</v>
      </c>
      <c r="E3909" s="420" t="s">
        <v>16048</v>
      </c>
      <c r="F3909" s="420"/>
      <c r="G3909" s="297" t="s">
        <v>27</v>
      </c>
      <c r="H3909" s="308">
        <v>1</v>
      </c>
      <c r="I3909" s="309">
        <v>0.11</v>
      </c>
      <c r="J3909" s="309">
        <v>0.11</v>
      </c>
    </row>
    <row r="3910" spans="1:10">
      <c r="A3910" s="300" t="s">
        <v>12986</v>
      </c>
      <c r="B3910" s="301" t="s">
        <v>13189</v>
      </c>
      <c r="C3910" s="300" t="s">
        <v>9</v>
      </c>
      <c r="D3910" s="300" t="s">
        <v>10144</v>
      </c>
      <c r="E3910" s="417" t="s">
        <v>12994</v>
      </c>
      <c r="F3910" s="417"/>
      <c r="G3910" s="302" t="s">
        <v>27</v>
      </c>
      <c r="H3910" s="315">
        <v>1.32E-2</v>
      </c>
      <c r="I3910" s="316">
        <v>9</v>
      </c>
      <c r="J3910" s="316">
        <v>0.11</v>
      </c>
    </row>
    <row r="3911" spans="1:10" ht="25.5">
      <c r="A3911" s="317"/>
      <c r="B3911" s="317"/>
      <c r="C3911" s="317"/>
      <c r="D3911" s="317"/>
      <c r="E3911" s="317" t="s">
        <v>16052</v>
      </c>
      <c r="F3911" s="318">
        <v>5.9015999999999999E-2</v>
      </c>
      <c r="G3911" s="317" t="s">
        <v>16053</v>
      </c>
      <c r="H3911" s="318">
        <v>0.05</v>
      </c>
      <c r="I3911" s="317" t="s">
        <v>16054</v>
      </c>
      <c r="J3911" s="318">
        <v>0.11</v>
      </c>
    </row>
    <row r="3912" spans="1:10" ht="13.5" thickBot="1">
      <c r="A3912" s="317"/>
      <c r="B3912" s="317"/>
      <c r="C3912" s="317"/>
      <c r="D3912" s="317"/>
      <c r="E3912" s="317" t="s">
        <v>16055</v>
      </c>
      <c r="F3912" s="318">
        <v>0.03</v>
      </c>
      <c r="G3912" s="317"/>
      <c r="H3912" s="418" t="s">
        <v>16056</v>
      </c>
      <c r="I3912" s="418"/>
      <c r="J3912" s="318">
        <v>0.14000000000000001</v>
      </c>
    </row>
    <row r="3913" spans="1:10" ht="13.5" thickTop="1">
      <c r="A3913" s="319"/>
      <c r="B3913" s="319"/>
      <c r="C3913" s="319"/>
      <c r="D3913" s="319"/>
      <c r="E3913" s="319"/>
      <c r="F3913" s="319"/>
      <c r="G3913" s="319"/>
      <c r="H3913" s="319"/>
      <c r="I3913" s="319"/>
      <c r="J3913" s="319"/>
    </row>
    <row r="3914" spans="1:10" ht="15">
      <c r="A3914" s="305"/>
      <c r="B3914" s="306" t="s">
        <v>12979</v>
      </c>
      <c r="C3914" s="305" t="s">
        <v>12980</v>
      </c>
      <c r="D3914" s="305" t="s">
        <v>12981</v>
      </c>
      <c r="E3914" s="419" t="s">
        <v>16045</v>
      </c>
      <c r="F3914" s="419"/>
      <c r="G3914" s="307" t="s">
        <v>12982</v>
      </c>
      <c r="H3914" s="306" t="s">
        <v>16046</v>
      </c>
      <c r="I3914" s="306" t="s">
        <v>12983</v>
      </c>
      <c r="J3914" s="306" t="s">
        <v>12985</v>
      </c>
    </row>
    <row r="3915" spans="1:10" ht="25.5">
      <c r="A3915" s="295" t="s">
        <v>16047</v>
      </c>
      <c r="B3915" s="296" t="s">
        <v>16589</v>
      </c>
      <c r="C3915" s="295" t="s">
        <v>9</v>
      </c>
      <c r="D3915" s="295" t="s">
        <v>4577</v>
      </c>
      <c r="E3915" s="420" t="s">
        <v>16048</v>
      </c>
      <c r="F3915" s="420"/>
      <c r="G3915" s="297" t="s">
        <v>27</v>
      </c>
      <c r="H3915" s="308">
        <v>1</v>
      </c>
      <c r="I3915" s="309">
        <v>0.05</v>
      </c>
      <c r="J3915" s="309">
        <v>0.05</v>
      </c>
    </row>
    <row r="3916" spans="1:10">
      <c r="A3916" s="300" t="s">
        <v>12986</v>
      </c>
      <c r="B3916" s="301" t="s">
        <v>13580</v>
      </c>
      <c r="C3916" s="300" t="s">
        <v>9</v>
      </c>
      <c r="D3916" s="300" t="s">
        <v>10152</v>
      </c>
      <c r="E3916" s="417" t="s">
        <v>12994</v>
      </c>
      <c r="F3916" s="417"/>
      <c r="G3916" s="302" t="s">
        <v>27</v>
      </c>
      <c r="H3916" s="315">
        <v>6.7000000000000002E-3</v>
      </c>
      <c r="I3916" s="316">
        <v>7.51</v>
      </c>
      <c r="J3916" s="316">
        <v>0.05</v>
      </c>
    </row>
    <row r="3917" spans="1:10" ht="25.5">
      <c r="A3917" s="317"/>
      <c r="B3917" s="317"/>
      <c r="C3917" s="317"/>
      <c r="D3917" s="317"/>
      <c r="E3917" s="317" t="s">
        <v>16052</v>
      </c>
      <c r="F3917" s="318">
        <v>2.6825499999999999E-2</v>
      </c>
      <c r="G3917" s="317" t="s">
        <v>16053</v>
      </c>
      <c r="H3917" s="318">
        <v>0.02</v>
      </c>
      <c r="I3917" s="317" t="s">
        <v>16054</v>
      </c>
      <c r="J3917" s="318">
        <v>0.05</v>
      </c>
    </row>
    <row r="3918" spans="1:10" ht="13.5" thickBot="1">
      <c r="A3918" s="317"/>
      <c r="B3918" s="317"/>
      <c r="C3918" s="317"/>
      <c r="D3918" s="317"/>
      <c r="E3918" s="317" t="s">
        <v>16055</v>
      </c>
      <c r="F3918" s="318">
        <v>0.01</v>
      </c>
      <c r="G3918" s="317"/>
      <c r="H3918" s="418" t="s">
        <v>16056</v>
      </c>
      <c r="I3918" s="418"/>
      <c r="J3918" s="318">
        <v>0.06</v>
      </c>
    </row>
    <row r="3919" spans="1:10" ht="13.5" thickTop="1">
      <c r="A3919" s="319"/>
      <c r="B3919" s="319"/>
      <c r="C3919" s="319"/>
      <c r="D3919" s="319"/>
      <c r="E3919" s="319"/>
      <c r="F3919" s="319"/>
      <c r="G3919" s="319"/>
      <c r="H3919" s="319"/>
      <c r="I3919" s="319"/>
      <c r="J3919" s="319"/>
    </row>
    <row r="3920" spans="1:10" ht="15">
      <c r="A3920" s="305"/>
      <c r="B3920" s="306" t="s">
        <v>12979</v>
      </c>
      <c r="C3920" s="305" t="s">
        <v>12980</v>
      </c>
      <c r="D3920" s="305" t="s">
        <v>12981</v>
      </c>
      <c r="E3920" s="419" t="s">
        <v>16045</v>
      </c>
      <c r="F3920" s="419"/>
      <c r="G3920" s="307" t="s">
        <v>12982</v>
      </c>
      <c r="H3920" s="306" t="s">
        <v>16046</v>
      </c>
      <c r="I3920" s="306" t="s">
        <v>12983</v>
      </c>
      <c r="J3920" s="306" t="s">
        <v>12985</v>
      </c>
    </row>
    <row r="3921" spans="1:10" ht="25.5">
      <c r="A3921" s="295" t="s">
        <v>16047</v>
      </c>
      <c r="B3921" s="296" t="s">
        <v>16590</v>
      </c>
      <c r="C3921" s="295" t="s">
        <v>9</v>
      </c>
      <c r="D3921" s="295" t="s">
        <v>4576</v>
      </c>
      <c r="E3921" s="420" t="s">
        <v>16048</v>
      </c>
      <c r="F3921" s="420"/>
      <c r="G3921" s="297" t="s">
        <v>27</v>
      </c>
      <c r="H3921" s="308">
        <v>1</v>
      </c>
      <c r="I3921" s="309">
        <v>0.08</v>
      </c>
      <c r="J3921" s="309">
        <v>0.08</v>
      </c>
    </row>
    <row r="3922" spans="1:10">
      <c r="A3922" s="300" t="s">
        <v>12986</v>
      </c>
      <c r="B3922" s="301" t="s">
        <v>13185</v>
      </c>
      <c r="C3922" s="300" t="s">
        <v>9</v>
      </c>
      <c r="D3922" s="300" t="s">
        <v>10150</v>
      </c>
      <c r="E3922" s="417" t="s">
        <v>12994</v>
      </c>
      <c r="F3922" s="417"/>
      <c r="G3922" s="302" t="s">
        <v>27</v>
      </c>
      <c r="H3922" s="315">
        <v>9.2999999999999992E-3</v>
      </c>
      <c r="I3922" s="316">
        <v>9.5399999999999991</v>
      </c>
      <c r="J3922" s="316">
        <v>0.08</v>
      </c>
    </row>
    <row r="3923" spans="1:10" ht="25.5">
      <c r="A3923" s="317"/>
      <c r="B3923" s="317"/>
      <c r="C3923" s="317"/>
      <c r="D3923" s="317"/>
      <c r="E3923" s="317" t="s">
        <v>16052</v>
      </c>
      <c r="F3923" s="318">
        <v>4.2920800000000002E-2</v>
      </c>
      <c r="G3923" s="317" t="s">
        <v>16053</v>
      </c>
      <c r="H3923" s="318">
        <v>0.04</v>
      </c>
      <c r="I3923" s="317" t="s">
        <v>16054</v>
      </c>
      <c r="J3923" s="318">
        <v>0.08</v>
      </c>
    </row>
    <row r="3924" spans="1:10" ht="13.5" thickBot="1">
      <c r="A3924" s="317"/>
      <c r="B3924" s="317"/>
      <c r="C3924" s="317"/>
      <c r="D3924" s="317"/>
      <c r="E3924" s="317" t="s">
        <v>16055</v>
      </c>
      <c r="F3924" s="318">
        <v>0.02</v>
      </c>
      <c r="G3924" s="317"/>
      <c r="H3924" s="418" t="s">
        <v>16056</v>
      </c>
      <c r="I3924" s="418"/>
      <c r="J3924" s="318">
        <v>0.1</v>
      </c>
    </row>
    <row r="3925" spans="1:10" ht="13.5" thickTop="1">
      <c r="A3925" s="319"/>
      <c r="B3925" s="319"/>
      <c r="C3925" s="319"/>
      <c r="D3925" s="319"/>
      <c r="E3925" s="319"/>
      <c r="F3925" s="319"/>
      <c r="G3925" s="319"/>
      <c r="H3925" s="319"/>
      <c r="I3925" s="319"/>
      <c r="J3925" s="319"/>
    </row>
    <row r="3926" spans="1:10" ht="15">
      <c r="A3926" s="305"/>
      <c r="B3926" s="306" t="s">
        <v>12979</v>
      </c>
      <c r="C3926" s="305" t="s">
        <v>12980</v>
      </c>
      <c r="D3926" s="305" t="s">
        <v>12981</v>
      </c>
      <c r="E3926" s="419" t="s">
        <v>16045</v>
      </c>
      <c r="F3926" s="419"/>
      <c r="G3926" s="307" t="s">
        <v>12982</v>
      </c>
      <c r="H3926" s="306" t="s">
        <v>16046</v>
      </c>
      <c r="I3926" s="306" t="s">
        <v>12983</v>
      </c>
      <c r="J3926" s="306" t="s">
        <v>12985</v>
      </c>
    </row>
    <row r="3927" spans="1:10" ht="25.5">
      <c r="A3927" s="295" t="s">
        <v>16047</v>
      </c>
      <c r="B3927" s="296" t="s">
        <v>16591</v>
      </c>
      <c r="C3927" s="295" t="s">
        <v>9</v>
      </c>
      <c r="D3927" s="295" t="s">
        <v>1203</v>
      </c>
      <c r="E3927" s="420" t="s">
        <v>16048</v>
      </c>
      <c r="F3927" s="420"/>
      <c r="G3927" s="297" t="s">
        <v>27</v>
      </c>
      <c r="H3927" s="308">
        <v>1</v>
      </c>
      <c r="I3927" s="309">
        <v>0.22</v>
      </c>
      <c r="J3927" s="309">
        <v>0.22</v>
      </c>
    </row>
    <row r="3928" spans="1:10">
      <c r="A3928" s="300" t="s">
        <v>12986</v>
      </c>
      <c r="B3928" s="301" t="s">
        <v>13192</v>
      </c>
      <c r="C3928" s="300" t="s">
        <v>9</v>
      </c>
      <c r="D3928" s="300" t="s">
        <v>10306</v>
      </c>
      <c r="E3928" s="417" t="s">
        <v>12994</v>
      </c>
      <c r="F3928" s="417"/>
      <c r="G3928" s="302" t="s">
        <v>27</v>
      </c>
      <c r="H3928" s="315">
        <v>1.7100000000000001E-2</v>
      </c>
      <c r="I3928" s="316">
        <v>12.95</v>
      </c>
      <c r="J3928" s="316">
        <v>0.22</v>
      </c>
    </row>
    <row r="3929" spans="1:10" ht="25.5">
      <c r="A3929" s="317"/>
      <c r="B3929" s="317"/>
      <c r="C3929" s="317"/>
      <c r="D3929" s="317"/>
      <c r="E3929" s="317" t="s">
        <v>16052</v>
      </c>
      <c r="F3929" s="318">
        <v>0.1180321</v>
      </c>
      <c r="G3929" s="317" t="s">
        <v>16053</v>
      </c>
      <c r="H3929" s="318">
        <v>0.1</v>
      </c>
      <c r="I3929" s="317" t="s">
        <v>16054</v>
      </c>
      <c r="J3929" s="318">
        <v>0.22</v>
      </c>
    </row>
    <row r="3930" spans="1:10" ht="13.5" thickBot="1">
      <c r="A3930" s="317"/>
      <c r="B3930" s="317"/>
      <c r="C3930" s="317"/>
      <c r="D3930" s="317"/>
      <c r="E3930" s="317" t="s">
        <v>16055</v>
      </c>
      <c r="F3930" s="318">
        <v>0.06</v>
      </c>
      <c r="G3930" s="317"/>
      <c r="H3930" s="418" t="s">
        <v>16056</v>
      </c>
      <c r="I3930" s="418"/>
      <c r="J3930" s="318">
        <v>0.28000000000000003</v>
      </c>
    </row>
    <row r="3931" spans="1:10" ht="13.5" thickTop="1">
      <c r="A3931" s="319"/>
      <c r="B3931" s="319"/>
      <c r="C3931" s="319"/>
      <c r="D3931" s="319"/>
      <c r="E3931" s="319"/>
      <c r="F3931" s="319"/>
      <c r="G3931" s="319"/>
      <c r="H3931" s="319"/>
      <c r="I3931" s="319"/>
      <c r="J3931" s="319"/>
    </row>
    <row r="3932" spans="1:10" ht="15">
      <c r="A3932" s="305"/>
      <c r="B3932" s="306" t="s">
        <v>12979</v>
      </c>
      <c r="C3932" s="305" t="s">
        <v>12980</v>
      </c>
      <c r="D3932" s="305" t="s">
        <v>12981</v>
      </c>
      <c r="E3932" s="419" t="s">
        <v>16045</v>
      </c>
      <c r="F3932" s="419"/>
      <c r="G3932" s="307" t="s">
        <v>12982</v>
      </c>
      <c r="H3932" s="306" t="s">
        <v>16046</v>
      </c>
      <c r="I3932" s="306" t="s">
        <v>12983</v>
      </c>
      <c r="J3932" s="306" t="s">
        <v>12985</v>
      </c>
    </row>
    <row r="3933" spans="1:10" ht="25.5">
      <c r="A3933" s="295" t="s">
        <v>16047</v>
      </c>
      <c r="B3933" s="296" t="s">
        <v>16592</v>
      </c>
      <c r="C3933" s="295" t="s">
        <v>9</v>
      </c>
      <c r="D3933" s="295" t="s">
        <v>1204</v>
      </c>
      <c r="E3933" s="420" t="s">
        <v>16048</v>
      </c>
      <c r="F3933" s="420"/>
      <c r="G3933" s="297" t="s">
        <v>27</v>
      </c>
      <c r="H3933" s="308">
        <v>1</v>
      </c>
      <c r="I3933" s="309">
        <v>0.15</v>
      </c>
      <c r="J3933" s="309">
        <v>0.15</v>
      </c>
    </row>
    <row r="3934" spans="1:10">
      <c r="A3934" s="300" t="s">
        <v>12986</v>
      </c>
      <c r="B3934" s="301" t="s">
        <v>13161</v>
      </c>
      <c r="C3934" s="300" t="s">
        <v>9</v>
      </c>
      <c r="D3934" s="300" t="s">
        <v>10381</v>
      </c>
      <c r="E3934" s="417" t="s">
        <v>12994</v>
      </c>
      <c r="F3934" s="417"/>
      <c r="G3934" s="302" t="s">
        <v>27</v>
      </c>
      <c r="H3934" s="315">
        <v>1.1900000000000001E-2</v>
      </c>
      <c r="I3934" s="316">
        <v>12.95</v>
      </c>
      <c r="J3934" s="316">
        <v>0.15</v>
      </c>
    </row>
    <row r="3935" spans="1:10" ht="25.5">
      <c r="A3935" s="317"/>
      <c r="B3935" s="317"/>
      <c r="C3935" s="317"/>
      <c r="D3935" s="317"/>
      <c r="E3935" s="317" t="s">
        <v>16052</v>
      </c>
      <c r="F3935" s="318">
        <v>8.0476400000000003E-2</v>
      </c>
      <c r="G3935" s="317" t="s">
        <v>16053</v>
      </c>
      <c r="H3935" s="318">
        <v>7.0000000000000007E-2</v>
      </c>
      <c r="I3935" s="317" t="s">
        <v>16054</v>
      </c>
      <c r="J3935" s="318">
        <v>0.15</v>
      </c>
    </row>
    <row r="3936" spans="1:10" ht="13.5" thickBot="1">
      <c r="A3936" s="317"/>
      <c r="B3936" s="317"/>
      <c r="C3936" s="317"/>
      <c r="D3936" s="317"/>
      <c r="E3936" s="317" t="s">
        <v>16055</v>
      </c>
      <c r="F3936" s="318">
        <v>0.04</v>
      </c>
      <c r="G3936" s="317"/>
      <c r="H3936" s="418" t="s">
        <v>16056</v>
      </c>
      <c r="I3936" s="418"/>
      <c r="J3936" s="318">
        <v>0.19</v>
      </c>
    </row>
    <row r="3937" spans="1:10" ht="13.5" thickTop="1">
      <c r="A3937" s="319"/>
      <c r="B3937" s="319"/>
      <c r="C3937" s="319"/>
      <c r="D3937" s="319"/>
      <c r="E3937" s="319"/>
      <c r="F3937" s="319"/>
      <c r="G3937" s="319"/>
      <c r="H3937" s="319"/>
      <c r="I3937" s="319"/>
      <c r="J3937" s="319"/>
    </row>
    <row r="3938" spans="1:10" ht="15">
      <c r="A3938" s="305"/>
      <c r="B3938" s="306" t="s">
        <v>12979</v>
      </c>
      <c r="C3938" s="305" t="s">
        <v>12980</v>
      </c>
      <c r="D3938" s="305" t="s">
        <v>12981</v>
      </c>
      <c r="E3938" s="419" t="s">
        <v>16045</v>
      </c>
      <c r="F3938" s="419"/>
      <c r="G3938" s="307" t="s">
        <v>12982</v>
      </c>
      <c r="H3938" s="306" t="s">
        <v>16046</v>
      </c>
      <c r="I3938" s="306" t="s">
        <v>12983</v>
      </c>
      <c r="J3938" s="306" t="s">
        <v>12985</v>
      </c>
    </row>
    <row r="3939" spans="1:10" ht="25.5">
      <c r="A3939" s="295" t="s">
        <v>16047</v>
      </c>
      <c r="B3939" s="296" t="s">
        <v>16593</v>
      </c>
      <c r="C3939" s="295" t="s">
        <v>9</v>
      </c>
      <c r="D3939" s="295" t="s">
        <v>4590</v>
      </c>
      <c r="E3939" s="420" t="s">
        <v>16048</v>
      </c>
      <c r="F3939" s="420"/>
      <c r="G3939" s="297" t="s">
        <v>27</v>
      </c>
      <c r="H3939" s="308">
        <v>1</v>
      </c>
      <c r="I3939" s="309">
        <v>0.12</v>
      </c>
      <c r="J3939" s="309">
        <v>0.12</v>
      </c>
    </row>
    <row r="3940" spans="1:10">
      <c r="A3940" s="300" t="s">
        <v>12986</v>
      </c>
      <c r="B3940" s="301" t="s">
        <v>14180</v>
      </c>
      <c r="C3940" s="300" t="s">
        <v>9</v>
      </c>
      <c r="D3940" s="300" t="s">
        <v>10855</v>
      </c>
      <c r="E3940" s="417" t="s">
        <v>12994</v>
      </c>
      <c r="F3940" s="417"/>
      <c r="G3940" s="302" t="s">
        <v>27</v>
      </c>
      <c r="H3940" s="315">
        <v>9.2999999999999992E-3</v>
      </c>
      <c r="I3940" s="316">
        <v>12.95</v>
      </c>
      <c r="J3940" s="316">
        <v>0.12</v>
      </c>
    </row>
    <row r="3941" spans="1:10" ht="25.5">
      <c r="A3941" s="317"/>
      <c r="B3941" s="317"/>
      <c r="C3941" s="317"/>
      <c r="D3941" s="317"/>
      <c r="E3941" s="317" t="s">
        <v>16052</v>
      </c>
      <c r="F3941" s="318">
        <v>6.4381099999999997E-2</v>
      </c>
      <c r="G3941" s="317" t="s">
        <v>16053</v>
      </c>
      <c r="H3941" s="318">
        <v>0.06</v>
      </c>
      <c r="I3941" s="317" t="s">
        <v>16054</v>
      </c>
      <c r="J3941" s="318">
        <v>0.12</v>
      </c>
    </row>
    <row r="3942" spans="1:10" ht="13.5" thickBot="1">
      <c r="A3942" s="317"/>
      <c r="B3942" s="317"/>
      <c r="C3942" s="317"/>
      <c r="D3942" s="317"/>
      <c r="E3942" s="317" t="s">
        <v>16055</v>
      </c>
      <c r="F3942" s="318">
        <v>0.03</v>
      </c>
      <c r="G3942" s="317"/>
      <c r="H3942" s="418" t="s">
        <v>16056</v>
      </c>
      <c r="I3942" s="418"/>
      <c r="J3942" s="318">
        <v>0.15</v>
      </c>
    </row>
    <row r="3943" spans="1:10" ht="13.5" thickTop="1">
      <c r="A3943" s="319"/>
      <c r="B3943" s="319"/>
      <c r="C3943" s="319"/>
      <c r="D3943" s="319"/>
      <c r="E3943" s="319"/>
      <c r="F3943" s="319"/>
      <c r="G3943" s="319"/>
      <c r="H3943" s="319"/>
      <c r="I3943" s="319"/>
      <c r="J3943" s="319"/>
    </row>
    <row r="3944" spans="1:10" ht="15">
      <c r="A3944" s="305"/>
      <c r="B3944" s="306" t="s">
        <v>12979</v>
      </c>
      <c r="C3944" s="305" t="s">
        <v>12980</v>
      </c>
      <c r="D3944" s="305" t="s">
        <v>12981</v>
      </c>
      <c r="E3944" s="419" t="s">
        <v>16045</v>
      </c>
      <c r="F3944" s="419"/>
      <c r="G3944" s="307" t="s">
        <v>12982</v>
      </c>
      <c r="H3944" s="306" t="s">
        <v>16046</v>
      </c>
      <c r="I3944" s="306" t="s">
        <v>12983</v>
      </c>
      <c r="J3944" s="306" t="s">
        <v>12985</v>
      </c>
    </row>
    <row r="3945" spans="1:10" ht="25.5">
      <c r="A3945" s="295" t="s">
        <v>16047</v>
      </c>
      <c r="B3945" s="296" t="s">
        <v>16594</v>
      </c>
      <c r="C3945" s="295" t="s">
        <v>9</v>
      </c>
      <c r="D3945" s="295" t="s">
        <v>1206</v>
      </c>
      <c r="E3945" s="420" t="s">
        <v>16048</v>
      </c>
      <c r="F3945" s="420"/>
      <c r="G3945" s="297" t="s">
        <v>27</v>
      </c>
      <c r="H3945" s="308">
        <v>1</v>
      </c>
      <c r="I3945" s="309">
        <v>0.16</v>
      </c>
      <c r="J3945" s="309">
        <v>0.16</v>
      </c>
    </row>
    <row r="3946" spans="1:10">
      <c r="A3946" s="300" t="s">
        <v>12986</v>
      </c>
      <c r="B3946" s="301" t="s">
        <v>13093</v>
      </c>
      <c r="C3946" s="300" t="s">
        <v>9</v>
      </c>
      <c r="D3946" s="300" t="s">
        <v>10857</v>
      </c>
      <c r="E3946" s="417" t="s">
        <v>12994</v>
      </c>
      <c r="F3946" s="417"/>
      <c r="G3946" s="302" t="s">
        <v>27</v>
      </c>
      <c r="H3946" s="315">
        <v>1.7100000000000001E-2</v>
      </c>
      <c r="I3946" s="316">
        <v>9.6300000000000008</v>
      </c>
      <c r="J3946" s="316">
        <v>0.16</v>
      </c>
    </row>
    <row r="3947" spans="1:10" ht="25.5">
      <c r="A3947" s="317"/>
      <c r="B3947" s="317"/>
      <c r="C3947" s="317"/>
      <c r="D3947" s="317"/>
      <c r="E3947" s="317" t="s">
        <v>16052</v>
      </c>
      <c r="F3947" s="318">
        <v>8.5841500000000001E-2</v>
      </c>
      <c r="G3947" s="317" t="s">
        <v>16053</v>
      </c>
      <c r="H3947" s="318">
        <v>7.0000000000000007E-2</v>
      </c>
      <c r="I3947" s="317" t="s">
        <v>16054</v>
      </c>
      <c r="J3947" s="318">
        <v>0.16</v>
      </c>
    </row>
    <row r="3948" spans="1:10" ht="13.5" thickBot="1">
      <c r="A3948" s="317"/>
      <c r="B3948" s="317"/>
      <c r="C3948" s="317"/>
      <c r="D3948" s="317"/>
      <c r="E3948" s="317" t="s">
        <v>16055</v>
      </c>
      <c r="F3948" s="318">
        <v>0.04</v>
      </c>
      <c r="G3948" s="317"/>
      <c r="H3948" s="418" t="s">
        <v>16056</v>
      </c>
      <c r="I3948" s="418"/>
      <c r="J3948" s="318">
        <v>0.2</v>
      </c>
    </row>
    <row r="3949" spans="1:10" ht="13.5" thickTop="1">
      <c r="A3949" s="319"/>
      <c r="B3949" s="319"/>
      <c r="C3949" s="319"/>
      <c r="D3949" s="319"/>
      <c r="E3949" s="319"/>
      <c r="F3949" s="319"/>
      <c r="G3949" s="319"/>
      <c r="H3949" s="319"/>
      <c r="I3949" s="319"/>
      <c r="J3949" s="319"/>
    </row>
    <row r="3950" spans="1:10" ht="15">
      <c r="A3950" s="305"/>
      <c r="B3950" s="306" t="s">
        <v>12979</v>
      </c>
      <c r="C3950" s="305" t="s">
        <v>12980</v>
      </c>
      <c r="D3950" s="305" t="s">
        <v>12981</v>
      </c>
      <c r="E3950" s="419" t="s">
        <v>16045</v>
      </c>
      <c r="F3950" s="419"/>
      <c r="G3950" s="307" t="s">
        <v>12982</v>
      </c>
      <c r="H3950" s="306" t="s">
        <v>16046</v>
      </c>
      <c r="I3950" s="306" t="s">
        <v>12983</v>
      </c>
      <c r="J3950" s="306" t="s">
        <v>12985</v>
      </c>
    </row>
    <row r="3951" spans="1:10" ht="25.5">
      <c r="A3951" s="295" t="s">
        <v>16047</v>
      </c>
      <c r="B3951" s="296" t="s">
        <v>16595</v>
      </c>
      <c r="C3951" s="295" t="s">
        <v>9</v>
      </c>
      <c r="D3951" s="295" t="s">
        <v>4595</v>
      </c>
      <c r="E3951" s="420" t="s">
        <v>16048</v>
      </c>
      <c r="F3951" s="420"/>
      <c r="G3951" s="297" t="s">
        <v>27</v>
      </c>
      <c r="H3951" s="308">
        <v>1</v>
      </c>
      <c r="I3951" s="309">
        <v>0.13</v>
      </c>
      <c r="J3951" s="309">
        <v>0.13</v>
      </c>
    </row>
    <row r="3952" spans="1:10">
      <c r="A3952" s="300" t="s">
        <v>12986</v>
      </c>
      <c r="B3952" s="301" t="s">
        <v>13190</v>
      </c>
      <c r="C3952" s="300" t="s">
        <v>9</v>
      </c>
      <c r="D3952" s="300" t="s">
        <v>11285</v>
      </c>
      <c r="E3952" s="417" t="s">
        <v>12994</v>
      </c>
      <c r="F3952" s="417"/>
      <c r="G3952" s="302" t="s">
        <v>27</v>
      </c>
      <c r="H3952" s="315">
        <v>9.2999999999999992E-3</v>
      </c>
      <c r="I3952" s="316">
        <v>14.12</v>
      </c>
      <c r="J3952" s="316">
        <v>0.13</v>
      </c>
    </row>
    <row r="3953" spans="1:10" ht="25.5">
      <c r="A3953" s="317"/>
      <c r="B3953" s="317"/>
      <c r="C3953" s="317"/>
      <c r="D3953" s="317"/>
      <c r="E3953" s="317" t="s">
        <v>16052</v>
      </c>
      <c r="F3953" s="318">
        <v>6.9746199999999994E-2</v>
      </c>
      <c r="G3953" s="317" t="s">
        <v>16053</v>
      </c>
      <c r="H3953" s="318">
        <v>0.06</v>
      </c>
      <c r="I3953" s="317" t="s">
        <v>16054</v>
      </c>
      <c r="J3953" s="318">
        <v>0.13</v>
      </c>
    </row>
    <row r="3954" spans="1:10" ht="13.5" thickBot="1">
      <c r="A3954" s="317"/>
      <c r="B3954" s="317"/>
      <c r="C3954" s="317"/>
      <c r="D3954" s="317"/>
      <c r="E3954" s="317" t="s">
        <v>16055</v>
      </c>
      <c r="F3954" s="318">
        <v>0.03</v>
      </c>
      <c r="G3954" s="317"/>
      <c r="H3954" s="418" t="s">
        <v>16056</v>
      </c>
      <c r="I3954" s="418"/>
      <c r="J3954" s="318">
        <v>0.16</v>
      </c>
    </row>
    <row r="3955" spans="1:10" ht="13.5" thickTop="1">
      <c r="A3955" s="319"/>
      <c r="B3955" s="319"/>
      <c r="C3955" s="319"/>
      <c r="D3955" s="319"/>
      <c r="E3955" s="319"/>
      <c r="F3955" s="319"/>
      <c r="G3955" s="319"/>
      <c r="H3955" s="319"/>
      <c r="I3955" s="319"/>
      <c r="J3955" s="319"/>
    </row>
    <row r="3956" spans="1:10" ht="15">
      <c r="A3956" s="305"/>
      <c r="B3956" s="306" t="s">
        <v>12979</v>
      </c>
      <c r="C3956" s="305" t="s">
        <v>12980</v>
      </c>
      <c r="D3956" s="305" t="s">
        <v>12981</v>
      </c>
      <c r="E3956" s="419" t="s">
        <v>16045</v>
      </c>
      <c r="F3956" s="419"/>
      <c r="G3956" s="307" t="s">
        <v>12982</v>
      </c>
      <c r="H3956" s="306" t="s">
        <v>16046</v>
      </c>
      <c r="I3956" s="306" t="s">
        <v>12983</v>
      </c>
      <c r="J3956" s="306" t="s">
        <v>12985</v>
      </c>
    </row>
    <row r="3957" spans="1:10" ht="25.5">
      <c r="A3957" s="295" t="s">
        <v>16047</v>
      </c>
      <c r="B3957" s="296" t="s">
        <v>16596</v>
      </c>
      <c r="C3957" s="295" t="s">
        <v>9</v>
      </c>
      <c r="D3957" s="295" t="s">
        <v>4597</v>
      </c>
      <c r="E3957" s="420" t="s">
        <v>16048</v>
      </c>
      <c r="F3957" s="420"/>
      <c r="G3957" s="297" t="s">
        <v>27</v>
      </c>
      <c r="H3957" s="308">
        <v>1</v>
      </c>
      <c r="I3957" s="309">
        <v>0.14000000000000001</v>
      </c>
      <c r="J3957" s="309">
        <v>0.14000000000000001</v>
      </c>
    </row>
    <row r="3958" spans="1:10">
      <c r="A3958" s="300" t="s">
        <v>12986</v>
      </c>
      <c r="B3958" s="301" t="s">
        <v>14220</v>
      </c>
      <c r="C3958" s="300" t="s">
        <v>9</v>
      </c>
      <c r="D3958" s="300" t="s">
        <v>11900</v>
      </c>
      <c r="E3958" s="417" t="s">
        <v>12994</v>
      </c>
      <c r="F3958" s="417"/>
      <c r="G3958" s="302" t="s">
        <v>27</v>
      </c>
      <c r="H3958" s="315">
        <v>1.1900000000000001E-2</v>
      </c>
      <c r="I3958" s="316">
        <v>12.39</v>
      </c>
      <c r="J3958" s="316">
        <v>0.14000000000000001</v>
      </c>
    </row>
    <row r="3959" spans="1:10" ht="25.5">
      <c r="A3959" s="317"/>
      <c r="B3959" s="317"/>
      <c r="C3959" s="317"/>
      <c r="D3959" s="317"/>
      <c r="E3959" s="317" t="s">
        <v>16052</v>
      </c>
      <c r="F3959" s="318">
        <v>7.5111300000000006E-2</v>
      </c>
      <c r="G3959" s="317" t="s">
        <v>16053</v>
      </c>
      <c r="H3959" s="318">
        <v>0.06</v>
      </c>
      <c r="I3959" s="317" t="s">
        <v>16054</v>
      </c>
      <c r="J3959" s="318">
        <v>0.14000000000000001</v>
      </c>
    </row>
    <row r="3960" spans="1:10" ht="13.5" thickBot="1">
      <c r="A3960" s="317"/>
      <c r="B3960" s="317"/>
      <c r="C3960" s="317"/>
      <c r="D3960" s="317"/>
      <c r="E3960" s="317" t="s">
        <v>16055</v>
      </c>
      <c r="F3960" s="318">
        <v>0.03</v>
      </c>
      <c r="G3960" s="317"/>
      <c r="H3960" s="418" t="s">
        <v>16056</v>
      </c>
      <c r="I3960" s="418"/>
      <c r="J3960" s="318">
        <v>0.17</v>
      </c>
    </row>
    <row r="3961" spans="1:10" ht="13.5" thickTop="1">
      <c r="A3961" s="319"/>
      <c r="B3961" s="319"/>
      <c r="C3961" s="319"/>
      <c r="D3961" s="319"/>
      <c r="E3961" s="319"/>
      <c r="F3961" s="319"/>
      <c r="G3961" s="319"/>
      <c r="H3961" s="319"/>
      <c r="I3961" s="319"/>
      <c r="J3961" s="319"/>
    </row>
    <row r="3962" spans="1:10" ht="15">
      <c r="A3962" s="305"/>
      <c r="B3962" s="306" t="s">
        <v>12979</v>
      </c>
      <c r="C3962" s="305" t="s">
        <v>12980</v>
      </c>
      <c r="D3962" s="305" t="s">
        <v>12981</v>
      </c>
      <c r="E3962" s="419" t="s">
        <v>16045</v>
      </c>
      <c r="F3962" s="419"/>
      <c r="G3962" s="307" t="s">
        <v>12982</v>
      </c>
      <c r="H3962" s="306" t="s">
        <v>16046</v>
      </c>
      <c r="I3962" s="306" t="s">
        <v>12983</v>
      </c>
      <c r="J3962" s="306" t="s">
        <v>12985</v>
      </c>
    </row>
    <row r="3963" spans="1:10" ht="25.5">
      <c r="A3963" s="295" t="s">
        <v>16047</v>
      </c>
      <c r="B3963" s="296" t="s">
        <v>16062</v>
      </c>
      <c r="C3963" s="295" t="s">
        <v>9</v>
      </c>
      <c r="D3963" s="295" t="s">
        <v>4598</v>
      </c>
      <c r="E3963" s="420" t="s">
        <v>16048</v>
      </c>
      <c r="F3963" s="420"/>
      <c r="G3963" s="297" t="s">
        <v>27</v>
      </c>
      <c r="H3963" s="308">
        <v>1</v>
      </c>
      <c r="I3963" s="309">
        <v>0.05</v>
      </c>
      <c r="J3963" s="309">
        <v>0.05</v>
      </c>
    </row>
    <row r="3964" spans="1:10" ht="25.5">
      <c r="A3964" s="300" t="s">
        <v>12986</v>
      </c>
      <c r="B3964" s="301" t="s">
        <v>13053</v>
      </c>
      <c r="C3964" s="300" t="s">
        <v>9</v>
      </c>
      <c r="D3964" s="300" t="s">
        <v>11938</v>
      </c>
      <c r="E3964" s="417" t="s">
        <v>12994</v>
      </c>
      <c r="F3964" s="417"/>
      <c r="G3964" s="302" t="s">
        <v>27</v>
      </c>
      <c r="H3964" s="315">
        <v>4.1000000000000003E-3</v>
      </c>
      <c r="I3964" s="316">
        <v>13.75</v>
      </c>
      <c r="J3964" s="316">
        <v>0.05</v>
      </c>
    </row>
    <row r="3965" spans="1:10" ht="25.5">
      <c r="A3965" s="317"/>
      <c r="B3965" s="317"/>
      <c r="C3965" s="317"/>
      <c r="D3965" s="317"/>
      <c r="E3965" s="317" t="s">
        <v>16052</v>
      </c>
      <c r="F3965" s="318">
        <v>2.6825499999999999E-2</v>
      </c>
      <c r="G3965" s="317" t="s">
        <v>16053</v>
      </c>
      <c r="H3965" s="318">
        <v>0.02</v>
      </c>
      <c r="I3965" s="317" t="s">
        <v>16054</v>
      </c>
      <c r="J3965" s="318">
        <v>0.05</v>
      </c>
    </row>
    <row r="3966" spans="1:10" ht="13.5" thickBot="1">
      <c r="A3966" s="317"/>
      <c r="B3966" s="317"/>
      <c r="C3966" s="317"/>
      <c r="D3966" s="317"/>
      <c r="E3966" s="317" t="s">
        <v>16055</v>
      </c>
      <c r="F3966" s="318">
        <v>0.01</v>
      </c>
      <c r="G3966" s="317"/>
      <c r="H3966" s="418" t="s">
        <v>16056</v>
      </c>
      <c r="I3966" s="418"/>
      <c r="J3966" s="318">
        <v>0.06</v>
      </c>
    </row>
    <row r="3967" spans="1:10" ht="13.5" thickTop="1">
      <c r="A3967" s="319"/>
      <c r="B3967" s="319"/>
      <c r="C3967" s="319"/>
      <c r="D3967" s="319"/>
      <c r="E3967" s="319"/>
      <c r="F3967" s="319"/>
      <c r="G3967" s="319"/>
      <c r="H3967" s="319"/>
      <c r="I3967" s="319"/>
      <c r="J3967" s="319"/>
    </row>
    <row r="3968" spans="1:10" ht="15">
      <c r="A3968" s="305"/>
      <c r="B3968" s="306" t="s">
        <v>12979</v>
      </c>
      <c r="C3968" s="305" t="s">
        <v>12980</v>
      </c>
      <c r="D3968" s="305" t="s">
        <v>12981</v>
      </c>
      <c r="E3968" s="419" t="s">
        <v>16045</v>
      </c>
      <c r="F3968" s="419"/>
      <c r="G3968" s="307" t="s">
        <v>12982</v>
      </c>
      <c r="H3968" s="306" t="s">
        <v>16046</v>
      </c>
      <c r="I3968" s="306" t="s">
        <v>12983</v>
      </c>
      <c r="J3968" s="306" t="s">
        <v>12985</v>
      </c>
    </row>
    <row r="3969" spans="1:10" ht="38.25">
      <c r="A3969" s="295" t="s">
        <v>16047</v>
      </c>
      <c r="B3969" s="296" t="s">
        <v>16096</v>
      </c>
      <c r="C3969" s="295" t="s">
        <v>9</v>
      </c>
      <c r="D3969" s="295" t="s">
        <v>3309</v>
      </c>
      <c r="E3969" s="420" t="s">
        <v>16095</v>
      </c>
      <c r="F3969" s="420"/>
      <c r="G3969" s="297" t="s">
        <v>51</v>
      </c>
      <c r="H3969" s="308">
        <v>1</v>
      </c>
      <c r="I3969" s="309">
        <v>8.91</v>
      </c>
      <c r="J3969" s="309">
        <v>8.91</v>
      </c>
    </row>
    <row r="3970" spans="1:10" ht="25.5">
      <c r="A3970" s="310" t="s">
        <v>16049</v>
      </c>
      <c r="B3970" s="311" t="s">
        <v>16307</v>
      </c>
      <c r="C3970" s="310" t="s">
        <v>9</v>
      </c>
      <c r="D3970" s="310" t="s">
        <v>89</v>
      </c>
      <c r="E3970" s="416" t="s">
        <v>16048</v>
      </c>
      <c r="F3970" s="416"/>
      <c r="G3970" s="312" t="s">
        <v>27</v>
      </c>
      <c r="H3970" s="313">
        <v>0.215</v>
      </c>
      <c r="I3970" s="314">
        <v>14.63</v>
      </c>
      <c r="J3970" s="314">
        <v>3.14</v>
      </c>
    </row>
    <row r="3971" spans="1:10" ht="25.5">
      <c r="A3971" s="310" t="s">
        <v>16049</v>
      </c>
      <c r="B3971" s="311" t="s">
        <v>16161</v>
      </c>
      <c r="C3971" s="310" t="s">
        <v>9</v>
      </c>
      <c r="D3971" s="310" t="s">
        <v>85</v>
      </c>
      <c r="E3971" s="416" t="s">
        <v>16048</v>
      </c>
      <c r="F3971" s="416"/>
      <c r="G3971" s="312" t="s">
        <v>27</v>
      </c>
      <c r="H3971" s="313">
        <v>0.215</v>
      </c>
      <c r="I3971" s="314">
        <v>18.739999999999998</v>
      </c>
      <c r="J3971" s="314">
        <v>4.0199999999999996</v>
      </c>
    </row>
    <row r="3972" spans="1:10" ht="25.5">
      <c r="A3972" s="300" t="s">
        <v>12986</v>
      </c>
      <c r="B3972" s="301" t="s">
        <v>13240</v>
      </c>
      <c r="C3972" s="300" t="s">
        <v>9</v>
      </c>
      <c r="D3972" s="300" t="s">
        <v>8581</v>
      </c>
      <c r="E3972" s="417" t="s">
        <v>12998</v>
      </c>
      <c r="F3972" s="417"/>
      <c r="G3972" s="302" t="s">
        <v>51</v>
      </c>
      <c r="H3972" s="315">
        <v>1</v>
      </c>
      <c r="I3972" s="316">
        <v>1.75</v>
      </c>
      <c r="J3972" s="316">
        <v>1.75</v>
      </c>
    </row>
    <row r="3973" spans="1:10" ht="25.5">
      <c r="A3973" s="317"/>
      <c r="B3973" s="317"/>
      <c r="C3973" s="317"/>
      <c r="D3973" s="317"/>
      <c r="E3973" s="317" t="s">
        <v>16052</v>
      </c>
      <c r="F3973" s="318">
        <v>2.7040077</v>
      </c>
      <c r="G3973" s="317" t="s">
        <v>16053</v>
      </c>
      <c r="H3973" s="318">
        <v>2.34</v>
      </c>
      <c r="I3973" s="317" t="s">
        <v>16054</v>
      </c>
      <c r="J3973" s="318">
        <v>5.04</v>
      </c>
    </row>
    <row r="3974" spans="1:10" ht="13.5" thickBot="1">
      <c r="A3974" s="317"/>
      <c r="B3974" s="317"/>
      <c r="C3974" s="317"/>
      <c r="D3974" s="317"/>
      <c r="E3974" s="317" t="s">
        <v>16055</v>
      </c>
      <c r="F3974" s="318">
        <v>2.5099999999999998</v>
      </c>
      <c r="G3974" s="317"/>
      <c r="H3974" s="418" t="s">
        <v>16056</v>
      </c>
      <c r="I3974" s="418"/>
      <c r="J3974" s="318">
        <v>11.42</v>
      </c>
    </row>
    <row r="3975" spans="1:10" ht="13.5" thickTop="1">
      <c r="A3975" s="319"/>
      <c r="B3975" s="319"/>
      <c r="C3975" s="319"/>
      <c r="D3975" s="319"/>
      <c r="E3975" s="319"/>
      <c r="F3975" s="319"/>
      <c r="G3975" s="319"/>
      <c r="H3975" s="319"/>
      <c r="I3975" s="319"/>
      <c r="J3975" s="319"/>
    </row>
    <row r="3976" spans="1:10" ht="15">
      <c r="A3976" s="305"/>
      <c r="B3976" s="306" t="s">
        <v>12979</v>
      </c>
      <c r="C3976" s="305" t="s">
        <v>12980</v>
      </c>
      <c r="D3976" s="305" t="s">
        <v>12981</v>
      </c>
      <c r="E3976" s="419" t="s">
        <v>16045</v>
      </c>
      <c r="F3976" s="419"/>
      <c r="G3976" s="307" t="s">
        <v>12982</v>
      </c>
      <c r="H3976" s="306" t="s">
        <v>16046</v>
      </c>
      <c r="I3976" s="306" t="s">
        <v>12983</v>
      </c>
      <c r="J3976" s="306" t="s">
        <v>12985</v>
      </c>
    </row>
    <row r="3977" spans="1:10" ht="38.25">
      <c r="A3977" s="295" t="s">
        <v>16047</v>
      </c>
      <c r="B3977" s="296" t="s">
        <v>16155</v>
      </c>
      <c r="C3977" s="295" t="s">
        <v>9</v>
      </c>
      <c r="D3977" s="295" t="s">
        <v>3298</v>
      </c>
      <c r="E3977" s="420" t="s">
        <v>16095</v>
      </c>
      <c r="F3977" s="420"/>
      <c r="G3977" s="297" t="s">
        <v>51</v>
      </c>
      <c r="H3977" s="308">
        <v>1</v>
      </c>
      <c r="I3977" s="309">
        <v>7.1</v>
      </c>
      <c r="J3977" s="309">
        <v>7.1</v>
      </c>
    </row>
    <row r="3978" spans="1:10" ht="25.5">
      <c r="A3978" s="310" t="s">
        <v>16049</v>
      </c>
      <c r="B3978" s="311" t="s">
        <v>16307</v>
      </c>
      <c r="C3978" s="310" t="s">
        <v>9</v>
      </c>
      <c r="D3978" s="310" t="s">
        <v>89</v>
      </c>
      <c r="E3978" s="416" t="s">
        <v>16048</v>
      </c>
      <c r="F3978" s="416"/>
      <c r="G3978" s="312" t="s">
        <v>27</v>
      </c>
      <c r="H3978" s="313">
        <v>0.16</v>
      </c>
      <c r="I3978" s="314">
        <v>14.63</v>
      </c>
      <c r="J3978" s="314">
        <v>2.34</v>
      </c>
    </row>
    <row r="3979" spans="1:10" ht="25.5">
      <c r="A3979" s="310" t="s">
        <v>16049</v>
      </c>
      <c r="B3979" s="311" t="s">
        <v>16161</v>
      </c>
      <c r="C3979" s="310" t="s">
        <v>9</v>
      </c>
      <c r="D3979" s="310" t="s">
        <v>85</v>
      </c>
      <c r="E3979" s="416" t="s">
        <v>16048</v>
      </c>
      <c r="F3979" s="416"/>
      <c r="G3979" s="312" t="s">
        <v>27</v>
      </c>
      <c r="H3979" s="313">
        <v>0.16</v>
      </c>
      <c r="I3979" s="314">
        <v>18.739999999999998</v>
      </c>
      <c r="J3979" s="314">
        <v>2.99</v>
      </c>
    </row>
    <row r="3980" spans="1:10" ht="25.5">
      <c r="A3980" s="300" t="s">
        <v>12986</v>
      </c>
      <c r="B3980" s="301" t="s">
        <v>13492</v>
      </c>
      <c r="C3980" s="300" t="s">
        <v>9</v>
      </c>
      <c r="D3980" s="300" t="s">
        <v>8585</v>
      </c>
      <c r="E3980" s="417" t="s">
        <v>12998</v>
      </c>
      <c r="F3980" s="417"/>
      <c r="G3980" s="302" t="s">
        <v>51</v>
      </c>
      <c r="H3980" s="315">
        <v>1</v>
      </c>
      <c r="I3980" s="316">
        <v>1.77</v>
      </c>
      <c r="J3980" s="316">
        <v>1.77</v>
      </c>
    </row>
    <row r="3981" spans="1:10" ht="25.5">
      <c r="A3981" s="317"/>
      <c r="B3981" s="317"/>
      <c r="C3981" s="317"/>
      <c r="D3981" s="317"/>
      <c r="E3981" s="317" t="s">
        <v>16052</v>
      </c>
      <c r="F3981" s="318">
        <v>2.0119104999999999</v>
      </c>
      <c r="G3981" s="317" t="s">
        <v>16053</v>
      </c>
      <c r="H3981" s="318">
        <v>1.74</v>
      </c>
      <c r="I3981" s="317" t="s">
        <v>16054</v>
      </c>
      <c r="J3981" s="318">
        <v>3.75</v>
      </c>
    </row>
    <row r="3982" spans="1:10" ht="13.5" thickBot="1">
      <c r="A3982" s="317"/>
      <c r="B3982" s="317"/>
      <c r="C3982" s="317"/>
      <c r="D3982" s="317"/>
      <c r="E3982" s="317" t="s">
        <v>16055</v>
      </c>
      <c r="F3982" s="318">
        <v>2</v>
      </c>
      <c r="G3982" s="317"/>
      <c r="H3982" s="418" t="s">
        <v>16056</v>
      </c>
      <c r="I3982" s="418"/>
      <c r="J3982" s="318">
        <v>9.1</v>
      </c>
    </row>
    <row r="3983" spans="1:10" ht="13.5" thickTop="1">
      <c r="A3983" s="319"/>
      <c r="B3983" s="319"/>
      <c r="C3983" s="319"/>
      <c r="D3983" s="319"/>
      <c r="E3983" s="319"/>
      <c r="F3983" s="319"/>
      <c r="G3983" s="319"/>
      <c r="H3983" s="319"/>
      <c r="I3983" s="319"/>
      <c r="J3983" s="319"/>
    </row>
    <row r="3984" spans="1:10" ht="15">
      <c r="A3984" s="305"/>
      <c r="B3984" s="306" t="s">
        <v>12979</v>
      </c>
      <c r="C3984" s="305" t="s">
        <v>12980</v>
      </c>
      <c r="D3984" s="305" t="s">
        <v>12981</v>
      </c>
      <c r="E3984" s="419" t="s">
        <v>16045</v>
      </c>
      <c r="F3984" s="419"/>
      <c r="G3984" s="307" t="s">
        <v>12982</v>
      </c>
      <c r="H3984" s="306" t="s">
        <v>16046</v>
      </c>
      <c r="I3984" s="306" t="s">
        <v>12983</v>
      </c>
      <c r="J3984" s="306" t="s">
        <v>12985</v>
      </c>
    </row>
    <row r="3985" spans="1:10" ht="25.5">
      <c r="A3985" s="295" t="s">
        <v>16047</v>
      </c>
      <c r="B3985" s="296" t="s">
        <v>16102</v>
      </c>
      <c r="C3985" s="295" t="s">
        <v>9</v>
      </c>
      <c r="D3985" s="295" t="s">
        <v>5511</v>
      </c>
      <c r="E3985" s="420" t="s">
        <v>16095</v>
      </c>
      <c r="F3985" s="420"/>
      <c r="G3985" s="297" t="s">
        <v>51</v>
      </c>
      <c r="H3985" s="308">
        <v>1</v>
      </c>
      <c r="I3985" s="309">
        <v>11.24</v>
      </c>
      <c r="J3985" s="309">
        <v>11.24</v>
      </c>
    </row>
    <row r="3986" spans="1:10" ht="25.5">
      <c r="A3986" s="310" t="s">
        <v>16049</v>
      </c>
      <c r="B3986" s="311" t="s">
        <v>16161</v>
      </c>
      <c r="C3986" s="310" t="s">
        <v>9</v>
      </c>
      <c r="D3986" s="310" t="s">
        <v>85</v>
      </c>
      <c r="E3986" s="416" t="s">
        <v>16048</v>
      </c>
      <c r="F3986" s="416"/>
      <c r="G3986" s="312" t="s">
        <v>27</v>
      </c>
      <c r="H3986" s="313">
        <v>0.125</v>
      </c>
      <c r="I3986" s="314">
        <v>18.739999999999998</v>
      </c>
      <c r="J3986" s="314">
        <v>2.34</v>
      </c>
    </row>
    <row r="3987" spans="1:10" ht="25.5">
      <c r="A3987" s="300" t="s">
        <v>12986</v>
      </c>
      <c r="B3987" s="301" t="s">
        <v>13254</v>
      </c>
      <c r="C3987" s="300" t="s">
        <v>9</v>
      </c>
      <c r="D3987" s="300" t="s">
        <v>8645</v>
      </c>
      <c r="E3987" s="417" t="s">
        <v>12998</v>
      </c>
      <c r="F3987" s="417"/>
      <c r="G3987" s="302" t="s">
        <v>51</v>
      </c>
      <c r="H3987" s="315">
        <v>1</v>
      </c>
      <c r="I3987" s="316">
        <v>8.9</v>
      </c>
      <c r="J3987" s="316">
        <v>8.9</v>
      </c>
    </row>
    <row r="3988" spans="1:10" ht="25.5">
      <c r="A3988" s="317"/>
      <c r="B3988" s="317"/>
      <c r="C3988" s="317"/>
      <c r="D3988" s="317"/>
      <c r="E3988" s="317" t="s">
        <v>16052</v>
      </c>
      <c r="F3988" s="318">
        <v>0.92279630000000001</v>
      </c>
      <c r="G3988" s="317" t="s">
        <v>16053</v>
      </c>
      <c r="H3988" s="318">
        <v>0.8</v>
      </c>
      <c r="I3988" s="317" t="s">
        <v>16054</v>
      </c>
      <c r="J3988" s="318">
        <v>1.72</v>
      </c>
    </row>
    <row r="3989" spans="1:10" ht="13.5" thickBot="1">
      <c r="A3989" s="317"/>
      <c r="B3989" s="317"/>
      <c r="C3989" s="317"/>
      <c r="D3989" s="317"/>
      <c r="E3989" s="317" t="s">
        <v>16055</v>
      </c>
      <c r="F3989" s="318">
        <v>3.17</v>
      </c>
      <c r="G3989" s="317"/>
      <c r="H3989" s="418" t="s">
        <v>16056</v>
      </c>
      <c r="I3989" s="418"/>
      <c r="J3989" s="318">
        <v>14.41</v>
      </c>
    </row>
    <row r="3990" spans="1:10" ht="13.5" thickTop="1">
      <c r="A3990" s="319"/>
      <c r="B3990" s="319"/>
      <c r="C3990" s="319"/>
      <c r="D3990" s="319"/>
      <c r="E3990" s="319"/>
      <c r="F3990" s="319"/>
      <c r="G3990" s="319"/>
      <c r="H3990" s="319"/>
      <c r="I3990" s="319"/>
      <c r="J3990" s="319"/>
    </row>
    <row r="3991" spans="1:10" ht="15">
      <c r="A3991" s="305"/>
      <c r="B3991" s="306" t="s">
        <v>12979</v>
      </c>
      <c r="C3991" s="305" t="s">
        <v>12980</v>
      </c>
      <c r="D3991" s="305" t="s">
        <v>12981</v>
      </c>
      <c r="E3991" s="419" t="s">
        <v>16045</v>
      </c>
      <c r="F3991" s="419"/>
      <c r="G3991" s="307" t="s">
        <v>12982</v>
      </c>
      <c r="H3991" s="306" t="s">
        <v>16046</v>
      </c>
      <c r="I3991" s="306" t="s">
        <v>12983</v>
      </c>
      <c r="J3991" s="306" t="s">
        <v>12985</v>
      </c>
    </row>
    <row r="3992" spans="1:10">
      <c r="A3992" s="295" t="s">
        <v>16047</v>
      </c>
      <c r="B3992" s="296" t="s">
        <v>16161</v>
      </c>
      <c r="C3992" s="295" t="s">
        <v>9</v>
      </c>
      <c r="D3992" s="295" t="s">
        <v>85</v>
      </c>
      <c r="E3992" s="420" t="s">
        <v>16048</v>
      </c>
      <c r="F3992" s="420"/>
      <c r="G3992" s="297" t="s">
        <v>27</v>
      </c>
      <c r="H3992" s="308">
        <v>1</v>
      </c>
      <c r="I3992" s="309">
        <v>18.739999999999998</v>
      </c>
      <c r="J3992" s="309">
        <v>18.739999999999998</v>
      </c>
    </row>
    <row r="3993" spans="1:10" ht="25.5">
      <c r="A3993" s="310" t="s">
        <v>16049</v>
      </c>
      <c r="B3993" s="311" t="s">
        <v>16521</v>
      </c>
      <c r="C3993" s="310" t="s">
        <v>9</v>
      </c>
      <c r="D3993" s="310" t="s">
        <v>439</v>
      </c>
      <c r="E3993" s="416" t="s">
        <v>16048</v>
      </c>
      <c r="F3993" s="416"/>
      <c r="G3993" s="312" t="s">
        <v>27</v>
      </c>
      <c r="H3993" s="313">
        <v>1</v>
      </c>
      <c r="I3993" s="314">
        <v>0.46</v>
      </c>
      <c r="J3993" s="314">
        <v>0.46</v>
      </c>
    </row>
    <row r="3994" spans="1:10" ht="25.5">
      <c r="A3994" s="310" t="s">
        <v>16049</v>
      </c>
      <c r="B3994" s="311" t="s">
        <v>16522</v>
      </c>
      <c r="C3994" s="310" t="s">
        <v>9</v>
      </c>
      <c r="D3994" s="310" t="s">
        <v>440</v>
      </c>
      <c r="E3994" s="416" t="s">
        <v>16048</v>
      </c>
      <c r="F3994" s="416"/>
      <c r="G3994" s="312" t="s">
        <v>27</v>
      </c>
      <c r="H3994" s="313">
        <v>1</v>
      </c>
      <c r="I3994" s="314">
        <v>0.91</v>
      </c>
      <c r="J3994" s="314">
        <v>0.91</v>
      </c>
    </row>
    <row r="3995" spans="1:10" ht="25.5">
      <c r="A3995" s="310" t="s">
        <v>16049</v>
      </c>
      <c r="B3995" s="311" t="s">
        <v>16577</v>
      </c>
      <c r="C3995" s="310" t="s">
        <v>9</v>
      </c>
      <c r="D3995" s="310" t="s">
        <v>4550</v>
      </c>
      <c r="E3995" s="416" t="s">
        <v>16048</v>
      </c>
      <c r="F3995" s="416"/>
      <c r="G3995" s="312" t="s">
        <v>27</v>
      </c>
      <c r="H3995" s="313">
        <v>1</v>
      </c>
      <c r="I3995" s="314">
        <v>0.4</v>
      </c>
      <c r="J3995" s="314">
        <v>0.4</v>
      </c>
    </row>
    <row r="3996" spans="1:10">
      <c r="A3996" s="300" t="s">
        <v>12986</v>
      </c>
      <c r="B3996" s="301" t="s">
        <v>13061</v>
      </c>
      <c r="C3996" s="300" t="s">
        <v>9</v>
      </c>
      <c r="D3996" s="300" t="s">
        <v>12522</v>
      </c>
      <c r="E3996" s="417" t="s">
        <v>13060</v>
      </c>
      <c r="F3996" s="417"/>
      <c r="G3996" s="302" t="s">
        <v>27</v>
      </c>
      <c r="H3996" s="315">
        <v>1</v>
      </c>
      <c r="I3996" s="316">
        <v>2.5299999999999998</v>
      </c>
      <c r="J3996" s="316">
        <v>2.5299999999999998</v>
      </c>
    </row>
    <row r="3997" spans="1:10">
      <c r="A3997" s="300" t="s">
        <v>12986</v>
      </c>
      <c r="B3997" s="301" t="s">
        <v>13199</v>
      </c>
      <c r="C3997" s="300" t="s">
        <v>9</v>
      </c>
      <c r="D3997" s="300" t="s">
        <v>8746</v>
      </c>
      <c r="E3997" s="417" t="s">
        <v>12994</v>
      </c>
      <c r="F3997" s="417"/>
      <c r="G3997" s="302" t="s">
        <v>27</v>
      </c>
      <c r="H3997" s="315">
        <v>1</v>
      </c>
      <c r="I3997" s="316">
        <v>13.4</v>
      </c>
      <c r="J3997" s="316">
        <v>13.4</v>
      </c>
    </row>
    <row r="3998" spans="1:10">
      <c r="A3998" s="300" t="s">
        <v>12986</v>
      </c>
      <c r="B3998" s="301" t="s">
        <v>13062</v>
      </c>
      <c r="C3998" s="300" t="s">
        <v>9</v>
      </c>
      <c r="D3998" s="300" t="s">
        <v>12527</v>
      </c>
      <c r="E3998" s="417" t="s">
        <v>13060</v>
      </c>
      <c r="F3998" s="417"/>
      <c r="G3998" s="302" t="s">
        <v>27</v>
      </c>
      <c r="H3998" s="315">
        <v>1</v>
      </c>
      <c r="I3998" s="316">
        <v>0.34</v>
      </c>
      <c r="J3998" s="316">
        <v>0.34</v>
      </c>
    </row>
    <row r="3999" spans="1:10">
      <c r="A3999" s="300" t="s">
        <v>12986</v>
      </c>
      <c r="B3999" s="301" t="s">
        <v>13059</v>
      </c>
      <c r="C3999" s="300" t="s">
        <v>9</v>
      </c>
      <c r="D3999" s="300" t="s">
        <v>12535</v>
      </c>
      <c r="E3999" s="417" t="s">
        <v>13058</v>
      </c>
      <c r="F3999" s="417"/>
      <c r="G3999" s="302" t="s">
        <v>27</v>
      </c>
      <c r="H3999" s="315">
        <v>1</v>
      </c>
      <c r="I3999" s="316">
        <v>0.05</v>
      </c>
      <c r="J3999" s="316">
        <v>0.05</v>
      </c>
    </row>
    <row r="4000" spans="1:10">
      <c r="A4000" s="300" t="s">
        <v>12986</v>
      </c>
      <c r="B4000" s="301" t="s">
        <v>13057</v>
      </c>
      <c r="C4000" s="300" t="s">
        <v>9</v>
      </c>
      <c r="D4000" s="300" t="s">
        <v>12549</v>
      </c>
      <c r="E4000" s="417" t="s">
        <v>13056</v>
      </c>
      <c r="F4000" s="417"/>
      <c r="G4000" s="302" t="s">
        <v>27</v>
      </c>
      <c r="H4000" s="315">
        <v>1</v>
      </c>
      <c r="I4000" s="316">
        <v>0.65</v>
      </c>
      <c r="J4000" s="316">
        <v>0.65</v>
      </c>
    </row>
    <row r="4001" spans="1:10" ht="25.5">
      <c r="A4001" s="317"/>
      <c r="B4001" s="317"/>
      <c r="C4001" s="317"/>
      <c r="D4001" s="317"/>
      <c r="E4001" s="317" t="s">
        <v>16052</v>
      </c>
      <c r="F4001" s="318">
        <v>7.4038307000000003</v>
      </c>
      <c r="G4001" s="317" t="s">
        <v>16053</v>
      </c>
      <c r="H4001" s="318">
        <v>6.4</v>
      </c>
      <c r="I4001" s="317" t="s">
        <v>16054</v>
      </c>
      <c r="J4001" s="318">
        <v>13.8</v>
      </c>
    </row>
    <row r="4002" spans="1:10" ht="13.5" thickBot="1">
      <c r="A4002" s="317"/>
      <c r="B4002" s="317"/>
      <c r="C4002" s="317"/>
      <c r="D4002" s="317"/>
      <c r="E4002" s="317" t="s">
        <v>16055</v>
      </c>
      <c r="F4002" s="318">
        <v>5.29</v>
      </c>
      <c r="G4002" s="317"/>
      <c r="H4002" s="418" t="s">
        <v>16056</v>
      </c>
      <c r="I4002" s="418"/>
      <c r="J4002" s="318">
        <v>24.03</v>
      </c>
    </row>
    <row r="4003" spans="1:10" ht="13.5" thickTop="1">
      <c r="A4003" s="319"/>
      <c r="B4003" s="319"/>
      <c r="C4003" s="319"/>
      <c r="D4003" s="319"/>
      <c r="E4003" s="319"/>
      <c r="F4003" s="319"/>
      <c r="G4003" s="319"/>
      <c r="H4003" s="319"/>
      <c r="I4003" s="319"/>
      <c r="J4003" s="319"/>
    </row>
    <row r="4004" spans="1:10" ht="15">
      <c r="A4004" s="305"/>
      <c r="B4004" s="306" t="s">
        <v>12979</v>
      </c>
      <c r="C4004" s="305" t="s">
        <v>12980</v>
      </c>
      <c r="D4004" s="305" t="s">
        <v>12981</v>
      </c>
      <c r="E4004" s="419" t="s">
        <v>16045</v>
      </c>
      <c r="F4004" s="419"/>
      <c r="G4004" s="307" t="s">
        <v>12982</v>
      </c>
      <c r="H4004" s="306" t="s">
        <v>16046</v>
      </c>
      <c r="I4004" s="306" t="s">
        <v>12983</v>
      </c>
      <c r="J4004" s="306" t="s">
        <v>12985</v>
      </c>
    </row>
    <row r="4005" spans="1:10" ht="38.25">
      <c r="A4005" s="295" t="s">
        <v>16047</v>
      </c>
      <c r="B4005" s="296" t="s">
        <v>16094</v>
      </c>
      <c r="C4005" s="295" t="s">
        <v>9</v>
      </c>
      <c r="D4005" s="295" t="s">
        <v>3274</v>
      </c>
      <c r="E4005" s="420" t="s">
        <v>16095</v>
      </c>
      <c r="F4005" s="420"/>
      <c r="G4005" s="297" t="s">
        <v>20</v>
      </c>
      <c r="H4005" s="308">
        <v>1</v>
      </c>
      <c r="I4005" s="309">
        <v>6.22</v>
      </c>
      <c r="J4005" s="309">
        <v>6.22</v>
      </c>
    </row>
    <row r="4006" spans="1:10" ht="51">
      <c r="A4006" s="310" t="s">
        <v>16049</v>
      </c>
      <c r="B4006" s="311" t="s">
        <v>16109</v>
      </c>
      <c r="C4006" s="310" t="s">
        <v>9</v>
      </c>
      <c r="D4006" s="310" t="s">
        <v>3107</v>
      </c>
      <c r="E4006" s="416" t="s">
        <v>16110</v>
      </c>
      <c r="F4006" s="416"/>
      <c r="G4006" s="312" t="s">
        <v>20</v>
      </c>
      <c r="H4006" s="313">
        <v>1</v>
      </c>
      <c r="I4006" s="314">
        <v>2.13</v>
      </c>
      <c r="J4006" s="314">
        <v>2.13</v>
      </c>
    </row>
    <row r="4007" spans="1:10" ht="25.5">
      <c r="A4007" s="310" t="s">
        <v>16049</v>
      </c>
      <c r="B4007" s="311" t="s">
        <v>16307</v>
      </c>
      <c r="C4007" s="310" t="s">
        <v>9</v>
      </c>
      <c r="D4007" s="310" t="s">
        <v>89</v>
      </c>
      <c r="E4007" s="416" t="s">
        <v>16048</v>
      </c>
      <c r="F4007" s="416"/>
      <c r="G4007" s="312" t="s">
        <v>27</v>
      </c>
      <c r="H4007" s="313">
        <v>6.5000000000000002E-2</v>
      </c>
      <c r="I4007" s="314">
        <v>14.63</v>
      </c>
      <c r="J4007" s="314">
        <v>0.95</v>
      </c>
    </row>
    <row r="4008" spans="1:10" ht="25.5">
      <c r="A4008" s="310" t="s">
        <v>16049</v>
      </c>
      <c r="B4008" s="311" t="s">
        <v>16161</v>
      </c>
      <c r="C4008" s="310" t="s">
        <v>9</v>
      </c>
      <c r="D4008" s="310" t="s">
        <v>85</v>
      </c>
      <c r="E4008" s="416" t="s">
        <v>16048</v>
      </c>
      <c r="F4008" s="416"/>
      <c r="G4008" s="312" t="s">
        <v>27</v>
      </c>
      <c r="H4008" s="313">
        <v>6.5000000000000002E-2</v>
      </c>
      <c r="I4008" s="314">
        <v>18.739999999999998</v>
      </c>
      <c r="J4008" s="314">
        <v>1.21</v>
      </c>
    </row>
    <row r="4009" spans="1:10">
      <c r="A4009" s="300" t="s">
        <v>12986</v>
      </c>
      <c r="B4009" s="301" t="s">
        <v>13236</v>
      </c>
      <c r="C4009" s="300" t="s">
        <v>9</v>
      </c>
      <c r="D4009" s="300" t="s">
        <v>8757</v>
      </c>
      <c r="E4009" s="417" t="s">
        <v>12998</v>
      </c>
      <c r="F4009" s="417"/>
      <c r="G4009" s="302" t="s">
        <v>20</v>
      </c>
      <c r="H4009" s="315">
        <v>1.0169999999999999</v>
      </c>
      <c r="I4009" s="316">
        <v>1.9</v>
      </c>
      <c r="J4009" s="316">
        <v>1.93</v>
      </c>
    </row>
    <row r="4010" spans="1:10" ht="25.5">
      <c r="A4010" s="317"/>
      <c r="B4010" s="317"/>
      <c r="C4010" s="317"/>
      <c r="D4010" s="317"/>
      <c r="E4010" s="317" t="s">
        <v>16052</v>
      </c>
      <c r="F4010" s="318">
        <v>1.357369</v>
      </c>
      <c r="G4010" s="317" t="s">
        <v>16053</v>
      </c>
      <c r="H4010" s="318">
        <v>1.17</v>
      </c>
      <c r="I4010" s="317" t="s">
        <v>16054</v>
      </c>
      <c r="J4010" s="318">
        <v>2.5299999999999998</v>
      </c>
    </row>
    <row r="4011" spans="1:10" ht="13.5" thickBot="1">
      <c r="A4011" s="317"/>
      <c r="B4011" s="317"/>
      <c r="C4011" s="317"/>
      <c r="D4011" s="317"/>
      <c r="E4011" s="317" t="s">
        <v>16055</v>
      </c>
      <c r="F4011" s="318">
        <v>1.75</v>
      </c>
      <c r="G4011" s="317"/>
      <c r="H4011" s="418" t="s">
        <v>16056</v>
      </c>
      <c r="I4011" s="418"/>
      <c r="J4011" s="318">
        <v>7.97</v>
      </c>
    </row>
    <row r="4012" spans="1:10" ht="13.5" thickTop="1">
      <c r="A4012" s="319"/>
      <c r="B4012" s="319"/>
      <c r="C4012" s="319"/>
      <c r="D4012" s="319"/>
      <c r="E4012" s="319"/>
      <c r="F4012" s="319"/>
      <c r="G4012" s="319"/>
      <c r="H4012" s="319"/>
      <c r="I4012" s="319"/>
      <c r="J4012" s="319"/>
    </row>
    <row r="4013" spans="1:10" ht="15">
      <c r="A4013" s="305"/>
      <c r="B4013" s="306" t="s">
        <v>12979</v>
      </c>
      <c r="C4013" s="305" t="s">
        <v>12980</v>
      </c>
      <c r="D4013" s="305" t="s">
        <v>12981</v>
      </c>
      <c r="E4013" s="419" t="s">
        <v>16045</v>
      </c>
      <c r="F4013" s="419"/>
      <c r="G4013" s="307" t="s">
        <v>12982</v>
      </c>
      <c r="H4013" s="306" t="s">
        <v>16046</v>
      </c>
      <c r="I4013" s="306" t="s">
        <v>12983</v>
      </c>
      <c r="J4013" s="306" t="s">
        <v>12985</v>
      </c>
    </row>
    <row r="4014" spans="1:10" ht="38.25">
      <c r="A4014" s="295" t="s">
        <v>16047</v>
      </c>
      <c r="B4014" s="296" t="s">
        <v>16152</v>
      </c>
      <c r="C4014" s="295" t="s">
        <v>9</v>
      </c>
      <c r="D4014" s="295" t="s">
        <v>3275</v>
      </c>
      <c r="E4014" s="420" t="s">
        <v>16095</v>
      </c>
      <c r="F4014" s="420"/>
      <c r="G4014" s="297" t="s">
        <v>20</v>
      </c>
      <c r="H4014" s="308">
        <v>1</v>
      </c>
      <c r="I4014" s="309">
        <v>7.25</v>
      </c>
      <c r="J4014" s="309">
        <v>7.25</v>
      </c>
    </row>
    <row r="4015" spans="1:10" ht="51">
      <c r="A4015" s="310" t="s">
        <v>16049</v>
      </c>
      <c r="B4015" s="311" t="s">
        <v>16109</v>
      </c>
      <c r="C4015" s="310" t="s">
        <v>9</v>
      </c>
      <c r="D4015" s="310" t="s">
        <v>3107</v>
      </c>
      <c r="E4015" s="416" t="s">
        <v>16110</v>
      </c>
      <c r="F4015" s="416"/>
      <c r="G4015" s="312" t="s">
        <v>20</v>
      </c>
      <c r="H4015" s="313">
        <v>1</v>
      </c>
      <c r="I4015" s="314">
        <v>2.13</v>
      </c>
      <c r="J4015" s="314">
        <v>2.13</v>
      </c>
    </row>
    <row r="4016" spans="1:10" ht="25.5">
      <c r="A4016" s="310" t="s">
        <v>16049</v>
      </c>
      <c r="B4016" s="311" t="s">
        <v>16307</v>
      </c>
      <c r="C4016" s="310" t="s">
        <v>9</v>
      </c>
      <c r="D4016" s="310" t="s">
        <v>89</v>
      </c>
      <c r="E4016" s="416" t="s">
        <v>16048</v>
      </c>
      <c r="F4016" s="416"/>
      <c r="G4016" s="312" t="s">
        <v>27</v>
      </c>
      <c r="H4016" s="313">
        <v>8.2000000000000003E-2</v>
      </c>
      <c r="I4016" s="314">
        <v>14.63</v>
      </c>
      <c r="J4016" s="314">
        <v>1.19</v>
      </c>
    </row>
    <row r="4017" spans="1:10" ht="25.5">
      <c r="A4017" s="310" t="s">
        <v>16049</v>
      </c>
      <c r="B4017" s="311" t="s">
        <v>16161</v>
      </c>
      <c r="C4017" s="310" t="s">
        <v>9</v>
      </c>
      <c r="D4017" s="310" t="s">
        <v>85</v>
      </c>
      <c r="E4017" s="416" t="s">
        <v>16048</v>
      </c>
      <c r="F4017" s="416"/>
      <c r="G4017" s="312" t="s">
        <v>27</v>
      </c>
      <c r="H4017" s="313">
        <v>8.2000000000000003E-2</v>
      </c>
      <c r="I4017" s="314">
        <v>18.739999999999998</v>
      </c>
      <c r="J4017" s="314">
        <v>1.53</v>
      </c>
    </row>
    <row r="4018" spans="1:10">
      <c r="A4018" s="300" t="s">
        <v>12986</v>
      </c>
      <c r="B4018" s="301" t="s">
        <v>13487</v>
      </c>
      <c r="C4018" s="300" t="s">
        <v>9</v>
      </c>
      <c r="D4018" s="300" t="s">
        <v>8761</v>
      </c>
      <c r="E4018" s="417" t="s">
        <v>12998</v>
      </c>
      <c r="F4018" s="417"/>
      <c r="G4018" s="302" t="s">
        <v>20</v>
      </c>
      <c r="H4018" s="315">
        <v>1.0169999999999999</v>
      </c>
      <c r="I4018" s="316">
        <v>2.36</v>
      </c>
      <c r="J4018" s="316">
        <v>2.4</v>
      </c>
    </row>
    <row r="4019" spans="1:10" ht="25.5">
      <c r="A4019" s="317"/>
      <c r="B4019" s="317"/>
      <c r="C4019" s="317"/>
      <c r="D4019" s="317"/>
      <c r="E4019" s="317" t="s">
        <v>16052</v>
      </c>
      <c r="F4019" s="318">
        <v>1.5773378</v>
      </c>
      <c r="G4019" s="317" t="s">
        <v>16053</v>
      </c>
      <c r="H4019" s="318">
        <v>1.36</v>
      </c>
      <c r="I4019" s="317" t="s">
        <v>16054</v>
      </c>
      <c r="J4019" s="318">
        <v>2.94</v>
      </c>
    </row>
    <row r="4020" spans="1:10" ht="13.5" thickBot="1">
      <c r="A4020" s="317"/>
      <c r="B4020" s="317"/>
      <c r="C4020" s="317"/>
      <c r="D4020" s="317"/>
      <c r="E4020" s="317" t="s">
        <v>16055</v>
      </c>
      <c r="F4020" s="318">
        <v>2.04</v>
      </c>
      <c r="G4020" s="317"/>
      <c r="H4020" s="418" t="s">
        <v>16056</v>
      </c>
      <c r="I4020" s="418"/>
      <c r="J4020" s="318">
        <v>9.2899999999999991</v>
      </c>
    </row>
    <row r="4021" spans="1:10" ht="13.5" thickTop="1">
      <c r="A4021" s="319"/>
      <c r="B4021" s="319"/>
      <c r="C4021" s="319"/>
      <c r="D4021" s="319"/>
      <c r="E4021" s="319"/>
      <c r="F4021" s="319"/>
      <c r="G4021" s="319"/>
      <c r="H4021" s="319"/>
      <c r="I4021" s="319"/>
      <c r="J4021" s="319"/>
    </row>
    <row r="4022" spans="1:10" ht="15">
      <c r="A4022" s="305"/>
      <c r="B4022" s="306" t="s">
        <v>12979</v>
      </c>
      <c r="C4022" s="305" t="s">
        <v>12980</v>
      </c>
      <c r="D4022" s="305" t="s">
        <v>12981</v>
      </c>
      <c r="E4022" s="419" t="s">
        <v>16045</v>
      </c>
      <c r="F4022" s="419"/>
      <c r="G4022" s="307" t="s">
        <v>12982</v>
      </c>
      <c r="H4022" s="306" t="s">
        <v>16046</v>
      </c>
      <c r="I4022" s="306" t="s">
        <v>12983</v>
      </c>
      <c r="J4022" s="306" t="s">
        <v>12985</v>
      </c>
    </row>
    <row r="4023" spans="1:10" ht="38.25">
      <c r="A4023" s="295" t="s">
        <v>16047</v>
      </c>
      <c r="B4023" s="296" t="s">
        <v>16159</v>
      </c>
      <c r="C4023" s="295" t="s">
        <v>9</v>
      </c>
      <c r="D4023" s="295" t="s">
        <v>1996</v>
      </c>
      <c r="E4023" s="420" t="s">
        <v>16145</v>
      </c>
      <c r="F4023" s="420"/>
      <c r="G4023" s="297" t="s">
        <v>13082</v>
      </c>
      <c r="H4023" s="308">
        <v>1</v>
      </c>
      <c r="I4023" s="309">
        <v>41.22</v>
      </c>
      <c r="J4023" s="309">
        <v>41.22</v>
      </c>
    </row>
    <row r="4024" spans="1:10" ht="38.25">
      <c r="A4024" s="310" t="s">
        <v>16049</v>
      </c>
      <c r="B4024" s="311" t="s">
        <v>16275</v>
      </c>
      <c r="C4024" s="310" t="s">
        <v>9</v>
      </c>
      <c r="D4024" s="310" t="s">
        <v>1799</v>
      </c>
      <c r="E4024" s="416" t="s">
        <v>16048</v>
      </c>
      <c r="F4024" s="416"/>
      <c r="G4024" s="312" t="s">
        <v>13145</v>
      </c>
      <c r="H4024" s="313">
        <v>3.1399999999999997E-2</v>
      </c>
      <c r="I4024" s="314">
        <v>442.95</v>
      </c>
      <c r="J4024" s="314">
        <v>13.9</v>
      </c>
    </row>
    <row r="4025" spans="1:10" ht="25.5">
      <c r="A4025" s="310" t="s">
        <v>16049</v>
      </c>
      <c r="B4025" s="311" t="s">
        <v>16172</v>
      </c>
      <c r="C4025" s="310" t="s">
        <v>9</v>
      </c>
      <c r="D4025" s="310" t="s">
        <v>78</v>
      </c>
      <c r="E4025" s="416" t="s">
        <v>16048</v>
      </c>
      <c r="F4025" s="416"/>
      <c r="G4025" s="312" t="s">
        <v>27</v>
      </c>
      <c r="H4025" s="313">
        <v>0.78</v>
      </c>
      <c r="I4025" s="314">
        <v>18.11</v>
      </c>
      <c r="J4025" s="314">
        <v>14.12</v>
      </c>
    </row>
    <row r="4026" spans="1:10" ht="25.5">
      <c r="A4026" s="310" t="s">
        <v>16049</v>
      </c>
      <c r="B4026" s="311" t="s">
        <v>16068</v>
      </c>
      <c r="C4026" s="310" t="s">
        <v>9</v>
      </c>
      <c r="D4026" s="310" t="s">
        <v>29</v>
      </c>
      <c r="E4026" s="416" t="s">
        <v>16048</v>
      </c>
      <c r="F4026" s="416"/>
      <c r="G4026" s="312" t="s">
        <v>27</v>
      </c>
      <c r="H4026" s="313">
        <v>0.78</v>
      </c>
      <c r="I4026" s="314">
        <v>14.73</v>
      </c>
      <c r="J4026" s="314">
        <v>11.48</v>
      </c>
    </row>
    <row r="4027" spans="1:10" ht="25.5">
      <c r="A4027" s="300" t="s">
        <v>12986</v>
      </c>
      <c r="B4027" s="301" t="s">
        <v>13506</v>
      </c>
      <c r="C4027" s="300" t="s">
        <v>9</v>
      </c>
      <c r="D4027" s="300" t="s">
        <v>11198</v>
      </c>
      <c r="E4027" s="417" t="s">
        <v>12998</v>
      </c>
      <c r="F4027" s="417"/>
      <c r="G4027" s="302" t="s">
        <v>13082</v>
      </c>
      <c r="H4027" s="315">
        <v>0.13880000000000001</v>
      </c>
      <c r="I4027" s="316">
        <v>12.43</v>
      </c>
      <c r="J4027" s="316">
        <v>1.72</v>
      </c>
    </row>
    <row r="4028" spans="1:10" ht="25.5">
      <c r="A4028" s="317"/>
      <c r="B4028" s="317"/>
      <c r="C4028" s="317"/>
      <c r="D4028" s="317"/>
      <c r="E4028" s="317" t="s">
        <v>16052</v>
      </c>
      <c r="F4028" s="318">
        <v>11.4759376</v>
      </c>
      <c r="G4028" s="317" t="s">
        <v>16053</v>
      </c>
      <c r="H4028" s="318">
        <v>9.91</v>
      </c>
      <c r="I4028" s="317" t="s">
        <v>16054</v>
      </c>
      <c r="J4028" s="318">
        <v>21.39</v>
      </c>
    </row>
    <row r="4029" spans="1:10" ht="13.5" thickBot="1">
      <c r="A4029" s="317"/>
      <c r="B4029" s="317"/>
      <c r="C4029" s="317"/>
      <c r="D4029" s="317"/>
      <c r="E4029" s="317" t="s">
        <v>16055</v>
      </c>
      <c r="F4029" s="318">
        <v>11.64</v>
      </c>
      <c r="G4029" s="317"/>
      <c r="H4029" s="418" t="s">
        <v>16056</v>
      </c>
      <c r="I4029" s="418"/>
      <c r="J4029" s="318">
        <v>52.86</v>
      </c>
    </row>
    <row r="4030" spans="1:10" ht="13.5" thickTop="1">
      <c r="A4030" s="319"/>
      <c r="B4030" s="319"/>
      <c r="C4030" s="319"/>
      <c r="D4030" s="319"/>
      <c r="E4030" s="319"/>
      <c r="F4030" s="319"/>
      <c r="G4030" s="319"/>
      <c r="H4030" s="319"/>
      <c r="I4030" s="319"/>
      <c r="J4030" s="319"/>
    </row>
    <row r="4031" spans="1:10" ht="15">
      <c r="A4031" s="305"/>
      <c r="B4031" s="306" t="s">
        <v>12979</v>
      </c>
      <c r="C4031" s="305" t="s">
        <v>12980</v>
      </c>
      <c r="D4031" s="305" t="s">
        <v>12981</v>
      </c>
      <c r="E4031" s="419" t="s">
        <v>16045</v>
      </c>
      <c r="F4031" s="419"/>
      <c r="G4031" s="307" t="s">
        <v>12982</v>
      </c>
      <c r="H4031" s="306" t="s">
        <v>16046</v>
      </c>
      <c r="I4031" s="306" t="s">
        <v>12983</v>
      </c>
      <c r="J4031" s="306" t="s">
        <v>12985</v>
      </c>
    </row>
    <row r="4032" spans="1:10" ht="63.75">
      <c r="A4032" s="295" t="s">
        <v>16047</v>
      </c>
      <c r="B4032" s="296" t="s">
        <v>16517</v>
      </c>
      <c r="C4032" s="295" t="s">
        <v>9</v>
      </c>
      <c r="D4032" s="295" t="s">
        <v>1937</v>
      </c>
      <c r="E4032" s="420" t="s">
        <v>16145</v>
      </c>
      <c r="F4032" s="420"/>
      <c r="G4032" s="297" t="s">
        <v>13082</v>
      </c>
      <c r="H4032" s="308">
        <v>1</v>
      </c>
      <c r="I4032" s="309">
        <v>23.2</v>
      </c>
      <c r="J4032" s="309">
        <v>23.2</v>
      </c>
    </row>
    <row r="4033" spans="1:10" ht="38.25">
      <c r="A4033" s="310" t="s">
        <v>16049</v>
      </c>
      <c r="B4033" s="311" t="s">
        <v>16237</v>
      </c>
      <c r="C4033" s="310" t="s">
        <v>9</v>
      </c>
      <c r="D4033" s="310" t="s">
        <v>1733</v>
      </c>
      <c r="E4033" s="416" t="s">
        <v>16048</v>
      </c>
      <c r="F4033" s="416"/>
      <c r="G4033" s="312" t="s">
        <v>13145</v>
      </c>
      <c r="H4033" s="313">
        <v>3.7600000000000001E-2</v>
      </c>
      <c r="I4033" s="314">
        <v>348.59</v>
      </c>
      <c r="J4033" s="314">
        <v>13.1</v>
      </c>
    </row>
    <row r="4034" spans="1:10" ht="25.5">
      <c r="A4034" s="310" t="s">
        <v>16049</v>
      </c>
      <c r="B4034" s="311" t="s">
        <v>16172</v>
      </c>
      <c r="C4034" s="310" t="s">
        <v>9</v>
      </c>
      <c r="D4034" s="310" t="s">
        <v>78</v>
      </c>
      <c r="E4034" s="416" t="s">
        <v>16048</v>
      </c>
      <c r="F4034" s="416"/>
      <c r="G4034" s="312" t="s">
        <v>27</v>
      </c>
      <c r="H4034" s="313">
        <v>0.43</v>
      </c>
      <c r="I4034" s="314">
        <v>18.11</v>
      </c>
      <c r="J4034" s="314">
        <v>7.78</v>
      </c>
    </row>
    <row r="4035" spans="1:10" ht="25.5">
      <c r="A4035" s="310" t="s">
        <v>16049</v>
      </c>
      <c r="B4035" s="311" t="s">
        <v>16068</v>
      </c>
      <c r="C4035" s="310" t="s">
        <v>9</v>
      </c>
      <c r="D4035" s="310" t="s">
        <v>29</v>
      </c>
      <c r="E4035" s="416" t="s">
        <v>16048</v>
      </c>
      <c r="F4035" s="416"/>
      <c r="G4035" s="312" t="s">
        <v>27</v>
      </c>
      <c r="H4035" s="313">
        <v>0.158</v>
      </c>
      <c r="I4035" s="314">
        <v>14.73</v>
      </c>
      <c r="J4035" s="314">
        <v>2.3199999999999998</v>
      </c>
    </row>
    <row r="4036" spans="1:10" ht="25.5">
      <c r="A4036" s="317"/>
      <c r="B4036" s="317"/>
      <c r="C4036" s="317"/>
      <c r="D4036" s="317"/>
      <c r="E4036" s="317" t="s">
        <v>16052</v>
      </c>
      <c r="F4036" s="318">
        <v>4.7212832999999996</v>
      </c>
      <c r="G4036" s="317" t="s">
        <v>16053</v>
      </c>
      <c r="H4036" s="318">
        <v>4.08</v>
      </c>
      <c r="I4036" s="317" t="s">
        <v>16054</v>
      </c>
      <c r="J4036" s="318">
        <v>8.8000000000000007</v>
      </c>
    </row>
    <row r="4037" spans="1:10" ht="13.5" thickBot="1">
      <c r="A4037" s="317"/>
      <c r="B4037" s="317"/>
      <c r="C4037" s="317"/>
      <c r="D4037" s="317"/>
      <c r="E4037" s="317" t="s">
        <v>16055</v>
      </c>
      <c r="F4037" s="318">
        <v>6.55</v>
      </c>
      <c r="G4037" s="317"/>
      <c r="H4037" s="418" t="s">
        <v>16056</v>
      </c>
      <c r="I4037" s="418"/>
      <c r="J4037" s="318">
        <v>29.75</v>
      </c>
    </row>
    <row r="4038" spans="1:10" ht="13.5" thickTop="1">
      <c r="A4038" s="319"/>
      <c r="B4038" s="319"/>
      <c r="C4038" s="319"/>
      <c r="D4038" s="319"/>
      <c r="E4038" s="319"/>
      <c r="F4038" s="319"/>
      <c r="G4038" s="319"/>
      <c r="H4038" s="319"/>
      <c r="I4038" s="319"/>
      <c r="J4038" s="319"/>
    </row>
    <row r="4039" spans="1:10" ht="15">
      <c r="A4039" s="305"/>
      <c r="B4039" s="306" t="s">
        <v>12979</v>
      </c>
      <c r="C4039" s="305" t="s">
        <v>12980</v>
      </c>
      <c r="D4039" s="305" t="s">
        <v>12981</v>
      </c>
      <c r="E4039" s="419" t="s">
        <v>16045</v>
      </c>
      <c r="F4039" s="419"/>
      <c r="G4039" s="307" t="s">
        <v>12982</v>
      </c>
      <c r="H4039" s="306" t="s">
        <v>16046</v>
      </c>
      <c r="I4039" s="306" t="s">
        <v>12983</v>
      </c>
      <c r="J4039" s="306" t="s">
        <v>12985</v>
      </c>
    </row>
    <row r="4040" spans="1:10" ht="63.75">
      <c r="A4040" s="295" t="s">
        <v>16047</v>
      </c>
      <c r="B4040" s="296" t="s">
        <v>16515</v>
      </c>
      <c r="C4040" s="295" t="s">
        <v>9</v>
      </c>
      <c r="D4040" s="295" t="s">
        <v>1933</v>
      </c>
      <c r="E4040" s="420" t="s">
        <v>16145</v>
      </c>
      <c r="F4040" s="420"/>
      <c r="G4040" s="297" t="s">
        <v>13082</v>
      </c>
      <c r="H4040" s="308">
        <v>1</v>
      </c>
      <c r="I4040" s="309">
        <v>26.7</v>
      </c>
      <c r="J4040" s="309">
        <v>26.7</v>
      </c>
    </row>
    <row r="4041" spans="1:10" ht="38.25">
      <c r="A4041" s="310" t="s">
        <v>16049</v>
      </c>
      <c r="B4041" s="311" t="s">
        <v>16237</v>
      </c>
      <c r="C4041" s="310" t="s">
        <v>9</v>
      </c>
      <c r="D4041" s="310" t="s">
        <v>1733</v>
      </c>
      <c r="E4041" s="416" t="s">
        <v>16048</v>
      </c>
      <c r="F4041" s="416"/>
      <c r="G4041" s="312" t="s">
        <v>13145</v>
      </c>
      <c r="H4041" s="313">
        <v>3.7600000000000001E-2</v>
      </c>
      <c r="I4041" s="314">
        <v>348.59</v>
      </c>
      <c r="J4041" s="314">
        <v>13.1</v>
      </c>
    </row>
    <row r="4042" spans="1:10" ht="25.5">
      <c r="A4042" s="310" t="s">
        <v>16049</v>
      </c>
      <c r="B4042" s="311" t="s">
        <v>16172</v>
      </c>
      <c r="C4042" s="310" t="s">
        <v>9</v>
      </c>
      <c r="D4042" s="310" t="s">
        <v>78</v>
      </c>
      <c r="E4042" s="416" t="s">
        <v>16048</v>
      </c>
      <c r="F4042" s="416"/>
      <c r="G4042" s="312" t="s">
        <v>27</v>
      </c>
      <c r="H4042" s="313">
        <v>0.57999999999999996</v>
      </c>
      <c r="I4042" s="314">
        <v>18.11</v>
      </c>
      <c r="J4042" s="314">
        <v>10.5</v>
      </c>
    </row>
    <row r="4043" spans="1:10" ht="25.5">
      <c r="A4043" s="310" t="s">
        <v>16049</v>
      </c>
      <c r="B4043" s="311" t="s">
        <v>16068</v>
      </c>
      <c r="C4043" s="310" t="s">
        <v>9</v>
      </c>
      <c r="D4043" s="310" t="s">
        <v>29</v>
      </c>
      <c r="E4043" s="416" t="s">
        <v>16048</v>
      </c>
      <c r="F4043" s="416"/>
      <c r="G4043" s="312" t="s">
        <v>27</v>
      </c>
      <c r="H4043" s="313">
        <v>0.21099999999999999</v>
      </c>
      <c r="I4043" s="314">
        <v>14.73</v>
      </c>
      <c r="J4043" s="314">
        <v>3.1</v>
      </c>
    </row>
    <row r="4044" spans="1:10" ht="25.5">
      <c r="A4044" s="317"/>
      <c r="B4044" s="317"/>
      <c r="C4044" s="317"/>
      <c r="D4044" s="317"/>
      <c r="E4044" s="317" t="s">
        <v>16052</v>
      </c>
      <c r="F4044" s="318">
        <v>6.0571919000000003</v>
      </c>
      <c r="G4044" s="317" t="s">
        <v>16053</v>
      </c>
      <c r="H4044" s="318">
        <v>5.23</v>
      </c>
      <c r="I4044" s="317" t="s">
        <v>16054</v>
      </c>
      <c r="J4044" s="318">
        <v>11.29</v>
      </c>
    </row>
    <row r="4045" spans="1:10" ht="13.5" thickBot="1">
      <c r="A4045" s="317"/>
      <c r="B4045" s="317"/>
      <c r="C4045" s="317"/>
      <c r="D4045" s="317"/>
      <c r="E4045" s="317" t="s">
        <v>16055</v>
      </c>
      <c r="F4045" s="318">
        <v>7.54</v>
      </c>
      <c r="G4045" s="317"/>
      <c r="H4045" s="418" t="s">
        <v>16056</v>
      </c>
      <c r="I4045" s="418"/>
      <c r="J4045" s="318">
        <v>34.24</v>
      </c>
    </row>
    <row r="4046" spans="1:10" ht="13.5" thickTop="1">
      <c r="A4046" s="319"/>
      <c r="B4046" s="319"/>
      <c r="C4046" s="319"/>
      <c r="D4046" s="319"/>
      <c r="E4046" s="319"/>
      <c r="F4046" s="319"/>
      <c r="G4046" s="319"/>
      <c r="H4046" s="319"/>
      <c r="I4046" s="319"/>
      <c r="J4046" s="319"/>
    </row>
    <row r="4047" spans="1:10" ht="15">
      <c r="A4047" s="305"/>
      <c r="B4047" s="306" t="s">
        <v>12979</v>
      </c>
      <c r="C4047" s="305" t="s">
        <v>12980</v>
      </c>
      <c r="D4047" s="305" t="s">
        <v>12981</v>
      </c>
      <c r="E4047" s="419" t="s">
        <v>16045</v>
      </c>
      <c r="F4047" s="419"/>
      <c r="G4047" s="307" t="s">
        <v>12982</v>
      </c>
      <c r="H4047" s="306" t="s">
        <v>16046</v>
      </c>
      <c r="I4047" s="306" t="s">
        <v>12983</v>
      </c>
      <c r="J4047" s="306" t="s">
        <v>12985</v>
      </c>
    </row>
    <row r="4048" spans="1:10" ht="25.5">
      <c r="A4048" s="295" t="s">
        <v>16047</v>
      </c>
      <c r="B4048" s="296" t="s">
        <v>16356</v>
      </c>
      <c r="C4048" s="295" t="s">
        <v>9</v>
      </c>
      <c r="D4048" s="295" t="s">
        <v>81</v>
      </c>
      <c r="E4048" s="420" t="s">
        <v>16048</v>
      </c>
      <c r="F4048" s="420"/>
      <c r="G4048" s="297" t="s">
        <v>27</v>
      </c>
      <c r="H4048" s="308">
        <v>1</v>
      </c>
      <c r="I4048" s="309">
        <v>18.53</v>
      </c>
      <c r="J4048" s="309">
        <v>18.53</v>
      </c>
    </row>
    <row r="4049" spans="1:10" ht="25.5">
      <c r="A4049" s="310" t="s">
        <v>16049</v>
      </c>
      <c r="B4049" s="311" t="s">
        <v>16521</v>
      </c>
      <c r="C4049" s="310" t="s">
        <v>9</v>
      </c>
      <c r="D4049" s="310" t="s">
        <v>439</v>
      </c>
      <c r="E4049" s="416" t="s">
        <v>16048</v>
      </c>
      <c r="F4049" s="416"/>
      <c r="G4049" s="312" t="s">
        <v>27</v>
      </c>
      <c r="H4049" s="313">
        <v>1</v>
      </c>
      <c r="I4049" s="314">
        <v>0.46</v>
      </c>
      <c r="J4049" s="314">
        <v>0.46</v>
      </c>
    </row>
    <row r="4050" spans="1:10" ht="25.5">
      <c r="A4050" s="310" t="s">
        <v>16049</v>
      </c>
      <c r="B4050" s="311" t="s">
        <v>16522</v>
      </c>
      <c r="C4050" s="310" t="s">
        <v>9</v>
      </c>
      <c r="D4050" s="310" t="s">
        <v>440</v>
      </c>
      <c r="E4050" s="416" t="s">
        <v>16048</v>
      </c>
      <c r="F4050" s="416"/>
      <c r="G4050" s="312" t="s">
        <v>27</v>
      </c>
      <c r="H4050" s="313">
        <v>1</v>
      </c>
      <c r="I4050" s="314">
        <v>0.91</v>
      </c>
      <c r="J4050" s="314">
        <v>0.91</v>
      </c>
    </row>
    <row r="4051" spans="1:10" ht="25.5">
      <c r="A4051" s="310" t="s">
        <v>16049</v>
      </c>
      <c r="B4051" s="311" t="s">
        <v>16578</v>
      </c>
      <c r="C4051" s="310" t="s">
        <v>9</v>
      </c>
      <c r="D4051" s="310" t="s">
        <v>4553</v>
      </c>
      <c r="E4051" s="416" t="s">
        <v>16048</v>
      </c>
      <c r="F4051" s="416"/>
      <c r="G4051" s="312" t="s">
        <v>27</v>
      </c>
      <c r="H4051" s="313">
        <v>1</v>
      </c>
      <c r="I4051" s="314">
        <v>0.19</v>
      </c>
      <c r="J4051" s="314">
        <v>0.19</v>
      </c>
    </row>
    <row r="4052" spans="1:10">
      <c r="A4052" s="300" t="s">
        <v>12986</v>
      </c>
      <c r="B4052" s="301" t="s">
        <v>13061</v>
      </c>
      <c r="C4052" s="300" t="s">
        <v>9</v>
      </c>
      <c r="D4052" s="300" t="s">
        <v>12522</v>
      </c>
      <c r="E4052" s="417" t="s">
        <v>13060</v>
      </c>
      <c r="F4052" s="417"/>
      <c r="G4052" s="302" t="s">
        <v>27</v>
      </c>
      <c r="H4052" s="315">
        <v>1</v>
      </c>
      <c r="I4052" s="316">
        <v>2.5299999999999998</v>
      </c>
      <c r="J4052" s="316">
        <v>2.5299999999999998</v>
      </c>
    </row>
    <row r="4053" spans="1:10">
      <c r="A4053" s="300" t="s">
        <v>12986</v>
      </c>
      <c r="B4053" s="301" t="s">
        <v>13195</v>
      </c>
      <c r="C4053" s="300" t="s">
        <v>9</v>
      </c>
      <c r="D4053" s="300" t="s">
        <v>8821</v>
      </c>
      <c r="E4053" s="417" t="s">
        <v>12994</v>
      </c>
      <c r="F4053" s="417"/>
      <c r="G4053" s="302" t="s">
        <v>27</v>
      </c>
      <c r="H4053" s="315">
        <v>1</v>
      </c>
      <c r="I4053" s="316">
        <v>13.4</v>
      </c>
      <c r="J4053" s="316">
        <v>13.4</v>
      </c>
    </row>
    <row r="4054" spans="1:10">
      <c r="A4054" s="300" t="s">
        <v>12986</v>
      </c>
      <c r="B4054" s="301" t="s">
        <v>13062</v>
      </c>
      <c r="C4054" s="300" t="s">
        <v>9</v>
      </c>
      <c r="D4054" s="300" t="s">
        <v>12527</v>
      </c>
      <c r="E4054" s="417" t="s">
        <v>13060</v>
      </c>
      <c r="F4054" s="417"/>
      <c r="G4054" s="302" t="s">
        <v>27</v>
      </c>
      <c r="H4054" s="315">
        <v>1</v>
      </c>
      <c r="I4054" s="316">
        <v>0.34</v>
      </c>
      <c r="J4054" s="316">
        <v>0.34</v>
      </c>
    </row>
    <row r="4055" spans="1:10">
      <c r="A4055" s="300" t="s">
        <v>12986</v>
      </c>
      <c r="B4055" s="301" t="s">
        <v>13059</v>
      </c>
      <c r="C4055" s="300" t="s">
        <v>9</v>
      </c>
      <c r="D4055" s="300" t="s">
        <v>12535</v>
      </c>
      <c r="E4055" s="417" t="s">
        <v>13058</v>
      </c>
      <c r="F4055" s="417"/>
      <c r="G4055" s="302" t="s">
        <v>27</v>
      </c>
      <c r="H4055" s="315">
        <v>1</v>
      </c>
      <c r="I4055" s="316">
        <v>0.05</v>
      </c>
      <c r="J4055" s="316">
        <v>0.05</v>
      </c>
    </row>
    <row r="4056" spans="1:10">
      <c r="A4056" s="300" t="s">
        <v>12986</v>
      </c>
      <c r="B4056" s="301" t="s">
        <v>13057</v>
      </c>
      <c r="C4056" s="300" t="s">
        <v>9</v>
      </c>
      <c r="D4056" s="300" t="s">
        <v>12549</v>
      </c>
      <c r="E4056" s="417" t="s">
        <v>13056</v>
      </c>
      <c r="F4056" s="417"/>
      <c r="G4056" s="302" t="s">
        <v>27</v>
      </c>
      <c r="H4056" s="315">
        <v>1</v>
      </c>
      <c r="I4056" s="316">
        <v>0.65</v>
      </c>
      <c r="J4056" s="316">
        <v>0.65</v>
      </c>
    </row>
    <row r="4057" spans="1:10" ht="25.5">
      <c r="A4057" s="317"/>
      <c r="B4057" s="317"/>
      <c r="C4057" s="317"/>
      <c r="D4057" s="317"/>
      <c r="E4057" s="317" t="s">
        <v>16052</v>
      </c>
      <c r="F4057" s="318">
        <v>7.2911637000000002</v>
      </c>
      <c r="G4057" s="317" t="s">
        <v>16053</v>
      </c>
      <c r="H4057" s="318">
        <v>6.3</v>
      </c>
      <c r="I4057" s="317" t="s">
        <v>16054</v>
      </c>
      <c r="J4057" s="318">
        <v>13.59</v>
      </c>
    </row>
    <row r="4058" spans="1:10" ht="13.5" thickBot="1">
      <c r="A4058" s="317"/>
      <c r="B4058" s="317"/>
      <c r="C4058" s="317"/>
      <c r="D4058" s="317"/>
      <c r="E4058" s="317" t="s">
        <v>16055</v>
      </c>
      <c r="F4058" s="318">
        <v>5.23</v>
      </c>
      <c r="G4058" s="317"/>
      <c r="H4058" s="418" t="s">
        <v>16056</v>
      </c>
      <c r="I4058" s="418"/>
      <c r="J4058" s="318">
        <v>23.76</v>
      </c>
    </row>
    <row r="4059" spans="1:10" ht="13.5" thickTop="1">
      <c r="A4059" s="319"/>
      <c r="B4059" s="319"/>
      <c r="C4059" s="319"/>
      <c r="D4059" s="319"/>
      <c r="E4059" s="319"/>
      <c r="F4059" s="319"/>
      <c r="G4059" s="319"/>
      <c r="H4059" s="319"/>
      <c r="I4059" s="319"/>
      <c r="J4059" s="319"/>
    </row>
    <row r="4060" spans="1:10" ht="15">
      <c r="A4060" s="305"/>
      <c r="B4060" s="306" t="s">
        <v>12979</v>
      </c>
      <c r="C4060" s="305" t="s">
        <v>12980</v>
      </c>
      <c r="D4060" s="305" t="s">
        <v>12981</v>
      </c>
      <c r="E4060" s="419" t="s">
        <v>16045</v>
      </c>
      <c r="F4060" s="419"/>
      <c r="G4060" s="307" t="s">
        <v>12982</v>
      </c>
      <c r="H4060" s="306" t="s">
        <v>16046</v>
      </c>
      <c r="I4060" s="306" t="s">
        <v>12983</v>
      </c>
      <c r="J4060" s="306" t="s">
        <v>12985</v>
      </c>
    </row>
    <row r="4061" spans="1:10">
      <c r="A4061" s="295" t="s">
        <v>16047</v>
      </c>
      <c r="B4061" s="296" t="s">
        <v>16522</v>
      </c>
      <c r="C4061" s="295" t="s">
        <v>9</v>
      </c>
      <c r="D4061" s="295" t="s">
        <v>440</v>
      </c>
      <c r="E4061" s="420" t="s">
        <v>16048</v>
      </c>
      <c r="F4061" s="420"/>
      <c r="G4061" s="297" t="s">
        <v>27</v>
      </c>
      <c r="H4061" s="308">
        <v>1</v>
      </c>
      <c r="I4061" s="309">
        <v>0.91</v>
      </c>
      <c r="J4061" s="309">
        <v>0.91</v>
      </c>
    </row>
    <row r="4062" spans="1:10">
      <c r="A4062" s="300" t="s">
        <v>12986</v>
      </c>
      <c r="B4062" s="301" t="s">
        <v>13003</v>
      </c>
      <c r="C4062" s="300" t="s">
        <v>9</v>
      </c>
      <c r="D4062" s="300" t="s">
        <v>7216</v>
      </c>
      <c r="E4062" s="417" t="s">
        <v>12998</v>
      </c>
      <c r="F4062" s="417"/>
      <c r="G4062" s="302" t="s">
        <v>51</v>
      </c>
      <c r="H4062" s="315">
        <v>2.6643999999999999E-3</v>
      </c>
      <c r="I4062" s="316">
        <v>33.409999999999997</v>
      </c>
      <c r="J4062" s="316">
        <v>0.08</v>
      </c>
    </row>
    <row r="4063" spans="1:10" ht="25.5">
      <c r="A4063" s="300" t="s">
        <v>12986</v>
      </c>
      <c r="B4063" s="301" t="s">
        <v>13005</v>
      </c>
      <c r="C4063" s="300" t="s">
        <v>9</v>
      </c>
      <c r="D4063" s="300" t="s">
        <v>7393</v>
      </c>
      <c r="E4063" s="417" t="s">
        <v>12998</v>
      </c>
      <c r="F4063" s="417"/>
      <c r="G4063" s="302" t="s">
        <v>12988</v>
      </c>
      <c r="H4063" s="315">
        <v>1.6029E-3</v>
      </c>
      <c r="I4063" s="316">
        <v>54</v>
      </c>
      <c r="J4063" s="316">
        <v>0.08</v>
      </c>
    </row>
    <row r="4064" spans="1:10">
      <c r="A4064" s="300" t="s">
        <v>12986</v>
      </c>
      <c r="B4064" s="301" t="s">
        <v>12987</v>
      </c>
      <c r="C4064" s="300" t="s">
        <v>9</v>
      </c>
      <c r="D4064" s="300" t="s">
        <v>9831</v>
      </c>
      <c r="E4064" s="417" t="s">
        <v>12977</v>
      </c>
      <c r="F4064" s="417"/>
      <c r="G4064" s="302" t="s">
        <v>12988</v>
      </c>
      <c r="H4064" s="315">
        <v>1.3738800000000001E-2</v>
      </c>
      <c r="I4064" s="316">
        <v>10.119999999999999</v>
      </c>
      <c r="J4064" s="316">
        <v>0.13</v>
      </c>
    </row>
    <row r="4065" spans="1:10">
      <c r="A4065" s="300" t="s">
        <v>12986</v>
      </c>
      <c r="B4065" s="301" t="s">
        <v>13007</v>
      </c>
      <c r="C4065" s="300" t="s">
        <v>9</v>
      </c>
      <c r="D4065" s="300" t="s">
        <v>10619</v>
      </c>
      <c r="E4065" s="417" t="s">
        <v>12998</v>
      </c>
      <c r="F4065" s="417"/>
      <c r="G4065" s="302" t="s">
        <v>51</v>
      </c>
      <c r="H4065" s="315">
        <v>1.2434E-3</v>
      </c>
      <c r="I4065" s="316">
        <v>191.25</v>
      </c>
      <c r="J4065" s="316">
        <v>0.23</v>
      </c>
    </row>
    <row r="4066" spans="1:10">
      <c r="A4066" s="300" t="s">
        <v>12986</v>
      </c>
      <c r="B4066" s="301" t="s">
        <v>13009</v>
      </c>
      <c r="C4066" s="300" t="s">
        <v>9</v>
      </c>
      <c r="D4066" s="300" t="s">
        <v>10769</v>
      </c>
      <c r="E4066" s="417" t="s">
        <v>12998</v>
      </c>
      <c r="F4066" s="417"/>
      <c r="G4066" s="302" t="s">
        <v>51</v>
      </c>
      <c r="H4066" s="315">
        <v>0.1117708</v>
      </c>
      <c r="I4066" s="316">
        <v>1.26</v>
      </c>
      <c r="J4066" s="316">
        <v>0.14000000000000001</v>
      </c>
    </row>
    <row r="4067" spans="1:10" ht="25.5">
      <c r="A4067" s="300" t="s">
        <v>12986</v>
      </c>
      <c r="B4067" s="301" t="s">
        <v>13011</v>
      </c>
      <c r="C4067" s="300" t="s">
        <v>9</v>
      </c>
      <c r="D4067" s="300" t="s">
        <v>10929</v>
      </c>
      <c r="E4067" s="417" t="s">
        <v>12998</v>
      </c>
      <c r="F4067" s="417"/>
      <c r="G4067" s="302" t="s">
        <v>51</v>
      </c>
      <c r="H4067" s="315">
        <v>1.0776E-3</v>
      </c>
      <c r="I4067" s="316">
        <v>150.46</v>
      </c>
      <c r="J4067" s="316">
        <v>0.16</v>
      </c>
    </row>
    <row r="4068" spans="1:10" ht="25.5">
      <c r="A4068" s="300" t="s">
        <v>12986</v>
      </c>
      <c r="B4068" s="301" t="s">
        <v>12990</v>
      </c>
      <c r="C4068" s="300" t="s">
        <v>9</v>
      </c>
      <c r="D4068" s="300" t="s">
        <v>11426</v>
      </c>
      <c r="E4068" s="417" t="s">
        <v>12977</v>
      </c>
      <c r="F4068" s="417"/>
      <c r="G4068" s="302" t="s">
        <v>51</v>
      </c>
      <c r="H4068" s="315">
        <v>7.2000000000000005E-4</v>
      </c>
      <c r="I4068" s="316">
        <v>132.18</v>
      </c>
      <c r="J4068" s="316">
        <v>0.09</v>
      </c>
    </row>
    <row r="4069" spans="1:10" ht="25.5">
      <c r="A4069" s="317"/>
      <c r="B4069" s="317"/>
      <c r="C4069" s="317"/>
      <c r="D4069" s="317"/>
      <c r="E4069" s="317" t="s">
        <v>16052</v>
      </c>
      <c r="F4069" s="318">
        <v>0</v>
      </c>
      <c r="G4069" s="317" t="s">
        <v>16053</v>
      </c>
      <c r="H4069" s="318">
        <v>0</v>
      </c>
      <c r="I4069" s="317" t="s">
        <v>16054</v>
      </c>
      <c r="J4069" s="318">
        <v>0</v>
      </c>
    </row>
    <row r="4070" spans="1:10" ht="13.5" thickBot="1">
      <c r="A4070" s="317"/>
      <c r="B4070" s="317"/>
      <c r="C4070" s="317"/>
      <c r="D4070" s="317"/>
      <c r="E4070" s="317" t="s">
        <v>16055</v>
      </c>
      <c r="F4070" s="318">
        <v>0.25</v>
      </c>
      <c r="G4070" s="317"/>
      <c r="H4070" s="418" t="s">
        <v>16056</v>
      </c>
      <c r="I4070" s="418"/>
      <c r="J4070" s="318">
        <v>1.1599999999999999</v>
      </c>
    </row>
    <row r="4071" spans="1:10" ht="13.5" thickTop="1">
      <c r="A4071" s="319"/>
      <c r="B4071" s="319"/>
      <c r="C4071" s="319"/>
      <c r="D4071" s="319"/>
      <c r="E4071" s="319"/>
      <c r="F4071" s="319"/>
      <c r="G4071" s="319"/>
      <c r="H4071" s="319"/>
      <c r="I4071" s="319"/>
      <c r="J4071" s="319"/>
    </row>
    <row r="4072" spans="1:10" ht="15">
      <c r="A4072" s="305"/>
      <c r="B4072" s="306" t="s">
        <v>12979</v>
      </c>
      <c r="C4072" s="305" t="s">
        <v>12980</v>
      </c>
      <c r="D4072" s="305" t="s">
        <v>12981</v>
      </c>
      <c r="E4072" s="419" t="s">
        <v>16045</v>
      </c>
      <c r="F4072" s="419"/>
      <c r="G4072" s="307" t="s">
        <v>12982</v>
      </c>
      <c r="H4072" s="306" t="s">
        <v>16046</v>
      </c>
      <c r="I4072" s="306" t="s">
        <v>12983</v>
      </c>
      <c r="J4072" s="306" t="s">
        <v>12985</v>
      </c>
    </row>
    <row r="4073" spans="1:10">
      <c r="A4073" s="295" t="s">
        <v>16047</v>
      </c>
      <c r="B4073" s="296" t="s">
        <v>16050</v>
      </c>
      <c r="C4073" s="295" t="s">
        <v>9</v>
      </c>
      <c r="D4073" s="295" t="s">
        <v>938</v>
      </c>
      <c r="E4073" s="420" t="s">
        <v>16048</v>
      </c>
      <c r="F4073" s="420"/>
      <c r="G4073" s="297" t="s">
        <v>137</v>
      </c>
      <c r="H4073" s="308">
        <v>1</v>
      </c>
      <c r="I4073" s="309">
        <v>179.21</v>
      </c>
      <c r="J4073" s="309">
        <v>179.21</v>
      </c>
    </row>
    <row r="4074" spans="1:10">
      <c r="A4074" s="300" t="s">
        <v>12986</v>
      </c>
      <c r="B4074" s="301" t="s">
        <v>13003</v>
      </c>
      <c r="C4074" s="300" t="s">
        <v>9</v>
      </c>
      <c r="D4074" s="300" t="s">
        <v>7216</v>
      </c>
      <c r="E4074" s="417" t="s">
        <v>12998</v>
      </c>
      <c r="F4074" s="417"/>
      <c r="G4074" s="302" t="s">
        <v>51</v>
      </c>
      <c r="H4074" s="315">
        <v>0.50243179999999998</v>
      </c>
      <c r="I4074" s="316">
        <v>33.409999999999997</v>
      </c>
      <c r="J4074" s="316">
        <v>16.78</v>
      </c>
    </row>
    <row r="4075" spans="1:10" ht="25.5">
      <c r="A4075" s="300" t="s">
        <v>12986</v>
      </c>
      <c r="B4075" s="301" t="s">
        <v>13005</v>
      </c>
      <c r="C4075" s="300" t="s">
        <v>9</v>
      </c>
      <c r="D4075" s="300" t="s">
        <v>7393</v>
      </c>
      <c r="E4075" s="417" t="s">
        <v>12998</v>
      </c>
      <c r="F4075" s="417"/>
      <c r="G4075" s="302" t="s">
        <v>12988</v>
      </c>
      <c r="H4075" s="315">
        <v>0.30226170000000002</v>
      </c>
      <c r="I4075" s="316">
        <v>54</v>
      </c>
      <c r="J4075" s="316">
        <v>16.32</v>
      </c>
    </row>
    <row r="4076" spans="1:10">
      <c r="A4076" s="300" t="s">
        <v>12986</v>
      </c>
      <c r="B4076" s="301" t="s">
        <v>12987</v>
      </c>
      <c r="C4076" s="300" t="s">
        <v>9</v>
      </c>
      <c r="D4076" s="300" t="s">
        <v>9831</v>
      </c>
      <c r="E4076" s="417" t="s">
        <v>12977</v>
      </c>
      <c r="F4076" s="417"/>
      <c r="G4076" s="302" t="s">
        <v>12988</v>
      </c>
      <c r="H4076" s="315">
        <v>2.5907228999999998</v>
      </c>
      <c r="I4076" s="316">
        <v>10.119999999999999</v>
      </c>
      <c r="J4076" s="316">
        <v>26.21</v>
      </c>
    </row>
    <row r="4077" spans="1:10">
      <c r="A4077" s="300" t="s">
        <v>12986</v>
      </c>
      <c r="B4077" s="301" t="s">
        <v>13007</v>
      </c>
      <c r="C4077" s="300" t="s">
        <v>9</v>
      </c>
      <c r="D4077" s="300" t="s">
        <v>10619</v>
      </c>
      <c r="E4077" s="417" t="s">
        <v>12998</v>
      </c>
      <c r="F4077" s="417"/>
      <c r="G4077" s="302" t="s">
        <v>51</v>
      </c>
      <c r="H4077" s="315">
        <v>0.23446549999999999</v>
      </c>
      <c r="I4077" s="316">
        <v>191.25</v>
      </c>
      <c r="J4077" s="316">
        <v>44.84</v>
      </c>
    </row>
    <row r="4078" spans="1:10">
      <c r="A4078" s="300" t="s">
        <v>12986</v>
      </c>
      <c r="B4078" s="301" t="s">
        <v>13009</v>
      </c>
      <c r="C4078" s="300" t="s">
        <v>9</v>
      </c>
      <c r="D4078" s="300" t="s">
        <v>10769</v>
      </c>
      <c r="E4078" s="417" t="s">
        <v>12998</v>
      </c>
      <c r="F4078" s="417"/>
      <c r="G4078" s="302" t="s">
        <v>51</v>
      </c>
      <c r="H4078" s="315">
        <v>21.076619000000001</v>
      </c>
      <c r="I4078" s="316">
        <v>1.26</v>
      </c>
      <c r="J4078" s="316">
        <v>26.55</v>
      </c>
    </row>
    <row r="4079" spans="1:10" ht="25.5">
      <c r="A4079" s="300" t="s">
        <v>12986</v>
      </c>
      <c r="B4079" s="301" t="s">
        <v>13011</v>
      </c>
      <c r="C4079" s="300" t="s">
        <v>9</v>
      </c>
      <c r="D4079" s="300" t="s">
        <v>10929</v>
      </c>
      <c r="E4079" s="417" t="s">
        <v>12998</v>
      </c>
      <c r="F4079" s="417"/>
      <c r="G4079" s="302" t="s">
        <v>51</v>
      </c>
      <c r="H4079" s="315">
        <v>0.20320340000000001</v>
      </c>
      <c r="I4079" s="316">
        <v>150.46</v>
      </c>
      <c r="J4079" s="316">
        <v>30.57</v>
      </c>
    </row>
    <row r="4080" spans="1:10" ht="25.5">
      <c r="A4080" s="300" t="s">
        <v>12986</v>
      </c>
      <c r="B4080" s="301" t="s">
        <v>12990</v>
      </c>
      <c r="C4080" s="300" t="s">
        <v>9</v>
      </c>
      <c r="D4080" s="300" t="s">
        <v>11426</v>
      </c>
      <c r="E4080" s="417" t="s">
        <v>12977</v>
      </c>
      <c r="F4080" s="417"/>
      <c r="G4080" s="302" t="s">
        <v>51</v>
      </c>
      <c r="H4080" s="315">
        <v>0.13576450000000001</v>
      </c>
      <c r="I4080" s="316">
        <v>132.18</v>
      </c>
      <c r="J4080" s="316">
        <v>17.940000000000001</v>
      </c>
    </row>
    <row r="4081" spans="1:10" ht="25.5">
      <c r="A4081" s="317"/>
      <c r="B4081" s="317"/>
      <c r="C4081" s="317"/>
      <c r="D4081" s="317"/>
      <c r="E4081" s="317" t="s">
        <v>16052</v>
      </c>
      <c r="F4081" s="318">
        <v>0</v>
      </c>
      <c r="G4081" s="317" t="s">
        <v>16053</v>
      </c>
      <c r="H4081" s="318">
        <v>0</v>
      </c>
      <c r="I4081" s="317" t="s">
        <v>16054</v>
      </c>
      <c r="J4081" s="318">
        <v>0</v>
      </c>
    </row>
    <row r="4082" spans="1:10" ht="13.5" thickBot="1">
      <c r="A4082" s="317"/>
      <c r="B4082" s="317"/>
      <c r="C4082" s="317"/>
      <c r="D4082" s="317"/>
      <c r="E4082" s="317" t="s">
        <v>16055</v>
      </c>
      <c r="F4082" s="318">
        <v>50.6</v>
      </c>
      <c r="G4082" s="317"/>
      <c r="H4082" s="418" t="s">
        <v>16056</v>
      </c>
      <c r="I4082" s="418"/>
      <c r="J4082" s="318">
        <v>229.81</v>
      </c>
    </row>
    <row r="4083" spans="1:10" ht="13.5" thickTop="1">
      <c r="A4083" s="319"/>
      <c r="B4083" s="319"/>
      <c r="C4083" s="319"/>
      <c r="D4083" s="319"/>
      <c r="E4083" s="319"/>
      <c r="F4083" s="319"/>
      <c r="G4083" s="319"/>
      <c r="H4083" s="319"/>
      <c r="I4083" s="319"/>
      <c r="J4083" s="319"/>
    </row>
    <row r="4084" spans="1:10" ht="15">
      <c r="A4084" s="305"/>
      <c r="B4084" s="306" t="s">
        <v>12979</v>
      </c>
      <c r="C4084" s="305" t="s">
        <v>12980</v>
      </c>
      <c r="D4084" s="305" t="s">
        <v>12981</v>
      </c>
      <c r="E4084" s="419" t="s">
        <v>16045</v>
      </c>
      <c r="F4084" s="419"/>
      <c r="G4084" s="307" t="s">
        <v>12982</v>
      </c>
      <c r="H4084" s="306" t="s">
        <v>16046</v>
      </c>
      <c r="I4084" s="306" t="s">
        <v>12983</v>
      </c>
      <c r="J4084" s="306" t="s">
        <v>12985</v>
      </c>
    </row>
    <row r="4085" spans="1:10" ht="25.5">
      <c r="A4085" s="295" t="s">
        <v>16047</v>
      </c>
      <c r="B4085" s="296" t="s">
        <v>16241</v>
      </c>
      <c r="C4085" s="295" t="s">
        <v>9</v>
      </c>
      <c r="D4085" s="295" t="s">
        <v>3439</v>
      </c>
      <c r="E4085" s="420" t="s">
        <v>16072</v>
      </c>
      <c r="F4085" s="420"/>
      <c r="G4085" s="297" t="s">
        <v>13082</v>
      </c>
      <c r="H4085" s="308">
        <v>1</v>
      </c>
      <c r="I4085" s="309">
        <v>47.54</v>
      </c>
      <c r="J4085" s="309">
        <v>47.54</v>
      </c>
    </row>
    <row r="4086" spans="1:10" ht="25.5">
      <c r="A4086" s="310" t="s">
        <v>16049</v>
      </c>
      <c r="B4086" s="311" t="s">
        <v>16164</v>
      </c>
      <c r="C4086" s="310" t="s">
        <v>9</v>
      </c>
      <c r="D4086" s="310" t="s">
        <v>3252</v>
      </c>
      <c r="E4086" s="416" t="s">
        <v>16067</v>
      </c>
      <c r="F4086" s="416"/>
      <c r="G4086" s="312" t="s">
        <v>75</v>
      </c>
      <c r="H4086" s="313">
        <v>0.05</v>
      </c>
      <c r="I4086" s="314">
        <v>16.13</v>
      </c>
      <c r="J4086" s="314">
        <v>0.8</v>
      </c>
    </row>
    <row r="4087" spans="1:10" ht="25.5">
      <c r="A4087" s="310" t="s">
        <v>16049</v>
      </c>
      <c r="B4087" s="311" t="s">
        <v>16165</v>
      </c>
      <c r="C4087" s="310" t="s">
        <v>9</v>
      </c>
      <c r="D4087" s="310" t="s">
        <v>3253</v>
      </c>
      <c r="E4087" s="416" t="s">
        <v>16067</v>
      </c>
      <c r="F4087" s="416"/>
      <c r="G4087" s="312" t="s">
        <v>99</v>
      </c>
      <c r="H4087" s="313">
        <v>3.7999999999999999E-2</v>
      </c>
      <c r="I4087" s="314">
        <v>14.2</v>
      </c>
      <c r="J4087" s="314">
        <v>0.53</v>
      </c>
    </row>
    <row r="4088" spans="1:10" ht="25.5">
      <c r="A4088" s="310" t="s">
        <v>16049</v>
      </c>
      <c r="B4088" s="311" t="s">
        <v>16168</v>
      </c>
      <c r="C4088" s="310" t="s">
        <v>9</v>
      </c>
      <c r="D4088" s="310" t="s">
        <v>76</v>
      </c>
      <c r="E4088" s="416" t="s">
        <v>16048</v>
      </c>
      <c r="F4088" s="416"/>
      <c r="G4088" s="312" t="s">
        <v>27</v>
      </c>
      <c r="H4088" s="313">
        <v>8.7999999999999995E-2</v>
      </c>
      <c r="I4088" s="314">
        <v>15.25</v>
      </c>
      <c r="J4088" s="314">
        <v>1.34</v>
      </c>
    </row>
    <row r="4089" spans="1:10" ht="25.5">
      <c r="A4089" s="310" t="s">
        <v>16049</v>
      </c>
      <c r="B4089" s="311" t="s">
        <v>16073</v>
      </c>
      <c r="C4089" s="310" t="s">
        <v>9</v>
      </c>
      <c r="D4089" s="310" t="s">
        <v>77</v>
      </c>
      <c r="E4089" s="416" t="s">
        <v>16048</v>
      </c>
      <c r="F4089" s="416"/>
      <c r="G4089" s="312" t="s">
        <v>27</v>
      </c>
      <c r="H4089" s="313">
        <v>0.438</v>
      </c>
      <c r="I4089" s="314">
        <v>18.010000000000002</v>
      </c>
      <c r="J4089" s="314">
        <v>7.88</v>
      </c>
    </row>
    <row r="4090" spans="1:10">
      <c r="A4090" s="300" t="s">
        <v>12986</v>
      </c>
      <c r="B4090" s="301" t="s">
        <v>13562</v>
      </c>
      <c r="C4090" s="300" t="s">
        <v>9</v>
      </c>
      <c r="D4090" s="300" t="s">
        <v>10592</v>
      </c>
      <c r="E4090" s="417" t="s">
        <v>12998</v>
      </c>
      <c r="F4090" s="417"/>
      <c r="G4090" s="302" t="s">
        <v>23</v>
      </c>
      <c r="H4090" s="315">
        <v>3.1E-2</v>
      </c>
      <c r="I4090" s="316">
        <v>11.09</v>
      </c>
      <c r="J4090" s="316">
        <v>0.34</v>
      </c>
    </row>
    <row r="4091" spans="1:10" ht="25.5">
      <c r="A4091" s="300" t="s">
        <v>12986</v>
      </c>
      <c r="B4091" s="301" t="s">
        <v>13330</v>
      </c>
      <c r="C4091" s="300" t="s">
        <v>9</v>
      </c>
      <c r="D4091" s="300" t="s">
        <v>12533</v>
      </c>
      <c r="E4091" s="417" t="s">
        <v>12998</v>
      </c>
      <c r="F4091" s="417"/>
      <c r="G4091" s="302" t="s">
        <v>20</v>
      </c>
      <c r="H4091" s="315">
        <v>4.1180000000000003</v>
      </c>
      <c r="I4091" s="316">
        <v>1.79</v>
      </c>
      <c r="J4091" s="316">
        <v>7.37</v>
      </c>
    </row>
    <row r="4092" spans="1:10" ht="25.5">
      <c r="A4092" s="300" t="s">
        <v>12986</v>
      </c>
      <c r="B4092" s="301" t="s">
        <v>13744</v>
      </c>
      <c r="C4092" s="300" t="s">
        <v>9</v>
      </c>
      <c r="D4092" s="300" t="s">
        <v>12544</v>
      </c>
      <c r="E4092" s="417" t="s">
        <v>12998</v>
      </c>
      <c r="F4092" s="417"/>
      <c r="G4092" s="302" t="s">
        <v>20</v>
      </c>
      <c r="H4092" s="315">
        <v>3.7069999999999999</v>
      </c>
      <c r="I4092" s="316">
        <v>7.9</v>
      </c>
      <c r="J4092" s="316">
        <v>29.28</v>
      </c>
    </row>
    <row r="4093" spans="1:10" ht="25.5">
      <c r="A4093" s="317"/>
      <c r="B4093" s="317"/>
      <c r="C4093" s="317"/>
      <c r="D4093" s="317"/>
      <c r="E4093" s="317" t="s">
        <v>16052</v>
      </c>
      <c r="F4093" s="318">
        <v>4.0023606000000003</v>
      </c>
      <c r="G4093" s="317" t="s">
        <v>16053</v>
      </c>
      <c r="H4093" s="318">
        <v>3.46</v>
      </c>
      <c r="I4093" s="317" t="s">
        <v>16054</v>
      </c>
      <c r="J4093" s="318">
        <v>7.46</v>
      </c>
    </row>
    <row r="4094" spans="1:10" ht="13.5" thickBot="1">
      <c r="A4094" s="317"/>
      <c r="B4094" s="317"/>
      <c r="C4094" s="317"/>
      <c r="D4094" s="317"/>
      <c r="E4094" s="317" t="s">
        <v>16055</v>
      </c>
      <c r="F4094" s="318">
        <v>13.42</v>
      </c>
      <c r="G4094" s="317"/>
      <c r="H4094" s="418" t="s">
        <v>16056</v>
      </c>
      <c r="I4094" s="418"/>
      <c r="J4094" s="318">
        <v>60.96</v>
      </c>
    </row>
    <row r="4095" spans="1:10" ht="13.5" thickTop="1">
      <c r="A4095" s="319"/>
      <c r="B4095" s="319"/>
      <c r="C4095" s="319"/>
      <c r="D4095" s="319"/>
      <c r="E4095" s="319"/>
      <c r="F4095" s="319"/>
      <c r="G4095" s="319"/>
      <c r="H4095" s="319"/>
      <c r="I4095" s="319"/>
      <c r="J4095" s="319"/>
    </row>
    <row r="4096" spans="1:10" ht="15">
      <c r="A4096" s="305"/>
      <c r="B4096" s="306" t="s">
        <v>12979</v>
      </c>
      <c r="C4096" s="305" t="s">
        <v>12980</v>
      </c>
      <c r="D4096" s="305" t="s">
        <v>12981</v>
      </c>
      <c r="E4096" s="419" t="s">
        <v>16045</v>
      </c>
      <c r="F4096" s="419"/>
      <c r="G4096" s="307" t="s">
        <v>12982</v>
      </c>
      <c r="H4096" s="306" t="s">
        <v>16046</v>
      </c>
      <c r="I4096" s="306" t="s">
        <v>12983</v>
      </c>
      <c r="J4096" s="306" t="s">
        <v>12985</v>
      </c>
    </row>
    <row r="4097" spans="1:10" ht="38.25">
      <c r="A4097" s="295" t="s">
        <v>16047</v>
      </c>
      <c r="B4097" s="296" t="s">
        <v>16151</v>
      </c>
      <c r="C4097" s="295" t="s">
        <v>9</v>
      </c>
      <c r="D4097" s="295" t="s">
        <v>3156</v>
      </c>
      <c r="E4097" s="420" t="s">
        <v>16090</v>
      </c>
      <c r="F4097" s="420"/>
      <c r="G4097" s="297" t="s">
        <v>51</v>
      </c>
      <c r="H4097" s="308">
        <v>1</v>
      </c>
      <c r="I4097" s="309">
        <v>52.48</v>
      </c>
      <c r="J4097" s="309">
        <v>52.48</v>
      </c>
    </row>
    <row r="4098" spans="1:10" ht="25.5">
      <c r="A4098" s="310" t="s">
        <v>16049</v>
      </c>
      <c r="B4098" s="311" t="s">
        <v>16564</v>
      </c>
      <c r="C4098" s="310" t="s">
        <v>9</v>
      </c>
      <c r="D4098" s="310" t="s">
        <v>88</v>
      </c>
      <c r="E4098" s="416" t="s">
        <v>16048</v>
      </c>
      <c r="F4098" s="416"/>
      <c r="G4098" s="312" t="s">
        <v>27</v>
      </c>
      <c r="H4098" s="313">
        <v>0.76700000000000002</v>
      </c>
      <c r="I4098" s="314">
        <v>19.22</v>
      </c>
      <c r="J4098" s="314">
        <v>14.74</v>
      </c>
    </row>
    <row r="4099" spans="1:10" ht="25.5">
      <c r="A4099" s="310" t="s">
        <v>16049</v>
      </c>
      <c r="B4099" s="311" t="s">
        <v>16068</v>
      </c>
      <c r="C4099" s="310" t="s">
        <v>9</v>
      </c>
      <c r="D4099" s="310" t="s">
        <v>29</v>
      </c>
      <c r="E4099" s="416" t="s">
        <v>16048</v>
      </c>
      <c r="F4099" s="416"/>
      <c r="G4099" s="312" t="s">
        <v>27</v>
      </c>
      <c r="H4099" s="313">
        <v>0.38400000000000001</v>
      </c>
      <c r="I4099" s="314">
        <v>14.73</v>
      </c>
      <c r="J4099" s="314">
        <v>5.65</v>
      </c>
    </row>
    <row r="4100" spans="1:10" ht="51">
      <c r="A4100" s="300" t="s">
        <v>12986</v>
      </c>
      <c r="B4100" s="301" t="s">
        <v>13297</v>
      </c>
      <c r="C4100" s="300" t="s">
        <v>9</v>
      </c>
      <c r="D4100" s="300" t="s">
        <v>8940</v>
      </c>
      <c r="E4100" s="417" t="s">
        <v>12998</v>
      </c>
      <c r="F4100" s="417"/>
      <c r="G4100" s="302" t="s">
        <v>12881</v>
      </c>
      <c r="H4100" s="315">
        <v>1</v>
      </c>
      <c r="I4100" s="316">
        <v>32.090000000000003</v>
      </c>
      <c r="J4100" s="316">
        <v>32.090000000000003</v>
      </c>
    </row>
    <row r="4101" spans="1:10" ht="25.5">
      <c r="A4101" s="317"/>
      <c r="B4101" s="317"/>
      <c r="C4101" s="317"/>
      <c r="D4101" s="317"/>
      <c r="E4101" s="317" t="s">
        <v>16052</v>
      </c>
      <c r="F4101" s="318">
        <v>7.8866892000000002</v>
      </c>
      <c r="G4101" s="317" t="s">
        <v>16053</v>
      </c>
      <c r="H4101" s="318">
        <v>6.81</v>
      </c>
      <c r="I4101" s="317" t="s">
        <v>16054</v>
      </c>
      <c r="J4101" s="318">
        <v>14.7</v>
      </c>
    </row>
    <row r="4102" spans="1:10" ht="13.5" thickBot="1">
      <c r="A4102" s="317"/>
      <c r="B4102" s="317"/>
      <c r="C4102" s="317"/>
      <c r="D4102" s="317"/>
      <c r="E4102" s="317" t="s">
        <v>16055</v>
      </c>
      <c r="F4102" s="318">
        <v>14.82</v>
      </c>
      <c r="G4102" s="317"/>
      <c r="H4102" s="418" t="s">
        <v>16056</v>
      </c>
      <c r="I4102" s="418"/>
      <c r="J4102" s="318">
        <v>67.3</v>
      </c>
    </row>
    <row r="4103" spans="1:10" ht="13.5" thickTop="1">
      <c r="A4103" s="319"/>
      <c r="B4103" s="319"/>
      <c r="C4103" s="319"/>
      <c r="D4103" s="319"/>
      <c r="E4103" s="319"/>
      <c r="F4103" s="319"/>
      <c r="G4103" s="319"/>
      <c r="H4103" s="319"/>
      <c r="I4103" s="319"/>
      <c r="J4103" s="319"/>
    </row>
    <row r="4104" spans="1:10" ht="15">
      <c r="A4104" s="305"/>
      <c r="B4104" s="306" t="s">
        <v>12979</v>
      </c>
      <c r="C4104" s="305" t="s">
        <v>12980</v>
      </c>
      <c r="D4104" s="305" t="s">
        <v>12981</v>
      </c>
      <c r="E4104" s="419" t="s">
        <v>16045</v>
      </c>
      <c r="F4104" s="419"/>
      <c r="G4104" s="307" t="s">
        <v>12982</v>
      </c>
      <c r="H4104" s="306" t="s">
        <v>16046</v>
      </c>
      <c r="I4104" s="306" t="s">
        <v>12983</v>
      </c>
      <c r="J4104" s="306" t="s">
        <v>12985</v>
      </c>
    </row>
    <row r="4105" spans="1:10">
      <c r="A4105" s="295" t="s">
        <v>16047</v>
      </c>
      <c r="B4105" s="296" t="s">
        <v>16521</v>
      </c>
      <c r="C4105" s="295" t="s">
        <v>9</v>
      </c>
      <c r="D4105" s="295" t="s">
        <v>439</v>
      </c>
      <c r="E4105" s="420" t="s">
        <v>16048</v>
      </c>
      <c r="F4105" s="420"/>
      <c r="G4105" s="297" t="s">
        <v>27</v>
      </c>
      <c r="H4105" s="308">
        <v>1</v>
      </c>
      <c r="I4105" s="309">
        <v>0.46</v>
      </c>
      <c r="J4105" s="309">
        <v>0.46</v>
      </c>
    </row>
    <row r="4106" spans="1:10">
      <c r="A4106" s="300" t="s">
        <v>12986</v>
      </c>
      <c r="B4106" s="301" t="s">
        <v>13099</v>
      </c>
      <c r="C4106" s="300" t="s">
        <v>9</v>
      </c>
      <c r="D4106" s="300" t="s">
        <v>7224</v>
      </c>
      <c r="E4106" s="417" t="s">
        <v>12998</v>
      </c>
      <c r="F4106" s="417"/>
      <c r="G4106" s="302" t="s">
        <v>51</v>
      </c>
      <c r="H4106" s="315">
        <v>7.0124999999999996E-3</v>
      </c>
      <c r="I4106" s="316">
        <v>9.19</v>
      </c>
      <c r="J4106" s="316">
        <v>0.06</v>
      </c>
    </row>
    <row r="4107" spans="1:10">
      <c r="A4107" s="300" t="s">
        <v>12986</v>
      </c>
      <c r="B4107" s="301" t="s">
        <v>13101</v>
      </c>
      <c r="C4107" s="300" t="s">
        <v>9</v>
      </c>
      <c r="D4107" s="300" t="s">
        <v>7359</v>
      </c>
      <c r="E4107" s="417" t="s">
        <v>12998</v>
      </c>
      <c r="F4107" s="417"/>
      <c r="G4107" s="302" t="s">
        <v>51</v>
      </c>
      <c r="H4107" s="315">
        <v>2.263E-4</v>
      </c>
      <c r="I4107" s="316">
        <v>128.51</v>
      </c>
      <c r="J4107" s="316">
        <v>0.02</v>
      </c>
    </row>
    <row r="4108" spans="1:10" ht="25.5">
      <c r="A4108" s="300" t="s">
        <v>12986</v>
      </c>
      <c r="B4108" s="301" t="s">
        <v>13085</v>
      </c>
      <c r="C4108" s="300" t="s">
        <v>9</v>
      </c>
      <c r="D4108" s="300" t="s">
        <v>7909</v>
      </c>
      <c r="E4108" s="417" t="s">
        <v>12977</v>
      </c>
      <c r="F4108" s="417"/>
      <c r="G4108" s="302" t="s">
        <v>51</v>
      </c>
      <c r="H4108" s="315">
        <v>5.9369999999999996E-4</v>
      </c>
      <c r="I4108" s="316">
        <v>104</v>
      </c>
      <c r="J4108" s="316">
        <v>0.06</v>
      </c>
    </row>
    <row r="4109" spans="1:10">
      <c r="A4109" s="300" t="s">
        <v>12986</v>
      </c>
      <c r="B4109" s="301" t="s">
        <v>13103</v>
      </c>
      <c r="C4109" s="300" t="s">
        <v>9</v>
      </c>
      <c r="D4109" s="300" t="s">
        <v>8851</v>
      </c>
      <c r="E4109" s="417" t="s">
        <v>12998</v>
      </c>
      <c r="F4109" s="417"/>
      <c r="G4109" s="302" t="s">
        <v>51</v>
      </c>
      <c r="H4109" s="315">
        <v>1.8110000000000001E-4</v>
      </c>
      <c r="I4109" s="316">
        <v>193.63</v>
      </c>
      <c r="J4109" s="316">
        <v>0.03</v>
      </c>
    </row>
    <row r="4110" spans="1:10">
      <c r="A4110" s="300" t="s">
        <v>12986</v>
      </c>
      <c r="B4110" s="301" t="s">
        <v>13105</v>
      </c>
      <c r="C4110" s="300" t="s">
        <v>9</v>
      </c>
      <c r="D4110" s="300" t="s">
        <v>8852</v>
      </c>
      <c r="E4110" s="417" t="s">
        <v>12998</v>
      </c>
      <c r="F4110" s="417"/>
      <c r="G4110" s="302" t="s">
        <v>51</v>
      </c>
      <c r="H4110" s="315">
        <v>3.8800000000000001E-5</v>
      </c>
      <c r="I4110" s="316">
        <v>548.36</v>
      </c>
      <c r="J4110" s="316">
        <v>0.02</v>
      </c>
    </row>
    <row r="4111" spans="1:10" ht="25.5">
      <c r="A4111" s="300" t="s">
        <v>12986</v>
      </c>
      <c r="B4111" s="301" t="s">
        <v>13087</v>
      </c>
      <c r="C4111" s="300" t="s">
        <v>9</v>
      </c>
      <c r="D4111" s="300" t="s">
        <v>8873</v>
      </c>
      <c r="E4111" s="417" t="s">
        <v>12977</v>
      </c>
      <c r="F4111" s="417"/>
      <c r="G4111" s="302" t="s">
        <v>51</v>
      </c>
      <c r="H4111" s="315">
        <v>5.66E-5</v>
      </c>
      <c r="I4111" s="316">
        <v>869.43</v>
      </c>
      <c r="J4111" s="316">
        <v>0.04</v>
      </c>
    </row>
    <row r="4112" spans="1:10">
      <c r="A4112" s="300" t="s">
        <v>12986</v>
      </c>
      <c r="B4112" s="301" t="s">
        <v>13107</v>
      </c>
      <c r="C4112" s="300" t="s">
        <v>9</v>
      </c>
      <c r="D4112" s="300" t="s">
        <v>9000</v>
      </c>
      <c r="E4112" s="417" t="s">
        <v>12998</v>
      </c>
      <c r="F4112" s="417"/>
      <c r="G4112" s="302" t="s">
        <v>51</v>
      </c>
      <c r="H4112" s="315">
        <v>7.9816000000000002E-3</v>
      </c>
      <c r="I4112" s="316">
        <v>6.77</v>
      </c>
      <c r="J4112" s="316">
        <v>0.05</v>
      </c>
    </row>
    <row r="4113" spans="1:10" ht="38.25">
      <c r="A4113" s="300" t="s">
        <v>12986</v>
      </c>
      <c r="B4113" s="301" t="s">
        <v>13089</v>
      </c>
      <c r="C4113" s="300" t="s">
        <v>9</v>
      </c>
      <c r="D4113" s="300" t="s">
        <v>9227</v>
      </c>
      <c r="E4113" s="417" t="s">
        <v>12977</v>
      </c>
      <c r="F4113" s="417"/>
      <c r="G4113" s="302" t="s">
        <v>51</v>
      </c>
      <c r="H4113" s="315">
        <v>3.96E-5</v>
      </c>
      <c r="I4113" s="316">
        <v>1337</v>
      </c>
      <c r="J4113" s="316">
        <v>0.05</v>
      </c>
    </row>
    <row r="4114" spans="1:10">
      <c r="A4114" s="300" t="s">
        <v>12986</v>
      </c>
      <c r="B4114" s="301" t="s">
        <v>13109</v>
      </c>
      <c r="C4114" s="300" t="s">
        <v>9</v>
      </c>
      <c r="D4114" s="300" t="s">
        <v>9574</v>
      </c>
      <c r="E4114" s="417" t="s">
        <v>12998</v>
      </c>
      <c r="F4114" s="417"/>
      <c r="G4114" s="302" t="s">
        <v>51</v>
      </c>
      <c r="H4114" s="315">
        <v>2.5311999999999999E-3</v>
      </c>
      <c r="I4114" s="316">
        <v>8.83</v>
      </c>
      <c r="J4114" s="316">
        <v>0.02</v>
      </c>
    </row>
    <row r="4115" spans="1:10" ht="25.5">
      <c r="A4115" s="300" t="s">
        <v>12986</v>
      </c>
      <c r="B4115" s="301" t="s">
        <v>13091</v>
      </c>
      <c r="C4115" s="300" t="s">
        <v>9</v>
      </c>
      <c r="D4115" s="300" t="s">
        <v>9580</v>
      </c>
      <c r="E4115" s="417" t="s">
        <v>12977</v>
      </c>
      <c r="F4115" s="417"/>
      <c r="G4115" s="302" t="s">
        <v>51</v>
      </c>
      <c r="H4115" s="315">
        <v>3.8800000000000001E-5</v>
      </c>
      <c r="I4115" s="316">
        <v>896.37</v>
      </c>
      <c r="J4115" s="316">
        <v>0.03</v>
      </c>
    </row>
    <row r="4116" spans="1:10">
      <c r="A4116" s="300" t="s">
        <v>12986</v>
      </c>
      <c r="B4116" s="301" t="s">
        <v>13111</v>
      </c>
      <c r="C4116" s="300" t="s">
        <v>9</v>
      </c>
      <c r="D4116" s="300" t="s">
        <v>10714</v>
      </c>
      <c r="E4116" s="417" t="s">
        <v>12998</v>
      </c>
      <c r="F4116" s="417"/>
      <c r="G4116" s="302" t="s">
        <v>93</v>
      </c>
      <c r="H4116" s="315">
        <v>1.3303E-3</v>
      </c>
      <c r="I4116" s="316">
        <v>15.26</v>
      </c>
      <c r="J4116" s="316">
        <v>0.02</v>
      </c>
    </row>
    <row r="4117" spans="1:10">
      <c r="A4117" s="300" t="s">
        <v>12986</v>
      </c>
      <c r="B4117" s="301" t="s">
        <v>13113</v>
      </c>
      <c r="C4117" s="300" t="s">
        <v>9</v>
      </c>
      <c r="D4117" s="300" t="s">
        <v>10809</v>
      </c>
      <c r="E4117" s="417" t="s">
        <v>12998</v>
      </c>
      <c r="F4117" s="417"/>
      <c r="G4117" s="302" t="s">
        <v>51</v>
      </c>
      <c r="H4117" s="315">
        <v>1.3303E-3</v>
      </c>
      <c r="I4117" s="316">
        <v>12</v>
      </c>
      <c r="J4117" s="316">
        <v>0.01</v>
      </c>
    </row>
    <row r="4118" spans="1:10">
      <c r="A4118" s="300" t="s">
        <v>12986</v>
      </c>
      <c r="B4118" s="301" t="s">
        <v>13115</v>
      </c>
      <c r="C4118" s="300" t="s">
        <v>9</v>
      </c>
      <c r="D4118" s="300" t="s">
        <v>10810</v>
      </c>
      <c r="E4118" s="417" t="s">
        <v>12998</v>
      </c>
      <c r="F4118" s="417"/>
      <c r="G4118" s="302" t="s">
        <v>51</v>
      </c>
      <c r="H4118" s="315">
        <v>1.3303E-3</v>
      </c>
      <c r="I4118" s="316">
        <v>26.61</v>
      </c>
      <c r="J4118" s="316">
        <v>0.03</v>
      </c>
    </row>
    <row r="4119" spans="1:10">
      <c r="A4119" s="300" t="s">
        <v>12986</v>
      </c>
      <c r="B4119" s="301" t="s">
        <v>13117</v>
      </c>
      <c r="C4119" s="300" t="s">
        <v>9</v>
      </c>
      <c r="D4119" s="300" t="s">
        <v>10837</v>
      </c>
      <c r="E4119" s="417" t="s">
        <v>12998</v>
      </c>
      <c r="F4119" s="417"/>
      <c r="G4119" s="302" t="s">
        <v>51</v>
      </c>
      <c r="H4119" s="315">
        <v>4.5300000000000003E-5</v>
      </c>
      <c r="I4119" s="316">
        <v>445.21</v>
      </c>
      <c r="J4119" s="316">
        <v>0.02</v>
      </c>
    </row>
    <row r="4120" spans="1:10" ht="25.5">
      <c r="A4120" s="317"/>
      <c r="B4120" s="317"/>
      <c r="C4120" s="317"/>
      <c r="D4120" s="317"/>
      <c r="E4120" s="317" t="s">
        <v>16052</v>
      </c>
      <c r="F4120" s="318">
        <v>0</v>
      </c>
      <c r="G4120" s="317" t="s">
        <v>16053</v>
      </c>
      <c r="H4120" s="318">
        <v>0</v>
      </c>
      <c r="I4120" s="317" t="s">
        <v>16054</v>
      </c>
      <c r="J4120" s="318">
        <v>0</v>
      </c>
    </row>
    <row r="4121" spans="1:10" ht="13.5" thickBot="1">
      <c r="A4121" s="317"/>
      <c r="B4121" s="317"/>
      <c r="C4121" s="317"/>
      <c r="D4121" s="317"/>
      <c r="E4121" s="317" t="s">
        <v>16055</v>
      </c>
      <c r="F4121" s="318">
        <v>0.12</v>
      </c>
      <c r="G4121" s="317"/>
      <c r="H4121" s="418" t="s">
        <v>16056</v>
      </c>
      <c r="I4121" s="418"/>
      <c r="J4121" s="318">
        <v>0.57999999999999996</v>
      </c>
    </row>
    <row r="4122" spans="1:10" ht="13.5" thickTop="1">
      <c r="A4122" s="319"/>
      <c r="B4122" s="319"/>
      <c r="C4122" s="319"/>
      <c r="D4122" s="319"/>
      <c r="E4122" s="319"/>
      <c r="F4122" s="319"/>
      <c r="G4122" s="319"/>
      <c r="H4122" s="319"/>
      <c r="I4122" s="319"/>
      <c r="J4122" s="319"/>
    </row>
    <row r="4123" spans="1:10" ht="15">
      <c r="A4123" s="305"/>
      <c r="B4123" s="306" t="s">
        <v>12979</v>
      </c>
      <c r="C4123" s="305" t="s">
        <v>12980</v>
      </c>
      <c r="D4123" s="305" t="s">
        <v>12981</v>
      </c>
      <c r="E4123" s="419" t="s">
        <v>16045</v>
      </c>
      <c r="F4123" s="419"/>
      <c r="G4123" s="307" t="s">
        <v>12982</v>
      </c>
      <c r="H4123" s="306" t="s">
        <v>16046</v>
      </c>
      <c r="I4123" s="306" t="s">
        <v>12983</v>
      </c>
      <c r="J4123" s="306" t="s">
        <v>12985</v>
      </c>
    </row>
    <row r="4124" spans="1:10" ht="51">
      <c r="A4124" s="295" t="s">
        <v>16047</v>
      </c>
      <c r="B4124" s="296" t="s">
        <v>16109</v>
      </c>
      <c r="C4124" s="295" t="s">
        <v>9</v>
      </c>
      <c r="D4124" s="295" t="s">
        <v>3107</v>
      </c>
      <c r="E4124" s="420" t="s">
        <v>16110</v>
      </c>
      <c r="F4124" s="420"/>
      <c r="G4124" s="297" t="s">
        <v>20</v>
      </c>
      <c r="H4124" s="308">
        <v>1</v>
      </c>
      <c r="I4124" s="309">
        <v>2.13</v>
      </c>
      <c r="J4124" s="309">
        <v>2.13</v>
      </c>
    </row>
    <row r="4125" spans="1:10" ht="25.5">
      <c r="A4125" s="310" t="s">
        <v>16049</v>
      </c>
      <c r="B4125" s="311" t="s">
        <v>16355</v>
      </c>
      <c r="C4125" s="310" t="s">
        <v>9</v>
      </c>
      <c r="D4125" s="310" t="s">
        <v>2094</v>
      </c>
      <c r="E4125" s="416" t="s">
        <v>16048</v>
      </c>
      <c r="F4125" s="416"/>
      <c r="G4125" s="312" t="s">
        <v>27</v>
      </c>
      <c r="H4125" s="313">
        <v>0.01</v>
      </c>
      <c r="I4125" s="314">
        <v>14.55</v>
      </c>
      <c r="J4125" s="314">
        <v>0.14000000000000001</v>
      </c>
    </row>
    <row r="4126" spans="1:10" ht="25.5">
      <c r="A4126" s="310" t="s">
        <v>16049</v>
      </c>
      <c r="B4126" s="311" t="s">
        <v>16356</v>
      </c>
      <c r="C4126" s="310" t="s">
        <v>9</v>
      </c>
      <c r="D4126" s="310" t="s">
        <v>81</v>
      </c>
      <c r="E4126" s="416" t="s">
        <v>16048</v>
      </c>
      <c r="F4126" s="416"/>
      <c r="G4126" s="312" t="s">
        <v>27</v>
      </c>
      <c r="H4126" s="313">
        <v>6.9000000000000006E-2</v>
      </c>
      <c r="I4126" s="314">
        <v>18.53</v>
      </c>
      <c r="J4126" s="314">
        <v>1.27</v>
      </c>
    </row>
    <row r="4127" spans="1:10" ht="25.5">
      <c r="A4127" s="300" t="s">
        <v>12986</v>
      </c>
      <c r="B4127" s="301" t="s">
        <v>13238</v>
      </c>
      <c r="C4127" s="300" t="s">
        <v>9</v>
      </c>
      <c r="D4127" s="300" t="s">
        <v>6825</v>
      </c>
      <c r="E4127" s="417" t="s">
        <v>12998</v>
      </c>
      <c r="F4127" s="417"/>
      <c r="G4127" s="302" t="s">
        <v>51</v>
      </c>
      <c r="H4127" s="315">
        <v>0.65</v>
      </c>
      <c r="I4127" s="316">
        <v>1.1200000000000001</v>
      </c>
      <c r="J4127" s="316">
        <v>0.72</v>
      </c>
    </row>
    <row r="4128" spans="1:10" ht="25.5">
      <c r="A4128" s="317"/>
      <c r="B4128" s="317"/>
      <c r="C4128" s="317"/>
      <c r="D4128" s="317"/>
      <c r="E4128" s="317" t="s">
        <v>16052</v>
      </c>
      <c r="F4128" s="318">
        <v>0.5472397</v>
      </c>
      <c r="G4128" s="317" t="s">
        <v>16053</v>
      </c>
      <c r="H4128" s="318">
        <v>0.47</v>
      </c>
      <c r="I4128" s="317" t="s">
        <v>16054</v>
      </c>
      <c r="J4128" s="318">
        <v>1.02</v>
      </c>
    </row>
    <row r="4129" spans="1:10" ht="13.5" thickBot="1">
      <c r="A4129" s="317"/>
      <c r="B4129" s="317"/>
      <c r="C4129" s="317"/>
      <c r="D4129" s="317"/>
      <c r="E4129" s="317" t="s">
        <v>16055</v>
      </c>
      <c r="F4129" s="318">
        <v>0.6</v>
      </c>
      <c r="G4129" s="317"/>
      <c r="H4129" s="418" t="s">
        <v>16056</v>
      </c>
      <c r="I4129" s="418"/>
      <c r="J4129" s="318">
        <v>2.73</v>
      </c>
    </row>
    <row r="4130" spans="1:10" ht="13.5" thickTop="1">
      <c r="A4130" s="319"/>
      <c r="B4130" s="319"/>
      <c r="C4130" s="319"/>
      <c r="D4130" s="319"/>
      <c r="E4130" s="319"/>
      <c r="F4130" s="319"/>
      <c r="G4130" s="319"/>
      <c r="H4130" s="319"/>
      <c r="I4130" s="319"/>
      <c r="J4130" s="319"/>
    </row>
    <row r="4131" spans="1:10" ht="15">
      <c r="A4131" s="305"/>
      <c r="B4131" s="306" t="s">
        <v>12979</v>
      </c>
      <c r="C4131" s="305" t="s">
        <v>12980</v>
      </c>
      <c r="D4131" s="305" t="s">
        <v>12981</v>
      </c>
      <c r="E4131" s="419" t="s">
        <v>16045</v>
      </c>
      <c r="F4131" s="419"/>
      <c r="G4131" s="307" t="s">
        <v>12982</v>
      </c>
      <c r="H4131" s="306" t="s">
        <v>16046</v>
      </c>
      <c r="I4131" s="306" t="s">
        <v>12983</v>
      </c>
      <c r="J4131" s="306" t="s">
        <v>12985</v>
      </c>
    </row>
    <row r="4132" spans="1:10" ht="38.25">
      <c r="A4132" s="295" t="s">
        <v>16047</v>
      </c>
      <c r="B4132" s="296" t="s">
        <v>16111</v>
      </c>
      <c r="C4132" s="295" t="s">
        <v>9</v>
      </c>
      <c r="D4132" s="295" t="s">
        <v>3110</v>
      </c>
      <c r="E4132" s="420" t="s">
        <v>16110</v>
      </c>
      <c r="F4132" s="420"/>
      <c r="G4132" s="297" t="s">
        <v>20</v>
      </c>
      <c r="H4132" s="308">
        <v>1</v>
      </c>
      <c r="I4132" s="309">
        <v>1.08</v>
      </c>
      <c r="J4132" s="309">
        <v>1.08</v>
      </c>
    </row>
    <row r="4133" spans="1:10" ht="25.5">
      <c r="A4133" s="310" t="s">
        <v>16049</v>
      </c>
      <c r="B4133" s="311" t="s">
        <v>16355</v>
      </c>
      <c r="C4133" s="310" t="s">
        <v>9</v>
      </c>
      <c r="D4133" s="310" t="s">
        <v>2094</v>
      </c>
      <c r="E4133" s="416" t="s">
        <v>16048</v>
      </c>
      <c r="F4133" s="416"/>
      <c r="G4133" s="312" t="s">
        <v>27</v>
      </c>
      <c r="H4133" s="313">
        <v>5.0000000000000001E-3</v>
      </c>
      <c r="I4133" s="314">
        <v>14.55</v>
      </c>
      <c r="J4133" s="314">
        <v>7.0000000000000007E-2</v>
      </c>
    </row>
    <row r="4134" spans="1:10" ht="25.5">
      <c r="A4134" s="310" t="s">
        <v>16049</v>
      </c>
      <c r="B4134" s="311" t="s">
        <v>16356</v>
      </c>
      <c r="C4134" s="310" t="s">
        <v>9</v>
      </c>
      <c r="D4134" s="310" t="s">
        <v>81</v>
      </c>
      <c r="E4134" s="416" t="s">
        <v>16048</v>
      </c>
      <c r="F4134" s="416"/>
      <c r="G4134" s="312" t="s">
        <v>27</v>
      </c>
      <c r="H4134" s="313">
        <v>3.5000000000000003E-2</v>
      </c>
      <c r="I4134" s="314">
        <v>18.53</v>
      </c>
      <c r="J4134" s="314">
        <v>0.64</v>
      </c>
    </row>
    <row r="4135" spans="1:10" ht="25.5">
      <c r="A4135" s="300" t="s">
        <v>12986</v>
      </c>
      <c r="B4135" s="301" t="s">
        <v>13238</v>
      </c>
      <c r="C4135" s="300" t="s">
        <v>9</v>
      </c>
      <c r="D4135" s="300" t="s">
        <v>6825</v>
      </c>
      <c r="E4135" s="417" t="s">
        <v>12998</v>
      </c>
      <c r="F4135" s="417"/>
      <c r="G4135" s="302" t="s">
        <v>51</v>
      </c>
      <c r="H4135" s="315">
        <v>0.33300000000000002</v>
      </c>
      <c r="I4135" s="316">
        <v>1.1200000000000001</v>
      </c>
      <c r="J4135" s="316">
        <v>0.37</v>
      </c>
    </row>
    <row r="4136" spans="1:10" ht="25.5">
      <c r="A4136" s="317"/>
      <c r="B4136" s="317"/>
      <c r="C4136" s="317"/>
      <c r="D4136" s="317"/>
      <c r="E4136" s="317" t="s">
        <v>16052</v>
      </c>
      <c r="F4136" s="318">
        <v>0.27361980000000002</v>
      </c>
      <c r="G4136" s="317" t="s">
        <v>16053</v>
      </c>
      <c r="H4136" s="318">
        <v>0.24</v>
      </c>
      <c r="I4136" s="317" t="s">
        <v>16054</v>
      </c>
      <c r="J4136" s="318">
        <v>0.51</v>
      </c>
    </row>
    <row r="4137" spans="1:10" ht="13.5" thickBot="1">
      <c r="A4137" s="317"/>
      <c r="B4137" s="317"/>
      <c r="C4137" s="317"/>
      <c r="D4137" s="317"/>
      <c r="E4137" s="317" t="s">
        <v>16055</v>
      </c>
      <c r="F4137" s="318">
        <v>0.3</v>
      </c>
      <c r="G4137" s="317"/>
      <c r="H4137" s="418" t="s">
        <v>16056</v>
      </c>
      <c r="I4137" s="418"/>
      <c r="J4137" s="318">
        <v>1.38</v>
      </c>
    </row>
    <row r="4138" spans="1:10" ht="13.5" thickTop="1">
      <c r="A4138" s="319"/>
      <c r="B4138" s="319"/>
      <c r="C4138" s="319"/>
      <c r="D4138" s="319"/>
      <c r="E4138" s="319"/>
      <c r="F4138" s="319"/>
      <c r="G4138" s="319"/>
      <c r="H4138" s="319"/>
      <c r="I4138" s="319"/>
      <c r="J4138" s="319"/>
    </row>
    <row r="4139" spans="1:10" ht="15">
      <c r="A4139" s="305"/>
      <c r="B4139" s="306" t="s">
        <v>12979</v>
      </c>
      <c r="C4139" s="305" t="s">
        <v>12980</v>
      </c>
      <c r="D4139" s="305" t="s">
        <v>12981</v>
      </c>
      <c r="E4139" s="419" t="s">
        <v>16045</v>
      </c>
      <c r="F4139" s="419"/>
      <c r="G4139" s="307" t="s">
        <v>12982</v>
      </c>
      <c r="H4139" s="306" t="s">
        <v>16046</v>
      </c>
      <c r="I4139" s="306" t="s">
        <v>12983</v>
      </c>
      <c r="J4139" s="306" t="s">
        <v>12985</v>
      </c>
    </row>
    <row r="4140" spans="1:10" ht="25.5">
      <c r="A4140" s="295" t="s">
        <v>16047</v>
      </c>
      <c r="B4140" s="296" t="s">
        <v>16395</v>
      </c>
      <c r="C4140" s="295" t="s">
        <v>9</v>
      </c>
      <c r="D4140" s="295" t="s">
        <v>4645</v>
      </c>
      <c r="E4140" s="420" t="s">
        <v>16110</v>
      </c>
      <c r="F4140" s="420"/>
      <c r="G4140" s="297" t="s">
        <v>51</v>
      </c>
      <c r="H4140" s="308">
        <v>1</v>
      </c>
      <c r="I4140" s="309">
        <v>3.33</v>
      </c>
      <c r="J4140" s="309">
        <v>3.33</v>
      </c>
    </row>
    <row r="4141" spans="1:10" ht="25.5">
      <c r="A4141" s="310" t="s">
        <v>16049</v>
      </c>
      <c r="B4141" s="311" t="s">
        <v>16355</v>
      </c>
      <c r="C4141" s="310" t="s">
        <v>9</v>
      </c>
      <c r="D4141" s="310" t="s">
        <v>2094</v>
      </c>
      <c r="E4141" s="416" t="s">
        <v>16048</v>
      </c>
      <c r="F4141" s="416"/>
      <c r="G4141" s="312" t="s">
        <v>27</v>
      </c>
      <c r="H4141" s="313">
        <v>2.2700000000000001E-2</v>
      </c>
      <c r="I4141" s="314">
        <v>14.55</v>
      </c>
      <c r="J4141" s="314">
        <v>0.33</v>
      </c>
    </row>
    <row r="4142" spans="1:10" ht="25.5">
      <c r="A4142" s="310" t="s">
        <v>16049</v>
      </c>
      <c r="B4142" s="311" t="s">
        <v>16356</v>
      </c>
      <c r="C4142" s="310" t="s">
        <v>9</v>
      </c>
      <c r="D4142" s="310" t="s">
        <v>81</v>
      </c>
      <c r="E4142" s="416" t="s">
        <v>16048</v>
      </c>
      <c r="F4142" s="416"/>
      <c r="G4142" s="312" t="s">
        <v>27</v>
      </c>
      <c r="H4142" s="313">
        <v>0.16209999999999999</v>
      </c>
      <c r="I4142" s="314">
        <v>18.53</v>
      </c>
      <c r="J4142" s="314">
        <v>3</v>
      </c>
    </row>
    <row r="4143" spans="1:10" ht="25.5">
      <c r="A4143" s="317"/>
      <c r="B4143" s="317"/>
      <c r="C4143" s="317"/>
      <c r="D4143" s="317"/>
      <c r="E4143" s="317" t="s">
        <v>16052</v>
      </c>
      <c r="F4143" s="318">
        <v>1.2929877999999999</v>
      </c>
      <c r="G4143" s="317" t="s">
        <v>16053</v>
      </c>
      <c r="H4143" s="318">
        <v>1.1200000000000001</v>
      </c>
      <c r="I4143" s="317" t="s">
        <v>16054</v>
      </c>
      <c r="J4143" s="318">
        <v>2.41</v>
      </c>
    </row>
    <row r="4144" spans="1:10" ht="13.5" thickBot="1">
      <c r="A4144" s="317"/>
      <c r="B4144" s="317"/>
      <c r="C4144" s="317"/>
      <c r="D4144" s="317"/>
      <c r="E4144" s="317" t="s">
        <v>16055</v>
      </c>
      <c r="F4144" s="318">
        <v>0.94</v>
      </c>
      <c r="G4144" s="317"/>
      <c r="H4144" s="418" t="s">
        <v>16056</v>
      </c>
      <c r="I4144" s="418"/>
      <c r="J4144" s="318">
        <v>4.2699999999999996</v>
      </c>
    </row>
    <row r="4145" spans="1:10" ht="13.5" thickTop="1">
      <c r="A4145" s="319"/>
      <c r="B4145" s="319"/>
      <c r="C4145" s="319"/>
      <c r="D4145" s="319"/>
      <c r="E4145" s="319"/>
      <c r="F4145" s="319"/>
      <c r="G4145" s="319"/>
      <c r="H4145" s="319"/>
      <c r="I4145" s="319"/>
      <c r="J4145" s="319"/>
    </row>
    <row r="4146" spans="1:10" ht="15">
      <c r="A4146" s="305"/>
      <c r="B4146" s="306" t="s">
        <v>12979</v>
      </c>
      <c r="C4146" s="305" t="s">
        <v>12980</v>
      </c>
      <c r="D4146" s="305" t="s">
        <v>12981</v>
      </c>
      <c r="E4146" s="419" t="s">
        <v>16045</v>
      </c>
      <c r="F4146" s="419"/>
      <c r="G4146" s="307" t="s">
        <v>12982</v>
      </c>
      <c r="H4146" s="306" t="s">
        <v>16046</v>
      </c>
      <c r="I4146" s="306" t="s">
        <v>12983</v>
      </c>
      <c r="J4146" s="306" t="s">
        <v>12985</v>
      </c>
    </row>
    <row r="4147" spans="1:10">
      <c r="A4147" s="295" t="s">
        <v>16047</v>
      </c>
      <c r="B4147" s="296" t="s">
        <v>16302</v>
      </c>
      <c r="C4147" s="295" t="s">
        <v>9</v>
      </c>
      <c r="D4147" s="295" t="s">
        <v>460</v>
      </c>
      <c r="E4147" s="420" t="s">
        <v>16048</v>
      </c>
      <c r="F4147" s="420"/>
      <c r="G4147" s="297" t="s">
        <v>27</v>
      </c>
      <c r="H4147" s="308">
        <v>1</v>
      </c>
      <c r="I4147" s="309">
        <v>18.010000000000002</v>
      </c>
      <c r="J4147" s="309">
        <v>18.010000000000002</v>
      </c>
    </row>
    <row r="4148" spans="1:10" ht="25.5">
      <c r="A4148" s="310" t="s">
        <v>16049</v>
      </c>
      <c r="B4148" s="311" t="s">
        <v>16521</v>
      </c>
      <c r="C4148" s="310" t="s">
        <v>9</v>
      </c>
      <c r="D4148" s="310" t="s">
        <v>439</v>
      </c>
      <c r="E4148" s="416" t="s">
        <v>16048</v>
      </c>
      <c r="F4148" s="416"/>
      <c r="G4148" s="312" t="s">
        <v>27</v>
      </c>
      <c r="H4148" s="313">
        <v>1</v>
      </c>
      <c r="I4148" s="314">
        <v>0.46</v>
      </c>
      <c r="J4148" s="314">
        <v>0.46</v>
      </c>
    </row>
    <row r="4149" spans="1:10" ht="25.5">
      <c r="A4149" s="310" t="s">
        <v>16049</v>
      </c>
      <c r="B4149" s="311" t="s">
        <v>16522</v>
      </c>
      <c r="C4149" s="310" t="s">
        <v>9</v>
      </c>
      <c r="D4149" s="310" t="s">
        <v>440</v>
      </c>
      <c r="E4149" s="416" t="s">
        <v>16048</v>
      </c>
      <c r="F4149" s="416"/>
      <c r="G4149" s="312" t="s">
        <v>27</v>
      </c>
      <c r="H4149" s="313">
        <v>1</v>
      </c>
      <c r="I4149" s="314">
        <v>0.91</v>
      </c>
      <c r="J4149" s="314">
        <v>0.91</v>
      </c>
    </row>
    <row r="4150" spans="1:10" ht="25.5">
      <c r="A4150" s="310" t="s">
        <v>16049</v>
      </c>
      <c r="B4150" s="311" t="s">
        <v>16579</v>
      </c>
      <c r="C4150" s="310" t="s">
        <v>9</v>
      </c>
      <c r="D4150" s="310" t="s">
        <v>1202</v>
      </c>
      <c r="E4150" s="416" t="s">
        <v>16048</v>
      </c>
      <c r="F4150" s="416"/>
      <c r="G4150" s="312" t="s">
        <v>27</v>
      </c>
      <c r="H4150" s="313">
        <v>1</v>
      </c>
      <c r="I4150" s="314">
        <v>0.12</v>
      </c>
      <c r="J4150" s="314">
        <v>0.12</v>
      </c>
    </row>
    <row r="4151" spans="1:10">
      <c r="A4151" s="300" t="s">
        <v>12986</v>
      </c>
      <c r="B4151" s="301" t="s">
        <v>13061</v>
      </c>
      <c r="C4151" s="300" t="s">
        <v>9</v>
      </c>
      <c r="D4151" s="300" t="s">
        <v>12522</v>
      </c>
      <c r="E4151" s="417" t="s">
        <v>13060</v>
      </c>
      <c r="F4151" s="417"/>
      <c r="G4151" s="302" t="s">
        <v>27</v>
      </c>
      <c r="H4151" s="315">
        <v>1</v>
      </c>
      <c r="I4151" s="316">
        <v>2.5299999999999998</v>
      </c>
      <c r="J4151" s="316">
        <v>2.5299999999999998</v>
      </c>
    </row>
    <row r="4152" spans="1:10">
      <c r="A4152" s="300" t="s">
        <v>12986</v>
      </c>
      <c r="B4152" s="301" t="s">
        <v>13062</v>
      </c>
      <c r="C4152" s="300" t="s">
        <v>9</v>
      </c>
      <c r="D4152" s="300" t="s">
        <v>12527</v>
      </c>
      <c r="E4152" s="417" t="s">
        <v>13060</v>
      </c>
      <c r="F4152" s="417"/>
      <c r="G4152" s="302" t="s">
        <v>27</v>
      </c>
      <c r="H4152" s="315">
        <v>1</v>
      </c>
      <c r="I4152" s="316">
        <v>0.34</v>
      </c>
      <c r="J4152" s="316">
        <v>0.34</v>
      </c>
    </row>
    <row r="4153" spans="1:10">
      <c r="A4153" s="300" t="s">
        <v>12986</v>
      </c>
      <c r="B4153" s="301" t="s">
        <v>14397</v>
      </c>
      <c r="C4153" s="300" t="s">
        <v>9</v>
      </c>
      <c r="D4153" s="300" t="s">
        <v>9095</v>
      </c>
      <c r="E4153" s="417" t="s">
        <v>12994</v>
      </c>
      <c r="F4153" s="417"/>
      <c r="G4153" s="302" t="s">
        <v>27</v>
      </c>
      <c r="H4153" s="315">
        <v>1</v>
      </c>
      <c r="I4153" s="316">
        <v>12.95</v>
      </c>
      <c r="J4153" s="316">
        <v>12.95</v>
      </c>
    </row>
    <row r="4154" spans="1:10">
      <c r="A4154" s="300" t="s">
        <v>12986</v>
      </c>
      <c r="B4154" s="301" t="s">
        <v>13059</v>
      </c>
      <c r="C4154" s="300" t="s">
        <v>9</v>
      </c>
      <c r="D4154" s="300" t="s">
        <v>12535</v>
      </c>
      <c r="E4154" s="417" t="s">
        <v>13058</v>
      </c>
      <c r="F4154" s="417"/>
      <c r="G4154" s="302" t="s">
        <v>27</v>
      </c>
      <c r="H4154" s="315">
        <v>1</v>
      </c>
      <c r="I4154" s="316">
        <v>0.05</v>
      </c>
      <c r="J4154" s="316">
        <v>0.05</v>
      </c>
    </row>
    <row r="4155" spans="1:10">
      <c r="A4155" s="300" t="s">
        <v>12986</v>
      </c>
      <c r="B4155" s="301" t="s">
        <v>13057</v>
      </c>
      <c r="C4155" s="300" t="s">
        <v>9</v>
      </c>
      <c r="D4155" s="300" t="s">
        <v>12549</v>
      </c>
      <c r="E4155" s="417" t="s">
        <v>13056</v>
      </c>
      <c r="F4155" s="417"/>
      <c r="G4155" s="302" t="s">
        <v>27</v>
      </c>
      <c r="H4155" s="315">
        <v>1</v>
      </c>
      <c r="I4155" s="316">
        <v>0.65</v>
      </c>
      <c r="J4155" s="316">
        <v>0.65</v>
      </c>
    </row>
    <row r="4156" spans="1:10" ht="25.5">
      <c r="A4156" s="317"/>
      <c r="B4156" s="317"/>
      <c r="C4156" s="317"/>
      <c r="D4156" s="317"/>
      <c r="E4156" s="317" t="s">
        <v>16052</v>
      </c>
      <c r="F4156" s="318">
        <v>7.0121788</v>
      </c>
      <c r="G4156" s="317" t="s">
        <v>16053</v>
      </c>
      <c r="H4156" s="318">
        <v>6.06</v>
      </c>
      <c r="I4156" s="317" t="s">
        <v>16054</v>
      </c>
      <c r="J4156" s="318">
        <v>13.07</v>
      </c>
    </row>
    <row r="4157" spans="1:10" ht="13.5" thickBot="1">
      <c r="A4157" s="317"/>
      <c r="B4157" s="317"/>
      <c r="C4157" s="317"/>
      <c r="D4157" s="317"/>
      <c r="E4157" s="317" t="s">
        <v>16055</v>
      </c>
      <c r="F4157" s="318">
        <v>5.08</v>
      </c>
      <c r="G4157" s="317"/>
      <c r="H4157" s="418" t="s">
        <v>16056</v>
      </c>
      <c r="I4157" s="418"/>
      <c r="J4157" s="318">
        <v>23.09</v>
      </c>
    </row>
    <row r="4158" spans="1:10" ht="13.5" thickTop="1">
      <c r="A4158" s="319"/>
      <c r="B4158" s="319"/>
      <c r="C4158" s="319"/>
      <c r="D4158" s="319"/>
      <c r="E4158" s="319"/>
      <c r="F4158" s="319"/>
      <c r="G4158" s="319"/>
      <c r="H4158" s="319"/>
      <c r="I4158" s="319"/>
      <c r="J4158" s="319"/>
    </row>
    <row r="4159" spans="1:10" ht="15">
      <c r="A4159" s="305"/>
      <c r="B4159" s="306" t="s">
        <v>12979</v>
      </c>
      <c r="C4159" s="305" t="s">
        <v>12980</v>
      </c>
      <c r="D4159" s="305" t="s">
        <v>12981</v>
      </c>
      <c r="E4159" s="419" t="s">
        <v>16045</v>
      </c>
      <c r="F4159" s="419"/>
      <c r="G4159" s="307" t="s">
        <v>12982</v>
      </c>
      <c r="H4159" s="306" t="s">
        <v>16046</v>
      </c>
      <c r="I4159" s="306" t="s">
        <v>12983</v>
      </c>
      <c r="J4159" s="306" t="s">
        <v>12985</v>
      </c>
    </row>
    <row r="4160" spans="1:10" ht="25.5">
      <c r="A4160" s="295" t="s">
        <v>16047</v>
      </c>
      <c r="B4160" s="296" t="s">
        <v>16249</v>
      </c>
      <c r="C4160" s="295" t="s">
        <v>9</v>
      </c>
      <c r="D4160" s="295" t="s">
        <v>4022</v>
      </c>
      <c r="E4160" s="420" t="s">
        <v>16067</v>
      </c>
      <c r="F4160" s="420"/>
      <c r="G4160" s="297" t="s">
        <v>99</v>
      </c>
      <c r="H4160" s="308">
        <v>1</v>
      </c>
      <c r="I4160" s="309">
        <v>13.92</v>
      </c>
      <c r="J4160" s="309">
        <v>13.92</v>
      </c>
    </row>
    <row r="4161" spans="1:10" ht="25.5">
      <c r="A4161" s="310" t="s">
        <v>16049</v>
      </c>
      <c r="B4161" s="311" t="s">
        <v>16597</v>
      </c>
      <c r="C4161" s="310" t="s">
        <v>9</v>
      </c>
      <c r="D4161" s="310" t="s">
        <v>4017</v>
      </c>
      <c r="E4161" s="416" t="s">
        <v>16067</v>
      </c>
      <c r="F4161" s="416"/>
      <c r="G4161" s="312" t="s">
        <v>27</v>
      </c>
      <c r="H4161" s="313">
        <v>1</v>
      </c>
      <c r="I4161" s="314">
        <v>0.27</v>
      </c>
      <c r="J4161" s="314">
        <v>0.27</v>
      </c>
    </row>
    <row r="4162" spans="1:10" ht="25.5">
      <c r="A4162" s="310" t="s">
        <v>16049</v>
      </c>
      <c r="B4162" s="311" t="s">
        <v>16598</v>
      </c>
      <c r="C4162" s="310" t="s">
        <v>9</v>
      </c>
      <c r="D4162" s="310" t="s">
        <v>4018</v>
      </c>
      <c r="E4162" s="416" t="s">
        <v>16067</v>
      </c>
      <c r="F4162" s="416"/>
      <c r="G4162" s="312" t="s">
        <v>27</v>
      </c>
      <c r="H4162" s="313">
        <v>1</v>
      </c>
      <c r="I4162" s="314">
        <v>0.06</v>
      </c>
      <c r="J4162" s="314">
        <v>0.06</v>
      </c>
    </row>
    <row r="4163" spans="1:10" ht="25.5">
      <c r="A4163" s="310" t="s">
        <v>16049</v>
      </c>
      <c r="B4163" s="311" t="s">
        <v>16599</v>
      </c>
      <c r="C4163" s="310" t="s">
        <v>9</v>
      </c>
      <c r="D4163" s="310" t="s">
        <v>480</v>
      </c>
      <c r="E4163" s="416" t="s">
        <v>16048</v>
      </c>
      <c r="F4163" s="416"/>
      <c r="G4163" s="312" t="s">
        <v>27</v>
      </c>
      <c r="H4163" s="313">
        <v>1</v>
      </c>
      <c r="I4163" s="314">
        <v>13.59</v>
      </c>
      <c r="J4163" s="314">
        <v>13.59</v>
      </c>
    </row>
    <row r="4164" spans="1:10" ht="25.5">
      <c r="A4164" s="317"/>
      <c r="B4164" s="317"/>
      <c r="C4164" s="317"/>
      <c r="D4164" s="317"/>
      <c r="E4164" s="317" t="s">
        <v>16052</v>
      </c>
      <c r="F4164" s="318">
        <v>4.8876013</v>
      </c>
      <c r="G4164" s="317" t="s">
        <v>16053</v>
      </c>
      <c r="H4164" s="318">
        <v>4.22</v>
      </c>
      <c r="I4164" s="317" t="s">
        <v>16054</v>
      </c>
      <c r="J4164" s="318">
        <v>9.11</v>
      </c>
    </row>
    <row r="4165" spans="1:10" ht="13.5" thickBot="1">
      <c r="A4165" s="317"/>
      <c r="B4165" s="317"/>
      <c r="C4165" s="317"/>
      <c r="D4165" s="317"/>
      <c r="E4165" s="317" t="s">
        <v>16055</v>
      </c>
      <c r="F4165" s="318">
        <v>3.93</v>
      </c>
      <c r="G4165" s="317"/>
      <c r="H4165" s="418" t="s">
        <v>16056</v>
      </c>
      <c r="I4165" s="418"/>
      <c r="J4165" s="318">
        <v>17.850000000000001</v>
      </c>
    </row>
    <row r="4166" spans="1:10" ht="13.5" thickTop="1">
      <c r="A4166" s="319"/>
      <c r="B4166" s="319"/>
      <c r="C4166" s="319"/>
      <c r="D4166" s="319"/>
      <c r="E4166" s="319"/>
      <c r="F4166" s="319"/>
      <c r="G4166" s="319"/>
      <c r="H4166" s="319"/>
      <c r="I4166" s="319"/>
      <c r="J4166" s="319"/>
    </row>
    <row r="4167" spans="1:10" ht="15">
      <c r="A4167" s="305"/>
      <c r="B4167" s="306" t="s">
        <v>12979</v>
      </c>
      <c r="C4167" s="305" t="s">
        <v>12980</v>
      </c>
      <c r="D4167" s="305" t="s">
        <v>12981</v>
      </c>
      <c r="E4167" s="419" t="s">
        <v>16045</v>
      </c>
      <c r="F4167" s="419"/>
      <c r="G4167" s="307" t="s">
        <v>12982</v>
      </c>
      <c r="H4167" s="306" t="s">
        <v>16046</v>
      </c>
      <c r="I4167" s="306" t="s">
        <v>12983</v>
      </c>
      <c r="J4167" s="306" t="s">
        <v>12985</v>
      </c>
    </row>
    <row r="4168" spans="1:10" ht="25.5">
      <c r="A4168" s="295" t="s">
        <v>16047</v>
      </c>
      <c r="B4168" s="296" t="s">
        <v>16248</v>
      </c>
      <c r="C4168" s="295" t="s">
        <v>9</v>
      </c>
      <c r="D4168" s="295" t="s">
        <v>4021</v>
      </c>
      <c r="E4168" s="420" t="s">
        <v>16067</v>
      </c>
      <c r="F4168" s="420"/>
      <c r="G4168" s="297" t="s">
        <v>75</v>
      </c>
      <c r="H4168" s="308">
        <v>1</v>
      </c>
      <c r="I4168" s="309">
        <v>14.63</v>
      </c>
      <c r="J4168" s="309">
        <v>14.63</v>
      </c>
    </row>
    <row r="4169" spans="1:10" ht="25.5">
      <c r="A4169" s="310" t="s">
        <v>16049</v>
      </c>
      <c r="B4169" s="311" t="s">
        <v>16597</v>
      </c>
      <c r="C4169" s="310" t="s">
        <v>9</v>
      </c>
      <c r="D4169" s="310" t="s">
        <v>4017</v>
      </c>
      <c r="E4169" s="416" t="s">
        <v>16067</v>
      </c>
      <c r="F4169" s="416"/>
      <c r="G4169" s="312" t="s">
        <v>27</v>
      </c>
      <c r="H4169" s="313">
        <v>1</v>
      </c>
      <c r="I4169" s="314">
        <v>0.27</v>
      </c>
      <c r="J4169" s="314">
        <v>0.27</v>
      </c>
    </row>
    <row r="4170" spans="1:10" ht="25.5">
      <c r="A4170" s="310" t="s">
        <v>16049</v>
      </c>
      <c r="B4170" s="311" t="s">
        <v>16598</v>
      </c>
      <c r="C4170" s="310" t="s">
        <v>9</v>
      </c>
      <c r="D4170" s="310" t="s">
        <v>4018</v>
      </c>
      <c r="E4170" s="416" t="s">
        <v>16067</v>
      </c>
      <c r="F4170" s="416"/>
      <c r="G4170" s="312" t="s">
        <v>27</v>
      </c>
      <c r="H4170" s="313">
        <v>1</v>
      </c>
      <c r="I4170" s="314">
        <v>0.06</v>
      </c>
      <c r="J4170" s="314">
        <v>0.06</v>
      </c>
    </row>
    <row r="4171" spans="1:10" ht="25.5">
      <c r="A4171" s="310" t="s">
        <v>16049</v>
      </c>
      <c r="B4171" s="311" t="s">
        <v>16600</v>
      </c>
      <c r="C4171" s="310" t="s">
        <v>9</v>
      </c>
      <c r="D4171" s="310" t="s">
        <v>4019</v>
      </c>
      <c r="E4171" s="416" t="s">
        <v>16067</v>
      </c>
      <c r="F4171" s="416"/>
      <c r="G4171" s="312" t="s">
        <v>27</v>
      </c>
      <c r="H4171" s="313">
        <v>1</v>
      </c>
      <c r="I4171" s="314">
        <v>0.25</v>
      </c>
      <c r="J4171" s="314">
        <v>0.25</v>
      </c>
    </row>
    <row r="4172" spans="1:10" ht="38.25">
      <c r="A4172" s="310" t="s">
        <v>16049</v>
      </c>
      <c r="B4172" s="311" t="s">
        <v>16601</v>
      </c>
      <c r="C4172" s="310" t="s">
        <v>9</v>
      </c>
      <c r="D4172" s="310" t="s">
        <v>4020</v>
      </c>
      <c r="E4172" s="416" t="s">
        <v>16067</v>
      </c>
      <c r="F4172" s="416"/>
      <c r="G4172" s="312" t="s">
        <v>27</v>
      </c>
      <c r="H4172" s="313">
        <v>1</v>
      </c>
      <c r="I4172" s="314">
        <v>0.46</v>
      </c>
      <c r="J4172" s="314">
        <v>0.46</v>
      </c>
    </row>
    <row r="4173" spans="1:10" ht="25.5">
      <c r="A4173" s="310" t="s">
        <v>16049</v>
      </c>
      <c r="B4173" s="311" t="s">
        <v>16599</v>
      </c>
      <c r="C4173" s="310" t="s">
        <v>9</v>
      </c>
      <c r="D4173" s="310" t="s">
        <v>480</v>
      </c>
      <c r="E4173" s="416" t="s">
        <v>16048</v>
      </c>
      <c r="F4173" s="416"/>
      <c r="G4173" s="312" t="s">
        <v>27</v>
      </c>
      <c r="H4173" s="313">
        <v>1</v>
      </c>
      <c r="I4173" s="314">
        <v>13.59</v>
      </c>
      <c r="J4173" s="314">
        <v>13.59</v>
      </c>
    </row>
    <row r="4174" spans="1:10" ht="25.5">
      <c r="A4174" s="317"/>
      <c r="B4174" s="317"/>
      <c r="C4174" s="317"/>
      <c r="D4174" s="317"/>
      <c r="E4174" s="317" t="s">
        <v>16052</v>
      </c>
      <c r="F4174" s="318">
        <v>4.8876013</v>
      </c>
      <c r="G4174" s="317" t="s">
        <v>16053</v>
      </c>
      <c r="H4174" s="318">
        <v>4.22</v>
      </c>
      <c r="I4174" s="317" t="s">
        <v>16054</v>
      </c>
      <c r="J4174" s="318">
        <v>9.11</v>
      </c>
    </row>
    <row r="4175" spans="1:10" ht="13.5" thickBot="1">
      <c r="A4175" s="317"/>
      <c r="B4175" s="317"/>
      <c r="C4175" s="317"/>
      <c r="D4175" s="317"/>
      <c r="E4175" s="317" t="s">
        <v>16055</v>
      </c>
      <c r="F4175" s="318">
        <v>4.13</v>
      </c>
      <c r="G4175" s="317"/>
      <c r="H4175" s="418" t="s">
        <v>16056</v>
      </c>
      <c r="I4175" s="418"/>
      <c r="J4175" s="318">
        <v>18.760000000000002</v>
      </c>
    </row>
    <row r="4176" spans="1:10" ht="13.5" thickTop="1">
      <c r="A4176" s="319"/>
      <c r="B4176" s="319"/>
      <c r="C4176" s="319"/>
      <c r="D4176" s="319"/>
      <c r="E4176" s="319"/>
      <c r="F4176" s="319"/>
      <c r="G4176" s="319"/>
      <c r="H4176" s="319"/>
      <c r="I4176" s="319"/>
      <c r="J4176" s="319"/>
    </row>
    <row r="4177" spans="1:10" ht="15">
      <c r="A4177" s="305"/>
      <c r="B4177" s="306" t="s">
        <v>12979</v>
      </c>
      <c r="C4177" s="305" t="s">
        <v>12980</v>
      </c>
      <c r="D4177" s="305" t="s">
        <v>12981</v>
      </c>
      <c r="E4177" s="419" t="s">
        <v>16045</v>
      </c>
      <c r="F4177" s="419"/>
      <c r="G4177" s="307" t="s">
        <v>12982</v>
      </c>
      <c r="H4177" s="306" t="s">
        <v>16046</v>
      </c>
      <c r="I4177" s="306" t="s">
        <v>12983</v>
      </c>
      <c r="J4177" s="306" t="s">
        <v>12985</v>
      </c>
    </row>
    <row r="4178" spans="1:10" ht="25.5">
      <c r="A4178" s="295" t="s">
        <v>16047</v>
      </c>
      <c r="B4178" s="296" t="s">
        <v>16597</v>
      </c>
      <c r="C4178" s="295" t="s">
        <v>9</v>
      </c>
      <c r="D4178" s="295" t="s">
        <v>4017</v>
      </c>
      <c r="E4178" s="420" t="s">
        <v>16067</v>
      </c>
      <c r="F4178" s="420"/>
      <c r="G4178" s="297" t="s">
        <v>27</v>
      </c>
      <c r="H4178" s="308">
        <v>1</v>
      </c>
      <c r="I4178" s="309">
        <v>0.27</v>
      </c>
      <c r="J4178" s="309">
        <v>0.27</v>
      </c>
    </row>
    <row r="4179" spans="1:10" ht="25.5">
      <c r="A4179" s="300" t="s">
        <v>12986</v>
      </c>
      <c r="B4179" s="301" t="s">
        <v>13180</v>
      </c>
      <c r="C4179" s="300" t="s">
        <v>9</v>
      </c>
      <c r="D4179" s="300" t="s">
        <v>9160</v>
      </c>
      <c r="E4179" s="417" t="s">
        <v>12977</v>
      </c>
      <c r="F4179" s="417"/>
      <c r="G4179" s="302" t="s">
        <v>51</v>
      </c>
      <c r="H4179" s="315">
        <v>6.3999999999999997E-5</v>
      </c>
      <c r="I4179" s="316">
        <v>4313.5600000000004</v>
      </c>
      <c r="J4179" s="316">
        <v>0.27</v>
      </c>
    </row>
    <row r="4180" spans="1:10" ht="25.5">
      <c r="A4180" s="317"/>
      <c r="B4180" s="317"/>
      <c r="C4180" s="317"/>
      <c r="D4180" s="317"/>
      <c r="E4180" s="317" t="s">
        <v>16052</v>
      </c>
      <c r="F4180" s="318">
        <v>0</v>
      </c>
      <c r="G4180" s="317" t="s">
        <v>16053</v>
      </c>
      <c r="H4180" s="318">
        <v>0</v>
      </c>
      <c r="I4180" s="317" t="s">
        <v>16054</v>
      </c>
      <c r="J4180" s="318">
        <v>0</v>
      </c>
    </row>
    <row r="4181" spans="1:10" ht="13.5" thickBot="1">
      <c r="A4181" s="317"/>
      <c r="B4181" s="317"/>
      <c r="C4181" s="317"/>
      <c r="D4181" s="317"/>
      <c r="E4181" s="317" t="s">
        <v>16055</v>
      </c>
      <c r="F4181" s="318">
        <v>7.0000000000000007E-2</v>
      </c>
      <c r="G4181" s="317"/>
      <c r="H4181" s="418" t="s">
        <v>16056</v>
      </c>
      <c r="I4181" s="418"/>
      <c r="J4181" s="318">
        <v>0.34</v>
      </c>
    </row>
    <row r="4182" spans="1:10" ht="13.5" thickTop="1">
      <c r="A4182" s="319"/>
      <c r="B4182" s="319"/>
      <c r="C4182" s="319"/>
      <c r="D4182" s="319"/>
      <c r="E4182" s="319"/>
      <c r="F4182" s="319"/>
      <c r="G4182" s="319"/>
      <c r="H4182" s="319"/>
      <c r="I4182" s="319"/>
      <c r="J4182" s="319"/>
    </row>
    <row r="4183" spans="1:10" ht="15">
      <c r="A4183" s="305"/>
      <c r="B4183" s="306" t="s">
        <v>12979</v>
      </c>
      <c r="C4183" s="305" t="s">
        <v>12980</v>
      </c>
      <c r="D4183" s="305" t="s">
        <v>12981</v>
      </c>
      <c r="E4183" s="419" t="s">
        <v>16045</v>
      </c>
      <c r="F4183" s="419"/>
      <c r="G4183" s="307" t="s">
        <v>12982</v>
      </c>
      <c r="H4183" s="306" t="s">
        <v>16046</v>
      </c>
      <c r="I4183" s="306" t="s">
        <v>12983</v>
      </c>
      <c r="J4183" s="306" t="s">
        <v>12985</v>
      </c>
    </row>
    <row r="4184" spans="1:10" ht="25.5">
      <c r="A4184" s="295" t="s">
        <v>16047</v>
      </c>
      <c r="B4184" s="296" t="s">
        <v>16598</v>
      </c>
      <c r="C4184" s="295" t="s">
        <v>9</v>
      </c>
      <c r="D4184" s="295" t="s">
        <v>4018</v>
      </c>
      <c r="E4184" s="420" t="s">
        <v>16067</v>
      </c>
      <c r="F4184" s="420"/>
      <c r="G4184" s="297" t="s">
        <v>27</v>
      </c>
      <c r="H4184" s="308">
        <v>1</v>
      </c>
      <c r="I4184" s="309">
        <v>0.06</v>
      </c>
      <c r="J4184" s="309">
        <v>0.06</v>
      </c>
    </row>
    <row r="4185" spans="1:10" ht="25.5">
      <c r="A4185" s="300" t="s">
        <v>12986</v>
      </c>
      <c r="B4185" s="301" t="s">
        <v>13180</v>
      </c>
      <c r="C4185" s="300" t="s">
        <v>9</v>
      </c>
      <c r="D4185" s="300" t="s">
        <v>9160</v>
      </c>
      <c r="E4185" s="417" t="s">
        <v>12977</v>
      </c>
      <c r="F4185" s="417"/>
      <c r="G4185" s="302" t="s">
        <v>51</v>
      </c>
      <c r="H4185" s="315">
        <v>1.4399999999999999E-5</v>
      </c>
      <c r="I4185" s="316">
        <v>4313.5600000000004</v>
      </c>
      <c r="J4185" s="316">
        <v>0.06</v>
      </c>
    </row>
    <row r="4186" spans="1:10" ht="25.5">
      <c r="A4186" s="317"/>
      <c r="B4186" s="317"/>
      <c r="C4186" s="317"/>
      <c r="D4186" s="317"/>
      <c r="E4186" s="317" t="s">
        <v>16052</v>
      </c>
      <c r="F4186" s="318">
        <v>0</v>
      </c>
      <c r="G4186" s="317" t="s">
        <v>16053</v>
      </c>
      <c r="H4186" s="318">
        <v>0</v>
      </c>
      <c r="I4186" s="317" t="s">
        <v>16054</v>
      </c>
      <c r="J4186" s="318">
        <v>0</v>
      </c>
    </row>
    <row r="4187" spans="1:10" ht="13.5" thickBot="1">
      <c r="A4187" s="317"/>
      <c r="B4187" s="317"/>
      <c r="C4187" s="317"/>
      <c r="D4187" s="317"/>
      <c r="E4187" s="317" t="s">
        <v>16055</v>
      </c>
      <c r="F4187" s="318">
        <v>0.01</v>
      </c>
      <c r="G4187" s="317"/>
      <c r="H4187" s="418" t="s">
        <v>16056</v>
      </c>
      <c r="I4187" s="418"/>
      <c r="J4187" s="318">
        <v>7.0000000000000007E-2</v>
      </c>
    </row>
    <row r="4188" spans="1:10" ht="13.5" thickTop="1">
      <c r="A4188" s="319"/>
      <c r="B4188" s="319"/>
      <c r="C4188" s="319"/>
      <c r="D4188" s="319"/>
      <c r="E4188" s="319"/>
      <c r="F4188" s="319"/>
      <c r="G4188" s="319"/>
      <c r="H4188" s="319"/>
      <c r="I4188" s="319"/>
      <c r="J4188" s="319"/>
    </row>
    <row r="4189" spans="1:10" ht="15">
      <c r="A4189" s="305"/>
      <c r="B4189" s="306" t="s">
        <v>12979</v>
      </c>
      <c r="C4189" s="305" t="s">
        <v>12980</v>
      </c>
      <c r="D4189" s="305" t="s">
        <v>12981</v>
      </c>
      <c r="E4189" s="419" t="s">
        <v>16045</v>
      </c>
      <c r="F4189" s="419"/>
      <c r="G4189" s="307" t="s">
        <v>12982</v>
      </c>
      <c r="H4189" s="306" t="s">
        <v>16046</v>
      </c>
      <c r="I4189" s="306" t="s">
        <v>12983</v>
      </c>
      <c r="J4189" s="306" t="s">
        <v>12985</v>
      </c>
    </row>
    <row r="4190" spans="1:10" ht="25.5">
      <c r="A4190" s="295" t="s">
        <v>16047</v>
      </c>
      <c r="B4190" s="296" t="s">
        <v>16600</v>
      </c>
      <c r="C4190" s="295" t="s">
        <v>9</v>
      </c>
      <c r="D4190" s="295" t="s">
        <v>4019</v>
      </c>
      <c r="E4190" s="420" t="s">
        <v>16067</v>
      </c>
      <c r="F4190" s="420"/>
      <c r="G4190" s="297" t="s">
        <v>27</v>
      </c>
      <c r="H4190" s="308">
        <v>1</v>
      </c>
      <c r="I4190" s="309">
        <v>0.25</v>
      </c>
      <c r="J4190" s="309">
        <v>0.25</v>
      </c>
    </row>
    <row r="4191" spans="1:10" ht="25.5">
      <c r="A4191" s="300" t="s">
        <v>12986</v>
      </c>
      <c r="B4191" s="301" t="s">
        <v>13180</v>
      </c>
      <c r="C4191" s="300" t="s">
        <v>9</v>
      </c>
      <c r="D4191" s="300" t="s">
        <v>9160</v>
      </c>
      <c r="E4191" s="417" t="s">
        <v>12977</v>
      </c>
      <c r="F4191" s="417"/>
      <c r="G4191" s="302" t="s">
        <v>51</v>
      </c>
      <c r="H4191" s="315">
        <v>6.0000000000000002E-5</v>
      </c>
      <c r="I4191" s="316">
        <v>4313.5600000000004</v>
      </c>
      <c r="J4191" s="316">
        <v>0.25</v>
      </c>
    </row>
    <row r="4192" spans="1:10" ht="25.5">
      <c r="A4192" s="317"/>
      <c r="B4192" s="317"/>
      <c r="C4192" s="317"/>
      <c r="D4192" s="317"/>
      <c r="E4192" s="317" t="s">
        <v>16052</v>
      </c>
      <c r="F4192" s="318">
        <v>0</v>
      </c>
      <c r="G4192" s="317" t="s">
        <v>16053</v>
      </c>
      <c r="H4192" s="318">
        <v>0</v>
      </c>
      <c r="I4192" s="317" t="s">
        <v>16054</v>
      </c>
      <c r="J4192" s="318">
        <v>0</v>
      </c>
    </row>
    <row r="4193" spans="1:10" ht="13.5" thickBot="1">
      <c r="A4193" s="317"/>
      <c r="B4193" s="317"/>
      <c r="C4193" s="317"/>
      <c r="D4193" s="317"/>
      <c r="E4193" s="317" t="s">
        <v>16055</v>
      </c>
      <c r="F4193" s="318">
        <v>7.0000000000000007E-2</v>
      </c>
      <c r="G4193" s="317"/>
      <c r="H4193" s="418" t="s">
        <v>16056</v>
      </c>
      <c r="I4193" s="418"/>
      <c r="J4193" s="318">
        <v>0.32</v>
      </c>
    </row>
    <row r="4194" spans="1:10" ht="13.5" thickTop="1">
      <c r="A4194" s="319"/>
      <c r="B4194" s="319"/>
      <c r="C4194" s="319"/>
      <c r="D4194" s="319"/>
      <c r="E4194" s="319"/>
      <c r="F4194" s="319"/>
      <c r="G4194" s="319"/>
      <c r="H4194" s="319"/>
      <c r="I4194" s="319"/>
      <c r="J4194" s="319"/>
    </row>
    <row r="4195" spans="1:10" ht="15">
      <c r="A4195" s="305"/>
      <c r="B4195" s="306" t="s">
        <v>12979</v>
      </c>
      <c r="C4195" s="305" t="s">
        <v>12980</v>
      </c>
      <c r="D4195" s="305" t="s">
        <v>12981</v>
      </c>
      <c r="E4195" s="419" t="s">
        <v>16045</v>
      </c>
      <c r="F4195" s="419"/>
      <c r="G4195" s="307" t="s">
        <v>12982</v>
      </c>
      <c r="H4195" s="306" t="s">
        <v>16046</v>
      </c>
      <c r="I4195" s="306" t="s">
        <v>12983</v>
      </c>
      <c r="J4195" s="306" t="s">
        <v>12985</v>
      </c>
    </row>
    <row r="4196" spans="1:10" ht="38.25">
      <c r="A4196" s="295" t="s">
        <v>16047</v>
      </c>
      <c r="B4196" s="296" t="s">
        <v>16601</v>
      </c>
      <c r="C4196" s="295" t="s">
        <v>9</v>
      </c>
      <c r="D4196" s="295" t="s">
        <v>4020</v>
      </c>
      <c r="E4196" s="420" t="s">
        <v>16067</v>
      </c>
      <c r="F4196" s="420"/>
      <c r="G4196" s="297" t="s">
        <v>27</v>
      </c>
      <c r="H4196" s="308">
        <v>1</v>
      </c>
      <c r="I4196" s="309">
        <v>0.46</v>
      </c>
      <c r="J4196" s="309">
        <v>0.46</v>
      </c>
    </row>
    <row r="4197" spans="1:10">
      <c r="A4197" s="300" t="s">
        <v>12986</v>
      </c>
      <c r="B4197" s="301" t="s">
        <v>13096</v>
      </c>
      <c r="C4197" s="300" t="s">
        <v>9</v>
      </c>
      <c r="D4197" s="300" t="s">
        <v>8825</v>
      </c>
      <c r="E4197" s="417" t="s">
        <v>12998</v>
      </c>
      <c r="F4197" s="417"/>
      <c r="G4197" s="302" t="s">
        <v>13097</v>
      </c>
      <c r="H4197" s="315">
        <v>0.78</v>
      </c>
      <c r="I4197" s="316">
        <v>0.59</v>
      </c>
      <c r="J4197" s="316">
        <v>0.46</v>
      </c>
    </row>
    <row r="4198" spans="1:10" ht="25.5">
      <c r="A4198" s="317"/>
      <c r="B4198" s="317"/>
      <c r="C4198" s="317"/>
      <c r="D4198" s="317"/>
      <c r="E4198" s="317" t="s">
        <v>16052</v>
      </c>
      <c r="F4198" s="318">
        <v>0</v>
      </c>
      <c r="G4198" s="317" t="s">
        <v>16053</v>
      </c>
      <c r="H4198" s="318">
        <v>0</v>
      </c>
      <c r="I4198" s="317" t="s">
        <v>16054</v>
      </c>
      <c r="J4198" s="318">
        <v>0</v>
      </c>
    </row>
    <row r="4199" spans="1:10" ht="13.5" thickBot="1">
      <c r="A4199" s="317"/>
      <c r="B4199" s="317"/>
      <c r="C4199" s="317"/>
      <c r="D4199" s="317"/>
      <c r="E4199" s="317" t="s">
        <v>16055</v>
      </c>
      <c r="F4199" s="318">
        <v>0.12</v>
      </c>
      <c r="G4199" s="317"/>
      <c r="H4199" s="418" t="s">
        <v>16056</v>
      </c>
      <c r="I4199" s="418"/>
      <c r="J4199" s="318">
        <v>0.57999999999999996</v>
      </c>
    </row>
    <row r="4200" spans="1:10" ht="13.5" thickTop="1">
      <c r="A4200" s="319"/>
      <c r="B4200" s="319"/>
      <c r="C4200" s="319"/>
      <c r="D4200" s="319"/>
      <c r="E4200" s="319"/>
      <c r="F4200" s="319"/>
      <c r="G4200" s="319"/>
      <c r="H4200" s="319"/>
      <c r="I4200" s="319"/>
      <c r="J4200" s="319"/>
    </row>
    <row r="4201" spans="1:10" ht="15">
      <c r="A4201" s="305"/>
      <c r="B4201" s="306" t="s">
        <v>12979</v>
      </c>
      <c r="C4201" s="305" t="s">
        <v>12980</v>
      </c>
      <c r="D4201" s="305" t="s">
        <v>12981</v>
      </c>
      <c r="E4201" s="419" t="s">
        <v>16045</v>
      </c>
      <c r="F4201" s="419"/>
      <c r="G4201" s="307" t="s">
        <v>12982</v>
      </c>
      <c r="H4201" s="306" t="s">
        <v>16046</v>
      </c>
      <c r="I4201" s="306" t="s">
        <v>12983</v>
      </c>
      <c r="J4201" s="306" t="s">
        <v>12985</v>
      </c>
    </row>
    <row r="4202" spans="1:10">
      <c r="A4202" s="295" t="s">
        <v>16047</v>
      </c>
      <c r="B4202" s="296" t="s">
        <v>16234</v>
      </c>
      <c r="C4202" s="295" t="s">
        <v>9</v>
      </c>
      <c r="D4202" s="295" t="s">
        <v>461</v>
      </c>
      <c r="E4202" s="420" t="s">
        <v>16048</v>
      </c>
      <c r="F4202" s="420"/>
      <c r="G4202" s="297" t="s">
        <v>27</v>
      </c>
      <c r="H4202" s="308">
        <v>1</v>
      </c>
      <c r="I4202" s="309">
        <v>18.88</v>
      </c>
      <c r="J4202" s="309">
        <v>18.88</v>
      </c>
    </row>
    <row r="4203" spans="1:10" ht="25.5">
      <c r="A4203" s="310" t="s">
        <v>16049</v>
      </c>
      <c r="B4203" s="311" t="s">
        <v>16521</v>
      </c>
      <c r="C4203" s="310" t="s">
        <v>9</v>
      </c>
      <c r="D4203" s="310" t="s">
        <v>439</v>
      </c>
      <c r="E4203" s="416" t="s">
        <v>16048</v>
      </c>
      <c r="F4203" s="416"/>
      <c r="G4203" s="312" t="s">
        <v>27</v>
      </c>
      <c r="H4203" s="313">
        <v>1</v>
      </c>
      <c r="I4203" s="314">
        <v>0.46</v>
      </c>
      <c r="J4203" s="314">
        <v>0.46</v>
      </c>
    </row>
    <row r="4204" spans="1:10" ht="25.5">
      <c r="A4204" s="310" t="s">
        <v>16049</v>
      </c>
      <c r="B4204" s="311" t="s">
        <v>16522</v>
      </c>
      <c r="C4204" s="310" t="s">
        <v>9</v>
      </c>
      <c r="D4204" s="310" t="s">
        <v>440</v>
      </c>
      <c r="E4204" s="416" t="s">
        <v>16048</v>
      </c>
      <c r="F4204" s="416"/>
      <c r="G4204" s="312" t="s">
        <v>27</v>
      </c>
      <c r="H4204" s="313">
        <v>1</v>
      </c>
      <c r="I4204" s="314">
        <v>0.91</v>
      </c>
      <c r="J4204" s="314">
        <v>0.91</v>
      </c>
    </row>
    <row r="4205" spans="1:10" ht="25.5">
      <c r="A4205" s="310" t="s">
        <v>16049</v>
      </c>
      <c r="B4205" s="311" t="s">
        <v>16580</v>
      </c>
      <c r="C4205" s="310" t="s">
        <v>9</v>
      </c>
      <c r="D4205" s="310" t="s">
        <v>4555</v>
      </c>
      <c r="E4205" s="416" t="s">
        <v>16048</v>
      </c>
      <c r="F4205" s="416"/>
      <c r="G4205" s="312" t="s">
        <v>27</v>
      </c>
      <c r="H4205" s="313">
        <v>1</v>
      </c>
      <c r="I4205" s="314">
        <v>0.23</v>
      </c>
      <c r="J4205" s="314">
        <v>0.23</v>
      </c>
    </row>
    <row r="4206" spans="1:10">
      <c r="A4206" s="300" t="s">
        <v>12986</v>
      </c>
      <c r="B4206" s="301" t="s">
        <v>13061</v>
      </c>
      <c r="C4206" s="300" t="s">
        <v>9</v>
      </c>
      <c r="D4206" s="300" t="s">
        <v>12522</v>
      </c>
      <c r="E4206" s="417" t="s">
        <v>13060</v>
      </c>
      <c r="F4206" s="417"/>
      <c r="G4206" s="302" t="s">
        <v>27</v>
      </c>
      <c r="H4206" s="315">
        <v>1</v>
      </c>
      <c r="I4206" s="316">
        <v>2.5299999999999998</v>
      </c>
      <c r="J4206" s="316">
        <v>2.5299999999999998</v>
      </c>
    </row>
    <row r="4207" spans="1:10">
      <c r="A4207" s="300" t="s">
        <v>12986</v>
      </c>
      <c r="B4207" s="301" t="s">
        <v>13062</v>
      </c>
      <c r="C4207" s="300" t="s">
        <v>9</v>
      </c>
      <c r="D4207" s="300" t="s">
        <v>12527</v>
      </c>
      <c r="E4207" s="417" t="s">
        <v>13060</v>
      </c>
      <c r="F4207" s="417"/>
      <c r="G4207" s="302" t="s">
        <v>27</v>
      </c>
      <c r="H4207" s="315">
        <v>1</v>
      </c>
      <c r="I4207" s="316">
        <v>0.34</v>
      </c>
      <c r="J4207" s="316">
        <v>0.34</v>
      </c>
    </row>
    <row r="4208" spans="1:10">
      <c r="A4208" s="300" t="s">
        <v>12986</v>
      </c>
      <c r="B4208" s="301" t="s">
        <v>13968</v>
      </c>
      <c r="C4208" s="300" t="s">
        <v>9</v>
      </c>
      <c r="D4208" s="300" t="s">
        <v>9198</v>
      </c>
      <c r="E4208" s="417" t="s">
        <v>12994</v>
      </c>
      <c r="F4208" s="417"/>
      <c r="G4208" s="302" t="s">
        <v>27</v>
      </c>
      <c r="H4208" s="315">
        <v>1</v>
      </c>
      <c r="I4208" s="316">
        <v>13.71</v>
      </c>
      <c r="J4208" s="316">
        <v>13.71</v>
      </c>
    </row>
    <row r="4209" spans="1:10">
      <c r="A4209" s="300" t="s">
        <v>12986</v>
      </c>
      <c r="B4209" s="301" t="s">
        <v>13059</v>
      </c>
      <c r="C4209" s="300" t="s">
        <v>9</v>
      </c>
      <c r="D4209" s="300" t="s">
        <v>12535</v>
      </c>
      <c r="E4209" s="417" t="s">
        <v>13058</v>
      </c>
      <c r="F4209" s="417"/>
      <c r="G4209" s="302" t="s">
        <v>27</v>
      </c>
      <c r="H4209" s="315">
        <v>1</v>
      </c>
      <c r="I4209" s="316">
        <v>0.05</v>
      </c>
      <c r="J4209" s="316">
        <v>0.05</v>
      </c>
    </row>
    <row r="4210" spans="1:10">
      <c r="A4210" s="300" t="s">
        <v>12986</v>
      </c>
      <c r="B4210" s="301" t="s">
        <v>13057</v>
      </c>
      <c r="C4210" s="300" t="s">
        <v>9</v>
      </c>
      <c r="D4210" s="300" t="s">
        <v>12549</v>
      </c>
      <c r="E4210" s="417" t="s">
        <v>13056</v>
      </c>
      <c r="F4210" s="417"/>
      <c r="G4210" s="302" t="s">
        <v>27</v>
      </c>
      <c r="H4210" s="315">
        <v>1</v>
      </c>
      <c r="I4210" s="316">
        <v>0.65</v>
      </c>
      <c r="J4210" s="316">
        <v>0.65</v>
      </c>
    </row>
    <row r="4211" spans="1:10" ht="25.5">
      <c r="A4211" s="317"/>
      <c r="B4211" s="317"/>
      <c r="C4211" s="317"/>
      <c r="D4211" s="317"/>
      <c r="E4211" s="317" t="s">
        <v>16052</v>
      </c>
      <c r="F4211" s="318">
        <v>7.478942</v>
      </c>
      <c r="G4211" s="317" t="s">
        <v>16053</v>
      </c>
      <c r="H4211" s="318">
        <v>6.46</v>
      </c>
      <c r="I4211" s="317" t="s">
        <v>16054</v>
      </c>
      <c r="J4211" s="318">
        <v>13.94</v>
      </c>
    </row>
    <row r="4212" spans="1:10" ht="13.5" thickBot="1">
      <c r="A4212" s="317"/>
      <c r="B4212" s="317"/>
      <c r="C4212" s="317"/>
      <c r="D4212" s="317"/>
      <c r="E4212" s="317" t="s">
        <v>16055</v>
      </c>
      <c r="F4212" s="318">
        <v>5.33</v>
      </c>
      <c r="G4212" s="317"/>
      <c r="H4212" s="418" t="s">
        <v>16056</v>
      </c>
      <c r="I4212" s="418"/>
      <c r="J4212" s="318">
        <v>24.21</v>
      </c>
    </row>
    <row r="4213" spans="1:10" ht="13.5" thickTop="1">
      <c r="A4213" s="319"/>
      <c r="B4213" s="319"/>
      <c r="C4213" s="319"/>
      <c r="D4213" s="319"/>
      <c r="E4213" s="319"/>
      <c r="F4213" s="319"/>
      <c r="G4213" s="319"/>
      <c r="H4213" s="319"/>
      <c r="I4213" s="319"/>
      <c r="J4213" s="319"/>
    </row>
    <row r="4214" spans="1:10" ht="15">
      <c r="A4214" s="305"/>
      <c r="B4214" s="306" t="s">
        <v>12979</v>
      </c>
      <c r="C4214" s="305" t="s">
        <v>12980</v>
      </c>
      <c r="D4214" s="305" t="s">
        <v>12981</v>
      </c>
      <c r="E4214" s="419" t="s">
        <v>16045</v>
      </c>
      <c r="F4214" s="419"/>
      <c r="G4214" s="307" t="s">
        <v>12982</v>
      </c>
      <c r="H4214" s="306" t="s">
        <v>16046</v>
      </c>
      <c r="I4214" s="306" t="s">
        <v>12983</v>
      </c>
      <c r="J4214" s="306" t="s">
        <v>12985</v>
      </c>
    </row>
    <row r="4215" spans="1:10" ht="25.5">
      <c r="A4215" s="295" t="s">
        <v>16047</v>
      </c>
      <c r="B4215" s="296" t="s">
        <v>16329</v>
      </c>
      <c r="C4215" s="295" t="s">
        <v>9</v>
      </c>
      <c r="D4215" s="295" t="s">
        <v>3334</v>
      </c>
      <c r="E4215" s="420" t="s">
        <v>16095</v>
      </c>
      <c r="F4215" s="420"/>
      <c r="G4215" s="297" t="s">
        <v>51</v>
      </c>
      <c r="H4215" s="308">
        <v>1</v>
      </c>
      <c r="I4215" s="309">
        <v>17.079999999999998</v>
      </c>
      <c r="J4215" s="309">
        <v>17.079999999999998</v>
      </c>
    </row>
    <row r="4216" spans="1:10" ht="25.5">
      <c r="A4216" s="310" t="s">
        <v>16049</v>
      </c>
      <c r="B4216" s="311" t="s">
        <v>16307</v>
      </c>
      <c r="C4216" s="310" t="s">
        <v>9</v>
      </c>
      <c r="D4216" s="310" t="s">
        <v>89</v>
      </c>
      <c r="E4216" s="416" t="s">
        <v>16048</v>
      </c>
      <c r="F4216" s="416"/>
      <c r="G4216" s="312" t="s">
        <v>27</v>
      </c>
      <c r="H4216" s="313">
        <v>0.308</v>
      </c>
      <c r="I4216" s="314">
        <v>14.63</v>
      </c>
      <c r="J4216" s="314">
        <v>4.5</v>
      </c>
    </row>
    <row r="4217" spans="1:10" ht="25.5">
      <c r="A4217" s="310" t="s">
        <v>16049</v>
      </c>
      <c r="B4217" s="311" t="s">
        <v>16161</v>
      </c>
      <c r="C4217" s="310" t="s">
        <v>9</v>
      </c>
      <c r="D4217" s="310" t="s">
        <v>85</v>
      </c>
      <c r="E4217" s="416" t="s">
        <v>16048</v>
      </c>
      <c r="F4217" s="416"/>
      <c r="G4217" s="312" t="s">
        <v>27</v>
      </c>
      <c r="H4217" s="313">
        <v>0.308</v>
      </c>
      <c r="I4217" s="314">
        <v>18.739999999999998</v>
      </c>
      <c r="J4217" s="314">
        <v>5.77</v>
      </c>
    </row>
    <row r="4218" spans="1:10">
      <c r="A4218" s="300" t="s">
        <v>12986</v>
      </c>
      <c r="B4218" s="301" t="s">
        <v>14605</v>
      </c>
      <c r="C4218" s="300" t="s">
        <v>9</v>
      </c>
      <c r="D4218" s="300" t="s">
        <v>9210</v>
      </c>
      <c r="E4218" s="417" t="s">
        <v>12998</v>
      </c>
      <c r="F4218" s="417"/>
      <c r="G4218" s="302" t="s">
        <v>51</v>
      </c>
      <c r="H4218" s="315">
        <v>1</v>
      </c>
      <c r="I4218" s="316">
        <v>6.81</v>
      </c>
      <c r="J4218" s="316">
        <v>6.81</v>
      </c>
    </row>
    <row r="4219" spans="1:10" ht="25.5">
      <c r="A4219" s="317"/>
      <c r="B4219" s="317"/>
      <c r="C4219" s="317"/>
      <c r="D4219" s="317"/>
      <c r="E4219" s="317" t="s">
        <v>16052</v>
      </c>
      <c r="F4219" s="318">
        <v>3.8789634999999998</v>
      </c>
      <c r="G4219" s="317" t="s">
        <v>16053</v>
      </c>
      <c r="H4219" s="318">
        <v>3.35</v>
      </c>
      <c r="I4219" s="317" t="s">
        <v>16054</v>
      </c>
      <c r="J4219" s="318">
        <v>7.23</v>
      </c>
    </row>
    <row r="4220" spans="1:10" ht="13.5" thickBot="1">
      <c r="A4220" s="317"/>
      <c r="B4220" s="317"/>
      <c r="C4220" s="317"/>
      <c r="D4220" s="317"/>
      <c r="E4220" s="317" t="s">
        <v>16055</v>
      </c>
      <c r="F4220" s="318">
        <v>4.82</v>
      </c>
      <c r="G4220" s="317"/>
      <c r="H4220" s="418" t="s">
        <v>16056</v>
      </c>
      <c r="I4220" s="418"/>
      <c r="J4220" s="318">
        <v>21.9</v>
      </c>
    </row>
    <row r="4221" spans="1:10" ht="13.5" thickTop="1">
      <c r="A4221" s="319"/>
      <c r="B4221" s="319"/>
      <c r="C4221" s="319"/>
      <c r="D4221" s="319"/>
      <c r="E4221" s="319"/>
      <c r="F4221" s="319"/>
      <c r="G4221" s="319"/>
      <c r="H4221" s="319"/>
      <c r="I4221" s="319"/>
      <c r="J4221" s="319"/>
    </row>
    <row r="4222" spans="1:10" ht="15">
      <c r="A4222" s="305"/>
      <c r="B4222" s="306" t="s">
        <v>12979</v>
      </c>
      <c r="C4222" s="305" t="s">
        <v>12980</v>
      </c>
      <c r="D4222" s="305" t="s">
        <v>12981</v>
      </c>
      <c r="E4222" s="419" t="s">
        <v>16045</v>
      </c>
      <c r="F4222" s="419"/>
      <c r="G4222" s="307" t="s">
        <v>12982</v>
      </c>
      <c r="H4222" s="306" t="s">
        <v>16046</v>
      </c>
      <c r="I4222" s="306" t="s">
        <v>12983</v>
      </c>
      <c r="J4222" s="306" t="s">
        <v>12985</v>
      </c>
    </row>
    <row r="4223" spans="1:10" ht="25.5">
      <c r="A4223" s="295" t="s">
        <v>16047</v>
      </c>
      <c r="B4223" s="296" t="s">
        <v>16331</v>
      </c>
      <c r="C4223" s="295" t="s">
        <v>9</v>
      </c>
      <c r="D4223" s="295" t="s">
        <v>827</v>
      </c>
      <c r="E4223" s="420" t="s">
        <v>16095</v>
      </c>
      <c r="F4223" s="420"/>
      <c r="G4223" s="297" t="s">
        <v>51</v>
      </c>
      <c r="H4223" s="308">
        <v>1</v>
      </c>
      <c r="I4223" s="309">
        <v>32.130000000000003</v>
      </c>
      <c r="J4223" s="309">
        <v>32.130000000000003</v>
      </c>
    </row>
    <row r="4224" spans="1:10" ht="25.5">
      <c r="A4224" s="310" t="s">
        <v>16049</v>
      </c>
      <c r="B4224" s="311" t="s">
        <v>16307</v>
      </c>
      <c r="C4224" s="310" t="s">
        <v>9</v>
      </c>
      <c r="D4224" s="310" t="s">
        <v>89</v>
      </c>
      <c r="E4224" s="416" t="s">
        <v>16048</v>
      </c>
      <c r="F4224" s="416"/>
      <c r="G4224" s="312" t="s">
        <v>27</v>
      </c>
      <c r="H4224" s="313">
        <v>0.55500000000000005</v>
      </c>
      <c r="I4224" s="314">
        <v>14.63</v>
      </c>
      <c r="J4224" s="314">
        <v>8.11</v>
      </c>
    </row>
    <row r="4225" spans="1:10" ht="25.5">
      <c r="A4225" s="310" t="s">
        <v>16049</v>
      </c>
      <c r="B4225" s="311" t="s">
        <v>16161</v>
      </c>
      <c r="C4225" s="310" t="s">
        <v>9</v>
      </c>
      <c r="D4225" s="310" t="s">
        <v>85</v>
      </c>
      <c r="E4225" s="416" t="s">
        <v>16048</v>
      </c>
      <c r="F4225" s="416"/>
      <c r="G4225" s="312" t="s">
        <v>27</v>
      </c>
      <c r="H4225" s="313">
        <v>0.55500000000000005</v>
      </c>
      <c r="I4225" s="314">
        <v>18.739999999999998</v>
      </c>
      <c r="J4225" s="314">
        <v>10.4</v>
      </c>
    </row>
    <row r="4226" spans="1:10">
      <c r="A4226" s="300" t="s">
        <v>12986</v>
      </c>
      <c r="B4226" s="301" t="s">
        <v>14605</v>
      </c>
      <c r="C4226" s="300" t="s">
        <v>9</v>
      </c>
      <c r="D4226" s="300" t="s">
        <v>9210</v>
      </c>
      <c r="E4226" s="417" t="s">
        <v>12998</v>
      </c>
      <c r="F4226" s="417"/>
      <c r="G4226" s="302" t="s">
        <v>51</v>
      </c>
      <c r="H4226" s="315">
        <v>2</v>
      </c>
      <c r="I4226" s="316">
        <v>6.81</v>
      </c>
      <c r="J4226" s="316">
        <v>13.62</v>
      </c>
    </row>
    <row r="4227" spans="1:10" ht="25.5">
      <c r="A4227" s="317"/>
      <c r="B4227" s="317"/>
      <c r="C4227" s="317"/>
      <c r="D4227" s="317"/>
      <c r="E4227" s="317" t="s">
        <v>16052</v>
      </c>
      <c r="F4227" s="318">
        <v>6.9853532999999999</v>
      </c>
      <c r="G4227" s="317" t="s">
        <v>16053</v>
      </c>
      <c r="H4227" s="318">
        <v>6.03</v>
      </c>
      <c r="I4227" s="317" t="s">
        <v>16054</v>
      </c>
      <c r="J4227" s="318">
        <v>13.02</v>
      </c>
    </row>
    <row r="4228" spans="1:10" ht="13.5" thickBot="1">
      <c r="A4228" s="317"/>
      <c r="B4228" s="317"/>
      <c r="C4228" s="317"/>
      <c r="D4228" s="317"/>
      <c r="E4228" s="317" t="s">
        <v>16055</v>
      </c>
      <c r="F4228" s="318">
        <v>9.07</v>
      </c>
      <c r="G4228" s="317"/>
      <c r="H4228" s="418" t="s">
        <v>16056</v>
      </c>
      <c r="I4228" s="418"/>
      <c r="J4228" s="318">
        <v>41.2</v>
      </c>
    </row>
    <row r="4229" spans="1:10" ht="13.5" thickTop="1">
      <c r="A4229" s="319"/>
      <c r="B4229" s="319"/>
      <c r="C4229" s="319"/>
      <c r="D4229" s="319"/>
      <c r="E4229" s="319"/>
      <c r="F4229" s="319"/>
      <c r="G4229" s="319"/>
      <c r="H4229" s="319"/>
      <c r="I4229" s="319"/>
      <c r="J4229" s="319"/>
    </row>
    <row r="4230" spans="1:10" ht="15">
      <c r="A4230" s="305"/>
      <c r="B4230" s="306" t="s">
        <v>12979</v>
      </c>
      <c r="C4230" s="305" t="s">
        <v>12980</v>
      </c>
      <c r="D4230" s="305" t="s">
        <v>12981</v>
      </c>
      <c r="E4230" s="419" t="s">
        <v>16045</v>
      </c>
      <c r="F4230" s="419"/>
      <c r="G4230" s="307" t="s">
        <v>12982</v>
      </c>
      <c r="H4230" s="306" t="s">
        <v>16046</v>
      </c>
      <c r="I4230" s="306" t="s">
        <v>12983</v>
      </c>
      <c r="J4230" s="306" t="s">
        <v>12985</v>
      </c>
    </row>
    <row r="4231" spans="1:10" ht="38.25">
      <c r="A4231" s="295" t="s">
        <v>16047</v>
      </c>
      <c r="B4231" s="296" t="s">
        <v>16126</v>
      </c>
      <c r="C4231" s="295" t="s">
        <v>9</v>
      </c>
      <c r="D4231" s="295" t="s">
        <v>3375</v>
      </c>
      <c r="E4231" s="420" t="s">
        <v>16095</v>
      </c>
      <c r="F4231" s="420"/>
      <c r="G4231" s="297" t="s">
        <v>51</v>
      </c>
      <c r="H4231" s="308">
        <v>1</v>
      </c>
      <c r="I4231" s="309">
        <v>32.590000000000003</v>
      </c>
      <c r="J4231" s="309">
        <v>32.590000000000003</v>
      </c>
    </row>
    <row r="4232" spans="1:10" ht="38.25">
      <c r="A4232" s="310" t="s">
        <v>16049</v>
      </c>
      <c r="B4232" s="311" t="s">
        <v>16322</v>
      </c>
      <c r="C4232" s="310" t="s">
        <v>9</v>
      </c>
      <c r="D4232" s="310" t="s">
        <v>819</v>
      </c>
      <c r="E4232" s="416" t="s">
        <v>16095</v>
      </c>
      <c r="F4232" s="416"/>
      <c r="G4232" s="312" t="s">
        <v>51</v>
      </c>
      <c r="H4232" s="313">
        <v>1</v>
      </c>
      <c r="I4232" s="314">
        <v>5.68</v>
      </c>
      <c r="J4232" s="314">
        <v>5.68</v>
      </c>
    </row>
    <row r="4233" spans="1:10" ht="38.25">
      <c r="A4233" s="310" t="s">
        <v>16049</v>
      </c>
      <c r="B4233" s="311" t="s">
        <v>16602</v>
      </c>
      <c r="C4233" s="310" t="s">
        <v>9</v>
      </c>
      <c r="D4233" s="310" t="s">
        <v>839</v>
      </c>
      <c r="E4233" s="416" t="s">
        <v>16095</v>
      </c>
      <c r="F4233" s="416"/>
      <c r="G4233" s="312" t="s">
        <v>51</v>
      </c>
      <c r="H4233" s="313">
        <v>1</v>
      </c>
      <c r="I4233" s="314">
        <v>26.91</v>
      </c>
      <c r="J4233" s="314">
        <v>26.91</v>
      </c>
    </row>
    <row r="4234" spans="1:10" ht="25.5">
      <c r="A4234" s="317"/>
      <c r="B4234" s="317"/>
      <c r="C4234" s="317"/>
      <c r="D4234" s="317"/>
      <c r="E4234" s="317" t="s">
        <v>16052</v>
      </c>
      <c r="F4234" s="318">
        <v>6.8619560999999996</v>
      </c>
      <c r="G4234" s="317" t="s">
        <v>16053</v>
      </c>
      <c r="H4234" s="318">
        <v>5.93</v>
      </c>
      <c r="I4234" s="317" t="s">
        <v>16054</v>
      </c>
      <c r="J4234" s="318">
        <v>12.79</v>
      </c>
    </row>
    <row r="4235" spans="1:10" ht="13.5" thickBot="1">
      <c r="A4235" s="317"/>
      <c r="B4235" s="317"/>
      <c r="C4235" s="317"/>
      <c r="D4235" s="317"/>
      <c r="E4235" s="317" t="s">
        <v>16055</v>
      </c>
      <c r="F4235" s="318">
        <v>9.1999999999999993</v>
      </c>
      <c r="G4235" s="317"/>
      <c r="H4235" s="418" t="s">
        <v>16056</v>
      </c>
      <c r="I4235" s="418"/>
      <c r="J4235" s="318">
        <v>41.79</v>
      </c>
    </row>
    <row r="4236" spans="1:10" ht="13.5" thickTop="1">
      <c r="A4236" s="319"/>
      <c r="B4236" s="319"/>
      <c r="C4236" s="319"/>
      <c r="D4236" s="319"/>
      <c r="E4236" s="319"/>
      <c r="F4236" s="319"/>
      <c r="G4236" s="319"/>
      <c r="H4236" s="319"/>
      <c r="I4236" s="319"/>
      <c r="J4236" s="319"/>
    </row>
    <row r="4237" spans="1:10" ht="15">
      <c r="A4237" s="305"/>
      <c r="B4237" s="306" t="s">
        <v>12979</v>
      </c>
      <c r="C4237" s="305" t="s">
        <v>12980</v>
      </c>
      <c r="D4237" s="305" t="s">
        <v>12981</v>
      </c>
      <c r="E4237" s="419" t="s">
        <v>16045</v>
      </c>
      <c r="F4237" s="419"/>
      <c r="G4237" s="307" t="s">
        <v>12982</v>
      </c>
      <c r="H4237" s="306" t="s">
        <v>16046</v>
      </c>
      <c r="I4237" s="306" t="s">
        <v>12983</v>
      </c>
      <c r="J4237" s="306" t="s">
        <v>12985</v>
      </c>
    </row>
    <row r="4238" spans="1:10" ht="38.25">
      <c r="A4238" s="295" t="s">
        <v>16047</v>
      </c>
      <c r="B4238" s="296" t="s">
        <v>16602</v>
      </c>
      <c r="C4238" s="295" t="s">
        <v>9</v>
      </c>
      <c r="D4238" s="295" t="s">
        <v>839</v>
      </c>
      <c r="E4238" s="420" t="s">
        <v>16095</v>
      </c>
      <c r="F4238" s="420"/>
      <c r="G4238" s="297" t="s">
        <v>51</v>
      </c>
      <c r="H4238" s="308">
        <v>1</v>
      </c>
      <c r="I4238" s="309">
        <v>26.91</v>
      </c>
      <c r="J4238" s="309">
        <v>26.91</v>
      </c>
    </row>
    <row r="4239" spans="1:10" ht="25.5">
      <c r="A4239" s="310" t="s">
        <v>16049</v>
      </c>
      <c r="B4239" s="311" t="s">
        <v>16307</v>
      </c>
      <c r="C4239" s="310" t="s">
        <v>9</v>
      </c>
      <c r="D4239" s="310" t="s">
        <v>89</v>
      </c>
      <c r="E4239" s="416" t="s">
        <v>16048</v>
      </c>
      <c r="F4239" s="416"/>
      <c r="G4239" s="312" t="s">
        <v>27</v>
      </c>
      <c r="H4239" s="313">
        <v>0.47199999999999998</v>
      </c>
      <c r="I4239" s="314">
        <v>14.63</v>
      </c>
      <c r="J4239" s="314">
        <v>6.9</v>
      </c>
    </row>
    <row r="4240" spans="1:10" ht="25.5">
      <c r="A4240" s="310" t="s">
        <v>16049</v>
      </c>
      <c r="B4240" s="311" t="s">
        <v>16161</v>
      </c>
      <c r="C4240" s="310" t="s">
        <v>9</v>
      </c>
      <c r="D4240" s="310" t="s">
        <v>85</v>
      </c>
      <c r="E4240" s="416" t="s">
        <v>16048</v>
      </c>
      <c r="F4240" s="416"/>
      <c r="G4240" s="312" t="s">
        <v>27</v>
      </c>
      <c r="H4240" s="313">
        <v>0.47199999999999998</v>
      </c>
      <c r="I4240" s="314">
        <v>18.739999999999998</v>
      </c>
      <c r="J4240" s="314">
        <v>8.84</v>
      </c>
    </row>
    <row r="4241" spans="1:10">
      <c r="A4241" s="300" t="s">
        <v>12986</v>
      </c>
      <c r="B4241" s="301" t="s">
        <v>13263</v>
      </c>
      <c r="C4241" s="300" t="s">
        <v>9</v>
      </c>
      <c r="D4241" s="300" t="s">
        <v>9216</v>
      </c>
      <c r="E4241" s="417" t="s">
        <v>12998</v>
      </c>
      <c r="F4241" s="417"/>
      <c r="G4241" s="302" t="s">
        <v>51</v>
      </c>
      <c r="H4241" s="315">
        <v>1</v>
      </c>
      <c r="I4241" s="316">
        <v>5.22</v>
      </c>
      <c r="J4241" s="316">
        <v>5.22</v>
      </c>
    </row>
    <row r="4242" spans="1:10">
      <c r="A4242" s="300" t="s">
        <v>12986</v>
      </c>
      <c r="B4242" s="301" t="s">
        <v>13261</v>
      </c>
      <c r="C4242" s="300" t="s">
        <v>9</v>
      </c>
      <c r="D4242" s="300" t="s">
        <v>11371</v>
      </c>
      <c r="E4242" s="417" t="s">
        <v>12998</v>
      </c>
      <c r="F4242" s="417"/>
      <c r="G4242" s="302" t="s">
        <v>51</v>
      </c>
      <c r="H4242" s="315">
        <v>1</v>
      </c>
      <c r="I4242" s="316">
        <v>5.95</v>
      </c>
      <c r="J4242" s="316">
        <v>5.95</v>
      </c>
    </row>
    <row r="4243" spans="1:10" ht="25.5">
      <c r="A4243" s="317"/>
      <c r="B4243" s="317"/>
      <c r="C4243" s="317"/>
      <c r="D4243" s="317"/>
      <c r="E4243" s="317" t="s">
        <v>16052</v>
      </c>
      <c r="F4243" s="318">
        <v>5.9445249000000002</v>
      </c>
      <c r="G4243" s="317" t="s">
        <v>16053</v>
      </c>
      <c r="H4243" s="318">
        <v>5.14</v>
      </c>
      <c r="I4243" s="317" t="s">
        <v>16054</v>
      </c>
      <c r="J4243" s="318">
        <v>11.08</v>
      </c>
    </row>
    <row r="4244" spans="1:10" ht="13.5" thickBot="1">
      <c r="A4244" s="317"/>
      <c r="B4244" s="317"/>
      <c r="C4244" s="317"/>
      <c r="D4244" s="317"/>
      <c r="E4244" s="317" t="s">
        <v>16055</v>
      </c>
      <c r="F4244" s="318">
        <v>7.59</v>
      </c>
      <c r="G4244" s="317"/>
      <c r="H4244" s="418" t="s">
        <v>16056</v>
      </c>
      <c r="I4244" s="418"/>
      <c r="J4244" s="318">
        <v>34.5</v>
      </c>
    </row>
    <row r="4245" spans="1:10" ht="13.5" thickTop="1">
      <c r="A4245" s="319"/>
      <c r="B4245" s="319"/>
      <c r="C4245" s="319"/>
      <c r="D4245" s="319"/>
      <c r="E4245" s="319"/>
      <c r="F4245" s="319"/>
      <c r="G4245" s="319"/>
      <c r="H4245" s="319"/>
      <c r="I4245" s="319"/>
      <c r="J4245" s="319"/>
    </row>
    <row r="4246" spans="1:10" ht="15">
      <c r="A4246" s="305"/>
      <c r="B4246" s="306" t="s">
        <v>12979</v>
      </c>
      <c r="C4246" s="305" t="s">
        <v>12980</v>
      </c>
      <c r="D4246" s="305" t="s">
        <v>12981</v>
      </c>
      <c r="E4246" s="419" t="s">
        <v>16045</v>
      </c>
      <c r="F4246" s="419"/>
      <c r="G4246" s="307" t="s">
        <v>12982</v>
      </c>
      <c r="H4246" s="306" t="s">
        <v>16046</v>
      </c>
      <c r="I4246" s="306" t="s">
        <v>12983</v>
      </c>
      <c r="J4246" s="306" t="s">
        <v>12985</v>
      </c>
    </row>
    <row r="4247" spans="1:10" ht="38.25">
      <c r="A4247" s="295" t="s">
        <v>16047</v>
      </c>
      <c r="B4247" s="296" t="s">
        <v>16105</v>
      </c>
      <c r="C4247" s="295" t="s">
        <v>9</v>
      </c>
      <c r="D4247" s="295" t="s">
        <v>3377</v>
      </c>
      <c r="E4247" s="420" t="s">
        <v>16095</v>
      </c>
      <c r="F4247" s="420"/>
      <c r="G4247" s="297" t="s">
        <v>51</v>
      </c>
      <c r="H4247" s="308">
        <v>1</v>
      </c>
      <c r="I4247" s="309">
        <v>46.82</v>
      </c>
      <c r="J4247" s="309">
        <v>46.82</v>
      </c>
    </row>
    <row r="4248" spans="1:10" ht="38.25">
      <c r="A4248" s="310" t="s">
        <v>16049</v>
      </c>
      <c r="B4248" s="311" t="s">
        <v>16322</v>
      </c>
      <c r="C4248" s="310" t="s">
        <v>9</v>
      </c>
      <c r="D4248" s="310" t="s">
        <v>819</v>
      </c>
      <c r="E4248" s="416" t="s">
        <v>16095</v>
      </c>
      <c r="F4248" s="416"/>
      <c r="G4248" s="312" t="s">
        <v>51</v>
      </c>
      <c r="H4248" s="313">
        <v>1</v>
      </c>
      <c r="I4248" s="314">
        <v>5.68</v>
      </c>
      <c r="J4248" s="314">
        <v>5.68</v>
      </c>
    </row>
    <row r="4249" spans="1:10" ht="38.25">
      <c r="A4249" s="310" t="s">
        <v>16049</v>
      </c>
      <c r="B4249" s="311" t="s">
        <v>16603</v>
      </c>
      <c r="C4249" s="310" t="s">
        <v>9</v>
      </c>
      <c r="D4249" s="310" t="s">
        <v>3376</v>
      </c>
      <c r="E4249" s="416" t="s">
        <v>16095</v>
      </c>
      <c r="F4249" s="416"/>
      <c r="G4249" s="312" t="s">
        <v>51</v>
      </c>
      <c r="H4249" s="313">
        <v>1</v>
      </c>
      <c r="I4249" s="314">
        <v>41.14</v>
      </c>
      <c r="J4249" s="314">
        <v>41.14</v>
      </c>
    </row>
    <row r="4250" spans="1:10" ht="25.5">
      <c r="A4250" s="317"/>
      <c r="B4250" s="317"/>
      <c r="C4250" s="317"/>
      <c r="D4250" s="317"/>
      <c r="E4250" s="317" t="s">
        <v>16052</v>
      </c>
      <c r="F4250" s="318">
        <v>9.9844411999999991</v>
      </c>
      <c r="G4250" s="317" t="s">
        <v>16053</v>
      </c>
      <c r="H4250" s="318">
        <v>8.6300000000000008</v>
      </c>
      <c r="I4250" s="317" t="s">
        <v>16054</v>
      </c>
      <c r="J4250" s="318">
        <v>18.61</v>
      </c>
    </row>
    <row r="4251" spans="1:10" ht="13.5" thickBot="1">
      <c r="A4251" s="317"/>
      <c r="B4251" s="317"/>
      <c r="C4251" s="317"/>
      <c r="D4251" s="317"/>
      <c r="E4251" s="317" t="s">
        <v>16055</v>
      </c>
      <c r="F4251" s="318">
        <v>13.22</v>
      </c>
      <c r="G4251" s="317"/>
      <c r="H4251" s="418" t="s">
        <v>16056</v>
      </c>
      <c r="I4251" s="418"/>
      <c r="J4251" s="318">
        <v>60.04</v>
      </c>
    </row>
    <row r="4252" spans="1:10" ht="13.5" thickTop="1">
      <c r="A4252" s="319"/>
      <c r="B4252" s="319"/>
      <c r="C4252" s="319"/>
      <c r="D4252" s="319"/>
      <c r="E4252" s="319"/>
      <c r="F4252" s="319"/>
      <c r="G4252" s="319"/>
      <c r="H4252" s="319"/>
      <c r="I4252" s="319"/>
      <c r="J4252" s="319"/>
    </row>
    <row r="4253" spans="1:10" ht="15">
      <c r="A4253" s="305"/>
      <c r="B4253" s="306" t="s">
        <v>12979</v>
      </c>
      <c r="C4253" s="305" t="s">
        <v>12980</v>
      </c>
      <c r="D4253" s="305" t="s">
        <v>12981</v>
      </c>
      <c r="E4253" s="419" t="s">
        <v>16045</v>
      </c>
      <c r="F4253" s="419"/>
      <c r="G4253" s="307" t="s">
        <v>12982</v>
      </c>
      <c r="H4253" s="306" t="s">
        <v>16046</v>
      </c>
      <c r="I4253" s="306" t="s">
        <v>12983</v>
      </c>
      <c r="J4253" s="306" t="s">
        <v>12985</v>
      </c>
    </row>
    <row r="4254" spans="1:10" ht="38.25">
      <c r="A4254" s="295" t="s">
        <v>16047</v>
      </c>
      <c r="B4254" s="296" t="s">
        <v>16603</v>
      </c>
      <c r="C4254" s="295" t="s">
        <v>9</v>
      </c>
      <c r="D4254" s="295" t="s">
        <v>3376</v>
      </c>
      <c r="E4254" s="420" t="s">
        <v>16095</v>
      </c>
      <c r="F4254" s="420"/>
      <c r="G4254" s="297" t="s">
        <v>51</v>
      </c>
      <c r="H4254" s="308">
        <v>1</v>
      </c>
      <c r="I4254" s="309">
        <v>41.14</v>
      </c>
      <c r="J4254" s="309">
        <v>41.14</v>
      </c>
    </row>
    <row r="4255" spans="1:10" ht="25.5">
      <c r="A4255" s="310" t="s">
        <v>16049</v>
      </c>
      <c r="B4255" s="311" t="s">
        <v>16307</v>
      </c>
      <c r="C4255" s="310" t="s">
        <v>9</v>
      </c>
      <c r="D4255" s="310" t="s">
        <v>89</v>
      </c>
      <c r="E4255" s="416" t="s">
        <v>16048</v>
      </c>
      <c r="F4255" s="416"/>
      <c r="G4255" s="312" t="s">
        <v>27</v>
      </c>
      <c r="H4255" s="313">
        <v>0.72</v>
      </c>
      <c r="I4255" s="314">
        <v>14.63</v>
      </c>
      <c r="J4255" s="314">
        <v>10.53</v>
      </c>
    </row>
    <row r="4256" spans="1:10" ht="25.5">
      <c r="A4256" s="310" t="s">
        <v>16049</v>
      </c>
      <c r="B4256" s="311" t="s">
        <v>16161</v>
      </c>
      <c r="C4256" s="310" t="s">
        <v>9</v>
      </c>
      <c r="D4256" s="310" t="s">
        <v>85</v>
      </c>
      <c r="E4256" s="416" t="s">
        <v>16048</v>
      </c>
      <c r="F4256" s="416"/>
      <c r="G4256" s="312" t="s">
        <v>27</v>
      </c>
      <c r="H4256" s="313">
        <v>0.72</v>
      </c>
      <c r="I4256" s="314">
        <v>18.739999999999998</v>
      </c>
      <c r="J4256" s="314">
        <v>13.49</v>
      </c>
    </row>
    <row r="4257" spans="1:10">
      <c r="A4257" s="300" t="s">
        <v>12986</v>
      </c>
      <c r="B4257" s="301" t="s">
        <v>13263</v>
      </c>
      <c r="C4257" s="300" t="s">
        <v>9</v>
      </c>
      <c r="D4257" s="300" t="s">
        <v>9216</v>
      </c>
      <c r="E4257" s="417" t="s">
        <v>12998</v>
      </c>
      <c r="F4257" s="417"/>
      <c r="G4257" s="302" t="s">
        <v>51</v>
      </c>
      <c r="H4257" s="315">
        <v>1</v>
      </c>
      <c r="I4257" s="316">
        <v>5.22</v>
      </c>
      <c r="J4257" s="316">
        <v>5.22</v>
      </c>
    </row>
    <row r="4258" spans="1:10">
      <c r="A4258" s="300" t="s">
        <v>12986</v>
      </c>
      <c r="B4258" s="301" t="s">
        <v>13261</v>
      </c>
      <c r="C4258" s="300" t="s">
        <v>9</v>
      </c>
      <c r="D4258" s="300" t="s">
        <v>11371</v>
      </c>
      <c r="E4258" s="417" t="s">
        <v>12998</v>
      </c>
      <c r="F4258" s="417"/>
      <c r="G4258" s="302" t="s">
        <v>51</v>
      </c>
      <c r="H4258" s="315">
        <v>2</v>
      </c>
      <c r="I4258" s="316">
        <v>5.95</v>
      </c>
      <c r="J4258" s="316">
        <v>11.9</v>
      </c>
    </row>
    <row r="4259" spans="1:10" ht="25.5">
      <c r="A4259" s="317"/>
      <c r="B4259" s="317"/>
      <c r="C4259" s="317"/>
      <c r="D4259" s="317"/>
      <c r="E4259" s="317" t="s">
        <v>16052</v>
      </c>
      <c r="F4259" s="318">
        <v>9.0670099999999998</v>
      </c>
      <c r="G4259" s="317" t="s">
        <v>16053</v>
      </c>
      <c r="H4259" s="318">
        <v>7.83</v>
      </c>
      <c r="I4259" s="317" t="s">
        <v>16054</v>
      </c>
      <c r="J4259" s="318">
        <v>16.899999999999999</v>
      </c>
    </row>
    <row r="4260" spans="1:10" ht="13.5" thickBot="1">
      <c r="A4260" s="317"/>
      <c r="B4260" s="317"/>
      <c r="C4260" s="317"/>
      <c r="D4260" s="317"/>
      <c r="E4260" s="317" t="s">
        <v>16055</v>
      </c>
      <c r="F4260" s="318">
        <v>11.61</v>
      </c>
      <c r="G4260" s="317"/>
      <c r="H4260" s="418" t="s">
        <v>16056</v>
      </c>
      <c r="I4260" s="418"/>
      <c r="J4260" s="318">
        <v>52.75</v>
      </c>
    </row>
    <row r="4261" spans="1:10" ht="13.5" thickTop="1">
      <c r="A4261" s="319"/>
      <c r="B4261" s="319"/>
      <c r="C4261" s="319"/>
      <c r="D4261" s="319"/>
      <c r="E4261" s="319"/>
      <c r="F4261" s="319"/>
      <c r="G4261" s="319"/>
      <c r="H4261" s="319"/>
      <c r="I4261" s="319"/>
      <c r="J4261" s="319"/>
    </row>
    <row r="4262" spans="1:10" ht="15">
      <c r="A4262" s="305"/>
      <c r="B4262" s="306" t="s">
        <v>12979</v>
      </c>
      <c r="C4262" s="305" t="s">
        <v>12980</v>
      </c>
      <c r="D4262" s="305" t="s">
        <v>12981</v>
      </c>
      <c r="E4262" s="419" t="s">
        <v>16045</v>
      </c>
      <c r="F4262" s="419"/>
      <c r="G4262" s="307" t="s">
        <v>12982</v>
      </c>
      <c r="H4262" s="306" t="s">
        <v>16046</v>
      </c>
      <c r="I4262" s="306" t="s">
        <v>12983</v>
      </c>
      <c r="J4262" s="306" t="s">
        <v>12985</v>
      </c>
    </row>
    <row r="4263" spans="1:10" ht="25.5">
      <c r="A4263" s="295" t="s">
        <v>16047</v>
      </c>
      <c r="B4263" s="296" t="s">
        <v>16323</v>
      </c>
      <c r="C4263" s="295" t="s">
        <v>9</v>
      </c>
      <c r="D4263" s="295" t="s">
        <v>3333</v>
      </c>
      <c r="E4263" s="420" t="s">
        <v>16095</v>
      </c>
      <c r="F4263" s="420"/>
      <c r="G4263" s="297" t="s">
        <v>51</v>
      </c>
      <c r="H4263" s="308">
        <v>1</v>
      </c>
      <c r="I4263" s="309">
        <v>12.72</v>
      </c>
      <c r="J4263" s="309">
        <v>12.72</v>
      </c>
    </row>
    <row r="4264" spans="1:10" ht="25.5">
      <c r="A4264" s="310" t="s">
        <v>16049</v>
      </c>
      <c r="B4264" s="311" t="s">
        <v>16307</v>
      </c>
      <c r="C4264" s="310" t="s">
        <v>9</v>
      </c>
      <c r="D4264" s="310" t="s">
        <v>89</v>
      </c>
      <c r="E4264" s="416" t="s">
        <v>16048</v>
      </c>
      <c r="F4264" s="416"/>
      <c r="G4264" s="312" t="s">
        <v>27</v>
      </c>
      <c r="H4264" s="313">
        <v>0.22500000000000001</v>
      </c>
      <c r="I4264" s="314">
        <v>14.63</v>
      </c>
      <c r="J4264" s="314">
        <v>3.29</v>
      </c>
    </row>
    <row r="4265" spans="1:10" ht="25.5">
      <c r="A4265" s="310" t="s">
        <v>16049</v>
      </c>
      <c r="B4265" s="311" t="s">
        <v>16161</v>
      </c>
      <c r="C4265" s="310" t="s">
        <v>9</v>
      </c>
      <c r="D4265" s="310" t="s">
        <v>85</v>
      </c>
      <c r="E4265" s="416" t="s">
        <v>16048</v>
      </c>
      <c r="F4265" s="416"/>
      <c r="G4265" s="312" t="s">
        <v>27</v>
      </c>
      <c r="H4265" s="313">
        <v>0.22500000000000001</v>
      </c>
      <c r="I4265" s="314">
        <v>18.739999999999998</v>
      </c>
      <c r="J4265" s="314">
        <v>4.21</v>
      </c>
    </row>
    <row r="4266" spans="1:10">
      <c r="A4266" s="300" t="s">
        <v>12986</v>
      </c>
      <c r="B4266" s="301" t="s">
        <v>13263</v>
      </c>
      <c r="C4266" s="300" t="s">
        <v>9</v>
      </c>
      <c r="D4266" s="300" t="s">
        <v>9216</v>
      </c>
      <c r="E4266" s="417" t="s">
        <v>12998</v>
      </c>
      <c r="F4266" s="417"/>
      <c r="G4266" s="302" t="s">
        <v>51</v>
      </c>
      <c r="H4266" s="315">
        <v>1</v>
      </c>
      <c r="I4266" s="316">
        <v>5.22</v>
      </c>
      <c r="J4266" s="316">
        <v>5.22</v>
      </c>
    </row>
    <row r="4267" spans="1:10" ht="25.5">
      <c r="A4267" s="317"/>
      <c r="B4267" s="317"/>
      <c r="C4267" s="317"/>
      <c r="D4267" s="317"/>
      <c r="E4267" s="317" t="s">
        <v>16052</v>
      </c>
      <c r="F4267" s="318">
        <v>2.83277</v>
      </c>
      <c r="G4267" s="317" t="s">
        <v>16053</v>
      </c>
      <c r="H4267" s="318">
        <v>2.4500000000000002</v>
      </c>
      <c r="I4267" s="317" t="s">
        <v>16054</v>
      </c>
      <c r="J4267" s="318">
        <v>5.28</v>
      </c>
    </row>
    <row r="4268" spans="1:10" ht="13.5" thickBot="1">
      <c r="A4268" s="317"/>
      <c r="B4268" s="317"/>
      <c r="C4268" s="317"/>
      <c r="D4268" s="317"/>
      <c r="E4268" s="317" t="s">
        <v>16055</v>
      </c>
      <c r="F4268" s="318">
        <v>3.59</v>
      </c>
      <c r="G4268" s="317"/>
      <c r="H4268" s="418" t="s">
        <v>16056</v>
      </c>
      <c r="I4268" s="418"/>
      <c r="J4268" s="318">
        <v>16.309999999999999</v>
      </c>
    </row>
    <row r="4269" spans="1:10" ht="13.5" thickTop="1">
      <c r="A4269" s="319"/>
      <c r="B4269" s="319"/>
      <c r="C4269" s="319"/>
      <c r="D4269" s="319"/>
      <c r="E4269" s="319"/>
      <c r="F4269" s="319"/>
      <c r="G4269" s="319"/>
      <c r="H4269" s="319"/>
      <c r="I4269" s="319"/>
      <c r="J4269" s="319"/>
    </row>
    <row r="4270" spans="1:10" ht="15">
      <c r="A4270" s="305"/>
      <c r="B4270" s="306" t="s">
        <v>12979</v>
      </c>
      <c r="C4270" s="305" t="s">
        <v>12980</v>
      </c>
      <c r="D4270" s="305" t="s">
        <v>12981</v>
      </c>
      <c r="E4270" s="419" t="s">
        <v>16045</v>
      </c>
      <c r="F4270" s="419"/>
      <c r="G4270" s="307" t="s">
        <v>12982</v>
      </c>
      <c r="H4270" s="306" t="s">
        <v>16046</v>
      </c>
      <c r="I4270" s="306" t="s">
        <v>12983</v>
      </c>
      <c r="J4270" s="306" t="s">
        <v>12985</v>
      </c>
    </row>
    <row r="4271" spans="1:10" ht="25.5">
      <c r="A4271" s="295" t="s">
        <v>16047</v>
      </c>
      <c r="B4271" s="296" t="s">
        <v>16325</v>
      </c>
      <c r="C4271" s="295" t="s">
        <v>9</v>
      </c>
      <c r="D4271" s="295" t="s">
        <v>3337</v>
      </c>
      <c r="E4271" s="420" t="s">
        <v>16095</v>
      </c>
      <c r="F4271" s="420"/>
      <c r="G4271" s="297" t="s">
        <v>51</v>
      </c>
      <c r="H4271" s="308">
        <v>1</v>
      </c>
      <c r="I4271" s="309">
        <v>23.44</v>
      </c>
      <c r="J4271" s="309">
        <v>23.44</v>
      </c>
    </row>
    <row r="4272" spans="1:10" ht="25.5">
      <c r="A4272" s="310" t="s">
        <v>16049</v>
      </c>
      <c r="B4272" s="311" t="s">
        <v>16307</v>
      </c>
      <c r="C4272" s="310" t="s">
        <v>9</v>
      </c>
      <c r="D4272" s="310" t="s">
        <v>89</v>
      </c>
      <c r="E4272" s="416" t="s">
        <v>16048</v>
      </c>
      <c r="F4272" s="416"/>
      <c r="G4272" s="312" t="s">
        <v>27</v>
      </c>
      <c r="H4272" s="313">
        <v>0.39</v>
      </c>
      <c r="I4272" s="314">
        <v>14.63</v>
      </c>
      <c r="J4272" s="314">
        <v>5.7</v>
      </c>
    </row>
    <row r="4273" spans="1:10" ht="25.5">
      <c r="A4273" s="310" t="s">
        <v>16049</v>
      </c>
      <c r="B4273" s="311" t="s">
        <v>16161</v>
      </c>
      <c r="C4273" s="310" t="s">
        <v>9</v>
      </c>
      <c r="D4273" s="310" t="s">
        <v>85</v>
      </c>
      <c r="E4273" s="416" t="s">
        <v>16048</v>
      </c>
      <c r="F4273" s="416"/>
      <c r="G4273" s="312" t="s">
        <v>27</v>
      </c>
      <c r="H4273" s="313">
        <v>0.39</v>
      </c>
      <c r="I4273" s="314">
        <v>18.739999999999998</v>
      </c>
      <c r="J4273" s="314">
        <v>7.3</v>
      </c>
    </row>
    <row r="4274" spans="1:10">
      <c r="A4274" s="300" t="s">
        <v>12986</v>
      </c>
      <c r="B4274" s="301" t="s">
        <v>13263</v>
      </c>
      <c r="C4274" s="300" t="s">
        <v>9</v>
      </c>
      <c r="D4274" s="300" t="s">
        <v>9216</v>
      </c>
      <c r="E4274" s="417" t="s">
        <v>12998</v>
      </c>
      <c r="F4274" s="417"/>
      <c r="G4274" s="302" t="s">
        <v>51</v>
      </c>
      <c r="H4274" s="315">
        <v>2</v>
      </c>
      <c r="I4274" s="316">
        <v>5.22</v>
      </c>
      <c r="J4274" s="316">
        <v>10.44</v>
      </c>
    </row>
    <row r="4275" spans="1:10" ht="25.5">
      <c r="A4275" s="317"/>
      <c r="B4275" s="317"/>
      <c r="C4275" s="317"/>
      <c r="D4275" s="317"/>
      <c r="E4275" s="317" t="s">
        <v>16052</v>
      </c>
      <c r="F4275" s="318">
        <v>4.9090616000000002</v>
      </c>
      <c r="G4275" s="317" t="s">
        <v>16053</v>
      </c>
      <c r="H4275" s="318">
        <v>4.24</v>
      </c>
      <c r="I4275" s="317" t="s">
        <v>16054</v>
      </c>
      <c r="J4275" s="318">
        <v>9.15</v>
      </c>
    </row>
    <row r="4276" spans="1:10" ht="13.5" thickBot="1">
      <c r="A4276" s="317"/>
      <c r="B4276" s="317"/>
      <c r="C4276" s="317"/>
      <c r="D4276" s="317"/>
      <c r="E4276" s="317" t="s">
        <v>16055</v>
      </c>
      <c r="F4276" s="318">
        <v>6.61</v>
      </c>
      <c r="G4276" s="317"/>
      <c r="H4276" s="418" t="s">
        <v>16056</v>
      </c>
      <c r="I4276" s="418"/>
      <c r="J4276" s="318">
        <v>30.05</v>
      </c>
    </row>
    <row r="4277" spans="1:10" ht="13.5" thickTop="1">
      <c r="A4277" s="319"/>
      <c r="B4277" s="319"/>
      <c r="C4277" s="319"/>
      <c r="D4277" s="319"/>
      <c r="E4277" s="319"/>
      <c r="F4277" s="319"/>
      <c r="G4277" s="319"/>
      <c r="H4277" s="319"/>
      <c r="I4277" s="319"/>
      <c r="J4277" s="319"/>
    </row>
    <row r="4278" spans="1:10" ht="15">
      <c r="A4278" s="305"/>
      <c r="B4278" s="306" t="s">
        <v>12979</v>
      </c>
      <c r="C4278" s="305" t="s">
        <v>12980</v>
      </c>
      <c r="D4278" s="305" t="s">
        <v>12981</v>
      </c>
      <c r="E4278" s="419" t="s">
        <v>16045</v>
      </c>
      <c r="F4278" s="419"/>
      <c r="G4278" s="307" t="s">
        <v>12982</v>
      </c>
      <c r="H4278" s="306" t="s">
        <v>16046</v>
      </c>
      <c r="I4278" s="306" t="s">
        <v>12983</v>
      </c>
      <c r="J4278" s="306" t="s">
        <v>12985</v>
      </c>
    </row>
    <row r="4279" spans="1:10" ht="25.5">
      <c r="A4279" s="295" t="s">
        <v>16047</v>
      </c>
      <c r="B4279" s="296" t="s">
        <v>16327</v>
      </c>
      <c r="C4279" s="295" t="s">
        <v>9</v>
      </c>
      <c r="D4279" s="295" t="s">
        <v>3342</v>
      </c>
      <c r="E4279" s="420" t="s">
        <v>16095</v>
      </c>
      <c r="F4279" s="420"/>
      <c r="G4279" s="297" t="s">
        <v>51</v>
      </c>
      <c r="H4279" s="308">
        <v>1</v>
      </c>
      <c r="I4279" s="309">
        <v>34.17</v>
      </c>
      <c r="J4279" s="309">
        <v>34.17</v>
      </c>
    </row>
    <row r="4280" spans="1:10" ht="25.5">
      <c r="A4280" s="310" t="s">
        <v>16049</v>
      </c>
      <c r="B4280" s="311" t="s">
        <v>16307</v>
      </c>
      <c r="C4280" s="310" t="s">
        <v>9</v>
      </c>
      <c r="D4280" s="310" t="s">
        <v>89</v>
      </c>
      <c r="E4280" s="416" t="s">
        <v>16048</v>
      </c>
      <c r="F4280" s="416"/>
      <c r="G4280" s="312" t="s">
        <v>27</v>
      </c>
      <c r="H4280" s="313">
        <v>0.55500000000000005</v>
      </c>
      <c r="I4280" s="314">
        <v>14.63</v>
      </c>
      <c r="J4280" s="314">
        <v>8.11</v>
      </c>
    </row>
    <row r="4281" spans="1:10" ht="25.5">
      <c r="A4281" s="310" t="s">
        <v>16049</v>
      </c>
      <c r="B4281" s="311" t="s">
        <v>16161</v>
      </c>
      <c r="C4281" s="310" t="s">
        <v>9</v>
      </c>
      <c r="D4281" s="310" t="s">
        <v>85</v>
      </c>
      <c r="E4281" s="416" t="s">
        <v>16048</v>
      </c>
      <c r="F4281" s="416"/>
      <c r="G4281" s="312" t="s">
        <v>27</v>
      </c>
      <c r="H4281" s="313">
        <v>0.55500000000000005</v>
      </c>
      <c r="I4281" s="314">
        <v>18.739999999999998</v>
      </c>
      <c r="J4281" s="314">
        <v>10.4</v>
      </c>
    </row>
    <row r="4282" spans="1:10">
      <c r="A4282" s="300" t="s">
        <v>12986</v>
      </c>
      <c r="B4282" s="301" t="s">
        <v>13263</v>
      </c>
      <c r="C4282" s="300" t="s">
        <v>9</v>
      </c>
      <c r="D4282" s="300" t="s">
        <v>9216</v>
      </c>
      <c r="E4282" s="417" t="s">
        <v>12998</v>
      </c>
      <c r="F4282" s="417"/>
      <c r="G4282" s="302" t="s">
        <v>51</v>
      </c>
      <c r="H4282" s="315">
        <v>3</v>
      </c>
      <c r="I4282" s="316">
        <v>5.22</v>
      </c>
      <c r="J4282" s="316">
        <v>15.66</v>
      </c>
    </row>
    <row r="4283" spans="1:10" ht="25.5">
      <c r="A4283" s="317"/>
      <c r="B4283" s="317"/>
      <c r="C4283" s="317"/>
      <c r="D4283" s="317"/>
      <c r="E4283" s="317" t="s">
        <v>16052</v>
      </c>
      <c r="F4283" s="318">
        <v>6.9853532999999999</v>
      </c>
      <c r="G4283" s="317" t="s">
        <v>16053</v>
      </c>
      <c r="H4283" s="318">
        <v>6.03</v>
      </c>
      <c r="I4283" s="317" t="s">
        <v>16054</v>
      </c>
      <c r="J4283" s="318">
        <v>13.02</v>
      </c>
    </row>
    <row r="4284" spans="1:10" ht="13.5" thickBot="1">
      <c r="A4284" s="317"/>
      <c r="B4284" s="317"/>
      <c r="C4284" s="317"/>
      <c r="D4284" s="317"/>
      <c r="E4284" s="317" t="s">
        <v>16055</v>
      </c>
      <c r="F4284" s="318">
        <v>9.64</v>
      </c>
      <c r="G4284" s="317"/>
      <c r="H4284" s="418" t="s">
        <v>16056</v>
      </c>
      <c r="I4284" s="418"/>
      <c r="J4284" s="318">
        <v>43.81</v>
      </c>
    </row>
    <row r="4285" spans="1:10" ht="13.5" thickTop="1">
      <c r="A4285" s="319"/>
      <c r="B4285" s="319"/>
      <c r="C4285" s="319"/>
      <c r="D4285" s="319"/>
      <c r="E4285" s="319"/>
      <c r="F4285" s="319"/>
      <c r="G4285" s="319"/>
      <c r="H4285" s="319"/>
      <c r="I4285" s="319"/>
      <c r="J4285" s="319"/>
    </row>
    <row r="4286" spans="1:10" ht="15">
      <c r="A4286" s="305"/>
      <c r="B4286" s="306" t="s">
        <v>12979</v>
      </c>
      <c r="C4286" s="305" t="s">
        <v>12980</v>
      </c>
      <c r="D4286" s="305" t="s">
        <v>12981</v>
      </c>
      <c r="E4286" s="419" t="s">
        <v>16045</v>
      </c>
      <c r="F4286" s="419"/>
      <c r="G4286" s="307" t="s">
        <v>12982</v>
      </c>
      <c r="H4286" s="306" t="s">
        <v>16046</v>
      </c>
      <c r="I4286" s="306" t="s">
        <v>12983</v>
      </c>
      <c r="J4286" s="306" t="s">
        <v>12985</v>
      </c>
    </row>
    <row r="4287" spans="1:10" ht="25.5">
      <c r="A4287" s="295" t="s">
        <v>16047</v>
      </c>
      <c r="B4287" s="296" t="s">
        <v>16091</v>
      </c>
      <c r="C4287" s="295" t="s">
        <v>9</v>
      </c>
      <c r="D4287" s="295" t="s">
        <v>4266</v>
      </c>
      <c r="E4287" s="420" t="s">
        <v>16090</v>
      </c>
      <c r="F4287" s="420"/>
      <c r="G4287" s="297" t="s">
        <v>13082</v>
      </c>
      <c r="H4287" s="308">
        <v>1</v>
      </c>
      <c r="I4287" s="309">
        <v>565.13</v>
      </c>
      <c r="J4287" s="309">
        <v>565.13</v>
      </c>
    </row>
    <row r="4288" spans="1:10" ht="25.5">
      <c r="A4288" s="310" t="s">
        <v>16049</v>
      </c>
      <c r="B4288" s="311" t="s">
        <v>16256</v>
      </c>
      <c r="C4288" s="310" t="s">
        <v>9</v>
      </c>
      <c r="D4288" s="310" t="s">
        <v>2149</v>
      </c>
      <c r="E4288" s="416" t="s">
        <v>16048</v>
      </c>
      <c r="F4288" s="416"/>
      <c r="G4288" s="312" t="s">
        <v>13145</v>
      </c>
      <c r="H4288" s="313">
        <v>2.1000000000000001E-2</v>
      </c>
      <c r="I4288" s="314">
        <v>413.4</v>
      </c>
      <c r="J4288" s="314">
        <v>8.68</v>
      </c>
    </row>
    <row r="4289" spans="1:10" ht="25.5">
      <c r="A4289" s="310" t="s">
        <v>16049</v>
      </c>
      <c r="B4289" s="311" t="s">
        <v>16172</v>
      </c>
      <c r="C4289" s="310" t="s">
        <v>9</v>
      </c>
      <c r="D4289" s="310" t="s">
        <v>78</v>
      </c>
      <c r="E4289" s="416" t="s">
        <v>16048</v>
      </c>
      <c r="F4289" s="416"/>
      <c r="G4289" s="312" t="s">
        <v>27</v>
      </c>
      <c r="H4289" s="313">
        <v>4.5810000000000004</v>
      </c>
      <c r="I4289" s="314">
        <v>18.11</v>
      </c>
      <c r="J4289" s="314">
        <v>82.96</v>
      </c>
    </row>
    <row r="4290" spans="1:10" ht="25.5">
      <c r="A4290" s="310" t="s">
        <v>16049</v>
      </c>
      <c r="B4290" s="311" t="s">
        <v>16068</v>
      </c>
      <c r="C4290" s="310" t="s">
        <v>9</v>
      </c>
      <c r="D4290" s="310" t="s">
        <v>29</v>
      </c>
      <c r="E4290" s="416" t="s">
        <v>16048</v>
      </c>
      <c r="F4290" s="416"/>
      <c r="G4290" s="312" t="s">
        <v>27</v>
      </c>
      <c r="H4290" s="313">
        <v>2.2909999999999999</v>
      </c>
      <c r="I4290" s="314">
        <v>14.73</v>
      </c>
      <c r="J4290" s="314">
        <v>33.74</v>
      </c>
    </row>
    <row r="4291" spans="1:10" ht="25.5">
      <c r="A4291" s="300" t="s">
        <v>12986</v>
      </c>
      <c r="B4291" s="301" t="s">
        <v>13232</v>
      </c>
      <c r="C4291" s="300" t="s">
        <v>9</v>
      </c>
      <c r="D4291" s="300" t="s">
        <v>9241</v>
      </c>
      <c r="E4291" s="417" t="s">
        <v>12998</v>
      </c>
      <c r="F4291" s="417"/>
      <c r="G4291" s="302" t="s">
        <v>51</v>
      </c>
      <c r="H4291" s="315">
        <v>2.778</v>
      </c>
      <c r="I4291" s="316">
        <v>158.30000000000001</v>
      </c>
      <c r="J4291" s="316">
        <v>439.75</v>
      </c>
    </row>
    <row r="4292" spans="1:10" ht="25.5">
      <c r="A4292" s="317"/>
      <c r="B4292" s="317"/>
      <c r="C4292" s="317"/>
      <c r="D4292" s="317"/>
      <c r="E4292" s="317" t="s">
        <v>16052</v>
      </c>
      <c r="F4292" s="318">
        <v>45.329685099999999</v>
      </c>
      <c r="G4292" s="317" t="s">
        <v>16053</v>
      </c>
      <c r="H4292" s="318">
        <v>39.159999999999997</v>
      </c>
      <c r="I4292" s="317" t="s">
        <v>16054</v>
      </c>
      <c r="J4292" s="318">
        <v>84.49</v>
      </c>
    </row>
    <row r="4293" spans="1:10" ht="13.5" thickBot="1">
      <c r="A4293" s="317"/>
      <c r="B4293" s="317"/>
      <c r="C4293" s="317"/>
      <c r="D4293" s="317"/>
      <c r="E4293" s="317" t="s">
        <v>16055</v>
      </c>
      <c r="F4293" s="318">
        <v>159.59</v>
      </c>
      <c r="G4293" s="317"/>
      <c r="H4293" s="418" t="s">
        <v>16056</v>
      </c>
      <c r="I4293" s="418"/>
      <c r="J4293" s="318">
        <v>724.72</v>
      </c>
    </row>
    <row r="4294" spans="1:10" ht="13.5" thickTop="1">
      <c r="A4294" s="319"/>
      <c r="B4294" s="319"/>
      <c r="C4294" s="319"/>
      <c r="D4294" s="319"/>
      <c r="E4294" s="319"/>
      <c r="F4294" s="319"/>
      <c r="G4294" s="319"/>
      <c r="H4294" s="319"/>
      <c r="I4294" s="319"/>
      <c r="J4294" s="319"/>
    </row>
    <row r="4295" spans="1:10" ht="15">
      <c r="A4295" s="305"/>
      <c r="B4295" s="306" t="s">
        <v>12979</v>
      </c>
      <c r="C4295" s="305" t="s">
        <v>12980</v>
      </c>
      <c r="D4295" s="305" t="s">
        <v>12981</v>
      </c>
      <c r="E4295" s="419" t="s">
        <v>16045</v>
      </c>
      <c r="F4295" s="419"/>
      <c r="G4295" s="307" t="s">
        <v>12982</v>
      </c>
      <c r="H4295" s="306" t="s">
        <v>16046</v>
      </c>
      <c r="I4295" s="306" t="s">
        <v>12983</v>
      </c>
      <c r="J4295" s="306" t="s">
        <v>12985</v>
      </c>
    </row>
    <row r="4296" spans="1:10" ht="25.5">
      <c r="A4296" s="295" t="s">
        <v>16047</v>
      </c>
      <c r="B4296" s="296" t="s">
        <v>16119</v>
      </c>
      <c r="C4296" s="295" t="s">
        <v>9</v>
      </c>
      <c r="D4296" s="295" t="s">
        <v>1633</v>
      </c>
      <c r="E4296" s="420" t="s">
        <v>16090</v>
      </c>
      <c r="F4296" s="420"/>
      <c r="G4296" s="297" t="s">
        <v>13082</v>
      </c>
      <c r="H4296" s="308">
        <v>1</v>
      </c>
      <c r="I4296" s="309">
        <v>677.23</v>
      </c>
      <c r="J4296" s="309">
        <v>677.23</v>
      </c>
    </row>
    <row r="4297" spans="1:10" ht="25.5">
      <c r="A4297" s="310" t="s">
        <v>16049</v>
      </c>
      <c r="B4297" s="311" t="s">
        <v>16260</v>
      </c>
      <c r="C4297" s="310" t="s">
        <v>9</v>
      </c>
      <c r="D4297" s="310" t="s">
        <v>2147</v>
      </c>
      <c r="E4297" s="416" t="s">
        <v>16048</v>
      </c>
      <c r="F4297" s="416"/>
      <c r="G4297" s="312" t="s">
        <v>13145</v>
      </c>
      <c r="H4297" s="313">
        <v>8.9999999999999993E-3</v>
      </c>
      <c r="I4297" s="314">
        <v>399.42</v>
      </c>
      <c r="J4297" s="314">
        <v>3.59</v>
      </c>
    </row>
    <row r="4298" spans="1:10" ht="25.5">
      <c r="A4298" s="310" t="s">
        <v>16049</v>
      </c>
      <c r="B4298" s="311" t="s">
        <v>16168</v>
      </c>
      <c r="C4298" s="310" t="s">
        <v>9</v>
      </c>
      <c r="D4298" s="310" t="s">
        <v>76</v>
      </c>
      <c r="E4298" s="416" t="s">
        <v>16048</v>
      </c>
      <c r="F4298" s="416"/>
      <c r="G4298" s="312" t="s">
        <v>27</v>
      </c>
      <c r="H4298" s="313">
        <v>1.4</v>
      </c>
      <c r="I4298" s="314">
        <v>15.25</v>
      </c>
      <c r="J4298" s="314">
        <v>21.35</v>
      </c>
    </row>
    <row r="4299" spans="1:10" ht="25.5">
      <c r="A4299" s="310" t="s">
        <v>16049</v>
      </c>
      <c r="B4299" s="311" t="s">
        <v>16564</v>
      </c>
      <c r="C4299" s="310" t="s">
        <v>9</v>
      </c>
      <c r="D4299" s="310" t="s">
        <v>88</v>
      </c>
      <c r="E4299" s="416" t="s">
        <v>16048</v>
      </c>
      <c r="F4299" s="416"/>
      <c r="G4299" s="312" t="s">
        <v>27</v>
      </c>
      <c r="H4299" s="313">
        <v>1.4</v>
      </c>
      <c r="I4299" s="314">
        <v>19.22</v>
      </c>
      <c r="J4299" s="314">
        <v>26.9</v>
      </c>
    </row>
    <row r="4300" spans="1:10" ht="25.5">
      <c r="A4300" s="310" t="s">
        <v>16049</v>
      </c>
      <c r="B4300" s="311" t="s">
        <v>16172</v>
      </c>
      <c r="C4300" s="310" t="s">
        <v>9</v>
      </c>
      <c r="D4300" s="310" t="s">
        <v>78</v>
      </c>
      <c r="E4300" s="416" t="s">
        <v>16048</v>
      </c>
      <c r="F4300" s="416"/>
      <c r="G4300" s="312" t="s">
        <v>27</v>
      </c>
      <c r="H4300" s="313">
        <v>1.2</v>
      </c>
      <c r="I4300" s="314">
        <v>18.11</v>
      </c>
      <c r="J4300" s="314">
        <v>21.73</v>
      </c>
    </row>
    <row r="4301" spans="1:10" ht="25.5">
      <c r="A4301" s="310" t="s">
        <v>16049</v>
      </c>
      <c r="B4301" s="311" t="s">
        <v>16068</v>
      </c>
      <c r="C4301" s="310" t="s">
        <v>9</v>
      </c>
      <c r="D4301" s="310" t="s">
        <v>29</v>
      </c>
      <c r="E4301" s="416" t="s">
        <v>16048</v>
      </c>
      <c r="F4301" s="416"/>
      <c r="G4301" s="312" t="s">
        <v>27</v>
      </c>
      <c r="H4301" s="313">
        <v>1.2</v>
      </c>
      <c r="I4301" s="314">
        <v>14.73</v>
      </c>
      <c r="J4301" s="314">
        <v>17.670000000000002</v>
      </c>
    </row>
    <row r="4302" spans="1:10" ht="38.25">
      <c r="A4302" s="300" t="s">
        <v>12986</v>
      </c>
      <c r="B4302" s="301" t="s">
        <v>13308</v>
      </c>
      <c r="C4302" s="300" t="s">
        <v>9</v>
      </c>
      <c r="D4302" s="300" t="s">
        <v>9152</v>
      </c>
      <c r="E4302" s="417" t="s">
        <v>12998</v>
      </c>
      <c r="F4302" s="417"/>
      <c r="G4302" s="302" t="s">
        <v>20</v>
      </c>
      <c r="H4302" s="315">
        <v>3.33</v>
      </c>
      <c r="I4302" s="316">
        <v>2.85</v>
      </c>
      <c r="J4302" s="316">
        <v>9.49</v>
      </c>
    </row>
    <row r="4303" spans="1:10" ht="63.75">
      <c r="A4303" s="300" t="s">
        <v>12986</v>
      </c>
      <c r="B4303" s="301" t="s">
        <v>13310</v>
      </c>
      <c r="C4303" s="300" t="s">
        <v>9</v>
      </c>
      <c r="D4303" s="300" t="s">
        <v>9274</v>
      </c>
      <c r="E4303" s="417" t="s">
        <v>12998</v>
      </c>
      <c r="F4303" s="417"/>
      <c r="G4303" s="302" t="s">
        <v>13082</v>
      </c>
      <c r="H4303" s="315">
        <v>1</v>
      </c>
      <c r="I4303" s="316">
        <v>569.11</v>
      </c>
      <c r="J4303" s="316">
        <v>569.11</v>
      </c>
    </row>
    <row r="4304" spans="1:10" ht="25.5">
      <c r="A4304" s="300" t="s">
        <v>12986</v>
      </c>
      <c r="B4304" s="301" t="s">
        <v>13312</v>
      </c>
      <c r="C4304" s="300" t="s">
        <v>9</v>
      </c>
      <c r="D4304" s="300" t="s">
        <v>10238</v>
      </c>
      <c r="E4304" s="417" t="s">
        <v>12998</v>
      </c>
      <c r="F4304" s="417"/>
      <c r="G4304" s="302" t="s">
        <v>51</v>
      </c>
      <c r="H4304" s="315">
        <v>6</v>
      </c>
      <c r="I4304" s="316">
        <v>0.26</v>
      </c>
      <c r="J4304" s="316">
        <v>1.56</v>
      </c>
    </row>
    <row r="4305" spans="1:10" ht="25.5">
      <c r="A4305" s="300" t="s">
        <v>12986</v>
      </c>
      <c r="B4305" s="301" t="s">
        <v>13314</v>
      </c>
      <c r="C4305" s="300" t="s">
        <v>9</v>
      </c>
      <c r="D4305" s="300" t="s">
        <v>10368</v>
      </c>
      <c r="E4305" s="417" t="s">
        <v>12998</v>
      </c>
      <c r="F4305" s="417"/>
      <c r="G4305" s="302" t="s">
        <v>20</v>
      </c>
      <c r="H4305" s="315">
        <v>0.18</v>
      </c>
      <c r="I4305" s="316">
        <v>19.309999999999999</v>
      </c>
      <c r="J4305" s="316">
        <v>3.47</v>
      </c>
    </row>
    <row r="4306" spans="1:10">
      <c r="A4306" s="300" t="s">
        <v>12986</v>
      </c>
      <c r="B4306" s="301" t="s">
        <v>13316</v>
      </c>
      <c r="C4306" s="300" t="s">
        <v>9</v>
      </c>
      <c r="D4306" s="300" t="s">
        <v>10590</v>
      </c>
      <c r="E4306" s="417" t="s">
        <v>12998</v>
      </c>
      <c r="F4306" s="417"/>
      <c r="G4306" s="302" t="s">
        <v>23</v>
      </c>
      <c r="H4306" s="315">
        <v>0.2</v>
      </c>
      <c r="I4306" s="316">
        <v>11.81</v>
      </c>
      <c r="J4306" s="316">
        <v>2.36</v>
      </c>
    </row>
    <row r="4307" spans="1:10" ht="25.5">
      <c r="A4307" s="317"/>
      <c r="B4307" s="317"/>
      <c r="C4307" s="317"/>
      <c r="D4307" s="317"/>
      <c r="E4307" s="317" t="s">
        <v>16052</v>
      </c>
      <c r="F4307" s="318">
        <v>33.649873900000003</v>
      </c>
      <c r="G4307" s="317" t="s">
        <v>16053</v>
      </c>
      <c r="H4307" s="318">
        <v>29.07</v>
      </c>
      <c r="I4307" s="317" t="s">
        <v>16054</v>
      </c>
      <c r="J4307" s="318">
        <v>62.72</v>
      </c>
    </row>
    <row r="4308" spans="1:10" ht="13.5" thickBot="1">
      <c r="A4308" s="317"/>
      <c r="B4308" s="317"/>
      <c r="C4308" s="317"/>
      <c r="D4308" s="317"/>
      <c r="E4308" s="317" t="s">
        <v>16055</v>
      </c>
      <c r="F4308" s="318">
        <v>191.24</v>
      </c>
      <c r="G4308" s="317"/>
      <c r="H4308" s="418" t="s">
        <v>16056</v>
      </c>
      <c r="I4308" s="418"/>
      <c r="J4308" s="318">
        <v>868.47</v>
      </c>
    </row>
    <row r="4309" spans="1:10" ht="13.5" thickTop="1">
      <c r="A4309" s="319"/>
      <c r="B4309" s="319"/>
      <c r="C4309" s="319"/>
      <c r="D4309" s="319"/>
      <c r="E4309" s="319"/>
      <c r="F4309" s="319"/>
      <c r="G4309" s="319"/>
      <c r="H4309" s="319"/>
      <c r="I4309" s="319"/>
      <c r="J4309" s="319"/>
    </row>
    <row r="4310" spans="1:10" ht="15">
      <c r="A4310" s="305"/>
      <c r="B4310" s="306" t="s">
        <v>12979</v>
      </c>
      <c r="C4310" s="305" t="s">
        <v>12980</v>
      </c>
      <c r="D4310" s="305" t="s">
        <v>12981</v>
      </c>
      <c r="E4310" s="419" t="s">
        <v>16045</v>
      </c>
      <c r="F4310" s="419"/>
      <c r="G4310" s="307" t="s">
        <v>12982</v>
      </c>
      <c r="H4310" s="306" t="s">
        <v>16046</v>
      </c>
      <c r="I4310" s="306" t="s">
        <v>12983</v>
      </c>
      <c r="J4310" s="306" t="s">
        <v>12985</v>
      </c>
    </row>
    <row r="4311" spans="1:10">
      <c r="A4311" s="295" t="s">
        <v>16047</v>
      </c>
      <c r="B4311" s="296" t="s">
        <v>16291</v>
      </c>
      <c r="C4311" s="295" t="s">
        <v>9</v>
      </c>
      <c r="D4311" s="295" t="s">
        <v>515</v>
      </c>
      <c r="E4311" s="420" t="s">
        <v>16048</v>
      </c>
      <c r="F4311" s="420"/>
      <c r="G4311" s="297" t="s">
        <v>27</v>
      </c>
      <c r="H4311" s="308">
        <v>1</v>
      </c>
      <c r="I4311" s="309">
        <v>17.510000000000002</v>
      </c>
      <c r="J4311" s="309">
        <v>17.510000000000002</v>
      </c>
    </row>
    <row r="4312" spans="1:10" ht="25.5">
      <c r="A4312" s="310" t="s">
        <v>16049</v>
      </c>
      <c r="B4312" s="311" t="s">
        <v>16521</v>
      </c>
      <c r="C4312" s="310" t="s">
        <v>9</v>
      </c>
      <c r="D4312" s="310" t="s">
        <v>439</v>
      </c>
      <c r="E4312" s="416" t="s">
        <v>16048</v>
      </c>
      <c r="F4312" s="416"/>
      <c r="G4312" s="312" t="s">
        <v>27</v>
      </c>
      <c r="H4312" s="313">
        <v>1</v>
      </c>
      <c r="I4312" s="314">
        <v>0.46</v>
      </c>
      <c r="J4312" s="314">
        <v>0.46</v>
      </c>
    </row>
    <row r="4313" spans="1:10" ht="25.5">
      <c r="A4313" s="310" t="s">
        <v>16049</v>
      </c>
      <c r="B4313" s="311" t="s">
        <v>16522</v>
      </c>
      <c r="C4313" s="310" t="s">
        <v>9</v>
      </c>
      <c r="D4313" s="310" t="s">
        <v>440</v>
      </c>
      <c r="E4313" s="416" t="s">
        <v>16048</v>
      </c>
      <c r="F4313" s="416"/>
      <c r="G4313" s="312" t="s">
        <v>27</v>
      </c>
      <c r="H4313" s="313">
        <v>1</v>
      </c>
      <c r="I4313" s="314">
        <v>0.91</v>
      </c>
      <c r="J4313" s="314">
        <v>0.91</v>
      </c>
    </row>
    <row r="4314" spans="1:10" ht="25.5">
      <c r="A4314" s="310" t="s">
        <v>16049</v>
      </c>
      <c r="B4314" s="311" t="s">
        <v>16581</v>
      </c>
      <c r="C4314" s="310" t="s">
        <v>9</v>
      </c>
      <c r="D4314" s="310" t="s">
        <v>4600</v>
      </c>
      <c r="E4314" s="416" t="s">
        <v>16048</v>
      </c>
      <c r="F4314" s="416"/>
      <c r="G4314" s="312" t="s">
        <v>27</v>
      </c>
      <c r="H4314" s="313">
        <v>1</v>
      </c>
      <c r="I4314" s="314">
        <v>0.05</v>
      </c>
      <c r="J4314" s="314">
        <v>0.05</v>
      </c>
    </row>
    <row r="4315" spans="1:10">
      <c r="A4315" s="300" t="s">
        <v>12986</v>
      </c>
      <c r="B4315" s="301" t="s">
        <v>13061</v>
      </c>
      <c r="C4315" s="300" t="s">
        <v>9</v>
      </c>
      <c r="D4315" s="300" t="s">
        <v>12522</v>
      </c>
      <c r="E4315" s="417" t="s">
        <v>13060</v>
      </c>
      <c r="F4315" s="417"/>
      <c r="G4315" s="302" t="s">
        <v>27</v>
      </c>
      <c r="H4315" s="315">
        <v>1</v>
      </c>
      <c r="I4315" s="316">
        <v>2.5299999999999998</v>
      </c>
      <c r="J4315" s="316">
        <v>2.5299999999999998</v>
      </c>
    </row>
    <row r="4316" spans="1:10">
      <c r="A4316" s="300" t="s">
        <v>12986</v>
      </c>
      <c r="B4316" s="301" t="s">
        <v>13062</v>
      </c>
      <c r="C4316" s="300" t="s">
        <v>9</v>
      </c>
      <c r="D4316" s="300" t="s">
        <v>12527</v>
      </c>
      <c r="E4316" s="417" t="s">
        <v>13060</v>
      </c>
      <c r="F4316" s="417"/>
      <c r="G4316" s="302" t="s">
        <v>27</v>
      </c>
      <c r="H4316" s="315">
        <v>1</v>
      </c>
      <c r="I4316" s="316">
        <v>0.34</v>
      </c>
      <c r="J4316" s="316">
        <v>0.34</v>
      </c>
    </row>
    <row r="4317" spans="1:10">
      <c r="A4317" s="300" t="s">
        <v>12986</v>
      </c>
      <c r="B4317" s="301" t="s">
        <v>14349</v>
      </c>
      <c r="C4317" s="300" t="s">
        <v>9</v>
      </c>
      <c r="D4317" s="300" t="s">
        <v>9282</v>
      </c>
      <c r="E4317" s="417" t="s">
        <v>12994</v>
      </c>
      <c r="F4317" s="417"/>
      <c r="G4317" s="302" t="s">
        <v>27</v>
      </c>
      <c r="H4317" s="315">
        <v>1</v>
      </c>
      <c r="I4317" s="316">
        <v>12.52</v>
      </c>
      <c r="J4317" s="316">
        <v>12.52</v>
      </c>
    </row>
    <row r="4318" spans="1:10">
      <c r="A4318" s="300" t="s">
        <v>12986</v>
      </c>
      <c r="B4318" s="301" t="s">
        <v>13059</v>
      </c>
      <c r="C4318" s="300" t="s">
        <v>9</v>
      </c>
      <c r="D4318" s="300" t="s">
        <v>12535</v>
      </c>
      <c r="E4318" s="417" t="s">
        <v>13058</v>
      </c>
      <c r="F4318" s="417"/>
      <c r="G4318" s="302" t="s">
        <v>27</v>
      </c>
      <c r="H4318" s="315">
        <v>1</v>
      </c>
      <c r="I4318" s="316">
        <v>0.05</v>
      </c>
      <c r="J4318" s="316">
        <v>0.05</v>
      </c>
    </row>
    <row r="4319" spans="1:10">
      <c r="A4319" s="300" t="s">
        <v>12986</v>
      </c>
      <c r="B4319" s="301" t="s">
        <v>13057</v>
      </c>
      <c r="C4319" s="300" t="s">
        <v>9</v>
      </c>
      <c r="D4319" s="300" t="s">
        <v>12549</v>
      </c>
      <c r="E4319" s="417" t="s">
        <v>13056</v>
      </c>
      <c r="F4319" s="417"/>
      <c r="G4319" s="302" t="s">
        <v>27</v>
      </c>
      <c r="H4319" s="315">
        <v>1</v>
      </c>
      <c r="I4319" s="316">
        <v>0.65</v>
      </c>
      <c r="J4319" s="316">
        <v>0.65</v>
      </c>
    </row>
    <row r="4320" spans="1:10" ht="25.5">
      <c r="A4320" s="317"/>
      <c r="B4320" s="317"/>
      <c r="C4320" s="317"/>
      <c r="D4320" s="317"/>
      <c r="E4320" s="317" t="s">
        <v>16052</v>
      </c>
      <c r="F4320" s="318">
        <v>6.7439239999999998</v>
      </c>
      <c r="G4320" s="317" t="s">
        <v>16053</v>
      </c>
      <c r="H4320" s="318">
        <v>5.83</v>
      </c>
      <c r="I4320" s="317" t="s">
        <v>16054</v>
      </c>
      <c r="J4320" s="318">
        <v>12.57</v>
      </c>
    </row>
    <row r="4321" spans="1:10" ht="13.5" thickBot="1">
      <c r="A4321" s="317"/>
      <c r="B4321" s="317"/>
      <c r="C4321" s="317"/>
      <c r="D4321" s="317"/>
      <c r="E4321" s="317" t="s">
        <v>16055</v>
      </c>
      <c r="F4321" s="318">
        <v>4.9400000000000004</v>
      </c>
      <c r="G4321" s="317"/>
      <c r="H4321" s="418" t="s">
        <v>16056</v>
      </c>
      <c r="I4321" s="418"/>
      <c r="J4321" s="318">
        <v>22.45</v>
      </c>
    </row>
    <row r="4322" spans="1:10" ht="13.5" thickTop="1">
      <c r="A4322" s="319"/>
      <c r="B4322" s="319"/>
      <c r="C4322" s="319"/>
      <c r="D4322" s="319"/>
      <c r="E4322" s="319"/>
      <c r="F4322" s="319"/>
      <c r="G4322" s="319"/>
      <c r="H4322" s="319"/>
      <c r="I4322" s="319"/>
      <c r="J4322" s="319"/>
    </row>
    <row r="4323" spans="1:10" ht="15">
      <c r="A4323" s="305"/>
      <c r="B4323" s="306" t="s">
        <v>12979</v>
      </c>
      <c r="C4323" s="305" t="s">
        <v>12980</v>
      </c>
      <c r="D4323" s="305" t="s">
        <v>12981</v>
      </c>
      <c r="E4323" s="419" t="s">
        <v>16045</v>
      </c>
      <c r="F4323" s="419"/>
      <c r="G4323" s="307" t="s">
        <v>12982</v>
      </c>
      <c r="H4323" s="306" t="s">
        <v>16046</v>
      </c>
      <c r="I4323" s="306" t="s">
        <v>12983</v>
      </c>
      <c r="J4323" s="306" t="s">
        <v>12985</v>
      </c>
    </row>
    <row r="4324" spans="1:10" ht="38.25">
      <c r="A4324" s="295" t="s">
        <v>16047</v>
      </c>
      <c r="B4324" s="296" t="s">
        <v>16604</v>
      </c>
      <c r="C4324" s="295" t="s">
        <v>9</v>
      </c>
      <c r="D4324" s="295" t="s">
        <v>2340</v>
      </c>
      <c r="E4324" s="420" t="s">
        <v>16110</v>
      </c>
      <c r="F4324" s="420"/>
      <c r="G4324" s="297" t="s">
        <v>51</v>
      </c>
      <c r="H4324" s="308">
        <v>1</v>
      </c>
      <c r="I4324" s="309">
        <v>10.24</v>
      </c>
      <c r="J4324" s="309">
        <v>10.24</v>
      </c>
    </row>
    <row r="4325" spans="1:10" ht="25.5">
      <c r="A4325" s="310" t="s">
        <v>16049</v>
      </c>
      <c r="B4325" s="311" t="s">
        <v>16355</v>
      </c>
      <c r="C4325" s="310" t="s">
        <v>9</v>
      </c>
      <c r="D4325" s="310" t="s">
        <v>2094</v>
      </c>
      <c r="E4325" s="416" t="s">
        <v>16048</v>
      </c>
      <c r="F4325" s="416"/>
      <c r="G4325" s="312" t="s">
        <v>27</v>
      </c>
      <c r="H4325" s="313">
        <v>0.15</v>
      </c>
      <c r="I4325" s="314">
        <v>14.55</v>
      </c>
      <c r="J4325" s="314">
        <v>2.1800000000000002</v>
      </c>
    </row>
    <row r="4326" spans="1:10" ht="25.5">
      <c r="A4326" s="310" t="s">
        <v>16049</v>
      </c>
      <c r="B4326" s="311" t="s">
        <v>16356</v>
      </c>
      <c r="C4326" s="310" t="s">
        <v>9</v>
      </c>
      <c r="D4326" s="310" t="s">
        <v>81</v>
      </c>
      <c r="E4326" s="416" t="s">
        <v>16048</v>
      </c>
      <c r="F4326" s="416"/>
      <c r="G4326" s="312" t="s">
        <v>27</v>
      </c>
      <c r="H4326" s="313">
        <v>0.15</v>
      </c>
      <c r="I4326" s="314">
        <v>18.53</v>
      </c>
      <c r="J4326" s="314">
        <v>2.77</v>
      </c>
    </row>
    <row r="4327" spans="1:10">
      <c r="A4327" s="300" t="s">
        <v>12986</v>
      </c>
      <c r="B4327" s="301" t="s">
        <v>13356</v>
      </c>
      <c r="C4327" s="300" t="s">
        <v>9</v>
      </c>
      <c r="D4327" s="300" t="s">
        <v>6964</v>
      </c>
      <c r="E4327" s="417" t="s">
        <v>12998</v>
      </c>
      <c r="F4327" s="417"/>
      <c r="G4327" s="302" t="s">
        <v>51</v>
      </c>
      <c r="H4327" s="315">
        <v>7.0000000000000001E-3</v>
      </c>
      <c r="I4327" s="316">
        <v>49.5</v>
      </c>
      <c r="J4327" s="316">
        <v>0.34</v>
      </c>
    </row>
    <row r="4328" spans="1:10" ht="25.5">
      <c r="A4328" s="300" t="s">
        <v>12986</v>
      </c>
      <c r="B4328" s="301" t="s">
        <v>13422</v>
      </c>
      <c r="C4328" s="300" t="s">
        <v>9</v>
      </c>
      <c r="D4328" s="300" t="s">
        <v>9339</v>
      </c>
      <c r="E4328" s="417" t="s">
        <v>12998</v>
      </c>
      <c r="F4328" s="417"/>
      <c r="G4328" s="302" t="s">
        <v>51</v>
      </c>
      <c r="H4328" s="315">
        <v>1</v>
      </c>
      <c r="I4328" s="316">
        <v>4.53</v>
      </c>
      <c r="J4328" s="316">
        <v>4.53</v>
      </c>
    </row>
    <row r="4329" spans="1:10">
      <c r="A4329" s="300" t="s">
        <v>12986</v>
      </c>
      <c r="B4329" s="301" t="s">
        <v>13353</v>
      </c>
      <c r="C4329" s="300" t="s">
        <v>9</v>
      </c>
      <c r="D4329" s="300" t="s">
        <v>9576</v>
      </c>
      <c r="E4329" s="417" t="s">
        <v>12998</v>
      </c>
      <c r="F4329" s="417"/>
      <c r="G4329" s="302" t="s">
        <v>51</v>
      </c>
      <c r="H4329" s="315">
        <v>0.05</v>
      </c>
      <c r="I4329" s="316">
        <v>1.65</v>
      </c>
      <c r="J4329" s="316">
        <v>0.08</v>
      </c>
    </row>
    <row r="4330" spans="1:10">
      <c r="A4330" s="300" t="s">
        <v>12986</v>
      </c>
      <c r="B4330" s="301" t="s">
        <v>13358</v>
      </c>
      <c r="C4330" s="300" t="s">
        <v>9</v>
      </c>
      <c r="D4330" s="300" t="s">
        <v>10886</v>
      </c>
      <c r="E4330" s="417" t="s">
        <v>12998</v>
      </c>
      <c r="F4330" s="417"/>
      <c r="G4330" s="302" t="s">
        <v>51</v>
      </c>
      <c r="H4330" s="315">
        <v>8.0000000000000002E-3</v>
      </c>
      <c r="I4330" s="316">
        <v>42.99</v>
      </c>
      <c r="J4330" s="316">
        <v>0.34</v>
      </c>
    </row>
    <row r="4331" spans="1:10" ht="25.5">
      <c r="A4331" s="317"/>
      <c r="B4331" s="317"/>
      <c r="C4331" s="317"/>
      <c r="D4331" s="317"/>
      <c r="E4331" s="317" t="s">
        <v>16052</v>
      </c>
      <c r="F4331" s="318">
        <v>1.8616879</v>
      </c>
      <c r="G4331" s="317" t="s">
        <v>16053</v>
      </c>
      <c r="H4331" s="318">
        <v>1.61</v>
      </c>
      <c r="I4331" s="317" t="s">
        <v>16054</v>
      </c>
      <c r="J4331" s="318">
        <v>3.47</v>
      </c>
    </row>
    <row r="4332" spans="1:10" ht="13.5" thickBot="1">
      <c r="A4332" s="317"/>
      <c r="B4332" s="317"/>
      <c r="C4332" s="317"/>
      <c r="D4332" s="317"/>
      <c r="E4332" s="317" t="s">
        <v>16055</v>
      </c>
      <c r="F4332" s="318">
        <v>2.89</v>
      </c>
      <c r="G4332" s="317"/>
      <c r="H4332" s="418" t="s">
        <v>16056</v>
      </c>
      <c r="I4332" s="418"/>
      <c r="J4332" s="318">
        <v>13.13</v>
      </c>
    </row>
    <row r="4333" spans="1:10" ht="13.5" thickTop="1">
      <c r="A4333" s="319"/>
      <c r="B4333" s="319"/>
      <c r="C4333" s="319"/>
      <c r="D4333" s="319"/>
      <c r="E4333" s="319"/>
      <c r="F4333" s="319"/>
      <c r="G4333" s="319"/>
      <c r="H4333" s="319"/>
      <c r="I4333" s="319"/>
      <c r="J4333" s="319"/>
    </row>
    <row r="4334" spans="1:10" ht="15">
      <c r="A4334" s="305"/>
      <c r="B4334" s="306" t="s">
        <v>12979</v>
      </c>
      <c r="C4334" s="305" t="s">
        <v>12980</v>
      </c>
      <c r="D4334" s="305" t="s">
        <v>12981</v>
      </c>
      <c r="E4334" s="419" t="s">
        <v>16045</v>
      </c>
      <c r="F4334" s="419"/>
      <c r="G4334" s="307" t="s">
        <v>12982</v>
      </c>
      <c r="H4334" s="306" t="s">
        <v>16046</v>
      </c>
      <c r="I4334" s="306" t="s">
        <v>12983</v>
      </c>
      <c r="J4334" s="306" t="s">
        <v>12985</v>
      </c>
    </row>
    <row r="4335" spans="1:10" ht="25.5">
      <c r="A4335" s="295" t="s">
        <v>16047</v>
      </c>
      <c r="B4335" s="296" t="s">
        <v>16605</v>
      </c>
      <c r="C4335" s="295" t="s">
        <v>9</v>
      </c>
      <c r="D4335" s="295" t="s">
        <v>2336</v>
      </c>
      <c r="E4335" s="420" t="s">
        <v>16110</v>
      </c>
      <c r="F4335" s="420"/>
      <c r="G4335" s="297" t="s">
        <v>51</v>
      </c>
      <c r="H4335" s="308">
        <v>1</v>
      </c>
      <c r="I4335" s="309">
        <v>6.16</v>
      </c>
      <c r="J4335" s="309">
        <v>6.16</v>
      </c>
    </row>
    <row r="4336" spans="1:10" ht="25.5">
      <c r="A4336" s="310" t="s">
        <v>16049</v>
      </c>
      <c r="B4336" s="311" t="s">
        <v>16355</v>
      </c>
      <c r="C4336" s="310" t="s">
        <v>9</v>
      </c>
      <c r="D4336" s="310" t="s">
        <v>2094</v>
      </c>
      <c r="E4336" s="416" t="s">
        <v>16048</v>
      </c>
      <c r="F4336" s="416"/>
      <c r="G4336" s="312" t="s">
        <v>27</v>
      </c>
      <c r="H4336" s="313">
        <v>0.15</v>
      </c>
      <c r="I4336" s="314">
        <v>14.55</v>
      </c>
      <c r="J4336" s="314">
        <v>2.1800000000000002</v>
      </c>
    </row>
    <row r="4337" spans="1:10" ht="25.5">
      <c r="A4337" s="310" t="s">
        <v>16049</v>
      </c>
      <c r="B4337" s="311" t="s">
        <v>16356</v>
      </c>
      <c r="C4337" s="310" t="s">
        <v>9</v>
      </c>
      <c r="D4337" s="310" t="s">
        <v>81</v>
      </c>
      <c r="E4337" s="416" t="s">
        <v>16048</v>
      </c>
      <c r="F4337" s="416"/>
      <c r="G4337" s="312" t="s">
        <v>27</v>
      </c>
      <c r="H4337" s="313">
        <v>0.15</v>
      </c>
      <c r="I4337" s="314">
        <v>18.53</v>
      </c>
      <c r="J4337" s="314">
        <v>2.77</v>
      </c>
    </row>
    <row r="4338" spans="1:10">
      <c r="A4338" s="300" t="s">
        <v>12986</v>
      </c>
      <c r="B4338" s="301" t="s">
        <v>13356</v>
      </c>
      <c r="C4338" s="300" t="s">
        <v>9</v>
      </c>
      <c r="D4338" s="300" t="s">
        <v>6964</v>
      </c>
      <c r="E4338" s="417" t="s">
        <v>12998</v>
      </c>
      <c r="F4338" s="417"/>
      <c r="G4338" s="302" t="s">
        <v>51</v>
      </c>
      <c r="H4338" s="315">
        <v>7.0000000000000001E-3</v>
      </c>
      <c r="I4338" s="316">
        <v>49.5</v>
      </c>
      <c r="J4338" s="316">
        <v>0.34</v>
      </c>
    </row>
    <row r="4339" spans="1:10">
      <c r="A4339" s="300" t="s">
        <v>12986</v>
      </c>
      <c r="B4339" s="301" t="s">
        <v>13421</v>
      </c>
      <c r="C4339" s="300" t="s">
        <v>9</v>
      </c>
      <c r="D4339" s="300" t="s">
        <v>9353</v>
      </c>
      <c r="E4339" s="417" t="s">
        <v>12998</v>
      </c>
      <c r="F4339" s="417"/>
      <c r="G4339" s="302" t="s">
        <v>51</v>
      </c>
      <c r="H4339" s="315">
        <v>1</v>
      </c>
      <c r="I4339" s="316">
        <v>0.45</v>
      </c>
      <c r="J4339" s="316">
        <v>0.45</v>
      </c>
    </row>
    <row r="4340" spans="1:10">
      <c r="A4340" s="300" t="s">
        <v>12986</v>
      </c>
      <c r="B4340" s="301" t="s">
        <v>13353</v>
      </c>
      <c r="C4340" s="300" t="s">
        <v>9</v>
      </c>
      <c r="D4340" s="300" t="s">
        <v>9576</v>
      </c>
      <c r="E4340" s="417" t="s">
        <v>12998</v>
      </c>
      <c r="F4340" s="417"/>
      <c r="G4340" s="302" t="s">
        <v>51</v>
      </c>
      <c r="H4340" s="315">
        <v>0.05</v>
      </c>
      <c r="I4340" s="316">
        <v>1.65</v>
      </c>
      <c r="J4340" s="316">
        <v>0.08</v>
      </c>
    </row>
    <row r="4341" spans="1:10">
      <c r="A4341" s="300" t="s">
        <v>12986</v>
      </c>
      <c r="B4341" s="301" t="s">
        <v>13358</v>
      </c>
      <c r="C4341" s="300" t="s">
        <v>9</v>
      </c>
      <c r="D4341" s="300" t="s">
        <v>10886</v>
      </c>
      <c r="E4341" s="417" t="s">
        <v>12998</v>
      </c>
      <c r="F4341" s="417"/>
      <c r="G4341" s="302" t="s">
        <v>51</v>
      </c>
      <c r="H4341" s="315">
        <v>8.0000000000000002E-3</v>
      </c>
      <c r="I4341" s="316">
        <v>42.99</v>
      </c>
      <c r="J4341" s="316">
        <v>0.34</v>
      </c>
    </row>
    <row r="4342" spans="1:10" ht="25.5">
      <c r="A4342" s="317"/>
      <c r="B4342" s="317"/>
      <c r="C4342" s="317"/>
      <c r="D4342" s="317"/>
      <c r="E4342" s="317" t="s">
        <v>16052</v>
      </c>
      <c r="F4342" s="318">
        <v>1.8616879</v>
      </c>
      <c r="G4342" s="317" t="s">
        <v>16053</v>
      </c>
      <c r="H4342" s="318">
        <v>1.61</v>
      </c>
      <c r="I4342" s="317" t="s">
        <v>16054</v>
      </c>
      <c r="J4342" s="318">
        <v>3.47</v>
      </c>
    </row>
    <row r="4343" spans="1:10" ht="13.5" thickBot="1">
      <c r="A4343" s="317"/>
      <c r="B4343" s="317"/>
      <c r="C4343" s="317"/>
      <c r="D4343" s="317"/>
      <c r="E4343" s="317" t="s">
        <v>16055</v>
      </c>
      <c r="F4343" s="318">
        <v>1.73</v>
      </c>
      <c r="G4343" s="317"/>
      <c r="H4343" s="418" t="s">
        <v>16056</v>
      </c>
      <c r="I4343" s="418"/>
      <c r="J4343" s="318">
        <v>7.89</v>
      </c>
    </row>
    <row r="4344" spans="1:10" ht="13.5" thickTop="1">
      <c r="A4344" s="319"/>
      <c r="B4344" s="319"/>
      <c r="C4344" s="319"/>
      <c r="D4344" s="319"/>
      <c r="E4344" s="319"/>
      <c r="F4344" s="319"/>
      <c r="G4344" s="319"/>
      <c r="H4344" s="319"/>
      <c r="I4344" s="319"/>
      <c r="J4344" s="319"/>
    </row>
    <row r="4345" spans="1:10" ht="15">
      <c r="A4345" s="305"/>
      <c r="B4345" s="306" t="s">
        <v>12979</v>
      </c>
      <c r="C4345" s="305" t="s">
        <v>12980</v>
      </c>
      <c r="D4345" s="305" t="s">
        <v>12981</v>
      </c>
      <c r="E4345" s="419" t="s">
        <v>16045</v>
      </c>
      <c r="F4345" s="419"/>
      <c r="G4345" s="307" t="s">
        <v>12982</v>
      </c>
      <c r="H4345" s="306" t="s">
        <v>16046</v>
      </c>
      <c r="I4345" s="306" t="s">
        <v>12983</v>
      </c>
      <c r="J4345" s="306" t="s">
        <v>12985</v>
      </c>
    </row>
    <row r="4346" spans="1:10" ht="38.25">
      <c r="A4346" s="295" t="s">
        <v>16047</v>
      </c>
      <c r="B4346" s="296" t="s">
        <v>16156</v>
      </c>
      <c r="C4346" s="295" t="s">
        <v>9</v>
      </c>
      <c r="D4346" s="295" t="s">
        <v>2768</v>
      </c>
      <c r="E4346" s="420" t="s">
        <v>16110</v>
      </c>
      <c r="F4346" s="420"/>
      <c r="G4346" s="297" t="s">
        <v>51</v>
      </c>
      <c r="H4346" s="308">
        <v>1</v>
      </c>
      <c r="I4346" s="309">
        <v>29.12</v>
      </c>
      <c r="J4346" s="309">
        <v>29.12</v>
      </c>
    </row>
    <row r="4347" spans="1:10" ht="38.25">
      <c r="A4347" s="310" t="s">
        <v>16049</v>
      </c>
      <c r="B4347" s="311" t="s">
        <v>15551</v>
      </c>
      <c r="C4347" s="310" t="s">
        <v>9</v>
      </c>
      <c r="D4347" s="310" t="s">
        <v>2351</v>
      </c>
      <c r="E4347" s="416" t="s">
        <v>16110</v>
      </c>
      <c r="F4347" s="416"/>
      <c r="G4347" s="312" t="s">
        <v>51</v>
      </c>
      <c r="H4347" s="313">
        <v>1</v>
      </c>
      <c r="I4347" s="314">
        <v>4.6100000000000003</v>
      </c>
      <c r="J4347" s="314">
        <v>4.6100000000000003</v>
      </c>
    </row>
    <row r="4348" spans="1:10" ht="38.25">
      <c r="A4348" s="310" t="s">
        <v>16049</v>
      </c>
      <c r="B4348" s="311" t="s">
        <v>16606</v>
      </c>
      <c r="C4348" s="310" t="s">
        <v>9</v>
      </c>
      <c r="D4348" s="310" t="s">
        <v>2353</v>
      </c>
      <c r="E4348" s="416" t="s">
        <v>16110</v>
      </c>
      <c r="F4348" s="416"/>
      <c r="G4348" s="312" t="s">
        <v>51</v>
      </c>
      <c r="H4348" s="313">
        <v>1</v>
      </c>
      <c r="I4348" s="314">
        <v>5.07</v>
      </c>
      <c r="J4348" s="314">
        <v>5.07</v>
      </c>
    </row>
    <row r="4349" spans="1:10" ht="25.5">
      <c r="A4349" s="310" t="s">
        <v>16049</v>
      </c>
      <c r="B4349" s="311" t="s">
        <v>16607</v>
      </c>
      <c r="C4349" s="310" t="s">
        <v>9</v>
      </c>
      <c r="D4349" s="310" t="s">
        <v>12714</v>
      </c>
      <c r="E4349" s="416" t="s">
        <v>16110</v>
      </c>
      <c r="F4349" s="416"/>
      <c r="G4349" s="312" t="s">
        <v>51</v>
      </c>
      <c r="H4349" s="313">
        <v>1</v>
      </c>
      <c r="I4349" s="314">
        <v>19.440000000000001</v>
      </c>
      <c r="J4349" s="314">
        <v>19.440000000000001</v>
      </c>
    </row>
    <row r="4350" spans="1:10" ht="25.5">
      <c r="A4350" s="317"/>
      <c r="B4350" s="317"/>
      <c r="C4350" s="317"/>
      <c r="D4350" s="317"/>
      <c r="E4350" s="317" t="s">
        <v>16052</v>
      </c>
      <c r="F4350" s="318">
        <v>4.9627125999999997</v>
      </c>
      <c r="G4350" s="317" t="s">
        <v>16053</v>
      </c>
      <c r="H4350" s="318">
        <v>4.29</v>
      </c>
      <c r="I4350" s="317" t="s">
        <v>16054</v>
      </c>
      <c r="J4350" s="318">
        <v>9.25</v>
      </c>
    </row>
    <row r="4351" spans="1:10" ht="13.5" thickBot="1">
      <c r="A4351" s="317"/>
      <c r="B4351" s="317"/>
      <c r="C4351" s="317"/>
      <c r="D4351" s="317"/>
      <c r="E4351" s="317" t="s">
        <v>16055</v>
      </c>
      <c r="F4351" s="318">
        <v>8.2200000000000006</v>
      </c>
      <c r="G4351" s="317"/>
      <c r="H4351" s="418" t="s">
        <v>16056</v>
      </c>
      <c r="I4351" s="418"/>
      <c r="J4351" s="318">
        <v>37.340000000000003</v>
      </c>
    </row>
    <row r="4352" spans="1:10" ht="13.5" thickTop="1">
      <c r="A4352" s="319"/>
      <c r="B4352" s="319"/>
      <c r="C4352" s="319"/>
      <c r="D4352" s="319"/>
      <c r="E4352" s="319"/>
      <c r="F4352" s="319"/>
      <c r="G4352" s="319"/>
      <c r="H4352" s="319"/>
      <c r="I4352" s="319"/>
      <c r="J4352" s="319"/>
    </row>
    <row r="4353" spans="1:10" ht="15">
      <c r="A4353" s="305"/>
      <c r="B4353" s="306" t="s">
        <v>12979</v>
      </c>
      <c r="C4353" s="305" t="s">
        <v>12980</v>
      </c>
      <c r="D4353" s="305" t="s">
        <v>12981</v>
      </c>
      <c r="E4353" s="419" t="s">
        <v>16045</v>
      </c>
      <c r="F4353" s="419"/>
      <c r="G4353" s="307" t="s">
        <v>12982</v>
      </c>
      <c r="H4353" s="306" t="s">
        <v>16046</v>
      </c>
      <c r="I4353" s="306" t="s">
        <v>12983</v>
      </c>
      <c r="J4353" s="306" t="s">
        <v>12985</v>
      </c>
    </row>
    <row r="4354" spans="1:10" ht="25.5">
      <c r="A4354" s="295" t="s">
        <v>16047</v>
      </c>
      <c r="B4354" s="296" t="s">
        <v>16226</v>
      </c>
      <c r="C4354" s="295" t="s">
        <v>9</v>
      </c>
      <c r="D4354" s="295" t="s">
        <v>3867</v>
      </c>
      <c r="E4354" s="420" t="s">
        <v>16072</v>
      </c>
      <c r="F4354" s="420"/>
      <c r="G4354" s="297" t="s">
        <v>13145</v>
      </c>
      <c r="H4354" s="308">
        <v>1</v>
      </c>
      <c r="I4354" s="309">
        <v>24.84</v>
      </c>
      <c r="J4354" s="309">
        <v>24.84</v>
      </c>
    </row>
    <row r="4355" spans="1:10" ht="25.5">
      <c r="A4355" s="310" t="s">
        <v>16049</v>
      </c>
      <c r="B4355" s="311" t="s">
        <v>16197</v>
      </c>
      <c r="C4355" s="310" t="s">
        <v>9</v>
      </c>
      <c r="D4355" s="310" t="s">
        <v>2843</v>
      </c>
      <c r="E4355" s="416" t="s">
        <v>16067</v>
      </c>
      <c r="F4355" s="416"/>
      <c r="G4355" s="312" t="s">
        <v>75</v>
      </c>
      <c r="H4355" s="313">
        <v>6.8000000000000005E-2</v>
      </c>
      <c r="I4355" s="314">
        <v>1.21</v>
      </c>
      <c r="J4355" s="314">
        <v>0.08</v>
      </c>
    </row>
    <row r="4356" spans="1:10" ht="25.5">
      <c r="A4356" s="310" t="s">
        <v>16049</v>
      </c>
      <c r="B4356" s="311" t="s">
        <v>16210</v>
      </c>
      <c r="C4356" s="310" t="s">
        <v>9</v>
      </c>
      <c r="D4356" s="310" t="s">
        <v>2844</v>
      </c>
      <c r="E4356" s="416" t="s">
        <v>16067</v>
      </c>
      <c r="F4356" s="416"/>
      <c r="G4356" s="312" t="s">
        <v>99</v>
      </c>
      <c r="H4356" s="313">
        <v>0.13100000000000001</v>
      </c>
      <c r="I4356" s="314">
        <v>0.28999999999999998</v>
      </c>
      <c r="J4356" s="314">
        <v>0.03</v>
      </c>
    </row>
    <row r="4357" spans="1:10" ht="25.5">
      <c r="A4357" s="310" t="s">
        <v>16049</v>
      </c>
      <c r="B4357" s="311" t="s">
        <v>16073</v>
      </c>
      <c r="C4357" s="310" t="s">
        <v>9</v>
      </c>
      <c r="D4357" s="310" t="s">
        <v>77</v>
      </c>
      <c r="E4357" s="416" t="s">
        <v>16048</v>
      </c>
      <c r="F4357" s="416"/>
      <c r="G4357" s="312" t="s">
        <v>27</v>
      </c>
      <c r="H4357" s="313">
        <v>0.19900000000000001</v>
      </c>
      <c r="I4357" s="314">
        <v>18.010000000000002</v>
      </c>
      <c r="J4357" s="314">
        <v>3.58</v>
      </c>
    </row>
    <row r="4358" spans="1:10" ht="25.5">
      <c r="A4358" s="310" t="s">
        <v>16049</v>
      </c>
      <c r="B4358" s="311" t="s">
        <v>16172</v>
      </c>
      <c r="C4358" s="310" t="s">
        <v>9</v>
      </c>
      <c r="D4358" s="310" t="s">
        <v>78</v>
      </c>
      <c r="E4358" s="416" t="s">
        <v>16048</v>
      </c>
      <c r="F4358" s="416"/>
      <c r="G4358" s="312" t="s">
        <v>27</v>
      </c>
      <c r="H4358" s="313">
        <v>0.19900000000000001</v>
      </c>
      <c r="I4358" s="314">
        <v>18.11</v>
      </c>
      <c r="J4358" s="314">
        <v>3.6</v>
      </c>
    </row>
    <row r="4359" spans="1:10" ht="25.5">
      <c r="A4359" s="310" t="s">
        <v>16049</v>
      </c>
      <c r="B4359" s="311" t="s">
        <v>16068</v>
      </c>
      <c r="C4359" s="310" t="s">
        <v>9</v>
      </c>
      <c r="D4359" s="310" t="s">
        <v>29</v>
      </c>
      <c r="E4359" s="416" t="s">
        <v>16048</v>
      </c>
      <c r="F4359" s="416"/>
      <c r="G4359" s="312" t="s">
        <v>27</v>
      </c>
      <c r="H4359" s="313">
        <v>1.1919999999999999</v>
      </c>
      <c r="I4359" s="314">
        <v>14.73</v>
      </c>
      <c r="J4359" s="314">
        <v>17.55</v>
      </c>
    </row>
    <row r="4360" spans="1:10" ht="25.5">
      <c r="A4360" s="317"/>
      <c r="B4360" s="317"/>
      <c r="C4360" s="317"/>
      <c r="D4360" s="317"/>
      <c r="E4360" s="317" t="s">
        <v>16052</v>
      </c>
      <c r="F4360" s="318">
        <v>9.0562798000000004</v>
      </c>
      <c r="G4360" s="317" t="s">
        <v>16053</v>
      </c>
      <c r="H4360" s="318">
        <v>7.82</v>
      </c>
      <c r="I4360" s="317" t="s">
        <v>16054</v>
      </c>
      <c r="J4360" s="318">
        <v>16.88</v>
      </c>
    </row>
    <row r="4361" spans="1:10" ht="13.5" thickBot="1">
      <c r="A4361" s="317"/>
      <c r="B4361" s="317"/>
      <c r="C4361" s="317"/>
      <c r="D4361" s="317"/>
      <c r="E4361" s="317" t="s">
        <v>16055</v>
      </c>
      <c r="F4361" s="318">
        <v>7.01</v>
      </c>
      <c r="G4361" s="317"/>
      <c r="H4361" s="418" t="s">
        <v>16056</v>
      </c>
      <c r="I4361" s="418"/>
      <c r="J4361" s="318">
        <v>31.85</v>
      </c>
    </row>
    <row r="4362" spans="1:10" ht="13.5" thickTop="1">
      <c r="A4362" s="319"/>
      <c r="B4362" s="319"/>
      <c r="C4362" s="319"/>
      <c r="D4362" s="319"/>
      <c r="E4362" s="319"/>
      <c r="F4362" s="319"/>
      <c r="G4362" s="319"/>
      <c r="H4362" s="319"/>
      <c r="I4362" s="319"/>
      <c r="J4362" s="319"/>
    </row>
    <row r="4363" spans="1:10" ht="15">
      <c r="A4363" s="305"/>
      <c r="B4363" s="306" t="s">
        <v>12979</v>
      </c>
      <c r="C4363" s="305" t="s">
        <v>12980</v>
      </c>
      <c r="D4363" s="305" t="s">
        <v>12981</v>
      </c>
      <c r="E4363" s="419" t="s">
        <v>16045</v>
      </c>
      <c r="F4363" s="419"/>
      <c r="G4363" s="307" t="s">
        <v>12982</v>
      </c>
      <c r="H4363" s="306" t="s">
        <v>16046</v>
      </c>
      <c r="I4363" s="306" t="s">
        <v>12983</v>
      </c>
      <c r="J4363" s="306" t="s">
        <v>12985</v>
      </c>
    </row>
    <row r="4364" spans="1:10" ht="25.5">
      <c r="A4364" s="295" t="s">
        <v>16047</v>
      </c>
      <c r="B4364" s="296" t="s">
        <v>16092</v>
      </c>
      <c r="C4364" s="295" t="s">
        <v>9</v>
      </c>
      <c r="D4364" s="295" t="s">
        <v>6338</v>
      </c>
      <c r="E4364" s="420" t="s">
        <v>16072</v>
      </c>
      <c r="F4364" s="420"/>
      <c r="G4364" s="297" t="s">
        <v>13082</v>
      </c>
      <c r="H4364" s="308">
        <v>1</v>
      </c>
      <c r="I4364" s="309">
        <v>12.05</v>
      </c>
      <c r="J4364" s="309">
        <v>12.05</v>
      </c>
    </row>
    <row r="4365" spans="1:10" ht="38.25">
      <c r="A4365" s="310" t="s">
        <v>16049</v>
      </c>
      <c r="B4365" s="311" t="s">
        <v>16277</v>
      </c>
      <c r="C4365" s="310" t="s">
        <v>9</v>
      </c>
      <c r="D4365" s="310" t="s">
        <v>4447</v>
      </c>
      <c r="E4365" s="416" t="s">
        <v>16072</v>
      </c>
      <c r="F4365" s="416"/>
      <c r="G4365" s="312" t="s">
        <v>13145</v>
      </c>
      <c r="H4365" s="313">
        <v>3.39E-2</v>
      </c>
      <c r="I4365" s="314">
        <v>249.47</v>
      </c>
      <c r="J4365" s="314">
        <v>8.4499999999999993</v>
      </c>
    </row>
    <row r="4366" spans="1:10" ht="25.5">
      <c r="A4366" s="310" t="s">
        <v>16049</v>
      </c>
      <c r="B4366" s="311" t="s">
        <v>16172</v>
      </c>
      <c r="C4366" s="310" t="s">
        <v>9</v>
      </c>
      <c r="D4366" s="310" t="s">
        <v>78</v>
      </c>
      <c r="E4366" s="416" t="s">
        <v>16048</v>
      </c>
      <c r="F4366" s="416"/>
      <c r="G4366" s="312" t="s">
        <v>27</v>
      </c>
      <c r="H4366" s="313">
        <v>0.16309999999999999</v>
      </c>
      <c r="I4366" s="314">
        <v>18.11</v>
      </c>
      <c r="J4366" s="314">
        <v>2.95</v>
      </c>
    </row>
    <row r="4367" spans="1:10" ht="25.5">
      <c r="A4367" s="310" t="s">
        <v>16049</v>
      </c>
      <c r="B4367" s="311" t="s">
        <v>16068</v>
      </c>
      <c r="C4367" s="310" t="s">
        <v>9</v>
      </c>
      <c r="D4367" s="310" t="s">
        <v>29</v>
      </c>
      <c r="E4367" s="416" t="s">
        <v>16048</v>
      </c>
      <c r="F4367" s="416"/>
      <c r="G4367" s="312" t="s">
        <v>27</v>
      </c>
      <c r="H4367" s="313">
        <v>4.4400000000000002E-2</v>
      </c>
      <c r="I4367" s="314">
        <v>14.73</v>
      </c>
      <c r="J4367" s="314">
        <v>0.65</v>
      </c>
    </row>
    <row r="4368" spans="1:10" ht="25.5">
      <c r="A4368" s="317"/>
      <c r="B4368" s="317"/>
      <c r="C4368" s="317"/>
      <c r="D4368" s="317"/>
      <c r="E4368" s="317" t="s">
        <v>16052</v>
      </c>
      <c r="F4368" s="318">
        <v>1.9689897999999999</v>
      </c>
      <c r="G4368" s="317" t="s">
        <v>16053</v>
      </c>
      <c r="H4368" s="318">
        <v>1.7</v>
      </c>
      <c r="I4368" s="317" t="s">
        <v>16054</v>
      </c>
      <c r="J4368" s="318">
        <v>3.67</v>
      </c>
    </row>
    <row r="4369" spans="1:10" ht="13.5" thickBot="1">
      <c r="A4369" s="317"/>
      <c r="B4369" s="317"/>
      <c r="C4369" s="317"/>
      <c r="D4369" s="317"/>
      <c r="E4369" s="317" t="s">
        <v>16055</v>
      </c>
      <c r="F4369" s="318">
        <v>3.4</v>
      </c>
      <c r="G4369" s="317"/>
      <c r="H4369" s="418" t="s">
        <v>16056</v>
      </c>
      <c r="I4369" s="418"/>
      <c r="J4369" s="318">
        <v>15.45</v>
      </c>
    </row>
    <row r="4370" spans="1:10" ht="13.5" thickTop="1">
      <c r="A4370" s="319"/>
      <c r="B4370" s="319"/>
      <c r="C4370" s="319"/>
      <c r="D4370" s="319"/>
      <c r="E4370" s="319"/>
      <c r="F4370" s="319"/>
      <c r="G4370" s="319"/>
      <c r="H4370" s="319"/>
      <c r="I4370" s="319"/>
      <c r="J4370" s="319"/>
    </row>
    <row r="4371" spans="1:10" ht="15">
      <c r="A4371" s="305"/>
      <c r="B4371" s="306" t="s">
        <v>12979</v>
      </c>
      <c r="C4371" s="305" t="s">
        <v>12980</v>
      </c>
      <c r="D4371" s="305" t="s">
        <v>12981</v>
      </c>
      <c r="E4371" s="419" t="s">
        <v>16045</v>
      </c>
      <c r="F4371" s="419"/>
      <c r="G4371" s="307" t="s">
        <v>12982</v>
      </c>
      <c r="H4371" s="306" t="s">
        <v>16046</v>
      </c>
      <c r="I4371" s="306" t="s">
        <v>12983</v>
      </c>
      <c r="J4371" s="306" t="s">
        <v>12985</v>
      </c>
    </row>
    <row r="4372" spans="1:10" ht="38.25">
      <c r="A4372" s="295" t="s">
        <v>16047</v>
      </c>
      <c r="B4372" s="296" t="s">
        <v>16399</v>
      </c>
      <c r="C4372" s="295" t="s">
        <v>9</v>
      </c>
      <c r="D4372" s="295" t="s">
        <v>4158</v>
      </c>
      <c r="E4372" s="420" t="s">
        <v>16112</v>
      </c>
      <c r="F4372" s="420"/>
      <c r="G4372" s="297" t="s">
        <v>13145</v>
      </c>
      <c r="H4372" s="308">
        <v>1</v>
      </c>
      <c r="I4372" s="309">
        <v>130.61000000000001</v>
      </c>
      <c r="J4372" s="309">
        <v>130.61000000000001</v>
      </c>
    </row>
    <row r="4373" spans="1:10" ht="51">
      <c r="A4373" s="310" t="s">
        <v>16049</v>
      </c>
      <c r="B4373" s="311" t="s">
        <v>16397</v>
      </c>
      <c r="C4373" s="310" t="s">
        <v>9</v>
      </c>
      <c r="D4373" s="310" t="s">
        <v>1348</v>
      </c>
      <c r="E4373" s="416" t="s">
        <v>16067</v>
      </c>
      <c r="F4373" s="416"/>
      <c r="G4373" s="312" t="s">
        <v>75</v>
      </c>
      <c r="H4373" s="313">
        <v>0.106</v>
      </c>
      <c r="I4373" s="314">
        <v>99.71</v>
      </c>
      <c r="J4373" s="314">
        <v>10.56</v>
      </c>
    </row>
    <row r="4374" spans="1:10" ht="25.5">
      <c r="A4374" s="310" t="s">
        <v>16049</v>
      </c>
      <c r="B4374" s="311" t="s">
        <v>16183</v>
      </c>
      <c r="C4374" s="310" t="s">
        <v>9</v>
      </c>
      <c r="D4374" s="310" t="s">
        <v>3221</v>
      </c>
      <c r="E4374" s="416" t="s">
        <v>16067</v>
      </c>
      <c r="F4374" s="416"/>
      <c r="G4374" s="312" t="s">
        <v>75</v>
      </c>
      <c r="H4374" s="313">
        <v>6.9000000000000006E-2</v>
      </c>
      <c r="I4374" s="314">
        <v>18.420000000000002</v>
      </c>
      <c r="J4374" s="314">
        <v>1.27</v>
      </c>
    </row>
    <row r="4375" spans="1:10" ht="51">
      <c r="A4375" s="310" t="s">
        <v>16049</v>
      </c>
      <c r="B4375" s="311" t="s">
        <v>16398</v>
      </c>
      <c r="C4375" s="310" t="s">
        <v>9</v>
      </c>
      <c r="D4375" s="310" t="s">
        <v>1349</v>
      </c>
      <c r="E4375" s="416" t="s">
        <v>16067</v>
      </c>
      <c r="F4375" s="416"/>
      <c r="G4375" s="312" t="s">
        <v>99</v>
      </c>
      <c r="H4375" s="313">
        <v>0.53</v>
      </c>
      <c r="I4375" s="314">
        <v>34.25</v>
      </c>
      <c r="J4375" s="314">
        <v>18.149999999999999</v>
      </c>
    </row>
    <row r="4376" spans="1:10" ht="25.5">
      <c r="A4376" s="310" t="s">
        <v>16049</v>
      </c>
      <c r="B4376" s="311" t="s">
        <v>16184</v>
      </c>
      <c r="C4376" s="310" t="s">
        <v>9</v>
      </c>
      <c r="D4376" s="310" t="s">
        <v>3222</v>
      </c>
      <c r="E4376" s="416" t="s">
        <v>16067</v>
      </c>
      <c r="F4376" s="416"/>
      <c r="G4376" s="312" t="s">
        <v>99</v>
      </c>
      <c r="H4376" s="313">
        <v>6.4000000000000001E-2</v>
      </c>
      <c r="I4376" s="314">
        <v>14.94</v>
      </c>
      <c r="J4376" s="314">
        <v>0.95</v>
      </c>
    </row>
    <row r="4377" spans="1:10" ht="25.5">
      <c r="A4377" s="310" t="s">
        <v>16049</v>
      </c>
      <c r="B4377" s="311" t="s">
        <v>16172</v>
      </c>
      <c r="C4377" s="310" t="s">
        <v>9</v>
      </c>
      <c r="D4377" s="310" t="s">
        <v>78</v>
      </c>
      <c r="E4377" s="416" t="s">
        <v>16048</v>
      </c>
      <c r="F4377" s="416"/>
      <c r="G4377" s="312" t="s">
        <v>27</v>
      </c>
      <c r="H4377" s="313">
        <v>0.76300000000000001</v>
      </c>
      <c r="I4377" s="314">
        <v>18.11</v>
      </c>
      <c r="J4377" s="314">
        <v>13.81</v>
      </c>
    </row>
    <row r="4378" spans="1:10" ht="25.5">
      <c r="A4378" s="310" t="s">
        <v>16049</v>
      </c>
      <c r="B4378" s="311" t="s">
        <v>16068</v>
      </c>
      <c r="C4378" s="310" t="s">
        <v>9</v>
      </c>
      <c r="D4378" s="310" t="s">
        <v>29</v>
      </c>
      <c r="E4378" s="416" t="s">
        <v>16048</v>
      </c>
      <c r="F4378" s="416"/>
      <c r="G4378" s="312" t="s">
        <v>27</v>
      </c>
      <c r="H4378" s="313">
        <v>1.1439999999999999</v>
      </c>
      <c r="I4378" s="314">
        <v>14.73</v>
      </c>
      <c r="J4378" s="314">
        <v>16.850000000000001</v>
      </c>
    </row>
    <row r="4379" spans="1:10" ht="25.5">
      <c r="A4379" s="300" t="s">
        <v>12986</v>
      </c>
      <c r="B4379" s="301" t="s">
        <v>13144</v>
      </c>
      <c r="C4379" s="300" t="s">
        <v>9</v>
      </c>
      <c r="D4379" s="300" t="s">
        <v>7134</v>
      </c>
      <c r="E4379" s="417" t="s">
        <v>12998</v>
      </c>
      <c r="F4379" s="417"/>
      <c r="G4379" s="302" t="s">
        <v>13145</v>
      </c>
      <c r="H4379" s="315">
        <v>1.1000000000000001</v>
      </c>
      <c r="I4379" s="316">
        <v>62.75</v>
      </c>
      <c r="J4379" s="316">
        <v>69.02</v>
      </c>
    </row>
    <row r="4380" spans="1:10" ht="25.5">
      <c r="A4380" s="317"/>
      <c r="B4380" s="317"/>
      <c r="C4380" s="317"/>
      <c r="D4380" s="317"/>
      <c r="E4380" s="317" t="s">
        <v>16052</v>
      </c>
      <c r="F4380" s="318">
        <v>16.374269000000002</v>
      </c>
      <c r="G4380" s="317" t="s">
        <v>16053</v>
      </c>
      <c r="H4380" s="318">
        <v>14.15</v>
      </c>
      <c r="I4380" s="317" t="s">
        <v>16054</v>
      </c>
      <c r="J4380" s="318">
        <v>30.52</v>
      </c>
    </row>
    <row r="4381" spans="1:10" ht="13.5" thickBot="1">
      <c r="A4381" s="317"/>
      <c r="B4381" s="317"/>
      <c r="C4381" s="317"/>
      <c r="D4381" s="317"/>
      <c r="E4381" s="317" t="s">
        <v>16055</v>
      </c>
      <c r="F4381" s="318">
        <v>36.880000000000003</v>
      </c>
      <c r="G4381" s="317"/>
      <c r="H4381" s="418" t="s">
        <v>16056</v>
      </c>
      <c r="I4381" s="418"/>
      <c r="J4381" s="318">
        <v>167.49</v>
      </c>
    </row>
    <row r="4382" spans="1:10" ht="13.5" thickTop="1">
      <c r="A4382" s="319"/>
      <c r="B4382" s="319"/>
      <c r="C4382" s="319"/>
      <c r="D4382" s="319"/>
      <c r="E4382" s="319"/>
      <c r="F4382" s="319"/>
      <c r="G4382" s="319"/>
      <c r="H4382" s="319"/>
      <c r="I4382" s="319"/>
      <c r="J4382" s="319"/>
    </row>
    <row r="4383" spans="1:10" ht="15">
      <c r="A4383" s="305"/>
      <c r="B4383" s="306" t="s">
        <v>12979</v>
      </c>
      <c r="C4383" s="305" t="s">
        <v>12980</v>
      </c>
      <c r="D4383" s="305" t="s">
        <v>12981</v>
      </c>
      <c r="E4383" s="419" t="s">
        <v>16045</v>
      </c>
      <c r="F4383" s="419"/>
      <c r="G4383" s="307" t="s">
        <v>12982</v>
      </c>
      <c r="H4383" s="306" t="s">
        <v>16046</v>
      </c>
      <c r="I4383" s="306" t="s">
        <v>12983</v>
      </c>
      <c r="J4383" s="306" t="s">
        <v>12985</v>
      </c>
    </row>
    <row r="4384" spans="1:10" ht="38.25">
      <c r="A4384" s="295" t="s">
        <v>16047</v>
      </c>
      <c r="B4384" s="296" t="s">
        <v>16066</v>
      </c>
      <c r="C4384" s="295" t="s">
        <v>9</v>
      </c>
      <c r="D4384" s="295" t="s">
        <v>12553</v>
      </c>
      <c r="E4384" s="420" t="s">
        <v>16067</v>
      </c>
      <c r="F4384" s="420"/>
      <c r="G4384" s="297" t="s">
        <v>75</v>
      </c>
      <c r="H4384" s="308">
        <v>1</v>
      </c>
      <c r="I4384" s="309">
        <v>1.29</v>
      </c>
      <c r="J4384" s="309">
        <v>1.29</v>
      </c>
    </row>
    <row r="4385" spans="1:10" ht="38.25">
      <c r="A4385" s="310" t="s">
        <v>16049</v>
      </c>
      <c r="B4385" s="311" t="s">
        <v>16608</v>
      </c>
      <c r="C4385" s="310" t="s">
        <v>9</v>
      </c>
      <c r="D4385" s="310" t="s">
        <v>12555</v>
      </c>
      <c r="E4385" s="416" t="s">
        <v>16067</v>
      </c>
      <c r="F4385" s="416"/>
      <c r="G4385" s="312" t="s">
        <v>27</v>
      </c>
      <c r="H4385" s="313">
        <v>1</v>
      </c>
      <c r="I4385" s="314">
        <v>0.22</v>
      </c>
      <c r="J4385" s="314">
        <v>0.22</v>
      </c>
    </row>
    <row r="4386" spans="1:10" ht="38.25">
      <c r="A4386" s="310" t="s">
        <v>16049</v>
      </c>
      <c r="B4386" s="311" t="s">
        <v>16609</v>
      </c>
      <c r="C4386" s="310" t="s">
        <v>9</v>
      </c>
      <c r="D4386" s="310" t="s">
        <v>12557</v>
      </c>
      <c r="E4386" s="416" t="s">
        <v>16067</v>
      </c>
      <c r="F4386" s="416"/>
      <c r="G4386" s="312" t="s">
        <v>27</v>
      </c>
      <c r="H4386" s="313">
        <v>1</v>
      </c>
      <c r="I4386" s="314">
        <v>0.32</v>
      </c>
      <c r="J4386" s="314">
        <v>0.32</v>
      </c>
    </row>
    <row r="4387" spans="1:10" ht="38.25">
      <c r="A4387" s="310" t="s">
        <v>16049</v>
      </c>
      <c r="B4387" s="311" t="s">
        <v>16610</v>
      </c>
      <c r="C4387" s="310" t="s">
        <v>9</v>
      </c>
      <c r="D4387" s="310" t="s">
        <v>12556</v>
      </c>
      <c r="E4387" s="416" t="s">
        <v>16067</v>
      </c>
      <c r="F4387" s="416"/>
      <c r="G4387" s="312" t="s">
        <v>27</v>
      </c>
      <c r="H4387" s="313">
        <v>1</v>
      </c>
      <c r="I4387" s="314">
        <v>0.05</v>
      </c>
      <c r="J4387" s="314">
        <v>0.05</v>
      </c>
    </row>
    <row r="4388" spans="1:10" ht="38.25">
      <c r="A4388" s="310" t="s">
        <v>16049</v>
      </c>
      <c r="B4388" s="311" t="s">
        <v>16611</v>
      </c>
      <c r="C4388" s="310" t="s">
        <v>9</v>
      </c>
      <c r="D4388" s="310" t="s">
        <v>12558</v>
      </c>
      <c r="E4388" s="416" t="s">
        <v>16067</v>
      </c>
      <c r="F4388" s="416"/>
      <c r="G4388" s="312" t="s">
        <v>27</v>
      </c>
      <c r="H4388" s="313">
        <v>1</v>
      </c>
      <c r="I4388" s="314">
        <v>0.7</v>
      </c>
      <c r="J4388" s="314">
        <v>0.7</v>
      </c>
    </row>
    <row r="4389" spans="1:10" ht="25.5">
      <c r="A4389" s="317"/>
      <c r="B4389" s="317"/>
      <c r="C4389" s="317"/>
      <c r="D4389" s="317"/>
      <c r="E4389" s="317" t="s">
        <v>16052</v>
      </c>
      <c r="F4389" s="318">
        <v>0</v>
      </c>
      <c r="G4389" s="317" t="s">
        <v>16053</v>
      </c>
      <c r="H4389" s="318">
        <v>0</v>
      </c>
      <c r="I4389" s="317" t="s">
        <v>16054</v>
      </c>
      <c r="J4389" s="318">
        <v>0</v>
      </c>
    </row>
    <row r="4390" spans="1:10" ht="13.5" thickBot="1">
      <c r="A4390" s="317"/>
      <c r="B4390" s="317"/>
      <c r="C4390" s="317"/>
      <c r="D4390" s="317"/>
      <c r="E4390" s="317" t="s">
        <v>16055</v>
      </c>
      <c r="F4390" s="318">
        <v>0.36</v>
      </c>
      <c r="G4390" s="317"/>
      <c r="H4390" s="418" t="s">
        <v>16056</v>
      </c>
      <c r="I4390" s="418"/>
      <c r="J4390" s="318">
        <v>1.65</v>
      </c>
    </row>
    <row r="4391" spans="1:10" ht="13.5" thickTop="1">
      <c r="A4391" s="319"/>
      <c r="B4391" s="319"/>
      <c r="C4391" s="319"/>
      <c r="D4391" s="319"/>
      <c r="E4391" s="319"/>
      <c r="F4391" s="319"/>
      <c r="G4391" s="319"/>
      <c r="H4391" s="319"/>
      <c r="I4391" s="319"/>
      <c r="J4391" s="319"/>
    </row>
    <row r="4392" spans="1:10" ht="15">
      <c r="A4392" s="305"/>
      <c r="B4392" s="306" t="s">
        <v>12979</v>
      </c>
      <c r="C4392" s="305" t="s">
        <v>12980</v>
      </c>
      <c r="D4392" s="305" t="s">
        <v>12981</v>
      </c>
      <c r="E4392" s="419" t="s">
        <v>16045</v>
      </c>
      <c r="F4392" s="419"/>
      <c r="G4392" s="307" t="s">
        <v>12982</v>
      </c>
      <c r="H4392" s="306" t="s">
        <v>16046</v>
      </c>
      <c r="I4392" s="306" t="s">
        <v>12983</v>
      </c>
      <c r="J4392" s="306" t="s">
        <v>12985</v>
      </c>
    </row>
    <row r="4393" spans="1:10" ht="38.25">
      <c r="A4393" s="295" t="s">
        <v>16047</v>
      </c>
      <c r="B4393" s="296" t="s">
        <v>16608</v>
      </c>
      <c r="C4393" s="295" t="s">
        <v>9</v>
      </c>
      <c r="D4393" s="295" t="s">
        <v>12555</v>
      </c>
      <c r="E4393" s="420" t="s">
        <v>16067</v>
      </c>
      <c r="F4393" s="420"/>
      <c r="G4393" s="297" t="s">
        <v>27</v>
      </c>
      <c r="H4393" s="308">
        <v>1</v>
      </c>
      <c r="I4393" s="309">
        <v>0.22</v>
      </c>
      <c r="J4393" s="309">
        <v>0.22</v>
      </c>
    </row>
    <row r="4394" spans="1:10" ht="38.25">
      <c r="A4394" s="300" t="s">
        <v>12986</v>
      </c>
      <c r="B4394" s="301" t="s">
        <v>13083</v>
      </c>
      <c r="C4394" s="300" t="s">
        <v>9</v>
      </c>
      <c r="D4394" s="300" t="s">
        <v>9554</v>
      </c>
      <c r="E4394" s="417" t="s">
        <v>12977</v>
      </c>
      <c r="F4394" s="417"/>
      <c r="G4394" s="302" t="s">
        <v>51</v>
      </c>
      <c r="H4394" s="315">
        <v>6.3999999999999997E-5</v>
      </c>
      <c r="I4394" s="316">
        <v>3593.5</v>
      </c>
      <c r="J4394" s="316">
        <v>0.22</v>
      </c>
    </row>
    <row r="4395" spans="1:10" ht="25.5">
      <c r="A4395" s="317"/>
      <c r="B4395" s="317"/>
      <c r="C4395" s="317"/>
      <c r="D4395" s="317"/>
      <c r="E4395" s="317" t="s">
        <v>16052</v>
      </c>
      <c r="F4395" s="318">
        <v>0</v>
      </c>
      <c r="G4395" s="317" t="s">
        <v>16053</v>
      </c>
      <c r="H4395" s="318">
        <v>0</v>
      </c>
      <c r="I4395" s="317" t="s">
        <v>16054</v>
      </c>
      <c r="J4395" s="318">
        <v>0</v>
      </c>
    </row>
    <row r="4396" spans="1:10" ht="13.5" thickBot="1">
      <c r="A4396" s="317"/>
      <c r="B4396" s="317"/>
      <c r="C4396" s="317"/>
      <c r="D4396" s="317"/>
      <c r="E4396" s="317" t="s">
        <v>16055</v>
      </c>
      <c r="F4396" s="318">
        <v>0.06</v>
      </c>
      <c r="G4396" s="317"/>
      <c r="H4396" s="418" t="s">
        <v>16056</v>
      </c>
      <c r="I4396" s="418"/>
      <c r="J4396" s="318">
        <v>0.28000000000000003</v>
      </c>
    </row>
    <row r="4397" spans="1:10" ht="13.5" thickTop="1">
      <c r="A4397" s="319"/>
      <c r="B4397" s="319"/>
      <c r="C4397" s="319"/>
      <c r="D4397" s="319"/>
      <c r="E4397" s="319"/>
      <c r="F4397" s="319"/>
      <c r="G4397" s="319"/>
      <c r="H4397" s="319"/>
      <c r="I4397" s="319"/>
      <c r="J4397" s="319"/>
    </row>
    <row r="4398" spans="1:10" ht="15">
      <c r="A4398" s="305"/>
      <c r="B4398" s="306" t="s">
        <v>12979</v>
      </c>
      <c r="C4398" s="305" t="s">
        <v>12980</v>
      </c>
      <c r="D4398" s="305" t="s">
        <v>12981</v>
      </c>
      <c r="E4398" s="419" t="s">
        <v>16045</v>
      </c>
      <c r="F4398" s="419"/>
      <c r="G4398" s="307" t="s">
        <v>12982</v>
      </c>
      <c r="H4398" s="306" t="s">
        <v>16046</v>
      </c>
      <c r="I4398" s="306" t="s">
        <v>12983</v>
      </c>
      <c r="J4398" s="306" t="s">
        <v>12985</v>
      </c>
    </row>
    <row r="4399" spans="1:10" ht="38.25">
      <c r="A4399" s="295" t="s">
        <v>16047</v>
      </c>
      <c r="B4399" s="296" t="s">
        <v>16610</v>
      </c>
      <c r="C4399" s="295" t="s">
        <v>9</v>
      </c>
      <c r="D4399" s="295" t="s">
        <v>12556</v>
      </c>
      <c r="E4399" s="420" t="s">
        <v>16067</v>
      </c>
      <c r="F4399" s="420"/>
      <c r="G4399" s="297" t="s">
        <v>27</v>
      </c>
      <c r="H4399" s="308">
        <v>1</v>
      </c>
      <c r="I4399" s="309">
        <v>0.05</v>
      </c>
      <c r="J4399" s="309">
        <v>0.05</v>
      </c>
    </row>
    <row r="4400" spans="1:10" ht="38.25">
      <c r="A4400" s="300" t="s">
        <v>12986</v>
      </c>
      <c r="B4400" s="301" t="s">
        <v>13083</v>
      </c>
      <c r="C4400" s="300" t="s">
        <v>9</v>
      </c>
      <c r="D4400" s="300" t="s">
        <v>9554</v>
      </c>
      <c r="E4400" s="417" t="s">
        <v>12977</v>
      </c>
      <c r="F4400" s="417"/>
      <c r="G4400" s="302" t="s">
        <v>51</v>
      </c>
      <c r="H4400" s="315">
        <v>1.4399999999999999E-5</v>
      </c>
      <c r="I4400" s="316">
        <v>3593.5</v>
      </c>
      <c r="J4400" s="316">
        <v>0.05</v>
      </c>
    </row>
    <row r="4401" spans="1:10" ht="25.5">
      <c r="A4401" s="317"/>
      <c r="B4401" s="317"/>
      <c r="C4401" s="317"/>
      <c r="D4401" s="317"/>
      <c r="E4401" s="317" t="s">
        <v>16052</v>
      </c>
      <c r="F4401" s="318">
        <v>0</v>
      </c>
      <c r="G4401" s="317" t="s">
        <v>16053</v>
      </c>
      <c r="H4401" s="318">
        <v>0</v>
      </c>
      <c r="I4401" s="317" t="s">
        <v>16054</v>
      </c>
      <c r="J4401" s="318">
        <v>0</v>
      </c>
    </row>
    <row r="4402" spans="1:10" ht="13.5" thickBot="1">
      <c r="A4402" s="317"/>
      <c r="B4402" s="317"/>
      <c r="C4402" s="317"/>
      <c r="D4402" s="317"/>
      <c r="E4402" s="317" t="s">
        <v>16055</v>
      </c>
      <c r="F4402" s="318">
        <v>0.01</v>
      </c>
      <c r="G4402" s="317"/>
      <c r="H4402" s="418" t="s">
        <v>16056</v>
      </c>
      <c r="I4402" s="418"/>
      <c r="J4402" s="318">
        <v>0.06</v>
      </c>
    </row>
    <row r="4403" spans="1:10" ht="13.5" thickTop="1">
      <c r="A4403" s="319"/>
      <c r="B4403" s="319"/>
      <c r="C4403" s="319"/>
      <c r="D4403" s="319"/>
      <c r="E4403" s="319"/>
      <c r="F4403" s="319"/>
      <c r="G4403" s="319"/>
      <c r="H4403" s="319"/>
      <c r="I4403" s="319"/>
      <c r="J4403" s="319"/>
    </row>
    <row r="4404" spans="1:10" ht="15">
      <c r="A4404" s="305"/>
      <c r="B4404" s="306" t="s">
        <v>12979</v>
      </c>
      <c r="C4404" s="305" t="s">
        <v>12980</v>
      </c>
      <c r="D4404" s="305" t="s">
        <v>12981</v>
      </c>
      <c r="E4404" s="419" t="s">
        <v>16045</v>
      </c>
      <c r="F4404" s="419"/>
      <c r="G4404" s="307" t="s">
        <v>12982</v>
      </c>
      <c r="H4404" s="306" t="s">
        <v>16046</v>
      </c>
      <c r="I4404" s="306" t="s">
        <v>12983</v>
      </c>
      <c r="J4404" s="306" t="s">
        <v>12985</v>
      </c>
    </row>
    <row r="4405" spans="1:10" ht="38.25">
      <c r="A4405" s="295" t="s">
        <v>16047</v>
      </c>
      <c r="B4405" s="296" t="s">
        <v>16609</v>
      </c>
      <c r="C4405" s="295" t="s">
        <v>9</v>
      </c>
      <c r="D4405" s="295" t="s">
        <v>12557</v>
      </c>
      <c r="E4405" s="420" t="s">
        <v>16067</v>
      </c>
      <c r="F4405" s="420"/>
      <c r="G4405" s="297" t="s">
        <v>27</v>
      </c>
      <c r="H4405" s="308">
        <v>1</v>
      </c>
      <c r="I4405" s="309">
        <v>0.32</v>
      </c>
      <c r="J4405" s="309">
        <v>0.32</v>
      </c>
    </row>
    <row r="4406" spans="1:10" ht="38.25">
      <c r="A4406" s="300" t="s">
        <v>12986</v>
      </c>
      <c r="B4406" s="301" t="s">
        <v>13083</v>
      </c>
      <c r="C4406" s="300" t="s">
        <v>9</v>
      </c>
      <c r="D4406" s="300" t="s">
        <v>9554</v>
      </c>
      <c r="E4406" s="417" t="s">
        <v>12977</v>
      </c>
      <c r="F4406" s="417"/>
      <c r="G4406" s="302" t="s">
        <v>51</v>
      </c>
      <c r="H4406" s="315">
        <v>9.0000000000000006E-5</v>
      </c>
      <c r="I4406" s="316">
        <v>3593.5</v>
      </c>
      <c r="J4406" s="316">
        <v>0.32</v>
      </c>
    </row>
    <row r="4407" spans="1:10" ht="25.5">
      <c r="A4407" s="317"/>
      <c r="B4407" s="317"/>
      <c r="C4407" s="317"/>
      <c r="D4407" s="317"/>
      <c r="E4407" s="317" t="s">
        <v>16052</v>
      </c>
      <c r="F4407" s="318">
        <v>0</v>
      </c>
      <c r="G4407" s="317" t="s">
        <v>16053</v>
      </c>
      <c r="H4407" s="318">
        <v>0</v>
      </c>
      <c r="I4407" s="317" t="s">
        <v>16054</v>
      </c>
      <c r="J4407" s="318">
        <v>0</v>
      </c>
    </row>
    <row r="4408" spans="1:10" ht="13.5" thickBot="1">
      <c r="A4408" s="317"/>
      <c r="B4408" s="317"/>
      <c r="C4408" s="317"/>
      <c r="D4408" s="317"/>
      <c r="E4408" s="317" t="s">
        <v>16055</v>
      </c>
      <c r="F4408" s="318">
        <v>0.09</v>
      </c>
      <c r="G4408" s="317"/>
      <c r="H4408" s="418" t="s">
        <v>16056</v>
      </c>
      <c r="I4408" s="418"/>
      <c r="J4408" s="318">
        <v>0.41</v>
      </c>
    </row>
    <row r="4409" spans="1:10" ht="13.5" thickTop="1">
      <c r="A4409" s="319"/>
      <c r="B4409" s="319"/>
      <c r="C4409" s="319"/>
      <c r="D4409" s="319"/>
      <c r="E4409" s="319"/>
      <c r="F4409" s="319"/>
      <c r="G4409" s="319"/>
      <c r="H4409" s="319"/>
      <c r="I4409" s="319"/>
      <c r="J4409" s="319"/>
    </row>
    <row r="4410" spans="1:10" ht="15">
      <c r="A4410" s="305"/>
      <c r="B4410" s="306" t="s">
        <v>12979</v>
      </c>
      <c r="C4410" s="305" t="s">
        <v>12980</v>
      </c>
      <c r="D4410" s="305" t="s">
        <v>12981</v>
      </c>
      <c r="E4410" s="419" t="s">
        <v>16045</v>
      </c>
      <c r="F4410" s="419"/>
      <c r="G4410" s="307" t="s">
        <v>12982</v>
      </c>
      <c r="H4410" s="306" t="s">
        <v>16046</v>
      </c>
      <c r="I4410" s="306" t="s">
        <v>12983</v>
      </c>
      <c r="J4410" s="306" t="s">
        <v>12985</v>
      </c>
    </row>
    <row r="4411" spans="1:10" ht="38.25">
      <c r="A4411" s="295" t="s">
        <v>16047</v>
      </c>
      <c r="B4411" s="296" t="s">
        <v>16611</v>
      </c>
      <c r="C4411" s="295" t="s">
        <v>9</v>
      </c>
      <c r="D4411" s="295" t="s">
        <v>12558</v>
      </c>
      <c r="E4411" s="420" t="s">
        <v>16067</v>
      </c>
      <c r="F4411" s="420"/>
      <c r="G4411" s="297" t="s">
        <v>27</v>
      </c>
      <c r="H4411" s="308">
        <v>1</v>
      </c>
      <c r="I4411" s="309">
        <v>0.7</v>
      </c>
      <c r="J4411" s="309">
        <v>0.7</v>
      </c>
    </row>
    <row r="4412" spans="1:10">
      <c r="A4412" s="300" t="s">
        <v>12986</v>
      </c>
      <c r="B4412" s="301" t="s">
        <v>13096</v>
      </c>
      <c r="C4412" s="300" t="s">
        <v>9</v>
      </c>
      <c r="D4412" s="300" t="s">
        <v>8825</v>
      </c>
      <c r="E4412" s="417" t="s">
        <v>12998</v>
      </c>
      <c r="F4412" s="417"/>
      <c r="G4412" s="302" t="s">
        <v>13097</v>
      </c>
      <c r="H4412" s="315">
        <v>1.19</v>
      </c>
      <c r="I4412" s="316">
        <v>0.59</v>
      </c>
      <c r="J4412" s="316">
        <v>0.7</v>
      </c>
    </row>
    <row r="4413" spans="1:10" ht="25.5">
      <c r="A4413" s="317"/>
      <c r="B4413" s="317"/>
      <c r="C4413" s="317"/>
      <c r="D4413" s="317"/>
      <c r="E4413" s="317" t="s">
        <v>16052</v>
      </c>
      <c r="F4413" s="318">
        <v>0</v>
      </c>
      <c r="G4413" s="317" t="s">
        <v>16053</v>
      </c>
      <c r="H4413" s="318">
        <v>0</v>
      </c>
      <c r="I4413" s="317" t="s">
        <v>16054</v>
      </c>
      <c r="J4413" s="318">
        <v>0</v>
      </c>
    </row>
    <row r="4414" spans="1:10" ht="13.5" thickBot="1">
      <c r="A4414" s="317"/>
      <c r="B4414" s="317"/>
      <c r="C4414" s="317"/>
      <c r="D4414" s="317"/>
      <c r="E4414" s="317" t="s">
        <v>16055</v>
      </c>
      <c r="F4414" s="318">
        <v>0.19</v>
      </c>
      <c r="G4414" s="317"/>
      <c r="H4414" s="418" t="s">
        <v>16056</v>
      </c>
      <c r="I4414" s="418"/>
      <c r="J4414" s="318">
        <v>0.89</v>
      </c>
    </row>
    <row r="4415" spans="1:10" ht="13.5" thickTop="1">
      <c r="A4415" s="319"/>
      <c r="B4415" s="319"/>
      <c r="C4415" s="319"/>
      <c r="D4415" s="319"/>
      <c r="E4415" s="319"/>
      <c r="F4415" s="319"/>
      <c r="G4415" s="319"/>
      <c r="H4415" s="319"/>
      <c r="I4415" s="319"/>
      <c r="J4415" s="319"/>
    </row>
    <row r="4416" spans="1:10" ht="15">
      <c r="A4416" s="305"/>
      <c r="B4416" s="306" t="s">
        <v>12979</v>
      </c>
      <c r="C4416" s="305" t="s">
        <v>12980</v>
      </c>
      <c r="D4416" s="305" t="s">
        <v>12981</v>
      </c>
      <c r="E4416" s="419" t="s">
        <v>16045</v>
      </c>
      <c r="F4416" s="419"/>
      <c r="G4416" s="307" t="s">
        <v>12982</v>
      </c>
      <c r="H4416" s="306" t="s">
        <v>16046</v>
      </c>
      <c r="I4416" s="306" t="s">
        <v>12983</v>
      </c>
      <c r="J4416" s="306" t="s">
        <v>12985</v>
      </c>
    </row>
    <row r="4417" spans="1:10" ht="25.5">
      <c r="A4417" s="295" t="s">
        <v>16047</v>
      </c>
      <c r="B4417" s="296" t="s">
        <v>16390</v>
      </c>
      <c r="C4417" s="295" t="s">
        <v>9</v>
      </c>
      <c r="D4417" s="295" t="s">
        <v>1662</v>
      </c>
      <c r="E4417" s="420" t="s">
        <v>16110</v>
      </c>
      <c r="F4417" s="420"/>
      <c r="G4417" s="297" t="s">
        <v>51</v>
      </c>
      <c r="H4417" s="308">
        <v>1</v>
      </c>
      <c r="I4417" s="309">
        <v>201.55</v>
      </c>
      <c r="J4417" s="309">
        <v>201.55</v>
      </c>
    </row>
    <row r="4418" spans="1:10" ht="25.5">
      <c r="A4418" s="310" t="s">
        <v>16049</v>
      </c>
      <c r="B4418" s="311" t="s">
        <v>16356</v>
      </c>
      <c r="C4418" s="310" t="s">
        <v>9</v>
      </c>
      <c r="D4418" s="310" t="s">
        <v>81</v>
      </c>
      <c r="E4418" s="416" t="s">
        <v>16048</v>
      </c>
      <c r="F4418" s="416"/>
      <c r="G4418" s="312" t="s">
        <v>27</v>
      </c>
      <c r="H4418" s="313">
        <v>0.88</v>
      </c>
      <c r="I4418" s="314">
        <v>18.53</v>
      </c>
      <c r="J4418" s="314">
        <v>16.3</v>
      </c>
    </row>
    <row r="4419" spans="1:10" ht="25.5">
      <c r="A4419" s="310" t="s">
        <v>16049</v>
      </c>
      <c r="B4419" s="311" t="s">
        <v>16068</v>
      </c>
      <c r="C4419" s="310" t="s">
        <v>9</v>
      </c>
      <c r="D4419" s="310" t="s">
        <v>29</v>
      </c>
      <c r="E4419" s="416" t="s">
        <v>16048</v>
      </c>
      <c r="F4419" s="416"/>
      <c r="G4419" s="312" t="s">
        <v>27</v>
      </c>
      <c r="H4419" s="313">
        <v>0.44</v>
      </c>
      <c r="I4419" s="314">
        <v>14.73</v>
      </c>
      <c r="J4419" s="314">
        <v>6.48</v>
      </c>
    </row>
    <row r="4420" spans="1:10">
      <c r="A4420" s="300" t="s">
        <v>12986</v>
      </c>
      <c r="B4420" s="301" t="s">
        <v>15083</v>
      </c>
      <c r="C4420" s="300" t="s">
        <v>9</v>
      </c>
      <c r="D4420" s="300" t="s">
        <v>9556</v>
      </c>
      <c r="E4420" s="417" t="s">
        <v>12998</v>
      </c>
      <c r="F4420" s="417"/>
      <c r="G4420" s="302" t="s">
        <v>51</v>
      </c>
      <c r="H4420" s="315">
        <v>1</v>
      </c>
      <c r="I4420" s="316">
        <v>102.67</v>
      </c>
      <c r="J4420" s="316">
        <v>102.67</v>
      </c>
    </row>
    <row r="4421" spans="1:10" ht="38.25">
      <c r="A4421" s="300" t="s">
        <v>12986</v>
      </c>
      <c r="B4421" s="301" t="s">
        <v>13415</v>
      </c>
      <c r="C4421" s="300" t="s">
        <v>9</v>
      </c>
      <c r="D4421" s="300" t="s">
        <v>10232</v>
      </c>
      <c r="E4421" s="417" t="s">
        <v>12998</v>
      </c>
      <c r="F4421" s="417"/>
      <c r="G4421" s="302" t="s">
        <v>51</v>
      </c>
      <c r="H4421" s="315">
        <v>6</v>
      </c>
      <c r="I4421" s="316">
        <v>11.63</v>
      </c>
      <c r="J4421" s="316">
        <v>69.78</v>
      </c>
    </row>
    <row r="4422" spans="1:10">
      <c r="A4422" s="300" t="s">
        <v>12986</v>
      </c>
      <c r="B4422" s="301" t="s">
        <v>13390</v>
      </c>
      <c r="C4422" s="300" t="s">
        <v>9</v>
      </c>
      <c r="D4422" s="300" t="s">
        <v>10763</v>
      </c>
      <c r="E4422" s="417" t="s">
        <v>12998</v>
      </c>
      <c r="F4422" s="417"/>
      <c r="G4422" s="302" t="s">
        <v>23</v>
      </c>
      <c r="H4422" s="315">
        <v>0.12740000000000001</v>
      </c>
      <c r="I4422" s="316">
        <v>49.62</v>
      </c>
      <c r="J4422" s="316">
        <v>6.32</v>
      </c>
    </row>
    <row r="4423" spans="1:10" ht="25.5">
      <c r="A4423" s="317"/>
      <c r="B4423" s="317"/>
      <c r="C4423" s="317"/>
      <c r="D4423" s="317"/>
      <c r="E4423" s="317" t="s">
        <v>16052</v>
      </c>
      <c r="F4423" s="318">
        <v>8.7182788999999996</v>
      </c>
      <c r="G4423" s="317" t="s">
        <v>16053</v>
      </c>
      <c r="H4423" s="318">
        <v>7.53</v>
      </c>
      <c r="I4423" s="317" t="s">
        <v>16054</v>
      </c>
      <c r="J4423" s="318">
        <v>16.25</v>
      </c>
    </row>
    <row r="4424" spans="1:10" ht="13.5" thickBot="1">
      <c r="A4424" s="317"/>
      <c r="B4424" s="317"/>
      <c r="C4424" s="317"/>
      <c r="D4424" s="317"/>
      <c r="E4424" s="317" t="s">
        <v>16055</v>
      </c>
      <c r="F4424" s="318">
        <v>56.91</v>
      </c>
      <c r="G4424" s="317"/>
      <c r="H4424" s="418" t="s">
        <v>16056</v>
      </c>
      <c r="I4424" s="418"/>
      <c r="J4424" s="318">
        <v>258.45999999999998</v>
      </c>
    </row>
    <row r="4425" spans="1:10" ht="13.5" thickTop="1">
      <c r="A4425" s="319"/>
      <c r="B4425" s="319"/>
      <c r="C4425" s="319"/>
      <c r="D4425" s="319"/>
      <c r="E4425" s="319"/>
      <c r="F4425" s="319"/>
      <c r="G4425" s="319"/>
      <c r="H4425" s="319"/>
      <c r="I4425" s="319"/>
      <c r="J4425" s="319"/>
    </row>
    <row r="4426" spans="1:10" ht="15">
      <c r="A4426" s="305"/>
      <c r="B4426" s="306" t="s">
        <v>12979</v>
      </c>
      <c r="C4426" s="305" t="s">
        <v>12980</v>
      </c>
      <c r="D4426" s="305" t="s">
        <v>12981</v>
      </c>
      <c r="E4426" s="419" t="s">
        <v>16045</v>
      </c>
      <c r="F4426" s="419"/>
      <c r="G4426" s="307" t="s">
        <v>12982</v>
      </c>
      <c r="H4426" s="306" t="s">
        <v>16046</v>
      </c>
      <c r="I4426" s="306" t="s">
        <v>12983</v>
      </c>
      <c r="J4426" s="306" t="s">
        <v>12985</v>
      </c>
    </row>
    <row r="4427" spans="1:10" ht="25.5">
      <c r="A4427" s="295" t="s">
        <v>16047</v>
      </c>
      <c r="B4427" s="296" t="s">
        <v>16612</v>
      </c>
      <c r="C4427" s="295" t="s">
        <v>9</v>
      </c>
      <c r="D4427" s="295" t="s">
        <v>1664</v>
      </c>
      <c r="E4427" s="420" t="s">
        <v>16110</v>
      </c>
      <c r="F4427" s="420"/>
      <c r="G4427" s="297" t="s">
        <v>51</v>
      </c>
      <c r="H4427" s="308">
        <v>1</v>
      </c>
      <c r="I4427" s="309">
        <v>100.99</v>
      </c>
      <c r="J4427" s="309">
        <v>100.99</v>
      </c>
    </row>
    <row r="4428" spans="1:10" ht="25.5">
      <c r="A4428" s="310" t="s">
        <v>16049</v>
      </c>
      <c r="B4428" s="311" t="s">
        <v>16356</v>
      </c>
      <c r="C4428" s="310" t="s">
        <v>9</v>
      </c>
      <c r="D4428" s="310" t="s">
        <v>81</v>
      </c>
      <c r="E4428" s="416" t="s">
        <v>16048</v>
      </c>
      <c r="F4428" s="416"/>
      <c r="G4428" s="312" t="s">
        <v>27</v>
      </c>
      <c r="H4428" s="313">
        <v>0.39</v>
      </c>
      <c r="I4428" s="314">
        <v>18.53</v>
      </c>
      <c r="J4428" s="314">
        <v>7.22</v>
      </c>
    </row>
    <row r="4429" spans="1:10" ht="25.5">
      <c r="A4429" s="310" t="s">
        <v>16049</v>
      </c>
      <c r="B4429" s="311" t="s">
        <v>16068</v>
      </c>
      <c r="C4429" s="310" t="s">
        <v>9</v>
      </c>
      <c r="D4429" s="310" t="s">
        <v>29</v>
      </c>
      <c r="E4429" s="416" t="s">
        <v>16048</v>
      </c>
      <c r="F4429" s="416"/>
      <c r="G4429" s="312" t="s">
        <v>27</v>
      </c>
      <c r="H4429" s="313">
        <v>0.19</v>
      </c>
      <c r="I4429" s="314">
        <v>14.73</v>
      </c>
      <c r="J4429" s="314">
        <v>2.79</v>
      </c>
    </row>
    <row r="4430" spans="1:10">
      <c r="A4430" s="300" t="s">
        <v>12986</v>
      </c>
      <c r="B4430" s="301" t="s">
        <v>13413</v>
      </c>
      <c r="C4430" s="300" t="s">
        <v>9</v>
      </c>
      <c r="D4430" s="300" t="s">
        <v>9558</v>
      </c>
      <c r="E4430" s="417" t="s">
        <v>12998</v>
      </c>
      <c r="F4430" s="417"/>
      <c r="G4430" s="302" t="s">
        <v>51</v>
      </c>
      <c r="H4430" s="315">
        <v>1</v>
      </c>
      <c r="I4430" s="316">
        <v>65.209999999999994</v>
      </c>
      <c r="J4430" s="316">
        <v>65.209999999999994</v>
      </c>
    </row>
    <row r="4431" spans="1:10" ht="38.25">
      <c r="A4431" s="300" t="s">
        <v>12986</v>
      </c>
      <c r="B4431" s="301" t="s">
        <v>13415</v>
      </c>
      <c r="C4431" s="300" t="s">
        <v>9</v>
      </c>
      <c r="D4431" s="300" t="s">
        <v>10232</v>
      </c>
      <c r="E4431" s="417" t="s">
        <v>12998</v>
      </c>
      <c r="F4431" s="417"/>
      <c r="G4431" s="302" t="s">
        <v>51</v>
      </c>
      <c r="H4431" s="315">
        <v>2</v>
      </c>
      <c r="I4431" s="316">
        <v>11.63</v>
      </c>
      <c r="J4431" s="316">
        <v>23.26</v>
      </c>
    </row>
    <row r="4432" spans="1:10">
      <c r="A4432" s="300" t="s">
        <v>12986</v>
      </c>
      <c r="B4432" s="301" t="s">
        <v>13390</v>
      </c>
      <c r="C4432" s="300" t="s">
        <v>9</v>
      </c>
      <c r="D4432" s="300" t="s">
        <v>10763</v>
      </c>
      <c r="E4432" s="417" t="s">
        <v>12998</v>
      </c>
      <c r="F4432" s="417"/>
      <c r="G4432" s="302" t="s">
        <v>23</v>
      </c>
      <c r="H4432" s="315">
        <v>5.0700000000000002E-2</v>
      </c>
      <c r="I4432" s="316">
        <v>49.62</v>
      </c>
      <c r="J4432" s="316">
        <v>2.5099999999999998</v>
      </c>
    </row>
    <row r="4433" spans="1:10" ht="25.5">
      <c r="A4433" s="317"/>
      <c r="B4433" s="317"/>
      <c r="C4433" s="317"/>
      <c r="D4433" s="317"/>
      <c r="E4433" s="317" t="s">
        <v>16052</v>
      </c>
      <c r="F4433" s="318">
        <v>3.8414077999999998</v>
      </c>
      <c r="G4433" s="317" t="s">
        <v>16053</v>
      </c>
      <c r="H4433" s="318">
        <v>3.32</v>
      </c>
      <c r="I4433" s="317" t="s">
        <v>16054</v>
      </c>
      <c r="J4433" s="318">
        <v>7.16</v>
      </c>
    </row>
    <row r="4434" spans="1:10" ht="13.5" thickBot="1">
      <c r="A4434" s="317"/>
      <c r="B4434" s="317"/>
      <c r="C4434" s="317"/>
      <c r="D4434" s="317"/>
      <c r="E4434" s="317" t="s">
        <v>16055</v>
      </c>
      <c r="F4434" s="318">
        <v>28.51</v>
      </c>
      <c r="G4434" s="317"/>
      <c r="H4434" s="418" t="s">
        <v>16056</v>
      </c>
      <c r="I4434" s="418"/>
      <c r="J4434" s="318">
        <v>129.5</v>
      </c>
    </row>
    <row r="4435" spans="1:10" ht="13.5" thickTop="1">
      <c r="A4435" s="319"/>
      <c r="B4435" s="319"/>
      <c r="C4435" s="319"/>
      <c r="D4435" s="319"/>
      <c r="E4435" s="319"/>
      <c r="F4435" s="319"/>
      <c r="G4435" s="319"/>
      <c r="H4435" s="319"/>
      <c r="I4435" s="319"/>
      <c r="J4435" s="319"/>
    </row>
    <row r="4436" spans="1:10" ht="15">
      <c r="A4436" s="305"/>
      <c r="B4436" s="306" t="s">
        <v>12979</v>
      </c>
      <c r="C4436" s="305" t="s">
        <v>12980</v>
      </c>
      <c r="D4436" s="305" t="s">
        <v>12981</v>
      </c>
      <c r="E4436" s="419" t="s">
        <v>16045</v>
      </c>
      <c r="F4436" s="419"/>
      <c r="G4436" s="307" t="s">
        <v>12982</v>
      </c>
      <c r="H4436" s="306" t="s">
        <v>16046</v>
      </c>
      <c r="I4436" s="306" t="s">
        <v>12983</v>
      </c>
      <c r="J4436" s="306" t="s">
        <v>12985</v>
      </c>
    </row>
    <row r="4437" spans="1:10" ht="51">
      <c r="A4437" s="295" t="s">
        <v>16047</v>
      </c>
      <c r="B4437" s="296" t="s">
        <v>16136</v>
      </c>
      <c r="C4437" s="295" t="s">
        <v>9</v>
      </c>
      <c r="D4437" s="295" t="s">
        <v>1694</v>
      </c>
      <c r="E4437" s="420" t="s">
        <v>16110</v>
      </c>
      <c r="F4437" s="420"/>
      <c r="G4437" s="297" t="s">
        <v>51</v>
      </c>
      <c r="H4437" s="308">
        <v>1</v>
      </c>
      <c r="I4437" s="309">
        <v>179.06</v>
      </c>
      <c r="J4437" s="309">
        <v>179.06</v>
      </c>
    </row>
    <row r="4438" spans="1:10" ht="25.5">
      <c r="A4438" s="310" t="s">
        <v>16049</v>
      </c>
      <c r="B4438" s="311" t="s">
        <v>15273</v>
      </c>
      <c r="C4438" s="310" t="s">
        <v>9</v>
      </c>
      <c r="D4438" s="310" t="s">
        <v>1646</v>
      </c>
      <c r="E4438" s="416" t="s">
        <v>16110</v>
      </c>
      <c r="F4438" s="416"/>
      <c r="G4438" s="312" t="s">
        <v>51</v>
      </c>
      <c r="H4438" s="313">
        <v>1</v>
      </c>
      <c r="I4438" s="314">
        <v>6.54</v>
      </c>
      <c r="J4438" s="314">
        <v>6.54</v>
      </c>
    </row>
    <row r="4439" spans="1:10" ht="25.5">
      <c r="A4439" s="310" t="s">
        <v>16049</v>
      </c>
      <c r="B4439" s="311" t="s">
        <v>15237</v>
      </c>
      <c r="C4439" s="310" t="s">
        <v>9</v>
      </c>
      <c r="D4439" s="310" t="s">
        <v>1651</v>
      </c>
      <c r="E4439" s="416" t="s">
        <v>16110</v>
      </c>
      <c r="F4439" s="416"/>
      <c r="G4439" s="312" t="s">
        <v>51</v>
      </c>
      <c r="H4439" s="313">
        <v>1</v>
      </c>
      <c r="I4439" s="314">
        <v>8.0500000000000007</v>
      </c>
      <c r="J4439" s="314">
        <v>8.0500000000000007</v>
      </c>
    </row>
    <row r="4440" spans="1:10" ht="25.5">
      <c r="A4440" s="310" t="s">
        <v>16049</v>
      </c>
      <c r="B4440" s="311" t="s">
        <v>15258</v>
      </c>
      <c r="C4440" s="310" t="s">
        <v>9</v>
      </c>
      <c r="D4440" s="310" t="s">
        <v>1650</v>
      </c>
      <c r="E4440" s="416" t="s">
        <v>16110</v>
      </c>
      <c r="F4440" s="416"/>
      <c r="G4440" s="312" t="s">
        <v>51</v>
      </c>
      <c r="H4440" s="313">
        <v>1</v>
      </c>
      <c r="I4440" s="314">
        <v>12.08</v>
      </c>
      <c r="J4440" s="314">
        <v>12.08</v>
      </c>
    </row>
    <row r="4441" spans="1:10" ht="25.5">
      <c r="A4441" s="310" t="s">
        <v>16049</v>
      </c>
      <c r="B4441" s="311" t="s">
        <v>16612</v>
      </c>
      <c r="C4441" s="310" t="s">
        <v>9</v>
      </c>
      <c r="D4441" s="310" t="s">
        <v>1664</v>
      </c>
      <c r="E4441" s="416" t="s">
        <v>16110</v>
      </c>
      <c r="F4441" s="416"/>
      <c r="G4441" s="312" t="s">
        <v>51</v>
      </c>
      <c r="H4441" s="313">
        <v>1</v>
      </c>
      <c r="I4441" s="314">
        <v>100.99</v>
      </c>
      <c r="J4441" s="314">
        <v>100.99</v>
      </c>
    </row>
    <row r="4442" spans="1:10" ht="25.5">
      <c r="A4442" s="310" t="s">
        <v>16049</v>
      </c>
      <c r="B4442" s="311" t="s">
        <v>15099</v>
      </c>
      <c r="C4442" s="310" t="s">
        <v>9</v>
      </c>
      <c r="D4442" s="310" t="s">
        <v>364</v>
      </c>
      <c r="E4442" s="416" t="s">
        <v>16110</v>
      </c>
      <c r="F4442" s="416"/>
      <c r="G4442" s="312" t="s">
        <v>51</v>
      </c>
      <c r="H4442" s="313">
        <v>1</v>
      </c>
      <c r="I4442" s="314">
        <v>51.4</v>
      </c>
      <c r="J4442" s="314">
        <v>51.4</v>
      </c>
    </row>
    <row r="4443" spans="1:10" ht="25.5">
      <c r="A4443" s="317"/>
      <c r="B4443" s="317"/>
      <c r="C4443" s="317"/>
      <c r="D4443" s="317"/>
      <c r="E4443" s="317" t="s">
        <v>16052</v>
      </c>
      <c r="F4443" s="318">
        <v>7.8866892000000002</v>
      </c>
      <c r="G4443" s="317" t="s">
        <v>16053</v>
      </c>
      <c r="H4443" s="318">
        <v>6.81</v>
      </c>
      <c r="I4443" s="317" t="s">
        <v>16054</v>
      </c>
      <c r="J4443" s="318">
        <v>14.7</v>
      </c>
    </row>
    <row r="4444" spans="1:10" ht="13.5" thickBot="1">
      <c r="A4444" s="317"/>
      <c r="B4444" s="317"/>
      <c r="C4444" s="317"/>
      <c r="D4444" s="317"/>
      <c r="E4444" s="317" t="s">
        <v>16055</v>
      </c>
      <c r="F4444" s="318">
        <v>50.56</v>
      </c>
      <c r="G4444" s="317"/>
      <c r="H4444" s="418" t="s">
        <v>16056</v>
      </c>
      <c r="I4444" s="418"/>
      <c r="J4444" s="318">
        <v>229.62</v>
      </c>
    </row>
    <row r="4445" spans="1:10" ht="13.5" thickTop="1">
      <c r="A4445" s="319"/>
      <c r="B4445" s="319"/>
      <c r="C4445" s="319"/>
      <c r="D4445" s="319"/>
      <c r="E4445" s="319"/>
      <c r="F4445" s="319"/>
      <c r="G4445" s="319"/>
      <c r="H4445" s="319"/>
      <c r="I4445" s="319"/>
      <c r="J4445" s="319"/>
    </row>
    <row r="4446" spans="1:10" ht="15">
      <c r="A4446" s="305"/>
      <c r="B4446" s="306" t="s">
        <v>12979</v>
      </c>
      <c r="C4446" s="305" t="s">
        <v>12980</v>
      </c>
      <c r="D4446" s="305" t="s">
        <v>12981</v>
      </c>
      <c r="E4446" s="419" t="s">
        <v>16045</v>
      </c>
      <c r="F4446" s="419"/>
      <c r="G4446" s="307" t="s">
        <v>12982</v>
      </c>
      <c r="H4446" s="306" t="s">
        <v>16046</v>
      </c>
      <c r="I4446" s="306" t="s">
        <v>12983</v>
      </c>
      <c r="J4446" s="306" t="s">
        <v>12985</v>
      </c>
    </row>
    <row r="4447" spans="1:10" ht="25.5">
      <c r="A4447" s="295" t="s">
        <v>16047</v>
      </c>
      <c r="B4447" s="296" t="s">
        <v>16107</v>
      </c>
      <c r="C4447" s="295" t="s">
        <v>9</v>
      </c>
      <c r="D4447" s="295" t="s">
        <v>5945</v>
      </c>
      <c r="E4447" s="420" t="s">
        <v>16095</v>
      </c>
      <c r="F4447" s="420"/>
      <c r="G4447" s="297" t="s">
        <v>51</v>
      </c>
      <c r="H4447" s="308">
        <v>1</v>
      </c>
      <c r="I4447" s="309">
        <v>77.510000000000005</v>
      </c>
      <c r="J4447" s="309">
        <v>77.510000000000005</v>
      </c>
    </row>
    <row r="4448" spans="1:10" ht="25.5">
      <c r="A4448" s="310" t="s">
        <v>16049</v>
      </c>
      <c r="B4448" s="311" t="s">
        <v>16307</v>
      </c>
      <c r="C4448" s="310" t="s">
        <v>9</v>
      </c>
      <c r="D4448" s="310" t="s">
        <v>89</v>
      </c>
      <c r="E4448" s="416" t="s">
        <v>16048</v>
      </c>
      <c r="F4448" s="416"/>
      <c r="G4448" s="312" t="s">
        <v>27</v>
      </c>
      <c r="H4448" s="313">
        <v>0.1963</v>
      </c>
      <c r="I4448" s="314">
        <v>14.63</v>
      </c>
      <c r="J4448" s="314">
        <v>2.87</v>
      </c>
    </row>
    <row r="4449" spans="1:10" ht="25.5">
      <c r="A4449" s="310" t="s">
        <v>16049</v>
      </c>
      <c r="B4449" s="311" t="s">
        <v>16161</v>
      </c>
      <c r="C4449" s="310" t="s">
        <v>9</v>
      </c>
      <c r="D4449" s="310" t="s">
        <v>85</v>
      </c>
      <c r="E4449" s="416" t="s">
        <v>16048</v>
      </c>
      <c r="F4449" s="416"/>
      <c r="G4449" s="312" t="s">
        <v>27</v>
      </c>
      <c r="H4449" s="313">
        <v>0.47099999999999997</v>
      </c>
      <c r="I4449" s="314">
        <v>18.739999999999998</v>
      </c>
      <c r="J4449" s="314">
        <v>8.82</v>
      </c>
    </row>
    <row r="4450" spans="1:10" ht="38.25">
      <c r="A4450" s="300" t="s">
        <v>12986</v>
      </c>
      <c r="B4450" s="301" t="s">
        <v>13267</v>
      </c>
      <c r="C4450" s="300" t="s">
        <v>9</v>
      </c>
      <c r="D4450" s="300" t="s">
        <v>9632</v>
      </c>
      <c r="E4450" s="417" t="s">
        <v>12998</v>
      </c>
      <c r="F4450" s="417"/>
      <c r="G4450" s="302" t="s">
        <v>51</v>
      </c>
      <c r="H4450" s="315">
        <v>1</v>
      </c>
      <c r="I4450" s="316">
        <v>65.819999999999993</v>
      </c>
      <c r="J4450" s="316">
        <v>65.819999999999993</v>
      </c>
    </row>
    <row r="4451" spans="1:10" ht="25.5">
      <c r="A4451" s="317"/>
      <c r="B4451" s="317"/>
      <c r="C4451" s="317"/>
      <c r="D4451" s="317"/>
      <c r="E4451" s="317" t="s">
        <v>16052</v>
      </c>
      <c r="F4451" s="318">
        <v>4.5013144</v>
      </c>
      <c r="G4451" s="317" t="s">
        <v>16053</v>
      </c>
      <c r="H4451" s="318">
        <v>3.89</v>
      </c>
      <c r="I4451" s="317" t="s">
        <v>16054</v>
      </c>
      <c r="J4451" s="318">
        <v>8.39</v>
      </c>
    </row>
    <row r="4452" spans="1:10" ht="13.5" thickBot="1">
      <c r="A4452" s="317"/>
      <c r="B4452" s="317"/>
      <c r="C4452" s="317"/>
      <c r="D4452" s="317"/>
      <c r="E4452" s="317" t="s">
        <v>16055</v>
      </c>
      <c r="F4452" s="318">
        <v>21.88</v>
      </c>
      <c r="G4452" s="317"/>
      <c r="H4452" s="418" t="s">
        <v>16056</v>
      </c>
      <c r="I4452" s="418"/>
      <c r="J4452" s="318">
        <v>99.39</v>
      </c>
    </row>
    <row r="4453" spans="1:10" ht="13.5" thickTop="1">
      <c r="A4453" s="319"/>
      <c r="B4453" s="319"/>
      <c r="C4453" s="319"/>
      <c r="D4453" s="319"/>
      <c r="E4453" s="319"/>
      <c r="F4453" s="319"/>
      <c r="G4453" s="319"/>
      <c r="H4453" s="319"/>
      <c r="I4453" s="319"/>
      <c r="J4453" s="319"/>
    </row>
    <row r="4454" spans="1:10" ht="15">
      <c r="A4454" s="305"/>
      <c r="B4454" s="306" t="s">
        <v>12979</v>
      </c>
      <c r="C4454" s="305" t="s">
        <v>12980</v>
      </c>
      <c r="D4454" s="305" t="s">
        <v>12981</v>
      </c>
      <c r="E4454" s="419" t="s">
        <v>16045</v>
      </c>
      <c r="F4454" s="419"/>
      <c r="G4454" s="307" t="s">
        <v>12982</v>
      </c>
      <c r="H4454" s="306" t="s">
        <v>16046</v>
      </c>
      <c r="I4454" s="306" t="s">
        <v>12983</v>
      </c>
      <c r="J4454" s="306" t="s">
        <v>12985</v>
      </c>
    </row>
    <row r="4455" spans="1:10" ht="25.5">
      <c r="A4455" s="295" t="s">
        <v>16047</v>
      </c>
      <c r="B4455" s="296" t="s">
        <v>16108</v>
      </c>
      <c r="C4455" s="295" t="s">
        <v>9</v>
      </c>
      <c r="D4455" s="295" t="s">
        <v>5951</v>
      </c>
      <c r="E4455" s="420" t="s">
        <v>16095</v>
      </c>
      <c r="F4455" s="420"/>
      <c r="G4455" s="297" t="s">
        <v>51</v>
      </c>
      <c r="H4455" s="308">
        <v>1</v>
      </c>
      <c r="I4455" s="309">
        <v>70.680000000000007</v>
      </c>
      <c r="J4455" s="309">
        <v>70.680000000000007</v>
      </c>
    </row>
    <row r="4456" spans="1:10" ht="25.5">
      <c r="A4456" s="310" t="s">
        <v>16049</v>
      </c>
      <c r="B4456" s="311" t="s">
        <v>16307</v>
      </c>
      <c r="C4456" s="310" t="s">
        <v>9</v>
      </c>
      <c r="D4456" s="310" t="s">
        <v>89</v>
      </c>
      <c r="E4456" s="416" t="s">
        <v>16048</v>
      </c>
      <c r="F4456" s="416"/>
      <c r="G4456" s="312" t="s">
        <v>27</v>
      </c>
      <c r="H4456" s="313">
        <v>0.18329999999999999</v>
      </c>
      <c r="I4456" s="314">
        <v>14.63</v>
      </c>
      <c r="J4456" s="314">
        <v>2.68</v>
      </c>
    </row>
    <row r="4457" spans="1:10" ht="25.5">
      <c r="A4457" s="310" t="s">
        <v>16049</v>
      </c>
      <c r="B4457" s="311" t="s">
        <v>16161</v>
      </c>
      <c r="C4457" s="310" t="s">
        <v>9</v>
      </c>
      <c r="D4457" s="310" t="s">
        <v>85</v>
      </c>
      <c r="E4457" s="416" t="s">
        <v>16048</v>
      </c>
      <c r="F4457" s="416"/>
      <c r="G4457" s="312" t="s">
        <v>27</v>
      </c>
      <c r="H4457" s="313">
        <v>0.45179999999999998</v>
      </c>
      <c r="I4457" s="314">
        <v>18.739999999999998</v>
      </c>
      <c r="J4457" s="314">
        <v>8.4600000000000009</v>
      </c>
    </row>
    <row r="4458" spans="1:10" ht="25.5">
      <c r="A4458" s="300" t="s">
        <v>12986</v>
      </c>
      <c r="B4458" s="301" t="s">
        <v>13265</v>
      </c>
      <c r="C4458" s="300" t="s">
        <v>9</v>
      </c>
      <c r="D4458" s="300" t="s">
        <v>9532</v>
      </c>
      <c r="E4458" s="417" t="s">
        <v>12998</v>
      </c>
      <c r="F4458" s="417"/>
      <c r="G4458" s="302" t="s">
        <v>51</v>
      </c>
      <c r="H4458" s="315">
        <v>1</v>
      </c>
      <c r="I4458" s="316">
        <v>7.79</v>
      </c>
      <c r="J4458" s="316">
        <v>7.79</v>
      </c>
    </row>
    <row r="4459" spans="1:10" ht="38.25">
      <c r="A4459" s="300" t="s">
        <v>12986</v>
      </c>
      <c r="B4459" s="301" t="s">
        <v>13269</v>
      </c>
      <c r="C4459" s="300" t="s">
        <v>9</v>
      </c>
      <c r="D4459" s="300" t="s">
        <v>9646</v>
      </c>
      <c r="E4459" s="417" t="s">
        <v>12998</v>
      </c>
      <c r="F4459" s="417"/>
      <c r="G4459" s="302" t="s">
        <v>51</v>
      </c>
      <c r="H4459" s="315">
        <v>1</v>
      </c>
      <c r="I4459" s="316">
        <v>51.75</v>
      </c>
      <c r="J4459" s="316">
        <v>51.75</v>
      </c>
    </row>
    <row r="4460" spans="1:10" ht="25.5">
      <c r="A4460" s="317"/>
      <c r="B4460" s="317"/>
      <c r="C4460" s="317"/>
      <c r="D4460" s="317"/>
      <c r="E4460" s="317" t="s">
        <v>16052</v>
      </c>
      <c r="F4460" s="318">
        <v>4.2920758000000001</v>
      </c>
      <c r="G4460" s="317" t="s">
        <v>16053</v>
      </c>
      <c r="H4460" s="318">
        <v>3.71</v>
      </c>
      <c r="I4460" s="317" t="s">
        <v>16054</v>
      </c>
      <c r="J4460" s="318">
        <v>8</v>
      </c>
    </row>
    <row r="4461" spans="1:10" ht="13.5" thickBot="1">
      <c r="A4461" s="317"/>
      <c r="B4461" s="317"/>
      <c r="C4461" s="317"/>
      <c r="D4461" s="317"/>
      <c r="E4461" s="317" t="s">
        <v>16055</v>
      </c>
      <c r="F4461" s="318">
        <v>19.96</v>
      </c>
      <c r="G4461" s="317"/>
      <c r="H4461" s="418" t="s">
        <v>16056</v>
      </c>
      <c r="I4461" s="418"/>
      <c r="J4461" s="318">
        <v>90.64</v>
      </c>
    </row>
    <row r="4462" spans="1:10" ht="13.5" thickTop="1">
      <c r="A4462" s="319"/>
      <c r="B4462" s="319"/>
      <c r="C4462" s="319"/>
      <c r="D4462" s="319"/>
      <c r="E4462" s="319"/>
      <c r="F4462" s="319"/>
      <c r="G4462" s="319"/>
      <c r="H4462" s="319"/>
      <c r="I4462" s="319"/>
      <c r="J4462" s="319"/>
    </row>
    <row r="4463" spans="1:10" ht="15">
      <c r="A4463" s="305"/>
      <c r="B4463" s="306" t="s">
        <v>12979</v>
      </c>
      <c r="C4463" s="305" t="s">
        <v>12980</v>
      </c>
      <c r="D4463" s="305" t="s">
        <v>12981</v>
      </c>
      <c r="E4463" s="419" t="s">
        <v>16045</v>
      </c>
      <c r="F4463" s="419"/>
      <c r="G4463" s="307" t="s">
        <v>12982</v>
      </c>
      <c r="H4463" s="306" t="s">
        <v>16046</v>
      </c>
      <c r="I4463" s="306" t="s">
        <v>12983</v>
      </c>
      <c r="J4463" s="306" t="s">
        <v>12985</v>
      </c>
    </row>
    <row r="4464" spans="1:10" ht="38.25">
      <c r="A4464" s="295" t="s">
        <v>16047</v>
      </c>
      <c r="B4464" s="296" t="s">
        <v>16349</v>
      </c>
      <c r="C4464" s="295" t="s">
        <v>9</v>
      </c>
      <c r="D4464" s="295" t="s">
        <v>4756</v>
      </c>
      <c r="E4464" s="420" t="s">
        <v>16095</v>
      </c>
      <c r="F4464" s="420"/>
      <c r="G4464" s="297" t="s">
        <v>51</v>
      </c>
      <c r="H4464" s="308">
        <v>1</v>
      </c>
      <c r="I4464" s="309">
        <v>13.79</v>
      </c>
      <c r="J4464" s="309">
        <v>13.79</v>
      </c>
    </row>
    <row r="4465" spans="1:10" ht="25.5">
      <c r="A4465" s="310" t="s">
        <v>16049</v>
      </c>
      <c r="B4465" s="311" t="s">
        <v>16307</v>
      </c>
      <c r="C4465" s="310" t="s">
        <v>9</v>
      </c>
      <c r="D4465" s="310" t="s">
        <v>89</v>
      </c>
      <c r="E4465" s="416" t="s">
        <v>16048</v>
      </c>
      <c r="F4465" s="416"/>
      <c r="G4465" s="312" t="s">
        <v>27</v>
      </c>
      <c r="H4465" s="313">
        <v>0.2651</v>
      </c>
      <c r="I4465" s="314">
        <v>14.63</v>
      </c>
      <c r="J4465" s="314">
        <v>3.87</v>
      </c>
    </row>
    <row r="4466" spans="1:10" ht="25.5">
      <c r="A4466" s="310" t="s">
        <v>16049</v>
      </c>
      <c r="B4466" s="311" t="s">
        <v>16161</v>
      </c>
      <c r="C4466" s="310" t="s">
        <v>9</v>
      </c>
      <c r="D4466" s="310" t="s">
        <v>85</v>
      </c>
      <c r="E4466" s="416" t="s">
        <v>16048</v>
      </c>
      <c r="F4466" s="416"/>
      <c r="G4466" s="312" t="s">
        <v>27</v>
      </c>
      <c r="H4466" s="313">
        <v>0.2651</v>
      </c>
      <c r="I4466" s="314">
        <v>18.739999999999998</v>
      </c>
      <c r="J4466" s="314">
        <v>4.96</v>
      </c>
    </row>
    <row r="4467" spans="1:10" ht="25.5">
      <c r="A4467" s="300" t="s">
        <v>12986</v>
      </c>
      <c r="B4467" s="301" t="s">
        <v>14760</v>
      </c>
      <c r="C4467" s="300" t="s">
        <v>9</v>
      </c>
      <c r="D4467" s="300" t="s">
        <v>9789</v>
      </c>
      <c r="E4467" s="417" t="s">
        <v>12998</v>
      </c>
      <c r="F4467" s="417"/>
      <c r="G4467" s="302" t="s">
        <v>51</v>
      </c>
      <c r="H4467" s="315">
        <v>1</v>
      </c>
      <c r="I4467" s="316">
        <v>4.96</v>
      </c>
      <c r="J4467" s="316">
        <v>4.96</v>
      </c>
    </row>
    <row r="4468" spans="1:10" ht="25.5">
      <c r="A4468" s="317"/>
      <c r="B4468" s="317"/>
      <c r="C4468" s="317"/>
      <c r="D4468" s="317"/>
      <c r="E4468" s="317" t="s">
        <v>16052</v>
      </c>
      <c r="F4468" s="318">
        <v>3.3317237999999998</v>
      </c>
      <c r="G4468" s="317" t="s">
        <v>16053</v>
      </c>
      <c r="H4468" s="318">
        <v>2.88</v>
      </c>
      <c r="I4468" s="317" t="s">
        <v>16054</v>
      </c>
      <c r="J4468" s="318">
        <v>6.21</v>
      </c>
    </row>
    <row r="4469" spans="1:10" ht="13.5" thickBot="1">
      <c r="A4469" s="317"/>
      <c r="B4469" s="317"/>
      <c r="C4469" s="317"/>
      <c r="D4469" s="317"/>
      <c r="E4469" s="317" t="s">
        <v>16055</v>
      </c>
      <c r="F4469" s="318">
        <v>3.89</v>
      </c>
      <c r="G4469" s="317"/>
      <c r="H4469" s="418" t="s">
        <v>16056</v>
      </c>
      <c r="I4469" s="418"/>
      <c r="J4469" s="318">
        <v>17.68</v>
      </c>
    </row>
    <row r="4470" spans="1:10" ht="13.5" thickTop="1">
      <c r="A4470" s="319"/>
      <c r="B4470" s="319"/>
      <c r="C4470" s="319"/>
      <c r="D4470" s="319"/>
      <c r="E4470" s="319"/>
      <c r="F4470" s="319"/>
      <c r="G4470" s="319"/>
      <c r="H4470" s="319"/>
      <c r="I4470" s="319"/>
      <c r="J4470" s="319"/>
    </row>
    <row r="4471" spans="1:10" ht="15">
      <c r="A4471" s="305"/>
      <c r="B4471" s="306" t="s">
        <v>12979</v>
      </c>
      <c r="C4471" s="305" t="s">
        <v>12980</v>
      </c>
      <c r="D4471" s="305" t="s">
        <v>12981</v>
      </c>
      <c r="E4471" s="419" t="s">
        <v>16045</v>
      </c>
      <c r="F4471" s="419"/>
      <c r="G4471" s="307" t="s">
        <v>12982</v>
      </c>
      <c r="H4471" s="306" t="s">
        <v>16046</v>
      </c>
      <c r="I4471" s="306" t="s">
        <v>12983</v>
      </c>
      <c r="J4471" s="306" t="s">
        <v>12985</v>
      </c>
    </row>
    <row r="4472" spans="1:10" ht="38.25">
      <c r="A4472" s="295" t="s">
        <v>16047</v>
      </c>
      <c r="B4472" s="296" t="s">
        <v>16154</v>
      </c>
      <c r="C4472" s="295" t="s">
        <v>9</v>
      </c>
      <c r="D4472" s="295" t="s">
        <v>3292</v>
      </c>
      <c r="E4472" s="420" t="s">
        <v>16095</v>
      </c>
      <c r="F4472" s="420"/>
      <c r="G4472" s="297" t="s">
        <v>51</v>
      </c>
      <c r="H4472" s="308">
        <v>1</v>
      </c>
      <c r="I4472" s="309">
        <v>5.28</v>
      </c>
      <c r="J4472" s="309">
        <v>5.28</v>
      </c>
    </row>
    <row r="4473" spans="1:10" ht="25.5">
      <c r="A4473" s="310" t="s">
        <v>16049</v>
      </c>
      <c r="B4473" s="311" t="s">
        <v>16307</v>
      </c>
      <c r="C4473" s="310" t="s">
        <v>9</v>
      </c>
      <c r="D4473" s="310" t="s">
        <v>89</v>
      </c>
      <c r="E4473" s="416" t="s">
        <v>16048</v>
      </c>
      <c r="F4473" s="416"/>
      <c r="G4473" s="312" t="s">
        <v>27</v>
      </c>
      <c r="H4473" s="313">
        <v>0.14299999999999999</v>
      </c>
      <c r="I4473" s="314">
        <v>14.63</v>
      </c>
      <c r="J4473" s="314">
        <v>2.09</v>
      </c>
    </row>
    <row r="4474" spans="1:10" ht="25.5">
      <c r="A4474" s="310" t="s">
        <v>16049</v>
      </c>
      <c r="B4474" s="311" t="s">
        <v>16161</v>
      </c>
      <c r="C4474" s="310" t="s">
        <v>9</v>
      </c>
      <c r="D4474" s="310" t="s">
        <v>85</v>
      </c>
      <c r="E4474" s="416" t="s">
        <v>16048</v>
      </c>
      <c r="F4474" s="416"/>
      <c r="G4474" s="312" t="s">
        <v>27</v>
      </c>
      <c r="H4474" s="313">
        <v>0.14299999999999999</v>
      </c>
      <c r="I4474" s="314">
        <v>18.739999999999998</v>
      </c>
      <c r="J4474" s="314">
        <v>2.67</v>
      </c>
    </row>
    <row r="4475" spans="1:10">
      <c r="A4475" s="300" t="s">
        <v>12986</v>
      </c>
      <c r="B4475" s="301" t="s">
        <v>13490</v>
      </c>
      <c r="C4475" s="300" t="s">
        <v>9</v>
      </c>
      <c r="D4475" s="300" t="s">
        <v>9777</v>
      </c>
      <c r="E4475" s="417" t="s">
        <v>12998</v>
      </c>
      <c r="F4475" s="417"/>
      <c r="G4475" s="302" t="s">
        <v>51</v>
      </c>
      <c r="H4475" s="315">
        <v>1</v>
      </c>
      <c r="I4475" s="316">
        <v>0.52</v>
      </c>
      <c r="J4475" s="316">
        <v>0.52</v>
      </c>
    </row>
    <row r="4476" spans="1:10" ht="25.5">
      <c r="A4476" s="317"/>
      <c r="B4476" s="317"/>
      <c r="C4476" s="317"/>
      <c r="D4476" s="317"/>
      <c r="E4476" s="317" t="s">
        <v>16052</v>
      </c>
      <c r="F4476" s="318">
        <v>1.7973067</v>
      </c>
      <c r="G4476" s="317" t="s">
        <v>16053</v>
      </c>
      <c r="H4476" s="318">
        <v>1.55</v>
      </c>
      <c r="I4476" s="317" t="s">
        <v>16054</v>
      </c>
      <c r="J4476" s="318">
        <v>3.35</v>
      </c>
    </row>
    <row r="4477" spans="1:10" ht="13.5" thickBot="1">
      <c r="A4477" s="317"/>
      <c r="B4477" s="317"/>
      <c r="C4477" s="317"/>
      <c r="D4477" s="317"/>
      <c r="E4477" s="317" t="s">
        <v>16055</v>
      </c>
      <c r="F4477" s="318">
        <v>1.49</v>
      </c>
      <c r="G4477" s="317"/>
      <c r="H4477" s="418" t="s">
        <v>16056</v>
      </c>
      <c r="I4477" s="418"/>
      <c r="J4477" s="318">
        <v>6.77</v>
      </c>
    </row>
    <row r="4478" spans="1:10" ht="13.5" thickTop="1">
      <c r="A4478" s="319"/>
      <c r="B4478" s="319"/>
      <c r="C4478" s="319"/>
      <c r="D4478" s="319"/>
      <c r="E4478" s="319"/>
      <c r="F4478" s="319"/>
      <c r="G4478" s="319"/>
      <c r="H4478" s="319"/>
      <c r="I4478" s="319"/>
      <c r="J4478" s="319"/>
    </row>
    <row r="4479" spans="1:10" ht="15">
      <c r="A4479" s="305"/>
      <c r="B4479" s="306" t="s">
        <v>12979</v>
      </c>
      <c r="C4479" s="305" t="s">
        <v>12980</v>
      </c>
      <c r="D4479" s="305" t="s">
        <v>12981</v>
      </c>
      <c r="E4479" s="419" t="s">
        <v>16045</v>
      </c>
      <c r="F4479" s="419"/>
      <c r="G4479" s="307" t="s">
        <v>12982</v>
      </c>
      <c r="H4479" s="306" t="s">
        <v>16046</v>
      </c>
      <c r="I4479" s="306" t="s">
        <v>12983</v>
      </c>
      <c r="J4479" s="306" t="s">
        <v>12985</v>
      </c>
    </row>
    <row r="4480" spans="1:10" ht="38.25">
      <c r="A4480" s="295" t="s">
        <v>16047</v>
      </c>
      <c r="B4480" s="296" t="s">
        <v>16153</v>
      </c>
      <c r="C4480" s="295" t="s">
        <v>9</v>
      </c>
      <c r="D4480" s="295" t="s">
        <v>3287</v>
      </c>
      <c r="E4480" s="420" t="s">
        <v>16095</v>
      </c>
      <c r="F4480" s="420"/>
      <c r="G4480" s="297" t="s">
        <v>51</v>
      </c>
      <c r="H4480" s="308">
        <v>1</v>
      </c>
      <c r="I4480" s="309">
        <v>4.33</v>
      </c>
      <c r="J4480" s="309">
        <v>4.33</v>
      </c>
    </row>
    <row r="4481" spans="1:10" ht="25.5">
      <c r="A4481" s="310" t="s">
        <v>16049</v>
      </c>
      <c r="B4481" s="311" t="s">
        <v>16307</v>
      </c>
      <c r="C4481" s="310" t="s">
        <v>9</v>
      </c>
      <c r="D4481" s="310" t="s">
        <v>89</v>
      </c>
      <c r="E4481" s="416" t="s">
        <v>16048</v>
      </c>
      <c r="F4481" s="416"/>
      <c r="G4481" s="312" t="s">
        <v>27</v>
      </c>
      <c r="H4481" s="313">
        <v>0.107</v>
      </c>
      <c r="I4481" s="314">
        <v>14.63</v>
      </c>
      <c r="J4481" s="314">
        <v>1.56</v>
      </c>
    </row>
    <row r="4482" spans="1:10" ht="25.5">
      <c r="A4482" s="310" t="s">
        <v>16049</v>
      </c>
      <c r="B4482" s="311" t="s">
        <v>16161</v>
      </c>
      <c r="C4482" s="310" t="s">
        <v>9</v>
      </c>
      <c r="D4482" s="310" t="s">
        <v>85</v>
      </c>
      <c r="E4482" s="416" t="s">
        <v>16048</v>
      </c>
      <c r="F4482" s="416"/>
      <c r="G4482" s="312" t="s">
        <v>27</v>
      </c>
      <c r="H4482" s="313">
        <v>0.107</v>
      </c>
      <c r="I4482" s="314">
        <v>18.739999999999998</v>
      </c>
      <c r="J4482" s="314">
        <v>2</v>
      </c>
    </row>
    <row r="4483" spans="1:10">
      <c r="A4483" s="300" t="s">
        <v>12986</v>
      </c>
      <c r="B4483" s="301" t="s">
        <v>13489</v>
      </c>
      <c r="C4483" s="300" t="s">
        <v>9</v>
      </c>
      <c r="D4483" s="300" t="s">
        <v>9781</v>
      </c>
      <c r="E4483" s="417" t="s">
        <v>12998</v>
      </c>
      <c r="F4483" s="417"/>
      <c r="G4483" s="302" t="s">
        <v>51</v>
      </c>
      <c r="H4483" s="315">
        <v>1</v>
      </c>
      <c r="I4483" s="316">
        <v>0.77</v>
      </c>
      <c r="J4483" s="316">
        <v>0.77</v>
      </c>
    </row>
    <row r="4484" spans="1:10" ht="25.5">
      <c r="A4484" s="317"/>
      <c r="B4484" s="317"/>
      <c r="C4484" s="317"/>
      <c r="D4484" s="317"/>
      <c r="E4484" s="317" t="s">
        <v>16052</v>
      </c>
      <c r="F4484" s="318">
        <v>1.3412736999999999</v>
      </c>
      <c r="G4484" s="317" t="s">
        <v>16053</v>
      </c>
      <c r="H4484" s="318">
        <v>1.1599999999999999</v>
      </c>
      <c r="I4484" s="317" t="s">
        <v>16054</v>
      </c>
      <c r="J4484" s="318">
        <v>2.5</v>
      </c>
    </row>
    <row r="4485" spans="1:10" ht="13.5" thickBot="1">
      <c r="A4485" s="317"/>
      <c r="B4485" s="317"/>
      <c r="C4485" s="317"/>
      <c r="D4485" s="317"/>
      <c r="E4485" s="317" t="s">
        <v>16055</v>
      </c>
      <c r="F4485" s="318">
        <v>1.22</v>
      </c>
      <c r="G4485" s="317"/>
      <c r="H4485" s="418" t="s">
        <v>16056</v>
      </c>
      <c r="I4485" s="418"/>
      <c r="J4485" s="318">
        <v>5.55</v>
      </c>
    </row>
    <row r="4486" spans="1:10" ht="13.5" thickTop="1">
      <c r="A4486" s="319"/>
      <c r="B4486" s="319"/>
      <c r="C4486" s="319"/>
      <c r="D4486" s="319"/>
      <c r="E4486" s="319"/>
      <c r="F4486" s="319"/>
      <c r="G4486" s="319"/>
      <c r="H4486" s="319"/>
      <c r="I4486" s="319"/>
      <c r="J4486" s="319"/>
    </row>
    <row r="4487" spans="1:10" ht="15">
      <c r="A4487" s="305"/>
      <c r="B4487" s="306" t="s">
        <v>12979</v>
      </c>
      <c r="C4487" s="305" t="s">
        <v>12980</v>
      </c>
      <c r="D4487" s="305" t="s">
        <v>12981</v>
      </c>
      <c r="E4487" s="419" t="s">
        <v>16045</v>
      </c>
      <c r="F4487" s="419"/>
      <c r="G4487" s="307" t="s">
        <v>12982</v>
      </c>
      <c r="H4487" s="306" t="s">
        <v>16046</v>
      </c>
      <c r="I4487" s="306" t="s">
        <v>12983</v>
      </c>
      <c r="J4487" s="306" t="s">
        <v>12985</v>
      </c>
    </row>
    <row r="4488" spans="1:10" ht="38.25">
      <c r="A4488" s="295" t="s">
        <v>16047</v>
      </c>
      <c r="B4488" s="296" t="s">
        <v>16606</v>
      </c>
      <c r="C4488" s="295" t="s">
        <v>9</v>
      </c>
      <c r="D4488" s="295" t="s">
        <v>2353</v>
      </c>
      <c r="E4488" s="420" t="s">
        <v>16110</v>
      </c>
      <c r="F4488" s="420"/>
      <c r="G4488" s="297" t="s">
        <v>51</v>
      </c>
      <c r="H4488" s="308">
        <v>1</v>
      </c>
      <c r="I4488" s="309">
        <v>5.07</v>
      </c>
      <c r="J4488" s="309">
        <v>5.07</v>
      </c>
    </row>
    <row r="4489" spans="1:10" ht="25.5">
      <c r="A4489" s="310" t="s">
        <v>16049</v>
      </c>
      <c r="B4489" s="311" t="s">
        <v>16355</v>
      </c>
      <c r="C4489" s="310" t="s">
        <v>9</v>
      </c>
      <c r="D4489" s="310" t="s">
        <v>2094</v>
      </c>
      <c r="E4489" s="416" t="s">
        <v>16048</v>
      </c>
      <c r="F4489" s="416"/>
      <c r="G4489" s="312" t="s">
        <v>27</v>
      </c>
      <c r="H4489" s="313">
        <v>0.1</v>
      </c>
      <c r="I4489" s="314">
        <v>14.55</v>
      </c>
      <c r="J4489" s="314">
        <v>1.45</v>
      </c>
    </row>
    <row r="4490" spans="1:10" ht="25.5">
      <c r="A4490" s="310" t="s">
        <v>16049</v>
      </c>
      <c r="B4490" s="311" t="s">
        <v>16356</v>
      </c>
      <c r="C4490" s="310" t="s">
        <v>9</v>
      </c>
      <c r="D4490" s="310" t="s">
        <v>81</v>
      </c>
      <c r="E4490" s="416" t="s">
        <v>16048</v>
      </c>
      <c r="F4490" s="416"/>
      <c r="G4490" s="312" t="s">
        <v>27</v>
      </c>
      <c r="H4490" s="313">
        <v>0.1</v>
      </c>
      <c r="I4490" s="314">
        <v>18.53</v>
      </c>
      <c r="J4490" s="314">
        <v>1.85</v>
      </c>
    </row>
    <row r="4491" spans="1:10">
      <c r="A4491" s="300" t="s">
        <v>12986</v>
      </c>
      <c r="B4491" s="301" t="s">
        <v>13356</v>
      </c>
      <c r="C4491" s="300" t="s">
        <v>9</v>
      </c>
      <c r="D4491" s="300" t="s">
        <v>6964</v>
      </c>
      <c r="E4491" s="417" t="s">
        <v>12998</v>
      </c>
      <c r="F4491" s="417"/>
      <c r="G4491" s="302" t="s">
        <v>51</v>
      </c>
      <c r="H4491" s="315">
        <v>7.0000000000000001E-3</v>
      </c>
      <c r="I4491" s="316">
        <v>49.5</v>
      </c>
      <c r="J4491" s="316">
        <v>0.34</v>
      </c>
    </row>
    <row r="4492" spans="1:10">
      <c r="A4492" s="300" t="s">
        <v>12986</v>
      </c>
      <c r="B4492" s="301" t="s">
        <v>13353</v>
      </c>
      <c r="C4492" s="300" t="s">
        <v>9</v>
      </c>
      <c r="D4492" s="300" t="s">
        <v>9576</v>
      </c>
      <c r="E4492" s="417" t="s">
        <v>12998</v>
      </c>
      <c r="F4492" s="417"/>
      <c r="G4492" s="302" t="s">
        <v>51</v>
      </c>
      <c r="H4492" s="315">
        <v>0.05</v>
      </c>
      <c r="I4492" s="316">
        <v>1.65</v>
      </c>
      <c r="J4492" s="316">
        <v>0.08</v>
      </c>
    </row>
    <row r="4493" spans="1:10" ht="25.5">
      <c r="A4493" s="300" t="s">
        <v>12986</v>
      </c>
      <c r="B4493" s="301" t="s">
        <v>13500</v>
      </c>
      <c r="C4493" s="300" t="s">
        <v>9</v>
      </c>
      <c r="D4493" s="300" t="s">
        <v>9854</v>
      </c>
      <c r="E4493" s="417" t="s">
        <v>12998</v>
      </c>
      <c r="F4493" s="417"/>
      <c r="G4493" s="302" t="s">
        <v>51</v>
      </c>
      <c r="H4493" s="315">
        <v>1</v>
      </c>
      <c r="I4493" s="316">
        <v>1.01</v>
      </c>
      <c r="J4493" s="316">
        <v>1.01</v>
      </c>
    </row>
    <row r="4494" spans="1:10">
      <c r="A4494" s="300" t="s">
        <v>12986</v>
      </c>
      <c r="B4494" s="301" t="s">
        <v>13358</v>
      </c>
      <c r="C4494" s="300" t="s">
        <v>9</v>
      </c>
      <c r="D4494" s="300" t="s">
        <v>10886</v>
      </c>
      <c r="E4494" s="417" t="s">
        <v>12998</v>
      </c>
      <c r="F4494" s="417"/>
      <c r="G4494" s="302" t="s">
        <v>51</v>
      </c>
      <c r="H4494" s="315">
        <v>8.0000000000000002E-3</v>
      </c>
      <c r="I4494" s="316">
        <v>42.99</v>
      </c>
      <c r="J4494" s="316">
        <v>0.34</v>
      </c>
    </row>
    <row r="4495" spans="1:10" ht="25.5">
      <c r="A4495" s="317"/>
      <c r="B4495" s="317"/>
      <c r="C4495" s="317"/>
      <c r="D4495" s="317"/>
      <c r="E4495" s="317" t="s">
        <v>16052</v>
      </c>
      <c r="F4495" s="318">
        <v>1.2393369000000001</v>
      </c>
      <c r="G4495" s="317" t="s">
        <v>16053</v>
      </c>
      <c r="H4495" s="318">
        <v>1.07</v>
      </c>
      <c r="I4495" s="317" t="s">
        <v>16054</v>
      </c>
      <c r="J4495" s="318">
        <v>2.31</v>
      </c>
    </row>
    <row r="4496" spans="1:10" ht="13.5" thickBot="1">
      <c r="A4496" s="317"/>
      <c r="B4496" s="317"/>
      <c r="C4496" s="317"/>
      <c r="D4496" s="317"/>
      <c r="E4496" s="317" t="s">
        <v>16055</v>
      </c>
      <c r="F4496" s="318">
        <v>1.43</v>
      </c>
      <c r="G4496" s="317"/>
      <c r="H4496" s="418" t="s">
        <v>16056</v>
      </c>
      <c r="I4496" s="418"/>
      <c r="J4496" s="318">
        <v>6.5</v>
      </c>
    </row>
    <row r="4497" spans="1:10" ht="13.5" thickTop="1">
      <c r="A4497" s="319"/>
      <c r="B4497" s="319"/>
      <c r="C4497" s="319"/>
      <c r="D4497" s="319"/>
      <c r="E4497" s="319"/>
      <c r="F4497" s="319"/>
      <c r="G4497" s="319"/>
      <c r="H4497" s="319"/>
      <c r="I4497" s="319"/>
      <c r="J4497" s="319"/>
    </row>
    <row r="4498" spans="1:10" ht="15">
      <c r="A4498" s="305"/>
      <c r="B4498" s="306" t="s">
        <v>12979</v>
      </c>
      <c r="C4498" s="305" t="s">
        <v>12980</v>
      </c>
      <c r="D4498" s="305" t="s">
        <v>12981</v>
      </c>
      <c r="E4498" s="419" t="s">
        <v>16045</v>
      </c>
      <c r="F4498" s="419"/>
      <c r="G4498" s="307" t="s">
        <v>12982</v>
      </c>
      <c r="H4498" s="306" t="s">
        <v>16046</v>
      </c>
      <c r="I4498" s="306" t="s">
        <v>12983</v>
      </c>
      <c r="J4498" s="306" t="s">
        <v>12985</v>
      </c>
    </row>
    <row r="4499" spans="1:10" ht="25.5">
      <c r="A4499" s="295" t="s">
        <v>16047</v>
      </c>
      <c r="B4499" s="296" t="s">
        <v>16106</v>
      </c>
      <c r="C4499" s="295" t="s">
        <v>9</v>
      </c>
      <c r="D4499" s="295" t="s">
        <v>3958</v>
      </c>
      <c r="E4499" s="420" t="s">
        <v>16095</v>
      </c>
      <c r="F4499" s="420"/>
      <c r="G4499" s="297" t="s">
        <v>51</v>
      </c>
      <c r="H4499" s="308">
        <v>1</v>
      </c>
      <c r="I4499" s="309">
        <v>9.25</v>
      </c>
      <c r="J4499" s="309">
        <v>9.25</v>
      </c>
    </row>
    <row r="4500" spans="1:10" ht="25.5">
      <c r="A4500" s="310" t="s">
        <v>16049</v>
      </c>
      <c r="B4500" s="311" t="s">
        <v>16307</v>
      </c>
      <c r="C4500" s="310" t="s">
        <v>9</v>
      </c>
      <c r="D4500" s="310" t="s">
        <v>89</v>
      </c>
      <c r="E4500" s="416" t="s">
        <v>16048</v>
      </c>
      <c r="F4500" s="416"/>
      <c r="G4500" s="312" t="s">
        <v>27</v>
      </c>
      <c r="H4500" s="313">
        <v>0.1</v>
      </c>
      <c r="I4500" s="314">
        <v>14.63</v>
      </c>
      <c r="J4500" s="314">
        <v>1.46</v>
      </c>
    </row>
    <row r="4501" spans="1:10" ht="25.5">
      <c r="A4501" s="300" t="s">
        <v>12986</v>
      </c>
      <c r="B4501" s="301" t="s">
        <v>13265</v>
      </c>
      <c r="C4501" s="300" t="s">
        <v>9</v>
      </c>
      <c r="D4501" s="300" t="s">
        <v>9532</v>
      </c>
      <c r="E4501" s="417" t="s">
        <v>12998</v>
      </c>
      <c r="F4501" s="417"/>
      <c r="G4501" s="302" t="s">
        <v>51</v>
      </c>
      <c r="H4501" s="315">
        <v>1</v>
      </c>
      <c r="I4501" s="316">
        <v>7.79</v>
      </c>
      <c r="J4501" s="316">
        <v>7.79</v>
      </c>
    </row>
    <row r="4502" spans="1:10" ht="25.5">
      <c r="A4502" s="317"/>
      <c r="B4502" s="317"/>
      <c r="C4502" s="317"/>
      <c r="D4502" s="317"/>
      <c r="E4502" s="317" t="s">
        <v>16052</v>
      </c>
      <c r="F4502" s="318">
        <v>0.51504910000000004</v>
      </c>
      <c r="G4502" s="317" t="s">
        <v>16053</v>
      </c>
      <c r="H4502" s="318">
        <v>0.44</v>
      </c>
      <c r="I4502" s="317" t="s">
        <v>16054</v>
      </c>
      <c r="J4502" s="318">
        <v>0.96</v>
      </c>
    </row>
    <row r="4503" spans="1:10" ht="13.5" thickBot="1">
      <c r="A4503" s="317"/>
      <c r="B4503" s="317"/>
      <c r="C4503" s="317"/>
      <c r="D4503" s="317"/>
      <c r="E4503" s="317" t="s">
        <v>16055</v>
      </c>
      <c r="F4503" s="318">
        <v>2.61</v>
      </c>
      <c r="G4503" s="317"/>
      <c r="H4503" s="418" t="s">
        <v>16056</v>
      </c>
      <c r="I4503" s="418"/>
      <c r="J4503" s="318">
        <v>11.86</v>
      </c>
    </row>
    <row r="4504" spans="1:10" ht="13.5" thickTop="1">
      <c r="A4504" s="319"/>
      <c r="B4504" s="319"/>
      <c r="C4504" s="319"/>
      <c r="D4504" s="319"/>
      <c r="E4504" s="319"/>
      <c r="F4504" s="319"/>
      <c r="G4504" s="319"/>
      <c r="H4504" s="319"/>
      <c r="I4504" s="319"/>
      <c r="J4504" s="319"/>
    </row>
    <row r="4505" spans="1:10" ht="15">
      <c r="A4505" s="305"/>
      <c r="B4505" s="306" t="s">
        <v>12979</v>
      </c>
      <c r="C4505" s="305" t="s">
        <v>12980</v>
      </c>
      <c r="D4505" s="305" t="s">
        <v>12981</v>
      </c>
      <c r="E4505" s="419" t="s">
        <v>16045</v>
      </c>
      <c r="F4505" s="419"/>
      <c r="G4505" s="307" t="s">
        <v>12982</v>
      </c>
      <c r="H4505" s="306" t="s">
        <v>16046</v>
      </c>
      <c r="I4505" s="306" t="s">
        <v>12983</v>
      </c>
      <c r="J4505" s="306" t="s">
        <v>12985</v>
      </c>
    </row>
    <row r="4506" spans="1:10">
      <c r="A4506" s="295" t="s">
        <v>16047</v>
      </c>
      <c r="B4506" s="296" t="s">
        <v>16167</v>
      </c>
      <c r="C4506" s="295" t="s">
        <v>9</v>
      </c>
      <c r="D4506" s="295" t="s">
        <v>12766</v>
      </c>
      <c r="E4506" s="420" t="s">
        <v>16163</v>
      </c>
      <c r="F4506" s="420"/>
      <c r="G4506" s="297" t="s">
        <v>51</v>
      </c>
      <c r="H4506" s="308">
        <v>1</v>
      </c>
      <c r="I4506" s="309">
        <v>1.68</v>
      </c>
      <c r="J4506" s="309">
        <v>1.68</v>
      </c>
    </row>
    <row r="4507" spans="1:10" ht="25.5">
      <c r="A4507" s="310" t="s">
        <v>16049</v>
      </c>
      <c r="B4507" s="311" t="s">
        <v>16168</v>
      </c>
      <c r="C4507" s="310" t="s">
        <v>9</v>
      </c>
      <c r="D4507" s="310" t="s">
        <v>76</v>
      </c>
      <c r="E4507" s="416" t="s">
        <v>16048</v>
      </c>
      <c r="F4507" s="416"/>
      <c r="G4507" s="312" t="s">
        <v>27</v>
      </c>
      <c r="H4507" s="313">
        <v>3.2300000000000002E-2</v>
      </c>
      <c r="I4507" s="314">
        <v>15.25</v>
      </c>
      <c r="J4507" s="314">
        <v>0.49</v>
      </c>
    </row>
    <row r="4508" spans="1:10" ht="25.5">
      <c r="A4508" s="310" t="s">
        <v>16049</v>
      </c>
      <c r="B4508" s="311" t="s">
        <v>16073</v>
      </c>
      <c r="C4508" s="310" t="s">
        <v>9</v>
      </c>
      <c r="D4508" s="310" t="s">
        <v>77</v>
      </c>
      <c r="E4508" s="416" t="s">
        <v>16048</v>
      </c>
      <c r="F4508" s="416"/>
      <c r="G4508" s="312" t="s">
        <v>27</v>
      </c>
      <c r="H4508" s="313">
        <v>6.4500000000000002E-2</v>
      </c>
      <c r="I4508" s="314">
        <v>18.010000000000002</v>
      </c>
      <c r="J4508" s="314">
        <v>1.1599999999999999</v>
      </c>
    </row>
    <row r="4509" spans="1:10">
      <c r="A4509" s="300" t="s">
        <v>12986</v>
      </c>
      <c r="B4509" s="301" t="s">
        <v>13562</v>
      </c>
      <c r="C4509" s="300" t="s">
        <v>9</v>
      </c>
      <c r="D4509" s="300" t="s">
        <v>10592</v>
      </c>
      <c r="E4509" s="417" t="s">
        <v>12998</v>
      </c>
      <c r="F4509" s="417"/>
      <c r="G4509" s="302" t="s">
        <v>23</v>
      </c>
      <c r="H4509" s="315">
        <v>3.3999999999999998E-3</v>
      </c>
      <c r="I4509" s="316">
        <v>11.09</v>
      </c>
      <c r="J4509" s="316">
        <v>0.03</v>
      </c>
    </row>
    <row r="4510" spans="1:10" ht="25.5">
      <c r="A4510" s="317"/>
      <c r="B4510" s="317"/>
      <c r="C4510" s="317"/>
      <c r="D4510" s="317"/>
      <c r="E4510" s="317" t="s">
        <v>16052</v>
      </c>
      <c r="F4510" s="318">
        <v>0.6277161</v>
      </c>
      <c r="G4510" s="317" t="s">
        <v>16053</v>
      </c>
      <c r="H4510" s="318">
        <v>0.54</v>
      </c>
      <c r="I4510" s="317" t="s">
        <v>16054</v>
      </c>
      <c r="J4510" s="318">
        <v>1.17</v>
      </c>
    </row>
    <row r="4511" spans="1:10" ht="13.5" thickBot="1">
      <c r="A4511" s="317"/>
      <c r="B4511" s="317"/>
      <c r="C4511" s="317"/>
      <c r="D4511" s="317"/>
      <c r="E4511" s="317" t="s">
        <v>16055</v>
      </c>
      <c r="F4511" s="318">
        <v>0.47</v>
      </c>
      <c r="G4511" s="317"/>
      <c r="H4511" s="418" t="s">
        <v>16056</v>
      </c>
      <c r="I4511" s="418"/>
      <c r="J4511" s="318">
        <v>2.15</v>
      </c>
    </row>
    <row r="4512" spans="1:10" ht="13.5" thickTop="1">
      <c r="A4512" s="319"/>
      <c r="B4512" s="319"/>
      <c r="C4512" s="319"/>
      <c r="D4512" s="319"/>
      <c r="E4512" s="319"/>
      <c r="F4512" s="319"/>
      <c r="G4512" s="319"/>
      <c r="H4512" s="319"/>
      <c r="I4512" s="319"/>
      <c r="J4512" s="319"/>
    </row>
    <row r="4513" spans="1:10" ht="15">
      <c r="A4513" s="305"/>
      <c r="B4513" s="306" t="s">
        <v>12979</v>
      </c>
      <c r="C4513" s="305" t="s">
        <v>12980</v>
      </c>
      <c r="D4513" s="305" t="s">
        <v>12981</v>
      </c>
      <c r="E4513" s="419" t="s">
        <v>16045</v>
      </c>
      <c r="F4513" s="419"/>
      <c r="G4513" s="307" t="s">
        <v>12982</v>
      </c>
      <c r="H4513" s="306" t="s">
        <v>16046</v>
      </c>
      <c r="I4513" s="306" t="s">
        <v>12983</v>
      </c>
      <c r="J4513" s="306" t="s">
        <v>12985</v>
      </c>
    </row>
    <row r="4514" spans="1:10">
      <c r="A4514" s="295" t="s">
        <v>16047</v>
      </c>
      <c r="B4514" s="296" t="s">
        <v>16576</v>
      </c>
      <c r="C4514" s="295" t="s">
        <v>9</v>
      </c>
      <c r="D4514" s="295" t="s">
        <v>464</v>
      </c>
      <c r="E4514" s="420" t="s">
        <v>16048</v>
      </c>
      <c r="F4514" s="420"/>
      <c r="G4514" s="297" t="s">
        <v>27</v>
      </c>
      <c r="H4514" s="308">
        <v>1</v>
      </c>
      <c r="I4514" s="309">
        <v>18.32</v>
      </c>
      <c r="J4514" s="309">
        <v>18.32</v>
      </c>
    </row>
    <row r="4515" spans="1:10" ht="25.5">
      <c r="A4515" s="310" t="s">
        <v>16049</v>
      </c>
      <c r="B4515" s="311" t="s">
        <v>16521</v>
      </c>
      <c r="C4515" s="310" t="s">
        <v>9</v>
      </c>
      <c r="D4515" s="310" t="s">
        <v>439</v>
      </c>
      <c r="E4515" s="416" t="s">
        <v>16048</v>
      </c>
      <c r="F4515" s="416"/>
      <c r="G4515" s="312" t="s">
        <v>27</v>
      </c>
      <c r="H4515" s="313">
        <v>1</v>
      </c>
      <c r="I4515" s="314">
        <v>0.46</v>
      </c>
      <c r="J4515" s="314">
        <v>0.46</v>
      </c>
    </row>
    <row r="4516" spans="1:10" ht="25.5">
      <c r="A4516" s="310" t="s">
        <v>16049</v>
      </c>
      <c r="B4516" s="311" t="s">
        <v>16522</v>
      </c>
      <c r="C4516" s="310" t="s">
        <v>9</v>
      </c>
      <c r="D4516" s="310" t="s">
        <v>440</v>
      </c>
      <c r="E4516" s="416" t="s">
        <v>16048</v>
      </c>
      <c r="F4516" s="416"/>
      <c r="G4516" s="312" t="s">
        <v>27</v>
      </c>
      <c r="H4516" s="313">
        <v>1</v>
      </c>
      <c r="I4516" s="314">
        <v>0.91</v>
      </c>
      <c r="J4516" s="314">
        <v>0.91</v>
      </c>
    </row>
    <row r="4517" spans="1:10" ht="25.5">
      <c r="A4517" s="310" t="s">
        <v>16049</v>
      </c>
      <c r="B4517" s="311" t="s">
        <v>16582</v>
      </c>
      <c r="C4517" s="310" t="s">
        <v>9</v>
      </c>
      <c r="D4517" s="310" t="s">
        <v>4558</v>
      </c>
      <c r="E4517" s="416" t="s">
        <v>16048</v>
      </c>
      <c r="F4517" s="416"/>
      <c r="G4517" s="312" t="s">
        <v>27</v>
      </c>
      <c r="H4517" s="313">
        <v>1</v>
      </c>
      <c r="I4517" s="314">
        <v>0.15</v>
      </c>
      <c r="J4517" s="314">
        <v>0.15</v>
      </c>
    </row>
    <row r="4518" spans="1:10">
      <c r="A4518" s="300" t="s">
        <v>12986</v>
      </c>
      <c r="B4518" s="301" t="s">
        <v>13061</v>
      </c>
      <c r="C4518" s="300" t="s">
        <v>9</v>
      </c>
      <c r="D4518" s="300" t="s">
        <v>12522</v>
      </c>
      <c r="E4518" s="417" t="s">
        <v>13060</v>
      </c>
      <c r="F4518" s="417"/>
      <c r="G4518" s="302" t="s">
        <v>27</v>
      </c>
      <c r="H4518" s="315">
        <v>1</v>
      </c>
      <c r="I4518" s="316">
        <v>2.5299999999999998</v>
      </c>
      <c r="J4518" s="316">
        <v>2.5299999999999998</v>
      </c>
    </row>
    <row r="4519" spans="1:10">
      <c r="A4519" s="300" t="s">
        <v>12986</v>
      </c>
      <c r="B4519" s="301" t="s">
        <v>13062</v>
      </c>
      <c r="C4519" s="300" t="s">
        <v>9</v>
      </c>
      <c r="D4519" s="300" t="s">
        <v>12527</v>
      </c>
      <c r="E4519" s="417" t="s">
        <v>13060</v>
      </c>
      <c r="F4519" s="417"/>
      <c r="G4519" s="302" t="s">
        <v>27</v>
      </c>
      <c r="H4519" s="315">
        <v>1</v>
      </c>
      <c r="I4519" s="316">
        <v>0.34</v>
      </c>
      <c r="J4519" s="316">
        <v>0.34</v>
      </c>
    </row>
    <row r="4520" spans="1:10">
      <c r="A4520" s="300" t="s">
        <v>12986</v>
      </c>
      <c r="B4520" s="301" t="s">
        <v>14993</v>
      </c>
      <c r="C4520" s="300" t="s">
        <v>9</v>
      </c>
      <c r="D4520" s="300" t="s">
        <v>9946</v>
      </c>
      <c r="E4520" s="417" t="s">
        <v>12994</v>
      </c>
      <c r="F4520" s="417"/>
      <c r="G4520" s="302" t="s">
        <v>27</v>
      </c>
      <c r="H4520" s="315">
        <v>1</v>
      </c>
      <c r="I4520" s="316">
        <v>13.23</v>
      </c>
      <c r="J4520" s="316">
        <v>13.23</v>
      </c>
    </row>
    <row r="4521" spans="1:10">
      <c r="A4521" s="300" t="s">
        <v>12986</v>
      </c>
      <c r="B4521" s="301" t="s">
        <v>13059</v>
      </c>
      <c r="C4521" s="300" t="s">
        <v>9</v>
      </c>
      <c r="D4521" s="300" t="s">
        <v>12535</v>
      </c>
      <c r="E4521" s="417" t="s">
        <v>13058</v>
      </c>
      <c r="F4521" s="417"/>
      <c r="G4521" s="302" t="s">
        <v>27</v>
      </c>
      <c r="H4521" s="315">
        <v>1</v>
      </c>
      <c r="I4521" s="316">
        <v>0.05</v>
      </c>
      <c r="J4521" s="316">
        <v>0.05</v>
      </c>
    </row>
    <row r="4522" spans="1:10">
      <c r="A4522" s="300" t="s">
        <v>12986</v>
      </c>
      <c r="B4522" s="301" t="s">
        <v>13057</v>
      </c>
      <c r="C4522" s="300" t="s">
        <v>9</v>
      </c>
      <c r="D4522" s="300" t="s">
        <v>12549</v>
      </c>
      <c r="E4522" s="417" t="s">
        <v>13056</v>
      </c>
      <c r="F4522" s="417"/>
      <c r="G4522" s="302" t="s">
        <v>27</v>
      </c>
      <c r="H4522" s="315">
        <v>1</v>
      </c>
      <c r="I4522" s="316">
        <v>0.65</v>
      </c>
      <c r="J4522" s="316">
        <v>0.65</v>
      </c>
    </row>
    <row r="4523" spans="1:10" ht="25.5">
      <c r="A4523" s="317"/>
      <c r="B4523" s="317"/>
      <c r="C4523" s="317"/>
      <c r="D4523" s="317"/>
      <c r="E4523" s="317" t="s">
        <v>16052</v>
      </c>
      <c r="F4523" s="318">
        <v>7.1784967000000002</v>
      </c>
      <c r="G4523" s="317" t="s">
        <v>16053</v>
      </c>
      <c r="H4523" s="318">
        <v>6.2</v>
      </c>
      <c r="I4523" s="317" t="s">
        <v>16054</v>
      </c>
      <c r="J4523" s="318">
        <v>13.38</v>
      </c>
    </row>
    <row r="4524" spans="1:10" ht="13.5" thickBot="1">
      <c r="A4524" s="317"/>
      <c r="B4524" s="317"/>
      <c r="C4524" s="317"/>
      <c r="D4524" s="317"/>
      <c r="E4524" s="317" t="s">
        <v>16055</v>
      </c>
      <c r="F4524" s="318">
        <v>5.17</v>
      </c>
      <c r="G4524" s="317"/>
      <c r="H4524" s="418" t="s">
        <v>16056</v>
      </c>
      <c r="I4524" s="418"/>
      <c r="J4524" s="318">
        <v>23.49</v>
      </c>
    </row>
    <row r="4525" spans="1:10" ht="13.5" thickTop="1">
      <c r="A4525" s="319"/>
      <c r="B4525" s="319"/>
      <c r="C4525" s="319"/>
      <c r="D4525" s="319"/>
      <c r="E4525" s="319"/>
      <c r="F4525" s="319"/>
      <c r="G4525" s="319"/>
      <c r="H4525" s="319"/>
      <c r="I4525" s="319"/>
      <c r="J4525" s="319"/>
    </row>
    <row r="4526" spans="1:10" ht="15">
      <c r="A4526" s="305"/>
      <c r="B4526" s="306" t="s">
        <v>12979</v>
      </c>
      <c r="C4526" s="305" t="s">
        <v>12980</v>
      </c>
      <c r="D4526" s="305" t="s">
        <v>12981</v>
      </c>
      <c r="E4526" s="419" t="s">
        <v>16045</v>
      </c>
      <c r="F4526" s="419"/>
      <c r="G4526" s="307" t="s">
        <v>12982</v>
      </c>
      <c r="H4526" s="306" t="s">
        <v>16046</v>
      </c>
      <c r="I4526" s="306" t="s">
        <v>12983</v>
      </c>
      <c r="J4526" s="306" t="s">
        <v>12985</v>
      </c>
    </row>
    <row r="4527" spans="1:10" ht="25.5">
      <c r="A4527" s="295" t="s">
        <v>16047</v>
      </c>
      <c r="B4527" s="296" t="s">
        <v>16171</v>
      </c>
      <c r="C4527" s="295" t="s">
        <v>9</v>
      </c>
      <c r="D4527" s="295" t="s">
        <v>123</v>
      </c>
      <c r="E4527" s="420" t="s">
        <v>16067</v>
      </c>
      <c r="F4527" s="420"/>
      <c r="G4527" s="297" t="s">
        <v>99</v>
      </c>
      <c r="H4527" s="308">
        <v>1</v>
      </c>
      <c r="I4527" s="309">
        <v>13.38</v>
      </c>
      <c r="J4527" s="309">
        <v>13.38</v>
      </c>
    </row>
    <row r="4528" spans="1:10" ht="25.5">
      <c r="A4528" s="310" t="s">
        <v>16049</v>
      </c>
      <c r="B4528" s="311" t="s">
        <v>16613</v>
      </c>
      <c r="C4528" s="310" t="s">
        <v>9</v>
      </c>
      <c r="D4528" s="310" t="s">
        <v>4464</v>
      </c>
      <c r="E4528" s="416" t="s">
        <v>16067</v>
      </c>
      <c r="F4528" s="416"/>
      <c r="G4528" s="312" t="s">
        <v>27</v>
      </c>
      <c r="H4528" s="313">
        <v>1</v>
      </c>
      <c r="I4528" s="314">
        <v>1.1000000000000001</v>
      </c>
      <c r="J4528" s="314">
        <v>1.1000000000000001</v>
      </c>
    </row>
    <row r="4529" spans="1:10" ht="25.5">
      <c r="A4529" s="310" t="s">
        <v>16049</v>
      </c>
      <c r="B4529" s="311" t="s">
        <v>16614</v>
      </c>
      <c r="C4529" s="310" t="s">
        <v>9</v>
      </c>
      <c r="D4529" s="310" t="s">
        <v>4465</v>
      </c>
      <c r="E4529" s="416" t="s">
        <v>16067</v>
      </c>
      <c r="F4529" s="416"/>
      <c r="G4529" s="312" t="s">
        <v>27</v>
      </c>
      <c r="H4529" s="313">
        <v>1</v>
      </c>
      <c r="I4529" s="314">
        <v>0.24</v>
      </c>
      <c r="J4529" s="314">
        <v>0.24</v>
      </c>
    </row>
    <row r="4530" spans="1:10" ht="25.5">
      <c r="A4530" s="310" t="s">
        <v>16049</v>
      </c>
      <c r="B4530" s="311" t="s">
        <v>16615</v>
      </c>
      <c r="C4530" s="310" t="s">
        <v>9</v>
      </c>
      <c r="D4530" s="310" t="s">
        <v>483</v>
      </c>
      <c r="E4530" s="416" t="s">
        <v>16048</v>
      </c>
      <c r="F4530" s="416"/>
      <c r="G4530" s="312" t="s">
        <v>27</v>
      </c>
      <c r="H4530" s="313">
        <v>1</v>
      </c>
      <c r="I4530" s="314">
        <v>12.04</v>
      </c>
      <c r="J4530" s="314">
        <v>12.04</v>
      </c>
    </row>
    <row r="4531" spans="1:10" ht="25.5">
      <c r="A4531" s="317"/>
      <c r="B4531" s="317"/>
      <c r="C4531" s="317"/>
      <c r="D4531" s="317"/>
      <c r="E4531" s="317" t="s">
        <v>16052</v>
      </c>
      <c r="F4531" s="318">
        <v>4.0560115999999997</v>
      </c>
      <c r="G4531" s="317" t="s">
        <v>16053</v>
      </c>
      <c r="H4531" s="318">
        <v>3.5</v>
      </c>
      <c r="I4531" s="317" t="s">
        <v>16054</v>
      </c>
      <c r="J4531" s="318">
        <v>7.56</v>
      </c>
    </row>
    <row r="4532" spans="1:10" ht="13.5" thickBot="1">
      <c r="A4532" s="317"/>
      <c r="B4532" s="317"/>
      <c r="C4532" s="317"/>
      <c r="D4532" s="317"/>
      <c r="E4532" s="317" t="s">
        <v>16055</v>
      </c>
      <c r="F4532" s="318">
        <v>3.77</v>
      </c>
      <c r="G4532" s="317"/>
      <c r="H4532" s="418" t="s">
        <v>16056</v>
      </c>
      <c r="I4532" s="418"/>
      <c r="J4532" s="318">
        <v>17.149999999999999</v>
      </c>
    </row>
    <row r="4533" spans="1:10" ht="13.5" thickTop="1">
      <c r="A4533" s="319"/>
      <c r="B4533" s="319"/>
      <c r="C4533" s="319"/>
      <c r="D4533" s="319"/>
      <c r="E4533" s="319"/>
      <c r="F4533" s="319"/>
      <c r="G4533" s="319"/>
      <c r="H4533" s="319"/>
      <c r="I4533" s="319"/>
      <c r="J4533" s="319"/>
    </row>
    <row r="4534" spans="1:10" ht="15">
      <c r="A4534" s="305"/>
      <c r="B4534" s="306" t="s">
        <v>12979</v>
      </c>
      <c r="C4534" s="305" t="s">
        <v>12980</v>
      </c>
      <c r="D4534" s="305" t="s">
        <v>12981</v>
      </c>
      <c r="E4534" s="419" t="s">
        <v>16045</v>
      </c>
      <c r="F4534" s="419"/>
      <c r="G4534" s="307" t="s">
        <v>12982</v>
      </c>
      <c r="H4534" s="306" t="s">
        <v>16046</v>
      </c>
      <c r="I4534" s="306" t="s">
        <v>12983</v>
      </c>
      <c r="J4534" s="306" t="s">
        <v>12985</v>
      </c>
    </row>
    <row r="4535" spans="1:10" ht="25.5">
      <c r="A4535" s="295" t="s">
        <v>16047</v>
      </c>
      <c r="B4535" s="296" t="s">
        <v>16170</v>
      </c>
      <c r="C4535" s="295" t="s">
        <v>9</v>
      </c>
      <c r="D4535" s="295" t="s">
        <v>109</v>
      </c>
      <c r="E4535" s="420" t="s">
        <v>16067</v>
      </c>
      <c r="F4535" s="420"/>
      <c r="G4535" s="297" t="s">
        <v>75</v>
      </c>
      <c r="H4535" s="308">
        <v>1</v>
      </c>
      <c r="I4535" s="309">
        <v>14.75</v>
      </c>
      <c r="J4535" s="309">
        <v>14.75</v>
      </c>
    </row>
    <row r="4536" spans="1:10" ht="25.5">
      <c r="A4536" s="310" t="s">
        <v>16049</v>
      </c>
      <c r="B4536" s="311" t="s">
        <v>16616</v>
      </c>
      <c r="C4536" s="310" t="s">
        <v>9</v>
      </c>
      <c r="D4536" s="310" t="s">
        <v>1468</v>
      </c>
      <c r="E4536" s="416" t="s">
        <v>16067</v>
      </c>
      <c r="F4536" s="416"/>
      <c r="G4536" s="312" t="s">
        <v>27</v>
      </c>
      <c r="H4536" s="313">
        <v>1</v>
      </c>
      <c r="I4536" s="314">
        <v>1.37</v>
      </c>
      <c r="J4536" s="314">
        <v>1.37</v>
      </c>
    </row>
    <row r="4537" spans="1:10" ht="25.5">
      <c r="A4537" s="310" t="s">
        <v>16049</v>
      </c>
      <c r="B4537" s="311" t="s">
        <v>16613</v>
      </c>
      <c r="C4537" s="310" t="s">
        <v>9</v>
      </c>
      <c r="D4537" s="310" t="s">
        <v>4464</v>
      </c>
      <c r="E4537" s="416" t="s">
        <v>16067</v>
      </c>
      <c r="F4537" s="416"/>
      <c r="G4537" s="312" t="s">
        <v>27</v>
      </c>
      <c r="H4537" s="313">
        <v>1</v>
      </c>
      <c r="I4537" s="314">
        <v>1.1000000000000001</v>
      </c>
      <c r="J4537" s="314">
        <v>1.1000000000000001</v>
      </c>
    </row>
    <row r="4538" spans="1:10" ht="25.5">
      <c r="A4538" s="310" t="s">
        <v>16049</v>
      </c>
      <c r="B4538" s="311" t="s">
        <v>16614</v>
      </c>
      <c r="C4538" s="310" t="s">
        <v>9</v>
      </c>
      <c r="D4538" s="310" t="s">
        <v>4465</v>
      </c>
      <c r="E4538" s="416" t="s">
        <v>16067</v>
      </c>
      <c r="F4538" s="416"/>
      <c r="G4538" s="312" t="s">
        <v>27</v>
      </c>
      <c r="H4538" s="313">
        <v>1</v>
      </c>
      <c r="I4538" s="314">
        <v>0.24</v>
      </c>
      <c r="J4538" s="314">
        <v>0.24</v>
      </c>
    </row>
    <row r="4539" spans="1:10" ht="25.5">
      <c r="A4539" s="310" t="s">
        <v>16049</v>
      </c>
      <c r="B4539" s="311" t="s">
        <v>16615</v>
      </c>
      <c r="C4539" s="310" t="s">
        <v>9</v>
      </c>
      <c r="D4539" s="310" t="s">
        <v>483</v>
      </c>
      <c r="E4539" s="416" t="s">
        <v>16048</v>
      </c>
      <c r="F4539" s="416"/>
      <c r="G4539" s="312" t="s">
        <v>27</v>
      </c>
      <c r="H4539" s="313">
        <v>1</v>
      </c>
      <c r="I4539" s="314">
        <v>12.04</v>
      </c>
      <c r="J4539" s="314">
        <v>12.04</v>
      </c>
    </row>
    <row r="4540" spans="1:10" ht="25.5">
      <c r="A4540" s="317"/>
      <c r="B4540" s="317"/>
      <c r="C4540" s="317"/>
      <c r="D4540" s="317"/>
      <c r="E4540" s="317" t="s">
        <v>16052</v>
      </c>
      <c r="F4540" s="318">
        <v>4.0560115999999997</v>
      </c>
      <c r="G4540" s="317" t="s">
        <v>16053</v>
      </c>
      <c r="H4540" s="318">
        <v>3.5</v>
      </c>
      <c r="I4540" s="317" t="s">
        <v>16054</v>
      </c>
      <c r="J4540" s="318">
        <v>7.56</v>
      </c>
    </row>
    <row r="4541" spans="1:10" ht="13.5" thickBot="1">
      <c r="A4541" s="317"/>
      <c r="B4541" s="317"/>
      <c r="C4541" s="317"/>
      <c r="D4541" s="317"/>
      <c r="E4541" s="317" t="s">
        <v>16055</v>
      </c>
      <c r="F4541" s="318">
        <v>4.16</v>
      </c>
      <c r="G4541" s="317"/>
      <c r="H4541" s="418" t="s">
        <v>16056</v>
      </c>
      <c r="I4541" s="418"/>
      <c r="J4541" s="318">
        <v>18.91</v>
      </c>
    </row>
    <row r="4542" spans="1:10" ht="13.5" thickTop="1">
      <c r="A4542" s="319"/>
      <c r="B4542" s="319"/>
      <c r="C4542" s="319"/>
      <c r="D4542" s="319"/>
      <c r="E4542" s="319"/>
      <c r="F4542" s="319"/>
      <c r="G4542" s="319"/>
      <c r="H4542" s="319"/>
      <c r="I4542" s="319"/>
      <c r="J4542" s="319"/>
    </row>
    <row r="4543" spans="1:10" ht="15">
      <c r="A4543" s="305"/>
      <c r="B4543" s="306" t="s">
        <v>12979</v>
      </c>
      <c r="C4543" s="305" t="s">
        <v>12980</v>
      </c>
      <c r="D4543" s="305" t="s">
        <v>12981</v>
      </c>
      <c r="E4543" s="419" t="s">
        <v>16045</v>
      </c>
      <c r="F4543" s="419"/>
      <c r="G4543" s="307" t="s">
        <v>12982</v>
      </c>
      <c r="H4543" s="306" t="s">
        <v>16046</v>
      </c>
      <c r="I4543" s="306" t="s">
        <v>12983</v>
      </c>
      <c r="J4543" s="306" t="s">
        <v>12985</v>
      </c>
    </row>
    <row r="4544" spans="1:10" ht="25.5">
      <c r="A4544" s="295" t="s">
        <v>16047</v>
      </c>
      <c r="B4544" s="296" t="s">
        <v>16613</v>
      </c>
      <c r="C4544" s="295" t="s">
        <v>9</v>
      </c>
      <c r="D4544" s="295" t="s">
        <v>4464</v>
      </c>
      <c r="E4544" s="420" t="s">
        <v>16067</v>
      </c>
      <c r="F4544" s="420"/>
      <c r="G4544" s="297" t="s">
        <v>27</v>
      </c>
      <c r="H4544" s="308">
        <v>1</v>
      </c>
      <c r="I4544" s="309">
        <v>1.1000000000000001</v>
      </c>
      <c r="J4544" s="309">
        <v>1.1000000000000001</v>
      </c>
    </row>
    <row r="4545" spans="1:10" ht="25.5">
      <c r="A4545" s="300" t="s">
        <v>12986</v>
      </c>
      <c r="B4545" s="301" t="s">
        <v>13577</v>
      </c>
      <c r="C4545" s="300" t="s">
        <v>9</v>
      </c>
      <c r="D4545" s="300" t="s">
        <v>9953</v>
      </c>
      <c r="E4545" s="417" t="s">
        <v>12977</v>
      </c>
      <c r="F4545" s="417"/>
      <c r="G4545" s="302" t="s">
        <v>51</v>
      </c>
      <c r="H4545" s="315">
        <v>6.3999999999999997E-5</v>
      </c>
      <c r="I4545" s="316">
        <v>17194.52</v>
      </c>
      <c r="J4545" s="316">
        <v>1.1000000000000001</v>
      </c>
    </row>
    <row r="4546" spans="1:10" ht="25.5">
      <c r="A4546" s="317"/>
      <c r="B4546" s="317"/>
      <c r="C4546" s="317"/>
      <c r="D4546" s="317"/>
      <c r="E4546" s="317" t="s">
        <v>16052</v>
      </c>
      <c r="F4546" s="318">
        <v>0</v>
      </c>
      <c r="G4546" s="317" t="s">
        <v>16053</v>
      </c>
      <c r="H4546" s="318">
        <v>0</v>
      </c>
      <c r="I4546" s="317" t="s">
        <v>16054</v>
      </c>
      <c r="J4546" s="318">
        <v>0</v>
      </c>
    </row>
    <row r="4547" spans="1:10" ht="13.5" thickBot="1">
      <c r="A4547" s="317"/>
      <c r="B4547" s="317"/>
      <c r="C4547" s="317"/>
      <c r="D4547" s="317"/>
      <c r="E4547" s="317" t="s">
        <v>16055</v>
      </c>
      <c r="F4547" s="318">
        <v>0.31</v>
      </c>
      <c r="G4547" s="317"/>
      <c r="H4547" s="418" t="s">
        <v>16056</v>
      </c>
      <c r="I4547" s="418"/>
      <c r="J4547" s="318">
        <v>1.41</v>
      </c>
    </row>
    <row r="4548" spans="1:10" ht="13.5" thickTop="1">
      <c r="A4548" s="319"/>
      <c r="B4548" s="319"/>
      <c r="C4548" s="319"/>
      <c r="D4548" s="319"/>
      <c r="E4548" s="319"/>
      <c r="F4548" s="319"/>
      <c r="G4548" s="319"/>
      <c r="H4548" s="319"/>
      <c r="I4548" s="319"/>
      <c r="J4548" s="319"/>
    </row>
    <row r="4549" spans="1:10" ht="15">
      <c r="A4549" s="305"/>
      <c r="B4549" s="306" t="s">
        <v>12979</v>
      </c>
      <c r="C4549" s="305" t="s">
        <v>12980</v>
      </c>
      <c r="D4549" s="305" t="s">
        <v>12981</v>
      </c>
      <c r="E4549" s="419" t="s">
        <v>16045</v>
      </c>
      <c r="F4549" s="419"/>
      <c r="G4549" s="307" t="s">
        <v>12982</v>
      </c>
      <c r="H4549" s="306" t="s">
        <v>16046</v>
      </c>
      <c r="I4549" s="306" t="s">
        <v>12983</v>
      </c>
      <c r="J4549" s="306" t="s">
        <v>12985</v>
      </c>
    </row>
    <row r="4550" spans="1:10" ht="25.5">
      <c r="A4550" s="295" t="s">
        <v>16047</v>
      </c>
      <c r="B4550" s="296" t="s">
        <v>16614</v>
      </c>
      <c r="C4550" s="295" t="s">
        <v>9</v>
      </c>
      <c r="D4550" s="295" t="s">
        <v>4465</v>
      </c>
      <c r="E4550" s="420" t="s">
        <v>16067</v>
      </c>
      <c r="F4550" s="420"/>
      <c r="G4550" s="297" t="s">
        <v>27</v>
      </c>
      <c r="H4550" s="308">
        <v>1</v>
      </c>
      <c r="I4550" s="309">
        <v>0.24</v>
      </c>
      <c r="J4550" s="309">
        <v>0.24</v>
      </c>
    </row>
    <row r="4551" spans="1:10" ht="25.5">
      <c r="A4551" s="300" t="s">
        <v>12986</v>
      </c>
      <c r="B4551" s="301" t="s">
        <v>13577</v>
      </c>
      <c r="C4551" s="300" t="s">
        <v>9</v>
      </c>
      <c r="D4551" s="300" t="s">
        <v>9953</v>
      </c>
      <c r="E4551" s="417" t="s">
        <v>12977</v>
      </c>
      <c r="F4551" s="417"/>
      <c r="G4551" s="302" t="s">
        <v>51</v>
      </c>
      <c r="H4551" s="315">
        <v>1.4399999999999999E-5</v>
      </c>
      <c r="I4551" s="316">
        <v>17194.52</v>
      </c>
      <c r="J4551" s="316">
        <v>0.24</v>
      </c>
    </row>
    <row r="4552" spans="1:10" ht="25.5">
      <c r="A4552" s="317"/>
      <c r="B4552" s="317"/>
      <c r="C4552" s="317"/>
      <c r="D4552" s="317"/>
      <c r="E4552" s="317" t="s">
        <v>16052</v>
      </c>
      <c r="F4552" s="318">
        <v>0</v>
      </c>
      <c r="G4552" s="317" t="s">
        <v>16053</v>
      </c>
      <c r="H4552" s="318">
        <v>0</v>
      </c>
      <c r="I4552" s="317" t="s">
        <v>16054</v>
      </c>
      <c r="J4552" s="318">
        <v>0</v>
      </c>
    </row>
    <row r="4553" spans="1:10" ht="13.5" thickBot="1">
      <c r="A4553" s="317"/>
      <c r="B4553" s="317"/>
      <c r="C4553" s="317"/>
      <c r="D4553" s="317"/>
      <c r="E4553" s="317" t="s">
        <v>16055</v>
      </c>
      <c r="F4553" s="318">
        <v>0.06</v>
      </c>
      <c r="G4553" s="317"/>
      <c r="H4553" s="418" t="s">
        <v>16056</v>
      </c>
      <c r="I4553" s="418"/>
      <c r="J4553" s="318">
        <v>0.3</v>
      </c>
    </row>
    <row r="4554" spans="1:10" ht="13.5" thickTop="1">
      <c r="A4554" s="319"/>
      <c r="B4554" s="319"/>
      <c r="C4554" s="319"/>
      <c r="D4554" s="319"/>
      <c r="E4554" s="319"/>
      <c r="F4554" s="319"/>
      <c r="G4554" s="319"/>
      <c r="H4554" s="319"/>
      <c r="I4554" s="319"/>
      <c r="J4554" s="319"/>
    </row>
    <row r="4555" spans="1:10" ht="15">
      <c r="A4555" s="305"/>
      <c r="B4555" s="306" t="s">
        <v>12979</v>
      </c>
      <c r="C4555" s="305" t="s">
        <v>12980</v>
      </c>
      <c r="D4555" s="305" t="s">
        <v>12981</v>
      </c>
      <c r="E4555" s="419" t="s">
        <v>16045</v>
      </c>
      <c r="F4555" s="419"/>
      <c r="G4555" s="307" t="s">
        <v>12982</v>
      </c>
      <c r="H4555" s="306" t="s">
        <v>16046</v>
      </c>
      <c r="I4555" s="306" t="s">
        <v>12983</v>
      </c>
      <c r="J4555" s="306" t="s">
        <v>12985</v>
      </c>
    </row>
    <row r="4556" spans="1:10" ht="25.5">
      <c r="A4556" s="295" t="s">
        <v>16047</v>
      </c>
      <c r="B4556" s="296" t="s">
        <v>16616</v>
      </c>
      <c r="C4556" s="295" t="s">
        <v>9</v>
      </c>
      <c r="D4556" s="295" t="s">
        <v>1468</v>
      </c>
      <c r="E4556" s="420" t="s">
        <v>16067</v>
      </c>
      <c r="F4556" s="420"/>
      <c r="G4556" s="297" t="s">
        <v>27</v>
      </c>
      <c r="H4556" s="308">
        <v>1</v>
      </c>
      <c r="I4556" s="309">
        <v>1.37</v>
      </c>
      <c r="J4556" s="309">
        <v>1.37</v>
      </c>
    </row>
    <row r="4557" spans="1:10" ht="25.5">
      <c r="A4557" s="300" t="s">
        <v>12986</v>
      </c>
      <c r="B4557" s="301" t="s">
        <v>13577</v>
      </c>
      <c r="C4557" s="300" t="s">
        <v>9</v>
      </c>
      <c r="D4557" s="300" t="s">
        <v>9953</v>
      </c>
      <c r="E4557" s="417" t="s">
        <v>12977</v>
      </c>
      <c r="F4557" s="417"/>
      <c r="G4557" s="302" t="s">
        <v>51</v>
      </c>
      <c r="H4557" s="315">
        <v>8.0000000000000007E-5</v>
      </c>
      <c r="I4557" s="316">
        <v>17194.52</v>
      </c>
      <c r="J4557" s="316">
        <v>1.37</v>
      </c>
    </row>
    <row r="4558" spans="1:10" ht="25.5">
      <c r="A4558" s="317"/>
      <c r="B4558" s="317"/>
      <c r="C4558" s="317"/>
      <c r="D4558" s="317"/>
      <c r="E4558" s="317" t="s">
        <v>16052</v>
      </c>
      <c r="F4558" s="318">
        <v>0</v>
      </c>
      <c r="G4558" s="317" t="s">
        <v>16053</v>
      </c>
      <c r="H4558" s="318">
        <v>0</v>
      </c>
      <c r="I4558" s="317" t="s">
        <v>16054</v>
      </c>
      <c r="J4558" s="318">
        <v>0</v>
      </c>
    </row>
    <row r="4559" spans="1:10" ht="13.5" thickBot="1">
      <c r="A4559" s="317"/>
      <c r="B4559" s="317"/>
      <c r="C4559" s="317"/>
      <c r="D4559" s="317"/>
      <c r="E4559" s="317" t="s">
        <v>16055</v>
      </c>
      <c r="F4559" s="318">
        <v>0.38</v>
      </c>
      <c r="G4559" s="317"/>
      <c r="H4559" s="418" t="s">
        <v>16056</v>
      </c>
      <c r="I4559" s="418"/>
      <c r="J4559" s="318">
        <v>1.75</v>
      </c>
    </row>
    <row r="4560" spans="1:10" ht="13.5" thickTop="1">
      <c r="A4560" s="319"/>
      <c r="B4560" s="319"/>
      <c r="C4560" s="319"/>
      <c r="D4560" s="319"/>
      <c r="E4560" s="319"/>
      <c r="F4560" s="319"/>
      <c r="G4560" s="319"/>
      <c r="H4560" s="319"/>
      <c r="I4560" s="319"/>
      <c r="J4560" s="319"/>
    </row>
    <row r="4561" spans="1:10" ht="15">
      <c r="A4561" s="305"/>
      <c r="B4561" s="306" t="s">
        <v>12979</v>
      </c>
      <c r="C4561" s="305" t="s">
        <v>12980</v>
      </c>
      <c r="D4561" s="305" t="s">
        <v>12981</v>
      </c>
      <c r="E4561" s="419" t="s">
        <v>16045</v>
      </c>
      <c r="F4561" s="419"/>
      <c r="G4561" s="307" t="s">
        <v>12982</v>
      </c>
      <c r="H4561" s="306" t="s">
        <v>16046</v>
      </c>
      <c r="I4561" s="306" t="s">
        <v>12983</v>
      </c>
      <c r="J4561" s="306" t="s">
        <v>12985</v>
      </c>
    </row>
    <row r="4562" spans="1:10" ht="51">
      <c r="A4562" s="295" t="s">
        <v>16047</v>
      </c>
      <c r="B4562" s="296" t="s">
        <v>16516</v>
      </c>
      <c r="C4562" s="295" t="s">
        <v>9</v>
      </c>
      <c r="D4562" s="295" t="s">
        <v>1935</v>
      </c>
      <c r="E4562" s="420" t="s">
        <v>16145</v>
      </c>
      <c r="F4562" s="420"/>
      <c r="G4562" s="297" t="s">
        <v>13082</v>
      </c>
      <c r="H4562" s="308">
        <v>1</v>
      </c>
      <c r="I4562" s="309">
        <v>24.12</v>
      </c>
      <c r="J4562" s="309">
        <v>24.12</v>
      </c>
    </row>
    <row r="4563" spans="1:10" ht="38.25">
      <c r="A4563" s="310" t="s">
        <v>16049</v>
      </c>
      <c r="B4563" s="311" t="s">
        <v>16237</v>
      </c>
      <c r="C4563" s="310" t="s">
        <v>9</v>
      </c>
      <c r="D4563" s="310" t="s">
        <v>1733</v>
      </c>
      <c r="E4563" s="416" t="s">
        <v>16048</v>
      </c>
      <c r="F4563" s="416"/>
      <c r="G4563" s="312" t="s">
        <v>13145</v>
      </c>
      <c r="H4563" s="313">
        <v>3.7600000000000001E-2</v>
      </c>
      <c r="I4563" s="314">
        <v>348.59</v>
      </c>
      <c r="J4563" s="314">
        <v>13.1</v>
      </c>
    </row>
    <row r="4564" spans="1:10" ht="25.5">
      <c r="A4564" s="310" t="s">
        <v>16049</v>
      </c>
      <c r="B4564" s="311" t="s">
        <v>16172</v>
      </c>
      <c r="C4564" s="310" t="s">
        <v>9</v>
      </c>
      <c r="D4564" s="310" t="s">
        <v>78</v>
      </c>
      <c r="E4564" s="416" t="s">
        <v>16048</v>
      </c>
      <c r="F4564" s="416"/>
      <c r="G4564" s="312" t="s">
        <v>27</v>
      </c>
      <c r="H4564" s="313">
        <v>0.47</v>
      </c>
      <c r="I4564" s="314">
        <v>18.11</v>
      </c>
      <c r="J4564" s="314">
        <v>8.51</v>
      </c>
    </row>
    <row r="4565" spans="1:10" ht="25.5">
      <c r="A4565" s="310" t="s">
        <v>16049</v>
      </c>
      <c r="B4565" s="311" t="s">
        <v>16068</v>
      </c>
      <c r="C4565" s="310" t="s">
        <v>9</v>
      </c>
      <c r="D4565" s="310" t="s">
        <v>29</v>
      </c>
      <c r="E4565" s="416" t="s">
        <v>16048</v>
      </c>
      <c r="F4565" s="416"/>
      <c r="G4565" s="312" t="s">
        <v>27</v>
      </c>
      <c r="H4565" s="313">
        <v>0.17100000000000001</v>
      </c>
      <c r="I4565" s="314">
        <v>14.73</v>
      </c>
      <c r="J4565" s="314">
        <v>2.5099999999999998</v>
      </c>
    </row>
    <row r="4566" spans="1:10" ht="25.5">
      <c r="A4566" s="317"/>
      <c r="B4566" s="317"/>
      <c r="C4566" s="317"/>
      <c r="D4566" s="317"/>
      <c r="E4566" s="317" t="s">
        <v>16052</v>
      </c>
      <c r="F4566" s="318">
        <v>5.0700145000000001</v>
      </c>
      <c r="G4566" s="317" t="s">
        <v>16053</v>
      </c>
      <c r="H4566" s="318">
        <v>4.38</v>
      </c>
      <c r="I4566" s="317" t="s">
        <v>16054</v>
      </c>
      <c r="J4566" s="318">
        <v>9.4499999999999993</v>
      </c>
    </row>
    <row r="4567" spans="1:10" ht="13.5" thickBot="1">
      <c r="A4567" s="317"/>
      <c r="B4567" s="317"/>
      <c r="C4567" s="317"/>
      <c r="D4567" s="317"/>
      <c r="E4567" s="317" t="s">
        <v>16055</v>
      </c>
      <c r="F4567" s="318">
        <v>6.81</v>
      </c>
      <c r="G4567" s="317"/>
      <c r="H4567" s="418" t="s">
        <v>16056</v>
      </c>
      <c r="I4567" s="418"/>
      <c r="J4567" s="318">
        <v>30.93</v>
      </c>
    </row>
    <row r="4568" spans="1:10" ht="13.5" thickTop="1">
      <c r="A4568" s="319"/>
      <c r="B4568" s="319"/>
      <c r="C4568" s="319"/>
      <c r="D4568" s="319"/>
      <c r="E4568" s="319"/>
      <c r="F4568" s="319"/>
      <c r="G4568" s="319"/>
      <c r="H4568" s="319"/>
      <c r="I4568" s="319"/>
      <c r="J4568" s="319"/>
    </row>
    <row r="4569" spans="1:10" ht="15">
      <c r="A4569" s="305"/>
      <c r="B4569" s="306" t="s">
        <v>12979</v>
      </c>
      <c r="C4569" s="305" t="s">
        <v>12980</v>
      </c>
      <c r="D4569" s="305" t="s">
        <v>12981</v>
      </c>
      <c r="E4569" s="419" t="s">
        <v>16045</v>
      </c>
      <c r="F4569" s="419"/>
      <c r="G4569" s="307" t="s">
        <v>12982</v>
      </c>
      <c r="H4569" s="306" t="s">
        <v>16046</v>
      </c>
      <c r="I4569" s="306" t="s">
        <v>12983</v>
      </c>
      <c r="J4569" s="306" t="s">
        <v>12985</v>
      </c>
    </row>
    <row r="4570" spans="1:10" ht="38.25">
      <c r="A4570" s="295" t="s">
        <v>16047</v>
      </c>
      <c r="B4570" s="296" t="s">
        <v>16528</v>
      </c>
      <c r="C4570" s="295" t="s">
        <v>9</v>
      </c>
      <c r="D4570" s="295" t="s">
        <v>2104</v>
      </c>
      <c r="E4570" s="420" t="s">
        <v>16067</v>
      </c>
      <c r="F4570" s="420"/>
      <c r="G4570" s="297" t="s">
        <v>99</v>
      </c>
      <c r="H4570" s="308">
        <v>1</v>
      </c>
      <c r="I4570" s="309">
        <v>0.73</v>
      </c>
      <c r="J4570" s="309">
        <v>0.73</v>
      </c>
    </row>
    <row r="4571" spans="1:10" ht="38.25">
      <c r="A4571" s="310" t="s">
        <v>16049</v>
      </c>
      <c r="B4571" s="311" t="s">
        <v>16617</v>
      </c>
      <c r="C4571" s="310" t="s">
        <v>9</v>
      </c>
      <c r="D4571" s="310" t="s">
        <v>2100</v>
      </c>
      <c r="E4571" s="416" t="s">
        <v>16067</v>
      </c>
      <c r="F4571" s="416"/>
      <c r="G4571" s="312" t="s">
        <v>27</v>
      </c>
      <c r="H4571" s="313">
        <v>1</v>
      </c>
      <c r="I4571" s="314">
        <v>0.6</v>
      </c>
      <c r="J4571" s="314">
        <v>0.6</v>
      </c>
    </row>
    <row r="4572" spans="1:10" ht="38.25">
      <c r="A4572" s="310" t="s">
        <v>16049</v>
      </c>
      <c r="B4572" s="311" t="s">
        <v>16618</v>
      </c>
      <c r="C4572" s="310" t="s">
        <v>9</v>
      </c>
      <c r="D4572" s="310" t="s">
        <v>2101</v>
      </c>
      <c r="E4572" s="416" t="s">
        <v>16067</v>
      </c>
      <c r="F4572" s="416"/>
      <c r="G4572" s="312" t="s">
        <v>27</v>
      </c>
      <c r="H4572" s="313">
        <v>1</v>
      </c>
      <c r="I4572" s="314">
        <v>0.13</v>
      </c>
      <c r="J4572" s="314">
        <v>0.13</v>
      </c>
    </row>
    <row r="4573" spans="1:10" ht="25.5">
      <c r="A4573" s="317"/>
      <c r="B4573" s="317"/>
      <c r="C4573" s="317"/>
      <c r="D4573" s="317"/>
      <c r="E4573" s="317" t="s">
        <v>16052</v>
      </c>
      <c r="F4573" s="318">
        <v>0</v>
      </c>
      <c r="G4573" s="317" t="s">
        <v>16053</v>
      </c>
      <c r="H4573" s="318">
        <v>0</v>
      </c>
      <c r="I4573" s="317" t="s">
        <v>16054</v>
      </c>
      <c r="J4573" s="318">
        <v>0</v>
      </c>
    </row>
    <row r="4574" spans="1:10" ht="13.5" thickBot="1">
      <c r="A4574" s="317"/>
      <c r="B4574" s="317"/>
      <c r="C4574" s="317"/>
      <c r="D4574" s="317"/>
      <c r="E4574" s="317" t="s">
        <v>16055</v>
      </c>
      <c r="F4574" s="318">
        <v>0.2</v>
      </c>
      <c r="G4574" s="317"/>
      <c r="H4574" s="418" t="s">
        <v>16056</v>
      </c>
      <c r="I4574" s="418"/>
      <c r="J4574" s="318">
        <v>0.93</v>
      </c>
    </row>
    <row r="4575" spans="1:10" ht="13.5" thickTop="1">
      <c r="A4575" s="319"/>
      <c r="B4575" s="319"/>
      <c r="C4575" s="319"/>
      <c r="D4575" s="319"/>
      <c r="E4575" s="319"/>
      <c r="F4575" s="319"/>
      <c r="G4575" s="319"/>
      <c r="H4575" s="319"/>
      <c r="I4575" s="319"/>
      <c r="J4575" s="319"/>
    </row>
    <row r="4576" spans="1:10" ht="15">
      <c r="A4576" s="305"/>
      <c r="B4576" s="306" t="s">
        <v>12979</v>
      </c>
      <c r="C4576" s="305" t="s">
        <v>12980</v>
      </c>
      <c r="D4576" s="305" t="s">
        <v>12981</v>
      </c>
      <c r="E4576" s="419" t="s">
        <v>16045</v>
      </c>
      <c r="F4576" s="419"/>
      <c r="G4576" s="307" t="s">
        <v>12982</v>
      </c>
      <c r="H4576" s="306" t="s">
        <v>16046</v>
      </c>
      <c r="I4576" s="306" t="s">
        <v>12983</v>
      </c>
      <c r="J4576" s="306" t="s">
        <v>12985</v>
      </c>
    </row>
    <row r="4577" spans="1:10" ht="38.25">
      <c r="A4577" s="295" t="s">
        <v>16047</v>
      </c>
      <c r="B4577" s="296" t="s">
        <v>16527</v>
      </c>
      <c r="C4577" s="295" t="s">
        <v>9</v>
      </c>
      <c r="D4577" s="295" t="s">
        <v>2099</v>
      </c>
      <c r="E4577" s="420" t="s">
        <v>16067</v>
      </c>
      <c r="F4577" s="420"/>
      <c r="G4577" s="297" t="s">
        <v>75</v>
      </c>
      <c r="H4577" s="308">
        <v>1</v>
      </c>
      <c r="I4577" s="309">
        <v>3.32</v>
      </c>
      <c r="J4577" s="309">
        <v>3.32</v>
      </c>
    </row>
    <row r="4578" spans="1:10" ht="38.25">
      <c r="A4578" s="310" t="s">
        <v>16049</v>
      </c>
      <c r="B4578" s="311" t="s">
        <v>16617</v>
      </c>
      <c r="C4578" s="310" t="s">
        <v>9</v>
      </c>
      <c r="D4578" s="310" t="s">
        <v>2100</v>
      </c>
      <c r="E4578" s="416" t="s">
        <v>16067</v>
      </c>
      <c r="F4578" s="416"/>
      <c r="G4578" s="312" t="s">
        <v>27</v>
      </c>
      <c r="H4578" s="313">
        <v>1</v>
      </c>
      <c r="I4578" s="314">
        <v>0.6</v>
      </c>
      <c r="J4578" s="314">
        <v>0.6</v>
      </c>
    </row>
    <row r="4579" spans="1:10" ht="38.25">
      <c r="A4579" s="310" t="s">
        <v>16049</v>
      </c>
      <c r="B4579" s="311" t="s">
        <v>16619</v>
      </c>
      <c r="C4579" s="310" t="s">
        <v>9</v>
      </c>
      <c r="D4579" s="310" t="s">
        <v>2102</v>
      </c>
      <c r="E4579" s="416" t="s">
        <v>16067</v>
      </c>
      <c r="F4579" s="416"/>
      <c r="G4579" s="312" t="s">
        <v>27</v>
      </c>
      <c r="H4579" s="313">
        <v>1</v>
      </c>
      <c r="I4579" s="314">
        <v>0.75</v>
      </c>
      <c r="J4579" s="314">
        <v>0.75</v>
      </c>
    </row>
    <row r="4580" spans="1:10" ht="38.25">
      <c r="A4580" s="310" t="s">
        <v>16049</v>
      </c>
      <c r="B4580" s="311" t="s">
        <v>16618</v>
      </c>
      <c r="C4580" s="310" t="s">
        <v>9</v>
      </c>
      <c r="D4580" s="310" t="s">
        <v>2101</v>
      </c>
      <c r="E4580" s="416" t="s">
        <v>16067</v>
      </c>
      <c r="F4580" s="416"/>
      <c r="G4580" s="312" t="s">
        <v>27</v>
      </c>
      <c r="H4580" s="313">
        <v>1</v>
      </c>
      <c r="I4580" s="314">
        <v>0.13</v>
      </c>
      <c r="J4580" s="314">
        <v>0.13</v>
      </c>
    </row>
    <row r="4581" spans="1:10" ht="38.25">
      <c r="A4581" s="310" t="s">
        <v>16049</v>
      </c>
      <c r="B4581" s="311" t="s">
        <v>16620</v>
      </c>
      <c r="C4581" s="310" t="s">
        <v>9</v>
      </c>
      <c r="D4581" s="310" t="s">
        <v>2103</v>
      </c>
      <c r="E4581" s="416" t="s">
        <v>16067</v>
      </c>
      <c r="F4581" s="416"/>
      <c r="G4581" s="312" t="s">
        <v>27</v>
      </c>
      <c r="H4581" s="313">
        <v>1</v>
      </c>
      <c r="I4581" s="314">
        <v>1.84</v>
      </c>
      <c r="J4581" s="314">
        <v>1.84</v>
      </c>
    </row>
    <row r="4582" spans="1:10" ht="25.5">
      <c r="A4582" s="317"/>
      <c r="B4582" s="317"/>
      <c r="C4582" s="317"/>
      <c r="D4582" s="317"/>
      <c r="E4582" s="317" t="s">
        <v>16052</v>
      </c>
      <c r="F4582" s="318">
        <v>0</v>
      </c>
      <c r="G4582" s="317" t="s">
        <v>16053</v>
      </c>
      <c r="H4582" s="318">
        <v>0</v>
      </c>
      <c r="I4582" s="317" t="s">
        <v>16054</v>
      </c>
      <c r="J4582" s="318">
        <v>0</v>
      </c>
    </row>
    <row r="4583" spans="1:10" ht="13.5" thickBot="1">
      <c r="A4583" s="317"/>
      <c r="B4583" s="317"/>
      <c r="C4583" s="317"/>
      <c r="D4583" s="317"/>
      <c r="E4583" s="317" t="s">
        <v>16055</v>
      </c>
      <c r="F4583" s="318">
        <v>0.93</v>
      </c>
      <c r="G4583" s="317"/>
      <c r="H4583" s="418" t="s">
        <v>16056</v>
      </c>
      <c r="I4583" s="418"/>
      <c r="J4583" s="318">
        <v>4.25</v>
      </c>
    </row>
    <row r="4584" spans="1:10" ht="13.5" thickTop="1">
      <c r="A4584" s="319"/>
      <c r="B4584" s="319"/>
      <c r="C4584" s="319"/>
      <c r="D4584" s="319"/>
      <c r="E4584" s="319"/>
      <c r="F4584" s="319"/>
      <c r="G4584" s="319"/>
      <c r="H4584" s="319"/>
      <c r="I4584" s="319"/>
      <c r="J4584" s="319"/>
    </row>
    <row r="4585" spans="1:10" ht="15">
      <c r="A4585" s="305"/>
      <c r="B4585" s="306" t="s">
        <v>12979</v>
      </c>
      <c r="C4585" s="305" t="s">
        <v>12980</v>
      </c>
      <c r="D4585" s="305" t="s">
        <v>12981</v>
      </c>
      <c r="E4585" s="419" t="s">
        <v>16045</v>
      </c>
      <c r="F4585" s="419"/>
      <c r="G4585" s="307" t="s">
        <v>12982</v>
      </c>
      <c r="H4585" s="306" t="s">
        <v>16046</v>
      </c>
      <c r="I4585" s="306" t="s">
        <v>12983</v>
      </c>
      <c r="J4585" s="306" t="s">
        <v>12985</v>
      </c>
    </row>
    <row r="4586" spans="1:10" ht="38.25">
      <c r="A4586" s="295" t="s">
        <v>16047</v>
      </c>
      <c r="B4586" s="296" t="s">
        <v>16617</v>
      </c>
      <c r="C4586" s="295" t="s">
        <v>9</v>
      </c>
      <c r="D4586" s="295" t="s">
        <v>2100</v>
      </c>
      <c r="E4586" s="420" t="s">
        <v>16067</v>
      </c>
      <c r="F4586" s="420"/>
      <c r="G4586" s="297" t="s">
        <v>27</v>
      </c>
      <c r="H4586" s="308">
        <v>1</v>
      </c>
      <c r="I4586" s="309">
        <v>0.6</v>
      </c>
      <c r="J4586" s="309">
        <v>0.6</v>
      </c>
    </row>
    <row r="4587" spans="1:10" ht="38.25">
      <c r="A4587" s="300" t="s">
        <v>12986</v>
      </c>
      <c r="B4587" s="301" t="s">
        <v>13288</v>
      </c>
      <c r="C4587" s="300" t="s">
        <v>9</v>
      </c>
      <c r="D4587" s="300" t="s">
        <v>10022</v>
      </c>
      <c r="E4587" s="417" t="s">
        <v>12977</v>
      </c>
      <c r="F4587" s="417"/>
      <c r="G4587" s="302" t="s">
        <v>51</v>
      </c>
      <c r="H4587" s="315">
        <v>6.3999999999999997E-5</v>
      </c>
      <c r="I4587" s="316">
        <v>9446.06</v>
      </c>
      <c r="J4587" s="316">
        <v>0.6</v>
      </c>
    </row>
    <row r="4588" spans="1:10" ht="25.5">
      <c r="A4588" s="317"/>
      <c r="B4588" s="317"/>
      <c r="C4588" s="317"/>
      <c r="D4588" s="317"/>
      <c r="E4588" s="317" t="s">
        <v>16052</v>
      </c>
      <c r="F4588" s="318">
        <v>0</v>
      </c>
      <c r="G4588" s="317" t="s">
        <v>16053</v>
      </c>
      <c r="H4588" s="318">
        <v>0</v>
      </c>
      <c r="I4588" s="317" t="s">
        <v>16054</v>
      </c>
      <c r="J4588" s="318">
        <v>0</v>
      </c>
    </row>
    <row r="4589" spans="1:10" ht="13.5" thickBot="1">
      <c r="A4589" s="317"/>
      <c r="B4589" s="317"/>
      <c r="C4589" s="317"/>
      <c r="D4589" s="317"/>
      <c r="E4589" s="317" t="s">
        <v>16055</v>
      </c>
      <c r="F4589" s="318">
        <v>0.16</v>
      </c>
      <c r="G4589" s="317"/>
      <c r="H4589" s="418" t="s">
        <v>16056</v>
      </c>
      <c r="I4589" s="418"/>
      <c r="J4589" s="318">
        <v>0.76</v>
      </c>
    </row>
    <row r="4590" spans="1:10" ht="13.5" thickTop="1">
      <c r="A4590" s="319"/>
      <c r="B4590" s="319"/>
      <c r="C4590" s="319"/>
      <c r="D4590" s="319"/>
      <c r="E4590" s="319"/>
      <c r="F4590" s="319"/>
      <c r="G4590" s="319"/>
      <c r="H4590" s="319"/>
      <c r="I4590" s="319"/>
      <c r="J4590" s="319"/>
    </row>
    <row r="4591" spans="1:10" ht="15">
      <c r="A4591" s="305"/>
      <c r="B4591" s="306" t="s">
        <v>12979</v>
      </c>
      <c r="C4591" s="305" t="s">
        <v>12980</v>
      </c>
      <c r="D4591" s="305" t="s">
        <v>12981</v>
      </c>
      <c r="E4591" s="419" t="s">
        <v>16045</v>
      </c>
      <c r="F4591" s="419"/>
      <c r="G4591" s="307" t="s">
        <v>12982</v>
      </c>
      <c r="H4591" s="306" t="s">
        <v>16046</v>
      </c>
      <c r="I4591" s="306" t="s">
        <v>12983</v>
      </c>
      <c r="J4591" s="306" t="s">
        <v>12985</v>
      </c>
    </row>
    <row r="4592" spans="1:10" ht="38.25">
      <c r="A4592" s="295" t="s">
        <v>16047</v>
      </c>
      <c r="B4592" s="296" t="s">
        <v>16618</v>
      </c>
      <c r="C4592" s="295" t="s">
        <v>9</v>
      </c>
      <c r="D4592" s="295" t="s">
        <v>2101</v>
      </c>
      <c r="E4592" s="420" t="s">
        <v>16067</v>
      </c>
      <c r="F4592" s="420"/>
      <c r="G4592" s="297" t="s">
        <v>27</v>
      </c>
      <c r="H4592" s="308">
        <v>1</v>
      </c>
      <c r="I4592" s="309">
        <v>0.13</v>
      </c>
      <c r="J4592" s="309">
        <v>0.13</v>
      </c>
    </row>
    <row r="4593" spans="1:10" ht="38.25">
      <c r="A4593" s="300" t="s">
        <v>12986</v>
      </c>
      <c r="B4593" s="301" t="s">
        <v>13288</v>
      </c>
      <c r="C4593" s="300" t="s">
        <v>9</v>
      </c>
      <c r="D4593" s="300" t="s">
        <v>10022</v>
      </c>
      <c r="E4593" s="417" t="s">
        <v>12977</v>
      </c>
      <c r="F4593" s="417"/>
      <c r="G4593" s="302" t="s">
        <v>51</v>
      </c>
      <c r="H4593" s="315">
        <v>1.4399999999999999E-5</v>
      </c>
      <c r="I4593" s="316">
        <v>9446.06</v>
      </c>
      <c r="J4593" s="316">
        <v>0.13</v>
      </c>
    </row>
    <row r="4594" spans="1:10" ht="25.5">
      <c r="A4594" s="317"/>
      <c r="B4594" s="317"/>
      <c r="C4594" s="317"/>
      <c r="D4594" s="317"/>
      <c r="E4594" s="317" t="s">
        <v>16052</v>
      </c>
      <c r="F4594" s="318">
        <v>0</v>
      </c>
      <c r="G4594" s="317" t="s">
        <v>16053</v>
      </c>
      <c r="H4594" s="318">
        <v>0</v>
      </c>
      <c r="I4594" s="317" t="s">
        <v>16054</v>
      </c>
      <c r="J4594" s="318">
        <v>0</v>
      </c>
    </row>
    <row r="4595" spans="1:10" ht="13.5" thickBot="1">
      <c r="A4595" s="317"/>
      <c r="B4595" s="317"/>
      <c r="C4595" s="317"/>
      <c r="D4595" s="317"/>
      <c r="E4595" s="317" t="s">
        <v>16055</v>
      </c>
      <c r="F4595" s="318">
        <v>0.03</v>
      </c>
      <c r="G4595" s="317"/>
      <c r="H4595" s="418" t="s">
        <v>16056</v>
      </c>
      <c r="I4595" s="418"/>
      <c r="J4595" s="318">
        <v>0.16</v>
      </c>
    </row>
    <row r="4596" spans="1:10" ht="13.5" thickTop="1">
      <c r="A4596" s="319"/>
      <c r="B4596" s="319"/>
      <c r="C4596" s="319"/>
      <c r="D4596" s="319"/>
      <c r="E4596" s="319"/>
      <c r="F4596" s="319"/>
      <c r="G4596" s="319"/>
      <c r="H4596" s="319"/>
      <c r="I4596" s="319"/>
      <c r="J4596" s="319"/>
    </row>
    <row r="4597" spans="1:10" ht="15">
      <c r="A4597" s="305"/>
      <c r="B4597" s="306" t="s">
        <v>12979</v>
      </c>
      <c r="C4597" s="305" t="s">
        <v>12980</v>
      </c>
      <c r="D4597" s="305" t="s">
        <v>12981</v>
      </c>
      <c r="E4597" s="419" t="s">
        <v>16045</v>
      </c>
      <c r="F4597" s="419"/>
      <c r="G4597" s="307" t="s">
        <v>12982</v>
      </c>
      <c r="H4597" s="306" t="s">
        <v>16046</v>
      </c>
      <c r="I4597" s="306" t="s">
        <v>12983</v>
      </c>
      <c r="J4597" s="306" t="s">
        <v>12985</v>
      </c>
    </row>
    <row r="4598" spans="1:10" ht="38.25">
      <c r="A4598" s="295" t="s">
        <v>16047</v>
      </c>
      <c r="B4598" s="296" t="s">
        <v>16619</v>
      </c>
      <c r="C4598" s="295" t="s">
        <v>9</v>
      </c>
      <c r="D4598" s="295" t="s">
        <v>2102</v>
      </c>
      <c r="E4598" s="420" t="s">
        <v>16067</v>
      </c>
      <c r="F4598" s="420"/>
      <c r="G4598" s="297" t="s">
        <v>27</v>
      </c>
      <c r="H4598" s="308">
        <v>1</v>
      </c>
      <c r="I4598" s="309">
        <v>0.75</v>
      </c>
      <c r="J4598" s="309">
        <v>0.75</v>
      </c>
    </row>
    <row r="4599" spans="1:10" ht="38.25">
      <c r="A4599" s="300" t="s">
        <v>12986</v>
      </c>
      <c r="B4599" s="301" t="s">
        <v>13288</v>
      </c>
      <c r="C4599" s="300" t="s">
        <v>9</v>
      </c>
      <c r="D4599" s="300" t="s">
        <v>10022</v>
      </c>
      <c r="E4599" s="417" t="s">
        <v>12977</v>
      </c>
      <c r="F4599" s="417"/>
      <c r="G4599" s="302" t="s">
        <v>51</v>
      </c>
      <c r="H4599" s="315">
        <v>8.0000000000000007E-5</v>
      </c>
      <c r="I4599" s="316">
        <v>9446.06</v>
      </c>
      <c r="J4599" s="316">
        <v>0.75</v>
      </c>
    </row>
    <row r="4600" spans="1:10" ht="25.5">
      <c r="A4600" s="317"/>
      <c r="B4600" s="317"/>
      <c r="C4600" s="317"/>
      <c r="D4600" s="317"/>
      <c r="E4600" s="317" t="s">
        <v>16052</v>
      </c>
      <c r="F4600" s="318">
        <v>0</v>
      </c>
      <c r="G4600" s="317" t="s">
        <v>16053</v>
      </c>
      <c r="H4600" s="318">
        <v>0</v>
      </c>
      <c r="I4600" s="317" t="s">
        <v>16054</v>
      </c>
      <c r="J4600" s="318">
        <v>0</v>
      </c>
    </row>
    <row r="4601" spans="1:10" ht="13.5" thickBot="1">
      <c r="A4601" s="317"/>
      <c r="B4601" s="317"/>
      <c r="C4601" s="317"/>
      <c r="D4601" s="317"/>
      <c r="E4601" s="317" t="s">
        <v>16055</v>
      </c>
      <c r="F4601" s="318">
        <v>0.21</v>
      </c>
      <c r="G4601" s="317"/>
      <c r="H4601" s="418" t="s">
        <v>16056</v>
      </c>
      <c r="I4601" s="418"/>
      <c r="J4601" s="318">
        <v>0.96</v>
      </c>
    </row>
    <row r="4602" spans="1:10" ht="13.5" thickTop="1">
      <c r="A4602" s="319"/>
      <c r="B4602" s="319"/>
      <c r="C4602" s="319"/>
      <c r="D4602" s="319"/>
      <c r="E4602" s="319"/>
      <c r="F4602" s="319"/>
      <c r="G4602" s="319"/>
      <c r="H4602" s="319"/>
      <c r="I4602" s="319"/>
      <c r="J4602" s="319"/>
    </row>
    <row r="4603" spans="1:10" ht="15">
      <c r="A4603" s="305"/>
      <c r="B4603" s="306" t="s">
        <v>12979</v>
      </c>
      <c r="C4603" s="305" t="s">
        <v>12980</v>
      </c>
      <c r="D4603" s="305" t="s">
        <v>12981</v>
      </c>
      <c r="E4603" s="419" t="s">
        <v>16045</v>
      </c>
      <c r="F4603" s="419"/>
      <c r="G4603" s="307" t="s">
        <v>12982</v>
      </c>
      <c r="H4603" s="306" t="s">
        <v>16046</v>
      </c>
      <c r="I4603" s="306" t="s">
        <v>12983</v>
      </c>
      <c r="J4603" s="306" t="s">
        <v>12985</v>
      </c>
    </row>
    <row r="4604" spans="1:10" ht="38.25">
      <c r="A4604" s="295" t="s">
        <v>16047</v>
      </c>
      <c r="B4604" s="296" t="s">
        <v>16620</v>
      </c>
      <c r="C4604" s="295" t="s">
        <v>9</v>
      </c>
      <c r="D4604" s="295" t="s">
        <v>2103</v>
      </c>
      <c r="E4604" s="420" t="s">
        <v>16067</v>
      </c>
      <c r="F4604" s="420"/>
      <c r="G4604" s="297" t="s">
        <v>27</v>
      </c>
      <c r="H4604" s="308">
        <v>1</v>
      </c>
      <c r="I4604" s="309">
        <v>1.84</v>
      </c>
      <c r="J4604" s="309">
        <v>1.84</v>
      </c>
    </row>
    <row r="4605" spans="1:10">
      <c r="A4605" s="300" t="s">
        <v>12986</v>
      </c>
      <c r="B4605" s="301" t="s">
        <v>13096</v>
      </c>
      <c r="C4605" s="300" t="s">
        <v>9</v>
      </c>
      <c r="D4605" s="300" t="s">
        <v>8825</v>
      </c>
      <c r="E4605" s="417" t="s">
        <v>12998</v>
      </c>
      <c r="F4605" s="417"/>
      <c r="G4605" s="302" t="s">
        <v>13097</v>
      </c>
      <c r="H4605" s="315">
        <v>3.13</v>
      </c>
      <c r="I4605" s="316">
        <v>0.59</v>
      </c>
      <c r="J4605" s="316">
        <v>1.84</v>
      </c>
    </row>
    <row r="4606" spans="1:10" ht="25.5">
      <c r="A4606" s="317"/>
      <c r="B4606" s="317"/>
      <c r="C4606" s="317"/>
      <c r="D4606" s="317"/>
      <c r="E4606" s="317" t="s">
        <v>16052</v>
      </c>
      <c r="F4606" s="318">
        <v>0</v>
      </c>
      <c r="G4606" s="317" t="s">
        <v>16053</v>
      </c>
      <c r="H4606" s="318">
        <v>0</v>
      </c>
      <c r="I4606" s="317" t="s">
        <v>16054</v>
      </c>
      <c r="J4606" s="318">
        <v>0</v>
      </c>
    </row>
    <row r="4607" spans="1:10" ht="13.5" thickBot="1">
      <c r="A4607" s="317"/>
      <c r="B4607" s="317"/>
      <c r="C4607" s="317"/>
      <c r="D4607" s="317"/>
      <c r="E4607" s="317" t="s">
        <v>16055</v>
      </c>
      <c r="F4607" s="318">
        <v>0.51</v>
      </c>
      <c r="G4607" s="317"/>
      <c r="H4607" s="418" t="s">
        <v>16056</v>
      </c>
      <c r="I4607" s="418"/>
      <c r="J4607" s="318">
        <v>2.35</v>
      </c>
    </row>
    <row r="4608" spans="1:10" ht="13.5" thickTop="1">
      <c r="A4608" s="319"/>
      <c r="B4608" s="319"/>
      <c r="C4608" s="319"/>
      <c r="D4608" s="319"/>
      <c r="E4608" s="319"/>
      <c r="F4608" s="319"/>
      <c r="G4608" s="319"/>
      <c r="H4608" s="319"/>
      <c r="I4608" s="319"/>
      <c r="J4608" s="319"/>
    </row>
    <row r="4609" spans="1:10" ht="15">
      <c r="A4609" s="305"/>
      <c r="B4609" s="306" t="s">
        <v>12979</v>
      </c>
      <c r="C4609" s="305" t="s">
        <v>12980</v>
      </c>
      <c r="D4609" s="305" t="s">
        <v>12981</v>
      </c>
      <c r="E4609" s="419" t="s">
        <v>16045</v>
      </c>
      <c r="F4609" s="419"/>
      <c r="G4609" s="307" t="s">
        <v>12982</v>
      </c>
      <c r="H4609" s="306" t="s">
        <v>16046</v>
      </c>
      <c r="I4609" s="306" t="s">
        <v>12983</v>
      </c>
      <c r="J4609" s="306" t="s">
        <v>12985</v>
      </c>
    </row>
    <row r="4610" spans="1:10">
      <c r="A4610" s="295" t="s">
        <v>16047</v>
      </c>
      <c r="B4610" s="296" t="s">
        <v>16375</v>
      </c>
      <c r="C4610" s="295" t="s">
        <v>9</v>
      </c>
      <c r="D4610" s="295" t="s">
        <v>468</v>
      </c>
      <c r="E4610" s="420" t="s">
        <v>16048</v>
      </c>
      <c r="F4610" s="420"/>
      <c r="G4610" s="297" t="s">
        <v>27</v>
      </c>
      <c r="H4610" s="308">
        <v>1</v>
      </c>
      <c r="I4610" s="309">
        <v>19.87</v>
      </c>
      <c r="J4610" s="309">
        <v>19.87</v>
      </c>
    </row>
    <row r="4611" spans="1:10" ht="25.5">
      <c r="A4611" s="310" t="s">
        <v>16049</v>
      </c>
      <c r="B4611" s="311" t="s">
        <v>16521</v>
      </c>
      <c r="C4611" s="310" t="s">
        <v>9</v>
      </c>
      <c r="D4611" s="310" t="s">
        <v>439</v>
      </c>
      <c r="E4611" s="416" t="s">
        <v>16048</v>
      </c>
      <c r="F4611" s="416"/>
      <c r="G4611" s="312" t="s">
        <v>27</v>
      </c>
      <c r="H4611" s="313">
        <v>1</v>
      </c>
      <c r="I4611" s="314">
        <v>0.46</v>
      </c>
      <c r="J4611" s="314">
        <v>0.46</v>
      </c>
    </row>
    <row r="4612" spans="1:10" ht="25.5">
      <c r="A4612" s="310" t="s">
        <v>16049</v>
      </c>
      <c r="B4612" s="311" t="s">
        <v>16522</v>
      </c>
      <c r="C4612" s="310" t="s">
        <v>9</v>
      </c>
      <c r="D4612" s="310" t="s">
        <v>440</v>
      </c>
      <c r="E4612" s="416" t="s">
        <v>16048</v>
      </c>
      <c r="F4612" s="416"/>
      <c r="G4612" s="312" t="s">
        <v>27</v>
      </c>
      <c r="H4612" s="313">
        <v>1</v>
      </c>
      <c r="I4612" s="314">
        <v>0.91</v>
      </c>
      <c r="J4612" s="314">
        <v>0.91</v>
      </c>
    </row>
    <row r="4613" spans="1:10" ht="25.5">
      <c r="A4613" s="310" t="s">
        <v>16049</v>
      </c>
      <c r="B4613" s="311" t="s">
        <v>16583</v>
      </c>
      <c r="C4613" s="310" t="s">
        <v>9</v>
      </c>
      <c r="D4613" s="310" t="s">
        <v>4562</v>
      </c>
      <c r="E4613" s="416" t="s">
        <v>16048</v>
      </c>
      <c r="F4613" s="416"/>
      <c r="G4613" s="312" t="s">
        <v>27</v>
      </c>
      <c r="H4613" s="313">
        <v>1</v>
      </c>
      <c r="I4613" s="314">
        <v>0.36</v>
      </c>
      <c r="J4613" s="314">
        <v>0.36</v>
      </c>
    </row>
    <row r="4614" spans="1:10">
      <c r="A4614" s="300" t="s">
        <v>12986</v>
      </c>
      <c r="B4614" s="301" t="s">
        <v>13061</v>
      </c>
      <c r="C4614" s="300" t="s">
        <v>9</v>
      </c>
      <c r="D4614" s="300" t="s">
        <v>12522</v>
      </c>
      <c r="E4614" s="417" t="s">
        <v>13060</v>
      </c>
      <c r="F4614" s="417"/>
      <c r="G4614" s="302" t="s">
        <v>27</v>
      </c>
      <c r="H4614" s="315">
        <v>1</v>
      </c>
      <c r="I4614" s="316">
        <v>2.5299999999999998</v>
      </c>
      <c r="J4614" s="316">
        <v>2.5299999999999998</v>
      </c>
    </row>
    <row r="4615" spans="1:10">
      <c r="A4615" s="300" t="s">
        <v>12986</v>
      </c>
      <c r="B4615" s="301" t="s">
        <v>13062</v>
      </c>
      <c r="C4615" s="300" t="s">
        <v>9</v>
      </c>
      <c r="D4615" s="300" t="s">
        <v>12527</v>
      </c>
      <c r="E4615" s="417" t="s">
        <v>13060</v>
      </c>
      <c r="F4615" s="417"/>
      <c r="G4615" s="302" t="s">
        <v>27</v>
      </c>
      <c r="H4615" s="315">
        <v>1</v>
      </c>
      <c r="I4615" s="316">
        <v>0.34</v>
      </c>
      <c r="J4615" s="316">
        <v>0.34</v>
      </c>
    </row>
    <row r="4616" spans="1:10">
      <c r="A4616" s="300" t="s">
        <v>12986</v>
      </c>
      <c r="B4616" s="301" t="s">
        <v>14980</v>
      </c>
      <c r="C4616" s="300" t="s">
        <v>9</v>
      </c>
      <c r="D4616" s="300" t="s">
        <v>10036</v>
      </c>
      <c r="E4616" s="417" t="s">
        <v>12994</v>
      </c>
      <c r="F4616" s="417"/>
      <c r="G4616" s="302" t="s">
        <v>27</v>
      </c>
      <c r="H4616" s="315">
        <v>1</v>
      </c>
      <c r="I4616" s="316">
        <v>14.57</v>
      </c>
      <c r="J4616" s="316">
        <v>14.57</v>
      </c>
    </row>
    <row r="4617" spans="1:10">
      <c r="A4617" s="300" t="s">
        <v>12986</v>
      </c>
      <c r="B4617" s="301" t="s">
        <v>13059</v>
      </c>
      <c r="C4617" s="300" t="s">
        <v>9</v>
      </c>
      <c r="D4617" s="300" t="s">
        <v>12535</v>
      </c>
      <c r="E4617" s="417" t="s">
        <v>13058</v>
      </c>
      <c r="F4617" s="417"/>
      <c r="G4617" s="302" t="s">
        <v>27</v>
      </c>
      <c r="H4617" s="315">
        <v>1</v>
      </c>
      <c r="I4617" s="316">
        <v>0.05</v>
      </c>
      <c r="J4617" s="316">
        <v>0.05</v>
      </c>
    </row>
    <row r="4618" spans="1:10">
      <c r="A4618" s="300" t="s">
        <v>12986</v>
      </c>
      <c r="B4618" s="301" t="s">
        <v>13057</v>
      </c>
      <c r="C4618" s="300" t="s">
        <v>9</v>
      </c>
      <c r="D4618" s="300" t="s">
        <v>12549</v>
      </c>
      <c r="E4618" s="417" t="s">
        <v>13056</v>
      </c>
      <c r="F4618" s="417"/>
      <c r="G4618" s="302" t="s">
        <v>27</v>
      </c>
      <c r="H4618" s="315">
        <v>1</v>
      </c>
      <c r="I4618" s="316">
        <v>0.65</v>
      </c>
      <c r="J4618" s="316">
        <v>0.65</v>
      </c>
    </row>
    <row r="4619" spans="1:10" ht="25.5">
      <c r="A4619" s="317"/>
      <c r="B4619" s="317"/>
      <c r="C4619" s="317"/>
      <c r="D4619" s="317"/>
      <c r="E4619" s="317" t="s">
        <v>16052</v>
      </c>
      <c r="F4619" s="318">
        <v>8.0100864000000005</v>
      </c>
      <c r="G4619" s="317" t="s">
        <v>16053</v>
      </c>
      <c r="H4619" s="318">
        <v>6.92</v>
      </c>
      <c r="I4619" s="317" t="s">
        <v>16054</v>
      </c>
      <c r="J4619" s="318">
        <v>14.93</v>
      </c>
    </row>
    <row r="4620" spans="1:10" ht="13.5" thickBot="1">
      <c r="A4620" s="317"/>
      <c r="B4620" s="317"/>
      <c r="C4620" s="317"/>
      <c r="D4620" s="317"/>
      <c r="E4620" s="317" t="s">
        <v>16055</v>
      </c>
      <c r="F4620" s="318">
        <v>5.61</v>
      </c>
      <c r="G4620" s="317"/>
      <c r="H4620" s="418" t="s">
        <v>16056</v>
      </c>
      <c r="I4620" s="418"/>
      <c r="J4620" s="318">
        <v>25.48</v>
      </c>
    </row>
    <row r="4621" spans="1:10" ht="13.5" thickTop="1">
      <c r="A4621" s="319"/>
      <c r="B4621" s="319"/>
      <c r="C4621" s="319"/>
      <c r="D4621" s="319"/>
      <c r="E4621" s="319"/>
      <c r="F4621" s="319"/>
      <c r="G4621" s="319"/>
      <c r="H4621" s="319"/>
      <c r="I4621" s="319"/>
      <c r="J4621" s="319"/>
    </row>
    <row r="4622" spans="1:10" ht="15">
      <c r="A4622" s="305"/>
      <c r="B4622" s="306" t="s">
        <v>12979</v>
      </c>
      <c r="C4622" s="305" t="s">
        <v>12980</v>
      </c>
      <c r="D4622" s="305" t="s">
        <v>12981</v>
      </c>
      <c r="E4622" s="419" t="s">
        <v>16045</v>
      </c>
      <c r="F4622" s="419"/>
      <c r="G4622" s="307" t="s">
        <v>12982</v>
      </c>
      <c r="H4622" s="306" t="s">
        <v>16046</v>
      </c>
      <c r="I4622" s="306" t="s">
        <v>12983</v>
      </c>
      <c r="J4622" s="306" t="s">
        <v>12985</v>
      </c>
    </row>
    <row r="4623" spans="1:10">
      <c r="A4623" s="295" t="s">
        <v>16047</v>
      </c>
      <c r="B4623" s="296" t="s">
        <v>16550</v>
      </c>
      <c r="C4623" s="295" t="s">
        <v>9</v>
      </c>
      <c r="D4623" s="295" t="s">
        <v>469</v>
      </c>
      <c r="E4623" s="420" t="s">
        <v>16048</v>
      </c>
      <c r="F4623" s="420"/>
      <c r="G4623" s="297" t="s">
        <v>27</v>
      </c>
      <c r="H4623" s="308">
        <v>1</v>
      </c>
      <c r="I4623" s="309">
        <v>13.31</v>
      </c>
      <c r="J4623" s="309">
        <v>13.31</v>
      </c>
    </row>
    <row r="4624" spans="1:10" ht="25.5">
      <c r="A4624" s="310" t="s">
        <v>16049</v>
      </c>
      <c r="B4624" s="311" t="s">
        <v>16584</v>
      </c>
      <c r="C4624" s="310" t="s">
        <v>9</v>
      </c>
      <c r="D4624" s="310" t="s">
        <v>4563</v>
      </c>
      <c r="E4624" s="416" t="s">
        <v>16048</v>
      </c>
      <c r="F4624" s="416"/>
      <c r="G4624" s="312" t="s">
        <v>27</v>
      </c>
      <c r="H4624" s="313">
        <v>1</v>
      </c>
      <c r="I4624" s="314">
        <v>0.03</v>
      </c>
      <c r="J4624" s="314">
        <v>0.03</v>
      </c>
    </row>
    <row r="4625" spans="1:10">
      <c r="A4625" s="300" t="s">
        <v>12986</v>
      </c>
      <c r="B4625" s="301" t="s">
        <v>13061</v>
      </c>
      <c r="C4625" s="300" t="s">
        <v>9</v>
      </c>
      <c r="D4625" s="300" t="s">
        <v>12522</v>
      </c>
      <c r="E4625" s="417" t="s">
        <v>13060</v>
      </c>
      <c r="F4625" s="417"/>
      <c r="G4625" s="302" t="s">
        <v>27</v>
      </c>
      <c r="H4625" s="315">
        <v>1</v>
      </c>
      <c r="I4625" s="316">
        <v>2.5299999999999998</v>
      </c>
      <c r="J4625" s="316">
        <v>2.5299999999999998</v>
      </c>
    </row>
    <row r="4626" spans="1:10">
      <c r="A4626" s="300" t="s">
        <v>12986</v>
      </c>
      <c r="B4626" s="301" t="s">
        <v>13062</v>
      </c>
      <c r="C4626" s="300" t="s">
        <v>9</v>
      </c>
      <c r="D4626" s="300" t="s">
        <v>12527</v>
      </c>
      <c r="E4626" s="417" t="s">
        <v>13060</v>
      </c>
      <c r="F4626" s="417"/>
      <c r="G4626" s="302" t="s">
        <v>27</v>
      </c>
      <c r="H4626" s="315">
        <v>1</v>
      </c>
      <c r="I4626" s="316">
        <v>0.34</v>
      </c>
      <c r="J4626" s="316">
        <v>0.34</v>
      </c>
    </row>
    <row r="4627" spans="1:10">
      <c r="A4627" s="300" t="s">
        <v>12986</v>
      </c>
      <c r="B4627" s="301" t="s">
        <v>13618</v>
      </c>
      <c r="C4627" s="300" t="s">
        <v>9</v>
      </c>
      <c r="D4627" s="300" t="s">
        <v>10053</v>
      </c>
      <c r="E4627" s="417" t="s">
        <v>12994</v>
      </c>
      <c r="F4627" s="417"/>
      <c r="G4627" s="302" t="s">
        <v>27</v>
      </c>
      <c r="H4627" s="315">
        <v>1</v>
      </c>
      <c r="I4627" s="316">
        <v>9.7100000000000009</v>
      </c>
      <c r="J4627" s="316">
        <v>9.7100000000000009</v>
      </c>
    </row>
    <row r="4628" spans="1:10">
      <c r="A4628" s="300" t="s">
        <v>12986</v>
      </c>
      <c r="B4628" s="301" t="s">
        <v>13059</v>
      </c>
      <c r="C4628" s="300" t="s">
        <v>9</v>
      </c>
      <c r="D4628" s="300" t="s">
        <v>12535</v>
      </c>
      <c r="E4628" s="417" t="s">
        <v>13058</v>
      </c>
      <c r="F4628" s="417"/>
      <c r="G4628" s="302" t="s">
        <v>27</v>
      </c>
      <c r="H4628" s="315">
        <v>1</v>
      </c>
      <c r="I4628" s="316">
        <v>0.05</v>
      </c>
      <c r="J4628" s="316">
        <v>0.05</v>
      </c>
    </row>
    <row r="4629" spans="1:10">
      <c r="A4629" s="300" t="s">
        <v>12986</v>
      </c>
      <c r="B4629" s="301" t="s">
        <v>13057</v>
      </c>
      <c r="C4629" s="300" t="s">
        <v>9</v>
      </c>
      <c r="D4629" s="300" t="s">
        <v>12549</v>
      </c>
      <c r="E4629" s="417" t="s">
        <v>13056</v>
      </c>
      <c r="F4629" s="417"/>
      <c r="G4629" s="302" t="s">
        <v>27</v>
      </c>
      <c r="H4629" s="315">
        <v>1</v>
      </c>
      <c r="I4629" s="316">
        <v>0.65</v>
      </c>
      <c r="J4629" s="316">
        <v>0.65</v>
      </c>
    </row>
    <row r="4630" spans="1:10" ht="25.5">
      <c r="A4630" s="317"/>
      <c r="B4630" s="317"/>
      <c r="C4630" s="317"/>
      <c r="D4630" s="317"/>
      <c r="E4630" s="317" t="s">
        <v>16052</v>
      </c>
      <c r="F4630" s="318">
        <v>5.2256022</v>
      </c>
      <c r="G4630" s="317" t="s">
        <v>16053</v>
      </c>
      <c r="H4630" s="318">
        <v>4.51</v>
      </c>
      <c r="I4630" s="317" t="s">
        <v>16054</v>
      </c>
      <c r="J4630" s="318">
        <v>9.74</v>
      </c>
    </row>
    <row r="4631" spans="1:10" ht="13.5" thickBot="1">
      <c r="A4631" s="317"/>
      <c r="B4631" s="317"/>
      <c r="C4631" s="317"/>
      <c r="D4631" s="317"/>
      <c r="E4631" s="317" t="s">
        <v>16055</v>
      </c>
      <c r="F4631" s="318">
        <v>3.75</v>
      </c>
      <c r="G4631" s="317"/>
      <c r="H4631" s="418" t="s">
        <v>16056</v>
      </c>
      <c r="I4631" s="418"/>
      <c r="J4631" s="318">
        <v>17.059999999999999</v>
      </c>
    </row>
    <row r="4632" spans="1:10" ht="13.5" thickTop="1">
      <c r="A4632" s="319"/>
      <c r="B4632" s="319"/>
      <c r="C4632" s="319"/>
      <c r="D4632" s="319"/>
      <c r="E4632" s="319"/>
      <c r="F4632" s="319"/>
      <c r="G4632" s="319"/>
      <c r="H4632" s="319"/>
      <c r="I4632" s="319"/>
      <c r="J4632" s="319"/>
    </row>
    <row r="4633" spans="1:10" ht="15">
      <c r="A4633" s="305"/>
      <c r="B4633" s="306" t="s">
        <v>12979</v>
      </c>
      <c r="C4633" s="305" t="s">
        <v>12980</v>
      </c>
      <c r="D4633" s="305" t="s">
        <v>12981</v>
      </c>
      <c r="E4633" s="419" t="s">
        <v>16045</v>
      </c>
      <c r="F4633" s="419"/>
      <c r="G4633" s="307" t="s">
        <v>12982</v>
      </c>
      <c r="H4633" s="306" t="s">
        <v>16046</v>
      </c>
      <c r="I4633" s="306" t="s">
        <v>12983</v>
      </c>
      <c r="J4633" s="306" t="s">
        <v>12985</v>
      </c>
    </row>
    <row r="4634" spans="1:10">
      <c r="A4634" s="295" t="s">
        <v>16047</v>
      </c>
      <c r="B4634" s="296" t="s">
        <v>16561</v>
      </c>
      <c r="C4634" s="295" t="s">
        <v>9</v>
      </c>
      <c r="D4634" s="295" t="s">
        <v>470</v>
      </c>
      <c r="E4634" s="420" t="s">
        <v>16048</v>
      </c>
      <c r="F4634" s="420"/>
      <c r="G4634" s="297" t="s">
        <v>27</v>
      </c>
      <c r="H4634" s="308">
        <v>1</v>
      </c>
      <c r="I4634" s="309">
        <v>13.89</v>
      </c>
      <c r="J4634" s="309">
        <v>13.89</v>
      </c>
    </row>
    <row r="4635" spans="1:10" ht="25.5">
      <c r="A4635" s="310" t="s">
        <v>16049</v>
      </c>
      <c r="B4635" s="311" t="s">
        <v>16585</v>
      </c>
      <c r="C4635" s="310" t="s">
        <v>9</v>
      </c>
      <c r="D4635" s="310" t="s">
        <v>4564</v>
      </c>
      <c r="E4635" s="416" t="s">
        <v>16048</v>
      </c>
      <c r="F4635" s="416"/>
      <c r="G4635" s="312" t="s">
        <v>27</v>
      </c>
      <c r="H4635" s="313">
        <v>1</v>
      </c>
      <c r="I4635" s="314">
        <v>0.04</v>
      </c>
      <c r="J4635" s="314">
        <v>0.04</v>
      </c>
    </row>
    <row r="4636" spans="1:10">
      <c r="A4636" s="300" t="s">
        <v>12986</v>
      </c>
      <c r="B4636" s="301" t="s">
        <v>13061</v>
      </c>
      <c r="C4636" s="300" t="s">
        <v>9</v>
      </c>
      <c r="D4636" s="300" t="s">
        <v>12522</v>
      </c>
      <c r="E4636" s="417" t="s">
        <v>13060</v>
      </c>
      <c r="F4636" s="417"/>
      <c r="G4636" s="302" t="s">
        <v>27</v>
      </c>
      <c r="H4636" s="315">
        <v>1</v>
      </c>
      <c r="I4636" s="316">
        <v>2.5299999999999998</v>
      </c>
      <c r="J4636" s="316">
        <v>2.5299999999999998</v>
      </c>
    </row>
    <row r="4637" spans="1:10">
      <c r="A4637" s="300" t="s">
        <v>12986</v>
      </c>
      <c r="B4637" s="301" t="s">
        <v>13062</v>
      </c>
      <c r="C4637" s="300" t="s">
        <v>9</v>
      </c>
      <c r="D4637" s="300" t="s">
        <v>12527</v>
      </c>
      <c r="E4637" s="417" t="s">
        <v>13060</v>
      </c>
      <c r="F4637" s="417"/>
      <c r="G4637" s="302" t="s">
        <v>27</v>
      </c>
      <c r="H4637" s="315">
        <v>1</v>
      </c>
      <c r="I4637" s="316">
        <v>0.34</v>
      </c>
      <c r="J4637" s="316">
        <v>0.34</v>
      </c>
    </row>
    <row r="4638" spans="1:10">
      <c r="A4638" s="300" t="s">
        <v>12986</v>
      </c>
      <c r="B4638" s="301" t="s">
        <v>13675</v>
      </c>
      <c r="C4638" s="300" t="s">
        <v>9</v>
      </c>
      <c r="D4638" s="300" t="s">
        <v>10051</v>
      </c>
      <c r="E4638" s="417" t="s">
        <v>12994</v>
      </c>
      <c r="F4638" s="417"/>
      <c r="G4638" s="302" t="s">
        <v>27</v>
      </c>
      <c r="H4638" s="315">
        <v>1</v>
      </c>
      <c r="I4638" s="316">
        <v>10.28</v>
      </c>
      <c r="J4638" s="316">
        <v>10.28</v>
      </c>
    </row>
    <row r="4639" spans="1:10">
      <c r="A4639" s="300" t="s">
        <v>12986</v>
      </c>
      <c r="B4639" s="301" t="s">
        <v>13059</v>
      </c>
      <c r="C4639" s="300" t="s">
        <v>9</v>
      </c>
      <c r="D4639" s="300" t="s">
        <v>12535</v>
      </c>
      <c r="E4639" s="417" t="s">
        <v>13058</v>
      </c>
      <c r="F4639" s="417"/>
      <c r="G4639" s="302" t="s">
        <v>27</v>
      </c>
      <c r="H4639" s="315">
        <v>1</v>
      </c>
      <c r="I4639" s="316">
        <v>0.05</v>
      </c>
      <c r="J4639" s="316">
        <v>0.05</v>
      </c>
    </row>
    <row r="4640" spans="1:10">
      <c r="A4640" s="300" t="s">
        <v>12986</v>
      </c>
      <c r="B4640" s="301" t="s">
        <v>13057</v>
      </c>
      <c r="C4640" s="300" t="s">
        <v>9</v>
      </c>
      <c r="D4640" s="300" t="s">
        <v>12549</v>
      </c>
      <c r="E4640" s="417" t="s">
        <v>13056</v>
      </c>
      <c r="F4640" s="417"/>
      <c r="G4640" s="302" t="s">
        <v>27</v>
      </c>
      <c r="H4640" s="315">
        <v>1</v>
      </c>
      <c r="I4640" s="316">
        <v>0.65</v>
      </c>
      <c r="J4640" s="316">
        <v>0.65</v>
      </c>
    </row>
    <row r="4641" spans="1:10" ht="25.5">
      <c r="A4641" s="317"/>
      <c r="B4641" s="317"/>
      <c r="C4641" s="317"/>
      <c r="D4641" s="317"/>
      <c r="E4641" s="317" t="s">
        <v>16052</v>
      </c>
      <c r="F4641" s="318">
        <v>5.5367777</v>
      </c>
      <c r="G4641" s="317" t="s">
        <v>16053</v>
      </c>
      <c r="H4641" s="318">
        <v>4.78</v>
      </c>
      <c r="I4641" s="317" t="s">
        <v>16054</v>
      </c>
      <c r="J4641" s="318">
        <v>10.32</v>
      </c>
    </row>
    <row r="4642" spans="1:10" ht="13.5" thickBot="1">
      <c r="A4642" s="317"/>
      <c r="B4642" s="317"/>
      <c r="C4642" s="317"/>
      <c r="D4642" s="317"/>
      <c r="E4642" s="317" t="s">
        <v>16055</v>
      </c>
      <c r="F4642" s="318">
        <v>3.92</v>
      </c>
      <c r="G4642" s="317"/>
      <c r="H4642" s="418" t="s">
        <v>16056</v>
      </c>
      <c r="I4642" s="418"/>
      <c r="J4642" s="318">
        <v>17.809999999999999</v>
      </c>
    </row>
    <row r="4643" spans="1:10" ht="13.5" thickTop="1">
      <c r="A4643" s="319"/>
      <c r="B4643" s="319"/>
      <c r="C4643" s="319"/>
      <c r="D4643" s="319"/>
      <c r="E4643" s="319"/>
      <c r="F4643" s="319"/>
      <c r="G4643" s="319"/>
      <c r="H4643" s="319"/>
      <c r="I4643" s="319"/>
      <c r="J4643" s="319"/>
    </row>
    <row r="4644" spans="1:10" ht="15">
      <c r="A4644" s="305"/>
      <c r="B4644" s="306" t="s">
        <v>12979</v>
      </c>
      <c r="C4644" s="305" t="s">
        <v>12980</v>
      </c>
      <c r="D4644" s="305" t="s">
        <v>12981</v>
      </c>
      <c r="E4644" s="419" t="s">
        <v>16045</v>
      </c>
      <c r="F4644" s="419"/>
      <c r="G4644" s="307" t="s">
        <v>12982</v>
      </c>
      <c r="H4644" s="306" t="s">
        <v>16046</v>
      </c>
      <c r="I4644" s="306" t="s">
        <v>12983</v>
      </c>
      <c r="J4644" s="306" t="s">
        <v>12985</v>
      </c>
    </row>
    <row r="4645" spans="1:10" ht="25.5">
      <c r="A4645" s="295" t="s">
        <v>16047</v>
      </c>
      <c r="B4645" s="296" t="s">
        <v>16299</v>
      </c>
      <c r="C4645" s="295" t="s">
        <v>9</v>
      </c>
      <c r="D4645" s="295" t="s">
        <v>3915</v>
      </c>
      <c r="E4645" s="420" t="s">
        <v>16067</v>
      </c>
      <c r="F4645" s="420"/>
      <c r="G4645" s="297" t="s">
        <v>99</v>
      </c>
      <c r="H4645" s="308">
        <v>1</v>
      </c>
      <c r="I4645" s="309">
        <v>6.13</v>
      </c>
      <c r="J4645" s="309">
        <v>6.13</v>
      </c>
    </row>
    <row r="4646" spans="1:10" ht="25.5">
      <c r="A4646" s="310" t="s">
        <v>16049</v>
      </c>
      <c r="B4646" s="311" t="s">
        <v>16621</v>
      </c>
      <c r="C4646" s="310" t="s">
        <v>9</v>
      </c>
      <c r="D4646" s="310" t="s">
        <v>3911</v>
      </c>
      <c r="E4646" s="416" t="s">
        <v>16067</v>
      </c>
      <c r="F4646" s="416"/>
      <c r="G4646" s="312" t="s">
        <v>27</v>
      </c>
      <c r="H4646" s="313">
        <v>1</v>
      </c>
      <c r="I4646" s="314">
        <v>1.1200000000000001</v>
      </c>
      <c r="J4646" s="314">
        <v>1.1200000000000001</v>
      </c>
    </row>
    <row r="4647" spans="1:10" ht="25.5">
      <c r="A4647" s="310" t="s">
        <v>16049</v>
      </c>
      <c r="B4647" s="311" t="s">
        <v>16622</v>
      </c>
      <c r="C4647" s="310" t="s">
        <v>9</v>
      </c>
      <c r="D4647" s="310" t="s">
        <v>3910</v>
      </c>
      <c r="E4647" s="416" t="s">
        <v>16067</v>
      </c>
      <c r="F4647" s="416"/>
      <c r="G4647" s="312" t="s">
        <v>27</v>
      </c>
      <c r="H4647" s="313">
        <v>1</v>
      </c>
      <c r="I4647" s="314">
        <v>5.01</v>
      </c>
      <c r="J4647" s="314">
        <v>5.01</v>
      </c>
    </row>
    <row r="4648" spans="1:10" ht="25.5">
      <c r="A4648" s="317"/>
      <c r="B4648" s="317"/>
      <c r="C4648" s="317"/>
      <c r="D4648" s="317"/>
      <c r="E4648" s="317" t="s">
        <v>16052</v>
      </c>
      <c r="F4648" s="318">
        <v>0</v>
      </c>
      <c r="G4648" s="317" t="s">
        <v>16053</v>
      </c>
      <c r="H4648" s="318">
        <v>0</v>
      </c>
      <c r="I4648" s="317" t="s">
        <v>16054</v>
      </c>
      <c r="J4648" s="318">
        <v>0</v>
      </c>
    </row>
    <row r="4649" spans="1:10" ht="13.5" thickBot="1">
      <c r="A4649" s="317"/>
      <c r="B4649" s="317"/>
      <c r="C4649" s="317"/>
      <c r="D4649" s="317"/>
      <c r="E4649" s="317" t="s">
        <v>16055</v>
      </c>
      <c r="F4649" s="318">
        <v>1.73</v>
      </c>
      <c r="G4649" s="317"/>
      <c r="H4649" s="418" t="s">
        <v>16056</v>
      </c>
      <c r="I4649" s="418"/>
      <c r="J4649" s="318">
        <v>7.86</v>
      </c>
    </row>
    <row r="4650" spans="1:10" ht="13.5" thickTop="1">
      <c r="A4650" s="319"/>
      <c r="B4650" s="319"/>
      <c r="C4650" s="319"/>
      <c r="D4650" s="319"/>
      <c r="E4650" s="319"/>
      <c r="F4650" s="319"/>
      <c r="G4650" s="319"/>
      <c r="H4650" s="319"/>
      <c r="I4650" s="319"/>
      <c r="J4650" s="319"/>
    </row>
    <row r="4651" spans="1:10" ht="15">
      <c r="A4651" s="305"/>
      <c r="B4651" s="306" t="s">
        <v>12979</v>
      </c>
      <c r="C4651" s="305" t="s">
        <v>12980</v>
      </c>
      <c r="D4651" s="305" t="s">
        <v>12981</v>
      </c>
      <c r="E4651" s="419" t="s">
        <v>16045</v>
      </c>
      <c r="F4651" s="419"/>
      <c r="G4651" s="307" t="s">
        <v>12982</v>
      </c>
      <c r="H4651" s="306" t="s">
        <v>16046</v>
      </c>
      <c r="I4651" s="306" t="s">
        <v>12983</v>
      </c>
      <c r="J4651" s="306" t="s">
        <v>12985</v>
      </c>
    </row>
    <row r="4652" spans="1:10" ht="25.5">
      <c r="A4652" s="295" t="s">
        <v>16047</v>
      </c>
      <c r="B4652" s="296" t="s">
        <v>16298</v>
      </c>
      <c r="C4652" s="295" t="s">
        <v>9</v>
      </c>
      <c r="D4652" s="295" t="s">
        <v>3914</v>
      </c>
      <c r="E4652" s="420" t="s">
        <v>16067</v>
      </c>
      <c r="F4652" s="420"/>
      <c r="G4652" s="297" t="s">
        <v>75</v>
      </c>
      <c r="H4652" s="308">
        <v>1</v>
      </c>
      <c r="I4652" s="309">
        <v>18.86</v>
      </c>
      <c r="J4652" s="309">
        <v>18.86</v>
      </c>
    </row>
    <row r="4653" spans="1:10" ht="25.5">
      <c r="A4653" s="310" t="s">
        <v>16049</v>
      </c>
      <c r="B4653" s="311" t="s">
        <v>16621</v>
      </c>
      <c r="C4653" s="310" t="s">
        <v>9</v>
      </c>
      <c r="D4653" s="310" t="s">
        <v>3911</v>
      </c>
      <c r="E4653" s="416" t="s">
        <v>16067</v>
      </c>
      <c r="F4653" s="416"/>
      <c r="G4653" s="312" t="s">
        <v>27</v>
      </c>
      <c r="H4653" s="313">
        <v>1</v>
      </c>
      <c r="I4653" s="314">
        <v>1.1200000000000001</v>
      </c>
      <c r="J4653" s="314">
        <v>1.1200000000000001</v>
      </c>
    </row>
    <row r="4654" spans="1:10" ht="25.5">
      <c r="A4654" s="310" t="s">
        <v>16049</v>
      </c>
      <c r="B4654" s="311" t="s">
        <v>16622</v>
      </c>
      <c r="C4654" s="310" t="s">
        <v>9</v>
      </c>
      <c r="D4654" s="310" t="s">
        <v>3910</v>
      </c>
      <c r="E4654" s="416" t="s">
        <v>16067</v>
      </c>
      <c r="F4654" s="416"/>
      <c r="G4654" s="312" t="s">
        <v>27</v>
      </c>
      <c r="H4654" s="313">
        <v>1</v>
      </c>
      <c r="I4654" s="314">
        <v>5.01</v>
      </c>
      <c r="J4654" s="314">
        <v>5.01</v>
      </c>
    </row>
    <row r="4655" spans="1:10" ht="25.5">
      <c r="A4655" s="310" t="s">
        <v>16049</v>
      </c>
      <c r="B4655" s="311" t="s">
        <v>16623</v>
      </c>
      <c r="C4655" s="310" t="s">
        <v>9</v>
      </c>
      <c r="D4655" s="310" t="s">
        <v>3912</v>
      </c>
      <c r="E4655" s="416" t="s">
        <v>16067</v>
      </c>
      <c r="F4655" s="416"/>
      <c r="G4655" s="312" t="s">
        <v>27</v>
      </c>
      <c r="H4655" s="313">
        <v>1</v>
      </c>
      <c r="I4655" s="314">
        <v>5.48</v>
      </c>
      <c r="J4655" s="314">
        <v>5.48</v>
      </c>
    </row>
    <row r="4656" spans="1:10" ht="38.25">
      <c r="A4656" s="310" t="s">
        <v>16049</v>
      </c>
      <c r="B4656" s="311" t="s">
        <v>16624</v>
      </c>
      <c r="C4656" s="310" t="s">
        <v>9</v>
      </c>
      <c r="D4656" s="310" t="s">
        <v>3913</v>
      </c>
      <c r="E4656" s="416" t="s">
        <v>16067</v>
      </c>
      <c r="F4656" s="416"/>
      <c r="G4656" s="312" t="s">
        <v>27</v>
      </c>
      <c r="H4656" s="313">
        <v>1</v>
      </c>
      <c r="I4656" s="314">
        <v>7.25</v>
      </c>
      <c r="J4656" s="314">
        <v>7.25</v>
      </c>
    </row>
    <row r="4657" spans="1:10" ht="25.5">
      <c r="A4657" s="317"/>
      <c r="B4657" s="317"/>
      <c r="C4657" s="317"/>
      <c r="D4657" s="317"/>
      <c r="E4657" s="317" t="s">
        <v>16052</v>
      </c>
      <c r="F4657" s="318">
        <v>0</v>
      </c>
      <c r="G4657" s="317" t="s">
        <v>16053</v>
      </c>
      <c r="H4657" s="318">
        <v>0</v>
      </c>
      <c r="I4657" s="317" t="s">
        <v>16054</v>
      </c>
      <c r="J4657" s="318">
        <v>0</v>
      </c>
    </row>
    <row r="4658" spans="1:10" ht="13.5" thickBot="1">
      <c r="A4658" s="317"/>
      <c r="B4658" s="317"/>
      <c r="C4658" s="317"/>
      <c r="D4658" s="317"/>
      <c r="E4658" s="317" t="s">
        <v>16055</v>
      </c>
      <c r="F4658" s="318">
        <v>5.32</v>
      </c>
      <c r="G4658" s="317"/>
      <c r="H4658" s="418" t="s">
        <v>16056</v>
      </c>
      <c r="I4658" s="418"/>
      <c r="J4658" s="318">
        <v>24.18</v>
      </c>
    </row>
    <row r="4659" spans="1:10" ht="13.5" thickTop="1">
      <c r="A4659" s="319"/>
      <c r="B4659" s="319"/>
      <c r="C4659" s="319"/>
      <c r="D4659" s="319"/>
      <c r="E4659" s="319"/>
      <c r="F4659" s="319"/>
      <c r="G4659" s="319"/>
      <c r="H4659" s="319"/>
      <c r="I4659" s="319"/>
      <c r="J4659" s="319"/>
    </row>
    <row r="4660" spans="1:10" ht="15">
      <c r="A4660" s="305"/>
      <c r="B4660" s="306" t="s">
        <v>12979</v>
      </c>
      <c r="C4660" s="305" t="s">
        <v>12980</v>
      </c>
      <c r="D4660" s="305" t="s">
        <v>12981</v>
      </c>
      <c r="E4660" s="419" t="s">
        <v>16045</v>
      </c>
      <c r="F4660" s="419"/>
      <c r="G4660" s="307" t="s">
        <v>12982</v>
      </c>
      <c r="H4660" s="306" t="s">
        <v>16046</v>
      </c>
      <c r="I4660" s="306" t="s">
        <v>12983</v>
      </c>
      <c r="J4660" s="306" t="s">
        <v>12985</v>
      </c>
    </row>
    <row r="4661" spans="1:10" ht="25.5">
      <c r="A4661" s="295" t="s">
        <v>16047</v>
      </c>
      <c r="B4661" s="296" t="s">
        <v>16622</v>
      </c>
      <c r="C4661" s="295" t="s">
        <v>9</v>
      </c>
      <c r="D4661" s="295" t="s">
        <v>3910</v>
      </c>
      <c r="E4661" s="420" t="s">
        <v>16067</v>
      </c>
      <c r="F4661" s="420"/>
      <c r="G4661" s="297" t="s">
        <v>27</v>
      </c>
      <c r="H4661" s="308">
        <v>1</v>
      </c>
      <c r="I4661" s="309">
        <v>5.01</v>
      </c>
      <c r="J4661" s="309">
        <v>5.01</v>
      </c>
    </row>
    <row r="4662" spans="1:10" ht="25.5">
      <c r="A4662" s="300" t="s">
        <v>12986</v>
      </c>
      <c r="B4662" s="301" t="s">
        <v>14386</v>
      </c>
      <c r="C4662" s="300" t="s">
        <v>9</v>
      </c>
      <c r="D4662" s="300" t="s">
        <v>9939</v>
      </c>
      <c r="E4662" s="417" t="s">
        <v>12998</v>
      </c>
      <c r="F4662" s="417"/>
      <c r="G4662" s="302" t="s">
        <v>51</v>
      </c>
      <c r="H4662" s="315">
        <v>6.3999999999999997E-5</v>
      </c>
      <c r="I4662" s="316">
        <v>78291.97</v>
      </c>
      <c r="J4662" s="316">
        <v>5.01</v>
      </c>
    </row>
    <row r="4663" spans="1:10" ht="25.5">
      <c r="A4663" s="317"/>
      <c r="B4663" s="317"/>
      <c r="C4663" s="317"/>
      <c r="D4663" s="317"/>
      <c r="E4663" s="317" t="s">
        <v>16052</v>
      </c>
      <c r="F4663" s="318">
        <v>0</v>
      </c>
      <c r="G4663" s="317" t="s">
        <v>16053</v>
      </c>
      <c r="H4663" s="318">
        <v>0</v>
      </c>
      <c r="I4663" s="317" t="s">
        <v>16054</v>
      </c>
      <c r="J4663" s="318">
        <v>0</v>
      </c>
    </row>
    <row r="4664" spans="1:10" ht="13.5" thickBot="1">
      <c r="A4664" s="317"/>
      <c r="B4664" s="317"/>
      <c r="C4664" s="317"/>
      <c r="D4664" s="317"/>
      <c r="E4664" s="317" t="s">
        <v>16055</v>
      </c>
      <c r="F4664" s="318">
        <v>1.41</v>
      </c>
      <c r="G4664" s="317"/>
      <c r="H4664" s="418" t="s">
        <v>16056</v>
      </c>
      <c r="I4664" s="418"/>
      <c r="J4664" s="318">
        <v>6.42</v>
      </c>
    </row>
    <row r="4665" spans="1:10" ht="13.5" thickTop="1">
      <c r="A4665" s="319"/>
      <c r="B4665" s="319"/>
      <c r="C4665" s="319"/>
      <c r="D4665" s="319"/>
      <c r="E4665" s="319"/>
      <c r="F4665" s="319"/>
      <c r="G4665" s="319"/>
      <c r="H4665" s="319"/>
      <c r="I4665" s="319"/>
      <c r="J4665" s="319"/>
    </row>
    <row r="4666" spans="1:10" ht="15">
      <c r="A4666" s="305"/>
      <c r="B4666" s="306" t="s">
        <v>12979</v>
      </c>
      <c r="C4666" s="305" t="s">
        <v>12980</v>
      </c>
      <c r="D4666" s="305" t="s">
        <v>12981</v>
      </c>
      <c r="E4666" s="419" t="s">
        <v>16045</v>
      </c>
      <c r="F4666" s="419"/>
      <c r="G4666" s="307" t="s">
        <v>12982</v>
      </c>
      <c r="H4666" s="306" t="s">
        <v>16046</v>
      </c>
      <c r="I4666" s="306" t="s">
        <v>12983</v>
      </c>
      <c r="J4666" s="306" t="s">
        <v>12985</v>
      </c>
    </row>
    <row r="4667" spans="1:10" ht="25.5">
      <c r="A4667" s="295" t="s">
        <v>16047</v>
      </c>
      <c r="B4667" s="296" t="s">
        <v>16621</v>
      </c>
      <c r="C4667" s="295" t="s">
        <v>9</v>
      </c>
      <c r="D4667" s="295" t="s">
        <v>3911</v>
      </c>
      <c r="E4667" s="420" t="s">
        <v>16067</v>
      </c>
      <c r="F4667" s="420"/>
      <c r="G4667" s="297" t="s">
        <v>27</v>
      </c>
      <c r="H4667" s="308">
        <v>1</v>
      </c>
      <c r="I4667" s="309">
        <v>1.1200000000000001</v>
      </c>
      <c r="J4667" s="309">
        <v>1.1200000000000001</v>
      </c>
    </row>
    <row r="4668" spans="1:10" ht="25.5">
      <c r="A4668" s="300" t="s">
        <v>12986</v>
      </c>
      <c r="B4668" s="301" t="s">
        <v>14386</v>
      </c>
      <c r="C4668" s="300" t="s">
        <v>9</v>
      </c>
      <c r="D4668" s="300" t="s">
        <v>9939</v>
      </c>
      <c r="E4668" s="417" t="s">
        <v>12998</v>
      </c>
      <c r="F4668" s="417"/>
      <c r="G4668" s="302" t="s">
        <v>51</v>
      </c>
      <c r="H4668" s="315">
        <v>1.4399999999999999E-5</v>
      </c>
      <c r="I4668" s="316">
        <v>78291.97</v>
      </c>
      <c r="J4668" s="316">
        <v>1.1200000000000001</v>
      </c>
    </row>
    <row r="4669" spans="1:10" ht="25.5">
      <c r="A4669" s="317"/>
      <c r="B4669" s="317"/>
      <c r="C4669" s="317"/>
      <c r="D4669" s="317"/>
      <c r="E4669" s="317" t="s">
        <v>16052</v>
      </c>
      <c r="F4669" s="318">
        <v>0</v>
      </c>
      <c r="G4669" s="317" t="s">
        <v>16053</v>
      </c>
      <c r="H4669" s="318">
        <v>0</v>
      </c>
      <c r="I4669" s="317" t="s">
        <v>16054</v>
      </c>
      <c r="J4669" s="318">
        <v>0</v>
      </c>
    </row>
    <row r="4670" spans="1:10" ht="13.5" thickBot="1">
      <c r="A4670" s="317"/>
      <c r="B4670" s="317"/>
      <c r="C4670" s="317"/>
      <c r="D4670" s="317"/>
      <c r="E4670" s="317" t="s">
        <v>16055</v>
      </c>
      <c r="F4670" s="318">
        <v>0.31</v>
      </c>
      <c r="G4670" s="317"/>
      <c r="H4670" s="418" t="s">
        <v>16056</v>
      </c>
      <c r="I4670" s="418"/>
      <c r="J4670" s="318">
        <v>1.43</v>
      </c>
    </row>
    <row r="4671" spans="1:10" ht="13.5" thickTop="1">
      <c r="A4671" s="319"/>
      <c r="B4671" s="319"/>
      <c r="C4671" s="319"/>
      <c r="D4671" s="319"/>
      <c r="E4671" s="319"/>
      <c r="F4671" s="319"/>
      <c r="G4671" s="319"/>
      <c r="H4671" s="319"/>
      <c r="I4671" s="319"/>
      <c r="J4671" s="319"/>
    </row>
    <row r="4672" spans="1:10" ht="15">
      <c r="A4672" s="305"/>
      <c r="B4672" s="306" t="s">
        <v>12979</v>
      </c>
      <c r="C4672" s="305" t="s">
        <v>12980</v>
      </c>
      <c r="D4672" s="305" t="s">
        <v>12981</v>
      </c>
      <c r="E4672" s="419" t="s">
        <v>16045</v>
      </c>
      <c r="F4672" s="419"/>
      <c r="G4672" s="307" t="s">
        <v>12982</v>
      </c>
      <c r="H4672" s="306" t="s">
        <v>16046</v>
      </c>
      <c r="I4672" s="306" t="s">
        <v>12983</v>
      </c>
      <c r="J4672" s="306" t="s">
        <v>12985</v>
      </c>
    </row>
    <row r="4673" spans="1:10" ht="25.5">
      <c r="A4673" s="295" t="s">
        <v>16047</v>
      </c>
      <c r="B4673" s="296" t="s">
        <v>16623</v>
      </c>
      <c r="C4673" s="295" t="s">
        <v>9</v>
      </c>
      <c r="D4673" s="295" t="s">
        <v>3912</v>
      </c>
      <c r="E4673" s="420" t="s">
        <v>16067</v>
      </c>
      <c r="F4673" s="420"/>
      <c r="G4673" s="297" t="s">
        <v>27</v>
      </c>
      <c r="H4673" s="308">
        <v>1</v>
      </c>
      <c r="I4673" s="309">
        <v>5.48</v>
      </c>
      <c r="J4673" s="309">
        <v>5.48</v>
      </c>
    </row>
    <row r="4674" spans="1:10" ht="25.5">
      <c r="A4674" s="300" t="s">
        <v>12986</v>
      </c>
      <c r="B4674" s="301" t="s">
        <v>14386</v>
      </c>
      <c r="C4674" s="300" t="s">
        <v>9</v>
      </c>
      <c r="D4674" s="300" t="s">
        <v>9939</v>
      </c>
      <c r="E4674" s="417" t="s">
        <v>12998</v>
      </c>
      <c r="F4674" s="417"/>
      <c r="G4674" s="302" t="s">
        <v>51</v>
      </c>
      <c r="H4674" s="315">
        <v>6.9999999999999994E-5</v>
      </c>
      <c r="I4674" s="316">
        <v>78291.97</v>
      </c>
      <c r="J4674" s="316">
        <v>5.48</v>
      </c>
    </row>
    <row r="4675" spans="1:10" ht="25.5">
      <c r="A4675" s="317"/>
      <c r="B4675" s="317"/>
      <c r="C4675" s="317"/>
      <c r="D4675" s="317"/>
      <c r="E4675" s="317" t="s">
        <v>16052</v>
      </c>
      <c r="F4675" s="318">
        <v>0</v>
      </c>
      <c r="G4675" s="317" t="s">
        <v>16053</v>
      </c>
      <c r="H4675" s="318">
        <v>0</v>
      </c>
      <c r="I4675" s="317" t="s">
        <v>16054</v>
      </c>
      <c r="J4675" s="318">
        <v>0</v>
      </c>
    </row>
    <row r="4676" spans="1:10" ht="13.5" thickBot="1">
      <c r="A4676" s="317"/>
      <c r="B4676" s="317"/>
      <c r="C4676" s="317"/>
      <c r="D4676" s="317"/>
      <c r="E4676" s="317" t="s">
        <v>16055</v>
      </c>
      <c r="F4676" s="318">
        <v>1.54</v>
      </c>
      <c r="G4676" s="317"/>
      <c r="H4676" s="418" t="s">
        <v>16056</v>
      </c>
      <c r="I4676" s="418"/>
      <c r="J4676" s="318">
        <v>7.02</v>
      </c>
    </row>
    <row r="4677" spans="1:10" ht="13.5" thickTop="1">
      <c r="A4677" s="319"/>
      <c r="B4677" s="319"/>
      <c r="C4677" s="319"/>
      <c r="D4677" s="319"/>
      <c r="E4677" s="319"/>
      <c r="F4677" s="319"/>
      <c r="G4677" s="319"/>
      <c r="H4677" s="319"/>
      <c r="I4677" s="319"/>
      <c r="J4677" s="319"/>
    </row>
    <row r="4678" spans="1:10" ht="15">
      <c r="A4678" s="305"/>
      <c r="B4678" s="306" t="s">
        <v>12979</v>
      </c>
      <c r="C4678" s="305" t="s">
        <v>12980</v>
      </c>
      <c r="D4678" s="305" t="s">
        <v>12981</v>
      </c>
      <c r="E4678" s="419" t="s">
        <v>16045</v>
      </c>
      <c r="F4678" s="419"/>
      <c r="G4678" s="307" t="s">
        <v>12982</v>
      </c>
      <c r="H4678" s="306" t="s">
        <v>16046</v>
      </c>
      <c r="I4678" s="306" t="s">
        <v>12983</v>
      </c>
      <c r="J4678" s="306" t="s">
        <v>12985</v>
      </c>
    </row>
    <row r="4679" spans="1:10" ht="38.25">
      <c r="A4679" s="295" t="s">
        <v>16047</v>
      </c>
      <c r="B4679" s="296" t="s">
        <v>16624</v>
      </c>
      <c r="C4679" s="295" t="s">
        <v>9</v>
      </c>
      <c r="D4679" s="295" t="s">
        <v>3913</v>
      </c>
      <c r="E4679" s="420" t="s">
        <v>16067</v>
      </c>
      <c r="F4679" s="420"/>
      <c r="G4679" s="297" t="s">
        <v>27</v>
      </c>
      <c r="H4679" s="308">
        <v>1</v>
      </c>
      <c r="I4679" s="309">
        <v>7.25</v>
      </c>
      <c r="J4679" s="309">
        <v>7.25</v>
      </c>
    </row>
    <row r="4680" spans="1:10">
      <c r="A4680" s="300" t="s">
        <v>12986</v>
      </c>
      <c r="B4680" s="301" t="s">
        <v>13460</v>
      </c>
      <c r="C4680" s="300" t="s">
        <v>9</v>
      </c>
      <c r="D4680" s="300" t="s">
        <v>10129</v>
      </c>
      <c r="E4680" s="417" t="s">
        <v>12998</v>
      </c>
      <c r="F4680" s="417"/>
      <c r="G4680" s="302" t="s">
        <v>93</v>
      </c>
      <c r="H4680" s="315">
        <v>1.85</v>
      </c>
      <c r="I4680" s="316">
        <v>3.92</v>
      </c>
      <c r="J4680" s="316">
        <v>7.25</v>
      </c>
    </row>
    <row r="4681" spans="1:10" ht="25.5">
      <c r="A4681" s="317"/>
      <c r="B4681" s="317"/>
      <c r="C4681" s="317"/>
      <c r="D4681" s="317"/>
      <c r="E4681" s="317" t="s">
        <v>16052</v>
      </c>
      <c r="F4681" s="318">
        <v>0</v>
      </c>
      <c r="G4681" s="317" t="s">
        <v>16053</v>
      </c>
      <c r="H4681" s="318">
        <v>0</v>
      </c>
      <c r="I4681" s="317" t="s">
        <v>16054</v>
      </c>
      <c r="J4681" s="318">
        <v>0</v>
      </c>
    </row>
    <row r="4682" spans="1:10" ht="13.5" thickBot="1">
      <c r="A4682" s="317"/>
      <c r="B4682" s="317"/>
      <c r="C4682" s="317"/>
      <c r="D4682" s="317"/>
      <c r="E4682" s="317" t="s">
        <v>16055</v>
      </c>
      <c r="F4682" s="318">
        <v>2.04</v>
      </c>
      <c r="G4682" s="317"/>
      <c r="H4682" s="418" t="s">
        <v>16056</v>
      </c>
      <c r="I4682" s="418"/>
      <c r="J4682" s="318">
        <v>9.2899999999999991</v>
      </c>
    </row>
    <row r="4683" spans="1:10" ht="13.5" thickTop="1">
      <c r="A4683" s="319"/>
      <c r="B4683" s="319"/>
      <c r="C4683" s="319"/>
      <c r="D4683" s="319"/>
      <c r="E4683" s="319"/>
      <c r="F4683" s="319"/>
      <c r="G4683" s="319"/>
      <c r="H4683" s="319"/>
      <c r="I4683" s="319"/>
      <c r="J4683" s="319"/>
    </row>
    <row r="4684" spans="1:10" ht="15">
      <c r="A4684" s="305"/>
      <c r="B4684" s="306" t="s">
        <v>12979</v>
      </c>
      <c r="C4684" s="305" t="s">
        <v>12980</v>
      </c>
      <c r="D4684" s="305" t="s">
        <v>12981</v>
      </c>
      <c r="E4684" s="419" t="s">
        <v>16045</v>
      </c>
      <c r="F4684" s="419"/>
      <c r="G4684" s="307" t="s">
        <v>12982</v>
      </c>
      <c r="H4684" s="306" t="s">
        <v>16046</v>
      </c>
      <c r="I4684" s="306" t="s">
        <v>12983</v>
      </c>
      <c r="J4684" s="306" t="s">
        <v>12985</v>
      </c>
    </row>
    <row r="4685" spans="1:10" ht="25.5">
      <c r="A4685" s="295" t="s">
        <v>16047</v>
      </c>
      <c r="B4685" s="296" t="s">
        <v>16195</v>
      </c>
      <c r="C4685" s="295" t="s">
        <v>9</v>
      </c>
      <c r="D4685" s="295" t="s">
        <v>2098</v>
      </c>
      <c r="E4685" s="420" t="s">
        <v>16048</v>
      </c>
      <c r="F4685" s="420"/>
      <c r="G4685" s="297" t="s">
        <v>27</v>
      </c>
      <c r="H4685" s="308">
        <v>1</v>
      </c>
      <c r="I4685" s="309">
        <v>13.47</v>
      </c>
      <c r="J4685" s="309">
        <v>13.47</v>
      </c>
    </row>
    <row r="4686" spans="1:10" ht="25.5">
      <c r="A4686" s="310" t="s">
        <v>16049</v>
      </c>
      <c r="B4686" s="311" t="s">
        <v>16522</v>
      </c>
      <c r="C4686" s="310" t="s">
        <v>9</v>
      </c>
      <c r="D4686" s="310" t="s">
        <v>440</v>
      </c>
      <c r="E4686" s="416" t="s">
        <v>16048</v>
      </c>
      <c r="F4686" s="416"/>
      <c r="G4686" s="312" t="s">
        <v>27</v>
      </c>
      <c r="H4686" s="313">
        <v>1</v>
      </c>
      <c r="I4686" s="314">
        <v>0.91</v>
      </c>
      <c r="J4686" s="314">
        <v>0.91</v>
      </c>
    </row>
    <row r="4687" spans="1:10" ht="38.25">
      <c r="A4687" s="310" t="s">
        <v>16049</v>
      </c>
      <c r="B4687" s="311" t="s">
        <v>16586</v>
      </c>
      <c r="C4687" s="310" t="s">
        <v>9</v>
      </c>
      <c r="D4687" s="310" t="s">
        <v>4599</v>
      </c>
      <c r="E4687" s="416" t="s">
        <v>16048</v>
      </c>
      <c r="F4687" s="416"/>
      <c r="G4687" s="312" t="s">
        <v>27</v>
      </c>
      <c r="H4687" s="313">
        <v>1</v>
      </c>
      <c r="I4687" s="314">
        <v>0.05</v>
      </c>
      <c r="J4687" s="314">
        <v>0.05</v>
      </c>
    </row>
    <row r="4688" spans="1:10">
      <c r="A4688" s="300" t="s">
        <v>12986</v>
      </c>
      <c r="B4688" s="301" t="s">
        <v>13061</v>
      </c>
      <c r="C4688" s="300" t="s">
        <v>9</v>
      </c>
      <c r="D4688" s="300" t="s">
        <v>12522</v>
      </c>
      <c r="E4688" s="417" t="s">
        <v>13060</v>
      </c>
      <c r="F4688" s="417"/>
      <c r="G4688" s="302" t="s">
        <v>27</v>
      </c>
      <c r="H4688" s="315">
        <v>1</v>
      </c>
      <c r="I4688" s="316">
        <v>2.5299999999999998</v>
      </c>
      <c r="J4688" s="316">
        <v>2.5299999999999998</v>
      </c>
    </row>
    <row r="4689" spans="1:10">
      <c r="A4689" s="300" t="s">
        <v>12986</v>
      </c>
      <c r="B4689" s="301" t="s">
        <v>13062</v>
      </c>
      <c r="C4689" s="300" t="s">
        <v>9</v>
      </c>
      <c r="D4689" s="300" t="s">
        <v>12527</v>
      </c>
      <c r="E4689" s="417" t="s">
        <v>13060</v>
      </c>
      <c r="F4689" s="417"/>
      <c r="G4689" s="302" t="s">
        <v>27</v>
      </c>
      <c r="H4689" s="315">
        <v>1</v>
      </c>
      <c r="I4689" s="316">
        <v>0.34</v>
      </c>
      <c r="J4689" s="316">
        <v>0.34</v>
      </c>
    </row>
    <row r="4690" spans="1:10">
      <c r="A4690" s="300" t="s">
        <v>12986</v>
      </c>
      <c r="B4690" s="301" t="s">
        <v>13131</v>
      </c>
      <c r="C4690" s="300" t="s">
        <v>9</v>
      </c>
      <c r="D4690" s="300" t="s">
        <v>10137</v>
      </c>
      <c r="E4690" s="417" t="s">
        <v>12994</v>
      </c>
      <c r="F4690" s="417"/>
      <c r="G4690" s="302" t="s">
        <v>27</v>
      </c>
      <c r="H4690" s="315">
        <v>1</v>
      </c>
      <c r="I4690" s="316">
        <v>8.94</v>
      </c>
      <c r="J4690" s="316">
        <v>8.94</v>
      </c>
    </row>
    <row r="4691" spans="1:10">
      <c r="A4691" s="300" t="s">
        <v>12986</v>
      </c>
      <c r="B4691" s="301" t="s">
        <v>13059</v>
      </c>
      <c r="C4691" s="300" t="s">
        <v>9</v>
      </c>
      <c r="D4691" s="300" t="s">
        <v>12535</v>
      </c>
      <c r="E4691" s="417" t="s">
        <v>13058</v>
      </c>
      <c r="F4691" s="417"/>
      <c r="G4691" s="302" t="s">
        <v>27</v>
      </c>
      <c r="H4691" s="315">
        <v>1</v>
      </c>
      <c r="I4691" s="316">
        <v>0.05</v>
      </c>
      <c r="J4691" s="316">
        <v>0.05</v>
      </c>
    </row>
    <row r="4692" spans="1:10">
      <c r="A4692" s="300" t="s">
        <v>12986</v>
      </c>
      <c r="B4692" s="301" t="s">
        <v>13057</v>
      </c>
      <c r="C4692" s="300" t="s">
        <v>9</v>
      </c>
      <c r="D4692" s="300" t="s">
        <v>12549</v>
      </c>
      <c r="E4692" s="417" t="s">
        <v>13056</v>
      </c>
      <c r="F4692" s="417"/>
      <c r="G4692" s="302" t="s">
        <v>27</v>
      </c>
      <c r="H4692" s="315">
        <v>1</v>
      </c>
      <c r="I4692" s="316">
        <v>0.65</v>
      </c>
      <c r="J4692" s="316">
        <v>0.65</v>
      </c>
    </row>
    <row r="4693" spans="1:10" ht="25.5">
      <c r="A4693" s="317"/>
      <c r="B4693" s="317"/>
      <c r="C4693" s="317"/>
      <c r="D4693" s="317"/>
      <c r="E4693" s="317" t="s">
        <v>16052</v>
      </c>
      <c r="F4693" s="318">
        <v>4.8232201000000003</v>
      </c>
      <c r="G4693" s="317" t="s">
        <v>16053</v>
      </c>
      <c r="H4693" s="318">
        <v>4.17</v>
      </c>
      <c r="I4693" s="317" t="s">
        <v>16054</v>
      </c>
      <c r="J4693" s="318">
        <v>8.99</v>
      </c>
    </row>
    <row r="4694" spans="1:10" ht="13.5" thickBot="1">
      <c r="A4694" s="317"/>
      <c r="B4694" s="317"/>
      <c r="C4694" s="317"/>
      <c r="D4694" s="317"/>
      <c r="E4694" s="317" t="s">
        <v>16055</v>
      </c>
      <c r="F4694" s="318">
        <v>3.8</v>
      </c>
      <c r="G4694" s="317"/>
      <c r="H4694" s="418" t="s">
        <v>16056</v>
      </c>
      <c r="I4694" s="418"/>
      <c r="J4694" s="318">
        <v>17.27</v>
      </c>
    </row>
    <row r="4695" spans="1:10" ht="13.5" thickTop="1">
      <c r="A4695" s="319"/>
      <c r="B4695" s="319"/>
      <c r="C4695" s="319"/>
      <c r="D4695" s="319"/>
      <c r="E4695" s="319"/>
      <c r="F4695" s="319"/>
      <c r="G4695" s="319"/>
      <c r="H4695" s="319"/>
      <c r="I4695" s="319"/>
      <c r="J4695" s="319"/>
    </row>
    <row r="4696" spans="1:10" ht="15">
      <c r="A4696" s="305"/>
      <c r="B4696" s="306" t="s">
        <v>12979</v>
      </c>
      <c r="C4696" s="305" t="s">
        <v>12980</v>
      </c>
      <c r="D4696" s="305" t="s">
        <v>12981</v>
      </c>
      <c r="E4696" s="419" t="s">
        <v>16045</v>
      </c>
      <c r="F4696" s="419"/>
      <c r="G4696" s="307" t="s">
        <v>12982</v>
      </c>
      <c r="H4696" s="306" t="s">
        <v>16046</v>
      </c>
      <c r="I4696" s="306" t="s">
        <v>12983</v>
      </c>
      <c r="J4696" s="306" t="s">
        <v>12985</v>
      </c>
    </row>
    <row r="4697" spans="1:10">
      <c r="A4697" s="295" t="s">
        <v>16047</v>
      </c>
      <c r="B4697" s="296" t="s">
        <v>16625</v>
      </c>
      <c r="C4697" s="295" t="s">
        <v>9</v>
      </c>
      <c r="D4697" s="295" t="s">
        <v>479</v>
      </c>
      <c r="E4697" s="420" t="s">
        <v>16048</v>
      </c>
      <c r="F4697" s="420"/>
      <c r="G4697" s="297" t="s">
        <v>27</v>
      </c>
      <c r="H4697" s="308">
        <v>1</v>
      </c>
      <c r="I4697" s="309">
        <v>17.11</v>
      </c>
      <c r="J4697" s="309">
        <v>17.11</v>
      </c>
    </row>
    <row r="4698" spans="1:10" ht="25.5">
      <c r="A4698" s="310" t="s">
        <v>16049</v>
      </c>
      <c r="B4698" s="311" t="s">
        <v>16522</v>
      </c>
      <c r="C4698" s="310" t="s">
        <v>9</v>
      </c>
      <c r="D4698" s="310" t="s">
        <v>440</v>
      </c>
      <c r="E4698" s="416" t="s">
        <v>16048</v>
      </c>
      <c r="F4698" s="416"/>
      <c r="G4698" s="312" t="s">
        <v>27</v>
      </c>
      <c r="H4698" s="313">
        <v>1</v>
      </c>
      <c r="I4698" s="314">
        <v>0.91</v>
      </c>
      <c r="J4698" s="314">
        <v>0.91</v>
      </c>
    </row>
    <row r="4699" spans="1:10" ht="25.5">
      <c r="A4699" s="310" t="s">
        <v>16049</v>
      </c>
      <c r="B4699" s="311" t="s">
        <v>16587</v>
      </c>
      <c r="C4699" s="310" t="s">
        <v>9</v>
      </c>
      <c r="D4699" s="310" t="s">
        <v>4573</v>
      </c>
      <c r="E4699" s="416" t="s">
        <v>16048</v>
      </c>
      <c r="F4699" s="416"/>
      <c r="G4699" s="312" t="s">
        <v>27</v>
      </c>
      <c r="H4699" s="313">
        <v>1</v>
      </c>
      <c r="I4699" s="314">
        <v>0.11</v>
      </c>
      <c r="J4699" s="314">
        <v>0.11</v>
      </c>
    </row>
    <row r="4700" spans="1:10">
      <c r="A4700" s="300" t="s">
        <v>12986</v>
      </c>
      <c r="B4700" s="301" t="s">
        <v>13061</v>
      </c>
      <c r="C4700" s="300" t="s">
        <v>9</v>
      </c>
      <c r="D4700" s="300" t="s">
        <v>12522</v>
      </c>
      <c r="E4700" s="417" t="s">
        <v>13060</v>
      </c>
      <c r="F4700" s="417"/>
      <c r="G4700" s="302" t="s">
        <v>27</v>
      </c>
      <c r="H4700" s="315">
        <v>1</v>
      </c>
      <c r="I4700" s="316">
        <v>2.5299999999999998</v>
      </c>
      <c r="J4700" s="316">
        <v>2.5299999999999998</v>
      </c>
    </row>
    <row r="4701" spans="1:10">
      <c r="A4701" s="300" t="s">
        <v>12986</v>
      </c>
      <c r="B4701" s="301" t="s">
        <v>13062</v>
      </c>
      <c r="C4701" s="300" t="s">
        <v>9</v>
      </c>
      <c r="D4701" s="300" t="s">
        <v>12527</v>
      </c>
      <c r="E4701" s="417" t="s">
        <v>13060</v>
      </c>
      <c r="F4701" s="417"/>
      <c r="G4701" s="302" t="s">
        <v>27</v>
      </c>
      <c r="H4701" s="315">
        <v>1</v>
      </c>
      <c r="I4701" s="316">
        <v>0.34</v>
      </c>
      <c r="J4701" s="316">
        <v>0.34</v>
      </c>
    </row>
    <row r="4702" spans="1:10">
      <c r="A4702" s="300" t="s">
        <v>12986</v>
      </c>
      <c r="B4702" s="301" t="s">
        <v>13455</v>
      </c>
      <c r="C4702" s="300" t="s">
        <v>9</v>
      </c>
      <c r="D4702" s="300" t="s">
        <v>10142</v>
      </c>
      <c r="E4702" s="417" t="s">
        <v>12994</v>
      </c>
      <c r="F4702" s="417"/>
      <c r="G4702" s="302" t="s">
        <v>27</v>
      </c>
      <c r="H4702" s="315">
        <v>1</v>
      </c>
      <c r="I4702" s="316">
        <v>12.52</v>
      </c>
      <c r="J4702" s="316">
        <v>12.52</v>
      </c>
    </row>
    <row r="4703" spans="1:10">
      <c r="A4703" s="300" t="s">
        <v>12986</v>
      </c>
      <c r="B4703" s="301" t="s">
        <v>13059</v>
      </c>
      <c r="C4703" s="300" t="s">
        <v>9</v>
      </c>
      <c r="D4703" s="300" t="s">
        <v>12535</v>
      </c>
      <c r="E4703" s="417" t="s">
        <v>13058</v>
      </c>
      <c r="F4703" s="417"/>
      <c r="G4703" s="302" t="s">
        <v>27</v>
      </c>
      <c r="H4703" s="315">
        <v>1</v>
      </c>
      <c r="I4703" s="316">
        <v>0.05</v>
      </c>
      <c r="J4703" s="316">
        <v>0.05</v>
      </c>
    </row>
    <row r="4704" spans="1:10">
      <c r="A4704" s="300" t="s">
        <v>12986</v>
      </c>
      <c r="B4704" s="301" t="s">
        <v>13057</v>
      </c>
      <c r="C4704" s="300" t="s">
        <v>9</v>
      </c>
      <c r="D4704" s="300" t="s">
        <v>12549</v>
      </c>
      <c r="E4704" s="417" t="s">
        <v>13056</v>
      </c>
      <c r="F4704" s="417"/>
      <c r="G4704" s="302" t="s">
        <v>27</v>
      </c>
      <c r="H4704" s="315">
        <v>1</v>
      </c>
      <c r="I4704" s="316">
        <v>0.65</v>
      </c>
      <c r="J4704" s="316">
        <v>0.65</v>
      </c>
    </row>
    <row r="4705" spans="1:10" ht="25.5">
      <c r="A4705" s="317"/>
      <c r="B4705" s="317"/>
      <c r="C4705" s="317"/>
      <c r="D4705" s="317"/>
      <c r="E4705" s="317" t="s">
        <v>16052</v>
      </c>
      <c r="F4705" s="318">
        <v>6.7761145999999997</v>
      </c>
      <c r="G4705" s="317" t="s">
        <v>16053</v>
      </c>
      <c r="H4705" s="318">
        <v>5.85</v>
      </c>
      <c r="I4705" s="317" t="s">
        <v>16054</v>
      </c>
      <c r="J4705" s="318">
        <v>12.63</v>
      </c>
    </row>
    <row r="4706" spans="1:10" ht="13.5" thickBot="1">
      <c r="A4706" s="317"/>
      <c r="B4706" s="317"/>
      <c r="C4706" s="317"/>
      <c r="D4706" s="317"/>
      <c r="E4706" s="317" t="s">
        <v>16055</v>
      </c>
      <c r="F4706" s="318">
        <v>4.83</v>
      </c>
      <c r="G4706" s="317"/>
      <c r="H4706" s="418" t="s">
        <v>16056</v>
      </c>
      <c r="I4706" s="418"/>
      <c r="J4706" s="318">
        <v>21.94</v>
      </c>
    </row>
    <row r="4707" spans="1:10" ht="13.5" thickTop="1">
      <c r="A4707" s="319"/>
      <c r="B4707" s="319"/>
      <c r="C4707" s="319"/>
      <c r="D4707" s="319"/>
      <c r="E4707" s="319"/>
      <c r="F4707" s="319"/>
      <c r="G4707" s="319"/>
      <c r="H4707" s="319"/>
      <c r="I4707" s="319"/>
      <c r="J4707" s="319"/>
    </row>
    <row r="4708" spans="1:10" ht="15">
      <c r="A4708" s="305"/>
      <c r="B4708" s="306" t="s">
        <v>12979</v>
      </c>
      <c r="C4708" s="305" t="s">
        <v>12980</v>
      </c>
      <c r="D4708" s="305" t="s">
        <v>12981</v>
      </c>
      <c r="E4708" s="419" t="s">
        <v>16045</v>
      </c>
      <c r="F4708" s="419"/>
      <c r="G4708" s="307" t="s">
        <v>12982</v>
      </c>
      <c r="H4708" s="306" t="s">
        <v>16046</v>
      </c>
      <c r="I4708" s="306" t="s">
        <v>12983</v>
      </c>
      <c r="J4708" s="306" t="s">
        <v>12985</v>
      </c>
    </row>
    <row r="4709" spans="1:10">
      <c r="A4709" s="295" t="s">
        <v>16047</v>
      </c>
      <c r="B4709" s="296" t="s">
        <v>16599</v>
      </c>
      <c r="C4709" s="295" t="s">
        <v>9</v>
      </c>
      <c r="D4709" s="295" t="s">
        <v>480</v>
      </c>
      <c r="E4709" s="420" t="s">
        <v>16048</v>
      </c>
      <c r="F4709" s="420"/>
      <c r="G4709" s="297" t="s">
        <v>27</v>
      </c>
      <c r="H4709" s="308">
        <v>1</v>
      </c>
      <c r="I4709" s="309">
        <v>13.59</v>
      </c>
      <c r="J4709" s="309">
        <v>13.59</v>
      </c>
    </row>
    <row r="4710" spans="1:10" ht="25.5">
      <c r="A4710" s="310" t="s">
        <v>16049</v>
      </c>
      <c r="B4710" s="311" t="s">
        <v>16522</v>
      </c>
      <c r="C4710" s="310" t="s">
        <v>9</v>
      </c>
      <c r="D4710" s="310" t="s">
        <v>440</v>
      </c>
      <c r="E4710" s="416" t="s">
        <v>16048</v>
      </c>
      <c r="F4710" s="416"/>
      <c r="G4710" s="312" t="s">
        <v>27</v>
      </c>
      <c r="H4710" s="313">
        <v>1</v>
      </c>
      <c r="I4710" s="314">
        <v>0.91</v>
      </c>
      <c r="J4710" s="314">
        <v>0.91</v>
      </c>
    </row>
    <row r="4711" spans="1:10" ht="25.5">
      <c r="A4711" s="310" t="s">
        <v>16049</v>
      </c>
      <c r="B4711" s="311" t="s">
        <v>16588</v>
      </c>
      <c r="C4711" s="310" t="s">
        <v>9</v>
      </c>
      <c r="D4711" s="310" t="s">
        <v>4574</v>
      </c>
      <c r="E4711" s="416" t="s">
        <v>16048</v>
      </c>
      <c r="F4711" s="416"/>
      <c r="G4711" s="312" t="s">
        <v>27</v>
      </c>
      <c r="H4711" s="313">
        <v>1</v>
      </c>
      <c r="I4711" s="314">
        <v>0.11</v>
      </c>
      <c r="J4711" s="314">
        <v>0.11</v>
      </c>
    </row>
    <row r="4712" spans="1:10">
      <c r="A4712" s="300" t="s">
        <v>12986</v>
      </c>
      <c r="B4712" s="301" t="s">
        <v>13061</v>
      </c>
      <c r="C4712" s="300" t="s">
        <v>9</v>
      </c>
      <c r="D4712" s="300" t="s">
        <v>12522</v>
      </c>
      <c r="E4712" s="417" t="s">
        <v>13060</v>
      </c>
      <c r="F4712" s="417"/>
      <c r="G4712" s="302" t="s">
        <v>27</v>
      </c>
      <c r="H4712" s="315">
        <v>1</v>
      </c>
      <c r="I4712" s="316">
        <v>2.5299999999999998</v>
      </c>
      <c r="J4712" s="316">
        <v>2.5299999999999998</v>
      </c>
    </row>
    <row r="4713" spans="1:10">
      <c r="A4713" s="300" t="s">
        <v>12986</v>
      </c>
      <c r="B4713" s="301" t="s">
        <v>13062</v>
      </c>
      <c r="C4713" s="300" t="s">
        <v>9</v>
      </c>
      <c r="D4713" s="300" t="s">
        <v>12527</v>
      </c>
      <c r="E4713" s="417" t="s">
        <v>13060</v>
      </c>
      <c r="F4713" s="417"/>
      <c r="G4713" s="302" t="s">
        <v>27</v>
      </c>
      <c r="H4713" s="315">
        <v>1</v>
      </c>
      <c r="I4713" s="316">
        <v>0.34</v>
      </c>
      <c r="J4713" s="316">
        <v>0.34</v>
      </c>
    </row>
    <row r="4714" spans="1:10">
      <c r="A4714" s="300" t="s">
        <v>12986</v>
      </c>
      <c r="B4714" s="301" t="s">
        <v>13189</v>
      </c>
      <c r="C4714" s="300" t="s">
        <v>9</v>
      </c>
      <c r="D4714" s="300" t="s">
        <v>10144</v>
      </c>
      <c r="E4714" s="417" t="s">
        <v>12994</v>
      </c>
      <c r="F4714" s="417"/>
      <c r="G4714" s="302" t="s">
        <v>27</v>
      </c>
      <c r="H4714" s="315">
        <v>1</v>
      </c>
      <c r="I4714" s="316">
        <v>9</v>
      </c>
      <c r="J4714" s="316">
        <v>9</v>
      </c>
    </row>
    <row r="4715" spans="1:10">
      <c r="A4715" s="300" t="s">
        <v>12986</v>
      </c>
      <c r="B4715" s="301" t="s">
        <v>13059</v>
      </c>
      <c r="C4715" s="300" t="s">
        <v>9</v>
      </c>
      <c r="D4715" s="300" t="s">
        <v>12535</v>
      </c>
      <c r="E4715" s="417" t="s">
        <v>13058</v>
      </c>
      <c r="F4715" s="417"/>
      <c r="G4715" s="302" t="s">
        <v>27</v>
      </c>
      <c r="H4715" s="315">
        <v>1</v>
      </c>
      <c r="I4715" s="316">
        <v>0.05</v>
      </c>
      <c r="J4715" s="316">
        <v>0.05</v>
      </c>
    </row>
    <row r="4716" spans="1:10">
      <c r="A4716" s="300" t="s">
        <v>12986</v>
      </c>
      <c r="B4716" s="301" t="s">
        <v>13057</v>
      </c>
      <c r="C4716" s="300" t="s">
        <v>9</v>
      </c>
      <c r="D4716" s="300" t="s">
        <v>12549</v>
      </c>
      <c r="E4716" s="417" t="s">
        <v>13056</v>
      </c>
      <c r="F4716" s="417"/>
      <c r="G4716" s="302" t="s">
        <v>27</v>
      </c>
      <c r="H4716" s="315">
        <v>1</v>
      </c>
      <c r="I4716" s="316">
        <v>0.65</v>
      </c>
      <c r="J4716" s="316">
        <v>0.65</v>
      </c>
    </row>
    <row r="4717" spans="1:10" ht="25.5">
      <c r="A4717" s="317"/>
      <c r="B4717" s="317"/>
      <c r="C4717" s="317"/>
      <c r="D4717" s="317"/>
      <c r="E4717" s="317" t="s">
        <v>16052</v>
      </c>
      <c r="F4717" s="318">
        <v>4.8876013</v>
      </c>
      <c r="G4717" s="317" t="s">
        <v>16053</v>
      </c>
      <c r="H4717" s="318">
        <v>4.22</v>
      </c>
      <c r="I4717" s="317" t="s">
        <v>16054</v>
      </c>
      <c r="J4717" s="318">
        <v>9.11</v>
      </c>
    </row>
    <row r="4718" spans="1:10" ht="13.5" thickBot="1">
      <c r="A4718" s="317"/>
      <c r="B4718" s="317"/>
      <c r="C4718" s="317"/>
      <c r="D4718" s="317"/>
      <c r="E4718" s="317" t="s">
        <v>16055</v>
      </c>
      <c r="F4718" s="318">
        <v>3.83</v>
      </c>
      <c r="G4718" s="317"/>
      <c r="H4718" s="418" t="s">
        <v>16056</v>
      </c>
      <c r="I4718" s="418"/>
      <c r="J4718" s="318">
        <v>17.420000000000002</v>
      </c>
    </row>
    <row r="4719" spans="1:10" ht="13.5" thickTop="1">
      <c r="A4719" s="319"/>
      <c r="B4719" s="319"/>
      <c r="C4719" s="319"/>
      <c r="D4719" s="319"/>
      <c r="E4719" s="319"/>
      <c r="F4719" s="319"/>
      <c r="G4719" s="319"/>
      <c r="H4719" s="319"/>
      <c r="I4719" s="319"/>
      <c r="J4719" s="319"/>
    </row>
    <row r="4720" spans="1:10" ht="15">
      <c r="A4720" s="305"/>
      <c r="B4720" s="306" t="s">
        <v>12979</v>
      </c>
      <c r="C4720" s="305" t="s">
        <v>12980</v>
      </c>
      <c r="D4720" s="305" t="s">
        <v>12981</v>
      </c>
      <c r="E4720" s="419" t="s">
        <v>16045</v>
      </c>
      <c r="F4720" s="419"/>
      <c r="G4720" s="307" t="s">
        <v>12982</v>
      </c>
      <c r="H4720" s="306" t="s">
        <v>16046</v>
      </c>
      <c r="I4720" s="306" t="s">
        <v>12983</v>
      </c>
      <c r="J4720" s="306" t="s">
        <v>12985</v>
      </c>
    </row>
    <row r="4721" spans="1:10" ht="25.5">
      <c r="A4721" s="295" t="s">
        <v>16047</v>
      </c>
      <c r="B4721" s="296" t="s">
        <v>16615</v>
      </c>
      <c r="C4721" s="295" t="s">
        <v>9</v>
      </c>
      <c r="D4721" s="295" t="s">
        <v>483</v>
      </c>
      <c r="E4721" s="420" t="s">
        <v>16048</v>
      </c>
      <c r="F4721" s="420"/>
      <c r="G4721" s="297" t="s">
        <v>27</v>
      </c>
      <c r="H4721" s="308">
        <v>1</v>
      </c>
      <c r="I4721" s="309">
        <v>12.04</v>
      </c>
      <c r="J4721" s="309">
        <v>12.04</v>
      </c>
    </row>
    <row r="4722" spans="1:10" ht="25.5">
      <c r="A4722" s="310" t="s">
        <v>16049</v>
      </c>
      <c r="B4722" s="311" t="s">
        <v>16522</v>
      </c>
      <c r="C4722" s="310" t="s">
        <v>9</v>
      </c>
      <c r="D4722" s="310" t="s">
        <v>440</v>
      </c>
      <c r="E4722" s="416" t="s">
        <v>16048</v>
      </c>
      <c r="F4722" s="416"/>
      <c r="G4722" s="312" t="s">
        <v>27</v>
      </c>
      <c r="H4722" s="313">
        <v>1</v>
      </c>
      <c r="I4722" s="314">
        <v>0.91</v>
      </c>
      <c r="J4722" s="314">
        <v>0.91</v>
      </c>
    </row>
    <row r="4723" spans="1:10" ht="25.5">
      <c r="A4723" s="310" t="s">
        <v>16049</v>
      </c>
      <c r="B4723" s="311" t="s">
        <v>16589</v>
      </c>
      <c r="C4723" s="310" t="s">
        <v>9</v>
      </c>
      <c r="D4723" s="310" t="s">
        <v>4577</v>
      </c>
      <c r="E4723" s="416" t="s">
        <v>16048</v>
      </c>
      <c r="F4723" s="416"/>
      <c r="G4723" s="312" t="s">
        <v>27</v>
      </c>
      <c r="H4723" s="313">
        <v>1</v>
      </c>
      <c r="I4723" s="314">
        <v>0.05</v>
      </c>
      <c r="J4723" s="314">
        <v>0.05</v>
      </c>
    </row>
    <row r="4724" spans="1:10">
      <c r="A4724" s="300" t="s">
        <v>12986</v>
      </c>
      <c r="B4724" s="301" t="s">
        <v>13061</v>
      </c>
      <c r="C4724" s="300" t="s">
        <v>9</v>
      </c>
      <c r="D4724" s="300" t="s">
        <v>12522</v>
      </c>
      <c r="E4724" s="417" t="s">
        <v>13060</v>
      </c>
      <c r="F4724" s="417"/>
      <c r="G4724" s="302" t="s">
        <v>27</v>
      </c>
      <c r="H4724" s="315">
        <v>1</v>
      </c>
      <c r="I4724" s="316">
        <v>2.5299999999999998</v>
      </c>
      <c r="J4724" s="316">
        <v>2.5299999999999998</v>
      </c>
    </row>
    <row r="4725" spans="1:10">
      <c r="A4725" s="300" t="s">
        <v>12986</v>
      </c>
      <c r="B4725" s="301" t="s">
        <v>13062</v>
      </c>
      <c r="C4725" s="300" t="s">
        <v>9</v>
      </c>
      <c r="D4725" s="300" t="s">
        <v>12527</v>
      </c>
      <c r="E4725" s="417" t="s">
        <v>13060</v>
      </c>
      <c r="F4725" s="417"/>
      <c r="G4725" s="302" t="s">
        <v>27</v>
      </c>
      <c r="H4725" s="315">
        <v>1</v>
      </c>
      <c r="I4725" s="316">
        <v>0.34</v>
      </c>
      <c r="J4725" s="316">
        <v>0.34</v>
      </c>
    </row>
    <row r="4726" spans="1:10">
      <c r="A4726" s="300" t="s">
        <v>12986</v>
      </c>
      <c r="B4726" s="301" t="s">
        <v>13580</v>
      </c>
      <c r="C4726" s="300" t="s">
        <v>9</v>
      </c>
      <c r="D4726" s="300" t="s">
        <v>10152</v>
      </c>
      <c r="E4726" s="417" t="s">
        <v>12994</v>
      </c>
      <c r="F4726" s="417"/>
      <c r="G4726" s="302" t="s">
        <v>27</v>
      </c>
      <c r="H4726" s="315">
        <v>1</v>
      </c>
      <c r="I4726" s="316">
        <v>7.51</v>
      </c>
      <c r="J4726" s="316">
        <v>7.51</v>
      </c>
    </row>
    <row r="4727" spans="1:10">
      <c r="A4727" s="300" t="s">
        <v>12986</v>
      </c>
      <c r="B4727" s="301" t="s">
        <v>13059</v>
      </c>
      <c r="C4727" s="300" t="s">
        <v>9</v>
      </c>
      <c r="D4727" s="300" t="s">
        <v>12535</v>
      </c>
      <c r="E4727" s="417" t="s">
        <v>13058</v>
      </c>
      <c r="F4727" s="417"/>
      <c r="G4727" s="302" t="s">
        <v>27</v>
      </c>
      <c r="H4727" s="315">
        <v>1</v>
      </c>
      <c r="I4727" s="316">
        <v>0.05</v>
      </c>
      <c r="J4727" s="316">
        <v>0.05</v>
      </c>
    </row>
    <row r="4728" spans="1:10">
      <c r="A4728" s="300" t="s">
        <v>12986</v>
      </c>
      <c r="B4728" s="301" t="s">
        <v>13057</v>
      </c>
      <c r="C4728" s="300" t="s">
        <v>9</v>
      </c>
      <c r="D4728" s="300" t="s">
        <v>12549</v>
      </c>
      <c r="E4728" s="417" t="s">
        <v>13056</v>
      </c>
      <c r="F4728" s="417"/>
      <c r="G4728" s="302" t="s">
        <v>27</v>
      </c>
      <c r="H4728" s="315">
        <v>1</v>
      </c>
      <c r="I4728" s="316">
        <v>0.65</v>
      </c>
      <c r="J4728" s="316">
        <v>0.65</v>
      </c>
    </row>
    <row r="4729" spans="1:10" ht="25.5">
      <c r="A4729" s="317"/>
      <c r="B4729" s="317"/>
      <c r="C4729" s="317"/>
      <c r="D4729" s="317"/>
      <c r="E4729" s="317" t="s">
        <v>16052</v>
      </c>
      <c r="F4729" s="318">
        <v>4.0560115999999997</v>
      </c>
      <c r="G4729" s="317" t="s">
        <v>16053</v>
      </c>
      <c r="H4729" s="318">
        <v>3.5</v>
      </c>
      <c r="I4729" s="317" t="s">
        <v>16054</v>
      </c>
      <c r="J4729" s="318">
        <v>7.56</v>
      </c>
    </row>
    <row r="4730" spans="1:10" ht="13.5" thickBot="1">
      <c r="A4730" s="317"/>
      <c r="B4730" s="317"/>
      <c r="C4730" s="317"/>
      <c r="D4730" s="317"/>
      <c r="E4730" s="317" t="s">
        <v>16055</v>
      </c>
      <c r="F4730" s="318">
        <v>3.4</v>
      </c>
      <c r="G4730" s="317"/>
      <c r="H4730" s="418" t="s">
        <v>16056</v>
      </c>
      <c r="I4730" s="418"/>
      <c r="J4730" s="318">
        <v>15.44</v>
      </c>
    </row>
    <row r="4731" spans="1:10" ht="13.5" thickTop="1">
      <c r="A4731" s="319"/>
      <c r="B4731" s="319"/>
      <c r="C4731" s="319"/>
      <c r="D4731" s="319"/>
      <c r="E4731" s="319"/>
      <c r="F4731" s="319"/>
      <c r="G4731" s="319"/>
      <c r="H4731" s="319"/>
      <c r="I4731" s="319"/>
      <c r="J4731" s="319"/>
    </row>
    <row r="4732" spans="1:10" ht="15">
      <c r="A4732" s="305"/>
      <c r="B4732" s="306" t="s">
        <v>12979</v>
      </c>
      <c r="C4732" s="305" t="s">
        <v>12980</v>
      </c>
      <c r="D4732" s="305" t="s">
        <v>12981</v>
      </c>
      <c r="E4732" s="419" t="s">
        <v>16045</v>
      </c>
      <c r="F4732" s="419"/>
      <c r="G4732" s="307" t="s">
        <v>12982</v>
      </c>
      <c r="H4732" s="306" t="s">
        <v>16046</v>
      </c>
      <c r="I4732" s="306" t="s">
        <v>12983</v>
      </c>
      <c r="J4732" s="306" t="s">
        <v>12985</v>
      </c>
    </row>
    <row r="4733" spans="1:10" ht="25.5">
      <c r="A4733" s="295" t="s">
        <v>16047</v>
      </c>
      <c r="B4733" s="296" t="s">
        <v>16569</v>
      </c>
      <c r="C4733" s="295" t="s">
        <v>9</v>
      </c>
      <c r="D4733" s="295" t="s">
        <v>482</v>
      </c>
      <c r="E4733" s="420" t="s">
        <v>16048</v>
      </c>
      <c r="F4733" s="420"/>
      <c r="G4733" s="297" t="s">
        <v>27</v>
      </c>
      <c r="H4733" s="308">
        <v>1</v>
      </c>
      <c r="I4733" s="309">
        <v>14.1</v>
      </c>
      <c r="J4733" s="309">
        <v>14.1</v>
      </c>
    </row>
    <row r="4734" spans="1:10" ht="25.5">
      <c r="A4734" s="310" t="s">
        <v>16049</v>
      </c>
      <c r="B4734" s="311" t="s">
        <v>16522</v>
      </c>
      <c r="C4734" s="310" t="s">
        <v>9</v>
      </c>
      <c r="D4734" s="310" t="s">
        <v>440</v>
      </c>
      <c r="E4734" s="416" t="s">
        <v>16048</v>
      </c>
      <c r="F4734" s="416"/>
      <c r="G4734" s="312" t="s">
        <v>27</v>
      </c>
      <c r="H4734" s="313">
        <v>1</v>
      </c>
      <c r="I4734" s="314">
        <v>0.91</v>
      </c>
      <c r="J4734" s="314">
        <v>0.91</v>
      </c>
    </row>
    <row r="4735" spans="1:10" ht="25.5">
      <c r="A4735" s="310" t="s">
        <v>16049</v>
      </c>
      <c r="B4735" s="311" t="s">
        <v>16590</v>
      </c>
      <c r="C4735" s="310" t="s">
        <v>9</v>
      </c>
      <c r="D4735" s="310" t="s">
        <v>4576</v>
      </c>
      <c r="E4735" s="416" t="s">
        <v>16048</v>
      </c>
      <c r="F4735" s="416"/>
      <c r="G4735" s="312" t="s">
        <v>27</v>
      </c>
      <c r="H4735" s="313">
        <v>1</v>
      </c>
      <c r="I4735" s="314">
        <v>0.08</v>
      </c>
      <c r="J4735" s="314">
        <v>0.08</v>
      </c>
    </row>
    <row r="4736" spans="1:10">
      <c r="A4736" s="300" t="s">
        <v>12986</v>
      </c>
      <c r="B4736" s="301" t="s">
        <v>13061</v>
      </c>
      <c r="C4736" s="300" t="s">
        <v>9</v>
      </c>
      <c r="D4736" s="300" t="s">
        <v>12522</v>
      </c>
      <c r="E4736" s="417" t="s">
        <v>13060</v>
      </c>
      <c r="F4736" s="417"/>
      <c r="G4736" s="302" t="s">
        <v>27</v>
      </c>
      <c r="H4736" s="315">
        <v>1</v>
      </c>
      <c r="I4736" s="316">
        <v>2.5299999999999998</v>
      </c>
      <c r="J4736" s="316">
        <v>2.5299999999999998</v>
      </c>
    </row>
    <row r="4737" spans="1:10">
      <c r="A4737" s="300" t="s">
        <v>12986</v>
      </c>
      <c r="B4737" s="301" t="s">
        <v>13062</v>
      </c>
      <c r="C4737" s="300" t="s">
        <v>9</v>
      </c>
      <c r="D4737" s="300" t="s">
        <v>12527</v>
      </c>
      <c r="E4737" s="417" t="s">
        <v>13060</v>
      </c>
      <c r="F4737" s="417"/>
      <c r="G4737" s="302" t="s">
        <v>27</v>
      </c>
      <c r="H4737" s="315">
        <v>1</v>
      </c>
      <c r="I4737" s="316">
        <v>0.34</v>
      </c>
      <c r="J4737" s="316">
        <v>0.34</v>
      </c>
    </row>
    <row r="4738" spans="1:10">
      <c r="A4738" s="300" t="s">
        <v>12986</v>
      </c>
      <c r="B4738" s="301" t="s">
        <v>13185</v>
      </c>
      <c r="C4738" s="300" t="s">
        <v>9</v>
      </c>
      <c r="D4738" s="300" t="s">
        <v>10150</v>
      </c>
      <c r="E4738" s="417" t="s">
        <v>12994</v>
      </c>
      <c r="F4738" s="417"/>
      <c r="G4738" s="302" t="s">
        <v>27</v>
      </c>
      <c r="H4738" s="315">
        <v>1</v>
      </c>
      <c r="I4738" s="316">
        <v>9.5399999999999991</v>
      </c>
      <c r="J4738" s="316">
        <v>9.5399999999999991</v>
      </c>
    </row>
    <row r="4739" spans="1:10">
      <c r="A4739" s="300" t="s">
        <v>12986</v>
      </c>
      <c r="B4739" s="301" t="s">
        <v>13059</v>
      </c>
      <c r="C4739" s="300" t="s">
        <v>9</v>
      </c>
      <c r="D4739" s="300" t="s">
        <v>12535</v>
      </c>
      <c r="E4739" s="417" t="s">
        <v>13058</v>
      </c>
      <c r="F4739" s="417"/>
      <c r="G4739" s="302" t="s">
        <v>27</v>
      </c>
      <c r="H4739" s="315">
        <v>1</v>
      </c>
      <c r="I4739" s="316">
        <v>0.05</v>
      </c>
      <c r="J4739" s="316">
        <v>0.05</v>
      </c>
    </row>
    <row r="4740" spans="1:10">
      <c r="A4740" s="300" t="s">
        <v>12986</v>
      </c>
      <c r="B4740" s="301" t="s">
        <v>13057</v>
      </c>
      <c r="C4740" s="300" t="s">
        <v>9</v>
      </c>
      <c r="D4740" s="300" t="s">
        <v>12549</v>
      </c>
      <c r="E4740" s="417" t="s">
        <v>13056</v>
      </c>
      <c r="F4740" s="417"/>
      <c r="G4740" s="302" t="s">
        <v>27</v>
      </c>
      <c r="H4740" s="315">
        <v>1</v>
      </c>
      <c r="I4740" s="316">
        <v>0.65</v>
      </c>
      <c r="J4740" s="316">
        <v>0.65</v>
      </c>
    </row>
    <row r="4741" spans="1:10" ht="25.5">
      <c r="A4741" s="317"/>
      <c r="B4741" s="317"/>
      <c r="C4741" s="317"/>
      <c r="D4741" s="317"/>
      <c r="E4741" s="317" t="s">
        <v>16052</v>
      </c>
      <c r="F4741" s="318">
        <v>5.1612210999999997</v>
      </c>
      <c r="G4741" s="317" t="s">
        <v>16053</v>
      </c>
      <c r="H4741" s="318">
        <v>4.46</v>
      </c>
      <c r="I4741" s="317" t="s">
        <v>16054</v>
      </c>
      <c r="J4741" s="318">
        <v>9.6199999999999992</v>
      </c>
    </row>
    <row r="4742" spans="1:10" ht="13.5" thickBot="1">
      <c r="A4742" s="317"/>
      <c r="B4742" s="317"/>
      <c r="C4742" s="317"/>
      <c r="D4742" s="317"/>
      <c r="E4742" s="317" t="s">
        <v>16055</v>
      </c>
      <c r="F4742" s="318">
        <v>3.98</v>
      </c>
      <c r="G4742" s="317"/>
      <c r="H4742" s="418" t="s">
        <v>16056</v>
      </c>
      <c r="I4742" s="418"/>
      <c r="J4742" s="318">
        <v>18.079999999999998</v>
      </c>
    </row>
    <row r="4743" spans="1:10" ht="13.5" thickTop="1">
      <c r="A4743" s="319"/>
      <c r="B4743" s="319"/>
      <c r="C4743" s="319"/>
      <c r="D4743" s="319"/>
      <c r="E4743" s="319"/>
      <c r="F4743" s="319"/>
      <c r="G4743" s="319"/>
      <c r="H4743" s="319"/>
      <c r="I4743" s="319"/>
      <c r="J4743" s="319"/>
    </row>
    <row r="4744" spans="1:10" ht="15">
      <c r="A4744" s="305"/>
      <c r="B4744" s="306" t="s">
        <v>12979</v>
      </c>
      <c r="C4744" s="305" t="s">
        <v>12980</v>
      </c>
      <c r="D4744" s="305" t="s">
        <v>12981</v>
      </c>
      <c r="E4744" s="419" t="s">
        <v>16045</v>
      </c>
      <c r="F4744" s="419"/>
      <c r="G4744" s="307" t="s">
        <v>12982</v>
      </c>
      <c r="H4744" s="306" t="s">
        <v>16046</v>
      </c>
      <c r="I4744" s="306" t="s">
        <v>12983</v>
      </c>
      <c r="J4744" s="306" t="s">
        <v>12985</v>
      </c>
    </row>
    <row r="4745" spans="1:10" ht="38.25">
      <c r="A4745" s="295" t="s">
        <v>16047</v>
      </c>
      <c r="B4745" s="296" t="s">
        <v>16082</v>
      </c>
      <c r="C4745" s="295" t="s">
        <v>9</v>
      </c>
      <c r="D4745" s="295" t="s">
        <v>6221</v>
      </c>
      <c r="E4745" s="420" t="s">
        <v>16070</v>
      </c>
      <c r="F4745" s="420"/>
      <c r="G4745" s="297" t="s">
        <v>13082</v>
      </c>
      <c r="H4745" s="308">
        <v>1</v>
      </c>
      <c r="I4745" s="309">
        <v>79.349999999999994</v>
      </c>
      <c r="J4745" s="309">
        <v>79.349999999999994</v>
      </c>
    </row>
    <row r="4746" spans="1:10" ht="25.5">
      <c r="A4746" s="310" t="s">
        <v>16049</v>
      </c>
      <c r="B4746" s="311" t="s">
        <v>16164</v>
      </c>
      <c r="C4746" s="310" t="s">
        <v>9</v>
      </c>
      <c r="D4746" s="310" t="s">
        <v>3252</v>
      </c>
      <c r="E4746" s="416" t="s">
        <v>16067</v>
      </c>
      <c r="F4746" s="416"/>
      <c r="G4746" s="312" t="s">
        <v>75</v>
      </c>
      <c r="H4746" s="313">
        <v>1.1900000000000001E-2</v>
      </c>
      <c r="I4746" s="314">
        <v>16.13</v>
      </c>
      <c r="J4746" s="314">
        <v>0.19</v>
      </c>
    </row>
    <row r="4747" spans="1:10" ht="25.5">
      <c r="A4747" s="310" t="s">
        <v>16049</v>
      </c>
      <c r="B4747" s="311" t="s">
        <v>16165</v>
      </c>
      <c r="C4747" s="310" t="s">
        <v>9</v>
      </c>
      <c r="D4747" s="310" t="s">
        <v>3253</v>
      </c>
      <c r="E4747" s="416" t="s">
        <v>16067</v>
      </c>
      <c r="F4747" s="416"/>
      <c r="G4747" s="312" t="s">
        <v>99</v>
      </c>
      <c r="H4747" s="313">
        <v>5.1799999999999999E-2</v>
      </c>
      <c r="I4747" s="314">
        <v>14.2</v>
      </c>
      <c r="J4747" s="314">
        <v>0.73</v>
      </c>
    </row>
    <row r="4748" spans="1:10" ht="25.5">
      <c r="A4748" s="310" t="s">
        <v>16049</v>
      </c>
      <c r="B4748" s="311" t="s">
        <v>16166</v>
      </c>
      <c r="C4748" s="310" t="s">
        <v>9</v>
      </c>
      <c r="D4748" s="310" t="s">
        <v>4452</v>
      </c>
      <c r="E4748" s="416" t="s">
        <v>16072</v>
      </c>
      <c r="F4748" s="416"/>
      <c r="G4748" s="312" t="s">
        <v>13145</v>
      </c>
      <c r="H4748" s="313">
        <v>2.0999999999999999E-3</v>
      </c>
      <c r="I4748" s="314">
        <v>352.34</v>
      </c>
      <c r="J4748" s="314">
        <v>0.73</v>
      </c>
    </row>
    <row r="4749" spans="1:10" ht="25.5">
      <c r="A4749" s="310" t="s">
        <v>16049</v>
      </c>
      <c r="B4749" s="311" t="s">
        <v>16168</v>
      </c>
      <c r="C4749" s="310" t="s">
        <v>9</v>
      </c>
      <c r="D4749" s="310" t="s">
        <v>76</v>
      </c>
      <c r="E4749" s="416" t="s">
        <v>16048</v>
      </c>
      <c r="F4749" s="416"/>
      <c r="G4749" s="312" t="s">
        <v>27</v>
      </c>
      <c r="H4749" s="313">
        <v>0.36470000000000002</v>
      </c>
      <c r="I4749" s="314">
        <v>15.25</v>
      </c>
      <c r="J4749" s="314">
        <v>5.56</v>
      </c>
    </row>
    <row r="4750" spans="1:10" ht="25.5">
      <c r="A4750" s="310" t="s">
        <v>16049</v>
      </c>
      <c r="B4750" s="311" t="s">
        <v>16073</v>
      </c>
      <c r="C4750" s="310" t="s">
        <v>9</v>
      </c>
      <c r="D4750" s="310" t="s">
        <v>77</v>
      </c>
      <c r="E4750" s="416" t="s">
        <v>16048</v>
      </c>
      <c r="F4750" s="416"/>
      <c r="G4750" s="312" t="s">
        <v>27</v>
      </c>
      <c r="H4750" s="313">
        <v>1.0941000000000001</v>
      </c>
      <c r="I4750" s="314">
        <v>18.010000000000002</v>
      </c>
      <c r="J4750" s="314">
        <v>19.7</v>
      </c>
    </row>
    <row r="4751" spans="1:10" ht="25.5">
      <c r="A4751" s="300" t="s">
        <v>12986</v>
      </c>
      <c r="B4751" s="301" t="s">
        <v>13213</v>
      </c>
      <c r="C4751" s="300" t="s">
        <v>9</v>
      </c>
      <c r="D4751" s="300" t="s">
        <v>7993</v>
      </c>
      <c r="E4751" s="417" t="s">
        <v>12998</v>
      </c>
      <c r="F4751" s="417"/>
      <c r="G4751" s="302" t="s">
        <v>51</v>
      </c>
      <c r="H4751" s="315">
        <v>0.43390000000000001</v>
      </c>
      <c r="I4751" s="316">
        <v>35.35</v>
      </c>
      <c r="J4751" s="316">
        <v>15.33</v>
      </c>
    </row>
    <row r="4752" spans="1:10" ht="25.5">
      <c r="A4752" s="300" t="s">
        <v>12986</v>
      </c>
      <c r="B4752" s="301" t="s">
        <v>13215</v>
      </c>
      <c r="C4752" s="300" t="s">
        <v>9</v>
      </c>
      <c r="D4752" s="300" t="s">
        <v>10286</v>
      </c>
      <c r="E4752" s="417" t="s">
        <v>12998</v>
      </c>
      <c r="F4752" s="417"/>
      <c r="G4752" s="302" t="s">
        <v>20</v>
      </c>
      <c r="H4752" s="315">
        <v>1.8032999999999999</v>
      </c>
      <c r="I4752" s="316">
        <v>6.28</v>
      </c>
      <c r="J4752" s="316">
        <v>11.32</v>
      </c>
    </row>
    <row r="4753" spans="1:10">
      <c r="A4753" s="300" t="s">
        <v>12986</v>
      </c>
      <c r="B4753" s="301" t="s">
        <v>13168</v>
      </c>
      <c r="C4753" s="300" t="s">
        <v>9</v>
      </c>
      <c r="D4753" s="300" t="s">
        <v>10597</v>
      </c>
      <c r="E4753" s="417" t="s">
        <v>12998</v>
      </c>
      <c r="F4753" s="417"/>
      <c r="G4753" s="302" t="s">
        <v>23</v>
      </c>
      <c r="H4753" s="315">
        <v>6.2799999999999995E-2</v>
      </c>
      <c r="I4753" s="316">
        <v>10.9</v>
      </c>
      <c r="J4753" s="316">
        <v>0.68</v>
      </c>
    </row>
    <row r="4754" spans="1:10" ht="25.5">
      <c r="A4754" s="300" t="s">
        <v>12986</v>
      </c>
      <c r="B4754" s="301" t="s">
        <v>13217</v>
      </c>
      <c r="C4754" s="300" t="s">
        <v>9</v>
      </c>
      <c r="D4754" s="300" t="s">
        <v>10927</v>
      </c>
      <c r="E4754" s="417" t="s">
        <v>12998</v>
      </c>
      <c r="F4754" s="417"/>
      <c r="G4754" s="302" t="s">
        <v>20</v>
      </c>
      <c r="H4754" s="315">
        <v>1.8032999999999999</v>
      </c>
      <c r="I4754" s="316">
        <v>13.93</v>
      </c>
      <c r="J4754" s="316">
        <v>25.11</v>
      </c>
    </row>
    <row r="4755" spans="1:10" ht="25.5">
      <c r="A4755" s="317"/>
      <c r="B4755" s="317"/>
      <c r="C4755" s="317"/>
      <c r="D4755" s="317"/>
      <c r="E4755" s="317" t="s">
        <v>16052</v>
      </c>
      <c r="F4755" s="318">
        <v>10.113203499999999</v>
      </c>
      <c r="G4755" s="317" t="s">
        <v>16053</v>
      </c>
      <c r="H4755" s="318">
        <v>8.74</v>
      </c>
      <c r="I4755" s="317" t="s">
        <v>16054</v>
      </c>
      <c r="J4755" s="318">
        <v>18.850000000000001</v>
      </c>
    </row>
    <row r="4756" spans="1:10" ht="13.5" thickBot="1">
      <c r="A4756" s="317"/>
      <c r="B4756" s="317"/>
      <c r="C4756" s="317"/>
      <c r="D4756" s="317"/>
      <c r="E4756" s="317" t="s">
        <v>16055</v>
      </c>
      <c r="F4756" s="318">
        <v>22.4</v>
      </c>
      <c r="G4756" s="317"/>
      <c r="H4756" s="418" t="s">
        <v>16056</v>
      </c>
      <c r="I4756" s="418"/>
      <c r="J4756" s="318">
        <v>101.75</v>
      </c>
    </row>
    <row r="4757" spans="1:10" ht="13.5" thickTop="1">
      <c r="A4757" s="319"/>
      <c r="B4757" s="319"/>
      <c r="C4757" s="319"/>
      <c r="D4757" s="319"/>
      <c r="E4757" s="319"/>
      <c r="F4757" s="319"/>
      <c r="G4757" s="319"/>
      <c r="H4757" s="319"/>
      <c r="I4757" s="319"/>
      <c r="J4757" s="319"/>
    </row>
    <row r="4758" spans="1:10" ht="15">
      <c r="A4758" s="305"/>
      <c r="B4758" s="306" t="s">
        <v>12979</v>
      </c>
      <c r="C4758" s="305" t="s">
        <v>12980</v>
      </c>
      <c r="D4758" s="305" t="s">
        <v>12981</v>
      </c>
      <c r="E4758" s="419" t="s">
        <v>16045</v>
      </c>
      <c r="F4758" s="419"/>
      <c r="G4758" s="307" t="s">
        <v>12982</v>
      </c>
      <c r="H4758" s="306" t="s">
        <v>16046</v>
      </c>
      <c r="I4758" s="306" t="s">
        <v>12983</v>
      </c>
      <c r="J4758" s="306" t="s">
        <v>12985</v>
      </c>
    </row>
    <row r="4759" spans="1:10" ht="38.25">
      <c r="A4759" s="295" t="s">
        <v>16047</v>
      </c>
      <c r="B4759" s="296" t="s">
        <v>16079</v>
      </c>
      <c r="C4759" s="295" t="s">
        <v>9</v>
      </c>
      <c r="D4759" s="295" t="s">
        <v>6217</v>
      </c>
      <c r="E4759" s="420" t="s">
        <v>16070</v>
      </c>
      <c r="F4759" s="420"/>
      <c r="G4759" s="297" t="s">
        <v>13082</v>
      </c>
      <c r="H4759" s="308">
        <v>1</v>
      </c>
      <c r="I4759" s="309">
        <v>65.73</v>
      </c>
      <c r="J4759" s="309">
        <v>65.73</v>
      </c>
    </row>
    <row r="4760" spans="1:10" ht="25.5">
      <c r="A4760" s="310" t="s">
        <v>16049</v>
      </c>
      <c r="B4760" s="311" t="s">
        <v>16164</v>
      </c>
      <c r="C4760" s="310" t="s">
        <v>9</v>
      </c>
      <c r="D4760" s="310" t="s">
        <v>3252</v>
      </c>
      <c r="E4760" s="416" t="s">
        <v>16067</v>
      </c>
      <c r="F4760" s="416"/>
      <c r="G4760" s="312" t="s">
        <v>75</v>
      </c>
      <c r="H4760" s="313">
        <v>8.2000000000000007E-3</v>
      </c>
      <c r="I4760" s="314">
        <v>16.13</v>
      </c>
      <c r="J4760" s="314">
        <v>0.13</v>
      </c>
    </row>
    <row r="4761" spans="1:10" ht="25.5">
      <c r="A4761" s="310" t="s">
        <v>16049</v>
      </c>
      <c r="B4761" s="311" t="s">
        <v>16165</v>
      </c>
      <c r="C4761" s="310" t="s">
        <v>9</v>
      </c>
      <c r="D4761" s="310" t="s">
        <v>3253</v>
      </c>
      <c r="E4761" s="416" t="s">
        <v>16067</v>
      </c>
      <c r="F4761" s="416"/>
      <c r="G4761" s="312" t="s">
        <v>99</v>
      </c>
      <c r="H4761" s="313">
        <v>3.5900000000000001E-2</v>
      </c>
      <c r="I4761" s="314">
        <v>14.2</v>
      </c>
      <c r="J4761" s="314">
        <v>0.5</v>
      </c>
    </row>
    <row r="4762" spans="1:10" ht="25.5">
      <c r="A4762" s="310" t="s">
        <v>16049</v>
      </c>
      <c r="B4762" s="311" t="s">
        <v>16166</v>
      </c>
      <c r="C4762" s="310" t="s">
        <v>9</v>
      </c>
      <c r="D4762" s="310" t="s">
        <v>4452</v>
      </c>
      <c r="E4762" s="416" t="s">
        <v>16072</v>
      </c>
      <c r="F4762" s="416"/>
      <c r="G4762" s="312" t="s">
        <v>13145</v>
      </c>
      <c r="H4762" s="313">
        <v>1.5E-3</v>
      </c>
      <c r="I4762" s="314">
        <v>352.34</v>
      </c>
      <c r="J4762" s="314">
        <v>0.52</v>
      </c>
    </row>
    <row r="4763" spans="1:10" ht="25.5">
      <c r="A4763" s="310" t="s">
        <v>16049</v>
      </c>
      <c r="B4763" s="311" t="s">
        <v>16168</v>
      </c>
      <c r="C4763" s="310" t="s">
        <v>9</v>
      </c>
      <c r="D4763" s="310" t="s">
        <v>76</v>
      </c>
      <c r="E4763" s="416" t="s">
        <v>16048</v>
      </c>
      <c r="F4763" s="416"/>
      <c r="G4763" s="312" t="s">
        <v>27</v>
      </c>
      <c r="H4763" s="313">
        <v>0.25119999999999998</v>
      </c>
      <c r="I4763" s="314">
        <v>15.25</v>
      </c>
      <c r="J4763" s="314">
        <v>3.83</v>
      </c>
    </row>
    <row r="4764" spans="1:10" ht="25.5">
      <c r="A4764" s="310" t="s">
        <v>16049</v>
      </c>
      <c r="B4764" s="311" t="s">
        <v>16073</v>
      </c>
      <c r="C4764" s="310" t="s">
        <v>9</v>
      </c>
      <c r="D4764" s="310" t="s">
        <v>77</v>
      </c>
      <c r="E4764" s="416" t="s">
        <v>16048</v>
      </c>
      <c r="F4764" s="416"/>
      <c r="G4764" s="312" t="s">
        <v>27</v>
      </c>
      <c r="H4764" s="313">
        <v>0.75349999999999995</v>
      </c>
      <c r="I4764" s="314">
        <v>18.010000000000002</v>
      </c>
      <c r="J4764" s="314">
        <v>13.57</v>
      </c>
    </row>
    <row r="4765" spans="1:10" ht="25.5">
      <c r="A4765" s="300" t="s">
        <v>12986</v>
      </c>
      <c r="B4765" s="301" t="s">
        <v>13213</v>
      </c>
      <c r="C4765" s="300" t="s">
        <v>9</v>
      </c>
      <c r="D4765" s="300" t="s">
        <v>7993</v>
      </c>
      <c r="E4765" s="417" t="s">
        <v>12998</v>
      </c>
      <c r="F4765" s="417"/>
      <c r="G4765" s="302" t="s">
        <v>51</v>
      </c>
      <c r="H4765" s="315">
        <v>0.43390000000000001</v>
      </c>
      <c r="I4765" s="316">
        <v>35.35</v>
      </c>
      <c r="J4765" s="316">
        <v>15.33</v>
      </c>
    </row>
    <row r="4766" spans="1:10" ht="25.5">
      <c r="A4766" s="300" t="s">
        <v>12986</v>
      </c>
      <c r="B4766" s="301" t="s">
        <v>13215</v>
      </c>
      <c r="C4766" s="300" t="s">
        <v>9</v>
      </c>
      <c r="D4766" s="300" t="s">
        <v>10286</v>
      </c>
      <c r="E4766" s="417" t="s">
        <v>12998</v>
      </c>
      <c r="F4766" s="417"/>
      <c r="G4766" s="302" t="s">
        <v>20</v>
      </c>
      <c r="H4766" s="315">
        <v>1.2307999999999999</v>
      </c>
      <c r="I4766" s="316">
        <v>6.28</v>
      </c>
      <c r="J4766" s="316">
        <v>7.72</v>
      </c>
    </row>
    <row r="4767" spans="1:10">
      <c r="A4767" s="300" t="s">
        <v>12986</v>
      </c>
      <c r="B4767" s="301" t="s">
        <v>13168</v>
      </c>
      <c r="C4767" s="300" t="s">
        <v>9</v>
      </c>
      <c r="D4767" s="300" t="s">
        <v>10597</v>
      </c>
      <c r="E4767" s="417" t="s">
        <v>12998</v>
      </c>
      <c r="F4767" s="417"/>
      <c r="G4767" s="302" t="s">
        <v>23</v>
      </c>
      <c r="H4767" s="315">
        <v>5.1700000000000003E-2</v>
      </c>
      <c r="I4767" s="316">
        <v>10.9</v>
      </c>
      <c r="J4767" s="316">
        <v>0.56000000000000005</v>
      </c>
    </row>
    <row r="4768" spans="1:10" ht="25.5">
      <c r="A4768" s="300" t="s">
        <v>12986</v>
      </c>
      <c r="B4768" s="301" t="s">
        <v>13217</v>
      </c>
      <c r="C4768" s="300" t="s">
        <v>9</v>
      </c>
      <c r="D4768" s="300" t="s">
        <v>10927</v>
      </c>
      <c r="E4768" s="417" t="s">
        <v>12998</v>
      </c>
      <c r="F4768" s="417"/>
      <c r="G4768" s="302" t="s">
        <v>20</v>
      </c>
      <c r="H4768" s="315">
        <v>1.6922999999999999</v>
      </c>
      <c r="I4768" s="316">
        <v>13.93</v>
      </c>
      <c r="J4768" s="316">
        <v>23.57</v>
      </c>
    </row>
    <row r="4769" spans="1:10" ht="25.5">
      <c r="A4769" s="317"/>
      <c r="B4769" s="317"/>
      <c r="C4769" s="317"/>
      <c r="D4769" s="317"/>
      <c r="E4769" s="317" t="s">
        <v>16052</v>
      </c>
      <c r="F4769" s="318">
        <v>6.9585277999999997</v>
      </c>
      <c r="G4769" s="317" t="s">
        <v>16053</v>
      </c>
      <c r="H4769" s="318">
        <v>6.01</v>
      </c>
      <c r="I4769" s="317" t="s">
        <v>16054</v>
      </c>
      <c r="J4769" s="318">
        <v>12.97</v>
      </c>
    </row>
    <row r="4770" spans="1:10" ht="13.5" thickBot="1">
      <c r="A4770" s="317"/>
      <c r="B4770" s="317"/>
      <c r="C4770" s="317"/>
      <c r="D4770" s="317"/>
      <c r="E4770" s="317" t="s">
        <v>16055</v>
      </c>
      <c r="F4770" s="318">
        <v>18.559999999999999</v>
      </c>
      <c r="G4770" s="317"/>
      <c r="H4770" s="418" t="s">
        <v>16056</v>
      </c>
      <c r="I4770" s="418"/>
      <c r="J4770" s="318">
        <v>84.29</v>
      </c>
    </row>
    <row r="4771" spans="1:10" ht="13.5" thickTop="1">
      <c r="A4771" s="319"/>
      <c r="B4771" s="319"/>
      <c r="C4771" s="319"/>
      <c r="D4771" s="319"/>
      <c r="E4771" s="319"/>
      <c r="F4771" s="319"/>
      <c r="G4771" s="319"/>
      <c r="H4771" s="319"/>
      <c r="I4771" s="319"/>
      <c r="J4771" s="319"/>
    </row>
    <row r="4772" spans="1:10" ht="15">
      <c r="A4772" s="305"/>
      <c r="B4772" s="306" t="s">
        <v>12979</v>
      </c>
      <c r="C4772" s="305" t="s">
        <v>12980</v>
      </c>
      <c r="D4772" s="305" t="s">
        <v>12981</v>
      </c>
      <c r="E4772" s="419" t="s">
        <v>16045</v>
      </c>
      <c r="F4772" s="419"/>
      <c r="G4772" s="307" t="s">
        <v>12982</v>
      </c>
      <c r="H4772" s="306" t="s">
        <v>16046</v>
      </c>
      <c r="I4772" s="306" t="s">
        <v>12983</v>
      </c>
      <c r="J4772" s="306" t="s">
        <v>12985</v>
      </c>
    </row>
    <row r="4773" spans="1:10" ht="38.25">
      <c r="A4773" s="295" t="s">
        <v>16047</v>
      </c>
      <c r="B4773" s="296" t="s">
        <v>16081</v>
      </c>
      <c r="C4773" s="295" t="s">
        <v>9</v>
      </c>
      <c r="D4773" s="295" t="s">
        <v>6222</v>
      </c>
      <c r="E4773" s="420" t="s">
        <v>16070</v>
      </c>
      <c r="F4773" s="420"/>
      <c r="G4773" s="297" t="s">
        <v>13082</v>
      </c>
      <c r="H4773" s="308">
        <v>1</v>
      </c>
      <c r="I4773" s="309">
        <v>103.98</v>
      </c>
      <c r="J4773" s="309">
        <v>103.98</v>
      </c>
    </row>
    <row r="4774" spans="1:10" ht="25.5">
      <c r="A4774" s="310" t="s">
        <v>16049</v>
      </c>
      <c r="B4774" s="311" t="s">
        <v>16164</v>
      </c>
      <c r="C4774" s="310" t="s">
        <v>9</v>
      </c>
      <c r="D4774" s="310" t="s">
        <v>3252</v>
      </c>
      <c r="E4774" s="416" t="s">
        <v>16067</v>
      </c>
      <c r="F4774" s="416"/>
      <c r="G4774" s="312" t="s">
        <v>75</v>
      </c>
      <c r="H4774" s="313">
        <v>1.7000000000000001E-2</v>
      </c>
      <c r="I4774" s="314">
        <v>16.13</v>
      </c>
      <c r="J4774" s="314">
        <v>0.27</v>
      </c>
    </row>
    <row r="4775" spans="1:10" ht="25.5">
      <c r="A4775" s="310" t="s">
        <v>16049</v>
      </c>
      <c r="B4775" s="311" t="s">
        <v>16165</v>
      </c>
      <c r="C4775" s="310" t="s">
        <v>9</v>
      </c>
      <c r="D4775" s="310" t="s">
        <v>3253</v>
      </c>
      <c r="E4775" s="416" t="s">
        <v>16067</v>
      </c>
      <c r="F4775" s="416"/>
      <c r="G4775" s="312" t="s">
        <v>99</v>
      </c>
      <c r="H4775" s="313">
        <v>7.4399999999999994E-2</v>
      </c>
      <c r="I4775" s="314">
        <v>14.2</v>
      </c>
      <c r="J4775" s="314">
        <v>1.05</v>
      </c>
    </row>
    <row r="4776" spans="1:10" ht="25.5">
      <c r="A4776" s="310" t="s">
        <v>16049</v>
      </c>
      <c r="B4776" s="311" t="s">
        <v>16166</v>
      </c>
      <c r="C4776" s="310" t="s">
        <v>9</v>
      </c>
      <c r="D4776" s="310" t="s">
        <v>4452</v>
      </c>
      <c r="E4776" s="416" t="s">
        <v>16072</v>
      </c>
      <c r="F4776" s="416"/>
      <c r="G4776" s="312" t="s">
        <v>13145</v>
      </c>
      <c r="H4776" s="313">
        <v>3.0999999999999999E-3</v>
      </c>
      <c r="I4776" s="314">
        <v>352.34</v>
      </c>
      <c r="J4776" s="314">
        <v>1.0900000000000001</v>
      </c>
    </row>
    <row r="4777" spans="1:10" ht="25.5">
      <c r="A4777" s="310" t="s">
        <v>16049</v>
      </c>
      <c r="B4777" s="311" t="s">
        <v>16168</v>
      </c>
      <c r="C4777" s="310" t="s">
        <v>9</v>
      </c>
      <c r="D4777" s="310" t="s">
        <v>76</v>
      </c>
      <c r="E4777" s="416" t="s">
        <v>16048</v>
      </c>
      <c r="F4777" s="416"/>
      <c r="G4777" s="312" t="s">
        <v>27</v>
      </c>
      <c r="H4777" s="313">
        <v>0.6018</v>
      </c>
      <c r="I4777" s="314">
        <v>15.25</v>
      </c>
      <c r="J4777" s="314">
        <v>9.17</v>
      </c>
    </row>
    <row r="4778" spans="1:10" ht="25.5">
      <c r="A4778" s="310" t="s">
        <v>16049</v>
      </c>
      <c r="B4778" s="311" t="s">
        <v>16073</v>
      </c>
      <c r="C4778" s="310" t="s">
        <v>9</v>
      </c>
      <c r="D4778" s="310" t="s">
        <v>77</v>
      </c>
      <c r="E4778" s="416" t="s">
        <v>16048</v>
      </c>
      <c r="F4778" s="416"/>
      <c r="G4778" s="312" t="s">
        <v>27</v>
      </c>
      <c r="H4778" s="313">
        <v>1.8052999999999999</v>
      </c>
      <c r="I4778" s="314">
        <v>18.010000000000002</v>
      </c>
      <c r="J4778" s="314">
        <v>32.51</v>
      </c>
    </row>
    <row r="4779" spans="1:10" ht="25.5">
      <c r="A4779" s="300" t="s">
        <v>12986</v>
      </c>
      <c r="B4779" s="301" t="s">
        <v>13213</v>
      </c>
      <c r="C4779" s="300" t="s">
        <v>9</v>
      </c>
      <c r="D4779" s="300" t="s">
        <v>7993</v>
      </c>
      <c r="E4779" s="417" t="s">
        <v>12998</v>
      </c>
      <c r="F4779" s="417"/>
      <c r="G4779" s="302" t="s">
        <v>51</v>
      </c>
      <c r="H4779" s="315">
        <v>0.43390000000000001</v>
      </c>
      <c r="I4779" s="316">
        <v>35.35</v>
      </c>
      <c r="J4779" s="316">
        <v>15.33</v>
      </c>
    </row>
    <row r="4780" spans="1:10" ht="25.5">
      <c r="A4780" s="300" t="s">
        <v>12986</v>
      </c>
      <c r="B4780" s="301" t="s">
        <v>13215</v>
      </c>
      <c r="C4780" s="300" t="s">
        <v>9</v>
      </c>
      <c r="D4780" s="300" t="s">
        <v>10286</v>
      </c>
      <c r="E4780" s="417" t="s">
        <v>12998</v>
      </c>
      <c r="F4780" s="417"/>
      <c r="G4780" s="302" t="s">
        <v>20</v>
      </c>
      <c r="H4780" s="315">
        <v>2.6139000000000001</v>
      </c>
      <c r="I4780" s="316">
        <v>6.28</v>
      </c>
      <c r="J4780" s="316">
        <v>16.41</v>
      </c>
    </row>
    <row r="4781" spans="1:10">
      <c r="A4781" s="300" t="s">
        <v>12986</v>
      </c>
      <c r="B4781" s="301" t="s">
        <v>13168</v>
      </c>
      <c r="C4781" s="300" t="s">
        <v>9</v>
      </c>
      <c r="D4781" s="300" t="s">
        <v>10597</v>
      </c>
      <c r="E4781" s="417" t="s">
        <v>12998</v>
      </c>
      <c r="F4781" s="417"/>
      <c r="G4781" s="302" t="s">
        <v>23</v>
      </c>
      <c r="H4781" s="315">
        <v>7.8399999999999997E-2</v>
      </c>
      <c r="I4781" s="316">
        <v>10.9</v>
      </c>
      <c r="J4781" s="316">
        <v>0.85</v>
      </c>
    </row>
    <row r="4782" spans="1:10" ht="25.5">
      <c r="A4782" s="300" t="s">
        <v>12986</v>
      </c>
      <c r="B4782" s="301" t="s">
        <v>13217</v>
      </c>
      <c r="C4782" s="300" t="s">
        <v>9</v>
      </c>
      <c r="D4782" s="300" t="s">
        <v>10927</v>
      </c>
      <c r="E4782" s="417" t="s">
        <v>12998</v>
      </c>
      <c r="F4782" s="417"/>
      <c r="G4782" s="302" t="s">
        <v>20</v>
      </c>
      <c r="H4782" s="315">
        <v>1.9603999999999999</v>
      </c>
      <c r="I4782" s="316">
        <v>13.93</v>
      </c>
      <c r="J4782" s="316">
        <v>27.3</v>
      </c>
    </row>
    <row r="4783" spans="1:10" ht="25.5">
      <c r="A4783" s="317"/>
      <c r="B4783" s="317"/>
      <c r="C4783" s="317"/>
      <c r="D4783" s="317"/>
      <c r="E4783" s="317" t="s">
        <v>16052</v>
      </c>
      <c r="F4783" s="318">
        <v>16.610333199999999</v>
      </c>
      <c r="G4783" s="317" t="s">
        <v>16053</v>
      </c>
      <c r="H4783" s="318">
        <v>14.35</v>
      </c>
      <c r="I4783" s="317" t="s">
        <v>16054</v>
      </c>
      <c r="J4783" s="318">
        <v>30.96</v>
      </c>
    </row>
    <row r="4784" spans="1:10" ht="13.5" thickBot="1">
      <c r="A4784" s="317"/>
      <c r="B4784" s="317"/>
      <c r="C4784" s="317"/>
      <c r="D4784" s="317"/>
      <c r="E4784" s="317" t="s">
        <v>16055</v>
      </c>
      <c r="F4784" s="318">
        <v>29.36</v>
      </c>
      <c r="G4784" s="317"/>
      <c r="H4784" s="418" t="s">
        <v>16056</v>
      </c>
      <c r="I4784" s="418"/>
      <c r="J4784" s="318">
        <v>133.34</v>
      </c>
    </row>
    <row r="4785" spans="1:10" ht="13.5" thickTop="1">
      <c r="A4785" s="319"/>
      <c r="B4785" s="319"/>
      <c r="C4785" s="319"/>
      <c r="D4785" s="319"/>
      <c r="E4785" s="319"/>
      <c r="F4785" s="319"/>
      <c r="G4785" s="319"/>
      <c r="H4785" s="319"/>
      <c r="I4785" s="319"/>
      <c r="J4785" s="319"/>
    </row>
    <row r="4786" spans="1:10" ht="15">
      <c r="A4786" s="305"/>
      <c r="B4786" s="306" t="s">
        <v>12979</v>
      </c>
      <c r="C4786" s="305" t="s">
        <v>12980</v>
      </c>
      <c r="D4786" s="305" t="s">
        <v>12981</v>
      </c>
      <c r="E4786" s="419" t="s">
        <v>16045</v>
      </c>
      <c r="F4786" s="419"/>
      <c r="G4786" s="307" t="s">
        <v>12982</v>
      </c>
      <c r="H4786" s="306" t="s">
        <v>16046</v>
      </c>
      <c r="I4786" s="306" t="s">
        <v>12983</v>
      </c>
      <c r="J4786" s="306" t="s">
        <v>12985</v>
      </c>
    </row>
    <row r="4787" spans="1:10" ht="38.25">
      <c r="A4787" s="295" t="s">
        <v>16047</v>
      </c>
      <c r="B4787" s="296" t="s">
        <v>16078</v>
      </c>
      <c r="C4787" s="295" t="s">
        <v>9</v>
      </c>
      <c r="D4787" s="295" t="s">
        <v>6218</v>
      </c>
      <c r="E4787" s="420" t="s">
        <v>16070</v>
      </c>
      <c r="F4787" s="420"/>
      <c r="G4787" s="297" t="s">
        <v>13082</v>
      </c>
      <c r="H4787" s="308">
        <v>1</v>
      </c>
      <c r="I4787" s="309">
        <v>67.98</v>
      </c>
      <c r="J4787" s="309">
        <v>67.98</v>
      </c>
    </row>
    <row r="4788" spans="1:10" ht="25.5">
      <c r="A4788" s="310" t="s">
        <v>16049</v>
      </c>
      <c r="B4788" s="311" t="s">
        <v>16164</v>
      </c>
      <c r="C4788" s="310" t="s">
        <v>9</v>
      </c>
      <c r="D4788" s="310" t="s">
        <v>3252</v>
      </c>
      <c r="E4788" s="416" t="s">
        <v>16067</v>
      </c>
      <c r="F4788" s="416"/>
      <c r="G4788" s="312" t="s">
        <v>75</v>
      </c>
      <c r="H4788" s="313">
        <v>7.6E-3</v>
      </c>
      <c r="I4788" s="314">
        <v>16.13</v>
      </c>
      <c r="J4788" s="314">
        <v>0.12</v>
      </c>
    </row>
    <row r="4789" spans="1:10" ht="25.5">
      <c r="A4789" s="310" t="s">
        <v>16049</v>
      </c>
      <c r="B4789" s="311" t="s">
        <v>16165</v>
      </c>
      <c r="C4789" s="310" t="s">
        <v>9</v>
      </c>
      <c r="D4789" s="310" t="s">
        <v>3253</v>
      </c>
      <c r="E4789" s="416" t="s">
        <v>16067</v>
      </c>
      <c r="F4789" s="416"/>
      <c r="G4789" s="312" t="s">
        <v>99</v>
      </c>
      <c r="H4789" s="313">
        <v>3.32E-2</v>
      </c>
      <c r="I4789" s="314">
        <v>14.2</v>
      </c>
      <c r="J4789" s="314">
        <v>0.47</v>
      </c>
    </row>
    <row r="4790" spans="1:10" ht="25.5">
      <c r="A4790" s="310" t="s">
        <v>16049</v>
      </c>
      <c r="B4790" s="311" t="s">
        <v>16166</v>
      </c>
      <c r="C4790" s="310" t="s">
        <v>9</v>
      </c>
      <c r="D4790" s="310" t="s">
        <v>4452</v>
      </c>
      <c r="E4790" s="416" t="s">
        <v>16072</v>
      </c>
      <c r="F4790" s="416"/>
      <c r="G4790" s="312" t="s">
        <v>13145</v>
      </c>
      <c r="H4790" s="313">
        <v>1.5E-3</v>
      </c>
      <c r="I4790" s="314">
        <v>352.34</v>
      </c>
      <c r="J4790" s="314">
        <v>0.52</v>
      </c>
    </row>
    <row r="4791" spans="1:10" ht="25.5">
      <c r="A4791" s="310" t="s">
        <v>16049</v>
      </c>
      <c r="B4791" s="311" t="s">
        <v>16168</v>
      </c>
      <c r="C4791" s="310" t="s">
        <v>9</v>
      </c>
      <c r="D4791" s="310" t="s">
        <v>76</v>
      </c>
      <c r="E4791" s="416" t="s">
        <v>16048</v>
      </c>
      <c r="F4791" s="416"/>
      <c r="G4791" s="312" t="s">
        <v>27</v>
      </c>
      <c r="H4791" s="313">
        <v>0.28439999999999999</v>
      </c>
      <c r="I4791" s="314">
        <v>15.25</v>
      </c>
      <c r="J4791" s="314">
        <v>4.33</v>
      </c>
    </row>
    <row r="4792" spans="1:10" ht="25.5">
      <c r="A4792" s="310" t="s">
        <v>16049</v>
      </c>
      <c r="B4792" s="311" t="s">
        <v>16073</v>
      </c>
      <c r="C4792" s="310" t="s">
        <v>9</v>
      </c>
      <c r="D4792" s="310" t="s">
        <v>77</v>
      </c>
      <c r="E4792" s="416" t="s">
        <v>16048</v>
      </c>
      <c r="F4792" s="416"/>
      <c r="G4792" s="312" t="s">
        <v>27</v>
      </c>
      <c r="H4792" s="313">
        <v>0.85319999999999996</v>
      </c>
      <c r="I4792" s="314">
        <v>18.010000000000002</v>
      </c>
      <c r="J4792" s="314">
        <v>15.36</v>
      </c>
    </row>
    <row r="4793" spans="1:10" ht="25.5">
      <c r="A4793" s="300" t="s">
        <v>12986</v>
      </c>
      <c r="B4793" s="301" t="s">
        <v>13213</v>
      </c>
      <c r="C4793" s="300" t="s">
        <v>9</v>
      </c>
      <c r="D4793" s="300" t="s">
        <v>7993</v>
      </c>
      <c r="E4793" s="417" t="s">
        <v>12998</v>
      </c>
      <c r="F4793" s="417"/>
      <c r="G4793" s="302" t="s">
        <v>51</v>
      </c>
      <c r="H4793" s="315">
        <v>0.43390000000000001</v>
      </c>
      <c r="I4793" s="316">
        <v>35.35</v>
      </c>
      <c r="J4793" s="316">
        <v>15.33</v>
      </c>
    </row>
    <row r="4794" spans="1:10" ht="25.5">
      <c r="A4794" s="300" t="s">
        <v>12986</v>
      </c>
      <c r="B4794" s="301" t="s">
        <v>13215</v>
      </c>
      <c r="C4794" s="300" t="s">
        <v>9</v>
      </c>
      <c r="D4794" s="300" t="s">
        <v>10286</v>
      </c>
      <c r="E4794" s="417" t="s">
        <v>12998</v>
      </c>
      <c r="F4794" s="417"/>
      <c r="G4794" s="302" t="s">
        <v>20</v>
      </c>
      <c r="H4794" s="315">
        <v>1.2307999999999999</v>
      </c>
      <c r="I4794" s="316">
        <v>6.28</v>
      </c>
      <c r="J4794" s="316">
        <v>7.72</v>
      </c>
    </row>
    <row r="4795" spans="1:10">
      <c r="A4795" s="300" t="s">
        <v>12986</v>
      </c>
      <c r="B4795" s="301" t="s">
        <v>13168</v>
      </c>
      <c r="C4795" s="300" t="s">
        <v>9</v>
      </c>
      <c r="D4795" s="300" t="s">
        <v>10597</v>
      </c>
      <c r="E4795" s="417" t="s">
        <v>12998</v>
      </c>
      <c r="F4795" s="417"/>
      <c r="G4795" s="302" t="s">
        <v>23</v>
      </c>
      <c r="H4795" s="315">
        <v>5.1700000000000003E-2</v>
      </c>
      <c r="I4795" s="316">
        <v>10.9</v>
      </c>
      <c r="J4795" s="316">
        <v>0.56000000000000005</v>
      </c>
    </row>
    <row r="4796" spans="1:10" ht="25.5">
      <c r="A4796" s="300" t="s">
        <v>12986</v>
      </c>
      <c r="B4796" s="301" t="s">
        <v>13217</v>
      </c>
      <c r="C4796" s="300" t="s">
        <v>9</v>
      </c>
      <c r="D4796" s="300" t="s">
        <v>10927</v>
      </c>
      <c r="E4796" s="417" t="s">
        <v>12998</v>
      </c>
      <c r="F4796" s="417"/>
      <c r="G4796" s="302" t="s">
        <v>20</v>
      </c>
      <c r="H4796" s="315">
        <v>1.6922999999999999</v>
      </c>
      <c r="I4796" s="316">
        <v>13.93</v>
      </c>
      <c r="J4796" s="316">
        <v>23.57</v>
      </c>
    </row>
    <row r="4797" spans="1:10" ht="25.5">
      <c r="A4797" s="317"/>
      <c r="B4797" s="317"/>
      <c r="C4797" s="317"/>
      <c r="D4797" s="317"/>
      <c r="E4797" s="317" t="s">
        <v>16052</v>
      </c>
      <c r="F4797" s="318">
        <v>7.8330383000000001</v>
      </c>
      <c r="G4797" s="317" t="s">
        <v>16053</v>
      </c>
      <c r="H4797" s="318">
        <v>6.77</v>
      </c>
      <c r="I4797" s="317" t="s">
        <v>16054</v>
      </c>
      <c r="J4797" s="318">
        <v>14.6</v>
      </c>
    </row>
    <row r="4798" spans="1:10" ht="13.5" thickBot="1">
      <c r="A4798" s="317"/>
      <c r="B4798" s="317"/>
      <c r="C4798" s="317"/>
      <c r="D4798" s="317"/>
      <c r="E4798" s="317" t="s">
        <v>16055</v>
      </c>
      <c r="F4798" s="318">
        <v>19.190000000000001</v>
      </c>
      <c r="G4798" s="317"/>
      <c r="H4798" s="418" t="s">
        <v>16056</v>
      </c>
      <c r="I4798" s="418"/>
      <c r="J4798" s="318">
        <v>87.17</v>
      </c>
    </row>
    <row r="4799" spans="1:10" ht="13.5" thickTop="1">
      <c r="A4799" s="319"/>
      <c r="B4799" s="319"/>
      <c r="C4799" s="319"/>
      <c r="D4799" s="319"/>
      <c r="E4799" s="319"/>
      <c r="F4799" s="319"/>
      <c r="G4799" s="319"/>
      <c r="H4799" s="319"/>
      <c r="I4799" s="319"/>
      <c r="J4799" s="319"/>
    </row>
    <row r="4800" spans="1:10" ht="15">
      <c r="A4800" s="305"/>
      <c r="B4800" s="306" t="s">
        <v>12979</v>
      </c>
      <c r="C4800" s="305" t="s">
        <v>12980</v>
      </c>
      <c r="D4800" s="305" t="s">
        <v>12981</v>
      </c>
      <c r="E4800" s="419" t="s">
        <v>16045</v>
      </c>
      <c r="F4800" s="419"/>
      <c r="G4800" s="307" t="s">
        <v>12982</v>
      </c>
      <c r="H4800" s="306" t="s">
        <v>16046</v>
      </c>
      <c r="I4800" s="306" t="s">
        <v>12983</v>
      </c>
      <c r="J4800" s="306" t="s">
        <v>12985</v>
      </c>
    </row>
    <row r="4801" spans="1:10" ht="38.25">
      <c r="A4801" s="295" t="s">
        <v>16047</v>
      </c>
      <c r="B4801" s="296" t="s">
        <v>16084</v>
      </c>
      <c r="C4801" s="295" t="s">
        <v>9</v>
      </c>
      <c r="D4801" s="295" t="s">
        <v>6223</v>
      </c>
      <c r="E4801" s="420" t="s">
        <v>16070</v>
      </c>
      <c r="F4801" s="420"/>
      <c r="G4801" s="297" t="s">
        <v>13082</v>
      </c>
      <c r="H4801" s="308">
        <v>1</v>
      </c>
      <c r="I4801" s="309">
        <v>65.19</v>
      </c>
      <c r="J4801" s="309">
        <v>65.19</v>
      </c>
    </row>
    <row r="4802" spans="1:10" ht="25.5">
      <c r="A4802" s="310" t="s">
        <v>16049</v>
      </c>
      <c r="B4802" s="311" t="s">
        <v>16164</v>
      </c>
      <c r="C4802" s="310" t="s">
        <v>9</v>
      </c>
      <c r="D4802" s="310" t="s">
        <v>3252</v>
      </c>
      <c r="E4802" s="416" t="s">
        <v>16067</v>
      </c>
      <c r="F4802" s="416"/>
      <c r="G4802" s="312" t="s">
        <v>75</v>
      </c>
      <c r="H4802" s="313">
        <v>1.1900000000000001E-2</v>
      </c>
      <c r="I4802" s="314">
        <v>16.13</v>
      </c>
      <c r="J4802" s="314">
        <v>0.19</v>
      </c>
    </row>
    <row r="4803" spans="1:10" ht="25.5">
      <c r="A4803" s="310" t="s">
        <v>16049</v>
      </c>
      <c r="B4803" s="311" t="s">
        <v>16165</v>
      </c>
      <c r="C4803" s="310" t="s">
        <v>9</v>
      </c>
      <c r="D4803" s="310" t="s">
        <v>3253</v>
      </c>
      <c r="E4803" s="416" t="s">
        <v>16067</v>
      </c>
      <c r="F4803" s="416"/>
      <c r="G4803" s="312" t="s">
        <v>99</v>
      </c>
      <c r="H4803" s="313">
        <v>5.1799999999999999E-2</v>
      </c>
      <c r="I4803" s="314">
        <v>14.2</v>
      </c>
      <c r="J4803" s="314">
        <v>0.73</v>
      </c>
    </row>
    <row r="4804" spans="1:10" ht="25.5">
      <c r="A4804" s="310" t="s">
        <v>16049</v>
      </c>
      <c r="B4804" s="311" t="s">
        <v>16168</v>
      </c>
      <c r="C4804" s="310" t="s">
        <v>9</v>
      </c>
      <c r="D4804" s="310" t="s">
        <v>76</v>
      </c>
      <c r="E4804" s="416" t="s">
        <v>16048</v>
      </c>
      <c r="F4804" s="416"/>
      <c r="G4804" s="312" t="s">
        <v>27</v>
      </c>
      <c r="H4804" s="313">
        <v>0.2014</v>
      </c>
      <c r="I4804" s="314">
        <v>15.25</v>
      </c>
      <c r="J4804" s="314">
        <v>3.07</v>
      </c>
    </row>
    <row r="4805" spans="1:10" ht="25.5">
      <c r="A4805" s="310" t="s">
        <v>16049</v>
      </c>
      <c r="B4805" s="311" t="s">
        <v>16073</v>
      </c>
      <c r="C4805" s="310" t="s">
        <v>9</v>
      </c>
      <c r="D4805" s="310" t="s">
        <v>77</v>
      </c>
      <c r="E4805" s="416" t="s">
        <v>16048</v>
      </c>
      <c r="F4805" s="416"/>
      <c r="G4805" s="312" t="s">
        <v>27</v>
      </c>
      <c r="H4805" s="313">
        <v>0.60429999999999995</v>
      </c>
      <c r="I4805" s="314">
        <v>18.010000000000002</v>
      </c>
      <c r="J4805" s="314">
        <v>10.88</v>
      </c>
    </row>
    <row r="4806" spans="1:10" ht="25.5">
      <c r="A4806" s="300" t="s">
        <v>12986</v>
      </c>
      <c r="B4806" s="301" t="s">
        <v>13213</v>
      </c>
      <c r="C4806" s="300" t="s">
        <v>9</v>
      </c>
      <c r="D4806" s="300" t="s">
        <v>7993</v>
      </c>
      <c r="E4806" s="417" t="s">
        <v>12998</v>
      </c>
      <c r="F4806" s="417"/>
      <c r="G4806" s="302" t="s">
        <v>51</v>
      </c>
      <c r="H4806" s="315">
        <v>0.43390000000000001</v>
      </c>
      <c r="I4806" s="316">
        <v>35.35</v>
      </c>
      <c r="J4806" s="316">
        <v>15.33</v>
      </c>
    </row>
    <row r="4807" spans="1:10" ht="25.5">
      <c r="A4807" s="300" t="s">
        <v>12986</v>
      </c>
      <c r="B4807" s="301" t="s">
        <v>13215</v>
      </c>
      <c r="C4807" s="300" t="s">
        <v>9</v>
      </c>
      <c r="D4807" s="300" t="s">
        <v>10286</v>
      </c>
      <c r="E4807" s="417" t="s">
        <v>12998</v>
      </c>
      <c r="F4807" s="417"/>
      <c r="G4807" s="302" t="s">
        <v>20</v>
      </c>
      <c r="H4807" s="315">
        <v>1.4652000000000001</v>
      </c>
      <c r="I4807" s="316">
        <v>6.28</v>
      </c>
      <c r="J4807" s="316">
        <v>9.1999999999999993</v>
      </c>
    </row>
    <row r="4808" spans="1:10">
      <c r="A4808" s="300" t="s">
        <v>12986</v>
      </c>
      <c r="B4808" s="301" t="s">
        <v>13168</v>
      </c>
      <c r="C4808" s="300" t="s">
        <v>9</v>
      </c>
      <c r="D4808" s="300" t="s">
        <v>10597</v>
      </c>
      <c r="E4808" s="417" t="s">
        <v>12998</v>
      </c>
      <c r="F4808" s="417"/>
      <c r="G4808" s="302" t="s">
        <v>23</v>
      </c>
      <c r="H4808" s="315">
        <v>6.2799999999999995E-2</v>
      </c>
      <c r="I4808" s="316">
        <v>10.9</v>
      </c>
      <c r="J4808" s="316">
        <v>0.68</v>
      </c>
    </row>
    <row r="4809" spans="1:10" ht="25.5">
      <c r="A4809" s="300" t="s">
        <v>12986</v>
      </c>
      <c r="B4809" s="301" t="s">
        <v>13217</v>
      </c>
      <c r="C4809" s="300" t="s">
        <v>9</v>
      </c>
      <c r="D4809" s="300" t="s">
        <v>10927</v>
      </c>
      <c r="E4809" s="417" t="s">
        <v>12998</v>
      </c>
      <c r="F4809" s="417"/>
      <c r="G4809" s="302" t="s">
        <v>20</v>
      </c>
      <c r="H4809" s="315">
        <v>1.8032999999999999</v>
      </c>
      <c r="I4809" s="316">
        <v>13.93</v>
      </c>
      <c r="J4809" s="316">
        <v>25.11</v>
      </c>
    </row>
    <row r="4810" spans="1:10" ht="25.5">
      <c r="A4810" s="317"/>
      <c r="B4810" s="317"/>
      <c r="C4810" s="317"/>
      <c r="D4810" s="317"/>
      <c r="E4810" s="317" t="s">
        <v>16052</v>
      </c>
      <c r="F4810" s="318">
        <v>5.66554</v>
      </c>
      <c r="G4810" s="317" t="s">
        <v>16053</v>
      </c>
      <c r="H4810" s="318">
        <v>4.8899999999999997</v>
      </c>
      <c r="I4810" s="317" t="s">
        <v>16054</v>
      </c>
      <c r="J4810" s="318">
        <v>10.56</v>
      </c>
    </row>
    <row r="4811" spans="1:10" ht="13.5" thickBot="1">
      <c r="A4811" s="317"/>
      <c r="B4811" s="317"/>
      <c r="C4811" s="317"/>
      <c r="D4811" s="317"/>
      <c r="E4811" s="317" t="s">
        <v>16055</v>
      </c>
      <c r="F4811" s="318">
        <v>18.399999999999999</v>
      </c>
      <c r="G4811" s="317"/>
      <c r="H4811" s="418" t="s">
        <v>16056</v>
      </c>
      <c r="I4811" s="418"/>
      <c r="J4811" s="318">
        <v>83.59</v>
      </c>
    </row>
    <row r="4812" spans="1:10" ht="13.5" thickTop="1">
      <c r="A4812" s="319"/>
      <c r="B4812" s="319"/>
      <c r="C4812" s="319"/>
      <c r="D4812" s="319"/>
      <c r="E4812" s="319"/>
      <c r="F4812" s="319"/>
      <c r="G4812" s="319"/>
      <c r="H4812" s="319"/>
      <c r="I4812" s="319"/>
      <c r="J4812" s="319"/>
    </row>
    <row r="4813" spans="1:10" ht="15">
      <c r="A4813" s="305"/>
      <c r="B4813" s="306" t="s">
        <v>12979</v>
      </c>
      <c r="C4813" s="305" t="s">
        <v>12980</v>
      </c>
      <c r="D4813" s="305" t="s">
        <v>12981</v>
      </c>
      <c r="E4813" s="419" t="s">
        <v>16045</v>
      </c>
      <c r="F4813" s="419"/>
      <c r="G4813" s="307" t="s">
        <v>12982</v>
      </c>
      <c r="H4813" s="306" t="s">
        <v>16046</v>
      </c>
      <c r="I4813" s="306" t="s">
        <v>12983</v>
      </c>
      <c r="J4813" s="306" t="s">
        <v>12985</v>
      </c>
    </row>
    <row r="4814" spans="1:10" ht="38.25">
      <c r="A4814" s="295" t="s">
        <v>16047</v>
      </c>
      <c r="B4814" s="296" t="s">
        <v>16080</v>
      </c>
      <c r="C4814" s="295" t="s">
        <v>9</v>
      </c>
      <c r="D4814" s="295" t="s">
        <v>6219</v>
      </c>
      <c r="E4814" s="420" t="s">
        <v>16070</v>
      </c>
      <c r="F4814" s="420"/>
      <c r="G4814" s="297" t="s">
        <v>13082</v>
      </c>
      <c r="H4814" s="308">
        <v>1</v>
      </c>
      <c r="I4814" s="309">
        <v>55.43</v>
      </c>
      <c r="J4814" s="309">
        <v>55.43</v>
      </c>
    </row>
    <row r="4815" spans="1:10" ht="25.5">
      <c r="A4815" s="310" t="s">
        <v>16049</v>
      </c>
      <c r="B4815" s="311" t="s">
        <v>16164</v>
      </c>
      <c r="C4815" s="310" t="s">
        <v>9</v>
      </c>
      <c r="D4815" s="310" t="s">
        <v>3252</v>
      </c>
      <c r="E4815" s="416" t="s">
        <v>16067</v>
      </c>
      <c r="F4815" s="416"/>
      <c r="G4815" s="312" t="s">
        <v>75</v>
      </c>
      <c r="H4815" s="313">
        <v>8.2000000000000007E-3</v>
      </c>
      <c r="I4815" s="314">
        <v>16.13</v>
      </c>
      <c r="J4815" s="314">
        <v>0.13</v>
      </c>
    </row>
    <row r="4816" spans="1:10" ht="25.5">
      <c r="A4816" s="310" t="s">
        <v>16049</v>
      </c>
      <c r="B4816" s="311" t="s">
        <v>16165</v>
      </c>
      <c r="C4816" s="310" t="s">
        <v>9</v>
      </c>
      <c r="D4816" s="310" t="s">
        <v>3253</v>
      </c>
      <c r="E4816" s="416" t="s">
        <v>16067</v>
      </c>
      <c r="F4816" s="416"/>
      <c r="G4816" s="312" t="s">
        <v>99</v>
      </c>
      <c r="H4816" s="313">
        <v>3.5900000000000001E-2</v>
      </c>
      <c r="I4816" s="314">
        <v>14.2</v>
      </c>
      <c r="J4816" s="314">
        <v>0.5</v>
      </c>
    </row>
    <row r="4817" spans="1:10" ht="25.5">
      <c r="A4817" s="310" t="s">
        <v>16049</v>
      </c>
      <c r="B4817" s="311" t="s">
        <v>16168</v>
      </c>
      <c r="C4817" s="310" t="s">
        <v>9</v>
      </c>
      <c r="D4817" s="310" t="s">
        <v>76</v>
      </c>
      <c r="E4817" s="416" t="s">
        <v>16048</v>
      </c>
      <c r="F4817" s="416"/>
      <c r="G4817" s="312" t="s">
        <v>27</v>
      </c>
      <c r="H4817" s="313">
        <v>0.13089999999999999</v>
      </c>
      <c r="I4817" s="314">
        <v>15.25</v>
      </c>
      <c r="J4817" s="314">
        <v>1.99</v>
      </c>
    </row>
    <row r="4818" spans="1:10" ht="25.5">
      <c r="A4818" s="310" t="s">
        <v>16049</v>
      </c>
      <c r="B4818" s="311" t="s">
        <v>16073</v>
      </c>
      <c r="C4818" s="310" t="s">
        <v>9</v>
      </c>
      <c r="D4818" s="310" t="s">
        <v>77</v>
      </c>
      <c r="E4818" s="416" t="s">
        <v>16048</v>
      </c>
      <c r="F4818" s="416"/>
      <c r="G4818" s="312" t="s">
        <v>27</v>
      </c>
      <c r="H4818" s="313">
        <v>0.3926</v>
      </c>
      <c r="I4818" s="314">
        <v>18.010000000000002</v>
      </c>
      <c r="J4818" s="314">
        <v>7.07</v>
      </c>
    </row>
    <row r="4819" spans="1:10" ht="25.5">
      <c r="A4819" s="300" t="s">
        <v>12986</v>
      </c>
      <c r="B4819" s="301" t="s">
        <v>13213</v>
      </c>
      <c r="C4819" s="300" t="s">
        <v>9</v>
      </c>
      <c r="D4819" s="300" t="s">
        <v>7993</v>
      </c>
      <c r="E4819" s="417" t="s">
        <v>12998</v>
      </c>
      <c r="F4819" s="417"/>
      <c r="G4819" s="302" t="s">
        <v>51</v>
      </c>
      <c r="H4819" s="315">
        <v>0.43390000000000001</v>
      </c>
      <c r="I4819" s="316">
        <v>35.35</v>
      </c>
      <c r="J4819" s="316">
        <v>15.33</v>
      </c>
    </row>
    <row r="4820" spans="1:10" ht="25.5">
      <c r="A4820" s="300" t="s">
        <v>12986</v>
      </c>
      <c r="B4820" s="301" t="s">
        <v>13215</v>
      </c>
      <c r="C4820" s="300" t="s">
        <v>9</v>
      </c>
      <c r="D4820" s="300" t="s">
        <v>10286</v>
      </c>
      <c r="E4820" s="417" t="s">
        <v>12998</v>
      </c>
      <c r="F4820" s="417"/>
      <c r="G4820" s="302" t="s">
        <v>20</v>
      </c>
      <c r="H4820" s="315">
        <v>1</v>
      </c>
      <c r="I4820" s="316">
        <v>6.28</v>
      </c>
      <c r="J4820" s="316">
        <v>6.28</v>
      </c>
    </row>
    <row r="4821" spans="1:10">
      <c r="A4821" s="300" t="s">
        <v>12986</v>
      </c>
      <c r="B4821" s="301" t="s">
        <v>13168</v>
      </c>
      <c r="C4821" s="300" t="s">
        <v>9</v>
      </c>
      <c r="D4821" s="300" t="s">
        <v>10597</v>
      </c>
      <c r="E4821" s="417" t="s">
        <v>12998</v>
      </c>
      <c r="F4821" s="417"/>
      <c r="G4821" s="302" t="s">
        <v>23</v>
      </c>
      <c r="H4821" s="315">
        <v>5.1700000000000003E-2</v>
      </c>
      <c r="I4821" s="316">
        <v>10.9</v>
      </c>
      <c r="J4821" s="316">
        <v>0.56000000000000005</v>
      </c>
    </row>
    <row r="4822" spans="1:10" ht="25.5">
      <c r="A4822" s="300" t="s">
        <v>12986</v>
      </c>
      <c r="B4822" s="301" t="s">
        <v>13217</v>
      </c>
      <c r="C4822" s="300" t="s">
        <v>9</v>
      </c>
      <c r="D4822" s="300" t="s">
        <v>10927</v>
      </c>
      <c r="E4822" s="417" t="s">
        <v>12998</v>
      </c>
      <c r="F4822" s="417"/>
      <c r="G4822" s="302" t="s">
        <v>20</v>
      </c>
      <c r="H4822" s="315">
        <v>1.6922999999999999</v>
      </c>
      <c r="I4822" s="316">
        <v>13.93</v>
      </c>
      <c r="J4822" s="316">
        <v>23.57</v>
      </c>
    </row>
    <row r="4823" spans="1:10" ht="25.5">
      <c r="A4823" s="317"/>
      <c r="B4823" s="317"/>
      <c r="C4823" s="317"/>
      <c r="D4823" s="317"/>
      <c r="E4823" s="317" t="s">
        <v>16052</v>
      </c>
      <c r="F4823" s="318">
        <v>3.6911851000000002</v>
      </c>
      <c r="G4823" s="317" t="s">
        <v>16053</v>
      </c>
      <c r="H4823" s="318">
        <v>3.19</v>
      </c>
      <c r="I4823" s="317" t="s">
        <v>16054</v>
      </c>
      <c r="J4823" s="318">
        <v>6.88</v>
      </c>
    </row>
    <row r="4824" spans="1:10" ht="13.5" thickBot="1">
      <c r="A4824" s="317"/>
      <c r="B4824" s="317"/>
      <c r="C4824" s="317"/>
      <c r="D4824" s="317"/>
      <c r="E4824" s="317" t="s">
        <v>16055</v>
      </c>
      <c r="F4824" s="318">
        <v>15.65</v>
      </c>
      <c r="G4824" s="317"/>
      <c r="H4824" s="418" t="s">
        <v>16056</v>
      </c>
      <c r="I4824" s="418"/>
      <c r="J4824" s="318">
        <v>71.08</v>
      </c>
    </row>
    <row r="4825" spans="1:10" ht="13.5" thickTop="1">
      <c r="A4825" s="319"/>
      <c r="B4825" s="319"/>
      <c r="C4825" s="319"/>
      <c r="D4825" s="319"/>
      <c r="E4825" s="319"/>
      <c r="F4825" s="319"/>
      <c r="G4825" s="319"/>
      <c r="H4825" s="319"/>
      <c r="I4825" s="319"/>
      <c r="J4825" s="319"/>
    </row>
    <row r="4826" spans="1:10" ht="15">
      <c r="A4826" s="305"/>
      <c r="B4826" s="306" t="s">
        <v>12979</v>
      </c>
      <c r="C4826" s="305" t="s">
        <v>12980</v>
      </c>
      <c r="D4826" s="305" t="s">
        <v>12981</v>
      </c>
      <c r="E4826" s="419" t="s">
        <v>16045</v>
      </c>
      <c r="F4826" s="419"/>
      <c r="G4826" s="307" t="s">
        <v>12982</v>
      </c>
      <c r="H4826" s="306" t="s">
        <v>16046</v>
      </c>
      <c r="I4826" s="306" t="s">
        <v>12983</v>
      </c>
      <c r="J4826" s="306" t="s">
        <v>12985</v>
      </c>
    </row>
    <row r="4827" spans="1:10" ht="38.25">
      <c r="A4827" s="295" t="s">
        <v>16047</v>
      </c>
      <c r="B4827" s="296" t="s">
        <v>16085</v>
      </c>
      <c r="C4827" s="295" t="s">
        <v>9</v>
      </c>
      <c r="D4827" s="295" t="s">
        <v>6224</v>
      </c>
      <c r="E4827" s="420" t="s">
        <v>16070</v>
      </c>
      <c r="F4827" s="420"/>
      <c r="G4827" s="297" t="s">
        <v>13082</v>
      </c>
      <c r="H4827" s="308">
        <v>1</v>
      </c>
      <c r="I4827" s="309">
        <v>83.64</v>
      </c>
      <c r="J4827" s="309">
        <v>83.64</v>
      </c>
    </row>
    <row r="4828" spans="1:10" ht="25.5">
      <c r="A4828" s="310" t="s">
        <v>16049</v>
      </c>
      <c r="B4828" s="311" t="s">
        <v>16164</v>
      </c>
      <c r="C4828" s="310" t="s">
        <v>9</v>
      </c>
      <c r="D4828" s="310" t="s">
        <v>3252</v>
      </c>
      <c r="E4828" s="416" t="s">
        <v>16067</v>
      </c>
      <c r="F4828" s="416"/>
      <c r="G4828" s="312" t="s">
        <v>75</v>
      </c>
      <c r="H4828" s="313">
        <v>1.7000000000000001E-2</v>
      </c>
      <c r="I4828" s="314">
        <v>16.13</v>
      </c>
      <c r="J4828" s="314">
        <v>0.27</v>
      </c>
    </row>
    <row r="4829" spans="1:10" ht="25.5">
      <c r="A4829" s="310" t="s">
        <v>16049</v>
      </c>
      <c r="B4829" s="311" t="s">
        <v>16165</v>
      </c>
      <c r="C4829" s="310" t="s">
        <v>9</v>
      </c>
      <c r="D4829" s="310" t="s">
        <v>3253</v>
      </c>
      <c r="E4829" s="416" t="s">
        <v>16067</v>
      </c>
      <c r="F4829" s="416"/>
      <c r="G4829" s="312" t="s">
        <v>99</v>
      </c>
      <c r="H4829" s="313">
        <v>7.4399999999999994E-2</v>
      </c>
      <c r="I4829" s="314">
        <v>14.2</v>
      </c>
      <c r="J4829" s="314">
        <v>1.05</v>
      </c>
    </row>
    <row r="4830" spans="1:10" ht="25.5">
      <c r="A4830" s="310" t="s">
        <v>16049</v>
      </c>
      <c r="B4830" s="311" t="s">
        <v>16168</v>
      </c>
      <c r="C4830" s="310" t="s">
        <v>9</v>
      </c>
      <c r="D4830" s="310" t="s">
        <v>76</v>
      </c>
      <c r="E4830" s="416" t="s">
        <v>16048</v>
      </c>
      <c r="F4830" s="416"/>
      <c r="G4830" s="312" t="s">
        <v>27</v>
      </c>
      <c r="H4830" s="313">
        <v>0.36830000000000002</v>
      </c>
      <c r="I4830" s="314">
        <v>15.25</v>
      </c>
      <c r="J4830" s="314">
        <v>5.61</v>
      </c>
    </row>
    <row r="4831" spans="1:10" ht="25.5">
      <c r="A4831" s="310" t="s">
        <v>16049</v>
      </c>
      <c r="B4831" s="311" t="s">
        <v>16073</v>
      </c>
      <c r="C4831" s="310" t="s">
        <v>9</v>
      </c>
      <c r="D4831" s="310" t="s">
        <v>77</v>
      </c>
      <c r="E4831" s="416" t="s">
        <v>16048</v>
      </c>
      <c r="F4831" s="416"/>
      <c r="G4831" s="312" t="s">
        <v>27</v>
      </c>
      <c r="H4831" s="313">
        <v>1.105</v>
      </c>
      <c r="I4831" s="314">
        <v>18.010000000000002</v>
      </c>
      <c r="J4831" s="314">
        <v>19.899999999999999</v>
      </c>
    </row>
    <row r="4832" spans="1:10" ht="25.5">
      <c r="A4832" s="300" t="s">
        <v>12986</v>
      </c>
      <c r="B4832" s="301" t="s">
        <v>13213</v>
      </c>
      <c r="C4832" s="300" t="s">
        <v>9</v>
      </c>
      <c r="D4832" s="300" t="s">
        <v>7993</v>
      </c>
      <c r="E4832" s="417" t="s">
        <v>12998</v>
      </c>
      <c r="F4832" s="417"/>
      <c r="G4832" s="302" t="s">
        <v>51</v>
      </c>
      <c r="H4832" s="315">
        <v>0.43390000000000001</v>
      </c>
      <c r="I4832" s="316">
        <v>35.35</v>
      </c>
      <c r="J4832" s="316">
        <v>15.33</v>
      </c>
    </row>
    <row r="4833" spans="1:10" ht="25.5">
      <c r="A4833" s="300" t="s">
        <v>12986</v>
      </c>
      <c r="B4833" s="301" t="s">
        <v>13215</v>
      </c>
      <c r="C4833" s="300" t="s">
        <v>9</v>
      </c>
      <c r="D4833" s="300" t="s">
        <v>10286</v>
      </c>
      <c r="E4833" s="417" t="s">
        <v>12998</v>
      </c>
      <c r="F4833" s="417"/>
      <c r="G4833" s="302" t="s">
        <v>20</v>
      </c>
      <c r="H4833" s="315">
        <v>2.1238000000000001</v>
      </c>
      <c r="I4833" s="316">
        <v>6.28</v>
      </c>
      <c r="J4833" s="316">
        <v>13.33</v>
      </c>
    </row>
    <row r="4834" spans="1:10">
      <c r="A4834" s="300" t="s">
        <v>12986</v>
      </c>
      <c r="B4834" s="301" t="s">
        <v>13168</v>
      </c>
      <c r="C4834" s="300" t="s">
        <v>9</v>
      </c>
      <c r="D4834" s="300" t="s">
        <v>10597</v>
      </c>
      <c r="E4834" s="417" t="s">
        <v>12998</v>
      </c>
      <c r="F4834" s="417"/>
      <c r="G4834" s="302" t="s">
        <v>23</v>
      </c>
      <c r="H4834" s="315">
        <v>7.8399999999999997E-2</v>
      </c>
      <c r="I4834" s="316">
        <v>10.9</v>
      </c>
      <c r="J4834" s="316">
        <v>0.85</v>
      </c>
    </row>
    <row r="4835" spans="1:10" ht="25.5">
      <c r="A4835" s="300" t="s">
        <v>12986</v>
      </c>
      <c r="B4835" s="301" t="s">
        <v>13217</v>
      </c>
      <c r="C4835" s="300" t="s">
        <v>9</v>
      </c>
      <c r="D4835" s="300" t="s">
        <v>10927</v>
      </c>
      <c r="E4835" s="417" t="s">
        <v>12998</v>
      </c>
      <c r="F4835" s="417"/>
      <c r="G4835" s="302" t="s">
        <v>20</v>
      </c>
      <c r="H4835" s="315">
        <v>1.9603999999999999</v>
      </c>
      <c r="I4835" s="316">
        <v>13.93</v>
      </c>
      <c r="J4835" s="316">
        <v>27.3</v>
      </c>
    </row>
    <row r="4836" spans="1:10" ht="25.5">
      <c r="A4836" s="317"/>
      <c r="B4836" s="317"/>
      <c r="C4836" s="317"/>
      <c r="D4836" s="317"/>
      <c r="E4836" s="317" t="s">
        <v>16052</v>
      </c>
      <c r="F4836" s="318">
        <v>10.2473309</v>
      </c>
      <c r="G4836" s="317" t="s">
        <v>16053</v>
      </c>
      <c r="H4836" s="318">
        <v>8.85</v>
      </c>
      <c r="I4836" s="317" t="s">
        <v>16054</v>
      </c>
      <c r="J4836" s="318">
        <v>19.100000000000001</v>
      </c>
    </row>
    <row r="4837" spans="1:10" ht="13.5" thickBot="1">
      <c r="A4837" s="317"/>
      <c r="B4837" s="317"/>
      <c r="C4837" s="317"/>
      <c r="D4837" s="317"/>
      <c r="E4837" s="317" t="s">
        <v>16055</v>
      </c>
      <c r="F4837" s="318">
        <v>23.61</v>
      </c>
      <c r="G4837" s="317"/>
      <c r="H4837" s="418" t="s">
        <v>16056</v>
      </c>
      <c r="I4837" s="418"/>
      <c r="J4837" s="318">
        <v>107.25</v>
      </c>
    </row>
    <row r="4838" spans="1:10" ht="13.5" thickTop="1">
      <c r="A4838" s="319"/>
      <c r="B4838" s="319"/>
      <c r="C4838" s="319"/>
      <c r="D4838" s="319"/>
      <c r="E4838" s="319"/>
      <c r="F4838" s="319"/>
      <c r="G4838" s="319"/>
      <c r="H4838" s="319"/>
      <c r="I4838" s="319"/>
      <c r="J4838" s="319"/>
    </row>
    <row r="4839" spans="1:10" ht="15">
      <c r="A4839" s="305"/>
      <c r="B4839" s="306" t="s">
        <v>12979</v>
      </c>
      <c r="C4839" s="305" t="s">
        <v>12980</v>
      </c>
      <c r="D4839" s="305" t="s">
        <v>12981</v>
      </c>
      <c r="E4839" s="419" t="s">
        <v>16045</v>
      </c>
      <c r="F4839" s="419"/>
      <c r="G4839" s="307" t="s">
        <v>12982</v>
      </c>
      <c r="H4839" s="306" t="s">
        <v>16046</v>
      </c>
      <c r="I4839" s="306" t="s">
        <v>12983</v>
      </c>
      <c r="J4839" s="306" t="s">
        <v>12985</v>
      </c>
    </row>
    <row r="4840" spans="1:10" ht="38.25">
      <c r="A4840" s="295" t="s">
        <v>16047</v>
      </c>
      <c r="B4840" s="296" t="s">
        <v>16083</v>
      </c>
      <c r="C4840" s="295" t="s">
        <v>9</v>
      </c>
      <c r="D4840" s="295" t="s">
        <v>6220</v>
      </c>
      <c r="E4840" s="420" t="s">
        <v>16070</v>
      </c>
      <c r="F4840" s="420"/>
      <c r="G4840" s="297" t="s">
        <v>13082</v>
      </c>
      <c r="H4840" s="308">
        <v>1</v>
      </c>
      <c r="I4840" s="309">
        <v>57.05</v>
      </c>
      <c r="J4840" s="309">
        <v>57.05</v>
      </c>
    </row>
    <row r="4841" spans="1:10" ht="25.5">
      <c r="A4841" s="310" t="s">
        <v>16049</v>
      </c>
      <c r="B4841" s="311" t="s">
        <v>16164</v>
      </c>
      <c r="C4841" s="310" t="s">
        <v>9</v>
      </c>
      <c r="D4841" s="310" t="s">
        <v>3252</v>
      </c>
      <c r="E4841" s="416" t="s">
        <v>16067</v>
      </c>
      <c r="F4841" s="416"/>
      <c r="G4841" s="312" t="s">
        <v>75</v>
      </c>
      <c r="H4841" s="313">
        <v>7.6E-3</v>
      </c>
      <c r="I4841" s="314">
        <v>16.13</v>
      </c>
      <c r="J4841" s="314">
        <v>0.12</v>
      </c>
    </row>
    <row r="4842" spans="1:10" ht="25.5">
      <c r="A4842" s="310" t="s">
        <v>16049</v>
      </c>
      <c r="B4842" s="311" t="s">
        <v>16165</v>
      </c>
      <c r="C4842" s="310" t="s">
        <v>9</v>
      </c>
      <c r="D4842" s="310" t="s">
        <v>3253</v>
      </c>
      <c r="E4842" s="416" t="s">
        <v>16067</v>
      </c>
      <c r="F4842" s="416"/>
      <c r="G4842" s="312" t="s">
        <v>99</v>
      </c>
      <c r="H4842" s="313">
        <v>3.32E-2</v>
      </c>
      <c r="I4842" s="314">
        <v>14.2</v>
      </c>
      <c r="J4842" s="314">
        <v>0.47</v>
      </c>
    </row>
    <row r="4843" spans="1:10" ht="25.5">
      <c r="A4843" s="310" t="s">
        <v>16049</v>
      </c>
      <c r="B4843" s="311" t="s">
        <v>16168</v>
      </c>
      <c r="C4843" s="310" t="s">
        <v>9</v>
      </c>
      <c r="D4843" s="310" t="s">
        <v>76</v>
      </c>
      <c r="E4843" s="416" t="s">
        <v>16048</v>
      </c>
      <c r="F4843" s="416"/>
      <c r="G4843" s="312" t="s">
        <v>27</v>
      </c>
      <c r="H4843" s="313">
        <v>0.15479999999999999</v>
      </c>
      <c r="I4843" s="314">
        <v>15.25</v>
      </c>
      <c r="J4843" s="314">
        <v>2.36</v>
      </c>
    </row>
    <row r="4844" spans="1:10" ht="25.5">
      <c r="A4844" s="310" t="s">
        <v>16049</v>
      </c>
      <c r="B4844" s="311" t="s">
        <v>16073</v>
      </c>
      <c r="C4844" s="310" t="s">
        <v>9</v>
      </c>
      <c r="D4844" s="310" t="s">
        <v>77</v>
      </c>
      <c r="E4844" s="416" t="s">
        <v>16048</v>
      </c>
      <c r="F4844" s="416"/>
      <c r="G4844" s="312" t="s">
        <v>27</v>
      </c>
      <c r="H4844" s="313">
        <v>0.46439999999999998</v>
      </c>
      <c r="I4844" s="314">
        <v>18.010000000000002</v>
      </c>
      <c r="J4844" s="314">
        <v>8.36</v>
      </c>
    </row>
    <row r="4845" spans="1:10" ht="25.5">
      <c r="A4845" s="300" t="s">
        <v>12986</v>
      </c>
      <c r="B4845" s="301" t="s">
        <v>13213</v>
      </c>
      <c r="C4845" s="300" t="s">
        <v>9</v>
      </c>
      <c r="D4845" s="300" t="s">
        <v>7993</v>
      </c>
      <c r="E4845" s="417" t="s">
        <v>12998</v>
      </c>
      <c r="F4845" s="417"/>
      <c r="G4845" s="302" t="s">
        <v>51</v>
      </c>
      <c r="H4845" s="315">
        <v>0.43390000000000001</v>
      </c>
      <c r="I4845" s="316">
        <v>35.35</v>
      </c>
      <c r="J4845" s="316">
        <v>15.33</v>
      </c>
    </row>
    <row r="4846" spans="1:10" ht="25.5">
      <c r="A4846" s="300" t="s">
        <v>12986</v>
      </c>
      <c r="B4846" s="301" t="s">
        <v>13215</v>
      </c>
      <c r="C4846" s="300" t="s">
        <v>9</v>
      </c>
      <c r="D4846" s="300" t="s">
        <v>10286</v>
      </c>
      <c r="E4846" s="417" t="s">
        <v>12998</v>
      </c>
      <c r="F4846" s="417"/>
      <c r="G4846" s="302" t="s">
        <v>20</v>
      </c>
      <c r="H4846" s="315">
        <v>1</v>
      </c>
      <c r="I4846" s="316">
        <v>6.28</v>
      </c>
      <c r="J4846" s="316">
        <v>6.28</v>
      </c>
    </row>
    <row r="4847" spans="1:10">
      <c r="A4847" s="300" t="s">
        <v>12986</v>
      </c>
      <c r="B4847" s="301" t="s">
        <v>13168</v>
      </c>
      <c r="C4847" s="300" t="s">
        <v>9</v>
      </c>
      <c r="D4847" s="300" t="s">
        <v>10597</v>
      </c>
      <c r="E4847" s="417" t="s">
        <v>12998</v>
      </c>
      <c r="F4847" s="417"/>
      <c r="G4847" s="302" t="s">
        <v>23</v>
      </c>
      <c r="H4847" s="315">
        <v>5.1700000000000003E-2</v>
      </c>
      <c r="I4847" s="316">
        <v>10.9</v>
      </c>
      <c r="J4847" s="316">
        <v>0.56000000000000005</v>
      </c>
    </row>
    <row r="4848" spans="1:10" ht="25.5">
      <c r="A4848" s="300" t="s">
        <v>12986</v>
      </c>
      <c r="B4848" s="301" t="s">
        <v>13217</v>
      </c>
      <c r="C4848" s="300" t="s">
        <v>9</v>
      </c>
      <c r="D4848" s="300" t="s">
        <v>10927</v>
      </c>
      <c r="E4848" s="417" t="s">
        <v>12998</v>
      </c>
      <c r="F4848" s="417"/>
      <c r="G4848" s="302" t="s">
        <v>20</v>
      </c>
      <c r="H4848" s="315">
        <v>1.6922999999999999</v>
      </c>
      <c r="I4848" s="316">
        <v>13.93</v>
      </c>
      <c r="J4848" s="316">
        <v>23.57</v>
      </c>
    </row>
    <row r="4849" spans="1:10" ht="25.5">
      <c r="A4849" s="317"/>
      <c r="B4849" s="317"/>
      <c r="C4849" s="317"/>
      <c r="D4849" s="317"/>
      <c r="E4849" s="317" t="s">
        <v>16052</v>
      </c>
      <c r="F4849" s="318">
        <v>4.3081709999999998</v>
      </c>
      <c r="G4849" s="317" t="s">
        <v>16053</v>
      </c>
      <c r="H4849" s="318">
        <v>3.72</v>
      </c>
      <c r="I4849" s="317" t="s">
        <v>16054</v>
      </c>
      <c r="J4849" s="318">
        <v>8.0299999999999994</v>
      </c>
    </row>
    <row r="4850" spans="1:10" ht="13.5" thickBot="1">
      <c r="A4850" s="317"/>
      <c r="B4850" s="317"/>
      <c r="C4850" s="317"/>
      <c r="D4850" s="317"/>
      <c r="E4850" s="317" t="s">
        <v>16055</v>
      </c>
      <c r="F4850" s="318">
        <v>16.11</v>
      </c>
      <c r="G4850" s="317"/>
      <c r="H4850" s="418" t="s">
        <v>16056</v>
      </c>
      <c r="I4850" s="418"/>
      <c r="J4850" s="318">
        <v>73.16</v>
      </c>
    </row>
    <row r="4851" spans="1:10" ht="13.5" thickTop="1">
      <c r="A4851" s="319"/>
      <c r="B4851" s="319"/>
      <c r="C4851" s="319"/>
      <c r="D4851" s="319"/>
      <c r="E4851" s="319"/>
      <c r="F4851" s="319"/>
      <c r="G4851" s="319"/>
      <c r="H4851" s="319"/>
      <c r="I4851" s="319"/>
      <c r="J4851" s="319"/>
    </row>
    <row r="4852" spans="1:10" ht="15">
      <c r="A4852" s="305"/>
      <c r="B4852" s="306" t="s">
        <v>12979</v>
      </c>
      <c r="C4852" s="305" t="s">
        <v>12980</v>
      </c>
      <c r="D4852" s="305" t="s">
        <v>12981</v>
      </c>
      <c r="E4852" s="419" t="s">
        <v>16045</v>
      </c>
      <c r="F4852" s="419"/>
      <c r="G4852" s="307" t="s">
        <v>12982</v>
      </c>
      <c r="H4852" s="306" t="s">
        <v>16046</v>
      </c>
      <c r="I4852" s="306" t="s">
        <v>12983</v>
      </c>
      <c r="J4852" s="306" t="s">
        <v>12985</v>
      </c>
    </row>
    <row r="4853" spans="1:10">
      <c r="A4853" s="295" t="s">
        <v>16047</v>
      </c>
      <c r="B4853" s="296" t="s">
        <v>16172</v>
      </c>
      <c r="C4853" s="295" t="s">
        <v>9</v>
      </c>
      <c r="D4853" s="295" t="s">
        <v>78</v>
      </c>
      <c r="E4853" s="420" t="s">
        <v>16048</v>
      </c>
      <c r="F4853" s="420"/>
      <c r="G4853" s="297" t="s">
        <v>27</v>
      </c>
      <c r="H4853" s="308">
        <v>1</v>
      </c>
      <c r="I4853" s="309">
        <v>18.11</v>
      </c>
      <c r="J4853" s="309">
        <v>18.11</v>
      </c>
    </row>
    <row r="4854" spans="1:10" ht="25.5">
      <c r="A4854" s="310" t="s">
        <v>16049</v>
      </c>
      <c r="B4854" s="311" t="s">
        <v>16521</v>
      </c>
      <c r="C4854" s="310" t="s">
        <v>9</v>
      </c>
      <c r="D4854" s="310" t="s">
        <v>439</v>
      </c>
      <c r="E4854" s="416" t="s">
        <v>16048</v>
      </c>
      <c r="F4854" s="416"/>
      <c r="G4854" s="312" t="s">
        <v>27</v>
      </c>
      <c r="H4854" s="313">
        <v>1</v>
      </c>
      <c r="I4854" s="314">
        <v>0.46</v>
      </c>
      <c r="J4854" s="314">
        <v>0.46</v>
      </c>
    </row>
    <row r="4855" spans="1:10" ht="25.5">
      <c r="A4855" s="310" t="s">
        <v>16049</v>
      </c>
      <c r="B4855" s="311" t="s">
        <v>16522</v>
      </c>
      <c r="C4855" s="310" t="s">
        <v>9</v>
      </c>
      <c r="D4855" s="310" t="s">
        <v>440</v>
      </c>
      <c r="E4855" s="416" t="s">
        <v>16048</v>
      </c>
      <c r="F4855" s="416"/>
      <c r="G4855" s="312" t="s">
        <v>27</v>
      </c>
      <c r="H4855" s="313">
        <v>1</v>
      </c>
      <c r="I4855" s="314">
        <v>0.91</v>
      </c>
      <c r="J4855" s="314">
        <v>0.91</v>
      </c>
    </row>
    <row r="4856" spans="1:10" ht="25.5">
      <c r="A4856" s="310" t="s">
        <v>16049</v>
      </c>
      <c r="B4856" s="311" t="s">
        <v>16591</v>
      </c>
      <c r="C4856" s="310" t="s">
        <v>9</v>
      </c>
      <c r="D4856" s="310" t="s">
        <v>1203</v>
      </c>
      <c r="E4856" s="416" t="s">
        <v>16048</v>
      </c>
      <c r="F4856" s="416"/>
      <c r="G4856" s="312" t="s">
        <v>27</v>
      </c>
      <c r="H4856" s="313">
        <v>1</v>
      </c>
      <c r="I4856" s="314">
        <v>0.22</v>
      </c>
      <c r="J4856" s="314">
        <v>0.22</v>
      </c>
    </row>
    <row r="4857" spans="1:10">
      <c r="A4857" s="300" t="s">
        <v>12986</v>
      </c>
      <c r="B4857" s="301" t="s">
        <v>13061</v>
      </c>
      <c r="C4857" s="300" t="s">
        <v>9</v>
      </c>
      <c r="D4857" s="300" t="s">
        <v>12522</v>
      </c>
      <c r="E4857" s="417" t="s">
        <v>13060</v>
      </c>
      <c r="F4857" s="417"/>
      <c r="G4857" s="302" t="s">
        <v>27</v>
      </c>
      <c r="H4857" s="315">
        <v>1</v>
      </c>
      <c r="I4857" s="316">
        <v>2.5299999999999998</v>
      </c>
      <c r="J4857" s="316">
        <v>2.5299999999999998</v>
      </c>
    </row>
    <row r="4858" spans="1:10">
      <c r="A4858" s="300" t="s">
        <v>12986</v>
      </c>
      <c r="B4858" s="301" t="s">
        <v>13062</v>
      </c>
      <c r="C4858" s="300" t="s">
        <v>9</v>
      </c>
      <c r="D4858" s="300" t="s">
        <v>12527</v>
      </c>
      <c r="E4858" s="417" t="s">
        <v>13060</v>
      </c>
      <c r="F4858" s="417"/>
      <c r="G4858" s="302" t="s">
        <v>27</v>
      </c>
      <c r="H4858" s="315">
        <v>1</v>
      </c>
      <c r="I4858" s="316">
        <v>0.34</v>
      </c>
      <c r="J4858" s="316">
        <v>0.34</v>
      </c>
    </row>
    <row r="4859" spans="1:10">
      <c r="A4859" s="300" t="s">
        <v>12986</v>
      </c>
      <c r="B4859" s="301" t="s">
        <v>13192</v>
      </c>
      <c r="C4859" s="300" t="s">
        <v>9</v>
      </c>
      <c r="D4859" s="300" t="s">
        <v>10306</v>
      </c>
      <c r="E4859" s="417" t="s">
        <v>12994</v>
      </c>
      <c r="F4859" s="417"/>
      <c r="G4859" s="302" t="s">
        <v>27</v>
      </c>
      <c r="H4859" s="315">
        <v>1</v>
      </c>
      <c r="I4859" s="316">
        <v>12.95</v>
      </c>
      <c r="J4859" s="316">
        <v>12.95</v>
      </c>
    </row>
    <row r="4860" spans="1:10">
      <c r="A4860" s="300" t="s">
        <v>12986</v>
      </c>
      <c r="B4860" s="301" t="s">
        <v>13059</v>
      </c>
      <c r="C4860" s="300" t="s">
        <v>9</v>
      </c>
      <c r="D4860" s="300" t="s">
        <v>12535</v>
      </c>
      <c r="E4860" s="417" t="s">
        <v>13058</v>
      </c>
      <c r="F4860" s="417"/>
      <c r="G4860" s="302" t="s">
        <v>27</v>
      </c>
      <c r="H4860" s="315">
        <v>1</v>
      </c>
      <c r="I4860" s="316">
        <v>0.05</v>
      </c>
      <c r="J4860" s="316">
        <v>0.05</v>
      </c>
    </row>
    <row r="4861" spans="1:10">
      <c r="A4861" s="300" t="s">
        <v>12986</v>
      </c>
      <c r="B4861" s="301" t="s">
        <v>13057</v>
      </c>
      <c r="C4861" s="300" t="s">
        <v>9</v>
      </c>
      <c r="D4861" s="300" t="s">
        <v>12549</v>
      </c>
      <c r="E4861" s="417" t="s">
        <v>13056</v>
      </c>
      <c r="F4861" s="417"/>
      <c r="G4861" s="302" t="s">
        <v>27</v>
      </c>
      <c r="H4861" s="315">
        <v>1</v>
      </c>
      <c r="I4861" s="316">
        <v>0.65</v>
      </c>
      <c r="J4861" s="316">
        <v>0.65</v>
      </c>
    </row>
    <row r="4862" spans="1:10" ht="25.5">
      <c r="A4862" s="317"/>
      <c r="B4862" s="317"/>
      <c r="C4862" s="317"/>
      <c r="D4862" s="317"/>
      <c r="E4862" s="317" t="s">
        <v>16052</v>
      </c>
      <c r="F4862" s="318">
        <v>7.0658297000000001</v>
      </c>
      <c r="G4862" s="317" t="s">
        <v>16053</v>
      </c>
      <c r="H4862" s="318">
        <v>6.1</v>
      </c>
      <c r="I4862" s="317" t="s">
        <v>16054</v>
      </c>
      <c r="J4862" s="318">
        <v>13.17</v>
      </c>
    </row>
    <row r="4863" spans="1:10" ht="13.5" thickBot="1">
      <c r="A4863" s="317"/>
      <c r="B4863" s="317"/>
      <c r="C4863" s="317"/>
      <c r="D4863" s="317"/>
      <c r="E4863" s="317" t="s">
        <v>16055</v>
      </c>
      <c r="F4863" s="318">
        <v>5.1100000000000003</v>
      </c>
      <c r="G4863" s="317"/>
      <c r="H4863" s="418" t="s">
        <v>16056</v>
      </c>
      <c r="I4863" s="418"/>
      <c r="J4863" s="318">
        <v>23.22</v>
      </c>
    </row>
    <row r="4864" spans="1:10" ht="13.5" thickTop="1">
      <c r="A4864" s="319"/>
      <c r="B4864" s="319"/>
      <c r="C4864" s="319"/>
      <c r="D4864" s="319"/>
      <c r="E4864" s="319"/>
      <c r="F4864" s="319"/>
      <c r="G4864" s="319"/>
      <c r="H4864" s="319"/>
      <c r="I4864" s="319"/>
      <c r="J4864" s="319"/>
    </row>
    <row r="4865" spans="1:10" ht="15">
      <c r="A4865" s="305"/>
      <c r="B4865" s="306" t="s">
        <v>12979</v>
      </c>
      <c r="C4865" s="305" t="s">
        <v>12980</v>
      </c>
      <c r="D4865" s="305" t="s">
        <v>12981</v>
      </c>
      <c r="E4865" s="419" t="s">
        <v>16045</v>
      </c>
      <c r="F4865" s="419"/>
      <c r="G4865" s="307" t="s">
        <v>12982</v>
      </c>
      <c r="H4865" s="306" t="s">
        <v>16046</v>
      </c>
      <c r="I4865" s="306" t="s">
        <v>12983</v>
      </c>
      <c r="J4865" s="306" t="s">
        <v>12985</v>
      </c>
    </row>
    <row r="4866" spans="1:10" ht="25.5">
      <c r="A4866" s="295" t="s">
        <v>16047</v>
      </c>
      <c r="B4866" s="296" t="s">
        <v>16545</v>
      </c>
      <c r="C4866" s="295" t="s">
        <v>9</v>
      </c>
      <c r="D4866" s="295" t="s">
        <v>6342</v>
      </c>
      <c r="E4866" s="420" t="s">
        <v>16072</v>
      </c>
      <c r="F4866" s="420"/>
      <c r="G4866" s="297" t="s">
        <v>13145</v>
      </c>
      <c r="H4866" s="308">
        <v>1</v>
      </c>
      <c r="I4866" s="309">
        <v>1965.72</v>
      </c>
      <c r="J4866" s="309">
        <v>1965.72</v>
      </c>
    </row>
    <row r="4867" spans="1:10" ht="25.5">
      <c r="A4867" s="310" t="s">
        <v>16049</v>
      </c>
      <c r="B4867" s="311" t="s">
        <v>16197</v>
      </c>
      <c r="C4867" s="310" t="s">
        <v>9</v>
      </c>
      <c r="D4867" s="310" t="s">
        <v>2843</v>
      </c>
      <c r="E4867" s="416" t="s">
        <v>16067</v>
      </c>
      <c r="F4867" s="416"/>
      <c r="G4867" s="312" t="s">
        <v>75</v>
      </c>
      <c r="H4867" s="313">
        <v>6.6349999999999998</v>
      </c>
      <c r="I4867" s="314">
        <v>1.21</v>
      </c>
      <c r="J4867" s="314">
        <v>8.02</v>
      </c>
    </row>
    <row r="4868" spans="1:10" ht="25.5">
      <c r="A4868" s="310" t="s">
        <v>16049</v>
      </c>
      <c r="B4868" s="311" t="s">
        <v>16164</v>
      </c>
      <c r="C4868" s="310" t="s">
        <v>9</v>
      </c>
      <c r="D4868" s="310" t="s">
        <v>3252</v>
      </c>
      <c r="E4868" s="416" t="s">
        <v>16067</v>
      </c>
      <c r="F4868" s="416"/>
      <c r="G4868" s="312" t="s">
        <v>75</v>
      </c>
      <c r="H4868" s="313">
        <v>0.48770000000000002</v>
      </c>
      <c r="I4868" s="314">
        <v>16.13</v>
      </c>
      <c r="J4868" s="314">
        <v>7.86</v>
      </c>
    </row>
    <row r="4869" spans="1:10" ht="25.5">
      <c r="A4869" s="310" t="s">
        <v>16049</v>
      </c>
      <c r="B4869" s="311" t="s">
        <v>16210</v>
      </c>
      <c r="C4869" s="310" t="s">
        <v>9</v>
      </c>
      <c r="D4869" s="310" t="s">
        <v>2844</v>
      </c>
      <c r="E4869" s="416" t="s">
        <v>16067</v>
      </c>
      <c r="F4869" s="416"/>
      <c r="G4869" s="312" t="s">
        <v>99</v>
      </c>
      <c r="H4869" s="313">
        <v>18.246200000000002</v>
      </c>
      <c r="I4869" s="314">
        <v>0.28999999999999998</v>
      </c>
      <c r="J4869" s="314">
        <v>5.29</v>
      </c>
    </row>
    <row r="4870" spans="1:10" ht="25.5">
      <c r="A4870" s="310" t="s">
        <v>16049</v>
      </c>
      <c r="B4870" s="311" t="s">
        <v>16165</v>
      </c>
      <c r="C4870" s="310" t="s">
        <v>9</v>
      </c>
      <c r="D4870" s="310" t="s">
        <v>3253</v>
      </c>
      <c r="E4870" s="416" t="s">
        <v>16067</v>
      </c>
      <c r="F4870" s="416"/>
      <c r="G4870" s="312" t="s">
        <v>99</v>
      </c>
      <c r="H4870" s="313">
        <v>0.70430000000000004</v>
      </c>
      <c r="I4870" s="314">
        <v>14.2</v>
      </c>
      <c r="J4870" s="314">
        <v>10</v>
      </c>
    </row>
    <row r="4871" spans="1:10" ht="38.25">
      <c r="A4871" s="310" t="s">
        <v>16049</v>
      </c>
      <c r="B4871" s="311" t="s">
        <v>16531</v>
      </c>
      <c r="C4871" s="310" t="s">
        <v>9</v>
      </c>
      <c r="D4871" s="310" t="s">
        <v>3787</v>
      </c>
      <c r="E4871" s="416" t="s">
        <v>16072</v>
      </c>
      <c r="F4871" s="416"/>
      <c r="G4871" s="312" t="s">
        <v>23</v>
      </c>
      <c r="H4871" s="313">
        <v>27.898800000000001</v>
      </c>
      <c r="I4871" s="314">
        <v>11.68</v>
      </c>
      <c r="J4871" s="314">
        <v>325.85000000000002</v>
      </c>
    </row>
    <row r="4872" spans="1:10" ht="25.5">
      <c r="A4872" s="310" t="s">
        <v>16049</v>
      </c>
      <c r="B4872" s="311" t="s">
        <v>13711</v>
      </c>
      <c r="C4872" s="310" t="s">
        <v>9</v>
      </c>
      <c r="D4872" s="310" t="s">
        <v>4449</v>
      </c>
      <c r="E4872" s="416" t="s">
        <v>16072</v>
      </c>
      <c r="F4872" s="416"/>
      <c r="G4872" s="312" t="s">
        <v>13145</v>
      </c>
      <c r="H4872" s="313">
        <v>1.2</v>
      </c>
      <c r="I4872" s="314">
        <v>314.63</v>
      </c>
      <c r="J4872" s="314">
        <v>377.55</v>
      </c>
    </row>
    <row r="4873" spans="1:10" ht="25.5">
      <c r="A4873" s="310" t="s">
        <v>16049</v>
      </c>
      <c r="B4873" s="311" t="s">
        <v>16168</v>
      </c>
      <c r="C4873" s="310" t="s">
        <v>9</v>
      </c>
      <c r="D4873" s="310" t="s">
        <v>76</v>
      </c>
      <c r="E4873" s="416" t="s">
        <v>16048</v>
      </c>
      <c r="F4873" s="416"/>
      <c r="G4873" s="312" t="s">
        <v>27</v>
      </c>
      <c r="H4873" s="313">
        <v>1.1919999999999999</v>
      </c>
      <c r="I4873" s="314">
        <v>15.25</v>
      </c>
      <c r="J4873" s="314">
        <v>18.170000000000002</v>
      </c>
    </row>
    <row r="4874" spans="1:10" ht="25.5">
      <c r="A4874" s="310" t="s">
        <v>16049</v>
      </c>
      <c r="B4874" s="311" t="s">
        <v>16564</v>
      </c>
      <c r="C4874" s="310" t="s">
        <v>9</v>
      </c>
      <c r="D4874" s="310" t="s">
        <v>88</v>
      </c>
      <c r="E4874" s="416" t="s">
        <v>16048</v>
      </c>
      <c r="F4874" s="416"/>
      <c r="G4874" s="312" t="s">
        <v>27</v>
      </c>
      <c r="H4874" s="313">
        <v>5.96</v>
      </c>
      <c r="I4874" s="314">
        <v>19.22</v>
      </c>
      <c r="J4874" s="314">
        <v>114.55</v>
      </c>
    </row>
    <row r="4875" spans="1:10" ht="25.5">
      <c r="A4875" s="310" t="s">
        <v>16049</v>
      </c>
      <c r="B4875" s="311" t="s">
        <v>16172</v>
      </c>
      <c r="C4875" s="310" t="s">
        <v>9</v>
      </c>
      <c r="D4875" s="310" t="s">
        <v>78</v>
      </c>
      <c r="E4875" s="416" t="s">
        <v>16048</v>
      </c>
      <c r="F4875" s="416"/>
      <c r="G4875" s="312" t="s">
        <v>27</v>
      </c>
      <c r="H4875" s="313">
        <v>31.5459</v>
      </c>
      <c r="I4875" s="314">
        <v>18.11</v>
      </c>
      <c r="J4875" s="314">
        <v>571.29</v>
      </c>
    </row>
    <row r="4876" spans="1:10" ht="25.5">
      <c r="A4876" s="310" t="s">
        <v>16049</v>
      </c>
      <c r="B4876" s="311" t="s">
        <v>16068</v>
      </c>
      <c r="C4876" s="310" t="s">
        <v>9</v>
      </c>
      <c r="D4876" s="310" t="s">
        <v>29</v>
      </c>
      <c r="E4876" s="416" t="s">
        <v>16048</v>
      </c>
      <c r="F4876" s="416"/>
      <c r="G4876" s="312" t="s">
        <v>27</v>
      </c>
      <c r="H4876" s="313">
        <v>31.5459</v>
      </c>
      <c r="I4876" s="314">
        <v>14.73</v>
      </c>
      <c r="J4876" s="314">
        <v>464.67</v>
      </c>
    </row>
    <row r="4877" spans="1:10" ht="25.5">
      <c r="A4877" s="300" t="s">
        <v>12986</v>
      </c>
      <c r="B4877" s="301" t="s">
        <v>13324</v>
      </c>
      <c r="C4877" s="300" t="s">
        <v>9</v>
      </c>
      <c r="D4877" s="300" t="s">
        <v>7996</v>
      </c>
      <c r="E4877" s="417" t="s">
        <v>12998</v>
      </c>
      <c r="F4877" s="417"/>
      <c r="G4877" s="302" t="s">
        <v>13082</v>
      </c>
      <c r="H4877" s="315">
        <v>1.9403999999999999</v>
      </c>
      <c r="I4877" s="316">
        <v>24.01</v>
      </c>
      <c r="J4877" s="316">
        <v>46.58</v>
      </c>
    </row>
    <row r="4878" spans="1:10" ht="25.5">
      <c r="A4878" s="300" t="s">
        <v>12986</v>
      </c>
      <c r="B4878" s="301" t="s">
        <v>13326</v>
      </c>
      <c r="C4878" s="300" t="s">
        <v>9</v>
      </c>
      <c r="D4878" s="300" t="s">
        <v>8610</v>
      </c>
      <c r="E4878" s="417" t="s">
        <v>12998</v>
      </c>
      <c r="F4878" s="417"/>
      <c r="G4878" s="302" t="s">
        <v>93</v>
      </c>
      <c r="H4878" s="315">
        <v>8.3299999999999999E-2</v>
      </c>
      <c r="I4878" s="316">
        <v>5.75</v>
      </c>
      <c r="J4878" s="316">
        <v>0.47</v>
      </c>
    </row>
    <row r="4879" spans="1:10">
      <c r="A4879" s="300" t="s">
        <v>12986</v>
      </c>
      <c r="B4879" s="301" t="s">
        <v>13328</v>
      </c>
      <c r="C4879" s="300" t="s">
        <v>9</v>
      </c>
      <c r="D4879" s="300" t="s">
        <v>10588</v>
      </c>
      <c r="E4879" s="417" t="s">
        <v>12998</v>
      </c>
      <c r="F4879" s="417"/>
      <c r="G4879" s="302" t="s">
        <v>23</v>
      </c>
      <c r="H4879" s="315">
        <v>0.4365</v>
      </c>
      <c r="I4879" s="316">
        <v>12.27</v>
      </c>
      <c r="J4879" s="316">
        <v>5.35</v>
      </c>
    </row>
    <row r="4880" spans="1:10" ht="25.5">
      <c r="A4880" s="300" t="s">
        <v>12986</v>
      </c>
      <c r="B4880" s="301" t="s">
        <v>13330</v>
      </c>
      <c r="C4880" s="300" t="s">
        <v>9</v>
      </c>
      <c r="D4880" s="300" t="s">
        <v>12533</v>
      </c>
      <c r="E4880" s="417" t="s">
        <v>12998</v>
      </c>
      <c r="F4880" s="417"/>
      <c r="G4880" s="302" t="s">
        <v>20</v>
      </c>
      <c r="H4880" s="315">
        <v>5.6283000000000003</v>
      </c>
      <c r="I4880" s="316">
        <v>1.79</v>
      </c>
      <c r="J4880" s="316">
        <v>10.07</v>
      </c>
    </row>
    <row r="4881" spans="1:10" ht="25.5">
      <c r="A4881" s="317"/>
      <c r="B4881" s="317"/>
      <c r="C4881" s="317"/>
      <c r="D4881" s="317"/>
      <c r="E4881" s="317" t="s">
        <v>16052</v>
      </c>
      <c r="F4881" s="318">
        <v>527.59804710000003</v>
      </c>
      <c r="G4881" s="317" t="s">
        <v>16053</v>
      </c>
      <c r="H4881" s="318">
        <v>455.79</v>
      </c>
      <c r="I4881" s="317" t="s">
        <v>16054</v>
      </c>
      <c r="J4881" s="318">
        <v>983.39</v>
      </c>
    </row>
    <row r="4882" spans="1:10" ht="13.5" thickBot="1">
      <c r="A4882" s="317"/>
      <c r="B4882" s="317"/>
      <c r="C4882" s="317"/>
      <c r="D4882" s="317"/>
      <c r="E4882" s="317" t="s">
        <v>16055</v>
      </c>
      <c r="F4882" s="318">
        <v>555.11</v>
      </c>
      <c r="G4882" s="317"/>
      <c r="H4882" s="418" t="s">
        <v>16056</v>
      </c>
      <c r="I4882" s="418"/>
      <c r="J4882" s="318">
        <v>2520.83</v>
      </c>
    </row>
    <row r="4883" spans="1:10" ht="13.5" thickTop="1">
      <c r="A4883" s="319"/>
      <c r="B4883" s="319"/>
      <c r="C4883" s="319"/>
      <c r="D4883" s="319"/>
      <c r="E4883" s="319"/>
      <c r="F4883" s="319"/>
      <c r="G4883" s="319"/>
      <c r="H4883" s="319"/>
      <c r="I4883" s="319"/>
      <c r="J4883" s="319"/>
    </row>
    <row r="4884" spans="1:10" ht="15">
      <c r="A4884" s="305"/>
      <c r="B4884" s="306" t="s">
        <v>12979</v>
      </c>
      <c r="C4884" s="305" t="s">
        <v>12980</v>
      </c>
      <c r="D4884" s="305" t="s">
        <v>12981</v>
      </c>
      <c r="E4884" s="419" t="s">
        <v>16045</v>
      </c>
      <c r="F4884" s="419"/>
      <c r="G4884" s="307" t="s">
        <v>12982</v>
      </c>
      <c r="H4884" s="306" t="s">
        <v>16046</v>
      </c>
      <c r="I4884" s="306" t="s">
        <v>12983</v>
      </c>
      <c r="J4884" s="306" t="s">
        <v>12985</v>
      </c>
    </row>
    <row r="4885" spans="1:10">
      <c r="A4885" s="295" t="s">
        <v>16047</v>
      </c>
      <c r="B4885" s="296" t="s">
        <v>16076</v>
      </c>
      <c r="C4885" s="295" t="s">
        <v>9</v>
      </c>
      <c r="D4885" s="295" t="s">
        <v>492</v>
      </c>
      <c r="E4885" s="420" t="s">
        <v>16048</v>
      </c>
      <c r="F4885" s="420"/>
      <c r="G4885" s="297" t="s">
        <v>27</v>
      </c>
      <c r="H4885" s="308">
        <v>1</v>
      </c>
      <c r="I4885" s="309">
        <v>18.04</v>
      </c>
      <c r="J4885" s="309">
        <v>18.04</v>
      </c>
    </row>
    <row r="4886" spans="1:10" ht="25.5">
      <c r="A4886" s="310" t="s">
        <v>16049</v>
      </c>
      <c r="B4886" s="311" t="s">
        <v>16521</v>
      </c>
      <c r="C4886" s="310" t="s">
        <v>9</v>
      </c>
      <c r="D4886" s="310" t="s">
        <v>439</v>
      </c>
      <c r="E4886" s="416" t="s">
        <v>16048</v>
      </c>
      <c r="F4886" s="416"/>
      <c r="G4886" s="312" t="s">
        <v>27</v>
      </c>
      <c r="H4886" s="313">
        <v>1</v>
      </c>
      <c r="I4886" s="314">
        <v>0.46</v>
      </c>
      <c r="J4886" s="314">
        <v>0.46</v>
      </c>
    </row>
    <row r="4887" spans="1:10" ht="25.5">
      <c r="A4887" s="310" t="s">
        <v>16049</v>
      </c>
      <c r="B4887" s="311" t="s">
        <v>16522</v>
      </c>
      <c r="C4887" s="310" t="s">
        <v>9</v>
      </c>
      <c r="D4887" s="310" t="s">
        <v>440</v>
      </c>
      <c r="E4887" s="416" t="s">
        <v>16048</v>
      </c>
      <c r="F4887" s="416"/>
      <c r="G4887" s="312" t="s">
        <v>27</v>
      </c>
      <c r="H4887" s="313">
        <v>1</v>
      </c>
      <c r="I4887" s="314">
        <v>0.91</v>
      </c>
      <c r="J4887" s="314">
        <v>0.91</v>
      </c>
    </row>
    <row r="4888" spans="1:10" ht="25.5">
      <c r="A4888" s="310" t="s">
        <v>16049</v>
      </c>
      <c r="B4888" s="311" t="s">
        <v>16592</v>
      </c>
      <c r="C4888" s="310" t="s">
        <v>9</v>
      </c>
      <c r="D4888" s="310" t="s">
        <v>1204</v>
      </c>
      <c r="E4888" s="416" t="s">
        <v>16048</v>
      </c>
      <c r="F4888" s="416"/>
      <c r="G4888" s="312" t="s">
        <v>27</v>
      </c>
      <c r="H4888" s="313">
        <v>1</v>
      </c>
      <c r="I4888" s="314">
        <v>0.15</v>
      </c>
      <c r="J4888" s="314">
        <v>0.15</v>
      </c>
    </row>
    <row r="4889" spans="1:10">
      <c r="A4889" s="300" t="s">
        <v>12986</v>
      </c>
      <c r="B4889" s="301" t="s">
        <v>13061</v>
      </c>
      <c r="C4889" s="300" t="s">
        <v>9</v>
      </c>
      <c r="D4889" s="300" t="s">
        <v>12522</v>
      </c>
      <c r="E4889" s="417" t="s">
        <v>13060</v>
      </c>
      <c r="F4889" s="417"/>
      <c r="G4889" s="302" t="s">
        <v>27</v>
      </c>
      <c r="H4889" s="315">
        <v>1</v>
      </c>
      <c r="I4889" s="316">
        <v>2.5299999999999998</v>
      </c>
      <c r="J4889" s="316">
        <v>2.5299999999999998</v>
      </c>
    </row>
    <row r="4890" spans="1:10">
      <c r="A4890" s="300" t="s">
        <v>12986</v>
      </c>
      <c r="B4890" s="301" t="s">
        <v>13062</v>
      </c>
      <c r="C4890" s="300" t="s">
        <v>9</v>
      </c>
      <c r="D4890" s="300" t="s">
        <v>12527</v>
      </c>
      <c r="E4890" s="417" t="s">
        <v>13060</v>
      </c>
      <c r="F4890" s="417"/>
      <c r="G4890" s="302" t="s">
        <v>27</v>
      </c>
      <c r="H4890" s="315">
        <v>1</v>
      </c>
      <c r="I4890" s="316">
        <v>0.34</v>
      </c>
      <c r="J4890" s="316">
        <v>0.34</v>
      </c>
    </row>
    <row r="4891" spans="1:10">
      <c r="A4891" s="300" t="s">
        <v>12986</v>
      </c>
      <c r="B4891" s="301" t="s">
        <v>13161</v>
      </c>
      <c r="C4891" s="300" t="s">
        <v>9</v>
      </c>
      <c r="D4891" s="300" t="s">
        <v>10381</v>
      </c>
      <c r="E4891" s="417" t="s">
        <v>12994</v>
      </c>
      <c r="F4891" s="417"/>
      <c r="G4891" s="302" t="s">
        <v>27</v>
      </c>
      <c r="H4891" s="315">
        <v>1</v>
      </c>
      <c r="I4891" s="316">
        <v>12.95</v>
      </c>
      <c r="J4891" s="316">
        <v>12.95</v>
      </c>
    </row>
    <row r="4892" spans="1:10">
      <c r="A4892" s="300" t="s">
        <v>12986</v>
      </c>
      <c r="B4892" s="301" t="s">
        <v>13059</v>
      </c>
      <c r="C4892" s="300" t="s">
        <v>9</v>
      </c>
      <c r="D4892" s="300" t="s">
        <v>12535</v>
      </c>
      <c r="E4892" s="417" t="s">
        <v>13058</v>
      </c>
      <c r="F4892" s="417"/>
      <c r="G4892" s="302" t="s">
        <v>27</v>
      </c>
      <c r="H4892" s="315">
        <v>1</v>
      </c>
      <c r="I4892" s="316">
        <v>0.05</v>
      </c>
      <c r="J4892" s="316">
        <v>0.05</v>
      </c>
    </row>
    <row r="4893" spans="1:10">
      <c r="A4893" s="300" t="s">
        <v>12986</v>
      </c>
      <c r="B4893" s="301" t="s">
        <v>13057</v>
      </c>
      <c r="C4893" s="300" t="s">
        <v>9</v>
      </c>
      <c r="D4893" s="300" t="s">
        <v>12549</v>
      </c>
      <c r="E4893" s="417" t="s">
        <v>13056</v>
      </c>
      <c r="F4893" s="417"/>
      <c r="G4893" s="302" t="s">
        <v>27</v>
      </c>
      <c r="H4893" s="315">
        <v>1</v>
      </c>
      <c r="I4893" s="316">
        <v>0.65</v>
      </c>
      <c r="J4893" s="316">
        <v>0.65</v>
      </c>
    </row>
    <row r="4894" spans="1:10" ht="25.5">
      <c r="A4894" s="317"/>
      <c r="B4894" s="317"/>
      <c r="C4894" s="317"/>
      <c r="D4894" s="317"/>
      <c r="E4894" s="317" t="s">
        <v>16052</v>
      </c>
      <c r="F4894" s="318">
        <v>7.0282739999999997</v>
      </c>
      <c r="G4894" s="317" t="s">
        <v>16053</v>
      </c>
      <c r="H4894" s="318">
        <v>6.07</v>
      </c>
      <c r="I4894" s="317" t="s">
        <v>16054</v>
      </c>
      <c r="J4894" s="318">
        <v>13.1</v>
      </c>
    </row>
    <row r="4895" spans="1:10" ht="13.5" thickBot="1">
      <c r="A4895" s="317"/>
      <c r="B4895" s="317"/>
      <c r="C4895" s="317"/>
      <c r="D4895" s="317"/>
      <c r="E4895" s="317" t="s">
        <v>16055</v>
      </c>
      <c r="F4895" s="318">
        <v>5.09</v>
      </c>
      <c r="G4895" s="317"/>
      <c r="H4895" s="418" t="s">
        <v>16056</v>
      </c>
      <c r="I4895" s="418"/>
      <c r="J4895" s="318">
        <v>23.13</v>
      </c>
    </row>
    <row r="4896" spans="1:10" ht="13.5" thickTop="1">
      <c r="A4896" s="319"/>
      <c r="B4896" s="319"/>
      <c r="C4896" s="319"/>
      <c r="D4896" s="319"/>
      <c r="E4896" s="319"/>
      <c r="F4896" s="319"/>
      <c r="G4896" s="319"/>
      <c r="H4896" s="319"/>
      <c r="I4896" s="319"/>
      <c r="J4896" s="319"/>
    </row>
    <row r="4897" spans="1:10" ht="15">
      <c r="A4897" s="305"/>
      <c r="B4897" s="306" t="s">
        <v>12979</v>
      </c>
      <c r="C4897" s="305" t="s">
        <v>12980</v>
      </c>
      <c r="D4897" s="305" t="s">
        <v>12981</v>
      </c>
      <c r="E4897" s="419" t="s">
        <v>16045</v>
      </c>
      <c r="F4897" s="419"/>
      <c r="G4897" s="307" t="s">
        <v>12982</v>
      </c>
      <c r="H4897" s="306" t="s">
        <v>16046</v>
      </c>
      <c r="I4897" s="306" t="s">
        <v>12983</v>
      </c>
      <c r="J4897" s="306" t="s">
        <v>12985</v>
      </c>
    </row>
    <row r="4898" spans="1:10" ht="38.25">
      <c r="A4898" s="295" t="s">
        <v>16047</v>
      </c>
      <c r="B4898" s="296" t="s">
        <v>16157</v>
      </c>
      <c r="C4898" s="295" t="s">
        <v>9</v>
      </c>
      <c r="D4898" s="295" t="s">
        <v>6572</v>
      </c>
      <c r="E4898" s="420" t="s">
        <v>16143</v>
      </c>
      <c r="F4898" s="420"/>
      <c r="G4898" s="297" t="s">
        <v>13082</v>
      </c>
      <c r="H4898" s="308">
        <v>1</v>
      </c>
      <c r="I4898" s="309">
        <v>24.11</v>
      </c>
      <c r="J4898" s="309">
        <v>24.11</v>
      </c>
    </row>
    <row r="4899" spans="1:10" ht="25.5">
      <c r="A4899" s="310" t="s">
        <v>16049</v>
      </c>
      <c r="B4899" s="311" t="s">
        <v>16293</v>
      </c>
      <c r="C4899" s="310" t="s">
        <v>9</v>
      </c>
      <c r="D4899" s="310" t="s">
        <v>1737</v>
      </c>
      <c r="E4899" s="416" t="s">
        <v>16048</v>
      </c>
      <c r="F4899" s="416"/>
      <c r="G4899" s="312" t="s">
        <v>13145</v>
      </c>
      <c r="H4899" s="313">
        <v>3.1E-2</v>
      </c>
      <c r="I4899" s="314">
        <v>431.19</v>
      </c>
      <c r="J4899" s="314">
        <v>13.36</v>
      </c>
    </row>
    <row r="4900" spans="1:10" ht="25.5">
      <c r="A4900" s="310" t="s">
        <v>16049</v>
      </c>
      <c r="B4900" s="311" t="s">
        <v>16172</v>
      </c>
      <c r="C4900" s="310" t="s">
        <v>9</v>
      </c>
      <c r="D4900" s="310" t="s">
        <v>78</v>
      </c>
      <c r="E4900" s="416" t="s">
        <v>16048</v>
      </c>
      <c r="F4900" s="416"/>
      <c r="G4900" s="312" t="s">
        <v>27</v>
      </c>
      <c r="H4900" s="313">
        <v>0.35399999999999998</v>
      </c>
      <c r="I4900" s="314">
        <v>18.11</v>
      </c>
      <c r="J4900" s="314">
        <v>6.41</v>
      </c>
    </row>
    <row r="4901" spans="1:10" ht="25.5">
      <c r="A4901" s="310" t="s">
        <v>16049</v>
      </c>
      <c r="B4901" s="311" t="s">
        <v>16068</v>
      </c>
      <c r="C4901" s="310" t="s">
        <v>9</v>
      </c>
      <c r="D4901" s="310" t="s">
        <v>29</v>
      </c>
      <c r="E4901" s="416" t="s">
        <v>16048</v>
      </c>
      <c r="F4901" s="416"/>
      <c r="G4901" s="312" t="s">
        <v>27</v>
      </c>
      <c r="H4901" s="313">
        <v>0.17699999999999999</v>
      </c>
      <c r="I4901" s="314">
        <v>14.73</v>
      </c>
      <c r="J4901" s="314">
        <v>2.6</v>
      </c>
    </row>
    <row r="4902" spans="1:10">
      <c r="A4902" s="300" t="s">
        <v>12986</v>
      </c>
      <c r="B4902" s="301" t="s">
        <v>13147</v>
      </c>
      <c r="C4902" s="300" t="s">
        <v>9</v>
      </c>
      <c r="D4902" s="300" t="s">
        <v>8045</v>
      </c>
      <c r="E4902" s="417" t="s">
        <v>12998</v>
      </c>
      <c r="F4902" s="417"/>
      <c r="G4902" s="302" t="s">
        <v>23</v>
      </c>
      <c r="H4902" s="315">
        <v>0.5</v>
      </c>
      <c r="I4902" s="316">
        <v>0.49</v>
      </c>
      <c r="J4902" s="316">
        <v>0.24</v>
      </c>
    </row>
    <row r="4903" spans="1:10" ht="25.5">
      <c r="A4903" s="300" t="s">
        <v>12986</v>
      </c>
      <c r="B4903" s="301" t="s">
        <v>13504</v>
      </c>
      <c r="C4903" s="300" t="s">
        <v>9</v>
      </c>
      <c r="D4903" s="300" t="s">
        <v>9475</v>
      </c>
      <c r="E4903" s="417" t="s">
        <v>12998</v>
      </c>
      <c r="F4903" s="417"/>
      <c r="G4903" s="302" t="s">
        <v>20</v>
      </c>
      <c r="H4903" s="315">
        <v>1.67</v>
      </c>
      <c r="I4903" s="316">
        <v>0.9</v>
      </c>
      <c r="J4903" s="316">
        <v>1.5</v>
      </c>
    </row>
    <row r="4904" spans="1:10" ht="25.5">
      <c r="A4904" s="317"/>
      <c r="B4904" s="317"/>
      <c r="C4904" s="317"/>
      <c r="D4904" s="317"/>
      <c r="E4904" s="317" t="s">
        <v>16052</v>
      </c>
      <c r="F4904" s="318">
        <v>4.1847738999999997</v>
      </c>
      <c r="G4904" s="317" t="s">
        <v>16053</v>
      </c>
      <c r="H4904" s="318">
        <v>3.62</v>
      </c>
      <c r="I4904" s="317" t="s">
        <v>16054</v>
      </c>
      <c r="J4904" s="318">
        <v>7.8</v>
      </c>
    </row>
    <row r="4905" spans="1:10" ht="13.5" thickBot="1">
      <c r="A4905" s="317"/>
      <c r="B4905" s="317"/>
      <c r="C4905" s="317"/>
      <c r="D4905" s="317"/>
      <c r="E4905" s="317" t="s">
        <v>16055</v>
      </c>
      <c r="F4905" s="318">
        <v>6.8</v>
      </c>
      <c r="G4905" s="317"/>
      <c r="H4905" s="418" t="s">
        <v>16056</v>
      </c>
      <c r="I4905" s="418"/>
      <c r="J4905" s="318">
        <v>30.91</v>
      </c>
    </row>
    <row r="4906" spans="1:10" ht="13.5" thickTop="1">
      <c r="A4906" s="319"/>
      <c r="B4906" s="319"/>
      <c r="C4906" s="319"/>
      <c r="D4906" s="319"/>
      <c r="E4906" s="319"/>
      <c r="F4906" s="319"/>
      <c r="G4906" s="319"/>
      <c r="H4906" s="319"/>
      <c r="I4906" s="319"/>
      <c r="J4906" s="319"/>
    </row>
    <row r="4907" spans="1:10" ht="15">
      <c r="A4907" s="305"/>
      <c r="B4907" s="306" t="s">
        <v>12979</v>
      </c>
      <c r="C4907" s="305" t="s">
        <v>12980</v>
      </c>
      <c r="D4907" s="305" t="s">
        <v>12981</v>
      </c>
      <c r="E4907" s="419" t="s">
        <v>16045</v>
      </c>
      <c r="F4907" s="419"/>
      <c r="G4907" s="307" t="s">
        <v>12982</v>
      </c>
      <c r="H4907" s="306" t="s">
        <v>16046</v>
      </c>
      <c r="I4907" s="306" t="s">
        <v>12983</v>
      </c>
      <c r="J4907" s="306" t="s">
        <v>12985</v>
      </c>
    </row>
    <row r="4908" spans="1:10" ht="38.25">
      <c r="A4908" s="295" t="s">
        <v>16047</v>
      </c>
      <c r="B4908" s="296" t="s">
        <v>16286</v>
      </c>
      <c r="C4908" s="295" t="s">
        <v>9</v>
      </c>
      <c r="D4908" s="295" t="s">
        <v>3131</v>
      </c>
      <c r="E4908" s="420" t="s">
        <v>16067</v>
      </c>
      <c r="F4908" s="420"/>
      <c r="G4908" s="297" t="s">
        <v>99</v>
      </c>
      <c r="H4908" s="308">
        <v>1</v>
      </c>
      <c r="I4908" s="309">
        <v>0.56000000000000005</v>
      </c>
      <c r="J4908" s="309">
        <v>0.56000000000000005</v>
      </c>
    </row>
    <row r="4909" spans="1:10" ht="38.25">
      <c r="A4909" s="310" t="s">
        <v>16049</v>
      </c>
      <c r="B4909" s="311" t="s">
        <v>16626</v>
      </c>
      <c r="C4909" s="310" t="s">
        <v>9</v>
      </c>
      <c r="D4909" s="310" t="s">
        <v>3126</v>
      </c>
      <c r="E4909" s="416" t="s">
        <v>16067</v>
      </c>
      <c r="F4909" s="416"/>
      <c r="G4909" s="312" t="s">
        <v>27</v>
      </c>
      <c r="H4909" s="313">
        <v>1</v>
      </c>
      <c r="I4909" s="314">
        <v>0.45</v>
      </c>
      <c r="J4909" s="314">
        <v>0.45</v>
      </c>
    </row>
    <row r="4910" spans="1:10" ht="38.25">
      <c r="A4910" s="310" t="s">
        <v>16049</v>
      </c>
      <c r="B4910" s="311" t="s">
        <v>16627</v>
      </c>
      <c r="C4910" s="310" t="s">
        <v>9</v>
      </c>
      <c r="D4910" s="310" t="s">
        <v>3127</v>
      </c>
      <c r="E4910" s="416" t="s">
        <v>16067</v>
      </c>
      <c r="F4910" s="416"/>
      <c r="G4910" s="312" t="s">
        <v>27</v>
      </c>
      <c r="H4910" s="313">
        <v>1</v>
      </c>
      <c r="I4910" s="314">
        <v>0.11</v>
      </c>
      <c r="J4910" s="314">
        <v>0.11</v>
      </c>
    </row>
    <row r="4911" spans="1:10" ht="25.5">
      <c r="A4911" s="317"/>
      <c r="B4911" s="317"/>
      <c r="C4911" s="317"/>
      <c r="D4911" s="317"/>
      <c r="E4911" s="317" t="s">
        <v>16052</v>
      </c>
      <c r="F4911" s="318">
        <v>0</v>
      </c>
      <c r="G4911" s="317" t="s">
        <v>16053</v>
      </c>
      <c r="H4911" s="318">
        <v>0</v>
      </c>
      <c r="I4911" s="317" t="s">
        <v>16054</v>
      </c>
      <c r="J4911" s="318">
        <v>0</v>
      </c>
    </row>
    <row r="4912" spans="1:10" ht="13.5" thickBot="1">
      <c r="A4912" s="317"/>
      <c r="B4912" s="317"/>
      <c r="C4912" s="317"/>
      <c r="D4912" s="317"/>
      <c r="E4912" s="317" t="s">
        <v>16055</v>
      </c>
      <c r="F4912" s="318">
        <v>0.15</v>
      </c>
      <c r="G4912" s="317"/>
      <c r="H4912" s="418" t="s">
        <v>16056</v>
      </c>
      <c r="I4912" s="418"/>
      <c r="J4912" s="318">
        <v>0.71</v>
      </c>
    </row>
    <row r="4913" spans="1:10" ht="13.5" thickTop="1">
      <c r="A4913" s="319"/>
      <c r="B4913" s="319"/>
      <c r="C4913" s="319"/>
      <c r="D4913" s="319"/>
      <c r="E4913" s="319"/>
      <c r="F4913" s="319"/>
      <c r="G4913" s="319"/>
      <c r="H4913" s="319"/>
      <c r="I4913" s="319"/>
      <c r="J4913" s="319"/>
    </row>
    <row r="4914" spans="1:10" ht="15">
      <c r="A4914" s="305"/>
      <c r="B4914" s="306" t="s">
        <v>12979</v>
      </c>
      <c r="C4914" s="305" t="s">
        <v>12980</v>
      </c>
      <c r="D4914" s="305" t="s">
        <v>12981</v>
      </c>
      <c r="E4914" s="419" t="s">
        <v>16045</v>
      </c>
      <c r="F4914" s="419"/>
      <c r="G4914" s="307" t="s">
        <v>12982</v>
      </c>
      <c r="H4914" s="306" t="s">
        <v>16046</v>
      </c>
      <c r="I4914" s="306" t="s">
        <v>12983</v>
      </c>
      <c r="J4914" s="306" t="s">
        <v>12985</v>
      </c>
    </row>
    <row r="4915" spans="1:10" ht="38.25">
      <c r="A4915" s="295" t="s">
        <v>16047</v>
      </c>
      <c r="B4915" s="296" t="s">
        <v>16284</v>
      </c>
      <c r="C4915" s="295" t="s">
        <v>9</v>
      </c>
      <c r="D4915" s="295" t="s">
        <v>3130</v>
      </c>
      <c r="E4915" s="420" t="s">
        <v>16067</v>
      </c>
      <c r="F4915" s="420"/>
      <c r="G4915" s="297" t="s">
        <v>75</v>
      </c>
      <c r="H4915" s="308">
        <v>1</v>
      </c>
      <c r="I4915" s="309">
        <v>4.76</v>
      </c>
      <c r="J4915" s="309">
        <v>4.76</v>
      </c>
    </row>
    <row r="4916" spans="1:10" ht="38.25">
      <c r="A4916" s="310" t="s">
        <v>16049</v>
      </c>
      <c r="B4916" s="311" t="s">
        <v>16626</v>
      </c>
      <c r="C4916" s="310" t="s">
        <v>9</v>
      </c>
      <c r="D4916" s="310" t="s">
        <v>3126</v>
      </c>
      <c r="E4916" s="416" t="s">
        <v>16067</v>
      </c>
      <c r="F4916" s="416"/>
      <c r="G4916" s="312" t="s">
        <v>27</v>
      </c>
      <c r="H4916" s="313">
        <v>1</v>
      </c>
      <c r="I4916" s="314">
        <v>0.45</v>
      </c>
      <c r="J4916" s="314">
        <v>0.45</v>
      </c>
    </row>
    <row r="4917" spans="1:10" ht="38.25">
      <c r="A4917" s="310" t="s">
        <v>16049</v>
      </c>
      <c r="B4917" s="311" t="s">
        <v>16628</v>
      </c>
      <c r="C4917" s="310" t="s">
        <v>9</v>
      </c>
      <c r="D4917" s="310" t="s">
        <v>3128</v>
      </c>
      <c r="E4917" s="416" t="s">
        <v>16067</v>
      </c>
      <c r="F4917" s="416"/>
      <c r="G4917" s="312" t="s">
        <v>27</v>
      </c>
      <c r="H4917" s="313">
        <v>1</v>
      </c>
      <c r="I4917" s="314">
        <v>0.56999999999999995</v>
      </c>
      <c r="J4917" s="314">
        <v>0.56999999999999995</v>
      </c>
    </row>
    <row r="4918" spans="1:10" ht="38.25">
      <c r="A4918" s="310" t="s">
        <v>16049</v>
      </c>
      <c r="B4918" s="311" t="s">
        <v>16627</v>
      </c>
      <c r="C4918" s="310" t="s">
        <v>9</v>
      </c>
      <c r="D4918" s="310" t="s">
        <v>3127</v>
      </c>
      <c r="E4918" s="416" t="s">
        <v>16067</v>
      </c>
      <c r="F4918" s="416"/>
      <c r="G4918" s="312" t="s">
        <v>27</v>
      </c>
      <c r="H4918" s="313">
        <v>1</v>
      </c>
      <c r="I4918" s="314">
        <v>0.11</v>
      </c>
      <c r="J4918" s="314">
        <v>0.11</v>
      </c>
    </row>
    <row r="4919" spans="1:10" ht="38.25">
      <c r="A4919" s="310" t="s">
        <v>16049</v>
      </c>
      <c r="B4919" s="311" t="s">
        <v>16629</v>
      </c>
      <c r="C4919" s="310" t="s">
        <v>9</v>
      </c>
      <c r="D4919" s="310" t="s">
        <v>3129</v>
      </c>
      <c r="E4919" s="416" t="s">
        <v>16067</v>
      </c>
      <c r="F4919" s="416"/>
      <c r="G4919" s="312" t="s">
        <v>27</v>
      </c>
      <c r="H4919" s="313">
        <v>1</v>
      </c>
      <c r="I4919" s="314">
        <v>3.63</v>
      </c>
      <c r="J4919" s="314">
        <v>3.63</v>
      </c>
    </row>
    <row r="4920" spans="1:10" ht="25.5">
      <c r="A4920" s="317"/>
      <c r="B4920" s="317"/>
      <c r="C4920" s="317"/>
      <c r="D4920" s="317"/>
      <c r="E4920" s="317" t="s">
        <v>16052</v>
      </c>
      <c r="F4920" s="318">
        <v>0</v>
      </c>
      <c r="G4920" s="317" t="s">
        <v>16053</v>
      </c>
      <c r="H4920" s="318">
        <v>0</v>
      </c>
      <c r="I4920" s="317" t="s">
        <v>16054</v>
      </c>
      <c r="J4920" s="318">
        <v>0</v>
      </c>
    </row>
    <row r="4921" spans="1:10" ht="13.5" thickBot="1">
      <c r="A4921" s="317"/>
      <c r="B4921" s="317"/>
      <c r="C4921" s="317"/>
      <c r="D4921" s="317"/>
      <c r="E4921" s="317" t="s">
        <v>16055</v>
      </c>
      <c r="F4921" s="318">
        <v>1.34</v>
      </c>
      <c r="G4921" s="317"/>
      <c r="H4921" s="418" t="s">
        <v>16056</v>
      </c>
      <c r="I4921" s="418"/>
      <c r="J4921" s="318">
        <v>6.1</v>
      </c>
    </row>
    <row r="4922" spans="1:10" ht="13.5" thickTop="1">
      <c r="A4922" s="319"/>
      <c r="B4922" s="319"/>
      <c r="C4922" s="319"/>
      <c r="D4922" s="319"/>
      <c r="E4922" s="319"/>
      <c r="F4922" s="319"/>
      <c r="G4922" s="319"/>
      <c r="H4922" s="319"/>
      <c r="I4922" s="319"/>
      <c r="J4922" s="319"/>
    </row>
    <row r="4923" spans="1:10" ht="15">
      <c r="A4923" s="305"/>
      <c r="B4923" s="306" t="s">
        <v>12979</v>
      </c>
      <c r="C4923" s="305" t="s">
        <v>12980</v>
      </c>
      <c r="D4923" s="305" t="s">
        <v>12981</v>
      </c>
      <c r="E4923" s="419" t="s">
        <v>16045</v>
      </c>
      <c r="F4923" s="419"/>
      <c r="G4923" s="307" t="s">
        <v>12982</v>
      </c>
      <c r="H4923" s="306" t="s">
        <v>16046</v>
      </c>
      <c r="I4923" s="306" t="s">
        <v>12983</v>
      </c>
      <c r="J4923" s="306" t="s">
        <v>12985</v>
      </c>
    </row>
    <row r="4924" spans="1:10" ht="38.25">
      <c r="A4924" s="295" t="s">
        <v>16047</v>
      </c>
      <c r="B4924" s="296" t="s">
        <v>16626</v>
      </c>
      <c r="C4924" s="295" t="s">
        <v>9</v>
      </c>
      <c r="D4924" s="295" t="s">
        <v>3126</v>
      </c>
      <c r="E4924" s="420" t="s">
        <v>16067</v>
      </c>
      <c r="F4924" s="420"/>
      <c r="G4924" s="297" t="s">
        <v>27</v>
      </c>
      <c r="H4924" s="308">
        <v>1</v>
      </c>
      <c r="I4924" s="309">
        <v>0.45</v>
      </c>
      <c r="J4924" s="309">
        <v>0.45</v>
      </c>
    </row>
    <row r="4925" spans="1:10" ht="76.5">
      <c r="A4925" s="300" t="s">
        <v>12986</v>
      </c>
      <c r="B4925" s="301" t="s">
        <v>14328</v>
      </c>
      <c r="C4925" s="300" t="s">
        <v>9</v>
      </c>
      <c r="D4925" s="300" t="s">
        <v>8073</v>
      </c>
      <c r="E4925" s="417" t="s">
        <v>12977</v>
      </c>
      <c r="F4925" s="417"/>
      <c r="G4925" s="302" t="s">
        <v>51</v>
      </c>
      <c r="H4925" s="315">
        <v>5.3300000000000001E-5</v>
      </c>
      <c r="I4925" s="316">
        <v>8560.7199999999993</v>
      </c>
      <c r="J4925" s="316">
        <v>0.45</v>
      </c>
    </row>
    <row r="4926" spans="1:10" ht="25.5">
      <c r="A4926" s="317"/>
      <c r="B4926" s="317"/>
      <c r="C4926" s="317"/>
      <c r="D4926" s="317"/>
      <c r="E4926" s="317" t="s">
        <v>16052</v>
      </c>
      <c r="F4926" s="318">
        <v>0</v>
      </c>
      <c r="G4926" s="317" t="s">
        <v>16053</v>
      </c>
      <c r="H4926" s="318">
        <v>0</v>
      </c>
      <c r="I4926" s="317" t="s">
        <v>16054</v>
      </c>
      <c r="J4926" s="318">
        <v>0</v>
      </c>
    </row>
    <row r="4927" spans="1:10" ht="13.5" thickBot="1">
      <c r="A4927" s="317"/>
      <c r="B4927" s="317"/>
      <c r="C4927" s="317"/>
      <c r="D4927" s="317"/>
      <c r="E4927" s="317" t="s">
        <v>16055</v>
      </c>
      <c r="F4927" s="318">
        <v>0.12</v>
      </c>
      <c r="G4927" s="317"/>
      <c r="H4927" s="418" t="s">
        <v>16056</v>
      </c>
      <c r="I4927" s="418"/>
      <c r="J4927" s="318">
        <v>0.56999999999999995</v>
      </c>
    </row>
    <row r="4928" spans="1:10" ht="13.5" thickTop="1">
      <c r="A4928" s="319"/>
      <c r="B4928" s="319"/>
      <c r="C4928" s="319"/>
      <c r="D4928" s="319"/>
      <c r="E4928" s="319"/>
      <c r="F4928" s="319"/>
      <c r="G4928" s="319"/>
      <c r="H4928" s="319"/>
      <c r="I4928" s="319"/>
      <c r="J4928" s="319"/>
    </row>
    <row r="4929" spans="1:10" ht="15">
      <c r="A4929" s="305"/>
      <c r="B4929" s="306" t="s">
        <v>12979</v>
      </c>
      <c r="C4929" s="305" t="s">
        <v>12980</v>
      </c>
      <c r="D4929" s="305" t="s">
        <v>12981</v>
      </c>
      <c r="E4929" s="419" t="s">
        <v>16045</v>
      </c>
      <c r="F4929" s="419"/>
      <c r="G4929" s="307" t="s">
        <v>12982</v>
      </c>
      <c r="H4929" s="306" t="s">
        <v>16046</v>
      </c>
      <c r="I4929" s="306" t="s">
        <v>12983</v>
      </c>
      <c r="J4929" s="306" t="s">
        <v>12985</v>
      </c>
    </row>
    <row r="4930" spans="1:10" ht="38.25">
      <c r="A4930" s="295" t="s">
        <v>16047</v>
      </c>
      <c r="B4930" s="296" t="s">
        <v>16627</v>
      </c>
      <c r="C4930" s="295" t="s">
        <v>9</v>
      </c>
      <c r="D4930" s="295" t="s">
        <v>3127</v>
      </c>
      <c r="E4930" s="420" t="s">
        <v>16067</v>
      </c>
      <c r="F4930" s="420"/>
      <c r="G4930" s="297" t="s">
        <v>27</v>
      </c>
      <c r="H4930" s="308">
        <v>1</v>
      </c>
      <c r="I4930" s="309">
        <v>0.11</v>
      </c>
      <c r="J4930" s="309">
        <v>0.11</v>
      </c>
    </row>
    <row r="4931" spans="1:10" ht="76.5">
      <c r="A4931" s="300" t="s">
        <v>12986</v>
      </c>
      <c r="B4931" s="301" t="s">
        <v>14328</v>
      </c>
      <c r="C4931" s="300" t="s">
        <v>9</v>
      </c>
      <c r="D4931" s="300" t="s">
        <v>8073</v>
      </c>
      <c r="E4931" s="417" t="s">
        <v>12977</v>
      </c>
      <c r="F4931" s="417"/>
      <c r="G4931" s="302" t="s">
        <v>51</v>
      </c>
      <c r="H4931" s="315">
        <v>1.4E-5</v>
      </c>
      <c r="I4931" s="316">
        <v>8560.7199999999993</v>
      </c>
      <c r="J4931" s="316">
        <v>0.11</v>
      </c>
    </row>
    <row r="4932" spans="1:10" ht="25.5">
      <c r="A4932" s="317"/>
      <c r="B4932" s="317"/>
      <c r="C4932" s="317"/>
      <c r="D4932" s="317"/>
      <c r="E4932" s="317" t="s">
        <v>16052</v>
      </c>
      <c r="F4932" s="318">
        <v>0</v>
      </c>
      <c r="G4932" s="317" t="s">
        <v>16053</v>
      </c>
      <c r="H4932" s="318">
        <v>0</v>
      </c>
      <c r="I4932" s="317" t="s">
        <v>16054</v>
      </c>
      <c r="J4932" s="318">
        <v>0</v>
      </c>
    </row>
    <row r="4933" spans="1:10" ht="13.5" thickBot="1">
      <c r="A4933" s="317"/>
      <c r="B4933" s="317"/>
      <c r="C4933" s="317"/>
      <c r="D4933" s="317"/>
      <c r="E4933" s="317" t="s">
        <v>16055</v>
      </c>
      <c r="F4933" s="318">
        <v>0.03</v>
      </c>
      <c r="G4933" s="317"/>
      <c r="H4933" s="418" t="s">
        <v>16056</v>
      </c>
      <c r="I4933" s="418"/>
      <c r="J4933" s="318">
        <v>0.14000000000000001</v>
      </c>
    </row>
    <row r="4934" spans="1:10" ht="13.5" thickTop="1">
      <c r="A4934" s="319"/>
      <c r="B4934" s="319"/>
      <c r="C4934" s="319"/>
      <c r="D4934" s="319"/>
      <c r="E4934" s="319"/>
      <c r="F4934" s="319"/>
      <c r="G4934" s="319"/>
      <c r="H4934" s="319"/>
      <c r="I4934" s="319"/>
      <c r="J4934" s="319"/>
    </row>
    <row r="4935" spans="1:10" ht="15">
      <c r="A4935" s="305"/>
      <c r="B4935" s="306" t="s">
        <v>12979</v>
      </c>
      <c r="C4935" s="305" t="s">
        <v>12980</v>
      </c>
      <c r="D4935" s="305" t="s">
        <v>12981</v>
      </c>
      <c r="E4935" s="419" t="s">
        <v>16045</v>
      </c>
      <c r="F4935" s="419"/>
      <c r="G4935" s="307" t="s">
        <v>12982</v>
      </c>
      <c r="H4935" s="306" t="s">
        <v>16046</v>
      </c>
      <c r="I4935" s="306" t="s">
        <v>12983</v>
      </c>
      <c r="J4935" s="306" t="s">
        <v>12985</v>
      </c>
    </row>
    <row r="4936" spans="1:10" ht="38.25">
      <c r="A4936" s="295" t="s">
        <v>16047</v>
      </c>
      <c r="B4936" s="296" t="s">
        <v>16628</v>
      </c>
      <c r="C4936" s="295" t="s">
        <v>9</v>
      </c>
      <c r="D4936" s="295" t="s">
        <v>3128</v>
      </c>
      <c r="E4936" s="420" t="s">
        <v>16067</v>
      </c>
      <c r="F4936" s="420"/>
      <c r="G4936" s="297" t="s">
        <v>27</v>
      </c>
      <c r="H4936" s="308">
        <v>1</v>
      </c>
      <c r="I4936" s="309">
        <v>0.56999999999999995</v>
      </c>
      <c r="J4936" s="309">
        <v>0.56999999999999995</v>
      </c>
    </row>
    <row r="4937" spans="1:10" ht="76.5">
      <c r="A4937" s="300" t="s">
        <v>12986</v>
      </c>
      <c r="B4937" s="301" t="s">
        <v>14328</v>
      </c>
      <c r="C4937" s="300" t="s">
        <v>9</v>
      </c>
      <c r="D4937" s="300" t="s">
        <v>8073</v>
      </c>
      <c r="E4937" s="417" t="s">
        <v>12977</v>
      </c>
      <c r="F4937" s="417"/>
      <c r="G4937" s="302" t="s">
        <v>51</v>
      </c>
      <c r="H4937" s="315">
        <v>6.6699999999999995E-5</v>
      </c>
      <c r="I4937" s="316">
        <v>8560.7199999999993</v>
      </c>
      <c r="J4937" s="316">
        <v>0.56999999999999995</v>
      </c>
    </row>
    <row r="4938" spans="1:10" ht="25.5">
      <c r="A4938" s="317"/>
      <c r="B4938" s="317"/>
      <c r="C4938" s="317"/>
      <c r="D4938" s="317"/>
      <c r="E4938" s="317" t="s">
        <v>16052</v>
      </c>
      <c r="F4938" s="318">
        <v>0</v>
      </c>
      <c r="G4938" s="317" t="s">
        <v>16053</v>
      </c>
      <c r="H4938" s="318">
        <v>0</v>
      </c>
      <c r="I4938" s="317" t="s">
        <v>16054</v>
      </c>
      <c r="J4938" s="318">
        <v>0</v>
      </c>
    </row>
    <row r="4939" spans="1:10" ht="13.5" thickBot="1">
      <c r="A4939" s="317"/>
      <c r="B4939" s="317"/>
      <c r="C4939" s="317"/>
      <c r="D4939" s="317"/>
      <c r="E4939" s="317" t="s">
        <v>16055</v>
      </c>
      <c r="F4939" s="318">
        <v>0.16</v>
      </c>
      <c r="G4939" s="317"/>
      <c r="H4939" s="418" t="s">
        <v>16056</v>
      </c>
      <c r="I4939" s="418"/>
      <c r="J4939" s="318">
        <v>0.73</v>
      </c>
    </row>
    <row r="4940" spans="1:10" ht="13.5" thickTop="1">
      <c r="A4940" s="319"/>
      <c r="B4940" s="319"/>
      <c r="C4940" s="319"/>
      <c r="D4940" s="319"/>
      <c r="E4940" s="319"/>
      <c r="F4940" s="319"/>
      <c r="G4940" s="319"/>
      <c r="H4940" s="319"/>
      <c r="I4940" s="319"/>
      <c r="J4940" s="319"/>
    </row>
    <row r="4941" spans="1:10" ht="15">
      <c r="A4941" s="305"/>
      <c r="B4941" s="306" t="s">
        <v>12979</v>
      </c>
      <c r="C4941" s="305" t="s">
        <v>12980</v>
      </c>
      <c r="D4941" s="305" t="s">
        <v>12981</v>
      </c>
      <c r="E4941" s="419" t="s">
        <v>16045</v>
      </c>
      <c r="F4941" s="419"/>
      <c r="G4941" s="307" t="s">
        <v>12982</v>
      </c>
      <c r="H4941" s="306" t="s">
        <v>16046</v>
      </c>
      <c r="I4941" s="306" t="s">
        <v>12983</v>
      </c>
      <c r="J4941" s="306" t="s">
        <v>12985</v>
      </c>
    </row>
    <row r="4942" spans="1:10" ht="38.25">
      <c r="A4942" s="295" t="s">
        <v>16047</v>
      </c>
      <c r="B4942" s="296" t="s">
        <v>16629</v>
      </c>
      <c r="C4942" s="295" t="s">
        <v>9</v>
      </c>
      <c r="D4942" s="295" t="s">
        <v>3129</v>
      </c>
      <c r="E4942" s="420" t="s">
        <v>16067</v>
      </c>
      <c r="F4942" s="420"/>
      <c r="G4942" s="297" t="s">
        <v>27</v>
      </c>
      <c r="H4942" s="308">
        <v>1</v>
      </c>
      <c r="I4942" s="309">
        <v>3.63</v>
      </c>
      <c r="J4942" s="309">
        <v>3.63</v>
      </c>
    </row>
    <row r="4943" spans="1:10">
      <c r="A4943" s="300" t="s">
        <v>12986</v>
      </c>
      <c r="B4943" s="301" t="s">
        <v>13339</v>
      </c>
      <c r="C4943" s="300" t="s">
        <v>9</v>
      </c>
      <c r="D4943" s="300" t="s">
        <v>9085</v>
      </c>
      <c r="E4943" s="417" t="s">
        <v>12998</v>
      </c>
      <c r="F4943" s="417"/>
      <c r="G4943" s="302" t="s">
        <v>93</v>
      </c>
      <c r="H4943" s="315">
        <v>0.81</v>
      </c>
      <c r="I4943" s="316">
        <v>4.49</v>
      </c>
      <c r="J4943" s="316">
        <v>3.63</v>
      </c>
    </row>
    <row r="4944" spans="1:10" ht="25.5">
      <c r="A4944" s="317"/>
      <c r="B4944" s="317"/>
      <c r="C4944" s="317"/>
      <c r="D4944" s="317"/>
      <c r="E4944" s="317" t="s">
        <v>16052</v>
      </c>
      <c r="F4944" s="318">
        <v>0</v>
      </c>
      <c r="G4944" s="317" t="s">
        <v>16053</v>
      </c>
      <c r="H4944" s="318">
        <v>0</v>
      </c>
      <c r="I4944" s="317" t="s">
        <v>16054</v>
      </c>
      <c r="J4944" s="318">
        <v>0</v>
      </c>
    </row>
    <row r="4945" spans="1:10" ht="13.5" thickBot="1">
      <c r="A4945" s="317"/>
      <c r="B4945" s="317"/>
      <c r="C4945" s="317"/>
      <c r="D4945" s="317"/>
      <c r="E4945" s="317" t="s">
        <v>16055</v>
      </c>
      <c r="F4945" s="318">
        <v>1.02</v>
      </c>
      <c r="G4945" s="317"/>
      <c r="H4945" s="418" t="s">
        <v>16056</v>
      </c>
      <c r="I4945" s="418"/>
      <c r="J4945" s="318">
        <v>4.6500000000000004</v>
      </c>
    </row>
    <row r="4946" spans="1:10" ht="13.5" thickTop="1">
      <c r="A4946" s="319"/>
      <c r="B4946" s="319"/>
      <c r="C4946" s="319"/>
      <c r="D4946" s="319"/>
      <c r="E4946" s="319"/>
      <c r="F4946" s="319"/>
      <c r="G4946" s="319"/>
      <c r="H4946" s="319"/>
      <c r="I4946" s="319"/>
      <c r="J4946" s="319"/>
    </row>
    <row r="4947" spans="1:10" ht="15">
      <c r="A4947" s="305"/>
      <c r="B4947" s="306" t="s">
        <v>12979</v>
      </c>
      <c r="C4947" s="305" t="s">
        <v>12980</v>
      </c>
      <c r="D4947" s="305" t="s">
        <v>12981</v>
      </c>
      <c r="E4947" s="419" t="s">
        <v>16045</v>
      </c>
      <c r="F4947" s="419"/>
      <c r="G4947" s="307" t="s">
        <v>12982</v>
      </c>
      <c r="H4947" s="306" t="s">
        <v>16046</v>
      </c>
      <c r="I4947" s="306" t="s">
        <v>12983</v>
      </c>
      <c r="J4947" s="306" t="s">
        <v>12985</v>
      </c>
    </row>
    <row r="4948" spans="1:10" ht="38.25">
      <c r="A4948" s="295" t="s">
        <v>16047</v>
      </c>
      <c r="B4948" s="296" t="s">
        <v>16137</v>
      </c>
      <c r="C4948" s="295" t="s">
        <v>9</v>
      </c>
      <c r="D4948" s="295" t="s">
        <v>2765</v>
      </c>
      <c r="E4948" s="420" t="s">
        <v>16110</v>
      </c>
      <c r="F4948" s="420"/>
      <c r="G4948" s="297" t="s">
        <v>51</v>
      </c>
      <c r="H4948" s="308">
        <v>1</v>
      </c>
      <c r="I4948" s="309">
        <v>96.66</v>
      </c>
      <c r="J4948" s="309">
        <v>96.66</v>
      </c>
    </row>
    <row r="4949" spans="1:10" ht="25.5">
      <c r="A4949" s="310" t="s">
        <v>16049</v>
      </c>
      <c r="B4949" s="311" t="s">
        <v>15642</v>
      </c>
      <c r="C4949" s="310" t="s">
        <v>9</v>
      </c>
      <c r="D4949" s="310" t="s">
        <v>569</v>
      </c>
      <c r="E4949" s="416" t="s">
        <v>16110</v>
      </c>
      <c r="F4949" s="416"/>
      <c r="G4949" s="312" t="s">
        <v>20</v>
      </c>
      <c r="H4949" s="313">
        <v>2.14</v>
      </c>
      <c r="I4949" s="314">
        <v>14.85</v>
      </c>
      <c r="J4949" s="314">
        <v>31.77</v>
      </c>
    </row>
    <row r="4950" spans="1:10" ht="25.5">
      <c r="A4950" s="310" t="s">
        <v>16049</v>
      </c>
      <c r="B4950" s="311" t="s">
        <v>16605</v>
      </c>
      <c r="C4950" s="310" t="s">
        <v>9</v>
      </c>
      <c r="D4950" s="310" t="s">
        <v>2336</v>
      </c>
      <c r="E4950" s="416" t="s">
        <v>16110</v>
      </c>
      <c r="F4950" s="416"/>
      <c r="G4950" s="312" t="s">
        <v>51</v>
      </c>
      <c r="H4950" s="313">
        <v>1.18</v>
      </c>
      <c r="I4950" s="314">
        <v>6.16</v>
      </c>
      <c r="J4950" s="314">
        <v>7.26</v>
      </c>
    </row>
    <row r="4951" spans="1:10" ht="38.25">
      <c r="A4951" s="310" t="s">
        <v>16049</v>
      </c>
      <c r="B4951" s="311" t="s">
        <v>16604</v>
      </c>
      <c r="C4951" s="310" t="s">
        <v>9</v>
      </c>
      <c r="D4951" s="310" t="s">
        <v>2340</v>
      </c>
      <c r="E4951" s="416" t="s">
        <v>16110</v>
      </c>
      <c r="F4951" s="416"/>
      <c r="G4951" s="312" t="s">
        <v>51</v>
      </c>
      <c r="H4951" s="313">
        <v>1</v>
      </c>
      <c r="I4951" s="314">
        <v>10.24</v>
      </c>
      <c r="J4951" s="314">
        <v>10.24</v>
      </c>
    </row>
    <row r="4952" spans="1:10" ht="25.5">
      <c r="A4952" s="310" t="s">
        <v>16049</v>
      </c>
      <c r="B4952" s="311" t="s">
        <v>16630</v>
      </c>
      <c r="C4952" s="310" t="s">
        <v>9</v>
      </c>
      <c r="D4952" s="310" t="s">
        <v>581</v>
      </c>
      <c r="E4952" s="416" t="s">
        <v>16110</v>
      </c>
      <c r="F4952" s="416"/>
      <c r="G4952" s="312" t="s">
        <v>51</v>
      </c>
      <c r="H4952" s="313">
        <v>0.89</v>
      </c>
      <c r="I4952" s="314">
        <v>8.5500000000000007</v>
      </c>
      <c r="J4952" s="314">
        <v>7.6</v>
      </c>
    </row>
    <row r="4953" spans="1:10" ht="25.5">
      <c r="A4953" s="310" t="s">
        <v>16049</v>
      </c>
      <c r="B4953" s="311" t="s">
        <v>16138</v>
      </c>
      <c r="C4953" s="310" t="s">
        <v>9</v>
      </c>
      <c r="D4953" s="310" t="s">
        <v>686</v>
      </c>
      <c r="E4953" s="416" t="s">
        <v>16110</v>
      </c>
      <c r="F4953" s="416"/>
      <c r="G4953" s="312" t="s">
        <v>20</v>
      </c>
      <c r="H4953" s="313">
        <v>2.14</v>
      </c>
      <c r="I4953" s="314">
        <v>9.32</v>
      </c>
      <c r="J4953" s="314">
        <v>19.940000000000001</v>
      </c>
    </row>
    <row r="4954" spans="1:10" ht="25.5">
      <c r="A4954" s="310" t="s">
        <v>16049</v>
      </c>
      <c r="B4954" s="311" t="s">
        <v>16139</v>
      </c>
      <c r="C4954" s="310" t="s">
        <v>9</v>
      </c>
      <c r="D4954" s="310" t="s">
        <v>692</v>
      </c>
      <c r="E4954" s="416" t="s">
        <v>16110</v>
      </c>
      <c r="F4954" s="416"/>
      <c r="G4954" s="312" t="s">
        <v>20</v>
      </c>
      <c r="H4954" s="313">
        <v>2.14</v>
      </c>
      <c r="I4954" s="314">
        <v>9.2799999999999994</v>
      </c>
      <c r="J4954" s="314">
        <v>19.850000000000001</v>
      </c>
    </row>
    <row r="4955" spans="1:10" ht="25.5">
      <c r="A4955" s="317"/>
      <c r="B4955" s="317"/>
      <c r="C4955" s="317"/>
      <c r="D4955" s="317"/>
      <c r="E4955" s="317" t="s">
        <v>16052</v>
      </c>
      <c r="F4955" s="318">
        <v>30.811738800000001</v>
      </c>
      <c r="G4955" s="317" t="s">
        <v>16053</v>
      </c>
      <c r="H4955" s="318">
        <v>26.62</v>
      </c>
      <c r="I4955" s="317" t="s">
        <v>16054</v>
      </c>
      <c r="J4955" s="318">
        <v>57.43</v>
      </c>
    </row>
    <row r="4956" spans="1:10" ht="13.5" thickBot="1">
      <c r="A4956" s="317"/>
      <c r="B4956" s="317"/>
      <c r="C4956" s="317"/>
      <c r="D4956" s="317"/>
      <c r="E4956" s="317" t="s">
        <v>16055</v>
      </c>
      <c r="F4956" s="318">
        <v>27.29</v>
      </c>
      <c r="G4956" s="317"/>
      <c r="H4956" s="418" t="s">
        <v>16056</v>
      </c>
      <c r="I4956" s="418"/>
      <c r="J4956" s="318">
        <v>123.95</v>
      </c>
    </row>
    <row r="4957" spans="1:10" ht="13.5" thickTop="1">
      <c r="A4957" s="319"/>
      <c r="B4957" s="319"/>
      <c r="C4957" s="319"/>
      <c r="D4957" s="319"/>
      <c r="E4957" s="319"/>
      <c r="F4957" s="319"/>
      <c r="G4957" s="319"/>
      <c r="H4957" s="319"/>
      <c r="I4957" s="319"/>
      <c r="J4957" s="319"/>
    </row>
    <row r="4958" spans="1:10" ht="15">
      <c r="A4958" s="305"/>
      <c r="B4958" s="306" t="s">
        <v>12979</v>
      </c>
      <c r="C4958" s="305" t="s">
        <v>12980</v>
      </c>
      <c r="D4958" s="305" t="s">
        <v>12981</v>
      </c>
      <c r="E4958" s="419" t="s">
        <v>16045</v>
      </c>
      <c r="F4958" s="419"/>
      <c r="G4958" s="307" t="s">
        <v>12982</v>
      </c>
      <c r="H4958" s="306" t="s">
        <v>16046</v>
      </c>
      <c r="I4958" s="306" t="s">
        <v>12983</v>
      </c>
      <c r="J4958" s="306" t="s">
        <v>12985</v>
      </c>
    </row>
    <row r="4959" spans="1:10" ht="25.5">
      <c r="A4959" s="295" t="s">
        <v>16047</v>
      </c>
      <c r="B4959" s="296" t="s">
        <v>16089</v>
      </c>
      <c r="C4959" s="295" t="s">
        <v>9</v>
      </c>
      <c r="D4959" s="295" t="s">
        <v>1132</v>
      </c>
      <c r="E4959" s="420" t="s">
        <v>16090</v>
      </c>
      <c r="F4959" s="420"/>
      <c r="G4959" s="297" t="s">
        <v>13082</v>
      </c>
      <c r="H4959" s="308">
        <v>1</v>
      </c>
      <c r="I4959" s="309">
        <v>284.42</v>
      </c>
      <c r="J4959" s="309">
        <v>284.42</v>
      </c>
    </row>
    <row r="4960" spans="1:10" ht="25.5">
      <c r="A4960" s="310" t="s">
        <v>16049</v>
      </c>
      <c r="B4960" s="311" t="s">
        <v>16260</v>
      </c>
      <c r="C4960" s="310" t="s">
        <v>9</v>
      </c>
      <c r="D4960" s="310" t="s">
        <v>2147</v>
      </c>
      <c r="E4960" s="416" t="s">
        <v>16048</v>
      </c>
      <c r="F4960" s="416"/>
      <c r="G4960" s="312" t="s">
        <v>13145</v>
      </c>
      <c r="H4960" s="313">
        <v>6.0000000000000001E-3</v>
      </c>
      <c r="I4960" s="314">
        <v>399.42</v>
      </c>
      <c r="J4960" s="314">
        <v>2.39</v>
      </c>
    </row>
    <row r="4961" spans="1:10" ht="25.5">
      <c r="A4961" s="310" t="s">
        <v>16049</v>
      </c>
      <c r="B4961" s="311" t="s">
        <v>16068</v>
      </c>
      <c r="C4961" s="310" t="s">
        <v>9</v>
      </c>
      <c r="D4961" s="310" t="s">
        <v>29</v>
      </c>
      <c r="E4961" s="416" t="s">
        <v>16048</v>
      </c>
      <c r="F4961" s="416"/>
      <c r="G4961" s="312" t="s">
        <v>27</v>
      </c>
      <c r="H4961" s="313">
        <v>4.2</v>
      </c>
      <c r="I4961" s="314">
        <v>14.73</v>
      </c>
      <c r="J4961" s="314">
        <v>61.86</v>
      </c>
    </row>
    <row r="4962" spans="1:10" ht="38.25">
      <c r="A4962" s="300" t="s">
        <v>12986</v>
      </c>
      <c r="B4962" s="301" t="s">
        <v>13230</v>
      </c>
      <c r="C4962" s="300" t="s">
        <v>9</v>
      </c>
      <c r="D4962" s="300" t="s">
        <v>10497</v>
      </c>
      <c r="E4962" s="417" t="s">
        <v>12998</v>
      </c>
      <c r="F4962" s="417"/>
      <c r="G4962" s="302" t="s">
        <v>51</v>
      </c>
      <c r="H4962" s="315">
        <v>0.59523999999999999</v>
      </c>
      <c r="I4962" s="316">
        <v>369.9</v>
      </c>
      <c r="J4962" s="316">
        <v>220.17</v>
      </c>
    </row>
    <row r="4963" spans="1:10" ht="25.5">
      <c r="A4963" s="317"/>
      <c r="B4963" s="317"/>
      <c r="C4963" s="317"/>
      <c r="D4963" s="317"/>
      <c r="E4963" s="317" t="s">
        <v>16052</v>
      </c>
      <c r="F4963" s="318">
        <v>22.324159000000002</v>
      </c>
      <c r="G4963" s="317" t="s">
        <v>16053</v>
      </c>
      <c r="H4963" s="318">
        <v>19.29</v>
      </c>
      <c r="I4963" s="317" t="s">
        <v>16054</v>
      </c>
      <c r="J4963" s="318">
        <v>41.61</v>
      </c>
    </row>
    <row r="4964" spans="1:10" ht="13.5" thickBot="1">
      <c r="A4964" s="317"/>
      <c r="B4964" s="317"/>
      <c r="C4964" s="317"/>
      <c r="D4964" s="317"/>
      <c r="E4964" s="317" t="s">
        <v>16055</v>
      </c>
      <c r="F4964" s="318">
        <v>80.319999999999993</v>
      </c>
      <c r="G4964" s="317"/>
      <c r="H4964" s="418" t="s">
        <v>16056</v>
      </c>
      <c r="I4964" s="418"/>
      <c r="J4964" s="318">
        <v>364.74</v>
      </c>
    </row>
    <row r="4965" spans="1:10" ht="13.5" thickTop="1">
      <c r="A4965" s="319"/>
      <c r="B4965" s="319"/>
      <c r="C4965" s="319"/>
      <c r="D4965" s="319"/>
      <c r="E4965" s="319"/>
      <c r="F4965" s="319"/>
      <c r="G4965" s="319"/>
      <c r="H4965" s="319"/>
      <c r="I4965" s="319"/>
      <c r="J4965" s="319"/>
    </row>
    <row r="4966" spans="1:10" ht="15">
      <c r="A4966" s="305"/>
      <c r="B4966" s="306" t="s">
        <v>12979</v>
      </c>
      <c r="C4966" s="305" t="s">
        <v>12980</v>
      </c>
      <c r="D4966" s="305" t="s">
        <v>12981</v>
      </c>
      <c r="E4966" s="419" t="s">
        <v>16045</v>
      </c>
      <c r="F4966" s="419"/>
      <c r="G4966" s="307" t="s">
        <v>12982</v>
      </c>
      <c r="H4966" s="306" t="s">
        <v>16046</v>
      </c>
      <c r="I4966" s="306" t="s">
        <v>12983</v>
      </c>
      <c r="J4966" s="306" t="s">
        <v>12985</v>
      </c>
    </row>
    <row r="4967" spans="1:10" ht="38.25">
      <c r="A4967" s="295" t="s">
        <v>16047</v>
      </c>
      <c r="B4967" s="296" t="s">
        <v>16117</v>
      </c>
      <c r="C4967" s="295" t="s">
        <v>9</v>
      </c>
      <c r="D4967" s="295" t="s">
        <v>2964</v>
      </c>
      <c r="E4967" s="420" t="s">
        <v>16090</v>
      </c>
      <c r="F4967" s="420"/>
      <c r="G4967" s="297" t="s">
        <v>51</v>
      </c>
      <c r="H4967" s="308">
        <v>1</v>
      </c>
      <c r="I4967" s="309">
        <v>355.59</v>
      </c>
      <c r="J4967" s="309">
        <v>355.59</v>
      </c>
    </row>
    <row r="4968" spans="1:10" ht="25.5">
      <c r="A4968" s="310" t="s">
        <v>16049</v>
      </c>
      <c r="B4968" s="311" t="s">
        <v>16564</v>
      </c>
      <c r="C4968" s="310" t="s">
        <v>9</v>
      </c>
      <c r="D4968" s="310" t="s">
        <v>88</v>
      </c>
      <c r="E4968" s="416" t="s">
        <v>16048</v>
      </c>
      <c r="F4968" s="416"/>
      <c r="G4968" s="312" t="s">
        <v>27</v>
      </c>
      <c r="H4968" s="313">
        <v>1.282</v>
      </c>
      <c r="I4968" s="314">
        <v>19.22</v>
      </c>
      <c r="J4968" s="314">
        <v>24.64</v>
      </c>
    </row>
    <row r="4969" spans="1:10" ht="25.5">
      <c r="A4969" s="310" t="s">
        <v>16049</v>
      </c>
      <c r="B4969" s="311" t="s">
        <v>16068</v>
      </c>
      <c r="C4969" s="310" t="s">
        <v>9</v>
      </c>
      <c r="D4969" s="310" t="s">
        <v>29</v>
      </c>
      <c r="E4969" s="416" t="s">
        <v>16048</v>
      </c>
      <c r="F4969" s="416"/>
      <c r="G4969" s="312" t="s">
        <v>27</v>
      </c>
      <c r="H4969" s="313">
        <v>0.64100000000000001</v>
      </c>
      <c r="I4969" s="314">
        <v>14.73</v>
      </c>
      <c r="J4969" s="314">
        <v>9.44</v>
      </c>
    </row>
    <row r="4970" spans="1:10" ht="25.5">
      <c r="A4970" s="300" t="s">
        <v>12986</v>
      </c>
      <c r="B4970" s="301" t="s">
        <v>13301</v>
      </c>
      <c r="C4970" s="300" t="s">
        <v>9</v>
      </c>
      <c r="D4970" s="300" t="s">
        <v>8717</v>
      </c>
      <c r="E4970" s="417" t="s">
        <v>12998</v>
      </c>
      <c r="F4970" s="417"/>
      <c r="G4970" s="302" t="s">
        <v>51</v>
      </c>
      <c r="H4970" s="315">
        <v>3</v>
      </c>
      <c r="I4970" s="316">
        <v>32.31</v>
      </c>
      <c r="J4970" s="316">
        <v>96.93</v>
      </c>
    </row>
    <row r="4971" spans="1:10" ht="25.5">
      <c r="A4971" s="300" t="s">
        <v>12986</v>
      </c>
      <c r="B4971" s="301" t="s">
        <v>13303</v>
      </c>
      <c r="C4971" s="300" t="s">
        <v>9</v>
      </c>
      <c r="D4971" s="300" t="s">
        <v>10234</v>
      </c>
      <c r="E4971" s="417" t="s">
        <v>12998</v>
      </c>
      <c r="F4971" s="417"/>
      <c r="G4971" s="302" t="s">
        <v>51</v>
      </c>
      <c r="H4971" s="315">
        <v>19.8</v>
      </c>
      <c r="I4971" s="316">
        <v>0.04</v>
      </c>
      <c r="J4971" s="316">
        <v>0.79</v>
      </c>
    </row>
    <row r="4972" spans="1:10" ht="38.25">
      <c r="A4972" s="300" t="s">
        <v>12986</v>
      </c>
      <c r="B4972" s="301" t="s">
        <v>13304</v>
      </c>
      <c r="C4972" s="300" t="s">
        <v>9</v>
      </c>
      <c r="D4972" s="300" t="s">
        <v>10520</v>
      </c>
      <c r="E4972" s="417" t="s">
        <v>12998</v>
      </c>
      <c r="F4972" s="417"/>
      <c r="G4972" s="302" t="s">
        <v>51</v>
      </c>
      <c r="H4972" s="315">
        <v>1</v>
      </c>
      <c r="I4972" s="316">
        <v>223.79</v>
      </c>
      <c r="J4972" s="316">
        <v>223.79</v>
      </c>
    </row>
    <row r="4973" spans="1:10" ht="25.5">
      <c r="A4973" s="317"/>
      <c r="B4973" s="317"/>
      <c r="C4973" s="317"/>
      <c r="D4973" s="317"/>
      <c r="E4973" s="317" t="s">
        <v>16052</v>
      </c>
      <c r="F4973" s="318">
        <v>13.1820377</v>
      </c>
      <c r="G4973" s="317" t="s">
        <v>16053</v>
      </c>
      <c r="H4973" s="318">
        <v>11.39</v>
      </c>
      <c r="I4973" s="317" t="s">
        <v>16054</v>
      </c>
      <c r="J4973" s="318">
        <v>24.57</v>
      </c>
    </row>
    <row r="4974" spans="1:10" ht="13.5" thickBot="1">
      <c r="A4974" s="317"/>
      <c r="B4974" s="317"/>
      <c r="C4974" s="317"/>
      <c r="D4974" s="317"/>
      <c r="E4974" s="317" t="s">
        <v>16055</v>
      </c>
      <c r="F4974" s="318">
        <v>100.41</v>
      </c>
      <c r="G4974" s="317"/>
      <c r="H4974" s="418" t="s">
        <v>16056</v>
      </c>
      <c r="I4974" s="418"/>
      <c r="J4974" s="318">
        <v>456</v>
      </c>
    </row>
    <row r="4975" spans="1:10" ht="13.5" thickTop="1">
      <c r="A4975" s="319"/>
      <c r="B4975" s="319"/>
      <c r="C4975" s="319"/>
      <c r="D4975" s="319"/>
      <c r="E4975" s="319"/>
      <c r="F4975" s="319"/>
      <c r="G4975" s="319"/>
      <c r="H4975" s="319"/>
      <c r="I4975" s="319"/>
      <c r="J4975" s="319"/>
    </row>
    <row r="4976" spans="1:10" ht="15">
      <c r="A4976" s="305"/>
      <c r="B4976" s="306" t="s">
        <v>12979</v>
      </c>
      <c r="C4976" s="305" t="s">
        <v>12980</v>
      </c>
      <c r="D4976" s="305" t="s">
        <v>12981</v>
      </c>
      <c r="E4976" s="419" t="s">
        <v>16045</v>
      </c>
      <c r="F4976" s="419"/>
      <c r="G4976" s="307" t="s">
        <v>12982</v>
      </c>
      <c r="H4976" s="306" t="s">
        <v>16046</v>
      </c>
      <c r="I4976" s="306" t="s">
        <v>12983</v>
      </c>
      <c r="J4976" s="306" t="s">
        <v>12985</v>
      </c>
    </row>
    <row r="4977" spans="1:10" ht="38.25">
      <c r="A4977" s="295" t="s">
        <v>16047</v>
      </c>
      <c r="B4977" s="296" t="s">
        <v>16118</v>
      </c>
      <c r="C4977" s="295" t="s">
        <v>9</v>
      </c>
      <c r="D4977" s="295" t="s">
        <v>2966</v>
      </c>
      <c r="E4977" s="420" t="s">
        <v>16090</v>
      </c>
      <c r="F4977" s="420"/>
      <c r="G4977" s="297" t="s">
        <v>51</v>
      </c>
      <c r="H4977" s="308">
        <v>1</v>
      </c>
      <c r="I4977" s="309">
        <v>380.19</v>
      </c>
      <c r="J4977" s="309">
        <v>380.19</v>
      </c>
    </row>
    <row r="4978" spans="1:10" ht="25.5">
      <c r="A4978" s="310" t="s">
        <v>16049</v>
      </c>
      <c r="B4978" s="311" t="s">
        <v>16564</v>
      </c>
      <c r="C4978" s="310" t="s">
        <v>9</v>
      </c>
      <c r="D4978" s="310" t="s">
        <v>88</v>
      </c>
      <c r="E4978" s="416" t="s">
        <v>16048</v>
      </c>
      <c r="F4978" s="416"/>
      <c r="G4978" s="312" t="s">
        <v>27</v>
      </c>
      <c r="H4978" s="313">
        <v>1.546</v>
      </c>
      <c r="I4978" s="314">
        <v>19.22</v>
      </c>
      <c r="J4978" s="314">
        <v>29.71</v>
      </c>
    </row>
    <row r="4979" spans="1:10" ht="25.5">
      <c r="A4979" s="310" t="s">
        <v>16049</v>
      </c>
      <c r="B4979" s="311" t="s">
        <v>16068</v>
      </c>
      <c r="C4979" s="310" t="s">
        <v>9</v>
      </c>
      <c r="D4979" s="310" t="s">
        <v>29</v>
      </c>
      <c r="E4979" s="416" t="s">
        <v>16048</v>
      </c>
      <c r="F4979" s="416"/>
      <c r="G4979" s="312" t="s">
        <v>27</v>
      </c>
      <c r="H4979" s="313">
        <v>0.77300000000000002</v>
      </c>
      <c r="I4979" s="314">
        <v>14.73</v>
      </c>
      <c r="J4979" s="314">
        <v>11.38</v>
      </c>
    </row>
    <row r="4980" spans="1:10" ht="25.5">
      <c r="A4980" s="300" t="s">
        <v>12986</v>
      </c>
      <c r="B4980" s="301" t="s">
        <v>13301</v>
      </c>
      <c r="C4980" s="300" t="s">
        <v>9</v>
      </c>
      <c r="D4980" s="300" t="s">
        <v>8717</v>
      </c>
      <c r="E4980" s="417" t="s">
        <v>12998</v>
      </c>
      <c r="F4980" s="417"/>
      <c r="G4980" s="302" t="s">
        <v>51</v>
      </c>
      <c r="H4980" s="315">
        <v>3</v>
      </c>
      <c r="I4980" s="316">
        <v>32.31</v>
      </c>
      <c r="J4980" s="316">
        <v>96.93</v>
      </c>
    </row>
    <row r="4981" spans="1:10" ht="25.5">
      <c r="A4981" s="300" t="s">
        <v>12986</v>
      </c>
      <c r="B4981" s="301" t="s">
        <v>13303</v>
      </c>
      <c r="C4981" s="300" t="s">
        <v>9</v>
      </c>
      <c r="D4981" s="300" t="s">
        <v>10234</v>
      </c>
      <c r="E4981" s="417" t="s">
        <v>12998</v>
      </c>
      <c r="F4981" s="417"/>
      <c r="G4981" s="302" t="s">
        <v>51</v>
      </c>
      <c r="H4981" s="315">
        <v>19.8</v>
      </c>
      <c r="I4981" s="316">
        <v>0.04</v>
      </c>
      <c r="J4981" s="316">
        <v>0.79</v>
      </c>
    </row>
    <row r="4982" spans="1:10" ht="38.25">
      <c r="A4982" s="300" t="s">
        <v>12986</v>
      </c>
      <c r="B4982" s="301" t="s">
        <v>13306</v>
      </c>
      <c r="C4982" s="300" t="s">
        <v>9</v>
      </c>
      <c r="D4982" s="300" t="s">
        <v>10527</v>
      </c>
      <c r="E4982" s="417" t="s">
        <v>12998</v>
      </c>
      <c r="F4982" s="417"/>
      <c r="G4982" s="302" t="s">
        <v>51</v>
      </c>
      <c r="H4982" s="315">
        <v>1</v>
      </c>
      <c r="I4982" s="316">
        <v>241.38</v>
      </c>
      <c r="J4982" s="316">
        <v>241.38</v>
      </c>
    </row>
    <row r="4983" spans="1:10" ht="25.5">
      <c r="A4983" s="317"/>
      <c r="B4983" s="317"/>
      <c r="C4983" s="317"/>
      <c r="D4983" s="317"/>
      <c r="E4983" s="317" t="s">
        <v>16052</v>
      </c>
      <c r="F4983" s="318">
        <v>15.8967756</v>
      </c>
      <c r="G4983" s="317" t="s">
        <v>16053</v>
      </c>
      <c r="H4983" s="318">
        <v>13.73</v>
      </c>
      <c r="I4983" s="317" t="s">
        <v>16054</v>
      </c>
      <c r="J4983" s="318">
        <v>29.63</v>
      </c>
    </row>
    <row r="4984" spans="1:10" ht="13.5" thickBot="1">
      <c r="A4984" s="317"/>
      <c r="B4984" s="317"/>
      <c r="C4984" s="317"/>
      <c r="D4984" s="317"/>
      <c r="E4984" s="317" t="s">
        <v>16055</v>
      </c>
      <c r="F4984" s="318">
        <v>107.36</v>
      </c>
      <c r="G4984" s="317"/>
      <c r="H4984" s="418" t="s">
        <v>16056</v>
      </c>
      <c r="I4984" s="418"/>
      <c r="J4984" s="318">
        <v>487.55</v>
      </c>
    </row>
    <row r="4985" spans="1:10" ht="13.5" thickTop="1">
      <c r="A4985" s="319"/>
      <c r="B4985" s="319"/>
      <c r="C4985" s="319"/>
      <c r="D4985" s="319"/>
      <c r="E4985" s="319"/>
      <c r="F4985" s="319"/>
      <c r="G4985" s="319"/>
      <c r="H4985" s="319"/>
      <c r="I4985" s="319"/>
      <c r="J4985" s="319"/>
    </row>
    <row r="4986" spans="1:10" ht="15">
      <c r="A4986" s="305"/>
      <c r="B4986" s="306" t="s">
        <v>12979</v>
      </c>
      <c r="C4986" s="305" t="s">
        <v>12980</v>
      </c>
      <c r="D4986" s="305" t="s">
        <v>12981</v>
      </c>
      <c r="E4986" s="419" t="s">
        <v>16045</v>
      </c>
      <c r="F4986" s="419"/>
      <c r="G4986" s="307" t="s">
        <v>12982</v>
      </c>
      <c r="H4986" s="306" t="s">
        <v>16046</v>
      </c>
      <c r="I4986" s="306" t="s">
        <v>12983</v>
      </c>
      <c r="J4986" s="306" t="s">
        <v>12985</v>
      </c>
    </row>
    <row r="4987" spans="1:10" ht="51">
      <c r="A4987" s="295" t="s">
        <v>16047</v>
      </c>
      <c r="B4987" s="296" t="s">
        <v>16123</v>
      </c>
      <c r="C4987" s="295" t="s">
        <v>9</v>
      </c>
      <c r="D4987" s="295" t="s">
        <v>1576</v>
      </c>
      <c r="E4987" s="420" t="s">
        <v>16095</v>
      </c>
      <c r="F4987" s="420"/>
      <c r="G4987" s="297" t="s">
        <v>51</v>
      </c>
      <c r="H4987" s="308">
        <v>1</v>
      </c>
      <c r="I4987" s="309">
        <v>259.85000000000002</v>
      </c>
      <c r="J4987" s="309">
        <v>259.85000000000002</v>
      </c>
    </row>
    <row r="4988" spans="1:10" ht="25.5">
      <c r="A4988" s="310" t="s">
        <v>16049</v>
      </c>
      <c r="B4988" s="311" t="s">
        <v>16307</v>
      </c>
      <c r="C4988" s="310" t="s">
        <v>9</v>
      </c>
      <c r="D4988" s="310" t="s">
        <v>89</v>
      </c>
      <c r="E4988" s="416" t="s">
        <v>16048</v>
      </c>
      <c r="F4988" s="416"/>
      <c r="G4988" s="312" t="s">
        <v>27</v>
      </c>
      <c r="H4988" s="313">
        <v>2</v>
      </c>
      <c r="I4988" s="314">
        <v>14.63</v>
      </c>
      <c r="J4988" s="314">
        <v>29.26</v>
      </c>
    </row>
    <row r="4989" spans="1:10" ht="25.5">
      <c r="A4989" s="310" t="s">
        <v>16049</v>
      </c>
      <c r="B4989" s="311" t="s">
        <v>16161</v>
      </c>
      <c r="C4989" s="310" t="s">
        <v>9</v>
      </c>
      <c r="D4989" s="310" t="s">
        <v>85</v>
      </c>
      <c r="E4989" s="416" t="s">
        <v>16048</v>
      </c>
      <c r="F4989" s="416"/>
      <c r="G4989" s="312" t="s">
        <v>27</v>
      </c>
      <c r="H4989" s="313">
        <v>2</v>
      </c>
      <c r="I4989" s="314">
        <v>18.739999999999998</v>
      </c>
      <c r="J4989" s="314">
        <v>37.479999999999997</v>
      </c>
    </row>
    <row r="4990" spans="1:10" ht="38.25">
      <c r="A4990" s="300" t="s">
        <v>12986</v>
      </c>
      <c r="B4990" s="301" t="s">
        <v>13343</v>
      </c>
      <c r="C4990" s="300" t="s">
        <v>9</v>
      </c>
      <c r="D4990" s="300" t="s">
        <v>10633</v>
      </c>
      <c r="E4990" s="417" t="s">
        <v>12998</v>
      </c>
      <c r="F4990" s="417"/>
      <c r="G4990" s="302" t="s">
        <v>51</v>
      </c>
      <c r="H4990" s="315">
        <v>1</v>
      </c>
      <c r="I4990" s="316">
        <v>193.11</v>
      </c>
      <c r="J4990" s="316">
        <v>193.11</v>
      </c>
    </row>
    <row r="4991" spans="1:10" ht="25.5">
      <c r="A4991" s="317"/>
      <c r="B4991" s="317"/>
      <c r="C4991" s="317"/>
      <c r="D4991" s="317"/>
      <c r="E4991" s="317" t="s">
        <v>16052</v>
      </c>
      <c r="F4991" s="318">
        <v>25.205214900000001</v>
      </c>
      <c r="G4991" s="317" t="s">
        <v>16053</v>
      </c>
      <c r="H4991" s="318">
        <v>21.77</v>
      </c>
      <c r="I4991" s="317" t="s">
        <v>16054</v>
      </c>
      <c r="J4991" s="318">
        <v>46.98</v>
      </c>
    </row>
    <row r="4992" spans="1:10" ht="13.5" thickBot="1">
      <c r="A4992" s="317"/>
      <c r="B4992" s="317"/>
      <c r="C4992" s="317"/>
      <c r="D4992" s="317"/>
      <c r="E4992" s="317" t="s">
        <v>16055</v>
      </c>
      <c r="F4992" s="318">
        <v>73.38</v>
      </c>
      <c r="G4992" s="317"/>
      <c r="H4992" s="418" t="s">
        <v>16056</v>
      </c>
      <c r="I4992" s="418"/>
      <c r="J4992" s="318">
        <v>333.23</v>
      </c>
    </row>
    <row r="4993" spans="1:10" ht="13.5" thickTop="1">
      <c r="A4993" s="319"/>
      <c r="B4993" s="319"/>
      <c r="C4993" s="319"/>
      <c r="D4993" s="319"/>
      <c r="E4993" s="319"/>
      <c r="F4993" s="319"/>
      <c r="G4993" s="319"/>
      <c r="H4993" s="319"/>
      <c r="I4993" s="319"/>
      <c r="J4993" s="319"/>
    </row>
    <row r="4994" spans="1:10" ht="15">
      <c r="A4994" s="305"/>
      <c r="B4994" s="306" t="s">
        <v>12979</v>
      </c>
      <c r="C4994" s="305" t="s">
        <v>12980</v>
      </c>
      <c r="D4994" s="305" t="s">
        <v>12981</v>
      </c>
      <c r="E4994" s="419" t="s">
        <v>16045</v>
      </c>
      <c r="F4994" s="419"/>
      <c r="G4994" s="307" t="s">
        <v>12982</v>
      </c>
      <c r="H4994" s="306" t="s">
        <v>16046</v>
      </c>
      <c r="I4994" s="306" t="s">
        <v>12983</v>
      </c>
      <c r="J4994" s="306" t="s">
        <v>12985</v>
      </c>
    </row>
    <row r="4995" spans="1:10" ht="38.25">
      <c r="A4995" s="295" t="s">
        <v>16047</v>
      </c>
      <c r="B4995" s="296" t="s">
        <v>16103</v>
      </c>
      <c r="C4995" s="295" t="s">
        <v>9</v>
      </c>
      <c r="D4995" s="295" t="s">
        <v>1624</v>
      </c>
      <c r="E4995" s="420" t="s">
        <v>16095</v>
      </c>
      <c r="F4995" s="420"/>
      <c r="G4995" s="297" t="s">
        <v>51</v>
      </c>
      <c r="H4995" s="308">
        <v>1</v>
      </c>
      <c r="I4995" s="309">
        <v>62.55</v>
      </c>
      <c r="J4995" s="309">
        <v>62.55</v>
      </c>
    </row>
    <row r="4996" spans="1:10" ht="25.5">
      <c r="A4996" s="310" t="s">
        <v>16049</v>
      </c>
      <c r="B4996" s="311" t="s">
        <v>16307</v>
      </c>
      <c r="C4996" s="310" t="s">
        <v>9</v>
      </c>
      <c r="D4996" s="310" t="s">
        <v>89</v>
      </c>
      <c r="E4996" s="416" t="s">
        <v>16048</v>
      </c>
      <c r="F4996" s="416"/>
      <c r="G4996" s="312" t="s">
        <v>27</v>
      </c>
      <c r="H4996" s="313">
        <v>1</v>
      </c>
      <c r="I4996" s="314">
        <v>14.63</v>
      </c>
      <c r="J4996" s="314">
        <v>14.63</v>
      </c>
    </row>
    <row r="4997" spans="1:10" ht="25.5">
      <c r="A4997" s="310" t="s">
        <v>16049</v>
      </c>
      <c r="B4997" s="311" t="s">
        <v>16161</v>
      </c>
      <c r="C4997" s="310" t="s">
        <v>9</v>
      </c>
      <c r="D4997" s="310" t="s">
        <v>85</v>
      </c>
      <c r="E4997" s="416" t="s">
        <v>16048</v>
      </c>
      <c r="F4997" s="416"/>
      <c r="G4997" s="312" t="s">
        <v>27</v>
      </c>
      <c r="H4997" s="313">
        <v>1</v>
      </c>
      <c r="I4997" s="314">
        <v>18.739999999999998</v>
      </c>
      <c r="J4997" s="314">
        <v>18.739999999999998</v>
      </c>
    </row>
    <row r="4998" spans="1:10" ht="38.25">
      <c r="A4998" s="300" t="s">
        <v>12986</v>
      </c>
      <c r="B4998" s="301" t="s">
        <v>13256</v>
      </c>
      <c r="C4998" s="300" t="s">
        <v>9</v>
      </c>
      <c r="D4998" s="300" t="s">
        <v>10653</v>
      </c>
      <c r="E4998" s="417" t="s">
        <v>12998</v>
      </c>
      <c r="F4998" s="417"/>
      <c r="G4998" s="302" t="s">
        <v>51</v>
      </c>
      <c r="H4998" s="315">
        <v>1</v>
      </c>
      <c r="I4998" s="316">
        <v>29.18</v>
      </c>
      <c r="J4998" s="316">
        <v>29.18</v>
      </c>
    </row>
    <row r="4999" spans="1:10" ht="25.5">
      <c r="A4999" s="317"/>
      <c r="B4999" s="317"/>
      <c r="C4999" s="317"/>
      <c r="D4999" s="317"/>
      <c r="E4999" s="317" t="s">
        <v>16052</v>
      </c>
      <c r="F4999" s="318">
        <v>12.6026074</v>
      </c>
      <c r="G4999" s="317" t="s">
        <v>16053</v>
      </c>
      <c r="H4999" s="318">
        <v>10.89</v>
      </c>
      <c r="I4999" s="317" t="s">
        <v>16054</v>
      </c>
      <c r="J4999" s="318">
        <v>23.49</v>
      </c>
    </row>
    <row r="5000" spans="1:10" ht="13.5" thickBot="1">
      <c r="A5000" s="317"/>
      <c r="B5000" s="317"/>
      <c r="C5000" s="317"/>
      <c r="D5000" s="317"/>
      <c r="E5000" s="317" t="s">
        <v>16055</v>
      </c>
      <c r="F5000" s="318">
        <v>17.66</v>
      </c>
      <c r="G5000" s="317"/>
      <c r="H5000" s="418" t="s">
        <v>16056</v>
      </c>
      <c r="I5000" s="418"/>
      <c r="J5000" s="318">
        <v>80.209999999999994</v>
      </c>
    </row>
    <row r="5001" spans="1:10" ht="13.5" thickTop="1">
      <c r="A5001" s="319"/>
      <c r="B5001" s="319"/>
      <c r="C5001" s="319"/>
      <c r="D5001" s="319"/>
      <c r="E5001" s="319"/>
      <c r="F5001" s="319"/>
      <c r="G5001" s="319"/>
      <c r="H5001" s="319"/>
      <c r="I5001" s="319"/>
      <c r="J5001" s="319"/>
    </row>
    <row r="5002" spans="1:10" ht="15">
      <c r="A5002" s="305"/>
      <c r="B5002" s="306" t="s">
        <v>12979</v>
      </c>
      <c r="C5002" s="305" t="s">
        <v>12980</v>
      </c>
      <c r="D5002" s="305" t="s">
        <v>12981</v>
      </c>
      <c r="E5002" s="419" t="s">
        <v>16045</v>
      </c>
      <c r="F5002" s="419"/>
      <c r="G5002" s="307" t="s">
        <v>12982</v>
      </c>
      <c r="H5002" s="306" t="s">
        <v>16046</v>
      </c>
      <c r="I5002" s="306" t="s">
        <v>12983</v>
      </c>
      <c r="J5002" s="306" t="s">
        <v>12985</v>
      </c>
    </row>
    <row r="5003" spans="1:10" ht="25.5">
      <c r="A5003" s="295" t="s">
        <v>16047</v>
      </c>
      <c r="B5003" s="296" t="s">
        <v>16138</v>
      </c>
      <c r="C5003" s="295" t="s">
        <v>9</v>
      </c>
      <c r="D5003" s="295" t="s">
        <v>686</v>
      </c>
      <c r="E5003" s="420" t="s">
        <v>16110</v>
      </c>
      <c r="F5003" s="420"/>
      <c r="G5003" s="297" t="s">
        <v>20</v>
      </c>
      <c r="H5003" s="308">
        <v>1</v>
      </c>
      <c r="I5003" s="309">
        <v>9.32</v>
      </c>
      <c r="J5003" s="309">
        <v>9.32</v>
      </c>
    </row>
    <row r="5004" spans="1:10" ht="25.5">
      <c r="A5004" s="310" t="s">
        <v>16049</v>
      </c>
      <c r="B5004" s="311" t="s">
        <v>16355</v>
      </c>
      <c r="C5004" s="310" t="s">
        <v>9</v>
      </c>
      <c r="D5004" s="310" t="s">
        <v>2094</v>
      </c>
      <c r="E5004" s="416" t="s">
        <v>16048</v>
      </c>
      <c r="F5004" s="416"/>
      <c r="G5004" s="312" t="s">
        <v>27</v>
      </c>
      <c r="H5004" s="313">
        <v>7.0000000000000007E-2</v>
      </c>
      <c r="I5004" s="314">
        <v>14.55</v>
      </c>
      <c r="J5004" s="314">
        <v>1.01</v>
      </c>
    </row>
    <row r="5005" spans="1:10" ht="25.5">
      <c r="A5005" s="310" t="s">
        <v>16049</v>
      </c>
      <c r="B5005" s="311" t="s">
        <v>16356</v>
      </c>
      <c r="C5005" s="310" t="s">
        <v>9</v>
      </c>
      <c r="D5005" s="310" t="s">
        <v>81</v>
      </c>
      <c r="E5005" s="416" t="s">
        <v>16048</v>
      </c>
      <c r="F5005" s="416"/>
      <c r="G5005" s="312" t="s">
        <v>27</v>
      </c>
      <c r="H5005" s="313">
        <v>0.44900000000000001</v>
      </c>
      <c r="I5005" s="314">
        <v>18.53</v>
      </c>
      <c r="J5005" s="314">
        <v>8.31</v>
      </c>
    </row>
    <row r="5006" spans="1:10" ht="25.5">
      <c r="A5006" s="317"/>
      <c r="B5006" s="317"/>
      <c r="C5006" s="317"/>
      <c r="D5006" s="317"/>
      <c r="E5006" s="317" t="s">
        <v>16052</v>
      </c>
      <c r="F5006" s="318">
        <v>3.6321691</v>
      </c>
      <c r="G5006" s="317" t="s">
        <v>16053</v>
      </c>
      <c r="H5006" s="318">
        <v>3.14</v>
      </c>
      <c r="I5006" s="317" t="s">
        <v>16054</v>
      </c>
      <c r="J5006" s="318">
        <v>6.77</v>
      </c>
    </row>
    <row r="5007" spans="1:10" ht="13.5" thickBot="1">
      <c r="A5007" s="317"/>
      <c r="B5007" s="317"/>
      <c r="C5007" s="317"/>
      <c r="D5007" s="317"/>
      <c r="E5007" s="317" t="s">
        <v>16055</v>
      </c>
      <c r="F5007" s="318">
        <v>2.63</v>
      </c>
      <c r="G5007" s="317"/>
      <c r="H5007" s="418" t="s">
        <v>16056</v>
      </c>
      <c r="I5007" s="418"/>
      <c r="J5007" s="318">
        <v>11.95</v>
      </c>
    </row>
    <row r="5008" spans="1:10" ht="13.5" thickTop="1">
      <c r="A5008" s="319"/>
      <c r="B5008" s="319"/>
      <c r="C5008" s="319"/>
      <c r="D5008" s="319"/>
      <c r="E5008" s="319"/>
      <c r="F5008" s="319"/>
      <c r="G5008" s="319"/>
      <c r="H5008" s="319"/>
      <c r="I5008" s="319"/>
      <c r="J5008" s="319"/>
    </row>
    <row r="5009" spans="1:10" ht="15">
      <c r="A5009" s="305"/>
      <c r="B5009" s="306" t="s">
        <v>12979</v>
      </c>
      <c r="C5009" s="305" t="s">
        <v>12980</v>
      </c>
      <c r="D5009" s="305" t="s">
        <v>12981</v>
      </c>
      <c r="E5009" s="419" t="s">
        <v>16045</v>
      </c>
      <c r="F5009" s="419"/>
      <c r="G5009" s="307" t="s">
        <v>12982</v>
      </c>
      <c r="H5009" s="306" t="s">
        <v>16046</v>
      </c>
      <c r="I5009" s="306" t="s">
        <v>12983</v>
      </c>
      <c r="J5009" s="306" t="s">
        <v>12985</v>
      </c>
    </row>
    <row r="5010" spans="1:10">
      <c r="A5010" s="295" t="s">
        <v>16047</v>
      </c>
      <c r="B5010" s="296" t="s">
        <v>16113</v>
      </c>
      <c r="C5010" s="295" t="s">
        <v>9</v>
      </c>
      <c r="D5010" s="295" t="s">
        <v>5762</v>
      </c>
      <c r="E5010" s="420" t="s">
        <v>16112</v>
      </c>
      <c r="F5010" s="420"/>
      <c r="G5010" s="297" t="s">
        <v>13145</v>
      </c>
      <c r="H5010" s="308">
        <v>1</v>
      </c>
      <c r="I5010" s="309">
        <v>35.33</v>
      </c>
      <c r="J5010" s="309">
        <v>35.33</v>
      </c>
    </row>
    <row r="5011" spans="1:10" ht="25.5">
      <c r="A5011" s="310" t="s">
        <v>16049</v>
      </c>
      <c r="B5011" s="311" t="s">
        <v>16068</v>
      </c>
      <c r="C5011" s="310" t="s">
        <v>9</v>
      </c>
      <c r="D5011" s="310" t="s">
        <v>29</v>
      </c>
      <c r="E5011" s="416" t="s">
        <v>16048</v>
      </c>
      <c r="F5011" s="416"/>
      <c r="G5011" s="312" t="s">
        <v>27</v>
      </c>
      <c r="H5011" s="313">
        <v>2.3986000000000001</v>
      </c>
      <c r="I5011" s="314">
        <v>14.73</v>
      </c>
      <c r="J5011" s="314">
        <v>35.33</v>
      </c>
    </row>
    <row r="5012" spans="1:10" ht="25.5">
      <c r="A5012" s="317"/>
      <c r="B5012" s="317"/>
      <c r="C5012" s="317"/>
      <c r="D5012" s="317"/>
      <c r="E5012" s="317" t="s">
        <v>16052</v>
      </c>
      <c r="F5012" s="318">
        <v>12.5972423</v>
      </c>
      <c r="G5012" s="317" t="s">
        <v>16053</v>
      </c>
      <c r="H5012" s="318">
        <v>10.88</v>
      </c>
      <c r="I5012" s="317" t="s">
        <v>16054</v>
      </c>
      <c r="J5012" s="318">
        <v>23.48</v>
      </c>
    </row>
    <row r="5013" spans="1:10" ht="13.5" thickBot="1">
      <c r="A5013" s="317"/>
      <c r="B5013" s="317"/>
      <c r="C5013" s="317"/>
      <c r="D5013" s="317"/>
      <c r="E5013" s="317" t="s">
        <v>16055</v>
      </c>
      <c r="F5013" s="318">
        <v>9.9700000000000006</v>
      </c>
      <c r="G5013" s="317"/>
      <c r="H5013" s="418" t="s">
        <v>16056</v>
      </c>
      <c r="I5013" s="418"/>
      <c r="J5013" s="318">
        <v>45.3</v>
      </c>
    </row>
    <row r="5014" spans="1:10" ht="13.5" thickTop="1">
      <c r="A5014" s="319"/>
      <c r="B5014" s="319"/>
      <c r="C5014" s="319"/>
      <c r="D5014" s="319"/>
      <c r="E5014" s="319"/>
      <c r="F5014" s="319"/>
      <c r="G5014" s="319"/>
      <c r="H5014" s="319"/>
      <c r="I5014" s="319"/>
      <c r="J5014" s="319"/>
    </row>
    <row r="5015" spans="1:10" ht="15">
      <c r="A5015" s="305"/>
      <c r="B5015" s="306" t="s">
        <v>12979</v>
      </c>
      <c r="C5015" s="305" t="s">
        <v>12980</v>
      </c>
      <c r="D5015" s="305" t="s">
        <v>12981</v>
      </c>
      <c r="E5015" s="419" t="s">
        <v>16045</v>
      </c>
      <c r="F5015" s="419"/>
      <c r="G5015" s="307" t="s">
        <v>12982</v>
      </c>
      <c r="H5015" s="306" t="s">
        <v>16046</v>
      </c>
      <c r="I5015" s="306" t="s">
        <v>12983</v>
      </c>
      <c r="J5015" s="306" t="s">
        <v>12985</v>
      </c>
    </row>
    <row r="5016" spans="1:10" ht="25.5">
      <c r="A5016" s="295" t="s">
        <v>16047</v>
      </c>
      <c r="B5016" s="296" t="s">
        <v>16607</v>
      </c>
      <c r="C5016" s="295" t="s">
        <v>9</v>
      </c>
      <c r="D5016" s="295" t="s">
        <v>12714</v>
      </c>
      <c r="E5016" s="420" t="s">
        <v>16110</v>
      </c>
      <c r="F5016" s="420"/>
      <c r="G5016" s="297" t="s">
        <v>51</v>
      </c>
      <c r="H5016" s="308">
        <v>1</v>
      </c>
      <c r="I5016" s="309">
        <v>19.440000000000001</v>
      </c>
      <c r="J5016" s="309">
        <v>19.440000000000001</v>
      </c>
    </row>
    <row r="5017" spans="1:10" ht="25.5">
      <c r="A5017" s="310" t="s">
        <v>16049</v>
      </c>
      <c r="B5017" s="311" t="s">
        <v>16355</v>
      </c>
      <c r="C5017" s="310" t="s">
        <v>9</v>
      </c>
      <c r="D5017" s="310" t="s">
        <v>2094</v>
      </c>
      <c r="E5017" s="416" t="s">
        <v>16048</v>
      </c>
      <c r="F5017" s="416"/>
      <c r="G5017" s="312" t="s">
        <v>27</v>
      </c>
      <c r="H5017" s="313">
        <v>0.2</v>
      </c>
      <c r="I5017" s="314">
        <v>14.55</v>
      </c>
      <c r="J5017" s="314">
        <v>2.91</v>
      </c>
    </row>
    <row r="5018" spans="1:10" ht="25.5">
      <c r="A5018" s="310" t="s">
        <v>16049</v>
      </c>
      <c r="B5018" s="311" t="s">
        <v>16356</v>
      </c>
      <c r="C5018" s="310" t="s">
        <v>9</v>
      </c>
      <c r="D5018" s="310" t="s">
        <v>81</v>
      </c>
      <c r="E5018" s="416" t="s">
        <v>16048</v>
      </c>
      <c r="F5018" s="416"/>
      <c r="G5018" s="312" t="s">
        <v>27</v>
      </c>
      <c r="H5018" s="313">
        <v>0.2</v>
      </c>
      <c r="I5018" s="314">
        <v>18.53</v>
      </c>
      <c r="J5018" s="314">
        <v>3.7</v>
      </c>
    </row>
    <row r="5019" spans="1:10">
      <c r="A5019" s="300" t="s">
        <v>12986</v>
      </c>
      <c r="B5019" s="301" t="s">
        <v>13496</v>
      </c>
      <c r="C5019" s="300" t="s">
        <v>9</v>
      </c>
      <c r="D5019" s="300" t="s">
        <v>9014</v>
      </c>
      <c r="E5019" s="417" t="s">
        <v>12998</v>
      </c>
      <c r="F5019" s="417"/>
      <c r="G5019" s="302" t="s">
        <v>51</v>
      </c>
      <c r="H5019" s="315">
        <v>1.2999999999999999E-2</v>
      </c>
      <c r="I5019" s="316">
        <v>14.16</v>
      </c>
      <c r="J5019" s="316">
        <v>0.18</v>
      </c>
    </row>
    <row r="5020" spans="1:10" ht="25.5">
      <c r="A5020" s="300" t="s">
        <v>12986</v>
      </c>
      <c r="B5020" s="301" t="s">
        <v>13502</v>
      </c>
      <c r="C5020" s="300" t="s">
        <v>9</v>
      </c>
      <c r="D5020" s="300" t="s">
        <v>10754</v>
      </c>
      <c r="E5020" s="417" t="s">
        <v>12998</v>
      </c>
      <c r="F5020" s="417"/>
      <c r="G5020" s="302" t="s">
        <v>51</v>
      </c>
      <c r="H5020" s="315">
        <v>1</v>
      </c>
      <c r="I5020" s="316">
        <v>12.65</v>
      </c>
      <c r="J5020" s="316">
        <v>12.65</v>
      </c>
    </row>
    <row r="5021" spans="1:10" ht="25.5">
      <c r="A5021" s="317"/>
      <c r="B5021" s="317"/>
      <c r="C5021" s="317"/>
      <c r="D5021" s="317"/>
      <c r="E5021" s="317" t="s">
        <v>16052</v>
      </c>
      <c r="F5021" s="318">
        <v>2.4840388</v>
      </c>
      <c r="G5021" s="317" t="s">
        <v>16053</v>
      </c>
      <c r="H5021" s="318">
        <v>2.15</v>
      </c>
      <c r="I5021" s="317" t="s">
        <v>16054</v>
      </c>
      <c r="J5021" s="318">
        <v>4.63</v>
      </c>
    </row>
    <row r="5022" spans="1:10" ht="13.5" thickBot="1">
      <c r="A5022" s="317"/>
      <c r="B5022" s="317"/>
      <c r="C5022" s="317"/>
      <c r="D5022" s="317"/>
      <c r="E5022" s="317" t="s">
        <v>16055</v>
      </c>
      <c r="F5022" s="318">
        <v>5.48</v>
      </c>
      <c r="G5022" s="317"/>
      <c r="H5022" s="418" t="s">
        <v>16056</v>
      </c>
      <c r="I5022" s="418"/>
      <c r="J5022" s="318">
        <v>24.92</v>
      </c>
    </row>
    <row r="5023" spans="1:10" ht="13.5" thickTop="1">
      <c r="A5023" s="319"/>
      <c r="B5023" s="319"/>
      <c r="C5023" s="319"/>
      <c r="D5023" s="319"/>
      <c r="E5023" s="319"/>
      <c r="F5023" s="319"/>
      <c r="G5023" s="319"/>
      <c r="H5023" s="319"/>
      <c r="I5023" s="319"/>
      <c r="J5023" s="319"/>
    </row>
    <row r="5024" spans="1:10" ht="15">
      <c r="A5024" s="305"/>
      <c r="B5024" s="306" t="s">
        <v>12979</v>
      </c>
      <c r="C5024" s="305" t="s">
        <v>12980</v>
      </c>
      <c r="D5024" s="305" t="s">
        <v>12981</v>
      </c>
      <c r="E5024" s="419" t="s">
        <v>16045</v>
      </c>
      <c r="F5024" s="419"/>
      <c r="G5024" s="307" t="s">
        <v>12982</v>
      </c>
      <c r="H5024" s="306" t="s">
        <v>16046</v>
      </c>
      <c r="I5024" s="306" t="s">
        <v>12983</v>
      </c>
      <c r="J5024" s="306" t="s">
        <v>12985</v>
      </c>
    </row>
    <row r="5025" spans="1:10" ht="51">
      <c r="A5025" s="295" t="s">
        <v>16047</v>
      </c>
      <c r="B5025" s="296" t="s">
        <v>16398</v>
      </c>
      <c r="C5025" s="295" t="s">
        <v>9</v>
      </c>
      <c r="D5025" s="295" t="s">
        <v>1349</v>
      </c>
      <c r="E5025" s="420" t="s">
        <v>16067</v>
      </c>
      <c r="F5025" s="420"/>
      <c r="G5025" s="297" t="s">
        <v>99</v>
      </c>
      <c r="H5025" s="308">
        <v>1</v>
      </c>
      <c r="I5025" s="309">
        <v>34.25</v>
      </c>
      <c r="J5025" s="309">
        <v>34.25</v>
      </c>
    </row>
    <row r="5026" spans="1:10" ht="51">
      <c r="A5026" s="310" t="s">
        <v>16049</v>
      </c>
      <c r="B5026" s="311" t="s">
        <v>16631</v>
      </c>
      <c r="C5026" s="310" t="s">
        <v>9</v>
      </c>
      <c r="D5026" s="310" t="s">
        <v>2182</v>
      </c>
      <c r="E5026" s="416" t="s">
        <v>16067</v>
      </c>
      <c r="F5026" s="416"/>
      <c r="G5026" s="312" t="s">
        <v>27</v>
      </c>
      <c r="H5026" s="313">
        <v>1</v>
      </c>
      <c r="I5026" s="314">
        <v>13.64</v>
      </c>
      <c r="J5026" s="314">
        <v>13.64</v>
      </c>
    </row>
    <row r="5027" spans="1:10" ht="51">
      <c r="A5027" s="310" t="s">
        <v>16049</v>
      </c>
      <c r="B5027" s="311" t="s">
        <v>16632</v>
      </c>
      <c r="C5027" s="310" t="s">
        <v>9</v>
      </c>
      <c r="D5027" s="310" t="s">
        <v>2183</v>
      </c>
      <c r="E5027" s="416" t="s">
        <v>16067</v>
      </c>
      <c r="F5027" s="416"/>
      <c r="G5027" s="312" t="s">
        <v>27</v>
      </c>
      <c r="H5027" s="313">
        <v>1</v>
      </c>
      <c r="I5027" s="314">
        <v>3.5</v>
      </c>
      <c r="J5027" s="314">
        <v>3.5</v>
      </c>
    </row>
    <row r="5028" spans="1:10" ht="25.5">
      <c r="A5028" s="310" t="s">
        <v>16049</v>
      </c>
      <c r="B5028" s="311" t="s">
        <v>16625</v>
      </c>
      <c r="C5028" s="310" t="s">
        <v>9</v>
      </c>
      <c r="D5028" s="310" t="s">
        <v>479</v>
      </c>
      <c r="E5028" s="416" t="s">
        <v>16048</v>
      </c>
      <c r="F5028" s="416"/>
      <c r="G5028" s="312" t="s">
        <v>27</v>
      </c>
      <c r="H5028" s="313">
        <v>1</v>
      </c>
      <c r="I5028" s="314">
        <v>17.11</v>
      </c>
      <c r="J5028" s="314">
        <v>17.11</v>
      </c>
    </row>
    <row r="5029" spans="1:10" ht="25.5">
      <c r="A5029" s="317"/>
      <c r="B5029" s="317"/>
      <c r="C5029" s="317"/>
      <c r="D5029" s="317"/>
      <c r="E5029" s="317" t="s">
        <v>16052</v>
      </c>
      <c r="F5029" s="318">
        <v>6.7761145999999997</v>
      </c>
      <c r="G5029" s="317" t="s">
        <v>16053</v>
      </c>
      <c r="H5029" s="318">
        <v>5.85</v>
      </c>
      <c r="I5029" s="317" t="s">
        <v>16054</v>
      </c>
      <c r="J5029" s="318">
        <v>12.63</v>
      </c>
    </row>
    <row r="5030" spans="1:10" ht="13.5" thickBot="1">
      <c r="A5030" s="317"/>
      <c r="B5030" s="317"/>
      <c r="C5030" s="317"/>
      <c r="D5030" s="317"/>
      <c r="E5030" s="317" t="s">
        <v>16055</v>
      </c>
      <c r="F5030" s="318">
        <v>9.67</v>
      </c>
      <c r="G5030" s="317"/>
      <c r="H5030" s="418" t="s">
        <v>16056</v>
      </c>
      <c r="I5030" s="418"/>
      <c r="J5030" s="318">
        <v>43.92</v>
      </c>
    </row>
    <row r="5031" spans="1:10" ht="13.5" thickTop="1">
      <c r="A5031" s="319"/>
      <c r="B5031" s="319"/>
      <c r="C5031" s="319"/>
      <c r="D5031" s="319"/>
      <c r="E5031" s="319"/>
      <c r="F5031" s="319"/>
      <c r="G5031" s="319"/>
      <c r="H5031" s="319"/>
      <c r="I5031" s="319"/>
      <c r="J5031" s="319"/>
    </row>
    <row r="5032" spans="1:10" ht="15">
      <c r="A5032" s="305"/>
      <c r="B5032" s="306" t="s">
        <v>12979</v>
      </c>
      <c r="C5032" s="305" t="s">
        <v>12980</v>
      </c>
      <c r="D5032" s="305" t="s">
        <v>12981</v>
      </c>
      <c r="E5032" s="419" t="s">
        <v>16045</v>
      </c>
      <c r="F5032" s="419"/>
      <c r="G5032" s="307" t="s">
        <v>12982</v>
      </c>
      <c r="H5032" s="306" t="s">
        <v>16046</v>
      </c>
      <c r="I5032" s="306" t="s">
        <v>12983</v>
      </c>
      <c r="J5032" s="306" t="s">
        <v>12985</v>
      </c>
    </row>
    <row r="5033" spans="1:10" ht="51">
      <c r="A5033" s="295" t="s">
        <v>16047</v>
      </c>
      <c r="B5033" s="296" t="s">
        <v>16397</v>
      </c>
      <c r="C5033" s="295" t="s">
        <v>9</v>
      </c>
      <c r="D5033" s="295" t="s">
        <v>1348</v>
      </c>
      <c r="E5033" s="420" t="s">
        <v>16067</v>
      </c>
      <c r="F5033" s="420"/>
      <c r="G5033" s="297" t="s">
        <v>75</v>
      </c>
      <c r="H5033" s="308">
        <v>1</v>
      </c>
      <c r="I5033" s="309">
        <v>99.71</v>
      </c>
      <c r="J5033" s="309">
        <v>99.71</v>
      </c>
    </row>
    <row r="5034" spans="1:10" ht="51">
      <c r="A5034" s="310" t="s">
        <v>16049</v>
      </c>
      <c r="B5034" s="311" t="s">
        <v>16633</v>
      </c>
      <c r="C5034" s="310" t="s">
        <v>9</v>
      </c>
      <c r="D5034" s="310" t="s">
        <v>1344</v>
      </c>
      <c r="E5034" s="416" t="s">
        <v>16067</v>
      </c>
      <c r="F5034" s="416"/>
      <c r="G5034" s="312" t="s">
        <v>27</v>
      </c>
      <c r="H5034" s="313">
        <v>1</v>
      </c>
      <c r="I5034" s="314">
        <v>17.05</v>
      </c>
      <c r="J5034" s="314">
        <v>17.05</v>
      </c>
    </row>
    <row r="5035" spans="1:10" ht="63.75">
      <c r="A5035" s="310" t="s">
        <v>16049</v>
      </c>
      <c r="B5035" s="311" t="s">
        <v>16634</v>
      </c>
      <c r="C5035" s="310" t="s">
        <v>9</v>
      </c>
      <c r="D5035" s="310" t="s">
        <v>1451</v>
      </c>
      <c r="E5035" s="416" t="s">
        <v>16067</v>
      </c>
      <c r="F5035" s="416"/>
      <c r="G5035" s="312" t="s">
        <v>27</v>
      </c>
      <c r="H5035" s="313">
        <v>1</v>
      </c>
      <c r="I5035" s="314">
        <v>48.41</v>
      </c>
      <c r="J5035" s="314">
        <v>48.41</v>
      </c>
    </row>
    <row r="5036" spans="1:10" ht="51">
      <c r="A5036" s="310" t="s">
        <v>16049</v>
      </c>
      <c r="B5036" s="311" t="s">
        <v>16631</v>
      </c>
      <c r="C5036" s="310" t="s">
        <v>9</v>
      </c>
      <c r="D5036" s="310" t="s">
        <v>2182</v>
      </c>
      <c r="E5036" s="416" t="s">
        <v>16067</v>
      </c>
      <c r="F5036" s="416"/>
      <c r="G5036" s="312" t="s">
        <v>27</v>
      </c>
      <c r="H5036" s="313">
        <v>1</v>
      </c>
      <c r="I5036" s="314">
        <v>13.64</v>
      </c>
      <c r="J5036" s="314">
        <v>13.64</v>
      </c>
    </row>
    <row r="5037" spans="1:10" ht="51">
      <c r="A5037" s="310" t="s">
        <v>16049</v>
      </c>
      <c r="B5037" s="311" t="s">
        <v>16632</v>
      </c>
      <c r="C5037" s="310" t="s">
        <v>9</v>
      </c>
      <c r="D5037" s="310" t="s">
        <v>2183</v>
      </c>
      <c r="E5037" s="416" t="s">
        <v>16067</v>
      </c>
      <c r="F5037" s="416"/>
      <c r="G5037" s="312" t="s">
        <v>27</v>
      </c>
      <c r="H5037" s="313">
        <v>1</v>
      </c>
      <c r="I5037" s="314">
        <v>3.5</v>
      </c>
      <c r="J5037" s="314">
        <v>3.5</v>
      </c>
    </row>
    <row r="5038" spans="1:10" ht="25.5">
      <c r="A5038" s="310" t="s">
        <v>16049</v>
      </c>
      <c r="B5038" s="311" t="s">
        <v>16625</v>
      </c>
      <c r="C5038" s="310" t="s">
        <v>9</v>
      </c>
      <c r="D5038" s="310" t="s">
        <v>479</v>
      </c>
      <c r="E5038" s="416" t="s">
        <v>16048</v>
      </c>
      <c r="F5038" s="416"/>
      <c r="G5038" s="312" t="s">
        <v>27</v>
      </c>
      <c r="H5038" s="313">
        <v>1</v>
      </c>
      <c r="I5038" s="314">
        <v>17.11</v>
      </c>
      <c r="J5038" s="314">
        <v>17.11</v>
      </c>
    </row>
    <row r="5039" spans="1:10" ht="25.5">
      <c r="A5039" s="317"/>
      <c r="B5039" s="317"/>
      <c r="C5039" s="317"/>
      <c r="D5039" s="317"/>
      <c r="E5039" s="317" t="s">
        <v>16052</v>
      </c>
      <c r="F5039" s="318">
        <v>6.7761145999999997</v>
      </c>
      <c r="G5039" s="317" t="s">
        <v>16053</v>
      </c>
      <c r="H5039" s="318">
        <v>5.85</v>
      </c>
      <c r="I5039" s="317" t="s">
        <v>16054</v>
      </c>
      <c r="J5039" s="318">
        <v>12.63</v>
      </c>
    </row>
    <row r="5040" spans="1:10" ht="13.5" thickBot="1">
      <c r="A5040" s="317"/>
      <c r="B5040" s="317"/>
      <c r="C5040" s="317"/>
      <c r="D5040" s="317"/>
      <c r="E5040" s="317" t="s">
        <v>16055</v>
      </c>
      <c r="F5040" s="318">
        <v>28.15</v>
      </c>
      <c r="G5040" s="317"/>
      <c r="H5040" s="418" t="s">
        <v>16056</v>
      </c>
      <c r="I5040" s="418"/>
      <c r="J5040" s="318">
        <v>127.86</v>
      </c>
    </row>
    <row r="5041" spans="1:10" ht="13.5" thickTop="1">
      <c r="A5041" s="319"/>
      <c r="B5041" s="319"/>
      <c r="C5041" s="319"/>
      <c r="D5041" s="319"/>
      <c r="E5041" s="319"/>
      <c r="F5041" s="319"/>
      <c r="G5041" s="319"/>
      <c r="H5041" s="319"/>
      <c r="I5041" s="319"/>
      <c r="J5041" s="319"/>
    </row>
    <row r="5042" spans="1:10" ht="15">
      <c r="A5042" s="305"/>
      <c r="B5042" s="306" t="s">
        <v>12979</v>
      </c>
      <c r="C5042" s="305" t="s">
        <v>12980</v>
      </c>
      <c r="D5042" s="305" t="s">
        <v>12981</v>
      </c>
      <c r="E5042" s="419" t="s">
        <v>16045</v>
      </c>
      <c r="F5042" s="419"/>
      <c r="G5042" s="307" t="s">
        <v>12982</v>
      </c>
      <c r="H5042" s="306" t="s">
        <v>16046</v>
      </c>
      <c r="I5042" s="306" t="s">
        <v>12983</v>
      </c>
      <c r="J5042" s="306" t="s">
        <v>12985</v>
      </c>
    </row>
    <row r="5043" spans="1:10" ht="51">
      <c r="A5043" s="295" t="s">
        <v>16047</v>
      </c>
      <c r="B5043" s="296" t="s">
        <v>16631</v>
      </c>
      <c r="C5043" s="295" t="s">
        <v>9</v>
      </c>
      <c r="D5043" s="295" t="s">
        <v>2182</v>
      </c>
      <c r="E5043" s="420" t="s">
        <v>16067</v>
      </c>
      <c r="F5043" s="420"/>
      <c r="G5043" s="297" t="s">
        <v>27</v>
      </c>
      <c r="H5043" s="308">
        <v>1</v>
      </c>
      <c r="I5043" s="309">
        <v>13.64</v>
      </c>
      <c r="J5043" s="309">
        <v>13.64</v>
      </c>
    </row>
    <row r="5044" spans="1:10" ht="63.75">
      <c r="A5044" s="300" t="s">
        <v>12986</v>
      </c>
      <c r="B5044" s="301" t="s">
        <v>13452</v>
      </c>
      <c r="C5044" s="300" t="s">
        <v>9</v>
      </c>
      <c r="D5044" s="300" t="s">
        <v>10773</v>
      </c>
      <c r="E5044" s="417" t="s">
        <v>12977</v>
      </c>
      <c r="F5044" s="417"/>
      <c r="G5044" s="302" t="s">
        <v>51</v>
      </c>
      <c r="H5044" s="315">
        <v>5.5999999999999999E-5</v>
      </c>
      <c r="I5044" s="316">
        <v>243597.54</v>
      </c>
      <c r="J5044" s="316">
        <v>13.64</v>
      </c>
    </row>
    <row r="5045" spans="1:10" ht="25.5">
      <c r="A5045" s="317"/>
      <c r="B5045" s="317"/>
      <c r="C5045" s="317"/>
      <c r="D5045" s="317"/>
      <c r="E5045" s="317" t="s">
        <v>16052</v>
      </c>
      <c r="F5045" s="318">
        <v>0</v>
      </c>
      <c r="G5045" s="317" t="s">
        <v>16053</v>
      </c>
      <c r="H5045" s="318">
        <v>0</v>
      </c>
      <c r="I5045" s="317" t="s">
        <v>16054</v>
      </c>
      <c r="J5045" s="318">
        <v>0</v>
      </c>
    </row>
    <row r="5046" spans="1:10" ht="13.5" thickBot="1">
      <c r="A5046" s="317"/>
      <c r="B5046" s="317"/>
      <c r="C5046" s="317"/>
      <c r="D5046" s="317"/>
      <c r="E5046" s="317" t="s">
        <v>16055</v>
      </c>
      <c r="F5046" s="318">
        <v>3.85</v>
      </c>
      <c r="G5046" s="317"/>
      <c r="H5046" s="418" t="s">
        <v>16056</v>
      </c>
      <c r="I5046" s="418"/>
      <c r="J5046" s="318">
        <v>17.489999999999998</v>
      </c>
    </row>
    <row r="5047" spans="1:10" ht="13.5" thickTop="1">
      <c r="A5047" s="319"/>
      <c r="B5047" s="319"/>
      <c r="C5047" s="319"/>
      <c r="D5047" s="319"/>
      <c r="E5047" s="319"/>
      <c r="F5047" s="319"/>
      <c r="G5047" s="319"/>
      <c r="H5047" s="319"/>
      <c r="I5047" s="319"/>
      <c r="J5047" s="319"/>
    </row>
    <row r="5048" spans="1:10" ht="15">
      <c r="A5048" s="305"/>
      <c r="B5048" s="306" t="s">
        <v>12979</v>
      </c>
      <c r="C5048" s="305" t="s">
        <v>12980</v>
      </c>
      <c r="D5048" s="305" t="s">
        <v>12981</v>
      </c>
      <c r="E5048" s="419" t="s">
        <v>16045</v>
      </c>
      <c r="F5048" s="419"/>
      <c r="G5048" s="307" t="s">
        <v>12982</v>
      </c>
      <c r="H5048" s="306" t="s">
        <v>16046</v>
      </c>
      <c r="I5048" s="306" t="s">
        <v>12983</v>
      </c>
      <c r="J5048" s="306" t="s">
        <v>12985</v>
      </c>
    </row>
    <row r="5049" spans="1:10" ht="51">
      <c r="A5049" s="295" t="s">
        <v>16047</v>
      </c>
      <c r="B5049" s="296" t="s">
        <v>16632</v>
      </c>
      <c r="C5049" s="295" t="s">
        <v>9</v>
      </c>
      <c r="D5049" s="295" t="s">
        <v>2183</v>
      </c>
      <c r="E5049" s="420" t="s">
        <v>16067</v>
      </c>
      <c r="F5049" s="420"/>
      <c r="G5049" s="297" t="s">
        <v>27</v>
      </c>
      <c r="H5049" s="308">
        <v>1</v>
      </c>
      <c r="I5049" s="309">
        <v>3.5</v>
      </c>
      <c r="J5049" s="309">
        <v>3.5</v>
      </c>
    </row>
    <row r="5050" spans="1:10" ht="63.75">
      <c r="A5050" s="300" t="s">
        <v>12986</v>
      </c>
      <c r="B5050" s="301" t="s">
        <v>13452</v>
      </c>
      <c r="C5050" s="300" t="s">
        <v>9</v>
      </c>
      <c r="D5050" s="300" t="s">
        <v>10773</v>
      </c>
      <c r="E5050" s="417" t="s">
        <v>12977</v>
      </c>
      <c r="F5050" s="417"/>
      <c r="G5050" s="302" t="s">
        <v>51</v>
      </c>
      <c r="H5050" s="315">
        <v>1.4399999999999999E-5</v>
      </c>
      <c r="I5050" s="316">
        <v>243597.54</v>
      </c>
      <c r="J5050" s="316">
        <v>3.5</v>
      </c>
    </row>
    <row r="5051" spans="1:10" ht="25.5">
      <c r="A5051" s="317"/>
      <c r="B5051" s="317"/>
      <c r="C5051" s="317"/>
      <c r="D5051" s="317"/>
      <c r="E5051" s="317" t="s">
        <v>16052</v>
      </c>
      <c r="F5051" s="318">
        <v>0</v>
      </c>
      <c r="G5051" s="317" t="s">
        <v>16053</v>
      </c>
      <c r="H5051" s="318">
        <v>0</v>
      </c>
      <c r="I5051" s="317" t="s">
        <v>16054</v>
      </c>
      <c r="J5051" s="318">
        <v>0</v>
      </c>
    </row>
    <row r="5052" spans="1:10" ht="13.5" thickBot="1">
      <c r="A5052" s="317"/>
      <c r="B5052" s="317"/>
      <c r="C5052" s="317"/>
      <c r="D5052" s="317"/>
      <c r="E5052" s="317" t="s">
        <v>16055</v>
      </c>
      <c r="F5052" s="318">
        <v>0.98</v>
      </c>
      <c r="G5052" s="317"/>
      <c r="H5052" s="418" t="s">
        <v>16056</v>
      </c>
      <c r="I5052" s="418"/>
      <c r="J5052" s="318">
        <v>4.4800000000000004</v>
      </c>
    </row>
    <row r="5053" spans="1:10" ht="13.5" thickTop="1">
      <c r="A5053" s="319"/>
      <c r="B5053" s="319"/>
      <c r="C5053" s="319"/>
      <c r="D5053" s="319"/>
      <c r="E5053" s="319"/>
      <c r="F5053" s="319"/>
      <c r="G5053" s="319"/>
      <c r="H5053" s="319"/>
      <c r="I5053" s="319"/>
      <c r="J5053" s="319"/>
    </row>
    <row r="5054" spans="1:10" ht="15">
      <c r="A5054" s="305"/>
      <c r="B5054" s="306" t="s">
        <v>12979</v>
      </c>
      <c r="C5054" s="305" t="s">
        <v>12980</v>
      </c>
      <c r="D5054" s="305" t="s">
        <v>12981</v>
      </c>
      <c r="E5054" s="419" t="s">
        <v>16045</v>
      </c>
      <c r="F5054" s="419"/>
      <c r="G5054" s="307" t="s">
        <v>12982</v>
      </c>
      <c r="H5054" s="306" t="s">
        <v>16046</v>
      </c>
      <c r="I5054" s="306" t="s">
        <v>12983</v>
      </c>
      <c r="J5054" s="306" t="s">
        <v>12985</v>
      </c>
    </row>
    <row r="5055" spans="1:10" ht="51">
      <c r="A5055" s="295" t="s">
        <v>16047</v>
      </c>
      <c r="B5055" s="296" t="s">
        <v>16633</v>
      </c>
      <c r="C5055" s="295" t="s">
        <v>9</v>
      </c>
      <c r="D5055" s="295" t="s">
        <v>1344</v>
      </c>
      <c r="E5055" s="420" t="s">
        <v>16067</v>
      </c>
      <c r="F5055" s="420"/>
      <c r="G5055" s="297" t="s">
        <v>27</v>
      </c>
      <c r="H5055" s="308">
        <v>1</v>
      </c>
      <c r="I5055" s="309">
        <v>17.05</v>
      </c>
      <c r="J5055" s="309">
        <v>17.05</v>
      </c>
    </row>
    <row r="5056" spans="1:10" ht="63.75">
      <c r="A5056" s="300" t="s">
        <v>12986</v>
      </c>
      <c r="B5056" s="301" t="s">
        <v>13452</v>
      </c>
      <c r="C5056" s="300" t="s">
        <v>9</v>
      </c>
      <c r="D5056" s="300" t="s">
        <v>10773</v>
      </c>
      <c r="E5056" s="417" t="s">
        <v>12977</v>
      </c>
      <c r="F5056" s="417"/>
      <c r="G5056" s="302" t="s">
        <v>51</v>
      </c>
      <c r="H5056" s="315">
        <v>6.9999999999999994E-5</v>
      </c>
      <c r="I5056" s="316">
        <v>243597.54</v>
      </c>
      <c r="J5056" s="316">
        <v>17.05</v>
      </c>
    </row>
    <row r="5057" spans="1:10" ht="25.5">
      <c r="A5057" s="317"/>
      <c r="B5057" s="317"/>
      <c r="C5057" s="317"/>
      <c r="D5057" s="317"/>
      <c r="E5057" s="317" t="s">
        <v>16052</v>
      </c>
      <c r="F5057" s="318">
        <v>0</v>
      </c>
      <c r="G5057" s="317" t="s">
        <v>16053</v>
      </c>
      <c r="H5057" s="318">
        <v>0</v>
      </c>
      <c r="I5057" s="317" t="s">
        <v>16054</v>
      </c>
      <c r="J5057" s="318">
        <v>0</v>
      </c>
    </row>
    <row r="5058" spans="1:10" ht="13.5" thickBot="1">
      <c r="A5058" s="317"/>
      <c r="B5058" s="317"/>
      <c r="C5058" s="317"/>
      <c r="D5058" s="317"/>
      <c r="E5058" s="317" t="s">
        <v>16055</v>
      </c>
      <c r="F5058" s="318">
        <v>4.8099999999999996</v>
      </c>
      <c r="G5058" s="317"/>
      <c r="H5058" s="418" t="s">
        <v>16056</v>
      </c>
      <c r="I5058" s="418"/>
      <c r="J5058" s="318">
        <v>21.86</v>
      </c>
    </row>
    <row r="5059" spans="1:10" ht="13.5" thickTop="1">
      <c r="A5059" s="319"/>
      <c r="B5059" s="319"/>
      <c r="C5059" s="319"/>
      <c r="D5059" s="319"/>
      <c r="E5059" s="319"/>
      <c r="F5059" s="319"/>
      <c r="G5059" s="319"/>
      <c r="H5059" s="319"/>
      <c r="I5059" s="319"/>
      <c r="J5059" s="319"/>
    </row>
    <row r="5060" spans="1:10" ht="15">
      <c r="A5060" s="305"/>
      <c r="B5060" s="306" t="s">
        <v>12979</v>
      </c>
      <c r="C5060" s="305" t="s">
        <v>12980</v>
      </c>
      <c r="D5060" s="305" t="s">
        <v>12981</v>
      </c>
      <c r="E5060" s="419" t="s">
        <v>16045</v>
      </c>
      <c r="F5060" s="419"/>
      <c r="G5060" s="307" t="s">
        <v>12982</v>
      </c>
      <c r="H5060" s="306" t="s">
        <v>16046</v>
      </c>
      <c r="I5060" s="306" t="s">
        <v>12983</v>
      </c>
      <c r="J5060" s="306" t="s">
        <v>12985</v>
      </c>
    </row>
    <row r="5061" spans="1:10" ht="63.75">
      <c r="A5061" s="295" t="s">
        <v>16047</v>
      </c>
      <c r="B5061" s="296" t="s">
        <v>16634</v>
      </c>
      <c r="C5061" s="295" t="s">
        <v>9</v>
      </c>
      <c r="D5061" s="295" t="s">
        <v>1451</v>
      </c>
      <c r="E5061" s="420" t="s">
        <v>16067</v>
      </c>
      <c r="F5061" s="420"/>
      <c r="G5061" s="297" t="s">
        <v>27</v>
      </c>
      <c r="H5061" s="308">
        <v>1</v>
      </c>
      <c r="I5061" s="309">
        <v>48.41</v>
      </c>
      <c r="J5061" s="309">
        <v>48.41</v>
      </c>
    </row>
    <row r="5062" spans="1:10">
      <c r="A5062" s="300" t="s">
        <v>12986</v>
      </c>
      <c r="B5062" s="301" t="s">
        <v>13460</v>
      </c>
      <c r="C5062" s="300" t="s">
        <v>9</v>
      </c>
      <c r="D5062" s="300" t="s">
        <v>10129</v>
      </c>
      <c r="E5062" s="417" t="s">
        <v>12998</v>
      </c>
      <c r="F5062" s="417"/>
      <c r="G5062" s="302" t="s">
        <v>93</v>
      </c>
      <c r="H5062" s="315">
        <v>12.35</v>
      </c>
      <c r="I5062" s="316">
        <v>3.92</v>
      </c>
      <c r="J5062" s="316">
        <v>48.41</v>
      </c>
    </row>
    <row r="5063" spans="1:10" ht="25.5">
      <c r="A5063" s="317"/>
      <c r="B5063" s="317"/>
      <c r="C5063" s="317"/>
      <c r="D5063" s="317"/>
      <c r="E5063" s="317" t="s">
        <v>16052</v>
      </c>
      <c r="F5063" s="318">
        <v>0</v>
      </c>
      <c r="G5063" s="317" t="s">
        <v>16053</v>
      </c>
      <c r="H5063" s="318">
        <v>0</v>
      </c>
      <c r="I5063" s="317" t="s">
        <v>16054</v>
      </c>
      <c r="J5063" s="318">
        <v>0</v>
      </c>
    </row>
    <row r="5064" spans="1:10" ht="13.5" thickBot="1">
      <c r="A5064" s="317"/>
      <c r="B5064" s="317"/>
      <c r="C5064" s="317"/>
      <c r="D5064" s="317"/>
      <c r="E5064" s="317" t="s">
        <v>16055</v>
      </c>
      <c r="F5064" s="318">
        <v>13.67</v>
      </c>
      <c r="G5064" s="317"/>
      <c r="H5064" s="418" t="s">
        <v>16056</v>
      </c>
      <c r="I5064" s="418"/>
      <c r="J5064" s="318">
        <v>62.08</v>
      </c>
    </row>
    <row r="5065" spans="1:10" ht="13.5" thickTop="1">
      <c r="A5065" s="319"/>
      <c r="B5065" s="319"/>
      <c r="C5065" s="319"/>
      <c r="D5065" s="319"/>
      <c r="E5065" s="319"/>
      <c r="F5065" s="319"/>
      <c r="G5065" s="319"/>
      <c r="H5065" s="319"/>
      <c r="I5065" s="319"/>
      <c r="J5065" s="319"/>
    </row>
    <row r="5066" spans="1:10" ht="15">
      <c r="A5066" s="305"/>
      <c r="B5066" s="306" t="s">
        <v>12979</v>
      </c>
      <c r="C5066" s="305" t="s">
        <v>12980</v>
      </c>
      <c r="D5066" s="305" t="s">
        <v>12981</v>
      </c>
      <c r="E5066" s="419" t="s">
        <v>16045</v>
      </c>
      <c r="F5066" s="419"/>
      <c r="G5066" s="307" t="s">
        <v>12982</v>
      </c>
      <c r="H5066" s="306" t="s">
        <v>16046</v>
      </c>
      <c r="I5066" s="306" t="s">
        <v>12983</v>
      </c>
      <c r="J5066" s="306" t="s">
        <v>12985</v>
      </c>
    </row>
    <row r="5067" spans="1:10" ht="38.25">
      <c r="A5067" s="295" t="s">
        <v>16047</v>
      </c>
      <c r="B5067" s="296" t="s">
        <v>16519</v>
      </c>
      <c r="C5067" s="295" t="s">
        <v>9</v>
      </c>
      <c r="D5067" s="295" t="s">
        <v>1699</v>
      </c>
      <c r="E5067" s="420" t="s">
        <v>16143</v>
      </c>
      <c r="F5067" s="420"/>
      <c r="G5067" s="297" t="s">
        <v>13082</v>
      </c>
      <c r="H5067" s="308">
        <v>1</v>
      </c>
      <c r="I5067" s="309">
        <v>32.56</v>
      </c>
      <c r="J5067" s="309">
        <v>32.56</v>
      </c>
    </row>
    <row r="5068" spans="1:10" ht="25.5">
      <c r="A5068" s="310" t="s">
        <v>16049</v>
      </c>
      <c r="B5068" s="311" t="s">
        <v>16273</v>
      </c>
      <c r="C5068" s="310" t="s">
        <v>9</v>
      </c>
      <c r="D5068" s="310" t="s">
        <v>28</v>
      </c>
      <c r="E5068" s="416" t="s">
        <v>16048</v>
      </c>
      <c r="F5068" s="416"/>
      <c r="G5068" s="312" t="s">
        <v>27</v>
      </c>
      <c r="H5068" s="313">
        <v>0.43</v>
      </c>
      <c r="I5068" s="314">
        <v>18.04</v>
      </c>
      <c r="J5068" s="314">
        <v>7.75</v>
      </c>
    </row>
    <row r="5069" spans="1:10" ht="25.5">
      <c r="A5069" s="310" t="s">
        <v>16049</v>
      </c>
      <c r="B5069" s="311" t="s">
        <v>16068</v>
      </c>
      <c r="C5069" s="310" t="s">
        <v>9</v>
      </c>
      <c r="D5069" s="310" t="s">
        <v>29</v>
      </c>
      <c r="E5069" s="416" t="s">
        <v>16048</v>
      </c>
      <c r="F5069" s="416"/>
      <c r="G5069" s="312" t="s">
        <v>27</v>
      </c>
      <c r="H5069" s="313">
        <v>0.2</v>
      </c>
      <c r="I5069" s="314">
        <v>14.73</v>
      </c>
      <c r="J5069" s="314">
        <v>2.94</v>
      </c>
    </row>
    <row r="5070" spans="1:10">
      <c r="A5070" s="300" t="s">
        <v>12986</v>
      </c>
      <c r="B5070" s="301" t="s">
        <v>13432</v>
      </c>
      <c r="C5070" s="300" t="s">
        <v>9</v>
      </c>
      <c r="D5070" s="300" t="s">
        <v>7138</v>
      </c>
      <c r="E5070" s="417" t="s">
        <v>12998</v>
      </c>
      <c r="F5070" s="417"/>
      <c r="G5070" s="302" t="s">
        <v>23</v>
      </c>
      <c r="H5070" s="315">
        <v>4.8600000000000003</v>
      </c>
      <c r="I5070" s="316">
        <v>0.56000000000000005</v>
      </c>
      <c r="J5070" s="316">
        <v>2.72</v>
      </c>
    </row>
    <row r="5071" spans="1:10" ht="25.5">
      <c r="A5071" s="300" t="s">
        <v>12986</v>
      </c>
      <c r="B5071" s="301" t="s">
        <v>13434</v>
      </c>
      <c r="C5071" s="300" t="s">
        <v>9</v>
      </c>
      <c r="D5071" s="300" t="s">
        <v>10394</v>
      </c>
      <c r="E5071" s="417" t="s">
        <v>12998</v>
      </c>
      <c r="F5071" s="417"/>
      <c r="G5071" s="302" t="s">
        <v>13082</v>
      </c>
      <c r="H5071" s="315">
        <v>1.06</v>
      </c>
      <c r="I5071" s="316">
        <v>17.27</v>
      </c>
      <c r="J5071" s="316">
        <v>18.3</v>
      </c>
    </row>
    <row r="5072" spans="1:10">
      <c r="A5072" s="300" t="s">
        <v>12986</v>
      </c>
      <c r="B5072" s="301" t="s">
        <v>13436</v>
      </c>
      <c r="C5072" s="300" t="s">
        <v>9</v>
      </c>
      <c r="D5072" s="300" t="s">
        <v>10762</v>
      </c>
      <c r="E5072" s="417" t="s">
        <v>12998</v>
      </c>
      <c r="F5072" s="417"/>
      <c r="G5072" s="302" t="s">
        <v>23</v>
      </c>
      <c r="H5072" s="315">
        <v>0.24</v>
      </c>
      <c r="I5072" s="316">
        <v>3.56</v>
      </c>
      <c r="J5072" s="316">
        <v>0.85</v>
      </c>
    </row>
    <row r="5073" spans="1:10" ht="25.5">
      <c r="A5073" s="317"/>
      <c r="B5073" s="317"/>
      <c r="C5073" s="317"/>
      <c r="D5073" s="317"/>
      <c r="E5073" s="317" t="s">
        <v>16052</v>
      </c>
      <c r="F5073" s="318">
        <v>4.0667418</v>
      </c>
      <c r="G5073" s="317" t="s">
        <v>16053</v>
      </c>
      <c r="H5073" s="318">
        <v>3.51</v>
      </c>
      <c r="I5073" s="317" t="s">
        <v>16054</v>
      </c>
      <c r="J5073" s="318">
        <v>7.58</v>
      </c>
    </row>
    <row r="5074" spans="1:10" ht="13.5" thickBot="1">
      <c r="A5074" s="317"/>
      <c r="B5074" s="317"/>
      <c r="C5074" s="317"/>
      <c r="D5074" s="317"/>
      <c r="E5074" s="317" t="s">
        <v>16055</v>
      </c>
      <c r="F5074" s="318">
        <v>9.19</v>
      </c>
      <c r="G5074" s="317"/>
      <c r="H5074" s="418" t="s">
        <v>16056</v>
      </c>
      <c r="I5074" s="418"/>
      <c r="J5074" s="318">
        <v>41.75</v>
      </c>
    </row>
    <row r="5075" spans="1:10" ht="13.5" thickTop="1">
      <c r="A5075" s="319"/>
      <c r="B5075" s="319"/>
      <c r="C5075" s="319"/>
      <c r="D5075" s="319"/>
      <c r="E5075" s="319"/>
      <c r="F5075" s="319"/>
      <c r="G5075" s="319"/>
      <c r="H5075" s="319"/>
      <c r="I5075" s="319"/>
      <c r="J5075" s="319"/>
    </row>
    <row r="5076" spans="1:10" ht="15">
      <c r="A5076" s="305"/>
      <c r="B5076" s="306" t="s">
        <v>12979</v>
      </c>
      <c r="C5076" s="305" t="s">
        <v>12980</v>
      </c>
      <c r="D5076" s="305" t="s">
        <v>12981</v>
      </c>
      <c r="E5076" s="419" t="s">
        <v>16045</v>
      </c>
      <c r="F5076" s="419"/>
      <c r="G5076" s="307" t="s">
        <v>12982</v>
      </c>
      <c r="H5076" s="306" t="s">
        <v>16046</v>
      </c>
      <c r="I5076" s="306" t="s">
        <v>12983</v>
      </c>
      <c r="J5076" s="306" t="s">
        <v>12985</v>
      </c>
    </row>
    <row r="5077" spans="1:10" ht="38.25">
      <c r="A5077" s="295" t="s">
        <v>16047</v>
      </c>
      <c r="B5077" s="296" t="s">
        <v>16520</v>
      </c>
      <c r="C5077" s="295" t="s">
        <v>9</v>
      </c>
      <c r="D5077" s="295" t="s">
        <v>1700</v>
      </c>
      <c r="E5077" s="420" t="s">
        <v>16143</v>
      </c>
      <c r="F5077" s="420"/>
      <c r="G5077" s="297" t="s">
        <v>13082</v>
      </c>
      <c r="H5077" s="308">
        <v>1</v>
      </c>
      <c r="I5077" s="309">
        <v>28.39</v>
      </c>
      <c r="J5077" s="309">
        <v>28.39</v>
      </c>
    </row>
    <row r="5078" spans="1:10" ht="25.5">
      <c r="A5078" s="310" t="s">
        <v>16049</v>
      </c>
      <c r="B5078" s="311" t="s">
        <v>16273</v>
      </c>
      <c r="C5078" s="310" t="s">
        <v>9</v>
      </c>
      <c r="D5078" s="310" t="s">
        <v>28</v>
      </c>
      <c r="E5078" s="416" t="s">
        <v>16048</v>
      </c>
      <c r="F5078" s="416"/>
      <c r="G5078" s="312" t="s">
        <v>27</v>
      </c>
      <c r="H5078" s="313">
        <v>0.24</v>
      </c>
      <c r="I5078" s="314">
        <v>18.04</v>
      </c>
      <c r="J5078" s="314">
        <v>4.32</v>
      </c>
    </row>
    <row r="5079" spans="1:10" ht="25.5">
      <c r="A5079" s="310" t="s">
        <v>16049</v>
      </c>
      <c r="B5079" s="311" t="s">
        <v>16068</v>
      </c>
      <c r="C5079" s="310" t="s">
        <v>9</v>
      </c>
      <c r="D5079" s="310" t="s">
        <v>29</v>
      </c>
      <c r="E5079" s="416" t="s">
        <v>16048</v>
      </c>
      <c r="F5079" s="416"/>
      <c r="G5079" s="312" t="s">
        <v>27</v>
      </c>
      <c r="H5079" s="313">
        <v>0.15</v>
      </c>
      <c r="I5079" s="314">
        <v>14.73</v>
      </c>
      <c r="J5079" s="314">
        <v>2.2000000000000002</v>
      </c>
    </row>
    <row r="5080" spans="1:10">
      <c r="A5080" s="300" t="s">
        <v>12986</v>
      </c>
      <c r="B5080" s="301" t="s">
        <v>13432</v>
      </c>
      <c r="C5080" s="300" t="s">
        <v>9</v>
      </c>
      <c r="D5080" s="300" t="s">
        <v>7138</v>
      </c>
      <c r="E5080" s="417" t="s">
        <v>12998</v>
      </c>
      <c r="F5080" s="417"/>
      <c r="G5080" s="302" t="s">
        <v>23</v>
      </c>
      <c r="H5080" s="315">
        <v>4.8600000000000003</v>
      </c>
      <c r="I5080" s="316">
        <v>0.56000000000000005</v>
      </c>
      <c r="J5080" s="316">
        <v>2.72</v>
      </c>
    </row>
    <row r="5081" spans="1:10" ht="25.5">
      <c r="A5081" s="300" t="s">
        <v>12986</v>
      </c>
      <c r="B5081" s="301" t="s">
        <v>13434</v>
      </c>
      <c r="C5081" s="300" t="s">
        <v>9</v>
      </c>
      <c r="D5081" s="300" t="s">
        <v>10394</v>
      </c>
      <c r="E5081" s="417" t="s">
        <v>12998</v>
      </c>
      <c r="F5081" s="417"/>
      <c r="G5081" s="302" t="s">
        <v>13082</v>
      </c>
      <c r="H5081" s="315">
        <v>1.06</v>
      </c>
      <c r="I5081" s="316">
        <v>17.27</v>
      </c>
      <c r="J5081" s="316">
        <v>18.3</v>
      </c>
    </row>
    <row r="5082" spans="1:10">
      <c r="A5082" s="300" t="s">
        <v>12986</v>
      </c>
      <c r="B5082" s="301" t="s">
        <v>13436</v>
      </c>
      <c r="C5082" s="300" t="s">
        <v>9</v>
      </c>
      <c r="D5082" s="300" t="s">
        <v>10762</v>
      </c>
      <c r="E5082" s="417" t="s">
        <v>12998</v>
      </c>
      <c r="F5082" s="417"/>
      <c r="G5082" s="302" t="s">
        <v>23</v>
      </c>
      <c r="H5082" s="315">
        <v>0.24</v>
      </c>
      <c r="I5082" s="316">
        <v>3.56</v>
      </c>
      <c r="J5082" s="316">
        <v>0.85</v>
      </c>
    </row>
    <row r="5083" spans="1:10" ht="25.5">
      <c r="A5083" s="317"/>
      <c r="B5083" s="317"/>
      <c r="C5083" s="317"/>
      <c r="D5083" s="317"/>
      <c r="E5083" s="317" t="s">
        <v>16052</v>
      </c>
      <c r="F5083" s="318">
        <v>2.4679435999999999</v>
      </c>
      <c r="G5083" s="317" t="s">
        <v>16053</v>
      </c>
      <c r="H5083" s="318">
        <v>2.13</v>
      </c>
      <c r="I5083" s="317" t="s">
        <v>16054</v>
      </c>
      <c r="J5083" s="318">
        <v>4.5999999999999996</v>
      </c>
    </row>
    <row r="5084" spans="1:10" ht="13.5" thickBot="1">
      <c r="A5084" s="317"/>
      <c r="B5084" s="317"/>
      <c r="C5084" s="317"/>
      <c r="D5084" s="317"/>
      <c r="E5084" s="317" t="s">
        <v>16055</v>
      </c>
      <c r="F5084" s="318">
        <v>8.01</v>
      </c>
      <c r="G5084" s="317"/>
      <c r="H5084" s="418" t="s">
        <v>16056</v>
      </c>
      <c r="I5084" s="418"/>
      <c r="J5084" s="318">
        <v>36.4</v>
      </c>
    </row>
    <row r="5085" spans="1:10" ht="13.5" thickTop="1">
      <c r="A5085" s="319"/>
      <c r="B5085" s="319"/>
      <c r="C5085" s="319"/>
      <c r="D5085" s="319"/>
      <c r="E5085" s="319"/>
      <c r="F5085" s="319"/>
      <c r="G5085" s="319"/>
      <c r="H5085" s="319"/>
      <c r="I5085" s="319"/>
      <c r="J5085" s="319"/>
    </row>
    <row r="5086" spans="1:10" ht="15">
      <c r="A5086" s="305"/>
      <c r="B5086" s="306" t="s">
        <v>12979</v>
      </c>
      <c r="C5086" s="305" t="s">
        <v>12980</v>
      </c>
      <c r="D5086" s="305" t="s">
        <v>12981</v>
      </c>
      <c r="E5086" s="419" t="s">
        <v>16045</v>
      </c>
      <c r="F5086" s="419"/>
      <c r="G5086" s="307" t="s">
        <v>12982</v>
      </c>
      <c r="H5086" s="306" t="s">
        <v>16046</v>
      </c>
      <c r="I5086" s="306" t="s">
        <v>12983</v>
      </c>
      <c r="J5086" s="306" t="s">
        <v>12985</v>
      </c>
    </row>
    <row r="5087" spans="1:10" ht="38.25">
      <c r="A5087" s="295" t="s">
        <v>16047</v>
      </c>
      <c r="B5087" s="296" t="s">
        <v>16518</v>
      </c>
      <c r="C5087" s="295" t="s">
        <v>9</v>
      </c>
      <c r="D5087" s="295" t="s">
        <v>1698</v>
      </c>
      <c r="E5087" s="420" t="s">
        <v>16143</v>
      </c>
      <c r="F5087" s="420"/>
      <c r="G5087" s="297" t="s">
        <v>13082</v>
      </c>
      <c r="H5087" s="308">
        <v>1</v>
      </c>
      <c r="I5087" s="309">
        <v>37.58</v>
      </c>
      <c r="J5087" s="309">
        <v>37.58</v>
      </c>
    </row>
    <row r="5088" spans="1:10" ht="25.5">
      <c r="A5088" s="310" t="s">
        <v>16049</v>
      </c>
      <c r="B5088" s="311" t="s">
        <v>16273</v>
      </c>
      <c r="C5088" s="310" t="s">
        <v>9</v>
      </c>
      <c r="D5088" s="310" t="s">
        <v>28</v>
      </c>
      <c r="E5088" s="416" t="s">
        <v>16048</v>
      </c>
      <c r="F5088" s="416"/>
      <c r="G5088" s="312" t="s">
        <v>27</v>
      </c>
      <c r="H5088" s="313">
        <v>0.64</v>
      </c>
      <c r="I5088" s="314">
        <v>18.04</v>
      </c>
      <c r="J5088" s="314">
        <v>11.54</v>
      </c>
    </row>
    <row r="5089" spans="1:10" ht="25.5">
      <c r="A5089" s="310" t="s">
        <v>16049</v>
      </c>
      <c r="B5089" s="311" t="s">
        <v>16068</v>
      </c>
      <c r="C5089" s="310" t="s">
        <v>9</v>
      </c>
      <c r="D5089" s="310" t="s">
        <v>29</v>
      </c>
      <c r="E5089" s="416" t="s">
        <v>16048</v>
      </c>
      <c r="F5089" s="416"/>
      <c r="G5089" s="312" t="s">
        <v>27</v>
      </c>
      <c r="H5089" s="313">
        <v>0.26</v>
      </c>
      <c r="I5089" s="314">
        <v>14.73</v>
      </c>
      <c r="J5089" s="314">
        <v>3.82</v>
      </c>
    </row>
    <row r="5090" spans="1:10">
      <c r="A5090" s="300" t="s">
        <v>12986</v>
      </c>
      <c r="B5090" s="301" t="s">
        <v>13432</v>
      </c>
      <c r="C5090" s="300" t="s">
        <v>9</v>
      </c>
      <c r="D5090" s="300" t="s">
        <v>7138</v>
      </c>
      <c r="E5090" s="417" t="s">
        <v>12998</v>
      </c>
      <c r="F5090" s="417"/>
      <c r="G5090" s="302" t="s">
        <v>23</v>
      </c>
      <c r="H5090" s="315">
        <v>4.8600000000000003</v>
      </c>
      <c r="I5090" s="316">
        <v>0.56000000000000005</v>
      </c>
      <c r="J5090" s="316">
        <v>2.72</v>
      </c>
    </row>
    <row r="5091" spans="1:10" ht="25.5">
      <c r="A5091" s="300" t="s">
        <v>12986</v>
      </c>
      <c r="B5091" s="301" t="s">
        <v>13434</v>
      </c>
      <c r="C5091" s="300" t="s">
        <v>9</v>
      </c>
      <c r="D5091" s="300" t="s">
        <v>10394</v>
      </c>
      <c r="E5091" s="417" t="s">
        <v>12998</v>
      </c>
      <c r="F5091" s="417"/>
      <c r="G5091" s="302" t="s">
        <v>13082</v>
      </c>
      <c r="H5091" s="315">
        <v>1.08</v>
      </c>
      <c r="I5091" s="316">
        <v>17.27</v>
      </c>
      <c r="J5091" s="316">
        <v>18.649999999999999</v>
      </c>
    </row>
    <row r="5092" spans="1:10">
      <c r="A5092" s="300" t="s">
        <v>12986</v>
      </c>
      <c r="B5092" s="301" t="s">
        <v>13436</v>
      </c>
      <c r="C5092" s="300" t="s">
        <v>9</v>
      </c>
      <c r="D5092" s="300" t="s">
        <v>10762</v>
      </c>
      <c r="E5092" s="417" t="s">
        <v>12998</v>
      </c>
      <c r="F5092" s="417"/>
      <c r="G5092" s="302" t="s">
        <v>23</v>
      </c>
      <c r="H5092" s="315">
        <v>0.24</v>
      </c>
      <c r="I5092" s="316">
        <v>3.56</v>
      </c>
      <c r="J5092" s="316">
        <v>0.85</v>
      </c>
    </row>
    <row r="5093" spans="1:10" ht="25.5">
      <c r="A5093" s="317"/>
      <c r="B5093" s="317"/>
      <c r="C5093" s="317"/>
      <c r="D5093" s="317"/>
      <c r="E5093" s="317" t="s">
        <v>16052</v>
      </c>
      <c r="F5093" s="318">
        <v>5.8586834000000003</v>
      </c>
      <c r="G5093" s="317" t="s">
        <v>16053</v>
      </c>
      <c r="H5093" s="318">
        <v>5.0599999999999996</v>
      </c>
      <c r="I5093" s="317" t="s">
        <v>16054</v>
      </c>
      <c r="J5093" s="318">
        <v>10.92</v>
      </c>
    </row>
    <row r="5094" spans="1:10" ht="13.5" thickBot="1">
      <c r="A5094" s="317"/>
      <c r="B5094" s="317"/>
      <c r="C5094" s="317"/>
      <c r="D5094" s="317"/>
      <c r="E5094" s="317" t="s">
        <v>16055</v>
      </c>
      <c r="F5094" s="318">
        <v>10.61</v>
      </c>
      <c r="G5094" s="317"/>
      <c r="H5094" s="418" t="s">
        <v>16056</v>
      </c>
      <c r="I5094" s="418"/>
      <c r="J5094" s="318">
        <v>48.19</v>
      </c>
    </row>
    <row r="5095" spans="1:10" ht="13.5" thickTop="1">
      <c r="A5095" s="319"/>
      <c r="B5095" s="319"/>
      <c r="C5095" s="319"/>
      <c r="D5095" s="319"/>
      <c r="E5095" s="319"/>
      <c r="F5095" s="319"/>
      <c r="G5095" s="319"/>
      <c r="H5095" s="319"/>
      <c r="I5095" s="319"/>
      <c r="J5095" s="319"/>
    </row>
    <row r="5096" spans="1:10" ht="15">
      <c r="A5096" s="305"/>
      <c r="B5096" s="306" t="s">
        <v>12979</v>
      </c>
      <c r="C5096" s="305" t="s">
        <v>12980</v>
      </c>
      <c r="D5096" s="305" t="s">
        <v>12981</v>
      </c>
      <c r="E5096" s="419" t="s">
        <v>16045</v>
      </c>
      <c r="F5096" s="419"/>
      <c r="G5096" s="307" t="s">
        <v>12982</v>
      </c>
      <c r="H5096" s="306" t="s">
        <v>16046</v>
      </c>
      <c r="I5096" s="306" t="s">
        <v>12983</v>
      </c>
      <c r="J5096" s="306" t="s">
        <v>12985</v>
      </c>
    </row>
    <row r="5097" spans="1:10" ht="25.5">
      <c r="A5097" s="295" t="s">
        <v>16047</v>
      </c>
      <c r="B5097" s="296" t="s">
        <v>16165</v>
      </c>
      <c r="C5097" s="295" t="s">
        <v>9</v>
      </c>
      <c r="D5097" s="295" t="s">
        <v>3253</v>
      </c>
      <c r="E5097" s="420" t="s">
        <v>16067</v>
      </c>
      <c r="F5097" s="420"/>
      <c r="G5097" s="297" t="s">
        <v>99</v>
      </c>
      <c r="H5097" s="308">
        <v>1</v>
      </c>
      <c r="I5097" s="309">
        <v>14.2</v>
      </c>
      <c r="J5097" s="309">
        <v>14.2</v>
      </c>
    </row>
    <row r="5098" spans="1:10" ht="25.5">
      <c r="A5098" s="310" t="s">
        <v>16049</v>
      </c>
      <c r="B5098" s="311" t="s">
        <v>16635</v>
      </c>
      <c r="C5098" s="310" t="s">
        <v>9</v>
      </c>
      <c r="D5098" s="310" t="s">
        <v>3248</v>
      </c>
      <c r="E5098" s="416" t="s">
        <v>16067</v>
      </c>
      <c r="F5098" s="416"/>
      <c r="G5098" s="312" t="s">
        <v>27</v>
      </c>
      <c r="H5098" s="313">
        <v>1</v>
      </c>
      <c r="I5098" s="314">
        <v>0.09</v>
      </c>
      <c r="J5098" s="314">
        <v>0.09</v>
      </c>
    </row>
    <row r="5099" spans="1:10" ht="25.5">
      <c r="A5099" s="310" t="s">
        <v>16049</v>
      </c>
      <c r="B5099" s="311" t="s">
        <v>16636</v>
      </c>
      <c r="C5099" s="310" t="s">
        <v>9</v>
      </c>
      <c r="D5099" s="310" t="s">
        <v>3249</v>
      </c>
      <c r="E5099" s="416" t="s">
        <v>16067</v>
      </c>
      <c r="F5099" s="416"/>
      <c r="G5099" s="312" t="s">
        <v>27</v>
      </c>
      <c r="H5099" s="313">
        <v>1</v>
      </c>
      <c r="I5099" s="314">
        <v>0.01</v>
      </c>
      <c r="J5099" s="314">
        <v>0.01</v>
      </c>
    </row>
    <row r="5100" spans="1:10" ht="25.5">
      <c r="A5100" s="310" t="s">
        <v>16049</v>
      </c>
      <c r="B5100" s="311" t="s">
        <v>16569</v>
      </c>
      <c r="C5100" s="310" t="s">
        <v>9</v>
      </c>
      <c r="D5100" s="310" t="s">
        <v>482</v>
      </c>
      <c r="E5100" s="416" t="s">
        <v>16048</v>
      </c>
      <c r="F5100" s="416"/>
      <c r="G5100" s="312" t="s">
        <v>27</v>
      </c>
      <c r="H5100" s="313">
        <v>1</v>
      </c>
      <c r="I5100" s="314">
        <v>14.1</v>
      </c>
      <c r="J5100" s="314">
        <v>14.1</v>
      </c>
    </row>
    <row r="5101" spans="1:10" ht="25.5">
      <c r="A5101" s="317"/>
      <c r="B5101" s="317"/>
      <c r="C5101" s="317"/>
      <c r="D5101" s="317"/>
      <c r="E5101" s="317" t="s">
        <v>16052</v>
      </c>
      <c r="F5101" s="318">
        <v>5.1612210999999997</v>
      </c>
      <c r="G5101" s="317" t="s">
        <v>16053</v>
      </c>
      <c r="H5101" s="318">
        <v>4.46</v>
      </c>
      <c r="I5101" s="317" t="s">
        <v>16054</v>
      </c>
      <c r="J5101" s="318">
        <v>9.6199999999999992</v>
      </c>
    </row>
    <row r="5102" spans="1:10" ht="13.5" thickBot="1">
      <c r="A5102" s="317"/>
      <c r="B5102" s="317"/>
      <c r="C5102" s="317"/>
      <c r="D5102" s="317"/>
      <c r="E5102" s="317" t="s">
        <v>16055</v>
      </c>
      <c r="F5102" s="318">
        <v>4.01</v>
      </c>
      <c r="G5102" s="317"/>
      <c r="H5102" s="418" t="s">
        <v>16056</v>
      </c>
      <c r="I5102" s="418"/>
      <c r="J5102" s="318">
        <v>18.21</v>
      </c>
    </row>
    <row r="5103" spans="1:10" ht="13.5" thickTop="1">
      <c r="A5103" s="319"/>
      <c r="B5103" s="319"/>
      <c r="C5103" s="319"/>
      <c r="D5103" s="319"/>
      <c r="E5103" s="319"/>
      <c r="F5103" s="319"/>
      <c r="G5103" s="319"/>
      <c r="H5103" s="319"/>
      <c r="I5103" s="319"/>
      <c r="J5103" s="319"/>
    </row>
    <row r="5104" spans="1:10" ht="15">
      <c r="A5104" s="305"/>
      <c r="B5104" s="306" t="s">
        <v>12979</v>
      </c>
      <c r="C5104" s="305" t="s">
        <v>12980</v>
      </c>
      <c r="D5104" s="305" t="s">
        <v>12981</v>
      </c>
      <c r="E5104" s="419" t="s">
        <v>16045</v>
      </c>
      <c r="F5104" s="419"/>
      <c r="G5104" s="307" t="s">
        <v>12982</v>
      </c>
      <c r="H5104" s="306" t="s">
        <v>16046</v>
      </c>
      <c r="I5104" s="306" t="s">
        <v>12983</v>
      </c>
      <c r="J5104" s="306" t="s">
        <v>12985</v>
      </c>
    </row>
    <row r="5105" spans="1:10" ht="25.5">
      <c r="A5105" s="295" t="s">
        <v>16047</v>
      </c>
      <c r="B5105" s="296" t="s">
        <v>16164</v>
      </c>
      <c r="C5105" s="295" t="s">
        <v>9</v>
      </c>
      <c r="D5105" s="295" t="s">
        <v>3252</v>
      </c>
      <c r="E5105" s="420" t="s">
        <v>16067</v>
      </c>
      <c r="F5105" s="420"/>
      <c r="G5105" s="297" t="s">
        <v>75</v>
      </c>
      <c r="H5105" s="308">
        <v>1</v>
      </c>
      <c r="I5105" s="309">
        <v>16.13</v>
      </c>
      <c r="J5105" s="309">
        <v>16.13</v>
      </c>
    </row>
    <row r="5106" spans="1:10" ht="25.5">
      <c r="A5106" s="310" t="s">
        <v>16049</v>
      </c>
      <c r="B5106" s="311" t="s">
        <v>16635</v>
      </c>
      <c r="C5106" s="310" t="s">
        <v>9</v>
      </c>
      <c r="D5106" s="310" t="s">
        <v>3248</v>
      </c>
      <c r="E5106" s="416" t="s">
        <v>16067</v>
      </c>
      <c r="F5106" s="416"/>
      <c r="G5106" s="312" t="s">
        <v>27</v>
      </c>
      <c r="H5106" s="313">
        <v>1</v>
      </c>
      <c r="I5106" s="314">
        <v>0.09</v>
      </c>
      <c r="J5106" s="314">
        <v>0.09</v>
      </c>
    </row>
    <row r="5107" spans="1:10" ht="25.5">
      <c r="A5107" s="310" t="s">
        <v>16049</v>
      </c>
      <c r="B5107" s="311" t="s">
        <v>16636</v>
      </c>
      <c r="C5107" s="310" t="s">
        <v>9</v>
      </c>
      <c r="D5107" s="310" t="s">
        <v>3249</v>
      </c>
      <c r="E5107" s="416" t="s">
        <v>16067</v>
      </c>
      <c r="F5107" s="416"/>
      <c r="G5107" s="312" t="s">
        <v>27</v>
      </c>
      <c r="H5107" s="313">
        <v>1</v>
      </c>
      <c r="I5107" s="314">
        <v>0.01</v>
      </c>
      <c r="J5107" s="314">
        <v>0.01</v>
      </c>
    </row>
    <row r="5108" spans="1:10" ht="25.5">
      <c r="A5108" s="310" t="s">
        <v>16049</v>
      </c>
      <c r="B5108" s="311" t="s">
        <v>16637</v>
      </c>
      <c r="C5108" s="310" t="s">
        <v>9</v>
      </c>
      <c r="D5108" s="310" t="s">
        <v>3250</v>
      </c>
      <c r="E5108" s="416" t="s">
        <v>16067</v>
      </c>
      <c r="F5108" s="416"/>
      <c r="G5108" s="312" t="s">
        <v>27</v>
      </c>
      <c r="H5108" s="313">
        <v>1</v>
      </c>
      <c r="I5108" s="314">
        <v>0.06</v>
      </c>
      <c r="J5108" s="314">
        <v>0.06</v>
      </c>
    </row>
    <row r="5109" spans="1:10" ht="38.25">
      <c r="A5109" s="310" t="s">
        <v>16049</v>
      </c>
      <c r="B5109" s="311" t="s">
        <v>16638</v>
      </c>
      <c r="C5109" s="310" t="s">
        <v>9</v>
      </c>
      <c r="D5109" s="310" t="s">
        <v>3251</v>
      </c>
      <c r="E5109" s="416" t="s">
        <v>16067</v>
      </c>
      <c r="F5109" s="416"/>
      <c r="G5109" s="312" t="s">
        <v>27</v>
      </c>
      <c r="H5109" s="313">
        <v>1</v>
      </c>
      <c r="I5109" s="314">
        <v>1.87</v>
      </c>
      <c r="J5109" s="314">
        <v>1.87</v>
      </c>
    </row>
    <row r="5110" spans="1:10" ht="25.5">
      <c r="A5110" s="310" t="s">
        <v>16049</v>
      </c>
      <c r="B5110" s="311" t="s">
        <v>16569</v>
      </c>
      <c r="C5110" s="310" t="s">
        <v>9</v>
      </c>
      <c r="D5110" s="310" t="s">
        <v>482</v>
      </c>
      <c r="E5110" s="416" t="s">
        <v>16048</v>
      </c>
      <c r="F5110" s="416"/>
      <c r="G5110" s="312" t="s">
        <v>27</v>
      </c>
      <c r="H5110" s="313">
        <v>1</v>
      </c>
      <c r="I5110" s="314">
        <v>14.1</v>
      </c>
      <c r="J5110" s="314">
        <v>14.1</v>
      </c>
    </row>
    <row r="5111" spans="1:10" ht="25.5">
      <c r="A5111" s="317"/>
      <c r="B5111" s="317"/>
      <c r="C5111" s="317"/>
      <c r="D5111" s="317"/>
      <c r="E5111" s="317" t="s">
        <v>16052</v>
      </c>
      <c r="F5111" s="318">
        <v>5.1612210999999997</v>
      </c>
      <c r="G5111" s="317" t="s">
        <v>16053</v>
      </c>
      <c r="H5111" s="318">
        <v>4.46</v>
      </c>
      <c r="I5111" s="317" t="s">
        <v>16054</v>
      </c>
      <c r="J5111" s="318">
        <v>9.6199999999999992</v>
      </c>
    </row>
    <row r="5112" spans="1:10" ht="13.5" thickBot="1">
      <c r="A5112" s="317"/>
      <c r="B5112" s="317"/>
      <c r="C5112" s="317"/>
      <c r="D5112" s="317"/>
      <c r="E5112" s="317" t="s">
        <v>16055</v>
      </c>
      <c r="F5112" s="318">
        <v>4.55</v>
      </c>
      <c r="G5112" s="317"/>
      <c r="H5112" s="418" t="s">
        <v>16056</v>
      </c>
      <c r="I5112" s="418"/>
      <c r="J5112" s="318">
        <v>20.68</v>
      </c>
    </row>
    <row r="5113" spans="1:10" ht="13.5" thickTop="1">
      <c r="A5113" s="319"/>
      <c r="B5113" s="319"/>
      <c r="C5113" s="319"/>
      <c r="D5113" s="319"/>
      <c r="E5113" s="319"/>
      <c r="F5113" s="319"/>
      <c r="G5113" s="319"/>
      <c r="H5113" s="319"/>
      <c r="I5113" s="319"/>
      <c r="J5113" s="319"/>
    </row>
    <row r="5114" spans="1:10" ht="15">
      <c r="A5114" s="305"/>
      <c r="B5114" s="306" t="s">
        <v>12979</v>
      </c>
      <c r="C5114" s="305" t="s">
        <v>12980</v>
      </c>
      <c r="D5114" s="305" t="s">
        <v>12981</v>
      </c>
      <c r="E5114" s="419" t="s">
        <v>16045</v>
      </c>
      <c r="F5114" s="419"/>
      <c r="G5114" s="307" t="s">
        <v>12982</v>
      </c>
      <c r="H5114" s="306" t="s">
        <v>16046</v>
      </c>
      <c r="I5114" s="306" t="s">
        <v>12983</v>
      </c>
      <c r="J5114" s="306" t="s">
        <v>12985</v>
      </c>
    </row>
    <row r="5115" spans="1:10" ht="25.5">
      <c r="A5115" s="295" t="s">
        <v>16047</v>
      </c>
      <c r="B5115" s="296" t="s">
        <v>16635</v>
      </c>
      <c r="C5115" s="295" t="s">
        <v>9</v>
      </c>
      <c r="D5115" s="295" t="s">
        <v>3248</v>
      </c>
      <c r="E5115" s="420" t="s">
        <v>16067</v>
      </c>
      <c r="F5115" s="420"/>
      <c r="G5115" s="297" t="s">
        <v>27</v>
      </c>
      <c r="H5115" s="308">
        <v>1</v>
      </c>
      <c r="I5115" s="309">
        <v>0.09</v>
      </c>
      <c r="J5115" s="309">
        <v>0.09</v>
      </c>
    </row>
    <row r="5116" spans="1:10" ht="25.5">
      <c r="A5116" s="300" t="s">
        <v>12986</v>
      </c>
      <c r="B5116" s="301" t="s">
        <v>13219</v>
      </c>
      <c r="C5116" s="300" t="s">
        <v>9</v>
      </c>
      <c r="D5116" s="300" t="s">
        <v>10853</v>
      </c>
      <c r="E5116" s="417" t="s">
        <v>12998</v>
      </c>
      <c r="F5116" s="417"/>
      <c r="G5116" s="302" t="s">
        <v>51</v>
      </c>
      <c r="H5116" s="315">
        <v>7.2000000000000002E-5</v>
      </c>
      <c r="I5116" s="316">
        <v>1308.25</v>
      </c>
      <c r="J5116" s="316">
        <v>0.09</v>
      </c>
    </row>
    <row r="5117" spans="1:10" ht="25.5">
      <c r="A5117" s="317"/>
      <c r="B5117" s="317"/>
      <c r="C5117" s="317"/>
      <c r="D5117" s="317"/>
      <c r="E5117" s="317" t="s">
        <v>16052</v>
      </c>
      <c r="F5117" s="318">
        <v>0</v>
      </c>
      <c r="G5117" s="317" t="s">
        <v>16053</v>
      </c>
      <c r="H5117" s="318">
        <v>0</v>
      </c>
      <c r="I5117" s="317" t="s">
        <v>16054</v>
      </c>
      <c r="J5117" s="318">
        <v>0</v>
      </c>
    </row>
    <row r="5118" spans="1:10" ht="13.5" thickBot="1">
      <c r="A5118" s="317"/>
      <c r="B5118" s="317"/>
      <c r="C5118" s="317"/>
      <c r="D5118" s="317"/>
      <c r="E5118" s="317" t="s">
        <v>16055</v>
      </c>
      <c r="F5118" s="318">
        <v>0.02</v>
      </c>
      <c r="G5118" s="317"/>
      <c r="H5118" s="418" t="s">
        <v>16056</v>
      </c>
      <c r="I5118" s="418"/>
      <c r="J5118" s="318">
        <v>0.11</v>
      </c>
    </row>
    <row r="5119" spans="1:10" ht="13.5" thickTop="1">
      <c r="A5119" s="319"/>
      <c r="B5119" s="319"/>
      <c r="C5119" s="319"/>
      <c r="D5119" s="319"/>
      <c r="E5119" s="319"/>
      <c r="F5119" s="319"/>
      <c r="G5119" s="319"/>
      <c r="H5119" s="319"/>
      <c r="I5119" s="319"/>
      <c r="J5119" s="319"/>
    </row>
    <row r="5120" spans="1:10" ht="15">
      <c r="A5120" s="305"/>
      <c r="B5120" s="306" t="s">
        <v>12979</v>
      </c>
      <c r="C5120" s="305" t="s">
        <v>12980</v>
      </c>
      <c r="D5120" s="305" t="s">
        <v>12981</v>
      </c>
      <c r="E5120" s="419" t="s">
        <v>16045</v>
      </c>
      <c r="F5120" s="419"/>
      <c r="G5120" s="307" t="s">
        <v>12982</v>
      </c>
      <c r="H5120" s="306" t="s">
        <v>16046</v>
      </c>
      <c r="I5120" s="306" t="s">
        <v>12983</v>
      </c>
      <c r="J5120" s="306" t="s">
        <v>12985</v>
      </c>
    </row>
    <row r="5121" spans="1:10" ht="25.5">
      <c r="A5121" s="295" t="s">
        <v>16047</v>
      </c>
      <c r="B5121" s="296" t="s">
        <v>16636</v>
      </c>
      <c r="C5121" s="295" t="s">
        <v>9</v>
      </c>
      <c r="D5121" s="295" t="s">
        <v>3249</v>
      </c>
      <c r="E5121" s="420" t="s">
        <v>16067</v>
      </c>
      <c r="F5121" s="420"/>
      <c r="G5121" s="297" t="s">
        <v>27</v>
      </c>
      <c r="H5121" s="308">
        <v>1</v>
      </c>
      <c r="I5121" s="309">
        <v>0.01</v>
      </c>
      <c r="J5121" s="309">
        <v>0.01</v>
      </c>
    </row>
    <row r="5122" spans="1:10" ht="25.5">
      <c r="A5122" s="300" t="s">
        <v>12986</v>
      </c>
      <c r="B5122" s="301" t="s">
        <v>13219</v>
      </c>
      <c r="C5122" s="300" t="s">
        <v>9</v>
      </c>
      <c r="D5122" s="300" t="s">
        <v>10853</v>
      </c>
      <c r="E5122" s="417" t="s">
        <v>12998</v>
      </c>
      <c r="F5122" s="417"/>
      <c r="G5122" s="302" t="s">
        <v>51</v>
      </c>
      <c r="H5122" s="315">
        <v>1.4399999999999999E-5</v>
      </c>
      <c r="I5122" s="316">
        <v>1308.25</v>
      </c>
      <c r="J5122" s="316">
        <v>0.01</v>
      </c>
    </row>
    <row r="5123" spans="1:10" ht="25.5">
      <c r="A5123" s="317"/>
      <c r="B5123" s="317"/>
      <c r="C5123" s="317"/>
      <c r="D5123" s="317"/>
      <c r="E5123" s="317" t="s">
        <v>16052</v>
      </c>
      <c r="F5123" s="318">
        <v>0</v>
      </c>
      <c r="G5123" s="317" t="s">
        <v>16053</v>
      </c>
      <c r="H5123" s="318">
        <v>0</v>
      </c>
      <c r="I5123" s="317" t="s">
        <v>16054</v>
      </c>
      <c r="J5123" s="318">
        <v>0</v>
      </c>
    </row>
    <row r="5124" spans="1:10" ht="13.5" thickBot="1">
      <c r="A5124" s="317"/>
      <c r="B5124" s="317"/>
      <c r="C5124" s="317"/>
      <c r="D5124" s="317"/>
      <c r="E5124" s="317" t="s">
        <v>16055</v>
      </c>
      <c r="F5124" s="318">
        <v>0</v>
      </c>
      <c r="G5124" s="317"/>
      <c r="H5124" s="418" t="s">
        <v>16056</v>
      </c>
      <c r="I5124" s="418"/>
      <c r="J5124" s="318">
        <v>0.01</v>
      </c>
    </row>
    <row r="5125" spans="1:10" ht="13.5" thickTop="1">
      <c r="A5125" s="319"/>
      <c r="B5125" s="319"/>
      <c r="C5125" s="319"/>
      <c r="D5125" s="319"/>
      <c r="E5125" s="319"/>
      <c r="F5125" s="319"/>
      <c r="G5125" s="319"/>
      <c r="H5125" s="319"/>
      <c r="I5125" s="319"/>
      <c r="J5125" s="319"/>
    </row>
    <row r="5126" spans="1:10" ht="15">
      <c r="A5126" s="305"/>
      <c r="B5126" s="306" t="s">
        <v>12979</v>
      </c>
      <c r="C5126" s="305" t="s">
        <v>12980</v>
      </c>
      <c r="D5126" s="305" t="s">
        <v>12981</v>
      </c>
      <c r="E5126" s="419" t="s">
        <v>16045</v>
      </c>
      <c r="F5126" s="419"/>
      <c r="G5126" s="307" t="s">
        <v>12982</v>
      </c>
      <c r="H5126" s="306" t="s">
        <v>16046</v>
      </c>
      <c r="I5126" s="306" t="s">
        <v>12983</v>
      </c>
      <c r="J5126" s="306" t="s">
        <v>12985</v>
      </c>
    </row>
    <row r="5127" spans="1:10" ht="25.5">
      <c r="A5127" s="295" t="s">
        <v>16047</v>
      </c>
      <c r="B5127" s="296" t="s">
        <v>16637</v>
      </c>
      <c r="C5127" s="295" t="s">
        <v>9</v>
      </c>
      <c r="D5127" s="295" t="s">
        <v>3250</v>
      </c>
      <c r="E5127" s="420" t="s">
        <v>16067</v>
      </c>
      <c r="F5127" s="420"/>
      <c r="G5127" s="297" t="s">
        <v>27</v>
      </c>
      <c r="H5127" s="308">
        <v>1</v>
      </c>
      <c r="I5127" s="309">
        <v>0.06</v>
      </c>
      <c r="J5127" s="309">
        <v>0.06</v>
      </c>
    </row>
    <row r="5128" spans="1:10" ht="25.5">
      <c r="A5128" s="300" t="s">
        <v>12986</v>
      </c>
      <c r="B5128" s="301" t="s">
        <v>13219</v>
      </c>
      <c r="C5128" s="300" t="s">
        <v>9</v>
      </c>
      <c r="D5128" s="300" t="s">
        <v>10853</v>
      </c>
      <c r="E5128" s="417" t="s">
        <v>12998</v>
      </c>
      <c r="F5128" s="417"/>
      <c r="G5128" s="302" t="s">
        <v>51</v>
      </c>
      <c r="H5128" s="315">
        <v>5.0000000000000002E-5</v>
      </c>
      <c r="I5128" s="316">
        <v>1308.25</v>
      </c>
      <c r="J5128" s="316">
        <v>0.06</v>
      </c>
    </row>
    <row r="5129" spans="1:10" ht="25.5">
      <c r="A5129" s="317"/>
      <c r="B5129" s="317"/>
      <c r="C5129" s="317"/>
      <c r="D5129" s="317"/>
      <c r="E5129" s="317" t="s">
        <v>16052</v>
      </c>
      <c r="F5129" s="318">
        <v>0</v>
      </c>
      <c r="G5129" s="317" t="s">
        <v>16053</v>
      </c>
      <c r="H5129" s="318">
        <v>0</v>
      </c>
      <c r="I5129" s="317" t="s">
        <v>16054</v>
      </c>
      <c r="J5129" s="318">
        <v>0</v>
      </c>
    </row>
    <row r="5130" spans="1:10" ht="13.5" thickBot="1">
      <c r="A5130" s="317"/>
      <c r="B5130" s="317"/>
      <c r="C5130" s="317"/>
      <c r="D5130" s="317"/>
      <c r="E5130" s="317" t="s">
        <v>16055</v>
      </c>
      <c r="F5130" s="318">
        <v>0.01</v>
      </c>
      <c r="G5130" s="317"/>
      <c r="H5130" s="418" t="s">
        <v>16056</v>
      </c>
      <c r="I5130" s="418"/>
      <c r="J5130" s="318">
        <v>7.0000000000000007E-2</v>
      </c>
    </row>
    <row r="5131" spans="1:10" ht="13.5" thickTop="1">
      <c r="A5131" s="319"/>
      <c r="B5131" s="319"/>
      <c r="C5131" s="319"/>
      <c r="D5131" s="319"/>
      <c r="E5131" s="319"/>
      <c r="F5131" s="319"/>
      <c r="G5131" s="319"/>
      <c r="H5131" s="319"/>
      <c r="I5131" s="319"/>
      <c r="J5131" s="319"/>
    </row>
    <row r="5132" spans="1:10" ht="15">
      <c r="A5132" s="305"/>
      <c r="B5132" s="306" t="s">
        <v>12979</v>
      </c>
      <c r="C5132" s="305" t="s">
        <v>12980</v>
      </c>
      <c r="D5132" s="305" t="s">
        <v>12981</v>
      </c>
      <c r="E5132" s="419" t="s">
        <v>16045</v>
      </c>
      <c r="F5132" s="419"/>
      <c r="G5132" s="307" t="s">
        <v>12982</v>
      </c>
      <c r="H5132" s="306" t="s">
        <v>16046</v>
      </c>
      <c r="I5132" s="306" t="s">
        <v>12983</v>
      </c>
      <c r="J5132" s="306" t="s">
        <v>12985</v>
      </c>
    </row>
    <row r="5133" spans="1:10" ht="38.25">
      <c r="A5133" s="295" t="s">
        <v>16047</v>
      </c>
      <c r="B5133" s="296" t="s">
        <v>16638</v>
      </c>
      <c r="C5133" s="295" t="s">
        <v>9</v>
      </c>
      <c r="D5133" s="295" t="s">
        <v>3251</v>
      </c>
      <c r="E5133" s="420" t="s">
        <v>16067</v>
      </c>
      <c r="F5133" s="420"/>
      <c r="G5133" s="297" t="s">
        <v>27</v>
      </c>
      <c r="H5133" s="308">
        <v>1</v>
      </c>
      <c r="I5133" s="309">
        <v>1.87</v>
      </c>
      <c r="J5133" s="309">
        <v>1.87</v>
      </c>
    </row>
    <row r="5134" spans="1:10">
      <c r="A5134" s="300" t="s">
        <v>12986</v>
      </c>
      <c r="B5134" s="301" t="s">
        <v>13096</v>
      </c>
      <c r="C5134" s="300" t="s">
        <v>9</v>
      </c>
      <c r="D5134" s="300" t="s">
        <v>8825</v>
      </c>
      <c r="E5134" s="417" t="s">
        <v>12998</v>
      </c>
      <c r="F5134" s="417"/>
      <c r="G5134" s="302" t="s">
        <v>13097</v>
      </c>
      <c r="H5134" s="315">
        <v>3.17</v>
      </c>
      <c r="I5134" s="316">
        <v>0.59</v>
      </c>
      <c r="J5134" s="316">
        <v>1.87</v>
      </c>
    </row>
    <row r="5135" spans="1:10" ht="25.5">
      <c r="A5135" s="317"/>
      <c r="B5135" s="317"/>
      <c r="C5135" s="317"/>
      <c r="D5135" s="317"/>
      <c r="E5135" s="317" t="s">
        <v>16052</v>
      </c>
      <c r="F5135" s="318">
        <v>0</v>
      </c>
      <c r="G5135" s="317" t="s">
        <v>16053</v>
      </c>
      <c r="H5135" s="318">
        <v>0</v>
      </c>
      <c r="I5135" s="317" t="s">
        <v>16054</v>
      </c>
      <c r="J5135" s="318">
        <v>0</v>
      </c>
    </row>
    <row r="5136" spans="1:10" ht="13.5" thickBot="1">
      <c r="A5136" s="317"/>
      <c r="B5136" s="317"/>
      <c r="C5136" s="317"/>
      <c r="D5136" s="317"/>
      <c r="E5136" s="317" t="s">
        <v>16055</v>
      </c>
      <c r="F5136" s="318">
        <v>0.52</v>
      </c>
      <c r="G5136" s="317"/>
      <c r="H5136" s="418" t="s">
        <v>16056</v>
      </c>
      <c r="I5136" s="418"/>
      <c r="J5136" s="318">
        <v>2.39</v>
      </c>
    </row>
    <row r="5137" spans="1:10" ht="13.5" thickTop="1">
      <c r="A5137" s="319"/>
      <c r="B5137" s="319"/>
      <c r="C5137" s="319"/>
      <c r="D5137" s="319"/>
      <c r="E5137" s="319"/>
      <c r="F5137" s="319"/>
      <c r="G5137" s="319"/>
      <c r="H5137" s="319"/>
      <c r="I5137" s="319"/>
      <c r="J5137" s="319"/>
    </row>
    <row r="5138" spans="1:10" ht="15">
      <c r="A5138" s="305"/>
      <c r="B5138" s="306" t="s">
        <v>12979</v>
      </c>
      <c r="C5138" s="305" t="s">
        <v>12980</v>
      </c>
      <c r="D5138" s="305" t="s">
        <v>12981</v>
      </c>
      <c r="E5138" s="419" t="s">
        <v>16045</v>
      </c>
      <c r="F5138" s="419"/>
      <c r="G5138" s="307" t="s">
        <v>12982</v>
      </c>
      <c r="H5138" s="306" t="s">
        <v>16046</v>
      </c>
      <c r="I5138" s="306" t="s">
        <v>12983</v>
      </c>
      <c r="J5138" s="306" t="s">
        <v>12985</v>
      </c>
    </row>
    <row r="5139" spans="1:10">
      <c r="A5139" s="295" t="s">
        <v>16047</v>
      </c>
      <c r="B5139" s="296" t="s">
        <v>16261</v>
      </c>
      <c r="C5139" s="295" t="s">
        <v>9</v>
      </c>
      <c r="D5139" s="295" t="s">
        <v>80</v>
      </c>
      <c r="E5139" s="420" t="s">
        <v>16048</v>
      </c>
      <c r="F5139" s="420"/>
      <c r="G5139" s="297" t="s">
        <v>27</v>
      </c>
      <c r="H5139" s="308">
        <v>1</v>
      </c>
      <c r="I5139" s="309">
        <v>18.010000000000002</v>
      </c>
      <c r="J5139" s="309">
        <v>18.010000000000002</v>
      </c>
    </row>
    <row r="5140" spans="1:10" ht="25.5">
      <c r="A5140" s="310" t="s">
        <v>16049</v>
      </c>
      <c r="B5140" s="311" t="s">
        <v>16521</v>
      </c>
      <c r="C5140" s="310" t="s">
        <v>9</v>
      </c>
      <c r="D5140" s="310" t="s">
        <v>439</v>
      </c>
      <c r="E5140" s="416" t="s">
        <v>16048</v>
      </c>
      <c r="F5140" s="416"/>
      <c r="G5140" s="312" t="s">
        <v>27</v>
      </c>
      <c r="H5140" s="313">
        <v>1</v>
      </c>
      <c r="I5140" s="314">
        <v>0.46</v>
      </c>
      <c r="J5140" s="314">
        <v>0.46</v>
      </c>
    </row>
    <row r="5141" spans="1:10" ht="25.5">
      <c r="A5141" s="310" t="s">
        <v>16049</v>
      </c>
      <c r="B5141" s="311" t="s">
        <v>16522</v>
      </c>
      <c r="C5141" s="310" t="s">
        <v>9</v>
      </c>
      <c r="D5141" s="310" t="s">
        <v>440</v>
      </c>
      <c r="E5141" s="416" t="s">
        <v>16048</v>
      </c>
      <c r="F5141" s="416"/>
      <c r="G5141" s="312" t="s">
        <v>27</v>
      </c>
      <c r="H5141" s="313">
        <v>1</v>
      </c>
      <c r="I5141" s="314">
        <v>0.91</v>
      </c>
      <c r="J5141" s="314">
        <v>0.91</v>
      </c>
    </row>
    <row r="5142" spans="1:10" ht="25.5">
      <c r="A5142" s="310" t="s">
        <v>16049</v>
      </c>
      <c r="B5142" s="311" t="s">
        <v>16593</v>
      </c>
      <c r="C5142" s="310" t="s">
        <v>9</v>
      </c>
      <c r="D5142" s="310" t="s">
        <v>4590</v>
      </c>
      <c r="E5142" s="416" t="s">
        <v>16048</v>
      </c>
      <c r="F5142" s="416"/>
      <c r="G5142" s="312" t="s">
        <v>27</v>
      </c>
      <c r="H5142" s="313">
        <v>1</v>
      </c>
      <c r="I5142" s="314">
        <v>0.12</v>
      </c>
      <c r="J5142" s="314">
        <v>0.12</v>
      </c>
    </row>
    <row r="5143" spans="1:10">
      <c r="A5143" s="300" t="s">
        <v>12986</v>
      </c>
      <c r="B5143" s="301" t="s">
        <v>13061</v>
      </c>
      <c r="C5143" s="300" t="s">
        <v>9</v>
      </c>
      <c r="D5143" s="300" t="s">
        <v>12522</v>
      </c>
      <c r="E5143" s="417" t="s">
        <v>13060</v>
      </c>
      <c r="F5143" s="417"/>
      <c r="G5143" s="302" t="s">
        <v>27</v>
      </c>
      <c r="H5143" s="315">
        <v>1</v>
      </c>
      <c r="I5143" s="316">
        <v>2.5299999999999998</v>
      </c>
      <c r="J5143" s="316">
        <v>2.5299999999999998</v>
      </c>
    </row>
    <row r="5144" spans="1:10">
      <c r="A5144" s="300" t="s">
        <v>12986</v>
      </c>
      <c r="B5144" s="301" t="s">
        <v>13062</v>
      </c>
      <c r="C5144" s="300" t="s">
        <v>9</v>
      </c>
      <c r="D5144" s="300" t="s">
        <v>12527</v>
      </c>
      <c r="E5144" s="417" t="s">
        <v>13060</v>
      </c>
      <c r="F5144" s="417"/>
      <c r="G5144" s="302" t="s">
        <v>27</v>
      </c>
      <c r="H5144" s="315">
        <v>1</v>
      </c>
      <c r="I5144" s="316">
        <v>0.34</v>
      </c>
      <c r="J5144" s="316">
        <v>0.34</v>
      </c>
    </row>
    <row r="5145" spans="1:10">
      <c r="A5145" s="300" t="s">
        <v>12986</v>
      </c>
      <c r="B5145" s="301" t="s">
        <v>13059</v>
      </c>
      <c r="C5145" s="300" t="s">
        <v>9</v>
      </c>
      <c r="D5145" s="300" t="s">
        <v>12535</v>
      </c>
      <c r="E5145" s="417" t="s">
        <v>13058</v>
      </c>
      <c r="F5145" s="417"/>
      <c r="G5145" s="302" t="s">
        <v>27</v>
      </c>
      <c r="H5145" s="315">
        <v>1</v>
      </c>
      <c r="I5145" s="316">
        <v>0.05</v>
      </c>
      <c r="J5145" s="316">
        <v>0.05</v>
      </c>
    </row>
    <row r="5146" spans="1:10">
      <c r="A5146" s="300" t="s">
        <v>12986</v>
      </c>
      <c r="B5146" s="301" t="s">
        <v>14180</v>
      </c>
      <c r="C5146" s="300" t="s">
        <v>9</v>
      </c>
      <c r="D5146" s="300" t="s">
        <v>10855</v>
      </c>
      <c r="E5146" s="417" t="s">
        <v>12994</v>
      </c>
      <c r="F5146" s="417"/>
      <c r="G5146" s="302" t="s">
        <v>27</v>
      </c>
      <c r="H5146" s="315">
        <v>1</v>
      </c>
      <c r="I5146" s="316">
        <v>12.95</v>
      </c>
      <c r="J5146" s="316">
        <v>12.95</v>
      </c>
    </row>
    <row r="5147" spans="1:10">
      <c r="A5147" s="300" t="s">
        <v>12986</v>
      </c>
      <c r="B5147" s="301" t="s">
        <v>13057</v>
      </c>
      <c r="C5147" s="300" t="s">
        <v>9</v>
      </c>
      <c r="D5147" s="300" t="s">
        <v>12549</v>
      </c>
      <c r="E5147" s="417" t="s">
        <v>13056</v>
      </c>
      <c r="F5147" s="417"/>
      <c r="G5147" s="302" t="s">
        <v>27</v>
      </c>
      <c r="H5147" s="315">
        <v>1</v>
      </c>
      <c r="I5147" s="316">
        <v>0.65</v>
      </c>
      <c r="J5147" s="316">
        <v>0.65</v>
      </c>
    </row>
    <row r="5148" spans="1:10" ht="25.5">
      <c r="A5148" s="317"/>
      <c r="B5148" s="317"/>
      <c r="C5148" s="317"/>
      <c r="D5148" s="317"/>
      <c r="E5148" s="317" t="s">
        <v>16052</v>
      </c>
      <c r="F5148" s="318">
        <v>7.0121788</v>
      </c>
      <c r="G5148" s="317" t="s">
        <v>16053</v>
      </c>
      <c r="H5148" s="318">
        <v>6.06</v>
      </c>
      <c r="I5148" s="317" t="s">
        <v>16054</v>
      </c>
      <c r="J5148" s="318">
        <v>13.07</v>
      </c>
    </row>
    <row r="5149" spans="1:10" ht="13.5" thickBot="1">
      <c r="A5149" s="317"/>
      <c r="B5149" s="317"/>
      <c r="C5149" s="317"/>
      <c r="D5149" s="317"/>
      <c r="E5149" s="317" t="s">
        <v>16055</v>
      </c>
      <c r="F5149" s="318">
        <v>5.08</v>
      </c>
      <c r="G5149" s="317"/>
      <c r="H5149" s="418" t="s">
        <v>16056</v>
      </c>
      <c r="I5149" s="418"/>
      <c r="J5149" s="318">
        <v>23.09</v>
      </c>
    </row>
    <row r="5150" spans="1:10" ht="13.5" thickTop="1">
      <c r="A5150" s="319"/>
      <c r="B5150" s="319"/>
      <c r="C5150" s="319"/>
      <c r="D5150" s="319"/>
      <c r="E5150" s="319"/>
      <c r="F5150" s="319"/>
      <c r="G5150" s="319"/>
      <c r="H5150" s="319"/>
      <c r="I5150" s="319"/>
      <c r="J5150" s="319"/>
    </row>
    <row r="5151" spans="1:10" ht="15">
      <c r="A5151" s="305"/>
      <c r="B5151" s="306" t="s">
        <v>12979</v>
      </c>
      <c r="C5151" s="305" t="s">
        <v>12980</v>
      </c>
      <c r="D5151" s="305" t="s">
        <v>12981</v>
      </c>
      <c r="E5151" s="419" t="s">
        <v>16045</v>
      </c>
      <c r="F5151" s="419"/>
      <c r="G5151" s="307" t="s">
        <v>12982</v>
      </c>
      <c r="H5151" s="306" t="s">
        <v>16046</v>
      </c>
      <c r="I5151" s="306" t="s">
        <v>12983</v>
      </c>
      <c r="J5151" s="306" t="s">
        <v>12985</v>
      </c>
    </row>
    <row r="5152" spans="1:10">
      <c r="A5152" s="295" t="s">
        <v>16047</v>
      </c>
      <c r="B5152" s="296" t="s">
        <v>16068</v>
      </c>
      <c r="C5152" s="295" t="s">
        <v>9</v>
      </c>
      <c r="D5152" s="295" t="s">
        <v>29</v>
      </c>
      <c r="E5152" s="420" t="s">
        <v>16048</v>
      </c>
      <c r="F5152" s="420"/>
      <c r="G5152" s="297" t="s">
        <v>27</v>
      </c>
      <c r="H5152" s="308">
        <v>1</v>
      </c>
      <c r="I5152" s="309">
        <v>14.73</v>
      </c>
      <c r="J5152" s="309">
        <v>14.73</v>
      </c>
    </row>
    <row r="5153" spans="1:10" ht="25.5">
      <c r="A5153" s="310" t="s">
        <v>16049</v>
      </c>
      <c r="B5153" s="311" t="s">
        <v>16521</v>
      </c>
      <c r="C5153" s="310" t="s">
        <v>9</v>
      </c>
      <c r="D5153" s="310" t="s">
        <v>439</v>
      </c>
      <c r="E5153" s="416" t="s">
        <v>16048</v>
      </c>
      <c r="F5153" s="416"/>
      <c r="G5153" s="312" t="s">
        <v>27</v>
      </c>
      <c r="H5153" s="313">
        <v>1</v>
      </c>
      <c r="I5153" s="314">
        <v>0.46</v>
      </c>
      <c r="J5153" s="314">
        <v>0.46</v>
      </c>
    </row>
    <row r="5154" spans="1:10" ht="25.5">
      <c r="A5154" s="310" t="s">
        <v>16049</v>
      </c>
      <c r="B5154" s="311" t="s">
        <v>16522</v>
      </c>
      <c r="C5154" s="310" t="s">
        <v>9</v>
      </c>
      <c r="D5154" s="310" t="s">
        <v>440</v>
      </c>
      <c r="E5154" s="416" t="s">
        <v>16048</v>
      </c>
      <c r="F5154" s="416"/>
      <c r="G5154" s="312" t="s">
        <v>27</v>
      </c>
      <c r="H5154" s="313">
        <v>1</v>
      </c>
      <c r="I5154" s="314">
        <v>0.91</v>
      </c>
      <c r="J5154" s="314">
        <v>0.91</v>
      </c>
    </row>
    <row r="5155" spans="1:10" ht="25.5">
      <c r="A5155" s="310" t="s">
        <v>16049</v>
      </c>
      <c r="B5155" s="311" t="s">
        <v>16594</v>
      </c>
      <c r="C5155" s="310" t="s">
        <v>9</v>
      </c>
      <c r="D5155" s="310" t="s">
        <v>1206</v>
      </c>
      <c r="E5155" s="416" t="s">
        <v>16048</v>
      </c>
      <c r="F5155" s="416"/>
      <c r="G5155" s="312" t="s">
        <v>27</v>
      </c>
      <c r="H5155" s="313">
        <v>1</v>
      </c>
      <c r="I5155" s="314">
        <v>0.16</v>
      </c>
      <c r="J5155" s="314">
        <v>0.16</v>
      </c>
    </row>
    <row r="5156" spans="1:10">
      <c r="A5156" s="300" t="s">
        <v>12986</v>
      </c>
      <c r="B5156" s="301" t="s">
        <v>13061</v>
      </c>
      <c r="C5156" s="300" t="s">
        <v>9</v>
      </c>
      <c r="D5156" s="300" t="s">
        <v>12522</v>
      </c>
      <c r="E5156" s="417" t="s">
        <v>13060</v>
      </c>
      <c r="F5156" s="417"/>
      <c r="G5156" s="302" t="s">
        <v>27</v>
      </c>
      <c r="H5156" s="315">
        <v>1</v>
      </c>
      <c r="I5156" s="316">
        <v>2.5299999999999998</v>
      </c>
      <c r="J5156" s="316">
        <v>2.5299999999999998</v>
      </c>
    </row>
    <row r="5157" spans="1:10">
      <c r="A5157" s="300" t="s">
        <v>12986</v>
      </c>
      <c r="B5157" s="301" t="s">
        <v>13062</v>
      </c>
      <c r="C5157" s="300" t="s">
        <v>9</v>
      </c>
      <c r="D5157" s="300" t="s">
        <v>12527</v>
      </c>
      <c r="E5157" s="417" t="s">
        <v>13060</v>
      </c>
      <c r="F5157" s="417"/>
      <c r="G5157" s="302" t="s">
        <v>27</v>
      </c>
      <c r="H5157" s="315">
        <v>1</v>
      </c>
      <c r="I5157" s="316">
        <v>0.34</v>
      </c>
      <c r="J5157" s="316">
        <v>0.34</v>
      </c>
    </row>
    <row r="5158" spans="1:10">
      <c r="A5158" s="300" t="s">
        <v>12986</v>
      </c>
      <c r="B5158" s="301" t="s">
        <v>13059</v>
      </c>
      <c r="C5158" s="300" t="s">
        <v>9</v>
      </c>
      <c r="D5158" s="300" t="s">
        <v>12535</v>
      </c>
      <c r="E5158" s="417" t="s">
        <v>13058</v>
      </c>
      <c r="F5158" s="417"/>
      <c r="G5158" s="302" t="s">
        <v>27</v>
      </c>
      <c r="H5158" s="315">
        <v>1</v>
      </c>
      <c r="I5158" s="316">
        <v>0.05</v>
      </c>
      <c r="J5158" s="316">
        <v>0.05</v>
      </c>
    </row>
    <row r="5159" spans="1:10">
      <c r="A5159" s="300" t="s">
        <v>12986</v>
      </c>
      <c r="B5159" s="301" t="s">
        <v>13093</v>
      </c>
      <c r="C5159" s="300" t="s">
        <v>9</v>
      </c>
      <c r="D5159" s="300" t="s">
        <v>10857</v>
      </c>
      <c r="E5159" s="417" t="s">
        <v>12994</v>
      </c>
      <c r="F5159" s="417"/>
      <c r="G5159" s="302" t="s">
        <v>27</v>
      </c>
      <c r="H5159" s="315">
        <v>1</v>
      </c>
      <c r="I5159" s="316">
        <v>9.6300000000000008</v>
      </c>
      <c r="J5159" s="316">
        <v>9.6300000000000008</v>
      </c>
    </row>
    <row r="5160" spans="1:10">
      <c r="A5160" s="300" t="s">
        <v>12986</v>
      </c>
      <c r="B5160" s="301" t="s">
        <v>13057</v>
      </c>
      <c r="C5160" s="300" t="s">
        <v>9</v>
      </c>
      <c r="D5160" s="300" t="s">
        <v>12549</v>
      </c>
      <c r="E5160" s="417" t="s">
        <v>13056</v>
      </c>
      <c r="F5160" s="417"/>
      <c r="G5160" s="302" t="s">
        <v>27</v>
      </c>
      <c r="H5160" s="315">
        <v>1</v>
      </c>
      <c r="I5160" s="316">
        <v>0.65</v>
      </c>
      <c r="J5160" s="316">
        <v>0.65</v>
      </c>
    </row>
    <row r="5161" spans="1:10" ht="25.5">
      <c r="A5161" s="317"/>
      <c r="B5161" s="317"/>
      <c r="C5161" s="317"/>
      <c r="D5161" s="317"/>
      <c r="E5161" s="317" t="s">
        <v>16052</v>
      </c>
      <c r="F5161" s="318">
        <v>5.2524277000000001</v>
      </c>
      <c r="G5161" s="317" t="s">
        <v>16053</v>
      </c>
      <c r="H5161" s="318">
        <v>4.54</v>
      </c>
      <c r="I5161" s="317" t="s">
        <v>16054</v>
      </c>
      <c r="J5161" s="318">
        <v>9.7899999999999991</v>
      </c>
    </row>
    <row r="5162" spans="1:10" ht="13.5" thickBot="1">
      <c r="A5162" s="317"/>
      <c r="B5162" s="317"/>
      <c r="C5162" s="317"/>
      <c r="D5162" s="317"/>
      <c r="E5162" s="317" t="s">
        <v>16055</v>
      </c>
      <c r="F5162" s="318">
        <v>4.1500000000000004</v>
      </c>
      <c r="G5162" s="317"/>
      <c r="H5162" s="418" t="s">
        <v>16056</v>
      </c>
      <c r="I5162" s="418"/>
      <c r="J5162" s="318">
        <v>18.88</v>
      </c>
    </row>
    <row r="5163" spans="1:10" ht="13.5" thickTop="1">
      <c r="A5163" s="319"/>
      <c r="B5163" s="319"/>
      <c r="C5163" s="319"/>
      <c r="D5163" s="319"/>
      <c r="E5163" s="319"/>
      <c r="F5163" s="319"/>
      <c r="G5163" s="319"/>
      <c r="H5163" s="319"/>
      <c r="I5163" s="319"/>
      <c r="J5163" s="319"/>
    </row>
    <row r="5164" spans="1:10" ht="15">
      <c r="A5164" s="305"/>
      <c r="B5164" s="306" t="s">
        <v>12979</v>
      </c>
      <c r="C5164" s="305" t="s">
        <v>12980</v>
      </c>
      <c r="D5164" s="305" t="s">
        <v>12981</v>
      </c>
      <c r="E5164" s="419" t="s">
        <v>16045</v>
      </c>
      <c r="F5164" s="419"/>
      <c r="G5164" s="307" t="s">
        <v>12982</v>
      </c>
      <c r="H5164" s="306" t="s">
        <v>16046</v>
      </c>
      <c r="I5164" s="306" t="s">
        <v>12983</v>
      </c>
      <c r="J5164" s="306" t="s">
        <v>12985</v>
      </c>
    </row>
    <row r="5165" spans="1:10" ht="25.5">
      <c r="A5165" s="295" t="s">
        <v>16047</v>
      </c>
      <c r="B5165" s="296" t="s">
        <v>16378</v>
      </c>
      <c r="C5165" s="295" t="s">
        <v>9</v>
      </c>
      <c r="D5165" s="295" t="s">
        <v>1648</v>
      </c>
      <c r="E5165" s="420" t="s">
        <v>16110</v>
      </c>
      <c r="F5165" s="420"/>
      <c r="G5165" s="297" t="s">
        <v>51</v>
      </c>
      <c r="H5165" s="308">
        <v>1</v>
      </c>
      <c r="I5165" s="309">
        <v>154.41</v>
      </c>
      <c r="J5165" s="309">
        <v>154.41</v>
      </c>
    </row>
    <row r="5166" spans="1:10" ht="25.5">
      <c r="A5166" s="310" t="s">
        <v>16049</v>
      </c>
      <c r="B5166" s="311" t="s">
        <v>16356</v>
      </c>
      <c r="C5166" s="310" t="s">
        <v>9</v>
      </c>
      <c r="D5166" s="310" t="s">
        <v>81</v>
      </c>
      <c r="E5166" s="416" t="s">
        <v>16048</v>
      </c>
      <c r="F5166" s="416"/>
      <c r="G5166" s="312" t="s">
        <v>27</v>
      </c>
      <c r="H5166" s="313">
        <v>0.27</v>
      </c>
      <c r="I5166" s="314">
        <v>18.53</v>
      </c>
      <c r="J5166" s="314">
        <v>5</v>
      </c>
    </row>
    <row r="5167" spans="1:10" ht="25.5">
      <c r="A5167" s="310" t="s">
        <v>16049</v>
      </c>
      <c r="B5167" s="311" t="s">
        <v>16068</v>
      </c>
      <c r="C5167" s="310" t="s">
        <v>9</v>
      </c>
      <c r="D5167" s="310" t="s">
        <v>29</v>
      </c>
      <c r="E5167" s="416" t="s">
        <v>16048</v>
      </c>
      <c r="F5167" s="416"/>
      <c r="G5167" s="312" t="s">
        <v>27</v>
      </c>
      <c r="H5167" s="313">
        <v>0.09</v>
      </c>
      <c r="I5167" s="314">
        <v>14.73</v>
      </c>
      <c r="J5167" s="314">
        <v>1.32</v>
      </c>
    </row>
    <row r="5168" spans="1:10">
      <c r="A5168" s="300" t="s">
        <v>12986</v>
      </c>
      <c r="B5168" s="301" t="s">
        <v>13394</v>
      </c>
      <c r="C5168" s="300" t="s">
        <v>9</v>
      </c>
      <c r="D5168" s="300" t="s">
        <v>9012</v>
      </c>
      <c r="E5168" s="417" t="s">
        <v>12998</v>
      </c>
      <c r="F5168" s="417"/>
      <c r="G5168" s="302" t="s">
        <v>51</v>
      </c>
      <c r="H5168" s="315">
        <v>0.05</v>
      </c>
      <c r="I5168" s="316">
        <v>3.84</v>
      </c>
      <c r="J5168" s="316">
        <v>0.19</v>
      </c>
    </row>
    <row r="5169" spans="1:10">
      <c r="A5169" s="300" t="s">
        <v>12986</v>
      </c>
      <c r="B5169" s="301" t="s">
        <v>14998</v>
      </c>
      <c r="C5169" s="300" t="s">
        <v>9</v>
      </c>
      <c r="D5169" s="300" t="s">
        <v>10862</v>
      </c>
      <c r="E5169" s="417" t="s">
        <v>12998</v>
      </c>
      <c r="F5169" s="417"/>
      <c r="G5169" s="302" t="s">
        <v>51</v>
      </c>
      <c r="H5169" s="315">
        <v>1</v>
      </c>
      <c r="I5169" s="316">
        <v>147.9</v>
      </c>
      <c r="J5169" s="316">
        <v>147.9</v>
      </c>
    </row>
    <row r="5170" spans="1:10" ht="25.5">
      <c r="A5170" s="317"/>
      <c r="B5170" s="317"/>
      <c r="C5170" s="317"/>
      <c r="D5170" s="317"/>
      <c r="E5170" s="317" t="s">
        <v>16052</v>
      </c>
      <c r="F5170" s="318">
        <v>2.4357530000000001</v>
      </c>
      <c r="G5170" s="317" t="s">
        <v>16053</v>
      </c>
      <c r="H5170" s="318">
        <v>2.1</v>
      </c>
      <c r="I5170" s="317" t="s">
        <v>16054</v>
      </c>
      <c r="J5170" s="318">
        <v>4.54</v>
      </c>
    </row>
    <row r="5171" spans="1:10" ht="13.5" thickBot="1">
      <c r="A5171" s="317"/>
      <c r="B5171" s="317"/>
      <c r="C5171" s="317"/>
      <c r="D5171" s="317"/>
      <c r="E5171" s="317" t="s">
        <v>16055</v>
      </c>
      <c r="F5171" s="318">
        <v>43.6</v>
      </c>
      <c r="G5171" s="317"/>
      <c r="H5171" s="418" t="s">
        <v>16056</v>
      </c>
      <c r="I5171" s="418"/>
      <c r="J5171" s="318">
        <v>198.01</v>
      </c>
    </row>
    <row r="5172" spans="1:10" ht="13.5" thickTop="1">
      <c r="A5172" s="319"/>
      <c r="B5172" s="319"/>
      <c r="C5172" s="319"/>
      <c r="D5172" s="319"/>
      <c r="E5172" s="319"/>
      <c r="F5172" s="319"/>
      <c r="G5172" s="319"/>
      <c r="H5172" s="319"/>
      <c r="I5172" s="319"/>
      <c r="J5172" s="319"/>
    </row>
    <row r="5173" spans="1:10" ht="15">
      <c r="A5173" s="305"/>
      <c r="B5173" s="306" t="s">
        <v>12979</v>
      </c>
      <c r="C5173" s="305" t="s">
        <v>12980</v>
      </c>
      <c r="D5173" s="305" t="s">
        <v>12981</v>
      </c>
      <c r="E5173" s="419" t="s">
        <v>16045</v>
      </c>
      <c r="F5173" s="419"/>
      <c r="G5173" s="307" t="s">
        <v>12982</v>
      </c>
      <c r="H5173" s="306" t="s">
        <v>16046</v>
      </c>
      <c r="I5173" s="306" t="s">
        <v>12983</v>
      </c>
      <c r="J5173" s="306" t="s">
        <v>12985</v>
      </c>
    </row>
    <row r="5174" spans="1:10" ht="25.5">
      <c r="A5174" s="295" t="s">
        <v>16047</v>
      </c>
      <c r="B5174" s="296" t="s">
        <v>16506</v>
      </c>
      <c r="C5174" s="295" t="s">
        <v>9</v>
      </c>
      <c r="D5174" s="295" t="s">
        <v>5935</v>
      </c>
      <c r="E5174" s="420" t="s">
        <v>16095</v>
      </c>
      <c r="F5174" s="420"/>
      <c r="G5174" s="297" t="s">
        <v>51</v>
      </c>
      <c r="H5174" s="308">
        <v>1</v>
      </c>
      <c r="I5174" s="309">
        <v>19.46</v>
      </c>
      <c r="J5174" s="309">
        <v>19.46</v>
      </c>
    </row>
    <row r="5175" spans="1:10" ht="25.5">
      <c r="A5175" s="310" t="s">
        <v>16049</v>
      </c>
      <c r="B5175" s="311" t="s">
        <v>16307</v>
      </c>
      <c r="C5175" s="310" t="s">
        <v>9</v>
      </c>
      <c r="D5175" s="310" t="s">
        <v>89</v>
      </c>
      <c r="E5175" s="416" t="s">
        <v>16048</v>
      </c>
      <c r="F5175" s="416"/>
      <c r="G5175" s="312" t="s">
        <v>27</v>
      </c>
      <c r="H5175" s="313">
        <v>0.31640000000000001</v>
      </c>
      <c r="I5175" s="314">
        <v>14.63</v>
      </c>
      <c r="J5175" s="314">
        <v>4.62</v>
      </c>
    </row>
    <row r="5176" spans="1:10" ht="25.5">
      <c r="A5176" s="310" t="s">
        <v>16049</v>
      </c>
      <c r="B5176" s="311" t="s">
        <v>16161</v>
      </c>
      <c r="C5176" s="310" t="s">
        <v>9</v>
      </c>
      <c r="D5176" s="310" t="s">
        <v>85</v>
      </c>
      <c r="E5176" s="416" t="s">
        <v>16048</v>
      </c>
      <c r="F5176" s="416"/>
      <c r="G5176" s="312" t="s">
        <v>27</v>
      </c>
      <c r="H5176" s="313">
        <v>0.31640000000000001</v>
      </c>
      <c r="I5176" s="314">
        <v>18.739999999999998</v>
      </c>
      <c r="J5176" s="314">
        <v>5.92</v>
      </c>
    </row>
    <row r="5177" spans="1:10" ht="25.5">
      <c r="A5177" s="300" t="s">
        <v>12986</v>
      </c>
      <c r="B5177" s="301" t="s">
        <v>16007</v>
      </c>
      <c r="C5177" s="300" t="s">
        <v>9</v>
      </c>
      <c r="D5177" s="300" t="s">
        <v>10197</v>
      </c>
      <c r="E5177" s="417" t="s">
        <v>12998</v>
      </c>
      <c r="F5177" s="417"/>
      <c r="G5177" s="302" t="s">
        <v>51</v>
      </c>
      <c r="H5177" s="315">
        <v>2</v>
      </c>
      <c r="I5177" s="316">
        <v>0.18</v>
      </c>
      <c r="J5177" s="316">
        <v>0.36</v>
      </c>
    </row>
    <row r="5178" spans="1:10" ht="25.5">
      <c r="A5178" s="300" t="s">
        <v>12986</v>
      </c>
      <c r="B5178" s="301" t="s">
        <v>16008</v>
      </c>
      <c r="C5178" s="300" t="s">
        <v>9</v>
      </c>
      <c r="D5178" s="300" t="s">
        <v>10915</v>
      </c>
      <c r="E5178" s="417" t="s">
        <v>12998</v>
      </c>
      <c r="F5178" s="417"/>
      <c r="G5178" s="302" t="s">
        <v>51</v>
      </c>
      <c r="H5178" s="315">
        <v>1</v>
      </c>
      <c r="I5178" s="316">
        <v>8.56</v>
      </c>
      <c r="J5178" s="316">
        <v>8.56</v>
      </c>
    </row>
    <row r="5179" spans="1:10" ht="25.5">
      <c r="A5179" s="317"/>
      <c r="B5179" s="317"/>
      <c r="C5179" s="317"/>
      <c r="D5179" s="317"/>
      <c r="E5179" s="317" t="s">
        <v>16052</v>
      </c>
      <c r="F5179" s="318">
        <v>3.9809003000000001</v>
      </c>
      <c r="G5179" s="317" t="s">
        <v>16053</v>
      </c>
      <c r="H5179" s="318">
        <v>3.44</v>
      </c>
      <c r="I5179" s="317" t="s">
        <v>16054</v>
      </c>
      <c r="J5179" s="318">
        <v>7.42</v>
      </c>
    </row>
    <row r="5180" spans="1:10" ht="13.5" thickBot="1">
      <c r="A5180" s="317"/>
      <c r="B5180" s="317"/>
      <c r="C5180" s="317"/>
      <c r="D5180" s="317"/>
      <c r="E5180" s="317" t="s">
        <v>16055</v>
      </c>
      <c r="F5180" s="318">
        <v>5.49</v>
      </c>
      <c r="G5180" s="317"/>
      <c r="H5180" s="418" t="s">
        <v>16056</v>
      </c>
      <c r="I5180" s="418"/>
      <c r="J5180" s="318">
        <v>24.95</v>
      </c>
    </row>
    <row r="5181" spans="1:10" ht="13.5" thickTop="1">
      <c r="A5181" s="319"/>
      <c r="B5181" s="319"/>
      <c r="C5181" s="319"/>
      <c r="D5181" s="319"/>
      <c r="E5181" s="319"/>
      <c r="F5181" s="319"/>
      <c r="G5181" s="319"/>
      <c r="H5181" s="319"/>
      <c r="I5181" s="319"/>
      <c r="J5181" s="319"/>
    </row>
    <row r="5182" spans="1:10" ht="15">
      <c r="A5182" s="305"/>
      <c r="B5182" s="306" t="s">
        <v>12979</v>
      </c>
      <c r="C5182" s="305" t="s">
        <v>12980</v>
      </c>
      <c r="D5182" s="305" t="s">
        <v>12981</v>
      </c>
      <c r="E5182" s="419" t="s">
        <v>16045</v>
      </c>
      <c r="F5182" s="419"/>
      <c r="G5182" s="307" t="s">
        <v>12982</v>
      </c>
      <c r="H5182" s="306" t="s">
        <v>16046</v>
      </c>
      <c r="I5182" s="306" t="s">
        <v>12983</v>
      </c>
      <c r="J5182" s="306" t="s">
        <v>12985</v>
      </c>
    </row>
    <row r="5183" spans="1:10" ht="38.25">
      <c r="A5183" s="295" t="s">
        <v>16047</v>
      </c>
      <c r="B5183" s="296" t="s">
        <v>16124</v>
      </c>
      <c r="C5183" s="295" t="s">
        <v>9</v>
      </c>
      <c r="D5183" s="295" t="s">
        <v>818</v>
      </c>
      <c r="E5183" s="420" t="s">
        <v>16095</v>
      </c>
      <c r="F5183" s="420"/>
      <c r="G5183" s="297" t="s">
        <v>51</v>
      </c>
      <c r="H5183" s="308">
        <v>1</v>
      </c>
      <c r="I5183" s="309">
        <v>6.77</v>
      </c>
      <c r="J5183" s="309">
        <v>6.77</v>
      </c>
    </row>
    <row r="5184" spans="1:10" ht="25.5">
      <c r="A5184" s="310" t="s">
        <v>16049</v>
      </c>
      <c r="B5184" s="311" t="s">
        <v>16161</v>
      </c>
      <c r="C5184" s="310" t="s">
        <v>9</v>
      </c>
      <c r="D5184" s="310" t="s">
        <v>85</v>
      </c>
      <c r="E5184" s="416" t="s">
        <v>16048</v>
      </c>
      <c r="F5184" s="416"/>
      <c r="G5184" s="312" t="s">
        <v>27</v>
      </c>
      <c r="H5184" s="313">
        <v>0.182</v>
      </c>
      <c r="I5184" s="314">
        <v>18.739999999999998</v>
      </c>
      <c r="J5184" s="314">
        <v>3.41</v>
      </c>
    </row>
    <row r="5185" spans="1:10" ht="25.5">
      <c r="A5185" s="300" t="s">
        <v>12986</v>
      </c>
      <c r="B5185" s="301" t="s">
        <v>13258</v>
      </c>
      <c r="C5185" s="300" t="s">
        <v>9</v>
      </c>
      <c r="D5185" s="300" t="s">
        <v>8889</v>
      </c>
      <c r="E5185" s="417" t="s">
        <v>12998</v>
      </c>
      <c r="F5185" s="417"/>
      <c r="G5185" s="302" t="s">
        <v>51</v>
      </c>
      <c r="H5185" s="315">
        <v>1</v>
      </c>
      <c r="I5185" s="316">
        <v>2.21</v>
      </c>
      <c r="J5185" s="316">
        <v>2.21</v>
      </c>
    </row>
    <row r="5186" spans="1:10" ht="38.25">
      <c r="A5186" s="300" t="s">
        <v>12986</v>
      </c>
      <c r="B5186" s="301" t="s">
        <v>13259</v>
      </c>
      <c r="C5186" s="300" t="s">
        <v>9</v>
      </c>
      <c r="D5186" s="300" t="s">
        <v>10910</v>
      </c>
      <c r="E5186" s="417" t="s">
        <v>12998</v>
      </c>
      <c r="F5186" s="417"/>
      <c r="G5186" s="302" t="s">
        <v>51</v>
      </c>
      <c r="H5186" s="315">
        <v>1</v>
      </c>
      <c r="I5186" s="316">
        <v>1.1499999999999999</v>
      </c>
      <c r="J5186" s="316">
        <v>1.1499999999999999</v>
      </c>
    </row>
    <row r="5187" spans="1:10" ht="25.5">
      <c r="A5187" s="317"/>
      <c r="B5187" s="317"/>
      <c r="C5187" s="317"/>
      <c r="D5187" s="317"/>
      <c r="E5187" s="317" t="s">
        <v>16052</v>
      </c>
      <c r="F5187" s="318">
        <v>1.3466388</v>
      </c>
      <c r="G5187" s="317" t="s">
        <v>16053</v>
      </c>
      <c r="H5187" s="318">
        <v>1.1599999999999999</v>
      </c>
      <c r="I5187" s="317" t="s">
        <v>16054</v>
      </c>
      <c r="J5187" s="318">
        <v>2.5099999999999998</v>
      </c>
    </row>
    <row r="5188" spans="1:10" ht="13.5" thickBot="1">
      <c r="A5188" s="317"/>
      <c r="B5188" s="317"/>
      <c r="C5188" s="317"/>
      <c r="D5188" s="317"/>
      <c r="E5188" s="317" t="s">
        <v>16055</v>
      </c>
      <c r="F5188" s="318">
        <v>1.91</v>
      </c>
      <c r="G5188" s="317"/>
      <c r="H5188" s="418" t="s">
        <v>16056</v>
      </c>
      <c r="I5188" s="418"/>
      <c r="J5188" s="318">
        <v>8.68</v>
      </c>
    </row>
    <row r="5189" spans="1:10" ht="13.5" thickTop="1">
      <c r="A5189" s="319"/>
      <c r="B5189" s="319"/>
      <c r="C5189" s="319"/>
      <c r="D5189" s="319"/>
      <c r="E5189" s="319"/>
      <c r="F5189" s="319"/>
      <c r="G5189" s="319"/>
      <c r="H5189" s="319"/>
      <c r="I5189" s="319"/>
      <c r="J5189" s="319"/>
    </row>
    <row r="5190" spans="1:10" ht="15">
      <c r="A5190" s="305"/>
      <c r="B5190" s="306" t="s">
        <v>12979</v>
      </c>
      <c r="C5190" s="305" t="s">
        <v>12980</v>
      </c>
      <c r="D5190" s="305" t="s">
        <v>12981</v>
      </c>
      <c r="E5190" s="419" t="s">
        <v>16045</v>
      </c>
      <c r="F5190" s="419"/>
      <c r="G5190" s="307" t="s">
        <v>12982</v>
      </c>
      <c r="H5190" s="306" t="s">
        <v>16046</v>
      </c>
      <c r="I5190" s="306" t="s">
        <v>12983</v>
      </c>
      <c r="J5190" s="306" t="s">
        <v>12985</v>
      </c>
    </row>
    <row r="5191" spans="1:10" ht="38.25">
      <c r="A5191" s="295" t="s">
        <v>16047</v>
      </c>
      <c r="B5191" s="296" t="s">
        <v>16322</v>
      </c>
      <c r="C5191" s="295" t="s">
        <v>9</v>
      </c>
      <c r="D5191" s="295" t="s">
        <v>819</v>
      </c>
      <c r="E5191" s="420" t="s">
        <v>16095</v>
      </c>
      <c r="F5191" s="420"/>
      <c r="G5191" s="297" t="s">
        <v>51</v>
      </c>
      <c r="H5191" s="308">
        <v>1</v>
      </c>
      <c r="I5191" s="309">
        <v>5.68</v>
      </c>
      <c r="J5191" s="309">
        <v>5.68</v>
      </c>
    </row>
    <row r="5192" spans="1:10" ht="25.5">
      <c r="A5192" s="310" t="s">
        <v>16049</v>
      </c>
      <c r="B5192" s="311" t="s">
        <v>16161</v>
      </c>
      <c r="C5192" s="310" t="s">
        <v>9</v>
      </c>
      <c r="D5192" s="310" t="s">
        <v>85</v>
      </c>
      <c r="E5192" s="416" t="s">
        <v>16048</v>
      </c>
      <c r="F5192" s="416"/>
      <c r="G5192" s="312" t="s">
        <v>27</v>
      </c>
      <c r="H5192" s="313">
        <v>0.124</v>
      </c>
      <c r="I5192" s="314">
        <v>18.739999999999998</v>
      </c>
      <c r="J5192" s="314">
        <v>2.3199999999999998</v>
      </c>
    </row>
    <row r="5193" spans="1:10" ht="25.5">
      <c r="A5193" s="300" t="s">
        <v>12986</v>
      </c>
      <c r="B5193" s="301" t="s">
        <v>13258</v>
      </c>
      <c r="C5193" s="300" t="s">
        <v>9</v>
      </c>
      <c r="D5193" s="300" t="s">
        <v>8889</v>
      </c>
      <c r="E5193" s="417" t="s">
        <v>12998</v>
      </c>
      <c r="F5193" s="417"/>
      <c r="G5193" s="302" t="s">
        <v>51</v>
      </c>
      <c r="H5193" s="315">
        <v>1</v>
      </c>
      <c r="I5193" s="316">
        <v>2.21</v>
      </c>
      <c r="J5193" s="316">
        <v>2.21</v>
      </c>
    </row>
    <row r="5194" spans="1:10" ht="38.25">
      <c r="A5194" s="300" t="s">
        <v>12986</v>
      </c>
      <c r="B5194" s="301" t="s">
        <v>13259</v>
      </c>
      <c r="C5194" s="300" t="s">
        <v>9</v>
      </c>
      <c r="D5194" s="300" t="s">
        <v>10910</v>
      </c>
      <c r="E5194" s="417" t="s">
        <v>12998</v>
      </c>
      <c r="F5194" s="417"/>
      <c r="G5194" s="302" t="s">
        <v>51</v>
      </c>
      <c r="H5194" s="315">
        <v>1</v>
      </c>
      <c r="I5194" s="316">
        <v>1.1499999999999999</v>
      </c>
      <c r="J5194" s="316">
        <v>1.1499999999999999</v>
      </c>
    </row>
    <row r="5195" spans="1:10" ht="25.5">
      <c r="A5195" s="317"/>
      <c r="B5195" s="317"/>
      <c r="C5195" s="317"/>
      <c r="D5195" s="317"/>
      <c r="E5195" s="317" t="s">
        <v>16052</v>
      </c>
      <c r="F5195" s="318">
        <v>0.9174312</v>
      </c>
      <c r="G5195" s="317" t="s">
        <v>16053</v>
      </c>
      <c r="H5195" s="318">
        <v>0.79</v>
      </c>
      <c r="I5195" s="317" t="s">
        <v>16054</v>
      </c>
      <c r="J5195" s="318">
        <v>1.71</v>
      </c>
    </row>
    <row r="5196" spans="1:10" ht="13.5" thickBot="1">
      <c r="A5196" s="317"/>
      <c r="B5196" s="317"/>
      <c r="C5196" s="317"/>
      <c r="D5196" s="317"/>
      <c r="E5196" s="317" t="s">
        <v>16055</v>
      </c>
      <c r="F5196" s="318">
        <v>1.6</v>
      </c>
      <c r="G5196" s="317"/>
      <c r="H5196" s="418" t="s">
        <v>16056</v>
      </c>
      <c r="I5196" s="418"/>
      <c r="J5196" s="318">
        <v>7.28</v>
      </c>
    </row>
    <row r="5197" spans="1:10" ht="13.5" thickTop="1">
      <c r="A5197" s="319"/>
      <c r="B5197" s="319"/>
      <c r="C5197" s="319"/>
      <c r="D5197" s="319"/>
      <c r="E5197" s="319"/>
      <c r="F5197" s="319"/>
      <c r="G5197" s="319"/>
      <c r="H5197" s="319"/>
      <c r="I5197" s="319"/>
      <c r="J5197" s="319"/>
    </row>
    <row r="5198" spans="1:10" ht="15">
      <c r="A5198" s="305"/>
      <c r="B5198" s="306" t="s">
        <v>12979</v>
      </c>
      <c r="C5198" s="305" t="s">
        <v>12980</v>
      </c>
      <c r="D5198" s="305" t="s">
        <v>12981</v>
      </c>
      <c r="E5198" s="419" t="s">
        <v>16045</v>
      </c>
      <c r="F5198" s="419"/>
      <c r="G5198" s="307" t="s">
        <v>12982</v>
      </c>
      <c r="H5198" s="306" t="s">
        <v>16046</v>
      </c>
      <c r="I5198" s="306" t="s">
        <v>12983</v>
      </c>
      <c r="J5198" s="306" t="s">
        <v>12985</v>
      </c>
    </row>
    <row r="5199" spans="1:10" ht="25.5">
      <c r="A5199" s="295" t="s">
        <v>16047</v>
      </c>
      <c r="B5199" s="296" t="s">
        <v>16373</v>
      </c>
      <c r="C5199" s="295" t="s">
        <v>9</v>
      </c>
      <c r="D5199" s="295" t="s">
        <v>361</v>
      </c>
      <c r="E5199" s="420" t="s">
        <v>16110</v>
      </c>
      <c r="F5199" s="420"/>
      <c r="G5199" s="297" t="s">
        <v>51</v>
      </c>
      <c r="H5199" s="308">
        <v>1</v>
      </c>
      <c r="I5199" s="309">
        <v>555.13</v>
      </c>
      <c r="J5199" s="309">
        <v>555.13</v>
      </c>
    </row>
    <row r="5200" spans="1:10" ht="25.5">
      <c r="A5200" s="310" t="s">
        <v>16049</v>
      </c>
      <c r="B5200" s="311" t="s">
        <v>16356</v>
      </c>
      <c r="C5200" s="310" t="s">
        <v>9</v>
      </c>
      <c r="D5200" s="310" t="s">
        <v>81</v>
      </c>
      <c r="E5200" s="416" t="s">
        <v>16048</v>
      </c>
      <c r="F5200" s="416"/>
      <c r="G5200" s="312" t="s">
        <v>27</v>
      </c>
      <c r="H5200" s="313">
        <v>1.77</v>
      </c>
      <c r="I5200" s="314">
        <v>18.53</v>
      </c>
      <c r="J5200" s="314">
        <v>32.79</v>
      </c>
    </row>
    <row r="5201" spans="1:10" ht="25.5">
      <c r="A5201" s="310" t="s">
        <v>16049</v>
      </c>
      <c r="B5201" s="311" t="s">
        <v>16068</v>
      </c>
      <c r="C5201" s="310" t="s">
        <v>9</v>
      </c>
      <c r="D5201" s="310" t="s">
        <v>29</v>
      </c>
      <c r="E5201" s="416" t="s">
        <v>16048</v>
      </c>
      <c r="F5201" s="416"/>
      <c r="G5201" s="312" t="s">
        <v>27</v>
      </c>
      <c r="H5201" s="313">
        <v>0.71</v>
      </c>
      <c r="I5201" s="314">
        <v>14.73</v>
      </c>
      <c r="J5201" s="314">
        <v>10.45</v>
      </c>
    </row>
    <row r="5202" spans="1:10" ht="38.25">
      <c r="A5202" s="300" t="s">
        <v>12986</v>
      </c>
      <c r="B5202" s="301" t="s">
        <v>13415</v>
      </c>
      <c r="C5202" s="300" t="s">
        <v>9</v>
      </c>
      <c r="D5202" s="300" t="s">
        <v>10232</v>
      </c>
      <c r="E5202" s="417" t="s">
        <v>12998</v>
      </c>
      <c r="F5202" s="417"/>
      <c r="G5202" s="302" t="s">
        <v>51</v>
      </c>
      <c r="H5202" s="315">
        <v>6</v>
      </c>
      <c r="I5202" s="316">
        <v>11.63</v>
      </c>
      <c r="J5202" s="316">
        <v>69.78</v>
      </c>
    </row>
    <row r="5203" spans="1:10">
      <c r="A5203" s="300" t="s">
        <v>12986</v>
      </c>
      <c r="B5203" s="301" t="s">
        <v>13390</v>
      </c>
      <c r="C5203" s="300" t="s">
        <v>9</v>
      </c>
      <c r="D5203" s="300" t="s">
        <v>10763</v>
      </c>
      <c r="E5203" s="417" t="s">
        <v>12998</v>
      </c>
      <c r="F5203" s="417"/>
      <c r="G5203" s="302" t="s">
        <v>23</v>
      </c>
      <c r="H5203" s="315">
        <v>0.11700000000000001</v>
      </c>
      <c r="I5203" s="316">
        <v>49.62</v>
      </c>
      <c r="J5203" s="316">
        <v>5.8</v>
      </c>
    </row>
    <row r="5204" spans="1:10">
      <c r="A5204" s="300" t="s">
        <v>12986</v>
      </c>
      <c r="B5204" s="301" t="s">
        <v>14964</v>
      </c>
      <c r="C5204" s="300" t="s">
        <v>9</v>
      </c>
      <c r="D5204" s="300" t="s">
        <v>10975</v>
      </c>
      <c r="E5204" s="417" t="s">
        <v>12998</v>
      </c>
      <c r="F5204" s="417"/>
      <c r="G5204" s="302" t="s">
        <v>51</v>
      </c>
      <c r="H5204" s="315">
        <v>1</v>
      </c>
      <c r="I5204" s="316">
        <v>436.31</v>
      </c>
      <c r="J5204" s="316">
        <v>436.31</v>
      </c>
    </row>
    <row r="5205" spans="1:10" ht="25.5">
      <c r="A5205" s="317"/>
      <c r="B5205" s="317"/>
      <c r="C5205" s="317"/>
      <c r="D5205" s="317"/>
      <c r="E5205" s="317" t="s">
        <v>16052</v>
      </c>
      <c r="F5205" s="318">
        <v>16.631793600000002</v>
      </c>
      <c r="G5205" s="317" t="s">
        <v>16053</v>
      </c>
      <c r="H5205" s="318">
        <v>14.37</v>
      </c>
      <c r="I5205" s="317" t="s">
        <v>16054</v>
      </c>
      <c r="J5205" s="318">
        <v>31</v>
      </c>
    </row>
    <row r="5206" spans="1:10" ht="13.5" thickBot="1">
      <c r="A5206" s="317"/>
      <c r="B5206" s="317"/>
      <c r="C5206" s="317"/>
      <c r="D5206" s="317"/>
      <c r="E5206" s="317" t="s">
        <v>16055</v>
      </c>
      <c r="F5206" s="318">
        <v>156.76</v>
      </c>
      <c r="G5206" s="317"/>
      <c r="H5206" s="418" t="s">
        <v>16056</v>
      </c>
      <c r="I5206" s="418"/>
      <c r="J5206" s="318">
        <v>711.89</v>
      </c>
    </row>
    <row r="5207" spans="1:10" ht="13.5" thickTop="1">
      <c r="A5207" s="319"/>
      <c r="B5207" s="319"/>
      <c r="C5207" s="319"/>
      <c r="D5207" s="319"/>
      <c r="E5207" s="319"/>
      <c r="F5207" s="319"/>
      <c r="G5207" s="319"/>
      <c r="H5207" s="319"/>
      <c r="I5207" s="319"/>
      <c r="J5207" s="319"/>
    </row>
    <row r="5208" spans="1:10" ht="15">
      <c r="A5208" s="305"/>
      <c r="B5208" s="306" t="s">
        <v>12979</v>
      </c>
      <c r="C5208" s="305" t="s">
        <v>12980</v>
      </c>
      <c r="D5208" s="305" t="s">
        <v>12981</v>
      </c>
      <c r="E5208" s="419" t="s">
        <v>16045</v>
      </c>
      <c r="F5208" s="419"/>
      <c r="G5208" s="307" t="s">
        <v>12982</v>
      </c>
      <c r="H5208" s="306" t="s">
        <v>16046</v>
      </c>
      <c r="I5208" s="306" t="s">
        <v>12983</v>
      </c>
      <c r="J5208" s="306" t="s">
        <v>12985</v>
      </c>
    </row>
    <row r="5209" spans="1:10" ht="38.25">
      <c r="A5209" s="295" t="s">
        <v>16047</v>
      </c>
      <c r="B5209" s="296" t="s">
        <v>16133</v>
      </c>
      <c r="C5209" s="295" t="s">
        <v>9</v>
      </c>
      <c r="D5209" s="295" t="s">
        <v>2660</v>
      </c>
      <c r="E5209" s="420" t="s">
        <v>16110</v>
      </c>
      <c r="F5209" s="420"/>
      <c r="G5209" s="297" t="s">
        <v>51</v>
      </c>
      <c r="H5209" s="308">
        <v>1</v>
      </c>
      <c r="I5209" s="309">
        <v>26.63</v>
      </c>
      <c r="J5209" s="309">
        <v>26.63</v>
      </c>
    </row>
    <row r="5210" spans="1:10" ht="25.5">
      <c r="A5210" s="310" t="s">
        <v>16049</v>
      </c>
      <c r="B5210" s="311" t="s">
        <v>16355</v>
      </c>
      <c r="C5210" s="310" t="s">
        <v>9</v>
      </c>
      <c r="D5210" s="310" t="s">
        <v>2094</v>
      </c>
      <c r="E5210" s="416" t="s">
        <v>16048</v>
      </c>
      <c r="F5210" s="416"/>
      <c r="G5210" s="312" t="s">
        <v>27</v>
      </c>
      <c r="H5210" s="313">
        <v>0.33</v>
      </c>
      <c r="I5210" s="314">
        <v>14.55</v>
      </c>
      <c r="J5210" s="314">
        <v>4.8</v>
      </c>
    </row>
    <row r="5211" spans="1:10" ht="25.5">
      <c r="A5211" s="310" t="s">
        <v>16049</v>
      </c>
      <c r="B5211" s="311" t="s">
        <v>16356</v>
      </c>
      <c r="C5211" s="310" t="s">
        <v>9</v>
      </c>
      <c r="D5211" s="310" t="s">
        <v>81</v>
      </c>
      <c r="E5211" s="416" t="s">
        <v>16048</v>
      </c>
      <c r="F5211" s="416"/>
      <c r="G5211" s="312" t="s">
        <v>27</v>
      </c>
      <c r="H5211" s="313">
        <v>0.33</v>
      </c>
      <c r="I5211" s="314">
        <v>18.53</v>
      </c>
      <c r="J5211" s="314">
        <v>6.11</v>
      </c>
    </row>
    <row r="5212" spans="1:10">
      <c r="A5212" s="300" t="s">
        <v>12986</v>
      </c>
      <c r="B5212" s="301" t="s">
        <v>13373</v>
      </c>
      <c r="C5212" s="300" t="s">
        <v>9</v>
      </c>
      <c r="D5212" s="300" t="s">
        <v>7016</v>
      </c>
      <c r="E5212" s="417" t="s">
        <v>12998</v>
      </c>
      <c r="F5212" s="417"/>
      <c r="G5212" s="302" t="s">
        <v>51</v>
      </c>
      <c r="H5212" s="315">
        <v>2</v>
      </c>
      <c r="I5212" s="316">
        <v>2.4900000000000002</v>
      </c>
      <c r="J5212" s="316">
        <v>4.9800000000000004</v>
      </c>
    </row>
    <row r="5213" spans="1:10" ht="25.5">
      <c r="A5213" s="300" t="s">
        <v>12986</v>
      </c>
      <c r="B5213" s="301" t="s">
        <v>13371</v>
      </c>
      <c r="C5213" s="300" t="s">
        <v>9</v>
      </c>
      <c r="D5213" s="300" t="s">
        <v>10264</v>
      </c>
      <c r="E5213" s="417" t="s">
        <v>12998</v>
      </c>
      <c r="F5213" s="417"/>
      <c r="G5213" s="302" t="s">
        <v>51</v>
      </c>
      <c r="H5213" s="315">
        <v>9.1999999999999998E-2</v>
      </c>
      <c r="I5213" s="316">
        <v>18.12</v>
      </c>
      <c r="J5213" s="316">
        <v>1.66</v>
      </c>
    </row>
    <row r="5214" spans="1:10" ht="25.5">
      <c r="A5214" s="300" t="s">
        <v>12986</v>
      </c>
      <c r="B5214" s="301" t="s">
        <v>13379</v>
      </c>
      <c r="C5214" s="300" t="s">
        <v>9</v>
      </c>
      <c r="D5214" s="300" t="s">
        <v>11138</v>
      </c>
      <c r="E5214" s="417" t="s">
        <v>12998</v>
      </c>
      <c r="F5214" s="417"/>
      <c r="G5214" s="302" t="s">
        <v>51</v>
      </c>
      <c r="H5214" s="315">
        <v>1</v>
      </c>
      <c r="I5214" s="316">
        <v>9.08</v>
      </c>
      <c r="J5214" s="316">
        <v>9.08</v>
      </c>
    </row>
    <row r="5215" spans="1:10" ht="25.5">
      <c r="A5215" s="317"/>
      <c r="B5215" s="317"/>
      <c r="C5215" s="317"/>
      <c r="D5215" s="317"/>
      <c r="E5215" s="317" t="s">
        <v>16052</v>
      </c>
      <c r="F5215" s="318">
        <v>4.1042974000000001</v>
      </c>
      <c r="G5215" s="317" t="s">
        <v>16053</v>
      </c>
      <c r="H5215" s="318">
        <v>3.55</v>
      </c>
      <c r="I5215" s="317" t="s">
        <v>16054</v>
      </c>
      <c r="J5215" s="318">
        <v>7.65</v>
      </c>
    </row>
    <row r="5216" spans="1:10" ht="13.5" thickBot="1">
      <c r="A5216" s="317"/>
      <c r="B5216" s="317"/>
      <c r="C5216" s="317"/>
      <c r="D5216" s="317"/>
      <c r="E5216" s="317" t="s">
        <v>16055</v>
      </c>
      <c r="F5216" s="318">
        <v>7.52</v>
      </c>
      <c r="G5216" s="317"/>
      <c r="H5216" s="418" t="s">
        <v>16056</v>
      </c>
      <c r="I5216" s="418"/>
      <c r="J5216" s="318">
        <v>34.15</v>
      </c>
    </row>
    <row r="5217" spans="1:10" ht="13.5" thickTop="1">
      <c r="A5217" s="319"/>
      <c r="B5217" s="319"/>
      <c r="C5217" s="319"/>
      <c r="D5217" s="319"/>
      <c r="E5217" s="319"/>
      <c r="F5217" s="319"/>
      <c r="G5217" s="319"/>
      <c r="H5217" s="319"/>
      <c r="I5217" s="319"/>
      <c r="J5217" s="319"/>
    </row>
    <row r="5218" spans="1:10" ht="15">
      <c r="A5218" s="305"/>
      <c r="B5218" s="306" t="s">
        <v>12979</v>
      </c>
      <c r="C5218" s="305" t="s">
        <v>12980</v>
      </c>
      <c r="D5218" s="305" t="s">
        <v>12981</v>
      </c>
      <c r="E5218" s="419" t="s">
        <v>16045</v>
      </c>
      <c r="F5218" s="419"/>
      <c r="G5218" s="307" t="s">
        <v>12982</v>
      </c>
      <c r="H5218" s="306" t="s">
        <v>16046</v>
      </c>
      <c r="I5218" s="306" t="s">
        <v>12983</v>
      </c>
      <c r="J5218" s="306" t="s">
        <v>12985</v>
      </c>
    </row>
    <row r="5219" spans="1:10" ht="38.25">
      <c r="A5219" s="295" t="s">
        <v>16047</v>
      </c>
      <c r="B5219" s="296" t="s">
        <v>16132</v>
      </c>
      <c r="C5219" s="295" t="s">
        <v>9</v>
      </c>
      <c r="D5219" s="295" t="s">
        <v>2648</v>
      </c>
      <c r="E5219" s="420" t="s">
        <v>16110</v>
      </c>
      <c r="F5219" s="420"/>
      <c r="G5219" s="297" t="s">
        <v>51</v>
      </c>
      <c r="H5219" s="308">
        <v>1</v>
      </c>
      <c r="I5219" s="309">
        <v>13.17</v>
      </c>
      <c r="J5219" s="309">
        <v>13.17</v>
      </c>
    </row>
    <row r="5220" spans="1:10" ht="25.5">
      <c r="A5220" s="310" t="s">
        <v>16049</v>
      </c>
      <c r="B5220" s="311" t="s">
        <v>16355</v>
      </c>
      <c r="C5220" s="310" t="s">
        <v>9</v>
      </c>
      <c r="D5220" s="310" t="s">
        <v>2094</v>
      </c>
      <c r="E5220" s="416" t="s">
        <v>16048</v>
      </c>
      <c r="F5220" s="416"/>
      <c r="G5220" s="312" t="s">
        <v>27</v>
      </c>
      <c r="H5220" s="313">
        <v>0.17</v>
      </c>
      <c r="I5220" s="314">
        <v>14.55</v>
      </c>
      <c r="J5220" s="314">
        <v>2.4700000000000002</v>
      </c>
    </row>
    <row r="5221" spans="1:10" ht="25.5">
      <c r="A5221" s="310" t="s">
        <v>16049</v>
      </c>
      <c r="B5221" s="311" t="s">
        <v>16356</v>
      </c>
      <c r="C5221" s="310" t="s">
        <v>9</v>
      </c>
      <c r="D5221" s="310" t="s">
        <v>81</v>
      </c>
      <c r="E5221" s="416" t="s">
        <v>16048</v>
      </c>
      <c r="F5221" s="416"/>
      <c r="G5221" s="312" t="s">
        <v>27</v>
      </c>
      <c r="H5221" s="313">
        <v>0.17</v>
      </c>
      <c r="I5221" s="314">
        <v>18.53</v>
      </c>
      <c r="J5221" s="314">
        <v>3.15</v>
      </c>
    </row>
    <row r="5222" spans="1:10">
      <c r="A5222" s="300" t="s">
        <v>12986</v>
      </c>
      <c r="B5222" s="301" t="s">
        <v>13367</v>
      </c>
      <c r="C5222" s="300" t="s">
        <v>9</v>
      </c>
      <c r="D5222" s="300" t="s">
        <v>7014</v>
      </c>
      <c r="E5222" s="417" t="s">
        <v>12998</v>
      </c>
      <c r="F5222" s="417"/>
      <c r="G5222" s="302" t="s">
        <v>51</v>
      </c>
      <c r="H5222" s="315">
        <v>2</v>
      </c>
      <c r="I5222" s="316">
        <v>1.4</v>
      </c>
      <c r="J5222" s="316">
        <v>2.8</v>
      </c>
    </row>
    <row r="5223" spans="1:10" ht="25.5">
      <c r="A5223" s="300" t="s">
        <v>12986</v>
      </c>
      <c r="B5223" s="301" t="s">
        <v>13371</v>
      </c>
      <c r="C5223" s="300" t="s">
        <v>9</v>
      </c>
      <c r="D5223" s="300" t="s">
        <v>10264</v>
      </c>
      <c r="E5223" s="417" t="s">
        <v>12998</v>
      </c>
      <c r="F5223" s="417"/>
      <c r="G5223" s="302" t="s">
        <v>51</v>
      </c>
      <c r="H5223" s="315">
        <v>0.04</v>
      </c>
      <c r="I5223" s="316">
        <v>18.12</v>
      </c>
      <c r="J5223" s="316">
        <v>0.72</v>
      </c>
    </row>
    <row r="5224" spans="1:10" ht="25.5">
      <c r="A5224" s="300" t="s">
        <v>12986</v>
      </c>
      <c r="B5224" s="301" t="s">
        <v>13377</v>
      </c>
      <c r="C5224" s="300" t="s">
        <v>9</v>
      </c>
      <c r="D5224" s="300" t="s">
        <v>11142</v>
      </c>
      <c r="E5224" s="417" t="s">
        <v>12998</v>
      </c>
      <c r="F5224" s="417"/>
      <c r="G5224" s="302" t="s">
        <v>51</v>
      </c>
      <c r="H5224" s="315">
        <v>1</v>
      </c>
      <c r="I5224" s="316">
        <v>4.03</v>
      </c>
      <c r="J5224" s="316">
        <v>4.03</v>
      </c>
    </row>
    <row r="5225" spans="1:10" ht="25.5">
      <c r="A5225" s="317"/>
      <c r="B5225" s="317"/>
      <c r="C5225" s="317"/>
      <c r="D5225" s="317"/>
      <c r="E5225" s="317" t="s">
        <v>16052</v>
      </c>
      <c r="F5225" s="318">
        <v>2.1138473000000002</v>
      </c>
      <c r="G5225" s="317" t="s">
        <v>16053</v>
      </c>
      <c r="H5225" s="318">
        <v>1.83</v>
      </c>
      <c r="I5225" s="317" t="s">
        <v>16054</v>
      </c>
      <c r="J5225" s="318">
        <v>3.94</v>
      </c>
    </row>
    <row r="5226" spans="1:10" ht="13.5" thickBot="1">
      <c r="A5226" s="317"/>
      <c r="B5226" s="317"/>
      <c r="C5226" s="317"/>
      <c r="D5226" s="317"/>
      <c r="E5226" s="317" t="s">
        <v>16055</v>
      </c>
      <c r="F5226" s="318">
        <v>3.71</v>
      </c>
      <c r="G5226" s="317"/>
      <c r="H5226" s="418" t="s">
        <v>16056</v>
      </c>
      <c r="I5226" s="418"/>
      <c r="J5226" s="318">
        <v>16.88</v>
      </c>
    </row>
    <row r="5227" spans="1:10" ht="13.5" thickTop="1">
      <c r="A5227" s="319"/>
      <c r="B5227" s="319"/>
      <c r="C5227" s="319"/>
      <c r="D5227" s="319"/>
      <c r="E5227" s="319"/>
      <c r="F5227" s="319"/>
      <c r="G5227" s="319"/>
      <c r="H5227" s="319"/>
      <c r="I5227" s="319"/>
      <c r="J5227" s="319"/>
    </row>
    <row r="5228" spans="1:10" ht="15">
      <c r="A5228" s="305"/>
      <c r="B5228" s="306" t="s">
        <v>12979</v>
      </c>
      <c r="C5228" s="305" t="s">
        <v>12980</v>
      </c>
      <c r="D5228" s="305" t="s">
        <v>12981</v>
      </c>
      <c r="E5228" s="419" t="s">
        <v>16045</v>
      </c>
      <c r="F5228" s="419"/>
      <c r="G5228" s="307" t="s">
        <v>12982</v>
      </c>
      <c r="H5228" s="306" t="s">
        <v>16046</v>
      </c>
      <c r="I5228" s="306" t="s">
        <v>12983</v>
      </c>
      <c r="J5228" s="306" t="s">
        <v>12985</v>
      </c>
    </row>
    <row r="5229" spans="1:10" ht="25.5">
      <c r="A5229" s="295" t="s">
        <v>16047</v>
      </c>
      <c r="B5229" s="296" t="s">
        <v>16630</v>
      </c>
      <c r="C5229" s="295" t="s">
        <v>9</v>
      </c>
      <c r="D5229" s="295" t="s">
        <v>581</v>
      </c>
      <c r="E5229" s="420" t="s">
        <v>16110</v>
      </c>
      <c r="F5229" s="420"/>
      <c r="G5229" s="297" t="s">
        <v>51</v>
      </c>
      <c r="H5229" s="308">
        <v>1</v>
      </c>
      <c r="I5229" s="309">
        <v>8.5500000000000007</v>
      </c>
      <c r="J5229" s="309">
        <v>8.5500000000000007</v>
      </c>
    </row>
    <row r="5230" spans="1:10" ht="25.5">
      <c r="A5230" s="310" t="s">
        <v>16049</v>
      </c>
      <c r="B5230" s="311" t="s">
        <v>16355</v>
      </c>
      <c r="C5230" s="310" t="s">
        <v>9</v>
      </c>
      <c r="D5230" s="310" t="s">
        <v>2094</v>
      </c>
      <c r="E5230" s="416" t="s">
        <v>16048</v>
      </c>
      <c r="F5230" s="416"/>
      <c r="G5230" s="312" t="s">
        <v>27</v>
      </c>
      <c r="H5230" s="313">
        <v>0.2</v>
      </c>
      <c r="I5230" s="314">
        <v>14.55</v>
      </c>
      <c r="J5230" s="314">
        <v>2.91</v>
      </c>
    </row>
    <row r="5231" spans="1:10" ht="25.5">
      <c r="A5231" s="310" t="s">
        <v>16049</v>
      </c>
      <c r="B5231" s="311" t="s">
        <v>16356</v>
      </c>
      <c r="C5231" s="310" t="s">
        <v>9</v>
      </c>
      <c r="D5231" s="310" t="s">
        <v>81</v>
      </c>
      <c r="E5231" s="416" t="s">
        <v>16048</v>
      </c>
      <c r="F5231" s="416"/>
      <c r="G5231" s="312" t="s">
        <v>27</v>
      </c>
      <c r="H5231" s="313">
        <v>0.2</v>
      </c>
      <c r="I5231" s="314">
        <v>18.53</v>
      </c>
      <c r="J5231" s="314">
        <v>3.7</v>
      </c>
    </row>
    <row r="5232" spans="1:10">
      <c r="A5232" s="300" t="s">
        <v>12986</v>
      </c>
      <c r="B5232" s="301" t="s">
        <v>13356</v>
      </c>
      <c r="C5232" s="300" t="s">
        <v>9</v>
      </c>
      <c r="D5232" s="300" t="s">
        <v>6964</v>
      </c>
      <c r="E5232" s="417" t="s">
        <v>12998</v>
      </c>
      <c r="F5232" s="417"/>
      <c r="G5232" s="302" t="s">
        <v>51</v>
      </c>
      <c r="H5232" s="315">
        <v>1.0999999999999999E-2</v>
      </c>
      <c r="I5232" s="316">
        <v>49.5</v>
      </c>
      <c r="J5232" s="316">
        <v>0.54</v>
      </c>
    </row>
    <row r="5233" spans="1:10">
      <c r="A5233" s="300" t="s">
        <v>12986</v>
      </c>
      <c r="B5233" s="301" t="s">
        <v>13353</v>
      </c>
      <c r="C5233" s="300" t="s">
        <v>9</v>
      </c>
      <c r="D5233" s="300" t="s">
        <v>9576</v>
      </c>
      <c r="E5233" s="417" t="s">
        <v>12998</v>
      </c>
      <c r="F5233" s="417"/>
      <c r="G5233" s="302" t="s">
        <v>51</v>
      </c>
      <c r="H5233" s="315">
        <v>7.4999999999999997E-2</v>
      </c>
      <c r="I5233" s="316">
        <v>1.65</v>
      </c>
      <c r="J5233" s="316">
        <v>0.12</v>
      </c>
    </row>
    <row r="5234" spans="1:10">
      <c r="A5234" s="300" t="s">
        <v>12986</v>
      </c>
      <c r="B5234" s="301" t="s">
        <v>13358</v>
      </c>
      <c r="C5234" s="300" t="s">
        <v>9</v>
      </c>
      <c r="D5234" s="300" t="s">
        <v>10886</v>
      </c>
      <c r="E5234" s="417" t="s">
        <v>12998</v>
      </c>
      <c r="F5234" s="417"/>
      <c r="G5234" s="302" t="s">
        <v>51</v>
      </c>
      <c r="H5234" s="315">
        <v>1.2E-2</v>
      </c>
      <c r="I5234" s="316">
        <v>42.99</v>
      </c>
      <c r="J5234" s="316">
        <v>0.51</v>
      </c>
    </row>
    <row r="5235" spans="1:10" ht="25.5">
      <c r="A5235" s="300" t="s">
        <v>12986</v>
      </c>
      <c r="B5235" s="301" t="s">
        <v>13424</v>
      </c>
      <c r="C5235" s="300" t="s">
        <v>9</v>
      </c>
      <c r="D5235" s="300" t="s">
        <v>11147</v>
      </c>
      <c r="E5235" s="417" t="s">
        <v>12998</v>
      </c>
      <c r="F5235" s="417"/>
      <c r="G5235" s="302" t="s">
        <v>51</v>
      </c>
      <c r="H5235" s="315">
        <v>1</v>
      </c>
      <c r="I5235" s="316">
        <v>0.77</v>
      </c>
      <c r="J5235" s="316">
        <v>0.77</v>
      </c>
    </row>
    <row r="5236" spans="1:10" ht="25.5">
      <c r="A5236" s="317"/>
      <c r="B5236" s="317"/>
      <c r="C5236" s="317"/>
      <c r="D5236" s="317"/>
      <c r="E5236" s="317" t="s">
        <v>16052</v>
      </c>
      <c r="F5236" s="318">
        <v>2.4840388</v>
      </c>
      <c r="G5236" s="317" t="s">
        <v>16053</v>
      </c>
      <c r="H5236" s="318">
        <v>2.15</v>
      </c>
      <c r="I5236" s="317" t="s">
        <v>16054</v>
      </c>
      <c r="J5236" s="318">
        <v>4.63</v>
      </c>
    </row>
    <row r="5237" spans="1:10" ht="13.5" thickBot="1">
      <c r="A5237" s="317"/>
      <c r="B5237" s="317"/>
      <c r="C5237" s="317"/>
      <c r="D5237" s="317"/>
      <c r="E5237" s="317" t="s">
        <v>16055</v>
      </c>
      <c r="F5237" s="318">
        <v>2.41</v>
      </c>
      <c r="G5237" s="317"/>
      <c r="H5237" s="418" t="s">
        <v>16056</v>
      </c>
      <c r="I5237" s="418"/>
      <c r="J5237" s="318">
        <v>10.96</v>
      </c>
    </row>
    <row r="5238" spans="1:10" ht="13.5" thickTop="1">
      <c r="A5238" s="319"/>
      <c r="B5238" s="319"/>
      <c r="C5238" s="319"/>
      <c r="D5238" s="319"/>
      <c r="E5238" s="319"/>
      <c r="F5238" s="319"/>
      <c r="G5238" s="319"/>
      <c r="H5238" s="319"/>
      <c r="I5238" s="319"/>
      <c r="J5238" s="319"/>
    </row>
    <row r="5239" spans="1:10" ht="15">
      <c r="A5239" s="305"/>
      <c r="B5239" s="306" t="s">
        <v>12979</v>
      </c>
      <c r="C5239" s="305" t="s">
        <v>12980</v>
      </c>
      <c r="D5239" s="305" t="s">
        <v>12981</v>
      </c>
      <c r="E5239" s="419" t="s">
        <v>16045</v>
      </c>
      <c r="F5239" s="419"/>
      <c r="G5239" s="307" t="s">
        <v>12982</v>
      </c>
      <c r="H5239" s="306" t="s">
        <v>16046</v>
      </c>
      <c r="I5239" s="306" t="s">
        <v>12983</v>
      </c>
      <c r="J5239" s="306" t="s">
        <v>12985</v>
      </c>
    </row>
    <row r="5240" spans="1:10">
      <c r="A5240" s="295" t="s">
        <v>16047</v>
      </c>
      <c r="B5240" s="296" t="s">
        <v>16174</v>
      </c>
      <c r="C5240" s="295" t="s">
        <v>9</v>
      </c>
      <c r="D5240" s="295" t="s">
        <v>501</v>
      </c>
      <c r="E5240" s="420" t="s">
        <v>16048</v>
      </c>
      <c r="F5240" s="420"/>
      <c r="G5240" s="297" t="s">
        <v>27</v>
      </c>
      <c r="H5240" s="308">
        <v>1</v>
      </c>
      <c r="I5240" s="309">
        <v>19.190000000000001</v>
      </c>
      <c r="J5240" s="309">
        <v>19.190000000000001</v>
      </c>
    </row>
    <row r="5241" spans="1:10" ht="25.5">
      <c r="A5241" s="310" t="s">
        <v>16049</v>
      </c>
      <c r="B5241" s="311" t="s">
        <v>16521</v>
      </c>
      <c r="C5241" s="310" t="s">
        <v>9</v>
      </c>
      <c r="D5241" s="310" t="s">
        <v>439</v>
      </c>
      <c r="E5241" s="416" t="s">
        <v>16048</v>
      </c>
      <c r="F5241" s="416"/>
      <c r="G5241" s="312" t="s">
        <v>27</v>
      </c>
      <c r="H5241" s="313">
        <v>1</v>
      </c>
      <c r="I5241" s="314">
        <v>0.46</v>
      </c>
      <c r="J5241" s="314">
        <v>0.46</v>
      </c>
    </row>
    <row r="5242" spans="1:10" ht="25.5">
      <c r="A5242" s="310" t="s">
        <v>16049</v>
      </c>
      <c r="B5242" s="311" t="s">
        <v>16522</v>
      </c>
      <c r="C5242" s="310" t="s">
        <v>9</v>
      </c>
      <c r="D5242" s="310" t="s">
        <v>440</v>
      </c>
      <c r="E5242" s="416" t="s">
        <v>16048</v>
      </c>
      <c r="F5242" s="416"/>
      <c r="G5242" s="312" t="s">
        <v>27</v>
      </c>
      <c r="H5242" s="313">
        <v>1</v>
      </c>
      <c r="I5242" s="314">
        <v>0.91</v>
      </c>
      <c r="J5242" s="314">
        <v>0.91</v>
      </c>
    </row>
    <row r="5243" spans="1:10" ht="25.5">
      <c r="A5243" s="310" t="s">
        <v>16049</v>
      </c>
      <c r="B5243" s="311" t="s">
        <v>16595</v>
      </c>
      <c r="C5243" s="310" t="s">
        <v>9</v>
      </c>
      <c r="D5243" s="310" t="s">
        <v>4595</v>
      </c>
      <c r="E5243" s="416" t="s">
        <v>16048</v>
      </c>
      <c r="F5243" s="416"/>
      <c r="G5243" s="312" t="s">
        <v>27</v>
      </c>
      <c r="H5243" s="313">
        <v>1</v>
      </c>
      <c r="I5243" s="314">
        <v>0.13</v>
      </c>
      <c r="J5243" s="314">
        <v>0.13</v>
      </c>
    </row>
    <row r="5244" spans="1:10">
      <c r="A5244" s="300" t="s">
        <v>12986</v>
      </c>
      <c r="B5244" s="301" t="s">
        <v>13061</v>
      </c>
      <c r="C5244" s="300" t="s">
        <v>9</v>
      </c>
      <c r="D5244" s="300" t="s">
        <v>12522</v>
      </c>
      <c r="E5244" s="417" t="s">
        <v>13060</v>
      </c>
      <c r="F5244" s="417"/>
      <c r="G5244" s="302" t="s">
        <v>27</v>
      </c>
      <c r="H5244" s="315">
        <v>1</v>
      </c>
      <c r="I5244" s="316">
        <v>2.5299999999999998</v>
      </c>
      <c r="J5244" s="316">
        <v>2.5299999999999998</v>
      </c>
    </row>
    <row r="5245" spans="1:10">
      <c r="A5245" s="300" t="s">
        <v>12986</v>
      </c>
      <c r="B5245" s="301" t="s">
        <v>13062</v>
      </c>
      <c r="C5245" s="300" t="s">
        <v>9</v>
      </c>
      <c r="D5245" s="300" t="s">
        <v>12527</v>
      </c>
      <c r="E5245" s="417" t="s">
        <v>13060</v>
      </c>
      <c r="F5245" s="417"/>
      <c r="G5245" s="302" t="s">
        <v>27</v>
      </c>
      <c r="H5245" s="315">
        <v>1</v>
      </c>
      <c r="I5245" s="316">
        <v>0.34</v>
      </c>
      <c r="J5245" s="316">
        <v>0.34</v>
      </c>
    </row>
    <row r="5246" spans="1:10">
      <c r="A5246" s="300" t="s">
        <v>12986</v>
      </c>
      <c r="B5246" s="301" t="s">
        <v>13059</v>
      </c>
      <c r="C5246" s="300" t="s">
        <v>9</v>
      </c>
      <c r="D5246" s="300" t="s">
        <v>12535</v>
      </c>
      <c r="E5246" s="417" t="s">
        <v>13058</v>
      </c>
      <c r="F5246" s="417"/>
      <c r="G5246" s="302" t="s">
        <v>27</v>
      </c>
      <c r="H5246" s="315">
        <v>1</v>
      </c>
      <c r="I5246" s="316">
        <v>0.05</v>
      </c>
      <c r="J5246" s="316">
        <v>0.05</v>
      </c>
    </row>
    <row r="5247" spans="1:10">
      <c r="A5247" s="300" t="s">
        <v>12986</v>
      </c>
      <c r="B5247" s="301" t="s">
        <v>13190</v>
      </c>
      <c r="C5247" s="300" t="s">
        <v>9</v>
      </c>
      <c r="D5247" s="300" t="s">
        <v>11285</v>
      </c>
      <c r="E5247" s="417" t="s">
        <v>12994</v>
      </c>
      <c r="F5247" s="417"/>
      <c r="G5247" s="302" t="s">
        <v>27</v>
      </c>
      <c r="H5247" s="315">
        <v>1</v>
      </c>
      <c r="I5247" s="316">
        <v>14.12</v>
      </c>
      <c r="J5247" s="316">
        <v>14.12</v>
      </c>
    </row>
    <row r="5248" spans="1:10">
      <c r="A5248" s="300" t="s">
        <v>12986</v>
      </c>
      <c r="B5248" s="301" t="s">
        <v>13057</v>
      </c>
      <c r="C5248" s="300" t="s">
        <v>9</v>
      </c>
      <c r="D5248" s="300" t="s">
        <v>12549</v>
      </c>
      <c r="E5248" s="417" t="s">
        <v>13056</v>
      </c>
      <c r="F5248" s="417"/>
      <c r="G5248" s="302" t="s">
        <v>27</v>
      </c>
      <c r="H5248" s="315">
        <v>1</v>
      </c>
      <c r="I5248" s="316">
        <v>0.65</v>
      </c>
      <c r="J5248" s="316">
        <v>0.65</v>
      </c>
    </row>
    <row r="5249" spans="1:10" ht="25.5">
      <c r="A5249" s="317"/>
      <c r="B5249" s="317"/>
      <c r="C5249" s="317"/>
      <c r="D5249" s="317"/>
      <c r="E5249" s="317" t="s">
        <v>16052</v>
      </c>
      <c r="F5249" s="318">
        <v>7.6452599000000001</v>
      </c>
      <c r="G5249" s="317" t="s">
        <v>16053</v>
      </c>
      <c r="H5249" s="318">
        <v>6.6</v>
      </c>
      <c r="I5249" s="317" t="s">
        <v>16054</v>
      </c>
      <c r="J5249" s="318">
        <v>14.25</v>
      </c>
    </row>
    <row r="5250" spans="1:10" ht="13.5" thickBot="1">
      <c r="A5250" s="317"/>
      <c r="B5250" s="317"/>
      <c r="C5250" s="317"/>
      <c r="D5250" s="317"/>
      <c r="E5250" s="317" t="s">
        <v>16055</v>
      </c>
      <c r="F5250" s="318">
        <v>5.41</v>
      </c>
      <c r="G5250" s="317"/>
      <c r="H5250" s="418" t="s">
        <v>16056</v>
      </c>
      <c r="I5250" s="418"/>
      <c r="J5250" s="318">
        <v>24.6</v>
      </c>
    </row>
    <row r="5251" spans="1:10" ht="13.5" thickTop="1">
      <c r="A5251" s="319"/>
      <c r="B5251" s="319"/>
      <c r="C5251" s="319"/>
      <c r="D5251" s="319"/>
      <c r="E5251" s="319"/>
      <c r="F5251" s="319"/>
      <c r="G5251" s="319"/>
      <c r="H5251" s="319"/>
      <c r="I5251" s="319"/>
      <c r="J5251" s="319"/>
    </row>
    <row r="5252" spans="1:10" ht="15">
      <c r="A5252" s="305"/>
      <c r="B5252" s="306" t="s">
        <v>12979</v>
      </c>
      <c r="C5252" s="305" t="s">
        <v>12980</v>
      </c>
      <c r="D5252" s="305" t="s">
        <v>12981</v>
      </c>
      <c r="E5252" s="419" t="s">
        <v>16045</v>
      </c>
      <c r="F5252" s="419"/>
      <c r="G5252" s="307" t="s">
        <v>12982</v>
      </c>
      <c r="H5252" s="306" t="s">
        <v>16046</v>
      </c>
      <c r="I5252" s="306" t="s">
        <v>12983</v>
      </c>
      <c r="J5252" s="306" t="s">
        <v>12985</v>
      </c>
    </row>
    <row r="5253" spans="1:10" ht="51">
      <c r="A5253" s="295" t="s">
        <v>16047</v>
      </c>
      <c r="B5253" s="296" t="s">
        <v>16088</v>
      </c>
      <c r="C5253" s="295" t="s">
        <v>9</v>
      </c>
      <c r="D5253" s="295" t="s">
        <v>4170</v>
      </c>
      <c r="E5253" s="420" t="s">
        <v>16087</v>
      </c>
      <c r="F5253" s="420"/>
      <c r="G5253" s="297" t="s">
        <v>13082</v>
      </c>
      <c r="H5253" s="308">
        <v>1</v>
      </c>
      <c r="I5253" s="309">
        <v>37.04</v>
      </c>
      <c r="J5253" s="309">
        <v>37.04</v>
      </c>
    </row>
    <row r="5254" spans="1:10" ht="25.5">
      <c r="A5254" s="310" t="s">
        <v>16049</v>
      </c>
      <c r="B5254" s="311" t="s">
        <v>16248</v>
      </c>
      <c r="C5254" s="310" t="s">
        <v>9</v>
      </c>
      <c r="D5254" s="310" t="s">
        <v>4021</v>
      </c>
      <c r="E5254" s="416" t="s">
        <v>16067</v>
      </c>
      <c r="F5254" s="416"/>
      <c r="G5254" s="312" t="s">
        <v>75</v>
      </c>
      <c r="H5254" s="313">
        <v>5.3E-3</v>
      </c>
      <c r="I5254" s="314">
        <v>14.63</v>
      </c>
      <c r="J5254" s="314">
        <v>7.0000000000000007E-2</v>
      </c>
    </row>
    <row r="5255" spans="1:10" ht="25.5">
      <c r="A5255" s="310" t="s">
        <v>16049</v>
      </c>
      <c r="B5255" s="311" t="s">
        <v>16249</v>
      </c>
      <c r="C5255" s="310" t="s">
        <v>9</v>
      </c>
      <c r="D5255" s="310" t="s">
        <v>4022</v>
      </c>
      <c r="E5255" s="416" t="s">
        <v>16067</v>
      </c>
      <c r="F5255" s="416"/>
      <c r="G5255" s="312" t="s">
        <v>99</v>
      </c>
      <c r="H5255" s="313">
        <v>7.3000000000000001E-3</v>
      </c>
      <c r="I5255" s="314">
        <v>13.92</v>
      </c>
      <c r="J5255" s="314">
        <v>0.1</v>
      </c>
    </row>
    <row r="5256" spans="1:10" ht="25.5">
      <c r="A5256" s="310" t="s">
        <v>16049</v>
      </c>
      <c r="B5256" s="311" t="s">
        <v>16068</v>
      </c>
      <c r="C5256" s="310" t="s">
        <v>9</v>
      </c>
      <c r="D5256" s="310" t="s">
        <v>29</v>
      </c>
      <c r="E5256" s="416" t="s">
        <v>16048</v>
      </c>
      <c r="F5256" s="416"/>
      <c r="G5256" s="312" t="s">
        <v>27</v>
      </c>
      <c r="H5256" s="313">
        <v>0.16600000000000001</v>
      </c>
      <c r="I5256" s="314">
        <v>14.73</v>
      </c>
      <c r="J5256" s="314">
        <v>2.44</v>
      </c>
    </row>
    <row r="5257" spans="1:10" ht="25.5">
      <c r="A5257" s="310" t="s">
        <v>16049</v>
      </c>
      <c r="B5257" s="311" t="s">
        <v>16174</v>
      </c>
      <c r="C5257" s="310" t="s">
        <v>9</v>
      </c>
      <c r="D5257" s="310" t="s">
        <v>501</v>
      </c>
      <c r="E5257" s="416" t="s">
        <v>16048</v>
      </c>
      <c r="F5257" s="416"/>
      <c r="G5257" s="312" t="s">
        <v>27</v>
      </c>
      <c r="H5257" s="313">
        <v>0.128</v>
      </c>
      <c r="I5257" s="314">
        <v>19.190000000000001</v>
      </c>
      <c r="J5257" s="314">
        <v>2.4500000000000002</v>
      </c>
    </row>
    <row r="5258" spans="1:10" ht="25.5">
      <c r="A5258" s="300" t="s">
        <v>12986</v>
      </c>
      <c r="B5258" s="301" t="s">
        <v>13225</v>
      </c>
      <c r="C5258" s="300" t="s">
        <v>9</v>
      </c>
      <c r="D5258" s="300" t="s">
        <v>8268</v>
      </c>
      <c r="E5258" s="417" t="s">
        <v>12998</v>
      </c>
      <c r="F5258" s="417"/>
      <c r="G5258" s="302" t="s">
        <v>12881</v>
      </c>
      <c r="H5258" s="315">
        <v>1.26</v>
      </c>
      <c r="I5258" s="316">
        <v>0.15</v>
      </c>
      <c r="J5258" s="316">
        <v>0.18</v>
      </c>
    </row>
    <row r="5259" spans="1:10" ht="25.5">
      <c r="A5259" s="300" t="s">
        <v>12986</v>
      </c>
      <c r="B5259" s="301" t="s">
        <v>13226</v>
      </c>
      <c r="C5259" s="300" t="s">
        <v>9</v>
      </c>
      <c r="D5259" s="300" t="s">
        <v>10245</v>
      </c>
      <c r="E5259" s="417" t="s">
        <v>12998</v>
      </c>
      <c r="F5259" s="417"/>
      <c r="G5259" s="302" t="s">
        <v>51</v>
      </c>
      <c r="H5259" s="315">
        <v>1.26</v>
      </c>
      <c r="I5259" s="316">
        <v>2.34</v>
      </c>
      <c r="J5259" s="316">
        <v>2.94</v>
      </c>
    </row>
    <row r="5260" spans="1:10" ht="25.5">
      <c r="A5260" s="300" t="s">
        <v>12986</v>
      </c>
      <c r="B5260" s="301" t="s">
        <v>13228</v>
      </c>
      <c r="C5260" s="300" t="s">
        <v>9</v>
      </c>
      <c r="D5260" s="300" t="s">
        <v>11257</v>
      </c>
      <c r="E5260" s="417" t="s">
        <v>12998</v>
      </c>
      <c r="F5260" s="417"/>
      <c r="G5260" s="302" t="s">
        <v>13082</v>
      </c>
      <c r="H5260" s="315">
        <v>1.357</v>
      </c>
      <c r="I5260" s="316">
        <v>21.27</v>
      </c>
      <c r="J5260" s="316">
        <v>28.86</v>
      </c>
    </row>
    <row r="5261" spans="1:10" ht="25.5">
      <c r="A5261" s="317"/>
      <c r="B5261" s="317"/>
      <c r="C5261" s="317"/>
      <c r="D5261" s="317"/>
      <c r="E5261" s="317" t="s">
        <v>16052</v>
      </c>
      <c r="F5261" s="318">
        <v>1.8992435000000001</v>
      </c>
      <c r="G5261" s="317" t="s">
        <v>16053</v>
      </c>
      <c r="H5261" s="318">
        <v>1.64</v>
      </c>
      <c r="I5261" s="317" t="s">
        <v>16054</v>
      </c>
      <c r="J5261" s="318">
        <v>3.54</v>
      </c>
    </row>
    <row r="5262" spans="1:10" ht="13.5" thickBot="1">
      <c r="A5262" s="317"/>
      <c r="B5262" s="317"/>
      <c r="C5262" s="317"/>
      <c r="D5262" s="317"/>
      <c r="E5262" s="317" t="s">
        <v>16055</v>
      </c>
      <c r="F5262" s="318">
        <v>10.46</v>
      </c>
      <c r="G5262" s="317"/>
      <c r="H5262" s="418" t="s">
        <v>16056</v>
      </c>
      <c r="I5262" s="418"/>
      <c r="J5262" s="318">
        <v>47.5</v>
      </c>
    </row>
    <row r="5263" spans="1:10" ht="13.5" thickTop="1">
      <c r="A5263" s="319"/>
      <c r="B5263" s="319"/>
      <c r="C5263" s="319"/>
      <c r="D5263" s="319"/>
      <c r="E5263" s="319"/>
      <c r="F5263" s="319"/>
      <c r="G5263" s="319"/>
      <c r="H5263" s="319"/>
      <c r="I5263" s="319"/>
      <c r="J5263" s="319"/>
    </row>
    <row r="5264" spans="1:10" ht="15">
      <c r="A5264" s="305"/>
      <c r="B5264" s="306" t="s">
        <v>12979</v>
      </c>
      <c r="C5264" s="305" t="s">
        <v>12980</v>
      </c>
      <c r="D5264" s="305" t="s">
        <v>12981</v>
      </c>
      <c r="E5264" s="419" t="s">
        <v>16045</v>
      </c>
      <c r="F5264" s="419"/>
      <c r="G5264" s="307" t="s">
        <v>12982</v>
      </c>
      <c r="H5264" s="306" t="s">
        <v>16046</v>
      </c>
      <c r="I5264" s="306" t="s">
        <v>12983</v>
      </c>
      <c r="J5264" s="306" t="s">
        <v>12985</v>
      </c>
    </row>
    <row r="5265" spans="1:10" ht="25.5">
      <c r="A5265" s="295" t="s">
        <v>16047</v>
      </c>
      <c r="B5265" s="296" t="s">
        <v>16104</v>
      </c>
      <c r="C5265" s="295" t="s">
        <v>9</v>
      </c>
      <c r="D5265" s="295" t="s">
        <v>3353</v>
      </c>
      <c r="E5265" s="420" t="s">
        <v>16095</v>
      </c>
      <c r="F5265" s="420"/>
      <c r="G5265" s="297" t="s">
        <v>51</v>
      </c>
      <c r="H5265" s="308">
        <v>1</v>
      </c>
      <c r="I5265" s="309">
        <v>19.46</v>
      </c>
      <c r="J5265" s="309">
        <v>19.46</v>
      </c>
    </row>
    <row r="5266" spans="1:10" ht="38.25">
      <c r="A5266" s="310" t="s">
        <v>16049</v>
      </c>
      <c r="B5266" s="311" t="s">
        <v>16322</v>
      </c>
      <c r="C5266" s="310" t="s">
        <v>9</v>
      </c>
      <c r="D5266" s="310" t="s">
        <v>819</v>
      </c>
      <c r="E5266" s="416" t="s">
        <v>16095</v>
      </c>
      <c r="F5266" s="416"/>
      <c r="G5266" s="312" t="s">
        <v>51</v>
      </c>
      <c r="H5266" s="313">
        <v>1</v>
      </c>
      <c r="I5266" s="314">
        <v>5.68</v>
      </c>
      <c r="J5266" s="314">
        <v>5.68</v>
      </c>
    </row>
    <row r="5267" spans="1:10" ht="25.5">
      <c r="A5267" s="310" t="s">
        <v>16049</v>
      </c>
      <c r="B5267" s="311" t="s">
        <v>16639</v>
      </c>
      <c r="C5267" s="310" t="s">
        <v>9</v>
      </c>
      <c r="D5267" s="310" t="s">
        <v>837</v>
      </c>
      <c r="E5267" s="416" t="s">
        <v>16095</v>
      </c>
      <c r="F5267" s="416"/>
      <c r="G5267" s="312" t="s">
        <v>51</v>
      </c>
      <c r="H5267" s="313">
        <v>1</v>
      </c>
      <c r="I5267" s="314">
        <v>13.78</v>
      </c>
      <c r="J5267" s="314">
        <v>13.78</v>
      </c>
    </row>
    <row r="5268" spans="1:10" ht="25.5">
      <c r="A5268" s="317"/>
      <c r="B5268" s="317"/>
      <c r="C5268" s="317"/>
      <c r="D5268" s="317"/>
      <c r="E5268" s="317" t="s">
        <v>16052</v>
      </c>
      <c r="F5268" s="318">
        <v>3.8735984000000001</v>
      </c>
      <c r="G5268" s="317" t="s">
        <v>16053</v>
      </c>
      <c r="H5268" s="318">
        <v>3.35</v>
      </c>
      <c r="I5268" s="317" t="s">
        <v>16054</v>
      </c>
      <c r="J5268" s="318">
        <v>7.22</v>
      </c>
    </row>
    <row r="5269" spans="1:10" ht="13.5" thickBot="1">
      <c r="A5269" s="317"/>
      <c r="B5269" s="317"/>
      <c r="C5269" s="317"/>
      <c r="D5269" s="317"/>
      <c r="E5269" s="317" t="s">
        <v>16055</v>
      </c>
      <c r="F5269" s="318">
        <v>5.49</v>
      </c>
      <c r="G5269" s="317"/>
      <c r="H5269" s="418" t="s">
        <v>16056</v>
      </c>
      <c r="I5269" s="418"/>
      <c r="J5269" s="318">
        <v>24.95</v>
      </c>
    </row>
    <row r="5270" spans="1:10" ht="13.5" thickTop="1">
      <c r="A5270" s="319"/>
      <c r="B5270" s="319"/>
      <c r="C5270" s="319"/>
      <c r="D5270" s="319"/>
      <c r="E5270" s="319"/>
      <c r="F5270" s="319"/>
      <c r="G5270" s="319"/>
      <c r="H5270" s="319"/>
      <c r="I5270" s="319"/>
      <c r="J5270" s="319"/>
    </row>
    <row r="5271" spans="1:10" ht="15">
      <c r="A5271" s="305"/>
      <c r="B5271" s="306" t="s">
        <v>12979</v>
      </c>
      <c r="C5271" s="305" t="s">
        <v>12980</v>
      </c>
      <c r="D5271" s="305" t="s">
        <v>12981</v>
      </c>
      <c r="E5271" s="419" t="s">
        <v>16045</v>
      </c>
      <c r="F5271" s="419"/>
      <c r="G5271" s="307" t="s">
        <v>12982</v>
      </c>
      <c r="H5271" s="306" t="s">
        <v>16046</v>
      </c>
      <c r="I5271" s="306" t="s">
        <v>12983</v>
      </c>
      <c r="J5271" s="306" t="s">
        <v>12985</v>
      </c>
    </row>
    <row r="5272" spans="1:10" ht="25.5">
      <c r="A5272" s="295" t="s">
        <v>16047</v>
      </c>
      <c r="B5272" s="296" t="s">
        <v>16639</v>
      </c>
      <c r="C5272" s="295" t="s">
        <v>9</v>
      </c>
      <c r="D5272" s="295" t="s">
        <v>837</v>
      </c>
      <c r="E5272" s="420" t="s">
        <v>16095</v>
      </c>
      <c r="F5272" s="420"/>
      <c r="G5272" s="297" t="s">
        <v>51</v>
      </c>
      <c r="H5272" s="308">
        <v>1</v>
      </c>
      <c r="I5272" s="309">
        <v>13.78</v>
      </c>
      <c r="J5272" s="309">
        <v>13.78</v>
      </c>
    </row>
    <row r="5273" spans="1:10" ht="25.5">
      <c r="A5273" s="310" t="s">
        <v>16049</v>
      </c>
      <c r="B5273" s="311" t="s">
        <v>16307</v>
      </c>
      <c r="C5273" s="310" t="s">
        <v>9</v>
      </c>
      <c r="D5273" s="310" t="s">
        <v>89</v>
      </c>
      <c r="E5273" s="416" t="s">
        <v>16048</v>
      </c>
      <c r="F5273" s="416"/>
      <c r="G5273" s="312" t="s">
        <v>27</v>
      </c>
      <c r="H5273" s="313">
        <v>0.23499999999999999</v>
      </c>
      <c r="I5273" s="314">
        <v>14.63</v>
      </c>
      <c r="J5273" s="314">
        <v>3.43</v>
      </c>
    </row>
    <row r="5274" spans="1:10" ht="25.5">
      <c r="A5274" s="310" t="s">
        <v>16049</v>
      </c>
      <c r="B5274" s="311" t="s">
        <v>16161</v>
      </c>
      <c r="C5274" s="310" t="s">
        <v>9</v>
      </c>
      <c r="D5274" s="310" t="s">
        <v>85</v>
      </c>
      <c r="E5274" s="416" t="s">
        <v>16048</v>
      </c>
      <c r="F5274" s="416"/>
      <c r="G5274" s="312" t="s">
        <v>27</v>
      </c>
      <c r="H5274" s="313">
        <v>0.23499999999999999</v>
      </c>
      <c r="I5274" s="314">
        <v>18.739999999999998</v>
      </c>
      <c r="J5274" s="314">
        <v>4.4000000000000004</v>
      </c>
    </row>
    <row r="5275" spans="1:10">
      <c r="A5275" s="300" t="s">
        <v>12986</v>
      </c>
      <c r="B5275" s="301" t="s">
        <v>13261</v>
      </c>
      <c r="C5275" s="300" t="s">
        <v>9</v>
      </c>
      <c r="D5275" s="300" t="s">
        <v>11371</v>
      </c>
      <c r="E5275" s="417" t="s">
        <v>12998</v>
      </c>
      <c r="F5275" s="417"/>
      <c r="G5275" s="302" t="s">
        <v>51</v>
      </c>
      <c r="H5275" s="315">
        <v>1</v>
      </c>
      <c r="I5275" s="316">
        <v>5.95</v>
      </c>
      <c r="J5275" s="316">
        <v>5.95</v>
      </c>
    </row>
    <row r="5276" spans="1:10" ht="25.5">
      <c r="A5276" s="317"/>
      <c r="B5276" s="317"/>
      <c r="C5276" s="317"/>
      <c r="D5276" s="317"/>
      <c r="E5276" s="317" t="s">
        <v>16052</v>
      </c>
      <c r="F5276" s="318">
        <v>2.9561671999999999</v>
      </c>
      <c r="G5276" s="317" t="s">
        <v>16053</v>
      </c>
      <c r="H5276" s="318">
        <v>2.5499999999999998</v>
      </c>
      <c r="I5276" s="317" t="s">
        <v>16054</v>
      </c>
      <c r="J5276" s="318">
        <v>5.51</v>
      </c>
    </row>
    <row r="5277" spans="1:10" ht="13.5" thickBot="1">
      <c r="A5277" s="317"/>
      <c r="B5277" s="317"/>
      <c r="C5277" s="317"/>
      <c r="D5277" s="317"/>
      <c r="E5277" s="317" t="s">
        <v>16055</v>
      </c>
      <c r="F5277" s="318">
        <v>3.89</v>
      </c>
      <c r="G5277" s="317"/>
      <c r="H5277" s="418" t="s">
        <v>16056</v>
      </c>
      <c r="I5277" s="418"/>
      <c r="J5277" s="318">
        <v>17.670000000000002</v>
      </c>
    </row>
    <row r="5278" spans="1:10" ht="13.5" thickTop="1">
      <c r="A5278" s="319"/>
      <c r="B5278" s="319"/>
      <c r="C5278" s="319"/>
      <c r="D5278" s="319"/>
      <c r="E5278" s="319"/>
      <c r="F5278" s="319"/>
      <c r="G5278" s="319"/>
      <c r="H5278" s="319"/>
      <c r="I5278" s="319"/>
      <c r="J5278" s="319"/>
    </row>
    <row r="5279" spans="1:10" ht="15">
      <c r="A5279" s="305"/>
      <c r="B5279" s="306" t="s">
        <v>12979</v>
      </c>
      <c r="C5279" s="305" t="s">
        <v>12980</v>
      </c>
      <c r="D5279" s="305" t="s">
        <v>12981</v>
      </c>
      <c r="E5279" s="419" t="s">
        <v>16045</v>
      </c>
      <c r="F5279" s="419"/>
      <c r="G5279" s="307" t="s">
        <v>12982</v>
      </c>
      <c r="H5279" s="306" t="s">
        <v>16046</v>
      </c>
      <c r="I5279" s="306" t="s">
        <v>12983</v>
      </c>
      <c r="J5279" s="306" t="s">
        <v>12985</v>
      </c>
    </row>
    <row r="5280" spans="1:10" ht="25.5">
      <c r="A5280" s="295" t="s">
        <v>16047</v>
      </c>
      <c r="B5280" s="296" t="s">
        <v>16125</v>
      </c>
      <c r="C5280" s="295" t="s">
        <v>9</v>
      </c>
      <c r="D5280" s="295" t="s">
        <v>3361</v>
      </c>
      <c r="E5280" s="420" t="s">
        <v>16095</v>
      </c>
      <c r="F5280" s="420"/>
      <c r="G5280" s="297" t="s">
        <v>51</v>
      </c>
      <c r="H5280" s="308">
        <v>1</v>
      </c>
      <c r="I5280" s="309">
        <v>31.22</v>
      </c>
      <c r="J5280" s="309">
        <v>31.22</v>
      </c>
    </row>
    <row r="5281" spans="1:10" ht="38.25">
      <c r="A5281" s="310" t="s">
        <v>16049</v>
      </c>
      <c r="B5281" s="311" t="s">
        <v>16322</v>
      </c>
      <c r="C5281" s="310" t="s">
        <v>9</v>
      </c>
      <c r="D5281" s="310" t="s">
        <v>819</v>
      </c>
      <c r="E5281" s="416" t="s">
        <v>16095</v>
      </c>
      <c r="F5281" s="416"/>
      <c r="G5281" s="312" t="s">
        <v>51</v>
      </c>
      <c r="H5281" s="313">
        <v>1</v>
      </c>
      <c r="I5281" s="314">
        <v>5.68</v>
      </c>
      <c r="J5281" s="314">
        <v>5.68</v>
      </c>
    </row>
    <row r="5282" spans="1:10" ht="25.5">
      <c r="A5282" s="310" t="s">
        <v>16049</v>
      </c>
      <c r="B5282" s="311" t="s">
        <v>16640</v>
      </c>
      <c r="C5282" s="310" t="s">
        <v>9</v>
      </c>
      <c r="D5282" s="310" t="s">
        <v>3359</v>
      </c>
      <c r="E5282" s="416" t="s">
        <v>16095</v>
      </c>
      <c r="F5282" s="416"/>
      <c r="G5282" s="312" t="s">
        <v>51</v>
      </c>
      <c r="H5282" s="313">
        <v>1</v>
      </c>
      <c r="I5282" s="314">
        <v>25.54</v>
      </c>
      <c r="J5282" s="314">
        <v>25.54</v>
      </c>
    </row>
    <row r="5283" spans="1:10" ht="25.5">
      <c r="A5283" s="317"/>
      <c r="B5283" s="317"/>
      <c r="C5283" s="317"/>
      <c r="D5283" s="317"/>
      <c r="E5283" s="317" t="s">
        <v>16052</v>
      </c>
      <c r="F5283" s="318">
        <v>6.0679220999999997</v>
      </c>
      <c r="G5283" s="317" t="s">
        <v>16053</v>
      </c>
      <c r="H5283" s="318">
        <v>5.24</v>
      </c>
      <c r="I5283" s="317" t="s">
        <v>16054</v>
      </c>
      <c r="J5283" s="318">
        <v>11.31</v>
      </c>
    </row>
    <row r="5284" spans="1:10" ht="13.5" thickBot="1">
      <c r="A5284" s="317"/>
      <c r="B5284" s="317"/>
      <c r="C5284" s="317"/>
      <c r="D5284" s="317"/>
      <c r="E5284" s="317" t="s">
        <v>16055</v>
      </c>
      <c r="F5284" s="318">
        <v>8.81</v>
      </c>
      <c r="G5284" s="317"/>
      <c r="H5284" s="418" t="s">
        <v>16056</v>
      </c>
      <c r="I5284" s="418"/>
      <c r="J5284" s="318">
        <v>40.03</v>
      </c>
    </row>
    <row r="5285" spans="1:10" ht="13.5" thickTop="1">
      <c r="A5285" s="319"/>
      <c r="B5285" s="319"/>
      <c r="C5285" s="319"/>
      <c r="D5285" s="319"/>
      <c r="E5285" s="319"/>
      <c r="F5285" s="319"/>
      <c r="G5285" s="319"/>
      <c r="H5285" s="319"/>
      <c r="I5285" s="319"/>
      <c r="J5285" s="319"/>
    </row>
    <row r="5286" spans="1:10" ht="15">
      <c r="A5286" s="305"/>
      <c r="B5286" s="306" t="s">
        <v>12979</v>
      </c>
      <c r="C5286" s="305" t="s">
        <v>12980</v>
      </c>
      <c r="D5286" s="305" t="s">
        <v>12981</v>
      </c>
      <c r="E5286" s="419" t="s">
        <v>16045</v>
      </c>
      <c r="F5286" s="419"/>
      <c r="G5286" s="307" t="s">
        <v>12982</v>
      </c>
      <c r="H5286" s="306" t="s">
        <v>16046</v>
      </c>
      <c r="I5286" s="306" t="s">
        <v>12983</v>
      </c>
      <c r="J5286" s="306" t="s">
        <v>12985</v>
      </c>
    </row>
    <row r="5287" spans="1:10" ht="25.5">
      <c r="A5287" s="295" t="s">
        <v>16047</v>
      </c>
      <c r="B5287" s="296" t="s">
        <v>16640</v>
      </c>
      <c r="C5287" s="295" t="s">
        <v>9</v>
      </c>
      <c r="D5287" s="295" t="s">
        <v>3359</v>
      </c>
      <c r="E5287" s="420" t="s">
        <v>16095</v>
      </c>
      <c r="F5287" s="420"/>
      <c r="G5287" s="297" t="s">
        <v>51</v>
      </c>
      <c r="H5287" s="308">
        <v>1</v>
      </c>
      <c r="I5287" s="309">
        <v>25.54</v>
      </c>
      <c r="J5287" s="309">
        <v>25.54</v>
      </c>
    </row>
    <row r="5288" spans="1:10" ht="25.5">
      <c r="A5288" s="310" t="s">
        <v>16049</v>
      </c>
      <c r="B5288" s="311" t="s">
        <v>16307</v>
      </c>
      <c r="C5288" s="310" t="s">
        <v>9</v>
      </c>
      <c r="D5288" s="310" t="s">
        <v>89</v>
      </c>
      <c r="E5288" s="416" t="s">
        <v>16048</v>
      </c>
      <c r="F5288" s="416"/>
      <c r="G5288" s="312" t="s">
        <v>27</v>
      </c>
      <c r="H5288" s="313">
        <v>0.40899999999999997</v>
      </c>
      <c r="I5288" s="314">
        <v>14.63</v>
      </c>
      <c r="J5288" s="314">
        <v>5.98</v>
      </c>
    </row>
    <row r="5289" spans="1:10" ht="25.5">
      <c r="A5289" s="310" t="s">
        <v>16049</v>
      </c>
      <c r="B5289" s="311" t="s">
        <v>16161</v>
      </c>
      <c r="C5289" s="310" t="s">
        <v>9</v>
      </c>
      <c r="D5289" s="310" t="s">
        <v>85</v>
      </c>
      <c r="E5289" s="416" t="s">
        <v>16048</v>
      </c>
      <c r="F5289" s="416"/>
      <c r="G5289" s="312" t="s">
        <v>27</v>
      </c>
      <c r="H5289" s="313">
        <v>0.40899999999999997</v>
      </c>
      <c r="I5289" s="314">
        <v>18.739999999999998</v>
      </c>
      <c r="J5289" s="314">
        <v>7.66</v>
      </c>
    </row>
    <row r="5290" spans="1:10">
      <c r="A5290" s="300" t="s">
        <v>12986</v>
      </c>
      <c r="B5290" s="301" t="s">
        <v>13261</v>
      </c>
      <c r="C5290" s="300" t="s">
        <v>9</v>
      </c>
      <c r="D5290" s="300" t="s">
        <v>11371</v>
      </c>
      <c r="E5290" s="417" t="s">
        <v>12998</v>
      </c>
      <c r="F5290" s="417"/>
      <c r="G5290" s="302" t="s">
        <v>51</v>
      </c>
      <c r="H5290" s="315">
        <v>2</v>
      </c>
      <c r="I5290" s="316">
        <v>5.95</v>
      </c>
      <c r="J5290" s="316">
        <v>11.9</v>
      </c>
    </row>
    <row r="5291" spans="1:10" ht="25.5">
      <c r="A5291" s="317"/>
      <c r="B5291" s="317"/>
      <c r="C5291" s="317"/>
      <c r="D5291" s="317"/>
      <c r="E5291" s="317" t="s">
        <v>16052</v>
      </c>
      <c r="F5291" s="318">
        <v>5.1504909000000003</v>
      </c>
      <c r="G5291" s="317" t="s">
        <v>16053</v>
      </c>
      <c r="H5291" s="318">
        <v>4.45</v>
      </c>
      <c r="I5291" s="317" t="s">
        <v>16054</v>
      </c>
      <c r="J5291" s="318">
        <v>9.6</v>
      </c>
    </row>
    <row r="5292" spans="1:10" ht="13.5" thickBot="1">
      <c r="A5292" s="317"/>
      <c r="B5292" s="317"/>
      <c r="C5292" s="317"/>
      <c r="D5292" s="317"/>
      <c r="E5292" s="317" t="s">
        <v>16055</v>
      </c>
      <c r="F5292" s="318">
        <v>7.21</v>
      </c>
      <c r="G5292" s="317"/>
      <c r="H5292" s="418" t="s">
        <v>16056</v>
      </c>
      <c r="I5292" s="418"/>
      <c r="J5292" s="318">
        <v>32.75</v>
      </c>
    </row>
    <row r="5293" spans="1:10" ht="13.5" thickTop="1">
      <c r="A5293" s="319"/>
      <c r="B5293" s="319"/>
      <c r="C5293" s="319"/>
      <c r="D5293" s="319"/>
      <c r="E5293" s="319"/>
      <c r="F5293" s="319"/>
      <c r="G5293" s="319"/>
      <c r="H5293" s="319"/>
      <c r="I5293" s="319"/>
      <c r="J5293" s="319"/>
    </row>
    <row r="5294" spans="1:10" ht="15">
      <c r="A5294" s="305"/>
      <c r="B5294" s="306" t="s">
        <v>12979</v>
      </c>
      <c r="C5294" s="305" t="s">
        <v>12980</v>
      </c>
      <c r="D5294" s="305" t="s">
        <v>12981</v>
      </c>
      <c r="E5294" s="419" t="s">
        <v>16045</v>
      </c>
      <c r="F5294" s="419"/>
      <c r="G5294" s="307" t="s">
        <v>12982</v>
      </c>
      <c r="H5294" s="306" t="s">
        <v>16046</v>
      </c>
      <c r="I5294" s="306" t="s">
        <v>12983</v>
      </c>
      <c r="J5294" s="306" t="s">
        <v>12985</v>
      </c>
    </row>
    <row r="5295" spans="1:10" ht="25.5">
      <c r="A5295" s="295" t="s">
        <v>16047</v>
      </c>
      <c r="B5295" s="296" t="s">
        <v>16333</v>
      </c>
      <c r="C5295" s="295" t="s">
        <v>9</v>
      </c>
      <c r="D5295" s="295" t="s">
        <v>835</v>
      </c>
      <c r="E5295" s="420" t="s">
        <v>16095</v>
      </c>
      <c r="F5295" s="420"/>
      <c r="G5295" s="297" t="s">
        <v>51</v>
      </c>
      <c r="H5295" s="308">
        <v>1</v>
      </c>
      <c r="I5295" s="309">
        <v>16.22</v>
      </c>
      <c r="J5295" s="309">
        <v>16.22</v>
      </c>
    </row>
    <row r="5296" spans="1:10" ht="25.5">
      <c r="A5296" s="310" t="s">
        <v>16049</v>
      </c>
      <c r="B5296" s="311" t="s">
        <v>16307</v>
      </c>
      <c r="C5296" s="310" t="s">
        <v>9</v>
      </c>
      <c r="D5296" s="310" t="s">
        <v>89</v>
      </c>
      <c r="E5296" s="416" t="s">
        <v>16048</v>
      </c>
      <c r="F5296" s="416"/>
      <c r="G5296" s="312" t="s">
        <v>27</v>
      </c>
      <c r="H5296" s="313">
        <v>0.308</v>
      </c>
      <c r="I5296" s="314">
        <v>14.63</v>
      </c>
      <c r="J5296" s="314">
        <v>4.5</v>
      </c>
    </row>
    <row r="5297" spans="1:10" ht="25.5">
      <c r="A5297" s="310" t="s">
        <v>16049</v>
      </c>
      <c r="B5297" s="311" t="s">
        <v>16161</v>
      </c>
      <c r="C5297" s="310" t="s">
        <v>9</v>
      </c>
      <c r="D5297" s="310" t="s">
        <v>85</v>
      </c>
      <c r="E5297" s="416" t="s">
        <v>16048</v>
      </c>
      <c r="F5297" s="416"/>
      <c r="G5297" s="312" t="s">
        <v>27</v>
      </c>
      <c r="H5297" s="313">
        <v>0.308</v>
      </c>
      <c r="I5297" s="314">
        <v>18.739999999999998</v>
      </c>
      <c r="J5297" s="314">
        <v>5.77</v>
      </c>
    </row>
    <row r="5298" spans="1:10">
      <c r="A5298" s="300" t="s">
        <v>12986</v>
      </c>
      <c r="B5298" s="301" t="s">
        <v>13261</v>
      </c>
      <c r="C5298" s="300" t="s">
        <v>9</v>
      </c>
      <c r="D5298" s="300" t="s">
        <v>11371</v>
      </c>
      <c r="E5298" s="417" t="s">
        <v>12998</v>
      </c>
      <c r="F5298" s="417"/>
      <c r="G5298" s="302" t="s">
        <v>51</v>
      </c>
      <c r="H5298" s="315">
        <v>1</v>
      </c>
      <c r="I5298" s="316">
        <v>5.95</v>
      </c>
      <c r="J5298" s="316">
        <v>5.95</v>
      </c>
    </row>
    <row r="5299" spans="1:10" ht="25.5">
      <c r="A5299" s="317"/>
      <c r="B5299" s="317"/>
      <c r="C5299" s="317"/>
      <c r="D5299" s="317"/>
      <c r="E5299" s="317" t="s">
        <v>16052</v>
      </c>
      <c r="F5299" s="318">
        <v>3.8789634999999998</v>
      </c>
      <c r="G5299" s="317" t="s">
        <v>16053</v>
      </c>
      <c r="H5299" s="318">
        <v>3.35</v>
      </c>
      <c r="I5299" s="317" t="s">
        <v>16054</v>
      </c>
      <c r="J5299" s="318">
        <v>7.23</v>
      </c>
    </row>
    <row r="5300" spans="1:10" ht="13.5" thickBot="1">
      <c r="A5300" s="317"/>
      <c r="B5300" s="317"/>
      <c r="C5300" s="317"/>
      <c r="D5300" s="317"/>
      <c r="E5300" s="317" t="s">
        <v>16055</v>
      </c>
      <c r="F5300" s="318">
        <v>4.58</v>
      </c>
      <c r="G5300" s="317"/>
      <c r="H5300" s="418" t="s">
        <v>16056</v>
      </c>
      <c r="I5300" s="418"/>
      <c r="J5300" s="318">
        <v>20.8</v>
      </c>
    </row>
    <row r="5301" spans="1:10" ht="13.5" thickTop="1">
      <c r="A5301" s="319"/>
      <c r="B5301" s="319"/>
      <c r="C5301" s="319"/>
      <c r="D5301" s="319"/>
      <c r="E5301" s="319"/>
      <c r="F5301" s="319"/>
      <c r="G5301" s="319"/>
      <c r="H5301" s="319"/>
      <c r="I5301" s="319"/>
      <c r="J5301" s="319"/>
    </row>
    <row r="5302" spans="1:10" ht="15">
      <c r="A5302" s="305"/>
      <c r="B5302" s="306" t="s">
        <v>12979</v>
      </c>
      <c r="C5302" s="305" t="s">
        <v>12980</v>
      </c>
      <c r="D5302" s="305" t="s">
        <v>12981</v>
      </c>
      <c r="E5302" s="419" t="s">
        <v>16045</v>
      </c>
      <c r="F5302" s="419"/>
      <c r="G5302" s="307" t="s">
        <v>12982</v>
      </c>
      <c r="H5302" s="306" t="s">
        <v>16046</v>
      </c>
      <c r="I5302" s="306" t="s">
        <v>12983</v>
      </c>
      <c r="J5302" s="306" t="s">
        <v>12985</v>
      </c>
    </row>
    <row r="5303" spans="1:10" ht="51">
      <c r="A5303" s="295" t="s">
        <v>16047</v>
      </c>
      <c r="B5303" s="296" t="s">
        <v>16086</v>
      </c>
      <c r="C5303" s="295" t="s">
        <v>9</v>
      </c>
      <c r="D5303" s="295" t="s">
        <v>888</v>
      </c>
      <c r="E5303" s="420" t="s">
        <v>16087</v>
      </c>
      <c r="F5303" s="420"/>
      <c r="G5303" s="297" t="s">
        <v>13082</v>
      </c>
      <c r="H5303" s="308">
        <v>1</v>
      </c>
      <c r="I5303" s="309">
        <v>9.92</v>
      </c>
      <c r="J5303" s="309">
        <v>9.92</v>
      </c>
    </row>
    <row r="5304" spans="1:10" ht="25.5">
      <c r="A5304" s="310" t="s">
        <v>16049</v>
      </c>
      <c r="B5304" s="311" t="s">
        <v>16248</v>
      </c>
      <c r="C5304" s="310" t="s">
        <v>9</v>
      </c>
      <c r="D5304" s="310" t="s">
        <v>4021</v>
      </c>
      <c r="E5304" s="416" t="s">
        <v>16067</v>
      </c>
      <c r="F5304" s="416"/>
      <c r="G5304" s="312" t="s">
        <v>75</v>
      </c>
      <c r="H5304" s="313">
        <v>4.5999999999999999E-3</v>
      </c>
      <c r="I5304" s="314">
        <v>14.63</v>
      </c>
      <c r="J5304" s="314">
        <v>0.06</v>
      </c>
    </row>
    <row r="5305" spans="1:10" ht="25.5">
      <c r="A5305" s="310" t="s">
        <v>16049</v>
      </c>
      <c r="B5305" s="311" t="s">
        <v>16249</v>
      </c>
      <c r="C5305" s="310" t="s">
        <v>9</v>
      </c>
      <c r="D5305" s="310" t="s">
        <v>4022</v>
      </c>
      <c r="E5305" s="416" t="s">
        <v>16067</v>
      </c>
      <c r="F5305" s="416"/>
      <c r="G5305" s="312" t="s">
        <v>99</v>
      </c>
      <c r="H5305" s="313">
        <v>6.4000000000000003E-3</v>
      </c>
      <c r="I5305" s="314">
        <v>13.92</v>
      </c>
      <c r="J5305" s="314">
        <v>0.08</v>
      </c>
    </row>
    <row r="5306" spans="1:10" ht="25.5">
      <c r="A5306" s="310" t="s">
        <v>16049</v>
      </c>
      <c r="B5306" s="311" t="s">
        <v>16168</v>
      </c>
      <c r="C5306" s="310" t="s">
        <v>9</v>
      </c>
      <c r="D5306" s="310" t="s">
        <v>76</v>
      </c>
      <c r="E5306" s="416" t="s">
        <v>16048</v>
      </c>
      <c r="F5306" s="416"/>
      <c r="G5306" s="312" t="s">
        <v>27</v>
      </c>
      <c r="H5306" s="313">
        <v>6.5000000000000002E-2</v>
      </c>
      <c r="I5306" s="314">
        <v>15.25</v>
      </c>
      <c r="J5306" s="314">
        <v>0.99</v>
      </c>
    </row>
    <row r="5307" spans="1:10" ht="25.5">
      <c r="A5307" s="310" t="s">
        <v>16049</v>
      </c>
      <c r="B5307" s="311" t="s">
        <v>16073</v>
      </c>
      <c r="C5307" s="310" t="s">
        <v>9</v>
      </c>
      <c r="D5307" s="310" t="s">
        <v>77</v>
      </c>
      <c r="E5307" s="416" t="s">
        <v>16048</v>
      </c>
      <c r="F5307" s="416"/>
      <c r="G5307" s="312" t="s">
        <v>27</v>
      </c>
      <c r="H5307" s="313">
        <v>0.11799999999999999</v>
      </c>
      <c r="I5307" s="314">
        <v>18.010000000000002</v>
      </c>
      <c r="J5307" s="314">
        <v>2.12</v>
      </c>
    </row>
    <row r="5308" spans="1:10">
      <c r="A5308" s="300" t="s">
        <v>12986</v>
      </c>
      <c r="B5308" s="301" t="s">
        <v>13221</v>
      </c>
      <c r="C5308" s="300" t="s">
        <v>9</v>
      </c>
      <c r="D5308" s="300" t="s">
        <v>10601</v>
      </c>
      <c r="E5308" s="417" t="s">
        <v>12998</v>
      </c>
      <c r="F5308" s="417"/>
      <c r="G5308" s="302" t="s">
        <v>23</v>
      </c>
      <c r="H5308" s="315">
        <v>0.03</v>
      </c>
      <c r="I5308" s="316">
        <v>11.17</v>
      </c>
      <c r="J5308" s="316">
        <v>0.33</v>
      </c>
    </row>
    <row r="5309" spans="1:10" ht="25.5">
      <c r="A5309" s="300" t="s">
        <v>12986</v>
      </c>
      <c r="B5309" s="301" t="s">
        <v>13223</v>
      </c>
      <c r="C5309" s="300" t="s">
        <v>9</v>
      </c>
      <c r="D5309" s="300" t="s">
        <v>11934</v>
      </c>
      <c r="E5309" s="417" t="s">
        <v>12998</v>
      </c>
      <c r="F5309" s="417"/>
      <c r="G5309" s="302" t="s">
        <v>20</v>
      </c>
      <c r="H5309" s="315">
        <v>0.63100000000000001</v>
      </c>
      <c r="I5309" s="316">
        <v>10.050000000000001</v>
      </c>
      <c r="J5309" s="316">
        <v>6.34</v>
      </c>
    </row>
    <row r="5310" spans="1:10" ht="25.5">
      <c r="A5310" s="317"/>
      <c r="B5310" s="317"/>
      <c r="C5310" s="317"/>
      <c r="D5310" s="317"/>
      <c r="E5310" s="317" t="s">
        <v>16052</v>
      </c>
      <c r="F5310" s="318">
        <v>1.2339718</v>
      </c>
      <c r="G5310" s="317" t="s">
        <v>16053</v>
      </c>
      <c r="H5310" s="318">
        <v>1.07</v>
      </c>
      <c r="I5310" s="317" t="s">
        <v>16054</v>
      </c>
      <c r="J5310" s="318">
        <v>2.2999999999999998</v>
      </c>
    </row>
    <row r="5311" spans="1:10" ht="13.5" thickBot="1">
      <c r="A5311" s="317"/>
      <c r="B5311" s="317"/>
      <c r="C5311" s="317"/>
      <c r="D5311" s="317"/>
      <c r="E5311" s="317" t="s">
        <v>16055</v>
      </c>
      <c r="F5311" s="318">
        <v>2.8</v>
      </c>
      <c r="G5311" s="317"/>
      <c r="H5311" s="418" t="s">
        <v>16056</v>
      </c>
      <c r="I5311" s="418"/>
      <c r="J5311" s="318">
        <v>12.72</v>
      </c>
    </row>
    <row r="5312" spans="1:10" ht="13.5" thickTop="1">
      <c r="A5312" s="319"/>
      <c r="B5312" s="319"/>
      <c r="C5312" s="319"/>
      <c r="D5312" s="319"/>
      <c r="E5312" s="319"/>
      <c r="F5312" s="319"/>
      <c r="G5312" s="319"/>
      <c r="H5312" s="319"/>
      <c r="I5312" s="319"/>
      <c r="J5312" s="319"/>
    </row>
    <row r="5313" spans="1:10" ht="15">
      <c r="A5313" s="305"/>
      <c r="B5313" s="306" t="s">
        <v>12979</v>
      </c>
      <c r="C5313" s="305" t="s">
        <v>12980</v>
      </c>
      <c r="D5313" s="305" t="s">
        <v>12981</v>
      </c>
      <c r="E5313" s="419" t="s">
        <v>16045</v>
      </c>
      <c r="F5313" s="419"/>
      <c r="G5313" s="307" t="s">
        <v>12982</v>
      </c>
      <c r="H5313" s="306" t="s">
        <v>16046</v>
      </c>
      <c r="I5313" s="306" t="s">
        <v>12983</v>
      </c>
      <c r="J5313" s="306" t="s">
        <v>12985</v>
      </c>
    </row>
    <row r="5314" spans="1:10" ht="38.25">
      <c r="A5314" s="295" t="s">
        <v>16047</v>
      </c>
      <c r="B5314" s="296" t="s">
        <v>16131</v>
      </c>
      <c r="C5314" s="295" t="s">
        <v>9</v>
      </c>
      <c r="D5314" s="295" t="s">
        <v>2589</v>
      </c>
      <c r="E5314" s="420" t="s">
        <v>16110</v>
      </c>
      <c r="F5314" s="420"/>
      <c r="G5314" s="297" t="s">
        <v>20</v>
      </c>
      <c r="H5314" s="308">
        <v>1</v>
      </c>
      <c r="I5314" s="309">
        <v>37.93</v>
      </c>
      <c r="J5314" s="309">
        <v>37.93</v>
      </c>
    </row>
    <row r="5315" spans="1:10" ht="25.5">
      <c r="A5315" s="310" t="s">
        <v>16049</v>
      </c>
      <c r="B5315" s="311" t="s">
        <v>16355</v>
      </c>
      <c r="C5315" s="310" t="s">
        <v>9</v>
      </c>
      <c r="D5315" s="310" t="s">
        <v>2094</v>
      </c>
      <c r="E5315" s="416" t="s">
        <v>16048</v>
      </c>
      <c r="F5315" s="416"/>
      <c r="G5315" s="312" t="s">
        <v>27</v>
      </c>
      <c r="H5315" s="313">
        <v>0.74</v>
      </c>
      <c r="I5315" s="314">
        <v>14.55</v>
      </c>
      <c r="J5315" s="314">
        <v>10.76</v>
      </c>
    </row>
    <row r="5316" spans="1:10" ht="25.5">
      <c r="A5316" s="310" t="s">
        <v>16049</v>
      </c>
      <c r="B5316" s="311" t="s">
        <v>16356</v>
      </c>
      <c r="C5316" s="310" t="s">
        <v>9</v>
      </c>
      <c r="D5316" s="310" t="s">
        <v>81</v>
      </c>
      <c r="E5316" s="416" t="s">
        <v>16048</v>
      </c>
      <c r="F5316" s="416"/>
      <c r="G5316" s="312" t="s">
        <v>27</v>
      </c>
      <c r="H5316" s="313">
        <v>0.74</v>
      </c>
      <c r="I5316" s="314">
        <v>18.53</v>
      </c>
      <c r="J5316" s="314">
        <v>13.71</v>
      </c>
    </row>
    <row r="5317" spans="1:10">
      <c r="A5317" s="300" t="s">
        <v>12986</v>
      </c>
      <c r="B5317" s="301" t="s">
        <v>13356</v>
      </c>
      <c r="C5317" s="300" t="s">
        <v>9</v>
      </c>
      <c r="D5317" s="300" t="s">
        <v>6964</v>
      </c>
      <c r="E5317" s="417" t="s">
        <v>12998</v>
      </c>
      <c r="F5317" s="417"/>
      <c r="G5317" s="302" t="s">
        <v>51</v>
      </c>
      <c r="H5317" s="315">
        <v>3.6299999999999999E-2</v>
      </c>
      <c r="I5317" s="316">
        <v>49.5</v>
      </c>
      <c r="J5317" s="316">
        <v>1.79</v>
      </c>
    </row>
    <row r="5318" spans="1:10">
      <c r="A5318" s="300" t="s">
        <v>12986</v>
      </c>
      <c r="B5318" s="301" t="s">
        <v>13353</v>
      </c>
      <c r="C5318" s="300" t="s">
        <v>9</v>
      </c>
      <c r="D5318" s="300" t="s">
        <v>9576</v>
      </c>
      <c r="E5318" s="417" t="s">
        <v>12998</v>
      </c>
      <c r="F5318" s="417"/>
      <c r="G5318" s="302" t="s">
        <v>51</v>
      </c>
      <c r="H5318" s="315">
        <v>0.247</v>
      </c>
      <c r="I5318" s="316">
        <v>1.65</v>
      </c>
      <c r="J5318" s="316">
        <v>0.4</v>
      </c>
    </row>
    <row r="5319" spans="1:10">
      <c r="A5319" s="300" t="s">
        <v>12986</v>
      </c>
      <c r="B5319" s="301" t="s">
        <v>13358</v>
      </c>
      <c r="C5319" s="300" t="s">
        <v>9</v>
      </c>
      <c r="D5319" s="300" t="s">
        <v>10886</v>
      </c>
      <c r="E5319" s="417" t="s">
        <v>12998</v>
      </c>
      <c r="F5319" s="417"/>
      <c r="G5319" s="302" t="s">
        <v>51</v>
      </c>
      <c r="H5319" s="315">
        <v>5.9299999999999999E-2</v>
      </c>
      <c r="I5319" s="316">
        <v>42.99</v>
      </c>
      <c r="J5319" s="316">
        <v>2.54</v>
      </c>
    </row>
    <row r="5320" spans="1:10" ht="25.5">
      <c r="A5320" s="300" t="s">
        <v>12986</v>
      </c>
      <c r="B5320" s="301" t="s">
        <v>13362</v>
      </c>
      <c r="C5320" s="300" t="s">
        <v>9</v>
      </c>
      <c r="D5320" s="300" t="s">
        <v>11684</v>
      </c>
      <c r="E5320" s="417" t="s">
        <v>12998</v>
      </c>
      <c r="F5320" s="417"/>
      <c r="G5320" s="302" t="s">
        <v>20</v>
      </c>
      <c r="H5320" s="315">
        <v>1.05</v>
      </c>
      <c r="I5320" s="316">
        <v>8.32</v>
      </c>
      <c r="J5320" s="316">
        <v>8.73</v>
      </c>
    </row>
    <row r="5321" spans="1:10" ht="25.5">
      <c r="A5321" s="317"/>
      <c r="B5321" s="317"/>
      <c r="C5321" s="317"/>
      <c r="D5321" s="317"/>
      <c r="E5321" s="317" t="s">
        <v>16052</v>
      </c>
      <c r="F5321" s="318">
        <v>9.2065024999999991</v>
      </c>
      <c r="G5321" s="317" t="s">
        <v>16053</v>
      </c>
      <c r="H5321" s="318">
        <v>7.95</v>
      </c>
      <c r="I5321" s="317" t="s">
        <v>16054</v>
      </c>
      <c r="J5321" s="318">
        <v>17.16</v>
      </c>
    </row>
    <row r="5322" spans="1:10" ht="13.5" thickBot="1">
      <c r="A5322" s="317"/>
      <c r="B5322" s="317"/>
      <c r="C5322" s="317"/>
      <c r="D5322" s="317"/>
      <c r="E5322" s="317" t="s">
        <v>16055</v>
      </c>
      <c r="F5322" s="318">
        <v>10.71</v>
      </c>
      <c r="G5322" s="317"/>
      <c r="H5322" s="418" t="s">
        <v>16056</v>
      </c>
      <c r="I5322" s="418"/>
      <c r="J5322" s="318">
        <v>48.64</v>
      </c>
    </row>
    <row r="5323" spans="1:10" ht="13.5" thickTop="1">
      <c r="A5323" s="319"/>
      <c r="B5323" s="319"/>
      <c r="C5323" s="319"/>
      <c r="D5323" s="319"/>
      <c r="E5323" s="319"/>
      <c r="F5323" s="319"/>
      <c r="G5323" s="319"/>
      <c r="H5323" s="319"/>
      <c r="I5323" s="319"/>
      <c r="J5323" s="319"/>
    </row>
    <row r="5324" spans="1:10" ht="15">
      <c r="A5324" s="305"/>
      <c r="B5324" s="306" t="s">
        <v>12979</v>
      </c>
      <c r="C5324" s="305" t="s">
        <v>12980</v>
      </c>
      <c r="D5324" s="305" t="s">
        <v>12981</v>
      </c>
      <c r="E5324" s="419" t="s">
        <v>16045</v>
      </c>
      <c r="F5324" s="419"/>
      <c r="G5324" s="307" t="s">
        <v>12982</v>
      </c>
      <c r="H5324" s="306" t="s">
        <v>16046</v>
      </c>
      <c r="I5324" s="306" t="s">
        <v>12983</v>
      </c>
      <c r="J5324" s="306" t="s">
        <v>12985</v>
      </c>
    </row>
    <row r="5325" spans="1:10" ht="38.25">
      <c r="A5325" s="295" t="s">
        <v>16047</v>
      </c>
      <c r="B5325" s="296" t="s">
        <v>16130</v>
      </c>
      <c r="C5325" s="295" t="s">
        <v>9</v>
      </c>
      <c r="D5325" s="295" t="s">
        <v>2587</v>
      </c>
      <c r="E5325" s="420" t="s">
        <v>16110</v>
      </c>
      <c r="F5325" s="420"/>
      <c r="G5325" s="297" t="s">
        <v>20</v>
      </c>
      <c r="H5325" s="308">
        <v>1</v>
      </c>
      <c r="I5325" s="309">
        <v>19.34</v>
      </c>
      <c r="J5325" s="309">
        <v>19.34</v>
      </c>
    </row>
    <row r="5326" spans="1:10" ht="25.5">
      <c r="A5326" s="310" t="s">
        <v>16049</v>
      </c>
      <c r="B5326" s="311" t="s">
        <v>16355</v>
      </c>
      <c r="C5326" s="310" t="s">
        <v>9</v>
      </c>
      <c r="D5326" s="310" t="s">
        <v>2094</v>
      </c>
      <c r="E5326" s="416" t="s">
        <v>16048</v>
      </c>
      <c r="F5326" s="416"/>
      <c r="G5326" s="312" t="s">
        <v>27</v>
      </c>
      <c r="H5326" s="313">
        <v>0.38</v>
      </c>
      <c r="I5326" s="314">
        <v>14.55</v>
      </c>
      <c r="J5326" s="314">
        <v>5.52</v>
      </c>
    </row>
    <row r="5327" spans="1:10" ht="25.5">
      <c r="A5327" s="310" t="s">
        <v>16049</v>
      </c>
      <c r="B5327" s="311" t="s">
        <v>16356</v>
      </c>
      <c r="C5327" s="310" t="s">
        <v>9</v>
      </c>
      <c r="D5327" s="310" t="s">
        <v>81</v>
      </c>
      <c r="E5327" s="416" t="s">
        <v>16048</v>
      </c>
      <c r="F5327" s="416"/>
      <c r="G5327" s="312" t="s">
        <v>27</v>
      </c>
      <c r="H5327" s="313">
        <v>0.38</v>
      </c>
      <c r="I5327" s="314">
        <v>18.53</v>
      </c>
      <c r="J5327" s="314">
        <v>7.04</v>
      </c>
    </row>
    <row r="5328" spans="1:10">
      <c r="A5328" s="300" t="s">
        <v>12986</v>
      </c>
      <c r="B5328" s="301" t="s">
        <v>13356</v>
      </c>
      <c r="C5328" s="300" t="s">
        <v>9</v>
      </c>
      <c r="D5328" s="300" t="s">
        <v>6964</v>
      </c>
      <c r="E5328" s="417" t="s">
        <v>12998</v>
      </c>
      <c r="F5328" s="417"/>
      <c r="G5328" s="302" t="s">
        <v>51</v>
      </c>
      <c r="H5328" s="315">
        <v>1.0800000000000001E-2</v>
      </c>
      <c r="I5328" s="316">
        <v>49.5</v>
      </c>
      <c r="J5328" s="316">
        <v>0.53</v>
      </c>
    </row>
    <row r="5329" spans="1:10">
      <c r="A5329" s="300" t="s">
        <v>12986</v>
      </c>
      <c r="B5329" s="301" t="s">
        <v>13353</v>
      </c>
      <c r="C5329" s="300" t="s">
        <v>9</v>
      </c>
      <c r="D5329" s="300" t="s">
        <v>9576</v>
      </c>
      <c r="E5329" s="417" t="s">
        <v>12998</v>
      </c>
      <c r="F5329" s="417"/>
      <c r="G5329" s="302" t="s">
        <v>51</v>
      </c>
      <c r="H5329" s="315">
        <v>0.127</v>
      </c>
      <c r="I5329" s="316">
        <v>1.65</v>
      </c>
      <c r="J5329" s="316">
        <v>0.2</v>
      </c>
    </row>
    <row r="5330" spans="1:10">
      <c r="A5330" s="300" t="s">
        <v>12986</v>
      </c>
      <c r="B5330" s="301" t="s">
        <v>13358</v>
      </c>
      <c r="C5330" s="300" t="s">
        <v>9</v>
      </c>
      <c r="D5330" s="300" t="s">
        <v>10886</v>
      </c>
      <c r="E5330" s="417" t="s">
        <v>12998</v>
      </c>
      <c r="F5330" s="417"/>
      <c r="G5330" s="302" t="s">
        <v>51</v>
      </c>
      <c r="H5330" s="315">
        <v>1.6299999999999999E-2</v>
      </c>
      <c r="I5330" s="316">
        <v>42.99</v>
      </c>
      <c r="J5330" s="316">
        <v>0.7</v>
      </c>
    </row>
    <row r="5331" spans="1:10" ht="25.5">
      <c r="A5331" s="300" t="s">
        <v>12986</v>
      </c>
      <c r="B5331" s="301" t="s">
        <v>13360</v>
      </c>
      <c r="C5331" s="300" t="s">
        <v>9</v>
      </c>
      <c r="D5331" s="300" t="s">
        <v>11713</v>
      </c>
      <c r="E5331" s="417" t="s">
        <v>12998</v>
      </c>
      <c r="F5331" s="417"/>
      <c r="G5331" s="302" t="s">
        <v>20</v>
      </c>
      <c r="H5331" s="315">
        <v>1.05</v>
      </c>
      <c r="I5331" s="316">
        <v>5.0999999999999996</v>
      </c>
      <c r="J5331" s="316">
        <v>5.35</v>
      </c>
    </row>
    <row r="5332" spans="1:10" ht="25.5">
      <c r="A5332" s="317"/>
      <c r="B5332" s="317"/>
      <c r="C5332" s="317"/>
      <c r="D5332" s="317"/>
      <c r="E5332" s="317" t="s">
        <v>16052</v>
      </c>
      <c r="F5332" s="318">
        <v>4.7266484000000002</v>
      </c>
      <c r="G5332" s="317" t="s">
        <v>16053</v>
      </c>
      <c r="H5332" s="318">
        <v>4.08</v>
      </c>
      <c r="I5332" s="317" t="s">
        <v>16054</v>
      </c>
      <c r="J5332" s="318">
        <v>8.81</v>
      </c>
    </row>
    <row r="5333" spans="1:10" ht="13.5" thickBot="1">
      <c r="A5333" s="317"/>
      <c r="B5333" s="317"/>
      <c r="C5333" s="317"/>
      <c r="D5333" s="317"/>
      <c r="E5333" s="317" t="s">
        <v>16055</v>
      </c>
      <c r="F5333" s="318">
        <v>5.46</v>
      </c>
      <c r="G5333" s="317"/>
      <c r="H5333" s="418" t="s">
        <v>16056</v>
      </c>
      <c r="I5333" s="418"/>
      <c r="J5333" s="318">
        <v>24.8</v>
      </c>
    </row>
    <row r="5334" spans="1:10" ht="13.5" thickTop="1">
      <c r="A5334" s="319"/>
      <c r="B5334" s="319"/>
      <c r="C5334" s="319"/>
      <c r="D5334" s="319"/>
      <c r="E5334" s="319"/>
      <c r="F5334" s="319"/>
      <c r="G5334" s="319"/>
      <c r="H5334" s="319"/>
      <c r="I5334" s="319"/>
      <c r="J5334" s="319"/>
    </row>
    <row r="5335" spans="1:10" ht="15">
      <c r="A5335" s="305"/>
      <c r="B5335" s="306" t="s">
        <v>12979</v>
      </c>
      <c r="C5335" s="305" t="s">
        <v>12980</v>
      </c>
      <c r="D5335" s="305" t="s">
        <v>12981</v>
      </c>
      <c r="E5335" s="419" t="s">
        <v>16045</v>
      </c>
      <c r="F5335" s="419"/>
      <c r="G5335" s="307" t="s">
        <v>12982</v>
      </c>
      <c r="H5335" s="306" t="s">
        <v>16046</v>
      </c>
      <c r="I5335" s="306" t="s">
        <v>12983</v>
      </c>
      <c r="J5335" s="306" t="s">
        <v>12985</v>
      </c>
    </row>
    <row r="5336" spans="1:10" ht="25.5">
      <c r="A5336" s="295" t="s">
        <v>16047</v>
      </c>
      <c r="B5336" s="296" t="s">
        <v>16187</v>
      </c>
      <c r="C5336" s="295" t="s">
        <v>9</v>
      </c>
      <c r="D5336" s="295" t="s">
        <v>4674</v>
      </c>
      <c r="E5336" s="420" t="s">
        <v>16112</v>
      </c>
      <c r="F5336" s="420"/>
      <c r="G5336" s="297" t="s">
        <v>13145</v>
      </c>
      <c r="H5336" s="308">
        <v>1</v>
      </c>
      <c r="I5336" s="309">
        <v>1.25</v>
      </c>
      <c r="J5336" s="309">
        <v>1.25</v>
      </c>
    </row>
    <row r="5337" spans="1:10" ht="51">
      <c r="A5337" s="310" t="s">
        <v>16049</v>
      </c>
      <c r="B5337" s="311" t="s">
        <v>16189</v>
      </c>
      <c r="C5337" s="310" t="s">
        <v>9</v>
      </c>
      <c r="D5337" s="310" t="s">
        <v>1403</v>
      </c>
      <c r="E5337" s="416" t="s">
        <v>16067</v>
      </c>
      <c r="F5337" s="416"/>
      <c r="G5337" s="312" t="s">
        <v>75</v>
      </c>
      <c r="H5337" s="313">
        <v>6.0000000000000001E-3</v>
      </c>
      <c r="I5337" s="314">
        <v>171.98</v>
      </c>
      <c r="J5337" s="314">
        <v>1.03</v>
      </c>
    </row>
    <row r="5338" spans="1:10" ht="51">
      <c r="A5338" s="310" t="s">
        <v>16049</v>
      </c>
      <c r="B5338" s="311" t="s">
        <v>16190</v>
      </c>
      <c r="C5338" s="310" t="s">
        <v>9</v>
      </c>
      <c r="D5338" s="310" t="s">
        <v>1404</v>
      </c>
      <c r="E5338" s="416" t="s">
        <v>16067</v>
      </c>
      <c r="F5338" s="416"/>
      <c r="G5338" s="312" t="s">
        <v>99</v>
      </c>
      <c r="H5338" s="313">
        <v>3.0000000000000001E-3</v>
      </c>
      <c r="I5338" s="314">
        <v>30.93</v>
      </c>
      <c r="J5338" s="314">
        <v>0.09</v>
      </c>
    </row>
    <row r="5339" spans="1:10" ht="25.5">
      <c r="A5339" s="310" t="s">
        <v>16049</v>
      </c>
      <c r="B5339" s="311" t="s">
        <v>16068</v>
      </c>
      <c r="C5339" s="310" t="s">
        <v>9</v>
      </c>
      <c r="D5339" s="310" t="s">
        <v>29</v>
      </c>
      <c r="E5339" s="416" t="s">
        <v>16048</v>
      </c>
      <c r="F5339" s="416"/>
      <c r="G5339" s="312" t="s">
        <v>27</v>
      </c>
      <c r="H5339" s="313">
        <v>8.9999999999999993E-3</v>
      </c>
      <c r="I5339" s="314">
        <v>14.73</v>
      </c>
      <c r="J5339" s="314">
        <v>0.13</v>
      </c>
    </row>
    <row r="5340" spans="1:10" ht="25.5">
      <c r="A5340" s="317"/>
      <c r="B5340" s="317"/>
      <c r="C5340" s="317"/>
      <c r="D5340" s="317"/>
      <c r="E5340" s="317" t="s">
        <v>16052</v>
      </c>
      <c r="F5340" s="318">
        <v>9.1206599999999999E-2</v>
      </c>
      <c r="G5340" s="317" t="s">
        <v>16053</v>
      </c>
      <c r="H5340" s="318">
        <v>0.08</v>
      </c>
      <c r="I5340" s="317" t="s">
        <v>16054</v>
      </c>
      <c r="J5340" s="318">
        <v>0.17</v>
      </c>
    </row>
    <row r="5341" spans="1:10" ht="13.5" thickBot="1">
      <c r="A5341" s="317"/>
      <c r="B5341" s="317"/>
      <c r="C5341" s="317"/>
      <c r="D5341" s="317"/>
      <c r="E5341" s="317" t="s">
        <v>16055</v>
      </c>
      <c r="F5341" s="318">
        <v>0.35</v>
      </c>
      <c r="G5341" s="317"/>
      <c r="H5341" s="418" t="s">
        <v>16056</v>
      </c>
      <c r="I5341" s="418"/>
      <c r="J5341" s="318">
        <v>1.6</v>
      </c>
    </row>
    <row r="5342" spans="1:10" ht="13.5" thickTop="1">
      <c r="A5342" s="319"/>
      <c r="B5342" s="319"/>
      <c r="C5342" s="319"/>
      <c r="D5342" s="319"/>
      <c r="E5342" s="319"/>
      <c r="F5342" s="319"/>
      <c r="G5342" s="319"/>
      <c r="H5342" s="319"/>
      <c r="I5342" s="319"/>
      <c r="J5342" s="319"/>
    </row>
    <row r="5343" spans="1:10" ht="15">
      <c r="A5343" s="305"/>
      <c r="B5343" s="306" t="s">
        <v>12979</v>
      </c>
      <c r="C5343" s="305" t="s">
        <v>12980</v>
      </c>
      <c r="D5343" s="305" t="s">
        <v>12981</v>
      </c>
      <c r="E5343" s="419" t="s">
        <v>16045</v>
      </c>
      <c r="F5343" s="419"/>
      <c r="G5343" s="307" t="s">
        <v>12982</v>
      </c>
      <c r="H5343" s="306" t="s">
        <v>16046</v>
      </c>
      <c r="I5343" s="306" t="s">
        <v>12983</v>
      </c>
      <c r="J5343" s="306" t="s">
        <v>12985</v>
      </c>
    </row>
    <row r="5344" spans="1:10" ht="25.5">
      <c r="A5344" s="295" t="s">
        <v>16047</v>
      </c>
      <c r="B5344" s="296" t="s">
        <v>16387</v>
      </c>
      <c r="C5344" s="295" t="s">
        <v>9</v>
      </c>
      <c r="D5344" s="295" t="s">
        <v>1026</v>
      </c>
      <c r="E5344" s="420" t="s">
        <v>16110</v>
      </c>
      <c r="F5344" s="420"/>
      <c r="G5344" s="297" t="s">
        <v>51</v>
      </c>
      <c r="H5344" s="308">
        <v>1</v>
      </c>
      <c r="I5344" s="309">
        <v>161.08000000000001</v>
      </c>
      <c r="J5344" s="309">
        <v>161.08000000000001</v>
      </c>
    </row>
    <row r="5345" spans="1:10" ht="25.5">
      <c r="A5345" s="310" t="s">
        <v>16049</v>
      </c>
      <c r="B5345" s="311" t="s">
        <v>16356</v>
      </c>
      <c r="C5345" s="310" t="s">
        <v>9</v>
      </c>
      <c r="D5345" s="310" t="s">
        <v>81</v>
      </c>
      <c r="E5345" s="416" t="s">
        <v>16048</v>
      </c>
      <c r="F5345" s="416"/>
      <c r="G5345" s="312" t="s">
        <v>27</v>
      </c>
      <c r="H5345" s="313">
        <v>0.78</v>
      </c>
      <c r="I5345" s="314">
        <v>18.53</v>
      </c>
      <c r="J5345" s="314">
        <v>14.45</v>
      </c>
    </row>
    <row r="5346" spans="1:10" ht="25.5">
      <c r="A5346" s="310" t="s">
        <v>16049</v>
      </c>
      <c r="B5346" s="311" t="s">
        <v>16068</v>
      </c>
      <c r="C5346" s="310" t="s">
        <v>9</v>
      </c>
      <c r="D5346" s="310" t="s">
        <v>29</v>
      </c>
      <c r="E5346" s="416" t="s">
        <v>16048</v>
      </c>
      <c r="F5346" s="416"/>
      <c r="G5346" s="312" t="s">
        <v>27</v>
      </c>
      <c r="H5346" s="313">
        <v>0.44</v>
      </c>
      <c r="I5346" s="314">
        <v>14.73</v>
      </c>
      <c r="J5346" s="314">
        <v>6.48</v>
      </c>
    </row>
    <row r="5347" spans="1:10">
      <c r="A5347" s="300" t="s">
        <v>12986</v>
      </c>
      <c r="B5347" s="301" t="s">
        <v>15050</v>
      </c>
      <c r="C5347" s="300" t="s">
        <v>9</v>
      </c>
      <c r="D5347" s="300" t="s">
        <v>7220</v>
      </c>
      <c r="E5347" s="417" t="s">
        <v>12998</v>
      </c>
      <c r="F5347" s="417"/>
      <c r="G5347" s="302" t="s">
        <v>51</v>
      </c>
      <c r="H5347" s="315">
        <v>1</v>
      </c>
      <c r="I5347" s="316">
        <v>99.93</v>
      </c>
      <c r="J5347" s="316">
        <v>99.93</v>
      </c>
    </row>
    <row r="5348" spans="1:10" ht="38.25">
      <c r="A5348" s="300" t="s">
        <v>12986</v>
      </c>
      <c r="B5348" s="301" t="s">
        <v>13388</v>
      </c>
      <c r="C5348" s="300" t="s">
        <v>9</v>
      </c>
      <c r="D5348" s="300" t="s">
        <v>10231</v>
      </c>
      <c r="E5348" s="417" t="s">
        <v>12998</v>
      </c>
      <c r="F5348" s="417"/>
      <c r="G5348" s="302" t="s">
        <v>51</v>
      </c>
      <c r="H5348" s="315">
        <v>2</v>
      </c>
      <c r="I5348" s="316">
        <v>15.69</v>
      </c>
      <c r="J5348" s="316">
        <v>31.38</v>
      </c>
    </row>
    <row r="5349" spans="1:10">
      <c r="A5349" s="300" t="s">
        <v>12986</v>
      </c>
      <c r="B5349" s="301" t="s">
        <v>13390</v>
      </c>
      <c r="C5349" s="300" t="s">
        <v>9</v>
      </c>
      <c r="D5349" s="300" t="s">
        <v>10763</v>
      </c>
      <c r="E5349" s="417" t="s">
        <v>12998</v>
      </c>
      <c r="F5349" s="417"/>
      <c r="G5349" s="302" t="s">
        <v>23</v>
      </c>
      <c r="H5349" s="315">
        <v>0.1469</v>
      </c>
      <c r="I5349" s="316">
        <v>49.62</v>
      </c>
      <c r="J5349" s="316">
        <v>7.28</v>
      </c>
    </row>
    <row r="5350" spans="1:10">
      <c r="A5350" s="300" t="s">
        <v>12986</v>
      </c>
      <c r="B5350" s="301" t="s">
        <v>13392</v>
      </c>
      <c r="C5350" s="300" t="s">
        <v>9</v>
      </c>
      <c r="D5350" s="300" t="s">
        <v>11881</v>
      </c>
      <c r="E5350" s="417" t="s">
        <v>12998</v>
      </c>
      <c r="F5350" s="417"/>
      <c r="G5350" s="302" t="s">
        <v>51</v>
      </c>
      <c r="H5350" s="315">
        <v>1</v>
      </c>
      <c r="I5350" s="316">
        <v>1.56</v>
      </c>
      <c r="J5350" s="316">
        <v>1.56</v>
      </c>
    </row>
    <row r="5351" spans="1:10" ht="25.5">
      <c r="A5351" s="317"/>
      <c r="B5351" s="317"/>
      <c r="C5351" s="317"/>
      <c r="D5351" s="317"/>
      <c r="E5351" s="317" t="s">
        <v>16052</v>
      </c>
      <c r="F5351" s="318">
        <v>7.9939910999999997</v>
      </c>
      <c r="G5351" s="317" t="s">
        <v>16053</v>
      </c>
      <c r="H5351" s="318">
        <v>6.91</v>
      </c>
      <c r="I5351" s="317" t="s">
        <v>16054</v>
      </c>
      <c r="J5351" s="318">
        <v>14.9</v>
      </c>
    </row>
    <row r="5352" spans="1:10" ht="13.5" thickBot="1">
      <c r="A5352" s="317"/>
      <c r="B5352" s="317"/>
      <c r="C5352" s="317"/>
      <c r="D5352" s="317"/>
      <c r="E5352" s="317" t="s">
        <v>16055</v>
      </c>
      <c r="F5352" s="318">
        <v>45.48</v>
      </c>
      <c r="G5352" s="317"/>
      <c r="H5352" s="418" t="s">
        <v>16056</v>
      </c>
      <c r="I5352" s="418"/>
      <c r="J5352" s="318">
        <v>206.56</v>
      </c>
    </row>
    <row r="5353" spans="1:10" ht="13.5" thickTop="1">
      <c r="A5353" s="319"/>
      <c r="B5353" s="319"/>
      <c r="C5353" s="319"/>
      <c r="D5353" s="319"/>
      <c r="E5353" s="319"/>
      <c r="F5353" s="319"/>
      <c r="G5353" s="319"/>
      <c r="H5353" s="319"/>
      <c r="I5353" s="319"/>
      <c r="J5353" s="319"/>
    </row>
    <row r="5354" spans="1:10" ht="15">
      <c r="A5354" s="305"/>
      <c r="B5354" s="306" t="s">
        <v>12979</v>
      </c>
      <c r="C5354" s="305" t="s">
        <v>12980</v>
      </c>
      <c r="D5354" s="305" t="s">
        <v>12981</v>
      </c>
      <c r="E5354" s="419" t="s">
        <v>16045</v>
      </c>
      <c r="F5354" s="419"/>
      <c r="G5354" s="307" t="s">
        <v>12982</v>
      </c>
      <c r="H5354" s="306" t="s">
        <v>16046</v>
      </c>
      <c r="I5354" s="306" t="s">
        <v>12983</v>
      </c>
      <c r="J5354" s="306" t="s">
        <v>12985</v>
      </c>
    </row>
    <row r="5355" spans="1:10" ht="38.25">
      <c r="A5355" s="295" t="s">
        <v>16047</v>
      </c>
      <c r="B5355" s="296" t="s">
        <v>16385</v>
      </c>
      <c r="C5355" s="295" t="s">
        <v>9</v>
      </c>
      <c r="D5355" s="295" t="s">
        <v>4642</v>
      </c>
      <c r="E5355" s="420" t="s">
        <v>16110</v>
      </c>
      <c r="F5355" s="420"/>
      <c r="G5355" s="297" t="s">
        <v>51</v>
      </c>
      <c r="H5355" s="308">
        <v>1</v>
      </c>
      <c r="I5355" s="309">
        <v>559.01</v>
      </c>
      <c r="J5355" s="309">
        <v>559.01</v>
      </c>
    </row>
    <row r="5356" spans="1:10" ht="25.5">
      <c r="A5356" s="310" t="s">
        <v>16049</v>
      </c>
      <c r="B5356" s="311" t="s">
        <v>16356</v>
      </c>
      <c r="C5356" s="310" t="s">
        <v>9</v>
      </c>
      <c r="D5356" s="310" t="s">
        <v>81</v>
      </c>
      <c r="E5356" s="416" t="s">
        <v>16048</v>
      </c>
      <c r="F5356" s="416"/>
      <c r="G5356" s="312" t="s">
        <v>27</v>
      </c>
      <c r="H5356" s="313">
        <v>0.78</v>
      </c>
      <c r="I5356" s="314">
        <v>18.53</v>
      </c>
      <c r="J5356" s="314">
        <v>14.45</v>
      </c>
    </row>
    <row r="5357" spans="1:10" ht="25.5">
      <c r="A5357" s="310" t="s">
        <v>16049</v>
      </c>
      <c r="B5357" s="311" t="s">
        <v>16068</v>
      </c>
      <c r="C5357" s="310" t="s">
        <v>9</v>
      </c>
      <c r="D5357" s="310" t="s">
        <v>29</v>
      </c>
      <c r="E5357" s="416" t="s">
        <v>16048</v>
      </c>
      <c r="F5357" s="416"/>
      <c r="G5357" s="312" t="s">
        <v>27</v>
      </c>
      <c r="H5357" s="313">
        <v>0.44</v>
      </c>
      <c r="I5357" s="314">
        <v>14.73</v>
      </c>
      <c r="J5357" s="314">
        <v>6.48</v>
      </c>
    </row>
    <row r="5358" spans="1:10" ht="25.5">
      <c r="A5358" s="300" t="s">
        <v>12986</v>
      </c>
      <c r="B5358" s="301" t="s">
        <v>15039</v>
      </c>
      <c r="C5358" s="300" t="s">
        <v>9</v>
      </c>
      <c r="D5358" s="300" t="s">
        <v>7222</v>
      </c>
      <c r="E5358" s="417" t="s">
        <v>12998</v>
      </c>
      <c r="F5358" s="417"/>
      <c r="G5358" s="302" t="s">
        <v>51</v>
      </c>
      <c r="H5358" s="315">
        <v>1</v>
      </c>
      <c r="I5358" s="316">
        <v>497.86</v>
      </c>
      <c r="J5358" s="316">
        <v>497.86</v>
      </c>
    </row>
    <row r="5359" spans="1:10" ht="38.25">
      <c r="A5359" s="300" t="s">
        <v>12986</v>
      </c>
      <c r="B5359" s="301" t="s">
        <v>13388</v>
      </c>
      <c r="C5359" s="300" t="s">
        <v>9</v>
      </c>
      <c r="D5359" s="300" t="s">
        <v>10231</v>
      </c>
      <c r="E5359" s="417" t="s">
        <v>12998</v>
      </c>
      <c r="F5359" s="417"/>
      <c r="G5359" s="302" t="s">
        <v>51</v>
      </c>
      <c r="H5359" s="315">
        <v>2</v>
      </c>
      <c r="I5359" s="316">
        <v>15.69</v>
      </c>
      <c r="J5359" s="316">
        <v>31.38</v>
      </c>
    </row>
    <row r="5360" spans="1:10">
      <c r="A5360" s="300" t="s">
        <v>12986</v>
      </c>
      <c r="B5360" s="301" t="s">
        <v>13390</v>
      </c>
      <c r="C5360" s="300" t="s">
        <v>9</v>
      </c>
      <c r="D5360" s="300" t="s">
        <v>10763</v>
      </c>
      <c r="E5360" s="417" t="s">
        <v>12998</v>
      </c>
      <c r="F5360" s="417"/>
      <c r="G5360" s="302" t="s">
        <v>23</v>
      </c>
      <c r="H5360" s="315">
        <v>0.1469</v>
      </c>
      <c r="I5360" s="316">
        <v>49.62</v>
      </c>
      <c r="J5360" s="316">
        <v>7.28</v>
      </c>
    </row>
    <row r="5361" spans="1:10">
      <c r="A5361" s="300" t="s">
        <v>12986</v>
      </c>
      <c r="B5361" s="301" t="s">
        <v>13392</v>
      </c>
      <c r="C5361" s="300" t="s">
        <v>9</v>
      </c>
      <c r="D5361" s="300" t="s">
        <v>11881</v>
      </c>
      <c r="E5361" s="417" t="s">
        <v>12998</v>
      </c>
      <c r="F5361" s="417"/>
      <c r="G5361" s="302" t="s">
        <v>51</v>
      </c>
      <c r="H5361" s="315">
        <v>1</v>
      </c>
      <c r="I5361" s="316">
        <v>1.56</v>
      </c>
      <c r="J5361" s="316">
        <v>1.56</v>
      </c>
    </row>
    <row r="5362" spans="1:10" ht="25.5">
      <c r="A5362" s="317"/>
      <c r="B5362" s="317"/>
      <c r="C5362" s="317"/>
      <c r="D5362" s="317"/>
      <c r="E5362" s="317" t="s">
        <v>16052</v>
      </c>
      <c r="F5362" s="318">
        <v>7.9939910999999997</v>
      </c>
      <c r="G5362" s="317" t="s">
        <v>16053</v>
      </c>
      <c r="H5362" s="318">
        <v>6.91</v>
      </c>
      <c r="I5362" s="317" t="s">
        <v>16054</v>
      </c>
      <c r="J5362" s="318">
        <v>14.9</v>
      </c>
    </row>
    <row r="5363" spans="1:10" ht="13.5" thickBot="1">
      <c r="A5363" s="317"/>
      <c r="B5363" s="317"/>
      <c r="C5363" s="317"/>
      <c r="D5363" s="317"/>
      <c r="E5363" s="317" t="s">
        <v>16055</v>
      </c>
      <c r="F5363" s="318">
        <v>157.86000000000001</v>
      </c>
      <c r="G5363" s="317"/>
      <c r="H5363" s="418" t="s">
        <v>16056</v>
      </c>
      <c r="I5363" s="418"/>
      <c r="J5363" s="318">
        <v>716.87</v>
      </c>
    </row>
    <row r="5364" spans="1:10" ht="13.5" thickTop="1">
      <c r="A5364" s="319"/>
      <c r="B5364" s="319"/>
      <c r="C5364" s="319"/>
      <c r="D5364" s="319"/>
      <c r="E5364" s="319"/>
      <c r="F5364" s="319"/>
      <c r="G5364" s="319"/>
      <c r="H5364" s="319"/>
      <c r="I5364" s="319"/>
      <c r="J5364" s="319"/>
    </row>
    <row r="5365" spans="1:10" ht="15">
      <c r="A5365" s="305"/>
      <c r="B5365" s="306" t="s">
        <v>12979</v>
      </c>
      <c r="C5365" s="305" t="s">
        <v>12980</v>
      </c>
      <c r="D5365" s="305" t="s">
        <v>12981</v>
      </c>
      <c r="E5365" s="419" t="s">
        <v>16045</v>
      </c>
      <c r="F5365" s="419"/>
      <c r="G5365" s="307" t="s">
        <v>12982</v>
      </c>
      <c r="H5365" s="306" t="s">
        <v>16046</v>
      </c>
      <c r="I5365" s="306" t="s">
        <v>12983</v>
      </c>
      <c r="J5365" s="306" t="s">
        <v>12985</v>
      </c>
    </row>
    <row r="5366" spans="1:10" ht="25.5">
      <c r="A5366" s="295" t="s">
        <v>16047</v>
      </c>
      <c r="B5366" s="296" t="s">
        <v>16134</v>
      </c>
      <c r="C5366" s="295" t="s">
        <v>9</v>
      </c>
      <c r="D5366" s="295" t="s">
        <v>363</v>
      </c>
      <c r="E5366" s="420" t="s">
        <v>16110</v>
      </c>
      <c r="F5366" s="420"/>
      <c r="G5366" s="297" t="s">
        <v>51</v>
      </c>
      <c r="H5366" s="308">
        <v>1</v>
      </c>
      <c r="I5366" s="309">
        <v>327.58999999999997</v>
      </c>
      <c r="J5366" s="309">
        <v>327.58999999999997</v>
      </c>
    </row>
    <row r="5367" spans="1:10" ht="25.5">
      <c r="A5367" s="310" t="s">
        <v>16049</v>
      </c>
      <c r="B5367" s="311" t="s">
        <v>16356</v>
      </c>
      <c r="C5367" s="310" t="s">
        <v>9</v>
      </c>
      <c r="D5367" s="310" t="s">
        <v>81</v>
      </c>
      <c r="E5367" s="416" t="s">
        <v>16048</v>
      </c>
      <c r="F5367" s="416"/>
      <c r="G5367" s="312" t="s">
        <v>27</v>
      </c>
      <c r="H5367" s="313">
        <v>0.78</v>
      </c>
      <c r="I5367" s="314">
        <v>18.53</v>
      </c>
      <c r="J5367" s="314">
        <v>14.45</v>
      </c>
    </row>
    <row r="5368" spans="1:10" ht="25.5">
      <c r="A5368" s="310" t="s">
        <v>16049</v>
      </c>
      <c r="B5368" s="311" t="s">
        <v>16068</v>
      </c>
      <c r="C5368" s="310" t="s">
        <v>9</v>
      </c>
      <c r="D5368" s="310" t="s">
        <v>29</v>
      </c>
      <c r="E5368" s="416" t="s">
        <v>16048</v>
      </c>
      <c r="F5368" s="416"/>
      <c r="G5368" s="312" t="s">
        <v>27</v>
      </c>
      <c r="H5368" s="313">
        <v>0.44</v>
      </c>
      <c r="I5368" s="314">
        <v>14.73</v>
      </c>
      <c r="J5368" s="314">
        <v>6.48</v>
      </c>
    </row>
    <row r="5369" spans="1:10">
      <c r="A5369" s="300" t="s">
        <v>12986</v>
      </c>
      <c r="B5369" s="301" t="s">
        <v>13386</v>
      </c>
      <c r="C5369" s="300" t="s">
        <v>9</v>
      </c>
      <c r="D5369" s="300" t="s">
        <v>7219</v>
      </c>
      <c r="E5369" s="417" t="s">
        <v>12998</v>
      </c>
      <c r="F5369" s="417"/>
      <c r="G5369" s="302" t="s">
        <v>51</v>
      </c>
      <c r="H5369" s="315">
        <v>1</v>
      </c>
      <c r="I5369" s="316">
        <v>266.44</v>
      </c>
      <c r="J5369" s="316">
        <v>266.44</v>
      </c>
    </row>
    <row r="5370" spans="1:10" ht="38.25">
      <c r="A5370" s="300" t="s">
        <v>12986</v>
      </c>
      <c r="B5370" s="301" t="s">
        <v>13388</v>
      </c>
      <c r="C5370" s="300" t="s">
        <v>9</v>
      </c>
      <c r="D5370" s="300" t="s">
        <v>10231</v>
      </c>
      <c r="E5370" s="417" t="s">
        <v>12998</v>
      </c>
      <c r="F5370" s="417"/>
      <c r="G5370" s="302" t="s">
        <v>51</v>
      </c>
      <c r="H5370" s="315">
        <v>2</v>
      </c>
      <c r="I5370" s="316">
        <v>15.69</v>
      </c>
      <c r="J5370" s="316">
        <v>31.38</v>
      </c>
    </row>
    <row r="5371" spans="1:10">
      <c r="A5371" s="300" t="s">
        <v>12986</v>
      </c>
      <c r="B5371" s="301" t="s">
        <v>13390</v>
      </c>
      <c r="C5371" s="300" t="s">
        <v>9</v>
      </c>
      <c r="D5371" s="300" t="s">
        <v>10763</v>
      </c>
      <c r="E5371" s="417" t="s">
        <v>12998</v>
      </c>
      <c r="F5371" s="417"/>
      <c r="G5371" s="302" t="s">
        <v>23</v>
      </c>
      <c r="H5371" s="315">
        <v>0.1469</v>
      </c>
      <c r="I5371" s="316">
        <v>49.62</v>
      </c>
      <c r="J5371" s="316">
        <v>7.28</v>
      </c>
    </row>
    <row r="5372" spans="1:10">
      <c r="A5372" s="300" t="s">
        <v>12986</v>
      </c>
      <c r="B5372" s="301" t="s">
        <v>13392</v>
      </c>
      <c r="C5372" s="300" t="s">
        <v>9</v>
      </c>
      <c r="D5372" s="300" t="s">
        <v>11881</v>
      </c>
      <c r="E5372" s="417" t="s">
        <v>12998</v>
      </c>
      <c r="F5372" s="417"/>
      <c r="G5372" s="302" t="s">
        <v>51</v>
      </c>
      <c r="H5372" s="315">
        <v>1</v>
      </c>
      <c r="I5372" s="316">
        <v>1.56</v>
      </c>
      <c r="J5372" s="316">
        <v>1.56</v>
      </c>
    </row>
    <row r="5373" spans="1:10" ht="25.5">
      <c r="A5373" s="317"/>
      <c r="B5373" s="317"/>
      <c r="C5373" s="317"/>
      <c r="D5373" s="317"/>
      <c r="E5373" s="317" t="s">
        <v>16052</v>
      </c>
      <c r="F5373" s="318">
        <v>7.9939910999999997</v>
      </c>
      <c r="G5373" s="317" t="s">
        <v>16053</v>
      </c>
      <c r="H5373" s="318">
        <v>6.91</v>
      </c>
      <c r="I5373" s="317" t="s">
        <v>16054</v>
      </c>
      <c r="J5373" s="318">
        <v>14.9</v>
      </c>
    </row>
    <row r="5374" spans="1:10" ht="13.5" thickBot="1">
      <c r="A5374" s="317"/>
      <c r="B5374" s="317"/>
      <c r="C5374" s="317"/>
      <c r="D5374" s="317"/>
      <c r="E5374" s="317" t="s">
        <v>16055</v>
      </c>
      <c r="F5374" s="318">
        <v>92.51</v>
      </c>
      <c r="G5374" s="317"/>
      <c r="H5374" s="418" t="s">
        <v>16056</v>
      </c>
      <c r="I5374" s="418"/>
      <c r="J5374" s="318">
        <v>420.1</v>
      </c>
    </row>
    <row r="5375" spans="1:10" ht="13.5" thickTop="1">
      <c r="A5375" s="319"/>
      <c r="B5375" s="319"/>
      <c r="C5375" s="319"/>
      <c r="D5375" s="319"/>
      <c r="E5375" s="319"/>
      <c r="F5375" s="319"/>
      <c r="G5375" s="319"/>
      <c r="H5375" s="319"/>
      <c r="I5375" s="319"/>
      <c r="J5375" s="319"/>
    </row>
    <row r="5376" spans="1:10" ht="15">
      <c r="A5376" s="305"/>
      <c r="B5376" s="306" t="s">
        <v>12979</v>
      </c>
      <c r="C5376" s="305" t="s">
        <v>12980</v>
      </c>
      <c r="D5376" s="305" t="s">
        <v>12981</v>
      </c>
      <c r="E5376" s="419" t="s">
        <v>16045</v>
      </c>
      <c r="F5376" s="419"/>
      <c r="G5376" s="307" t="s">
        <v>12982</v>
      </c>
      <c r="H5376" s="306" t="s">
        <v>16046</v>
      </c>
      <c r="I5376" s="306" t="s">
        <v>12983</v>
      </c>
      <c r="J5376" s="306" t="s">
        <v>12985</v>
      </c>
    </row>
    <row r="5377" spans="1:10" ht="25.5">
      <c r="A5377" s="295" t="s">
        <v>16047</v>
      </c>
      <c r="B5377" s="296" t="s">
        <v>16210</v>
      </c>
      <c r="C5377" s="295" t="s">
        <v>9</v>
      </c>
      <c r="D5377" s="295" t="s">
        <v>2844</v>
      </c>
      <c r="E5377" s="420" t="s">
        <v>16067</v>
      </c>
      <c r="F5377" s="420"/>
      <c r="G5377" s="297" t="s">
        <v>99</v>
      </c>
      <c r="H5377" s="308">
        <v>1</v>
      </c>
      <c r="I5377" s="309">
        <v>0.28999999999999998</v>
      </c>
      <c r="J5377" s="309">
        <v>0.28999999999999998</v>
      </c>
    </row>
    <row r="5378" spans="1:10" ht="25.5">
      <c r="A5378" s="310" t="s">
        <v>16049</v>
      </c>
      <c r="B5378" s="311" t="s">
        <v>16641</v>
      </c>
      <c r="C5378" s="310" t="s">
        <v>9</v>
      </c>
      <c r="D5378" s="310" t="s">
        <v>2839</v>
      </c>
      <c r="E5378" s="416" t="s">
        <v>16067</v>
      </c>
      <c r="F5378" s="416"/>
      <c r="G5378" s="312" t="s">
        <v>27</v>
      </c>
      <c r="H5378" s="313">
        <v>1</v>
      </c>
      <c r="I5378" s="314">
        <v>0.24</v>
      </c>
      <c r="J5378" s="314">
        <v>0.24</v>
      </c>
    </row>
    <row r="5379" spans="1:10" ht="25.5">
      <c r="A5379" s="310" t="s">
        <v>16049</v>
      </c>
      <c r="B5379" s="311" t="s">
        <v>16642</v>
      </c>
      <c r="C5379" s="310" t="s">
        <v>9</v>
      </c>
      <c r="D5379" s="310" t="s">
        <v>2840</v>
      </c>
      <c r="E5379" s="416" t="s">
        <v>16067</v>
      </c>
      <c r="F5379" s="416"/>
      <c r="G5379" s="312" t="s">
        <v>27</v>
      </c>
      <c r="H5379" s="313">
        <v>1</v>
      </c>
      <c r="I5379" s="314">
        <v>0.05</v>
      </c>
      <c r="J5379" s="314">
        <v>0.05</v>
      </c>
    </row>
    <row r="5380" spans="1:10" ht="25.5">
      <c r="A5380" s="317"/>
      <c r="B5380" s="317"/>
      <c r="C5380" s="317"/>
      <c r="D5380" s="317"/>
      <c r="E5380" s="317" t="s">
        <v>16052</v>
      </c>
      <c r="F5380" s="318">
        <v>0</v>
      </c>
      <c r="G5380" s="317" t="s">
        <v>16053</v>
      </c>
      <c r="H5380" s="318">
        <v>0</v>
      </c>
      <c r="I5380" s="317" t="s">
        <v>16054</v>
      </c>
      <c r="J5380" s="318">
        <v>0</v>
      </c>
    </row>
    <row r="5381" spans="1:10" ht="13.5" thickBot="1">
      <c r="A5381" s="317"/>
      <c r="B5381" s="317"/>
      <c r="C5381" s="317"/>
      <c r="D5381" s="317"/>
      <c r="E5381" s="317" t="s">
        <v>16055</v>
      </c>
      <c r="F5381" s="318">
        <v>0.08</v>
      </c>
      <c r="G5381" s="317"/>
      <c r="H5381" s="418" t="s">
        <v>16056</v>
      </c>
      <c r="I5381" s="418"/>
      <c r="J5381" s="318">
        <v>0.37</v>
      </c>
    </row>
    <row r="5382" spans="1:10" ht="13.5" thickTop="1">
      <c r="A5382" s="319"/>
      <c r="B5382" s="319"/>
      <c r="C5382" s="319"/>
      <c r="D5382" s="319"/>
      <c r="E5382" s="319"/>
      <c r="F5382" s="319"/>
      <c r="G5382" s="319"/>
      <c r="H5382" s="319"/>
      <c r="I5382" s="319"/>
      <c r="J5382" s="319"/>
    </row>
    <row r="5383" spans="1:10" ht="15">
      <c r="A5383" s="305"/>
      <c r="B5383" s="306" t="s">
        <v>12979</v>
      </c>
      <c r="C5383" s="305" t="s">
        <v>12980</v>
      </c>
      <c r="D5383" s="305" t="s">
        <v>12981</v>
      </c>
      <c r="E5383" s="419" t="s">
        <v>16045</v>
      </c>
      <c r="F5383" s="419"/>
      <c r="G5383" s="307" t="s">
        <v>12982</v>
      </c>
      <c r="H5383" s="306" t="s">
        <v>16046</v>
      </c>
      <c r="I5383" s="306" t="s">
        <v>12983</v>
      </c>
      <c r="J5383" s="306" t="s">
        <v>12985</v>
      </c>
    </row>
    <row r="5384" spans="1:10" ht="25.5">
      <c r="A5384" s="295" t="s">
        <v>16047</v>
      </c>
      <c r="B5384" s="296" t="s">
        <v>16197</v>
      </c>
      <c r="C5384" s="295" t="s">
        <v>9</v>
      </c>
      <c r="D5384" s="295" t="s">
        <v>2843</v>
      </c>
      <c r="E5384" s="420" t="s">
        <v>16067</v>
      </c>
      <c r="F5384" s="420"/>
      <c r="G5384" s="297" t="s">
        <v>75</v>
      </c>
      <c r="H5384" s="308">
        <v>1</v>
      </c>
      <c r="I5384" s="309">
        <v>1.21</v>
      </c>
      <c r="J5384" s="309">
        <v>1.21</v>
      </c>
    </row>
    <row r="5385" spans="1:10" ht="25.5">
      <c r="A5385" s="310" t="s">
        <v>16049</v>
      </c>
      <c r="B5385" s="311" t="s">
        <v>16641</v>
      </c>
      <c r="C5385" s="310" t="s">
        <v>9</v>
      </c>
      <c r="D5385" s="310" t="s">
        <v>2839</v>
      </c>
      <c r="E5385" s="416" t="s">
        <v>16067</v>
      </c>
      <c r="F5385" s="416"/>
      <c r="G5385" s="312" t="s">
        <v>27</v>
      </c>
      <c r="H5385" s="313">
        <v>1</v>
      </c>
      <c r="I5385" s="314">
        <v>0.24</v>
      </c>
      <c r="J5385" s="314">
        <v>0.24</v>
      </c>
    </row>
    <row r="5386" spans="1:10" ht="25.5">
      <c r="A5386" s="310" t="s">
        <v>16049</v>
      </c>
      <c r="B5386" s="311" t="s">
        <v>16642</v>
      </c>
      <c r="C5386" s="310" t="s">
        <v>9</v>
      </c>
      <c r="D5386" s="310" t="s">
        <v>2840</v>
      </c>
      <c r="E5386" s="416" t="s">
        <v>16067</v>
      </c>
      <c r="F5386" s="416"/>
      <c r="G5386" s="312" t="s">
        <v>27</v>
      </c>
      <c r="H5386" s="313">
        <v>1</v>
      </c>
      <c r="I5386" s="314">
        <v>0.05</v>
      </c>
      <c r="J5386" s="314">
        <v>0.05</v>
      </c>
    </row>
    <row r="5387" spans="1:10" ht="25.5">
      <c r="A5387" s="310" t="s">
        <v>16049</v>
      </c>
      <c r="B5387" s="311" t="s">
        <v>16643</v>
      </c>
      <c r="C5387" s="310" t="s">
        <v>9</v>
      </c>
      <c r="D5387" s="310" t="s">
        <v>2841</v>
      </c>
      <c r="E5387" s="416" t="s">
        <v>16067</v>
      </c>
      <c r="F5387" s="416"/>
      <c r="G5387" s="312" t="s">
        <v>27</v>
      </c>
      <c r="H5387" s="313">
        <v>1</v>
      </c>
      <c r="I5387" s="314">
        <v>0.19</v>
      </c>
      <c r="J5387" s="314">
        <v>0.19</v>
      </c>
    </row>
    <row r="5388" spans="1:10" ht="38.25">
      <c r="A5388" s="310" t="s">
        <v>16049</v>
      </c>
      <c r="B5388" s="311" t="s">
        <v>16644</v>
      </c>
      <c r="C5388" s="310" t="s">
        <v>9</v>
      </c>
      <c r="D5388" s="310" t="s">
        <v>2842</v>
      </c>
      <c r="E5388" s="416" t="s">
        <v>16067</v>
      </c>
      <c r="F5388" s="416"/>
      <c r="G5388" s="312" t="s">
        <v>27</v>
      </c>
      <c r="H5388" s="313">
        <v>1</v>
      </c>
      <c r="I5388" s="314">
        <v>0.73</v>
      </c>
      <c r="J5388" s="314">
        <v>0.73</v>
      </c>
    </row>
    <row r="5389" spans="1:10" ht="25.5">
      <c r="A5389" s="317"/>
      <c r="B5389" s="317"/>
      <c r="C5389" s="317"/>
      <c r="D5389" s="317"/>
      <c r="E5389" s="317" t="s">
        <v>16052</v>
      </c>
      <c r="F5389" s="318">
        <v>0</v>
      </c>
      <c r="G5389" s="317" t="s">
        <v>16053</v>
      </c>
      <c r="H5389" s="318">
        <v>0</v>
      </c>
      <c r="I5389" s="317" t="s">
        <v>16054</v>
      </c>
      <c r="J5389" s="318">
        <v>0</v>
      </c>
    </row>
    <row r="5390" spans="1:10" ht="13.5" thickBot="1">
      <c r="A5390" s="317"/>
      <c r="B5390" s="317"/>
      <c r="C5390" s="317"/>
      <c r="D5390" s="317"/>
      <c r="E5390" s="317" t="s">
        <v>16055</v>
      </c>
      <c r="F5390" s="318">
        <v>0.34</v>
      </c>
      <c r="G5390" s="317"/>
      <c r="H5390" s="418" t="s">
        <v>16056</v>
      </c>
      <c r="I5390" s="418"/>
      <c r="J5390" s="318">
        <v>1.55</v>
      </c>
    </row>
    <row r="5391" spans="1:10" ht="13.5" thickTop="1">
      <c r="A5391" s="319"/>
      <c r="B5391" s="319"/>
      <c r="C5391" s="319"/>
      <c r="D5391" s="319"/>
      <c r="E5391" s="319"/>
      <c r="F5391" s="319"/>
      <c r="G5391" s="319"/>
      <c r="H5391" s="319"/>
      <c r="I5391" s="319"/>
      <c r="J5391" s="319"/>
    </row>
    <row r="5392" spans="1:10" ht="15">
      <c r="A5392" s="305"/>
      <c r="B5392" s="306" t="s">
        <v>12979</v>
      </c>
      <c r="C5392" s="305" t="s">
        <v>12980</v>
      </c>
      <c r="D5392" s="305" t="s">
        <v>12981</v>
      </c>
      <c r="E5392" s="419" t="s">
        <v>16045</v>
      </c>
      <c r="F5392" s="419"/>
      <c r="G5392" s="307" t="s">
        <v>12982</v>
      </c>
      <c r="H5392" s="306" t="s">
        <v>16046</v>
      </c>
      <c r="I5392" s="306" t="s">
        <v>12983</v>
      </c>
      <c r="J5392" s="306" t="s">
        <v>12985</v>
      </c>
    </row>
    <row r="5393" spans="1:10" ht="25.5">
      <c r="A5393" s="295" t="s">
        <v>16047</v>
      </c>
      <c r="B5393" s="296" t="s">
        <v>16641</v>
      </c>
      <c r="C5393" s="295" t="s">
        <v>9</v>
      </c>
      <c r="D5393" s="295" t="s">
        <v>2839</v>
      </c>
      <c r="E5393" s="420" t="s">
        <v>16067</v>
      </c>
      <c r="F5393" s="420"/>
      <c r="G5393" s="297" t="s">
        <v>27</v>
      </c>
      <c r="H5393" s="308">
        <v>1</v>
      </c>
      <c r="I5393" s="309">
        <v>0.24</v>
      </c>
      <c r="J5393" s="309">
        <v>0.24</v>
      </c>
    </row>
    <row r="5394" spans="1:10" ht="25.5">
      <c r="A5394" s="300" t="s">
        <v>12986</v>
      </c>
      <c r="B5394" s="301" t="s">
        <v>13284</v>
      </c>
      <c r="C5394" s="300" t="s">
        <v>9</v>
      </c>
      <c r="D5394" s="300" t="s">
        <v>11893</v>
      </c>
      <c r="E5394" s="417" t="s">
        <v>12977</v>
      </c>
      <c r="F5394" s="417"/>
      <c r="G5394" s="302" t="s">
        <v>51</v>
      </c>
      <c r="H5394" s="315">
        <v>1.2799999999999999E-4</v>
      </c>
      <c r="I5394" s="316">
        <v>1925.59</v>
      </c>
      <c r="J5394" s="316">
        <v>0.24</v>
      </c>
    </row>
    <row r="5395" spans="1:10" ht="25.5">
      <c r="A5395" s="317"/>
      <c r="B5395" s="317"/>
      <c r="C5395" s="317"/>
      <c r="D5395" s="317"/>
      <c r="E5395" s="317" t="s">
        <v>16052</v>
      </c>
      <c r="F5395" s="318">
        <v>0</v>
      </c>
      <c r="G5395" s="317" t="s">
        <v>16053</v>
      </c>
      <c r="H5395" s="318">
        <v>0</v>
      </c>
      <c r="I5395" s="317" t="s">
        <v>16054</v>
      </c>
      <c r="J5395" s="318">
        <v>0</v>
      </c>
    </row>
    <row r="5396" spans="1:10" ht="13.5" thickBot="1">
      <c r="A5396" s="317"/>
      <c r="B5396" s="317"/>
      <c r="C5396" s="317"/>
      <c r="D5396" s="317"/>
      <c r="E5396" s="317" t="s">
        <v>16055</v>
      </c>
      <c r="F5396" s="318">
        <v>0.06</v>
      </c>
      <c r="G5396" s="317"/>
      <c r="H5396" s="418" t="s">
        <v>16056</v>
      </c>
      <c r="I5396" s="418"/>
      <c r="J5396" s="318">
        <v>0.3</v>
      </c>
    </row>
    <row r="5397" spans="1:10" ht="13.5" thickTop="1">
      <c r="A5397" s="319"/>
      <c r="B5397" s="319"/>
      <c r="C5397" s="319"/>
      <c r="D5397" s="319"/>
      <c r="E5397" s="319"/>
      <c r="F5397" s="319"/>
      <c r="G5397" s="319"/>
      <c r="H5397" s="319"/>
      <c r="I5397" s="319"/>
      <c r="J5397" s="319"/>
    </row>
    <row r="5398" spans="1:10" ht="15">
      <c r="A5398" s="305"/>
      <c r="B5398" s="306" t="s">
        <v>12979</v>
      </c>
      <c r="C5398" s="305" t="s">
        <v>12980</v>
      </c>
      <c r="D5398" s="305" t="s">
        <v>12981</v>
      </c>
      <c r="E5398" s="419" t="s">
        <v>16045</v>
      </c>
      <c r="F5398" s="419"/>
      <c r="G5398" s="307" t="s">
        <v>12982</v>
      </c>
      <c r="H5398" s="306" t="s">
        <v>16046</v>
      </c>
      <c r="I5398" s="306" t="s">
        <v>12983</v>
      </c>
      <c r="J5398" s="306" t="s">
        <v>12985</v>
      </c>
    </row>
    <row r="5399" spans="1:10" ht="25.5">
      <c r="A5399" s="295" t="s">
        <v>16047</v>
      </c>
      <c r="B5399" s="296" t="s">
        <v>16642</v>
      </c>
      <c r="C5399" s="295" t="s">
        <v>9</v>
      </c>
      <c r="D5399" s="295" t="s">
        <v>2840</v>
      </c>
      <c r="E5399" s="420" t="s">
        <v>16067</v>
      </c>
      <c r="F5399" s="420"/>
      <c r="G5399" s="297" t="s">
        <v>27</v>
      </c>
      <c r="H5399" s="308">
        <v>1</v>
      </c>
      <c r="I5399" s="309">
        <v>0.05</v>
      </c>
      <c r="J5399" s="309">
        <v>0.05</v>
      </c>
    </row>
    <row r="5400" spans="1:10" ht="25.5">
      <c r="A5400" s="300" t="s">
        <v>12986</v>
      </c>
      <c r="B5400" s="301" t="s">
        <v>13284</v>
      </c>
      <c r="C5400" s="300" t="s">
        <v>9</v>
      </c>
      <c r="D5400" s="300" t="s">
        <v>11893</v>
      </c>
      <c r="E5400" s="417" t="s">
        <v>12977</v>
      </c>
      <c r="F5400" s="417"/>
      <c r="G5400" s="302" t="s">
        <v>51</v>
      </c>
      <c r="H5400" s="315">
        <v>2.8799999999999999E-5</v>
      </c>
      <c r="I5400" s="316">
        <v>1925.59</v>
      </c>
      <c r="J5400" s="316">
        <v>0.05</v>
      </c>
    </row>
    <row r="5401" spans="1:10" ht="25.5">
      <c r="A5401" s="317"/>
      <c r="B5401" s="317"/>
      <c r="C5401" s="317"/>
      <c r="D5401" s="317"/>
      <c r="E5401" s="317" t="s">
        <v>16052</v>
      </c>
      <c r="F5401" s="318">
        <v>0</v>
      </c>
      <c r="G5401" s="317" t="s">
        <v>16053</v>
      </c>
      <c r="H5401" s="318">
        <v>0</v>
      </c>
      <c r="I5401" s="317" t="s">
        <v>16054</v>
      </c>
      <c r="J5401" s="318">
        <v>0</v>
      </c>
    </row>
    <row r="5402" spans="1:10" ht="13.5" thickBot="1">
      <c r="A5402" s="317"/>
      <c r="B5402" s="317"/>
      <c r="C5402" s="317"/>
      <c r="D5402" s="317"/>
      <c r="E5402" s="317" t="s">
        <v>16055</v>
      </c>
      <c r="F5402" s="318">
        <v>0.01</v>
      </c>
      <c r="G5402" s="317"/>
      <c r="H5402" s="418" t="s">
        <v>16056</v>
      </c>
      <c r="I5402" s="418"/>
      <c r="J5402" s="318">
        <v>0.06</v>
      </c>
    </row>
    <row r="5403" spans="1:10" ht="13.5" thickTop="1">
      <c r="A5403" s="319"/>
      <c r="B5403" s="319"/>
      <c r="C5403" s="319"/>
      <c r="D5403" s="319"/>
      <c r="E5403" s="319"/>
      <c r="F5403" s="319"/>
      <c r="G5403" s="319"/>
      <c r="H5403" s="319"/>
      <c r="I5403" s="319"/>
      <c r="J5403" s="319"/>
    </row>
    <row r="5404" spans="1:10" ht="15">
      <c r="A5404" s="305"/>
      <c r="B5404" s="306" t="s">
        <v>12979</v>
      </c>
      <c r="C5404" s="305" t="s">
        <v>12980</v>
      </c>
      <c r="D5404" s="305" t="s">
        <v>12981</v>
      </c>
      <c r="E5404" s="419" t="s">
        <v>16045</v>
      </c>
      <c r="F5404" s="419"/>
      <c r="G5404" s="307" t="s">
        <v>12982</v>
      </c>
      <c r="H5404" s="306" t="s">
        <v>16046</v>
      </c>
      <c r="I5404" s="306" t="s">
        <v>12983</v>
      </c>
      <c r="J5404" s="306" t="s">
        <v>12985</v>
      </c>
    </row>
    <row r="5405" spans="1:10" ht="25.5">
      <c r="A5405" s="295" t="s">
        <v>16047</v>
      </c>
      <c r="B5405" s="296" t="s">
        <v>16643</v>
      </c>
      <c r="C5405" s="295" t="s">
        <v>9</v>
      </c>
      <c r="D5405" s="295" t="s">
        <v>2841</v>
      </c>
      <c r="E5405" s="420" t="s">
        <v>16067</v>
      </c>
      <c r="F5405" s="420"/>
      <c r="G5405" s="297" t="s">
        <v>27</v>
      </c>
      <c r="H5405" s="308">
        <v>1</v>
      </c>
      <c r="I5405" s="309">
        <v>0.19</v>
      </c>
      <c r="J5405" s="309">
        <v>0.19</v>
      </c>
    </row>
    <row r="5406" spans="1:10" ht="25.5">
      <c r="A5406" s="300" t="s">
        <v>12986</v>
      </c>
      <c r="B5406" s="301" t="s">
        <v>13284</v>
      </c>
      <c r="C5406" s="300" t="s">
        <v>9</v>
      </c>
      <c r="D5406" s="300" t="s">
        <v>11893</v>
      </c>
      <c r="E5406" s="417" t="s">
        <v>12977</v>
      </c>
      <c r="F5406" s="417"/>
      <c r="G5406" s="302" t="s">
        <v>51</v>
      </c>
      <c r="H5406" s="315">
        <v>1E-4</v>
      </c>
      <c r="I5406" s="316">
        <v>1925.59</v>
      </c>
      <c r="J5406" s="316">
        <v>0.19</v>
      </c>
    </row>
    <row r="5407" spans="1:10" ht="25.5">
      <c r="A5407" s="317"/>
      <c r="B5407" s="317"/>
      <c r="C5407" s="317"/>
      <c r="D5407" s="317"/>
      <c r="E5407" s="317" t="s">
        <v>16052</v>
      </c>
      <c r="F5407" s="318">
        <v>0</v>
      </c>
      <c r="G5407" s="317" t="s">
        <v>16053</v>
      </c>
      <c r="H5407" s="318">
        <v>0</v>
      </c>
      <c r="I5407" s="317" t="s">
        <v>16054</v>
      </c>
      <c r="J5407" s="318">
        <v>0</v>
      </c>
    </row>
    <row r="5408" spans="1:10" ht="13.5" thickBot="1">
      <c r="A5408" s="317"/>
      <c r="B5408" s="317"/>
      <c r="C5408" s="317"/>
      <c r="D5408" s="317"/>
      <c r="E5408" s="317" t="s">
        <v>16055</v>
      </c>
      <c r="F5408" s="318">
        <v>0.05</v>
      </c>
      <c r="G5408" s="317"/>
      <c r="H5408" s="418" t="s">
        <v>16056</v>
      </c>
      <c r="I5408" s="418"/>
      <c r="J5408" s="318">
        <v>0.24</v>
      </c>
    </row>
    <row r="5409" spans="1:10" ht="13.5" thickTop="1">
      <c r="A5409" s="319"/>
      <c r="B5409" s="319"/>
      <c r="C5409" s="319"/>
      <c r="D5409" s="319"/>
      <c r="E5409" s="319"/>
      <c r="F5409" s="319"/>
      <c r="G5409" s="319"/>
      <c r="H5409" s="319"/>
      <c r="I5409" s="319"/>
      <c r="J5409" s="319"/>
    </row>
    <row r="5410" spans="1:10" ht="15">
      <c r="A5410" s="305"/>
      <c r="B5410" s="306" t="s">
        <v>12979</v>
      </c>
      <c r="C5410" s="305" t="s">
        <v>12980</v>
      </c>
      <c r="D5410" s="305" t="s">
        <v>12981</v>
      </c>
      <c r="E5410" s="419" t="s">
        <v>16045</v>
      </c>
      <c r="F5410" s="419"/>
      <c r="G5410" s="307" t="s">
        <v>12982</v>
      </c>
      <c r="H5410" s="306" t="s">
        <v>16046</v>
      </c>
      <c r="I5410" s="306" t="s">
        <v>12983</v>
      </c>
      <c r="J5410" s="306" t="s">
        <v>12985</v>
      </c>
    </row>
    <row r="5411" spans="1:10" ht="38.25">
      <c r="A5411" s="295" t="s">
        <v>16047</v>
      </c>
      <c r="B5411" s="296" t="s">
        <v>16644</v>
      </c>
      <c r="C5411" s="295" t="s">
        <v>9</v>
      </c>
      <c r="D5411" s="295" t="s">
        <v>2842</v>
      </c>
      <c r="E5411" s="420" t="s">
        <v>16067</v>
      </c>
      <c r="F5411" s="420"/>
      <c r="G5411" s="297" t="s">
        <v>27</v>
      </c>
      <c r="H5411" s="308">
        <v>1</v>
      </c>
      <c r="I5411" s="309">
        <v>0.73</v>
      </c>
      <c r="J5411" s="309">
        <v>0.73</v>
      </c>
    </row>
    <row r="5412" spans="1:10">
      <c r="A5412" s="300" t="s">
        <v>12986</v>
      </c>
      <c r="B5412" s="301" t="s">
        <v>13096</v>
      </c>
      <c r="C5412" s="300" t="s">
        <v>9</v>
      </c>
      <c r="D5412" s="300" t="s">
        <v>8825</v>
      </c>
      <c r="E5412" s="417" t="s">
        <v>12998</v>
      </c>
      <c r="F5412" s="417"/>
      <c r="G5412" s="302" t="s">
        <v>13097</v>
      </c>
      <c r="H5412" s="315">
        <v>1.25</v>
      </c>
      <c r="I5412" s="316">
        <v>0.59</v>
      </c>
      <c r="J5412" s="316">
        <v>0.73</v>
      </c>
    </row>
    <row r="5413" spans="1:10" ht="25.5">
      <c r="A5413" s="317"/>
      <c r="B5413" s="317"/>
      <c r="C5413" s="317"/>
      <c r="D5413" s="317"/>
      <c r="E5413" s="317" t="s">
        <v>16052</v>
      </c>
      <c r="F5413" s="318">
        <v>0</v>
      </c>
      <c r="G5413" s="317" t="s">
        <v>16053</v>
      </c>
      <c r="H5413" s="318">
        <v>0</v>
      </c>
      <c r="I5413" s="317" t="s">
        <v>16054</v>
      </c>
      <c r="J5413" s="318">
        <v>0</v>
      </c>
    </row>
    <row r="5414" spans="1:10" ht="13.5" thickBot="1">
      <c r="A5414" s="317"/>
      <c r="B5414" s="317"/>
      <c r="C5414" s="317"/>
      <c r="D5414" s="317"/>
      <c r="E5414" s="317" t="s">
        <v>16055</v>
      </c>
      <c r="F5414" s="318">
        <v>0.2</v>
      </c>
      <c r="G5414" s="317"/>
      <c r="H5414" s="418" t="s">
        <v>16056</v>
      </c>
      <c r="I5414" s="418"/>
      <c r="J5414" s="318">
        <v>0.93</v>
      </c>
    </row>
    <row r="5415" spans="1:10" ht="13.5" thickTop="1">
      <c r="A5415" s="319"/>
      <c r="B5415" s="319"/>
      <c r="C5415" s="319"/>
      <c r="D5415" s="319"/>
      <c r="E5415" s="319"/>
      <c r="F5415" s="319"/>
      <c r="G5415" s="319"/>
      <c r="H5415" s="319"/>
      <c r="I5415" s="319"/>
      <c r="J5415" s="319"/>
    </row>
    <row r="5416" spans="1:10" ht="15">
      <c r="A5416" s="305"/>
      <c r="B5416" s="306" t="s">
        <v>12979</v>
      </c>
      <c r="C5416" s="305" t="s">
        <v>12980</v>
      </c>
      <c r="D5416" s="305" t="s">
        <v>12981</v>
      </c>
      <c r="E5416" s="419" t="s">
        <v>16045</v>
      </c>
      <c r="F5416" s="419"/>
      <c r="G5416" s="307" t="s">
        <v>12982</v>
      </c>
      <c r="H5416" s="306" t="s">
        <v>16046</v>
      </c>
      <c r="I5416" s="306" t="s">
        <v>12983</v>
      </c>
      <c r="J5416" s="306" t="s">
        <v>12985</v>
      </c>
    </row>
    <row r="5417" spans="1:10">
      <c r="A5417" s="295" t="s">
        <v>16047</v>
      </c>
      <c r="B5417" s="296" t="s">
        <v>16265</v>
      </c>
      <c r="C5417" s="295" t="s">
        <v>9</v>
      </c>
      <c r="D5417" s="295" t="s">
        <v>503</v>
      </c>
      <c r="E5417" s="420" t="s">
        <v>16048</v>
      </c>
      <c r="F5417" s="420"/>
      <c r="G5417" s="297" t="s">
        <v>27</v>
      </c>
      <c r="H5417" s="308">
        <v>1</v>
      </c>
      <c r="I5417" s="309">
        <v>17.47</v>
      </c>
      <c r="J5417" s="309">
        <v>17.47</v>
      </c>
    </row>
    <row r="5418" spans="1:10" ht="25.5">
      <c r="A5418" s="310" t="s">
        <v>16049</v>
      </c>
      <c r="B5418" s="311" t="s">
        <v>16521</v>
      </c>
      <c r="C5418" s="310" t="s">
        <v>9</v>
      </c>
      <c r="D5418" s="310" t="s">
        <v>439</v>
      </c>
      <c r="E5418" s="416" t="s">
        <v>16048</v>
      </c>
      <c r="F5418" s="416"/>
      <c r="G5418" s="312" t="s">
        <v>27</v>
      </c>
      <c r="H5418" s="313">
        <v>1</v>
      </c>
      <c r="I5418" s="314">
        <v>0.46</v>
      </c>
      <c r="J5418" s="314">
        <v>0.46</v>
      </c>
    </row>
    <row r="5419" spans="1:10" ht="25.5">
      <c r="A5419" s="310" t="s">
        <v>16049</v>
      </c>
      <c r="B5419" s="311" t="s">
        <v>16522</v>
      </c>
      <c r="C5419" s="310" t="s">
        <v>9</v>
      </c>
      <c r="D5419" s="310" t="s">
        <v>440</v>
      </c>
      <c r="E5419" s="416" t="s">
        <v>16048</v>
      </c>
      <c r="F5419" s="416"/>
      <c r="G5419" s="312" t="s">
        <v>27</v>
      </c>
      <c r="H5419" s="313">
        <v>1</v>
      </c>
      <c r="I5419" s="314">
        <v>0.91</v>
      </c>
      <c r="J5419" s="314">
        <v>0.91</v>
      </c>
    </row>
    <row r="5420" spans="1:10" ht="25.5">
      <c r="A5420" s="310" t="s">
        <v>16049</v>
      </c>
      <c r="B5420" s="311" t="s">
        <v>16596</v>
      </c>
      <c r="C5420" s="310" t="s">
        <v>9</v>
      </c>
      <c r="D5420" s="310" t="s">
        <v>4597</v>
      </c>
      <c r="E5420" s="416" t="s">
        <v>16048</v>
      </c>
      <c r="F5420" s="416"/>
      <c r="G5420" s="312" t="s">
        <v>27</v>
      </c>
      <c r="H5420" s="313">
        <v>1</v>
      </c>
      <c r="I5420" s="314">
        <v>0.14000000000000001</v>
      </c>
      <c r="J5420" s="314">
        <v>0.14000000000000001</v>
      </c>
    </row>
    <row r="5421" spans="1:10">
      <c r="A5421" s="300" t="s">
        <v>12986</v>
      </c>
      <c r="B5421" s="301" t="s">
        <v>13061</v>
      </c>
      <c r="C5421" s="300" t="s">
        <v>9</v>
      </c>
      <c r="D5421" s="300" t="s">
        <v>12522</v>
      </c>
      <c r="E5421" s="417" t="s">
        <v>13060</v>
      </c>
      <c r="F5421" s="417"/>
      <c r="G5421" s="302" t="s">
        <v>27</v>
      </c>
      <c r="H5421" s="315">
        <v>1</v>
      </c>
      <c r="I5421" s="316">
        <v>2.5299999999999998</v>
      </c>
      <c r="J5421" s="316">
        <v>2.5299999999999998</v>
      </c>
    </row>
    <row r="5422" spans="1:10">
      <c r="A5422" s="300" t="s">
        <v>12986</v>
      </c>
      <c r="B5422" s="301" t="s">
        <v>13062</v>
      </c>
      <c r="C5422" s="300" t="s">
        <v>9</v>
      </c>
      <c r="D5422" s="300" t="s">
        <v>12527</v>
      </c>
      <c r="E5422" s="417" t="s">
        <v>13060</v>
      </c>
      <c r="F5422" s="417"/>
      <c r="G5422" s="302" t="s">
        <v>27</v>
      </c>
      <c r="H5422" s="315">
        <v>1</v>
      </c>
      <c r="I5422" s="316">
        <v>0.34</v>
      </c>
      <c r="J5422" s="316">
        <v>0.34</v>
      </c>
    </row>
    <row r="5423" spans="1:10">
      <c r="A5423" s="300" t="s">
        <v>12986</v>
      </c>
      <c r="B5423" s="301" t="s">
        <v>13059</v>
      </c>
      <c r="C5423" s="300" t="s">
        <v>9</v>
      </c>
      <c r="D5423" s="300" t="s">
        <v>12535</v>
      </c>
      <c r="E5423" s="417" t="s">
        <v>13058</v>
      </c>
      <c r="F5423" s="417"/>
      <c r="G5423" s="302" t="s">
        <v>27</v>
      </c>
      <c r="H5423" s="315">
        <v>1</v>
      </c>
      <c r="I5423" s="316">
        <v>0.05</v>
      </c>
      <c r="J5423" s="316">
        <v>0.05</v>
      </c>
    </row>
    <row r="5424" spans="1:10">
      <c r="A5424" s="300" t="s">
        <v>12986</v>
      </c>
      <c r="B5424" s="301" t="s">
        <v>13057</v>
      </c>
      <c r="C5424" s="300" t="s">
        <v>9</v>
      </c>
      <c r="D5424" s="300" t="s">
        <v>12549</v>
      </c>
      <c r="E5424" s="417" t="s">
        <v>13056</v>
      </c>
      <c r="F5424" s="417"/>
      <c r="G5424" s="302" t="s">
        <v>27</v>
      </c>
      <c r="H5424" s="315">
        <v>1</v>
      </c>
      <c r="I5424" s="316">
        <v>0.65</v>
      </c>
      <c r="J5424" s="316">
        <v>0.65</v>
      </c>
    </row>
    <row r="5425" spans="1:10">
      <c r="A5425" s="300" t="s">
        <v>12986</v>
      </c>
      <c r="B5425" s="301" t="s">
        <v>14220</v>
      </c>
      <c r="C5425" s="300" t="s">
        <v>9</v>
      </c>
      <c r="D5425" s="300" t="s">
        <v>11900</v>
      </c>
      <c r="E5425" s="417" t="s">
        <v>12994</v>
      </c>
      <c r="F5425" s="417"/>
      <c r="G5425" s="302" t="s">
        <v>27</v>
      </c>
      <c r="H5425" s="315">
        <v>1</v>
      </c>
      <c r="I5425" s="316">
        <v>12.39</v>
      </c>
      <c r="J5425" s="316">
        <v>12.39</v>
      </c>
    </row>
    <row r="5426" spans="1:10" ht="25.5">
      <c r="A5426" s="317"/>
      <c r="B5426" s="317"/>
      <c r="C5426" s="317"/>
      <c r="D5426" s="317"/>
      <c r="E5426" s="317" t="s">
        <v>16052</v>
      </c>
      <c r="F5426" s="318">
        <v>6.7224636999999996</v>
      </c>
      <c r="G5426" s="317" t="s">
        <v>16053</v>
      </c>
      <c r="H5426" s="318">
        <v>5.81</v>
      </c>
      <c r="I5426" s="317" t="s">
        <v>16054</v>
      </c>
      <c r="J5426" s="318">
        <v>12.53</v>
      </c>
    </row>
    <row r="5427" spans="1:10" ht="13.5" thickBot="1">
      <c r="A5427" s="317"/>
      <c r="B5427" s="317"/>
      <c r="C5427" s="317"/>
      <c r="D5427" s="317"/>
      <c r="E5427" s="317" t="s">
        <v>16055</v>
      </c>
      <c r="F5427" s="318">
        <v>4.93</v>
      </c>
      <c r="G5427" s="317"/>
      <c r="H5427" s="418" t="s">
        <v>16056</v>
      </c>
      <c r="I5427" s="418"/>
      <c r="J5427" s="318">
        <v>22.4</v>
      </c>
    </row>
    <row r="5428" spans="1:10" ht="13.5" thickTop="1">
      <c r="A5428" s="319"/>
      <c r="B5428" s="319"/>
      <c r="C5428" s="319"/>
      <c r="D5428" s="319"/>
      <c r="E5428" s="319"/>
      <c r="F5428" s="319"/>
      <c r="G5428" s="319"/>
      <c r="H5428" s="319"/>
      <c r="I5428" s="319"/>
      <c r="J5428" s="319"/>
    </row>
    <row r="5429" spans="1:10" ht="15">
      <c r="A5429" s="305"/>
      <c r="B5429" s="306" t="s">
        <v>12979</v>
      </c>
      <c r="C5429" s="305" t="s">
        <v>12980</v>
      </c>
      <c r="D5429" s="305" t="s">
        <v>12981</v>
      </c>
      <c r="E5429" s="419" t="s">
        <v>16045</v>
      </c>
      <c r="F5429" s="419"/>
      <c r="G5429" s="307" t="s">
        <v>12982</v>
      </c>
      <c r="H5429" s="306" t="s">
        <v>16046</v>
      </c>
      <c r="I5429" s="306" t="s">
        <v>12983</v>
      </c>
      <c r="J5429" s="306" t="s">
        <v>12985</v>
      </c>
    </row>
    <row r="5430" spans="1:10" ht="38.25">
      <c r="A5430" s="295" t="s">
        <v>16047</v>
      </c>
      <c r="B5430" s="296" t="s">
        <v>16377</v>
      </c>
      <c r="C5430" s="295" t="s">
        <v>9</v>
      </c>
      <c r="D5430" s="295" t="s">
        <v>362</v>
      </c>
      <c r="E5430" s="420" t="s">
        <v>16110</v>
      </c>
      <c r="F5430" s="420"/>
      <c r="G5430" s="297" t="s">
        <v>51</v>
      </c>
      <c r="H5430" s="308">
        <v>1</v>
      </c>
      <c r="I5430" s="309">
        <v>26.17</v>
      </c>
      <c r="J5430" s="309">
        <v>26.17</v>
      </c>
    </row>
    <row r="5431" spans="1:10" ht="25.5">
      <c r="A5431" s="310" t="s">
        <v>16049</v>
      </c>
      <c r="B5431" s="311" t="s">
        <v>16356</v>
      </c>
      <c r="C5431" s="310" t="s">
        <v>9</v>
      </c>
      <c r="D5431" s="310" t="s">
        <v>81</v>
      </c>
      <c r="E5431" s="416" t="s">
        <v>16048</v>
      </c>
      <c r="F5431" s="416"/>
      <c r="G5431" s="312" t="s">
        <v>27</v>
      </c>
      <c r="H5431" s="313">
        <v>0.17</v>
      </c>
      <c r="I5431" s="314">
        <v>18.53</v>
      </c>
      <c r="J5431" s="314">
        <v>3.15</v>
      </c>
    </row>
    <row r="5432" spans="1:10" ht="25.5">
      <c r="A5432" s="310" t="s">
        <v>16049</v>
      </c>
      <c r="B5432" s="311" t="s">
        <v>16068</v>
      </c>
      <c r="C5432" s="310" t="s">
        <v>9</v>
      </c>
      <c r="D5432" s="310" t="s">
        <v>29</v>
      </c>
      <c r="E5432" s="416" t="s">
        <v>16048</v>
      </c>
      <c r="F5432" s="416"/>
      <c r="G5432" s="312" t="s">
        <v>27</v>
      </c>
      <c r="H5432" s="313">
        <v>0.05</v>
      </c>
      <c r="I5432" s="314">
        <v>14.73</v>
      </c>
      <c r="J5432" s="314">
        <v>0.73</v>
      </c>
    </row>
    <row r="5433" spans="1:10">
      <c r="A5433" s="300" t="s">
        <v>12986</v>
      </c>
      <c r="B5433" s="301" t="s">
        <v>13394</v>
      </c>
      <c r="C5433" s="300" t="s">
        <v>9</v>
      </c>
      <c r="D5433" s="300" t="s">
        <v>9012</v>
      </c>
      <c r="E5433" s="417" t="s">
        <v>12998</v>
      </c>
      <c r="F5433" s="417"/>
      <c r="G5433" s="302" t="s">
        <v>51</v>
      </c>
      <c r="H5433" s="315">
        <v>0.04</v>
      </c>
      <c r="I5433" s="316">
        <v>3.84</v>
      </c>
      <c r="J5433" s="316">
        <v>0.15</v>
      </c>
    </row>
    <row r="5434" spans="1:10">
      <c r="A5434" s="300" t="s">
        <v>12986</v>
      </c>
      <c r="B5434" s="301" t="s">
        <v>14996</v>
      </c>
      <c r="C5434" s="300" t="s">
        <v>9</v>
      </c>
      <c r="D5434" s="300" t="s">
        <v>11859</v>
      </c>
      <c r="E5434" s="417" t="s">
        <v>12998</v>
      </c>
      <c r="F5434" s="417"/>
      <c r="G5434" s="302" t="s">
        <v>51</v>
      </c>
      <c r="H5434" s="315">
        <v>1</v>
      </c>
      <c r="I5434" s="316">
        <v>22.14</v>
      </c>
      <c r="J5434" s="316">
        <v>22.14</v>
      </c>
    </row>
    <row r="5435" spans="1:10" ht="25.5">
      <c r="A5435" s="317"/>
      <c r="B5435" s="317"/>
      <c r="C5435" s="317"/>
      <c r="D5435" s="317"/>
      <c r="E5435" s="317" t="s">
        <v>16052</v>
      </c>
      <c r="F5435" s="318">
        <v>1.4968614</v>
      </c>
      <c r="G5435" s="317" t="s">
        <v>16053</v>
      </c>
      <c r="H5435" s="318">
        <v>1.29</v>
      </c>
      <c r="I5435" s="317" t="s">
        <v>16054</v>
      </c>
      <c r="J5435" s="318">
        <v>2.79</v>
      </c>
    </row>
    <row r="5436" spans="1:10" ht="13.5" thickBot="1">
      <c r="A5436" s="317"/>
      <c r="B5436" s="317"/>
      <c r="C5436" s="317"/>
      <c r="D5436" s="317"/>
      <c r="E5436" s="317" t="s">
        <v>16055</v>
      </c>
      <c r="F5436" s="318">
        <v>7.39</v>
      </c>
      <c r="G5436" s="317"/>
      <c r="H5436" s="418" t="s">
        <v>16056</v>
      </c>
      <c r="I5436" s="418"/>
      <c r="J5436" s="318">
        <v>33.56</v>
      </c>
    </row>
    <row r="5437" spans="1:10" ht="13.5" thickTop="1">
      <c r="A5437" s="319"/>
      <c r="B5437" s="319"/>
      <c r="C5437" s="319"/>
      <c r="D5437" s="319"/>
      <c r="E5437" s="319"/>
      <c r="F5437" s="319"/>
      <c r="G5437" s="319"/>
      <c r="H5437" s="319"/>
      <c r="I5437" s="319"/>
      <c r="J5437" s="319"/>
    </row>
    <row r="5438" spans="1:10" ht="15">
      <c r="A5438" s="305"/>
      <c r="B5438" s="306" t="s">
        <v>12979</v>
      </c>
      <c r="C5438" s="305" t="s">
        <v>12980</v>
      </c>
      <c r="D5438" s="305" t="s">
        <v>12981</v>
      </c>
      <c r="E5438" s="419" t="s">
        <v>16045</v>
      </c>
      <c r="F5438" s="419"/>
      <c r="G5438" s="307" t="s">
        <v>12982</v>
      </c>
      <c r="H5438" s="306" t="s">
        <v>16046</v>
      </c>
      <c r="I5438" s="306" t="s">
        <v>12983</v>
      </c>
      <c r="J5438" s="306" t="s">
        <v>12985</v>
      </c>
    </row>
    <row r="5439" spans="1:10" ht="25.5">
      <c r="A5439" s="295" t="s">
        <v>16047</v>
      </c>
      <c r="B5439" s="296" t="s">
        <v>16381</v>
      </c>
      <c r="C5439" s="295" t="s">
        <v>9</v>
      </c>
      <c r="D5439" s="295" t="s">
        <v>1645</v>
      </c>
      <c r="E5439" s="420" t="s">
        <v>16110</v>
      </c>
      <c r="F5439" s="420"/>
      <c r="G5439" s="297" t="s">
        <v>51</v>
      </c>
      <c r="H5439" s="308">
        <v>1</v>
      </c>
      <c r="I5439" s="309">
        <v>54.54</v>
      </c>
      <c r="J5439" s="309">
        <v>54.54</v>
      </c>
    </row>
    <row r="5440" spans="1:10" ht="25.5">
      <c r="A5440" s="310" t="s">
        <v>16049</v>
      </c>
      <c r="B5440" s="311" t="s">
        <v>16356</v>
      </c>
      <c r="C5440" s="310" t="s">
        <v>9</v>
      </c>
      <c r="D5440" s="310" t="s">
        <v>81</v>
      </c>
      <c r="E5440" s="416" t="s">
        <v>16048</v>
      </c>
      <c r="F5440" s="416"/>
      <c r="G5440" s="312" t="s">
        <v>27</v>
      </c>
      <c r="H5440" s="313">
        <v>0.17</v>
      </c>
      <c r="I5440" s="314">
        <v>18.53</v>
      </c>
      <c r="J5440" s="314">
        <v>3.15</v>
      </c>
    </row>
    <row r="5441" spans="1:10" ht="25.5">
      <c r="A5441" s="310" t="s">
        <v>16049</v>
      </c>
      <c r="B5441" s="311" t="s">
        <v>16068</v>
      </c>
      <c r="C5441" s="310" t="s">
        <v>9</v>
      </c>
      <c r="D5441" s="310" t="s">
        <v>29</v>
      </c>
      <c r="E5441" s="416" t="s">
        <v>16048</v>
      </c>
      <c r="F5441" s="416"/>
      <c r="G5441" s="312" t="s">
        <v>27</v>
      </c>
      <c r="H5441" s="313">
        <v>0.05</v>
      </c>
      <c r="I5441" s="314">
        <v>14.73</v>
      </c>
      <c r="J5441" s="314">
        <v>0.73</v>
      </c>
    </row>
    <row r="5442" spans="1:10">
      <c r="A5442" s="300" t="s">
        <v>12986</v>
      </c>
      <c r="B5442" s="301" t="s">
        <v>13394</v>
      </c>
      <c r="C5442" s="300" t="s">
        <v>9</v>
      </c>
      <c r="D5442" s="300" t="s">
        <v>9012</v>
      </c>
      <c r="E5442" s="417" t="s">
        <v>12998</v>
      </c>
      <c r="F5442" s="417"/>
      <c r="G5442" s="302" t="s">
        <v>51</v>
      </c>
      <c r="H5442" s="315">
        <v>0.04</v>
      </c>
      <c r="I5442" s="316">
        <v>3.84</v>
      </c>
      <c r="J5442" s="316">
        <v>0.15</v>
      </c>
    </row>
    <row r="5443" spans="1:10">
      <c r="A5443" s="300" t="s">
        <v>12986</v>
      </c>
      <c r="B5443" s="301" t="s">
        <v>15011</v>
      </c>
      <c r="C5443" s="300" t="s">
        <v>9</v>
      </c>
      <c r="D5443" s="300" t="s">
        <v>11858</v>
      </c>
      <c r="E5443" s="417" t="s">
        <v>12998</v>
      </c>
      <c r="F5443" s="417"/>
      <c r="G5443" s="302" t="s">
        <v>51</v>
      </c>
      <c r="H5443" s="315">
        <v>1</v>
      </c>
      <c r="I5443" s="316">
        <v>50.51</v>
      </c>
      <c r="J5443" s="316">
        <v>50.51</v>
      </c>
    </row>
    <row r="5444" spans="1:10" ht="25.5">
      <c r="A5444" s="317"/>
      <c r="B5444" s="317"/>
      <c r="C5444" s="317"/>
      <c r="D5444" s="317"/>
      <c r="E5444" s="317" t="s">
        <v>16052</v>
      </c>
      <c r="F5444" s="318">
        <v>1.4968614</v>
      </c>
      <c r="G5444" s="317" t="s">
        <v>16053</v>
      </c>
      <c r="H5444" s="318">
        <v>1.29</v>
      </c>
      <c r="I5444" s="317" t="s">
        <v>16054</v>
      </c>
      <c r="J5444" s="318">
        <v>2.79</v>
      </c>
    </row>
    <row r="5445" spans="1:10" ht="13.5" thickBot="1">
      <c r="A5445" s="317"/>
      <c r="B5445" s="317"/>
      <c r="C5445" s="317"/>
      <c r="D5445" s="317"/>
      <c r="E5445" s="317" t="s">
        <v>16055</v>
      </c>
      <c r="F5445" s="318">
        <v>15.4</v>
      </c>
      <c r="G5445" s="317"/>
      <c r="H5445" s="418" t="s">
        <v>16056</v>
      </c>
      <c r="I5445" s="418"/>
      <c r="J5445" s="318">
        <v>69.94</v>
      </c>
    </row>
    <row r="5446" spans="1:10" ht="13.5" thickTop="1">
      <c r="A5446" s="319"/>
      <c r="B5446" s="319"/>
      <c r="C5446" s="319"/>
      <c r="D5446" s="319"/>
      <c r="E5446" s="319"/>
      <c r="F5446" s="319"/>
      <c r="G5446" s="319"/>
      <c r="H5446" s="319"/>
      <c r="I5446" s="319"/>
      <c r="J5446" s="319"/>
    </row>
    <row r="5447" spans="1:10">
      <c r="A5447" s="303"/>
      <c r="B5447" s="303"/>
      <c r="C5447" s="303"/>
      <c r="D5447" s="303"/>
      <c r="E5447" s="303"/>
      <c r="F5447" s="303"/>
      <c r="G5447" s="303"/>
      <c r="H5447" s="303"/>
      <c r="I5447" s="303"/>
      <c r="J5447" s="303"/>
    </row>
    <row r="5448" spans="1:10">
      <c r="A5448" s="413"/>
      <c r="B5448" s="413"/>
      <c r="C5448" s="413"/>
      <c r="D5448" s="304"/>
      <c r="E5448" s="298"/>
      <c r="F5448" s="414"/>
      <c r="G5448" s="413"/>
      <c r="H5448" s="415"/>
      <c r="I5448" s="413"/>
      <c r="J5448" s="413"/>
    </row>
    <row r="5449" spans="1:10">
      <c r="A5449" s="413"/>
      <c r="B5449" s="413"/>
      <c r="C5449" s="413"/>
      <c r="D5449" s="304"/>
      <c r="E5449" s="298"/>
      <c r="F5449" s="414"/>
      <c r="G5449" s="413"/>
      <c r="H5449" s="415"/>
      <c r="I5449" s="413"/>
      <c r="J5449" s="413"/>
    </row>
    <row r="5450" spans="1:10">
      <c r="A5450" s="413"/>
      <c r="B5450" s="413"/>
      <c r="C5450" s="413"/>
      <c r="D5450" s="304"/>
      <c r="E5450" s="298"/>
      <c r="F5450" s="414"/>
      <c r="G5450" s="413"/>
      <c r="H5450" s="415"/>
      <c r="I5450" s="413"/>
      <c r="J5450" s="413"/>
    </row>
    <row r="5451" spans="1:10">
      <c r="A5451" s="299"/>
      <c r="B5451" s="299"/>
      <c r="C5451" s="299"/>
      <c r="D5451" s="299"/>
      <c r="E5451" s="299"/>
      <c r="F5451" s="299"/>
      <c r="G5451" s="299"/>
      <c r="H5451" s="299"/>
      <c r="I5451" s="299"/>
      <c r="J5451" s="299"/>
    </row>
    <row r="5452" spans="1:10">
      <c r="A5452" s="411"/>
      <c r="B5452" s="412"/>
      <c r="C5452" s="412"/>
      <c r="D5452" s="412"/>
      <c r="E5452" s="412"/>
      <c r="F5452" s="412"/>
      <c r="G5452" s="412"/>
      <c r="H5452" s="412"/>
      <c r="I5452" s="412"/>
      <c r="J5452" s="412"/>
    </row>
  </sheetData>
  <mergeCells count="4324">
    <mergeCell ref="E9:F9"/>
    <mergeCell ref="E10:F10"/>
    <mergeCell ref="E11:F11"/>
    <mergeCell ref="H13:I13"/>
    <mergeCell ref="E15:F15"/>
    <mergeCell ref="E16:F16"/>
    <mergeCell ref="A3:J3"/>
    <mergeCell ref="A4:J4"/>
    <mergeCell ref="E5:F5"/>
    <mergeCell ref="E6:F6"/>
    <mergeCell ref="E7:F7"/>
    <mergeCell ref="E8:F8"/>
    <mergeCell ref="C1:D1"/>
    <mergeCell ref="E1:F1"/>
    <mergeCell ref="G1:H1"/>
    <mergeCell ref="I1:J1"/>
    <mergeCell ref="C2:D2"/>
    <mergeCell ref="E2:F2"/>
    <mergeCell ref="G2:H2"/>
    <mergeCell ref="I2:J2"/>
    <mergeCell ref="E31:F31"/>
    <mergeCell ref="E32:F32"/>
    <mergeCell ref="E33:F33"/>
    <mergeCell ref="H35:I35"/>
    <mergeCell ref="E37:F37"/>
    <mergeCell ref="E38:F38"/>
    <mergeCell ref="E23:F23"/>
    <mergeCell ref="H25:I25"/>
    <mergeCell ref="E27:F27"/>
    <mergeCell ref="E28:F28"/>
    <mergeCell ref="E29:F29"/>
    <mergeCell ref="E30:F30"/>
    <mergeCell ref="E17:F17"/>
    <mergeCell ref="E18:F18"/>
    <mergeCell ref="E19:F19"/>
    <mergeCell ref="E20:F20"/>
    <mergeCell ref="E21:F21"/>
    <mergeCell ref="E22:F22"/>
    <mergeCell ref="E53:F53"/>
    <mergeCell ref="E54:F54"/>
    <mergeCell ref="E55:F55"/>
    <mergeCell ref="E56:F56"/>
    <mergeCell ref="H58:I58"/>
    <mergeCell ref="E60:F60"/>
    <mergeCell ref="H46:I46"/>
    <mergeCell ref="E48:F48"/>
    <mergeCell ref="E49:F49"/>
    <mergeCell ref="E50:F50"/>
    <mergeCell ref="E51:F51"/>
    <mergeCell ref="E52:F52"/>
    <mergeCell ref="E39:F39"/>
    <mergeCell ref="E40:F40"/>
    <mergeCell ref="E41:F41"/>
    <mergeCell ref="E42:F42"/>
    <mergeCell ref="E43:F43"/>
    <mergeCell ref="E44:F44"/>
    <mergeCell ref="E75:F75"/>
    <mergeCell ref="H77:I77"/>
    <mergeCell ref="E79:F79"/>
    <mergeCell ref="E80:F80"/>
    <mergeCell ref="E81:F81"/>
    <mergeCell ref="E82:F82"/>
    <mergeCell ref="E69:F69"/>
    <mergeCell ref="E70:F70"/>
    <mergeCell ref="E71:F71"/>
    <mergeCell ref="E72:F72"/>
    <mergeCell ref="E73:F73"/>
    <mergeCell ref="E74:F74"/>
    <mergeCell ref="E61:F61"/>
    <mergeCell ref="E62:F62"/>
    <mergeCell ref="E63:F63"/>
    <mergeCell ref="H65:I65"/>
    <mergeCell ref="E67:F67"/>
    <mergeCell ref="E68:F68"/>
    <mergeCell ref="E97:F97"/>
    <mergeCell ref="E98:F98"/>
    <mergeCell ref="E99:F99"/>
    <mergeCell ref="E100:F100"/>
    <mergeCell ref="E101:F101"/>
    <mergeCell ref="E102:F102"/>
    <mergeCell ref="H90:I90"/>
    <mergeCell ref="E92:F92"/>
    <mergeCell ref="E93:F93"/>
    <mergeCell ref="E94:F94"/>
    <mergeCell ref="E95:F95"/>
    <mergeCell ref="E96:F96"/>
    <mergeCell ref="E83:F83"/>
    <mergeCell ref="E84:F84"/>
    <mergeCell ref="E85:F85"/>
    <mergeCell ref="E86:F86"/>
    <mergeCell ref="E87:F87"/>
    <mergeCell ref="E88:F88"/>
    <mergeCell ref="E115:F115"/>
    <mergeCell ref="E116:F116"/>
    <mergeCell ref="E117:F117"/>
    <mergeCell ref="E118:F118"/>
    <mergeCell ref="E119:F119"/>
    <mergeCell ref="E120:F120"/>
    <mergeCell ref="E109:F109"/>
    <mergeCell ref="E110:F110"/>
    <mergeCell ref="E111:F111"/>
    <mergeCell ref="E112:F112"/>
    <mergeCell ref="E113:F113"/>
    <mergeCell ref="E114:F114"/>
    <mergeCell ref="E103:F103"/>
    <mergeCell ref="E104:F104"/>
    <mergeCell ref="E105:F105"/>
    <mergeCell ref="E106:F106"/>
    <mergeCell ref="E107:F107"/>
    <mergeCell ref="E108:F108"/>
    <mergeCell ref="E133:F133"/>
    <mergeCell ref="E134:F134"/>
    <mergeCell ref="E135:F135"/>
    <mergeCell ref="H137:I137"/>
    <mergeCell ref="E139:F139"/>
    <mergeCell ref="E140:F140"/>
    <mergeCell ref="E127:F127"/>
    <mergeCell ref="E128:F128"/>
    <mergeCell ref="E129:F129"/>
    <mergeCell ref="E130:F130"/>
    <mergeCell ref="E131:F131"/>
    <mergeCell ref="E132:F132"/>
    <mergeCell ref="E121:F121"/>
    <mergeCell ref="E122:F122"/>
    <mergeCell ref="E123:F123"/>
    <mergeCell ref="E124:F124"/>
    <mergeCell ref="E125:F125"/>
    <mergeCell ref="E126:F126"/>
    <mergeCell ref="E153:F153"/>
    <mergeCell ref="E154:F154"/>
    <mergeCell ref="E155:F155"/>
    <mergeCell ref="E156:F156"/>
    <mergeCell ref="E157:F157"/>
    <mergeCell ref="E158:F158"/>
    <mergeCell ref="E147:F147"/>
    <mergeCell ref="E148:F148"/>
    <mergeCell ref="E149:F149"/>
    <mergeCell ref="E150:F150"/>
    <mergeCell ref="E151:F151"/>
    <mergeCell ref="E152:F152"/>
    <mergeCell ref="E141:F141"/>
    <mergeCell ref="E142:F142"/>
    <mergeCell ref="E143:F143"/>
    <mergeCell ref="E144:F144"/>
    <mergeCell ref="E145:F145"/>
    <mergeCell ref="E146:F146"/>
    <mergeCell ref="E171:F171"/>
    <mergeCell ref="E172:F172"/>
    <mergeCell ref="E173:F173"/>
    <mergeCell ref="E174:F174"/>
    <mergeCell ref="E175:F175"/>
    <mergeCell ref="E176:F176"/>
    <mergeCell ref="E165:F165"/>
    <mergeCell ref="E166:F166"/>
    <mergeCell ref="E167:F167"/>
    <mergeCell ref="E168:F168"/>
    <mergeCell ref="E169:F169"/>
    <mergeCell ref="E170:F170"/>
    <mergeCell ref="E159:F159"/>
    <mergeCell ref="E160:F160"/>
    <mergeCell ref="E161:F161"/>
    <mergeCell ref="E162:F162"/>
    <mergeCell ref="E163:F163"/>
    <mergeCell ref="E164:F164"/>
    <mergeCell ref="E189:F189"/>
    <mergeCell ref="E190:F190"/>
    <mergeCell ref="E191:F191"/>
    <mergeCell ref="E192:F192"/>
    <mergeCell ref="E193:F193"/>
    <mergeCell ref="E194:F194"/>
    <mergeCell ref="E183:F183"/>
    <mergeCell ref="E184:F184"/>
    <mergeCell ref="E185:F185"/>
    <mergeCell ref="E186:F186"/>
    <mergeCell ref="E187:F187"/>
    <mergeCell ref="E188:F188"/>
    <mergeCell ref="E177:F177"/>
    <mergeCell ref="E178:F178"/>
    <mergeCell ref="E179:F179"/>
    <mergeCell ref="E180:F180"/>
    <mergeCell ref="E181:F181"/>
    <mergeCell ref="E182:F182"/>
    <mergeCell ref="E207:F207"/>
    <mergeCell ref="E208:F208"/>
    <mergeCell ref="E209:F209"/>
    <mergeCell ref="E210:F210"/>
    <mergeCell ref="E211:F211"/>
    <mergeCell ref="E212:F212"/>
    <mergeCell ref="E201:F201"/>
    <mergeCell ref="E202:F202"/>
    <mergeCell ref="E203:F203"/>
    <mergeCell ref="E204:F204"/>
    <mergeCell ref="E205:F205"/>
    <mergeCell ref="E206:F206"/>
    <mergeCell ref="E195:F195"/>
    <mergeCell ref="E196:F196"/>
    <mergeCell ref="E197:F197"/>
    <mergeCell ref="E198:F198"/>
    <mergeCell ref="E199:F199"/>
    <mergeCell ref="E200:F200"/>
    <mergeCell ref="E227:F227"/>
    <mergeCell ref="E228:F228"/>
    <mergeCell ref="E229:F229"/>
    <mergeCell ref="E230:F230"/>
    <mergeCell ref="E231:F231"/>
    <mergeCell ref="E232:F232"/>
    <mergeCell ref="E221:F221"/>
    <mergeCell ref="E222:F222"/>
    <mergeCell ref="E223:F223"/>
    <mergeCell ref="E224:F224"/>
    <mergeCell ref="E225:F225"/>
    <mergeCell ref="E226:F226"/>
    <mergeCell ref="E213:F213"/>
    <mergeCell ref="E214:F214"/>
    <mergeCell ref="H216:I216"/>
    <mergeCell ref="E218:F218"/>
    <mergeCell ref="E219:F219"/>
    <mergeCell ref="E220:F220"/>
    <mergeCell ref="E245:F245"/>
    <mergeCell ref="E246:F246"/>
    <mergeCell ref="E247:F247"/>
    <mergeCell ref="E248:F248"/>
    <mergeCell ref="E249:F249"/>
    <mergeCell ref="E250:F250"/>
    <mergeCell ref="E239:F239"/>
    <mergeCell ref="E240:F240"/>
    <mergeCell ref="E241:F241"/>
    <mergeCell ref="E242:F242"/>
    <mergeCell ref="E243:F243"/>
    <mergeCell ref="E244:F244"/>
    <mergeCell ref="E233:F233"/>
    <mergeCell ref="E234:F234"/>
    <mergeCell ref="E235:F235"/>
    <mergeCell ref="E236:F236"/>
    <mergeCell ref="E237:F237"/>
    <mergeCell ref="E238:F238"/>
    <mergeCell ref="H264:I264"/>
    <mergeCell ref="E266:F266"/>
    <mergeCell ref="E267:F267"/>
    <mergeCell ref="E268:F268"/>
    <mergeCell ref="E269:F269"/>
    <mergeCell ref="E270:F270"/>
    <mergeCell ref="E257:F257"/>
    <mergeCell ref="E258:F258"/>
    <mergeCell ref="E259:F259"/>
    <mergeCell ref="E260:F260"/>
    <mergeCell ref="E261:F261"/>
    <mergeCell ref="E262:F262"/>
    <mergeCell ref="E251:F251"/>
    <mergeCell ref="E252:F252"/>
    <mergeCell ref="E253:F253"/>
    <mergeCell ref="E254:F254"/>
    <mergeCell ref="E255:F255"/>
    <mergeCell ref="E256:F256"/>
    <mergeCell ref="E283:F283"/>
    <mergeCell ref="E284:F284"/>
    <mergeCell ref="E285:F285"/>
    <mergeCell ref="E286:F286"/>
    <mergeCell ref="E287:F287"/>
    <mergeCell ref="E288:F288"/>
    <mergeCell ref="E277:F277"/>
    <mergeCell ref="E278:F278"/>
    <mergeCell ref="E279:F279"/>
    <mergeCell ref="E280:F280"/>
    <mergeCell ref="E281:F281"/>
    <mergeCell ref="E282:F282"/>
    <mergeCell ref="E271:F271"/>
    <mergeCell ref="E272:F272"/>
    <mergeCell ref="E273:F273"/>
    <mergeCell ref="E274:F274"/>
    <mergeCell ref="E275:F275"/>
    <mergeCell ref="E276:F276"/>
    <mergeCell ref="E301:F301"/>
    <mergeCell ref="E302:F302"/>
    <mergeCell ref="E303:F303"/>
    <mergeCell ref="E304:F304"/>
    <mergeCell ref="E305:F305"/>
    <mergeCell ref="E306:F306"/>
    <mergeCell ref="E295:F295"/>
    <mergeCell ref="E296:F296"/>
    <mergeCell ref="E297:F297"/>
    <mergeCell ref="E298:F298"/>
    <mergeCell ref="E299:F299"/>
    <mergeCell ref="E300:F300"/>
    <mergeCell ref="E289:F289"/>
    <mergeCell ref="E290:F290"/>
    <mergeCell ref="E291:F291"/>
    <mergeCell ref="E292:F292"/>
    <mergeCell ref="E293:F293"/>
    <mergeCell ref="E294:F294"/>
    <mergeCell ref="E319:F319"/>
    <mergeCell ref="E320:F320"/>
    <mergeCell ref="E321:F321"/>
    <mergeCell ref="E322:F322"/>
    <mergeCell ref="E323:F323"/>
    <mergeCell ref="E324:F324"/>
    <mergeCell ref="E313:F313"/>
    <mergeCell ref="E314:F314"/>
    <mergeCell ref="E315:F315"/>
    <mergeCell ref="E316:F316"/>
    <mergeCell ref="E317:F317"/>
    <mergeCell ref="E318:F318"/>
    <mergeCell ref="E307:F307"/>
    <mergeCell ref="E308:F308"/>
    <mergeCell ref="E309:F309"/>
    <mergeCell ref="E310:F310"/>
    <mergeCell ref="E311:F311"/>
    <mergeCell ref="E312:F312"/>
    <mergeCell ref="E337:F337"/>
    <mergeCell ref="E338:F338"/>
    <mergeCell ref="E339:F339"/>
    <mergeCell ref="E340:F340"/>
    <mergeCell ref="E341:F341"/>
    <mergeCell ref="E342:F342"/>
    <mergeCell ref="E331:F331"/>
    <mergeCell ref="E332:F332"/>
    <mergeCell ref="E333:F333"/>
    <mergeCell ref="E334:F334"/>
    <mergeCell ref="E335:F335"/>
    <mergeCell ref="E336:F336"/>
    <mergeCell ref="E325:F325"/>
    <mergeCell ref="E326:F326"/>
    <mergeCell ref="E327:F327"/>
    <mergeCell ref="E328:F328"/>
    <mergeCell ref="E329:F329"/>
    <mergeCell ref="E330:F330"/>
    <mergeCell ref="H369:I369"/>
    <mergeCell ref="E357:F357"/>
    <mergeCell ref="E358:F358"/>
    <mergeCell ref="E359:F359"/>
    <mergeCell ref="E360:F360"/>
    <mergeCell ref="E361:F361"/>
    <mergeCell ref="E362:F362"/>
    <mergeCell ref="E351:F351"/>
    <mergeCell ref="E352:F352"/>
    <mergeCell ref="E353:F353"/>
    <mergeCell ref="E354:F354"/>
    <mergeCell ref="E355:F355"/>
    <mergeCell ref="E356:F356"/>
    <mergeCell ref="E343:F343"/>
    <mergeCell ref="H345:I345"/>
    <mergeCell ref="E347:F347"/>
    <mergeCell ref="E348:F348"/>
    <mergeCell ref="E349:F349"/>
    <mergeCell ref="E350:F350"/>
    <mergeCell ref="E377:F377"/>
    <mergeCell ref="E378:F378"/>
    <mergeCell ref="E379:F379"/>
    <mergeCell ref="E380:F380"/>
    <mergeCell ref="E381:F381"/>
    <mergeCell ref="E382:F382"/>
    <mergeCell ref="E371:F371"/>
    <mergeCell ref="E372:F372"/>
    <mergeCell ref="E373:F373"/>
    <mergeCell ref="E374:F374"/>
    <mergeCell ref="E375:F375"/>
    <mergeCell ref="E376:F376"/>
    <mergeCell ref="E363:F363"/>
    <mergeCell ref="E364:F364"/>
    <mergeCell ref="E365:F365"/>
    <mergeCell ref="E366:F366"/>
    <mergeCell ref="E367:F367"/>
    <mergeCell ref="E399:F399"/>
    <mergeCell ref="E400:F400"/>
    <mergeCell ref="H402:I402"/>
    <mergeCell ref="E404:F404"/>
    <mergeCell ref="E405:F405"/>
    <mergeCell ref="E406:F406"/>
    <mergeCell ref="E391:F391"/>
    <mergeCell ref="E392:F392"/>
    <mergeCell ref="E393:F393"/>
    <mergeCell ref="H395:I395"/>
    <mergeCell ref="E397:F397"/>
    <mergeCell ref="E398:F398"/>
    <mergeCell ref="E383:F383"/>
    <mergeCell ref="H385:I385"/>
    <mergeCell ref="E387:F387"/>
    <mergeCell ref="E388:F388"/>
    <mergeCell ref="E389:F389"/>
    <mergeCell ref="E390:F390"/>
    <mergeCell ref="E425:F425"/>
    <mergeCell ref="E426:F426"/>
    <mergeCell ref="H428:I428"/>
    <mergeCell ref="E430:F430"/>
    <mergeCell ref="E431:F431"/>
    <mergeCell ref="E432:F432"/>
    <mergeCell ref="E417:F417"/>
    <mergeCell ref="E418:F418"/>
    <mergeCell ref="E419:F419"/>
    <mergeCell ref="E420:F420"/>
    <mergeCell ref="H422:I422"/>
    <mergeCell ref="E424:F424"/>
    <mergeCell ref="E407:F407"/>
    <mergeCell ref="H409:I409"/>
    <mergeCell ref="E411:F411"/>
    <mergeCell ref="E412:F412"/>
    <mergeCell ref="E413:F413"/>
    <mergeCell ref="H415:I415"/>
    <mergeCell ref="E449:F449"/>
    <mergeCell ref="E450:F450"/>
    <mergeCell ref="E451:F451"/>
    <mergeCell ref="E452:F452"/>
    <mergeCell ref="E453:F453"/>
    <mergeCell ref="E454:F454"/>
    <mergeCell ref="E441:F441"/>
    <mergeCell ref="E442:F442"/>
    <mergeCell ref="E443:F443"/>
    <mergeCell ref="E444:F444"/>
    <mergeCell ref="E445:F445"/>
    <mergeCell ref="H447:I447"/>
    <mergeCell ref="E433:F433"/>
    <mergeCell ref="E434:F434"/>
    <mergeCell ref="E435:F435"/>
    <mergeCell ref="H437:I437"/>
    <mergeCell ref="E439:F439"/>
    <mergeCell ref="E440:F440"/>
    <mergeCell ref="E471:F471"/>
    <mergeCell ref="E472:F472"/>
    <mergeCell ref="E473:F473"/>
    <mergeCell ref="E474:F474"/>
    <mergeCell ref="H476:I476"/>
    <mergeCell ref="E478:F478"/>
    <mergeCell ref="E463:F463"/>
    <mergeCell ref="E464:F464"/>
    <mergeCell ref="E465:F465"/>
    <mergeCell ref="H467:I467"/>
    <mergeCell ref="E469:F469"/>
    <mergeCell ref="E470:F470"/>
    <mergeCell ref="H456:I456"/>
    <mergeCell ref="E458:F458"/>
    <mergeCell ref="E459:F459"/>
    <mergeCell ref="E460:F460"/>
    <mergeCell ref="E461:F461"/>
    <mergeCell ref="E462:F462"/>
    <mergeCell ref="E493:F493"/>
    <mergeCell ref="E494:F494"/>
    <mergeCell ref="H496:I496"/>
    <mergeCell ref="E498:F498"/>
    <mergeCell ref="E499:F499"/>
    <mergeCell ref="E500:F500"/>
    <mergeCell ref="E485:F485"/>
    <mergeCell ref="E486:F486"/>
    <mergeCell ref="H488:I488"/>
    <mergeCell ref="E490:F490"/>
    <mergeCell ref="E491:F491"/>
    <mergeCell ref="E492:F492"/>
    <mergeCell ref="E479:F479"/>
    <mergeCell ref="E480:F480"/>
    <mergeCell ref="E481:F481"/>
    <mergeCell ref="E482:F482"/>
    <mergeCell ref="E483:F483"/>
    <mergeCell ref="E484:F484"/>
    <mergeCell ref="E515:F515"/>
    <mergeCell ref="E516:F516"/>
    <mergeCell ref="E517:F517"/>
    <mergeCell ref="E518:F518"/>
    <mergeCell ref="E519:F519"/>
    <mergeCell ref="H521:I521"/>
    <mergeCell ref="E507:F507"/>
    <mergeCell ref="E508:F508"/>
    <mergeCell ref="E509:F509"/>
    <mergeCell ref="H511:I511"/>
    <mergeCell ref="E513:F513"/>
    <mergeCell ref="E514:F514"/>
    <mergeCell ref="E501:F501"/>
    <mergeCell ref="E502:F502"/>
    <mergeCell ref="E503:F503"/>
    <mergeCell ref="E504:F504"/>
    <mergeCell ref="E505:F505"/>
    <mergeCell ref="E506:F506"/>
    <mergeCell ref="E537:F537"/>
    <mergeCell ref="E538:F538"/>
    <mergeCell ref="E539:F539"/>
    <mergeCell ref="H541:I541"/>
    <mergeCell ref="E543:F543"/>
    <mergeCell ref="E544:F544"/>
    <mergeCell ref="E529:F529"/>
    <mergeCell ref="H531:I531"/>
    <mergeCell ref="E533:F533"/>
    <mergeCell ref="E534:F534"/>
    <mergeCell ref="E535:F535"/>
    <mergeCell ref="E536:F536"/>
    <mergeCell ref="E523:F523"/>
    <mergeCell ref="E524:F524"/>
    <mergeCell ref="E525:F525"/>
    <mergeCell ref="E526:F526"/>
    <mergeCell ref="E527:F527"/>
    <mergeCell ref="E528:F528"/>
    <mergeCell ref="E559:F559"/>
    <mergeCell ref="H561:I561"/>
    <mergeCell ref="E563:F563"/>
    <mergeCell ref="E564:F564"/>
    <mergeCell ref="E565:F565"/>
    <mergeCell ref="E566:F566"/>
    <mergeCell ref="E553:F553"/>
    <mergeCell ref="E554:F554"/>
    <mergeCell ref="E555:F555"/>
    <mergeCell ref="E556:F556"/>
    <mergeCell ref="E557:F557"/>
    <mergeCell ref="E558:F558"/>
    <mergeCell ref="E545:F545"/>
    <mergeCell ref="E546:F546"/>
    <mergeCell ref="E547:F547"/>
    <mergeCell ref="E548:F548"/>
    <mergeCell ref="E549:F549"/>
    <mergeCell ref="H551:I551"/>
    <mergeCell ref="E583:F583"/>
    <mergeCell ref="E584:F584"/>
    <mergeCell ref="E585:F585"/>
    <mergeCell ref="E586:F586"/>
    <mergeCell ref="E587:F587"/>
    <mergeCell ref="E588:F588"/>
    <mergeCell ref="E575:F575"/>
    <mergeCell ref="E576:F576"/>
    <mergeCell ref="E577:F577"/>
    <mergeCell ref="E578:F578"/>
    <mergeCell ref="E579:F579"/>
    <mergeCell ref="H581:I581"/>
    <mergeCell ref="E567:F567"/>
    <mergeCell ref="E568:F568"/>
    <mergeCell ref="E569:F569"/>
    <mergeCell ref="H571:I571"/>
    <mergeCell ref="E573:F573"/>
    <mergeCell ref="E574:F574"/>
    <mergeCell ref="E605:F605"/>
    <mergeCell ref="E606:F606"/>
    <mergeCell ref="E607:F607"/>
    <mergeCell ref="E608:F608"/>
    <mergeCell ref="E609:F609"/>
    <mergeCell ref="H611:I611"/>
    <mergeCell ref="E597:F597"/>
    <mergeCell ref="E598:F598"/>
    <mergeCell ref="E599:F599"/>
    <mergeCell ref="H601:I601"/>
    <mergeCell ref="E603:F603"/>
    <mergeCell ref="E604:F604"/>
    <mergeCell ref="E589:F589"/>
    <mergeCell ref="H591:I591"/>
    <mergeCell ref="E593:F593"/>
    <mergeCell ref="E594:F594"/>
    <mergeCell ref="E595:F595"/>
    <mergeCell ref="E596:F596"/>
    <mergeCell ref="E627:F627"/>
    <mergeCell ref="E628:F628"/>
    <mergeCell ref="E629:F629"/>
    <mergeCell ref="E630:F630"/>
    <mergeCell ref="E631:F631"/>
    <mergeCell ref="E632:F632"/>
    <mergeCell ref="E619:F619"/>
    <mergeCell ref="H621:I621"/>
    <mergeCell ref="E623:F623"/>
    <mergeCell ref="E624:F624"/>
    <mergeCell ref="E625:F625"/>
    <mergeCell ref="E626:F626"/>
    <mergeCell ref="E613:F613"/>
    <mergeCell ref="E614:F614"/>
    <mergeCell ref="E615:F615"/>
    <mergeCell ref="E616:F616"/>
    <mergeCell ref="E617:F617"/>
    <mergeCell ref="E618:F618"/>
    <mergeCell ref="E649:F649"/>
    <mergeCell ref="E650:F650"/>
    <mergeCell ref="E651:F651"/>
    <mergeCell ref="E652:F652"/>
    <mergeCell ref="E653:F653"/>
    <mergeCell ref="E654:F654"/>
    <mergeCell ref="E641:F641"/>
    <mergeCell ref="E642:F642"/>
    <mergeCell ref="E643:F643"/>
    <mergeCell ref="E644:F644"/>
    <mergeCell ref="E645:F645"/>
    <mergeCell ref="H647:I647"/>
    <mergeCell ref="H634:I634"/>
    <mergeCell ref="E636:F636"/>
    <mergeCell ref="E637:F637"/>
    <mergeCell ref="E638:F638"/>
    <mergeCell ref="E639:F639"/>
    <mergeCell ref="E640:F640"/>
    <mergeCell ref="E669:F669"/>
    <mergeCell ref="H671:I671"/>
    <mergeCell ref="E673:F673"/>
    <mergeCell ref="E674:F674"/>
    <mergeCell ref="E675:F675"/>
    <mergeCell ref="E676:F676"/>
    <mergeCell ref="E663:F663"/>
    <mergeCell ref="E664:F664"/>
    <mergeCell ref="E665:F665"/>
    <mergeCell ref="E666:F666"/>
    <mergeCell ref="E667:F667"/>
    <mergeCell ref="E668:F668"/>
    <mergeCell ref="E655:F655"/>
    <mergeCell ref="E656:F656"/>
    <mergeCell ref="E657:F657"/>
    <mergeCell ref="E658:F658"/>
    <mergeCell ref="E659:F659"/>
    <mergeCell ref="H661:I661"/>
    <mergeCell ref="E691:F691"/>
    <mergeCell ref="E692:F692"/>
    <mergeCell ref="E693:F693"/>
    <mergeCell ref="H695:I695"/>
    <mergeCell ref="E697:F697"/>
    <mergeCell ref="E698:F698"/>
    <mergeCell ref="E685:F685"/>
    <mergeCell ref="E686:F686"/>
    <mergeCell ref="E687:F687"/>
    <mergeCell ref="E688:F688"/>
    <mergeCell ref="E689:F689"/>
    <mergeCell ref="E690:F690"/>
    <mergeCell ref="E677:F677"/>
    <mergeCell ref="E678:F678"/>
    <mergeCell ref="E679:F679"/>
    <mergeCell ref="H681:I681"/>
    <mergeCell ref="E683:F683"/>
    <mergeCell ref="E684:F684"/>
    <mergeCell ref="E713:F713"/>
    <mergeCell ref="E714:F714"/>
    <mergeCell ref="E715:F715"/>
    <mergeCell ref="E716:F716"/>
    <mergeCell ref="E717:F717"/>
    <mergeCell ref="E718:F718"/>
    <mergeCell ref="E705:F705"/>
    <mergeCell ref="E706:F706"/>
    <mergeCell ref="E707:F707"/>
    <mergeCell ref="H709:I709"/>
    <mergeCell ref="E711:F711"/>
    <mergeCell ref="E712:F712"/>
    <mergeCell ref="E699:F699"/>
    <mergeCell ref="E700:F700"/>
    <mergeCell ref="E701:F701"/>
    <mergeCell ref="E702:F702"/>
    <mergeCell ref="E703:F703"/>
    <mergeCell ref="E704:F704"/>
    <mergeCell ref="E735:F735"/>
    <mergeCell ref="E736:F736"/>
    <mergeCell ref="E737:F737"/>
    <mergeCell ref="E738:F738"/>
    <mergeCell ref="E739:F739"/>
    <mergeCell ref="H741:I741"/>
    <mergeCell ref="E727:F727"/>
    <mergeCell ref="E728:F728"/>
    <mergeCell ref="E729:F729"/>
    <mergeCell ref="H731:I731"/>
    <mergeCell ref="E733:F733"/>
    <mergeCell ref="E734:F734"/>
    <mergeCell ref="H720:I720"/>
    <mergeCell ref="E722:F722"/>
    <mergeCell ref="E723:F723"/>
    <mergeCell ref="E724:F724"/>
    <mergeCell ref="E725:F725"/>
    <mergeCell ref="E726:F726"/>
    <mergeCell ref="E757:F757"/>
    <mergeCell ref="E758:F758"/>
    <mergeCell ref="H760:I760"/>
    <mergeCell ref="E762:F762"/>
    <mergeCell ref="E763:F763"/>
    <mergeCell ref="E764:F764"/>
    <mergeCell ref="E751:F751"/>
    <mergeCell ref="E752:F752"/>
    <mergeCell ref="E753:F753"/>
    <mergeCell ref="E754:F754"/>
    <mergeCell ref="E755:F755"/>
    <mergeCell ref="E756:F756"/>
    <mergeCell ref="E743:F743"/>
    <mergeCell ref="E744:F744"/>
    <mergeCell ref="E745:F745"/>
    <mergeCell ref="E746:F746"/>
    <mergeCell ref="E747:F747"/>
    <mergeCell ref="H749:I749"/>
    <mergeCell ref="E779:F779"/>
    <mergeCell ref="E780:F780"/>
    <mergeCell ref="H782:I782"/>
    <mergeCell ref="E784:F784"/>
    <mergeCell ref="E785:F785"/>
    <mergeCell ref="E786:F786"/>
    <mergeCell ref="E773:F773"/>
    <mergeCell ref="E774:F774"/>
    <mergeCell ref="E775:F775"/>
    <mergeCell ref="E776:F776"/>
    <mergeCell ref="E777:F777"/>
    <mergeCell ref="E778:F778"/>
    <mergeCell ref="E765:F765"/>
    <mergeCell ref="E766:F766"/>
    <mergeCell ref="E767:F767"/>
    <mergeCell ref="H769:I769"/>
    <mergeCell ref="E771:F771"/>
    <mergeCell ref="E772:F772"/>
    <mergeCell ref="E801:F801"/>
    <mergeCell ref="H803:I803"/>
    <mergeCell ref="E805:F805"/>
    <mergeCell ref="E806:F806"/>
    <mergeCell ref="E807:F807"/>
    <mergeCell ref="E808:F808"/>
    <mergeCell ref="E793:F793"/>
    <mergeCell ref="H795:I795"/>
    <mergeCell ref="E797:F797"/>
    <mergeCell ref="E798:F798"/>
    <mergeCell ref="E799:F799"/>
    <mergeCell ref="E800:F800"/>
    <mergeCell ref="E787:F787"/>
    <mergeCell ref="E788:F788"/>
    <mergeCell ref="E789:F789"/>
    <mergeCell ref="E790:F790"/>
    <mergeCell ref="E791:F791"/>
    <mergeCell ref="E792:F792"/>
    <mergeCell ref="E823:F823"/>
    <mergeCell ref="E824:F824"/>
    <mergeCell ref="H826:I826"/>
    <mergeCell ref="E828:F828"/>
    <mergeCell ref="E829:F829"/>
    <mergeCell ref="E830:F830"/>
    <mergeCell ref="E817:F817"/>
    <mergeCell ref="E818:F818"/>
    <mergeCell ref="E819:F819"/>
    <mergeCell ref="E820:F820"/>
    <mergeCell ref="E821:F821"/>
    <mergeCell ref="E822:F822"/>
    <mergeCell ref="E809:F809"/>
    <mergeCell ref="E810:F810"/>
    <mergeCell ref="E811:F811"/>
    <mergeCell ref="E812:F812"/>
    <mergeCell ref="E813:F813"/>
    <mergeCell ref="H815:I815"/>
    <mergeCell ref="E845:F845"/>
    <mergeCell ref="E846:F846"/>
    <mergeCell ref="E847:F847"/>
    <mergeCell ref="E848:F848"/>
    <mergeCell ref="E849:F849"/>
    <mergeCell ref="E850:F850"/>
    <mergeCell ref="E837:F837"/>
    <mergeCell ref="E838:F838"/>
    <mergeCell ref="H840:I840"/>
    <mergeCell ref="E842:F842"/>
    <mergeCell ref="E843:F843"/>
    <mergeCell ref="E844:F844"/>
    <mergeCell ref="E831:F831"/>
    <mergeCell ref="E832:F832"/>
    <mergeCell ref="E833:F833"/>
    <mergeCell ref="E834:F834"/>
    <mergeCell ref="E835:F835"/>
    <mergeCell ref="E836:F836"/>
    <mergeCell ref="E867:F867"/>
    <mergeCell ref="E868:F868"/>
    <mergeCell ref="E869:F869"/>
    <mergeCell ref="E870:F870"/>
    <mergeCell ref="E871:F871"/>
    <mergeCell ref="H873:I873"/>
    <mergeCell ref="E859:F859"/>
    <mergeCell ref="E860:F860"/>
    <mergeCell ref="H862:I862"/>
    <mergeCell ref="E864:F864"/>
    <mergeCell ref="E865:F865"/>
    <mergeCell ref="E866:F866"/>
    <mergeCell ref="E851:F851"/>
    <mergeCell ref="E852:F852"/>
    <mergeCell ref="H854:I854"/>
    <mergeCell ref="E856:F856"/>
    <mergeCell ref="E857:F857"/>
    <mergeCell ref="E858:F858"/>
    <mergeCell ref="E889:F889"/>
    <mergeCell ref="E890:F890"/>
    <mergeCell ref="E891:F891"/>
    <mergeCell ref="H893:I893"/>
    <mergeCell ref="E895:F895"/>
    <mergeCell ref="E896:F896"/>
    <mergeCell ref="E881:F881"/>
    <mergeCell ref="E882:F882"/>
    <mergeCell ref="H884:I884"/>
    <mergeCell ref="E886:F886"/>
    <mergeCell ref="E887:F887"/>
    <mergeCell ref="E888:F888"/>
    <mergeCell ref="E875:F875"/>
    <mergeCell ref="E876:F876"/>
    <mergeCell ref="E877:F877"/>
    <mergeCell ref="E878:F878"/>
    <mergeCell ref="E879:F879"/>
    <mergeCell ref="E880:F880"/>
    <mergeCell ref="E911:F911"/>
    <mergeCell ref="H913:I913"/>
    <mergeCell ref="E915:F915"/>
    <mergeCell ref="E916:F916"/>
    <mergeCell ref="E917:F917"/>
    <mergeCell ref="E918:F918"/>
    <mergeCell ref="E905:F905"/>
    <mergeCell ref="E906:F906"/>
    <mergeCell ref="E907:F907"/>
    <mergeCell ref="E908:F908"/>
    <mergeCell ref="E909:F909"/>
    <mergeCell ref="E910:F910"/>
    <mergeCell ref="E897:F897"/>
    <mergeCell ref="E898:F898"/>
    <mergeCell ref="E899:F899"/>
    <mergeCell ref="E900:F900"/>
    <mergeCell ref="E901:F901"/>
    <mergeCell ref="H903:I903"/>
    <mergeCell ref="E935:F935"/>
    <mergeCell ref="E936:F936"/>
    <mergeCell ref="E937:F937"/>
    <mergeCell ref="E938:F938"/>
    <mergeCell ref="E939:F939"/>
    <mergeCell ref="E940:F940"/>
    <mergeCell ref="E927:F927"/>
    <mergeCell ref="E928:F928"/>
    <mergeCell ref="E929:F929"/>
    <mergeCell ref="E930:F930"/>
    <mergeCell ref="H932:I932"/>
    <mergeCell ref="E934:F934"/>
    <mergeCell ref="E919:F919"/>
    <mergeCell ref="E920:F920"/>
    <mergeCell ref="H922:I922"/>
    <mergeCell ref="E924:F924"/>
    <mergeCell ref="E925:F925"/>
    <mergeCell ref="E926:F926"/>
    <mergeCell ref="E957:F957"/>
    <mergeCell ref="E958:F958"/>
    <mergeCell ref="H960:I960"/>
    <mergeCell ref="E962:F962"/>
    <mergeCell ref="E963:F963"/>
    <mergeCell ref="E964:F964"/>
    <mergeCell ref="E949:F949"/>
    <mergeCell ref="E950:F950"/>
    <mergeCell ref="H952:I952"/>
    <mergeCell ref="E954:F954"/>
    <mergeCell ref="E955:F955"/>
    <mergeCell ref="E956:F956"/>
    <mergeCell ref="E941:F941"/>
    <mergeCell ref="H943:I943"/>
    <mergeCell ref="E945:F945"/>
    <mergeCell ref="E946:F946"/>
    <mergeCell ref="E947:F947"/>
    <mergeCell ref="E948:F948"/>
    <mergeCell ref="E981:F981"/>
    <mergeCell ref="E982:F982"/>
    <mergeCell ref="E983:F983"/>
    <mergeCell ref="E984:F984"/>
    <mergeCell ref="H986:I986"/>
    <mergeCell ref="E988:F988"/>
    <mergeCell ref="E973:F973"/>
    <mergeCell ref="E974:F974"/>
    <mergeCell ref="E975:F975"/>
    <mergeCell ref="H977:I977"/>
    <mergeCell ref="E979:F979"/>
    <mergeCell ref="E980:F980"/>
    <mergeCell ref="E965:F965"/>
    <mergeCell ref="E966:F966"/>
    <mergeCell ref="H968:I968"/>
    <mergeCell ref="E970:F970"/>
    <mergeCell ref="E971:F971"/>
    <mergeCell ref="E972:F972"/>
    <mergeCell ref="H1004:I1004"/>
    <mergeCell ref="E1006:F1006"/>
    <mergeCell ref="E1007:F1007"/>
    <mergeCell ref="E1008:F1008"/>
    <mergeCell ref="E1009:F1009"/>
    <mergeCell ref="E1010:F1010"/>
    <mergeCell ref="H996:I996"/>
    <mergeCell ref="E998:F998"/>
    <mergeCell ref="E999:F999"/>
    <mergeCell ref="E1000:F1000"/>
    <mergeCell ref="E1001:F1001"/>
    <mergeCell ref="E1002:F1002"/>
    <mergeCell ref="E989:F989"/>
    <mergeCell ref="E990:F990"/>
    <mergeCell ref="E991:F991"/>
    <mergeCell ref="E992:F992"/>
    <mergeCell ref="E993:F993"/>
    <mergeCell ref="E994:F994"/>
    <mergeCell ref="E1027:F1027"/>
    <mergeCell ref="E1028:F1028"/>
    <mergeCell ref="E1029:F1029"/>
    <mergeCell ref="E1030:F1030"/>
    <mergeCell ref="H1032:I1032"/>
    <mergeCell ref="E1034:F1034"/>
    <mergeCell ref="E1019:F1019"/>
    <mergeCell ref="E1020:F1020"/>
    <mergeCell ref="H1022:I1022"/>
    <mergeCell ref="E1024:F1024"/>
    <mergeCell ref="E1025:F1025"/>
    <mergeCell ref="E1026:F1026"/>
    <mergeCell ref="H1012:I1012"/>
    <mergeCell ref="E1014:F1014"/>
    <mergeCell ref="E1015:F1015"/>
    <mergeCell ref="E1016:F1016"/>
    <mergeCell ref="E1017:F1017"/>
    <mergeCell ref="E1018:F1018"/>
    <mergeCell ref="E1049:F1049"/>
    <mergeCell ref="E1050:F1050"/>
    <mergeCell ref="E1051:F1051"/>
    <mergeCell ref="E1052:F1052"/>
    <mergeCell ref="E1053:F1053"/>
    <mergeCell ref="E1054:F1054"/>
    <mergeCell ref="E1041:F1041"/>
    <mergeCell ref="E1042:F1042"/>
    <mergeCell ref="E1043:F1043"/>
    <mergeCell ref="E1044:F1044"/>
    <mergeCell ref="H1046:I1046"/>
    <mergeCell ref="E1048:F1048"/>
    <mergeCell ref="E1035:F1035"/>
    <mergeCell ref="E1036:F1036"/>
    <mergeCell ref="E1037:F1037"/>
    <mergeCell ref="E1038:F1038"/>
    <mergeCell ref="E1039:F1039"/>
    <mergeCell ref="E1040:F1040"/>
    <mergeCell ref="E1071:F1071"/>
    <mergeCell ref="E1072:F1072"/>
    <mergeCell ref="H1074:I1074"/>
    <mergeCell ref="E1076:F1076"/>
    <mergeCell ref="E1077:F1077"/>
    <mergeCell ref="E1078:F1078"/>
    <mergeCell ref="E1063:F1063"/>
    <mergeCell ref="E1064:F1064"/>
    <mergeCell ref="H1066:I1066"/>
    <mergeCell ref="E1068:F1068"/>
    <mergeCell ref="E1069:F1069"/>
    <mergeCell ref="E1070:F1070"/>
    <mergeCell ref="E1055:F1055"/>
    <mergeCell ref="H1057:I1057"/>
    <mergeCell ref="E1059:F1059"/>
    <mergeCell ref="E1060:F1060"/>
    <mergeCell ref="E1061:F1061"/>
    <mergeCell ref="E1062:F1062"/>
    <mergeCell ref="E1093:F1093"/>
    <mergeCell ref="E1094:F1094"/>
    <mergeCell ref="H1096:I1096"/>
    <mergeCell ref="E1098:F1098"/>
    <mergeCell ref="E1099:F1099"/>
    <mergeCell ref="E1100:F1100"/>
    <mergeCell ref="E1087:F1087"/>
    <mergeCell ref="E1088:F1088"/>
    <mergeCell ref="E1089:F1089"/>
    <mergeCell ref="E1090:F1090"/>
    <mergeCell ref="E1091:F1091"/>
    <mergeCell ref="E1092:F1092"/>
    <mergeCell ref="E1079:F1079"/>
    <mergeCell ref="E1080:F1080"/>
    <mergeCell ref="E1081:F1081"/>
    <mergeCell ref="H1083:I1083"/>
    <mergeCell ref="E1085:F1085"/>
    <mergeCell ref="E1086:F1086"/>
    <mergeCell ref="H1116:I1116"/>
    <mergeCell ref="E1118:F1118"/>
    <mergeCell ref="E1119:F1119"/>
    <mergeCell ref="E1120:F1120"/>
    <mergeCell ref="E1121:F1121"/>
    <mergeCell ref="E1122:F1122"/>
    <mergeCell ref="H1108:I1108"/>
    <mergeCell ref="E1110:F1110"/>
    <mergeCell ref="E1111:F1111"/>
    <mergeCell ref="E1112:F1112"/>
    <mergeCell ref="E1113:F1113"/>
    <mergeCell ref="E1114:F1114"/>
    <mergeCell ref="E1101:F1101"/>
    <mergeCell ref="E1102:F1102"/>
    <mergeCell ref="E1103:F1103"/>
    <mergeCell ref="E1104:F1104"/>
    <mergeCell ref="E1105:F1105"/>
    <mergeCell ref="E1106:F1106"/>
    <mergeCell ref="H1140:I1140"/>
    <mergeCell ref="E1142:F1142"/>
    <mergeCell ref="E1143:F1143"/>
    <mergeCell ref="E1144:F1144"/>
    <mergeCell ref="E1145:F1145"/>
    <mergeCell ref="E1146:F1146"/>
    <mergeCell ref="H1132:I1132"/>
    <mergeCell ref="E1134:F1134"/>
    <mergeCell ref="E1135:F1135"/>
    <mergeCell ref="E1136:F1136"/>
    <mergeCell ref="E1137:F1137"/>
    <mergeCell ref="E1138:F1138"/>
    <mergeCell ref="H1124:I1124"/>
    <mergeCell ref="E1126:F1126"/>
    <mergeCell ref="E1127:F1127"/>
    <mergeCell ref="E1128:F1128"/>
    <mergeCell ref="E1129:F1129"/>
    <mergeCell ref="E1130:F1130"/>
    <mergeCell ref="E1163:F1163"/>
    <mergeCell ref="E1164:F1164"/>
    <mergeCell ref="H1166:I1166"/>
    <mergeCell ref="E1168:F1168"/>
    <mergeCell ref="E1169:F1169"/>
    <mergeCell ref="E1170:F1170"/>
    <mergeCell ref="E1155:F1155"/>
    <mergeCell ref="H1157:I1157"/>
    <mergeCell ref="E1159:F1159"/>
    <mergeCell ref="E1160:F1160"/>
    <mergeCell ref="E1161:F1161"/>
    <mergeCell ref="E1162:F1162"/>
    <mergeCell ref="H1148:I1148"/>
    <mergeCell ref="E1150:F1150"/>
    <mergeCell ref="E1151:F1151"/>
    <mergeCell ref="E1152:F1152"/>
    <mergeCell ref="E1153:F1153"/>
    <mergeCell ref="E1154:F1154"/>
    <mergeCell ref="E1187:F1187"/>
    <mergeCell ref="E1188:F1188"/>
    <mergeCell ref="E1189:F1189"/>
    <mergeCell ref="E1190:F1190"/>
    <mergeCell ref="E1191:F1191"/>
    <mergeCell ref="H1193:I1193"/>
    <mergeCell ref="E1179:F1179"/>
    <mergeCell ref="E1180:F1180"/>
    <mergeCell ref="E1181:F1181"/>
    <mergeCell ref="E1182:F1182"/>
    <mergeCell ref="H1184:I1184"/>
    <mergeCell ref="E1186:F1186"/>
    <mergeCell ref="E1171:F1171"/>
    <mergeCell ref="E1172:F1172"/>
    <mergeCell ref="E1173:F1173"/>
    <mergeCell ref="H1175:I1175"/>
    <mergeCell ref="E1177:F1177"/>
    <mergeCell ref="E1178:F1178"/>
    <mergeCell ref="E1209:F1209"/>
    <mergeCell ref="H1211:I1211"/>
    <mergeCell ref="E1213:F1213"/>
    <mergeCell ref="E1214:F1214"/>
    <mergeCell ref="E1215:F1215"/>
    <mergeCell ref="E1216:F1216"/>
    <mergeCell ref="H1202:I1202"/>
    <mergeCell ref="E1204:F1204"/>
    <mergeCell ref="E1205:F1205"/>
    <mergeCell ref="E1206:F1206"/>
    <mergeCell ref="E1207:F1207"/>
    <mergeCell ref="E1208:F1208"/>
    <mergeCell ref="E1195:F1195"/>
    <mergeCell ref="E1196:F1196"/>
    <mergeCell ref="E1197:F1197"/>
    <mergeCell ref="E1198:F1198"/>
    <mergeCell ref="E1199:F1199"/>
    <mergeCell ref="E1200:F1200"/>
    <mergeCell ref="E1233:F1233"/>
    <mergeCell ref="E1234:F1234"/>
    <mergeCell ref="E1235:F1235"/>
    <mergeCell ref="E1236:F1236"/>
    <mergeCell ref="H1238:I1238"/>
    <mergeCell ref="E1240:F1240"/>
    <mergeCell ref="E1225:F1225"/>
    <mergeCell ref="E1226:F1226"/>
    <mergeCell ref="E1227:F1227"/>
    <mergeCell ref="H1229:I1229"/>
    <mergeCell ref="E1231:F1231"/>
    <mergeCell ref="E1232:F1232"/>
    <mergeCell ref="E1217:F1217"/>
    <mergeCell ref="E1218:F1218"/>
    <mergeCell ref="H1220:I1220"/>
    <mergeCell ref="E1222:F1222"/>
    <mergeCell ref="E1223:F1223"/>
    <mergeCell ref="E1224:F1224"/>
    <mergeCell ref="H1256:I1256"/>
    <mergeCell ref="E1258:F1258"/>
    <mergeCell ref="E1259:F1259"/>
    <mergeCell ref="E1260:F1260"/>
    <mergeCell ref="E1261:F1261"/>
    <mergeCell ref="H1263:I1263"/>
    <mergeCell ref="E1249:F1249"/>
    <mergeCell ref="E1250:F1250"/>
    <mergeCell ref="E1251:F1251"/>
    <mergeCell ref="E1252:F1252"/>
    <mergeCell ref="E1253:F1253"/>
    <mergeCell ref="E1254:F1254"/>
    <mergeCell ref="E1241:F1241"/>
    <mergeCell ref="E1242:F1242"/>
    <mergeCell ref="E1243:F1243"/>
    <mergeCell ref="E1244:F1244"/>
    <mergeCell ref="E1245:F1245"/>
    <mergeCell ref="H1247:I1247"/>
    <mergeCell ref="E1281:F1281"/>
    <mergeCell ref="E1282:F1282"/>
    <mergeCell ref="H1284:I1284"/>
    <mergeCell ref="E1286:F1286"/>
    <mergeCell ref="E1287:F1287"/>
    <mergeCell ref="E1288:F1288"/>
    <mergeCell ref="E1273:F1273"/>
    <mergeCell ref="E1274:F1274"/>
    <mergeCell ref="E1275:F1275"/>
    <mergeCell ref="H1277:I1277"/>
    <mergeCell ref="E1279:F1279"/>
    <mergeCell ref="E1280:F1280"/>
    <mergeCell ref="E1265:F1265"/>
    <mergeCell ref="E1266:F1266"/>
    <mergeCell ref="E1267:F1267"/>
    <mergeCell ref="E1268:F1268"/>
    <mergeCell ref="H1270:I1270"/>
    <mergeCell ref="E1272:F1272"/>
    <mergeCell ref="E1305:F1305"/>
    <mergeCell ref="H1307:I1307"/>
    <mergeCell ref="E1309:F1309"/>
    <mergeCell ref="E1310:F1310"/>
    <mergeCell ref="E1311:F1311"/>
    <mergeCell ref="E1312:F1312"/>
    <mergeCell ref="H1298:I1298"/>
    <mergeCell ref="E1300:F1300"/>
    <mergeCell ref="E1301:F1301"/>
    <mergeCell ref="E1302:F1302"/>
    <mergeCell ref="E1303:F1303"/>
    <mergeCell ref="E1304:F1304"/>
    <mergeCell ref="E1289:F1289"/>
    <mergeCell ref="H1291:I1291"/>
    <mergeCell ref="E1293:F1293"/>
    <mergeCell ref="E1294:F1294"/>
    <mergeCell ref="E1295:F1295"/>
    <mergeCell ref="E1296:F1296"/>
    <mergeCell ref="E1329:F1329"/>
    <mergeCell ref="E1330:F1330"/>
    <mergeCell ref="H1332:I1332"/>
    <mergeCell ref="E1334:F1334"/>
    <mergeCell ref="E1335:F1335"/>
    <mergeCell ref="E1336:F1336"/>
    <mergeCell ref="E1321:F1321"/>
    <mergeCell ref="E1322:F1322"/>
    <mergeCell ref="H1324:I1324"/>
    <mergeCell ref="E1326:F1326"/>
    <mergeCell ref="E1327:F1327"/>
    <mergeCell ref="E1328:F1328"/>
    <mergeCell ref="E1313:F1313"/>
    <mergeCell ref="E1314:F1314"/>
    <mergeCell ref="H1316:I1316"/>
    <mergeCell ref="E1318:F1318"/>
    <mergeCell ref="E1319:F1319"/>
    <mergeCell ref="E1320:F1320"/>
    <mergeCell ref="E1353:F1353"/>
    <mergeCell ref="E1354:F1354"/>
    <mergeCell ref="E1355:F1355"/>
    <mergeCell ref="E1356:F1356"/>
    <mergeCell ref="H1358:I1358"/>
    <mergeCell ref="E1360:F1360"/>
    <mergeCell ref="E1345:F1345"/>
    <mergeCell ref="E1346:F1346"/>
    <mergeCell ref="E1347:F1347"/>
    <mergeCell ref="H1349:I1349"/>
    <mergeCell ref="E1351:F1351"/>
    <mergeCell ref="E1352:F1352"/>
    <mergeCell ref="E1337:F1337"/>
    <mergeCell ref="E1338:F1338"/>
    <mergeCell ref="H1340:I1340"/>
    <mergeCell ref="E1342:F1342"/>
    <mergeCell ref="E1343:F1343"/>
    <mergeCell ref="E1344:F1344"/>
    <mergeCell ref="E1377:F1377"/>
    <mergeCell ref="E1378:F1378"/>
    <mergeCell ref="E1379:F1379"/>
    <mergeCell ref="E1380:F1380"/>
    <mergeCell ref="E1381:F1381"/>
    <mergeCell ref="E1382:F1382"/>
    <mergeCell ref="E1369:F1369"/>
    <mergeCell ref="E1370:F1370"/>
    <mergeCell ref="E1371:F1371"/>
    <mergeCell ref="E1372:F1372"/>
    <mergeCell ref="E1373:F1373"/>
    <mergeCell ref="H1375:I1375"/>
    <mergeCell ref="E1361:F1361"/>
    <mergeCell ref="E1362:F1362"/>
    <mergeCell ref="E1363:F1363"/>
    <mergeCell ref="E1364:F1364"/>
    <mergeCell ref="H1366:I1366"/>
    <mergeCell ref="E1368:F1368"/>
    <mergeCell ref="E1399:F1399"/>
    <mergeCell ref="E1400:F1400"/>
    <mergeCell ref="H1402:I1402"/>
    <mergeCell ref="E1404:F1404"/>
    <mergeCell ref="E1405:F1405"/>
    <mergeCell ref="E1406:F1406"/>
    <mergeCell ref="E1391:F1391"/>
    <mergeCell ref="H1393:I1393"/>
    <mergeCell ref="E1395:F1395"/>
    <mergeCell ref="E1396:F1396"/>
    <mergeCell ref="E1397:F1397"/>
    <mergeCell ref="E1398:F1398"/>
    <mergeCell ref="H1384:I1384"/>
    <mergeCell ref="E1386:F1386"/>
    <mergeCell ref="E1387:F1387"/>
    <mergeCell ref="E1388:F1388"/>
    <mergeCell ref="E1389:F1389"/>
    <mergeCell ref="E1390:F1390"/>
    <mergeCell ref="E1423:F1423"/>
    <mergeCell ref="E1424:F1424"/>
    <mergeCell ref="E1425:F1425"/>
    <mergeCell ref="E1426:F1426"/>
    <mergeCell ref="H1428:I1428"/>
    <mergeCell ref="E1430:F1430"/>
    <mergeCell ref="E1415:F1415"/>
    <mergeCell ref="E1416:F1416"/>
    <mergeCell ref="H1418:I1418"/>
    <mergeCell ref="E1420:F1420"/>
    <mergeCell ref="E1421:F1421"/>
    <mergeCell ref="E1422:F1422"/>
    <mergeCell ref="E1407:F1407"/>
    <mergeCell ref="E1408:F1408"/>
    <mergeCell ref="H1410:I1410"/>
    <mergeCell ref="E1412:F1412"/>
    <mergeCell ref="E1413:F1413"/>
    <mergeCell ref="E1414:F1414"/>
    <mergeCell ref="E1447:F1447"/>
    <mergeCell ref="E1448:F1448"/>
    <mergeCell ref="E1449:F1449"/>
    <mergeCell ref="H1451:I1451"/>
    <mergeCell ref="E1453:F1453"/>
    <mergeCell ref="E1454:F1454"/>
    <mergeCell ref="E1439:F1439"/>
    <mergeCell ref="E1440:F1440"/>
    <mergeCell ref="E1441:F1441"/>
    <mergeCell ref="E1442:F1442"/>
    <mergeCell ref="H1444:I1444"/>
    <mergeCell ref="E1446:F1446"/>
    <mergeCell ref="E1431:F1431"/>
    <mergeCell ref="E1432:F1432"/>
    <mergeCell ref="E1433:F1433"/>
    <mergeCell ref="E1434:F1434"/>
    <mergeCell ref="H1436:I1436"/>
    <mergeCell ref="E1438:F1438"/>
    <mergeCell ref="E1469:F1469"/>
    <mergeCell ref="E1470:F1470"/>
    <mergeCell ref="E1471:F1471"/>
    <mergeCell ref="E1472:F1472"/>
    <mergeCell ref="E1473:F1473"/>
    <mergeCell ref="E1474:F1474"/>
    <mergeCell ref="E1461:F1461"/>
    <mergeCell ref="E1462:F1462"/>
    <mergeCell ref="E1463:F1463"/>
    <mergeCell ref="E1464:F1464"/>
    <mergeCell ref="H1466:I1466"/>
    <mergeCell ref="E1468:F1468"/>
    <mergeCell ref="E1455:F1455"/>
    <mergeCell ref="E1456:F1456"/>
    <mergeCell ref="E1457:F1457"/>
    <mergeCell ref="E1458:F1458"/>
    <mergeCell ref="E1459:F1459"/>
    <mergeCell ref="E1460:F1460"/>
    <mergeCell ref="E1491:F1491"/>
    <mergeCell ref="E1492:F1492"/>
    <mergeCell ref="H1494:I1494"/>
    <mergeCell ref="E1496:F1496"/>
    <mergeCell ref="E1497:F1497"/>
    <mergeCell ref="E1498:F1498"/>
    <mergeCell ref="E1483:F1483"/>
    <mergeCell ref="E1484:F1484"/>
    <mergeCell ref="H1486:I1486"/>
    <mergeCell ref="E1488:F1488"/>
    <mergeCell ref="E1489:F1489"/>
    <mergeCell ref="E1490:F1490"/>
    <mergeCell ref="E1475:F1475"/>
    <mergeCell ref="E1476:F1476"/>
    <mergeCell ref="H1478:I1478"/>
    <mergeCell ref="E1480:F1480"/>
    <mergeCell ref="E1481:F1481"/>
    <mergeCell ref="E1482:F1482"/>
    <mergeCell ref="E1515:F1515"/>
    <mergeCell ref="H1517:I1517"/>
    <mergeCell ref="E1519:F1519"/>
    <mergeCell ref="E1520:F1520"/>
    <mergeCell ref="E1521:F1521"/>
    <mergeCell ref="E1522:F1522"/>
    <mergeCell ref="E1507:F1507"/>
    <mergeCell ref="E1508:F1508"/>
    <mergeCell ref="H1510:I1510"/>
    <mergeCell ref="E1512:F1512"/>
    <mergeCell ref="E1513:F1513"/>
    <mergeCell ref="E1514:F1514"/>
    <mergeCell ref="E1499:F1499"/>
    <mergeCell ref="E1500:F1500"/>
    <mergeCell ref="H1502:I1502"/>
    <mergeCell ref="E1504:F1504"/>
    <mergeCell ref="E1505:F1505"/>
    <mergeCell ref="E1506:F1506"/>
    <mergeCell ref="E1539:F1539"/>
    <mergeCell ref="H1541:I1541"/>
    <mergeCell ref="E1543:F1543"/>
    <mergeCell ref="E1544:F1544"/>
    <mergeCell ref="E1545:F1545"/>
    <mergeCell ref="E1546:F1546"/>
    <mergeCell ref="H1532:I1532"/>
    <mergeCell ref="E1534:F1534"/>
    <mergeCell ref="E1535:F1535"/>
    <mergeCell ref="E1536:F1536"/>
    <mergeCell ref="E1537:F1537"/>
    <mergeCell ref="E1538:F1538"/>
    <mergeCell ref="E1523:F1523"/>
    <mergeCell ref="H1525:I1525"/>
    <mergeCell ref="E1527:F1527"/>
    <mergeCell ref="E1528:F1528"/>
    <mergeCell ref="E1529:F1529"/>
    <mergeCell ref="E1530:F1530"/>
    <mergeCell ref="E1563:F1563"/>
    <mergeCell ref="E1564:F1564"/>
    <mergeCell ref="H1566:I1566"/>
    <mergeCell ref="E1568:F1568"/>
    <mergeCell ref="E1569:F1569"/>
    <mergeCell ref="E1570:F1570"/>
    <mergeCell ref="E1555:F1555"/>
    <mergeCell ref="H1557:I1557"/>
    <mergeCell ref="E1559:F1559"/>
    <mergeCell ref="E1560:F1560"/>
    <mergeCell ref="E1561:F1561"/>
    <mergeCell ref="E1562:F1562"/>
    <mergeCell ref="E1547:F1547"/>
    <mergeCell ref="H1549:I1549"/>
    <mergeCell ref="E1551:F1551"/>
    <mergeCell ref="E1552:F1552"/>
    <mergeCell ref="E1553:F1553"/>
    <mergeCell ref="E1554:F1554"/>
    <mergeCell ref="E1587:F1587"/>
    <mergeCell ref="E1588:F1588"/>
    <mergeCell ref="E1589:F1589"/>
    <mergeCell ref="E1590:F1590"/>
    <mergeCell ref="H1592:I1592"/>
    <mergeCell ref="E1594:F1594"/>
    <mergeCell ref="E1579:F1579"/>
    <mergeCell ref="E1580:F1580"/>
    <mergeCell ref="E1581:F1581"/>
    <mergeCell ref="H1583:I1583"/>
    <mergeCell ref="E1585:F1585"/>
    <mergeCell ref="E1586:F1586"/>
    <mergeCell ref="E1571:F1571"/>
    <mergeCell ref="E1572:F1572"/>
    <mergeCell ref="E1573:F1573"/>
    <mergeCell ref="H1575:I1575"/>
    <mergeCell ref="E1577:F1577"/>
    <mergeCell ref="E1578:F1578"/>
    <mergeCell ref="H1610:I1610"/>
    <mergeCell ref="E1612:F1612"/>
    <mergeCell ref="E1613:F1613"/>
    <mergeCell ref="E1614:F1614"/>
    <mergeCell ref="E1615:F1615"/>
    <mergeCell ref="E1616:F1616"/>
    <mergeCell ref="E1603:F1603"/>
    <mergeCell ref="E1604:F1604"/>
    <mergeCell ref="E1605:F1605"/>
    <mergeCell ref="E1606:F1606"/>
    <mergeCell ref="E1607:F1607"/>
    <mergeCell ref="E1608:F1608"/>
    <mergeCell ref="E1595:F1595"/>
    <mergeCell ref="E1596:F1596"/>
    <mergeCell ref="E1597:F1597"/>
    <mergeCell ref="E1598:F1598"/>
    <mergeCell ref="E1599:F1599"/>
    <mergeCell ref="H1601:I1601"/>
    <mergeCell ref="H1634:I1634"/>
    <mergeCell ref="E1636:F1636"/>
    <mergeCell ref="E1637:F1637"/>
    <mergeCell ref="E1638:F1638"/>
    <mergeCell ref="E1639:F1639"/>
    <mergeCell ref="E1640:F1640"/>
    <mergeCell ref="H1626:I1626"/>
    <mergeCell ref="E1628:F1628"/>
    <mergeCell ref="E1629:F1629"/>
    <mergeCell ref="E1630:F1630"/>
    <mergeCell ref="E1631:F1631"/>
    <mergeCell ref="E1632:F1632"/>
    <mergeCell ref="H1618:I1618"/>
    <mergeCell ref="E1620:F1620"/>
    <mergeCell ref="E1621:F1621"/>
    <mergeCell ref="E1622:F1622"/>
    <mergeCell ref="E1623:F1623"/>
    <mergeCell ref="E1624:F1624"/>
    <mergeCell ref="E1657:F1657"/>
    <mergeCell ref="E1658:F1658"/>
    <mergeCell ref="H1660:I1660"/>
    <mergeCell ref="E1662:F1662"/>
    <mergeCell ref="E1663:F1663"/>
    <mergeCell ref="E1664:F1664"/>
    <mergeCell ref="E1649:F1649"/>
    <mergeCell ref="E1650:F1650"/>
    <mergeCell ref="E1651:F1651"/>
    <mergeCell ref="H1653:I1653"/>
    <mergeCell ref="E1655:F1655"/>
    <mergeCell ref="E1656:F1656"/>
    <mergeCell ref="E1641:F1641"/>
    <mergeCell ref="E1642:F1642"/>
    <mergeCell ref="E1643:F1643"/>
    <mergeCell ref="E1644:F1644"/>
    <mergeCell ref="H1646:I1646"/>
    <mergeCell ref="E1648:F1648"/>
    <mergeCell ref="E1679:F1679"/>
    <mergeCell ref="E1680:F1680"/>
    <mergeCell ref="E1681:F1681"/>
    <mergeCell ref="E1682:F1682"/>
    <mergeCell ref="H1684:I1684"/>
    <mergeCell ref="E1686:F1686"/>
    <mergeCell ref="E1671:F1671"/>
    <mergeCell ref="E1672:F1672"/>
    <mergeCell ref="H1674:I1674"/>
    <mergeCell ref="E1676:F1676"/>
    <mergeCell ref="E1677:F1677"/>
    <mergeCell ref="E1678:F1678"/>
    <mergeCell ref="E1665:F1665"/>
    <mergeCell ref="E1666:F1666"/>
    <mergeCell ref="E1667:F1667"/>
    <mergeCell ref="E1668:F1668"/>
    <mergeCell ref="E1669:F1669"/>
    <mergeCell ref="E1670:F1670"/>
    <mergeCell ref="H1702:I1702"/>
    <mergeCell ref="E1704:F1704"/>
    <mergeCell ref="E1705:F1705"/>
    <mergeCell ref="E1706:F1706"/>
    <mergeCell ref="E1707:F1707"/>
    <mergeCell ref="E1708:F1708"/>
    <mergeCell ref="E1695:F1695"/>
    <mergeCell ref="E1696:F1696"/>
    <mergeCell ref="E1697:F1697"/>
    <mergeCell ref="E1698:F1698"/>
    <mergeCell ref="E1699:F1699"/>
    <mergeCell ref="E1700:F1700"/>
    <mergeCell ref="E1687:F1687"/>
    <mergeCell ref="E1688:F1688"/>
    <mergeCell ref="E1689:F1689"/>
    <mergeCell ref="E1690:F1690"/>
    <mergeCell ref="E1691:F1691"/>
    <mergeCell ref="H1693:I1693"/>
    <mergeCell ref="E1725:F1725"/>
    <mergeCell ref="E1726:F1726"/>
    <mergeCell ref="E1727:F1727"/>
    <mergeCell ref="H1729:I1729"/>
    <mergeCell ref="E1731:F1731"/>
    <mergeCell ref="E1732:F1732"/>
    <mergeCell ref="H1718:I1718"/>
    <mergeCell ref="E1720:F1720"/>
    <mergeCell ref="E1721:F1721"/>
    <mergeCell ref="E1722:F1722"/>
    <mergeCell ref="E1723:F1723"/>
    <mergeCell ref="E1724:F1724"/>
    <mergeCell ref="E1709:F1709"/>
    <mergeCell ref="H1711:I1711"/>
    <mergeCell ref="E1713:F1713"/>
    <mergeCell ref="E1714:F1714"/>
    <mergeCell ref="E1715:F1715"/>
    <mergeCell ref="E1716:F1716"/>
    <mergeCell ref="E1747:F1747"/>
    <mergeCell ref="E1748:F1748"/>
    <mergeCell ref="E1749:F1749"/>
    <mergeCell ref="H1751:I1751"/>
    <mergeCell ref="E1753:F1753"/>
    <mergeCell ref="E1754:F1754"/>
    <mergeCell ref="E1739:F1739"/>
    <mergeCell ref="E1740:F1740"/>
    <mergeCell ref="H1742:I1742"/>
    <mergeCell ref="E1744:F1744"/>
    <mergeCell ref="E1745:F1745"/>
    <mergeCell ref="E1746:F1746"/>
    <mergeCell ref="E1733:F1733"/>
    <mergeCell ref="E1734:F1734"/>
    <mergeCell ref="E1735:F1735"/>
    <mergeCell ref="E1736:F1736"/>
    <mergeCell ref="E1737:F1737"/>
    <mergeCell ref="E1738:F1738"/>
    <mergeCell ref="E1771:F1771"/>
    <mergeCell ref="E1772:F1772"/>
    <mergeCell ref="E1773:F1773"/>
    <mergeCell ref="E1774:F1774"/>
    <mergeCell ref="E1775:F1775"/>
    <mergeCell ref="E1776:F1776"/>
    <mergeCell ref="E1763:F1763"/>
    <mergeCell ref="E1764:F1764"/>
    <mergeCell ref="E1765:F1765"/>
    <mergeCell ref="E1766:F1766"/>
    <mergeCell ref="E1767:F1767"/>
    <mergeCell ref="H1769:I1769"/>
    <mergeCell ref="E1755:F1755"/>
    <mergeCell ref="E1756:F1756"/>
    <mergeCell ref="E1757:F1757"/>
    <mergeCell ref="E1758:F1758"/>
    <mergeCell ref="H1760:I1760"/>
    <mergeCell ref="E1762:F1762"/>
    <mergeCell ref="E1793:F1793"/>
    <mergeCell ref="E1794:F1794"/>
    <mergeCell ref="H1796:I1796"/>
    <mergeCell ref="E1798:F1798"/>
    <mergeCell ref="E1799:F1799"/>
    <mergeCell ref="E1800:F1800"/>
    <mergeCell ref="E1785:F1785"/>
    <mergeCell ref="H1787:I1787"/>
    <mergeCell ref="E1789:F1789"/>
    <mergeCell ref="E1790:F1790"/>
    <mergeCell ref="E1791:F1791"/>
    <mergeCell ref="E1792:F1792"/>
    <mergeCell ref="H1778:I1778"/>
    <mergeCell ref="E1780:F1780"/>
    <mergeCell ref="E1781:F1781"/>
    <mergeCell ref="E1782:F1782"/>
    <mergeCell ref="E1783:F1783"/>
    <mergeCell ref="E1784:F1784"/>
    <mergeCell ref="E1817:F1817"/>
    <mergeCell ref="E1818:F1818"/>
    <mergeCell ref="E1819:F1819"/>
    <mergeCell ref="E1820:F1820"/>
    <mergeCell ref="E1821:F1821"/>
    <mergeCell ref="H1823:I1823"/>
    <mergeCell ref="E1809:F1809"/>
    <mergeCell ref="E1810:F1810"/>
    <mergeCell ref="E1811:F1811"/>
    <mergeCell ref="E1812:F1812"/>
    <mergeCell ref="H1814:I1814"/>
    <mergeCell ref="E1816:F1816"/>
    <mergeCell ref="E1801:F1801"/>
    <mergeCell ref="E1802:F1802"/>
    <mergeCell ref="E1803:F1803"/>
    <mergeCell ref="H1805:I1805"/>
    <mergeCell ref="E1807:F1807"/>
    <mergeCell ref="E1808:F1808"/>
    <mergeCell ref="E1839:F1839"/>
    <mergeCell ref="E1840:F1840"/>
    <mergeCell ref="E1841:F1841"/>
    <mergeCell ref="E1842:F1842"/>
    <mergeCell ref="E1843:F1843"/>
    <mergeCell ref="H1845:I1845"/>
    <mergeCell ref="E1831:F1831"/>
    <mergeCell ref="E1832:F1832"/>
    <mergeCell ref="E1833:F1833"/>
    <mergeCell ref="E1834:F1834"/>
    <mergeCell ref="H1836:I1836"/>
    <mergeCell ref="E1838:F1838"/>
    <mergeCell ref="E1825:F1825"/>
    <mergeCell ref="E1826:F1826"/>
    <mergeCell ref="E1827:F1827"/>
    <mergeCell ref="E1828:F1828"/>
    <mergeCell ref="E1829:F1829"/>
    <mergeCell ref="E1830:F1830"/>
    <mergeCell ref="E1861:F1861"/>
    <mergeCell ref="E1862:F1862"/>
    <mergeCell ref="E1863:F1863"/>
    <mergeCell ref="H1865:I1865"/>
    <mergeCell ref="E1867:F1867"/>
    <mergeCell ref="E1868:F1868"/>
    <mergeCell ref="E1853:F1853"/>
    <mergeCell ref="E1854:F1854"/>
    <mergeCell ref="H1856:I1856"/>
    <mergeCell ref="E1858:F1858"/>
    <mergeCell ref="E1859:F1859"/>
    <mergeCell ref="E1860:F1860"/>
    <mergeCell ref="E1847:F1847"/>
    <mergeCell ref="E1848:F1848"/>
    <mergeCell ref="E1849:F1849"/>
    <mergeCell ref="E1850:F1850"/>
    <mergeCell ref="E1851:F1851"/>
    <mergeCell ref="E1852:F1852"/>
    <mergeCell ref="E1885:F1885"/>
    <mergeCell ref="E1886:F1886"/>
    <mergeCell ref="E1887:F1887"/>
    <mergeCell ref="E1888:F1888"/>
    <mergeCell ref="E1889:F1889"/>
    <mergeCell ref="E1890:F1890"/>
    <mergeCell ref="E1877:F1877"/>
    <mergeCell ref="E1878:F1878"/>
    <mergeCell ref="E1879:F1879"/>
    <mergeCell ref="E1880:F1880"/>
    <mergeCell ref="E1881:F1881"/>
    <mergeCell ref="H1883:I1883"/>
    <mergeCell ref="E1869:F1869"/>
    <mergeCell ref="E1870:F1870"/>
    <mergeCell ref="E1871:F1871"/>
    <mergeCell ref="E1872:F1872"/>
    <mergeCell ref="H1874:I1874"/>
    <mergeCell ref="E1876:F1876"/>
    <mergeCell ref="E1907:F1907"/>
    <mergeCell ref="E1908:F1908"/>
    <mergeCell ref="E1909:F1909"/>
    <mergeCell ref="E1910:F1910"/>
    <mergeCell ref="H1912:I1912"/>
    <mergeCell ref="E1914:F1914"/>
    <mergeCell ref="E1899:F1899"/>
    <mergeCell ref="H1901:I1901"/>
    <mergeCell ref="E1903:F1903"/>
    <mergeCell ref="E1904:F1904"/>
    <mergeCell ref="E1905:F1905"/>
    <mergeCell ref="E1906:F1906"/>
    <mergeCell ref="H1892:I1892"/>
    <mergeCell ref="E1894:F1894"/>
    <mergeCell ref="E1895:F1895"/>
    <mergeCell ref="E1896:F1896"/>
    <mergeCell ref="E1897:F1897"/>
    <mergeCell ref="E1898:F1898"/>
    <mergeCell ref="E1929:F1929"/>
    <mergeCell ref="E1930:F1930"/>
    <mergeCell ref="E1931:F1931"/>
    <mergeCell ref="H1933:I1933"/>
    <mergeCell ref="E1935:F1935"/>
    <mergeCell ref="E1936:F1936"/>
    <mergeCell ref="E1921:F1921"/>
    <mergeCell ref="H1923:I1923"/>
    <mergeCell ref="E1925:F1925"/>
    <mergeCell ref="E1926:F1926"/>
    <mergeCell ref="E1927:F1927"/>
    <mergeCell ref="E1928:F1928"/>
    <mergeCell ref="E1915:F1915"/>
    <mergeCell ref="E1916:F1916"/>
    <mergeCell ref="E1917:F1917"/>
    <mergeCell ref="E1918:F1918"/>
    <mergeCell ref="E1919:F1919"/>
    <mergeCell ref="E1920:F1920"/>
    <mergeCell ref="E1951:F1951"/>
    <mergeCell ref="H1953:I1953"/>
    <mergeCell ref="E1955:F1955"/>
    <mergeCell ref="E1956:F1956"/>
    <mergeCell ref="E1957:F1957"/>
    <mergeCell ref="E1958:F1958"/>
    <mergeCell ref="E1945:F1945"/>
    <mergeCell ref="E1946:F1946"/>
    <mergeCell ref="E1947:F1947"/>
    <mergeCell ref="E1948:F1948"/>
    <mergeCell ref="E1949:F1949"/>
    <mergeCell ref="E1950:F1950"/>
    <mergeCell ref="E1937:F1937"/>
    <mergeCell ref="E1938:F1938"/>
    <mergeCell ref="E1939:F1939"/>
    <mergeCell ref="E1940:F1940"/>
    <mergeCell ref="E1941:F1941"/>
    <mergeCell ref="H1943:I1943"/>
    <mergeCell ref="E1975:F1975"/>
    <mergeCell ref="E1976:F1976"/>
    <mergeCell ref="E1977:F1977"/>
    <mergeCell ref="E1978:F1978"/>
    <mergeCell ref="E1979:F1979"/>
    <mergeCell ref="E1980:F1980"/>
    <mergeCell ref="E1967:F1967"/>
    <mergeCell ref="E1968:F1968"/>
    <mergeCell ref="E1969:F1969"/>
    <mergeCell ref="E1970:F1970"/>
    <mergeCell ref="E1971:F1971"/>
    <mergeCell ref="H1973:I1973"/>
    <mergeCell ref="E1959:F1959"/>
    <mergeCell ref="E1960:F1960"/>
    <mergeCell ref="E1961:F1961"/>
    <mergeCell ref="H1963:I1963"/>
    <mergeCell ref="E1965:F1965"/>
    <mergeCell ref="E1966:F1966"/>
    <mergeCell ref="E1997:F1997"/>
    <mergeCell ref="E1998:F1998"/>
    <mergeCell ref="E1999:F1999"/>
    <mergeCell ref="E2000:F2000"/>
    <mergeCell ref="E2001:F2001"/>
    <mergeCell ref="E2002:F2002"/>
    <mergeCell ref="E1989:F1989"/>
    <mergeCell ref="E1990:F1990"/>
    <mergeCell ref="E1991:F1991"/>
    <mergeCell ref="H1993:I1993"/>
    <mergeCell ref="E1995:F1995"/>
    <mergeCell ref="E1996:F1996"/>
    <mergeCell ref="E1981:F1981"/>
    <mergeCell ref="H1983:I1983"/>
    <mergeCell ref="E1985:F1985"/>
    <mergeCell ref="E1986:F1986"/>
    <mergeCell ref="E1987:F1987"/>
    <mergeCell ref="E1988:F1988"/>
    <mergeCell ref="E2019:F2019"/>
    <mergeCell ref="E2020:F2020"/>
    <mergeCell ref="E2021:F2021"/>
    <mergeCell ref="E2022:F2022"/>
    <mergeCell ref="H2024:I2024"/>
    <mergeCell ref="E2026:F2026"/>
    <mergeCell ref="E2011:F2011"/>
    <mergeCell ref="E2012:F2012"/>
    <mergeCell ref="H2014:I2014"/>
    <mergeCell ref="E2016:F2016"/>
    <mergeCell ref="E2017:F2017"/>
    <mergeCell ref="E2018:F2018"/>
    <mergeCell ref="H2004:I2004"/>
    <mergeCell ref="E2006:F2006"/>
    <mergeCell ref="E2007:F2007"/>
    <mergeCell ref="E2008:F2008"/>
    <mergeCell ref="E2009:F2009"/>
    <mergeCell ref="E2010:F2010"/>
    <mergeCell ref="E2041:F2041"/>
    <mergeCell ref="E2042:F2042"/>
    <mergeCell ref="E2043:F2043"/>
    <mergeCell ref="H2045:I2045"/>
    <mergeCell ref="E2047:F2047"/>
    <mergeCell ref="E2048:F2048"/>
    <mergeCell ref="H2034:I2034"/>
    <mergeCell ref="E2036:F2036"/>
    <mergeCell ref="E2037:F2037"/>
    <mergeCell ref="E2038:F2038"/>
    <mergeCell ref="E2039:F2039"/>
    <mergeCell ref="E2040:F2040"/>
    <mergeCell ref="E2027:F2027"/>
    <mergeCell ref="E2028:F2028"/>
    <mergeCell ref="E2029:F2029"/>
    <mergeCell ref="E2030:F2030"/>
    <mergeCell ref="E2031:F2031"/>
    <mergeCell ref="E2032:F2032"/>
    <mergeCell ref="E2063:F2063"/>
    <mergeCell ref="H2065:I2065"/>
    <mergeCell ref="E2067:F2067"/>
    <mergeCell ref="E2068:F2068"/>
    <mergeCell ref="E2069:F2069"/>
    <mergeCell ref="E2070:F2070"/>
    <mergeCell ref="E2057:F2057"/>
    <mergeCell ref="E2058:F2058"/>
    <mergeCell ref="E2059:F2059"/>
    <mergeCell ref="E2060:F2060"/>
    <mergeCell ref="E2061:F2061"/>
    <mergeCell ref="E2062:F2062"/>
    <mergeCell ref="E2049:F2049"/>
    <mergeCell ref="E2050:F2050"/>
    <mergeCell ref="E2051:F2051"/>
    <mergeCell ref="E2052:F2052"/>
    <mergeCell ref="E2053:F2053"/>
    <mergeCell ref="H2055:I2055"/>
    <mergeCell ref="E2087:F2087"/>
    <mergeCell ref="E2088:F2088"/>
    <mergeCell ref="E2089:F2089"/>
    <mergeCell ref="E2090:F2090"/>
    <mergeCell ref="E2091:F2091"/>
    <mergeCell ref="E2092:F2092"/>
    <mergeCell ref="E2079:F2079"/>
    <mergeCell ref="E2080:F2080"/>
    <mergeCell ref="E2081:F2081"/>
    <mergeCell ref="E2082:F2082"/>
    <mergeCell ref="E2083:F2083"/>
    <mergeCell ref="H2085:I2085"/>
    <mergeCell ref="E2071:F2071"/>
    <mergeCell ref="E2072:F2072"/>
    <mergeCell ref="E2073:F2073"/>
    <mergeCell ref="H2075:I2075"/>
    <mergeCell ref="E2077:F2077"/>
    <mergeCell ref="E2078:F2078"/>
    <mergeCell ref="E2109:F2109"/>
    <mergeCell ref="E2110:F2110"/>
    <mergeCell ref="E2111:F2111"/>
    <mergeCell ref="E2112:F2112"/>
    <mergeCell ref="E2113:F2113"/>
    <mergeCell ref="H2115:I2115"/>
    <mergeCell ref="E2101:F2101"/>
    <mergeCell ref="E2102:F2102"/>
    <mergeCell ref="E2103:F2103"/>
    <mergeCell ref="H2105:I2105"/>
    <mergeCell ref="E2107:F2107"/>
    <mergeCell ref="E2108:F2108"/>
    <mergeCell ref="E2093:F2093"/>
    <mergeCell ref="H2095:I2095"/>
    <mergeCell ref="E2097:F2097"/>
    <mergeCell ref="E2098:F2098"/>
    <mergeCell ref="E2099:F2099"/>
    <mergeCell ref="E2100:F2100"/>
    <mergeCell ref="E2131:F2131"/>
    <mergeCell ref="E2132:F2132"/>
    <mergeCell ref="E2133:F2133"/>
    <mergeCell ref="H2135:I2135"/>
    <mergeCell ref="E2137:F2137"/>
    <mergeCell ref="E2138:F2138"/>
    <mergeCell ref="E2123:F2123"/>
    <mergeCell ref="H2125:I2125"/>
    <mergeCell ref="E2127:F2127"/>
    <mergeCell ref="E2128:F2128"/>
    <mergeCell ref="E2129:F2129"/>
    <mergeCell ref="E2130:F2130"/>
    <mergeCell ref="E2117:F2117"/>
    <mergeCell ref="E2118:F2118"/>
    <mergeCell ref="E2119:F2119"/>
    <mergeCell ref="E2120:F2120"/>
    <mergeCell ref="E2121:F2121"/>
    <mergeCell ref="E2122:F2122"/>
    <mergeCell ref="E2153:F2153"/>
    <mergeCell ref="E2154:F2154"/>
    <mergeCell ref="E2155:F2155"/>
    <mergeCell ref="H2157:I2157"/>
    <mergeCell ref="E2159:F2159"/>
    <mergeCell ref="E2160:F2160"/>
    <mergeCell ref="H2146:I2146"/>
    <mergeCell ref="E2148:F2148"/>
    <mergeCell ref="E2149:F2149"/>
    <mergeCell ref="E2150:F2150"/>
    <mergeCell ref="E2151:F2151"/>
    <mergeCell ref="E2152:F2152"/>
    <mergeCell ref="E2139:F2139"/>
    <mergeCell ref="E2140:F2140"/>
    <mergeCell ref="E2141:F2141"/>
    <mergeCell ref="E2142:F2142"/>
    <mergeCell ref="E2143:F2143"/>
    <mergeCell ref="E2144:F2144"/>
    <mergeCell ref="E2175:F2175"/>
    <mergeCell ref="E2176:F2176"/>
    <mergeCell ref="H2178:I2178"/>
    <mergeCell ref="E2180:F2180"/>
    <mergeCell ref="E2181:F2181"/>
    <mergeCell ref="E2182:F2182"/>
    <mergeCell ref="H2168:I2168"/>
    <mergeCell ref="E2170:F2170"/>
    <mergeCell ref="E2171:F2171"/>
    <mergeCell ref="E2172:F2172"/>
    <mergeCell ref="E2173:F2173"/>
    <mergeCell ref="E2174:F2174"/>
    <mergeCell ref="E2161:F2161"/>
    <mergeCell ref="E2162:F2162"/>
    <mergeCell ref="E2163:F2163"/>
    <mergeCell ref="E2164:F2164"/>
    <mergeCell ref="E2165:F2165"/>
    <mergeCell ref="E2166:F2166"/>
    <mergeCell ref="E2197:F2197"/>
    <mergeCell ref="E2198:F2198"/>
    <mergeCell ref="H2200:I2200"/>
    <mergeCell ref="E2202:F2202"/>
    <mergeCell ref="E2203:F2203"/>
    <mergeCell ref="E2204:F2204"/>
    <mergeCell ref="E2191:F2191"/>
    <mergeCell ref="E2192:F2192"/>
    <mergeCell ref="E2193:F2193"/>
    <mergeCell ref="E2194:F2194"/>
    <mergeCell ref="E2195:F2195"/>
    <mergeCell ref="E2196:F2196"/>
    <mergeCell ref="E2183:F2183"/>
    <mergeCell ref="E2184:F2184"/>
    <mergeCell ref="E2185:F2185"/>
    <mergeCell ref="E2186:F2186"/>
    <mergeCell ref="E2187:F2187"/>
    <mergeCell ref="H2189:I2189"/>
    <mergeCell ref="E2219:F2219"/>
    <mergeCell ref="E2220:F2220"/>
    <mergeCell ref="H2222:I2222"/>
    <mergeCell ref="E2224:F2224"/>
    <mergeCell ref="E2225:F2225"/>
    <mergeCell ref="E2226:F2226"/>
    <mergeCell ref="E2213:F2213"/>
    <mergeCell ref="E2214:F2214"/>
    <mergeCell ref="E2215:F2215"/>
    <mergeCell ref="E2216:F2216"/>
    <mergeCell ref="E2217:F2217"/>
    <mergeCell ref="E2218:F2218"/>
    <mergeCell ref="E2205:F2205"/>
    <mergeCell ref="E2206:F2206"/>
    <mergeCell ref="E2207:F2207"/>
    <mergeCell ref="E2208:F2208"/>
    <mergeCell ref="E2209:F2209"/>
    <mergeCell ref="H2211:I2211"/>
    <mergeCell ref="E2241:F2241"/>
    <mergeCell ref="E2242:F2242"/>
    <mergeCell ref="H2244:I2244"/>
    <mergeCell ref="E2246:F2246"/>
    <mergeCell ref="E2247:F2247"/>
    <mergeCell ref="E2248:F2248"/>
    <mergeCell ref="E2235:F2235"/>
    <mergeCell ref="E2236:F2236"/>
    <mergeCell ref="E2237:F2237"/>
    <mergeCell ref="E2238:F2238"/>
    <mergeCell ref="E2239:F2239"/>
    <mergeCell ref="E2240:F2240"/>
    <mergeCell ref="E2227:F2227"/>
    <mergeCell ref="E2228:F2228"/>
    <mergeCell ref="E2229:F2229"/>
    <mergeCell ref="E2230:F2230"/>
    <mergeCell ref="E2231:F2231"/>
    <mergeCell ref="H2233:I2233"/>
    <mergeCell ref="E2263:F2263"/>
    <mergeCell ref="E2264:F2264"/>
    <mergeCell ref="H2266:I2266"/>
    <mergeCell ref="E2268:F2268"/>
    <mergeCell ref="E2269:F2269"/>
    <mergeCell ref="E2270:F2270"/>
    <mergeCell ref="E2257:F2257"/>
    <mergeCell ref="E2258:F2258"/>
    <mergeCell ref="E2259:F2259"/>
    <mergeCell ref="E2260:F2260"/>
    <mergeCell ref="E2261:F2261"/>
    <mergeCell ref="E2262:F2262"/>
    <mergeCell ref="E2249:F2249"/>
    <mergeCell ref="E2250:F2250"/>
    <mergeCell ref="E2251:F2251"/>
    <mergeCell ref="E2252:F2252"/>
    <mergeCell ref="E2253:F2253"/>
    <mergeCell ref="H2255:I2255"/>
    <mergeCell ref="E2285:F2285"/>
    <mergeCell ref="E2286:F2286"/>
    <mergeCell ref="H2288:I2288"/>
    <mergeCell ref="E2290:F2290"/>
    <mergeCell ref="E2291:F2291"/>
    <mergeCell ref="E2292:F2292"/>
    <mergeCell ref="E2279:F2279"/>
    <mergeCell ref="E2280:F2280"/>
    <mergeCell ref="E2281:F2281"/>
    <mergeCell ref="E2282:F2282"/>
    <mergeCell ref="E2283:F2283"/>
    <mergeCell ref="E2284:F2284"/>
    <mergeCell ref="E2271:F2271"/>
    <mergeCell ref="E2272:F2272"/>
    <mergeCell ref="E2273:F2273"/>
    <mergeCell ref="E2274:F2274"/>
    <mergeCell ref="E2275:F2275"/>
    <mergeCell ref="H2277:I2277"/>
    <mergeCell ref="E2307:F2307"/>
    <mergeCell ref="E2308:F2308"/>
    <mergeCell ref="H2310:I2310"/>
    <mergeCell ref="E2312:F2312"/>
    <mergeCell ref="E2313:F2313"/>
    <mergeCell ref="E2314:F2314"/>
    <mergeCell ref="E2301:F2301"/>
    <mergeCell ref="E2302:F2302"/>
    <mergeCell ref="E2303:F2303"/>
    <mergeCell ref="E2304:F2304"/>
    <mergeCell ref="E2305:F2305"/>
    <mergeCell ref="E2306:F2306"/>
    <mergeCell ref="E2293:F2293"/>
    <mergeCell ref="E2294:F2294"/>
    <mergeCell ref="E2295:F2295"/>
    <mergeCell ref="E2296:F2296"/>
    <mergeCell ref="E2297:F2297"/>
    <mergeCell ref="H2299:I2299"/>
    <mergeCell ref="E2329:F2329"/>
    <mergeCell ref="E2330:F2330"/>
    <mergeCell ref="H2332:I2332"/>
    <mergeCell ref="E2334:F2334"/>
    <mergeCell ref="E2335:F2335"/>
    <mergeCell ref="E2336:F2336"/>
    <mergeCell ref="E2323:F2323"/>
    <mergeCell ref="E2324:F2324"/>
    <mergeCell ref="E2325:F2325"/>
    <mergeCell ref="E2326:F2326"/>
    <mergeCell ref="E2327:F2327"/>
    <mergeCell ref="E2328:F2328"/>
    <mergeCell ref="E2315:F2315"/>
    <mergeCell ref="E2316:F2316"/>
    <mergeCell ref="E2317:F2317"/>
    <mergeCell ref="E2318:F2318"/>
    <mergeCell ref="E2319:F2319"/>
    <mergeCell ref="H2321:I2321"/>
    <mergeCell ref="E2351:F2351"/>
    <mergeCell ref="E2352:F2352"/>
    <mergeCell ref="H2354:I2354"/>
    <mergeCell ref="E2356:F2356"/>
    <mergeCell ref="E2357:F2357"/>
    <mergeCell ref="E2358:F2358"/>
    <mergeCell ref="E2345:F2345"/>
    <mergeCell ref="E2346:F2346"/>
    <mergeCell ref="E2347:F2347"/>
    <mergeCell ref="E2348:F2348"/>
    <mergeCell ref="E2349:F2349"/>
    <mergeCell ref="E2350:F2350"/>
    <mergeCell ref="E2337:F2337"/>
    <mergeCell ref="E2338:F2338"/>
    <mergeCell ref="E2339:F2339"/>
    <mergeCell ref="E2340:F2340"/>
    <mergeCell ref="E2341:F2341"/>
    <mergeCell ref="H2343:I2343"/>
    <mergeCell ref="E2373:F2373"/>
    <mergeCell ref="E2374:F2374"/>
    <mergeCell ref="H2376:I2376"/>
    <mergeCell ref="E2378:F2378"/>
    <mergeCell ref="E2379:F2379"/>
    <mergeCell ref="E2380:F2380"/>
    <mergeCell ref="E2367:F2367"/>
    <mergeCell ref="E2368:F2368"/>
    <mergeCell ref="E2369:F2369"/>
    <mergeCell ref="E2370:F2370"/>
    <mergeCell ref="E2371:F2371"/>
    <mergeCell ref="E2372:F2372"/>
    <mergeCell ref="E2359:F2359"/>
    <mergeCell ref="E2360:F2360"/>
    <mergeCell ref="E2361:F2361"/>
    <mergeCell ref="E2362:F2362"/>
    <mergeCell ref="E2363:F2363"/>
    <mergeCell ref="H2365:I2365"/>
    <mergeCell ref="H2396:I2396"/>
    <mergeCell ref="E2398:F2398"/>
    <mergeCell ref="E2399:F2399"/>
    <mergeCell ref="E2400:F2400"/>
    <mergeCell ref="E2401:F2401"/>
    <mergeCell ref="E2402:F2402"/>
    <mergeCell ref="E2389:F2389"/>
    <mergeCell ref="E2390:F2390"/>
    <mergeCell ref="E2391:F2391"/>
    <mergeCell ref="E2392:F2392"/>
    <mergeCell ref="E2393:F2393"/>
    <mergeCell ref="E2394:F2394"/>
    <mergeCell ref="E2381:F2381"/>
    <mergeCell ref="E2382:F2382"/>
    <mergeCell ref="E2383:F2383"/>
    <mergeCell ref="E2384:F2384"/>
    <mergeCell ref="E2385:F2385"/>
    <mergeCell ref="H2387:I2387"/>
    <mergeCell ref="E2419:F2419"/>
    <mergeCell ref="E2420:F2420"/>
    <mergeCell ref="E2421:F2421"/>
    <mergeCell ref="H2423:I2423"/>
    <mergeCell ref="E2425:F2425"/>
    <mergeCell ref="E2426:F2426"/>
    <mergeCell ref="E2411:F2411"/>
    <mergeCell ref="E2412:F2412"/>
    <mergeCell ref="H2414:I2414"/>
    <mergeCell ref="E2416:F2416"/>
    <mergeCell ref="E2417:F2417"/>
    <mergeCell ref="E2418:F2418"/>
    <mergeCell ref="E2403:F2403"/>
    <mergeCell ref="H2405:I2405"/>
    <mergeCell ref="E2407:F2407"/>
    <mergeCell ref="E2408:F2408"/>
    <mergeCell ref="E2409:F2409"/>
    <mergeCell ref="E2410:F2410"/>
    <mergeCell ref="E2443:F2443"/>
    <mergeCell ref="E2444:F2444"/>
    <mergeCell ref="E2445:F2445"/>
    <mergeCell ref="E2446:F2446"/>
    <mergeCell ref="E2447:F2447"/>
    <mergeCell ref="E2448:F2448"/>
    <mergeCell ref="E2435:F2435"/>
    <mergeCell ref="E2436:F2436"/>
    <mergeCell ref="E2437:F2437"/>
    <mergeCell ref="E2438:F2438"/>
    <mergeCell ref="E2439:F2439"/>
    <mergeCell ref="H2441:I2441"/>
    <mergeCell ref="E2427:F2427"/>
    <mergeCell ref="E2428:F2428"/>
    <mergeCell ref="E2429:F2429"/>
    <mergeCell ref="E2430:F2430"/>
    <mergeCell ref="H2432:I2432"/>
    <mergeCell ref="E2434:F2434"/>
    <mergeCell ref="E2465:F2465"/>
    <mergeCell ref="E2466:F2466"/>
    <mergeCell ref="E2467:F2467"/>
    <mergeCell ref="E2468:F2468"/>
    <mergeCell ref="E2469:F2469"/>
    <mergeCell ref="E2470:F2470"/>
    <mergeCell ref="E2457:F2457"/>
    <mergeCell ref="E2458:F2458"/>
    <mergeCell ref="E2459:F2459"/>
    <mergeCell ref="E2460:F2460"/>
    <mergeCell ref="E2461:F2461"/>
    <mergeCell ref="H2463:I2463"/>
    <mergeCell ref="E2449:F2449"/>
    <mergeCell ref="E2450:F2450"/>
    <mergeCell ref="H2452:I2452"/>
    <mergeCell ref="E2454:F2454"/>
    <mergeCell ref="E2455:F2455"/>
    <mergeCell ref="E2456:F2456"/>
    <mergeCell ref="E2487:F2487"/>
    <mergeCell ref="E2488:F2488"/>
    <mergeCell ref="E2489:F2489"/>
    <mergeCell ref="E2490:F2490"/>
    <mergeCell ref="E2491:F2491"/>
    <mergeCell ref="E2492:F2492"/>
    <mergeCell ref="E2479:F2479"/>
    <mergeCell ref="E2480:F2480"/>
    <mergeCell ref="E2481:F2481"/>
    <mergeCell ref="E2482:F2482"/>
    <mergeCell ref="E2483:F2483"/>
    <mergeCell ref="H2485:I2485"/>
    <mergeCell ref="E2471:F2471"/>
    <mergeCell ref="E2472:F2472"/>
    <mergeCell ref="H2474:I2474"/>
    <mergeCell ref="E2476:F2476"/>
    <mergeCell ref="E2477:F2477"/>
    <mergeCell ref="E2478:F2478"/>
    <mergeCell ref="E2509:F2509"/>
    <mergeCell ref="E2510:F2510"/>
    <mergeCell ref="E2511:F2511"/>
    <mergeCell ref="E2512:F2512"/>
    <mergeCell ref="E2513:F2513"/>
    <mergeCell ref="E2514:F2514"/>
    <mergeCell ref="E2501:F2501"/>
    <mergeCell ref="E2502:F2502"/>
    <mergeCell ref="E2503:F2503"/>
    <mergeCell ref="E2504:F2504"/>
    <mergeCell ref="E2505:F2505"/>
    <mergeCell ref="H2507:I2507"/>
    <mergeCell ref="E2493:F2493"/>
    <mergeCell ref="E2494:F2494"/>
    <mergeCell ref="H2496:I2496"/>
    <mergeCell ref="E2498:F2498"/>
    <mergeCell ref="E2499:F2499"/>
    <mergeCell ref="E2500:F2500"/>
    <mergeCell ref="E2531:F2531"/>
    <mergeCell ref="E2532:F2532"/>
    <mergeCell ref="E2533:F2533"/>
    <mergeCell ref="E2534:F2534"/>
    <mergeCell ref="E2535:F2535"/>
    <mergeCell ref="E2536:F2536"/>
    <mergeCell ref="E2523:F2523"/>
    <mergeCell ref="E2524:F2524"/>
    <mergeCell ref="E2525:F2525"/>
    <mergeCell ref="E2526:F2526"/>
    <mergeCell ref="E2527:F2527"/>
    <mergeCell ref="H2529:I2529"/>
    <mergeCell ref="E2515:F2515"/>
    <mergeCell ref="E2516:F2516"/>
    <mergeCell ref="H2518:I2518"/>
    <mergeCell ref="E2520:F2520"/>
    <mergeCell ref="E2521:F2521"/>
    <mergeCell ref="E2522:F2522"/>
    <mergeCell ref="E2553:F2553"/>
    <mergeCell ref="E2554:F2554"/>
    <mergeCell ref="E2555:F2555"/>
    <mergeCell ref="E2556:F2556"/>
    <mergeCell ref="E2557:F2557"/>
    <mergeCell ref="E2558:F2558"/>
    <mergeCell ref="E2545:F2545"/>
    <mergeCell ref="E2546:F2546"/>
    <mergeCell ref="E2547:F2547"/>
    <mergeCell ref="E2548:F2548"/>
    <mergeCell ref="E2549:F2549"/>
    <mergeCell ref="H2551:I2551"/>
    <mergeCell ref="E2537:F2537"/>
    <mergeCell ref="E2538:F2538"/>
    <mergeCell ref="H2540:I2540"/>
    <mergeCell ref="E2542:F2542"/>
    <mergeCell ref="E2543:F2543"/>
    <mergeCell ref="E2544:F2544"/>
    <mergeCell ref="H2574:I2574"/>
    <mergeCell ref="E2576:F2576"/>
    <mergeCell ref="E2577:F2577"/>
    <mergeCell ref="E2578:F2578"/>
    <mergeCell ref="E2579:F2579"/>
    <mergeCell ref="H2581:I2581"/>
    <mergeCell ref="E2567:F2567"/>
    <mergeCell ref="E2568:F2568"/>
    <mergeCell ref="E2569:F2569"/>
    <mergeCell ref="E2570:F2570"/>
    <mergeCell ref="E2571:F2571"/>
    <mergeCell ref="E2572:F2572"/>
    <mergeCell ref="E2559:F2559"/>
    <mergeCell ref="E2560:F2560"/>
    <mergeCell ref="H2562:I2562"/>
    <mergeCell ref="E2564:F2564"/>
    <mergeCell ref="E2565:F2565"/>
    <mergeCell ref="E2566:F2566"/>
    <mergeCell ref="E2597:F2597"/>
    <mergeCell ref="E2598:F2598"/>
    <mergeCell ref="H2600:I2600"/>
    <mergeCell ref="E2602:F2602"/>
    <mergeCell ref="E2603:F2603"/>
    <mergeCell ref="E2604:F2604"/>
    <mergeCell ref="E2591:F2591"/>
    <mergeCell ref="E2592:F2592"/>
    <mergeCell ref="E2593:F2593"/>
    <mergeCell ref="E2594:F2594"/>
    <mergeCell ref="E2595:F2595"/>
    <mergeCell ref="E2596:F2596"/>
    <mergeCell ref="E2583:F2583"/>
    <mergeCell ref="E2584:F2584"/>
    <mergeCell ref="E2585:F2585"/>
    <mergeCell ref="E2586:F2586"/>
    <mergeCell ref="E2587:F2587"/>
    <mergeCell ref="H2589:I2589"/>
    <mergeCell ref="H2620:I2620"/>
    <mergeCell ref="E2622:F2622"/>
    <mergeCell ref="E2623:F2623"/>
    <mergeCell ref="E2624:F2624"/>
    <mergeCell ref="E2625:F2625"/>
    <mergeCell ref="E2626:F2626"/>
    <mergeCell ref="E2613:F2613"/>
    <mergeCell ref="E2614:F2614"/>
    <mergeCell ref="E2615:F2615"/>
    <mergeCell ref="E2616:F2616"/>
    <mergeCell ref="E2617:F2617"/>
    <mergeCell ref="E2618:F2618"/>
    <mergeCell ref="E2605:F2605"/>
    <mergeCell ref="E2606:F2606"/>
    <mergeCell ref="E2607:F2607"/>
    <mergeCell ref="E2608:F2608"/>
    <mergeCell ref="H2610:I2610"/>
    <mergeCell ref="E2612:F2612"/>
    <mergeCell ref="E2643:F2643"/>
    <mergeCell ref="E2644:F2644"/>
    <mergeCell ref="E2645:F2645"/>
    <mergeCell ref="E2646:F2646"/>
    <mergeCell ref="H2648:I2648"/>
    <mergeCell ref="E2650:F2650"/>
    <mergeCell ref="E2635:F2635"/>
    <mergeCell ref="E2636:F2636"/>
    <mergeCell ref="H2638:I2638"/>
    <mergeCell ref="E2640:F2640"/>
    <mergeCell ref="E2641:F2641"/>
    <mergeCell ref="E2642:F2642"/>
    <mergeCell ref="E2627:F2627"/>
    <mergeCell ref="E2628:F2628"/>
    <mergeCell ref="H2630:I2630"/>
    <mergeCell ref="E2632:F2632"/>
    <mergeCell ref="E2633:F2633"/>
    <mergeCell ref="E2634:F2634"/>
    <mergeCell ref="E2665:F2665"/>
    <mergeCell ref="E2666:F2666"/>
    <mergeCell ref="E2667:F2667"/>
    <mergeCell ref="E2668:F2668"/>
    <mergeCell ref="E2669:F2669"/>
    <mergeCell ref="E2670:F2670"/>
    <mergeCell ref="H2658:I2658"/>
    <mergeCell ref="E2660:F2660"/>
    <mergeCell ref="E2661:F2661"/>
    <mergeCell ref="E2662:F2662"/>
    <mergeCell ref="E2663:F2663"/>
    <mergeCell ref="E2664:F2664"/>
    <mergeCell ref="E2651:F2651"/>
    <mergeCell ref="E2652:F2652"/>
    <mergeCell ref="E2653:F2653"/>
    <mergeCell ref="E2654:F2654"/>
    <mergeCell ref="E2655:F2655"/>
    <mergeCell ref="E2656:F2656"/>
    <mergeCell ref="E2687:F2687"/>
    <mergeCell ref="E2688:F2688"/>
    <mergeCell ref="H2690:I2690"/>
    <mergeCell ref="E2692:F2692"/>
    <mergeCell ref="E2693:F2693"/>
    <mergeCell ref="E2694:F2694"/>
    <mergeCell ref="E2679:F2679"/>
    <mergeCell ref="H2681:I2681"/>
    <mergeCell ref="E2683:F2683"/>
    <mergeCell ref="E2684:F2684"/>
    <mergeCell ref="E2685:F2685"/>
    <mergeCell ref="E2686:F2686"/>
    <mergeCell ref="H2672:I2672"/>
    <mergeCell ref="E2674:F2674"/>
    <mergeCell ref="E2675:F2675"/>
    <mergeCell ref="E2676:F2676"/>
    <mergeCell ref="E2677:F2677"/>
    <mergeCell ref="E2678:F2678"/>
    <mergeCell ref="E2711:F2711"/>
    <mergeCell ref="H2713:I2713"/>
    <mergeCell ref="E2715:F2715"/>
    <mergeCell ref="E2716:F2716"/>
    <mergeCell ref="E2717:F2717"/>
    <mergeCell ref="E2718:F2718"/>
    <mergeCell ref="E2703:F2703"/>
    <mergeCell ref="H2705:I2705"/>
    <mergeCell ref="E2707:F2707"/>
    <mergeCell ref="E2708:F2708"/>
    <mergeCell ref="E2709:F2709"/>
    <mergeCell ref="E2710:F2710"/>
    <mergeCell ref="E2695:F2695"/>
    <mergeCell ref="E2696:F2696"/>
    <mergeCell ref="E2697:F2697"/>
    <mergeCell ref="H2699:I2699"/>
    <mergeCell ref="E2701:F2701"/>
    <mergeCell ref="E2702:F2702"/>
    <mergeCell ref="E2735:F2735"/>
    <mergeCell ref="E2736:F2736"/>
    <mergeCell ref="H2738:I2738"/>
    <mergeCell ref="E2740:F2740"/>
    <mergeCell ref="E2741:F2741"/>
    <mergeCell ref="E2742:F2742"/>
    <mergeCell ref="E2727:F2727"/>
    <mergeCell ref="E2728:F2728"/>
    <mergeCell ref="H2730:I2730"/>
    <mergeCell ref="E2732:F2732"/>
    <mergeCell ref="E2733:F2733"/>
    <mergeCell ref="E2734:F2734"/>
    <mergeCell ref="E2719:F2719"/>
    <mergeCell ref="H2721:I2721"/>
    <mergeCell ref="E2723:F2723"/>
    <mergeCell ref="E2724:F2724"/>
    <mergeCell ref="E2725:F2725"/>
    <mergeCell ref="E2726:F2726"/>
    <mergeCell ref="E2759:F2759"/>
    <mergeCell ref="E2760:F2760"/>
    <mergeCell ref="E2761:F2761"/>
    <mergeCell ref="E2762:F2762"/>
    <mergeCell ref="E2763:F2763"/>
    <mergeCell ref="H2765:I2765"/>
    <mergeCell ref="E2751:F2751"/>
    <mergeCell ref="E2752:F2752"/>
    <mergeCell ref="E2753:F2753"/>
    <mergeCell ref="E2754:F2754"/>
    <mergeCell ref="H2756:I2756"/>
    <mergeCell ref="E2758:F2758"/>
    <mergeCell ref="E2743:F2743"/>
    <mergeCell ref="E2744:F2744"/>
    <mergeCell ref="E2745:F2745"/>
    <mergeCell ref="H2747:I2747"/>
    <mergeCell ref="E2749:F2749"/>
    <mergeCell ref="E2750:F2750"/>
    <mergeCell ref="H2782:I2782"/>
    <mergeCell ref="A2784:K2784"/>
    <mergeCell ref="E2785:F2785"/>
    <mergeCell ref="E2786:F2786"/>
    <mergeCell ref="E2787:F2787"/>
    <mergeCell ref="E2788:F2788"/>
    <mergeCell ref="H2774:I2774"/>
    <mergeCell ref="E2776:F2776"/>
    <mergeCell ref="E2777:F2777"/>
    <mergeCell ref="E2778:F2778"/>
    <mergeCell ref="E2779:F2779"/>
    <mergeCell ref="E2780:F2780"/>
    <mergeCell ref="E2767:F2767"/>
    <mergeCell ref="E2768:F2768"/>
    <mergeCell ref="E2769:F2769"/>
    <mergeCell ref="E2770:F2770"/>
    <mergeCell ref="E2771:F2771"/>
    <mergeCell ref="E2772:F2772"/>
    <mergeCell ref="E2805:F2805"/>
    <mergeCell ref="E2806:F2806"/>
    <mergeCell ref="H2808:I2808"/>
    <mergeCell ref="E2810:F2810"/>
    <mergeCell ref="E2811:F2811"/>
    <mergeCell ref="E2812:F2812"/>
    <mergeCell ref="E2797:F2797"/>
    <mergeCell ref="E2798:F2798"/>
    <mergeCell ref="H2800:I2800"/>
    <mergeCell ref="E2802:F2802"/>
    <mergeCell ref="E2803:F2803"/>
    <mergeCell ref="E2804:F2804"/>
    <mergeCell ref="E2789:F2789"/>
    <mergeCell ref="E2790:F2790"/>
    <mergeCell ref="H2792:I2792"/>
    <mergeCell ref="E2794:F2794"/>
    <mergeCell ref="E2795:F2795"/>
    <mergeCell ref="E2796:F2796"/>
    <mergeCell ref="E2827:F2827"/>
    <mergeCell ref="E2828:F2828"/>
    <mergeCell ref="E2829:F2829"/>
    <mergeCell ref="E2830:F2830"/>
    <mergeCell ref="E2831:F2831"/>
    <mergeCell ref="E2832:F2832"/>
    <mergeCell ref="E2819:F2819"/>
    <mergeCell ref="H2821:I2821"/>
    <mergeCell ref="E2823:F2823"/>
    <mergeCell ref="E2824:F2824"/>
    <mergeCell ref="E2825:F2825"/>
    <mergeCell ref="E2826:F2826"/>
    <mergeCell ref="E2813:F2813"/>
    <mergeCell ref="E2814:F2814"/>
    <mergeCell ref="E2815:F2815"/>
    <mergeCell ref="E2816:F2816"/>
    <mergeCell ref="E2817:F2817"/>
    <mergeCell ref="E2818:F2818"/>
    <mergeCell ref="E2849:F2849"/>
    <mergeCell ref="E2850:F2850"/>
    <mergeCell ref="E2851:F2851"/>
    <mergeCell ref="E2852:F2852"/>
    <mergeCell ref="E2853:F2853"/>
    <mergeCell ref="E2854:F2854"/>
    <mergeCell ref="E2841:F2841"/>
    <mergeCell ref="E2842:F2842"/>
    <mergeCell ref="E2843:F2843"/>
    <mergeCell ref="E2844:F2844"/>
    <mergeCell ref="E2845:F2845"/>
    <mergeCell ref="H2847:I2847"/>
    <mergeCell ref="H2834:I2834"/>
    <mergeCell ref="E2836:F2836"/>
    <mergeCell ref="E2837:F2837"/>
    <mergeCell ref="E2838:F2838"/>
    <mergeCell ref="E2839:F2839"/>
    <mergeCell ref="E2840:F2840"/>
    <mergeCell ref="E2871:F2871"/>
    <mergeCell ref="E2872:F2872"/>
    <mergeCell ref="E2873:F2873"/>
    <mergeCell ref="E2874:F2874"/>
    <mergeCell ref="E2875:F2875"/>
    <mergeCell ref="E2876:F2876"/>
    <mergeCell ref="E2863:F2863"/>
    <mergeCell ref="E2864:F2864"/>
    <mergeCell ref="E2865:F2865"/>
    <mergeCell ref="E2866:F2866"/>
    <mergeCell ref="E2867:F2867"/>
    <mergeCell ref="H2869:I2869"/>
    <mergeCell ref="E2855:F2855"/>
    <mergeCell ref="E2856:F2856"/>
    <mergeCell ref="H2858:I2858"/>
    <mergeCell ref="E2860:F2860"/>
    <mergeCell ref="E2861:F2861"/>
    <mergeCell ref="E2862:F2862"/>
    <mergeCell ref="E2893:F2893"/>
    <mergeCell ref="E2894:F2894"/>
    <mergeCell ref="E2895:F2895"/>
    <mergeCell ref="E2896:F2896"/>
    <mergeCell ref="E2897:F2897"/>
    <mergeCell ref="E2898:F2898"/>
    <mergeCell ref="E2885:F2885"/>
    <mergeCell ref="E2886:F2886"/>
    <mergeCell ref="E2887:F2887"/>
    <mergeCell ref="E2888:F2888"/>
    <mergeCell ref="E2889:F2889"/>
    <mergeCell ref="H2891:I2891"/>
    <mergeCell ref="E2877:F2877"/>
    <mergeCell ref="E2878:F2878"/>
    <mergeCell ref="H2880:I2880"/>
    <mergeCell ref="E2882:F2882"/>
    <mergeCell ref="E2883:F2883"/>
    <mergeCell ref="E2884:F2884"/>
    <mergeCell ref="E2915:F2915"/>
    <mergeCell ref="H2917:I2917"/>
    <mergeCell ref="E2919:F2919"/>
    <mergeCell ref="E2920:F2920"/>
    <mergeCell ref="E2921:F2921"/>
    <mergeCell ref="E2922:F2922"/>
    <mergeCell ref="H2908:I2908"/>
    <mergeCell ref="E2910:F2910"/>
    <mergeCell ref="E2911:F2911"/>
    <mergeCell ref="E2912:F2912"/>
    <mergeCell ref="E2913:F2913"/>
    <mergeCell ref="E2914:F2914"/>
    <mergeCell ref="H2900:I2900"/>
    <mergeCell ref="E2902:F2902"/>
    <mergeCell ref="E2903:F2903"/>
    <mergeCell ref="E2904:F2904"/>
    <mergeCell ref="E2905:F2905"/>
    <mergeCell ref="E2906:F2906"/>
    <mergeCell ref="E2939:F2939"/>
    <mergeCell ref="E2940:F2940"/>
    <mergeCell ref="E2941:F2941"/>
    <mergeCell ref="E2942:F2942"/>
    <mergeCell ref="E2943:F2943"/>
    <mergeCell ref="E2944:F2944"/>
    <mergeCell ref="E2931:F2931"/>
    <mergeCell ref="E2932:F2932"/>
    <mergeCell ref="E2933:F2933"/>
    <mergeCell ref="H2935:I2935"/>
    <mergeCell ref="E2937:F2937"/>
    <mergeCell ref="E2938:F2938"/>
    <mergeCell ref="E2923:F2923"/>
    <mergeCell ref="E2924:F2924"/>
    <mergeCell ref="H2926:I2926"/>
    <mergeCell ref="E2928:F2928"/>
    <mergeCell ref="E2929:F2929"/>
    <mergeCell ref="E2930:F2930"/>
    <mergeCell ref="E2961:F2961"/>
    <mergeCell ref="E2962:F2962"/>
    <mergeCell ref="E2963:F2963"/>
    <mergeCell ref="E2964:F2964"/>
    <mergeCell ref="E2965:F2965"/>
    <mergeCell ref="E2966:F2966"/>
    <mergeCell ref="E2953:F2953"/>
    <mergeCell ref="E2954:F2954"/>
    <mergeCell ref="E2955:F2955"/>
    <mergeCell ref="H2957:I2957"/>
    <mergeCell ref="E2959:F2959"/>
    <mergeCell ref="E2960:F2960"/>
    <mergeCell ref="H2946:I2946"/>
    <mergeCell ref="E2948:F2948"/>
    <mergeCell ref="E2949:F2949"/>
    <mergeCell ref="E2950:F2950"/>
    <mergeCell ref="E2951:F2951"/>
    <mergeCell ref="E2952:F2952"/>
    <mergeCell ref="E2983:F2983"/>
    <mergeCell ref="E2984:F2984"/>
    <mergeCell ref="E2985:F2985"/>
    <mergeCell ref="E2986:F2986"/>
    <mergeCell ref="E2987:F2987"/>
    <mergeCell ref="H2989:I2989"/>
    <mergeCell ref="E2975:F2975"/>
    <mergeCell ref="E2976:F2976"/>
    <mergeCell ref="E2977:F2977"/>
    <mergeCell ref="H2979:I2979"/>
    <mergeCell ref="E2981:F2981"/>
    <mergeCell ref="E2982:F2982"/>
    <mergeCell ref="E2967:F2967"/>
    <mergeCell ref="H2969:I2969"/>
    <mergeCell ref="E2971:F2971"/>
    <mergeCell ref="E2972:F2972"/>
    <mergeCell ref="E2973:F2973"/>
    <mergeCell ref="E2974:F2974"/>
    <mergeCell ref="E3005:F3005"/>
    <mergeCell ref="H3007:I3007"/>
    <mergeCell ref="E3009:F3009"/>
    <mergeCell ref="E3010:F3010"/>
    <mergeCell ref="E3011:F3011"/>
    <mergeCell ref="E3012:F3012"/>
    <mergeCell ref="E2999:F2999"/>
    <mergeCell ref="E3000:F3000"/>
    <mergeCell ref="E3001:F3001"/>
    <mergeCell ref="E3002:F3002"/>
    <mergeCell ref="E3003:F3003"/>
    <mergeCell ref="E3004:F3004"/>
    <mergeCell ref="E2991:F2991"/>
    <mergeCell ref="E2992:F2992"/>
    <mergeCell ref="E2993:F2993"/>
    <mergeCell ref="E2994:F2994"/>
    <mergeCell ref="E2995:F2995"/>
    <mergeCell ref="H2997:I2997"/>
    <mergeCell ref="H3028:I3028"/>
    <mergeCell ref="E3030:F3030"/>
    <mergeCell ref="E3031:F3031"/>
    <mergeCell ref="E3032:F3032"/>
    <mergeCell ref="E3033:F3033"/>
    <mergeCell ref="E3034:F3034"/>
    <mergeCell ref="E3021:F3021"/>
    <mergeCell ref="E3022:F3022"/>
    <mergeCell ref="E3023:F3023"/>
    <mergeCell ref="E3024:F3024"/>
    <mergeCell ref="E3025:F3025"/>
    <mergeCell ref="E3026:F3026"/>
    <mergeCell ref="E3013:F3013"/>
    <mergeCell ref="E3014:F3014"/>
    <mergeCell ref="E3015:F3015"/>
    <mergeCell ref="E3016:F3016"/>
    <mergeCell ref="H3018:I3018"/>
    <mergeCell ref="E3020:F3020"/>
    <mergeCell ref="E3051:F3051"/>
    <mergeCell ref="E3052:F3052"/>
    <mergeCell ref="H3054:I3054"/>
    <mergeCell ref="E3056:F3056"/>
    <mergeCell ref="E3057:F3057"/>
    <mergeCell ref="E3058:F3058"/>
    <mergeCell ref="E3043:F3043"/>
    <mergeCell ref="E3044:F3044"/>
    <mergeCell ref="H3046:I3046"/>
    <mergeCell ref="E3048:F3048"/>
    <mergeCell ref="E3049:F3049"/>
    <mergeCell ref="E3050:F3050"/>
    <mergeCell ref="H3036:I3036"/>
    <mergeCell ref="E3038:F3038"/>
    <mergeCell ref="E3039:F3039"/>
    <mergeCell ref="E3040:F3040"/>
    <mergeCell ref="E3041:F3041"/>
    <mergeCell ref="E3042:F3042"/>
    <mergeCell ref="E3073:F3073"/>
    <mergeCell ref="E3074:F3074"/>
    <mergeCell ref="E3075:F3075"/>
    <mergeCell ref="H3077:I3077"/>
    <mergeCell ref="E3079:F3079"/>
    <mergeCell ref="E3080:F3080"/>
    <mergeCell ref="E3065:F3065"/>
    <mergeCell ref="H3067:I3067"/>
    <mergeCell ref="E3069:F3069"/>
    <mergeCell ref="E3070:F3070"/>
    <mergeCell ref="E3071:F3071"/>
    <mergeCell ref="E3072:F3072"/>
    <mergeCell ref="E3059:F3059"/>
    <mergeCell ref="E3060:F3060"/>
    <mergeCell ref="E3061:F3061"/>
    <mergeCell ref="E3062:F3062"/>
    <mergeCell ref="E3063:F3063"/>
    <mergeCell ref="E3064:F3064"/>
    <mergeCell ref="E3095:F3095"/>
    <mergeCell ref="E3096:F3096"/>
    <mergeCell ref="E3097:F3097"/>
    <mergeCell ref="E3098:F3098"/>
    <mergeCell ref="E3099:F3099"/>
    <mergeCell ref="E3100:F3100"/>
    <mergeCell ref="E3087:F3087"/>
    <mergeCell ref="E3088:F3088"/>
    <mergeCell ref="H3090:I3090"/>
    <mergeCell ref="E3092:F3092"/>
    <mergeCell ref="E3093:F3093"/>
    <mergeCell ref="E3094:F3094"/>
    <mergeCell ref="E3081:F3081"/>
    <mergeCell ref="E3082:F3082"/>
    <mergeCell ref="E3083:F3083"/>
    <mergeCell ref="E3084:F3084"/>
    <mergeCell ref="E3085:F3085"/>
    <mergeCell ref="E3086:F3086"/>
    <mergeCell ref="H3116:I3116"/>
    <mergeCell ref="E3118:F3118"/>
    <mergeCell ref="E3119:F3119"/>
    <mergeCell ref="E3120:F3120"/>
    <mergeCell ref="E3121:F3121"/>
    <mergeCell ref="E3122:F3122"/>
    <mergeCell ref="E3109:F3109"/>
    <mergeCell ref="E3110:F3110"/>
    <mergeCell ref="E3111:F3111"/>
    <mergeCell ref="E3112:F3112"/>
    <mergeCell ref="E3113:F3113"/>
    <mergeCell ref="E3114:F3114"/>
    <mergeCell ref="E3101:F3101"/>
    <mergeCell ref="H3103:I3103"/>
    <mergeCell ref="E3105:F3105"/>
    <mergeCell ref="E3106:F3106"/>
    <mergeCell ref="E3107:F3107"/>
    <mergeCell ref="E3108:F3108"/>
    <mergeCell ref="E3139:F3139"/>
    <mergeCell ref="E3140:F3140"/>
    <mergeCell ref="E3141:F3141"/>
    <mergeCell ref="E3142:F3142"/>
    <mergeCell ref="E3143:F3143"/>
    <mergeCell ref="E3144:F3144"/>
    <mergeCell ref="E3131:F3131"/>
    <mergeCell ref="E3132:F3132"/>
    <mergeCell ref="E3133:F3133"/>
    <mergeCell ref="E3134:F3134"/>
    <mergeCell ref="E3135:F3135"/>
    <mergeCell ref="H3137:I3137"/>
    <mergeCell ref="E3123:F3123"/>
    <mergeCell ref="E3124:F3124"/>
    <mergeCell ref="E3125:F3125"/>
    <mergeCell ref="E3126:F3126"/>
    <mergeCell ref="H3128:I3128"/>
    <mergeCell ref="E3130:F3130"/>
    <mergeCell ref="H3162:I3162"/>
    <mergeCell ref="E3164:F3164"/>
    <mergeCell ref="E3165:F3165"/>
    <mergeCell ref="E3166:F3166"/>
    <mergeCell ref="H3168:I3168"/>
    <mergeCell ref="E3170:F3170"/>
    <mergeCell ref="E3155:F3155"/>
    <mergeCell ref="E3156:F3156"/>
    <mergeCell ref="E3157:F3157"/>
    <mergeCell ref="E3158:F3158"/>
    <mergeCell ref="E3159:F3159"/>
    <mergeCell ref="E3160:F3160"/>
    <mergeCell ref="H3146:I3146"/>
    <mergeCell ref="E3148:F3148"/>
    <mergeCell ref="E3149:F3149"/>
    <mergeCell ref="E3150:F3150"/>
    <mergeCell ref="E3151:F3151"/>
    <mergeCell ref="H3153:I3153"/>
    <mergeCell ref="E3189:F3189"/>
    <mergeCell ref="E3190:F3190"/>
    <mergeCell ref="E3191:F3191"/>
    <mergeCell ref="H3193:I3193"/>
    <mergeCell ref="E3195:F3195"/>
    <mergeCell ref="E3196:F3196"/>
    <mergeCell ref="H3180:I3180"/>
    <mergeCell ref="E3182:F3182"/>
    <mergeCell ref="E3183:F3183"/>
    <mergeCell ref="E3184:F3184"/>
    <mergeCell ref="H3186:I3186"/>
    <mergeCell ref="E3188:F3188"/>
    <mergeCell ref="E3171:F3171"/>
    <mergeCell ref="E3172:F3172"/>
    <mergeCell ref="H3174:I3174"/>
    <mergeCell ref="E3176:F3176"/>
    <mergeCell ref="E3177:F3177"/>
    <mergeCell ref="E3178:F3178"/>
    <mergeCell ref="H3214:I3214"/>
    <mergeCell ref="E3216:F3216"/>
    <mergeCell ref="E3217:F3217"/>
    <mergeCell ref="E3218:F3218"/>
    <mergeCell ref="H3220:I3220"/>
    <mergeCell ref="E3222:F3222"/>
    <mergeCell ref="E3205:F3205"/>
    <mergeCell ref="E3206:F3206"/>
    <mergeCell ref="H3208:I3208"/>
    <mergeCell ref="E3210:F3210"/>
    <mergeCell ref="E3211:F3211"/>
    <mergeCell ref="E3212:F3212"/>
    <mergeCell ref="E3197:F3197"/>
    <mergeCell ref="E3198:F3198"/>
    <mergeCell ref="E3199:F3199"/>
    <mergeCell ref="E3200:F3200"/>
    <mergeCell ref="H3202:I3202"/>
    <mergeCell ref="E3204:F3204"/>
    <mergeCell ref="E3239:F3239"/>
    <mergeCell ref="E3240:F3240"/>
    <mergeCell ref="E3241:F3241"/>
    <mergeCell ref="E3242:F3242"/>
    <mergeCell ref="H3244:I3244"/>
    <mergeCell ref="E3246:F3246"/>
    <mergeCell ref="E3231:F3231"/>
    <mergeCell ref="E3232:F3232"/>
    <mergeCell ref="E3233:F3233"/>
    <mergeCell ref="H3235:I3235"/>
    <mergeCell ref="E3237:F3237"/>
    <mergeCell ref="E3238:F3238"/>
    <mergeCell ref="E3223:F3223"/>
    <mergeCell ref="E3224:F3224"/>
    <mergeCell ref="H3226:I3226"/>
    <mergeCell ref="E3228:F3228"/>
    <mergeCell ref="E3229:F3229"/>
    <mergeCell ref="E3230:F3230"/>
    <mergeCell ref="H3262:I3262"/>
    <mergeCell ref="E3264:F3264"/>
    <mergeCell ref="E3265:F3265"/>
    <mergeCell ref="E3266:F3266"/>
    <mergeCell ref="E3267:F3267"/>
    <mergeCell ref="E3268:F3268"/>
    <mergeCell ref="E3255:F3255"/>
    <mergeCell ref="E3256:F3256"/>
    <mergeCell ref="E3257:F3257"/>
    <mergeCell ref="E3258:F3258"/>
    <mergeCell ref="E3259:F3259"/>
    <mergeCell ref="E3260:F3260"/>
    <mergeCell ref="E3247:F3247"/>
    <mergeCell ref="E3248:F3248"/>
    <mergeCell ref="E3249:F3249"/>
    <mergeCell ref="E3250:F3250"/>
    <mergeCell ref="E3251:F3251"/>
    <mergeCell ref="H3253:I3253"/>
    <mergeCell ref="E3285:F3285"/>
    <mergeCell ref="E3286:F3286"/>
    <mergeCell ref="E3287:F3287"/>
    <mergeCell ref="H3289:I3289"/>
    <mergeCell ref="E3291:F3291"/>
    <mergeCell ref="E3292:F3292"/>
    <mergeCell ref="E3277:F3277"/>
    <mergeCell ref="E3278:F3278"/>
    <mergeCell ref="E3279:F3279"/>
    <mergeCell ref="H3281:I3281"/>
    <mergeCell ref="E3283:F3283"/>
    <mergeCell ref="E3284:F3284"/>
    <mergeCell ref="H3270:I3270"/>
    <mergeCell ref="E3272:F3272"/>
    <mergeCell ref="E3273:F3273"/>
    <mergeCell ref="E3274:F3274"/>
    <mergeCell ref="E3275:F3275"/>
    <mergeCell ref="E3276:F3276"/>
    <mergeCell ref="E3307:F3307"/>
    <mergeCell ref="H3309:I3309"/>
    <mergeCell ref="E3311:F3311"/>
    <mergeCell ref="E3312:F3312"/>
    <mergeCell ref="E3313:F3313"/>
    <mergeCell ref="E3314:F3314"/>
    <mergeCell ref="E3299:F3299"/>
    <mergeCell ref="H3301:I3301"/>
    <mergeCell ref="E3303:F3303"/>
    <mergeCell ref="E3304:F3304"/>
    <mergeCell ref="E3305:F3305"/>
    <mergeCell ref="E3306:F3306"/>
    <mergeCell ref="E3293:F3293"/>
    <mergeCell ref="E3294:F3294"/>
    <mergeCell ref="E3295:F3295"/>
    <mergeCell ref="E3296:F3296"/>
    <mergeCell ref="E3297:F3297"/>
    <mergeCell ref="E3298:F3298"/>
    <mergeCell ref="E3329:F3329"/>
    <mergeCell ref="H3331:I3331"/>
    <mergeCell ref="E3333:F3333"/>
    <mergeCell ref="E3334:F3334"/>
    <mergeCell ref="E3335:F3335"/>
    <mergeCell ref="E3336:F3336"/>
    <mergeCell ref="H3322:I3322"/>
    <mergeCell ref="E3324:F3324"/>
    <mergeCell ref="E3325:F3325"/>
    <mergeCell ref="E3326:F3326"/>
    <mergeCell ref="E3327:F3327"/>
    <mergeCell ref="E3328:F3328"/>
    <mergeCell ref="E3315:F3315"/>
    <mergeCell ref="E3316:F3316"/>
    <mergeCell ref="E3317:F3317"/>
    <mergeCell ref="E3318:F3318"/>
    <mergeCell ref="E3319:F3319"/>
    <mergeCell ref="E3320:F3320"/>
    <mergeCell ref="E3353:F3353"/>
    <mergeCell ref="E3354:F3354"/>
    <mergeCell ref="H3356:I3356"/>
    <mergeCell ref="E3358:F3358"/>
    <mergeCell ref="E3359:F3359"/>
    <mergeCell ref="E3360:F3360"/>
    <mergeCell ref="E3345:F3345"/>
    <mergeCell ref="E3346:F3346"/>
    <mergeCell ref="E3347:F3347"/>
    <mergeCell ref="H3349:I3349"/>
    <mergeCell ref="E3351:F3351"/>
    <mergeCell ref="E3352:F3352"/>
    <mergeCell ref="E3337:F3337"/>
    <mergeCell ref="E3338:F3338"/>
    <mergeCell ref="E3339:F3339"/>
    <mergeCell ref="E3340:F3340"/>
    <mergeCell ref="H3342:I3342"/>
    <mergeCell ref="E3344:F3344"/>
    <mergeCell ref="E3379:F3379"/>
    <mergeCell ref="E3380:F3380"/>
    <mergeCell ref="E3381:F3381"/>
    <mergeCell ref="E3382:F3382"/>
    <mergeCell ref="E3383:F3383"/>
    <mergeCell ref="E3384:F3384"/>
    <mergeCell ref="H3370:I3370"/>
    <mergeCell ref="E3372:F3372"/>
    <mergeCell ref="E3373:F3373"/>
    <mergeCell ref="E3374:F3374"/>
    <mergeCell ref="H3376:I3376"/>
    <mergeCell ref="E3378:F3378"/>
    <mergeCell ref="E3361:F3361"/>
    <mergeCell ref="H3363:I3363"/>
    <mergeCell ref="E3365:F3365"/>
    <mergeCell ref="E3366:F3366"/>
    <mergeCell ref="E3367:F3367"/>
    <mergeCell ref="E3368:F3368"/>
    <mergeCell ref="E3403:F3403"/>
    <mergeCell ref="E3404:F3404"/>
    <mergeCell ref="E3405:F3405"/>
    <mergeCell ref="E3406:F3406"/>
    <mergeCell ref="H3408:I3408"/>
    <mergeCell ref="E3410:F3410"/>
    <mergeCell ref="H3394:I3394"/>
    <mergeCell ref="E3396:F3396"/>
    <mergeCell ref="E3397:F3397"/>
    <mergeCell ref="E3398:F3398"/>
    <mergeCell ref="E3399:F3399"/>
    <mergeCell ref="H3401:I3401"/>
    <mergeCell ref="E3385:F3385"/>
    <mergeCell ref="H3387:I3387"/>
    <mergeCell ref="E3389:F3389"/>
    <mergeCell ref="E3390:F3390"/>
    <mergeCell ref="E3391:F3391"/>
    <mergeCell ref="E3392:F3392"/>
    <mergeCell ref="E3427:F3427"/>
    <mergeCell ref="E3428:F3428"/>
    <mergeCell ref="H3430:I3430"/>
    <mergeCell ref="E3432:F3432"/>
    <mergeCell ref="E3433:F3433"/>
    <mergeCell ref="E3434:F3434"/>
    <mergeCell ref="E3419:F3419"/>
    <mergeCell ref="H3421:I3421"/>
    <mergeCell ref="E3423:F3423"/>
    <mergeCell ref="E3424:F3424"/>
    <mergeCell ref="E3425:F3425"/>
    <mergeCell ref="E3426:F3426"/>
    <mergeCell ref="E3411:F3411"/>
    <mergeCell ref="E3412:F3412"/>
    <mergeCell ref="E3413:F3413"/>
    <mergeCell ref="H3415:I3415"/>
    <mergeCell ref="E3417:F3417"/>
    <mergeCell ref="E3418:F3418"/>
    <mergeCell ref="E3451:F3451"/>
    <mergeCell ref="E3452:F3452"/>
    <mergeCell ref="E3453:F3453"/>
    <mergeCell ref="H3455:I3455"/>
    <mergeCell ref="E3457:F3457"/>
    <mergeCell ref="E3458:F3458"/>
    <mergeCell ref="E3443:F3443"/>
    <mergeCell ref="E3444:F3444"/>
    <mergeCell ref="E3445:F3445"/>
    <mergeCell ref="E3446:F3446"/>
    <mergeCell ref="H3448:I3448"/>
    <mergeCell ref="E3450:F3450"/>
    <mergeCell ref="E3435:F3435"/>
    <mergeCell ref="E3436:F3436"/>
    <mergeCell ref="E3437:F3437"/>
    <mergeCell ref="E3438:F3438"/>
    <mergeCell ref="E3439:F3439"/>
    <mergeCell ref="H3441:I3441"/>
    <mergeCell ref="E3477:F3477"/>
    <mergeCell ref="E3478:F3478"/>
    <mergeCell ref="E3479:F3479"/>
    <mergeCell ref="E3480:F3480"/>
    <mergeCell ref="E3481:F3481"/>
    <mergeCell ref="E3482:F3482"/>
    <mergeCell ref="E3467:F3467"/>
    <mergeCell ref="H3469:I3469"/>
    <mergeCell ref="E3471:F3471"/>
    <mergeCell ref="E3472:F3472"/>
    <mergeCell ref="E3473:F3473"/>
    <mergeCell ref="H3475:I3475"/>
    <mergeCell ref="E3459:F3459"/>
    <mergeCell ref="E3460:F3460"/>
    <mergeCell ref="H3462:I3462"/>
    <mergeCell ref="E3464:F3464"/>
    <mergeCell ref="E3465:F3465"/>
    <mergeCell ref="E3466:F3466"/>
    <mergeCell ref="E3497:F3497"/>
    <mergeCell ref="E3498:F3498"/>
    <mergeCell ref="E3499:F3499"/>
    <mergeCell ref="H3501:I3501"/>
    <mergeCell ref="E3503:F3503"/>
    <mergeCell ref="E3504:F3504"/>
    <mergeCell ref="E3491:F3491"/>
    <mergeCell ref="E3492:F3492"/>
    <mergeCell ref="E3493:F3493"/>
    <mergeCell ref="E3494:F3494"/>
    <mergeCell ref="E3495:F3495"/>
    <mergeCell ref="E3496:F3496"/>
    <mergeCell ref="E3483:F3483"/>
    <mergeCell ref="E3484:F3484"/>
    <mergeCell ref="E3485:F3485"/>
    <mergeCell ref="E3486:F3486"/>
    <mergeCell ref="H3488:I3488"/>
    <mergeCell ref="E3490:F3490"/>
    <mergeCell ref="E3521:F3521"/>
    <mergeCell ref="E3522:F3522"/>
    <mergeCell ref="E3523:F3523"/>
    <mergeCell ref="H3525:I3525"/>
    <mergeCell ref="E3527:F3527"/>
    <mergeCell ref="E3528:F3528"/>
    <mergeCell ref="E3513:F3513"/>
    <mergeCell ref="E3514:F3514"/>
    <mergeCell ref="E3515:F3515"/>
    <mergeCell ref="H3517:I3517"/>
    <mergeCell ref="E3519:F3519"/>
    <mergeCell ref="E3520:F3520"/>
    <mergeCell ref="E3505:F3505"/>
    <mergeCell ref="E3506:F3506"/>
    <mergeCell ref="E3507:F3507"/>
    <mergeCell ref="H3509:I3509"/>
    <mergeCell ref="E3511:F3511"/>
    <mergeCell ref="E3512:F3512"/>
    <mergeCell ref="E3545:F3545"/>
    <mergeCell ref="E3546:F3546"/>
    <mergeCell ref="E3547:F3547"/>
    <mergeCell ref="H3549:I3549"/>
    <mergeCell ref="E3551:F3551"/>
    <mergeCell ref="E3552:F3552"/>
    <mergeCell ref="E3537:F3537"/>
    <mergeCell ref="E3538:F3538"/>
    <mergeCell ref="E3539:F3539"/>
    <mergeCell ref="E3540:F3540"/>
    <mergeCell ref="E3541:F3541"/>
    <mergeCell ref="H3543:I3543"/>
    <mergeCell ref="E3529:F3529"/>
    <mergeCell ref="E3530:F3530"/>
    <mergeCell ref="E3531:F3531"/>
    <mergeCell ref="H3533:I3533"/>
    <mergeCell ref="E3535:F3535"/>
    <mergeCell ref="E3536:F3536"/>
    <mergeCell ref="E3571:F3571"/>
    <mergeCell ref="E3572:F3572"/>
    <mergeCell ref="E3573:F3573"/>
    <mergeCell ref="E3574:F3574"/>
    <mergeCell ref="E3575:F3575"/>
    <mergeCell ref="E3576:F3576"/>
    <mergeCell ref="E3563:F3563"/>
    <mergeCell ref="E3564:F3564"/>
    <mergeCell ref="E3565:F3565"/>
    <mergeCell ref="H3567:I3567"/>
    <mergeCell ref="E3569:F3569"/>
    <mergeCell ref="E3570:F3570"/>
    <mergeCell ref="E3553:F3553"/>
    <mergeCell ref="H3555:I3555"/>
    <mergeCell ref="E3557:F3557"/>
    <mergeCell ref="E3558:F3558"/>
    <mergeCell ref="E3559:F3559"/>
    <mergeCell ref="H3561:I3561"/>
    <mergeCell ref="E3593:F3593"/>
    <mergeCell ref="E3594:F3594"/>
    <mergeCell ref="E3595:F3595"/>
    <mergeCell ref="E3596:F3596"/>
    <mergeCell ref="E3597:F3597"/>
    <mergeCell ref="E3598:F3598"/>
    <mergeCell ref="E3585:F3585"/>
    <mergeCell ref="E3586:F3586"/>
    <mergeCell ref="E3587:F3587"/>
    <mergeCell ref="E3588:F3588"/>
    <mergeCell ref="E3589:F3589"/>
    <mergeCell ref="H3591:I3591"/>
    <mergeCell ref="E3577:F3577"/>
    <mergeCell ref="H3579:I3579"/>
    <mergeCell ref="E3581:F3581"/>
    <mergeCell ref="E3582:F3582"/>
    <mergeCell ref="E3583:F3583"/>
    <mergeCell ref="E3584:F3584"/>
    <mergeCell ref="E3615:F3615"/>
    <mergeCell ref="E3616:F3616"/>
    <mergeCell ref="E3617:F3617"/>
    <mergeCell ref="E3618:F3618"/>
    <mergeCell ref="E3619:F3619"/>
    <mergeCell ref="E3620:F3620"/>
    <mergeCell ref="E3607:F3607"/>
    <mergeCell ref="E3608:F3608"/>
    <mergeCell ref="E3609:F3609"/>
    <mergeCell ref="E3610:F3610"/>
    <mergeCell ref="H3612:I3612"/>
    <mergeCell ref="E3614:F3614"/>
    <mergeCell ref="H3600:I3600"/>
    <mergeCell ref="E3602:F3602"/>
    <mergeCell ref="E3603:F3603"/>
    <mergeCell ref="E3604:F3604"/>
    <mergeCell ref="E3605:F3605"/>
    <mergeCell ref="E3606:F3606"/>
    <mergeCell ref="E3637:F3637"/>
    <mergeCell ref="E3638:F3638"/>
    <mergeCell ref="E3639:F3639"/>
    <mergeCell ref="H3641:I3641"/>
    <mergeCell ref="E3643:F3643"/>
    <mergeCell ref="E3644:F3644"/>
    <mergeCell ref="E3629:F3629"/>
    <mergeCell ref="E3630:F3630"/>
    <mergeCell ref="E3631:F3631"/>
    <mergeCell ref="H3633:I3633"/>
    <mergeCell ref="E3635:F3635"/>
    <mergeCell ref="E3636:F3636"/>
    <mergeCell ref="E3621:F3621"/>
    <mergeCell ref="E3622:F3622"/>
    <mergeCell ref="H3624:I3624"/>
    <mergeCell ref="E3626:F3626"/>
    <mergeCell ref="E3627:F3627"/>
    <mergeCell ref="E3628:F3628"/>
    <mergeCell ref="E3661:F3661"/>
    <mergeCell ref="E3662:F3662"/>
    <mergeCell ref="H3664:I3664"/>
    <mergeCell ref="E3666:F3666"/>
    <mergeCell ref="E3667:F3667"/>
    <mergeCell ref="E3668:F3668"/>
    <mergeCell ref="E3653:F3653"/>
    <mergeCell ref="E3654:F3654"/>
    <mergeCell ref="E3655:F3655"/>
    <mergeCell ref="H3657:I3657"/>
    <mergeCell ref="E3659:F3659"/>
    <mergeCell ref="E3660:F3660"/>
    <mergeCell ref="E3645:F3645"/>
    <mergeCell ref="E3646:F3646"/>
    <mergeCell ref="H3648:I3648"/>
    <mergeCell ref="E3650:F3650"/>
    <mergeCell ref="E3651:F3651"/>
    <mergeCell ref="E3652:F3652"/>
    <mergeCell ref="E3687:F3687"/>
    <mergeCell ref="E3688:F3688"/>
    <mergeCell ref="E3689:F3689"/>
    <mergeCell ref="H3691:I3691"/>
    <mergeCell ref="E3693:F3693"/>
    <mergeCell ref="E3694:F3694"/>
    <mergeCell ref="E3679:F3679"/>
    <mergeCell ref="E3680:F3680"/>
    <mergeCell ref="E3681:F3681"/>
    <mergeCell ref="H3683:I3683"/>
    <mergeCell ref="E3685:F3685"/>
    <mergeCell ref="E3686:F3686"/>
    <mergeCell ref="H3670:I3670"/>
    <mergeCell ref="E3672:F3672"/>
    <mergeCell ref="E3673:F3673"/>
    <mergeCell ref="E3674:F3674"/>
    <mergeCell ref="E3675:F3675"/>
    <mergeCell ref="H3677:I3677"/>
    <mergeCell ref="E3711:F3711"/>
    <mergeCell ref="E3712:F3712"/>
    <mergeCell ref="H3714:I3714"/>
    <mergeCell ref="E3716:F3716"/>
    <mergeCell ref="E3717:F3717"/>
    <mergeCell ref="E3718:F3718"/>
    <mergeCell ref="E3703:F3703"/>
    <mergeCell ref="E3704:F3704"/>
    <mergeCell ref="H3706:I3706"/>
    <mergeCell ref="E3708:F3708"/>
    <mergeCell ref="E3709:F3709"/>
    <mergeCell ref="E3710:F3710"/>
    <mergeCell ref="E3695:F3695"/>
    <mergeCell ref="E3696:F3696"/>
    <mergeCell ref="E3697:F3697"/>
    <mergeCell ref="H3699:I3699"/>
    <mergeCell ref="E3701:F3701"/>
    <mergeCell ref="E3702:F3702"/>
    <mergeCell ref="E3735:F3735"/>
    <mergeCell ref="E3736:F3736"/>
    <mergeCell ref="H3738:I3738"/>
    <mergeCell ref="E3740:F3740"/>
    <mergeCell ref="E3741:F3741"/>
    <mergeCell ref="E3742:F3742"/>
    <mergeCell ref="E3727:F3727"/>
    <mergeCell ref="E3728:F3728"/>
    <mergeCell ref="H3730:I3730"/>
    <mergeCell ref="E3732:F3732"/>
    <mergeCell ref="E3733:F3733"/>
    <mergeCell ref="E3734:F3734"/>
    <mergeCell ref="E3719:F3719"/>
    <mergeCell ref="E3720:F3720"/>
    <mergeCell ref="H3722:I3722"/>
    <mergeCell ref="E3724:F3724"/>
    <mergeCell ref="E3725:F3725"/>
    <mergeCell ref="E3726:F3726"/>
    <mergeCell ref="E3759:F3759"/>
    <mergeCell ref="E3760:F3760"/>
    <mergeCell ref="H3762:I3762"/>
    <mergeCell ref="E3764:F3764"/>
    <mergeCell ref="E3765:F3765"/>
    <mergeCell ref="E3766:F3766"/>
    <mergeCell ref="E3751:F3751"/>
    <mergeCell ref="E3752:F3752"/>
    <mergeCell ref="E3753:F3753"/>
    <mergeCell ref="E3754:F3754"/>
    <mergeCell ref="H3756:I3756"/>
    <mergeCell ref="E3758:F3758"/>
    <mergeCell ref="E3743:F3743"/>
    <mergeCell ref="E3744:F3744"/>
    <mergeCell ref="E3745:F3745"/>
    <mergeCell ref="H3747:I3747"/>
    <mergeCell ref="E3749:F3749"/>
    <mergeCell ref="E3750:F3750"/>
    <mergeCell ref="H3786:I3786"/>
    <mergeCell ref="E3788:F3788"/>
    <mergeCell ref="E3789:F3789"/>
    <mergeCell ref="E3790:F3790"/>
    <mergeCell ref="H3792:I3792"/>
    <mergeCell ref="E3794:F3794"/>
    <mergeCell ref="E3777:F3777"/>
    <mergeCell ref="E3778:F3778"/>
    <mergeCell ref="H3780:I3780"/>
    <mergeCell ref="E3782:F3782"/>
    <mergeCell ref="E3783:F3783"/>
    <mergeCell ref="E3784:F3784"/>
    <mergeCell ref="H3768:I3768"/>
    <mergeCell ref="E3770:F3770"/>
    <mergeCell ref="E3771:F3771"/>
    <mergeCell ref="E3772:F3772"/>
    <mergeCell ref="H3774:I3774"/>
    <mergeCell ref="E3776:F3776"/>
    <mergeCell ref="E3813:F3813"/>
    <mergeCell ref="E3814:F3814"/>
    <mergeCell ref="H3816:I3816"/>
    <mergeCell ref="E3818:F3818"/>
    <mergeCell ref="E3819:F3819"/>
    <mergeCell ref="E3820:F3820"/>
    <mergeCell ref="H3804:I3804"/>
    <mergeCell ref="E3806:F3806"/>
    <mergeCell ref="E3807:F3807"/>
    <mergeCell ref="E3808:F3808"/>
    <mergeCell ref="H3810:I3810"/>
    <mergeCell ref="E3812:F3812"/>
    <mergeCell ref="E3795:F3795"/>
    <mergeCell ref="E3796:F3796"/>
    <mergeCell ref="H3798:I3798"/>
    <mergeCell ref="E3800:F3800"/>
    <mergeCell ref="E3801:F3801"/>
    <mergeCell ref="E3802:F3802"/>
    <mergeCell ref="H3840:I3840"/>
    <mergeCell ref="E3842:F3842"/>
    <mergeCell ref="E3843:F3843"/>
    <mergeCell ref="E3844:F3844"/>
    <mergeCell ref="H3846:I3846"/>
    <mergeCell ref="E3848:F3848"/>
    <mergeCell ref="E3831:F3831"/>
    <mergeCell ref="E3832:F3832"/>
    <mergeCell ref="H3834:I3834"/>
    <mergeCell ref="E3836:F3836"/>
    <mergeCell ref="E3837:F3837"/>
    <mergeCell ref="E3838:F3838"/>
    <mergeCell ref="H3822:I3822"/>
    <mergeCell ref="E3824:F3824"/>
    <mergeCell ref="E3825:F3825"/>
    <mergeCell ref="E3826:F3826"/>
    <mergeCell ref="H3828:I3828"/>
    <mergeCell ref="E3830:F3830"/>
    <mergeCell ref="E3867:F3867"/>
    <mergeCell ref="E3868:F3868"/>
    <mergeCell ref="H3870:I3870"/>
    <mergeCell ref="E3872:F3872"/>
    <mergeCell ref="E3873:F3873"/>
    <mergeCell ref="E3874:F3874"/>
    <mergeCell ref="H3858:I3858"/>
    <mergeCell ref="E3860:F3860"/>
    <mergeCell ref="E3861:F3861"/>
    <mergeCell ref="E3862:F3862"/>
    <mergeCell ref="H3864:I3864"/>
    <mergeCell ref="E3866:F3866"/>
    <mergeCell ref="E3849:F3849"/>
    <mergeCell ref="E3850:F3850"/>
    <mergeCell ref="H3852:I3852"/>
    <mergeCell ref="E3854:F3854"/>
    <mergeCell ref="E3855:F3855"/>
    <mergeCell ref="E3856:F3856"/>
    <mergeCell ref="H3894:I3894"/>
    <mergeCell ref="E3896:F3896"/>
    <mergeCell ref="E3897:F3897"/>
    <mergeCell ref="E3898:F3898"/>
    <mergeCell ref="H3900:I3900"/>
    <mergeCell ref="E3902:F3902"/>
    <mergeCell ref="E3885:F3885"/>
    <mergeCell ref="E3886:F3886"/>
    <mergeCell ref="H3888:I3888"/>
    <mergeCell ref="E3890:F3890"/>
    <mergeCell ref="E3891:F3891"/>
    <mergeCell ref="E3892:F3892"/>
    <mergeCell ref="H3876:I3876"/>
    <mergeCell ref="E3878:F3878"/>
    <mergeCell ref="E3879:F3879"/>
    <mergeCell ref="E3880:F3880"/>
    <mergeCell ref="H3882:I3882"/>
    <mergeCell ref="E3884:F3884"/>
    <mergeCell ref="E3921:F3921"/>
    <mergeCell ref="E3922:F3922"/>
    <mergeCell ref="H3924:I3924"/>
    <mergeCell ref="E3926:F3926"/>
    <mergeCell ref="E3927:F3927"/>
    <mergeCell ref="E3928:F3928"/>
    <mergeCell ref="H3912:I3912"/>
    <mergeCell ref="E3914:F3914"/>
    <mergeCell ref="E3915:F3915"/>
    <mergeCell ref="E3916:F3916"/>
    <mergeCell ref="H3918:I3918"/>
    <mergeCell ref="E3920:F3920"/>
    <mergeCell ref="E3903:F3903"/>
    <mergeCell ref="E3904:F3904"/>
    <mergeCell ref="H3906:I3906"/>
    <mergeCell ref="E3908:F3908"/>
    <mergeCell ref="E3909:F3909"/>
    <mergeCell ref="E3910:F3910"/>
    <mergeCell ref="H3948:I3948"/>
    <mergeCell ref="E3950:F3950"/>
    <mergeCell ref="E3951:F3951"/>
    <mergeCell ref="E3952:F3952"/>
    <mergeCell ref="H3954:I3954"/>
    <mergeCell ref="E3956:F3956"/>
    <mergeCell ref="E3939:F3939"/>
    <mergeCell ref="E3940:F3940"/>
    <mergeCell ref="H3942:I3942"/>
    <mergeCell ref="E3944:F3944"/>
    <mergeCell ref="E3945:F3945"/>
    <mergeCell ref="E3946:F3946"/>
    <mergeCell ref="H3930:I3930"/>
    <mergeCell ref="E3932:F3932"/>
    <mergeCell ref="E3933:F3933"/>
    <mergeCell ref="E3934:F3934"/>
    <mergeCell ref="H3936:I3936"/>
    <mergeCell ref="E3938:F3938"/>
    <mergeCell ref="H3974:I3974"/>
    <mergeCell ref="E3976:F3976"/>
    <mergeCell ref="E3977:F3977"/>
    <mergeCell ref="E3978:F3978"/>
    <mergeCell ref="E3979:F3979"/>
    <mergeCell ref="E3980:F3980"/>
    <mergeCell ref="H3966:I3966"/>
    <mergeCell ref="E3968:F3968"/>
    <mergeCell ref="E3969:F3969"/>
    <mergeCell ref="E3970:F3970"/>
    <mergeCell ref="E3971:F3971"/>
    <mergeCell ref="E3972:F3972"/>
    <mergeCell ref="E3957:F3957"/>
    <mergeCell ref="E3958:F3958"/>
    <mergeCell ref="H3960:I3960"/>
    <mergeCell ref="E3962:F3962"/>
    <mergeCell ref="E3963:F3963"/>
    <mergeCell ref="E3964:F3964"/>
    <mergeCell ref="E3997:F3997"/>
    <mergeCell ref="E3998:F3998"/>
    <mergeCell ref="E3999:F3999"/>
    <mergeCell ref="E4000:F4000"/>
    <mergeCell ref="H4002:I4002"/>
    <mergeCell ref="E4004:F4004"/>
    <mergeCell ref="E3991:F3991"/>
    <mergeCell ref="E3992:F3992"/>
    <mergeCell ref="E3993:F3993"/>
    <mergeCell ref="E3994:F3994"/>
    <mergeCell ref="E3995:F3995"/>
    <mergeCell ref="E3996:F3996"/>
    <mergeCell ref="H3982:I3982"/>
    <mergeCell ref="E3984:F3984"/>
    <mergeCell ref="E3985:F3985"/>
    <mergeCell ref="E3986:F3986"/>
    <mergeCell ref="E3987:F3987"/>
    <mergeCell ref="H3989:I3989"/>
    <mergeCell ref="H4020:I4020"/>
    <mergeCell ref="E4022:F4022"/>
    <mergeCell ref="E4023:F4023"/>
    <mergeCell ref="E4024:F4024"/>
    <mergeCell ref="E4025:F4025"/>
    <mergeCell ref="E4026:F4026"/>
    <mergeCell ref="E4013:F4013"/>
    <mergeCell ref="E4014:F4014"/>
    <mergeCell ref="E4015:F4015"/>
    <mergeCell ref="E4016:F4016"/>
    <mergeCell ref="E4017:F4017"/>
    <mergeCell ref="E4018:F4018"/>
    <mergeCell ref="E4005:F4005"/>
    <mergeCell ref="E4006:F4006"/>
    <mergeCell ref="E4007:F4007"/>
    <mergeCell ref="E4008:F4008"/>
    <mergeCell ref="E4009:F4009"/>
    <mergeCell ref="H4011:I4011"/>
    <mergeCell ref="E4043:F4043"/>
    <mergeCell ref="H4045:I4045"/>
    <mergeCell ref="E4047:F4047"/>
    <mergeCell ref="E4048:F4048"/>
    <mergeCell ref="E4049:F4049"/>
    <mergeCell ref="E4050:F4050"/>
    <mergeCell ref="E4035:F4035"/>
    <mergeCell ref="H4037:I4037"/>
    <mergeCell ref="E4039:F4039"/>
    <mergeCell ref="E4040:F4040"/>
    <mergeCell ref="E4041:F4041"/>
    <mergeCell ref="E4042:F4042"/>
    <mergeCell ref="E4027:F4027"/>
    <mergeCell ref="H4029:I4029"/>
    <mergeCell ref="E4031:F4031"/>
    <mergeCell ref="E4032:F4032"/>
    <mergeCell ref="E4033:F4033"/>
    <mergeCell ref="E4034:F4034"/>
    <mergeCell ref="E4065:F4065"/>
    <mergeCell ref="E4066:F4066"/>
    <mergeCell ref="E4067:F4067"/>
    <mergeCell ref="E4068:F4068"/>
    <mergeCell ref="H4070:I4070"/>
    <mergeCell ref="E4072:F4072"/>
    <mergeCell ref="H4058:I4058"/>
    <mergeCell ref="E4060:F4060"/>
    <mergeCell ref="E4061:F4061"/>
    <mergeCell ref="E4062:F4062"/>
    <mergeCell ref="E4063:F4063"/>
    <mergeCell ref="E4064:F4064"/>
    <mergeCell ref="E4051:F4051"/>
    <mergeCell ref="E4052:F4052"/>
    <mergeCell ref="E4053:F4053"/>
    <mergeCell ref="E4054:F4054"/>
    <mergeCell ref="E4055:F4055"/>
    <mergeCell ref="E4056:F4056"/>
    <mergeCell ref="E4087:F4087"/>
    <mergeCell ref="E4088:F4088"/>
    <mergeCell ref="E4089:F4089"/>
    <mergeCell ref="E4090:F4090"/>
    <mergeCell ref="E4091:F4091"/>
    <mergeCell ref="E4092:F4092"/>
    <mergeCell ref="E4079:F4079"/>
    <mergeCell ref="E4080:F4080"/>
    <mergeCell ref="H4082:I4082"/>
    <mergeCell ref="E4084:F4084"/>
    <mergeCell ref="E4085:F4085"/>
    <mergeCell ref="E4086:F4086"/>
    <mergeCell ref="E4073:F4073"/>
    <mergeCell ref="E4074:F4074"/>
    <mergeCell ref="E4075:F4075"/>
    <mergeCell ref="E4076:F4076"/>
    <mergeCell ref="E4077:F4077"/>
    <mergeCell ref="E4078:F4078"/>
    <mergeCell ref="E4109:F4109"/>
    <mergeCell ref="E4110:F4110"/>
    <mergeCell ref="E4111:F4111"/>
    <mergeCell ref="E4112:F4112"/>
    <mergeCell ref="E4113:F4113"/>
    <mergeCell ref="E4114:F4114"/>
    <mergeCell ref="H4102:I4102"/>
    <mergeCell ref="E4104:F4104"/>
    <mergeCell ref="E4105:F4105"/>
    <mergeCell ref="E4106:F4106"/>
    <mergeCell ref="E4107:F4107"/>
    <mergeCell ref="E4108:F4108"/>
    <mergeCell ref="H4094:I4094"/>
    <mergeCell ref="E4096:F4096"/>
    <mergeCell ref="E4097:F4097"/>
    <mergeCell ref="E4098:F4098"/>
    <mergeCell ref="E4099:F4099"/>
    <mergeCell ref="E4100:F4100"/>
    <mergeCell ref="E4131:F4131"/>
    <mergeCell ref="E4132:F4132"/>
    <mergeCell ref="E4133:F4133"/>
    <mergeCell ref="E4134:F4134"/>
    <mergeCell ref="E4135:F4135"/>
    <mergeCell ref="H4137:I4137"/>
    <mergeCell ref="E4123:F4123"/>
    <mergeCell ref="E4124:F4124"/>
    <mergeCell ref="E4125:F4125"/>
    <mergeCell ref="E4126:F4126"/>
    <mergeCell ref="E4127:F4127"/>
    <mergeCell ref="H4129:I4129"/>
    <mergeCell ref="E4115:F4115"/>
    <mergeCell ref="E4116:F4116"/>
    <mergeCell ref="E4117:F4117"/>
    <mergeCell ref="E4118:F4118"/>
    <mergeCell ref="E4119:F4119"/>
    <mergeCell ref="H4121:I4121"/>
    <mergeCell ref="E4153:F4153"/>
    <mergeCell ref="E4154:F4154"/>
    <mergeCell ref="E4155:F4155"/>
    <mergeCell ref="H4157:I4157"/>
    <mergeCell ref="E4159:F4159"/>
    <mergeCell ref="E4160:F4160"/>
    <mergeCell ref="E4147:F4147"/>
    <mergeCell ref="E4148:F4148"/>
    <mergeCell ref="E4149:F4149"/>
    <mergeCell ref="E4150:F4150"/>
    <mergeCell ref="E4151:F4151"/>
    <mergeCell ref="E4152:F4152"/>
    <mergeCell ref="E4139:F4139"/>
    <mergeCell ref="E4140:F4140"/>
    <mergeCell ref="E4141:F4141"/>
    <mergeCell ref="E4142:F4142"/>
    <mergeCell ref="H4144:I4144"/>
    <mergeCell ref="E4146:F4146"/>
    <mergeCell ref="E4177:F4177"/>
    <mergeCell ref="E4178:F4178"/>
    <mergeCell ref="E4179:F4179"/>
    <mergeCell ref="H4181:I4181"/>
    <mergeCell ref="E4183:F4183"/>
    <mergeCell ref="E4184:F4184"/>
    <mergeCell ref="E4169:F4169"/>
    <mergeCell ref="E4170:F4170"/>
    <mergeCell ref="E4171:F4171"/>
    <mergeCell ref="E4172:F4172"/>
    <mergeCell ref="E4173:F4173"/>
    <mergeCell ref="H4175:I4175"/>
    <mergeCell ref="E4161:F4161"/>
    <mergeCell ref="E4162:F4162"/>
    <mergeCell ref="E4163:F4163"/>
    <mergeCell ref="H4165:I4165"/>
    <mergeCell ref="E4167:F4167"/>
    <mergeCell ref="E4168:F4168"/>
    <mergeCell ref="E4203:F4203"/>
    <mergeCell ref="E4204:F4204"/>
    <mergeCell ref="E4205:F4205"/>
    <mergeCell ref="E4206:F4206"/>
    <mergeCell ref="E4207:F4207"/>
    <mergeCell ref="E4208:F4208"/>
    <mergeCell ref="E4195:F4195"/>
    <mergeCell ref="E4196:F4196"/>
    <mergeCell ref="E4197:F4197"/>
    <mergeCell ref="H4199:I4199"/>
    <mergeCell ref="E4201:F4201"/>
    <mergeCell ref="E4202:F4202"/>
    <mergeCell ref="E4185:F4185"/>
    <mergeCell ref="H4187:I4187"/>
    <mergeCell ref="E4189:F4189"/>
    <mergeCell ref="E4190:F4190"/>
    <mergeCell ref="E4191:F4191"/>
    <mergeCell ref="H4193:I4193"/>
    <mergeCell ref="E4225:F4225"/>
    <mergeCell ref="E4226:F4226"/>
    <mergeCell ref="H4228:I4228"/>
    <mergeCell ref="E4230:F4230"/>
    <mergeCell ref="E4231:F4231"/>
    <mergeCell ref="E4232:F4232"/>
    <mergeCell ref="E4217:F4217"/>
    <mergeCell ref="E4218:F4218"/>
    <mergeCell ref="H4220:I4220"/>
    <mergeCell ref="E4222:F4222"/>
    <mergeCell ref="E4223:F4223"/>
    <mergeCell ref="E4224:F4224"/>
    <mergeCell ref="E4209:F4209"/>
    <mergeCell ref="E4210:F4210"/>
    <mergeCell ref="H4212:I4212"/>
    <mergeCell ref="E4214:F4214"/>
    <mergeCell ref="E4215:F4215"/>
    <mergeCell ref="E4216:F4216"/>
    <mergeCell ref="E4249:F4249"/>
    <mergeCell ref="H4251:I4251"/>
    <mergeCell ref="E4253:F4253"/>
    <mergeCell ref="E4254:F4254"/>
    <mergeCell ref="E4255:F4255"/>
    <mergeCell ref="E4256:F4256"/>
    <mergeCell ref="E4241:F4241"/>
    <mergeCell ref="E4242:F4242"/>
    <mergeCell ref="H4244:I4244"/>
    <mergeCell ref="E4246:F4246"/>
    <mergeCell ref="E4247:F4247"/>
    <mergeCell ref="E4248:F4248"/>
    <mergeCell ref="E4233:F4233"/>
    <mergeCell ref="H4235:I4235"/>
    <mergeCell ref="E4237:F4237"/>
    <mergeCell ref="E4238:F4238"/>
    <mergeCell ref="E4239:F4239"/>
    <mergeCell ref="E4240:F4240"/>
    <mergeCell ref="E4273:F4273"/>
    <mergeCell ref="E4274:F4274"/>
    <mergeCell ref="H4276:I4276"/>
    <mergeCell ref="E4278:F4278"/>
    <mergeCell ref="E4279:F4279"/>
    <mergeCell ref="E4280:F4280"/>
    <mergeCell ref="E4265:F4265"/>
    <mergeCell ref="E4266:F4266"/>
    <mergeCell ref="H4268:I4268"/>
    <mergeCell ref="E4270:F4270"/>
    <mergeCell ref="E4271:F4271"/>
    <mergeCell ref="E4272:F4272"/>
    <mergeCell ref="E4257:F4257"/>
    <mergeCell ref="E4258:F4258"/>
    <mergeCell ref="H4260:I4260"/>
    <mergeCell ref="E4262:F4262"/>
    <mergeCell ref="E4263:F4263"/>
    <mergeCell ref="E4264:F4264"/>
    <mergeCell ref="E4297:F4297"/>
    <mergeCell ref="E4298:F4298"/>
    <mergeCell ref="E4299:F4299"/>
    <mergeCell ref="E4300:F4300"/>
    <mergeCell ref="E4301:F4301"/>
    <mergeCell ref="E4302:F4302"/>
    <mergeCell ref="E4289:F4289"/>
    <mergeCell ref="E4290:F4290"/>
    <mergeCell ref="E4291:F4291"/>
    <mergeCell ref="H4293:I4293"/>
    <mergeCell ref="E4295:F4295"/>
    <mergeCell ref="E4296:F4296"/>
    <mergeCell ref="E4281:F4281"/>
    <mergeCell ref="E4282:F4282"/>
    <mergeCell ref="H4284:I4284"/>
    <mergeCell ref="E4286:F4286"/>
    <mergeCell ref="E4287:F4287"/>
    <mergeCell ref="E4288:F4288"/>
    <mergeCell ref="E4317:F4317"/>
    <mergeCell ref="E4318:F4318"/>
    <mergeCell ref="E4319:F4319"/>
    <mergeCell ref="H4321:I4321"/>
    <mergeCell ref="E4323:F4323"/>
    <mergeCell ref="E4324:F4324"/>
    <mergeCell ref="E4311:F4311"/>
    <mergeCell ref="E4312:F4312"/>
    <mergeCell ref="E4313:F4313"/>
    <mergeCell ref="E4314:F4314"/>
    <mergeCell ref="E4315:F4315"/>
    <mergeCell ref="E4316:F4316"/>
    <mergeCell ref="E4303:F4303"/>
    <mergeCell ref="E4304:F4304"/>
    <mergeCell ref="E4305:F4305"/>
    <mergeCell ref="E4306:F4306"/>
    <mergeCell ref="H4308:I4308"/>
    <mergeCell ref="E4310:F4310"/>
    <mergeCell ref="E4339:F4339"/>
    <mergeCell ref="E4340:F4340"/>
    <mergeCell ref="E4341:F4341"/>
    <mergeCell ref="H4343:I4343"/>
    <mergeCell ref="E4345:F4345"/>
    <mergeCell ref="E4346:F4346"/>
    <mergeCell ref="H4332:I4332"/>
    <mergeCell ref="E4334:F4334"/>
    <mergeCell ref="E4335:F4335"/>
    <mergeCell ref="E4336:F4336"/>
    <mergeCell ref="E4337:F4337"/>
    <mergeCell ref="E4338:F4338"/>
    <mergeCell ref="E4325:F4325"/>
    <mergeCell ref="E4326:F4326"/>
    <mergeCell ref="E4327:F4327"/>
    <mergeCell ref="E4328:F4328"/>
    <mergeCell ref="E4329:F4329"/>
    <mergeCell ref="E4330:F4330"/>
    <mergeCell ref="E4363:F4363"/>
    <mergeCell ref="E4364:F4364"/>
    <mergeCell ref="E4365:F4365"/>
    <mergeCell ref="E4366:F4366"/>
    <mergeCell ref="E4367:F4367"/>
    <mergeCell ref="H4369:I4369"/>
    <mergeCell ref="E4355:F4355"/>
    <mergeCell ref="E4356:F4356"/>
    <mergeCell ref="E4357:F4357"/>
    <mergeCell ref="E4358:F4358"/>
    <mergeCell ref="E4359:F4359"/>
    <mergeCell ref="H4361:I4361"/>
    <mergeCell ref="E4347:F4347"/>
    <mergeCell ref="E4348:F4348"/>
    <mergeCell ref="E4349:F4349"/>
    <mergeCell ref="H4351:I4351"/>
    <mergeCell ref="E4353:F4353"/>
    <mergeCell ref="E4354:F4354"/>
    <mergeCell ref="E4385:F4385"/>
    <mergeCell ref="E4386:F4386"/>
    <mergeCell ref="E4387:F4387"/>
    <mergeCell ref="E4388:F4388"/>
    <mergeCell ref="H4390:I4390"/>
    <mergeCell ref="E4392:F4392"/>
    <mergeCell ref="E4377:F4377"/>
    <mergeCell ref="E4378:F4378"/>
    <mergeCell ref="E4379:F4379"/>
    <mergeCell ref="H4381:I4381"/>
    <mergeCell ref="E4383:F4383"/>
    <mergeCell ref="E4384:F4384"/>
    <mergeCell ref="E4371:F4371"/>
    <mergeCell ref="E4372:F4372"/>
    <mergeCell ref="E4373:F4373"/>
    <mergeCell ref="E4374:F4374"/>
    <mergeCell ref="E4375:F4375"/>
    <mergeCell ref="E4376:F4376"/>
    <mergeCell ref="E4411:F4411"/>
    <mergeCell ref="E4412:F4412"/>
    <mergeCell ref="H4414:I4414"/>
    <mergeCell ref="E4416:F4416"/>
    <mergeCell ref="E4417:F4417"/>
    <mergeCell ref="E4418:F4418"/>
    <mergeCell ref="H4402:I4402"/>
    <mergeCell ref="E4404:F4404"/>
    <mergeCell ref="E4405:F4405"/>
    <mergeCell ref="E4406:F4406"/>
    <mergeCell ref="H4408:I4408"/>
    <mergeCell ref="E4410:F4410"/>
    <mergeCell ref="E4393:F4393"/>
    <mergeCell ref="E4394:F4394"/>
    <mergeCell ref="H4396:I4396"/>
    <mergeCell ref="E4398:F4398"/>
    <mergeCell ref="E4399:F4399"/>
    <mergeCell ref="E4400:F4400"/>
    <mergeCell ref="H4434:I4434"/>
    <mergeCell ref="E4436:F4436"/>
    <mergeCell ref="E4437:F4437"/>
    <mergeCell ref="E4438:F4438"/>
    <mergeCell ref="E4439:F4439"/>
    <mergeCell ref="E4440:F4440"/>
    <mergeCell ref="E4427:F4427"/>
    <mergeCell ref="E4428:F4428"/>
    <mergeCell ref="E4429:F4429"/>
    <mergeCell ref="E4430:F4430"/>
    <mergeCell ref="E4431:F4431"/>
    <mergeCell ref="E4432:F4432"/>
    <mergeCell ref="E4419:F4419"/>
    <mergeCell ref="E4420:F4420"/>
    <mergeCell ref="E4421:F4421"/>
    <mergeCell ref="E4422:F4422"/>
    <mergeCell ref="H4424:I4424"/>
    <mergeCell ref="E4426:F4426"/>
    <mergeCell ref="E4457:F4457"/>
    <mergeCell ref="E4458:F4458"/>
    <mergeCell ref="E4459:F4459"/>
    <mergeCell ref="H4461:I4461"/>
    <mergeCell ref="E4463:F4463"/>
    <mergeCell ref="E4464:F4464"/>
    <mergeCell ref="E4449:F4449"/>
    <mergeCell ref="E4450:F4450"/>
    <mergeCell ref="H4452:I4452"/>
    <mergeCell ref="E4454:F4454"/>
    <mergeCell ref="E4455:F4455"/>
    <mergeCell ref="E4456:F4456"/>
    <mergeCell ref="E4441:F4441"/>
    <mergeCell ref="E4442:F4442"/>
    <mergeCell ref="H4444:I4444"/>
    <mergeCell ref="E4446:F4446"/>
    <mergeCell ref="E4447:F4447"/>
    <mergeCell ref="E4448:F4448"/>
    <mergeCell ref="E4481:F4481"/>
    <mergeCell ref="E4482:F4482"/>
    <mergeCell ref="E4483:F4483"/>
    <mergeCell ref="H4485:I4485"/>
    <mergeCell ref="E4487:F4487"/>
    <mergeCell ref="E4488:F4488"/>
    <mergeCell ref="E4473:F4473"/>
    <mergeCell ref="E4474:F4474"/>
    <mergeCell ref="E4475:F4475"/>
    <mergeCell ref="H4477:I4477"/>
    <mergeCell ref="E4479:F4479"/>
    <mergeCell ref="E4480:F4480"/>
    <mergeCell ref="E4465:F4465"/>
    <mergeCell ref="E4466:F4466"/>
    <mergeCell ref="E4467:F4467"/>
    <mergeCell ref="H4469:I4469"/>
    <mergeCell ref="E4471:F4471"/>
    <mergeCell ref="E4472:F4472"/>
    <mergeCell ref="E4505:F4505"/>
    <mergeCell ref="E4506:F4506"/>
    <mergeCell ref="E4507:F4507"/>
    <mergeCell ref="E4508:F4508"/>
    <mergeCell ref="E4509:F4509"/>
    <mergeCell ref="H4511:I4511"/>
    <mergeCell ref="H4496:I4496"/>
    <mergeCell ref="E4498:F4498"/>
    <mergeCell ref="E4499:F4499"/>
    <mergeCell ref="E4500:F4500"/>
    <mergeCell ref="E4501:F4501"/>
    <mergeCell ref="H4503:I4503"/>
    <mergeCell ref="E4489:F4489"/>
    <mergeCell ref="E4490:F4490"/>
    <mergeCell ref="E4491:F4491"/>
    <mergeCell ref="E4492:F4492"/>
    <mergeCell ref="E4493:F4493"/>
    <mergeCell ref="E4494:F4494"/>
    <mergeCell ref="E4527:F4527"/>
    <mergeCell ref="E4528:F4528"/>
    <mergeCell ref="E4529:F4529"/>
    <mergeCell ref="E4530:F4530"/>
    <mergeCell ref="H4532:I4532"/>
    <mergeCell ref="E4534:F4534"/>
    <mergeCell ref="E4519:F4519"/>
    <mergeCell ref="E4520:F4520"/>
    <mergeCell ref="E4521:F4521"/>
    <mergeCell ref="E4522:F4522"/>
    <mergeCell ref="H4524:I4524"/>
    <mergeCell ref="E4526:F4526"/>
    <mergeCell ref="E4513:F4513"/>
    <mergeCell ref="E4514:F4514"/>
    <mergeCell ref="E4515:F4515"/>
    <mergeCell ref="E4516:F4516"/>
    <mergeCell ref="E4517:F4517"/>
    <mergeCell ref="E4518:F4518"/>
    <mergeCell ref="E4551:F4551"/>
    <mergeCell ref="H4553:I4553"/>
    <mergeCell ref="E4555:F4555"/>
    <mergeCell ref="E4556:F4556"/>
    <mergeCell ref="E4557:F4557"/>
    <mergeCell ref="H4559:I4559"/>
    <mergeCell ref="E4543:F4543"/>
    <mergeCell ref="E4544:F4544"/>
    <mergeCell ref="E4545:F4545"/>
    <mergeCell ref="H4547:I4547"/>
    <mergeCell ref="E4549:F4549"/>
    <mergeCell ref="E4550:F4550"/>
    <mergeCell ref="E4535:F4535"/>
    <mergeCell ref="E4536:F4536"/>
    <mergeCell ref="E4537:F4537"/>
    <mergeCell ref="E4538:F4538"/>
    <mergeCell ref="E4539:F4539"/>
    <mergeCell ref="H4541:I4541"/>
    <mergeCell ref="E4577:F4577"/>
    <mergeCell ref="E4578:F4578"/>
    <mergeCell ref="E4579:F4579"/>
    <mergeCell ref="E4580:F4580"/>
    <mergeCell ref="E4581:F4581"/>
    <mergeCell ref="H4583:I4583"/>
    <mergeCell ref="E4569:F4569"/>
    <mergeCell ref="E4570:F4570"/>
    <mergeCell ref="E4571:F4571"/>
    <mergeCell ref="E4572:F4572"/>
    <mergeCell ref="H4574:I4574"/>
    <mergeCell ref="E4576:F4576"/>
    <mergeCell ref="E4561:F4561"/>
    <mergeCell ref="E4562:F4562"/>
    <mergeCell ref="E4563:F4563"/>
    <mergeCell ref="E4564:F4564"/>
    <mergeCell ref="E4565:F4565"/>
    <mergeCell ref="H4567:I4567"/>
    <mergeCell ref="E4603:F4603"/>
    <mergeCell ref="E4604:F4604"/>
    <mergeCell ref="E4605:F4605"/>
    <mergeCell ref="H4607:I4607"/>
    <mergeCell ref="E4609:F4609"/>
    <mergeCell ref="E4610:F4610"/>
    <mergeCell ref="E4593:F4593"/>
    <mergeCell ref="H4595:I4595"/>
    <mergeCell ref="E4597:F4597"/>
    <mergeCell ref="E4598:F4598"/>
    <mergeCell ref="E4599:F4599"/>
    <mergeCell ref="H4601:I4601"/>
    <mergeCell ref="E4585:F4585"/>
    <mergeCell ref="E4586:F4586"/>
    <mergeCell ref="E4587:F4587"/>
    <mergeCell ref="H4589:I4589"/>
    <mergeCell ref="E4591:F4591"/>
    <mergeCell ref="E4592:F4592"/>
    <mergeCell ref="E4625:F4625"/>
    <mergeCell ref="E4626:F4626"/>
    <mergeCell ref="E4627:F4627"/>
    <mergeCell ref="E4628:F4628"/>
    <mergeCell ref="E4629:F4629"/>
    <mergeCell ref="H4631:I4631"/>
    <mergeCell ref="E4617:F4617"/>
    <mergeCell ref="E4618:F4618"/>
    <mergeCell ref="H4620:I4620"/>
    <mergeCell ref="E4622:F4622"/>
    <mergeCell ref="E4623:F4623"/>
    <mergeCell ref="E4624:F4624"/>
    <mergeCell ref="E4611:F4611"/>
    <mergeCell ref="E4612:F4612"/>
    <mergeCell ref="E4613:F4613"/>
    <mergeCell ref="E4614:F4614"/>
    <mergeCell ref="E4615:F4615"/>
    <mergeCell ref="E4616:F4616"/>
    <mergeCell ref="E4647:F4647"/>
    <mergeCell ref="H4649:I4649"/>
    <mergeCell ref="E4651:F4651"/>
    <mergeCell ref="E4652:F4652"/>
    <mergeCell ref="E4653:F4653"/>
    <mergeCell ref="E4654:F4654"/>
    <mergeCell ref="E4639:F4639"/>
    <mergeCell ref="E4640:F4640"/>
    <mergeCell ref="H4642:I4642"/>
    <mergeCell ref="E4644:F4644"/>
    <mergeCell ref="E4645:F4645"/>
    <mergeCell ref="E4646:F4646"/>
    <mergeCell ref="E4633:F4633"/>
    <mergeCell ref="E4634:F4634"/>
    <mergeCell ref="E4635:F4635"/>
    <mergeCell ref="E4636:F4636"/>
    <mergeCell ref="E4637:F4637"/>
    <mergeCell ref="E4638:F4638"/>
    <mergeCell ref="E4673:F4673"/>
    <mergeCell ref="E4674:F4674"/>
    <mergeCell ref="H4676:I4676"/>
    <mergeCell ref="E4678:F4678"/>
    <mergeCell ref="E4679:F4679"/>
    <mergeCell ref="E4680:F4680"/>
    <mergeCell ref="H4664:I4664"/>
    <mergeCell ref="E4666:F4666"/>
    <mergeCell ref="E4667:F4667"/>
    <mergeCell ref="E4668:F4668"/>
    <mergeCell ref="H4670:I4670"/>
    <mergeCell ref="E4672:F4672"/>
    <mergeCell ref="E4655:F4655"/>
    <mergeCell ref="E4656:F4656"/>
    <mergeCell ref="H4658:I4658"/>
    <mergeCell ref="E4660:F4660"/>
    <mergeCell ref="E4661:F4661"/>
    <mergeCell ref="E4662:F4662"/>
    <mergeCell ref="E4697:F4697"/>
    <mergeCell ref="E4698:F4698"/>
    <mergeCell ref="E4699:F4699"/>
    <mergeCell ref="E4700:F4700"/>
    <mergeCell ref="E4701:F4701"/>
    <mergeCell ref="E4702:F4702"/>
    <mergeCell ref="E4689:F4689"/>
    <mergeCell ref="E4690:F4690"/>
    <mergeCell ref="E4691:F4691"/>
    <mergeCell ref="E4692:F4692"/>
    <mergeCell ref="H4694:I4694"/>
    <mergeCell ref="E4696:F4696"/>
    <mergeCell ref="H4682:I4682"/>
    <mergeCell ref="E4684:F4684"/>
    <mergeCell ref="E4685:F4685"/>
    <mergeCell ref="E4686:F4686"/>
    <mergeCell ref="E4687:F4687"/>
    <mergeCell ref="E4688:F4688"/>
    <mergeCell ref="H4718:I4718"/>
    <mergeCell ref="E4720:F4720"/>
    <mergeCell ref="E4721:F4721"/>
    <mergeCell ref="E4722:F4722"/>
    <mergeCell ref="E4723:F4723"/>
    <mergeCell ref="E4724:F4724"/>
    <mergeCell ref="E4711:F4711"/>
    <mergeCell ref="E4712:F4712"/>
    <mergeCell ref="E4713:F4713"/>
    <mergeCell ref="E4714:F4714"/>
    <mergeCell ref="E4715:F4715"/>
    <mergeCell ref="E4716:F4716"/>
    <mergeCell ref="E4703:F4703"/>
    <mergeCell ref="E4704:F4704"/>
    <mergeCell ref="H4706:I4706"/>
    <mergeCell ref="E4708:F4708"/>
    <mergeCell ref="E4709:F4709"/>
    <mergeCell ref="E4710:F4710"/>
    <mergeCell ref="E4739:F4739"/>
    <mergeCell ref="E4740:F4740"/>
    <mergeCell ref="H4742:I4742"/>
    <mergeCell ref="E4744:F4744"/>
    <mergeCell ref="E4745:F4745"/>
    <mergeCell ref="E4746:F4746"/>
    <mergeCell ref="E4733:F4733"/>
    <mergeCell ref="E4734:F4734"/>
    <mergeCell ref="E4735:F4735"/>
    <mergeCell ref="E4736:F4736"/>
    <mergeCell ref="E4737:F4737"/>
    <mergeCell ref="E4738:F4738"/>
    <mergeCell ref="E4725:F4725"/>
    <mergeCell ref="E4726:F4726"/>
    <mergeCell ref="E4727:F4727"/>
    <mergeCell ref="E4728:F4728"/>
    <mergeCell ref="H4730:I4730"/>
    <mergeCell ref="E4732:F4732"/>
    <mergeCell ref="E4761:F4761"/>
    <mergeCell ref="E4762:F4762"/>
    <mergeCell ref="E4763:F4763"/>
    <mergeCell ref="E4764:F4764"/>
    <mergeCell ref="E4765:F4765"/>
    <mergeCell ref="E4766:F4766"/>
    <mergeCell ref="E4753:F4753"/>
    <mergeCell ref="E4754:F4754"/>
    <mergeCell ref="H4756:I4756"/>
    <mergeCell ref="E4758:F4758"/>
    <mergeCell ref="E4759:F4759"/>
    <mergeCell ref="E4760:F4760"/>
    <mergeCell ref="E4747:F4747"/>
    <mergeCell ref="E4748:F4748"/>
    <mergeCell ref="E4749:F4749"/>
    <mergeCell ref="E4750:F4750"/>
    <mergeCell ref="E4751:F4751"/>
    <mergeCell ref="E4752:F4752"/>
    <mergeCell ref="E4781:F4781"/>
    <mergeCell ref="E4782:F4782"/>
    <mergeCell ref="H4784:I4784"/>
    <mergeCell ref="E4786:F4786"/>
    <mergeCell ref="E4787:F4787"/>
    <mergeCell ref="E4788:F4788"/>
    <mergeCell ref="E4775:F4775"/>
    <mergeCell ref="E4776:F4776"/>
    <mergeCell ref="E4777:F4777"/>
    <mergeCell ref="E4778:F4778"/>
    <mergeCell ref="E4779:F4779"/>
    <mergeCell ref="E4780:F4780"/>
    <mergeCell ref="E4767:F4767"/>
    <mergeCell ref="E4768:F4768"/>
    <mergeCell ref="H4770:I4770"/>
    <mergeCell ref="E4772:F4772"/>
    <mergeCell ref="E4773:F4773"/>
    <mergeCell ref="E4774:F4774"/>
    <mergeCell ref="E4803:F4803"/>
    <mergeCell ref="E4804:F4804"/>
    <mergeCell ref="E4805:F4805"/>
    <mergeCell ref="E4806:F4806"/>
    <mergeCell ref="E4807:F4807"/>
    <mergeCell ref="E4808:F4808"/>
    <mergeCell ref="E4795:F4795"/>
    <mergeCell ref="E4796:F4796"/>
    <mergeCell ref="H4798:I4798"/>
    <mergeCell ref="E4800:F4800"/>
    <mergeCell ref="E4801:F4801"/>
    <mergeCell ref="E4802:F4802"/>
    <mergeCell ref="E4789:F4789"/>
    <mergeCell ref="E4790:F4790"/>
    <mergeCell ref="E4791:F4791"/>
    <mergeCell ref="E4792:F4792"/>
    <mergeCell ref="E4793:F4793"/>
    <mergeCell ref="E4794:F4794"/>
    <mergeCell ref="H4824:I4824"/>
    <mergeCell ref="E4826:F4826"/>
    <mergeCell ref="E4827:F4827"/>
    <mergeCell ref="E4828:F4828"/>
    <mergeCell ref="E4829:F4829"/>
    <mergeCell ref="E4830:F4830"/>
    <mergeCell ref="E4817:F4817"/>
    <mergeCell ref="E4818:F4818"/>
    <mergeCell ref="E4819:F4819"/>
    <mergeCell ref="E4820:F4820"/>
    <mergeCell ref="E4821:F4821"/>
    <mergeCell ref="E4822:F4822"/>
    <mergeCell ref="E4809:F4809"/>
    <mergeCell ref="H4811:I4811"/>
    <mergeCell ref="E4813:F4813"/>
    <mergeCell ref="E4814:F4814"/>
    <mergeCell ref="E4815:F4815"/>
    <mergeCell ref="E4816:F4816"/>
    <mergeCell ref="E4845:F4845"/>
    <mergeCell ref="E4846:F4846"/>
    <mergeCell ref="E4847:F4847"/>
    <mergeCell ref="E4848:F4848"/>
    <mergeCell ref="H4850:I4850"/>
    <mergeCell ref="E4852:F4852"/>
    <mergeCell ref="E4839:F4839"/>
    <mergeCell ref="E4840:F4840"/>
    <mergeCell ref="E4841:F4841"/>
    <mergeCell ref="E4842:F4842"/>
    <mergeCell ref="E4843:F4843"/>
    <mergeCell ref="E4844:F4844"/>
    <mergeCell ref="E4831:F4831"/>
    <mergeCell ref="E4832:F4832"/>
    <mergeCell ref="E4833:F4833"/>
    <mergeCell ref="E4834:F4834"/>
    <mergeCell ref="E4835:F4835"/>
    <mergeCell ref="H4837:I4837"/>
    <mergeCell ref="E4867:F4867"/>
    <mergeCell ref="E4868:F4868"/>
    <mergeCell ref="E4869:F4869"/>
    <mergeCell ref="E4870:F4870"/>
    <mergeCell ref="E4871:F4871"/>
    <mergeCell ref="E4872:F4872"/>
    <mergeCell ref="E4859:F4859"/>
    <mergeCell ref="E4860:F4860"/>
    <mergeCell ref="E4861:F4861"/>
    <mergeCell ref="H4863:I4863"/>
    <mergeCell ref="E4865:F4865"/>
    <mergeCell ref="E4866:F4866"/>
    <mergeCell ref="E4853:F4853"/>
    <mergeCell ref="E4854:F4854"/>
    <mergeCell ref="E4855:F4855"/>
    <mergeCell ref="E4856:F4856"/>
    <mergeCell ref="E4857:F4857"/>
    <mergeCell ref="E4858:F4858"/>
    <mergeCell ref="E4887:F4887"/>
    <mergeCell ref="E4888:F4888"/>
    <mergeCell ref="E4889:F4889"/>
    <mergeCell ref="E4890:F4890"/>
    <mergeCell ref="E4891:F4891"/>
    <mergeCell ref="E4892:F4892"/>
    <mergeCell ref="E4879:F4879"/>
    <mergeCell ref="E4880:F4880"/>
    <mergeCell ref="H4882:I4882"/>
    <mergeCell ref="E4884:F4884"/>
    <mergeCell ref="E4885:F4885"/>
    <mergeCell ref="E4886:F4886"/>
    <mergeCell ref="E4873:F4873"/>
    <mergeCell ref="E4874:F4874"/>
    <mergeCell ref="E4875:F4875"/>
    <mergeCell ref="E4876:F4876"/>
    <mergeCell ref="E4877:F4877"/>
    <mergeCell ref="E4878:F4878"/>
    <mergeCell ref="E4909:F4909"/>
    <mergeCell ref="E4910:F4910"/>
    <mergeCell ref="H4912:I4912"/>
    <mergeCell ref="E4914:F4914"/>
    <mergeCell ref="E4915:F4915"/>
    <mergeCell ref="E4916:F4916"/>
    <mergeCell ref="E4901:F4901"/>
    <mergeCell ref="E4902:F4902"/>
    <mergeCell ref="E4903:F4903"/>
    <mergeCell ref="H4905:I4905"/>
    <mergeCell ref="E4907:F4907"/>
    <mergeCell ref="E4908:F4908"/>
    <mergeCell ref="E4893:F4893"/>
    <mergeCell ref="H4895:I4895"/>
    <mergeCell ref="E4897:F4897"/>
    <mergeCell ref="E4898:F4898"/>
    <mergeCell ref="E4899:F4899"/>
    <mergeCell ref="E4900:F4900"/>
    <mergeCell ref="E4935:F4935"/>
    <mergeCell ref="E4936:F4936"/>
    <mergeCell ref="E4937:F4937"/>
    <mergeCell ref="H4939:I4939"/>
    <mergeCell ref="E4941:F4941"/>
    <mergeCell ref="E4942:F4942"/>
    <mergeCell ref="E4925:F4925"/>
    <mergeCell ref="H4927:I4927"/>
    <mergeCell ref="E4929:F4929"/>
    <mergeCell ref="E4930:F4930"/>
    <mergeCell ref="E4931:F4931"/>
    <mergeCell ref="H4933:I4933"/>
    <mergeCell ref="E4917:F4917"/>
    <mergeCell ref="E4918:F4918"/>
    <mergeCell ref="E4919:F4919"/>
    <mergeCell ref="H4921:I4921"/>
    <mergeCell ref="E4923:F4923"/>
    <mergeCell ref="E4924:F4924"/>
    <mergeCell ref="E4959:F4959"/>
    <mergeCell ref="E4960:F4960"/>
    <mergeCell ref="E4961:F4961"/>
    <mergeCell ref="E4962:F4962"/>
    <mergeCell ref="H4964:I4964"/>
    <mergeCell ref="E4966:F4966"/>
    <mergeCell ref="E4951:F4951"/>
    <mergeCell ref="E4952:F4952"/>
    <mergeCell ref="E4953:F4953"/>
    <mergeCell ref="E4954:F4954"/>
    <mergeCell ref="H4956:I4956"/>
    <mergeCell ref="E4958:F4958"/>
    <mergeCell ref="E4943:F4943"/>
    <mergeCell ref="H4945:I4945"/>
    <mergeCell ref="E4947:F4947"/>
    <mergeCell ref="E4948:F4948"/>
    <mergeCell ref="E4949:F4949"/>
    <mergeCell ref="E4950:F4950"/>
    <mergeCell ref="E4981:F4981"/>
    <mergeCell ref="E4982:F4982"/>
    <mergeCell ref="H4984:I4984"/>
    <mergeCell ref="E4986:F4986"/>
    <mergeCell ref="E4987:F4987"/>
    <mergeCell ref="E4988:F4988"/>
    <mergeCell ref="H4974:I4974"/>
    <mergeCell ref="E4976:F4976"/>
    <mergeCell ref="E4977:F4977"/>
    <mergeCell ref="E4978:F4978"/>
    <mergeCell ref="E4979:F4979"/>
    <mergeCell ref="E4980:F4980"/>
    <mergeCell ref="E4967:F4967"/>
    <mergeCell ref="E4968:F4968"/>
    <mergeCell ref="E4969:F4969"/>
    <mergeCell ref="E4970:F4970"/>
    <mergeCell ref="E4971:F4971"/>
    <mergeCell ref="E4972:F4972"/>
    <mergeCell ref="E5005:F5005"/>
    <mergeCell ref="H5007:I5007"/>
    <mergeCell ref="E5009:F5009"/>
    <mergeCell ref="E5010:F5010"/>
    <mergeCell ref="E5011:F5011"/>
    <mergeCell ref="H5013:I5013"/>
    <mergeCell ref="E4997:F4997"/>
    <mergeCell ref="E4998:F4998"/>
    <mergeCell ref="H5000:I5000"/>
    <mergeCell ref="E5002:F5002"/>
    <mergeCell ref="E5003:F5003"/>
    <mergeCell ref="E5004:F5004"/>
    <mergeCell ref="E4989:F4989"/>
    <mergeCell ref="E4990:F4990"/>
    <mergeCell ref="H4992:I4992"/>
    <mergeCell ref="E4994:F4994"/>
    <mergeCell ref="E4995:F4995"/>
    <mergeCell ref="E4996:F4996"/>
    <mergeCell ref="H5030:I5030"/>
    <mergeCell ref="E5032:F5032"/>
    <mergeCell ref="E5033:F5033"/>
    <mergeCell ref="E5034:F5034"/>
    <mergeCell ref="E5035:F5035"/>
    <mergeCell ref="E5036:F5036"/>
    <mergeCell ref="H5022:I5022"/>
    <mergeCell ref="E5024:F5024"/>
    <mergeCell ref="E5025:F5025"/>
    <mergeCell ref="E5026:F5026"/>
    <mergeCell ref="E5027:F5027"/>
    <mergeCell ref="E5028:F5028"/>
    <mergeCell ref="E5015:F5015"/>
    <mergeCell ref="E5016:F5016"/>
    <mergeCell ref="E5017:F5017"/>
    <mergeCell ref="E5018:F5018"/>
    <mergeCell ref="E5019:F5019"/>
    <mergeCell ref="E5020:F5020"/>
    <mergeCell ref="E5055:F5055"/>
    <mergeCell ref="E5056:F5056"/>
    <mergeCell ref="H5058:I5058"/>
    <mergeCell ref="E5060:F5060"/>
    <mergeCell ref="E5061:F5061"/>
    <mergeCell ref="E5062:F5062"/>
    <mergeCell ref="H5046:I5046"/>
    <mergeCell ref="E5048:F5048"/>
    <mergeCell ref="E5049:F5049"/>
    <mergeCell ref="E5050:F5050"/>
    <mergeCell ref="H5052:I5052"/>
    <mergeCell ref="E5054:F5054"/>
    <mergeCell ref="E5037:F5037"/>
    <mergeCell ref="E5038:F5038"/>
    <mergeCell ref="H5040:I5040"/>
    <mergeCell ref="E5042:F5042"/>
    <mergeCell ref="E5043:F5043"/>
    <mergeCell ref="E5044:F5044"/>
    <mergeCell ref="E5079:F5079"/>
    <mergeCell ref="E5080:F5080"/>
    <mergeCell ref="E5081:F5081"/>
    <mergeCell ref="E5082:F5082"/>
    <mergeCell ref="H5084:I5084"/>
    <mergeCell ref="E5086:F5086"/>
    <mergeCell ref="E5071:F5071"/>
    <mergeCell ref="E5072:F5072"/>
    <mergeCell ref="H5074:I5074"/>
    <mergeCell ref="E5076:F5076"/>
    <mergeCell ref="E5077:F5077"/>
    <mergeCell ref="E5078:F5078"/>
    <mergeCell ref="H5064:I5064"/>
    <mergeCell ref="E5066:F5066"/>
    <mergeCell ref="E5067:F5067"/>
    <mergeCell ref="E5068:F5068"/>
    <mergeCell ref="E5069:F5069"/>
    <mergeCell ref="E5070:F5070"/>
    <mergeCell ref="H5102:I5102"/>
    <mergeCell ref="E5104:F5104"/>
    <mergeCell ref="E5105:F5105"/>
    <mergeCell ref="E5106:F5106"/>
    <mergeCell ref="E5107:F5107"/>
    <mergeCell ref="E5108:F5108"/>
    <mergeCell ref="H5094:I5094"/>
    <mergeCell ref="E5096:F5096"/>
    <mergeCell ref="E5097:F5097"/>
    <mergeCell ref="E5098:F5098"/>
    <mergeCell ref="E5099:F5099"/>
    <mergeCell ref="E5100:F5100"/>
    <mergeCell ref="E5087:F5087"/>
    <mergeCell ref="E5088:F5088"/>
    <mergeCell ref="E5089:F5089"/>
    <mergeCell ref="E5090:F5090"/>
    <mergeCell ref="E5091:F5091"/>
    <mergeCell ref="E5092:F5092"/>
    <mergeCell ref="E5127:F5127"/>
    <mergeCell ref="E5128:F5128"/>
    <mergeCell ref="H5130:I5130"/>
    <mergeCell ref="E5132:F5132"/>
    <mergeCell ref="E5133:F5133"/>
    <mergeCell ref="E5134:F5134"/>
    <mergeCell ref="H5118:I5118"/>
    <mergeCell ref="E5120:F5120"/>
    <mergeCell ref="E5121:F5121"/>
    <mergeCell ref="E5122:F5122"/>
    <mergeCell ref="H5124:I5124"/>
    <mergeCell ref="E5126:F5126"/>
    <mergeCell ref="E5109:F5109"/>
    <mergeCell ref="E5110:F5110"/>
    <mergeCell ref="H5112:I5112"/>
    <mergeCell ref="E5114:F5114"/>
    <mergeCell ref="E5115:F5115"/>
    <mergeCell ref="E5116:F5116"/>
    <mergeCell ref="E5151:F5151"/>
    <mergeCell ref="E5152:F5152"/>
    <mergeCell ref="E5153:F5153"/>
    <mergeCell ref="E5154:F5154"/>
    <mergeCell ref="E5155:F5155"/>
    <mergeCell ref="E5156:F5156"/>
    <mergeCell ref="E5143:F5143"/>
    <mergeCell ref="E5144:F5144"/>
    <mergeCell ref="E5145:F5145"/>
    <mergeCell ref="E5146:F5146"/>
    <mergeCell ref="E5147:F5147"/>
    <mergeCell ref="H5149:I5149"/>
    <mergeCell ref="H5136:I5136"/>
    <mergeCell ref="E5138:F5138"/>
    <mergeCell ref="E5139:F5139"/>
    <mergeCell ref="E5140:F5140"/>
    <mergeCell ref="E5141:F5141"/>
    <mergeCell ref="E5142:F5142"/>
    <mergeCell ref="E5173:F5173"/>
    <mergeCell ref="E5174:F5174"/>
    <mergeCell ref="E5175:F5175"/>
    <mergeCell ref="E5176:F5176"/>
    <mergeCell ref="E5177:F5177"/>
    <mergeCell ref="E5178:F5178"/>
    <mergeCell ref="E5165:F5165"/>
    <mergeCell ref="E5166:F5166"/>
    <mergeCell ref="E5167:F5167"/>
    <mergeCell ref="E5168:F5168"/>
    <mergeCell ref="E5169:F5169"/>
    <mergeCell ref="H5171:I5171"/>
    <mergeCell ref="E5157:F5157"/>
    <mergeCell ref="E5158:F5158"/>
    <mergeCell ref="E5159:F5159"/>
    <mergeCell ref="E5160:F5160"/>
    <mergeCell ref="H5162:I5162"/>
    <mergeCell ref="E5164:F5164"/>
    <mergeCell ref="H5196:I5196"/>
    <mergeCell ref="E5198:F5198"/>
    <mergeCell ref="E5199:F5199"/>
    <mergeCell ref="E5200:F5200"/>
    <mergeCell ref="E5201:F5201"/>
    <mergeCell ref="E5202:F5202"/>
    <mergeCell ref="H5188:I5188"/>
    <mergeCell ref="E5190:F5190"/>
    <mergeCell ref="E5191:F5191"/>
    <mergeCell ref="E5192:F5192"/>
    <mergeCell ref="E5193:F5193"/>
    <mergeCell ref="E5194:F5194"/>
    <mergeCell ref="H5180:I5180"/>
    <mergeCell ref="E5182:F5182"/>
    <mergeCell ref="E5183:F5183"/>
    <mergeCell ref="E5184:F5184"/>
    <mergeCell ref="E5185:F5185"/>
    <mergeCell ref="E5186:F5186"/>
    <mergeCell ref="E5219:F5219"/>
    <mergeCell ref="E5220:F5220"/>
    <mergeCell ref="E5221:F5221"/>
    <mergeCell ref="E5222:F5222"/>
    <mergeCell ref="E5223:F5223"/>
    <mergeCell ref="E5224:F5224"/>
    <mergeCell ref="E5211:F5211"/>
    <mergeCell ref="E5212:F5212"/>
    <mergeCell ref="E5213:F5213"/>
    <mergeCell ref="E5214:F5214"/>
    <mergeCell ref="H5216:I5216"/>
    <mergeCell ref="E5218:F5218"/>
    <mergeCell ref="E5203:F5203"/>
    <mergeCell ref="E5204:F5204"/>
    <mergeCell ref="H5206:I5206"/>
    <mergeCell ref="E5208:F5208"/>
    <mergeCell ref="E5209:F5209"/>
    <mergeCell ref="E5210:F5210"/>
    <mergeCell ref="E5241:F5241"/>
    <mergeCell ref="E5242:F5242"/>
    <mergeCell ref="E5243:F5243"/>
    <mergeCell ref="E5244:F5244"/>
    <mergeCell ref="E5245:F5245"/>
    <mergeCell ref="E5246:F5246"/>
    <mergeCell ref="E5233:F5233"/>
    <mergeCell ref="E5234:F5234"/>
    <mergeCell ref="E5235:F5235"/>
    <mergeCell ref="H5237:I5237"/>
    <mergeCell ref="E5239:F5239"/>
    <mergeCell ref="E5240:F5240"/>
    <mergeCell ref="H5226:I5226"/>
    <mergeCell ref="E5228:F5228"/>
    <mergeCell ref="E5229:F5229"/>
    <mergeCell ref="E5230:F5230"/>
    <mergeCell ref="E5231:F5231"/>
    <mergeCell ref="E5232:F5232"/>
    <mergeCell ref="H5262:I5262"/>
    <mergeCell ref="E5264:F5264"/>
    <mergeCell ref="E5265:F5265"/>
    <mergeCell ref="E5266:F5266"/>
    <mergeCell ref="E5267:F5267"/>
    <mergeCell ref="H5269:I5269"/>
    <mergeCell ref="E5255:F5255"/>
    <mergeCell ref="E5256:F5256"/>
    <mergeCell ref="E5257:F5257"/>
    <mergeCell ref="E5258:F5258"/>
    <mergeCell ref="E5259:F5259"/>
    <mergeCell ref="E5260:F5260"/>
    <mergeCell ref="E5247:F5247"/>
    <mergeCell ref="E5248:F5248"/>
    <mergeCell ref="H5250:I5250"/>
    <mergeCell ref="E5252:F5252"/>
    <mergeCell ref="E5253:F5253"/>
    <mergeCell ref="E5254:F5254"/>
    <mergeCell ref="E5287:F5287"/>
    <mergeCell ref="E5288:F5288"/>
    <mergeCell ref="E5289:F5289"/>
    <mergeCell ref="E5290:F5290"/>
    <mergeCell ref="H5292:I5292"/>
    <mergeCell ref="E5294:F5294"/>
    <mergeCell ref="E5279:F5279"/>
    <mergeCell ref="E5280:F5280"/>
    <mergeCell ref="E5281:F5281"/>
    <mergeCell ref="E5282:F5282"/>
    <mergeCell ref="H5284:I5284"/>
    <mergeCell ref="E5286:F5286"/>
    <mergeCell ref="E5271:F5271"/>
    <mergeCell ref="E5272:F5272"/>
    <mergeCell ref="E5273:F5273"/>
    <mergeCell ref="E5274:F5274"/>
    <mergeCell ref="E5275:F5275"/>
    <mergeCell ref="H5277:I5277"/>
    <mergeCell ref="E5309:F5309"/>
    <mergeCell ref="H5311:I5311"/>
    <mergeCell ref="E5313:F5313"/>
    <mergeCell ref="E5314:F5314"/>
    <mergeCell ref="E5315:F5315"/>
    <mergeCell ref="E5316:F5316"/>
    <mergeCell ref="E5303:F5303"/>
    <mergeCell ref="E5304:F5304"/>
    <mergeCell ref="E5305:F5305"/>
    <mergeCell ref="E5306:F5306"/>
    <mergeCell ref="E5307:F5307"/>
    <mergeCell ref="E5308:F5308"/>
    <mergeCell ref="E5295:F5295"/>
    <mergeCell ref="E5296:F5296"/>
    <mergeCell ref="E5297:F5297"/>
    <mergeCell ref="E5298:F5298"/>
    <mergeCell ref="H5300:I5300"/>
    <mergeCell ref="E5302:F5302"/>
    <mergeCell ref="E5331:F5331"/>
    <mergeCell ref="H5333:I5333"/>
    <mergeCell ref="E5335:F5335"/>
    <mergeCell ref="E5336:F5336"/>
    <mergeCell ref="E5337:F5337"/>
    <mergeCell ref="E5338:F5338"/>
    <mergeCell ref="E5325:F5325"/>
    <mergeCell ref="E5326:F5326"/>
    <mergeCell ref="E5327:F5327"/>
    <mergeCell ref="E5328:F5328"/>
    <mergeCell ref="E5329:F5329"/>
    <mergeCell ref="E5330:F5330"/>
    <mergeCell ref="E5317:F5317"/>
    <mergeCell ref="E5318:F5318"/>
    <mergeCell ref="E5319:F5319"/>
    <mergeCell ref="E5320:F5320"/>
    <mergeCell ref="H5322:I5322"/>
    <mergeCell ref="E5324:F5324"/>
    <mergeCell ref="E5355:F5355"/>
    <mergeCell ref="E5356:F5356"/>
    <mergeCell ref="E5357:F5357"/>
    <mergeCell ref="E5358:F5358"/>
    <mergeCell ref="E5359:F5359"/>
    <mergeCell ref="E5360:F5360"/>
    <mergeCell ref="E5347:F5347"/>
    <mergeCell ref="E5348:F5348"/>
    <mergeCell ref="E5349:F5349"/>
    <mergeCell ref="E5350:F5350"/>
    <mergeCell ref="H5352:I5352"/>
    <mergeCell ref="E5354:F5354"/>
    <mergeCell ref="E5339:F5339"/>
    <mergeCell ref="H5341:I5341"/>
    <mergeCell ref="E5343:F5343"/>
    <mergeCell ref="E5344:F5344"/>
    <mergeCell ref="E5345:F5345"/>
    <mergeCell ref="E5346:F5346"/>
    <mergeCell ref="E5377:F5377"/>
    <mergeCell ref="E5378:F5378"/>
    <mergeCell ref="E5379:F5379"/>
    <mergeCell ref="H5381:I5381"/>
    <mergeCell ref="E5383:F5383"/>
    <mergeCell ref="E5384:F5384"/>
    <mergeCell ref="E5369:F5369"/>
    <mergeCell ref="E5370:F5370"/>
    <mergeCell ref="E5371:F5371"/>
    <mergeCell ref="E5372:F5372"/>
    <mergeCell ref="H5374:I5374"/>
    <mergeCell ref="E5376:F5376"/>
    <mergeCell ref="E5361:F5361"/>
    <mergeCell ref="H5363:I5363"/>
    <mergeCell ref="E5365:F5365"/>
    <mergeCell ref="E5366:F5366"/>
    <mergeCell ref="E5367:F5367"/>
    <mergeCell ref="E5368:F5368"/>
    <mergeCell ref="H5402:I5402"/>
    <mergeCell ref="E5404:F5404"/>
    <mergeCell ref="E5405:F5405"/>
    <mergeCell ref="E5406:F5406"/>
    <mergeCell ref="H5408:I5408"/>
    <mergeCell ref="E5410:F5410"/>
    <mergeCell ref="E5393:F5393"/>
    <mergeCell ref="E5394:F5394"/>
    <mergeCell ref="H5396:I5396"/>
    <mergeCell ref="E5398:F5398"/>
    <mergeCell ref="E5399:F5399"/>
    <mergeCell ref="E5400:F5400"/>
    <mergeCell ref="E5385:F5385"/>
    <mergeCell ref="E5386:F5386"/>
    <mergeCell ref="E5387:F5387"/>
    <mergeCell ref="E5388:F5388"/>
    <mergeCell ref="H5390:I5390"/>
    <mergeCell ref="E5392:F5392"/>
    <mergeCell ref="E5425:F5425"/>
    <mergeCell ref="H5427:I5427"/>
    <mergeCell ref="E5429:F5429"/>
    <mergeCell ref="E5430:F5430"/>
    <mergeCell ref="E5431:F5431"/>
    <mergeCell ref="E5432:F5432"/>
    <mergeCell ref="E5419:F5419"/>
    <mergeCell ref="E5420:F5420"/>
    <mergeCell ref="E5421:F5421"/>
    <mergeCell ref="E5422:F5422"/>
    <mergeCell ref="E5423:F5423"/>
    <mergeCell ref="E5424:F5424"/>
    <mergeCell ref="E5411:F5411"/>
    <mergeCell ref="E5412:F5412"/>
    <mergeCell ref="H5414:I5414"/>
    <mergeCell ref="E5416:F5416"/>
    <mergeCell ref="E5417:F5417"/>
    <mergeCell ref="E5418:F5418"/>
    <mergeCell ref="A5452:J5452"/>
    <mergeCell ref="A5449:C5449"/>
    <mergeCell ref="F5449:G5449"/>
    <mergeCell ref="H5449:J5449"/>
    <mergeCell ref="A5450:C5450"/>
    <mergeCell ref="F5450:G5450"/>
    <mergeCell ref="H5450:J5450"/>
    <mergeCell ref="E5441:F5441"/>
    <mergeCell ref="E5442:F5442"/>
    <mergeCell ref="E5443:F5443"/>
    <mergeCell ref="H5445:I5445"/>
    <mergeCell ref="A5448:C5448"/>
    <mergeCell ref="F5448:G5448"/>
    <mergeCell ref="H5448:J5448"/>
    <mergeCell ref="E5433:F5433"/>
    <mergeCell ref="E5434:F5434"/>
    <mergeCell ref="H5436:I5436"/>
    <mergeCell ref="E5438:F5438"/>
    <mergeCell ref="E5439:F5439"/>
    <mergeCell ref="E5440:F5440"/>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L15674"/>
  <sheetViews>
    <sheetView workbookViewId="0">
      <selection activeCell="D15668" sqref="D15668"/>
    </sheetView>
  </sheetViews>
  <sheetFormatPr defaultRowHeight="12.75"/>
  <cols>
    <col min="1" max="1" width="11.42578125" bestFit="1" customWidth="1"/>
    <col min="2" max="3" width="9.140625" bestFit="1" customWidth="1"/>
    <col min="4" max="4" width="68.5703125" bestFit="1" customWidth="1"/>
    <col min="5" max="5" width="5.7109375" bestFit="1" customWidth="1"/>
    <col min="6" max="6" width="11.42578125" bestFit="1" customWidth="1"/>
    <col min="7" max="7" width="14.85546875" bestFit="1" customWidth="1"/>
    <col min="8" max="8" width="11.42578125" bestFit="1" customWidth="1"/>
    <col min="10" max="10" width="20.5703125" bestFit="1" customWidth="1"/>
    <col min="11" max="11" width="15.42578125" bestFit="1" customWidth="1"/>
    <col min="12" max="12" width="24" bestFit="1" customWidth="1"/>
  </cols>
  <sheetData>
    <row r="1" spans="1:12" ht="15">
      <c r="A1" s="293"/>
      <c r="B1" s="293"/>
      <c r="C1" s="422" t="s">
        <v>12969</v>
      </c>
      <c r="D1" s="422"/>
      <c r="E1" s="422" t="s">
        <v>12970</v>
      </c>
      <c r="F1" s="422"/>
      <c r="G1" s="422"/>
      <c r="H1" s="422" t="s">
        <v>12971</v>
      </c>
      <c r="I1" s="422"/>
      <c r="J1" s="412"/>
      <c r="K1" s="412"/>
      <c r="L1" s="412"/>
    </row>
    <row r="2" spans="1:12" ht="80.099999999999994" customHeight="1">
      <c r="A2" s="294"/>
      <c r="B2" s="294"/>
      <c r="C2" s="414" t="s">
        <v>12972</v>
      </c>
      <c r="D2" s="414"/>
      <c r="E2" s="414" t="s">
        <v>12973</v>
      </c>
      <c r="F2" s="414"/>
      <c r="G2" s="414"/>
      <c r="H2" s="414" t="s">
        <v>12974</v>
      </c>
      <c r="I2" s="414"/>
      <c r="J2" s="412"/>
      <c r="K2" s="412"/>
      <c r="L2" s="412"/>
    </row>
    <row r="3" spans="1:12" ht="13.5">
      <c r="A3" s="421" t="s">
        <v>12969</v>
      </c>
      <c r="B3" s="412"/>
      <c r="C3" s="412"/>
      <c r="D3" s="412"/>
      <c r="E3" s="412"/>
      <c r="F3" s="412"/>
      <c r="G3" s="412"/>
      <c r="H3" s="412"/>
      <c r="I3" s="412"/>
      <c r="J3" s="412"/>
      <c r="K3" s="412"/>
      <c r="L3" s="412"/>
    </row>
    <row r="4" spans="1:12" ht="24" customHeight="1">
      <c r="A4" s="295" t="s">
        <v>12975</v>
      </c>
      <c r="B4" s="296" t="s">
        <v>12976</v>
      </c>
      <c r="C4" s="295" t="s">
        <v>9</v>
      </c>
      <c r="D4" s="295" t="s">
        <v>741</v>
      </c>
      <c r="E4" s="297" t="s">
        <v>137</v>
      </c>
      <c r="F4" s="296"/>
      <c r="G4" s="296"/>
      <c r="H4" s="296"/>
      <c r="I4" s="296"/>
      <c r="J4" s="296"/>
      <c r="K4" s="296"/>
      <c r="L4" s="296"/>
    </row>
    <row r="5" spans="1:12">
      <c r="A5" s="414" t="s">
        <v>12977</v>
      </c>
      <c r="B5" s="414"/>
      <c r="C5" s="414"/>
      <c r="D5" s="414"/>
      <c r="E5" s="414"/>
      <c r="F5" s="414"/>
      <c r="G5" s="414"/>
      <c r="H5" s="414"/>
      <c r="I5" s="294"/>
      <c r="J5" s="294"/>
      <c r="K5" s="294"/>
      <c r="L5" s="294"/>
    </row>
    <row r="6" spans="1:12" ht="17.100000000000001" customHeight="1">
      <c r="A6" s="294" t="s">
        <v>12978</v>
      </c>
      <c r="B6" s="298" t="s">
        <v>12979</v>
      </c>
      <c r="C6" s="294" t="s">
        <v>12980</v>
      </c>
      <c r="D6" s="294" t="s">
        <v>12981</v>
      </c>
      <c r="E6" s="299" t="s">
        <v>12982</v>
      </c>
      <c r="F6" s="413" t="s">
        <v>12983</v>
      </c>
      <c r="G6" s="413"/>
      <c r="H6" s="413" t="s">
        <v>12984</v>
      </c>
      <c r="I6" s="413"/>
      <c r="J6" s="413" t="s">
        <v>12985</v>
      </c>
      <c r="K6" s="413"/>
      <c r="L6" s="413"/>
    </row>
    <row r="7" spans="1:12" ht="24" customHeight="1">
      <c r="A7" s="300" t="s">
        <v>12986</v>
      </c>
      <c r="B7" s="301" t="s">
        <v>12987</v>
      </c>
      <c r="C7" s="300" t="s">
        <v>9</v>
      </c>
      <c r="D7" s="300" t="s">
        <v>9831</v>
      </c>
      <c r="E7" s="302" t="s">
        <v>12988</v>
      </c>
      <c r="F7" s="423" t="s">
        <v>12989</v>
      </c>
      <c r="G7" s="423"/>
      <c r="H7" s="423">
        <v>0.12953609999999999</v>
      </c>
      <c r="I7" s="423"/>
      <c r="J7" s="424">
        <v>1.3109</v>
      </c>
      <c r="K7" s="424"/>
      <c r="L7" s="424"/>
    </row>
    <row r="8" spans="1:12" ht="36" customHeight="1">
      <c r="A8" s="300" t="s">
        <v>12986</v>
      </c>
      <c r="B8" s="301" t="s">
        <v>12990</v>
      </c>
      <c r="C8" s="300" t="s">
        <v>9</v>
      </c>
      <c r="D8" s="300" t="s">
        <v>11426</v>
      </c>
      <c r="E8" s="302" t="s">
        <v>51</v>
      </c>
      <c r="F8" s="423" t="s">
        <v>12991</v>
      </c>
      <c r="G8" s="423"/>
      <c r="H8" s="423">
        <v>6.7882000000000003E-3</v>
      </c>
      <c r="I8" s="423"/>
      <c r="J8" s="424">
        <v>0.89729999999999999</v>
      </c>
      <c r="K8" s="424"/>
      <c r="L8" s="424"/>
    </row>
    <row r="9" spans="1:12" ht="17.100000000000001" customHeight="1">
      <c r="A9" s="298"/>
      <c r="B9" s="298"/>
      <c r="C9" s="298"/>
      <c r="D9" s="298"/>
      <c r="E9" s="298"/>
      <c r="F9" s="298"/>
      <c r="G9" s="298"/>
      <c r="H9" s="298"/>
      <c r="I9" s="298"/>
      <c r="J9" s="298" t="s">
        <v>12992</v>
      </c>
      <c r="K9" s="298"/>
      <c r="L9" s="298" t="s">
        <v>12993</v>
      </c>
    </row>
    <row r="10" spans="1:12">
      <c r="A10" s="414" t="s">
        <v>12994</v>
      </c>
      <c r="B10" s="414"/>
      <c r="C10" s="414"/>
      <c r="D10" s="414"/>
      <c r="E10" s="414"/>
      <c r="F10" s="414"/>
      <c r="G10" s="414"/>
      <c r="H10" s="414"/>
      <c r="I10" s="294"/>
      <c r="J10" s="294"/>
      <c r="K10" s="294"/>
      <c r="L10" s="294"/>
    </row>
    <row r="11" spans="1:12" ht="17.100000000000001" customHeight="1">
      <c r="A11" s="294" t="s">
        <v>12978</v>
      </c>
      <c r="B11" s="298" t="s">
        <v>12979</v>
      </c>
      <c r="C11" s="294" t="s">
        <v>12980</v>
      </c>
      <c r="D11" s="294" t="s">
        <v>12981</v>
      </c>
      <c r="E11" s="299" t="s">
        <v>12982</v>
      </c>
      <c r="F11" s="413" t="s">
        <v>12983</v>
      </c>
      <c r="G11" s="413"/>
      <c r="H11" s="413" t="s">
        <v>12984</v>
      </c>
      <c r="I11" s="413"/>
      <c r="J11" s="413" t="s">
        <v>12985</v>
      </c>
      <c r="K11" s="413"/>
      <c r="L11" s="413"/>
    </row>
    <row r="12" spans="1:12" ht="24" customHeight="1">
      <c r="A12" s="300" t="s">
        <v>12986</v>
      </c>
      <c r="B12" s="301" t="s">
        <v>12995</v>
      </c>
      <c r="C12" s="300" t="s">
        <v>9</v>
      </c>
      <c r="D12" s="300" t="s">
        <v>8834</v>
      </c>
      <c r="E12" s="302" t="s">
        <v>137</v>
      </c>
      <c r="F12" s="423" t="s">
        <v>12996</v>
      </c>
      <c r="G12" s="423"/>
      <c r="H12" s="423">
        <v>1.0091002</v>
      </c>
      <c r="I12" s="423"/>
      <c r="J12" s="424">
        <v>8540.6406000000006</v>
      </c>
      <c r="K12" s="424"/>
      <c r="L12" s="424"/>
    </row>
    <row r="13" spans="1:12" ht="17.100000000000001" customHeight="1">
      <c r="A13" s="298"/>
      <c r="B13" s="298"/>
      <c r="C13" s="298"/>
      <c r="D13" s="298"/>
      <c r="E13" s="298"/>
      <c r="F13" s="298"/>
      <c r="G13" s="298"/>
      <c r="H13" s="298"/>
      <c r="I13" s="298"/>
      <c r="J13" s="298" t="s">
        <v>12992</v>
      </c>
      <c r="K13" s="298"/>
      <c r="L13" s="298" t="s">
        <v>12997</v>
      </c>
    </row>
    <row r="14" spans="1:12">
      <c r="A14" s="414" t="s">
        <v>12998</v>
      </c>
      <c r="B14" s="414"/>
      <c r="C14" s="414"/>
      <c r="D14" s="414"/>
      <c r="E14" s="414"/>
      <c r="F14" s="414"/>
      <c r="G14" s="414"/>
      <c r="H14" s="414"/>
      <c r="I14" s="294"/>
      <c r="J14" s="294"/>
      <c r="K14" s="294"/>
      <c r="L14" s="294"/>
    </row>
    <row r="15" spans="1:12" ht="17.100000000000001" customHeight="1">
      <c r="A15" s="294" t="s">
        <v>12978</v>
      </c>
      <c r="B15" s="298" t="s">
        <v>12979</v>
      </c>
      <c r="C15" s="294" t="s">
        <v>12980</v>
      </c>
      <c r="D15" s="294" t="s">
        <v>12981</v>
      </c>
      <c r="E15" s="299" t="s">
        <v>12982</v>
      </c>
      <c r="F15" s="413" t="s">
        <v>12983</v>
      </c>
      <c r="G15" s="413"/>
      <c r="H15" s="413" t="s">
        <v>12984</v>
      </c>
      <c r="I15" s="413"/>
      <c r="J15" s="413" t="s">
        <v>12985</v>
      </c>
      <c r="K15" s="413"/>
      <c r="L15" s="413"/>
    </row>
    <row r="16" spans="1:12" ht="24" customHeight="1">
      <c r="A16" s="300" t="s">
        <v>12986</v>
      </c>
      <c r="B16" s="301" t="s">
        <v>12999</v>
      </c>
      <c r="C16" s="300" t="s">
        <v>9</v>
      </c>
      <c r="D16" s="300" t="s">
        <v>12528</v>
      </c>
      <c r="E16" s="302" t="s">
        <v>137</v>
      </c>
      <c r="F16" s="423" t="s">
        <v>13000</v>
      </c>
      <c r="G16" s="423"/>
      <c r="H16" s="423">
        <v>1</v>
      </c>
      <c r="I16" s="423"/>
      <c r="J16" s="424">
        <v>63.58</v>
      </c>
      <c r="K16" s="424"/>
      <c r="L16" s="424"/>
    </row>
    <row r="17" spans="1:12" ht="24" customHeight="1">
      <c r="A17" s="300" t="s">
        <v>12986</v>
      </c>
      <c r="B17" s="301" t="s">
        <v>13001</v>
      </c>
      <c r="C17" s="300" t="s">
        <v>9</v>
      </c>
      <c r="D17" s="300" t="s">
        <v>12536</v>
      </c>
      <c r="E17" s="302" t="s">
        <v>137</v>
      </c>
      <c r="F17" s="423" t="s">
        <v>13002</v>
      </c>
      <c r="G17" s="423"/>
      <c r="H17" s="423">
        <v>1</v>
      </c>
      <c r="I17" s="423"/>
      <c r="J17" s="424">
        <v>9.76</v>
      </c>
      <c r="K17" s="424"/>
      <c r="L17" s="424"/>
    </row>
    <row r="18" spans="1:12" ht="24" customHeight="1">
      <c r="A18" s="300" t="s">
        <v>12986</v>
      </c>
      <c r="B18" s="301" t="s">
        <v>13003</v>
      </c>
      <c r="C18" s="300" t="s">
        <v>9</v>
      </c>
      <c r="D18" s="300" t="s">
        <v>7216</v>
      </c>
      <c r="E18" s="302" t="s">
        <v>51</v>
      </c>
      <c r="F18" s="423" t="s">
        <v>13004</v>
      </c>
      <c r="G18" s="423"/>
      <c r="H18" s="423">
        <v>2.5121600000000001E-2</v>
      </c>
      <c r="I18" s="423"/>
      <c r="J18" s="424">
        <v>0.83930000000000005</v>
      </c>
      <c r="K18" s="424"/>
      <c r="L18" s="424"/>
    </row>
    <row r="19" spans="1:12" ht="24" customHeight="1">
      <c r="A19" s="300" t="s">
        <v>12986</v>
      </c>
      <c r="B19" s="301" t="s">
        <v>13005</v>
      </c>
      <c r="C19" s="300" t="s">
        <v>9</v>
      </c>
      <c r="D19" s="300" t="s">
        <v>7393</v>
      </c>
      <c r="E19" s="302" t="s">
        <v>12988</v>
      </c>
      <c r="F19" s="423" t="s">
        <v>13006</v>
      </c>
      <c r="G19" s="423"/>
      <c r="H19" s="423">
        <v>1.5113100000000001E-2</v>
      </c>
      <c r="I19" s="423"/>
      <c r="J19" s="424">
        <v>0.81610000000000005</v>
      </c>
      <c r="K19" s="424"/>
      <c r="L19" s="424"/>
    </row>
    <row r="20" spans="1:12" ht="24" customHeight="1">
      <c r="A20" s="300" t="s">
        <v>12986</v>
      </c>
      <c r="B20" s="301" t="s">
        <v>13007</v>
      </c>
      <c r="C20" s="300" t="s">
        <v>9</v>
      </c>
      <c r="D20" s="300" t="s">
        <v>10619</v>
      </c>
      <c r="E20" s="302" t="s">
        <v>51</v>
      </c>
      <c r="F20" s="423" t="s">
        <v>13008</v>
      </c>
      <c r="G20" s="423"/>
      <c r="H20" s="423">
        <v>1.1723300000000001E-2</v>
      </c>
      <c r="I20" s="423"/>
      <c r="J20" s="424">
        <v>2.2421000000000002</v>
      </c>
      <c r="K20" s="424"/>
      <c r="L20" s="424"/>
    </row>
    <row r="21" spans="1:12" ht="24" customHeight="1">
      <c r="A21" s="300" t="s">
        <v>12986</v>
      </c>
      <c r="B21" s="301" t="s">
        <v>13009</v>
      </c>
      <c r="C21" s="300" t="s">
        <v>9</v>
      </c>
      <c r="D21" s="300" t="s">
        <v>10769</v>
      </c>
      <c r="E21" s="302" t="s">
        <v>51</v>
      </c>
      <c r="F21" s="423" t="s">
        <v>13010</v>
      </c>
      <c r="G21" s="423"/>
      <c r="H21" s="423">
        <v>1.0538311</v>
      </c>
      <c r="I21" s="423"/>
      <c r="J21" s="424">
        <v>1.3278000000000001</v>
      </c>
      <c r="K21" s="424"/>
      <c r="L21" s="424"/>
    </row>
    <row r="22" spans="1:12" ht="24" customHeight="1">
      <c r="A22" s="300" t="s">
        <v>12986</v>
      </c>
      <c r="B22" s="301" t="s">
        <v>13011</v>
      </c>
      <c r="C22" s="300" t="s">
        <v>9</v>
      </c>
      <c r="D22" s="300" t="s">
        <v>10929</v>
      </c>
      <c r="E22" s="302" t="s">
        <v>51</v>
      </c>
      <c r="F22" s="423" t="s">
        <v>13012</v>
      </c>
      <c r="G22" s="423"/>
      <c r="H22" s="423">
        <v>1.0160199999999999E-2</v>
      </c>
      <c r="I22" s="423"/>
      <c r="J22" s="424">
        <v>1.5286999999999999</v>
      </c>
      <c r="K22" s="424"/>
      <c r="L22" s="424"/>
    </row>
    <row r="23" spans="1:12" ht="17.100000000000001" customHeight="1">
      <c r="A23" s="298"/>
      <c r="B23" s="298"/>
      <c r="C23" s="298"/>
      <c r="D23" s="298"/>
      <c r="E23" s="298"/>
      <c r="F23" s="298"/>
      <c r="G23" s="298"/>
      <c r="H23" s="298"/>
      <c r="I23" s="298"/>
      <c r="J23" s="298" t="s">
        <v>12992</v>
      </c>
      <c r="K23" s="298"/>
      <c r="L23" s="298" t="s">
        <v>13013</v>
      </c>
    </row>
    <row r="24" spans="1:12" ht="17.100000000000001" customHeight="1">
      <c r="A24" s="294" t="s">
        <v>13014</v>
      </c>
      <c r="B24" s="294"/>
      <c r="C24" s="294"/>
      <c r="D24" s="294"/>
      <c r="E24" s="294"/>
      <c r="F24" s="294"/>
      <c r="G24" s="294"/>
      <c r="H24" s="294"/>
      <c r="I24" s="294"/>
      <c r="J24" s="294"/>
      <c r="K24" s="294"/>
      <c r="L24" s="294"/>
    </row>
    <row r="25" spans="1:12" ht="17.100000000000001" customHeight="1">
      <c r="A25" s="298"/>
      <c r="B25" s="298"/>
      <c r="C25" s="298"/>
      <c r="D25" s="298"/>
      <c r="E25" s="298"/>
      <c r="F25" s="298"/>
      <c r="G25" s="298"/>
      <c r="H25" s="298"/>
      <c r="I25" s="298"/>
      <c r="J25" s="298" t="s">
        <v>13015</v>
      </c>
      <c r="K25" s="298"/>
      <c r="L25" s="298" t="s">
        <v>13016</v>
      </c>
    </row>
    <row r="26" spans="1:12" ht="17.100000000000001" customHeight="1">
      <c r="A26" s="298"/>
      <c r="B26" s="298"/>
      <c r="C26" s="298"/>
      <c r="D26" s="298"/>
      <c r="E26" s="298"/>
      <c r="F26" s="298"/>
      <c r="G26" s="298"/>
      <c r="H26" s="298"/>
      <c r="I26" s="298"/>
      <c r="J26" s="298" t="s">
        <v>13017</v>
      </c>
      <c r="K26" s="298" t="s">
        <v>13018</v>
      </c>
      <c r="L26" s="298" t="s">
        <v>13019</v>
      </c>
    </row>
    <row r="27" spans="1:12" ht="17.100000000000001" customHeight="1">
      <c r="A27" s="298"/>
      <c r="B27" s="298"/>
      <c r="C27" s="298"/>
      <c r="D27" s="298"/>
      <c r="E27" s="298"/>
      <c r="F27" s="298"/>
      <c r="G27" s="298"/>
      <c r="H27" s="298"/>
      <c r="I27" s="298"/>
      <c r="J27" s="298" t="s">
        <v>13020</v>
      </c>
      <c r="K27" s="298"/>
      <c r="L27" s="298" t="s">
        <v>13021</v>
      </c>
    </row>
    <row r="28" spans="1:12" ht="17.100000000000001" customHeight="1">
      <c r="A28" s="298"/>
      <c r="B28" s="298"/>
      <c r="C28" s="298"/>
      <c r="D28" s="298"/>
      <c r="E28" s="298"/>
      <c r="F28" s="298"/>
      <c r="G28" s="298"/>
      <c r="H28" s="298"/>
      <c r="I28" s="298"/>
      <c r="J28" s="298" t="s">
        <v>13022</v>
      </c>
      <c r="K28" s="298" t="s">
        <v>12974</v>
      </c>
      <c r="L28" s="298" t="s">
        <v>13023</v>
      </c>
    </row>
    <row r="29" spans="1:12" ht="17.100000000000001" customHeight="1">
      <c r="A29" s="298"/>
      <c r="B29" s="298"/>
      <c r="C29" s="298"/>
      <c r="D29" s="298"/>
      <c r="E29" s="298"/>
      <c r="F29" s="298"/>
      <c r="G29" s="298"/>
      <c r="H29" s="298"/>
      <c r="I29" s="298"/>
      <c r="J29" s="298" t="s">
        <v>13024</v>
      </c>
      <c r="K29" s="298"/>
      <c r="L29" s="298" t="s">
        <v>13025</v>
      </c>
    </row>
    <row r="30" spans="1:12" ht="30" customHeight="1">
      <c r="A30" s="299"/>
      <c r="B30" s="299"/>
      <c r="C30" s="299"/>
      <c r="D30" s="299"/>
      <c r="E30" s="299"/>
      <c r="F30" s="299"/>
      <c r="G30" s="299"/>
      <c r="H30" s="299"/>
      <c r="I30" s="299"/>
      <c r="J30" s="299"/>
      <c r="K30" s="299"/>
      <c r="L30" s="299"/>
    </row>
    <row r="31" spans="1:12" ht="24" customHeight="1">
      <c r="A31" s="295" t="s">
        <v>13026</v>
      </c>
      <c r="B31" s="296" t="s">
        <v>13027</v>
      </c>
      <c r="C31" s="295" t="s">
        <v>9</v>
      </c>
      <c r="D31" s="295" t="s">
        <v>943</v>
      </c>
      <c r="E31" s="297" t="s">
        <v>137</v>
      </c>
      <c r="F31" s="296"/>
      <c r="G31" s="296"/>
      <c r="H31" s="296"/>
      <c r="I31" s="296"/>
      <c r="J31" s="296"/>
      <c r="K31" s="296"/>
      <c r="L31" s="296"/>
    </row>
    <row r="32" spans="1:12">
      <c r="A32" s="414" t="s">
        <v>12977</v>
      </c>
      <c r="B32" s="414"/>
      <c r="C32" s="414"/>
      <c r="D32" s="414"/>
      <c r="E32" s="414"/>
      <c r="F32" s="414"/>
      <c r="G32" s="414"/>
      <c r="H32" s="414"/>
      <c r="I32" s="294"/>
      <c r="J32" s="294"/>
      <c r="K32" s="294"/>
      <c r="L32" s="294"/>
    </row>
    <row r="33" spans="1:12" ht="17.100000000000001" customHeight="1">
      <c r="A33" s="294" t="s">
        <v>12978</v>
      </c>
      <c r="B33" s="298" t="s">
        <v>12979</v>
      </c>
      <c r="C33" s="294" t="s">
        <v>12980</v>
      </c>
      <c r="D33" s="294" t="s">
        <v>12981</v>
      </c>
      <c r="E33" s="299" t="s">
        <v>12982</v>
      </c>
      <c r="F33" s="413" t="s">
        <v>12983</v>
      </c>
      <c r="G33" s="413"/>
      <c r="H33" s="413" t="s">
        <v>12984</v>
      </c>
      <c r="I33" s="413"/>
      <c r="J33" s="413" t="s">
        <v>12985</v>
      </c>
      <c r="K33" s="413"/>
      <c r="L33" s="413"/>
    </row>
    <row r="34" spans="1:12" ht="24" customHeight="1">
      <c r="A34" s="300" t="s">
        <v>12986</v>
      </c>
      <c r="B34" s="301" t="s">
        <v>12987</v>
      </c>
      <c r="C34" s="300" t="s">
        <v>9</v>
      </c>
      <c r="D34" s="300" t="s">
        <v>9831</v>
      </c>
      <c r="E34" s="302" t="s">
        <v>12988</v>
      </c>
      <c r="F34" s="423" t="s">
        <v>12989</v>
      </c>
      <c r="G34" s="423"/>
      <c r="H34" s="423">
        <v>0.1295355</v>
      </c>
      <c r="I34" s="423"/>
      <c r="J34" s="424">
        <v>1.3109</v>
      </c>
      <c r="K34" s="424"/>
      <c r="L34" s="424"/>
    </row>
    <row r="35" spans="1:12" ht="36" customHeight="1">
      <c r="A35" s="300" t="s">
        <v>12986</v>
      </c>
      <c r="B35" s="301" t="s">
        <v>12990</v>
      </c>
      <c r="C35" s="300" t="s">
        <v>9</v>
      </c>
      <c r="D35" s="300" t="s">
        <v>11426</v>
      </c>
      <c r="E35" s="302" t="s">
        <v>51</v>
      </c>
      <c r="F35" s="423" t="s">
        <v>12991</v>
      </c>
      <c r="G35" s="423"/>
      <c r="H35" s="423">
        <v>6.7882000000000003E-3</v>
      </c>
      <c r="I35" s="423"/>
      <c r="J35" s="424">
        <v>0.89729999999999999</v>
      </c>
      <c r="K35" s="424"/>
      <c r="L35" s="424"/>
    </row>
    <row r="36" spans="1:12" ht="17.100000000000001" customHeight="1">
      <c r="A36" s="298"/>
      <c r="B36" s="298"/>
      <c r="C36" s="298"/>
      <c r="D36" s="298"/>
      <c r="E36" s="298"/>
      <c r="F36" s="298"/>
      <c r="G36" s="298"/>
      <c r="H36" s="298"/>
      <c r="I36" s="298"/>
      <c r="J36" s="298" t="s">
        <v>12992</v>
      </c>
      <c r="K36" s="298"/>
      <c r="L36" s="298" t="s">
        <v>12993</v>
      </c>
    </row>
    <row r="37" spans="1:12">
      <c r="A37" s="414" t="s">
        <v>12994</v>
      </c>
      <c r="B37" s="414"/>
      <c r="C37" s="414"/>
      <c r="D37" s="414"/>
      <c r="E37" s="414"/>
      <c r="F37" s="414"/>
      <c r="G37" s="414"/>
      <c r="H37" s="414"/>
      <c r="I37" s="294"/>
      <c r="J37" s="294"/>
      <c r="K37" s="294"/>
      <c r="L37" s="294"/>
    </row>
    <row r="38" spans="1:12" ht="17.100000000000001" customHeight="1">
      <c r="A38" s="294" t="s">
        <v>12978</v>
      </c>
      <c r="B38" s="298" t="s">
        <v>12979</v>
      </c>
      <c r="C38" s="294" t="s">
        <v>12980</v>
      </c>
      <c r="D38" s="294" t="s">
        <v>12981</v>
      </c>
      <c r="E38" s="299" t="s">
        <v>12982</v>
      </c>
      <c r="F38" s="413" t="s">
        <v>12983</v>
      </c>
      <c r="G38" s="413"/>
      <c r="H38" s="413" t="s">
        <v>12984</v>
      </c>
      <c r="I38" s="413"/>
      <c r="J38" s="413" t="s">
        <v>12985</v>
      </c>
      <c r="K38" s="413"/>
      <c r="L38" s="413"/>
    </row>
    <row r="39" spans="1:12" ht="24" customHeight="1">
      <c r="A39" s="300" t="s">
        <v>12986</v>
      </c>
      <c r="B39" s="301" t="s">
        <v>13028</v>
      </c>
      <c r="C39" s="300" t="s">
        <v>9</v>
      </c>
      <c r="D39" s="300" t="s">
        <v>8824</v>
      </c>
      <c r="E39" s="302" t="s">
        <v>137</v>
      </c>
      <c r="F39" s="423" t="s">
        <v>13029</v>
      </c>
      <c r="G39" s="423"/>
      <c r="H39" s="423">
        <v>1.0129984000000001</v>
      </c>
      <c r="I39" s="423"/>
      <c r="J39" s="424">
        <v>1667.7398000000001</v>
      </c>
      <c r="K39" s="424"/>
      <c r="L39" s="424"/>
    </row>
    <row r="40" spans="1:12" ht="17.100000000000001" customHeight="1">
      <c r="A40" s="298"/>
      <c r="B40" s="298"/>
      <c r="C40" s="298"/>
      <c r="D40" s="298"/>
      <c r="E40" s="298"/>
      <c r="F40" s="298"/>
      <c r="G40" s="298"/>
      <c r="H40" s="298"/>
      <c r="I40" s="298"/>
      <c r="J40" s="298" t="s">
        <v>12992</v>
      </c>
      <c r="K40" s="298"/>
      <c r="L40" s="298" t="s">
        <v>13030</v>
      </c>
    </row>
    <row r="41" spans="1:12">
      <c r="A41" s="414" t="s">
        <v>12998</v>
      </c>
      <c r="B41" s="414"/>
      <c r="C41" s="414"/>
      <c r="D41" s="414"/>
      <c r="E41" s="414"/>
      <c r="F41" s="414"/>
      <c r="G41" s="414"/>
      <c r="H41" s="414"/>
      <c r="I41" s="294"/>
      <c r="J41" s="294"/>
      <c r="K41" s="294"/>
      <c r="L41" s="294"/>
    </row>
    <row r="42" spans="1:12" ht="17.100000000000001" customHeight="1">
      <c r="A42" s="294" t="s">
        <v>12978</v>
      </c>
      <c r="B42" s="298" t="s">
        <v>12979</v>
      </c>
      <c r="C42" s="294" t="s">
        <v>12980</v>
      </c>
      <c r="D42" s="294" t="s">
        <v>12981</v>
      </c>
      <c r="E42" s="299" t="s">
        <v>12982</v>
      </c>
      <c r="F42" s="413" t="s">
        <v>12983</v>
      </c>
      <c r="G42" s="413"/>
      <c r="H42" s="413" t="s">
        <v>12984</v>
      </c>
      <c r="I42" s="413"/>
      <c r="J42" s="413" t="s">
        <v>12985</v>
      </c>
      <c r="K42" s="413"/>
      <c r="L42" s="413"/>
    </row>
    <row r="43" spans="1:12" ht="24" customHeight="1">
      <c r="A43" s="300" t="s">
        <v>12986</v>
      </c>
      <c r="B43" s="301" t="s">
        <v>12999</v>
      </c>
      <c r="C43" s="300" t="s">
        <v>9</v>
      </c>
      <c r="D43" s="300" t="s">
        <v>12528</v>
      </c>
      <c r="E43" s="302" t="s">
        <v>137</v>
      </c>
      <c r="F43" s="423" t="s">
        <v>13000</v>
      </c>
      <c r="G43" s="423"/>
      <c r="H43" s="423">
        <v>1</v>
      </c>
      <c r="I43" s="423"/>
      <c r="J43" s="424">
        <v>63.58</v>
      </c>
      <c r="K43" s="424"/>
      <c r="L43" s="424"/>
    </row>
    <row r="44" spans="1:12" ht="24" customHeight="1">
      <c r="A44" s="300" t="s">
        <v>12986</v>
      </c>
      <c r="B44" s="301" t="s">
        <v>13001</v>
      </c>
      <c r="C44" s="300" t="s">
        <v>9</v>
      </c>
      <c r="D44" s="300" t="s">
        <v>12536</v>
      </c>
      <c r="E44" s="302" t="s">
        <v>137</v>
      </c>
      <c r="F44" s="423" t="s">
        <v>13002</v>
      </c>
      <c r="G44" s="423"/>
      <c r="H44" s="423">
        <v>1</v>
      </c>
      <c r="I44" s="423"/>
      <c r="J44" s="424">
        <v>9.76</v>
      </c>
      <c r="K44" s="424"/>
      <c r="L44" s="424"/>
    </row>
    <row r="45" spans="1:12" ht="24" customHeight="1">
      <c r="A45" s="300" t="s">
        <v>12986</v>
      </c>
      <c r="B45" s="301" t="s">
        <v>13031</v>
      </c>
      <c r="C45" s="300" t="s">
        <v>9</v>
      </c>
      <c r="D45" s="300" t="s">
        <v>12523</v>
      </c>
      <c r="E45" s="302" t="s">
        <v>137</v>
      </c>
      <c r="F45" s="423" t="s">
        <v>13032</v>
      </c>
      <c r="G45" s="423"/>
      <c r="H45" s="423">
        <v>1</v>
      </c>
      <c r="I45" s="423"/>
      <c r="J45" s="424">
        <v>477.21</v>
      </c>
      <c r="K45" s="424"/>
      <c r="L45" s="424"/>
    </row>
    <row r="46" spans="1:12" ht="24" customHeight="1">
      <c r="A46" s="300" t="s">
        <v>12986</v>
      </c>
      <c r="B46" s="301" t="s">
        <v>13033</v>
      </c>
      <c r="C46" s="300" t="s">
        <v>9</v>
      </c>
      <c r="D46" s="300" t="s">
        <v>12550</v>
      </c>
      <c r="E46" s="302" t="s">
        <v>137</v>
      </c>
      <c r="F46" s="423" t="s">
        <v>13034</v>
      </c>
      <c r="G46" s="423"/>
      <c r="H46" s="423">
        <v>1</v>
      </c>
      <c r="I46" s="423"/>
      <c r="J46" s="424">
        <v>123.36</v>
      </c>
      <c r="K46" s="424"/>
      <c r="L46" s="424"/>
    </row>
    <row r="47" spans="1:12" ht="24" customHeight="1">
      <c r="A47" s="300" t="s">
        <v>12986</v>
      </c>
      <c r="B47" s="301" t="s">
        <v>13003</v>
      </c>
      <c r="C47" s="300" t="s">
        <v>9</v>
      </c>
      <c r="D47" s="300" t="s">
        <v>7216</v>
      </c>
      <c r="E47" s="302" t="s">
        <v>51</v>
      </c>
      <c r="F47" s="423" t="s">
        <v>13004</v>
      </c>
      <c r="G47" s="423"/>
      <c r="H47" s="423">
        <v>2.5121500000000001E-2</v>
      </c>
      <c r="I47" s="423"/>
      <c r="J47" s="424">
        <v>0.83930000000000005</v>
      </c>
      <c r="K47" s="424"/>
      <c r="L47" s="424"/>
    </row>
    <row r="48" spans="1:12" ht="24" customHeight="1">
      <c r="A48" s="300" t="s">
        <v>12986</v>
      </c>
      <c r="B48" s="301" t="s">
        <v>13005</v>
      </c>
      <c r="C48" s="300" t="s">
        <v>9</v>
      </c>
      <c r="D48" s="300" t="s">
        <v>7393</v>
      </c>
      <c r="E48" s="302" t="s">
        <v>12988</v>
      </c>
      <c r="F48" s="423" t="s">
        <v>13006</v>
      </c>
      <c r="G48" s="423"/>
      <c r="H48" s="423">
        <v>1.5113E-2</v>
      </c>
      <c r="I48" s="423"/>
      <c r="J48" s="424">
        <v>0.81610000000000005</v>
      </c>
      <c r="K48" s="424"/>
      <c r="L48" s="424"/>
    </row>
    <row r="49" spans="1:12" ht="24" customHeight="1">
      <c r="A49" s="300" t="s">
        <v>12986</v>
      </c>
      <c r="B49" s="301" t="s">
        <v>13007</v>
      </c>
      <c r="C49" s="300" t="s">
        <v>9</v>
      </c>
      <c r="D49" s="300" t="s">
        <v>10619</v>
      </c>
      <c r="E49" s="302" t="s">
        <v>51</v>
      </c>
      <c r="F49" s="423" t="s">
        <v>13008</v>
      </c>
      <c r="G49" s="423"/>
      <c r="H49" s="423">
        <v>1.17232E-2</v>
      </c>
      <c r="I49" s="423"/>
      <c r="J49" s="424">
        <v>2.2421000000000002</v>
      </c>
      <c r="K49" s="424"/>
      <c r="L49" s="424"/>
    </row>
    <row r="50" spans="1:12" ht="24" customHeight="1">
      <c r="A50" s="300" t="s">
        <v>12986</v>
      </c>
      <c r="B50" s="301" t="s">
        <v>13009</v>
      </c>
      <c r="C50" s="300" t="s">
        <v>9</v>
      </c>
      <c r="D50" s="300" t="s">
        <v>10769</v>
      </c>
      <c r="E50" s="302" t="s">
        <v>51</v>
      </c>
      <c r="F50" s="423" t="s">
        <v>13010</v>
      </c>
      <c r="G50" s="423"/>
      <c r="H50" s="423">
        <v>1.0538263999999999</v>
      </c>
      <c r="I50" s="423"/>
      <c r="J50" s="424">
        <v>1.3278000000000001</v>
      </c>
      <c r="K50" s="424"/>
      <c r="L50" s="424"/>
    </row>
    <row r="51" spans="1:12" ht="24" customHeight="1">
      <c r="A51" s="300" t="s">
        <v>12986</v>
      </c>
      <c r="B51" s="301" t="s">
        <v>13011</v>
      </c>
      <c r="C51" s="300" t="s">
        <v>9</v>
      </c>
      <c r="D51" s="300" t="s">
        <v>10929</v>
      </c>
      <c r="E51" s="302" t="s">
        <v>51</v>
      </c>
      <c r="F51" s="423" t="s">
        <v>13012</v>
      </c>
      <c r="G51" s="423"/>
      <c r="H51" s="423">
        <v>1.0160199999999999E-2</v>
      </c>
      <c r="I51" s="423"/>
      <c r="J51" s="424">
        <v>1.5286999999999999</v>
      </c>
      <c r="K51" s="424"/>
      <c r="L51" s="424"/>
    </row>
    <row r="52" spans="1:12" ht="17.100000000000001" customHeight="1">
      <c r="A52" s="298"/>
      <c r="B52" s="298"/>
      <c r="C52" s="298"/>
      <c r="D52" s="298"/>
      <c r="E52" s="298"/>
      <c r="F52" s="298"/>
      <c r="G52" s="298"/>
      <c r="H52" s="298"/>
      <c r="I52" s="298"/>
      <c r="J52" s="298" t="s">
        <v>12992</v>
      </c>
      <c r="K52" s="298"/>
      <c r="L52" s="298" t="s">
        <v>13035</v>
      </c>
    </row>
    <row r="53" spans="1:12" ht="17.100000000000001" customHeight="1">
      <c r="A53" s="294" t="s">
        <v>13014</v>
      </c>
      <c r="B53" s="294"/>
      <c r="C53" s="294"/>
      <c r="D53" s="294"/>
      <c r="E53" s="294"/>
      <c r="F53" s="294"/>
      <c r="G53" s="294"/>
      <c r="H53" s="294"/>
      <c r="I53" s="294"/>
      <c r="J53" s="294"/>
      <c r="K53" s="294"/>
      <c r="L53" s="294"/>
    </row>
    <row r="54" spans="1:12" ht="17.100000000000001" customHeight="1">
      <c r="A54" s="298"/>
      <c r="B54" s="298"/>
      <c r="C54" s="298"/>
      <c r="D54" s="298"/>
      <c r="E54" s="298"/>
      <c r="F54" s="298"/>
      <c r="G54" s="298"/>
      <c r="H54" s="298"/>
      <c r="I54" s="298"/>
      <c r="J54" s="298" t="s">
        <v>13015</v>
      </c>
      <c r="K54" s="298"/>
      <c r="L54" s="298" t="s">
        <v>13036</v>
      </c>
    </row>
    <row r="55" spans="1:12" ht="17.100000000000001" customHeight="1">
      <c r="A55" s="298"/>
      <c r="B55" s="298"/>
      <c r="C55" s="298"/>
      <c r="D55" s="298"/>
      <c r="E55" s="298"/>
      <c r="F55" s="298"/>
      <c r="G55" s="298"/>
      <c r="H55" s="298"/>
      <c r="I55" s="298"/>
      <c r="J55" s="298" t="s">
        <v>13017</v>
      </c>
      <c r="K55" s="298" t="s">
        <v>13018</v>
      </c>
      <c r="L55" s="298" t="s">
        <v>13037</v>
      </c>
    </row>
    <row r="56" spans="1:12" ht="17.100000000000001" customHeight="1">
      <c r="A56" s="298"/>
      <c r="B56" s="298"/>
      <c r="C56" s="298"/>
      <c r="D56" s="298"/>
      <c r="E56" s="298"/>
      <c r="F56" s="298"/>
      <c r="G56" s="298"/>
      <c r="H56" s="298"/>
      <c r="I56" s="298"/>
      <c r="J56" s="298" t="s">
        <v>13020</v>
      </c>
      <c r="K56" s="298"/>
      <c r="L56" s="298" t="s">
        <v>13038</v>
      </c>
    </row>
    <row r="57" spans="1:12" ht="17.100000000000001" customHeight="1">
      <c r="A57" s="298"/>
      <c r="B57" s="298"/>
      <c r="C57" s="298"/>
      <c r="D57" s="298"/>
      <c r="E57" s="298"/>
      <c r="F57" s="298"/>
      <c r="G57" s="298"/>
      <c r="H57" s="298"/>
      <c r="I57" s="298"/>
      <c r="J57" s="298" t="s">
        <v>13022</v>
      </c>
      <c r="K57" s="298" t="s">
        <v>12974</v>
      </c>
      <c r="L57" s="298" t="s">
        <v>13039</v>
      </c>
    </row>
    <row r="58" spans="1:12" ht="17.100000000000001" customHeight="1">
      <c r="A58" s="298"/>
      <c r="B58" s="298"/>
      <c r="C58" s="298"/>
      <c r="D58" s="298"/>
      <c r="E58" s="298"/>
      <c r="F58" s="298"/>
      <c r="G58" s="298"/>
      <c r="H58" s="298"/>
      <c r="I58" s="298"/>
      <c r="J58" s="298" t="s">
        <v>13024</v>
      </c>
      <c r="K58" s="298"/>
      <c r="L58" s="298" t="s">
        <v>13040</v>
      </c>
    </row>
    <row r="59" spans="1:12" ht="30" customHeight="1">
      <c r="A59" s="299"/>
      <c r="B59" s="299"/>
      <c r="C59" s="299"/>
      <c r="D59" s="299"/>
      <c r="E59" s="299"/>
      <c r="F59" s="299"/>
      <c r="G59" s="299"/>
      <c r="H59" s="299"/>
      <c r="I59" s="299"/>
      <c r="J59" s="299"/>
      <c r="K59" s="299"/>
      <c r="L59" s="299"/>
    </row>
    <row r="60" spans="1:12" ht="24" customHeight="1">
      <c r="A60" s="295" t="s">
        <v>13041</v>
      </c>
      <c r="B60" s="296" t="s">
        <v>13042</v>
      </c>
      <c r="C60" s="295" t="s">
        <v>9</v>
      </c>
      <c r="D60" s="295" t="s">
        <v>743</v>
      </c>
      <c r="E60" s="297" t="s">
        <v>137</v>
      </c>
      <c r="F60" s="296"/>
      <c r="G60" s="296"/>
      <c r="H60" s="296"/>
      <c r="I60" s="296"/>
      <c r="J60" s="296"/>
      <c r="K60" s="296"/>
      <c r="L60" s="296"/>
    </row>
    <row r="61" spans="1:12">
      <c r="A61" s="414" t="s">
        <v>12977</v>
      </c>
      <c r="B61" s="414"/>
      <c r="C61" s="414"/>
      <c r="D61" s="414"/>
      <c r="E61" s="414"/>
      <c r="F61" s="414"/>
      <c r="G61" s="414"/>
      <c r="H61" s="414"/>
      <c r="I61" s="294"/>
      <c r="J61" s="294"/>
      <c r="K61" s="294"/>
      <c r="L61" s="294"/>
    </row>
    <row r="62" spans="1:12" ht="17.100000000000001" customHeight="1">
      <c r="A62" s="294" t="s">
        <v>12978</v>
      </c>
      <c r="B62" s="298" t="s">
        <v>12979</v>
      </c>
      <c r="C62" s="294" t="s">
        <v>12980</v>
      </c>
      <c r="D62" s="294" t="s">
        <v>12981</v>
      </c>
      <c r="E62" s="299" t="s">
        <v>12982</v>
      </c>
      <c r="F62" s="413" t="s">
        <v>12983</v>
      </c>
      <c r="G62" s="413"/>
      <c r="H62" s="413" t="s">
        <v>12984</v>
      </c>
      <c r="I62" s="413"/>
      <c r="J62" s="413" t="s">
        <v>12985</v>
      </c>
      <c r="K62" s="413"/>
      <c r="L62" s="413"/>
    </row>
    <row r="63" spans="1:12" ht="24" customHeight="1">
      <c r="A63" s="300" t="s">
        <v>12986</v>
      </c>
      <c r="B63" s="301" t="s">
        <v>12987</v>
      </c>
      <c r="C63" s="300" t="s">
        <v>9</v>
      </c>
      <c r="D63" s="300" t="s">
        <v>9831</v>
      </c>
      <c r="E63" s="302" t="s">
        <v>12988</v>
      </c>
      <c r="F63" s="423" t="s">
        <v>12989</v>
      </c>
      <c r="G63" s="423"/>
      <c r="H63" s="423">
        <v>0.12953600000000001</v>
      </c>
      <c r="I63" s="423"/>
      <c r="J63" s="424">
        <v>1.3109</v>
      </c>
      <c r="K63" s="424"/>
      <c r="L63" s="424"/>
    </row>
    <row r="64" spans="1:12" ht="36" customHeight="1">
      <c r="A64" s="300" t="s">
        <v>12986</v>
      </c>
      <c r="B64" s="301" t="s">
        <v>12990</v>
      </c>
      <c r="C64" s="300" t="s">
        <v>9</v>
      </c>
      <c r="D64" s="300" t="s">
        <v>11426</v>
      </c>
      <c r="E64" s="302" t="s">
        <v>51</v>
      </c>
      <c r="F64" s="423" t="s">
        <v>12991</v>
      </c>
      <c r="G64" s="423"/>
      <c r="H64" s="423">
        <v>6.7882000000000003E-3</v>
      </c>
      <c r="I64" s="423"/>
      <c r="J64" s="424">
        <v>0.89729999999999999</v>
      </c>
      <c r="K64" s="424"/>
      <c r="L64" s="424"/>
    </row>
    <row r="65" spans="1:12" ht="17.100000000000001" customHeight="1">
      <c r="A65" s="298"/>
      <c r="B65" s="298"/>
      <c r="C65" s="298"/>
      <c r="D65" s="298"/>
      <c r="E65" s="298"/>
      <c r="F65" s="298"/>
      <c r="G65" s="298"/>
      <c r="H65" s="298"/>
      <c r="I65" s="298"/>
      <c r="J65" s="298" t="s">
        <v>12992</v>
      </c>
      <c r="K65" s="298"/>
      <c r="L65" s="298" t="s">
        <v>12993</v>
      </c>
    </row>
    <row r="66" spans="1:12">
      <c r="A66" s="414" t="s">
        <v>12994</v>
      </c>
      <c r="B66" s="414"/>
      <c r="C66" s="414"/>
      <c r="D66" s="414"/>
      <c r="E66" s="414"/>
      <c r="F66" s="414"/>
      <c r="G66" s="414"/>
      <c r="H66" s="414"/>
      <c r="I66" s="294"/>
      <c r="J66" s="294"/>
      <c r="K66" s="294"/>
      <c r="L66" s="294"/>
    </row>
    <row r="67" spans="1:12" ht="17.100000000000001" customHeight="1">
      <c r="A67" s="294" t="s">
        <v>12978</v>
      </c>
      <c r="B67" s="298" t="s">
        <v>12979</v>
      </c>
      <c r="C67" s="294" t="s">
        <v>12980</v>
      </c>
      <c r="D67" s="294" t="s">
        <v>12981</v>
      </c>
      <c r="E67" s="299" t="s">
        <v>12982</v>
      </c>
      <c r="F67" s="413" t="s">
        <v>12983</v>
      </c>
      <c r="G67" s="413"/>
      <c r="H67" s="413" t="s">
        <v>12984</v>
      </c>
      <c r="I67" s="413"/>
      <c r="J67" s="413" t="s">
        <v>12985</v>
      </c>
      <c r="K67" s="413"/>
      <c r="L67" s="413"/>
    </row>
    <row r="68" spans="1:12" ht="24" customHeight="1">
      <c r="A68" s="300" t="s">
        <v>12986</v>
      </c>
      <c r="B68" s="301" t="s">
        <v>13043</v>
      </c>
      <c r="C68" s="300" t="s">
        <v>9</v>
      </c>
      <c r="D68" s="300" t="s">
        <v>10002</v>
      </c>
      <c r="E68" s="302" t="s">
        <v>137</v>
      </c>
      <c r="F68" s="423" t="s">
        <v>13044</v>
      </c>
      <c r="G68" s="423"/>
      <c r="H68" s="423">
        <v>1.0129999999999999</v>
      </c>
      <c r="I68" s="423"/>
      <c r="J68" s="424">
        <v>2531.2033999999999</v>
      </c>
      <c r="K68" s="424"/>
      <c r="L68" s="424"/>
    </row>
    <row r="69" spans="1:12" ht="17.100000000000001" customHeight="1">
      <c r="A69" s="298"/>
      <c r="B69" s="298"/>
      <c r="C69" s="298"/>
      <c r="D69" s="298"/>
      <c r="E69" s="298"/>
      <c r="F69" s="298"/>
      <c r="G69" s="298"/>
      <c r="H69" s="298"/>
      <c r="I69" s="298"/>
      <c r="J69" s="298" t="s">
        <v>12992</v>
      </c>
      <c r="K69" s="298"/>
      <c r="L69" s="298" t="s">
        <v>13045</v>
      </c>
    </row>
    <row r="70" spans="1:12">
      <c r="A70" s="414" t="s">
        <v>12998</v>
      </c>
      <c r="B70" s="414"/>
      <c r="C70" s="414"/>
      <c r="D70" s="414"/>
      <c r="E70" s="414"/>
      <c r="F70" s="414"/>
      <c r="G70" s="414"/>
      <c r="H70" s="414"/>
      <c r="I70" s="294"/>
      <c r="J70" s="294"/>
      <c r="K70" s="294"/>
      <c r="L70" s="294"/>
    </row>
    <row r="71" spans="1:12" ht="17.100000000000001" customHeight="1">
      <c r="A71" s="294" t="s">
        <v>12978</v>
      </c>
      <c r="B71" s="298" t="s">
        <v>12979</v>
      </c>
      <c r="C71" s="294" t="s">
        <v>12980</v>
      </c>
      <c r="D71" s="294" t="s">
        <v>12981</v>
      </c>
      <c r="E71" s="299" t="s">
        <v>12982</v>
      </c>
      <c r="F71" s="413" t="s">
        <v>12983</v>
      </c>
      <c r="G71" s="413"/>
      <c r="H71" s="413" t="s">
        <v>12984</v>
      </c>
      <c r="I71" s="413"/>
      <c r="J71" s="413" t="s">
        <v>12985</v>
      </c>
      <c r="K71" s="413"/>
      <c r="L71" s="413"/>
    </row>
    <row r="72" spans="1:12" ht="24" customHeight="1">
      <c r="A72" s="300" t="s">
        <v>12986</v>
      </c>
      <c r="B72" s="301" t="s">
        <v>12999</v>
      </c>
      <c r="C72" s="300" t="s">
        <v>9</v>
      </c>
      <c r="D72" s="300" t="s">
        <v>12528</v>
      </c>
      <c r="E72" s="302" t="s">
        <v>137</v>
      </c>
      <c r="F72" s="423" t="s">
        <v>13000</v>
      </c>
      <c r="G72" s="423"/>
      <c r="H72" s="423">
        <v>1</v>
      </c>
      <c r="I72" s="423"/>
      <c r="J72" s="424">
        <v>63.58</v>
      </c>
      <c r="K72" s="424"/>
      <c r="L72" s="424"/>
    </row>
    <row r="73" spans="1:12" ht="24" customHeight="1">
      <c r="A73" s="300" t="s">
        <v>12986</v>
      </c>
      <c r="B73" s="301" t="s">
        <v>13001</v>
      </c>
      <c r="C73" s="300" t="s">
        <v>9</v>
      </c>
      <c r="D73" s="300" t="s">
        <v>12536</v>
      </c>
      <c r="E73" s="302" t="s">
        <v>137</v>
      </c>
      <c r="F73" s="423" t="s">
        <v>13002</v>
      </c>
      <c r="G73" s="423"/>
      <c r="H73" s="423">
        <v>1</v>
      </c>
      <c r="I73" s="423"/>
      <c r="J73" s="424">
        <v>9.76</v>
      </c>
      <c r="K73" s="424"/>
      <c r="L73" s="424"/>
    </row>
    <row r="74" spans="1:12" ht="24" customHeight="1">
      <c r="A74" s="300" t="s">
        <v>12986</v>
      </c>
      <c r="B74" s="301" t="s">
        <v>13003</v>
      </c>
      <c r="C74" s="300" t="s">
        <v>9</v>
      </c>
      <c r="D74" s="300" t="s">
        <v>7216</v>
      </c>
      <c r="E74" s="302" t="s">
        <v>51</v>
      </c>
      <c r="F74" s="423" t="s">
        <v>13004</v>
      </c>
      <c r="G74" s="423"/>
      <c r="H74" s="423">
        <v>2.5121600000000001E-2</v>
      </c>
      <c r="I74" s="423"/>
      <c r="J74" s="424">
        <v>0.83930000000000005</v>
      </c>
      <c r="K74" s="424"/>
      <c r="L74" s="424"/>
    </row>
    <row r="75" spans="1:12" ht="24" customHeight="1">
      <c r="A75" s="300" t="s">
        <v>12986</v>
      </c>
      <c r="B75" s="301" t="s">
        <v>13005</v>
      </c>
      <c r="C75" s="300" t="s">
        <v>9</v>
      </c>
      <c r="D75" s="300" t="s">
        <v>7393</v>
      </c>
      <c r="E75" s="302" t="s">
        <v>12988</v>
      </c>
      <c r="F75" s="423" t="s">
        <v>13006</v>
      </c>
      <c r="G75" s="423"/>
      <c r="H75" s="423">
        <v>1.5113100000000001E-2</v>
      </c>
      <c r="I75" s="423"/>
      <c r="J75" s="424">
        <v>0.81610000000000005</v>
      </c>
      <c r="K75" s="424"/>
      <c r="L75" s="424"/>
    </row>
    <row r="76" spans="1:12" ht="24" customHeight="1">
      <c r="A76" s="300" t="s">
        <v>12986</v>
      </c>
      <c r="B76" s="301" t="s">
        <v>13007</v>
      </c>
      <c r="C76" s="300" t="s">
        <v>9</v>
      </c>
      <c r="D76" s="300" t="s">
        <v>10619</v>
      </c>
      <c r="E76" s="302" t="s">
        <v>51</v>
      </c>
      <c r="F76" s="423" t="s">
        <v>13008</v>
      </c>
      <c r="G76" s="423"/>
      <c r="H76" s="423">
        <v>1.1723300000000001E-2</v>
      </c>
      <c r="I76" s="423"/>
      <c r="J76" s="424">
        <v>2.2421000000000002</v>
      </c>
      <c r="K76" s="424"/>
      <c r="L76" s="424"/>
    </row>
    <row r="77" spans="1:12" ht="24" customHeight="1">
      <c r="A77" s="300" t="s">
        <v>12986</v>
      </c>
      <c r="B77" s="301" t="s">
        <v>13009</v>
      </c>
      <c r="C77" s="300" t="s">
        <v>9</v>
      </c>
      <c r="D77" s="300" t="s">
        <v>10769</v>
      </c>
      <c r="E77" s="302" t="s">
        <v>51</v>
      </c>
      <c r="F77" s="423" t="s">
        <v>13010</v>
      </c>
      <c r="G77" s="423"/>
      <c r="H77" s="423">
        <v>1.0538301999999999</v>
      </c>
      <c r="I77" s="423"/>
      <c r="J77" s="424">
        <v>1.3278000000000001</v>
      </c>
      <c r="K77" s="424"/>
      <c r="L77" s="424"/>
    </row>
    <row r="78" spans="1:12" ht="24" customHeight="1">
      <c r="A78" s="300" t="s">
        <v>12986</v>
      </c>
      <c r="B78" s="301" t="s">
        <v>13011</v>
      </c>
      <c r="C78" s="300" t="s">
        <v>9</v>
      </c>
      <c r="D78" s="300" t="s">
        <v>10929</v>
      </c>
      <c r="E78" s="302" t="s">
        <v>51</v>
      </c>
      <c r="F78" s="423" t="s">
        <v>13012</v>
      </c>
      <c r="G78" s="423"/>
      <c r="H78" s="423">
        <v>1.0160199999999999E-2</v>
      </c>
      <c r="I78" s="423"/>
      <c r="J78" s="424">
        <v>1.5286999999999999</v>
      </c>
      <c r="K78" s="424"/>
      <c r="L78" s="424"/>
    </row>
    <row r="79" spans="1:12" ht="17.100000000000001" customHeight="1">
      <c r="A79" s="298"/>
      <c r="B79" s="298"/>
      <c r="C79" s="298"/>
      <c r="D79" s="298"/>
      <c r="E79" s="298"/>
      <c r="F79" s="298"/>
      <c r="G79" s="298"/>
      <c r="H79" s="298"/>
      <c r="I79" s="298"/>
      <c r="J79" s="298" t="s">
        <v>12992</v>
      </c>
      <c r="K79" s="298"/>
      <c r="L79" s="298" t="s">
        <v>13013</v>
      </c>
    </row>
    <row r="80" spans="1:12" ht="17.100000000000001" customHeight="1">
      <c r="A80" s="294" t="s">
        <v>13014</v>
      </c>
      <c r="B80" s="294"/>
      <c r="C80" s="294"/>
      <c r="D80" s="294"/>
      <c r="E80" s="294"/>
      <c r="F80" s="294"/>
      <c r="G80" s="294"/>
      <c r="H80" s="294"/>
      <c r="I80" s="294"/>
      <c r="J80" s="294"/>
      <c r="K80" s="294"/>
      <c r="L80" s="294"/>
    </row>
    <row r="81" spans="1:12" ht="17.100000000000001" customHeight="1">
      <c r="A81" s="298"/>
      <c r="B81" s="298"/>
      <c r="C81" s="298"/>
      <c r="D81" s="298"/>
      <c r="E81" s="298"/>
      <c r="F81" s="298"/>
      <c r="G81" s="298"/>
      <c r="H81" s="298"/>
      <c r="I81" s="298"/>
      <c r="J81" s="298" t="s">
        <v>13015</v>
      </c>
      <c r="K81" s="298"/>
      <c r="L81" s="298" t="s">
        <v>13046</v>
      </c>
    </row>
    <row r="82" spans="1:12" ht="17.100000000000001" customHeight="1">
      <c r="A82" s="298"/>
      <c r="B82" s="298"/>
      <c r="C82" s="298"/>
      <c r="D82" s="298"/>
      <c r="E82" s="298"/>
      <c r="F82" s="298"/>
      <c r="G82" s="298"/>
      <c r="H82" s="298"/>
      <c r="I82" s="298"/>
      <c r="J82" s="298" t="s">
        <v>13017</v>
      </c>
      <c r="K82" s="298" t="s">
        <v>13018</v>
      </c>
      <c r="L82" s="298" t="s">
        <v>13047</v>
      </c>
    </row>
    <row r="83" spans="1:12" ht="17.100000000000001" customHeight="1">
      <c r="A83" s="298"/>
      <c r="B83" s="298"/>
      <c r="C83" s="298"/>
      <c r="D83" s="298"/>
      <c r="E83" s="298"/>
      <c r="F83" s="298"/>
      <c r="G83" s="298"/>
      <c r="H83" s="298"/>
      <c r="I83" s="298"/>
      <c r="J83" s="298" t="s">
        <v>13020</v>
      </c>
      <c r="K83" s="298"/>
      <c r="L83" s="298" t="s">
        <v>13048</v>
      </c>
    </row>
    <row r="84" spans="1:12" ht="17.100000000000001" customHeight="1">
      <c r="A84" s="298"/>
      <c r="B84" s="298"/>
      <c r="C84" s="298"/>
      <c r="D84" s="298"/>
      <c r="E84" s="298"/>
      <c r="F84" s="298"/>
      <c r="G84" s="298"/>
      <c r="H84" s="298"/>
      <c r="I84" s="298"/>
      <c r="J84" s="298" t="s">
        <v>13022</v>
      </c>
      <c r="K84" s="298" t="s">
        <v>12974</v>
      </c>
      <c r="L84" s="298" t="s">
        <v>13049</v>
      </c>
    </row>
    <row r="85" spans="1:12" ht="17.100000000000001" customHeight="1">
      <c r="A85" s="298"/>
      <c r="B85" s="298"/>
      <c r="C85" s="298"/>
      <c r="D85" s="298"/>
      <c r="E85" s="298"/>
      <c r="F85" s="298"/>
      <c r="G85" s="298"/>
      <c r="H85" s="298"/>
      <c r="I85" s="298"/>
      <c r="J85" s="298" t="s">
        <v>13024</v>
      </c>
      <c r="K85" s="298"/>
      <c r="L85" s="298" t="s">
        <v>13050</v>
      </c>
    </row>
    <row r="86" spans="1:12" ht="30" customHeight="1">
      <c r="A86" s="299"/>
      <c r="B86" s="299"/>
      <c r="C86" s="299"/>
      <c r="D86" s="299"/>
      <c r="E86" s="299"/>
      <c r="F86" s="299"/>
      <c r="G86" s="299"/>
      <c r="H86" s="299"/>
      <c r="I86" s="299"/>
      <c r="J86" s="299"/>
      <c r="K86" s="299"/>
      <c r="L86" s="299"/>
    </row>
    <row r="87" spans="1:12" ht="24" customHeight="1">
      <c r="A87" s="295" t="s">
        <v>13051</v>
      </c>
      <c r="B87" s="296" t="s">
        <v>13052</v>
      </c>
      <c r="C87" s="295" t="s">
        <v>9</v>
      </c>
      <c r="D87" s="295" t="s">
        <v>504</v>
      </c>
      <c r="E87" s="297" t="s">
        <v>27</v>
      </c>
      <c r="F87" s="296"/>
      <c r="G87" s="296"/>
      <c r="H87" s="296"/>
      <c r="I87" s="296"/>
      <c r="J87" s="296"/>
      <c r="K87" s="296"/>
      <c r="L87" s="296"/>
    </row>
    <row r="88" spans="1:12">
      <c r="A88" s="414" t="s">
        <v>12994</v>
      </c>
      <c r="B88" s="414"/>
      <c r="C88" s="414"/>
      <c r="D88" s="414"/>
      <c r="E88" s="414"/>
      <c r="F88" s="414"/>
      <c r="G88" s="414"/>
      <c r="H88" s="414"/>
      <c r="I88" s="294"/>
      <c r="J88" s="294"/>
      <c r="K88" s="294"/>
      <c r="L88" s="294"/>
    </row>
    <row r="89" spans="1:12" ht="17.100000000000001" customHeight="1">
      <c r="A89" s="294" t="s">
        <v>12978</v>
      </c>
      <c r="B89" s="298" t="s">
        <v>12979</v>
      </c>
      <c r="C89" s="294" t="s">
        <v>12980</v>
      </c>
      <c r="D89" s="294" t="s">
        <v>12981</v>
      </c>
      <c r="E89" s="299" t="s">
        <v>12982</v>
      </c>
      <c r="F89" s="413" t="s">
        <v>12983</v>
      </c>
      <c r="G89" s="413"/>
      <c r="H89" s="413" t="s">
        <v>12984</v>
      </c>
      <c r="I89" s="413"/>
      <c r="J89" s="413" t="s">
        <v>12985</v>
      </c>
      <c r="K89" s="413"/>
      <c r="L89" s="413"/>
    </row>
    <row r="90" spans="1:12" ht="24" customHeight="1">
      <c r="A90" s="300" t="s">
        <v>12986</v>
      </c>
      <c r="B90" s="301" t="s">
        <v>13053</v>
      </c>
      <c r="C90" s="300" t="s">
        <v>9</v>
      </c>
      <c r="D90" s="300" t="s">
        <v>11938</v>
      </c>
      <c r="E90" s="302" t="s">
        <v>27</v>
      </c>
      <c r="F90" s="423" t="s">
        <v>13054</v>
      </c>
      <c r="G90" s="423"/>
      <c r="H90" s="423">
        <v>1.0032289999999999</v>
      </c>
      <c r="I90" s="423"/>
      <c r="J90" s="424">
        <v>7.4038000000000004</v>
      </c>
      <c r="K90" s="424"/>
      <c r="L90" s="424"/>
    </row>
    <row r="91" spans="1:12" ht="17.100000000000001" customHeight="1">
      <c r="A91" s="298"/>
      <c r="B91" s="298"/>
      <c r="C91" s="298"/>
      <c r="D91" s="298"/>
      <c r="E91" s="298"/>
      <c r="F91" s="298"/>
      <c r="G91" s="298"/>
      <c r="H91" s="298"/>
      <c r="I91" s="298"/>
      <c r="J91" s="298" t="s">
        <v>12992</v>
      </c>
      <c r="K91" s="298"/>
      <c r="L91" s="298" t="s">
        <v>13055</v>
      </c>
    </row>
    <row r="92" spans="1:12">
      <c r="A92" s="414" t="s">
        <v>13056</v>
      </c>
      <c r="B92" s="414"/>
      <c r="C92" s="414"/>
      <c r="D92" s="414"/>
      <c r="E92" s="414"/>
      <c r="F92" s="414"/>
      <c r="G92" s="414"/>
      <c r="H92" s="414"/>
      <c r="I92" s="294"/>
      <c r="J92" s="294"/>
      <c r="K92" s="294"/>
      <c r="L92" s="294"/>
    </row>
    <row r="93" spans="1:12" ht="17.100000000000001" customHeight="1">
      <c r="A93" s="294" t="s">
        <v>12978</v>
      </c>
      <c r="B93" s="298" t="s">
        <v>12979</v>
      </c>
      <c r="C93" s="294" t="s">
        <v>12980</v>
      </c>
      <c r="D93" s="294" t="s">
        <v>12981</v>
      </c>
      <c r="E93" s="299" t="s">
        <v>12982</v>
      </c>
      <c r="F93" s="413" t="s">
        <v>12983</v>
      </c>
      <c r="G93" s="413"/>
      <c r="H93" s="413" t="s">
        <v>12984</v>
      </c>
      <c r="I93" s="413"/>
      <c r="J93" s="413" t="s">
        <v>12985</v>
      </c>
      <c r="K93" s="413"/>
      <c r="L93" s="413"/>
    </row>
    <row r="94" spans="1:12" ht="24" customHeight="1">
      <c r="A94" s="300" t="s">
        <v>12986</v>
      </c>
      <c r="B94" s="301" t="s">
        <v>13057</v>
      </c>
      <c r="C94" s="300" t="s">
        <v>9</v>
      </c>
      <c r="D94" s="300" t="s">
        <v>12549</v>
      </c>
      <c r="E94" s="302" t="s">
        <v>27</v>
      </c>
      <c r="F94" s="423" t="s">
        <v>12948</v>
      </c>
      <c r="G94" s="423"/>
      <c r="H94" s="423">
        <v>1</v>
      </c>
      <c r="I94" s="423"/>
      <c r="J94" s="424">
        <v>0.65</v>
      </c>
      <c r="K94" s="424"/>
      <c r="L94" s="424"/>
    </row>
    <row r="95" spans="1:12" ht="17.100000000000001" customHeight="1">
      <c r="A95" s="298"/>
      <c r="B95" s="298"/>
      <c r="C95" s="298"/>
      <c r="D95" s="298"/>
      <c r="E95" s="298"/>
      <c r="F95" s="298"/>
      <c r="G95" s="298"/>
      <c r="H95" s="298"/>
      <c r="I95" s="298"/>
      <c r="J95" s="298" t="s">
        <v>12992</v>
      </c>
      <c r="K95" s="298"/>
      <c r="L95" s="298" t="s">
        <v>12948</v>
      </c>
    </row>
    <row r="96" spans="1:12">
      <c r="A96" s="414" t="s">
        <v>13058</v>
      </c>
      <c r="B96" s="414"/>
      <c r="C96" s="414"/>
      <c r="D96" s="414"/>
      <c r="E96" s="414"/>
      <c r="F96" s="414"/>
      <c r="G96" s="414"/>
      <c r="H96" s="414"/>
      <c r="I96" s="294"/>
      <c r="J96" s="294"/>
      <c r="K96" s="294"/>
      <c r="L96" s="294"/>
    </row>
    <row r="97" spans="1:12" ht="17.100000000000001" customHeight="1">
      <c r="A97" s="294" t="s">
        <v>12978</v>
      </c>
      <c r="B97" s="298" t="s">
        <v>12979</v>
      </c>
      <c r="C97" s="294" t="s">
        <v>12980</v>
      </c>
      <c r="D97" s="294" t="s">
        <v>12981</v>
      </c>
      <c r="E97" s="299" t="s">
        <v>12982</v>
      </c>
      <c r="F97" s="413" t="s">
        <v>12983</v>
      </c>
      <c r="G97" s="413"/>
      <c r="H97" s="413" t="s">
        <v>12984</v>
      </c>
      <c r="I97" s="413"/>
      <c r="J97" s="413" t="s">
        <v>12985</v>
      </c>
      <c r="K97" s="413"/>
      <c r="L97" s="413"/>
    </row>
    <row r="98" spans="1:12" ht="24" customHeight="1">
      <c r="A98" s="300" t="s">
        <v>12986</v>
      </c>
      <c r="B98" s="301" t="s">
        <v>13059</v>
      </c>
      <c r="C98" s="300" t="s">
        <v>9</v>
      </c>
      <c r="D98" s="300" t="s">
        <v>12535</v>
      </c>
      <c r="E98" s="302" t="s">
        <v>27</v>
      </c>
      <c r="F98" s="423" t="s">
        <v>12936</v>
      </c>
      <c r="G98" s="423"/>
      <c r="H98" s="423">
        <v>1</v>
      </c>
      <c r="I98" s="423"/>
      <c r="J98" s="424">
        <v>0.05</v>
      </c>
      <c r="K98" s="424"/>
      <c r="L98" s="424"/>
    </row>
    <row r="99" spans="1:12" ht="17.100000000000001" customHeight="1">
      <c r="A99" s="298"/>
      <c r="B99" s="298"/>
      <c r="C99" s="298"/>
      <c r="D99" s="298"/>
      <c r="E99" s="298"/>
      <c r="F99" s="298"/>
      <c r="G99" s="298"/>
      <c r="H99" s="298"/>
      <c r="I99" s="298"/>
      <c r="J99" s="298" t="s">
        <v>12992</v>
      </c>
      <c r="K99" s="298"/>
      <c r="L99" s="298" t="s">
        <v>12936</v>
      </c>
    </row>
    <row r="100" spans="1:12">
      <c r="A100" s="414" t="s">
        <v>13060</v>
      </c>
      <c r="B100" s="414"/>
      <c r="C100" s="414"/>
      <c r="D100" s="414"/>
      <c r="E100" s="414"/>
      <c r="F100" s="414"/>
      <c r="G100" s="414"/>
      <c r="H100" s="414"/>
      <c r="I100" s="294"/>
      <c r="J100" s="294"/>
      <c r="K100" s="294"/>
      <c r="L100" s="294"/>
    </row>
    <row r="101" spans="1:12" ht="17.100000000000001" customHeight="1">
      <c r="A101" s="294" t="s">
        <v>12978</v>
      </c>
      <c r="B101" s="298" t="s">
        <v>12979</v>
      </c>
      <c r="C101" s="294" t="s">
        <v>12980</v>
      </c>
      <c r="D101" s="294" t="s">
        <v>12981</v>
      </c>
      <c r="E101" s="299" t="s">
        <v>12982</v>
      </c>
      <c r="F101" s="413" t="s">
        <v>12983</v>
      </c>
      <c r="G101" s="413"/>
      <c r="H101" s="413" t="s">
        <v>12984</v>
      </c>
      <c r="I101" s="413"/>
      <c r="J101" s="413" t="s">
        <v>12985</v>
      </c>
      <c r="K101" s="413"/>
      <c r="L101" s="413"/>
    </row>
    <row r="102" spans="1:12" ht="24" customHeight="1">
      <c r="A102" s="300" t="s">
        <v>12986</v>
      </c>
      <c r="B102" s="301" t="s">
        <v>13061</v>
      </c>
      <c r="C102" s="300" t="s">
        <v>9</v>
      </c>
      <c r="D102" s="300" t="s">
        <v>12522</v>
      </c>
      <c r="E102" s="302" t="s">
        <v>27</v>
      </c>
      <c r="F102" s="423" t="s">
        <v>12964</v>
      </c>
      <c r="G102" s="423"/>
      <c r="H102" s="423">
        <v>1</v>
      </c>
      <c r="I102" s="423"/>
      <c r="J102" s="424">
        <v>2.5299999999999998</v>
      </c>
      <c r="K102" s="424"/>
      <c r="L102" s="424"/>
    </row>
    <row r="103" spans="1:12" ht="24" customHeight="1">
      <c r="A103" s="300" t="s">
        <v>12986</v>
      </c>
      <c r="B103" s="301" t="s">
        <v>13062</v>
      </c>
      <c r="C103" s="300" t="s">
        <v>9</v>
      </c>
      <c r="D103" s="300" t="s">
        <v>12527</v>
      </c>
      <c r="E103" s="302" t="s">
        <v>27</v>
      </c>
      <c r="F103" s="423" t="s">
        <v>13063</v>
      </c>
      <c r="G103" s="423"/>
      <c r="H103" s="423">
        <v>1</v>
      </c>
      <c r="I103" s="423"/>
      <c r="J103" s="424">
        <v>0.34</v>
      </c>
      <c r="K103" s="424"/>
      <c r="L103" s="424"/>
    </row>
    <row r="104" spans="1:12" ht="17.100000000000001" customHeight="1">
      <c r="A104" s="298"/>
      <c r="B104" s="298"/>
      <c r="C104" s="298"/>
      <c r="D104" s="298"/>
      <c r="E104" s="298"/>
      <c r="F104" s="298"/>
      <c r="G104" s="298"/>
      <c r="H104" s="298"/>
      <c r="I104" s="298"/>
      <c r="J104" s="298" t="s">
        <v>12992</v>
      </c>
      <c r="K104" s="298"/>
      <c r="L104" s="298" t="s">
        <v>13064</v>
      </c>
    </row>
    <row r="105" spans="1:12" ht="17.100000000000001" customHeight="1">
      <c r="A105" s="294" t="s">
        <v>13014</v>
      </c>
      <c r="B105" s="294"/>
      <c r="C105" s="294"/>
      <c r="D105" s="294"/>
      <c r="E105" s="294"/>
      <c r="F105" s="294"/>
      <c r="G105" s="294"/>
      <c r="H105" s="294"/>
      <c r="I105" s="294"/>
      <c r="J105" s="294"/>
      <c r="K105" s="294"/>
      <c r="L105" s="294"/>
    </row>
    <row r="106" spans="1:12" ht="17.100000000000001" customHeight="1">
      <c r="A106" s="298"/>
      <c r="B106" s="298"/>
      <c r="C106" s="298"/>
      <c r="D106" s="298"/>
      <c r="E106" s="298"/>
      <c r="F106" s="298"/>
      <c r="G106" s="298"/>
      <c r="H106" s="298"/>
      <c r="I106" s="298"/>
      <c r="J106" s="298" t="s">
        <v>13015</v>
      </c>
      <c r="K106" s="298"/>
      <c r="L106" s="298" t="s">
        <v>13065</v>
      </c>
    </row>
    <row r="107" spans="1:12" ht="17.100000000000001" customHeight="1">
      <c r="A107" s="298"/>
      <c r="B107" s="298"/>
      <c r="C107" s="298"/>
      <c r="D107" s="298"/>
      <c r="E107" s="298"/>
      <c r="F107" s="298"/>
      <c r="G107" s="298"/>
      <c r="H107" s="298"/>
      <c r="I107" s="298"/>
      <c r="J107" s="298" t="s">
        <v>13017</v>
      </c>
      <c r="K107" s="298" t="s">
        <v>13018</v>
      </c>
      <c r="L107" s="298" t="s">
        <v>13066</v>
      </c>
    </row>
    <row r="108" spans="1:12" ht="17.100000000000001" customHeight="1">
      <c r="A108" s="298"/>
      <c r="B108" s="298"/>
      <c r="C108" s="298"/>
      <c r="D108" s="298"/>
      <c r="E108" s="298"/>
      <c r="F108" s="298"/>
      <c r="G108" s="298"/>
      <c r="H108" s="298"/>
      <c r="I108" s="298"/>
      <c r="J108" s="298" t="s">
        <v>13020</v>
      </c>
      <c r="K108" s="298"/>
      <c r="L108" s="298" t="s">
        <v>13067</v>
      </c>
    </row>
    <row r="109" spans="1:12" ht="17.100000000000001" customHeight="1">
      <c r="A109" s="298"/>
      <c r="B109" s="298"/>
      <c r="C109" s="298"/>
      <c r="D109" s="298"/>
      <c r="E109" s="298"/>
      <c r="F109" s="298"/>
      <c r="G109" s="298"/>
      <c r="H109" s="298"/>
      <c r="I109" s="298"/>
      <c r="J109" s="298" t="s">
        <v>13022</v>
      </c>
      <c r="K109" s="298" t="s">
        <v>12974</v>
      </c>
      <c r="L109" s="298" t="s">
        <v>13068</v>
      </c>
    </row>
    <row r="110" spans="1:12" ht="17.100000000000001" customHeight="1">
      <c r="A110" s="298"/>
      <c r="B110" s="298"/>
      <c r="C110" s="298"/>
      <c r="D110" s="298"/>
      <c r="E110" s="298"/>
      <c r="F110" s="298"/>
      <c r="G110" s="298"/>
      <c r="H110" s="298"/>
      <c r="I110" s="298"/>
      <c r="J110" s="298" t="s">
        <v>13024</v>
      </c>
      <c r="K110" s="298"/>
      <c r="L110" s="298" t="s">
        <v>13069</v>
      </c>
    </row>
    <row r="111" spans="1:12" ht="30" customHeight="1">
      <c r="A111" s="299"/>
      <c r="B111" s="299"/>
      <c r="C111" s="299"/>
      <c r="D111" s="299"/>
      <c r="E111" s="299"/>
      <c r="F111" s="299"/>
      <c r="G111" s="299"/>
      <c r="H111" s="299"/>
      <c r="I111" s="299"/>
      <c r="J111" s="299"/>
      <c r="K111" s="299"/>
      <c r="L111" s="299"/>
    </row>
    <row r="112" spans="1:12" ht="24" customHeight="1">
      <c r="A112" s="295" t="s">
        <v>13070</v>
      </c>
      <c r="B112" s="296" t="s">
        <v>13071</v>
      </c>
      <c r="C112" s="295" t="s">
        <v>9</v>
      </c>
      <c r="D112" s="295" t="s">
        <v>730</v>
      </c>
      <c r="E112" s="297" t="s">
        <v>137</v>
      </c>
      <c r="F112" s="296"/>
      <c r="G112" s="296"/>
      <c r="H112" s="296"/>
      <c r="I112" s="296"/>
      <c r="J112" s="296"/>
      <c r="K112" s="296"/>
      <c r="L112" s="296"/>
    </row>
    <row r="113" spans="1:12">
      <c r="A113" s="414" t="s">
        <v>12977</v>
      </c>
      <c r="B113" s="414"/>
      <c r="C113" s="414"/>
      <c r="D113" s="414"/>
      <c r="E113" s="414"/>
      <c r="F113" s="414"/>
      <c r="G113" s="414"/>
      <c r="H113" s="414"/>
      <c r="I113" s="294"/>
      <c r="J113" s="294"/>
      <c r="K113" s="294"/>
      <c r="L113" s="294"/>
    </row>
    <row r="114" spans="1:12" ht="17.100000000000001" customHeight="1">
      <c r="A114" s="294" t="s">
        <v>12978</v>
      </c>
      <c r="B114" s="298" t="s">
        <v>12979</v>
      </c>
      <c r="C114" s="294" t="s">
        <v>12980</v>
      </c>
      <c r="D114" s="294" t="s">
        <v>12981</v>
      </c>
      <c r="E114" s="299" t="s">
        <v>12982</v>
      </c>
      <c r="F114" s="413" t="s">
        <v>12983</v>
      </c>
      <c r="G114" s="413"/>
      <c r="H114" s="413" t="s">
        <v>12984</v>
      </c>
      <c r="I114" s="413"/>
      <c r="J114" s="413" t="s">
        <v>12985</v>
      </c>
      <c r="K114" s="413"/>
      <c r="L114" s="413"/>
    </row>
    <row r="115" spans="1:12" ht="24" customHeight="1">
      <c r="A115" s="300" t="s">
        <v>12986</v>
      </c>
      <c r="B115" s="301" t="s">
        <v>12987</v>
      </c>
      <c r="C115" s="300" t="s">
        <v>9</v>
      </c>
      <c r="D115" s="300" t="s">
        <v>9831</v>
      </c>
      <c r="E115" s="302" t="s">
        <v>12988</v>
      </c>
      <c r="F115" s="423" t="s">
        <v>12989</v>
      </c>
      <c r="G115" s="423"/>
      <c r="H115" s="423">
        <v>0.1295365</v>
      </c>
      <c r="I115" s="423"/>
      <c r="J115" s="424">
        <v>1.3109</v>
      </c>
      <c r="K115" s="424"/>
      <c r="L115" s="424"/>
    </row>
    <row r="116" spans="1:12" ht="36" customHeight="1">
      <c r="A116" s="300" t="s">
        <v>12986</v>
      </c>
      <c r="B116" s="301" t="s">
        <v>12990</v>
      </c>
      <c r="C116" s="300" t="s">
        <v>9</v>
      </c>
      <c r="D116" s="300" t="s">
        <v>11426</v>
      </c>
      <c r="E116" s="302" t="s">
        <v>51</v>
      </c>
      <c r="F116" s="423" t="s">
        <v>12991</v>
      </c>
      <c r="G116" s="423"/>
      <c r="H116" s="423">
        <v>6.7882000000000003E-3</v>
      </c>
      <c r="I116" s="423"/>
      <c r="J116" s="424">
        <v>0.89729999999999999</v>
      </c>
      <c r="K116" s="424"/>
      <c r="L116" s="424"/>
    </row>
    <row r="117" spans="1:12" ht="17.100000000000001" customHeight="1">
      <c r="A117" s="298"/>
      <c r="B117" s="298"/>
      <c r="C117" s="298"/>
      <c r="D117" s="298"/>
      <c r="E117" s="298"/>
      <c r="F117" s="298"/>
      <c r="G117" s="298"/>
      <c r="H117" s="298"/>
      <c r="I117" s="298"/>
      <c r="J117" s="298" t="s">
        <v>12992</v>
      </c>
      <c r="K117" s="298"/>
      <c r="L117" s="298" t="s">
        <v>12993</v>
      </c>
    </row>
    <row r="118" spans="1:12">
      <c r="A118" s="414" t="s">
        <v>12994</v>
      </c>
      <c r="B118" s="414"/>
      <c r="C118" s="414"/>
      <c r="D118" s="414"/>
      <c r="E118" s="414"/>
      <c r="F118" s="414"/>
      <c r="G118" s="414"/>
      <c r="H118" s="414"/>
      <c r="I118" s="294"/>
      <c r="J118" s="294"/>
      <c r="K118" s="294"/>
      <c r="L118" s="294"/>
    </row>
    <row r="119" spans="1:12" ht="17.100000000000001" customHeight="1">
      <c r="A119" s="294" t="s">
        <v>12978</v>
      </c>
      <c r="B119" s="298" t="s">
        <v>12979</v>
      </c>
      <c r="C119" s="294" t="s">
        <v>12980</v>
      </c>
      <c r="D119" s="294" t="s">
        <v>12981</v>
      </c>
      <c r="E119" s="299" t="s">
        <v>12982</v>
      </c>
      <c r="F119" s="413" t="s">
        <v>12983</v>
      </c>
      <c r="G119" s="413"/>
      <c r="H119" s="413" t="s">
        <v>12984</v>
      </c>
      <c r="I119" s="413"/>
      <c r="J119" s="413" t="s">
        <v>12985</v>
      </c>
      <c r="K119" s="413"/>
      <c r="L119" s="413"/>
    </row>
    <row r="120" spans="1:12" ht="24" customHeight="1">
      <c r="A120" s="300" t="s">
        <v>12986</v>
      </c>
      <c r="B120" s="301" t="s">
        <v>13072</v>
      </c>
      <c r="C120" s="300" t="s">
        <v>9</v>
      </c>
      <c r="D120" s="300" t="s">
        <v>7009</v>
      </c>
      <c r="E120" s="302" t="s">
        <v>137</v>
      </c>
      <c r="F120" s="423" t="s">
        <v>13073</v>
      </c>
      <c r="G120" s="423"/>
      <c r="H120" s="423">
        <v>1.0031023999999999</v>
      </c>
      <c r="I120" s="423"/>
      <c r="J120" s="424">
        <v>1232.8127999999999</v>
      </c>
      <c r="K120" s="424"/>
      <c r="L120" s="424"/>
    </row>
    <row r="121" spans="1:12" ht="17.100000000000001" customHeight="1">
      <c r="A121" s="298"/>
      <c r="B121" s="298"/>
      <c r="C121" s="298"/>
      <c r="D121" s="298"/>
      <c r="E121" s="298"/>
      <c r="F121" s="298"/>
      <c r="G121" s="298"/>
      <c r="H121" s="298"/>
      <c r="I121" s="298"/>
      <c r="J121" s="298" t="s">
        <v>12992</v>
      </c>
      <c r="K121" s="298"/>
      <c r="L121" s="298" t="s">
        <v>13074</v>
      </c>
    </row>
    <row r="122" spans="1:12">
      <c r="A122" s="414" t="s">
        <v>12998</v>
      </c>
      <c r="B122" s="414"/>
      <c r="C122" s="414"/>
      <c r="D122" s="414"/>
      <c r="E122" s="414"/>
      <c r="F122" s="414"/>
      <c r="G122" s="414"/>
      <c r="H122" s="414"/>
      <c r="I122" s="294"/>
      <c r="J122" s="294"/>
      <c r="K122" s="294"/>
      <c r="L122" s="294"/>
    </row>
    <row r="123" spans="1:12" ht="17.100000000000001" customHeight="1">
      <c r="A123" s="294" t="s">
        <v>12978</v>
      </c>
      <c r="B123" s="298" t="s">
        <v>12979</v>
      </c>
      <c r="C123" s="294" t="s">
        <v>12980</v>
      </c>
      <c r="D123" s="294" t="s">
        <v>12981</v>
      </c>
      <c r="E123" s="299" t="s">
        <v>12982</v>
      </c>
      <c r="F123" s="413" t="s">
        <v>12983</v>
      </c>
      <c r="G123" s="413"/>
      <c r="H123" s="413" t="s">
        <v>12984</v>
      </c>
      <c r="I123" s="413"/>
      <c r="J123" s="413" t="s">
        <v>12985</v>
      </c>
      <c r="K123" s="413"/>
      <c r="L123" s="413"/>
    </row>
    <row r="124" spans="1:12" ht="24" customHeight="1">
      <c r="A124" s="300" t="s">
        <v>12986</v>
      </c>
      <c r="B124" s="301" t="s">
        <v>12999</v>
      </c>
      <c r="C124" s="300" t="s">
        <v>9</v>
      </c>
      <c r="D124" s="300" t="s">
        <v>12528</v>
      </c>
      <c r="E124" s="302" t="s">
        <v>137</v>
      </c>
      <c r="F124" s="423" t="s">
        <v>13000</v>
      </c>
      <c r="G124" s="423"/>
      <c r="H124" s="423">
        <v>1</v>
      </c>
      <c r="I124" s="423"/>
      <c r="J124" s="424">
        <v>63.58</v>
      </c>
      <c r="K124" s="424"/>
      <c r="L124" s="424"/>
    </row>
    <row r="125" spans="1:12" ht="24" customHeight="1">
      <c r="A125" s="300" t="s">
        <v>12986</v>
      </c>
      <c r="B125" s="301" t="s">
        <v>13001</v>
      </c>
      <c r="C125" s="300" t="s">
        <v>9</v>
      </c>
      <c r="D125" s="300" t="s">
        <v>12536</v>
      </c>
      <c r="E125" s="302" t="s">
        <v>137</v>
      </c>
      <c r="F125" s="423" t="s">
        <v>13002</v>
      </c>
      <c r="G125" s="423"/>
      <c r="H125" s="423">
        <v>1</v>
      </c>
      <c r="I125" s="423"/>
      <c r="J125" s="424">
        <v>9.76</v>
      </c>
      <c r="K125" s="424"/>
      <c r="L125" s="424"/>
    </row>
    <row r="126" spans="1:12" ht="24" customHeight="1">
      <c r="A126" s="300" t="s">
        <v>12986</v>
      </c>
      <c r="B126" s="301" t="s">
        <v>13031</v>
      </c>
      <c r="C126" s="300" t="s">
        <v>9</v>
      </c>
      <c r="D126" s="300" t="s">
        <v>12523</v>
      </c>
      <c r="E126" s="302" t="s">
        <v>137</v>
      </c>
      <c r="F126" s="423" t="s">
        <v>13032</v>
      </c>
      <c r="G126" s="423"/>
      <c r="H126" s="423">
        <v>1</v>
      </c>
      <c r="I126" s="423"/>
      <c r="J126" s="424">
        <v>477.21</v>
      </c>
      <c r="K126" s="424"/>
      <c r="L126" s="424"/>
    </row>
    <row r="127" spans="1:12" ht="24" customHeight="1">
      <c r="A127" s="300" t="s">
        <v>12986</v>
      </c>
      <c r="B127" s="301" t="s">
        <v>13033</v>
      </c>
      <c r="C127" s="300" t="s">
        <v>9</v>
      </c>
      <c r="D127" s="300" t="s">
        <v>12550</v>
      </c>
      <c r="E127" s="302" t="s">
        <v>137</v>
      </c>
      <c r="F127" s="423" t="s">
        <v>13034</v>
      </c>
      <c r="G127" s="423"/>
      <c r="H127" s="423">
        <v>1</v>
      </c>
      <c r="I127" s="423"/>
      <c r="J127" s="424">
        <v>123.36</v>
      </c>
      <c r="K127" s="424"/>
      <c r="L127" s="424"/>
    </row>
    <row r="128" spans="1:12" ht="24" customHeight="1">
      <c r="A128" s="300" t="s">
        <v>12986</v>
      </c>
      <c r="B128" s="301" t="s">
        <v>13003</v>
      </c>
      <c r="C128" s="300" t="s">
        <v>9</v>
      </c>
      <c r="D128" s="300" t="s">
        <v>7216</v>
      </c>
      <c r="E128" s="302" t="s">
        <v>51</v>
      </c>
      <c r="F128" s="423" t="s">
        <v>13004</v>
      </c>
      <c r="G128" s="423"/>
      <c r="H128" s="423">
        <v>2.51217E-2</v>
      </c>
      <c r="I128" s="423"/>
      <c r="J128" s="424">
        <v>0.83930000000000005</v>
      </c>
      <c r="K128" s="424"/>
      <c r="L128" s="424"/>
    </row>
    <row r="129" spans="1:12" ht="24" customHeight="1">
      <c r="A129" s="300" t="s">
        <v>12986</v>
      </c>
      <c r="B129" s="301" t="s">
        <v>13005</v>
      </c>
      <c r="C129" s="300" t="s">
        <v>9</v>
      </c>
      <c r="D129" s="300" t="s">
        <v>7393</v>
      </c>
      <c r="E129" s="302" t="s">
        <v>12988</v>
      </c>
      <c r="F129" s="423" t="s">
        <v>13006</v>
      </c>
      <c r="G129" s="423"/>
      <c r="H129" s="423">
        <v>1.5113100000000001E-2</v>
      </c>
      <c r="I129" s="423"/>
      <c r="J129" s="424">
        <v>0.81610000000000005</v>
      </c>
      <c r="K129" s="424"/>
      <c r="L129" s="424"/>
    </row>
    <row r="130" spans="1:12" ht="24" customHeight="1">
      <c r="A130" s="300" t="s">
        <v>12986</v>
      </c>
      <c r="B130" s="301" t="s">
        <v>13007</v>
      </c>
      <c r="C130" s="300" t="s">
        <v>9</v>
      </c>
      <c r="D130" s="300" t="s">
        <v>10619</v>
      </c>
      <c r="E130" s="302" t="s">
        <v>51</v>
      </c>
      <c r="F130" s="423" t="s">
        <v>13008</v>
      </c>
      <c r="G130" s="423"/>
      <c r="H130" s="423">
        <v>1.1723300000000001E-2</v>
      </c>
      <c r="I130" s="423"/>
      <c r="J130" s="424">
        <v>2.2421000000000002</v>
      </c>
      <c r="K130" s="424"/>
      <c r="L130" s="424"/>
    </row>
    <row r="131" spans="1:12" ht="24" customHeight="1">
      <c r="A131" s="300" t="s">
        <v>12986</v>
      </c>
      <c r="B131" s="301" t="s">
        <v>13009</v>
      </c>
      <c r="C131" s="300" t="s">
        <v>9</v>
      </c>
      <c r="D131" s="300" t="s">
        <v>10769</v>
      </c>
      <c r="E131" s="302" t="s">
        <v>51</v>
      </c>
      <c r="F131" s="423" t="s">
        <v>13010</v>
      </c>
      <c r="G131" s="423"/>
      <c r="H131" s="423">
        <v>1.0538339999999999</v>
      </c>
      <c r="I131" s="423"/>
      <c r="J131" s="424">
        <v>1.3278000000000001</v>
      </c>
      <c r="K131" s="424"/>
      <c r="L131" s="424"/>
    </row>
    <row r="132" spans="1:12" ht="24" customHeight="1">
      <c r="A132" s="300" t="s">
        <v>12986</v>
      </c>
      <c r="B132" s="301" t="s">
        <v>13011</v>
      </c>
      <c r="C132" s="300" t="s">
        <v>9</v>
      </c>
      <c r="D132" s="300" t="s">
        <v>10929</v>
      </c>
      <c r="E132" s="302" t="s">
        <v>51</v>
      </c>
      <c r="F132" s="423" t="s">
        <v>13012</v>
      </c>
      <c r="G132" s="423"/>
      <c r="H132" s="423">
        <v>1.0160199999999999E-2</v>
      </c>
      <c r="I132" s="423"/>
      <c r="J132" s="424">
        <v>1.5286999999999999</v>
      </c>
      <c r="K132" s="424"/>
      <c r="L132" s="424"/>
    </row>
    <row r="133" spans="1:12" ht="17.100000000000001" customHeight="1">
      <c r="A133" s="298"/>
      <c r="B133" s="298"/>
      <c r="C133" s="298"/>
      <c r="D133" s="298"/>
      <c r="E133" s="298"/>
      <c r="F133" s="298"/>
      <c r="G133" s="298"/>
      <c r="H133" s="298"/>
      <c r="I133" s="298"/>
      <c r="J133" s="298" t="s">
        <v>12992</v>
      </c>
      <c r="K133" s="298"/>
      <c r="L133" s="298" t="s">
        <v>13035</v>
      </c>
    </row>
    <row r="134" spans="1:12" ht="17.100000000000001" customHeight="1">
      <c r="A134" s="294" t="s">
        <v>13014</v>
      </c>
      <c r="B134" s="294"/>
      <c r="C134" s="294"/>
      <c r="D134" s="294"/>
      <c r="E134" s="294"/>
      <c r="F134" s="294"/>
      <c r="G134" s="294"/>
      <c r="H134" s="294"/>
      <c r="I134" s="294"/>
      <c r="J134" s="294"/>
      <c r="K134" s="294"/>
      <c r="L134" s="294"/>
    </row>
    <row r="135" spans="1:12" ht="17.100000000000001" customHeight="1">
      <c r="A135" s="298"/>
      <c r="B135" s="298"/>
      <c r="C135" s="298"/>
      <c r="D135" s="298"/>
      <c r="E135" s="298"/>
      <c r="F135" s="298"/>
      <c r="G135" s="298"/>
      <c r="H135" s="298"/>
      <c r="I135" s="298"/>
      <c r="J135" s="298" t="s">
        <v>13015</v>
      </c>
      <c r="K135" s="298"/>
      <c r="L135" s="298" t="s">
        <v>13075</v>
      </c>
    </row>
    <row r="136" spans="1:12" ht="17.100000000000001" customHeight="1">
      <c r="A136" s="298"/>
      <c r="B136" s="298"/>
      <c r="C136" s="298"/>
      <c r="D136" s="298"/>
      <c r="E136" s="298"/>
      <c r="F136" s="298"/>
      <c r="G136" s="298"/>
      <c r="H136" s="298"/>
      <c r="I136" s="298"/>
      <c r="J136" s="298" t="s">
        <v>13017</v>
      </c>
      <c r="K136" s="298" t="s">
        <v>13018</v>
      </c>
      <c r="L136" s="298" t="s">
        <v>13076</v>
      </c>
    </row>
    <row r="137" spans="1:12" ht="17.100000000000001" customHeight="1">
      <c r="A137" s="298"/>
      <c r="B137" s="298"/>
      <c r="C137" s="298"/>
      <c r="D137" s="298"/>
      <c r="E137" s="298"/>
      <c r="F137" s="298"/>
      <c r="G137" s="298"/>
      <c r="H137" s="298"/>
      <c r="I137" s="298"/>
      <c r="J137" s="298" t="s">
        <v>13020</v>
      </c>
      <c r="K137" s="298"/>
      <c r="L137" s="298" t="s">
        <v>13077</v>
      </c>
    </row>
    <row r="138" spans="1:12" ht="17.100000000000001" customHeight="1">
      <c r="A138" s="298"/>
      <c r="B138" s="298"/>
      <c r="C138" s="298"/>
      <c r="D138" s="298"/>
      <c r="E138" s="298"/>
      <c r="F138" s="298"/>
      <c r="G138" s="298"/>
      <c r="H138" s="298"/>
      <c r="I138" s="298"/>
      <c r="J138" s="298" t="s">
        <v>13022</v>
      </c>
      <c r="K138" s="298" t="s">
        <v>12974</v>
      </c>
      <c r="L138" s="298" t="s">
        <v>13078</v>
      </c>
    </row>
    <row r="139" spans="1:12" ht="17.100000000000001" customHeight="1">
      <c r="A139" s="298"/>
      <c r="B139" s="298"/>
      <c r="C139" s="298"/>
      <c r="D139" s="298"/>
      <c r="E139" s="298"/>
      <c r="F139" s="298"/>
      <c r="G139" s="298"/>
      <c r="H139" s="298"/>
      <c r="I139" s="298"/>
      <c r="J139" s="298" t="s">
        <v>13024</v>
      </c>
      <c r="K139" s="298"/>
      <c r="L139" s="298" t="s">
        <v>13079</v>
      </c>
    </row>
    <row r="140" spans="1:12" ht="30" customHeight="1">
      <c r="A140" s="299"/>
      <c r="B140" s="299"/>
      <c r="C140" s="299"/>
      <c r="D140" s="299"/>
      <c r="E140" s="299"/>
      <c r="F140" s="299"/>
      <c r="G140" s="299"/>
      <c r="H140" s="299"/>
      <c r="I140" s="299"/>
      <c r="J140" s="299"/>
      <c r="K140" s="299"/>
      <c r="L140" s="299"/>
    </row>
    <row r="141" spans="1:12" ht="24" customHeight="1">
      <c r="A141" s="295" t="s">
        <v>13080</v>
      </c>
      <c r="B141" s="296" t="s">
        <v>13081</v>
      </c>
      <c r="C141" s="295" t="s">
        <v>9</v>
      </c>
      <c r="D141" s="295" t="s">
        <v>12759</v>
      </c>
      <c r="E141" s="297" t="s">
        <v>13082</v>
      </c>
      <c r="F141" s="296"/>
      <c r="G141" s="296"/>
      <c r="H141" s="296"/>
      <c r="I141" s="296"/>
      <c r="J141" s="296"/>
      <c r="K141" s="296"/>
      <c r="L141" s="296"/>
    </row>
    <row r="142" spans="1:12">
      <c r="A142" s="414" t="s">
        <v>12977</v>
      </c>
      <c r="B142" s="414"/>
      <c r="C142" s="414"/>
      <c r="D142" s="414"/>
      <c r="E142" s="414"/>
      <c r="F142" s="414"/>
      <c r="G142" s="414"/>
      <c r="H142" s="414"/>
      <c r="I142" s="294"/>
      <c r="J142" s="294"/>
      <c r="K142" s="294"/>
      <c r="L142" s="294"/>
    </row>
    <row r="143" spans="1:12" ht="17.100000000000001" customHeight="1">
      <c r="A143" s="294" t="s">
        <v>12978</v>
      </c>
      <c r="B143" s="298" t="s">
        <v>12979</v>
      </c>
      <c r="C143" s="294" t="s">
        <v>12980</v>
      </c>
      <c r="D143" s="294" t="s">
        <v>12981</v>
      </c>
      <c r="E143" s="299" t="s">
        <v>12982</v>
      </c>
      <c r="F143" s="413" t="s">
        <v>12983</v>
      </c>
      <c r="G143" s="413"/>
      <c r="H143" s="413" t="s">
        <v>12984</v>
      </c>
      <c r="I143" s="413"/>
      <c r="J143" s="413" t="s">
        <v>12985</v>
      </c>
      <c r="K143" s="413"/>
      <c r="L143" s="413"/>
    </row>
    <row r="144" spans="1:12" ht="36" customHeight="1">
      <c r="A144" s="300" t="s">
        <v>12986</v>
      </c>
      <c r="B144" s="301" t="s">
        <v>13083</v>
      </c>
      <c r="C144" s="300" t="s">
        <v>9</v>
      </c>
      <c r="D144" s="300" t="s">
        <v>9554</v>
      </c>
      <c r="E144" s="302" t="s">
        <v>51</v>
      </c>
      <c r="F144" s="423" t="s">
        <v>13084</v>
      </c>
      <c r="G144" s="423"/>
      <c r="H144" s="423">
        <v>2.5000000000000002E-6</v>
      </c>
      <c r="I144" s="423"/>
      <c r="J144" s="424">
        <v>8.9999999999999993E-3</v>
      </c>
      <c r="K144" s="424"/>
      <c r="L144" s="424"/>
    </row>
    <row r="145" spans="1:12" ht="24" customHeight="1">
      <c r="A145" s="300" t="s">
        <v>12986</v>
      </c>
      <c r="B145" s="301" t="s">
        <v>13085</v>
      </c>
      <c r="C145" s="300" t="s">
        <v>9</v>
      </c>
      <c r="D145" s="300" t="s">
        <v>7909</v>
      </c>
      <c r="E145" s="302" t="s">
        <v>51</v>
      </c>
      <c r="F145" s="423" t="s">
        <v>13086</v>
      </c>
      <c r="G145" s="423"/>
      <c r="H145" s="423">
        <v>5.1600000000000001E-5</v>
      </c>
      <c r="I145" s="423"/>
      <c r="J145" s="424">
        <v>5.4000000000000003E-3</v>
      </c>
      <c r="K145" s="424"/>
      <c r="L145" s="424"/>
    </row>
    <row r="146" spans="1:12" ht="24" customHeight="1">
      <c r="A146" s="300" t="s">
        <v>12986</v>
      </c>
      <c r="B146" s="301" t="s">
        <v>13087</v>
      </c>
      <c r="C146" s="300" t="s">
        <v>9</v>
      </c>
      <c r="D146" s="300" t="s">
        <v>8873</v>
      </c>
      <c r="E146" s="302" t="s">
        <v>51</v>
      </c>
      <c r="F146" s="423" t="s">
        <v>13088</v>
      </c>
      <c r="G146" s="423"/>
      <c r="H146" s="423">
        <v>4.8999999999999997E-6</v>
      </c>
      <c r="I146" s="423"/>
      <c r="J146" s="424">
        <v>4.3E-3</v>
      </c>
      <c r="K146" s="424"/>
      <c r="L146" s="424"/>
    </row>
    <row r="147" spans="1:12" ht="48" customHeight="1">
      <c r="A147" s="300" t="s">
        <v>12986</v>
      </c>
      <c r="B147" s="301" t="s">
        <v>13089</v>
      </c>
      <c r="C147" s="300" t="s">
        <v>9</v>
      </c>
      <c r="D147" s="300" t="s">
        <v>9227</v>
      </c>
      <c r="E147" s="302" t="s">
        <v>51</v>
      </c>
      <c r="F147" s="423" t="s">
        <v>13090</v>
      </c>
      <c r="G147" s="423"/>
      <c r="H147" s="423">
        <v>3.4000000000000001E-6</v>
      </c>
      <c r="I147" s="423"/>
      <c r="J147" s="424">
        <v>4.4999999999999997E-3</v>
      </c>
      <c r="K147" s="424"/>
      <c r="L147" s="424"/>
    </row>
    <row r="148" spans="1:12" ht="24" customHeight="1">
      <c r="A148" s="300" t="s">
        <v>12986</v>
      </c>
      <c r="B148" s="301" t="s">
        <v>13091</v>
      </c>
      <c r="C148" s="300" t="s">
        <v>9</v>
      </c>
      <c r="D148" s="300" t="s">
        <v>9580</v>
      </c>
      <c r="E148" s="302" t="s">
        <v>51</v>
      </c>
      <c r="F148" s="423" t="s">
        <v>13092</v>
      </c>
      <c r="G148" s="423"/>
      <c r="H148" s="423">
        <v>3.4000000000000001E-6</v>
      </c>
      <c r="I148" s="423"/>
      <c r="J148" s="424">
        <v>3.0000000000000001E-3</v>
      </c>
      <c r="K148" s="424"/>
      <c r="L148" s="424"/>
    </row>
    <row r="149" spans="1:12" ht="24" customHeight="1">
      <c r="A149" s="300" t="s">
        <v>12986</v>
      </c>
      <c r="B149" s="301" t="s">
        <v>12987</v>
      </c>
      <c r="C149" s="300" t="s">
        <v>9</v>
      </c>
      <c r="D149" s="300" t="s">
        <v>9831</v>
      </c>
      <c r="E149" s="302" t="s">
        <v>12988</v>
      </c>
      <c r="F149" s="423" t="s">
        <v>12989</v>
      </c>
      <c r="G149" s="423"/>
      <c r="H149" s="423">
        <v>1.196E-3</v>
      </c>
      <c r="I149" s="423"/>
      <c r="J149" s="424">
        <v>1.21E-2</v>
      </c>
      <c r="K149" s="424"/>
      <c r="L149" s="424"/>
    </row>
    <row r="150" spans="1:12" ht="36" customHeight="1">
      <c r="A150" s="300" t="s">
        <v>12986</v>
      </c>
      <c r="B150" s="301" t="s">
        <v>12990</v>
      </c>
      <c r="C150" s="300" t="s">
        <v>9</v>
      </c>
      <c r="D150" s="300" t="s">
        <v>11426</v>
      </c>
      <c r="E150" s="302" t="s">
        <v>51</v>
      </c>
      <c r="F150" s="423" t="s">
        <v>12991</v>
      </c>
      <c r="G150" s="423"/>
      <c r="H150" s="423">
        <v>6.2700000000000006E-5</v>
      </c>
      <c r="I150" s="423"/>
      <c r="J150" s="424">
        <v>8.3000000000000001E-3</v>
      </c>
      <c r="K150" s="424"/>
      <c r="L150" s="424"/>
    </row>
    <row r="151" spans="1:12" ht="17.100000000000001" customHeight="1">
      <c r="A151" s="298"/>
      <c r="B151" s="298"/>
      <c r="C151" s="298"/>
      <c r="D151" s="298"/>
      <c r="E151" s="298"/>
      <c r="F151" s="298"/>
      <c r="G151" s="298"/>
      <c r="H151" s="298"/>
      <c r="I151" s="298"/>
      <c r="J151" s="298" t="s">
        <v>12992</v>
      </c>
      <c r="K151" s="298"/>
      <c r="L151" s="298" t="s">
        <v>12936</v>
      </c>
    </row>
    <row r="152" spans="1:12">
      <c r="A152" s="414" t="s">
        <v>12994</v>
      </c>
      <c r="B152" s="414"/>
      <c r="C152" s="414"/>
      <c r="D152" s="414"/>
      <c r="E152" s="414"/>
      <c r="F152" s="414"/>
      <c r="G152" s="414"/>
      <c r="H152" s="414"/>
      <c r="I152" s="294"/>
      <c r="J152" s="294"/>
      <c r="K152" s="294"/>
      <c r="L152" s="294"/>
    </row>
    <row r="153" spans="1:12" ht="17.100000000000001" customHeight="1">
      <c r="A153" s="294" t="s">
        <v>12978</v>
      </c>
      <c r="B153" s="298" t="s">
        <v>12979</v>
      </c>
      <c r="C153" s="294" t="s">
        <v>12980</v>
      </c>
      <c r="D153" s="294" t="s">
        <v>12981</v>
      </c>
      <c r="E153" s="299" t="s">
        <v>12982</v>
      </c>
      <c r="F153" s="413" t="s">
        <v>12983</v>
      </c>
      <c r="G153" s="413"/>
      <c r="H153" s="413" t="s">
        <v>12984</v>
      </c>
      <c r="I153" s="413"/>
      <c r="J153" s="413" t="s">
        <v>12985</v>
      </c>
      <c r="K153" s="413"/>
      <c r="L153" s="413"/>
    </row>
    <row r="154" spans="1:12" ht="24" customHeight="1">
      <c r="A154" s="300" t="s">
        <v>12986</v>
      </c>
      <c r="B154" s="301" t="s">
        <v>13093</v>
      </c>
      <c r="C154" s="300" t="s">
        <v>9</v>
      </c>
      <c r="D154" s="300" t="s">
        <v>10857</v>
      </c>
      <c r="E154" s="302" t="s">
        <v>27</v>
      </c>
      <c r="F154" s="423" t="s">
        <v>13094</v>
      </c>
      <c r="G154" s="423"/>
      <c r="H154" s="423">
        <v>9.0283000000000002E-2</v>
      </c>
      <c r="I154" s="423"/>
      <c r="J154" s="424">
        <v>0.46679999999999999</v>
      </c>
      <c r="K154" s="424"/>
      <c r="L154" s="424"/>
    </row>
    <row r="155" spans="1:12" ht="17.100000000000001" customHeight="1">
      <c r="A155" s="298"/>
      <c r="B155" s="298"/>
      <c r="C155" s="298"/>
      <c r="D155" s="298"/>
      <c r="E155" s="298"/>
      <c r="F155" s="298"/>
      <c r="G155" s="298"/>
      <c r="H155" s="298"/>
      <c r="I155" s="298"/>
      <c r="J155" s="298" t="s">
        <v>12992</v>
      </c>
      <c r="K155" s="298"/>
      <c r="L155" s="298" t="s">
        <v>13095</v>
      </c>
    </row>
    <row r="156" spans="1:12">
      <c r="A156" s="414" t="s">
        <v>12998</v>
      </c>
      <c r="B156" s="414"/>
      <c r="C156" s="414"/>
      <c r="D156" s="414"/>
      <c r="E156" s="414"/>
      <c r="F156" s="414"/>
      <c r="G156" s="414"/>
      <c r="H156" s="414"/>
      <c r="I156" s="294"/>
      <c r="J156" s="294"/>
      <c r="K156" s="294"/>
      <c r="L156" s="294"/>
    </row>
    <row r="157" spans="1:12" ht="17.100000000000001" customHeight="1">
      <c r="A157" s="294" t="s">
        <v>12978</v>
      </c>
      <c r="B157" s="298" t="s">
        <v>12979</v>
      </c>
      <c r="C157" s="294" t="s">
        <v>12980</v>
      </c>
      <c r="D157" s="294" t="s">
        <v>12981</v>
      </c>
      <c r="E157" s="299" t="s">
        <v>12982</v>
      </c>
      <c r="F157" s="413" t="s">
        <v>12983</v>
      </c>
      <c r="G157" s="413"/>
      <c r="H157" s="413" t="s">
        <v>12984</v>
      </c>
      <c r="I157" s="413"/>
      <c r="J157" s="413" t="s">
        <v>12985</v>
      </c>
      <c r="K157" s="413"/>
      <c r="L157" s="413"/>
    </row>
    <row r="158" spans="1:12" ht="24" customHeight="1">
      <c r="A158" s="300" t="s">
        <v>12986</v>
      </c>
      <c r="B158" s="301" t="s">
        <v>13096</v>
      </c>
      <c r="C158" s="300" t="s">
        <v>9</v>
      </c>
      <c r="D158" s="300" t="s">
        <v>8825</v>
      </c>
      <c r="E158" s="302" t="s">
        <v>13097</v>
      </c>
      <c r="F158" s="423" t="s">
        <v>13098</v>
      </c>
      <c r="G158" s="423"/>
      <c r="H158" s="423">
        <v>1.74594E-2</v>
      </c>
      <c r="I158" s="423"/>
      <c r="J158" s="424">
        <v>1.03E-2</v>
      </c>
      <c r="K158" s="424"/>
      <c r="L158" s="424"/>
    </row>
    <row r="159" spans="1:12" ht="24" customHeight="1">
      <c r="A159" s="300" t="s">
        <v>12986</v>
      </c>
      <c r="B159" s="301" t="s">
        <v>13099</v>
      </c>
      <c r="C159" s="300" t="s">
        <v>9</v>
      </c>
      <c r="D159" s="300" t="s">
        <v>7224</v>
      </c>
      <c r="E159" s="302" t="s">
        <v>51</v>
      </c>
      <c r="F159" s="423" t="s">
        <v>13100</v>
      </c>
      <c r="G159" s="423"/>
      <c r="H159" s="423">
        <v>6.1039999999999998E-4</v>
      </c>
      <c r="I159" s="423"/>
      <c r="J159" s="424">
        <v>5.5999999999999999E-3</v>
      </c>
      <c r="K159" s="424"/>
      <c r="L159" s="424"/>
    </row>
    <row r="160" spans="1:12" ht="24" customHeight="1">
      <c r="A160" s="300" t="s">
        <v>12986</v>
      </c>
      <c r="B160" s="301" t="s">
        <v>13101</v>
      </c>
      <c r="C160" s="300" t="s">
        <v>9</v>
      </c>
      <c r="D160" s="300" t="s">
        <v>7359</v>
      </c>
      <c r="E160" s="302" t="s">
        <v>51</v>
      </c>
      <c r="F160" s="423" t="s">
        <v>13102</v>
      </c>
      <c r="G160" s="423"/>
      <c r="H160" s="423">
        <v>1.9700000000000001E-5</v>
      </c>
      <c r="I160" s="423"/>
      <c r="J160" s="424">
        <v>2.5000000000000001E-3</v>
      </c>
      <c r="K160" s="424"/>
      <c r="L160" s="424"/>
    </row>
    <row r="161" spans="1:12" ht="24" customHeight="1">
      <c r="A161" s="300" t="s">
        <v>12986</v>
      </c>
      <c r="B161" s="301" t="s">
        <v>13103</v>
      </c>
      <c r="C161" s="300" t="s">
        <v>9</v>
      </c>
      <c r="D161" s="300" t="s">
        <v>8851</v>
      </c>
      <c r="E161" s="302" t="s">
        <v>51</v>
      </c>
      <c r="F161" s="423" t="s">
        <v>13104</v>
      </c>
      <c r="G161" s="423"/>
      <c r="H161" s="423">
        <v>1.5699999999999999E-5</v>
      </c>
      <c r="I161" s="423"/>
      <c r="J161" s="424">
        <v>3.0000000000000001E-3</v>
      </c>
      <c r="K161" s="424"/>
      <c r="L161" s="424"/>
    </row>
    <row r="162" spans="1:12" ht="24" customHeight="1">
      <c r="A162" s="300" t="s">
        <v>12986</v>
      </c>
      <c r="B162" s="301" t="s">
        <v>13105</v>
      </c>
      <c r="C162" s="300" t="s">
        <v>9</v>
      </c>
      <c r="D162" s="300" t="s">
        <v>8852</v>
      </c>
      <c r="E162" s="302" t="s">
        <v>51</v>
      </c>
      <c r="F162" s="423" t="s">
        <v>13106</v>
      </c>
      <c r="G162" s="423"/>
      <c r="H162" s="423">
        <v>3.4000000000000001E-6</v>
      </c>
      <c r="I162" s="423"/>
      <c r="J162" s="424">
        <v>1.9E-3</v>
      </c>
      <c r="K162" s="424"/>
      <c r="L162" s="424"/>
    </row>
    <row r="163" spans="1:12" ht="24" customHeight="1">
      <c r="A163" s="300" t="s">
        <v>12986</v>
      </c>
      <c r="B163" s="301" t="s">
        <v>13107</v>
      </c>
      <c r="C163" s="300" t="s">
        <v>9</v>
      </c>
      <c r="D163" s="300" t="s">
        <v>9000</v>
      </c>
      <c r="E163" s="302" t="s">
        <v>51</v>
      </c>
      <c r="F163" s="423" t="s">
        <v>13108</v>
      </c>
      <c r="G163" s="423"/>
      <c r="H163" s="423">
        <v>6.9490000000000003E-4</v>
      </c>
      <c r="I163" s="423"/>
      <c r="J163" s="424">
        <v>4.7000000000000002E-3</v>
      </c>
      <c r="K163" s="424"/>
      <c r="L163" s="424"/>
    </row>
    <row r="164" spans="1:12" ht="24" customHeight="1">
      <c r="A164" s="300" t="s">
        <v>12986</v>
      </c>
      <c r="B164" s="301" t="s">
        <v>13109</v>
      </c>
      <c r="C164" s="300" t="s">
        <v>9</v>
      </c>
      <c r="D164" s="300" t="s">
        <v>9574</v>
      </c>
      <c r="E164" s="302" t="s">
        <v>51</v>
      </c>
      <c r="F164" s="423" t="s">
        <v>13110</v>
      </c>
      <c r="G164" s="423"/>
      <c r="H164" s="423">
        <v>2.2039999999999999E-4</v>
      </c>
      <c r="I164" s="423"/>
      <c r="J164" s="424">
        <v>1.9E-3</v>
      </c>
      <c r="K164" s="424"/>
      <c r="L164" s="424"/>
    </row>
    <row r="165" spans="1:12" ht="24" customHeight="1">
      <c r="A165" s="300" t="s">
        <v>12986</v>
      </c>
      <c r="B165" s="301" t="s">
        <v>13111</v>
      </c>
      <c r="C165" s="300" t="s">
        <v>9</v>
      </c>
      <c r="D165" s="300" t="s">
        <v>10714</v>
      </c>
      <c r="E165" s="302" t="s">
        <v>93</v>
      </c>
      <c r="F165" s="423" t="s">
        <v>13112</v>
      </c>
      <c r="G165" s="423"/>
      <c r="H165" s="423">
        <v>1.158E-4</v>
      </c>
      <c r="I165" s="423"/>
      <c r="J165" s="424">
        <v>1.8E-3</v>
      </c>
      <c r="K165" s="424"/>
      <c r="L165" s="424"/>
    </row>
    <row r="166" spans="1:12" ht="24" customHeight="1">
      <c r="A166" s="300" t="s">
        <v>12986</v>
      </c>
      <c r="B166" s="301" t="s">
        <v>13113</v>
      </c>
      <c r="C166" s="300" t="s">
        <v>9</v>
      </c>
      <c r="D166" s="300" t="s">
        <v>10809</v>
      </c>
      <c r="E166" s="302" t="s">
        <v>51</v>
      </c>
      <c r="F166" s="423" t="s">
        <v>13114</v>
      </c>
      <c r="G166" s="423"/>
      <c r="H166" s="423">
        <v>1.158E-4</v>
      </c>
      <c r="I166" s="423"/>
      <c r="J166" s="424">
        <v>1.4E-3</v>
      </c>
      <c r="K166" s="424"/>
      <c r="L166" s="424"/>
    </row>
    <row r="167" spans="1:12" ht="24" customHeight="1">
      <c r="A167" s="300" t="s">
        <v>12986</v>
      </c>
      <c r="B167" s="301" t="s">
        <v>13115</v>
      </c>
      <c r="C167" s="300" t="s">
        <v>9</v>
      </c>
      <c r="D167" s="300" t="s">
        <v>10810</v>
      </c>
      <c r="E167" s="302" t="s">
        <v>51</v>
      </c>
      <c r="F167" s="423" t="s">
        <v>13116</v>
      </c>
      <c r="G167" s="423"/>
      <c r="H167" s="423">
        <v>1.158E-4</v>
      </c>
      <c r="I167" s="423"/>
      <c r="J167" s="424">
        <v>3.0999999999999999E-3</v>
      </c>
      <c r="K167" s="424"/>
      <c r="L167" s="424"/>
    </row>
    <row r="168" spans="1:12" ht="24" customHeight="1">
      <c r="A168" s="300" t="s">
        <v>12986</v>
      </c>
      <c r="B168" s="301" t="s">
        <v>13117</v>
      </c>
      <c r="C168" s="300" t="s">
        <v>9</v>
      </c>
      <c r="D168" s="300" t="s">
        <v>10837</v>
      </c>
      <c r="E168" s="302" t="s">
        <v>51</v>
      </c>
      <c r="F168" s="423" t="s">
        <v>13118</v>
      </c>
      <c r="G168" s="423"/>
      <c r="H168" s="423">
        <v>3.8999999999999999E-6</v>
      </c>
      <c r="I168" s="423"/>
      <c r="J168" s="424">
        <v>1.6999999999999999E-3</v>
      </c>
      <c r="K168" s="424"/>
      <c r="L168" s="424"/>
    </row>
    <row r="169" spans="1:12" ht="24" customHeight="1">
      <c r="A169" s="300" t="s">
        <v>12986</v>
      </c>
      <c r="B169" s="301" t="s">
        <v>13003</v>
      </c>
      <c r="C169" s="300" t="s">
        <v>9</v>
      </c>
      <c r="D169" s="300" t="s">
        <v>7216</v>
      </c>
      <c r="E169" s="302" t="s">
        <v>51</v>
      </c>
      <c r="F169" s="423" t="s">
        <v>13004</v>
      </c>
      <c r="G169" s="423"/>
      <c r="H169" s="423">
        <v>2.319E-4</v>
      </c>
      <c r="I169" s="423"/>
      <c r="J169" s="424">
        <v>7.7000000000000002E-3</v>
      </c>
      <c r="K169" s="424"/>
      <c r="L169" s="424"/>
    </row>
    <row r="170" spans="1:12" ht="24" customHeight="1">
      <c r="A170" s="300" t="s">
        <v>12986</v>
      </c>
      <c r="B170" s="301" t="s">
        <v>13005</v>
      </c>
      <c r="C170" s="300" t="s">
        <v>9</v>
      </c>
      <c r="D170" s="300" t="s">
        <v>7393</v>
      </c>
      <c r="E170" s="302" t="s">
        <v>12988</v>
      </c>
      <c r="F170" s="423" t="s">
        <v>13006</v>
      </c>
      <c r="G170" s="423"/>
      <c r="H170" s="423">
        <v>1.3960000000000001E-4</v>
      </c>
      <c r="I170" s="423"/>
      <c r="J170" s="424">
        <v>7.4999999999999997E-3</v>
      </c>
      <c r="K170" s="424"/>
      <c r="L170" s="424"/>
    </row>
    <row r="171" spans="1:12" ht="24" customHeight="1">
      <c r="A171" s="300" t="s">
        <v>12986</v>
      </c>
      <c r="B171" s="301" t="s">
        <v>13007</v>
      </c>
      <c r="C171" s="300" t="s">
        <v>9</v>
      </c>
      <c r="D171" s="300" t="s">
        <v>10619</v>
      </c>
      <c r="E171" s="302" t="s">
        <v>51</v>
      </c>
      <c r="F171" s="423" t="s">
        <v>13008</v>
      </c>
      <c r="G171" s="423"/>
      <c r="H171" s="423">
        <v>1.083E-4</v>
      </c>
      <c r="I171" s="423"/>
      <c r="J171" s="424">
        <v>2.07E-2</v>
      </c>
      <c r="K171" s="424"/>
      <c r="L171" s="424"/>
    </row>
    <row r="172" spans="1:12" ht="24" customHeight="1">
      <c r="A172" s="300" t="s">
        <v>12986</v>
      </c>
      <c r="B172" s="301" t="s">
        <v>13009</v>
      </c>
      <c r="C172" s="300" t="s">
        <v>9</v>
      </c>
      <c r="D172" s="300" t="s">
        <v>10769</v>
      </c>
      <c r="E172" s="302" t="s">
        <v>51</v>
      </c>
      <c r="F172" s="423" t="s">
        <v>13010</v>
      </c>
      <c r="G172" s="423"/>
      <c r="H172" s="423">
        <v>9.7298999999999997E-3</v>
      </c>
      <c r="I172" s="423"/>
      <c r="J172" s="424">
        <v>1.23E-2</v>
      </c>
      <c r="K172" s="424"/>
      <c r="L172" s="424"/>
    </row>
    <row r="173" spans="1:12" ht="24" customHeight="1">
      <c r="A173" s="300" t="s">
        <v>12986</v>
      </c>
      <c r="B173" s="301" t="s">
        <v>13011</v>
      </c>
      <c r="C173" s="300" t="s">
        <v>9</v>
      </c>
      <c r="D173" s="300" t="s">
        <v>10929</v>
      </c>
      <c r="E173" s="302" t="s">
        <v>51</v>
      </c>
      <c r="F173" s="423" t="s">
        <v>13012</v>
      </c>
      <c r="G173" s="423"/>
      <c r="H173" s="423">
        <v>9.3800000000000003E-5</v>
      </c>
      <c r="I173" s="423"/>
      <c r="J173" s="424">
        <v>1.41E-2</v>
      </c>
      <c r="K173" s="424"/>
      <c r="L173" s="424"/>
    </row>
    <row r="174" spans="1:12" ht="17.100000000000001" customHeight="1">
      <c r="A174" s="298"/>
      <c r="B174" s="298"/>
      <c r="C174" s="298"/>
      <c r="D174" s="298"/>
      <c r="E174" s="298"/>
      <c r="F174" s="298"/>
      <c r="G174" s="298"/>
      <c r="H174" s="298"/>
      <c r="I174" s="298"/>
      <c r="J174" s="298" t="s">
        <v>12992</v>
      </c>
      <c r="K174" s="298"/>
      <c r="L174" s="298" t="s">
        <v>13119</v>
      </c>
    </row>
    <row r="175" spans="1:12">
      <c r="A175" s="414" t="s">
        <v>13056</v>
      </c>
      <c r="B175" s="414"/>
      <c r="C175" s="414"/>
      <c r="D175" s="414"/>
      <c r="E175" s="414"/>
      <c r="F175" s="414"/>
      <c r="G175" s="414"/>
      <c r="H175" s="414"/>
      <c r="I175" s="294"/>
      <c r="J175" s="294"/>
      <c r="K175" s="294"/>
      <c r="L175" s="294"/>
    </row>
    <row r="176" spans="1:12" ht="17.100000000000001" customHeight="1">
      <c r="A176" s="294" t="s">
        <v>12978</v>
      </c>
      <c r="B176" s="298" t="s">
        <v>12979</v>
      </c>
      <c r="C176" s="294" t="s">
        <v>12980</v>
      </c>
      <c r="D176" s="294" t="s">
        <v>12981</v>
      </c>
      <c r="E176" s="299" t="s">
        <v>12982</v>
      </c>
      <c r="F176" s="413" t="s">
        <v>12983</v>
      </c>
      <c r="G176" s="413"/>
      <c r="H176" s="413" t="s">
        <v>12984</v>
      </c>
      <c r="I176" s="413"/>
      <c r="J176" s="413" t="s">
        <v>12985</v>
      </c>
      <c r="K176" s="413"/>
      <c r="L176" s="413"/>
    </row>
    <row r="177" spans="1:12" ht="24" customHeight="1">
      <c r="A177" s="300" t="s">
        <v>12986</v>
      </c>
      <c r="B177" s="301" t="s">
        <v>13057</v>
      </c>
      <c r="C177" s="300" t="s">
        <v>9</v>
      </c>
      <c r="D177" s="300" t="s">
        <v>12549</v>
      </c>
      <c r="E177" s="302" t="s">
        <v>27</v>
      </c>
      <c r="F177" s="423" t="s">
        <v>12948</v>
      </c>
      <c r="G177" s="423"/>
      <c r="H177" s="423">
        <v>8.7052699999999997E-2</v>
      </c>
      <c r="I177" s="423"/>
      <c r="J177" s="424">
        <v>5.6599999999999998E-2</v>
      </c>
      <c r="K177" s="424"/>
      <c r="L177" s="424"/>
    </row>
    <row r="178" spans="1:12" ht="17.100000000000001" customHeight="1">
      <c r="A178" s="298"/>
      <c r="B178" s="298"/>
      <c r="C178" s="298"/>
      <c r="D178" s="298"/>
      <c r="E178" s="298"/>
      <c r="F178" s="298"/>
      <c r="G178" s="298"/>
      <c r="H178" s="298"/>
      <c r="I178" s="298"/>
      <c r="J178" s="298" t="s">
        <v>12992</v>
      </c>
      <c r="K178" s="298"/>
      <c r="L178" s="298" t="s">
        <v>12960</v>
      </c>
    </row>
    <row r="179" spans="1:12">
      <c r="A179" s="414" t="s">
        <v>13058</v>
      </c>
      <c r="B179" s="414"/>
      <c r="C179" s="414"/>
      <c r="D179" s="414"/>
      <c r="E179" s="414"/>
      <c r="F179" s="414"/>
      <c r="G179" s="414"/>
      <c r="H179" s="414"/>
      <c r="I179" s="294"/>
      <c r="J179" s="294"/>
      <c r="K179" s="294"/>
      <c r="L179" s="294"/>
    </row>
    <row r="180" spans="1:12" ht="17.100000000000001" customHeight="1">
      <c r="A180" s="294" t="s">
        <v>12978</v>
      </c>
      <c r="B180" s="298" t="s">
        <v>12979</v>
      </c>
      <c r="C180" s="294" t="s">
        <v>12980</v>
      </c>
      <c r="D180" s="294" t="s">
        <v>12981</v>
      </c>
      <c r="E180" s="299" t="s">
        <v>12982</v>
      </c>
      <c r="F180" s="413" t="s">
        <v>12983</v>
      </c>
      <c r="G180" s="413"/>
      <c r="H180" s="413" t="s">
        <v>12984</v>
      </c>
      <c r="I180" s="413"/>
      <c r="J180" s="413" t="s">
        <v>12985</v>
      </c>
      <c r="K180" s="413"/>
      <c r="L180" s="413"/>
    </row>
    <row r="181" spans="1:12" ht="24" customHeight="1">
      <c r="A181" s="300" t="s">
        <v>12986</v>
      </c>
      <c r="B181" s="301" t="s">
        <v>13059</v>
      </c>
      <c r="C181" s="300" t="s">
        <v>9</v>
      </c>
      <c r="D181" s="300" t="s">
        <v>12535</v>
      </c>
      <c r="E181" s="302" t="s">
        <v>27</v>
      </c>
      <c r="F181" s="423" t="s">
        <v>12936</v>
      </c>
      <c r="G181" s="423"/>
      <c r="H181" s="423">
        <v>8.7052699999999997E-2</v>
      </c>
      <c r="I181" s="423"/>
      <c r="J181" s="424">
        <v>4.4000000000000003E-3</v>
      </c>
      <c r="K181" s="424"/>
      <c r="L181" s="424"/>
    </row>
    <row r="182" spans="1:12" ht="17.100000000000001" customHeight="1">
      <c r="A182" s="298"/>
      <c r="B182" s="298"/>
      <c r="C182" s="298"/>
      <c r="D182" s="298"/>
      <c r="E182" s="298"/>
      <c r="F182" s="298"/>
      <c r="G182" s="298"/>
      <c r="H182" s="298"/>
      <c r="I182" s="298"/>
      <c r="J182" s="298" t="s">
        <v>12992</v>
      </c>
      <c r="K182" s="298"/>
      <c r="L182" s="298" t="s">
        <v>13120</v>
      </c>
    </row>
    <row r="183" spans="1:12">
      <c r="A183" s="414" t="s">
        <v>13060</v>
      </c>
      <c r="B183" s="414"/>
      <c r="C183" s="414"/>
      <c r="D183" s="414"/>
      <c r="E183" s="414"/>
      <c r="F183" s="414"/>
      <c r="G183" s="414"/>
      <c r="H183" s="414"/>
      <c r="I183" s="294"/>
      <c r="J183" s="294"/>
      <c r="K183" s="294"/>
      <c r="L183" s="294"/>
    </row>
    <row r="184" spans="1:12" ht="17.100000000000001" customHeight="1">
      <c r="A184" s="294" t="s">
        <v>12978</v>
      </c>
      <c r="B184" s="298" t="s">
        <v>12979</v>
      </c>
      <c r="C184" s="294" t="s">
        <v>12980</v>
      </c>
      <c r="D184" s="294" t="s">
        <v>12981</v>
      </c>
      <c r="E184" s="299" t="s">
        <v>12982</v>
      </c>
      <c r="F184" s="413" t="s">
        <v>12983</v>
      </c>
      <c r="G184" s="413"/>
      <c r="H184" s="413" t="s">
        <v>12984</v>
      </c>
      <c r="I184" s="413"/>
      <c r="J184" s="413" t="s">
        <v>12985</v>
      </c>
      <c r="K184" s="413"/>
      <c r="L184" s="413"/>
    </row>
    <row r="185" spans="1:12" ht="24" customHeight="1">
      <c r="A185" s="300" t="s">
        <v>12986</v>
      </c>
      <c r="B185" s="301" t="s">
        <v>13061</v>
      </c>
      <c r="C185" s="300" t="s">
        <v>9</v>
      </c>
      <c r="D185" s="300" t="s">
        <v>12522</v>
      </c>
      <c r="E185" s="302" t="s">
        <v>27</v>
      </c>
      <c r="F185" s="423" t="s">
        <v>12964</v>
      </c>
      <c r="G185" s="423"/>
      <c r="H185" s="423">
        <v>8.7052699999999997E-2</v>
      </c>
      <c r="I185" s="423"/>
      <c r="J185" s="424">
        <v>0.22020000000000001</v>
      </c>
      <c r="K185" s="424"/>
      <c r="L185" s="424"/>
    </row>
    <row r="186" spans="1:12" ht="24" customHeight="1">
      <c r="A186" s="300" t="s">
        <v>12986</v>
      </c>
      <c r="B186" s="301" t="s">
        <v>13062</v>
      </c>
      <c r="C186" s="300" t="s">
        <v>9</v>
      </c>
      <c r="D186" s="300" t="s">
        <v>12527</v>
      </c>
      <c r="E186" s="302" t="s">
        <v>27</v>
      </c>
      <c r="F186" s="423" t="s">
        <v>13063</v>
      </c>
      <c r="G186" s="423"/>
      <c r="H186" s="423">
        <v>8.7052699999999997E-2</v>
      </c>
      <c r="I186" s="423"/>
      <c r="J186" s="424">
        <v>2.9600000000000001E-2</v>
      </c>
      <c r="K186" s="424"/>
      <c r="L186" s="424"/>
    </row>
    <row r="187" spans="1:12" ht="17.100000000000001" customHeight="1">
      <c r="A187" s="298"/>
      <c r="B187" s="298"/>
      <c r="C187" s="298"/>
      <c r="D187" s="298"/>
      <c r="E187" s="298"/>
      <c r="F187" s="298"/>
      <c r="G187" s="298"/>
      <c r="H187" s="298"/>
      <c r="I187" s="298"/>
      <c r="J187" s="298" t="s">
        <v>12992</v>
      </c>
      <c r="K187" s="298"/>
      <c r="L187" s="298" t="s">
        <v>12922</v>
      </c>
    </row>
    <row r="188" spans="1:12" ht="17.100000000000001" customHeight="1">
      <c r="A188" s="294" t="s">
        <v>13014</v>
      </c>
      <c r="B188" s="294"/>
      <c r="C188" s="294"/>
      <c r="D188" s="294"/>
      <c r="E188" s="294"/>
      <c r="F188" s="294"/>
      <c r="G188" s="294"/>
      <c r="H188" s="294"/>
      <c r="I188" s="294"/>
      <c r="J188" s="294"/>
      <c r="K188" s="294"/>
      <c r="L188" s="294"/>
    </row>
    <row r="189" spans="1:12" ht="17.100000000000001" customHeight="1">
      <c r="A189" s="298"/>
      <c r="B189" s="298"/>
      <c r="C189" s="298"/>
      <c r="D189" s="298"/>
      <c r="E189" s="298"/>
      <c r="F189" s="298"/>
      <c r="G189" s="298"/>
      <c r="H189" s="298"/>
      <c r="I189" s="298"/>
      <c r="J189" s="298" t="s">
        <v>13015</v>
      </c>
      <c r="K189" s="298"/>
      <c r="L189" s="298" t="s">
        <v>13121</v>
      </c>
    </row>
    <row r="190" spans="1:12" ht="17.100000000000001" customHeight="1">
      <c r="A190" s="298"/>
      <c r="B190" s="298"/>
      <c r="C190" s="298"/>
      <c r="D190" s="298"/>
      <c r="E190" s="298"/>
      <c r="F190" s="298"/>
      <c r="G190" s="298"/>
      <c r="H190" s="298"/>
      <c r="I190" s="298"/>
      <c r="J190" s="298" t="s">
        <v>13017</v>
      </c>
      <c r="K190" s="298" t="s">
        <v>13018</v>
      </c>
      <c r="L190" s="298" t="s">
        <v>13122</v>
      </c>
    </row>
    <row r="191" spans="1:12" ht="17.100000000000001" customHeight="1">
      <c r="A191" s="298"/>
      <c r="B191" s="298"/>
      <c r="C191" s="298"/>
      <c r="D191" s="298"/>
      <c r="E191" s="298"/>
      <c r="F191" s="298"/>
      <c r="G191" s="298"/>
      <c r="H191" s="298"/>
      <c r="I191" s="298"/>
      <c r="J191" s="298" t="s">
        <v>13020</v>
      </c>
      <c r="K191" s="298"/>
      <c r="L191" s="298" t="s">
        <v>13123</v>
      </c>
    </row>
    <row r="192" spans="1:12" ht="17.100000000000001" customHeight="1">
      <c r="A192" s="298"/>
      <c r="B192" s="298"/>
      <c r="C192" s="298"/>
      <c r="D192" s="298"/>
      <c r="E192" s="298"/>
      <c r="F192" s="298"/>
      <c r="G192" s="298"/>
      <c r="H192" s="298"/>
      <c r="I192" s="298"/>
      <c r="J192" s="298" t="s">
        <v>13022</v>
      </c>
      <c r="K192" s="298" t="s">
        <v>12974</v>
      </c>
      <c r="L192" s="298" t="s">
        <v>13124</v>
      </c>
    </row>
    <row r="193" spans="1:12" ht="17.100000000000001" customHeight="1">
      <c r="A193" s="298"/>
      <c r="B193" s="298"/>
      <c r="C193" s="298"/>
      <c r="D193" s="298"/>
      <c r="E193" s="298"/>
      <c r="F193" s="298"/>
      <c r="G193" s="298"/>
      <c r="H193" s="298"/>
      <c r="I193" s="298"/>
      <c r="J193" s="298" t="s">
        <v>13024</v>
      </c>
      <c r="K193" s="298"/>
      <c r="L193" s="298" t="s">
        <v>13125</v>
      </c>
    </row>
    <row r="194" spans="1:12" ht="30" customHeight="1">
      <c r="A194" s="299"/>
      <c r="B194" s="299"/>
      <c r="C194" s="299"/>
      <c r="D194" s="299"/>
      <c r="E194" s="299"/>
      <c r="F194" s="299"/>
      <c r="G194" s="299"/>
      <c r="H194" s="299"/>
      <c r="I194" s="299"/>
      <c r="J194" s="299"/>
      <c r="K194" s="299"/>
      <c r="L194" s="299"/>
    </row>
    <row r="195" spans="1:12" ht="24" customHeight="1">
      <c r="A195" s="295" t="s">
        <v>13126</v>
      </c>
      <c r="B195" s="296" t="s">
        <v>13127</v>
      </c>
      <c r="C195" s="295" t="s">
        <v>9</v>
      </c>
      <c r="D195" s="295" t="s">
        <v>1184</v>
      </c>
      <c r="E195" s="297" t="s">
        <v>13082</v>
      </c>
      <c r="F195" s="296"/>
      <c r="G195" s="296"/>
      <c r="H195" s="296"/>
      <c r="I195" s="296"/>
      <c r="J195" s="296"/>
      <c r="K195" s="296"/>
      <c r="L195" s="296"/>
    </row>
    <row r="196" spans="1:12">
      <c r="A196" s="414" t="s">
        <v>12977</v>
      </c>
      <c r="B196" s="414"/>
      <c r="C196" s="414"/>
      <c r="D196" s="414"/>
      <c r="E196" s="414"/>
      <c r="F196" s="414"/>
      <c r="G196" s="414"/>
      <c r="H196" s="414"/>
      <c r="I196" s="294"/>
      <c r="J196" s="294"/>
      <c r="K196" s="294"/>
      <c r="L196" s="294"/>
    </row>
    <row r="197" spans="1:12" ht="17.100000000000001" customHeight="1">
      <c r="A197" s="294" t="s">
        <v>12978</v>
      </c>
      <c r="B197" s="298" t="s">
        <v>12979</v>
      </c>
      <c r="C197" s="294" t="s">
        <v>12980</v>
      </c>
      <c r="D197" s="294" t="s">
        <v>12981</v>
      </c>
      <c r="E197" s="299" t="s">
        <v>12982</v>
      </c>
      <c r="F197" s="413" t="s">
        <v>12983</v>
      </c>
      <c r="G197" s="413"/>
      <c r="H197" s="413" t="s">
        <v>12984</v>
      </c>
      <c r="I197" s="413"/>
      <c r="J197" s="413" t="s">
        <v>12985</v>
      </c>
      <c r="K197" s="413"/>
      <c r="L197" s="413"/>
    </row>
    <row r="198" spans="1:12" ht="36" customHeight="1">
      <c r="A198" s="300" t="s">
        <v>12986</v>
      </c>
      <c r="B198" s="301" t="s">
        <v>13128</v>
      </c>
      <c r="C198" s="300" t="s">
        <v>9</v>
      </c>
      <c r="D198" s="300" t="s">
        <v>7283</v>
      </c>
      <c r="E198" s="302" t="s">
        <v>51</v>
      </c>
      <c r="F198" s="423" t="s">
        <v>13129</v>
      </c>
      <c r="G198" s="423"/>
      <c r="H198" s="423">
        <v>1.7E-6</v>
      </c>
      <c r="I198" s="423"/>
      <c r="J198" s="424">
        <v>6.1000000000000004E-3</v>
      </c>
      <c r="K198" s="424"/>
      <c r="L198" s="424"/>
    </row>
    <row r="199" spans="1:12" ht="24" customHeight="1">
      <c r="A199" s="300" t="s">
        <v>12986</v>
      </c>
      <c r="B199" s="301" t="s">
        <v>13085</v>
      </c>
      <c r="C199" s="300" t="s">
        <v>9</v>
      </c>
      <c r="D199" s="300" t="s">
        <v>7909</v>
      </c>
      <c r="E199" s="302" t="s">
        <v>51</v>
      </c>
      <c r="F199" s="423" t="s">
        <v>13086</v>
      </c>
      <c r="G199" s="423"/>
      <c r="H199" s="423">
        <v>1.7783E-3</v>
      </c>
      <c r="I199" s="423"/>
      <c r="J199" s="424">
        <v>0.18490000000000001</v>
      </c>
      <c r="K199" s="424"/>
      <c r="L199" s="424"/>
    </row>
    <row r="200" spans="1:12" ht="24" customHeight="1">
      <c r="A200" s="300" t="s">
        <v>12986</v>
      </c>
      <c r="B200" s="301" t="s">
        <v>13087</v>
      </c>
      <c r="C200" s="300" t="s">
        <v>9</v>
      </c>
      <c r="D200" s="300" t="s">
        <v>8873</v>
      </c>
      <c r="E200" s="302" t="s">
        <v>51</v>
      </c>
      <c r="F200" s="423" t="s">
        <v>13088</v>
      </c>
      <c r="G200" s="423"/>
      <c r="H200" s="423">
        <v>1.696E-4</v>
      </c>
      <c r="I200" s="423"/>
      <c r="J200" s="424">
        <v>0.14749999999999999</v>
      </c>
      <c r="K200" s="424"/>
      <c r="L200" s="424"/>
    </row>
    <row r="201" spans="1:12" ht="48" customHeight="1">
      <c r="A201" s="300" t="s">
        <v>12986</v>
      </c>
      <c r="B201" s="301" t="s">
        <v>13089</v>
      </c>
      <c r="C201" s="300" t="s">
        <v>9</v>
      </c>
      <c r="D201" s="300" t="s">
        <v>9227</v>
      </c>
      <c r="E201" s="302" t="s">
        <v>51</v>
      </c>
      <c r="F201" s="423" t="s">
        <v>13090</v>
      </c>
      <c r="G201" s="423"/>
      <c r="H201" s="423">
        <v>1.186E-4</v>
      </c>
      <c r="I201" s="423"/>
      <c r="J201" s="424">
        <v>0.15859999999999999</v>
      </c>
      <c r="K201" s="424"/>
      <c r="L201" s="424"/>
    </row>
    <row r="202" spans="1:12" ht="24" customHeight="1">
      <c r="A202" s="300" t="s">
        <v>12986</v>
      </c>
      <c r="B202" s="301" t="s">
        <v>13091</v>
      </c>
      <c r="C202" s="300" t="s">
        <v>9</v>
      </c>
      <c r="D202" s="300" t="s">
        <v>9580</v>
      </c>
      <c r="E202" s="302" t="s">
        <v>51</v>
      </c>
      <c r="F202" s="423" t="s">
        <v>13092</v>
      </c>
      <c r="G202" s="423"/>
      <c r="H202" s="423">
        <v>1.1629999999999999E-4</v>
      </c>
      <c r="I202" s="423"/>
      <c r="J202" s="424">
        <v>0.1042</v>
      </c>
      <c r="K202" s="424"/>
      <c r="L202" s="424"/>
    </row>
    <row r="203" spans="1:12" ht="24" customHeight="1">
      <c r="A203" s="300" t="s">
        <v>12986</v>
      </c>
      <c r="B203" s="301" t="s">
        <v>12987</v>
      </c>
      <c r="C203" s="300" t="s">
        <v>9</v>
      </c>
      <c r="D203" s="300" t="s">
        <v>9831</v>
      </c>
      <c r="E203" s="302" t="s">
        <v>12988</v>
      </c>
      <c r="F203" s="423" t="s">
        <v>12989</v>
      </c>
      <c r="G203" s="423"/>
      <c r="H203" s="423">
        <v>4.1364400000000003E-2</v>
      </c>
      <c r="I203" s="423"/>
      <c r="J203" s="424">
        <v>0.41860000000000003</v>
      </c>
      <c r="K203" s="424"/>
      <c r="L203" s="424"/>
    </row>
    <row r="204" spans="1:12" ht="36" customHeight="1">
      <c r="A204" s="300" t="s">
        <v>12986</v>
      </c>
      <c r="B204" s="301" t="s">
        <v>12990</v>
      </c>
      <c r="C204" s="300" t="s">
        <v>9</v>
      </c>
      <c r="D204" s="300" t="s">
        <v>11426</v>
      </c>
      <c r="E204" s="302" t="s">
        <v>51</v>
      </c>
      <c r="F204" s="423" t="s">
        <v>12991</v>
      </c>
      <c r="G204" s="423"/>
      <c r="H204" s="423">
        <v>2.1678000000000001E-3</v>
      </c>
      <c r="I204" s="423"/>
      <c r="J204" s="424">
        <v>0.28649999999999998</v>
      </c>
      <c r="K204" s="424"/>
      <c r="L204" s="424"/>
    </row>
    <row r="205" spans="1:12" ht="17.100000000000001" customHeight="1">
      <c r="A205" s="298"/>
      <c r="B205" s="298"/>
      <c r="C205" s="298"/>
      <c r="D205" s="298"/>
      <c r="E205" s="298"/>
      <c r="F205" s="298"/>
      <c r="G205" s="298"/>
      <c r="H205" s="298"/>
      <c r="I205" s="298"/>
      <c r="J205" s="298" t="s">
        <v>12992</v>
      </c>
      <c r="K205" s="298"/>
      <c r="L205" s="298" t="s">
        <v>13130</v>
      </c>
    </row>
    <row r="206" spans="1:12">
      <c r="A206" s="414" t="s">
        <v>12994</v>
      </c>
      <c r="B206" s="414"/>
      <c r="C206" s="414"/>
      <c r="D206" s="414"/>
      <c r="E206" s="414"/>
      <c r="F206" s="414"/>
      <c r="G206" s="414"/>
      <c r="H206" s="414"/>
      <c r="I206" s="294"/>
      <c r="J206" s="294"/>
      <c r="K206" s="294"/>
      <c r="L206" s="294"/>
    </row>
    <row r="207" spans="1:12" ht="17.100000000000001" customHeight="1">
      <c r="A207" s="294" t="s">
        <v>12978</v>
      </c>
      <c r="B207" s="298" t="s">
        <v>12979</v>
      </c>
      <c r="C207" s="294" t="s">
        <v>12980</v>
      </c>
      <c r="D207" s="294" t="s">
        <v>12981</v>
      </c>
      <c r="E207" s="299" t="s">
        <v>12982</v>
      </c>
      <c r="F207" s="413" t="s">
        <v>12983</v>
      </c>
      <c r="G207" s="413"/>
      <c r="H207" s="413" t="s">
        <v>12984</v>
      </c>
      <c r="I207" s="413"/>
      <c r="J207" s="413" t="s">
        <v>12985</v>
      </c>
      <c r="K207" s="413"/>
      <c r="L207" s="413"/>
    </row>
    <row r="208" spans="1:12" ht="24" customHeight="1">
      <c r="A208" s="300" t="s">
        <v>12986</v>
      </c>
      <c r="B208" s="301" t="s">
        <v>13093</v>
      </c>
      <c r="C208" s="300" t="s">
        <v>9</v>
      </c>
      <c r="D208" s="300" t="s">
        <v>10857</v>
      </c>
      <c r="E208" s="302" t="s">
        <v>27</v>
      </c>
      <c r="F208" s="423" t="s">
        <v>13094</v>
      </c>
      <c r="G208" s="423"/>
      <c r="H208" s="423">
        <v>2.0568390999999999</v>
      </c>
      <c r="I208" s="423"/>
      <c r="J208" s="424">
        <v>10.633900000000001</v>
      </c>
      <c r="K208" s="424"/>
      <c r="L208" s="424"/>
    </row>
    <row r="209" spans="1:12" ht="24" customHeight="1">
      <c r="A209" s="300" t="s">
        <v>12986</v>
      </c>
      <c r="B209" s="301" t="s">
        <v>13131</v>
      </c>
      <c r="C209" s="300" t="s">
        <v>9</v>
      </c>
      <c r="D209" s="300" t="s">
        <v>10137</v>
      </c>
      <c r="E209" s="302" t="s">
        <v>27</v>
      </c>
      <c r="F209" s="423" t="s">
        <v>13132</v>
      </c>
      <c r="G209" s="423"/>
      <c r="H209" s="423">
        <v>1.5586600000000001E-2</v>
      </c>
      <c r="I209" s="423"/>
      <c r="J209" s="424">
        <v>7.4800000000000005E-2</v>
      </c>
      <c r="K209" s="424"/>
      <c r="L209" s="424"/>
    </row>
    <row r="210" spans="1:12" ht="24" customHeight="1">
      <c r="A210" s="300" t="s">
        <v>12986</v>
      </c>
      <c r="B210" s="301" t="s">
        <v>13133</v>
      </c>
      <c r="C210" s="300" t="s">
        <v>9</v>
      </c>
      <c r="D210" s="300" t="s">
        <v>7905</v>
      </c>
      <c r="E210" s="302" t="s">
        <v>27</v>
      </c>
      <c r="F210" s="423" t="s">
        <v>13134</v>
      </c>
      <c r="G210" s="423"/>
      <c r="H210" s="423">
        <v>1.0081825</v>
      </c>
      <c r="I210" s="423"/>
      <c r="J210" s="424">
        <v>7.0068999999999999</v>
      </c>
      <c r="K210" s="424"/>
      <c r="L210" s="424"/>
    </row>
    <row r="211" spans="1:12" ht="17.100000000000001" customHeight="1">
      <c r="A211" s="298"/>
      <c r="B211" s="298"/>
      <c r="C211" s="298"/>
      <c r="D211" s="298"/>
      <c r="E211" s="298"/>
      <c r="F211" s="298"/>
      <c r="G211" s="298"/>
      <c r="H211" s="298"/>
      <c r="I211" s="298"/>
      <c r="J211" s="298" t="s">
        <v>12992</v>
      </c>
      <c r="K211" s="298"/>
      <c r="L211" s="298" t="s">
        <v>13135</v>
      </c>
    </row>
    <row r="212" spans="1:12">
      <c r="A212" s="414" t="s">
        <v>12998</v>
      </c>
      <c r="B212" s="414"/>
      <c r="C212" s="414"/>
      <c r="D212" s="414"/>
      <c r="E212" s="414"/>
      <c r="F212" s="414"/>
      <c r="G212" s="414"/>
      <c r="H212" s="414"/>
      <c r="I212" s="294"/>
      <c r="J212" s="294"/>
      <c r="K212" s="294"/>
      <c r="L212" s="294"/>
    </row>
    <row r="213" spans="1:12" ht="17.100000000000001" customHeight="1">
      <c r="A213" s="294" t="s">
        <v>12978</v>
      </c>
      <c r="B213" s="298" t="s">
        <v>12979</v>
      </c>
      <c r="C213" s="294" t="s">
        <v>12980</v>
      </c>
      <c r="D213" s="294" t="s">
        <v>12981</v>
      </c>
      <c r="E213" s="299" t="s">
        <v>12982</v>
      </c>
      <c r="F213" s="413" t="s">
        <v>12983</v>
      </c>
      <c r="G213" s="413"/>
      <c r="H213" s="413" t="s">
        <v>12984</v>
      </c>
      <c r="I213" s="413"/>
      <c r="J213" s="413" t="s">
        <v>12985</v>
      </c>
      <c r="K213" s="413"/>
      <c r="L213" s="413"/>
    </row>
    <row r="214" spans="1:12" ht="24" customHeight="1">
      <c r="A214" s="300" t="s">
        <v>12986</v>
      </c>
      <c r="B214" s="301" t="s">
        <v>13136</v>
      </c>
      <c r="C214" s="300" t="s">
        <v>9</v>
      </c>
      <c r="D214" s="300" t="s">
        <v>10432</v>
      </c>
      <c r="E214" s="302" t="s">
        <v>13082</v>
      </c>
      <c r="F214" s="423" t="s">
        <v>13137</v>
      </c>
      <c r="G214" s="423"/>
      <c r="H214" s="423">
        <v>1</v>
      </c>
      <c r="I214" s="423"/>
      <c r="J214" s="424">
        <v>450</v>
      </c>
      <c r="K214" s="424"/>
      <c r="L214" s="424"/>
    </row>
    <row r="215" spans="1:12" ht="24" customHeight="1">
      <c r="A215" s="300" t="s">
        <v>12986</v>
      </c>
      <c r="B215" s="301" t="s">
        <v>13138</v>
      </c>
      <c r="C215" s="300" t="s">
        <v>9</v>
      </c>
      <c r="D215" s="300" t="s">
        <v>12530</v>
      </c>
      <c r="E215" s="302" t="s">
        <v>20</v>
      </c>
      <c r="F215" s="423" t="s">
        <v>13139</v>
      </c>
      <c r="G215" s="423"/>
      <c r="H215" s="423">
        <v>4</v>
      </c>
      <c r="I215" s="423"/>
      <c r="J215" s="424">
        <v>20</v>
      </c>
      <c r="K215" s="424"/>
      <c r="L215" s="424"/>
    </row>
    <row r="216" spans="1:12" ht="24" customHeight="1">
      <c r="A216" s="300" t="s">
        <v>12986</v>
      </c>
      <c r="B216" s="301" t="s">
        <v>13140</v>
      </c>
      <c r="C216" s="300" t="s">
        <v>9</v>
      </c>
      <c r="D216" s="300" t="s">
        <v>10598</v>
      </c>
      <c r="E216" s="302" t="s">
        <v>23</v>
      </c>
      <c r="F216" s="423" t="s">
        <v>13141</v>
      </c>
      <c r="G216" s="423"/>
      <c r="H216" s="423">
        <v>0.11</v>
      </c>
      <c r="I216" s="423"/>
      <c r="J216" s="424">
        <v>1.21</v>
      </c>
      <c r="K216" s="424"/>
      <c r="L216" s="424"/>
    </row>
    <row r="217" spans="1:12" ht="24" customHeight="1">
      <c r="A217" s="300" t="s">
        <v>12986</v>
      </c>
      <c r="B217" s="301" t="s">
        <v>13142</v>
      </c>
      <c r="C217" s="300" t="s">
        <v>9</v>
      </c>
      <c r="D217" s="300" t="s">
        <v>10833</v>
      </c>
      <c r="E217" s="302" t="s">
        <v>20</v>
      </c>
      <c r="F217" s="423" t="s">
        <v>13143</v>
      </c>
      <c r="G217" s="423"/>
      <c r="H217" s="423">
        <v>1</v>
      </c>
      <c r="I217" s="423"/>
      <c r="J217" s="424">
        <v>2.73</v>
      </c>
      <c r="K217" s="424"/>
      <c r="L217" s="424"/>
    </row>
    <row r="218" spans="1:12" ht="24" customHeight="1">
      <c r="A218" s="300" t="s">
        <v>12986</v>
      </c>
      <c r="B218" s="301" t="s">
        <v>13144</v>
      </c>
      <c r="C218" s="300" t="s">
        <v>9</v>
      </c>
      <c r="D218" s="300" t="s">
        <v>7134</v>
      </c>
      <c r="E218" s="302" t="s">
        <v>13145</v>
      </c>
      <c r="F218" s="423" t="s">
        <v>13146</v>
      </c>
      <c r="G218" s="423"/>
      <c r="H218" s="423">
        <v>8.5074E-3</v>
      </c>
      <c r="I218" s="423"/>
      <c r="J218" s="424">
        <v>0.53380000000000005</v>
      </c>
      <c r="K218" s="424"/>
      <c r="L218" s="424"/>
    </row>
    <row r="219" spans="1:12" ht="24" customHeight="1">
      <c r="A219" s="300" t="s">
        <v>12986</v>
      </c>
      <c r="B219" s="301" t="s">
        <v>13147</v>
      </c>
      <c r="C219" s="300" t="s">
        <v>9</v>
      </c>
      <c r="D219" s="300" t="s">
        <v>8045</v>
      </c>
      <c r="E219" s="302" t="s">
        <v>23</v>
      </c>
      <c r="F219" s="423" t="s">
        <v>12928</v>
      </c>
      <c r="G219" s="423"/>
      <c r="H219" s="423">
        <v>2.1016963999999998</v>
      </c>
      <c r="I219" s="423"/>
      <c r="J219" s="424">
        <v>1.0298</v>
      </c>
      <c r="K219" s="424"/>
      <c r="L219" s="424"/>
    </row>
    <row r="220" spans="1:12" ht="24" customHeight="1">
      <c r="A220" s="300" t="s">
        <v>12986</v>
      </c>
      <c r="B220" s="301" t="s">
        <v>13148</v>
      </c>
      <c r="C220" s="300" t="s">
        <v>9</v>
      </c>
      <c r="D220" s="300" t="s">
        <v>10292</v>
      </c>
      <c r="E220" s="302" t="s">
        <v>13145</v>
      </c>
      <c r="F220" s="423" t="s">
        <v>13149</v>
      </c>
      <c r="G220" s="423"/>
      <c r="H220" s="423">
        <v>5.7343000000000003E-3</v>
      </c>
      <c r="I220" s="423"/>
      <c r="J220" s="424">
        <v>0.38009999999999999</v>
      </c>
      <c r="K220" s="424"/>
      <c r="L220" s="424"/>
    </row>
    <row r="221" spans="1:12" ht="24" customHeight="1">
      <c r="A221" s="300" t="s">
        <v>12986</v>
      </c>
      <c r="B221" s="301" t="s">
        <v>13096</v>
      </c>
      <c r="C221" s="300" t="s">
        <v>9</v>
      </c>
      <c r="D221" s="300" t="s">
        <v>8825</v>
      </c>
      <c r="E221" s="302" t="s">
        <v>13097</v>
      </c>
      <c r="F221" s="423" t="s">
        <v>13098</v>
      </c>
      <c r="G221" s="423"/>
      <c r="H221" s="423">
        <v>9.9039000000000002E-3</v>
      </c>
      <c r="I221" s="423"/>
      <c r="J221" s="424">
        <v>5.7999999999999996E-3</v>
      </c>
      <c r="K221" s="424"/>
      <c r="L221" s="424"/>
    </row>
    <row r="222" spans="1:12" ht="24" customHeight="1">
      <c r="A222" s="300" t="s">
        <v>12986</v>
      </c>
      <c r="B222" s="301" t="s">
        <v>13099</v>
      </c>
      <c r="C222" s="300" t="s">
        <v>9</v>
      </c>
      <c r="D222" s="300" t="s">
        <v>7224</v>
      </c>
      <c r="E222" s="302" t="s">
        <v>51</v>
      </c>
      <c r="F222" s="423" t="s">
        <v>13100</v>
      </c>
      <c r="G222" s="423"/>
      <c r="H222" s="423">
        <v>2.10054E-2</v>
      </c>
      <c r="I222" s="423"/>
      <c r="J222" s="424">
        <v>0.193</v>
      </c>
      <c r="K222" s="424"/>
      <c r="L222" s="424"/>
    </row>
    <row r="223" spans="1:12" ht="24" customHeight="1">
      <c r="A223" s="300" t="s">
        <v>12986</v>
      </c>
      <c r="B223" s="301" t="s">
        <v>13101</v>
      </c>
      <c r="C223" s="300" t="s">
        <v>9</v>
      </c>
      <c r="D223" s="300" t="s">
        <v>7359</v>
      </c>
      <c r="E223" s="302" t="s">
        <v>51</v>
      </c>
      <c r="F223" s="423" t="s">
        <v>13102</v>
      </c>
      <c r="G223" s="423"/>
      <c r="H223" s="423">
        <v>6.778E-4</v>
      </c>
      <c r="I223" s="423"/>
      <c r="J223" s="424">
        <v>8.7099999999999997E-2</v>
      </c>
      <c r="K223" s="424"/>
      <c r="L223" s="424"/>
    </row>
    <row r="224" spans="1:12" ht="24" customHeight="1">
      <c r="A224" s="300" t="s">
        <v>12986</v>
      </c>
      <c r="B224" s="301" t="s">
        <v>13103</v>
      </c>
      <c r="C224" s="300" t="s">
        <v>9</v>
      </c>
      <c r="D224" s="300" t="s">
        <v>8851</v>
      </c>
      <c r="E224" s="302" t="s">
        <v>51</v>
      </c>
      <c r="F224" s="423" t="s">
        <v>13104</v>
      </c>
      <c r="G224" s="423"/>
      <c r="H224" s="423">
        <v>5.4239999999999996E-4</v>
      </c>
      <c r="I224" s="423"/>
      <c r="J224" s="424">
        <v>0.105</v>
      </c>
      <c r="K224" s="424"/>
      <c r="L224" s="424"/>
    </row>
    <row r="225" spans="1:12" ht="24" customHeight="1">
      <c r="A225" s="300" t="s">
        <v>12986</v>
      </c>
      <c r="B225" s="301" t="s">
        <v>13105</v>
      </c>
      <c r="C225" s="300" t="s">
        <v>9</v>
      </c>
      <c r="D225" s="300" t="s">
        <v>8852</v>
      </c>
      <c r="E225" s="302" t="s">
        <v>51</v>
      </c>
      <c r="F225" s="423" t="s">
        <v>13106</v>
      </c>
      <c r="G225" s="423"/>
      <c r="H225" s="423">
        <v>1.1629999999999999E-4</v>
      </c>
      <c r="I225" s="423"/>
      <c r="J225" s="424">
        <v>6.3799999999999996E-2</v>
      </c>
      <c r="K225" s="424"/>
      <c r="L225" s="424"/>
    </row>
    <row r="226" spans="1:12" ht="24" customHeight="1">
      <c r="A226" s="300" t="s">
        <v>12986</v>
      </c>
      <c r="B226" s="301" t="s">
        <v>13107</v>
      </c>
      <c r="C226" s="300" t="s">
        <v>9</v>
      </c>
      <c r="D226" s="300" t="s">
        <v>9000</v>
      </c>
      <c r="E226" s="302" t="s">
        <v>51</v>
      </c>
      <c r="F226" s="423" t="s">
        <v>13108</v>
      </c>
      <c r="G226" s="423"/>
      <c r="H226" s="423">
        <v>2.3908200000000001E-2</v>
      </c>
      <c r="I226" s="423"/>
      <c r="J226" s="424">
        <v>0.16189999999999999</v>
      </c>
      <c r="K226" s="424"/>
      <c r="L226" s="424"/>
    </row>
    <row r="227" spans="1:12" ht="24" customHeight="1">
      <c r="A227" s="300" t="s">
        <v>12986</v>
      </c>
      <c r="B227" s="301" t="s">
        <v>13109</v>
      </c>
      <c r="C227" s="300" t="s">
        <v>9</v>
      </c>
      <c r="D227" s="300" t="s">
        <v>9574</v>
      </c>
      <c r="E227" s="302" t="s">
        <v>51</v>
      </c>
      <c r="F227" s="423" t="s">
        <v>13110</v>
      </c>
      <c r="G227" s="423"/>
      <c r="H227" s="423">
        <v>7.5820000000000002E-3</v>
      </c>
      <c r="I227" s="423"/>
      <c r="J227" s="424">
        <v>6.6900000000000001E-2</v>
      </c>
      <c r="K227" s="424"/>
      <c r="L227" s="424"/>
    </row>
    <row r="228" spans="1:12" ht="24" customHeight="1">
      <c r="A228" s="300" t="s">
        <v>12986</v>
      </c>
      <c r="B228" s="301" t="s">
        <v>13111</v>
      </c>
      <c r="C228" s="300" t="s">
        <v>9</v>
      </c>
      <c r="D228" s="300" t="s">
        <v>10714</v>
      </c>
      <c r="E228" s="302" t="s">
        <v>93</v>
      </c>
      <c r="F228" s="423" t="s">
        <v>13112</v>
      </c>
      <c r="G228" s="423"/>
      <c r="H228" s="423">
        <v>3.9848000000000001E-3</v>
      </c>
      <c r="I228" s="423"/>
      <c r="J228" s="424">
        <v>6.08E-2</v>
      </c>
      <c r="K228" s="424"/>
      <c r="L228" s="424"/>
    </row>
    <row r="229" spans="1:12" ht="24" customHeight="1">
      <c r="A229" s="300" t="s">
        <v>12986</v>
      </c>
      <c r="B229" s="301" t="s">
        <v>13113</v>
      </c>
      <c r="C229" s="300" t="s">
        <v>9</v>
      </c>
      <c r="D229" s="300" t="s">
        <v>10809</v>
      </c>
      <c r="E229" s="302" t="s">
        <v>51</v>
      </c>
      <c r="F229" s="423" t="s">
        <v>13114</v>
      </c>
      <c r="G229" s="423"/>
      <c r="H229" s="423">
        <v>3.9848000000000001E-3</v>
      </c>
      <c r="I229" s="423"/>
      <c r="J229" s="424">
        <v>4.7800000000000002E-2</v>
      </c>
      <c r="K229" s="424"/>
      <c r="L229" s="424"/>
    </row>
    <row r="230" spans="1:12" ht="24" customHeight="1">
      <c r="A230" s="300" t="s">
        <v>12986</v>
      </c>
      <c r="B230" s="301" t="s">
        <v>13115</v>
      </c>
      <c r="C230" s="300" t="s">
        <v>9</v>
      </c>
      <c r="D230" s="300" t="s">
        <v>10810</v>
      </c>
      <c r="E230" s="302" t="s">
        <v>51</v>
      </c>
      <c r="F230" s="423" t="s">
        <v>13116</v>
      </c>
      <c r="G230" s="423"/>
      <c r="H230" s="423">
        <v>3.9848000000000001E-3</v>
      </c>
      <c r="I230" s="423"/>
      <c r="J230" s="424">
        <v>0.106</v>
      </c>
      <c r="K230" s="424"/>
      <c r="L230" s="424"/>
    </row>
    <row r="231" spans="1:12" ht="24" customHeight="1">
      <c r="A231" s="300" t="s">
        <v>12986</v>
      </c>
      <c r="B231" s="301" t="s">
        <v>13117</v>
      </c>
      <c r="C231" s="300" t="s">
        <v>9</v>
      </c>
      <c r="D231" s="300" t="s">
        <v>10837</v>
      </c>
      <c r="E231" s="302" t="s">
        <v>51</v>
      </c>
      <c r="F231" s="423" t="s">
        <v>13118</v>
      </c>
      <c r="G231" s="423"/>
      <c r="H231" s="423">
        <v>1.3569999999999999E-4</v>
      </c>
      <c r="I231" s="423"/>
      <c r="J231" s="424">
        <v>6.0400000000000002E-2</v>
      </c>
      <c r="K231" s="424"/>
      <c r="L231" s="424"/>
    </row>
    <row r="232" spans="1:12" ht="24" customHeight="1">
      <c r="A232" s="300" t="s">
        <v>12986</v>
      </c>
      <c r="B232" s="301" t="s">
        <v>13003</v>
      </c>
      <c r="C232" s="300" t="s">
        <v>9</v>
      </c>
      <c r="D232" s="300" t="s">
        <v>7216</v>
      </c>
      <c r="E232" s="302" t="s">
        <v>51</v>
      </c>
      <c r="F232" s="423" t="s">
        <v>13004</v>
      </c>
      <c r="G232" s="423"/>
      <c r="H232" s="423">
        <v>8.0219000000000002E-3</v>
      </c>
      <c r="I232" s="423"/>
      <c r="J232" s="424">
        <v>0.26800000000000002</v>
      </c>
      <c r="K232" s="424"/>
      <c r="L232" s="424"/>
    </row>
    <row r="233" spans="1:12" ht="24" customHeight="1">
      <c r="A233" s="300" t="s">
        <v>12986</v>
      </c>
      <c r="B233" s="301" t="s">
        <v>13005</v>
      </c>
      <c r="C233" s="300" t="s">
        <v>9</v>
      </c>
      <c r="D233" s="300" t="s">
        <v>7393</v>
      </c>
      <c r="E233" s="302" t="s">
        <v>12988</v>
      </c>
      <c r="F233" s="423" t="s">
        <v>13006</v>
      </c>
      <c r="G233" s="423"/>
      <c r="H233" s="423">
        <v>4.8259000000000002E-3</v>
      </c>
      <c r="I233" s="423"/>
      <c r="J233" s="424">
        <v>0.2606</v>
      </c>
      <c r="K233" s="424"/>
      <c r="L233" s="424"/>
    </row>
    <row r="234" spans="1:12" ht="24" customHeight="1">
      <c r="A234" s="300" t="s">
        <v>12986</v>
      </c>
      <c r="B234" s="301" t="s">
        <v>13007</v>
      </c>
      <c r="C234" s="300" t="s">
        <v>9</v>
      </c>
      <c r="D234" s="300" t="s">
        <v>10619</v>
      </c>
      <c r="E234" s="302" t="s">
        <v>51</v>
      </c>
      <c r="F234" s="423" t="s">
        <v>13008</v>
      </c>
      <c r="G234" s="423"/>
      <c r="H234" s="423">
        <v>3.7437E-3</v>
      </c>
      <c r="I234" s="423"/>
      <c r="J234" s="424">
        <v>0.71599999999999997</v>
      </c>
      <c r="K234" s="424"/>
      <c r="L234" s="424"/>
    </row>
    <row r="235" spans="1:12" ht="24" customHeight="1">
      <c r="A235" s="300" t="s">
        <v>12986</v>
      </c>
      <c r="B235" s="301" t="s">
        <v>13009</v>
      </c>
      <c r="C235" s="300" t="s">
        <v>9</v>
      </c>
      <c r="D235" s="300" t="s">
        <v>10769</v>
      </c>
      <c r="E235" s="302" t="s">
        <v>51</v>
      </c>
      <c r="F235" s="423" t="s">
        <v>13010</v>
      </c>
      <c r="G235" s="423"/>
      <c r="H235" s="423">
        <v>0.33651629999999999</v>
      </c>
      <c r="I235" s="423"/>
      <c r="J235" s="424">
        <v>0.42399999999999999</v>
      </c>
      <c r="K235" s="424"/>
      <c r="L235" s="424"/>
    </row>
    <row r="236" spans="1:12" ht="24" customHeight="1">
      <c r="A236" s="300" t="s">
        <v>12986</v>
      </c>
      <c r="B236" s="301" t="s">
        <v>13011</v>
      </c>
      <c r="C236" s="300" t="s">
        <v>9</v>
      </c>
      <c r="D236" s="300" t="s">
        <v>10929</v>
      </c>
      <c r="E236" s="302" t="s">
        <v>51</v>
      </c>
      <c r="F236" s="423" t="s">
        <v>13012</v>
      </c>
      <c r="G236" s="423"/>
      <c r="H236" s="423">
        <v>3.2444000000000001E-3</v>
      </c>
      <c r="I236" s="423"/>
      <c r="J236" s="424">
        <v>0.48820000000000002</v>
      </c>
      <c r="K236" s="424"/>
      <c r="L236" s="424"/>
    </row>
    <row r="237" spans="1:12" ht="17.100000000000001" customHeight="1">
      <c r="A237" s="298"/>
      <c r="B237" s="298"/>
      <c r="C237" s="298"/>
      <c r="D237" s="298"/>
      <c r="E237" s="298"/>
      <c r="F237" s="298"/>
      <c r="G237" s="298"/>
      <c r="H237" s="298"/>
      <c r="I237" s="298"/>
      <c r="J237" s="298" t="s">
        <v>12992</v>
      </c>
      <c r="K237" s="298"/>
      <c r="L237" s="298" t="s">
        <v>13150</v>
      </c>
    </row>
    <row r="238" spans="1:12">
      <c r="A238" s="414" t="s">
        <v>13056</v>
      </c>
      <c r="B238" s="414"/>
      <c r="C238" s="414"/>
      <c r="D238" s="414"/>
      <c r="E238" s="414"/>
      <c r="F238" s="414"/>
      <c r="G238" s="414"/>
      <c r="H238" s="414"/>
      <c r="I238" s="294"/>
      <c r="J238" s="294"/>
      <c r="K238" s="294"/>
      <c r="L238" s="294"/>
    </row>
    <row r="239" spans="1:12" ht="17.100000000000001" customHeight="1">
      <c r="A239" s="294" t="s">
        <v>12978</v>
      </c>
      <c r="B239" s="298" t="s">
        <v>12979</v>
      </c>
      <c r="C239" s="294" t="s">
        <v>12980</v>
      </c>
      <c r="D239" s="294" t="s">
        <v>12981</v>
      </c>
      <c r="E239" s="299" t="s">
        <v>12982</v>
      </c>
      <c r="F239" s="413" t="s">
        <v>12983</v>
      </c>
      <c r="G239" s="413"/>
      <c r="H239" s="413" t="s">
        <v>12984</v>
      </c>
      <c r="I239" s="413"/>
      <c r="J239" s="413" t="s">
        <v>12985</v>
      </c>
      <c r="K239" s="413"/>
      <c r="L239" s="413"/>
    </row>
    <row r="240" spans="1:12" ht="24" customHeight="1">
      <c r="A240" s="300" t="s">
        <v>12986</v>
      </c>
      <c r="B240" s="301" t="s">
        <v>13057</v>
      </c>
      <c r="C240" s="300" t="s">
        <v>9</v>
      </c>
      <c r="D240" s="300" t="s">
        <v>12549</v>
      </c>
      <c r="E240" s="302" t="s">
        <v>27</v>
      </c>
      <c r="F240" s="423" t="s">
        <v>12948</v>
      </c>
      <c r="G240" s="423"/>
      <c r="H240" s="423">
        <v>3.0107710000000001</v>
      </c>
      <c r="I240" s="423"/>
      <c r="J240" s="424">
        <v>1.9570000000000001</v>
      </c>
      <c r="K240" s="424"/>
      <c r="L240" s="424"/>
    </row>
    <row r="241" spans="1:12" ht="17.100000000000001" customHeight="1">
      <c r="A241" s="298"/>
      <c r="B241" s="298"/>
      <c r="C241" s="298"/>
      <c r="D241" s="298"/>
      <c r="E241" s="298"/>
      <c r="F241" s="298"/>
      <c r="G241" s="298"/>
      <c r="H241" s="298"/>
      <c r="I241" s="298"/>
      <c r="J241" s="298" t="s">
        <v>12992</v>
      </c>
      <c r="K241" s="298"/>
      <c r="L241" s="298" t="s">
        <v>13151</v>
      </c>
    </row>
    <row r="242" spans="1:12">
      <c r="A242" s="414" t="s">
        <v>13058</v>
      </c>
      <c r="B242" s="414"/>
      <c r="C242" s="414"/>
      <c r="D242" s="414"/>
      <c r="E242" s="414"/>
      <c r="F242" s="414"/>
      <c r="G242" s="414"/>
      <c r="H242" s="414"/>
      <c r="I242" s="294"/>
      <c r="J242" s="294"/>
      <c r="K242" s="294"/>
      <c r="L242" s="294"/>
    </row>
    <row r="243" spans="1:12" ht="17.100000000000001" customHeight="1">
      <c r="A243" s="294" t="s">
        <v>12978</v>
      </c>
      <c r="B243" s="298" t="s">
        <v>12979</v>
      </c>
      <c r="C243" s="294" t="s">
        <v>12980</v>
      </c>
      <c r="D243" s="294" t="s">
        <v>12981</v>
      </c>
      <c r="E243" s="299" t="s">
        <v>12982</v>
      </c>
      <c r="F243" s="413" t="s">
        <v>12983</v>
      </c>
      <c r="G243" s="413"/>
      <c r="H243" s="413" t="s">
        <v>12984</v>
      </c>
      <c r="I243" s="413"/>
      <c r="J243" s="413" t="s">
        <v>12985</v>
      </c>
      <c r="K243" s="413"/>
      <c r="L243" s="413"/>
    </row>
    <row r="244" spans="1:12" ht="24" customHeight="1">
      <c r="A244" s="300" t="s">
        <v>12986</v>
      </c>
      <c r="B244" s="301" t="s">
        <v>13059</v>
      </c>
      <c r="C244" s="300" t="s">
        <v>9</v>
      </c>
      <c r="D244" s="300" t="s">
        <v>12535</v>
      </c>
      <c r="E244" s="302" t="s">
        <v>27</v>
      </c>
      <c r="F244" s="423" t="s">
        <v>12936</v>
      </c>
      <c r="G244" s="423"/>
      <c r="H244" s="423">
        <v>3.0107710000000001</v>
      </c>
      <c r="I244" s="423"/>
      <c r="J244" s="424">
        <v>0.15049999999999999</v>
      </c>
      <c r="K244" s="424"/>
      <c r="L244" s="424"/>
    </row>
    <row r="245" spans="1:12" ht="17.100000000000001" customHeight="1">
      <c r="A245" s="298"/>
      <c r="B245" s="298"/>
      <c r="C245" s="298"/>
      <c r="D245" s="298"/>
      <c r="E245" s="298"/>
      <c r="F245" s="298"/>
      <c r="G245" s="298"/>
      <c r="H245" s="298"/>
      <c r="I245" s="298"/>
      <c r="J245" s="298" t="s">
        <v>12992</v>
      </c>
      <c r="K245" s="298"/>
      <c r="L245" s="298" t="s">
        <v>12905</v>
      </c>
    </row>
    <row r="246" spans="1:12">
      <c r="A246" s="414" t="s">
        <v>13060</v>
      </c>
      <c r="B246" s="414"/>
      <c r="C246" s="414"/>
      <c r="D246" s="414"/>
      <c r="E246" s="414"/>
      <c r="F246" s="414"/>
      <c r="G246" s="414"/>
      <c r="H246" s="414"/>
      <c r="I246" s="294"/>
      <c r="J246" s="294"/>
      <c r="K246" s="294"/>
      <c r="L246" s="294"/>
    </row>
    <row r="247" spans="1:12" ht="17.100000000000001" customHeight="1">
      <c r="A247" s="294" t="s">
        <v>12978</v>
      </c>
      <c r="B247" s="298" t="s">
        <v>12979</v>
      </c>
      <c r="C247" s="294" t="s">
        <v>12980</v>
      </c>
      <c r="D247" s="294" t="s">
        <v>12981</v>
      </c>
      <c r="E247" s="299" t="s">
        <v>12982</v>
      </c>
      <c r="F247" s="413" t="s">
        <v>12983</v>
      </c>
      <c r="G247" s="413"/>
      <c r="H247" s="413" t="s">
        <v>12984</v>
      </c>
      <c r="I247" s="413"/>
      <c r="J247" s="413" t="s">
        <v>12985</v>
      </c>
      <c r="K247" s="413"/>
      <c r="L247" s="413"/>
    </row>
    <row r="248" spans="1:12" ht="24" customHeight="1">
      <c r="A248" s="300" t="s">
        <v>12986</v>
      </c>
      <c r="B248" s="301" t="s">
        <v>13061</v>
      </c>
      <c r="C248" s="300" t="s">
        <v>9</v>
      </c>
      <c r="D248" s="300" t="s">
        <v>12522</v>
      </c>
      <c r="E248" s="302" t="s">
        <v>27</v>
      </c>
      <c r="F248" s="423" t="s">
        <v>12964</v>
      </c>
      <c r="G248" s="423"/>
      <c r="H248" s="423">
        <v>3.0107710000000001</v>
      </c>
      <c r="I248" s="423"/>
      <c r="J248" s="424">
        <v>7.6173000000000002</v>
      </c>
      <c r="K248" s="424"/>
      <c r="L248" s="424"/>
    </row>
    <row r="249" spans="1:12" ht="24" customHeight="1">
      <c r="A249" s="300" t="s">
        <v>12986</v>
      </c>
      <c r="B249" s="301" t="s">
        <v>13062</v>
      </c>
      <c r="C249" s="300" t="s">
        <v>9</v>
      </c>
      <c r="D249" s="300" t="s">
        <v>12527</v>
      </c>
      <c r="E249" s="302" t="s">
        <v>27</v>
      </c>
      <c r="F249" s="423" t="s">
        <v>13063</v>
      </c>
      <c r="G249" s="423"/>
      <c r="H249" s="423">
        <v>3.0107710000000001</v>
      </c>
      <c r="I249" s="423"/>
      <c r="J249" s="424">
        <v>1.0237000000000001</v>
      </c>
      <c r="K249" s="424"/>
      <c r="L249" s="424"/>
    </row>
    <row r="250" spans="1:12" ht="17.100000000000001" customHeight="1">
      <c r="A250" s="298"/>
      <c r="B250" s="298"/>
      <c r="C250" s="298"/>
      <c r="D250" s="298"/>
      <c r="E250" s="298"/>
      <c r="F250" s="298"/>
      <c r="G250" s="298"/>
      <c r="H250" s="298"/>
      <c r="I250" s="298"/>
      <c r="J250" s="298" t="s">
        <v>12992</v>
      </c>
      <c r="K250" s="298"/>
      <c r="L250" s="298" t="s">
        <v>13152</v>
      </c>
    </row>
    <row r="251" spans="1:12" ht="17.100000000000001" customHeight="1">
      <c r="A251" s="294" t="s">
        <v>13014</v>
      </c>
      <c r="B251" s="294"/>
      <c r="C251" s="294"/>
      <c r="D251" s="294"/>
      <c r="E251" s="294"/>
      <c r="F251" s="294"/>
      <c r="G251" s="294"/>
      <c r="H251" s="294"/>
      <c r="I251" s="294"/>
      <c r="J251" s="294"/>
      <c r="K251" s="294"/>
      <c r="L251" s="294"/>
    </row>
    <row r="252" spans="1:12" ht="17.100000000000001" customHeight="1">
      <c r="A252" s="298"/>
      <c r="B252" s="298"/>
      <c r="C252" s="298"/>
      <c r="D252" s="298"/>
      <c r="E252" s="298"/>
      <c r="F252" s="298"/>
      <c r="G252" s="298"/>
      <c r="H252" s="298"/>
      <c r="I252" s="298"/>
      <c r="J252" s="298" t="s">
        <v>13015</v>
      </c>
      <c r="K252" s="298"/>
      <c r="L252" s="298" t="s">
        <v>13153</v>
      </c>
    </row>
    <row r="253" spans="1:12" ht="17.100000000000001" customHeight="1">
      <c r="A253" s="298"/>
      <c r="B253" s="298"/>
      <c r="C253" s="298"/>
      <c r="D253" s="298"/>
      <c r="E253" s="298"/>
      <c r="F253" s="298"/>
      <c r="G253" s="298"/>
      <c r="H253" s="298"/>
      <c r="I253" s="298"/>
      <c r="J253" s="298" t="s">
        <v>13017</v>
      </c>
      <c r="K253" s="298" t="s">
        <v>13018</v>
      </c>
      <c r="L253" s="298" t="s">
        <v>13154</v>
      </c>
    </row>
    <row r="254" spans="1:12" ht="17.100000000000001" customHeight="1">
      <c r="A254" s="298"/>
      <c r="B254" s="298"/>
      <c r="C254" s="298"/>
      <c r="D254" s="298"/>
      <c r="E254" s="298"/>
      <c r="F254" s="298"/>
      <c r="G254" s="298"/>
      <c r="H254" s="298"/>
      <c r="I254" s="298"/>
      <c r="J254" s="298" t="s">
        <v>13020</v>
      </c>
      <c r="K254" s="298"/>
      <c r="L254" s="298" t="s">
        <v>13155</v>
      </c>
    </row>
    <row r="255" spans="1:12" ht="17.100000000000001" customHeight="1">
      <c r="A255" s="298"/>
      <c r="B255" s="298"/>
      <c r="C255" s="298"/>
      <c r="D255" s="298"/>
      <c r="E255" s="298"/>
      <c r="F255" s="298"/>
      <c r="G255" s="298"/>
      <c r="H255" s="298"/>
      <c r="I255" s="298"/>
      <c r="J255" s="298" t="s">
        <v>13022</v>
      </c>
      <c r="K255" s="298" t="s">
        <v>12974</v>
      </c>
      <c r="L255" s="298" t="s">
        <v>13156</v>
      </c>
    </row>
    <row r="256" spans="1:12" ht="17.100000000000001" customHeight="1">
      <c r="A256" s="298"/>
      <c r="B256" s="298"/>
      <c r="C256" s="298"/>
      <c r="D256" s="298"/>
      <c r="E256" s="298"/>
      <c r="F256" s="298"/>
      <c r="G256" s="298"/>
      <c r="H256" s="298"/>
      <c r="I256" s="298"/>
      <c r="J256" s="298" t="s">
        <v>13024</v>
      </c>
      <c r="K256" s="298"/>
      <c r="L256" s="298" t="s">
        <v>13157</v>
      </c>
    </row>
    <row r="257" spans="1:12" ht="30" customHeight="1">
      <c r="A257" s="299"/>
      <c r="B257" s="299"/>
      <c r="C257" s="299"/>
      <c r="D257" s="299"/>
      <c r="E257" s="299"/>
      <c r="F257" s="299"/>
      <c r="G257" s="299"/>
      <c r="H257" s="299"/>
      <c r="I257" s="299"/>
      <c r="J257" s="299"/>
      <c r="K257" s="299"/>
      <c r="L257" s="299"/>
    </row>
    <row r="258" spans="1:12" ht="24" customHeight="1">
      <c r="A258" s="295" t="s">
        <v>13158</v>
      </c>
      <c r="B258" s="296" t="s">
        <v>13159</v>
      </c>
      <c r="C258" s="295" t="s">
        <v>9</v>
      </c>
      <c r="D258" s="295" t="s">
        <v>5592</v>
      </c>
      <c r="E258" s="297" t="s">
        <v>13082</v>
      </c>
      <c r="F258" s="296"/>
      <c r="G258" s="296"/>
      <c r="H258" s="296"/>
      <c r="I258" s="296"/>
      <c r="J258" s="296"/>
      <c r="K258" s="296"/>
      <c r="L258" s="296"/>
    </row>
    <row r="259" spans="1:12">
      <c r="A259" s="414" t="s">
        <v>12977</v>
      </c>
      <c r="B259" s="414"/>
      <c r="C259" s="414"/>
      <c r="D259" s="414"/>
      <c r="E259" s="414"/>
      <c r="F259" s="414"/>
      <c r="G259" s="414"/>
      <c r="H259" s="414"/>
      <c r="I259" s="294"/>
      <c r="J259" s="294"/>
      <c r="K259" s="294"/>
      <c r="L259" s="294"/>
    </row>
    <row r="260" spans="1:12" ht="17.100000000000001" customHeight="1">
      <c r="A260" s="294" t="s">
        <v>12978</v>
      </c>
      <c r="B260" s="298" t="s">
        <v>12979</v>
      </c>
      <c r="C260" s="294" t="s">
        <v>12980</v>
      </c>
      <c r="D260" s="294" t="s">
        <v>12981</v>
      </c>
      <c r="E260" s="299" t="s">
        <v>12982</v>
      </c>
      <c r="F260" s="413" t="s">
        <v>12983</v>
      </c>
      <c r="G260" s="413"/>
      <c r="H260" s="413" t="s">
        <v>12984</v>
      </c>
      <c r="I260" s="413"/>
      <c r="J260" s="413" t="s">
        <v>12985</v>
      </c>
      <c r="K260" s="413"/>
      <c r="L260" s="413"/>
    </row>
    <row r="261" spans="1:12" ht="24" customHeight="1">
      <c r="A261" s="300" t="s">
        <v>12986</v>
      </c>
      <c r="B261" s="301" t="s">
        <v>13085</v>
      </c>
      <c r="C261" s="300" t="s">
        <v>9</v>
      </c>
      <c r="D261" s="300" t="s">
        <v>7909</v>
      </c>
      <c r="E261" s="302" t="s">
        <v>51</v>
      </c>
      <c r="F261" s="423" t="s">
        <v>13086</v>
      </c>
      <c r="G261" s="423"/>
      <c r="H261" s="423">
        <v>1.2038000000000001E-3</v>
      </c>
      <c r="I261" s="423"/>
      <c r="J261" s="424">
        <v>0.12520000000000001</v>
      </c>
      <c r="K261" s="424"/>
      <c r="L261" s="424"/>
    </row>
    <row r="262" spans="1:12" ht="24" customHeight="1">
      <c r="A262" s="300" t="s">
        <v>12986</v>
      </c>
      <c r="B262" s="301" t="s">
        <v>13087</v>
      </c>
      <c r="C262" s="300" t="s">
        <v>9</v>
      </c>
      <c r="D262" s="300" t="s">
        <v>8873</v>
      </c>
      <c r="E262" s="302" t="s">
        <v>51</v>
      </c>
      <c r="F262" s="423" t="s">
        <v>13088</v>
      </c>
      <c r="G262" s="423"/>
      <c r="H262" s="423">
        <v>1.148E-4</v>
      </c>
      <c r="I262" s="423"/>
      <c r="J262" s="424">
        <v>9.98E-2</v>
      </c>
      <c r="K262" s="424"/>
      <c r="L262" s="424"/>
    </row>
    <row r="263" spans="1:12" ht="48" customHeight="1">
      <c r="A263" s="300" t="s">
        <v>12986</v>
      </c>
      <c r="B263" s="301" t="s">
        <v>13089</v>
      </c>
      <c r="C263" s="300" t="s">
        <v>9</v>
      </c>
      <c r="D263" s="300" t="s">
        <v>9227</v>
      </c>
      <c r="E263" s="302" t="s">
        <v>51</v>
      </c>
      <c r="F263" s="423" t="s">
        <v>13090</v>
      </c>
      <c r="G263" s="423"/>
      <c r="H263" s="423">
        <v>8.03E-5</v>
      </c>
      <c r="I263" s="423"/>
      <c r="J263" s="424">
        <v>0.1074</v>
      </c>
      <c r="K263" s="424"/>
      <c r="L263" s="424"/>
    </row>
    <row r="264" spans="1:12" ht="24" customHeight="1">
      <c r="A264" s="300" t="s">
        <v>12986</v>
      </c>
      <c r="B264" s="301" t="s">
        <v>13091</v>
      </c>
      <c r="C264" s="300" t="s">
        <v>9</v>
      </c>
      <c r="D264" s="300" t="s">
        <v>9580</v>
      </c>
      <c r="E264" s="302" t="s">
        <v>51</v>
      </c>
      <c r="F264" s="423" t="s">
        <v>13092</v>
      </c>
      <c r="G264" s="423"/>
      <c r="H264" s="423">
        <v>7.86E-5</v>
      </c>
      <c r="I264" s="423"/>
      <c r="J264" s="424">
        <v>7.0499999999999993E-2</v>
      </c>
      <c r="K264" s="424"/>
      <c r="L264" s="424"/>
    </row>
    <row r="265" spans="1:12" ht="24" customHeight="1">
      <c r="A265" s="300" t="s">
        <v>12986</v>
      </c>
      <c r="B265" s="301" t="s">
        <v>12987</v>
      </c>
      <c r="C265" s="300" t="s">
        <v>9</v>
      </c>
      <c r="D265" s="300" t="s">
        <v>9831</v>
      </c>
      <c r="E265" s="302" t="s">
        <v>12988</v>
      </c>
      <c r="F265" s="423" t="s">
        <v>12989</v>
      </c>
      <c r="G265" s="423"/>
      <c r="H265" s="423">
        <v>2.78569E-2</v>
      </c>
      <c r="I265" s="423"/>
      <c r="J265" s="424">
        <v>0.28189999999999998</v>
      </c>
      <c r="K265" s="424"/>
      <c r="L265" s="424"/>
    </row>
    <row r="266" spans="1:12" ht="36" customHeight="1">
      <c r="A266" s="300" t="s">
        <v>12986</v>
      </c>
      <c r="B266" s="301" t="s">
        <v>12990</v>
      </c>
      <c r="C266" s="300" t="s">
        <v>9</v>
      </c>
      <c r="D266" s="300" t="s">
        <v>11426</v>
      </c>
      <c r="E266" s="302" t="s">
        <v>51</v>
      </c>
      <c r="F266" s="423" t="s">
        <v>12991</v>
      </c>
      <c r="G266" s="423"/>
      <c r="H266" s="423">
        <v>1.4599000000000001E-3</v>
      </c>
      <c r="I266" s="423"/>
      <c r="J266" s="424">
        <v>0.193</v>
      </c>
      <c r="K266" s="424"/>
      <c r="L266" s="424"/>
    </row>
    <row r="267" spans="1:12" ht="17.100000000000001" customHeight="1">
      <c r="A267" s="298"/>
      <c r="B267" s="298"/>
      <c r="C267" s="298"/>
      <c r="D267" s="298"/>
      <c r="E267" s="298"/>
      <c r="F267" s="298"/>
      <c r="G267" s="298"/>
      <c r="H267" s="298"/>
      <c r="I267" s="298"/>
      <c r="J267" s="298" t="s">
        <v>12992</v>
      </c>
      <c r="K267" s="298"/>
      <c r="L267" s="298" t="s">
        <v>13160</v>
      </c>
    </row>
    <row r="268" spans="1:12">
      <c r="A268" s="414" t="s">
        <v>12994</v>
      </c>
      <c r="B268" s="414"/>
      <c r="C268" s="414"/>
      <c r="D268" s="414"/>
      <c r="E268" s="414"/>
      <c r="F268" s="414"/>
      <c r="G268" s="414"/>
      <c r="H268" s="414"/>
      <c r="I268" s="294"/>
      <c r="J268" s="294"/>
      <c r="K268" s="294"/>
      <c r="L268" s="294"/>
    </row>
    <row r="269" spans="1:12" ht="17.100000000000001" customHeight="1">
      <c r="A269" s="294" t="s">
        <v>12978</v>
      </c>
      <c r="B269" s="298" t="s">
        <v>12979</v>
      </c>
      <c r="C269" s="294" t="s">
        <v>12980</v>
      </c>
      <c r="D269" s="294" t="s">
        <v>12981</v>
      </c>
      <c r="E269" s="299" t="s">
        <v>12982</v>
      </c>
      <c r="F269" s="413" t="s">
        <v>12983</v>
      </c>
      <c r="G269" s="413"/>
      <c r="H269" s="413" t="s">
        <v>12984</v>
      </c>
      <c r="I269" s="413"/>
      <c r="J269" s="413" t="s">
        <v>12985</v>
      </c>
      <c r="K269" s="413"/>
      <c r="L269" s="413"/>
    </row>
    <row r="270" spans="1:12" ht="24" customHeight="1">
      <c r="A270" s="300" t="s">
        <v>12986</v>
      </c>
      <c r="B270" s="301" t="s">
        <v>13133</v>
      </c>
      <c r="C270" s="300" t="s">
        <v>9</v>
      </c>
      <c r="D270" s="300" t="s">
        <v>7905</v>
      </c>
      <c r="E270" s="302" t="s">
        <v>27</v>
      </c>
      <c r="F270" s="423" t="s">
        <v>13134</v>
      </c>
      <c r="G270" s="423"/>
      <c r="H270" s="423">
        <v>0.80664880000000005</v>
      </c>
      <c r="I270" s="423"/>
      <c r="J270" s="424">
        <v>5.6062000000000003</v>
      </c>
      <c r="K270" s="424"/>
      <c r="L270" s="424"/>
    </row>
    <row r="271" spans="1:12" ht="24" customHeight="1">
      <c r="A271" s="300" t="s">
        <v>12986</v>
      </c>
      <c r="B271" s="301" t="s">
        <v>13161</v>
      </c>
      <c r="C271" s="300" t="s">
        <v>9</v>
      </c>
      <c r="D271" s="300" t="s">
        <v>10381</v>
      </c>
      <c r="E271" s="302" t="s">
        <v>27</v>
      </c>
      <c r="F271" s="423" t="s">
        <v>13134</v>
      </c>
      <c r="G271" s="423"/>
      <c r="H271" s="423">
        <v>0.3032725</v>
      </c>
      <c r="I271" s="423"/>
      <c r="J271" s="424">
        <v>2.1076999999999999</v>
      </c>
      <c r="K271" s="424"/>
      <c r="L271" s="424"/>
    </row>
    <row r="272" spans="1:12" ht="24" customHeight="1">
      <c r="A272" s="300" t="s">
        <v>12986</v>
      </c>
      <c r="B272" s="301" t="s">
        <v>13093</v>
      </c>
      <c r="C272" s="300" t="s">
        <v>9</v>
      </c>
      <c r="D272" s="300" t="s">
        <v>10857</v>
      </c>
      <c r="E272" s="302" t="s">
        <v>27</v>
      </c>
      <c r="F272" s="423" t="s">
        <v>13094</v>
      </c>
      <c r="G272" s="423"/>
      <c r="H272" s="423">
        <v>0.9652982</v>
      </c>
      <c r="I272" s="423"/>
      <c r="J272" s="424">
        <v>4.9905999999999997</v>
      </c>
      <c r="K272" s="424"/>
      <c r="L272" s="424"/>
    </row>
    <row r="273" spans="1:12" ht="17.100000000000001" customHeight="1">
      <c r="A273" s="298"/>
      <c r="B273" s="298"/>
      <c r="C273" s="298"/>
      <c r="D273" s="298"/>
      <c r="E273" s="298"/>
      <c r="F273" s="298"/>
      <c r="G273" s="298"/>
      <c r="H273" s="298"/>
      <c r="I273" s="298"/>
      <c r="J273" s="298" t="s">
        <v>12992</v>
      </c>
      <c r="K273" s="298"/>
      <c r="L273" s="298" t="s">
        <v>13162</v>
      </c>
    </row>
    <row r="274" spans="1:12">
      <c r="A274" s="414" t="s">
        <v>12998</v>
      </c>
      <c r="B274" s="414"/>
      <c r="C274" s="414"/>
      <c r="D274" s="414"/>
      <c r="E274" s="414"/>
      <c r="F274" s="414"/>
      <c r="G274" s="414"/>
      <c r="H274" s="414"/>
      <c r="I274" s="294"/>
      <c r="J274" s="294"/>
      <c r="K274" s="294"/>
      <c r="L274" s="294"/>
    </row>
    <row r="275" spans="1:12" ht="17.100000000000001" customHeight="1">
      <c r="A275" s="294" t="s">
        <v>12978</v>
      </c>
      <c r="B275" s="298" t="s">
        <v>12979</v>
      </c>
      <c r="C275" s="294" t="s">
        <v>12980</v>
      </c>
      <c r="D275" s="294" t="s">
        <v>12981</v>
      </c>
      <c r="E275" s="299" t="s">
        <v>12982</v>
      </c>
      <c r="F275" s="413" t="s">
        <v>12983</v>
      </c>
      <c r="G275" s="413"/>
      <c r="H275" s="413" t="s">
        <v>12984</v>
      </c>
      <c r="I275" s="413"/>
      <c r="J275" s="413" t="s">
        <v>12985</v>
      </c>
      <c r="K275" s="413"/>
      <c r="L275" s="413"/>
    </row>
    <row r="276" spans="1:12" ht="24" customHeight="1">
      <c r="A276" s="300" t="s">
        <v>12986</v>
      </c>
      <c r="B276" s="301" t="s">
        <v>13138</v>
      </c>
      <c r="C276" s="300" t="s">
        <v>9</v>
      </c>
      <c r="D276" s="300" t="s">
        <v>12530</v>
      </c>
      <c r="E276" s="302" t="s">
        <v>20</v>
      </c>
      <c r="F276" s="423" t="s">
        <v>13139</v>
      </c>
      <c r="G276" s="423"/>
      <c r="H276" s="423">
        <v>1.58</v>
      </c>
      <c r="I276" s="423"/>
      <c r="J276" s="424">
        <v>7.9</v>
      </c>
      <c r="K276" s="424"/>
      <c r="L276" s="424"/>
    </row>
    <row r="277" spans="1:12" ht="24" customHeight="1">
      <c r="A277" s="300" t="s">
        <v>12986</v>
      </c>
      <c r="B277" s="301" t="s">
        <v>13163</v>
      </c>
      <c r="C277" s="300" t="s">
        <v>9</v>
      </c>
      <c r="D277" s="300" t="s">
        <v>7772</v>
      </c>
      <c r="E277" s="302" t="s">
        <v>23</v>
      </c>
      <c r="F277" s="423" t="s">
        <v>12915</v>
      </c>
      <c r="G277" s="423"/>
      <c r="H277" s="423">
        <v>0.6</v>
      </c>
      <c r="I277" s="423"/>
      <c r="J277" s="424">
        <v>0.34</v>
      </c>
      <c r="K277" s="424"/>
      <c r="L277" s="424"/>
    </row>
    <row r="278" spans="1:12" ht="24" customHeight="1">
      <c r="A278" s="300" t="s">
        <v>12986</v>
      </c>
      <c r="B278" s="301" t="s">
        <v>13164</v>
      </c>
      <c r="C278" s="300" t="s">
        <v>9</v>
      </c>
      <c r="D278" s="300" t="s">
        <v>7998</v>
      </c>
      <c r="E278" s="302" t="s">
        <v>51</v>
      </c>
      <c r="F278" s="423" t="s">
        <v>13165</v>
      </c>
      <c r="G278" s="423"/>
      <c r="H278" s="423">
        <v>0.22727269999999999</v>
      </c>
      <c r="I278" s="423"/>
      <c r="J278" s="424">
        <v>5.09</v>
      </c>
      <c r="K278" s="424"/>
      <c r="L278" s="424"/>
    </row>
    <row r="279" spans="1:12" ht="24" customHeight="1">
      <c r="A279" s="300" t="s">
        <v>12986</v>
      </c>
      <c r="B279" s="301" t="s">
        <v>13166</v>
      </c>
      <c r="C279" s="300" t="s">
        <v>9</v>
      </c>
      <c r="D279" s="300" t="s">
        <v>10128</v>
      </c>
      <c r="E279" s="302" t="s">
        <v>93</v>
      </c>
      <c r="F279" s="423" t="s">
        <v>13167</v>
      </c>
      <c r="G279" s="423"/>
      <c r="H279" s="423">
        <v>2.1999999999999999E-2</v>
      </c>
      <c r="I279" s="423"/>
      <c r="J279" s="424">
        <v>0.37</v>
      </c>
      <c r="K279" s="424"/>
      <c r="L279" s="424"/>
    </row>
    <row r="280" spans="1:12" ht="24" customHeight="1">
      <c r="A280" s="300" t="s">
        <v>12986</v>
      </c>
      <c r="B280" s="301" t="s">
        <v>13168</v>
      </c>
      <c r="C280" s="300" t="s">
        <v>9</v>
      </c>
      <c r="D280" s="300" t="s">
        <v>10597</v>
      </c>
      <c r="E280" s="302" t="s">
        <v>23</v>
      </c>
      <c r="F280" s="423" t="s">
        <v>13169</v>
      </c>
      <c r="G280" s="423"/>
      <c r="H280" s="423">
        <v>0.15</v>
      </c>
      <c r="I280" s="423"/>
      <c r="J280" s="424">
        <v>1.63</v>
      </c>
      <c r="K280" s="424"/>
      <c r="L280" s="424"/>
    </row>
    <row r="281" spans="1:12" ht="24" customHeight="1">
      <c r="A281" s="300" t="s">
        <v>12986</v>
      </c>
      <c r="B281" s="301" t="s">
        <v>13099</v>
      </c>
      <c r="C281" s="300" t="s">
        <v>9</v>
      </c>
      <c r="D281" s="300" t="s">
        <v>7224</v>
      </c>
      <c r="E281" s="302" t="s">
        <v>51</v>
      </c>
      <c r="F281" s="423" t="s">
        <v>13100</v>
      </c>
      <c r="G281" s="423"/>
      <c r="H281" s="423">
        <v>1.4218700000000001E-2</v>
      </c>
      <c r="I281" s="423"/>
      <c r="J281" s="424">
        <v>0.13070000000000001</v>
      </c>
      <c r="K281" s="424"/>
      <c r="L281" s="424"/>
    </row>
    <row r="282" spans="1:12" ht="24" customHeight="1">
      <c r="A282" s="300" t="s">
        <v>12986</v>
      </c>
      <c r="B282" s="301" t="s">
        <v>13101</v>
      </c>
      <c r="C282" s="300" t="s">
        <v>9</v>
      </c>
      <c r="D282" s="300" t="s">
        <v>7359</v>
      </c>
      <c r="E282" s="302" t="s">
        <v>51</v>
      </c>
      <c r="F282" s="423" t="s">
        <v>13102</v>
      </c>
      <c r="G282" s="423"/>
      <c r="H282" s="423">
        <v>4.5879999999999998E-4</v>
      </c>
      <c r="I282" s="423"/>
      <c r="J282" s="424">
        <v>5.8999999999999997E-2</v>
      </c>
      <c r="K282" s="424"/>
      <c r="L282" s="424"/>
    </row>
    <row r="283" spans="1:12" ht="24" customHeight="1">
      <c r="A283" s="300" t="s">
        <v>12986</v>
      </c>
      <c r="B283" s="301" t="s">
        <v>13103</v>
      </c>
      <c r="C283" s="300" t="s">
        <v>9</v>
      </c>
      <c r="D283" s="300" t="s">
        <v>8851</v>
      </c>
      <c r="E283" s="302" t="s">
        <v>51</v>
      </c>
      <c r="F283" s="423" t="s">
        <v>13104</v>
      </c>
      <c r="G283" s="423"/>
      <c r="H283" s="423">
        <v>3.6709999999999998E-4</v>
      </c>
      <c r="I283" s="423"/>
      <c r="J283" s="424">
        <v>7.1099999999999997E-2</v>
      </c>
      <c r="K283" s="424"/>
      <c r="L283" s="424"/>
    </row>
    <row r="284" spans="1:12" ht="24" customHeight="1">
      <c r="A284" s="300" t="s">
        <v>12986</v>
      </c>
      <c r="B284" s="301" t="s">
        <v>13105</v>
      </c>
      <c r="C284" s="300" t="s">
        <v>9</v>
      </c>
      <c r="D284" s="300" t="s">
        <v>8852</v>
      </c>
      <c r="E284" s="302" t="s">
        <v>51</v>
      </c>
      <c r="F284" s="423" t="s">
        <v>13106</v>
      </c>
      <c r="G284" s="423"/>
      <c r="H284" s="423">
        <v>7.86E-5</v>
      </c>
      <c r="I284" s="423"/>
      <c r="J284" s="424">
        <v>4.3099999999999999E-2</v>
      </c>
      <c r="K284" s="424"/>
      <c r="L284" s="424"/>
    </row>
    <row r="285" spans="1:12" ht="24" customHeight="1">
      <c r="A285" s="300" t="s">
        <v>12986</v>
      </c>
      <c r="B285" s="301" t="s">
        <v>13107</v>
      </c>
      <c r="C285" s="300" t="s">
        <v>9</v>
      </c>
      <c r="D285" s="300" t="s">
        <v>9000</v>
      </c>
      <c r="E285" s="302" t="s">
        <v>51</v>
      </c>
      <c r="F285" s="423" t="s">
        <v>13108</v>
      </c>
      <c r="G285" s="423"/>
      <c r="H285" s="423">
        <v>1.6183599999999999E-2</v>
      </c>
      <c r="I285" s="423"/>
      <c r="J285" s="424">
        <v>0.1096</v>
      </c>
      <c r="K285" s="424"/>
      <c r="L285" s="424"/>
    </row>
    <row r="286" spans="1:12" ht="24" customHeight="1">
      <c r="A286" s="300" t="s">
        <v>12986</v>
      </c>
      <c r="B286" s="301" t="s">
        <v>13109</v>
      </c>
      <c r="C286" s="300" t="s">
        <v>9</v>
      </c>
      <c r="D286" s="300" t="s">
        <v>9574</v>
      </c>
      <c r="E286" s="302" t="s">
        <v>51</v>
      </c>
      <c r="F286" s="423" t="s">
        <v>13110</v>
      </c>
      <c r="G286" s="423"/>
      <c r="H286" s="423">
        <v>5.1323000000000002E-3</v>
      </c>
      <c r="I286" s="423"/>
      <c r="J286" s="424">
        <v>4.53E-2</v>
      </c>
      <c r="K286" s="424"/>
      <c r="L286" s="424"/>
    </row>
    <row r="287" spans="1:12" ht="24" customHeight="1">
      <c r="A287" s="300" t="s">
        <v>12986</v>
      </c>
      <c r="B287" s="301" t="s">
        <v>13111</v>
      </c>
      <c r="C287" s="300" t="s">
        <v>9</v>
      </c>
      <c r="D287" s="300" t="s">
        <v>10714</v>
      </c>
      <c r="E287" s="302" t="s">
        <v>93</v>
      </c>
      <c r="F287" s="423" t="s">
        <v>13112</v>
      </c>
      <c r="G287" s="423"/>
      <c r="H287" s="423">
        <v>2.6973000000000001E-3</v>
      </c>
      <c r="I287" s="423"/>
      <c r="J287" s="424">
        <v>4.1200000000000001E-2</v>
      </c>
      <c r="K287" s="424"/>
      <c r="L287" s="424"/>
    </row>
    <row r="288" spans="1:12" ht="24" customHeight="1">
      <c r="A288" s="300" t="s">
        <v>12986</v>
      </c>
      <c r="B288" s="301" t="s">
        <v>13113</v>
      </c>
      <c r="C288" s="300" t="s">
        <v>9</v>
      </c>
      <c r="D288" s="300" t="s">
        <v>10809</v>
      </c>
      <c r="E288" s="302" t="s">
        <v>51</v>
      </c>
      <c r="F288" s="423" t="s">
        <v>13114</v>
      </c>
      <c r="G288" s="423"/>
      <c r="H288" s="423">
        <v>2.6973000000000001E-3</v>
      </c>
      <c r="I288" s="423"/>
      <c r="J288" s="424">
        <v>3.2399999999999998E-2</v>
      </c>
      <c r="K288" s="424"/>
      <c r="L288" s="424"/>
    </row>
    <row r="289" spans="1:12" ht="24" customHeight="1">
      <c r="A289" s="300" t="s">
        <v>12986</v>
      </c>
      <c r="B289" s="301" t="s">
        <v>13115</v>
      </c>
      <c r="C289" s="300" t="s">
        <v>9</v>
      </c>
      <c r="D289" s="300" t="s">
        <v>10810</v>
      </c>
      <c r="E289" s="302" t="s">
        <v>51</v>
      </c>
      <c r="F289" s="423" t="s">
        <v>13116</v>
      </c>
      <c r="G289" s="423"/>
      <c r="H289" s="423">
        <v>2.6973000000000001E-3</v>
      </c>
      <c r="I289" s="423"/>
      <c r="J289" s="424">
        <v>7.1800000000000003E-2</v>
      </c>
      <c r="K289" s="424"/>
      <c r="L289" s="424"/>
    </row>
    <row r="290" spans="1:12" ht="24" customHeight="1">
      <c r="A290" s="300" t="s">
        <v>12986</v>
      </c>
      <c r="B290" s="301" t="s">
        <v>13117</v>
      </c>
      <c r="C290" s="300" t="s">
        <v>9</v>
      </c>
      <c r="D290" s="300" t="s">
        <v>10837</v>
      </c>
      <c r="E290" s="302" t="s">
        <v>51</v>
      </c>
      <c r="F290" s="423" t="s">
        <v>13118</v>
      </c>
      <c r="G290" s="423"/>
      <c r="H290" s="423">
        <v>9.1799999999999995E-5</v>
      </c>
      <c r="I290" s="423"/>
      <c r="J290" s="424">
        <v>4.0899999999999999E-2</v>
      </c>
      <c r="K290" s="424"/>
      <c r="L290" s="424"/>
    </row>
    <row r="291" spans="1:12" ht="24" customHeight="1">
      <c r="A291" s="300" t="s">
        <v>12986</v>
      </c>
      <c r="B291" s="301" t="s">
        <v>13003</v>
      </c>
      <c r="C291" s="300" t="s">
        <v>9</v>
      </c>
      <c r="D291" s="300" t="s">
        <v>7216</v>
      </c>
      <c r="E291" s="302" t="s">
        <v>51</v>
      </c>
      <c r="F291" s="423" t="s">
        <v>13004</v>
      </c>
      <c r="G291" s="423"/>
      <c r="H291" s="423">
        <v>5.4023999999999999E-3</v>
      </c>
      <c r="I291" s="423"/>
      <c r="J291" s="424">
        <v>0.18049999999999999</v>
      </c>
      <c r="K291" s="424"/>
      <c r="L291" s="424"/>
    </row>
    <row r="292" spans="1:12" ht="24" customHeight="1">
      <c r="A292" s="300" t="s">
        <v>12986</v>
      </c>
      <c r="B292" s="301" t="s">
        <v>13005</v>
      </c>
      <c r="C292" s="300" t="s">
        <v>9</v>
      </c>
      <c r="D292" s="300" t="s">
        <v>7393</v>
      </c>
      <c r="E292" s="302" t="s">
        <v>12988</v>
      </c>
      <c r="F292" s="423" t="s">
        <v>13006</v>
      </c>
      <c r="G292" s="423"/>
      <c r="H292" s="423">
        <v>3.2501000000000001E-3</v>
      </c>
      <c r="I292" s="423"/>
      <c r="J292" s="424">
        <v>0.17549999999999999</v>
      </c>
      <c r="K292" s="424"/>
      <c r="L292" s="424"/>
    </row>
    <row r="293" spans="1:12" ht="24" customHeight="1">
      <c r="A293" s="300" t="s">
        <v>12986</v>
      </c>
      <c r="B293" s="301" t="s">
        <v>13007</v>
      </c>
      <c r="C293" s="300" t="s">
        <v>9</v>
      </c>
      <c r="D293" s="300" t="s">
        <v>10619</v>
      </c>
      <c r="E293" s="302" t="s">
        <v>51</v>
      </c>
      <c r="F293" s="423" t="s">
        <v>13008</v>
      </c>
      <c r="G293" s="423"/>
      <c r="H293" s="423">
        <v>2.5211000000000001E-3</v>
      </c>
      <c r="I293" s="423"/>
      <c r="J293" s="424">
        <v>0.48220000000000002</v>
      </c>
      <c r="K293" s="424"/>
      <c r="L293" s="424"/>
    </row>
    <row r="294" spans="1:12" ht="24" customHeight="1">
      <c r="A294" s="300" t="s">
        <v>12986</v>
      </c>
      <c r="B294" s="301" t="s">
        <v>13009</v>
      </c>
      <c r="C294" s="300" t="s">
        <v>9</v>
      </c>
      <c r="D294" s="300" t="s">
        <v>10769</v>
      </c>
      <c r="E294" s="302" t="s">
        <v>51</v>
      </c>
      <c r="F294" s="423" t="s">
        <v>13010</v>
      </c>
      <c r="G294" s="423"/>
      <c r="H294" s="423">
        <v>0.22662779999999999</v>
      </c>
      <c r="I294" s="423"/>
      <c r="J294" s="424">
        <v>0.28560000000000002</v>
      </c>
      <c r="K294" s="424"/>
      <c r="L294" s="424"/>
    </row>
    <row r="295" spans="1:12" ht="24" customHeight="1">
      <c r="A295" s="300" t="s">
        <v>12986</v>
      </c>
      <c r="B295" s="301" t="s">
        <v>13011</v>
      </c>
      <c r="C295" s="300" t="s">
        <v>9</v>
      </c>
      <c r="D295" s="300" t="s">
        <v>10929</v>
      </c>
      <c r="E295" s="302" t="s">
        <v>51</v>
      </c>
      <c r="F295" s="423" t="s">
        <v>13012</v>
      </c>
      <c r="G295" s="423"/>
      <c r="H295" s="423">
        <v>2.1849999999999999E-3</v>
      </c>
      <c r="I295" s="423"/>
      <c r="J295" s="424">
        <v>0.32879999999999998</v>
      </c>
      <c r="K295" s="424"/>
      <c r="L295" s="424"/>
    </row>
    <row r="296" spans="1:12" ht="17.100000000000001" customHeight="1">
      <c r="A296" s="298"/>
      <c r="B296" s="298"/>
      <c r="C296" s="298"/>
      <c r="D296" s="298"/>
      <c r="E296" s="298"/>
      <c r="F296" s="298"/>
      <c r="G296" s="298"/>
      <c r="H296" s="298"/>
      <c r="I296" s="298"/>
      <c r="J296" s="298" t="s">
        <v>12992</v>
      </c>
      <c r="K296" s="298"/>
      <c r="L296" s="298" t="s">
        <v>13170</v>
      </c>
    </row>
    <row r="297" spans="1:12">
      <c r="A297" s="414" t="s">
        <v>13056</v>
      </c>
      <c r="B297" s="414"/>
      <c r="C297" s="414"/>
      <c r="D297" s="414"/>
      <c r="E297" s="414"/>
      <c r="F297" s="414"/>
      <c r="G297" s="414"/>
      <c r="H297" s="414"/>
      <c r="I297" s="294"/>
      <c r="J297" s="294"/>
      <c r="K297" s="294"/>
      <c r="L297" s="294"/>
    </row>
    <row r="298" spans="1:12" ht="17.100000000000001" customHeight="1">
      <c r="A298" s="294" t="s">
        <v>12978</v>
      </c>
      <c r="B298" s="298" t="s">
        <v>12979</v>
      </c>
      <c r="C298" s="294" t="s">
        <v>12980</v>
      </c>
      <c r="D298" s="294" t="s">
        <v>12981</v>
      </c>
      <c r="E298" s="299" t="s">
        <v>12982</v>
      </c>
      <c r="F298" s="413" t="s">
        <v>12983</v>
      </c>
      <c r="G298" s="413"/>
      <c r="H298" s="413" t="s">
        <v>12984</v>
      </c>
      <c r="I298" s="413"/>
      <c r="J298" s="413" t="s">
        <v>12985</v>
      </c>
      <c r="K298" s="413"/>
      <c r="L298" s="413"/>
    </row>
    <row r="299" spans="1:12" ht="24" customHeight="1">
      <c r="A299" s="300" t="s">
        <v>12986</v>
      </c>
      <c r="B299" s="301" t="s">
        <v>13057</v>
      </c>
      <c r="C299" s="300" t="s">
        <v>9</v>
      </c>
      <c r="D299" s="300" t="s">
        <v>12549</v>
      </c>
      <c r="E299" s="302" t="s">
        <v>27</v>
      </c>
      <c r="F299" s="423" t="s">
        <v>12948</v>
      </c>
      <c r="G299" s="423"/>
      <c r="H299" s="423">
        <v>2.0276122000000001</v>
      </c>
      <c r="I299" s="423"/>
      <c r="J299" s="424">
        <v>1.3179000000000001</v>
      </c>
      <c r="K299" s="424"/>
      <c r="L299" s="424"/>
    </row>
    <row r="300" spans="1:12" ht="17.100000000000001" customHeight="1">
      <c r="A300" s="298"/>
      <c r="B300" s="298"/>
      <c r="C300" s="298"/>
      <c r="D300" s="298"/>
      <c r="E300" s="298"/>
      <c r="F300" s="298"/>
      <c r="G300" s="298"/>
      <c r="H300" s="298"/>
      <c r="I300" s="298"/>
      <c r="J300" s="298" t="s">
        <v>12992</v>
      </c>
      <c r="K300" s="298"/>
      <c r="L300" s="298" t="s">
        <v>13171</v>
      </c>
    </row>
    <row r="301" spans="1:12">
      <c r="A301" s="414" t="s">
        <v>13058</v>
      </c>
      <c r="B301" s="414"/>
      <c r="C301" s="414"/>
      <c r="D301" s="414"/>
      <c r="E301" s="414"/>
      <c r="F301" s="414"/>
      <c r="G301" s="414"/>
      <c r="H301" s="414"/>
      <c r="I301" s="294"/>
      <c r="J301" s="294"/>
      <c r="K301" s="294"/>
      <c r="L301" s="294"/>
    </row>
    <row r="302" spans="1:12" ht="17.100000000000001" customHeight="1">
      <c r="A302" s="294" t="s">
        <v>12978</v>
      </c>
      <c r="B302" s="298" t="s">
        <v>12979</v>
      </c>
      <c r="C302" s="294" t="s">
        <v>12980</v>
      </c>
      <c r="D302" s="294" t="s">
        <v>12981</v>
      </c>
      <c r="E302" s="299" t="s">
        <v>12982</v>
      </c>
      <c r="F302" s="413" t="s">
        <v>12983</v>
      </c>
      <c r="G302" s="413"/>
      <c r="H302" s="413" t="s">
        <v>12984</v>
      </c>
      <c r="I302" s="413"/>
      <c r="J302" s="413" t="s">
        <v>12985</v>
      </c>
      <c r="K302" s="413"/>
      <c r="L302" s="413"/>
    </row>
    <row r="303" spans="1:12" ht="24" customHeight="1">
      <c r="A303" s="300" t="s">
        <v>12986</v>
      </c>
      <c r="B303" s="301" t="s">
        <v>13059</v>
      </c>
      <c r="C303" s="300" t="s">
        <v>9</v>
      </c>
      <c r="D303" s="300" t="s">
        <v>12535</v>
      </c>
      <c r="E303" s="302" t="s">
        <v>27</v>
      </c>
      <c r="F303" s="423" t="s">
        <v>12936</v>
      </c>
      <c r="G303" s="423"/>
      <c r="H303" s="423">
        <v>2.0276122000000001</v>
      </c>
      <c r="I303" s="423"/>
      <c r="J303" s="424">
        <v>0.1014</v>
      </c>
      <c r="K303" s="424"/>
      <c r="L303" s="424"/>
    </row>
    <row r="304" spans="1:12" ht="17.100000000000001" customHeight="1">
      <c r="A304" s="298"/>
      <c r="B304" s="298"/>
      <c r="C304" s="298"/>
      <c r="D304" s="298"/>
      <c r="E304" s="298"/>
      <c r="F304" s="298"/>
      <c r="G304" s="298"/>
      <c r="H304" s="298"/>
      <c r="I304" s="298"/>
      <c r="J304" s="298" t="s">
        <v>12992</v>
      </c>
      <c r="K304" s="298"/>
      <c r="L304" s="298" t="s">
        <v>13119</v>
      </c>
    </row>
    <row r="305" spans="1:12">
      <c r="A305" s="414" t="s">
        <v>13060</v>
      </c>
      <c r="B305" s="414"/>
      <c r="C305" s="414"/>
      <c r="D305" s="414"/>
      <c r="E305" s="414"/>
      <c r="F305" s="414"/>
      <c r="G305" s="414"/>
      <c r="H305" s="414"/>
      <c r="I305" s="294"/>
      <c r="J305" s="294"/>
      <c r="K305" s="294"/>
      <c r="L305" s="294"/>
    </row>
    <row r="306" spans="1:12" ht="17.100000000000001" customHeight="1">
      <c r="A306" s="294" t="s">
        <v>12978</v>
      </c>
      <c r="B306" s="298" t="s">
        <v>12979</v>
      </c>
      <c r="C306" s="294" t="s">
        <v>12980</v>
      </c>
      <c r="D306" s="294" t="s">
        <v>12981</v>
      </c>
      <c r="E306" s="299" t="s">
        <v>12982</v>
      </c>
      <c r="F306" s="413" t="s">
        <v>12983</v>
      </c>
      <c r="G306" s="413"/>
      <c r="H306" s="413" t="s">
        <v>12984</v>
      </c>
      <c r="I306" s="413"/>
      <c r="J306" s="413" t="s">
        <v>12985</v>
      </c>
      <c r="K306" s="413"/>
      <c r="L306" s="413"/>
    </row>
    <row r="307" spans="1:12" ht="24" customHeight="1">
      <c r="A307" s="300" t="s">
        <v>12986</v>
      </c>
      <c r="B307" s="301" t="s">
        <v>13061</v>
      </c>
      <c r="C307" s="300" t="s">
        <v>9</v>
      </c>
      <c r="D307" s="300" t="s">
        <v>12522</v>
      </c>
      <c r="E307" s="302" t="s">
        <v>27</v>
      </c>
      <c r="F307" s="423" t="s">
        <v>12964</v>
      </c>
      <c r="G307" s="423"/>
      <c r="H307" s="423">
        <v>2.0276122000000001</v>
      </c>
      <c r="I307" s="423"/>
      <c r="J307" s="424">
        <v>5.1299000000000001</v>
      </c>
      <c r="K307" s="424"/>
      <c r="L307" s="424"/>
    </row>
    <row r="308" spans="1:12" ht="24" customHeight="1">
      <c r="A308" s="300" t="s">
        <v>12986</v>
      </c>
      <c r="B308" s="301" t="s">
        <v>13062</v>
      </c>
      <c r="C308" s="300" t="s">
        <v>9</v>
      </c>
      <c r="D308" s="300" t="s">
        <v>12527</v>
      </c>
      <c r="E308" s="302" t="s">
        <v>27</v>
      </c>
      <c r="F308" s="423" t="s">
        <v>13063</v>
      </c>
      <c r="G308" s="423"/>
      <c r="H308" s="423">
        <v>2.0276122000000001</v>
      </c>
      <c r="I308" s="423"/>
      <c r="J308" s="424">
        <v>0.68940000000000001</v>
      </c>
      <c r="K308" s="424"/>
      <c r="L308" s="424"/>
    </row>
    <row r="309" spans="1:12" ht="17.100000000000001" customHeight="1">
      <c r="A309" s="298"/>
      <c r="B309" s="298"/>
      <c r="C309" s="298"/>
      <c r="D309" s="298"/>
      <c r="E309" s="298"/>
      <c r="F309" s="298"/>
      <c r="G309" s="298"/>
      <c r="H309" s="298"/>
      <c r="I309" s="298"/>
      <c r="J309" s="298" t="s">
        <v>12992</v>
      </c>
      <c r="K309" s="298"/>
      <c r="L309" s="298" t="s">
        <v>13172</v>
      </c>
    </row>
    <row r="310" spans="1:12" ht="17.100000000000001" customHeight="1">
      <c r="A310" s="294" t="s">
        <v>13014</v>
      </c>
      <c r="B310" s="294"/>
      <c r="C310" s="294"/>
      <c r="D310" s="294"/>
      <c r="E310" s="294"/>
      <c r="F310" s="294"/>
      <c r="G310" s="294"/>
      <c r="H310" s="294"/>
      <c r="I310" s="294"/>
      <c r="J310" s="294"/>
      <c r="K310" s="294"/>
      <c r="L310" s="294"/>
    </row>
    <row r="311" spans="1:12" ht="17.100000000000001" customHeight="1">
      <c r="A311" s="298"/>
      <c r="B311" s="298"/>
      <c r="C311" s="298"/>
      <c r="D311" s="298"/>
      <c r="E311" s="298"/>
      <c r="F311" s="298"/>
      <c r="G311" s="298"/>
      <c r="H311" s="298"/>
      <c r="I311" s="298"/>
      <c r="J311" s="298" t="s">
        <v>13015</v>
      </c>
      <c r="K311" s="298"/>
      <c r="L311" s="298" t="s">
        <v>13173</v>
      </c>
    </row>
    <row r="312" spans="1:12" ht="17.100000000000001" customHeight="1">
      <c r="A312" s="298"/>
      <c r="B312" s="298"/>
      <c r="C312" s="298"/>
      <c r="D312" s="298"/>
      <c r="E312" s="298"/>
      <c r="F312" s="298"/>
      <c r="G312" s="298"/>
      <c r="H312" s="298"/>
      <c r="I312" s="298"/>
      <c r="J312" s="298" t="s">
        <v>13017</v>
      </c>
      <c r="K312" s="298" t="s">
        <v>13018</v>
      </c>
      <c r="L312" s="298" t="s">
        <v>13174</v>
      </c>
    </row>
    <row r="313" spans="1:12" ht="17.100000000000001" customHeight="1">
      <c r="A313" s="298"/>
      <c r="B313" s="298"/>
      <c r="C313" s="298"/>
      <c r="D313" s="298"/>
      <c r="E313" s="298"/>
      <c r="F313" s="298"/>
      <c r="G313" s="298"/>
      <c r="H313" s="298"/>
      <c r="I313" s="298"/>
      <c r="J313" s="298" t="s">
        <v>13020</v>
      </c>
      <c r="K313" s="298"/>
      <c r="L313" s="298" t="s">
        <v>13175</v>
      </c>
    </row>
    <row r="314" spans="1:12" ht="17.100000000000001" customHeight="1">
      <c r="A314" s="298"/>
      <c r="B314" s="298"/>
      <c r="C314" s="298"/>
      <c r="D314" s="298"/>
      <c r="E314" s="298"/>
      <c r="F314" s="298"/>
      <c r="G314" s="298"/>
      <c r="H314" s="298"/>
      <c r="I314" s="298"/>
      <c r="J314" s="298" t="s">
        <v>13022</v>
      </c>
      <c r="K314" s="298" t="s">
        <v>12974</v>
      </c>
      <c r="L314" s="298" t="s">
        <v>13176</v>
      </c>
    </row>
    <row r="315" spans="1:12" ht="17.100000000000001" customHeight="1">
      <c r="A315" s="298"/>
      <c r="B315" s="298"/>
      <c r="C315" s="298"/>
      <c r="D315" s="298"/>
      <c r="E315" s="298"/>
      <c r="F315" s="298"/>
      <c r="G315" s="298"/>
      <c r="H315" s="298"/>
      <c r="I315" s="298"/>
      <c r="J315" s="298" t="s">
        <v>13024</v>
      </c>
      <c r="K315" s="298"/>
      <c r="L315" s="298" t="s">
        <v>13177</v>
      </c>
    </row>
    <row r="316" spans="1:12" ht="30" customHeight="1">
      <c r="A316" s="299"/>
      <c r="B316" s="299"/>
      <c r="C316" s="299"/>
      <c r="D316" s="299"/>
      <c r="E316" s="299"/>
      <c r="F316" s="299"/>
      <c r="G316" s="299"/>
      <c r="H316" s="299"/>
      <c r="I316" s="299"/>
      <c r="J316" s="299"/>
      <c r="K316" s="299"/>
      <c r="L316" s="299"/>
    </row>
    <row r="317" spans="1:12" ht="36" customHeight="1">
      <c r="A317" s="295" t="s">
        <v>13178</v>
      </c>
      <c r="B317" s="296" t="s">
        <v>13179</v>
      </c>
      <c r="C317" s="295" t="s">
        <v>9</v>
      </c>
      <c r="D317" s="295" t="s">
        <v>3995</v>
      </c>
      <c r="E317" s="297" t="s">
        <v>13082</v>
      </c>
      <c r="F317" s="296"/>
      <c r="G317" s="296"/>
      <c r="H317" s="296"/>
      <c r="I317" s="296"/>
      <c r="J317" s="296"/>
      <c r="K317" s="296"/>
      <c r="L317" s="296"/>
    </row>
    <row r="318" spans="1:12">
      <c r="A318" s="414" t="s">
        <v>12977</v>
      </c>
      <c r="B318" s="414"/>
      <c r="C318" s="414"/>
      <c r="D318" s="414"/>
      <c r="E318" s="414"/>
      <c r="F318" s="414"/>
      <c r="G318" s="414"/>
      <c r="H318" s="414"/>
      <c r="I318" s="294"/>
      <c r="J318" s="294"/>
      <c r="K318" s="294"/>
      <c r="L318" s="294"/>
    </row>
    <row r="319" spans="1:12" ht="17.100000000000001" customHeight="1">
      <c r="A319" s="294" t="s">
        <v>12978</v>
      </c>
      <c r="B319" s="298" t="s">
        <v>12979</v>
      </c>
      <c r="C319" s="294" t="s">
        <v>12980</v>
      </c>
      <c r="D319" s="294" t="s">
        <v>12981</v>
      </c>
      <c r="E319" s="299" t="s">
        <v>12982</v>
      </c>
      <c r="F319" s="413" t="s">
        <v>12983</v>
      </c>
      <c r="G319" s="413"/>
      <c r="H319" s="413" t="s">
        <v>12984</v>
      </c>
      <c r="I319" s="413"/>
      <c r="J319" s="413" t="s">
        <v>12985</v>
      </c>
      <c r="K319" s="413"/>
      <c r="L319" s="413"/>
    </row>
    <row r="320" spans="1:12" ht="24" customHeight="1">
      <c r="A320" s="300" t="s">
        <v>12986</v>
      </c>
      <c r="B320" s="301" t="s">
        <v>12987</v>
      </c>
      <c r="C320" s="300" t="s">
        <v>9</v>
      </c>
      <c r="D320" s="300" t="s">
        <v>9831</v>
      </c>
      <c r="E320" s="302" t="s">
        <v>12988</v>
      </c>
      <c r="F320" s="423" t="s">
        <v>12989</v>
      </c>
      <c r="G320" s="423"/>
      <c r="H320" s="423">
        <v>0.1058981</v>
      </c>
      <c r="I320" s="423"/>
      <c r="J320" s="424">
        <v>1.0717000000000001</v>
      </c>
      <c r="K320" s="424"/>
      <c r="L320" s="424"/>
    </row>
    <row r="321" spans="1:12" ht="36" customHeight="1">
      <c r="A321" s="300" t="s">
        <v>12986</v>
      </c>
      <c r="B321" s="301" t="s">
        <v>12990</v>
      </c>
      <c r="C321" s="300" t="s">
        <v>9</v>
      </c>
      <c r="D321" s="300" t="s">
        <v>11426</v>
      </c>
      <c r="E321" s="302" t="s">
        <v>51</v>
      </c>
      <c r="F321" s="423" t="s">
        <v>12991</v>
      </c>
      <c r="G321" s="423"/>
      <c r="H321" s="423">
        <v>5.5496E-3</v>
      </c>
      <c r="I321" s="423"/>
      <c r="J321" s="424">
        <v>0.73350000000000004</v>
      </c>
      <c r="K321" s="424"/>
      <c r="L321" s="424"/>
    </row>
    <row r="322" spans="1:12" ht="24" customHeight="1">
      <c r="A322" s="300" t="s">
        <v>12986</v>
      </c>
      <c r="B322" s="301" t="s">
        <v>13085</v>
      </c>
      <c r="C322" s="300" t="s">
        <v>9</v>
      </c>
      <c r="D322" s="300" t="s">
        <v>7909</v>
      </c>
      <c r="E322" s="302" t="s">
        <v>51</v>
      </c>
      <c r="F322" s="423" t="s">
        <v>13086</v>
      </c>
      <c r="G322" s="423"/>
      <c r="H322" s="423">
        <v>4.4241000000000003E-3</v>
      </c>
      <c r="I322" s="423"/>
      <c r="J322" s="424">
        <v>0.46010000000000001</v>
      </c>
      <c r="K322" s="424"/>
      <c r="L322" s="424"/>
    </row>
    <row r="323" spans="1:12" ht="24" customHeight="1">
      <c r="A323" s="300" t="s">
        <v>12986</v>
      </c>
      <c r="B323" s="301" t="s">
        <v>13087</v>
      </c>
      <c r="C323" s="300" t="s">
        <v>9</v>
      </c>
      <c r="D323" s="300" t="s">
        <v>8873</v>
      </c>
      <c r="E323" s="302" t="s">
        <v>51</v>
      </c>
      <c r="F323" s="423" t="s">
        <v>13088</v>
      </c>
      <c r="G323" s="423"/>
      <c r="H323" s="423">
        <v>4.2109999999999999E-4</v>
      </c>
      <c r="I323" s="423"/>
      <c r="J323" s="424">
        <v>0.36609999999999998</v>
      </c>
      <c r="K323" s="424"/>
      <c r="L323" s="424"/>
    </row>
    <row r="324" spans="1:12" ht="48" customHeight="1">
      <c r="A324" s="300" t="s">
        <v>12986</v>
      </c>
      <c r="B324" s="301" t="s">
        <v>13089</v>
      </c>
      <c r="C324" s="300" t="s">
        <v>9</v>
      </c>
      <c r="D324" s="300" t="s">
        <v>9227</v>
      </c>
      <c r="E324" s="302" t="s">
        <v>51</v>
      </c>
      <c r="F324" s="423" t="s">
        <v>13090</v>
      </c>
      <c r="G324" s="423"/>
      <c r="H324" s="423">
        <v>2.9460000000000001E-4</v>
      </c>
      <c r="I324" s="423"/>
      <c r="J324" s="424">
        <v>0.39389999999999997</v>
      </c>
      <c r="K324" s="424"/>
      <c r="L324" s="424"/>
    </row>
    <row r="325" spans="1:12" ht="24" customHeight="1">
      <c r="A325" s="300" t="s">
        <v>12986</v>
      </c>
      <c r="B325" s="301" t="s">
        <v>13091</v>
      </c>
      <c r="C325" s="300" t="s">
        <v>9</v>
      </c>
      <c r="D325" s="300" t="s">
        <v>9580</v>
      </c>
      <c r="E325" s="302" t="s">
        <v>51</v>
      </c>
      <c r="F325" s="423" t="s">
        <v>13092</v>
      </c>
      <c r="G325" s="423"/>
      <c r="H325" s="423">
        <v>2.8880000000000003E-4</v>
      </c>
      <c r="I325" s="423"/>
      <c r="J325" s="424">
        <v>0.25890000000000002</v>
      </c>
      <c r="K325" s="424"/>
      <c r="L325" s="424"/>
    </row>
    <row r="326" spans="1:12" ht="24" customHeight="1">
      <c r="A326" s="300" t="s">
        <v>12986</v>
      </c>
      <c r="B326" s="301" t="s">
        <v>13180</v>
      </c>
      <c r="C326" s="300" t="s">
        <v>9</v>
      </c>
      <c r="D326" s="300" t="s">
        <v>9160</v>
      </c>
      <c r="E326" s="302" t="s">
        <v>51</v>
      </c>
      <c r="F326" s="423" t="s">
        <v>13181</v>
      </c>
      <c r="G326" s="423"/>
      <c r="H326" s="423">
        <v>3.5999999999999998E-6</v>
      </c>
      <c r="I326" s="423"/>
      <c r="J326" s="424">
        <v>1.55E-2</v>
      </c>
      <c r="K326" s="424"/>
      <c r="L326" s="424"/>
    </row>
    <row r="327" spans="1:12" ht="36" customHeight="1">
      <c r="A327" s="300" t="s">
        <v>12986</v>
      </c>
      <c r="B327" s="301" t="s">
        <v>13182</v>
      </c>
      <c r="C327" s="300" t="s">
        <v>9</v>
      </c>
      <c r="D327" s="300" t="s">
        <v>7288</v>
      </c>
      <c r="E327" s="302" t="s">
        <v>51</v>
      </c>
      <c r="F327" s="423" t="s">
        <v>13183</v>
      </c>
      <c r="G327" s="423"/>
      <c r="H327" s="423">
        <v>1.2E-5</v>
      </c>
      <c r="I327" s="423"/>
      <c r="J327" s="424">
        <v>0.17399999999999999</v>
      </c>
      <c r="K327" s="424"/>
      <c r="L327" s="424"/>
    </row>
    <row r="328" spans="1:12" ht="17.100000000000001" customHeight="1">
      <c r="A328" s="298"/>
      <c r="B328" s="298"/>
      <c r="C328" s="298"/>
      <c r="D328" s="298"/>
      <c r="E328" s="298"/>
      <c r="F328" s="298"/>
      <c r="G328" s="298"/>
      <c r="H328" s="298"/>
      <c r="I328" s="298"/>
      <c r="J328" s="298" t="s">
        <v>12992</v>
      </c>
      <c r="K328" s="298"/>
      <c r="L328" s="298" t="s">
        <v>13184</v>
      </c>
    </row>
    <row r="329" spans="1:12">
      <c r="A329" s="414" t="s">
        <v>12994</v>
      </c>
      <c r="B329" s="414"/>
      <c r="C329" s="414"/>
      <c r="D329" s="414"/>
      <c r="E329" s="414"/>
      <c r="F329" s="414"/>
      <c r="G329" s="414"/>
      <c r="H329" s="414"/>
      <c r="I329" s="294"/>
      <c r="J329" s="294"/>
      <c r="K329" s="294"/>
      <c r="L329" s="294"/>
    </row>
    <row r="330" spans="1:12" ht="17.100000000000001" customHeight="1">
      <c r="A330" s="294" t="s">
        <v>12978</v>
      </c>
      <c r="B330" s="298" t="s">
        <v>12979</v>
      </c>
      <c r="C330" s="294" t="s">
        <v>12980</v>
      </c>
      <c r="D330" s="294" t="s">
        <v>12981</v>
      </c>
      <c r="E330" s="299" t="s">
        <v>12982</v>
      </c>
      <c r="F330" s="413" t="s">
        <v>12983</v>
      </c>
      <c r="G330" s="413"/>
      <c r="H330" s="413" t="s">
        <v>12984</v>
      </c>
      <c r="I330" s="413"/>
      <c r="J330" s="413" t="s">
        <v>12985</v>
      </c>
      <c r="K330" s="413"/>
      <c r="L330" s="413"/>
    </row>
    <row r="331" spans="1:12" ht="24" customHeight="1">
      <c r="A331" s="300" t="s">
        <v>12986</v>
      </c>
      <c r="B331" s="301" t="s">
        <v>13185</v>
      </c>
      <c r="C331" s="300" t="s">
        <v>9</v>
      </c>
      <c r="D331" s="300" t="s">
        <v>10150</v>
      </c>
      <c r="E331" s="302" t="s">
        <v>27</v>
      </c>
      <c r="F331" s="423" t="s">
        <v>13186</v>
      </c>
      <c r="G331" s="423"/>
      <c r="H331" s="423">
        <v>0.1151952</v>
      </c>
      <c r="I331" s="423"/>
      <c r="J331" s="424">
        <v>0.58979999999999999</v>
      </c>
      <c r="K331" s="424"/>
      <c r="L331" s="424"/>
    </row>
    <row r="332" spans="1:12" ht="24" customHeight="1">
      <c r="A332" s="300" t="s">
        <v>12986</v>
      </c>
      <c r="B332" s="301" t="s">
        <v>13093</v>
      </c>
      <c r="C332" s="300" t="s">
        <v>9</v>
      </c>
      <c r="D332" s="300" t="s">
        <v>10857</v>
      </c>
      <c r="E332" s="302" t="s">
        <v>27</v>
      </c>
      <c r="F332" s="423" t="s">
        <v>13094</v>
      </c>
      <c r="G332" s="423"/>
      <c r="H332" s="423">
        <v>1.4436709999999999</v>
      </c>
      <c r="I332" s="423"/>
      <c r="J332" s="424">
        <v>7.4638</v>
      </c>
      <c r="K332" s="424"/>
      <c r="L332" s="424"/>
    </row>
    <row r="333" spans="1:12" ht="24" customHeight="1">
      <c r="A333" s="300" t="s">
        <v>12986</v>
      </c>
      <c r="B333" s="301" t="s">
        <v>13187</v>
      </c>
      <c r="C333" s="300" t="s">
        <v>9</v>
      </c>
      <c r="D333" s="300" t="s">
        <v>7901</v>
      </c>
      <c r="E333" s="302" t="s">
        <v>27</v>
      </c>
      <c r="F333" s="423" t="s">
        <v>13188</v>
      </c>
      <c r="G333" s="423"/>
      <c r="H333" s="423">
        <v>0.79104600000000003</v>
      </c>
      <c r="I333" s="423"/>
      <c r="J333" s="424">
        <v>4.327</v>
      </c>
      <c r="K333" s="424"/>
      <c r="L333" s="424"/>
    </row>
    <row r="334" spans="1:12" ht="24" customHeight="1">
      <c r="A334" s="300" t="s">
        <v>12986</v>
      </c>
      <c r="B334" s="301" t="s">
        <v>13133</v>
      </c>
      <c r="C334" s="300" t="s">
        <v>9</v>
      </c>
      <c r="D334" s="300" t="s">
        <v>7905</v>
      </c>
      <c r="E334" s="302" t="s">
        <v>27</v>
      </c>
      <c r="F334" s="423" t="s">
        <v>13134</v>
      </c>
      <c r="G334" s="423"/>
      <c r="H334" s="423">
        <v>3.239541</v>
      </c>
      <c r="I334" s="423"/>
      <c r="J334" s="424">
        <v>22.514800000000001</v>
      </c>
      <c r="K334" s="424"/>
      <c r="L334" s="424"/>
    </row>
    <row r="335" spans="1:12" ht="24" customHeight="1">
      <c r="A335" s="300" t="s">
        <v>12986</v>
      </c>
      <c r="B335" s="301" t="s">
        <v>13189</v>
      </c>
      <c r="C335" s="300" t="s">
        <v>9</v>
      </c>
      <c r="D335" s="300" t="s">
        <v>10144</v>
      </c>
      <c r="E335" s="302" t="s">
        <v>27</v>
      </c>
      <c r="F335" s="423" t="s">
        <v>12939</v>
      </c>
      <c r="G335" s="423"/>
      <c r="H335" s="423">
        <v>3.4263799999999997E-2</v>
      </c>
      <c r="I335" s="423"/>
      <c r="J335" s="424">
        <v>0.16550000000000001</v>
      </c>
      <c r="K335" s="424"/>
      <c r="L335" s="424"/>
    </row>
    <row r="336" spans="1:12" ht="24" customHeight="1">
      <c r="A336" s="300" t="s">
        <v>12986</v>
      </c>
      <c r="B336" s="301" t="s">
        <v>13190</v>
      </c>
      <c r="C336" s="300" t="s">
        <v>9</v>
      </c>
      <c r="D336" s="300" t="s">
        <v>11285</v>
      </c>
      <c r="E336" s="302" t="s">
        <v>27</v>
      </c>
      <c r="F336" s="423" t="s">
        <v>13191</v>
      </c>
      <c r="G336" s="423"/>
      <c r="H336" s="423">
        <v>0.18512229999999999</v>
      </c>
      <c r="I336" s="423"/>
      <c r="J336" s="424">
        <v>1.4032</v>
      </c>
      <c r="K336" s="424"/>
      <c r="L336" s="424"/>
    </row>
    <row r="337" spans="1:12" ht="24" customHeight="1">
      <c r="A337" s="300" t="s">
        <v>12986</v>
      </c>
      <c r="B337" s="301" t="s">
        <v>13192</v>
      </c>
      <c r="C337" s="300" t="s">
        <v>9</v>
      </c>
      <c r="D337" s="300" t="s">
        <v>10306</v>
      </c>
      <c r="E337" s="302" t="s">
        <v>27</v>
      </c>
      <c r="F337" s="423" t="s">
        <v>13134</v>
      </c>
      <c r="G337" s="423"/>
      <c r="H337" s="423">
        <v>0.84804089999999999</v>
      </c>
      <c r="I337" s="423"/>
      <c r="J337" s="424">
        <v>5.8939000000000004</v>
      </c>
      <c r="K337" s="424"/>
      <c r="L337" s="424"/>
    </row>
    <row r="338" spans="1:12" ht="24" customHeight="1">
      <c r="A338" s="300" t="s">
        <v>12986</v>
      </c>
      <c r="B338" s="301" t="s">
        <v>13131</v>
      </c>
      <c r="C338" s="300" t="s">
        <v>9</v>
      </c>
      <c r="D338" s="300" t="s">
        <v>10137</v>
      </c>
      <c r="E338" s="302" t="s">
        <v>27</v>
      </c>
      <c r="F338" s="423" t="s">
        <v>13132</v>
      </c>
      <c r="G338" s="423"/>
      <c r="H338" s="423">
        <v>0.1086709</v>
      </c>
      <c r="I338" s="423"/>
      <c r="J338" s="424">
        <v>0.52159999999999995</v>
      </c>
      <c r="K338" s="424"/>
      <c r="L338" s="424"/>
    </row>
    <row r="339" spans="1:12" ht="24" customHeight="1">
      <c r="A339" s="300" t="s">
        <v>12986</v>
      </c>
      <c r="B339" s="301" t="s">
        <v>13193</v>
      </c>
      <c r="C339" s="300" t="s">
        <v>9</v>
      </c>
      <c r="D339" s="300" t="s">
        <v>7200</v>
      </c>
      <c r="E339" s="302" t="s">
        <v>27</v>
      </c>
      <c r="F339" s="423" t="s">
        <v>13194</v>
      </c>
      <c r="G339" s="423"/>
      <c r="H339" s="423">
        <v>6.2294999999999998E-3</v>
      </c>
      <c r="I339" s="423"/>
      <c r="J339" s="424">
        <v>3.1699999999999999E-2</v>
      </c>
      <c r="K339" s="424"/>
      <c r="L339" s="424"/>
    </row>
    <row r="340" spans="1:12" ht="24" customHeight="1">
      <c r="A340" s="300" t="s">
        <v>12986</v>
      </c>
      <c r="B340" s="301" t="s">
        <v>13195</v>
      </c>
      <c r="C340" s="300" t="s">
        <v>9</v>
      </c>
      <c r="D340" s="300" t="s">
        <v>8821</v>
      </c>
      <c r="E340" s="302" t="s">
        <v>27</v>
      </c>
      <c r="F340" s="423" t="s">
        <v>13196</v>
      </c>
      <c r="G340" s="423"/>
      <c r="H340" s="423">
        <v>4.3097900000000001E-2</v>
      </c>
      <c r="I340" s="423"/>
      <c r="J340" s="424">
        <v>0.30990000000000001</v>
      </c>
      <c r="K340" s="424"/>
      <c r="L340" s="424"/>
    </row>
    <row r="341" spans="1:12" ht="24" customHeight="1">
      <c r="A341" s="300" t="s">
        <v>12986</v>
      </c>
      <c r="B341" s="301" t="s">
        <v>13197</v>
      </c>
      <c r="C341" s="300" t="s">
        <v>9</v>
      </c>
      <c r="D341" s="300" t="s">
        <v>6983</v>
      </c>
      <c r="E341" s="302" t="s">
        <v>27</v>
      </c>
      <c r="F341" s="423" t="s">
        <v>13198</v>
      </c>
      <c r="G341" s="423"/>
      <c r="H341" s="423">
        <v>0.22497929999999999</v>
      </c>
      <c r="I341" s="423"/>
      <c r="J341" s="424">
        <v>1.1361000000000001</v>
      </c>
      <c r="K341" s="424"/>
      <c r="L341" s="424"/>
    </row>
    <row r="342" spans="1:12" ht="24" customHeight="1">
      <c r="A342" s="300" t="s">
        <v>12986</v>
      </c>
      <c r="B342" s="301" t="s">
        <v>13199</v>
      </c>
      <c r="C342" s="300" t="s">
        <v>9</v>
      </c>
      <c r="D342" s="300" t="s">
        <v>8746</v>
      </c>
      <c r="E342" s="302" t="s">
        <v>27</v>
      </c>
      <c r="F342" s="423" t="s">
        <v>13196</v>
      </c>
      <c r="G342" s="423"/>
      <c r="H342" s="423">
        <v>0.2737677</v>
      </c>
      <c r="I342" s="423"/>
      <c r="J342" s="424">
        <v>1.9683999999999999</v>
      </c>
      <c r="K342" s="424"/>
      <c r="L342" s="424"/>
    </row>
    <row r="343" spans="1:12" ht="24" customHeight="1">
      <c r="A343" s="300" t="s">
        <v>12986</v>
      </c>
      <c r="B343" s="301" t="s">
        <v>13161</v>
      </c>
      <c r="C343" s="300" t="s">
        <v>9</v>
      </c>
      <c r="D343" s="300" t="s">
        <v>10381</v>
      </c>
      <c r="E343" s="302" t="s">
        <v>27</v>
      </c>
      <c r="F343" s="423" t="s">
        <v>13134</v>
      </c>
      <c r="G343" s="423"/>
      <c r="H343" s="423">
        <v>0.49045670000000002</v>
      </c>
      <c r="I343" s="423"/>
      <c r="J343" s="424">
        <v>3.4087000000000001</v>
      </c>
      <c r="K343" s="424"/>
      <c r="L343" s="424"/>
    </row>
    <row r="344" spans="1:12" ht="17.100000000000001" customHeight="1">
      <c r="A344" s="298"/>
      <c r="B344" s="298"/>
      <c r="C344" s="298"/>
      <c r="D344" s="298"/>
      <c r="E344" s="298"/>
      <c r="F344" s="298"/>
      <c r="G344" s="298"/>
      <c r="H344" s="298"/>
      <c r="I344" s="298"/>
      <c r="J344" s="298" t="s">
        <v>12992</v>
      </c>
      <c r="K344" s="298"/>
      <c r="L344" s="298" t="s">
        <v>13200</v>
      </c>
    </row>
    <row r="345" spans="1:12">
      <c r="A345" s="414" t="s">
        <v>12998</v>
      </c>
      <c r="B345" s="414"/>
      <c r="C345" s="414"/>
      <c r="D345" s="414"/>
      <c r="E345" s="414"/>
      <c r="F345" s="414"/>
      <c r="G345" s="414"/>
      <c r="H345" s="414"/>
      <c r="I345" s="294"/>
      <c r="J345" s="294"/>
      <c r="K345" s="294"/>
      <c r="L345" s="294"/>
    </row>
    <row r="346" spans="1:12" ht="17.100000000000001" customHeight="1">
      <c r="A346" s="294" t="s">
        <v>12978</v>
      </c>
      <c r="B346" s="298" t="s">
        <v>12979</v>
      </c>
      <c r="C346" s="294" t="s">
        <v>12980</v>
      </c>
      <c r="D346" s="294" t="s">
        <v>12981</v>
      </c>
      <c r="E346" s="299" t="s">
        <v>12982</v>
      </c>
      <c r="F346" s="413" t="s">
        <v>12983</v>
      </c>
      <c r="G346" s="413"/>
      <c r="H346" s="413" t="s">
        <v>12984</v>
      </c>
      <c r="I346" s="413"/>
      <c r="J346" s="413" t="s">
        <v>12985</v>
      </c>
      <c r="K346" s="413"/>
      <c r="L346" s="413"/>
    </row>
    <row r="347" spans="1:12" ht="24" customHeight="1">
      <c r="A347" s="300" t="s">
        <v>12986</v>
      </c>
      <c r="B347" s="301" t="s">
        <v>13201</v>
      </c>
      <c r="C347" s="300" t="s">
        <v>9</v>
      </c>
      <c r="D347" s="300" t="s">
        <v>12525</v>
      </c>
      <c r="E347" s="302" t="s">
        <v>20</v>
      </c>
      <c r="F347" s="423" t="s">
        <v>13202</v>
      </c>
      <c r="G347" s="423"/>
      <c r="H347" s="423">
        <v>3.4843999999999999</v>
      </c>
      <c r="I347" s="423"/>
      <c r="J347" s="424">
        <v>15.19</v>
      </c>
      <c r="K347" s="424"/>
      <c r="L347" s="424"/>
    </row>
    <row r="348" spans="1:12" ht="24" customHeight="1">
      <c r="A348" s="300" t="s">
        <v>12986</v>
      </c>
      <c r="B348" s="301" t="s">
        <v>13203</v>
      </c>
      <c r="C348" s="300" t="s">
        <v>9</v>
      </c>
      <c r="D348" s="300" t="s">
        <v>8911</v>
      </c>
      <c r="E348" s="302" t="s">
        <v>51</v>
      </c>
      <c r="F348" s="423" t="s">
        <v>13204</v>
      </c>
      <c r="G348" s="423"/>
      <c r="H348" s="423">
        <v>2.52E-2</v>
      </c>
      <c r="I348" s="423"/>
      <c r="J348" s="424">
        <v>3.41</v>
      </c>
      <c r="K348" s="424"/>
      <c r="L348" s="424"/>
    </row>
    <row r="349" spans="1:12" ht="24" customHeight="1">
      <c r="A349" s="300" t="s">
        <v>12986</v>
      </c>
      <c r="B349" s="301" t="s">
        <v>13205</v>
      </c>
      <c r="C349" s="300" t="s">
        <v>9</v>
      </c>
      <c r="D349" s="300" t="s">
        <v>8915</v>
      </c>
      <c r="E349" s="302" t="s">
        <v>51</v>
      </c>
      <c r="F349" s="423" t="s">
        <v>13206</v>
      </c>
      <c r="G349" s="423"/>
      <c r="H349" s="423">
        <v>2.52E-2</v>
      </c>
      <c r="I349" s="423"/>
      <c r="J349" s="424">
        <v>3.3</v>
      </c>
      <c r="K349" s="424"/>
      <c r="L349" s="424"/>
    </row>
    <row r="350" spans="1:12" ht="24" customHeight="1">
      <c r="A350" s="300" t="s">
        <v>12986</v>
      </c>
      <c r="B350" s="301" t="s">
        <v>13207</v>
      </c>
      <c r="C350" s="300" t="s">
        <v>9</v>
      </c>
      <c r="D350" s="300" t="s">
        <v>8966</v>
      </c>
      <c r="E350" s="302" t="s">
        <v>51</v>
      </c>
      <c r="F350" s="423" t="s">
        <v>13208</v>
      </c>
      <c r="G350" s="423"/>
      <c r="H350" s="423">
        <v>2.52E-2</v>
      </c>
      <c r="I350" s="423"/>
      <c r="J350" s="424">
        <v>0.22</v>
      </c>
      <c r="K350" s="424"/>
      <c r="L350" s="424"/>
    </row>
    <row r="351" spans="1:12" ht="36" customHeight="1">
      <c r="A351" s="300" t="s">
        <v>12986</v>
      </c>
      <c r="B351" s="301" t="s">
        <v>13209</v>
      </c>
      <c r="C351" s="300" t="s">
        <v>9</v>
      </c>
      <c r="D351" s="300" t="s">
        <v>9045</v>
      </c>
      <c r="E351" s="302" t="s">
        <v>13082</v>
      </c>
      <c r="F351" s="423" t="s">
        <v>13210</v>
      </c>
      <c r="G351" s="423"/>
      <c r="H351" s="423">
        <v>1</v>
      </c>
      <c r="I351" s="423"/>
      <c r="J351" s="424">
        <v>43.66</v>
      </c>
      <c r="K351" s="424"/>
      <c r="L351" s="424"/>
    </row>
    <row r="352" spans="1:12" ht="24" customHeight="1">
      <c r="A352" s="300" t="s">
        <v>12986</v>
      </c>
      <c r="B352" s="301" t="s">
        <v>13211</v>
      </c>
      <c r="C352" s="300" t="s">
        <v>9</v>
      </c>
      <c r="D352" s="300" t="s">
        <v>12541</v>
      </c>
      <c r="E352" s="302" t="s">
        <v>20</v>
      </c>
      <c r="F352" s="423" t="s">
        <v>13212</v>
      </c>
      <c r="G352" s="423"/>
      <c r="H352" s="423">
        <v>3.9174000000000002</v>
      </c>
      <c r="I352" s="423"/>
      <c r="J352" s="424">
        <v>21.15</v>
      </c>
      <c r="K352" s="424"/>
      <c r="L352" s="424"/>
    </row>
    <row r="353" spans="1:12" ht="24" customHeight="1">
      <c r="A353" s="300" t="s">
        <v>12986</v>
      </c>
      <c r="B353" s="301" t="s">
        <v>13168</v>
      </c>
      <c r="C353" s="300" t="s">
        <v>9</v>
      </c>
      <c r="D353" s="300" t="s">
        <v>10597</v>
      </c>
      <c r="E353" s="302" t="s">
        <v>23</v>
      </c>
      <c r="F353" s="423" t="s">
        <v>13169</v>
      </c>
      <c r="G353" s="423"/>
      <c r="H353" s="423">
        <v>0.1153293</v>
      </c>
      <c r="I353" s="423"/>
      <c r="J353" s="424">
        <v>1.2571000000000001</v>
      </c>
      <c r="K353" s="424"/>
      <c r="L353" s="424"/>
    </row>
    <row r="354" spans="1:12" ht="24" customHeight="1">
      <c r="A354" s="300" t="s">
        <v>12986</v>
      </c>
      <c r="B354" s="301" t="s">
        <v>13213</v>
      </c>
      <c r="C354" s="300" t="s">
        <v>9</v>
      </c>
      <c r="D354" s="300" t="s">
        <v>7993</v>
      </c>
      <c r="E354" s="302" t="s">
        <v>51</v>
      </c>
      <c r="F354" s="423" t="s">
        <v>13214</v>
      </c>
      <c r="G354" s="423"/>
      <c r="H354" s="423">
        <v>0.80957769999999996</v>
      </c>
      <c r="I354" s="423"/>
      <c r="J354" s="424">
        <v>28.618600000000001</v>
      </c>
      <c r="K354" s="424"/>
      <c r="L354" s="424"/>
    </row>
    <row r="355" spans="1:12" ht="36" customHeight="1">
      <c r="A355" s="300" t="s">
        <v>12986</v>
      </c>
      <c r="B355" s="301" t="s">
        <v>13215</v>
      </c>
      <c r="C355" s="300" t="s">
        <v>9</v>
      </c>
      <c r="D355" s="300" t="s">
        <v>10286</v>
      </c>
      <c r="E355" s="302" t="s">
        <v>20</v>
      </c>
      <c r="F355" s="423" t="s">
        <v>13216</v>
      </c>
      <c r="G355" s="423"/>
      <c r="H355" s="423">
        <v>3.2269131999999998</v>
      </c>
      <c r="I355" s="423"/>
      <c r="J355" s="424">
        <v>20.265000000000001</v>
      </c>
      <c r="K355" s="424"/>
      <c r="L355" s="424"/>
    </row>
    <row r="356" spans="1:12" ht="24" customHeight="1">
      <c r="A356" s="300" t="s">
        <v>12986</v>
      </c>
      <c r="B356" s="301" t="s">
        <v>13217</v>
      </c>
      <c r="C356" s="300" t="s">
        <v>9</v>
      </c>
      <c r="D356" s="300" t="s">
        <v>10927</v>
      </c>
      <c r="E356" s="302" t="s">
        <v>20</v>
      </c>
      <c r="F356" s="423" t="s">
        <v>13218</v>
      </c>
      <c r="G356" s="423"/>
      <c r="H356" s="423">
        <v>3.3466928999999999</v>
      </c>
      <c r="I356" s="423"/>
      <c r="J356" s="424">
        <v>46.619399999999999</v>
      </c>
      <c r="K356" s="424"/>
      <c r="L356" s="424"/>
    </row>
    <row r="357" spans="1:12" ht="36" customHeight="1">
      <c r="A357" s="300" t="s">
        <v>12986</v>
      </c>
      <c r="B357" s="301" t="s">
        <v>13219</v>
      </c>
      <c r="C357" s="300" t="s">
        <v>9</v>
      </c>
      <c r="D357" s="300" t="s">
        <v>10853</v>
      </c>
      <c r="E357" s="302" t="s">
        <v>51</v>
      </c>
      <c r="F357" s="423" t="s">
        <v>13220</v>
      </c>
      <c r="G357" s="423"/>
      <c r="H357" s="423">
        <v>1.0699999999999999E-5</v>
      </c>
      <c r="I357" s="423"/>
      <c r="J357" s="424">
        <v>1.4E-2</v>
      </c>
      <c r="K357" s="424"/>
      <c r="L357" s="424"/>
    </row>
    <row r="358" spans="1:12" ht="24" customHeight="1">
      <c r="A358" s="300" t="s">
        <v>12986</v>
      </c>
      <c r="B358" s="301" t="s">
        <v>13096</v>
      </c>
      <c r="C358" s="300" t="s">
        <v>9</v>
      </c>
      <c r="D358" s="300" t="s">
        <v>8825</v>
      </c>
      <c r="E358" s="302" t="s">
        <v>13097</v>
      </c>
      <c r="F358" s="423" t="s">
        <v>13098</v>
      </c>
      <c r="G358" s="423"/>
      <c r="H358" s="423">
        <v>0.21866169999999999</v>
      </c>
      <c r="I358" s="423"/>
      <c r="J358" s="424">
        <v>0.129</v>
      </c>
      <c r="K358" s="424"/>
      <c r="L358" s="424"/>
    </row>
    <row r="359" spans="1:12" ht="24" customHeight="1">
      <c r="A359" s="300" t="s">
        <v>12986</v>
      </c>
      <c r="B359" s="301" t="s">
        <v>13003</v>
      </c>
      <c r="C359" s="300" t="s">
        <v>9</v>
      </c>
      <c r="D359" s="300" t="s">
        <v>7216</v>
      </c>
      <c r="E359" s="302" t="s">
        <v>51</v>
      </c>
      <c r="F359" s="423" t="s">
        <v>13004</v>
      </c>
      <c r="G359" s="423"/>
      <c r="H359" s="423">
        <v>2.0536800000000001E-2</v>
      </c>
      <c r="I359" s="423"/>
      <c r="J359" s="424">
        <v>0.68610000000000004</v>
      </c>
      <c r="K359" s="424"/>
      <c r="L359" s="424"/>
    </row>
    <row r="360" spans="1:12" ht="24" customHeight="1">
      <c r="A360" s="300" t="s">
        <v>12986</v>
      </c>
      <c r="B360" s="301" t="s">
        <v>13005</v>
      </c>
      <c r="C360" s="300" t="s">
        <v>9</v>
      </c>
      <c r="D360" s="300" t="s">
        <v>7393</v>
      </c>
      <c r="E360" s="302" t="s">
        <v>12988</v>
      </c>
      <c r="F360" s="423" t="s">
        <v>13006</v>
      </c>
      <c r="G360" s="423"/>
      <c r="H360" s="423">
        <v>1.23544E-2</v>
      </c>
      <c r="I360" s="423"/>
      <c r="J360" s="424">
        <v>0.66710000000000003</v>
      </c>
      <c r="K360" s="424"/>
      <c r="L360" s="424"/>
    </row>
    <row r="361" spans="1:12" ht="24" customHeight="1">
      <c r="A361" s="300" t="s">
        <v>12986</v>
      </c>
      <c r="B361" s="301" t="s">
        <v>13007</v>
      </c>
      <c r="C361" s="300" t="s">
        <v>9</v>
      </c>
      <c r="D361" s="300" t="s">
        <v>10619</v>
      </c>
      <c r="E361" s="302" t="s">
        <v>51</v>
      </c>
      <c r="F361" s="423" t="s">
        <v>13008</v>
      </c>
      <c r="G361" s="423"/>
      <c r="H361" s="423">
        <v>9.5841999999999993E-3</v>
      </c>
      <c r="I361" s="423"/>
      <c r="J361" s="424">
        <v>1.833</v>
      </c>
      <c r="K361" s="424"/>
      <c r="L361" s="424"/>
    </row>
    <row r="362" spans="1:12" ht="24" customHeight="1">
      <c r="A362" s="300" t="s">
        <v>12986</v>
      </c>
      <c r="B362" s="301" t="s">
        <v>13009</v>
      </c>
      <c r="C362" s="300" t="s">
        <v>9</v>
      </c>
      <c r="D362" s="300" t="s">
        <v>10769</v>
      </c>
      <c r="E362" s="302" t="s">
        <v>51</v>
      </c>
      <c r="F362" s="423" t="s">
        <v>13010</v>
      </c>
      <c r="G362" s="423"/>
      <c r="H362" s="423">
        <v>0.86152229999999996</v>
      </c>
      <c r="I362" s="423"/>
      <c r="J362" s="424">
        <v>1.0854999999999999</v>
      </c>
      <c r="K362" s="424"/>
      <c r="L362" s="424"/>
    </row>
    <row r="363" spans="1:12" ht="24" customHeight="1">
      <c r="A363" s="300" t="s">
        <v>12986</v>
      </c>
      <c r="B363" s="301" t="s">
        <v>13011</v>
      </c>
      <c r="C363" s="300" t="s">
        <v>9</v>
      </c>
      <c r="D363" s="300" t="s">
        <v>10929</v>
      </c>
      <c r="E363" s="302" t="s">
        <v>51</v>
      </c>
      <c r="F363" s="423" t="s">
        <v>13012</v>
      </c>
      <c r="G363" s="423"/>
      <c r="H363" s="423">
        <v>8.3066000000000008E-3</v>
      </c>
      <c r="I363" s="423"/>
      <c r="J363" s="424">
        <v>1.2498</v>
      </c>
      <c r="K363" s="424"/>
      <c r="L363" s="424"/>
    </row>
    <row r="364" spans="1:12" ht="24" customHeight="1">
      <c r="A364" s="300" t="s">
        <v>12986</v>
      </c>
      <c r="B364" s="301" t="s">
        <v>13144</v>
      </c>
      <c r="C364" s="300" t="s">
        <v>9</v>
      </c>
      <c r="D364" s="300" t="s">
        <v>7134</v>
      </c>
      <c r="E364" s="302" t="s">
        <v>13145</v>
      </c>
      <c r="F364" s="423" t="s">
        <v>13146</v>
      </c>
      <c r="G364" s="423"/>
      <c r="H364" s="423">
        <v>7.79556E-2</v>
      </c>
      <c r="I364" s="423"/>
      <c r="J364" s="424">
        <v>4.8917000000000002</v>
      </c>
      <c r="K364" s="424"/>
      <c r="L364" s="424"/>
    </row>
    <row r="365" spans="1:12" ht="24" customHeight="1">
      <c r="A365" s="300" t="s">
        <v>12986</v>
      </c>
      <c r="B365" s="301" t="s">
        <v>13147</v>
      </c>
      <c r="C365" s="300" t="s">
        <v>9</v>
      </c>
      <c r="D365" s="300" t="s">
        <v>8045</v>
      </c>
      <c r="E365" s="302" t="s">
        <v>23</v>
      </c>
      <c r="F365" s="423" t="s">
        <v>12928</v>
      </c>
      <c r="G365" s="423"/>
      <c r="H365" s="423">
        <v>19.607483800000001</v>
      </c>
      <c r="I365" s="423"/>
      <c r="J365" s="424">
        <v>9.6076999999999995</v>
      </c>
      <c r="K365" s="424"/>
      <c r="L365" s="424"/>
    </row>
    <row r="366" spans="1:12" ht="24" customHeight="1">
      <c r="A366" s="300" t="s">
        <v>12986</v>
      </c>
      <c r="B366" s="301" t="s">
        <v>13148</v>
      </c>
      <c r="C366" s="300" t="s">
        <v>9</v>
      </c>
      <c r="D366" s="300" t="s">
        <v>10292</v>
      </c>
      <c r="E366" s="302" t="s">
        <v>13145</v>
      </c>
      <c r="F366" s="423" t="s">
        <v>13149</v>
      </c>
      <c r="G366" s="423"/>
      <c r="H366" s="423">
        <v>4.9428300000000001E-2</v>
      </c>
      <c r="I366" s="423"/>
      <c r="J366" s="424">
        <v>3.2766000000000002</v>
      </c>
      <c r="K366" s="424"/>
      <c r="L366" s="424"/>
    </row>
    <row r="367" spans="1:12" ht="24" customHeight="1">
      <c r="A367" s="300" t="s">
        <v>12986</v>
      </c>
      <c r="B367" s="301" t="s">
        <v>13099</v>
      </c>
      <c r="C367" s="300" t="s">
        <v>9</v>
      </c>
      <c r="D367" s="300" t="s">
        <v>7224</v>
      </c>
      <c r="E367" s="302" t="s">
        <v>51</v>
      </c>
      <c r="F367" s="423" t="s">
        <v>13100</v>
      </c>
      <c r="G367" s="423"/>
      <c r="H367" s="423">
        <v>5.2255999999999997E-2</v>
      </c>
      <c r="I367" s="423"/>
      <c r="J367" s="424">
        <v>0.48020000000000002</v>
      </c>
      <c r="K367" s="424"/>
      <c r="L367" s="424"/>
    </row>
    <row r="368" spans="1:12" ht="24" customHeight="1">
      <c r="A368" s="300" t="s">
        <v>12986</v>
      </c>
      <c r="B368" s="301" t="s">
        <v>13101</v>
      </c>
      <c r="C368" s="300" t="s">
        <v>9</v>
      </c>
      <c r="D368" s="300" t="s">
        <v>7359</v>
      </c>
      <c r="E368" s="302" t="s">
        <v>51</v>
      </c>
      <c r="F368" s="423" t="s">
        <v>13102</v>
      </c>
      <c r="G368" s="423"/>
      <c r="H368" s="423">
        <v>1.6865000000000001E-3</v>
      </c>
      <c r="I368" s="423"/>
      <c r="J368" s="424">
        <v>0.2167</v>
      </c>
      <c r="K368" s="424"/>
      <c r="L368" s="424"/>
    </row>
    <row r="369" spans="1:12" ht="24" customHeight="1">
      <c r="A369" s="300" t="s">
        <v>12986</v>
      </c>
      <c r="B369" s="301" t="s">
        <v>13103</v>
      </c>
      <c r="C369" s="300" t="s">
        <v>9</v>
      </c>
      <c r="D369" s="300" t="s">
        <v>8851</v>
      </c>
      <c r="E369" s="302" t="s">
        <v>51</v>
      </c>
      <c r="F369" s="423" t="s">
        <v>13104</v>
      </c>
      <c r="G369" s="423"/>
      <c r="H369" s="423">
        <v>1.3492999999999999E-3</v>
      </c>
      <c r="I369" s="423"/>
      <c r="J369" s="424">
        <v>0.26129999999999998</v>
      </c>
      <c r="K369" s="424"/>
      <c r="L369" s="424"/>
    </row>
    <row r="370" spans="1:12" ht="24" customHeight="1">
      <c r="A370" s="300" t="s">
        <v>12986</v>
      </c>
      <c r="B370" s="301" t="s">
        <v>13105</v>
      </c>
      <c r="C370" s="300" t="s">
        <v>9</v>
      </c>
      <c r="D370" s="300" t="s">
        <v>8852</v>
      </c>
      <c r="E370" s="302" t="s">
        <v>51</v>
      </c>
      <c r="F370" s="423" t="s">
        <v>13106</v>
      </c>
      <c r="G370" s="423"/>
      <c r="H370" s="423">
        <v>2.8880000000000003E-4</v>
      </c>
      <c r="I370" s="423"/>
      <c r="J370" s="424">
        <v>0.15840000000000001</v>
      </c>
      <c r="K370" s="424"/>
      <c r="L370" s="424"/>
    </row>
    <row r="371" spans="1:12" ht="24" customHeight="1">
      <c r="A371" s="300" t="s">
        <v>12986</v>
      </c>
      <c r="B371" s="301" t="s">
        <v>13107</v>
      </c>
      <c r="C371" s="300" t="s">
        <v>9</v>
      </c>
      <c r="D371" s="300" t="s">
        <v>9000</v>
      </c>
      <c r="E371" s="302" t="s">
        <v>51</v>
      </c>
      <c r="F371" s="423" t="s">
        <v>13108</v>
      </c>
      <c r="G371" s="423"/>
      <c r="H371" s="423">
        <v>5.9477299999999997E-2</v>
      </c>
      <c r="I371" s="423"/>
      <c r="J371" s="424">
        <v>0.4027</v>
      </c>
      <c r="K371" s="424"/>
      <c r="L371" s="424"/>
    </row>
    <row r="372" spans="1:12" ht="24" customHeight="1">
      <c r="A372" s="300" t="s">
        <v>12986</v>
      </c>
      <c r="B372" s="301" t="s">
        <v>13109</v>
      </c>
      <c r="C372" s="300" t="s">
        <v>9</v>
      </c>
      <c r="D372" s="300" t="s">
        <v>9574</v>
      </c>
      <c r="E372" s="302" t="s">
        <v>51</v>
      </c>
      <c r="F372" s="423" t="s">
        <v>13110</v>
      </c>
      <c r="G372" s="423"/>
      <c r="H372" s="423">
        <v>1.8862400000000001E-2</v>
      </c>
      <c r="I372" s="423"/>
      <c r="J372" s="424">
        <v>0.1666</v>
      </c>
      <c r="K372" s="424"/>
      <c r="L372" s="424"/>
    </row>
    <row r="373" spans="1:12" ht="24" customHeight="1">
      <c r="A373" s="300" t="s">
        <v>12986</v>
      </c>
      <c r="B373" s="301" t="s">
        <v>13111</v>
      </c>
      <c r="C373" s="300" t="s">
        <v>9</v>
      </c>
      <c r="D373" s="300" t="s">
        <v>10714</v>
      </c>
      <c r="E373" s="302" t="s">
        <v>93</v>
      </c>
      <c r="F373" s="423" t="s">
        <v>13112</v>
      </c>
      <c r="G373" s="423"/>
      <c r="H373" s="423">
        <v>9.9135999999999998E-3</v>
      </c>
      <c r="I373" s="423"/>
      <c r="J373" s="424">
        <v>0.15129999999999999</v>
      </c>
      <c r="K373" s="424"/>
      <c r="L373" s="424"/>
    </row>
    <row r="374" spans="1:12" ht="24" customHeight="1">
      <c r="A374" s="300" t="s">
        <v>12986</v>
      </c>
      <c r="B374" s="301" t="s">
        <v>13113</v>
      </c>
      <c r="C374" s="300" t="s">
        <v>9</v>
      </c>
      <c r="D374" s="300" t="s">
        <v>10809</v>
      </c>
      <c r="E374" s="302" t="s">
        <v>51</v>
      </c>
      <c r="F374" s="423" t="s">
        <v>13114</v>
      </c>
      <c r="G374" s="423"/>
      <c r="H374" s="423">
        <v>9.9135999999999998E-3</v>
      </c>
      <c r="I374" s="423"/>
      <c r="J374" s="424">
        <v>0.11899999999999999</v>
      </c>
      <c r="K374" s="424"/>
      <c r="L374" s="424"/>
    </row>
    <row r="375" spans="1:12" ht="24" customHeight="1">
      <c r="A375" s="300" t="s">
        <v>12986</v>
      </c>
      <c r="B375" s="301" t="s">
        <v>13115</v>
      </c>
      <c r="C375" s="300" t="s">
        <v>9</v>
      </c>
      <c r="D375" s="300" t="s">
        <v>10810</v>
      </c>
      <c r="E375" s="302" t="s">
        <v>51</v>
      </c>
      <c r="F375" s="423" t="s">
        <v>13116</v>
      </c>
      <c r="G375" s="423"/>
      <c r="H375" s="423">
        <v>9.9135999999999998E-3</v>
      </c>
      <c r="I375" s="423"/>
      <c r="J375" s="424">
        <v>0.26379999999999998</v>
      </c>
      <c r="K375" s="424"/>
      <c r="L375" s="424"/>
    </row>
    <row r="376" spans="1:12" ht="24" customHeight="1">
      <c r="A376" s="300" t="s">
        <v>12986</v>
      </c>
      <c r="B376" s="301" t="s">
        <v>13117</v>
      </c>
      <c r="C376" s="300" t="s">
        <v>9</v>
      </c>
      <c r="D376" s="300" t="s">
        <v>10837</v>
      </c>
      <c r="E376" s="302" t="s">
        <v>51</v>
      </c>
      <c r="F376" s="423" t="s">
        <v>13118</v>
      </c>
      <c r="G376" s="423"/>
      <c r="H376" s="423">
        <v>3.369E-4</v>
      </c>
      <c r="I376" s="423"/>
      <c r="J376" s="424">
        <v>0.15</v>
      </c>
      <c r="K376" s="424"/>
      <c r="L376" s="424"/>
    </row>
    <row r="377" spans="1:12" ht="24" customHeight="1">
      <c r="A377" s="300" t="s">
        <v>12986</v>
      </c>
      <c r="B377" s="301" t="s">
        <v>13221</v>
      </c>
      <c r="C377" s="300" t="s">
        <v>9</v>
      </c>
      <c r="D377" s="300" t="s">
        <v>10601</v>
      </c>
      <c r="E377" s="302" t="s">
        <v>23</v>
      </c>
      <c r="F377" s="423" t="s">
        <v>13222</v>
      </c>
      <c r="G377" s="423"/>
      <c r="H377" s="423">
        <v>4.3024699999999999E-2</v>
      </c>
      <c r="I377" s="423"/>
      <c r="J377" s="424">
        <v>0.48060000000000003</v>
      </c>
      <c r="K377" s="424"/>
      <c r="L377" s="424"/>
    </row>
    <row r="378" spans="1:12" ht="24" customHeight="1">
      <c r="A378" s="300" t="s">
        <v>12986</v>
      </c>
      <c r="B378" s="301" t="s">
        <v>13223</v>
      </c>
      <c r="C378" s="300" t="s">
        <v>9</v>
      </c>
      <c r="D378" s="300" t="s">
        <v>11934</v>
      </c>
      <c r="E378" s="302" t="s">
        <v>20</v>
      </c>
      <c r="F378" s="423" t="s">
        <v>13224</v>
      </c>
      <c r="G378" s="423"/>
      <c r="H378" s="423">
        <v>0.90495179999999997</v>
      </c>
      <c r="I378" s="423"/>
      <c r="J378" s="424">
        <v>9.0947999999999993</v>
      </c>
      <c r="K378" s="424"/>
      <c r="L378" s="424"/>
    </row>
    <row r="379" spans="1:12" ht="36" customHeight="1">
      <c r="A379" s="300" t="s">
        <v>12986</v>
      </c>
      <c r="B379" s="301" t="s">
        <v>13225</v>
      </c>
      <c r="C379" s="300" t="s">
        <v>9</v>
      </c>
      <c r="D379" s="300" t="s">
        <v>8268</v>
      </c>
      <c r="E379" s="302" t="s">
        <v>12881</v>
      </c>
      <c r="F379" s="423" t="s">
        <v>12905</v>
      </c>
      <c r="G379" s="423"/>
      <c r="H379" s="423">
        <v>1.8070352999999999</v>
      </c>
      <c r="I379" s="423"/>
      <c r="J379" s="424">
        <v>0.27110000000000001</v>
      </c>
      <c r="K379" s="424"/>
      <c r="L379" s="424"/>
    </row>
    <row r="380" spans="1:12" ht="24" customHeight="1">
      <c r="A380" s="300" t="s">
        <v>12986</v>
      </c>
      <c r="B380" s="301" t="s">
        <v>13226</v>
      </c>
      <c r="C380" s="300" t="s">
        <v>9</v>
      </c>
      <c r="D380" s="300" t="s">
        <v>10245</v>
      </c>
      <c r="E380" s="302" t="s">
        <v>51</v>
      </c>
      <c r="F380" s="423" t="s">
        <v>13227</v>
      </c>
      <c r="G380" s="423"/>
      <c r="H380" s="423">
        <v>1.8070352999999999</v>
      </c>
      <c r="I380" s="423"/>
      <c r="J380" s="424">
        <v>4.2285000000000004</v>
      </c>
      <c r="K380" s="424"/>
      <c r="L380" s="424"/>
    </row>
    <row r="381" spans="1:12" ht="24" customHeight="1">
      <c r="A381" s="300" t="s">
        <v>12986</v>
      </c>
      <c r="B381" s="301" t="s">
        <v>13228</v>
      </c>
      <c r="C381" s="300" t="s">
        <v>9</v>
      </c>
      <c r="D381" s="300" t="s">
        <v>11257</v>
      </c>
      <c r="E381" s="302" t="s">
        <v>13082</v>
      </c>
      <c r="F381" s="423" t="s">
        <v>13229</v>
      </c>
      <c r="G381" s="423"/>
      <c r="H381" s="423">
        <v>1.9461482999999999</v>
      </c>
      <c r="I381" s="423"/>
      <c r="J381" s="424">
        <v>41.394599999999997</v>
      </c>
      <c r="K381" s="424"/>
      <c r="L381" s="424"/>
    </row>
    <row r="382" spans="1:12" ht="36" customHeight="1">
      <c r="A382" s="300" t="s">
        <v>12986</v>
      </c>
      <c r="B382" s="301" t="s">
        <v>13230</v>
      </c>
      <c r="C382" s="300" t="s">
        <v>9</v>
      </c>
      <c r="D382" s="300" t="s">
        <v>10497</v>
      </c>
      <c r="E382" s="302" t="s">
        <v>51</v>
      </c>
      <c r="F382" s="423" t="s">
        <v>13231</v>
      </c>
      <c r="G382" s="423"/>
      <c r="H382" s="423">
        <v>3.7595499999999997E-2</v>
      </c>
      <c r="I382" s="423"/>
      <c r="J382" s="424">
        <v>13.906599999999999</v>
      </c>
      <c r="K382" s="424"/>
      <c r="L382" s="424"/>
    </row>
    <row r="383" spans="1:12" ht="24" customHeight="1">
      <c r="A383" s="300" t="s">
        <v>12986</v>
      </c>
      <c r="B383" s="301" t="s">
        <v>13163</v>
      </c>
      <c r="C383" s="300" t="s">
        <v>9</v>
      </c>
      <c r="D383" s="300" t="s">
        <v>7772</v>
      </c>
      <c r="E383" s="302" t="s">
        <v>23</v>
      </c>
      <c r="F383" s="423" t="s">
        <v>12915</v>
      </c>
      <c r="G383" s="423"/>
      <c r="H383" s="423">
        <v>3.04041E-2</v>
      </c>
      <c r="I383" s="423"/>
      <c r="J383" s="424">
        <v>1.7299999999999999E-2</v>
      </c>
      <c r="K383" s="424"/>
      <c r="L383" s="424"/>
    </row>
    <row r="384" spans="1:12" ht="24" customHeight="1">
      <c r="A384" s="300" t="s">
        <v>12986</v>
      </c>
      <c r="B384" s="301" t="s">
        <v>13232</v>
      </c>
      <c r="C384" s="300" t="s">
        <v>9</v>
      </c>
      <c r="D384" s="300" t="s">
        <v>9241</v>
      </c>
      <c r="E384" s="302" t="s">
        <v>51</v>
      </c>
      <c r="F384" s="423" t="s">
        <v>13233</v>
      </c>
      <c r="G384" s="423"/>
      <c r="H384" s="423">
        <v>0.20894570000000001</v>
      </c>
      <c r="I384" s="423"/>
      <c r="J384" s="424">
        <v>33.076099999999997</v>
      </c>
      <c r="K384" s="424"/>
      <c r="L384" s="424"/>
    </row>
    <row r="385" spans="1:12" ht="24" customHeight="1">
      <c r="A385" s="300" t="s">
        <v>12986</v>
      </c>
      <c r="B385" s="301" t="s">
        <v>13234</v>
      </c>
      <c r="C385" s="300" t="s">
        <v>9</v>
      </c>
      <c r="D385" s="300" t="s">
        <v>7347</v>
      </c>
      <c r="E385" s="302" t="s">
        <v>51</v>
      </c>
      <c r="F385" s="423" t="s">
        <v>13235</v>
      </c>
      <c r="G385" s="423"/>
      <c r="H385" s="423">
        <v>1.6748909999999999</v>
      </c>
      <c r="I385" s="423"/>
      <c r="J385" s="424">
        <v>4.8738999999999999</v>
      </c>
      <c r="K385" s="424"/>
      <c r="L385" s="424"/>
    </row>
    <row r="386" spans="1:12" ht="24" customHeight="1">
      <c r="A386" s="300" t="s">
        <v>12986</v>
      </c>
      <c r="B386" s="301" t="s">
        <v>13236</v>
      </c>
      <c r="C386" s="300" t="s">
        <v>9</v>
      </c>
      <c r="D386" s="300" t="s">
        <v>8757</v>
      </c>
      <c r="E386" s="302" t="s">
        <v>20</v>
      </c>
      <c r="F386" s="423" t="s">
        <v>13237</v>
      </c>
      <c r="G386" s="423"/>
      <c r="H386" s="423">
        <v>0.48469259999999997</v>
      </c>
      <c r="I386" s="423"/>
      <c r="J386" s="424">
        <v>0.92090000000000005</v>
      </c>
      <c r="K386" s="424"/>
      <c r="L386" s="424"/>
    </row>
    <row r="387" spans="1:12" ht="24" customHeight="1">
      <c r="A387" s="300" t="s">
        <v>12986</v>
      </c>
      <c r="B387" s="301" t="s">
        <v>13238</v>
      </c>
      <c r="C387" s="300" t="s">
        <v>9</v>
      </c>
      <c r="D387" s="300" t="s">
        <v>6825</v>
      </c>
      <c r="E387" s="302" t="s">
        <v>51</v>
      </c>
      <c r="F387" s="423" t="s">
        <v>13239</v>
      </c>
      <c r="G387" s="423"/>
      <c r="H387" s="423">
        <v>0.40127429999999997</v>
      </c>
      <c r="I387" s="423"/>
      <c r="J387" s="424">
        <v>0.44940000000000002</v>
      </c>
      <c r="K387" s="424"/>
      <c r="L387" s="424"/>
    </row>
    <row r="388" spans="1:12" ht="24" customHeight="1">
      <c r="A388" s="300" t="s">
        <v>12986</v>
      </c>
      <c r="B388" s="301" t="s">
        <v>13240</v>
      </c>
      <c r="C388" s="300" t="s">
        <v>9</v>
      </c>
      <c r="D388" s="300" t="s">
        <v>8581</v>
      </c>
      <c r="E388" s="302" t="s">
        <v>51</v>
      </c>
      <c r="F388" s="423" t="s">
        <v>13241</v>
      </c>
      <c r="G388" s="423"/>
      <c r="H388" s="423">
        <v>7.5214400000000001E-2</v>
      </c>
      <c r="I388" s="423"/>
      <c r="J388" s="424">
        <v>0.13159999999999999</v>
      </c>
      <c r="K388" s="424"/>
      <c r="L388" s="424"/>
    </row>
    <row r="389" spans="1:12" ht="36" customHeight="1">
      <c r="A389" s="300" t="s">
        <v>12986</v>
      </c>
      <c r="B389" s="301" t="s">
        <v>13242</v>
      </c>
      <c r="C389" s="300" t="s">
        <v>9</v>
      </c>
      <c r="D389" s="300" t="s">
        <v>7616</v>
      </c>
      <c r="E389" s="302" t="s">
        <v>20</v>
      </c>
      <c r="F389" s="423" t="s">
        <v>13243</v>
      </c>
      <c r="G389" s="423"/>
      <c r="H389" s="423">
        <v>0.73726190000000003</v>
      </c>
      <c r="I389" s="423"/>
      <c r="J389" s="424">
        <v>0.53820000000000001</v>
      </c>
      <c r="K389" s="424"/>
      <c r="L389" s="424"/>
    </row>
    <row r="390" spans="1:12" ht="24" customHeight="1">
      <c r="A390" s="300" t="s">
        <v>12986</v>
      </c>
      <c r="B390" s="301" t="s">
        <v>13244</v>
      </c>
      <c r="C390" s="300" t="s">
        <v>9</v>
      </c>
      <c r="D390" s="300" t="s">
        <v>9005</v>
      </c>
      <c r="E390" s="302" t="s">
        <v>51</v>
      </c>
      <c r="F390" s="423" t="s">
        <v>13245</v>
      </c>
      <c r="G390" s="423"/>
      <c r="H390" s="423">
        <v>1.1671000000000001E-2</v>
      </c>
      <c r="I390" s="423"/>
      <c r="J390" s="424">
        <v>4.41E-2</v>
      </c>
      <c r="K390" s="424"/>
      <c r="L390" s="424"/>
    </row>
    <row r="391" spans="1:12" ht="36" customHeight="1">
      <c r="A391" s="300" t="s">
        <v>12986</v>
      </c>
      <c r="B391" s="301" t="s">
        <v>13246</v>
      </c>
      <c r="C391" s="300" t="s">
        <v>9</v>
      </c>
      <c r="D391" s="300" t="s">
        <v>7597</v>
      </c>
      <c r="E391" s="302" t="s">
        <v>20</v>
      </c>
      <c r="F391" s="423" t="s">
        <v>13247</v>
      </c>
      <c r="G391" s="423"/>
      <c r="H391" s="423">
        <v>0.80590229999999996</v>
      </c>
      <c r="I391" s="423"/>
      <c r="J391" s="424">
        <v>0.97509999999999997</v>
      </c>
      <c r="K391" s="424"/>
      <c r="L391" s="424"/>
    </row>
    <row r="392" spans="1:12" ht="24" customHeight="1">
      <c r="A392" s="300" t="s">
        <v>12986</v>
      </c>
      <c r="B392" s="301" t="s">
        <v>13248</v>
      </c>
      <c r="C392" s="300" t="s">
        <v>9</v>
      </c>
      <c r="D392" s="300" t="s">
        <v>7754</v>
      </c>
      <c r="E392" s="302" t="s">
        <v>51</v>
      </c>
      <c r="F392" s="423" t="s">
        <v>13143</v>
      </c>
      <c r="G392" s="423"/>
      <c r="H392" s="423">
        <v>0.1254238</v>
      </c>
      <c r="I392" s="423"/>
      <c r="J392" s="424">
        <v>0.34239999999999998</v>
      </c>
      <c r="K392" s="424"/>
      <c r="L392" s="424"/>
    </row>
    <row r="393" spans="1:12" ht="36" customHeight="1">
      <c r="A393" s="300" t="s">
        <v>12986</v>
      </c>
      <c r="B393" s="301" t="s">
        <v>13249</v>
      </c>
      <c r="C393" s="300" t="s">
        <v>9</v>
      </c>
      <c r="D393" s="300" t="s">
        <v>7404</v>
      </c>
      <c r="E393" s="302" t="s">
        <v>51</v>
      </c>
      <c r="F393" s="423" t="s">
        <v>12935</v>
      </c>
      <c r="G393" s="423"/>
      <c r="H393" s="423">
        <v>0.1004187</v>
      </c>
      <c r="I393" s="423"/>
      <c r="J393" s="424">
        <v>8.0000000000000002E-3</v>
      </c>
      <c r="K393" s="424"/>
      <c r="L393" s="424"/>
    </row>
    <row r="394" spans="1:12" ht="24" customHeight="1">
      <c r="A394" s="300" t="s">
        <v>12986</v>
      </c>
      <c r="B394" s="301" t="s">
        <v>13250</v>
      </c>
      <c r="C394" s="300" t="s">
        <v>9</v>
      </c>
      <c r="D394" s="300" t="s">
        <v>8158</v>
      </c>
      <c r="E394" s="302" t="s">
        <v>51</v>
      </c>
      <c r="F394" s="423" t="s">
        <v>13251</v>
      </c>
      <c r="G394" s="423"/>
      <c r="H394" s="423">
        <v>5.0209400000000001E-2</v>
      </c>
      <c r="I394" s="423"/>
      <c r="J394" s="424">
        <v>0.32279999999999998</v>
      </c>
      <c r="K394" s="424"/>
      <c r="L394" s="424"/>
    </row>
    <row r="395" spans="1:12" ht="24" customHeight="1">
      <c r="A395" s="300" t="s">
        <v>12986</v>
      </c>
      <c r="B395" s="301" t="s">
        <v>13252</v>
      </c>
      <c r="C395" s="300" t="s">
        <v>9</v>
      </c>
      <c r="D395" s="300" t="s">
        <v>8166</v>
      </c>
      <c r="E395" s="302" t="s">
        <v>51</v>
      </c>
      <c r="F395" s="423" t="s">
        <v>13253</v>
      </c>
      <c r="G395" s="423"/>
      <c r="H395" s="423">
        <v>2.5104700000000001E-2</v>
      </c>
      <c r="I395" s="423"/>
      <c r="J395" s="424">
        <v>0.1777</v>
      </c>
      <c r="K395" s="424"/>
      <c r="L395" s="424"/>
    </row>
    <row r="396" spans="1:12" ht="24" customHeight="1">
      <c r="A396" s="300" t="s">
        <v>12986</v>
      </c>
      <c r="B396" s="301" t="s">
        <v>13254</v>
      </c>
      <c r="C396" s="300" t="s">
        <v>9</v>
      </c>
      <c r="D396" s="300" t="s">
        <v>8645</v>
      </c>
      <c r="E396" s="302" t="s">
        <v>51</v>
      </c>
      <c r="F396" s="423" t="s">
        <v>13255</v>
      </c>
      <c r="G396" s="423"/>
      <c r="H396" s="423">
        <v>5.0209400000000001E-2</v>
      </c>
      <c r="I396" s="423"/>
      <c r="J396" s="424">
        <v>0.44690000000000002</v>
      </c>
      <c r="K396" s="424"/>
      <c r="L396" s="424"/>
    </row>
    <row r="397" spans="1:12" ht="36" customHeight="1">
      <c r="A397" s="300" t="s">
        <v>12986</v>
      </c>
      <c r="B397" s="301" t="s">
        <v>13256</v>
      </c>
      <c r="C397" s="300" t="s">
        <v>9</v>
      </c>
      <c r="D397" s="300" t="s">
        <v>10653</v>
      </c>
      <c r="E397" s="302" t="s">
        <v>51</v>
      </c>
      <c r="F397" s="423" t="s">
        <v>13257</v>
      </c>
      <c r="G397" s="423"/>
      <c r="H397" s="423">
        <v>2.5104700000000001E-2</v>
      </c>
      <c r="I397" s="423"/>
      <c r="J397" s="424">
        <v>0.73260000000000003</v>
      </c>
      <c r="K397" s="424"/>
      <c r="L397" s="424"/>
    </row>
    <row r="398" spans="1:12" ht="24" customHeight="1">
      <c r="A398" s="300" t="s">
        <v>12986</v>
      </c>
      <c r="B398" s="301" t="s">
        <v>13258</v>
      </c>
      <c r="C398" s="300" t="s">
        <v>9</v>
      </c>
      <c r="D398" s="300" t="s">
        <v>8889</v>
      </c>
      <c r="E398" s="302" t="s">
        <v>51</v>
      </c>
      <c r="F398" s="423" t="s">
        <v>12993</v>
      </c>
      <c r="G398" s="423"/>
      <c r="H398" s="423">
        <v>7.5314099999999995E-2</v>
      </c>
      <c r="I398" s="423"/>
      <c r="J398" s="424">
        <v>0.16639999999999999</v>
      </c>
      <c r="K398" s="424"/>
      <c r="L398" s="424"/>
    </row>
    <row r="399" spans="1:12" ht="36" customHeight="1">
      <c r="A399" s="300" t="s">
        <v>12986</v>
      </c>
      <c r="B399" s="301" t="s">
        <v>13259</v>
      </c>
      <c r="C399" s="300" t="s">
        <v>9</v>
      </c>
      <c r="D399" s="300" t="s">
        <v>10910</v>
      </c>
      <c r="E399" s="302" t="s">
        <v>51</v>
      </c>
      <c r="F399" s="423" t="s">
        <v>13260</v>
      </c>
      <c r="G399" s="423"/>
      <c r="H399" s="423">
        <v>7.5314099999999995E-2</v>
      </c>
      <c r="I399" s="423"/>
      <c r="J399" s="424">
        <v>8.6599999999999996E-2</v>
      </c>
      <c r="K399" s="424"/>
      <c r="L399" s="424"/>
    </row>
    <row r="400" spans="1:12" ht="24" customHeight="1">
      <c r="A400" s="300" t="s">
        <v>12986</v>
      </c>
      <c r="B400" s="301" t="s">
        <v>13261</v>
      </c>
      <c r="C400" s="300" t="s">
        <v>9</v>
      </c>
      <c r="D400" s="300" t="s">
        <v>11371</v>
      </c>
      <c r="E400" s="302" t="s">
        <v>51</v>
      </c>
      <c r="F400" s="423" t="s">
        <v>13262</v>
      </c>
      <c r="G400" s="423"/>
      <c r="H400" s="423">
        <v>0.1004187</v>
      </c>
      <c r="I400" s="423"/>
      <c r="J400" s="424">
        <v>0.59750000000000003</v>
      </c>
      <c r="K400" s="424"/>
      <c r="L400" s="424"/>
    </row>
    <row r="401" spans="1:12" ht="24" customHeight="1">
      <c r="A401" s="300" t="s">
        <v>12986</v>
      </c>
      <c r="B401" s="301" t="s">
        <v>13263</v>
      </c>
      <c r="C401" s="300" t="s">
        <v>9</v>
      </c>
      <c r="D401" s="300" t="s">
        <v>9216</v>
      </c>
      <c r="E401" s="302" t="s">
        <v>51</v>
      </c>
      <c r="F401" s="423" t="s">
        <v>13264</v>
      </c>
      <c r="G401" s="423"/>
      <c r="H401" s="423">
        <v>2.5104700000000001E-2</v>
      </c>
      <c r="I401" s="423"/>
      <c r="J401" s="424">
        <v>0.13100000000000001</v>
      </c>
      <c r="K401" s="424"/>
      <c r="L401" s="424"/>
    </row>
    <row r="402" spans="1:12" ht="24" customHeight="1">
      <c r="A402" s="300" t="s">
        <v>12986</v>
      </c>
      <c r="B402" s="301" t="s">
        <v>13265</v>
      </c>
      <c r="C402" s="300" t="s">
        <v>9</v>
      </c>
      <c r="D402" s="300" t="s">
        <v>9532</v>
      </c>
      <c r="E402" s="302" t="s">
        <v>51</v>
      </c>
      <c r="F402" s="423" t="s">
        <v>13266</v>
      </c>
      <c r="G402" s="423"/>
      <c r="H402" s="423">
        <v>5.0209400000000001E-2</v>
      </c>
      <c r="I402" s="423"/>
      <c r="J402" s="424">
        <v>0.3911</v>
      </c>
      <c r="K402" s="424"/>
      <c r="L402" s="424"/>
    </row>
    <row r="403" spans="1:12" ht="36" customHeight="1">
      <c r="A403" s="300" t="s">
        <v>12986</v>
      </c>
      <c r="B403" s="301" t="s">
        <v>13267</v>
      </c>
      <c r="C403" s="300" t="s">
        <v>9</v>
      </c>
      <c r="D403" s="300" t="s">
        <v>9632</v>
      </c>
      <c r="E403" s="302" t="s">
        <v>51</v>
      </c>
      <c r="F403" s="423" t="s">
        <v>13268</v>
      </c>
      <c r="G403" s="423"/>
      <c r="H403" s="423">
        <v>0.10031909999999999</v>
      </c>
      <c r="I403" s="423"/>
      <c r="J403" s="424">
        <v>6.6029999999999998</v>
      </c>
      <c r="K403" s="424"/>
      <c r="L403" s="424"/>
    </row>
    <row r="404" spans="1:12" ht="36" customHeight="1">
      <c r="A404" s="300" t="s">
        <v>12986</v>
      </c>
      <c r="B404" s="301" t="s">
        <v>13269</v>
      </c>
      <c r="C404" s="300" t="s">
        <v>9</v>
      </c>
      <c r="D404" s="300" t="s">
        <v>9646</v>
      </c>
      <c r="E404" s="302" t="s">
        <v>51</v>
      </c>
      <c r="F404" s="423" t="s">
        <v>13270</v>
      </c>
      <c r="G404" s="423"/>
      <c r="H404" s="423">
        <v>2.5104700000000001E-2</v>
      </c>
      <c r="I404" s="423"/>
      <c r="J404" s="424">
        <v>1.2991999999999999</v>
      </c>
      <c r="K404" s="424"/>
      <c r="L404" s="424"/>
    </row>
    <row r="405" spans="1:12" ht="24" customHeight="1">
      <c r="A405" s="300" t="s">
        <v>12986</v>
      </c>
      <c r="B405" s="301" t="s">
        <v>13271</v>
      </c>
      <c r="C405" s="300" t="s">
        <v>9</v>
      </c>
      <c r="D405" s="300" t="s">
        <v>11354</v>
      </c>
      <c r="E405" s="302" t="s">
        <v>93</v>
      </c>
      <c r="F405" s="423" t="s">
        <v>13272</v>
      </c>
      <c r="G405" s="423"/>
      <c r="H405" s="423">
        <v>1.2314058000000001</v>
      </c>
      <c r="I405" s="423"/>
      <c r="J405" s="424">
        <v>19.37</v>
      </c>
      <c r="K405" s="424"/>
      <c r="L405" s="424"/>
    </row>
    <row r="406" spans="1:12" ht="17.100000000000001" customHeight="1">
      <c r="A406" s="298"/>
      <c r="B406" s="298"/>
      <c r="C406" s="298"/>
      <c r="D406" s="298"/>
      <c r="E406" s="298"/>
      <c r="F406" s="298"/>
      <c r="G406" s="298"/>
      <c r="H406" s="298"/>
      <c r="I406" s="298"/>
      <c r="J406" s="298" t="s">
        <v>12992</v>
      </c>
      <c r="K406" s="298"/>
      <c r="L406" s="298" t="s">
        <v>13273</v>
      </c>
    </row>
    <row r="407" spans="1:12">
      <c r="A407" s="414" t="s">
        <v>13056</v>
      </c>
      <c r="B407" s="414"/>
      <c r="C407" s="414"/>
      <c r="D407" s="414"/>
      <c r="E407" s="414"/>
      <c r="F407" s="414"/>
      <c r="G407" s="414"/>
      <c r="H407" s="414"/>
      <c r="I407" s="294"/>
      <c r="J407" s="294"/>
      <c r="K407" s="294"/>
      <c r="L407" s="294"/>
    </row>
    <row r="408" spans="1:12" ht="17.100000000000001" customHeight="1">
      <c r="A408" s="294" t="s">
        <v>12978</v>
      </c>
      <c r="B408" s="298" t="s">
        <v>12979</v>
      </c>
      <c r="C408" s="294" t="s">
        <v>12980</v>
      </c>
      <c r="D408" s="294" t="s">
        <v>12981</v>
      </c>
      <c r="E408" s="299" t="s">
        <v>12982</v>
      </c>
      <c r="F408" s="413" t="s">
        <v>12983</v>
      </c>
      <c r="G408" s="413"/>
      <c r="H408" s="413" t="s">
        <v>12984</v>
      </c>
      <c r="I408" s="413"/>
      <c r="J408" s="413" t="s">
        <v>12985</v>
      </c>
      <c r="K408" s="413"/>
      <c r="L408" s="413"/>
    </row>
    <row r="409" spans="1:12" ht="24" customHeight="1">
      <c r="A409" s="300" t="s">
        <v>12986</v>
      </c>
      <c r="B409" s="301" t="s">
        <v>13057</v>
      </c>
      <c r="C409" s="300" t="s">
        <v>9</v>
      </c>
      <c r="D409" s="300" t="s">
        <v>12549</v>
      </c>
      <c r="E409" s="302" t="s">
        <v>27</v>
      </c>
      <c r="F409" s="423" t="s">
        <v>12948</v>
      </c>
      <c r="G409" s="423"/>
      <c r="H409" s="423">
        <v>7.7079373000000002</v>
      </c>
      <c r="I409" s="423"/>
      <c r="J409" s="424">
        <v>5.0102000000000002</v>
      </c>
      <c r="K409" s="424"/>
      <c r="L409" s="424"/>
    </row>
    <row r="410" spans="1:12" ht="17.100000000000001" customHeight="1">
      <c r="A410" s="298"/>
      <c r="B410" s="298"/>
      <c r="C410" s="298"/>
      <c r="D410" s="298"/>
      <c r="E410" s="298"/>
      <c r="F410" s="298"/>
      <c r="G410" s="298"/>
      <c r="H410" s="298"/>
      <c r="I410" s="298"/>
      <c r="J410" s="298" t="s">
        <v>12992</v>
      </c>
      <c r="K410" s="298"/>
      <c r="L410" s="298" t="s">
        <v>13274</v>
      </c>
    </row>
    <row r="411" spans="1:12">
      <c r="A411" s="414" t="s">
        <v>13058</v>
      </c>
      <c r="B411" s="414"/>
      <c r="C411" s="414"/>
      <c r="D411" s="414"/>
      <c r="E411" s="414"/>
      <c r="F411" s="414"/>
      <c r="G411" s="414"/>
      <c r="H411" s="414"/>
      <c r="I411" s="294"/>
      <c r="J411" s="294"/>
      <c r="K411" s="294"/>
      <c r="L411" s="294"/>
    </row>
    <row r="412" spans="1:12" ht="17.100000000000001" customHeight="1">
      <c r="A412" s="294" t="s">
        <v>12978</v>
      </c>
      <c r="B412" s="298" t="s">
        <v>12979</v>
      </c>
      <c r="C412" s="294" t="s">
        <v>12980</v>
      </c>
      <c r="D412" s="294" t="s">
        <v>12981</v>
      </c>
      <c r="E412" s="299" t="s">
        <v>12982</v>
      </c>
      <c r="F412" s="413" t="s">
        <v>12983</v>
      </c>
      <c r="G412" s="413"/>
      <c r="H412" s="413" t="s">
        <v>12984</v>
      </c>
      <c r="I412" s="413"/>
      <c r="J412" s="413" t="s">
        <v>12985</v>
      </c>
      <c r="K412" s="413"/>
      <c r="L412" s="413"/>
    </row>
    <row r="413" spans="1:12" ht="24" customHeight="1">
      <c r="A413" s="300" t="s">
        <v>12986</v>
      </c>
      <c r="B413" s="301" t="s">
        <v>13059</v>
      </c>
      <c r="C413" s="300" t="s">
        <v>9</v>
      </c>
      <c r="D413" s="300" t="s">
        <v>12535</v>
      </c>
      <c r="E413" s="302" t="s">
        <v>27</v>
      </c>
      <c r="F413" s="423" t="s">
        <v>12936</v>
      </c>
      <c r="G413" s="423"/>
      <c r="H413" s="423">
        <v>7.7079373000000002</v>
      </c>
      <c r="I413" s="423"/>
      <c r="J413" s="424">
        <v>0.38540000000000002</v>
      </c>
      <c r="K413" s="424"/>
      <c r="L413" s="424"/>
    </row>
    <row r="414" spans="1:12" ht="17.100000000000001" customHeight="1">
      <c r="A414" s="298"/>
      <c r="B414" s="298"/>
      <c r="C414" s="298"/>
      <c r="D414" s="298"/>
      <c r="E414" s="298"/>
      <c r="F414" s="298"/>
      <c r="G414" s="298"/>
      <c r="H414" s="298"/>
      <c r="I414" s="298"/>
      <c r="J414" s="298" t="s">
        <v>12992</v>
      </c>
      <c r="K414" s="298"/>
      <c r="L414" s="298" t="s">
        <v>13275</v>
      </c>
    </row>
    <row r="415" spans="1:12">
      <c r="A415" s="414" t="s">
        <v>13060</v>
      </c>
      <c r="B415" s="414"/>
      <c r="C415" s="414"/>
      <c r="D415" s="414"/>
      <c r="E415" s="414"/>
      <c r="F415" s="414"/>
      <c r="G415" s="414"/>
      <c r="H415" s="414"/>
      <c r="I415" s="294"/>
      <c r="J415" s="294"/>
      <c r="K415" s="294"/>
      <c r="L415" s="294"/>
    </row>
    <row r="416" spans="1:12" ht="17.100000000000001" customHeight="1">
      <c r="A416" s="294" t="s">
        <v>12978</v>
      </c>
      <c r="B416" s="298" t="s">
        <v>12979</v>
      </c>
      <c r="C416" s="294" t="s">
        <v>12980</v>
      </c>
      <c r="D416" s="294" t="s">
        <v>12981</v>
      </c>
      <c r="E416" s="299" t="s">
        <v>12982</v>
      </c>
      <c r="F416" s="413" t="s">
        <v>12983</v>
      </c>
      <c r="G416" s="413"/>
      <c r="H416" s="413" t="s">
        <v>12984</v>
      </c>
      <c r="I416" s="413"/>
      <c r="J416" s="413" t="s">
        <v>12985</v>
      </c>
      <c r="K416" s="413"/>
      <c r="L416" s="413"/>
    </row>
    <row r="417" spans="1:12" ht="24" customHeight="1">
      <c r="A417" s="300" t="s">
        <v>12986</v>
      </c>
      <c r="B417" s="301" t="s">
        <v>13061</v>
      </c>
      <c r="C417" s="300" t="s">
        <v>9</v>
      </c>
      <c r="D417" s="300" t="s">
        <v>12522</v>
      </c>
      <c r="E417" s="302" t="s">
        <v>27</v>
      </c>
      <c r="F417" s="423" t="s">
        <v>12964</v>
      </c>
      <c r="G417" s="423"/>
      <c r="H417" s="423">
        <v>7.7079373000000002</v>
      </c>
      <c r="I417" s="423"/>
      <c r="J417" s="424">
        <v>19.501100000000001</v>
      </c>
      <c r="K417" s="424"/>
      <c r="L417" s="424"/>
    </row>
    <row r="418" spans="1:12" ht="24" customHeight="1">
      <c r="A418" s="300" t="s">
        <v>12986</v>
      </c>
      <c r="B418" s="301" t="s">
        <v>13062</v>
      </c>
      <c r="C418" s="300" t="s">
        <v>9</v>
      </c>
      <c r="D418" s="300" t="s">
        <v>12527</v>
      </c>
      <c r="E418" s="302" t="s">
        <v>27</v>
      </c>
      <c r="F418" s="423" t="s">
        <v>13063</v>
      </c>
      <c r="G418" s="423"/>
      <c r="H418" s="423">
        <v>7.7079373000000002</v>
      </c>
      <c r="I418" s="423"/>
      <c r="J418" s="424">
        <v>2.6206999999999998</v>
      </c>
      <c r="K418" s="424"/>
      <c r="L418" s="424"/>
    </row>
    <row r="419" spans="1:12" ht="17.100000000000001" customHeight="1">
      <c r="A419" s="298"/>
      <c r="B419" s="298"/>
      <c r="C419" s="298"/>
      <c r="D419" s="298"/>
      <c r="E419" s="298"/>
      <c r="F419" s="298"/>
      <c r="G419" s="298"/>
      <c r="H419" s="298"/>
      <c r="I419" s="298"/>
      <c r="J419" s="298" t="s">
        <v>12992</v>
      </c>
      <c r="K419" s="298"/>
      <c r="L419" s="298" t="s">
        <v>13276</v>
      </c>
    </row>
    <row r="420" spans="1:12" ht="17.100000000000001" customHeight="1">
      <c r="A420" s="294" t="s">
        <v>13014</v>
      </c>
      <c r="B420" s="294"/>
      <c r="C420" s="294"/>
      <c r="D420" s="294"/>
      <c r="E420" s="294"/>
      <c r="F420" s="294"/>
      <c r="G420" s="294"/>
      <c r="H420" s="294"/>
      <c r="I420" s="294"/>
      <c r="J420" s="294"/>
      <c r="K420" s="294"/>
      <c r="L420" s="294"/>
    </row>
    <row r="421" spans="1:12" ht="17.100000000000001" customHeight="1">
      <c r="A421" s="298"/>
      <c r="B421" s="298"/>
      <c r="C421" s="298"/>
      <c r="D421" s="298"/>
      <c r="E421" s="298"/>
      <c r="F421" s="298"/>
      <c r="G421" s="298"/>
      <c r="H421" s="298"/>
      <c r="I421" s="298"/>
      <c r="J421" s="298" t="s">
        <v>13015</v>
      </c>
      <c r="K421" s="298"/>
      <c r="L421" s="298" t="s">
        <v>13277</v>
      </c>
    </row>
    <row r="422" spans="1:12" ht="17.100000000000001" customHeight="1">
      <c r="A422" s="298"/>
      <c r="B422" s="298"/>
      <c r="C422" s="298"/>
      <c r="D422" s="298"/>
      <c r="E422" s="298"/>
      <c r="F422" s="298"/>
      <c r="G422" s="298"/>
      <c r="H422" s="298"/>
      <c r="I422" s="298"/>
      <c r="J422" s="298" t="s">
        <v>13017</v>
      </c>
      <c r="K422" s="298" t="s">
        <v>13018</v>
      </c>
      <c r="L422" s="298" t="s">
        <v>13278</v>
      </c>
    </row>
    <row r="423" spans="1:12" ht="17.100000000000001" customHeight="1">
      <c r="A423" s="298"/>
      <c r="B423" s="298"/>
      <c r="C423" s="298"/>
      <c r="D423" s="298"/>
      <c r="E423" s="298"/>
      <c r="F423" s="298"/>
      <c r="G423" s="298"/>
      <c r="H423" s="298"/>
      <c r="I423" s="298"/>
      <c r="J423" s="298" t="s">
        <v>13020</v>
      </c>
      <c r="K423" s="298"/>
      <c r="L423" s="298" t="s">
        <v>13279</v>
      </c>
    </row>
    <row r="424" spans="1:12" ht="17.100000000000001" customHeight="1">
      <c r="A424" s="298"/>
      <c r="B424" s="298"/>
      <c r="C424" s="298"/>
      <c r="D424" s="298"/>
      <c r="E424" s="298"/>
      <c r="F424" s="298"/>
      <c r="G424" s="298"/>
      <c r="H424" s="298"/>
      <c r="I424" s="298"/>
      <c r="J424" s="298" t="s">
        <v>13022</v>
      </c>
      <c r="K424" s="298" t="s">
        <v>12974</v>
      </c>
      <c r="L424" s="298" t="s">
        <v>13280</v>
      </c>
    </row>
    <row r="425" spans="1:12" ht="17.100000000000001" customHeight="1">
      <c r="A425" s="298"/>
      <c r="B425" s="298"/>
      <c r="C425" s="298"/>
      <c r="D425" s="298"/>
      <c r="E425" s="298"/>
      <c r="F425" s="298"/>
      <c r="G425" s="298"/>
      <c r="H425" s="298"/>
      <c r="I425" s="298"/>
      <c r="J425" s="298" t="s">
        <v>13024</v>
      </c>
      <c r="K425" s="298"/>
      <c r="L425" s="298" t="s">
        <v>13281</v>
      </c>
    </row>
    <row r="426" spans="1:12" ht="30" customHeight="1">
      <c r="A426" s="299"/>
      <c r="B426" s="299"/>
      <c r="C426" s="299"/>
      <c r="D426" s="299"/>
      <c r="E426" s="299"/>
      <c r="F426" s="299"/>
      <c r="G426" s="299"/>
      <c r="H426" s="299"/>
      <c r="I426" s="299"/>
      <c r="J426" s="299"/>
      <c r="K426" s="299"/>
      <c r="L426" s="299"/>
    </row>
    <row r="427" spans="1:12" ht="36" customHeight="1">
      <c r="A427" s="295" t="s">
        <v>13282</v>
      </c>
      <c r="B427" s="296" t="s">
        <v>13283</v>
      </c>
      <c r="C427" s="295" t="s">
        <v>9</v>
      </c>
      <c r="D427" s="295" t="s">
        <v>3994</v>
      </c>
      <c r="E427" s="297" t="s">
        <v>13082</v>
      </c>
      <c r="F427" s="296"/>
      <c r="G427" s="296"/>
      <c r="H427" s="296"/>
      <c r="I427" s="296"/>
      <c r="J427" s="296"/>
      <c r="K427" s="296"/>
      <c r="L427" s="296"/>
    </row>
    <row r="428" spans="1:12">
      <c r="A428" s="414" t="s">
        <v>12977</v>
      </c>
      <c r="B428" s="414"/>
      <c r="C428" s="414"/>
      <c r="D428" s="414"/>
      <c r="E428" s="414"/>
      <c r="F428" s="414"/>
      <c r="G428" s="414"/>
      <c r="H428" s="414"/>
      <c r="I428" s="294"/>
      <c r="J428" s="294"/>
      <c r="K428" s="294"/>
      <c r="L428" s="294"/>
    </row>
    <row r="429" spans="1:12" ht="17.100000000000001" customHeight="1">
      <c r="A429" s="294" t="s">
        <v>12978</v>
      </c>
      <c r="B429" s="298" t="s">
        <v>12979</v>
      </c>
      <c r="C429" s="294" t="s">
        <v>12980</v>
      </c>
      <c r="D429" s="294" t="s">
        <v>12981</v>
      </c>
      <c r="E429" s="299" t="s">
        <v>12982</v>
      </c>
      <c r="F429" s="413" t="s">
        <v>12983</v>
      </c>
      <c r="G429" s="413"/>
      <c r="H429" s="413" t="s">
        <v>12984</v>
      </c>
      <c r="I429" s="413"/>
      <c r="J429" s="413" t="s">
        <v>12985</v>
      </c>
      <c r="K429" s="413"/>
      <c r="L429" s="413"/>
    </row>
    <row r="430" spans="1:12" ht="24" customHeight="1">
      <c r="A430" s="300" t="s">
        <v>12986</v>
      </c>
      <c r="B430" s="301" t="s">
        <v>12987</v>
      </c>
      <c r="C430" s="300" t="s">
        <v>9</v>
      </c>
      <c r="D430" s="300" t="s">
        <v>9831</v>
      </c>
      <c r="E430" s="302" t="s">
        <v>12988</v>
      </c>
      <c r="F430" s="423" t="s">
        <v>12989</v>
      </c>
      <c r="G430" s="423"/>
      <c r="H430" s="423">
        <v>0.15103939999999999</v>
      </c>
      <c r="I430" s="423"/>
      <c r="J430" s="424">
        <v>1.5285</v>
      </c>
      <c r="K430" s="424"/>
      <c r="L430" s="424"/>
    </row>
    <row r="431" spans="1:12" ht="36" customHeight="1">
      <c r="A431" s="300" t="s">
        <v>12986</v>
      </c>
      <c r="B431" s="301" t="s">
        <v>12990</v>
      </c>
      <c r="C431" s="300" t="s">
        <v>9</v>
      </c>
      <c r="D431" s="300" t="s">
        <v>11426</v>
      </c>
      <c r="E431" s="302" t="s">
        <v>51</v>
      </c>
      <c r="F431" s="423" t="s">
        <v>12991</v>
      </c>
      <c r="G431" s="423"/>
      <c r="H431" s="423">
        <v>7.9156999999999995E-3</v>
      </c>
      <c r="I431" s="423"/>
      <c r="J431" s="424">
        <v>1.0463</v>
      </c>
      <c r="K431" s="424"/>
      <c r="L431" s="424"/>
    </row>
    <row r="432" spans="1:12" ht="24" customHeight="1">
      <c r="A432" s="300" t="s">
        <v>12986</v>
      </c>
      <c r="B432" s="301" t="s">
        <v>13085</v>
      </c>
      <c r="C432" s="300" t="s">
        <v>9</v>
      </c>
      <c r="D432" s="300" t="s">
        <v>7909</v>
      </c>
      <c r="E432" s="302" t="s">
        <v>51</v>
      </c>
      <c r="F432" s="423" t="s">
        <v>13086</v>
      </c>
      <c r="G432" s="423"/>
      <c r="H432" s="423">
        <v>6.3375000000000003E-3</v>
      </c>
      <c r="I432" s="423"/>
      <c r="J432" s="424">
        <v>0.65910000000000002</v>
      </c>
      <c r="K432" s="424"/>
      <c r="L432" s="424"/>
    </row>
    <row r="433" spans="1:12" ht="24" customHeight="1">
      <c r="A433" s="300" t="s">
        <v>12986</v>
      </c>
      <c r="B433" s="301" t="s">
        <v>13087</v>
      </c>
      <c r="C433" s="300" t="s">
        <v>9</v>
      </c>
      <c r="D433" s="300" t="s">
        <v>8873</v>
      </c>
      <c r="E433" s="302" t="s">
        <v>51</v>
      </c>
      <c r="F433" s="423" t="s">
        <v>13088</v>
      </c>
      <c r="G433" s="423"/>
      <c r="H433" s="423">
        <v>6.0320000000000003E-4</v>
      </c>
      <c r="I433" s="423"/>
      <c r="J433" s="424">
        <v>0.52439999999999998</v>
      </c>
      <c r="K433" s="424"/>
      <c r="L433" s="424"/>
    </row>
    <row r="434" spans="1:12" ht="48" customHeight="1">
      <c r="A434" s="300" t="s">
        <v>12986</v>
      </c>
      <c r="B434" s="301" t="s">
        <v>13089</v>
      </c>
      <c r="C434" s="300" t="s">
        <v>9</v>
      </c>
      <c r="D434" s="300" t="s">
        <v>9227</v>
      </c>
      <c r="E434" s="302" t="s">
        <v>51</v>
      </c>
      <c r="F434" s="423" t="s">
        <v>13090</v>
      </c>
      <c r="G434" s="423"/>
      <c r="H434" s="423">
        <v>4.2260000000000003E-4</v>
      </c>
      <c r="I434" s="423"/>
      <c r="J434" s="424">
        <v>0.56499999999999995</v>
      </c>
      <c r="K434" s="424"/>
      <c r="L434" s="424"/>
    </row>
    <row r="435" spans="1:12" ht="24" customHeight="1">
      <c r="A435" s="300" t="s">
        <v>12986</v>
      </c>
      <c r="B435" s="301" t="s">
        <v>13091</v>
      </c>
      <c r="C435" s="300" t="s">
        <v>9</v>
      </c>
      <c r="D435" s="300" t="s">
        <v>9580</v>
      </c>
      <c r="E435" s="302" t="s">
        <v>51</v>
      </c>
      <c r="F435" s="423" t="s">
        <v>13092</v>
      </c>
      <c r="G435" s="423"/>
      <c r="H435" s="423">
        <v>4.1360000000000002E-4</v>
      </c>
      <c r="I435" s="423"/>
      <c r="J435" s="424">
        <v>0.37069999999999997</v>
      </c>
      <c r="K435" s="424"/>
      <c r="L435" s="424"/>
    </row>
    <row r="436" spans="1:12" ht="24" customHeight="1">
      <c r="A436" s="300" t="s">
        <v>12986</v>
      </c>
      <c r="B436" s="301" t="s">
        <v>13180</v>
      </c>
      <c r="C436" s="300" t="s">
        <v>9</v>
      </c>
      <c r="D436" s="300" t="s">
        <v>9160</v>
      </c>
      <c r="E436" s="302" t="s">
        <v>51</v>
      </c>
      <c r="F436" s="423" t="s">
        <v>13181</v>
      </c>
      <c r="G436" s="423"/>
      <c r="H436" s="423">
        <v>3.3000000000000002E-6</v>
      </c>
      <c r="I436" s="423"/>
      <c r="J436" s="424">
        <v>1.4200000000000001E-2</v>
      </c>
      <c r="K436" s="424"/>
      <c r="L436" s="424"/>
    </row>
    <row r="437" spans="1:12" ht="36" customHeight="1">
      <c r="A437" s="300" t="s">
        <v>12986</v>
      </c>
      <c r="B437" s="301" t="s">
        <v>13182</v>
      </c>
      <c r="C437" s="300" t="s">
        <v>9</v>
      </c>
      <c r="D437" s="300" t="s">
        <v>7288</v>
      </c>
      <c r="E437" s="302" t="s">
        <v>51</v>
      </c>
      <c r="F437" s="423" t="s">
        <v>13183</v>
      </c>
      <c r="G437" s="423"/>
      <c r="H437" s="423">
        <v>1.13E-5</v>
      </c>
      <c r="I437" s="423"/>
      <c r="J437" s="424">
        <v>0.1638</v>
      </c>
      <c r="K437" s="424"/>
      <c r="L437" s="424"/>
    </row>
    <row r="438" spans="1:12" ht="24" customHeight="1">
      <c r="A438" s="300" t="s">
        <v>12986</v>
      </c>
      <c r="B438" s="301" t="s">
        <v>13284</v>
      </c>
      <c r="C438" s="300" t="s">
        <v>9</v>
      </c>
      <c r="D438" s="300" t="s">
        <v>11893</v>
      </c>
      <c r="E438" s="302" t="s">
        <v>51</v>
      </c>
      <c r="F438" s="423" t="s">
        <v>13285</v>
      </c>
      <c r="G438" s="423"/>
      <c r="H438" s="423">
        <v>3.1E-6</v>
      </c>
      <c r="I438" s="423"/>
      <c r="J438" s="424">
        <v>6.0000000000000001E-3</v>
      </c>
      <c r="K438" s="424"/>
      <c r="L438" s="424"/>
    </row>
    <row r="439" spans="1:12" ht="24" customHeight="1">
      <c r="A439" s="300" t="s">
        <v>12986</v>
      </c>
      <c r="B439" s="301" t="s">
        <v>13286</v>
      </c>
      <c r="C439" s="300" t="s">
        <v>9</v>
      </c>
      <c r="D439" s="300" t="s">
        <v>8076</v>
      </c>
      <c r="E439" s="302" t="s">
        <v>51</v>
      </c>
      <c r="F439" s="423" t="s">
        <v>13287</v>
      </c>
      <c r="G439" s="423"/>
      <c r="H439" s="423">
        <v>0</v>
      </c>
      <c r="I439" s="423"/>
      <c r="J439" s="424">
        <v>0</v>
      </c>
      <c r="K439" s="424"/>
      <c r="L439" s="424"/>
    </row>
    <row r="440" spans="1:12" ht="36" customHeight="1">
      <c r="A440" s="300" t="s">
        <v>12986</v>
      </c>
      <c r="B440" s="301" t="s">
        <v>13128</v>
      </c>
      <c r="C440" s="300" t="s">
        <v>9</v>
      </c>
      <c r="D440" s="300" t="s">
        <v>7283</v>
      </c>
      <c r="E440" s="302" t="s">
        <v>51</v>
      </c>
      <c r="F440" s="423" t="s">
        <v>13129</v>
      </c>
      <c r="G440" s="423"/>
      <c r="H440" s="423">
        <v>4.1999999999999996E-6</v>
      </c>
      <c r="I440" s="423"/>
      <c r="J440" s="424">
        <v>1.4999999999999999E-2</v>
      </c>
      <c r="K440" s="424"/>
      <c r="L440" s="424"/>
    </row>
    <row r="441" spans="1:12" ht="36" customHeight="1">
      <c r="A441" s="300" t="s">
        <v>12986</v>
      </c>
      <c r="B441" s="301" t="s">
        <v>13288</v>
      </c>
      <c r="C441" s="300" t="s">
        <v>9</v>
      </c>
      <c r="D441" s="300" t="s">
        <v>10022</v>
      </c>
      <c r="E441" s="302" t="s">
        <v>51</v>
      </c>
      <c r="F441" s="423" t="s">
        <v>13289</v>
      </c>
      <c r="G441" s="423"/>
      <c r="H441" s="423">
        <v>9.9999999999999995E-8</v>
      </c>
      <c r="I441" s="423"/>
      <c r="J441" s="424">
        <v>8.9999999999999998E-4</v>
      </c>
      <c r="K441" s="424"/>
      <c r="L441" s="424"/>
    </row>
    <row r="442" spans="1:12" ht="17.100000000000001" customHeight="1">
      <c r="A442" s="298"/>
      <c r="B442" s="298"/>
      <c r="C442" s="298"/>
      <c r="D442" s="298"/>
      <c r="E442" s="298"/>
      <c r="F442" s="298"/>
      <c r="G442" s="298"/>
      <c r="H442" s="298"/>
      <c r="I442" s="298"/>
      <c r="J442" s="298" t="s">
        <v>12992</v>
      </c>
      <c r="K442" s="298"/>
      <c r="L442" s="298" t="s">
        <v>13290</v>
      </c>
    </row>
    <row r="443" spans="1:12">
      <c r="A443" s="414" t="s">
        <v>12994</v>
      </c>
      <c r="B443" s="414"/>
      <c r="C443" s="414"/>
      <c r="D443" s="414"/>
      <c r="E443" s="414"/>
      <c r="F443" s="414"/>
      <c r="G443" s="414"/>
      <c r="H443" s="414"/>
      <c r="I443" s="294"/>
      <c r="J443" s="294"/>
      <c r="K443" s="294"/>
      <c r="L443" s="294"/>
    </row>
    <row r="444" spans="1:12" ht="17.100000000000001" customHeight="1">
      <c r="A444" s="294" t="s">
        <v>12978</v>
      </c>
      <c r="B444" s="298" t="s">
        <v>12979</v>
      </c>
      <c r="C444" s="294" t="s">
        <v>12980</v>
      </c>
      <c r="D444" s="294" t="s">
        <v>12981</v>
      </c>
      <c r="E444" s="299" t="s">
        <v>12982</v>
      </c>
      <c r="F444" s="413" t="s">
        <v>12983</v>
      </c>
      <c r="G444" s="413"/>
      <c r="H444" s="413" t="s">
        <v>12984</v>
      </c>
      <c r="I444" s="413"/>
      <c r="J444" s="413" t="s">
        <v>12985</v>
      </c>
      <c r="K444" s="413"/>
      <c r="L444" s="413"/>
    </row>
    <row r="445" spans="1:12" ht="24" customHeight="1">
      <c r="A445" s="300" t="s">
        <v>12986</v>
      </c>
      <c r="B445" s="301" t="s">
        <v>13185</v>
      </c>
      <c r="C445" s="300" t="s">
        <v>9</v>
      </c>
      <c r="D445" s="300" t="s">
        <v>10150</v>
      </c>
      <c r="E445" s="302" t="s">
        <v>27</v>
      </c>
      <c r="F445" s="423" t="s">
        <v>13186</v>
      </c>
      <c r="G445" s="423"/>
      <c r="H445" s="423">
        <v>0.13910339999999999</v>
      </c>
      <c r="I445" s="423"/>
      <c r="J445" s="424">
        <v>0.71220000000000006</v>
      </c>
      <c r="K445" s="424"/>
      <c r="L445" s="424"/>
    </row>
    <row r="446" spans="1:12" ht="24" customHeight="1">
      <c r="A446" s="300" t="s">
        <v>12986</v>
      </c>
      <c r="B446" s="301" t="s">
        <v>13093</v>
      </c>
      <c r="C446" s="300" t="s">
        <v>9</v>
      </c>
      <c r="D446" s="300" t="s">
        <v>10857</v>
      </c>
      <c r="E446" s="302" t="s">
        <v>27</v>
      </c>
      <c r="F446" s="423" t="s">
        <v>13094</v>
      </c>
      <c r="G446" s="423"/>
      <c r="H446" s="423">
        <v>1.7066707000000001</v>
      </c>
      <c r="I446" s="423"/>
      <c r="J446" s="424">
        <v>8.8234999999999992</v>
      </c>
      <c r="K446" s="424"/>
      <c r="L446" s="424"/>
    </row>
    <row r="447" spans="1:12" ht="24" customHeight="1">
      <c r="A447" s="300" t="s">
        <v>12986</v>
      </c>
      <c r="B447" s="301" t="s">
        <v>13187</v>
      </c>
      <c r="C447" s="300" t="s">
        <v>9</v>
      </c>
      <c r="D447" s="300" t="s">
        <v>7901</v>
      </c>
      <c r="E447" s="302" t="s">
        <v>27</v>
      </c>
      <c r="F447" s="423" t="s">
        <v>13188</v>
      </c>
      <c r="G447" s="423"/>
      <c r="H447" s="423">
        <v>0.9598044</v>
      </c>
      <c r="I447" s="423"/>
      <c r="J447" s="424">
        <v>5.2500999999999998</v>
      </c>
      <c r="K447" s="424"/>
      <c r="L447" s="424"/>
    </row>
    <row r="448" spans="1:12" ht="24" customHeight="1">
      <c r="A448" s="300" t="s">
        <v>12986</v>
      </c>
      <c r="B448" s="301" t="s">
        <v>13133</v>
      </c>
      <c r="C448" s="300" t="s">
        <v>9</v>
      </c>
      <c r="D448" s="300" t="s">
        <v>7905</v>
      </c>
      <c r="E448" s="302" t="s">
        <v>27</v>
      </c>
      <c r="F448" s="423" t="s">
        <v>13134</v>
      </c>
      <c r="G448" s="423"/>
      <c r="H448" s="423">
        <v>2.3581888000000002</v>
      </c>
      <c r="I448" s="423"/>
      <c r="J448" s="424">
        <v>16.389399999999998</v>
      </c>
      <c r="K448" s="424"/>
      <c r="L448" s="424"/>
    </row>
    <row r="449" spans="1:12" ht="24" customHeight="1">
      <c r="A449" s="300" t="s">
        <v>12986</v>
      </c>
      <c r="B449" s="301" t="s">
        <v>13189</v>
      </c>
      <c r="C449" s="300" t="s">
        <v>9</v>
      </c>
      <c r="D449" s="300" t="s">
        <v>10144</v>
      </c>
      <c r="E449" s="302" t="s">
        <v>27</v>
      </c>
      <c r="F449" s="423" t="s">
        <v>12939</v>
      </c>
      <c r="G449" s="423"/>
      <c r="H449" s="423">
        <v>3.23716E-2</v>
      </c>
      <c r="I449" s="423"/>
      <c r="J449" s="424">
        <v>0.15640000000000001</v>
      </c>
      <c r="K449" s="424"/>
      <c r="L449" s="424"/>
    </row>
    <row r="450" spans="1:12" ht="24" customHeight="1">
      <c r="A450" s="300" t="s">
        <v>12986</v>
      </c>
      <c r="B450" s="301" t="s">
        <v>13190</v>
      </c>
      <c r="C450" s="300" t="s">
        <v>9</v>
      </c>
      <c r="D450" s="300" t="s">
        <v>11285</v>
      </c>
      <c r="E450" s="302" t="s">
        <v>27</v>
      </c>
      <c r="F450" s="423" t="s">
        <v>13191</v>
      </c>
      <c r="G450" s="423"/>
      <c r="H450" s="423">
        <v>0.1748989</v>
      </c>
      <c r="I450" s="423"/>
      <c r="J450" s="424">
        <v>1.3257000000000001</v>
      </c>
      <c r="K450" s="424"/>
      <c r="L450" s="424"/>
    </row>
    <row r="451" spans="1:12" ht="24" customHeight="1">
      <c r="A451" s="300" t="s">
        <v>12986</v>
      </c>
      <c r="B451" s="301" t="s">
        <v>13291</v>
      </c>
      <c r="C451" s="300" t="s">
        <v>9</v>
      </c>
      <c r="D451" s="300" t="s">
        <v>7903</v>
      </c>
      <c r="E451" s="302" t="s">
        <v>27</v>
      </c>
      <c r="F451" s="423" t="s">
        <v>13191</v>
      </c>
      <c r="G451" s="423"/>
      <c r="H451" s="423">
        <v>0.27928540000000002</v>
      </c>
      <c r="I451" s="423"/>
      <c r="J451" s="424">
        <v>2.117</v>
      </c>
      <c r="K451" s="424"/>
      <c r="L451" s="424"/>
    </row>
    <row r="452" spans="1:12" ht="24" customHeight="1">
      <c r="A452" s="300" t="s">
        <v>12986</v>
      </c>
      <c r="B452" s="301" t="s">
        <v>13192</v>
      </c>
      <c r="C452" s="300" t="s">
        <v>9</v>
      </c>
      <c r="D452" s="300" t="s">
        <v>10306</v>
      </c>
      <c r="E452" s="302" t="s">
        <v>27</v>
      </c>
      <c r="F452" s="423" t="s">
        <v>13134</v>
      </c>
      <c r="G452" s="423"/>
      <c r="H452" s="423">
        <v>1.1408615</v>
      </c>
      <c r="I452" s="423"/>
      <c r="J452" s="424">
        <v>7.9290000000000003</v>
      </c>
      <c r="K452" s="424"/>
      <c r="L452" s="424"/>
    </row>
    <row r="453" spans="1:12" ht="24" customHeight="1">
      <c r="A453" s="300" t="s">
        <v>12986</v>
      </c>
      <c r="B453" s="301" t="s">
        <v>13131</v>
      </c>
      <c r="C453" s="300" t="s">
        <v>9</v>
      </c>
      <c r="D453" s="300" t="s">
        <v>10137</v>
      </c>
      <c r="E453" s="302" t="s">
        <v>27</v>
      </c>
      <c r="F453" s="423" t="s">
        <v>13132</v>
      </c>
      <c r="G453" s="423"/>
      <c r="H453" s="423">
        <v>0.1499383</v>
      </c>
      <c r="I453" s="423"/>
      <c r="J453" s="424">
        <v>0.71970000000000001</v>
      </c>
      <c r="K453" s="424"/>
      <c r="L453" s="424"/>
    </row>
    <row r="454" spans="1:12" ht="24" customHeight="1">
      <c r="A454" s="300" t="s">
        <v>12986</v>
      </c>
      <c r="B454" s="301" t="s">
        <v>13193</v>
      </c>
      <c r="C454" s="300" t="s">
        <v>9</v>
      </c>
      <c r="D454" s="300" t="s">
        <v>7200</v>
      </c>
      <c r="E454" s="302" t="s">
        <v>27</v>
      </c>
      <c r="F454" s="423" t="s">
        <v>13194</v>
      </c>
      <c r="G454" s="423"/>
      <c r="H454" s="423">
        <v>0.46186159999999998</v>
      </c>
      <c r="I454" s="423"/>
      <c r="J454" s="424">
        <v>2.3509000000000002</v>
      </c>
      <c r="K454" s="424"/>
      <c r="L454" s="424"/>
    </row>
    <row r="455" spans="1:12" ht="24" customHeight="1">
      <c r="A455" s="300" t="s">
        <v>12986</v>
      </c>
      <c r="B455" s="301" t="s">
        <v>13195</v>
      </c>
      <c r="C455" s="300" t="s">
        <v>9</v>
      </c>
      <c r="D455" s="300" t="s">
        <v>8821</v>
      </c>
      <c r="E455" s="302" t="s">
        <v>27</v>
      </c>
      <c r="F455" s="423" t="s">
        <v>13196</v>
      </c>
      <c r="G455" s="423"/>
      <c r="H455" s="423">
        <v>0.88362490000000005</v>
      </c>
      <c r="I455" s="423"/>
      <c r="J455" s="424">
        <v>6.3532999999999999</v>
      </c>
      <c r="K455" s="424"/>
      <c r="L455" s="424"/>
    </row>
    <row r="456" spans="1:12" ht="24" customHeight="1">
      <c r="A456" s="300" t="s">
        <v>12986</v>
      </c>
      <c r="B456" s="301" t="s">
        <v>13197</v>
      </c>
      <c r="C456" s="300" t="s">
        <v>9</v>
      </c>
      <c r="D456" s="300" t="s">
        <v>6983</v>
      </c>
      <c r="E456" s="302" t="s">
        <v>27</v>
      </c>
      <c r="F456" s="423" t="s">
        <v>13198</v>
      </c>
      <c r="G456" s="423"/>
      <c r="H456" s="423">
        <v>1.0587724000000001</v>
      </c>
      <c r="I456" s="423"/>
      <c r="J456" s="424">
        <v>5.3468</v>
      </c>
      <c r="K456" s="424"/>
      <c r="L456" s="424"/>
    </row>
    <row r="457" spans="1:12" ht="24" customHeight="1">
      <c r="A457" s="300" t="s">
        <v>12986</v>
      </c>
      <c r="B457" s="301" t="s">
        <v>13199</v>
      </c>
      <c r="C457" s="300" t="s">
        <v>9</v>
      </c>
      <c r="D457" s="300" t="s">
        <v>8746</v>
      </c>
      <c r="E457" s="302" t="s">
        <v>27</v>
      </c>
      <c r="F457" s="423" t="s">
        <v>13196</v>
      </c>
      <c r="G457" s="423"/>
      <c r="H457" s="423">
        <v>1.1840482000000001</v>
      </c>
      <c r="I457" s="423"/>
      <c r="J457" s="424">
        <v>8.5132999999999992</v>
      </c>
      <c r="K457" s="424"/>
      <c r="L457" s="424"/>
    </row>
    <row r="458" spans="1:12" ht="24" customHeight="1">
      <c r="A458" s="300" t="s">
        <v>12986</v>
      </c>
      <c r="B458" s="301" t="s">
        <v>13292</v>
      </c>
      <c r="C458" s="300" t="s">
        <v>9</v>
      </c>
      <c r="D458" s="300" t="s">
        <v>6981</v>
      </c>
      <c r="E458" s="302" t="s">
        <v>27</v>
      </c>
      <c r="F458" s="423" t="s">
        <v>13293</v>
      </c>
      <c r="G458" s="423"/>
      <c r="H458" s="423">
        <v>8.3160000000000005E-4</v>
      </c>
      <c r="I458" s="423"/>
      <c r="J458" s="424">
        <v>4.0000000000000001E-3</v>
      </c>
      <c r="K458" s="424"/>
      <c r="L458" s="424"/>
    </row>
    <row r="459" spans="1:12" ht="24" customHeight="1">
      <c r="A459" s="300" t="s">
        <v>12986</v>
      </c>
      <c r="B459" s="301" t="s">
        <v>13294</v>
      </c>
      <c r="C459" s="300" t="s">
        <v>9</v>
      </c>
      <c r="D459" s="300" t="s">
        <v>7164</v>
      </c>
      <c r="E459" s="302" t="s">
        <v>27</v>
      </c>
      <c r="F459" s="423" t="s">
        <v>13134</v>
      </c>
      <c r="G459" s="423"/>
      <c r="H459" s="423">
        <v>5.3347000000000004E-3</v>
      </c>
      <c r="I459" s="423"/>
      <c r="J459" s="424">
        <v>3.7100000000000001E-2</v>
      </c>
      <c r="K459" s="424"/>
      <c r="L459" s="424"/>
    </row>
    <row r="460" spans="1:12" ht="24" customHeight="1">
      <c r="A460" s="300" t="s">
        <v>12986</v>
      </c>
      <c r="B460" s="301" t="s">
        <v>13161</v>
      </c>
      <c r="C460" s="300" t="s">
        <v>9</v>
      </c>
      <c r="D460" s="300" t="s">
        <v>10381</v>
      </c>
      <c r="E460" s="302" t="s">
        <v>27</v>
      </c>
      <c r="F460" s="423" t="s">
        <v>13134</v>
      </c>
      <c r="G460" s="423"/>
      <c r="H460" s="423">
        <v>0.58804389999999995</v>
      </c>
      <c r="I460" s="423"/>
      <c r="J460" s="424">
        <v>4.0869</v>
      </c>
      <c r="K460" s="424"/>
      <c r="L460" s="424"/>
    </row>
    <row r="461" spans="1:12" ht="24" customHeight="1">
      <c r="A461" s="300" t="s">
        <v>12986</v>
      </c>
      <c r="B461" s="301" t="s">
        <v>13295</v>
      </c>
      <c r="C461" s="300" t="s">
        <v>9</v>
      </c>
      <c r="D461" s="300" t="s">
        <v>7218</v>
      </c>
      <c r="E461" s="302" t="s">
        <v>27</v>
      </c>
      <c r="F461" s="423" t="s">
        <v>13134</v>
      </c>
      <c r="G461" s="423"/>
      <c r="H461" s="423">
        <v>2.64146E-2</v>
      </c>
      <c r="I461" s="423"/>
      <c r="J461" s="424">
        <v>0.18360000000000001</v>
      </c>
      <c r="K461" s="424"/>
      <c r="L461" s="424"/>
    </row>
    <row r="462" spans="1:12" ht="17.100000000000001" customHeight="1">
      <c r="A462" s="298"/>
      <c r="B462" s="298"/>
      <c r="C462" s="298"/>
      <c r="D462" s="298"/>
      <c r="E462" s="298"/>
      <c r="F462" s="298"/>
      <c r="G462" s="298"/>
      <c r="H462" s="298"/>
      <c r="I462" s="298"/>
      <c r="J462" s="298" t="s">
        <v>12992</v>
      </c>
      <c r="K462" s="298"/>
      <c r="L462" s="298" t="s">
        <v>13296</v>
      </c>
    </row>
    <row r="463" spans="1:12">
      <c r="A463" s="414" t="s">
        <v>12998</v>
      </c>
      <c r="B463" s="414"/>
      <c r="C463" s="414"/>
      <c r="D463" s="414"/>
      <c r="E463" s="414"/>
      <c r="F463" s="414"/>
      <c r="G463" s="414"/>
      <c r="H463" s="414"/>
      <c r="I463" s="294"/>
      <c r="J463" s="294"/>
      <c r="K463" s="294"/>
      <c r="L463" s="294"/>
    </row>
    <row r="464" spans="1:12" ht="17.100000000000001" customHeight="1">
      <c r="A464" s="294" t="s">
        <v>12978</v>
      </c>
      <c r="B464" s="298" t="s">
        <v>12979</v>
      </c>
      <c r="C464" s="294" t="s">
        <v>12980</v>
      </c>
      <c r="D464" s="294" t="s">
        <v>12981</v>
      </c>
      <c r="E464" s="299" t="s">
        <v>12982</v>
      </c>
      <c r="F464" s="413" t="s">
        <v>12983</v>
      </c>
      <c r="G464" s="413"/>
      <c r="H464" s="413" t="s">
        <v>12984</v>
      </c>
      <c r="I464" s="413"/>
      <c r="J464" s="413" t="s">
        <v>12985</v>
      </c>
      <c r="K464" s="413"/>
      <c r="L464" s="413"/>
    </row>
    <row r="465" spans="1:12" ht="24" customHeight="1">
      <c r="A465" s="300" t="s">
        <v>12986</v>
      </c>
      <c r="B465" s="301" t="s">
        <v>13203</v>
      </c>
      <c r="C465" s="300" t="s">
        <v>9</v>
      </c>
      <c r="D465" s="300" t="s">
        <v>8911</v>
      </c>
      <c r="E465" s="302" t="s">
        <v>51</v>
      </c>
      <c r="F465" s="423" t="s">
        <v>13204</v>
      </c>
      <c r="G465" s="423"/>
      <c r="H465" s="423">
        <v>1.9300000000000001E-2</v>
      </c>
      <c r="I465" s="423"/>
      <c r="J465" s="424">
        <v>2.61</v>
      </c>
      <c r="K465" s="424"/>
      <c r="L465" s="424"/>
    </row>
    <row r="466" spans="1:12" ht="24" customHeight="1">
      <c r="A466" s="300" t="s">
        <v>12986</v>
      </c>
      <c r="B466" s="301" t="s">
        <v>13205</v>
      </c>
      <c r="C466" s="300" t="s">
        <v>9</v>
      </c>
      <c r="D466" s="300" t="s">
        <v>8915</v>
      </c>
      <c r="E466" s="302" t="s">
        <v>51</v>
      </c>
      <c r="F466" s="423" t="s">
        <v>13206</v>
      </c>
      <c r="G466" s="423"/>
      <c r="H466" s="423">
        <v>1.9300000000000001E-2</v>
      </c>
      <c r="I466" s="423"/>
      <c r="J466" s="424">
        <v>2.5299999999999998</v>
      </c>
      <c r="K466" s="424"/>
      <c r="L466" s="424"/>
    </row>
    <row r="467" spans="1:12" ht="36" customHeight="1">
      <c r="A467" s="300" t="s">
        <v>12986</v>
      </c>
      <c r="B467" s="301" t="s">
        <v>13209</v>
      </c>
      <c r="C467" s="300" t="s">
        <v>9</v>
      </c>
      <c r="D467" s="300" t="s">
        <v>9045</v>
      </c>
      <c r="E467" s="302" t="s">
        <v>13082</v>
      </c>
      <c r="F467" s="423" t="s">
        <v>13210</v>
      </c>
      <c r="G467" s="423"/>
      <c r="H467" s="423">
        <v>0.99380000000000002</v>
      </c>
      <c r="I467" s="423"/>
      <c r="J467" s="424">
        <v>43.38</v>
      </c>
      <c r="K467" s="424"/>
      <c r="L467" s="424"/>
    </row>
    <row r="468" spans="1:12" ht="48" customHeight="1">
      <c r="A468" s="300" t="s">
        <v>12986</v>
      </c>
      <c r="B468" s="301" t="s">
        <v>13297</v>
      </c>
      <c r="C468" s="300" t="s">
        <v>9</v>
      </c>
      <c r="D468" s="300" t="s">
        <v>8940</v>
      </c>
      <c r="E468" s="302" t="s">
        <v>12881</v>
      </c>
      <c r="F468" s="423" t="s">
        <v>13298</v>
      </c>
      <c r="G468" s="423"/>
      <c r="H468" s="423">
        <v>3.85E-2</v>
      </c>
      <c r="I468" s="423"/>
      <c r="J468" s="424">
        <v>1.23</v>
      </c>
      <c r="K468" s="424"/>
      <c r="L468" s="424"/>
    </row>
    <row r="469" spans="1:12" ht="48" customHeight="1">
      <c r="A469" s="300" t="s">
        <v>12986</v>
      </c>
      <c r="B469" s="301" t="s">
        <v>13299</v>
      </c>
      <c r="C469" s="300" t="s">
        <v>9</v>
      </c>
      <c r="D469" s="300" t="s">
        <v>8943</v>
      </c>
      <c r="E469" s="302" t="s">
        <v>12881</v>
      </c>
      <c r="F469" s="423" t="s">
        <v>13300</v>
      </c>
      <c r="G469" s="423"/>
      <c r="H469" s="423">
        <v>5.7799999999999997E-2</v>
      </c>
      <c r="I469" s="423"/>
      <c r="J469" s="424">
        <v>2.4700000000000002</v>
      </c>
      <c r="K469" s="424"/>
      <c r="L469" s="424"/>
    </row>
    <row r="470" spans="1:12" ht="24" customHeight="1">
      <c r="A470" s="300" t="s">
        <v>12986</v>
      </c>
      <c r="B470" s="301" t="s">
        <v>13168</v>
      </c>
      <c r="C470" s="300" t="s">
        <v>9</v>
      </c>
      <c r="D470" s="300" t="s">
        <v>10597</v>
      </c>
      <c r="E470" s="302" t="s">
        <v>23</v>
      </c>
      <c r="F470" s="423" t="s">
        <v>13169</v>
      </c>
      <c r="G470" s="423"/>
      <c r="H470" s="423">
        <v>0.13846020000000001</v>
      </c>
      <c r="I470" s="423"/>
      <c r="J470" s="424">
        <v>1.5092000000000001</v>
      </c>
      <c r="K470" s="424"/>
      <c r="L470" s="424"/>
    </row>
    <row r="471" spans="1:12" ht="24" customHeight="1">
      <c r="A471" s="300" t="s">
        <v>12986</v>
      </c>
      <c r="B471" s="301" t="s">
        <v>13213</v>
      </c>
      <c r="C471" s="300" t="s">
        <v>9</v>
      </c>
      <c r="D471" s="300" t="s">
        <v>7993</v>
      </c>
      <c r="E471" s="302" t="s">
        <v>51</v>
      </c>
      <c r="F471" s="423" t="s">
        <v>13214</v>
      </c>
      <c r="G471" s="423"/>
      <c r="H471" s="423">
        <v>0.97194800000000003</v>
      </c>
      <c r="I471" s="423"/>
      <c r="J471" s="424">
        <v>34.358400000000003</v>
      </c>
      <c r="K471" s="424"/>
      <c r="L471" s="424"/>
    </row>
    <row r="472" spans="1:12" ht="36" customHeight="1">
      <c r="A472" s="300" t="s">
        <v>12986</v>
      </c>
      <c r="B472" s="301" t="s">
        <v>13215</v>
      </c>
      <c r="C472" s="300" t="s">
        <v>9</v>
      </c>
      <c r="D472" s="300" t="s">
        <v>10286</v>
      </c>
      <c r="E472" s="302" t="s">
        <v>20</v>
      </c>
      <c r="F472" s="423" t="s">
        <v>13216</v>
      </c>
      <c r="G472" s="423"/>
      <c r="H472" s="423">
        <v>3.6732000999999999</v>
      </c>
      <c r="I472" s="423"/>
      <c r="J472" s="424">
        <v>23.067699999999999</v>
      </c>
      <c r="K472" s="424"/>
      <c r="L472" s="424"/>
    </row>
    <row r="473" spans="1:12" ht="24" customHeight="1">
      <c r="A473" s="300" t="s">
        <v>12986</v>
      </c>
      <c r="B473" s="301" t="s">
        <v>13217</v>
      </c>
      <c r="C473" s="300" t="s">
        <v>9</v>
      </c>
      <c r="D473" s="300" t="s">
        <v>10927</v>
      </c>
      <c r="E473" s="302" t="s">
        <v>20</v>
      </c>
      <c r="F473" s="423" t="s">
        <v>13218</v>
      </c>
      <c r="G473" s="423"/>
      <c r="H473" s="423">
        <v>4.0179153000000003</v>
      </c>
      <c r="I473" s="423"/>
      <c r="J473" s="424">
        <v>55.9696</v>
      </c>
      <c r="K473" s="424"/>
      <c r="L473" s="424"/>
    </row>
    <row r="474" spans="1:12" ht="36" customHeight="1">
      <c r="A474" s="300" t="s">
        <v>12986</v>
      </c>
      <c r="B474" s="301" t="s">
        <v>13219</v>
      </c>
      <c r="C474" s="300" t="s">
        <v>9</v>
      </c>
      <c r="D474" s="300" t="s">
        <v>10853</v>
      </c>
      <c r="E474" s="302" t="s">
        <v>51</v>
      </c>
      <c r="F474" s="423" t="s">
        <v>13220</v>
      </c>
      <c r="G474" s="423"/>
      <c r="H474" s="423">
        <v>1.2799999999999999E-5</v>
      </c>
      <c r="I474" s="423"/>
      <c r="J474" s="424">
        <v>1.67E-2</v>
      </c>
      <c r="K474" s="424"/>
      <c r="L474" s="424"/>
    </row>
    <row r="475" spans="1:12" ht="24" customHeight="1">
      <c r="A475" s="300" t="s">
        <v>12986</v>
      </c>
      <c r="B475" s="301" t="s">
        <v>13096</v>
      </c>
      <c r="C475" s="300" t="s">
        <v>9</v>
      </c>
      <c r="D475" s="300" t="s">
        <v>8825</v>
      </c>
      <c r="E475" s="302" t="s">
        <v>13097</v>
      </c>
      <c r="F475" s="423" t="s">
        <v>13098</v>
      </c>
      <c r="G475" s="423"/>
      <c r="H475" s="423">
        <v>0.24562239999999999</v>
      </c>
      <c r="I475" s="423"/>
      <c r="J475" s="424">
        <v>0.1449</v>
      </c>
      <c r="K475" s="424"/>
      <c r="L475" s="424"/>
    </row>
    <row r="476" spans="1:12" ht="24" customHeight="1">
      <c r="A476" s="300" t="s">
        <v>12986</v>
      </c>
      <c r="B476" s="301" t="s">
        <v>13003</v>
      </c>
      <c r="C476" s="300" t="s">
        <v>9</v>
      </c>
      <c r="D476" s="300" t="s">
        <v>7216</v>
      </c>
      <c r="E476" s="302" t="s">
        <v>51</v>
      </c>
      <c r="F476" s="423" t="s">
        <v>13004</v>
      </c>
      <c r="G476" s="423"/>
      <c r="H476" s="423">
        <v>2.92912E-2</v>
      </c>
      <c r="I476" s="423"/>
      <c r="J476" s="424">
        <v>0.97860000000000003</v>
      </c>
      <c r="K476" s="424"/>
      <c r="L476" s="424"/>
    </row>
    <row r="477" spans="1:12" ht="24" customHeight="1">
      <c r="A477" s="300" t="s">
        <v>12986</v>
      </c>
      <c r="B477" s="301" t="s">
        <v>13005</v>
      </c>
      <c r="C477" s="300" t="s">
        <v>9</v>
      </c>
      <c r="D477" s="300" t="s">
        <v>7393</v>
      </c>
      <c r="E477" s="302" t="s">
        <v>12988</v>
      </c>
      <c r="F477" s="423" t="s">
        <v>13006</v>
      </c>
      <c r="G477" s="423"/>
      <c r="H477" s="423">
        <v>1.76212E-2</v>
      </c>
      <c r="I477" s="423"/>
      <c r="J477" s="424">
        <v>0.95150000000000001</v>
      </c>
      <c r="K477" s="424"/>
      <c r="L477" s="424"/>
    </row>
    <row r="478" spans="1:12" ht="24" customHeight="1">
      <c r="A478" s="300" t="s">
        <v>12986</v>
      </c>
      <c r="B478" s="301" t="s">
        <v>13007</v>
      </c>
      <c r="C478" s="300" t="s">
        <v>9</v>
      </c>
      <c r="D478" s="300" t="s">
        <v>10619</v>
      </c>
      <c r="E478" s="302" t="s">
        <v>51</v>
      </c>
      <c r="F478" s="423" t="s">
        <v>13008</v>
      </c>
      <c r="G478" s="423"/>
      <c r="H478" s="423">
        <v>1.367E-2</v>
      </c>
      <c r="I478" s="423"/>
      <c r="J478" s="424">
        <v>2.6143999999999998</v>
      </c>
      <c r="K478" s="424"/>
      <c r="L478" s="424"/>
    </row>
    <row r="479" spans="1:12" ht="24" customHeight="1">
      <c r="A479" s="300" t="s">
        <v>12986</v>
      </c>
      <c r="B479" s="301" t="s">
        <v>13009</v>
      </c>
      <c r="C479" s="300" t="s">
        <v>9</v>
      </c>
      <c r="D479" s="300" t="s">
        <v>10769</v>
      </c>
      <c r="E479" s="302" t="s">
        <v>51</v>
      </c>
      <c r="F479" s="423" t="s">
        <v>13010</v>
      </c>
      <c r="G479" s="423"/>
      <c r="H479" s="423">
        <v>1.2287699000000001</v>
      </c>
      <c r="I479" s="423"/>
      <c r="J479" s="424">
        <v>1.5483</v>
      </c>
      <c r="K479" s="424"/>
      <c r="L479" s="424"/>
    </row>
    <row r="480" spans="1:12" ht="24" customHeight="1">
      <c r="A480" s="300" t="s">
        <v>12986</v>
      </c>
      <c r="B480" s="301" t="s">
        <v>13011</v>
      </c>
      <c r="C480" s="300" t="s">
        <v>9</v>
      </c>
      <c r="D480" s="300" t="s">
        <v>10929</v>
      </c>
      <c r="E480" s="302" t="s">
        <v>51</v>
      </c>
      <c r="F480" s="423" t="s">
        <v>13012</v>
      </c>
      <c r="G480" s="423"/>
      <c r="H480" s="423">
        <v>1.1845700000000001E-2</v>
      </c>
      <c r="I480" s="423"/>
      <c r="J480" s="424">
        <v>1.7823</v>
      </c>
      <c r="K480" s="424"/>
      <c r="L480" s="424"/>
    </row>
    <row r="481" spans="1:12" ht="24" customHeight="1">
      <c r="A481" s="300" t="s">
        <v>12986</v>
      </c>
      <c r="B481" s="301" t="s">
        <v>13144</v>
      </c>
      <c r="C481" s="300" t="s">
        <v>9</v>
      </c>
      <c r="D481" s="300" t="s">
        <v>7134</v>
      </c>
      <c r="E481" s="302" t="s">
        <v>13145</v>
      </c>
      <c r="F481" s="423" t="s">
        <v>13146</v>
      </c>
      <c r="G481" s="423"/>
      <c r="H481" s="423">
        <v>8.73525E-2</v>
      </c>
      <c r="I481" s="423"/>
      <c r="J481" s="424">
        <v>5.4813999999999998</v>
      </c>
      <c r="K481" s="424"/>
      <c r="L481" s="424"/>
    </row>
    <row r="482" spans="1:12" ht="24" customHeight="1">
      <c r="A482" s="300" t="s">
        <v>12986</v>
      </c>
      <c r="B482" s="301" t="s">
        <v>13147</v>
      </c>
      <c r="C482" s="300" t="s">
        <v>9</v>
      </c>
      <c r="D482" s="300" t="s">
        <v>8045</v>
      </c>
      <c r="E482" s="302" t="s">
        <v>23</v>
      </c>
      <c r="F482" s="423" t="s">
        <v>12928</v>
      </c>
      <c r="G482" s="423"/>
      <c r="H482" s="423">
        <v>21.207607899999999</v>
      </c>
      <c r="I482" s="423"/>
      <c r="J482" s="424">
        <v>10.3917</v>
      </c>
      <c r="K482" s="424"/>
      <c r="L482" s="424"/>
    </row>
    <row r="483" spans="1:12" ht="24" customHeight="1">
      <c r="A483" s="300" t="s">
        <v>12986</v>
      </c>
      <c r="B483" s="301" t="s">
        <v>13148</v>
      </c>
      <c r="C483" s="300" t="s">
        <v>9</v>
      </c>
      <c r="D483" s="300" t="s">
        <v>10292</v>
      </c>
      <c r="E483" s="302" t="s">
        <v>13145</v>
      </c>
      <c r="F483" s="423" t="s">
        <v>13149</v>
      </c>
      <c r="G483" s="423"/>
      <c r="H483" s="423">
        <v>4.6820899999999999E-2</v>
      </c>
      <c r="I483" s="423"/>
      <c r="J483" s="424">
        <v>3.1038000000000001</v>
      </c>
      <c r="K483" s="424"/>
      <c r="L483" s="424"/>
    </row>
    <row r="484" spans="1:12" ht="24" customHeight="1">
      <c r="A484" s="300" t="s">
        <v>12986</v>
      </c>
      <c r="B484" s="301" t="s">
        <v>13099</v>
      </c>
      <c r="C484" s="300" t="s">
        <v>9</v>
      </c>
      <c r="D484" s="300" t="s">
        <v>7224</v>
      </c>
      <c r="E484" s="302" t="s">
        <v>51</v>
      </c>
      <c r="F484" s="423" t="s">
        <v>13100</v>
      </c>
      <c r="G484" s="423"/>
      <c r="H484" s="423">
        <v>7.4853100000000006E-2</v>
      </c>
      <c r="I484" s="423"/>
      <c r="J484" s="424">
        <v>0.68789999999999996</v>
      </c>
      <c r="K484" s="424"/>
      <c r="L484" s="424"/>
    </row>
    <row r="485" spans="1:12" ht="24" customHeight="1">
      <c r="A485" s="300" t="s">
        <v>12986</v>
      </c>
      <c r="B485" s="301" t="s">
        <v>13101</v>
      </c>
      <c r="C485" s="300" t="s">
        <v>9</v>
      </c>
      <c r="D485" s="300" t="s">
        <v>7359</v>
      </c>
      <c r="E485" s="302" t="s">
        <v>51</v>
      </c>
      <c r="F485" s="423" t="s">
        <v>13102</v>
      </c>
      <c r="G485" s="423"/>
      <c r="H485" s="423">
        <v>2.4169E-3</v>
      </c>
      <c r="I485" s="423"/>
      <c r="J485" s="424">
        <v>0.31059999999999999</v>
      </c>
      <c r="K485" s="424"/>
      <c r="L485" s="424"/>
    </row>
    <row r="486" spans="1:12" ht="24" customHeight="1">
      <c r="A486" s="300" t="s">
        <v>12986</v>
      </c>
      <c r="B486" s="301" t="s">
        <v>13103</v>
      </c>
      <c r="C486" s="300" t="s">
        <v>9</v>
      </c>
      <c r="D486" s="300" t="s">
        <v>8851</v>
      </c>
      <c r="E486" s="302" t="s">
        <v>51</v>
      </c>
      <c r="F486" s="423" t="s">
        <v>13104</v>
      </c>
      <c r="G486" s="423"/>
      <c r="H486" s="423">
        <v>1.9321E-3</v>
      </c>
      <c r="I486" s="423"/>
      <c r="J486" s="424">
        <v>0.37409999999999999</v>
      </c>
      <c r="K486" s="424"/>
      <c r="L486" s="424"/>
    </row>
    <row r="487" spans="1:12" ht="24" customHeight="1">
      <c r="A487" s="300" t="s">
        <v>12986</v>
      </c>
      <c r="B487" s="301" t="s">
        <v>13105</v>
      </c>
      <c r="C487" s="300" t="s">
        <v>9</v>
      </c>
      <c r="D487" s="300" t="s">
        <v>8852</v>
      </c>
      <c r="E487" s="302" t="s">
        <v>51</v>
      </c>
      <c r="F487" s="423" t="s">
        <v>13106</v>
      </c>
      <c r="G487" s="423"/>
      <c r="H487" s="423">
        <v>4.1360000000000002E-4</v>
      </c>
      <c r="I487" s="423"/>
      <c r="J487" s="424">
        <v>0.2268</v>
      </c>
      <c r="K487" s="424"/>
      <c r="L487" s="424"/>
    </row>
    <row r="488" spans="1:12" ht="24" customHeight="1">
      <c r="A488" s="300" t="s">
        <v>12986</v>
      </c>
      <c r="B488" s="301" t="s">
        <v>13107</v>
      </c>
      <c r="C488" s="300" t="s">
        <v>9</v>
      </c>
      <c r="D488" s="300" t="s">
        <v>9000</v>
      </c>
      <c r="E488" s="302" t="s">
        <v>51</v>
      </c>
      <c r="F488" s="423" t="s">
        <v>13108</v>
      </c>
      <c r="G488" s="423"/>
      <c r="H488" s="423">
        <v>8.5197899999999993E-2</v>
      </c>
      <c r="I488" s="423"/>
      <c r="J488" s="424">
        <v>0.57679999999999998</v>
      </c>
      <c r="K488" s="424"/>
      <c r="L488" s="424"/>
    </row>
    <row r="489" spans="1:12" ht="24" customHeight="1">
      <c r="A489" s="300" t="s">
        <v>12986</v>
      </c>
      <c r="B489" s="301" t="s">
        <v>13109</v>
      </c>
      <c r="C489" s="300" t="s">
        <v>9</v>
      </c>
      <c r="D489" s="300" t="s">
        <v>9574</v>
      </c>
      <c r="E489" s="302" t="s">
        <v>51</v>
      </c>
      <c r="F489" s="423" t="s">
        <v>13110</v>
      </c>
      <c r="G489" s="423"/>
      <c r="H489" s="423">
        <v>2.70193E-2</v>
      </c>
      <c r="I489" s="423"/>
      <c r="J489" s="424">
        <v>0.23860000000000001</v>
      </c>
      <c r="K489" s="424"/>
      <c r="L489" s="424"/>
    </row>
    <row r="490" spans="1:12" ht="24" customHeight="1">
      <c r="A490" s="300" t="s">
        <v>12986</v>
      </c>
      <c r="B490" s="301" t="s">
        <v>13111</v>
      </c>
      <c r="C490" s="300" t="s">
        <v>9</v>
      </c>
      <c r="D490" s="300" t="s">
        <v>10714</v>
      </c>
      <c r="E490" s="302" t="s">
        <v>93</v>
      </c>
      <c r="F490" s="423" t="s">
        <v>13112</v>
      </c>
      <c r="G490" s="423"/>
      <c r="H490" s="423">
        <v>1.41986E-2</v>
      </c>
      <c r="I490" s="423"/>
      <c r="J490" s="424">
        <v>0.2167</v>
      </c>
      <c r="K490" s="424"/>
      <c r="L490" s="424"/>
    </row>
    <row r="491" spans="1:12" ht="24" customHeight="1">
      <c r="A491" s="300" t="s">
        <v>12986</v>
      </c>
      <c r="B491" s="301" t="s">
        <v>13113</v>
      </c>
      <c r="C491" s="300" t="s">
        <v>9</v>
      </c>
      <c r="D491" s="300" t="s">
        <v>10809</v>
      </c>
      <c r="E491" s="302" t="s">
        <v>51</v>
      </c>
      <c r="F491" s="423" t="s">
        <v>13114</v>
      </c>
      <c r="G491" s="423"/>
      <c r="H491" s="423">
        <v>1.41986E-2</v>
      </c>
      <c r="I491" s="423"/>
      <c r="J491" s="424">
        <v>0.1704</v>
      </c>
      <c r="K491" s="424"/>
      <c r="L491" s="424"/>
    </row>
    <row r="492" spans="1:12" ht="24" customHeight="1">
      <c r="A492" s="300" t="s">
        <v>12986</v>
      </c>
      <c r="B492" s="301" t="s">
        <v>13115</v>
      </c>
      <c r="C492" s="300" t="s">
        <v>9</v>
      </c>
      <c r="D492" s="300" t="s">
        <v>10810</v>
      </c>
      <c r="E492" s="302" t="s">
        <v>51</v>
      </c>
      <c r="F492" s="423" t="s">
        <v>13116</v>
      </c>
      <c r="G492" s="423"/>
      <c r="H492" s="423">
        <v>1.41986E-2</v>
      </c>
      <c r="I492" s="423"/>
      <c r="J492" s="424">
        <v>0.37780000000000002</v>
      </c>
      <c r="K492" s="424"/>
      <c r="L492" s="424"/>
    </row>
    <row r="493" spans="1:12" ht="24" customHeight="1">
      <c r="A493" s="300" t="s">
        <v>12986</v>
      </c>
      <c r="B493" s="301" t="s">
        <v>13117</v>
      </c>
      <c r="C493" s="300" t="s">
        <v>9</v>
      </c>
      <c r="D493" s="300" t="s">
        <v>10837</v>
      </c>
      <c r="E493" s="302" t="s">
        <v>51</v>
      </c>
      <c r="F493" s="423" t="s">
        <v>13118</v>
      </c>
      <c r="G493" s="423"/>
      <c r="H493" s="423">
        <v>4.8359999999999999E-4</v>
      </c>
      <c r="I493" s="423"/>
      <c r="J493" s="424">
        <v>0.21529999999999999</v>
      </c>
      <c r="K493" s="424"/>
      <c r="L493" s="424"/>
    </row>
    <row r="494" spans="1:12" ht="24" customHeight="1">
      <c r="A494" s="300" t="s">
        <v>12986</v>
      </c>
      <c r="B494" s="301" t="s">
        <v>13221</v>
      </c>
      <c r="C494" s="300" t="s">
        <v>9</v>
      </c>
      <c r="D494" s="300" t="s">
        <v>10601</v>
      </c>
      <c r="E494" s="302" t="s">
        <v>23</v>
      </c>
      <c r="F494" s="423" t="s">
        <v>13222</v>
      </c>
      <c r="G494" s="423"/>
      <c r="H494" s="423">
        <v>4.07036E-2</v>
      </c>
      <c r="I494" s="423"/>
      <c r="J494" s="424">
        <v>0.45469999999999999</v>
      </c>
      <c r="K494" s="424"/>
      <c r="L494" s="424"/>
    </row>
    <row r="495" spans="1:12" ht="24" customHeight="1">
      <c r="A495" s="300" t="s">
        <v>12986</v>
      </c>
      <c r="B495" s="301" t="s">
        <v>13223</v>
      </c>
      <c r="C495" s="300" t="s">
        <v>9</v>
      </c>
      <c r="D495" s="300" t="s">
        <v>11934</v>
      </c>
      <c r="E495" s="302" t="s">
        <v>20</v>
      </c>
      <c r="F495" s="423" t="s">
        <v>13224</v>
      </c>
      <c r="G495" s="423"/>
      <c r="H495" s="423">
        <v>0.85613229999999996</v>
      </c>
      <c r="I495" s="423"/>
      <c r="J495" s="424">
        <v>8.6041000000000007</v>
      </c>
      <c r="K495" s="424"/>
      <c r="L495" s="424"/>
    </row>
    <row r="496" spans="1:12" ht="36" customHeight="1">
      <c r="A496" s="300" t="s">
        <v>12986</v>
      </c>
      <c r="B496" s="301" t="s">
        <v>13225</v>
      </c>
      <c r="C496" s="300" t="s">
        <v>9</v>
      </c>
      <c r="D496" s="300" t="s">
        <v>8268</v>
      </c>
      <c r="E496" s="302" t="s">
        <v>12881</v>
      </c>
      <c r="F496" s="423" t="s">
        <v>12905</v>
      </c>
      <c r="G496" s="423"/>
      <c r="H496" s="423">
        <v>1.7095511000000001</v>
      </c>
      <c r="I496" s="423"/>
      <c r="J496" s="424">
        <v>0.25640000000000002</v>
      </c>
      <c r="K496" s="424"/>
      <c r="L496" s="424"/>
    </row>
    <row r="497" spans="1:12" ht="24" customHeight="1">
      <c r="A497" s="300" t="s">
        <v>12986</v>
      </c>
      <c r="B497" s="301" t="s">
        <v>13226</v>
      </c>
      <c r="C497" s="300" t="s">
        <v>9</v>
      </c>
      <c r="D497" s="300" t="s">
        <v>10245</v>
      </c>
      <c r="E497" s="302" t="s">
        <v>51</v>
      </c>
      <c r="F497" s="423" t="s">
        <v>13227</v>
      </c>
      <c r="G497" s="423"/>
      <c r="H497" s="423">
        <v>1.7095511000000001</v>
      </c>
      <c r="I497" s="423"/>
      <c r="J497" s="424">
        <v>4.0003000000000002</v>
      </c>
      <c r="K497" s="424"/>
      <c r="L497" s="424"/>
    </row>
    <row r="498" spans="1:12" ht="24" customHeight="1">
      <c r="A498" s="300" t="s">
        <v>12986</v>
      </c>
      <c r="B498" s="301" t="s">
        <v>13228</v>
      </c>
      <c r="C498" s="300" t="s">
        <v>9</v>
      </c>
      <c r="D498" s="300" t="s">
        <v>11257</v>
      </c>
      <c r="E498" s="302" t="s">
        <v>13082</v>
      </c>
      <c r="F498" s="423" t="s">
        <v>13229</v>
      </c>
      <c r="G498" s="423"/>
      <c r="H498" s="423">
        <v>1.8411594</v>
      </c>
      <c r="I498" s="423"/>
      <c r="J498" s="424">
        <v>39.161499999999997</v>
      </c>
      <c r="K498" s="424"/>
      <c r="L498" s="424"/>
    </row>
    <row r="499" spans="1:12" ht="36" customHeight="1">
      <c r="A499" s="300" t="s">
        <v>12986</v>
      </c>
      <c r="B499" s="301" t="s">
        <v>13301</v>
      </c>
      <c r="C499" s="300" t="s">
        <v>9</v>
      </c>
      <c r="D499" s="300" t="s">
        <v>8717</v>
      </c>
      <c r="E499" s="302" t="s">
        <v>51</v>
      </c>
      <c r="F499" s="423" t="s">
        <v>13302</v>
      </c>
      <c r="G499" s="423"/>
      <c r="H499" s="423">
        <v>0.287773</v>
      </c>
      <c r="I499" s="423"/>
      <c r="J499" s="424">
        <v>9.2979000000000003</v>
      </c>
      <c r="K499" s="424"/>
      <c r="L499" s="424"/>
    </row>
    <row r="500" spans="1:12" ht="24" customHeight="1">
      <c r="A500" s="300" t="s">
        <v>12986</v>
      </c>
      <c r="B500" s="301" t="s">
        <v>13303</v>
      </c>
      <c r="C500" s="300" t="s">
        <v>9</v>
      </c>
      <c r="D500" s="300" t="s">
        <v>10234</v>
      </c>
      <c r="E500" s="302" t="s">
        <v>51</v>
      </c>
      <c r="F500" s="423" t="s">
        <v>12908</v>
      </c>
      <c r="G500" s="423"/>
      <c r="H500" s="423">
        <v>1.899302</v>
      </c>
      <c r="I500" s="423"/>
      <c r="J500" s="424">
        <v>7.5999999999999998E-2</v>
      </c>
      <c r="K500" s="424"/>
      <c r="L500" s="424"/>
    </row>
    <row r="501" spans="1:12" ht="36" customHeight="1">
      <c r="A501" s="300" t="s">
        <v>12986</v>
      </c>
      <c r="B501" s="301" t="s">
        <v>13304</v>
      </c>
      <c r="C501" s="300" t="s">
        <v>9</v>
      </c>
      <c r="D501" s="300" t="s">
        <v>10520</v>
      </c>
      <c r="E501" s="302" t="s">
        <v>51</v>
      </c>
      <c r="F501" s="423" t="s">
        <v>13305</v>
      </c>
      <c r="G501" s="423"/>
      <c r="H501" s="423">
        <v>3.8349800000000003E-2</v>
      </c>
      <c r="I501" s="423"/>
      <c r="J501" s="424">
        <v>8.5823</v>
      </c>
      <c r="K501" s="424"/>
      <c r="L501" s="424"/>
    </row>
    <row r="502" spans="1:12" ht="36" customHeight="1">
      <c r="A502" s="300" t="s">
        <v>12986</v>
      </c>
      <c r="B502" s="301" t="s">
        <v>13306</v>
      </c>
      <c r="C502" s="300" t="s">
        <v>9</v>
      </c>
      <c r="D502" s="300" t="s">
        <v>10527</v>
      </c>
      <c r="E502" s="302" t="s">
        <v>51</v>
      </c>
      <c r="F502" s="423" t="s">
        <v>13307</v>
      </c>
      <c r="G502" s="423"/>
      <c r="H502" s="423">
        <v>5.7574500000000001E-2</v>
      </c>
      <c r="I502" s="423"/>
      <c r="J502" s="424">
        <v>13.8973</v>
      </c>
      <c r="K502" s="424"/>
      <c r="L502" s="424"/>
    </row>
    <row r="503" spans="1:12" ht="48" customHeight="1">
      <c r="A503" s="300" t="s">
        <v>12986</v>
      </c>
      <c r="B503" s="301" t="s">
        <v>13308</v>
      </c>
      <c r="C503" s="300" t="s">
        <v>9</v>
      </c>
      <c r="D503" s="300" t="s">
        <v>9152</v>
      </c>
      <c r="E503" s="302" t="s">
        <v>20</v>
      </c>
      <c r="F503" s="423" t="s">
        <v>13309</v>
      </c>
      <c r="G503" s="423"/>
      <c r="H503" s="423">
        <v>0.31975979999999998</v>
      </c>
      <c r="I503" s="423"/>
      <c r="J503" s="424">
        <v>0.9113</v>
      </c>
      <c r="K503" s="424"/>
      <c r="L503" s="424"/>
    </row>
    <row r="504" spans="1:12" ht="72" customHeight="1">
      <c r="A504" s="300" t="s">
        <v>12986</v>
      </c>
      <c r="B504" s="301" t="s">
        <v>13310</v>
      </c>
      <c r="C504" s="300" t="s">
        <v>9</v>
      </c>
      <c r="D504" s="300" t="s">
        <v>9274</v>
      </c>
      <c r="E504" s="302" t="s">
        <v>13082</v>
      </c>
      <c r="F504" s="423" t="s">
        <v>13311</v>
      </c>
      <c r="G504" s="423"/>
      <c r="H504" s="423">
        <v>9.6023999999999998E-2</v>
      </c>
      <c r="I504" s="423"/>
      <c r="J504" s="424">
        <v>54.648200000000003</v>
      </c>
      <c r="K504" s="424"/>
      <c r="L504" s="424"/>
    </row>
    <row r="505" spans="1:12" ht="24" customHeight="1">
      <c r="A505" s="300" t="s">
        <v>12986</v>
      </c>
      <c r="B505" s="301" t="s">
        <v>13312</v>
      </c>
      <c r="C505" s="300" t="s">
        <v>9</v>
      </c>
      <c r="D505" s="300" t="s">
        <v>10238</v>
      </c>
      <c r="E505" s="302" t="s">
        <v>51</v>
      </c>
      <c r="F505" s="423" t="s">
        <v>13313</v>
      </c>
      <c r="G505" s="423"/>
      <c r="H505" s="423">
        <v>0.57614370000000004</v>
      </c>
      <c r="I505" s="423"/>
      <c r="J505" s="424">
        <v>0.14979999999999999</v>
      </c>
      <c r="K505" s="424"/>
      <c r="L505" s="424"/>
    </row>
    <row r="506" spans="1:12" ht="24" customHeight="1">
      <c r="A506" s="300" t="s">
        <v>12986</v>
      </c>
      <c r="B506" s="301" t="s">
        <v>13314</v>
      </c>
      <c r="C506" s="300" t="s">
        <v>9</v>
      </c>
      <c r="D506" s="300" t="s">
        <v>10368</v>
      </c>
      <c r="E506" s="302" t="s">
        <v>20</v>
      </c>
      <c r="F506" s="423" t="s">
        <v>13315</v>
      </c>
      <c r="G506" s="423"/>
      <c r="H506" s="423">
        <v>1.7284299999999999E-2</v>
      </c>
      <c r="I506" s="423"/>
      <c r="J506" s="424">
        <v>0.33379999999999999</v>
      </c>
      <c r="K506" s="424"/>
      <c r="L506" s="424"/>
    </row>
    <row r="507" spans="1:12" ht="24" customHeight="1">
      <c r="A507" s="300" t="s">
        <v>12986</v>
      </c>
      <c r="B507" s="301" t="s">
        <v>13316</v>
      </c>
      <c r="C507" s="300" t="s">
        <v>9</v>
      </c>
      <c r="D507" s="300" t="s">
        <v>10590</v>
      </c>
      <c r="E507" s="302" t="s">
        <v>23</v>
      </c>
      <c r="F507" s="423" t="s">
        <v>13317</v>
      </c>
      <c r="G507" s="423"/>
      <c r="H507" s="423">
        <v>1.9204800000000001E-2</v>
      </c>
      <c r="I507" s="423"/>
      <c r="J507" s="424">
        <v>0.2268</v>
      </c>
      <c r="K507" s="424"/>
      <c r="L507" s="424"/>
    </row>
    <row r="508" spans="1:12" ht="24" customHeight="1">
      <c r="A508" s="300" t="s">
        <v>12986</v>
      </c>
      <c r="B508" s="301" t="s">
        <v>13163</v>
      </c>
      <c r="C508" s="300" t="s">
        <v>9</v>
      </c>
      <c r="D508" s="300" t="s">
        <v>7772</v>
      </c>
      <c r="E508" s="302" t="s">
        <v>23</v>
      </c>
      <c r="F508" s="423" t="s">
        <v>12915</v>
      </c>
      <c r="G508" s="423"/>
      <c r="H508" s="423">
        <v>1.7633337</v>
      </c>
      <c r="I508" s="423"/>
      <c r="J508" s="424">
        <v>1.0051000000000001</v>
      </c>
      <c r="K508" s="424"/>
      <c r="L508" s="424"/>
    </row>
    <row r="509" spans="1:12" ht="36" customHeight="1">
      <c r="A509" s="300" t="s">
        <v>12986</v>
      </c>
      <c r="B509" s="301" t="s">
        <v>13230</v>
      </c>
      <c r="C509" s="300" t="s">
        <v>9</v>
      </c>
      <c r="D509" s="300" t="s">
        <v>10497</v>
      </c>
      <c r="E509" s="302" t="s">
        <v>51</v>
      </c>
      <c r="F509" s="423" t="s">
        <v>13231</v>
      </c>
      <c r="G509" s="423"/>
      <c r="H509" s="423">
        <v>1.9210600000000001E-2</v>
      </c>
      <c r="I509" s="423"/>
      <c r="J509" s="424">
        <v>7.1059999999999999</v>
      </c>
      <c r="K509" s="424"/>
      <c r="L509" s="424"/>
    </row>
    <row r="510" spans="1:12" ht="24" customHeight="1">
      <c r="A510" s="300" t="s">
        <v>12986</v>
      </c>
      <c r="B510" s="301" t="s">
        <v>13232</v>
      </c>
      <c r="C510" s="300" t="s">
        <v>9</v>
      </c>
      <c r="D510" s="300" t="s">
        <v>9241</v>
      </c>
      <c r="E510" s="302" t="s">
        <v>51</v>
      </c>
      <c r="F510" s="423" t="s">
        <v>13233</v>
      </c>
      <c r="G510" s="423"/>
      <c r="H510" s="423">
        <v>7.9971E-2</v>
      </c>
      <c r="I510" s="423"/>
      <c r="J510" s="424">
        <v>12.6594</v>
      </c>
      <c r="K510" s="424"/>
      <c r="L510" s="424"/>
    </row>
    <row r="511" spans="1:12" ht="24" customHeight="1">
      <c r="A511" s="300" t="s">
        <v>12986</v>
      </c>
      <c r="B511" s="301" t="s">
        <v>13234</v>
      </c>
      <c r="C511" s="300" t="s">
        <v>9</v>
      </c>
      <c r="D511" s="300" t="s">
        <v>7347</v>
      </c>
      <c r="E511" s="302" t="s">
        <v>51</v>
      </c>
      <c r="F511" s="423" t="s">
        <v>13235</v>
      </c>
      <c r="G511" s="423"/>
      <c r="H511" s="423">
        <v>1.4879230000000001</v>
      </c>
      <c r="I511" s="423"/>
      <c r="J511" s="424">
        <v>4.3299000000000003</v>
      </c>
      <c r="K511" s="424"/>
      <c r="L511" s="424"/>
    </row>
    <row r="512" spans="1:12" ht="24" customHeight="1">
      <c r="A512" s="300" t="s">
        <v>12986</v>
      </c>
      <c r="B512" s="301" t="s">
        <v>13236</v>
      </c>
      <c r="C512" s="300" t="s">
        <v>9</v>
      </c>
      <c r="D512" s="300" t="s">
        <v>8757</v>
      </c>
      <c r="E512" s="302" t="s">
        <v>20</v>
      </c>
      <c r="F512" s="423" t="s">
        <v>13237</v>
      </c>
      <c r="G512" s="423"/>
      <c r="H512" s="423">
        <v>2.2939113999999998</v>
      </c>
      <c r="I512" s="423"/>
      <c r="J512" s="424">
        <v>4.3583999999999996</v>
      </c>
      <c r="K512" s="424"/>
      <c r="L512" s="424"/>
    </row>
    <row r="513" spans="1:12" ht="24" customHeight="1">
      <c r="A513" s="300" t="s">
        <v>12986</v>
      </c>
      <c r="B513" s="301" t="s">
        <v>13238</v>
      </c>
      <c r="C513" s="300" t="s">
        <v>9</v>
      </c>
      <c r="D513" s="300" t="s">
        <v>6825</v>
      </c>
      <c r="E513" s="302" t="s">
        <v>51</v>
      </c>
      <c r="F513" s="423" t="s">
        <v>13239</v>
      </c>
      <c r="G513" s="423"/>
      <c r="H513" s="423">
        <v>1.2616145000000001</v>
      </c>
      <c r="I513" s="423"/>
      <c r="J513" s="424">
        <v>1.413</v>
      </c>
      <c r="K513" s="424"/>
      <c r="L513" s="424"/>
    </row>
    <row r="514" spans="1:12" ht="24" customHeight="1">
      <c r="A514" s="300" t="s">
        <v>12986</v>
      </c>
      <c r="B514" s="301" t="s">
        <v>13240</v>
      </c>
      <c r="C514" s="300" t="s">
        <v>9</v>
      </c>
      <c r="D514" s="300" t="s">
        <v>8581</v>
      </c>
      <c r="E514" s="302" t="s">
        <v>51</v>
      </c>
      <c r="F514" s="423" t="s">
        <v>13241</v>
      </c>
      <c r="G514" s="423"/>
      <c r="H514" s="423">
        <v>0.19194829999999999</v>
      </c>
      <c r="I514" s="423"/>
      <c r="J514" s="424">
        <v>0.33589999999999998</v>
      </c>
      <c r="K514" s="424"/>
      <c r="L514" s="424"/>
    </row>
    <row r="515" spans="1:12" ht="36" customHeight="1">
      <c r="A515" s="300" t="s">
        <v>12986</v>
      </c>
      <c r="B515" s="301" t="s">
        <v>13242</v>
      </c>
      <c r="C515" s="300" t="s">
        <v>9</v>
      </c>
      <c r="D515" s="300" t="s">
        <v>7616</v>
      </c>
      <c r="E515" s="302" t="s">
        <v>20</v>
      </c>
      <c r="F515" s="423" t="s">
        <v>13243</v>
      </c>
      <c r="G515" s="423"/>
      <c r="H515" s="423">
        <v>1.6790594999999999</v>
      </c>
      <c r="I515" s="423"/>
      <c r="J515" s="424">
        <v>1.2257</v>
      </c>
      <c r="K515" s="424"/>
      <c r="L515" s="424"/>
    </row>
    <row r="516" spans="1:12" ht="24" customHeight="1">
      <c r="A516" s="300" t="s">
        <v>12986</v>
      </c>
      <c r="B516" s="301" t="s">
        <v>13244</v>
      </c>
      <c r="C516" s="300" t="s">
        <v>9</v>
      </c>
      <c r="D516" s="300" t="s">
        <v>9005</v>
      </c>
      <c r="E516" s="302" t="s">
        <v>51</v>
      </c>
      <c r="F516" s="423" t="s">
        <v>13245</v>
      </c>
      <c r="G516" s="423"/>
      <c r="H516" s="423">
        <v>6.3856999999999997E-2</v>
      </c>
      <c r="I516" s="423"/>
      <c r="J516" s="424">
        <v>0.2414</v>
      </c>
      <c r="K516" s="424"/>
      <c r="L516" s="424"/>
    </row>
    <row r="517" spans="1:12" ht="36" customHeight="1">
      <c r="A517" s="300" t="s">
        <v>12986</v>
      </c>
      <c r="B517" s="301" t="s">
        <v>13246</v>
      </c>
      <c r="C517" s="300" t="s">
        <v>9</v>
      </c>
      <c r="D517" s="300" t="s">
        <v>7597</v>
      </c>
      <c r="E517" s="302" t="s">
        <v>20</v>
      </c>
      <c r="F517" s="423" t="s">
        <v>13247</v>
      </c>
      <c r="G517" s="423"/>
      <c r="H517" s="423">
        <v>4.1118880999999998</v>
      </c>
      <c r="I517" s="423"/>
      <c r="J517" s="424">
        <v>4.9753999999999996</v>
      </c>
      <c r="K517" s="424"/>
      <c r="L517" s="424"/>
    </row>
    <row r="518" spans="1:12" ht="36" customHeight="1">
      <c r="A518" s="300" t="s">
        <v>12986</v>
      </c>
      <c r="B518" s="301" t="s">
        <v>13318</v>
      </c>
      <c r="C518" s="300" t="s">
        <v>9</v>
      </c>
      <c r="D518" s="300" t="s">
        <v>7601</v>
      </c>
      <c r="E518" s="302" t="s">
        <v>20</v>
      </c>
      <c r="F518" s="423" t="s">
        <v>13319</v>
      </c>
      <c r="G518" s="423"/>
      <c r="H518" s="423">
        <v>2.3985718</v>
      </c>
      <c r="I518" s="423"/>
      <c r="J518" s="424">
        <v>5.1809000000000003</v>
      </c>
      <c r="K518" s="424"/>
      <c r="L518" s="424"/>
    </row>
    <row r="519" spans="1:12" ht="36" customHeight="1">
      <c r="A519" s="300" t="s">
        <v>12986</v>
      </c>
      <c r="B519" s="301" t="s">
        <v>13320</v>
      </c>
      <c r="C519" s="300" t="s">
        <v>9</v>
      </c>
      <c r="D519" s="300" t="s">
        <v>7595</v>
      </c>
      <c r="E519" s="302" t="s">
        <v>20</v>
      </c>
      <c r="F519" s="423" t="s">
        <v>13321</v>
      </c>
      <c r="G519" s="423"/>
      <c r="H519" s="423">
        <v>0.1971309</v>
      </c>
      <c r="I519" s="423"/>
      <c r="J519" s="424">
        <v>1.5750999999999999</v>
      </c>
      <c r="K519" s="424"/>
      <c r="L519" s="424"/>
    </row>
    <row r="520" spans="1:12" ht="24" customHeight="1">
      <c r="A520" s="300" t="s">
        <v>12986</v>
      </c>
      <c r="B520" s="301" t="s">
        <v>13248</v>
      </c>
      <c r="C520" s="300" t="s">
        <v>9</v>
      </c>
      <c r="D520" s="300" t="s">
        <v>7754</v>
      </c>
      <c r="E520" s="302" t="s">
        <v>51</v>
      </c>
      <c r="F520" s="423" t="s">
        <v>13143</v>
      </c>
      <c r="G520" s="423"/>
      <c r="H520" s="423">
        <v>0.1727236</v>
      </c>
      <c r="I520" s="423"/>
      <c r="J520" s="424">
        <v>0.47149999999999997</v>
      </c>
      <c r="K520" s="424"/>
      <c r="L520" s="424"/>
    </row>
    <row r="521" spans="1:12" ht="36" customHeight="1">
      <c r="A521" s="300" t="s">
        <v>12986</v>
      </c>
      <c r="B521" s="301" t="s">
        <v>13249</v>
      </c>
      <c r="C521" s="300" t="s">
        <v>9</v>
      </c>
      <c r="D521" s="300" t="s">
        <v>7404</v>
      </c>
      <c r="E521" s="302" t="s">
        <v>51</v>
      </c>
      <c r="F521" s="423" t="s">
        <v>12935</v>
      </c>
      <c r="G521" s="423"/>
      <c r="H521" s="423">
        <v>0.57594449999999997</v>
      </c>
      <c r="I521" s="423"/>
      <c r="J521" s="424">
        <v>4.6100000000000002E-2</v>
      </c>
      <c r="K521" s="424"/>
      <c r="L521" s="424"/>
    </row>
    <row r="522" spans="1:12" ht="24" customHeight="1">
      <c r="A522" s="300" t="s">
        <v>12986</v>
      </c>
      <c r="B522" s="301" t="s">
        <v>13250</v>
      </c>
      <c r="C522" s="300" t="s">
        <v>9</v>
      </c>
      <c r="D522" s="300" t="s">
        <v>8158</v>
      </c>
      <c r="E522" s="302" t="s">
        <v>51</v>
      </c>
      <c r="F522" s="423" t="s">
        <v>13251</v>
      </c>
      <c r="G522" s="423"/>
      <c r="H522" s="423">
        <v>0.28797220000000001</v>
      </c>
      <c r="I522" s="423"/>
      <c r="J522" s="424">
        <v>1.8516999999999999</v>
      </c>
      <c r="K522" s="424"/>
      <c r="L522" s="424"/>
    </row>
    <row r="523" spans="1:12" ht="24" customHeight="1">
      <c r="A523" s="300" t="s">
        <v>12986</v>
      </c>
      <c r="B523" s="301" t="s">
        <v>13252</v>
      </c>
      <c r="C523" s="300" t="s">
        <v>9</v>
      </c>
      <c r="D523" s="300" t="s">
        <v>8166</v>
      </c>
      <c r="E523" s="302" t="s">
        <v>51</v>
      </c>
      <c r="F523" s="423" t="s">
        <v>13253</v>
      </c>
      <c r="G523" s="423"/>
      <c r="H523" s="423">
        <v>0.13437379999999999</v>
      </c>
      <c r="I523" s="423"/>
      <c r="J523" s="424">
        <v>0.95140000000000002</v>
      </c>
      <c r="K523" s="424"/>
      <c r="L523" s="424"/>
    </row>
    <row r="524" spans="1:12" ht="24" customHeight="1">
      <c r="A524" s="300" t="s">
        <v>12986</v>
      </c>
      <c r="B524" s="301" t="s">
        <v>13322</v>
      </c>
      <c r="C524" s="300" t="s">
        <v>9</v>
      </c>
      <c r="D524" s="300" t="s">
        <v>11326</v>
      </c>
      <c r="E524" s="302" t="s">
        <v>51</v>
      </c>
      <c r="F524" s="423" t="s">
        <v>13323</v>
      </c>
      <c r="G524" s="423"/>
      <c r="H524" s="423">
        <v>1.8695804</v>
      </c>
      <c r="I524" s="423"/>
      <c r="J524" s="424">
        <v>0.69169999999999998</v>
      </c>
      <c r="K524" s="424"/>
      <c r="L524" s="424"/>
    </row>
    <row r="525" spans="1:12" ht="24" customHeight="1">
      <c r="A525" s="300" t="s">
        <v>12986</v>
      </c>
      <c r="B525" s="301" t="s">
        <v>13324</v>
      </c>
      <c r="C525" s="300" t="s">
        <v>9</v>
      </c>
      <c r="D525" s="300" t="s">
        <v>7996</v>
      </c>
      <c r="E525" s="302" t="s">
        <v>13082</v>
      </c>
      <c r="F525" s="423" t="s">
        <v>13325</v>
      </c>
      <c r="G525" s="423"/>
      <c r="H525" s="423">
        <v>1.3022999999999999E-3</v>
      </c>
      <c r="I525" s="423"/>
      <c r="J525" s="424">
        <v>3.1300000000000001E-2</v>
      </c>
      <c r="K525" s="424"/>
      <c r="L525" s="424"/>
    </row>
    <row r="526" spans="1:12" ht="24" customHeight="1">
      <c r="A526" s="300" t="s">
        <v>12986</v>
      </c>
      <c r="B526" s="301" t="s">
        <v>13326</v>
      </c>
      <c r="C526" s="300" t="s">
        <v>9</v>
      </c>
      <c r="D526" s="300" t="s">
        <v>8610</v>
      </c>
      <c r="E526" s="302" t="s">
        <v>93</v>
      </c>
      <c r="F526" s="423" t="s">
        <v>13327</v>
      </c>
      <c r="G526" s="423"/>
      <c r="H526" s="423">
        <v>5.5899999999999997E-5</v>
      </c>
      <c r="I526" s="423"/>
      <c r="J526" s="424">
        <v>2.9999999999999997E-4</v>
      </c>
      <c r="K526" s="424"/>
      <c r="L526" s="424"/>
    </row>
    <row r="527" spans="1:12" ht="24" customHeight="1">
      <c r="A527" s="300" t="s">
        <v>12986</v>
      </c>
      <c r="B527" s="301" t="s">
        <v>13328</v>
      </c>
      <c r="C527" s="300" t="s">
        <v>9</v>
      </c>
      <c r="D527" s="300" t="s">
        <v>10588</v>
      </c>
      <c r="E527" s="302" t="s">
        <v>23</v>
      </c>
      <c r="F527" s="423" t="s">
        <v>13329</v>
      </c>
      <c r="G527" s="423"/>
      <c r="H527" s="423">
        <v>2.9300000000000002E-4</v>
      </c>
      <c r="I527" s="423"/>
      <c r="J527" s="424">
        <v>3.5999999999999999E-3</v>
      </c>
      <c r="K527" s="424"/>
      <c r="L527" s="424"/>
    </row>
    <row r="528" spans="1:12" ht="24" customHeight="1">
      <c r="A528" s="300" t="s">
        <v>12986</v>
      </c>
      <c r="B528" s="301" t="s">
        <v>13330</v>
      </c>
      <c r="C528" s="300" t="s">
        <v>9</v>
      </c>
      <c r="D528" s="300" t="s">
        <v>12533</v>
      </c>
      <c r="E528" s="302" t="s">
        <v>20</v>
      </c>
      <c r="F528" s="423" t="s">
        <v>13331</v>
      </c>
      <c r="G528" s="423"/>
      <c r="H528" s="423">
        <v>3.7775E-3</v>
      </c>
      <c r="I528" s="423"/>
      <c r="J528" s="424">
        <v>6.7999999999999996E-3</v>
      </c>
      <c r="K528" s="424"/>
      <c r="L528" s="424"/>
    </row>
    <row r="529" spans="1:12" ht="24" customHeight="1">
      <c r="A529" s="300" t="s">
        <v>12986</v>
      </c>
      <c r="B529" s="301" t="s">
        <v>13332</v>
      </c>
      <c r="C529" s="300" t="s">
        <v>9</v>
      </c>
      <c r="D529" s="300" t="s">
        <v>7130</v>
      </c>
      <c r="E529" s="302" t="s">
        <v>23</v>
      </c>
      <c r="F529" s="423" t="s">
        <v>13333</v>
      </c>
      <c r="G529" s="423"/>
      <c r="H529" s="423">
        <v>4.682E-4</v>
      </c>
      <c r="I529" s="423"/>
      <c r="J529" s="424">
        <v>5.5999999999999999E-3</v>
      </c>
      <c r="K529" s="424"/>
      <c r="L529" s="424"/>
    </row>
    <row r="530" spans="1:12" ht="36" customHeight="1">
      <c r="A530" s="300" t="s">
        <v>12986</v>
      </c>
      <c r="B530" s="301" t="s">
        <v>13334</v>
      </c>
      <c r="C530" s="300" t="s">
        <v>9</v>
      </c>
      <c r="D530" s="300" t="s">
        <v>8874</v>
      </c>
      <c r="E530" s="302" t="s">
        <v>51</v>
      </c>
      <c r="F530" s="423" t="s">
        <v>12956</v>
      </c>
      <c r="G530" s="423"/>
      <c r="H530" s="423">
        <v>5.2729199999999997E-2</v>
      </c>
      <c r="I530" s="423"/>
      <c r="J530" s="424">
        <v>7.4000000000000003E-3</v>
      </c>
      <c r="K530" s="424"/>
      <c r="L530" s="424"/>
    </row>
    <row r="531" spans="1:12" ht="24" customHeight="1">
      <c r="A531" s="300" t="s">
        <v>12986</v>
      </c>
      <c r="B531" s="301" t="s">
        <v>13335</v>
      </c>
      <c r="C531" s="300" t="s">
        <v>9</v>
      </c>
      <c r="D531" s="300" t="s">
        <v>6883</v>
      </c>
      <c r="E531" s="302" t="s">
        <v>23</v>
      </c>
      <c r="F531" s="423" t="s">
        <v>13336</v>
      </c>
      <c r="G531" s="423"/>
      <c r="H531" s="423">
        <v>2.0035600000000001E-2</v>
      </c>
      <c r="I531" s="423"/>
      <c r="J531" s="424">
        <v>9.9400000000000002E-2</v>
      </c>
      <c r="K531" s="424"/>
      <c r="L531" s="424"/>
    </row>
    <row r="532" spans="1:12" ht="24" customHeight="1">
      <c r="A532" s="300" t="s">
        <v>12986</v>
      </c>
      <c r="B532" s="301" t="s">
        <v>13337</v>
      </c>
      <c r="C532" s="300" t="s">
        <v>9</v>
      </c>
      <c r="D532" s="300" t="s">
        <v>10291</v>
      </c>
      <c r="E532" s="302" t="s">
        <v>13145</v>
      </c>
      <c r="F532" s="423" t="s">
        <v>13338</v>
      </c>
      <c r="G532" s="423"/>
      <c r="H532" s="423">
        <v>1.5187E-3</v>
      </c>
      <c r="I532" s="423"/>
      <c r="J532" s="424">
        <v>0.1285</v>
      </c>
      <c r="K532" s="424"/>
      <c r="L532" s="424"/>
    </row>
    <row r="533" spans="1:12" ht="24" customHeight="1">
      <c r="A533" s="300" t="s">
        <v>12986</v>
      </c>
      <c r="B533" s="301" t="s">
        <v>13339</v>
      </c>
      <c r="C533" s="300" t="s">
        <v>9</v>
      </c>
      <c r="D533" s="300" t="s">
        <v>9085</v>
      </c>
      <c r="E533" s="302" t="s">
        <v>93</v>
      </c>
      <c r="F533" s="423" t="s">
        <v>13340</v>
      </c>
      <c r="G533" s="423"/>
      <c r="H533" s="423">
        <v>5.6199999999999997E-5</v>
      </c>
      <c r="I533" s="423"/>
      <c r="J533" s="424">
        <v>2.9999999999999997E-4</v>
      </c>
      <c r="K533" s="424"/>
      <c r="L533" s="424"/>
    </row>
    <row r="534" spans="1:12" ht="24" customHeight="1">
      <c r="A534" s="300" t="s">
        <v>12986</v>
      </c>
      <c r="B534" s="301" t="s">
        <v>13341</v>
      </c>
      <c r="C534" s="300" t="s">
        <v>9</v>
      </c>
      <c r="D534" s="300" t="s">
        <v>7133</v>
      </c>
      <c r="E534" s="302" t="s">
        <v>13145</v>
      </c>
      <c r="F534" s="423" t="s">
        <v>13342</v>
      </c>
      <c r="G534" s="423"/>
      <c r="H534" s="423">
        <v>1.73E-5</v>
      </c>
      <c r="I534" s="423"/>
      <c r="J534" s="424">
        <v>1.1999999999999999E-3</v>
      </c>
      <c r="K534" s="424"/>
      <c r="L534" s="424"/>
    </row>
    <row r="535" spans="1:12" ht="24" customHeight="1">
      <c r="A535" s="300" t="s">
        <v>12986</v>
      </c>
      <c r="B535" s="301" t="s">
        <v>13254</v>
      </c>
      <c r="C535" s="300" t="s">
        <v>9</v>
      </c>
      <c r="D535" s="300" t="s">
        <v>8645</v>
      </c>
      <c r="E535" s="302" t="s">
        <v>51</v>
      </c>
      <c r="F535" s="423" t="s">
        <v>13255</v>
      </c>
      <c r="G535" s="423"/>
      <c r="H535" s="423">
        <v>0.1727236</v>
      </c>
      <c r="I535" s="423"/>
      <c r="J535" s="424">
        <v>1.5371999999999999</v>
      </c>
      <c r="K535" s="424"/>
      <c r="L535" s="424"/>
    </row>
    <row r="536" spans="1:12" ht="36" customHeight="1">
      <c r="A536" s="300" t="s">
        <v>12986</v>
      </c>
      <c r="B536" s="301" t="s">
        <v>13343</v>
      </c>
      <c r="C536" s="300" t="s">
        <v>9</v>
      </c>
      <c r="D536" s="300" t="s">
        <v>10633</v>
      </c>
      <c r="E536" s="302" t="s">
        <v>51</v>
      </c>
      <c r="F536" s="423" t="s">
        <v>13344</v>
      </c>
      <c r="G536" s="423"/>
      <c r="H536" s="423">
        <v>1.9224700000000001E-2</v>
      </c>
      <c r="I536" s="423"/>
      <c r="J536" s="424">
        <v>3.7124999999999999</v>
      </c>
      <c r="K536" s="424"/>
      <c r="L536" s="424"/>
    </row>
    <row r="537" spans="1:12" ht="24" customHeight="1">
      <c r="A537" s="300" t="s">
        <v>12986</v>
      </c>
      <c r="B537" s="301" t="s">
        <v>13258</v>
      </c>
      <c r="C537" s="300" t="s">
        <v>9</v>
      </c>
      <c r="D537" s="300" t="s">
        <v>8889</v>
      </c>
      <c r="E537" s="302" t="s">
        <v>51</v>
      </c>
      <c r="F537" s="423" t="s">
        <v>12993</v>
      </c>
      <c r="G537" s="423"/>
      <c r="H537" s="423">
        <v>0.422346</v>
      </c>
      <c r="I537" s="423"/>
      <c r="J537" s="424">
        <v>0.93340000000000001</v>
      </c>
      <c r="K537" s="424"/>
      <c r="L537" s="424"/>
    </row>
    <row r="538" spans="1:12" ht="36" customHeight="1">
      <c r="A538" s="300" t="s">
        <v>12986</v>
      </c>
      <c r="B538" s="301" t="s">
        <v>13259</v>
      </c>
      <c r="C538" s="300" t="s">
        <v>9</v>
      </c>
      <c r="D538" s="300" t="s">
        <v>10910</v>
      </c>
      <c r="E538" s="302" t="s">
        <v>51</v>
      </c>
      <c r="F538" s="423" t="s">
        <v>13260</v>
      </c>
      <c r="G538" s="423"/>
      <c r="H538" s="423">
        <v>0.422346</v>
      </c>
      <c r="I538" s="423"/>
      <c r="J538" s="424">
        <v>0.48570000000000002</v>
      </c>
      <c r="K538" s="424"/>
      <c r="L538" s="424"/>
    </row>
    <row r="539" spans="1:12" ht="24" customHeight="1">
      <c r="A539" s="300" t="s">
        <v>12986</v>
      </c>
      <c r="B539" s="301" t="s">
        <v>13261</v>
      </c>
      <c r="C539" s="300" t="s">
        <v>9</v>
      </c>
      <c r="D539" s="300" t="s">
        <v>11371</v>
      </c>
      <c r="E539" s="302" t="s">
        <v>51</v>
      </c>
      <c r="F539" s="423" t="s">
        <v>13262</v>
      </c>
      <c r="G539" s="423"/>
      <c r="H539" s="423">
        <v>0.51837</v>
      </c>
      <c r="I539" s="423"/>
      <c r="J539" s="424">
        <v>3.0842999999999998</v>
      </c>
      <c r="K539" s="424"/>
      <c r="L539" s="424"/>
    </row>
    <row r="540" spans="1:12" ht="24" customHeight="1">
      <c r="A540" s="300" t="s">
        <v>12986</v>
      </c>
      <c r="B540" s="301" t="s">
        <v>13263</v>
      </c>
      <c r="C540" s="300" t="s">
        <v>9</v>
      </c>
      <c r="D540" s="300" t="s">
        <v>9216</v>
      </c>
      <c r="E540" s="302" t="s">
        <v>51</v>
      </c>
      <c r="F540" s="423" t="s">
        <v>13264</v>
      </c>
      <c r="G540" s="423"/>
      <c r="H540" s="423">
        <v>0.13437379999999999</v>
      </c>
      <c r="I540" s="423"/>
      <c r="J540" s="424">
        <v>0.70140000000000002</v>
      </c>
      <c r="K540" s="424"/>
      <c r="L540" s="424"/>
    </row>
    <row r="541" spans="1:12" ht="24" customHeight="1">
      <c r="A541" s="300" t="s">
        <v>12986</v>
      </c>
      <c r="B541" s="301" t="s">
        <v>13265</v>
      </c>
      <c r="C541" s="300" t="s">
        <v>9</v>
      </c>
      <c r="D541" s="300" t="s">
        <v>9532</v>
      </c>
      <c r="E541" s="302" t="s">
        <v>51</v>
      </c>
      <c r="F541" s="423" t="s">
        <v>13266</v>
      </c>
      <c r="G541" s="423"/>
      <c r="H541" s="423">
        <v>0.1151491</v>
      </c>
      <c r="I541" s="423"/>
      <c r="J541" s="424">
        <v>0.89700000000000002</v>
      </c>
      <c r="K541" s="424"/>
      <c r="L541" s="424"/>
    </row>
    <row r="542" spans="1:12" ht="24" customHeight="1">
      <c r="A542" s="300" t="s">
        <v>12986</v>
      </c>
      <c r="B542" s="301" t="s">
        <v>13345</v>
      </c>
      <c r="C542" s="300" t="s">
        <v>9</v>
      </c>
      <c r="D542" s="300" t="s">
        <v>9534</v>
      </c>
      <c r="E542" s="302" t="s">
        <v>51</v>
      </c>
      <c r="F542" s="423" t="s">
        <v>13346</v>
      </c>
      <c r="G542" s="423"/>
      <c r="H542" s="423">
        <v>3.8349800000000003E-2</v>
      </c>
      <c r="I542" s="423"/>
      <c r="J542" s="424">
        <v>0.34050000000000002</v>
      </c>
      <c r="K542" s="424"/>
      <c r="L542" s="424"/>
    </row>
    <row r="543" spans="1:12" ht="36" customHeight="1">
      <c r="A543" s="300" t="s">
        <v>12986</v>
      </c>
      <c r="B543" s="301" t="s">
        <v>13267</v>
      </c>
      <c r="C543" s="300" t="s">
        <v>9</v>
      </c>
      <c r="D543" s="300" t="s">
        <v>9632</v>
      </c>
      <c r="E543" s="302" t="s">
        <v>51</v>
      </c>
      <c r="F543" s="423" t="s">
        <v>13268</v>
      </c>
      <c r="G543" s="423"/>
      <c r="H543" s="423">
        <v>0.1151491</v>
      </c>
      <c r="I543" s="423"/>
      <c r="J543" s="424">
        <v>7.5791000000000004</v>
      </c>
      <c r="K543" s="424"/>
      <c r="L543" s="424"/>
    </row>
    <row r="544" spans="1:12" ht="36" customHeight="1">
      <c r="A544" s="300" t="s">
        <v>12986</v>
      </c>
      <c r="B544" s="301" t="s">
        <v>13269</v>
      </c>
      <c r="C544" s="300" t="s">
        <v>9</v>
      </c>
      <c r="D544" s="300" t="s">
        <v>9646</v>
      </c>
      <c r="E544" s="302" t="s">
        <v>51</v>
      </c>
      <c r="F544" s="423" t="s">
        <v>13270</v>
      </c>
      <c r="G544" s="423"/>
      <c r="H544" s="423">
        <v>7.6799199999999998E-2</v>
      </c>
      <c r="I544" s="423"/>
      <c r="J544" s="424">
        <v>3.9744000000000002</v>
      </c>
      <c r="K544" s="424"/>
      <c r="L544" s="424"/>
    </row>
    <row r="545" spans="1:12" ht="36" customHeight="1">
      <c r="A545" s="300" t="s">
        <v>12986</v>
      </c>
      <c r="B545" s="301" t="s">
        <v>13347</v>
      </c>
      <c r="C545" s="300" t="s">
        <v>9</v>
      </c>
      <c r="D545" s="300" t="s">
        <v>6805</v>
      </c>
      <c r="E545" s="302" t="s">
        <v>51</v>
      </c>
      <c r="F545" s="423" t="s">
        <v>13348</v>
      </c>
      <c r="G545" s="423"/>
      <c r="H545" s="423">
        <v>3.8349800000000003E-2</v>
      </c>
      <c r="I545" s="423"/>
      <c r="J545" s="424">
        <v>1.2978000000000001</v>
      </c>
      <c r="K545" s="424"/>
      <c r="L545" s="424"/>
    </row>
    <row r="546" spans="1:12" ht="24" customHeight="1">
      <c r="A546" s="300" t="s">
        <v>12986</v>
      </c>
      <c r="B546" s="301" t="s">
        <v>13349</v>
      </c>
      <c r="C546" s="300" t="s">
        <v>9</v>
      </c>
      <c r="D546" s="300" t="s">
        <v>7711</v>
      </c>
      <c r="E546" s="302" t="s">
        <v>51</v>
      </c>
      <c r="F546" s="423" t="s">
        <v>13350</v>
      </c>
      <c r="G546" s="423"/>
      <c r="H546" s="423">
        <v>1.9224700000000001E-2</v>
      </c>
      <c r="I546" s="423"/>
      <c r="J546" s="424">
        <v>0.2465</v>
      </c>
      <c r="K546" s="424"/>
      <c r="L546" s="424"/>
    </row>
    <row r="547" spans="1:12" ht="24" customHeight="1">
      <c r="A547" s="300" t="s">
        <v>12986</v>
      </c>
      <c r="B547" s="301" t="s">
        <v>13351</v>
      </c>
      <c r="C547" s="300" t="s">
        <v>9</v>
      </c>
      <c r="D547" s="300" t="s">
        <v>7662</v>
      </c>
      <c r="E547" s="302" t="s">
        <v>20</v>
      </c>
      <c r="F547" s="423" t="s">
        <v>13352</v>
      </c>
      <c r="G547" s="423"/>
      <c r="H547" s="423">
        <v>0.64500900000000005</v>
      </c>
      <c r="I547" s="423"/>
      <c r="J547" s="424">
        <v>1.6125</v>
      </c>
      <c r="K547" s="424"/>
      <c r="L547" s="424"/>
    </row>
    <row r="548" spans="1:12" ht="24" customHeight="1">
      <c r="A548" s="300" t="s">
        <v>12986</v>
      </c>
      <c r="B548" s="301" t="s">
        <v>13353</v>
      </c>
      <c r="C548" s="300" t="s">
        <v>9</v>
      </c>
      <c r="D548" s="300" t="s">
        <v>9576</v>
      </c>
      <c r="E548" s="302" t="s">
        <v>51</v>
      </c>
      <c r="F548" s="423" t="s">
        <v>12914</v>
      </c>
      <c r="G548" s="423"/>
      <c r="H548" s="423">
        <v>0.1122667</v>
      </c>
      <c r="I548" s="423"/>
      <c r="J548" s="424">
        <v>0.1852</v>
      </c>
      <c r="K548" s="424"/>
      <c r="L548" s="424"/>
    </row>
    <row r="549" spans="1:12" ht="24" customHeight="1">
      <c r="A549" s="300" t="s">
        <v>12986</v>
      </c>
      <c r="B549" s="301" t="s">
        <v>13354</v>
      </c>
      <c r="C549" s="300" t="s">
        <v>9</v>
      </c>
      <c r="D549" s="300" t="s">
        <v>11686</v>
      </c>
      <c r="E549" s="302" t="s">
        <v>20</v>
      </c>
      <c r="F549" s="423" t="s">
        <v>13355</v>
      </c>
      <c r="G549" s="423"/>
      <c r="H549" s="423">
        <v>0.14517150000000001</v>
      </c>
      <c r="I549" s="423"/>
      <c r="J549" s="424">
        <v>0.4355</v>
      </c>
      <c r="K549" s="424"/>
      <c r="L549" s="424"/>
    </row>
    <row r="550" spans="1:12" ht="24" customHeight="1">
      <c r="A550" s="300" t="s">
        <v>12986</v>
      </c>
      <c r="B550" s="301" t="s">
        <v>13356</v>
      </c>
      <c r="C550" s="300" t="s">
        <v>9</v>
      </c>
      <c r="D550" s="300" t="s">
        <v>6964</v>
      </c>
      <c r="E550" s="302" t="s">
        <v>51</v>
      </c>
      <c r="F550" s="423" t="s">
        <v>13357</v>
      </c>
      <c r="G550" s="423"/>
      <c r="H550" s="423">
        <v>1.0973800000000001E-2</v>
      </c>
      <c r="I550" s="423"/>
      <c r="J550" s="424">
        <v>0.54320000000000002</v>
      </c>
      <c r="K550" s="424"/>
      <c r="L550" s="424"/>
    </row>
    <row r="551" spans="1:12" ht="24" customHeight="1">
      <c r="A551" s="300" t="s">
        <v>12986</v>
      </c>
      <c r="B551" s="301" t="s">
        <v>13358</v>
      </c>
      <c r="C551" s="300" t="s">
        <v>9</v>
      </c>
      <c r="D551" s="300" t="s">
        <v>10886</v>
      </c>
      <c r="E551" s="302" t="s">
        <v>51</v>
      </c>
      <c r="F551" s="423" t="s">
        <v>13359</v>
      </c>
      <c r="G551" s="423"/>
      <c r="H551" s="423">
        <v>1.6308099999999999E-2</v>
      </c>
      <c r="I551" s="423"/>
      <c r="J551" s="424">
        <v>0.70109999999999995</v>
      </c>
      <c r="K551" s="424"/>
      <c r="L551" s="424"/>
    </row>
    <row r="552" spans="1:12" ht="24" customHeight="1">
      <c r="A552" s="300" t="s">
        <v>12986</v>
      </c>
      <c r="B552" s="301" t="s">
        <v>13360</v>
      </c>
      <c r="C552" s="300" t="s">
        <v>9</v>
      </c>
      <c r="D552" s="300" t="s">
        <v>11713</v>
      </c>
      <c r="E552" s="302" t="s">
        <v>20</v>
      </c>
      <c r="F552" s="423" t="s">
        <v>13361</v>
      </c>
      <c r="G552" s="423"/>
      <c r="H552" s="423">
        <v>0.1310518</v>
      </c>
      <c r="I552" s="423"/>
      <c r="J552" s="424">
        <v>0.66839999999999999</v>
      </c>
      <c r="K552" s="424"/>
      <c r="L552" s="424"/>
    </row>
    <row r="553" spans="1:12" ht="24" customHeight="1">
      <c r="A553" s="300" t="s">
        <v>12986</v>
      </c>
      <c r="B553" s="301" t="s">
        <v>13362</v>
      </c>
      <c r="C553" s="300" t="s">
        <v>9</v>
      </c>
      <c r="D553" s="300" t="s">
        <v>11684</v>
      </c>
      <c r="E553" s="302" t="s">
        <v>20</v>
      </c>
      <c r="F553" s="423" t="s">
        <v>13363</v>
      </c>
      <c r="G553" s="423"/>
      <c r="H553" s="423">
        <v>0.15395710000000001</v>
      </c>
      <c r="I553" s="423"/>
      <c r="J553" s="424">
        <v>1.2808999999999999</v>
      </c>
      <c r="K553" s="424"/>
      <c r="L553" s="424"/>
    </row>
    <row r="554" spans="1:12" ht="24" customHeight="1">
      <c r="A554" s="300" t="s">
        <v>12986</v>
      </c>
      <c r="B554" s="301" t="s">
        <v>13364</v>
      </c>
      <c r="C554" s="300" t="s">
        <v>9</v>
      </c>
      <c r="D554" s="300" t="s">
        <v>9336</v>
      </c>
      <c r="E554" s="302" t="s">
        <v>51</v>
      </c>
      <c r="F554" s="423" t="s">
        <v>13365</v>
      </c>
      <c r="G554" s="423"/>
      <c r="H554" s="423">
        <v>7.6799199999999998E-2</v>
      </c>
      <c r="I554" s="423"/>
      <c r="J554" s="424">
        <v>0.15970000000000001</v>
      </c>
      <c r="K554" s="424"/>
      <c r="L554" s="424"/>
    </row>
    <row r="555" spans="1:12" ht="24" customHeight="1">
      <c r="A555" s="300" t="s">
        <v>12986</v>
      </c>
      <c r="B555" s="301" t="s">
        <v>13366</v>
      </c>
      <c r="C555" s="300" t="s">
        <v>9</v>
      </c>
      <c r="D555" s="300" t="s">
        <v>9335</v>
      </c>
      <c r="E555" s="302" t="s">
        <v>51</v>
      </c>
      <c r="F555" s="423" t="s">
        <v>13098</v>
      </c>
      <c r="G555" s="423"/>
      <c r="H555" s="423">
        <v>5.7574500000000001E-2</v>
      </c>
      <c r="I555" s="423"/>
      <c r="J555" s="424">
        <v>3.4000000000000002E-2</v>
      </c>
      <c r="K555" s="424"/>
      <c r="L555" s="424"/>
    </row>
    <row r="556" spans="1:12" ht="24" customHeight="1">
      <c r="A556" s="300" t="s">
        <v>12986</v>
      </c>
      <c r="B556" s="301" t="s">
        <v>13367</v>
      </c>
      <c r="C556" s="300" t="s">
        <v>9</v>
      </c>
      <c r="D556" s="300" t="s">
        <v>7014</v>
      </c>
      <c r="E556" s="302" t="s">
        <v>51</v>
      </c>
      <c r="F556" s="423" t="s">
        <v>13368</v>
      </c>
      <c r="G556" s="423"/>
      <c r="H556" s="423">
        <v>0.13437379999999999</v>
      </c>
      <c r="I556" s="423"/>
      <c r="J556" s="424">
        <v>0.18809999999999999</v>
      </c>
      <c r="K556" s="424"/>
      <c r="L556" s="424"/>
    </row>
    <row r="557" spans="1:12" ht="24" customHeight="1">
      <c r="A557" s="300" t="s">
        <v>12986</v>
      </c>
      <c r="B557" s="301" t="s">
        <v>13369</v>
      </c>
      <c r="C557" s="300" t="s">
        <v>9</v>
      </c>
      <c r="D557" s="300" t="s">
        <v>9349</v>
      </c>
      <c r="E557" s="302" t="s">
        <v>51</v>
      </c>
      <c r="F557" s="423" t="s">
        <v>13370</v>
      </c>
      <c r="G557" s="423"/>
      <c r="H557" s="423">
        <v>1.9224700000000001E-2</v>
      </c>
      <c r="I557" s="423"/>
      <c r="J557" s="424">
        <v>2.75E-2</v>
      </c>
      <c r="K557" s="424"/>
      <c r="L557" s="424"/>
    </row>
    <row r="558" spans="1:12" ht="36" customHeight="1">
      <c r="A558" s="300" t="s">
        <v>12986</v>
      </c>
      <c r="B558" s="301" t="s">
        <v>13371</v>
      </c>
      <c r="C558" s="300" t="s">
        <v>9</v>
      </c>
      <c r="D558" s="300" t="s">
        <v>10264</v>
      </c>
      <c r="E558" s="302" t="s">
        <v>51</v>
      </c>
      <c r="F558" s="423" t="s">
        <v>13372</v>
      </c>
      <c r="G558" s="423"/>
      <c r="H558" s="423">
        <v>9.6311000000000001E-3</v>
      </c>
      <c r="I558" s="423"/>
      <c r="J558" s="424">
        <v>0.17449999999999999</v>
      </c>
      <c r="K558" s="424"/>
      <c r="L558" s="424"/>
    </row>
    <row r="559" spans="1:12" ht="24" customHeight="1">
      <c r="A559" s="300" t="s">
        <v>12986</v>
      </c>
      <c r="B559" s="301" t="s">
        <v>13373</v>
      </c>
      <c r="C559" s="300" t="s">
        <v>9</v>
      </c>
      <c r="D559" s="300" t="s">
        <v>7016</v>
      </c>
      <c r="E559" s="302" t="s">
        <v>51</v>
      </c>
      <c r="F559" s="423" t="s">
        <v>13374</v>
      </c>
      <c r="G559" s="423"/>
      <c r="H559" s="423">
        <v>0.13427420000000001</v>
      </c>
      <c r="I559" s="423"/>
      <c r="J559" s="424">
        <v>0.33429999999999999</v>
      </c>
      <c r="K559" s="424"/>
      <c r="L559" s="424"/>
    </row>
    <row r="560" spans="1:12" ht="24" customHeight="1">
      <c r="A560" s="300" t="s">
        <v>12986</v>
      </c>
      <c r="B560" s="301" t="s">
        <v>13375</v>
      </c>
      <c r="C560" s="300" t="s">
        <v>9</v>
      </c>
      <c r="D560" s="300" t="s">
        <v>8446</v>
      </c>
      <c r="E560" s="302" t="s">
        <v>51</v>
      </c>
      <c r="F560" s="423" t="s">
        <v>13376</v>
      </c>
      <c r="G560" s="423"/>
      <c r="H560" s="423">
        <v>5.7574500000000001E-2</v>
      </c>
      <c r="I560" s="423"/>
      <c r="J560" s="424">
        <v>0.7208</v>
      </c>
      <c r="K560" s="424"/>
      <c r="L560" s="424"/>
    </row>
    <row r="561" spans="1:12" ht="24" customHeight="1">
      <c r="A561" s="300" t="s">
        <v>12986</v>
      </c>
      <c r="B561" s="301" t="s">
        <v>13377</v>
      </c>
      <c r="C561" s="300" t="s">
        <v>9</v>
      </c>
      <c r="D561" s="300" t="s">
        <v>11142</v>
      </c>
      <c r="E561" s="302" t="s">
        <v>51</v>
      </c>
      <c r="F561" s="423" t="s">
        <v>13378</v>
      </c>
      <c r="G561" s="423"/>
      <c r="H561" s="423">
        <v>5.7574500000000001E-2</v>
      </c>
      <c r="I561" s="423"/>
      <c r="J561" s="424">
        <v>0.23200000000000001</v>
      </c>
      <c r="K561" s="424"/>
      <c r="L561" s="424"/>
    </row>
    <row r="562" spans="1:12" ht="24" customHeight="1">
      <c r="A562" s="300" t="s">
        <v>12986</v>
      </c>
      <c r="B562" s="301" t="s">
        <v>13379</v>
      </c>
      <c r="C562" s="300" t="s">
        <v>9</v>
      </c>
      <c r="D562" s="300" t="s">
        <v>11138</v>
      </c>
      <c r="E562" s="302" t="s">
        <v>51</v>
      </c>
      <c r="F562" s="423" t="s">
        <v>13380</v>
      </c>
      <c r="G562" s="423"/>
      <c r="H562" s="423">
        <v>3.8349800000000003E-2</v>
      </c>
      <c r="I562" s="423"/>
      <c r="J562" s="424">
        <v>0.34820000000000001</v>
      </c>
      <c r="K562" s="424"/>
      <c r="L562" s="424"/>
    </row>
    <row r="563" spans="1:12" ht="24" customHeight="1">
      <c r="A563" s="300" t="s">
        <v>12986</v>
      </c>
      <c r="B563" s="301" t="s">
        <v>13381</v>
      </c>
      <c r="C563" s="300" t="s">
        <v>9</v>
      </c>
      <c r="D563" s="300" t="s">
        <v>7750</v>
      </c>
      <c r="E563" s="302" t="s">
        <v>51</v>
      </c>
      <c r="F563" s="423" t="s">
        <v>13382</v>
      </c>
      <c r="G563" s="423"/>
      <c r="H563" s="423">
        <v>1.9224700000000001E-2</v>
      </c>
      <c r="I563" s="423"/>
      <c r="J563" s="424">
        <v>2.4851999999999999</v>
      </c>
      <c r="K563" s="424"/>
      <c r="L563" s="424"/>
    </row>
    <row r="564" spans="1:12" ht="24" customHeight="1">
      <c r="A564" s="300" t="s">
        <v>12986</v>
      </c>
      <c r="B564" s="301" t="s">
        <v>13383</v>
      </c>
      <c r="C564" s="300" t="s">
        <v>9</v>
      </c>
      <c r="D564" s="300" t="s">
        <v>7019</v>
      </c>
      <c r="E564" s="302" t="s">
        <v>51</v>
      </c>
      <c r="F564" s="423" t="s">
        <v>12911</v>
      </c>
      <c r="G564" s="423"/>
      <c r="H564" s="423">
        <v>3.8349800000000003E-2</v>
      </c>
      <c r="I564" s="423"/>
      <c r="J564" s="424">
        <v>4.7899999999999998E-2</v>
      </c>
      <c r="K564" s="424"/>
      <c r="L564" s="424"/>
    </row>
    <row r="565" spans="1:12" ht="24" customHeight="1">
      <c r="A565" s="300" t="s">
        <v>12986</v>
      </c>
      <c r="B565" s="301" t="s">
        <v>13384</v>
      </c>
      <c r="C565" s="300" t="s">
        <v>9</v>
      </c>
      <c r="D565" s="300" t="s">
        <v>7766</v>
      </c>
      <c r="E565" s="302" t="s">
        <v>51</v>
      </c>
      <c r="F565" s="423" t="s">
        <v>13385</v>
      </c>
      <c r="G565" s="423"/>
      <c r="H565" s="423">
        <v>3.8349800000000003E-2</v>
      </c>
      <c r="I565" s="423"/>
      <c r="J565" s="424">
        <v>0.3785</v>
      </c>
      <c r="K565" s="424"/>
      <c r="L565" s="424"/>
    </row>
    <row r="566" spans="1:12" ht="24" customHeight="1">
      <c r="A566" s="300" t="s">
        <v>12986</v>
      </c>
      <c r="B566" s="301" t="s">
        <v>13386</v>
      </c>
      <c r="C566" s="300" t="s">
        <v>9</v>
      </c>
      <c r="D566" s="300" t="s">
        <v>7219</v>
      </c>
      <c r="E566" s="302" t="s">
        <v>51</v>
      </c>
      <c r="F566" s="423" t="s">
        <v>13387</v>
      </c>
      <c r="G566" s="423"/>
      <c r="H566" s="423">
        <v>3.8349800000000003E-2</v>
      </c>
      <c r="I566" s="423"/>
      <c r="J566" s="424">
        <v>10.2179</v>
      </c>
      <c r="K566" s="424"/>
      <c r="L566" s="424"/>
    </row>
    <row r="567" spans="1:12" ht="36" customHeight="1">
      <c r="A567" s="300" t="s">
        <v>12986</v>
      </c>
      <c r="B567" s="301" t="s">
        <v>13388</v>
      </c>
      <c r="C567" s="300" t="s">
        <v>9</v>
      </c>
      <c r="D567" s="300" t="s">
        <v>10231</v>
      </c>
      <c r="E567" s="302" t="s">
        <v>51</v>
      </c>
      <c r="F567" s="423" t="s">
        <v>13389</v>
      </c>
      <c r="G567" s="423"/>
      <c r="H567" s="423">
        <v>7.6699600000000007E-2</v>
      </c>
      <c r="I567" s="423"/>
      <c r="J567" s="424">
        <v>1.2034</v>
      </c>
      <c r="K567" s="424"/>
      <c r="L567" s="424"/>
    </row>
    <row r="568" spans="1:12" ht="24" customHeight="1">
      <c r="A568" s="300" t="s">
        <v>12986</v>
      </c>
      <c r="B568" s="301" t="s">
        <v>13390</v>
      </c>
      <c r="C568" s="300" t="s">
        <v>9</v>
      </c>
      <c r="D568" s="300" t="s">
        <v>10763</v>
      </c>
      <c r="E568" s="302" t="s">
        <v>23</v>
      </c>
      <c r="F568" s="423" t="s">
        <v>13391</v>
      </c>
      <c r="G568" s="423"/>
      <c r="H568" s="423">
        <v>1.0577100000000001E-2</v>
      </c>
      <c r="I568" s="423"/>
      <c r="J568" s="424">
        <v>0.52480000000000004</v>
      </c>
      <c r="K568" s="424"/>
      <c r="L568" s="424"/>
    </row>
    <row r="569" spans="1:12" ht="24" customHeight="1">
      <c r="A569" s="300" t="s">
        <v>12986</v>
      </c>
      <c r="B569" s="301" t="s">
        <v>13392</v>
      </c>
      <c r="C569" s="300" t="s">
        <v>9</v>
      </c>
      <c r="D569" s="300" t="s">
        <v>11881</v>
      </c>
      <c r="E569" s="302" t="s">
        <v>51</v>
      </c>
      <c r="F569" s="423" t="s">
        <v>13393</v>
      </c>
      <c r="G569" s="423"/>
      <c r="H569" s="423">
        <v>3.8349800000000003E-2</v>
      </c>
      <c r="I569" s="423"/>
      <c r="J569" s="424">
        <v>5.9799999999999999E-2</v>
      </c>
      <c r="K569" s="424"/>
      <c r="L569" s="424"/>
    </row>
    <row r="570" spans="1:12" ht="24" customHeight="1">
      <c r="A570" s="300" t="s">
        <v>12986</v>
      </c>
      <c r="B570" s="301" t="s">
        <v>13394</v>
      </c>
      <c r="C570" s="300" t="s">
        <v>9</v>
      </c>
      <c r="D570" s="300" t="s">
        <v>9012</v>
      </c>
      <c r="E570" s="302" t="s">
        <v>51</v>
      </c>
      <c r="F570" s="423" t="s">
        <v>13395</v>
      </c>
      <c r="G570" s="423"/>
      <c r="H570" s="423">
        <v>7.6030999999999998E-3</v>
      </c>
      <c r="I570" s="423"/>
      <c r="J570" s="424">
        <v>2.92E-2</v>
      </c>
      <c r="K570" s="424"/>
      <c r="L570" s="424"/>
    </row>
    <row r="571" spans="1:12" ht="24" customHeight="1">
      <c r="A571" s="300" t="s">
        <v>12986</v>
      </c>
      <c r="B571" s="301" t="s">
        <v>13396</v>
      </c>
      <c r="C571" s="300" t="s">
        <v>9</v>
      </c>
      <c r="D571" s="300" t="s">
        <v>11865</v>
      </c>
      <c r="E571" s="302" t="s">
        <v>51</v>
      </c>
      <c r="F571" s="423" t="s">
        <v>13397</v>
      </c>
      <c r="G571" s="423"/>
      <c r="H571" s="423">
        <v>1.9224700000000001E-2</v>
      </c>
      <c r="I571" s="423"/>
      <c r="J571" s="424">
        <v>0.34050000000000002</v>
      </c>
      <c r="K571" s="424"/>
      <c r="L571" s="424"/>
    </row>
    <row r="572" spans="1:12" ht="24" customHeight="1">
      <c r="A572" s="300" t="s">
        <v>12986</v>
      </c>
      <c r="B572" s="301" t="s">
        <v>13398</v>
      </c>
      <c r="C572" s="300" t="s">
        <v>9</v>
      </c>
      <c r="D572" s="300" t="s">
        <v>10865</v>
      </c>
      <c r="E572" s="302" t="s">
        <v>51</v>
      </c>
      <c r="F572" s="423" t="s">
        <v>13399</v>
      </c>
      <c r="G572" s="423"/>
      <c r="H572" s="423">
        <v>5.7574500000000001E-2</v>
      </c>
      <c r="I572" s="423"/>
      <c r="J572" s="424">
        <v>0.57399999999999995</v>
      </c>
      <c r="K572" s="424"/>
      <c r="L572" s="424"/>
    </row>
    <row r="573" spans="1:12" ht="24" customHeight="1">
      <c r="A573" s="300" t="s">
        <v>12986</v>
      </c>
      <c r="B573" s="301" t="s">
        <v>13400</v>
      </c>
      <c r="C573" s="300" t="s">
        <v>9</v>
      </c>
      <c r="D573" s="300" t="s">
        <v>7226</v>
      </c>
      <c r="E573" s="302" t="s">
        <v>51</v>
      </c>
      <c r="F573" s="423" t="s">
        <v>13401</v>
      </c>
      <c r="G573" s="423"/>
      <c r="H573" s="423">
        <v>1.9224700000000001E-2</v>
      </c>
      <c r="I573" s="423"/>
      <c r="J573" s="424">
        <v>2.2578999999999998</v>
      </c>
      <c r="K573" s="424"/>
      <c r="L573" s="424"/>
    </row>
    <row r="574" spans="1:12" ht="36" customHeight="1">
      <c r="A574" s="300" t="s">
        <v>12986</v>
      </c>
      <c r="B574" s="301" t="s">
        <v>13402</v>
      </c>
      <c r="C574" s="300" t="s">
        <v>9</v>
      </c>
      <c r="D574" s="300" t="s">
        <v>7399</v>
      </c>
      <c r="E574" s="302" t="s">
        <v>51</v>
      </c>
      <c r="F574" s="423" t="s">
        <v>13403</v>
      </c>
      <c r="G574" s="423"/>
      <c r="H574" s="423">
        <v>7.6898900000000006E-2</v>
      </c>
      <c r="I574" s="423"/>
      <c r="J574" s="424">
        <v>1.8499999999999999E-2</v>
      </c>
      <c r="K574" s="424"/>
      <c r="L574" s="424"/>
    </row>
    <row r="575" spans="1:12" ht="24" customHeight="1">
      <c r="A575" s="300" t="s">
        <v>12986</v>
      </c>
      <c r="B575" s="301" t="s">
        <v>13404</v>
      </c>
      <c r="C575" s="300" t="s">
        <v>9</v>
      </c>
      <c r="D575" s="300" t="s">
        <v>9968</v>
      </c>
      <c r="E575" s="302" t="s">
        <v>23</v>
      </c>
      <c r="F575" s="423" t="s">
        <v>13405</v>
      </c>
      <c r="G575" s="423"/>
      <c r="H575" s="423">
        <v>1.3304E-3</v>
      </c>
      <c r="I575" s="423"/>
      <c r="J575" s="424">
        <v>4.3200000000000002E-2</v>
      </c>
      <c r="K575" s="424"/>
      <c r="L575" s="424"/>
    </row>
    <row r="576" spans="1:12" ht="24" customHeight="1">
      <c r="A576" s="300" t="s">
        <v>12986</v>
      </c>
      <c r="B576" s="301" t="s">
        <v>13406</v>
      </c>
      <c r="C576" s="300" t="s">
        <v>9</v>
      </c>
      <c r="D576" s="300" t="s">
        <v>10918</v>
      </c>
      <c r="E576" s="302" t="s">
        <v>51</v>
      </c>
      <c r="F576" s="423" t="s">
        <v>13407</v>
      </c>
      <c r="G576" s="423"/>
      <c r="H576" s="423">
        <v>3.8449400000000002E-2</v>
      </c>
      <c r="I576" s="423"/>
      <c r="J576" s="424">
        <v>1.4369000000000001</v>
      </c>
      <c r="K576" s="424"/>
      <c r="L576" s="424"/>
    </row>
    <row r="577" spans="1:12" ht="24" customHeight="1">
      <c r="A577" s="300" t="s">
        <v>12986</v>
      </c>
      <c r="B577" s="301" t="s">
        <v>13408</v>
      </c>
      <c r="C577" s="300" t="s">
        <v>9</v>
      </c>
      <c r="D577" s="300" t="s">
        <v>11391</v>
      </c>
      <c r="E577" s="302" t="s">
        <v>51</v>
      </c>
      <c r="F577" s="423" t="s">
        <v>13409</v>
      </c>
      <c r="G577" s="423"/>
      <c r="H577" s="423">
        <v>1.9224700000000001E-2</v>
      </c>
      <c r="I577" s="423"/>
      <c r="J577" s="424">
        <v>0.78010000000000002</v>
      </c>
      <c r="K577" s="424"/>
      <c r="L577" s="424"/>
    </row>
    <row r="578" spans="1:12" ht="24" customHeight="1">
      <c r="A578" s="300" t="s">
        <v>12986</v>
      </c>
      <c r="B578" s="301" t="s">
        <v>13410</v>
      </c>
      <c r="C578" s="300" t="s">
        <v>9</v>
      </c>
      <c r="D578" s="300" t="s">
        <v>11862</v>
      </c>
      <c r="E578" s="302" t="s">
        <v>51</v>
      </c>
      <c r="F578" s="423" t="s">
        <v>13411</v>
      </c>
      <c r="G578" s="423"/>
      <c r="H578" s="423">
        <v>3.8349800000000003E-2</v>
      </c>
      <c r="I578" s="423"/>
      <c r="J578" s="424">
        <v>0.13769999999999999</v>
      </c>
      <c r="K578" s="424"/>
      <c r="L578" s="424"/>
    </row>
    <row r="579" spans="1:12" ht="24" customHeight="1">
      <c r="A579" s="300" t="s">
        <v>12986</v>
      </c>
      <c r="B579" s="301" t="s">
        <v>13412</v>
      </c>
      <c r="C579" s="300" t="s">
        <v>9</v>
      </c>
      <c r="D579" s="300" t="s">
        <v>8829</v>
      </c>
      <c r="E579" s="302" t="s">
        <v>51</v>
      </c>
      <c r="F579" s="423" t="s">
        <v>13340</v>
      </c>
      <c r="G579" s="423"/>
      <c r="H579" s="423">
        <v>3.8349800000000003E-2</v>
      </c>
      <c r="I579" s="423"/>
      <c r="J579" s="424">
        <v>0.17219999999999999</v>
      </c>
      <c r="K579" s="424"/>
      <c r="L579" s="424"/>
    </row>
    <row r="580" spans="1:12" ht="24" customHeight="1">
      <c r="A580" s="300" t="s">
        <v>12986</v>
      </c>
      <c r="B580" s="301" t="s">
        <v>13413</v>
      </c>
      <c r="C580" s="300" t="s">
        <v>9</v>
      </c>
      <c r="D580" s="300" t="s">
        <v>9558</v>
      </c>
      <c r="E580" s="302" t="s">
        <v>51</v>
      </c>
      <c r="F580" s="423" t="s">
        <v>13414</v>
      </c>
      <c r="G580" s="423"/>
      <c r="H580" s="423">
        <v>3.8349800000000003E-2</v>
      </c>
      <c r="I580" s="423"/>
      <c r="J580" s="424">
        <v>2.5007999999999999</v>
      </c>
      <c r="K580" s="424"/>
      <c r="L580" s="424"/>
    </row>
    <row r="581" spans="1:12" ht="36" customHeight="1">
      <c r="A581" s="300" t="s">
        <v>12986</v>
      </c>
      <c r="B581" s="301" t="s">
        <v>13415</v>
      </c>
      <c r="C581" s="300" t="s">
        <v>9</v>
      </c>
      <c r="D581" s="300" t="s">
        <v>10232</v>
      </c>
      <c r="E581" s="302" t="s">
        <v>51</v>
      </c>
      <c r="F581" s="423" t="s">
        <v>13416</v>
      </c>
      <c r="G581" s="423"/>
      <c r="H581" s="423">
        <v>7.6699600000000007E-2</v>
      </c>
      <c r="I581" s="423"/>
      <c r="J581" s="424">
        <v>0.89200000000000002</v>
      </c>
      <c r="K581" s="424"/>
      <c r="L581" s="424"/>
    </row>
    <row r="582" spans="1:12" ht="24" customHeight="1">
      <c r="A582" s="300" t="s">
        <v>12986</v>
      </c>
      <c r="B582" s="301" t="s">
        <v>13417</v>
      </c>
      <c r="C582" s="300" t="s">
        <v>9</v>
      </c>
      <c r="D582" s="300" t="s">
        <v>11386</v>
      </c>
      <c r="E582" s="302" t="s">
        <v>51</v>
      </c>
      <c r="F582" s="423" t="s">
        <v>13418</v>
      </c>
      <c r="G582" s="423"/>
      <c r="H582" s="423">
        <v>3.8349800000000003E-2</v>
      </c>
      <c r="I582" s="423"/>
      <c r="J582" s="424">
        <v>1.8791</v>
      </c>
      <c r="K582" s="424"/>
      <c r="L582" s="424"/>
    </row>
    <row r="583" spans="1:12" ht="24" customHeight="1">
      <c r="A583" s="300" t="s">
        <v>12986</v>
      </c>
      <c r="B583" s="301" t="s">
        <v>13419</v>
      </c>
      <c r="C583" s="300" t="s">
        <v>9</v>
      </c>
      <c r="D583" s="300" t="s">
        <v>11735</v>
      </c>
      <c r="E583" s="302" t="s">
        <v>20</v>
      </c>
      <c r="F583" s="423" t="s">
        <v>13420</v>
      </c>
      <c r="G583" s="423"/>
      <c r="H583" s="423">
        <v>0.21802630000000001</v>
      </c>
      <c r="I583" s="423"/>
      <c r="J583" s="424">
        <v>0.50580000000000003</v>
      </c>
      <c r="K583" s="424"/>
      <c r="L583" s="424"/>
    </row>
    <row r="584" spans="1:12" ht="24" customHeight="1">
      <c r="A584" s="300" t="s">
        <v>12986</v>
      </c>
      <c r="B584" s="301" t="s">
        <v>13421</v>
      </c>
      <c r="C584" s="300" t="s">
        <v>9</v>
      </c>
      <c r="D584" s="300" t="s">
        <v>9353</v>
      </c>
      <c r="E584" s="302" t="s">
        <v>51</v>
      </c>
      <c r="F584" s="423" t="s">
        <v>12923</v>
      </c>
      <c r="G584" s="423"/>
      <c r="H584" s="423">
        <v>0.1133083</v>
      </c>
      <c r="I584" s="423"/>
      <c r="J584" s="424">
        <v>5.0999999999999997E-2</v>
      </c>
      <c r="K584" s="424"/>
      <c r="L584" s="424"/>
    </row>
    <row r="585" spans="1:12" ht="24" customHeight="1">
      <c r="A585" s="300" t="s">
        <v>12986</v>
      </c>
      <c r="B585" s="301" t="s">
        <v>13422</v>
      </c>
      <c r="C585" s="300" t="s">
        <v>9</v>
      </c>
      <c r="D585" s="300" t="s">
        <v>9339</v>
      </c>
      <c r="E585" s="302" t="s">
        <v>51</v>
      </c>
      <c r="F585" s="423" t="s">
        <v>13423</v>
      </c>
      <c r="G585" s="423"/>
      <c r="H585" s="423">
        <v>9.6023999999999998E-2</v>
      </c>
      <c r="I585" s="423"/>
      <c r="J585" s="424">
        <v>0.435</v>
      </c>
      <c r="K585" s="424"/>
      <c r="L585" s="424"/>
    </row>
    <row r="586" spans="1:12" ht="24" customHeight="1">
      <c r="A586" s="300" t="s">
        <v>12986</v>
      </c>
      <c r="B586" s="301" t="s">
        <v>13424</v>
      </c>
      <c r="C586" s="300" t="s">
        <v>9</v>
      </c>
      <c r="D586" s="300" t="s">
        <v>11147</v>
      </c>
      <c r="E586" s="302" t="s">
        <v>51</v>
      </c>
      <c r="F586" s="423" t="s">
        <v>13425</v>
      </c>
      <c r="G586" s="423"/>
      <c r="H586" s="423">
        <v>8.5461300000000004E-2</v>
      </c>
      <c r="I586" s="423"/>
      <c r="J586" s="424">
        <v>6.5799999999999997E-2</v>
      </c>
      <c r="K586" s="424"/>
      <c r="L586" s="424"/>
    </row>
    <row r="587" spans="1:12" ht="24" customHeight="1">
      <c r="A587" s="300" t="s">
        <v>12986</v>
      </c>
      <c r="B587" s="301" t="s">
        <v>13426</v>
      </c>
      <c r="C587" s="300" t="s">
        <v>9</v>
      </c>
      <c r="D587" s="300" t="s">
        <v>7292</v>
      </c>
      <c r="E587" s="302" t="s">
        <v>97</v>
      </c>
      <c r="F587" s="423" t="s">
        <v>13427</v>
      </c>
      <c r="G587" s="423"/>
      <c r="H587" s="423">
        <v>2.8679E-3</v>
      </c>
      <c r="I587" s="423"/>
      <c r="J587" s="424">
        <v>1.6920999999999999</v>
      </c>
      <c r="K587" s="424"/>
      <c r="L587" s="424"/>
    </row>
    <row r="588" spans="1:12" ht="24" customHeight="1">
      <c r="A588" s="300" t="s">
        <v>12986</v>
      </c>
      <c r="B588" s="301" t="s">
        <v>13428</v>
      </c>
      <c r="C588" s="300" t="s">
        <v>9</v>
      </c>
      <c r="D588" s="300" t="s">
        <v>10374</v>
      </c>
      <c r="E588" s="302" t="s">
        <v>12924</v>
      </c>
      <c r="F588" s="423" t="s">
        <v>13429</v>
      </c>
      <c r="G588" s="423"/>
      <c r="H588" s="423">
        <v>7.2480000000000005E-4</v>
      </c>
      <c r="I588" s="423"/>
      <c r="J588" s="424">
        <v>1.83E-2</v>
      </c>
      <c r="K588" s="424"/>
      <c r="L588" s="424"/>
    </row>
    <row r="589" spans="1:12" ht="36" customHeight="1">
      <c r="A589" s="300" t="s">
        <v>12986</v>
      </c>
      <c r="B589" s="301" t="s">
        <v>13430</v>
      </c>
      <c r="C589" s="300" t="s">
        <v>9</v>
      </c>
      <c r="D589" s="300" t="s">
        <v>11201</v>
      </c>
      <c r="E589" s="302" t="s">
        <v>20</v>
      </c>
      <c r="F589" s="423" t="s">
        <v>13431</v>
      </c>
      <c r="G589" s="423"/>
      <c r="H589" s="423">
        <v>6.0666299999999999E-2</v>
      </c>
      <c r="I589" s="423"/>
      <c r="J589" s="424">
        <v>9.4E-2</v>
      </c>
      <c r="K589" s="424"/>
      <c r="L589" s="424"/>
    </row>
    <row r="590" spans="1:12" ht="24" customHeight="1">
      <c r="A590" s="300" t="s">
        <v>12986</v>
      </c>
      <c r="B590" s="301" t="s">
        <v>13271</v>
      </c>
      <c r="C590" s="300" t="s">
        <v>9</v>
      </c>
      <c r="D590" s="300" t="s">
        <v>11354</v>
      </c>
      <c r="E590" s="302" t="s">
        <v>93</v>
      </c>
      <c r="F590" s="423" t="s">
        <v>13272</v>
      </c>
      <c r="G590" s="423"/>
      <c r="H590" s="423">
        <v>1.4784183</v>
      </c>
      <c r="I590" s="423"/>
      <c r="J590" s="424">
        <v>23.255500000000001</v>
      </c>
      <c r="K590" s="424"/>
      <c r="L590" s="424"/>
    </row>
    <row r="591" spans="1:12" ht="24" customHeight="1">
      <c r="A591" s="300" t="s">
        <v>12986</v>
      </c>
      <c r="B591" s="301" t="s">
        <v>13432</v>
      </c>
      <c r="C591" s="300" t="s">
        <v>9</v>
      </c>
      <c r="D591" s="300" t="s">
        <v>7138</v>
      </c>
      <c r="E591" s="302" t="s">
        <v>23</v>
      </c>
      <c r="F591" s="423" t="s">
        <v>13433</v>
      </c>
      <c r="G591" s="423"/>
      <c r="H591" s="423">
        <v>0.39018789999999998</v>
      </c>
      <c r="I591" s="423"/>
      <c r="J591" s="424">
        <v>0.2185</v>
      </c>
      <c r="K591" s="424"/>
      <c r="L591" s="424"/>
    </row>
    <row r="592" spans="1:12" ht="24" customHeight="1">
      <c r="A592" s="300" t="s">
        <v>12986</v>
      </c>
      <c r="B592" s="301" t="s">
        <v>13434</v>
      </c>
      <c r="C592" s="300" t="s">
        <v>9</v>
      </c>
      <c r="D592" s="300" t="s">
        <v>10394</v>
      </c>
      <c r="E592" s="302" t="s">
        <v>13082</v>
      </c>
      <c r="F592" s="423" t="s">
        <v>13435</v>
      </c>
      <c r="G592" s="423"/>
      <c r="H592" s="423">
        <v>8.5190799999999997E-2</v>
      </c>
      <c r="I592" s="423"/>
      <c r="J592" s="424">
        <v>1.4712000000000001</v>
      </c>
      <c r="K592" s="424"/>
      <c r="L592" s="424"/>
    </row>
    <row r="593" spans="1:12" ht="24" customHeight="1">
      <c r="A593" s="300" t="s">
        <v>12986</v>
      </c>
      <c r="B593" s="301" t="s">
        <v>13436</v>
      </c>
      <c r="C593" s="300" t="s">
        <v>9</v>
      </c>
      <c r="D593" s="300" t="s">
        <v>10762</v>
      </c>
      <c r="E593" s="302" t="s">
        <v>23</v>
      </c>
      <c r="F593" s="423" t="s">
        <v>13437</v>
      </c>
      <c r="G593" s="423"/>
      <c r="H593" s="423">
        <v>1.92686E-2</v>
      </c>
      <c r="I593" s="423"/>
      <c r="J593" s="424">
        <v>6.8599999999999994E-2</v>
      </c>
      <c r="K593" s="424"/>
      <c r="L593" s="424"/>
    </row>
    <row r="594" spans="1:12" ht="24" customHeight="1">
      <c r="A594" s="300" t="s">
        <v>12986</v>
      </c>
      <c r="B594" s="301" t="s">
        <v>13438</v>
      </c>
      <c r="C594" s="300" t="s">
        <v>9</v>
      </c>
      <c r="D594" s="300" t="s">
        <v>7144</v>
      </c>
      <c r="E594" s="302" t="s">
        <v>23</v>
      </c>
      <c r="F594" s="423" t="s">
        <v>13439</v>
      </c>
      <c r="G594" s="423"/>
      <c r="H594" s="423">
        <v>0.60982789999999998</v>
      </c>
      <c r="I594" s="423"/>
      <c r="J594" s="424">
        <v>1.4819</v>
      </c>
      <c r="K594" s="424"/>
      <c r="L594" s="424"/>
    </row>
    <row r="595" spans="1:12" ht="17.100000000000001" customHeight="1">
      <c r="A595" s="298"/>
      <c r="B595" s="298"/>
      <c r="C595" s="298"/>
      <c r="D595" s="298"/>
      <c r="E595" s="298"/>
      <c r="F595" s="298"/>
      <c r="G595" s="298"/>
      <c r="H595" s="298"/>
      <c r="I595" s="298"/>
      <c r="J595" s="298" t="s">
        <v>12992</v>
      </c>
      <c r="K595" s="298"/>
      <c r="L595" s="298" t="s">
        <v>13440</v>
      </c>
    </row>
    <row r="596" spans="1:12">
      <c r="A596" s="414" t="s">
        <v>13056</v>
      </c>
      <c r="B596" s="414"/>
      <c r="C596" s="414"/>
      <c r="D596" s="414"/>
      <c r="E596" s="414"/>
      <c r="F596" s="414"/>
      <c r="G596" s="414"/>
      <c r="H596" s="414"/>
      <c r="I596" s="294"/>
      <c r="J596" s="294"/>
      <c r="K596" s="294"/>
      <c r="L596" s="294"/>
    </row>
    <row r="597" spans="1:12" ht="17.100000000000001" customHeight="1">
      <c r="A597" s="294" t="s">
        <v>12978</v>
      </c>
      <c r="B597" s="298" t="s">
        <v>12979</v>
      </c>
      <c r="C597" s="294" t="s">
        <v>12980</v>
      </c>
      <c r="D597" s="294" t="s">
        <v>12981</v>
      </c>
      <c r="E597" s="299" t="s">
        <v>12982</v>
      </c>
      <c r="F597" s="413" t="s">
        <v>12983</v>
      </c>
      <c r="G597" s="413"/>
      <c r="H597" s="413" t="s">
        <v>12984</v>
      </c>
      <c r="I597" s="413"/>
      <c r="J597" s="413" t="s">
        <v>12985</v>
      </c>
      <c r="K597" s="413"/>
      <c r="L597" s="413"/>
    </row>
    <row r="598" spans="1:12" ht="24" customHeight="1">
      <c r="A598" s="300" t="s">
        <v>12986</v>
      </c>
      <c r="B598" s="301" t="s">
        <v>13057</v>
      </c>
      <c r="C598" s="300" t="s">
        <v>9</v>
      </c>
      <c r="D598" s="300" t="s">
        <v>12549</v>
      </c>
      <c r="E598" s="302" t="s">
        <v>27</v>
      </c>
      <c r="F598" s="423" t="s">
        <v>12948</v>
      </c>
      <c r="G598" s="423"/>
      <c r="H598" s="423">
        <v>10.9936544</v>
      </c>
      <c r="I598" s="423"/>
      <c r="J598" s="424">
        <v>7.1459000000000001</v>
      </c>
      <c r="K598" s="424"/>
      <c r="L598" s="424"/>
    </row>
    <row r="599" spans="1:12" ht="17.100000000000001" customHeight="1">
      <c r="A599" s="298"/>
      <c r="B599" s="298"/>
      <c r="C599" s="298"/>
      <c r="D599" s="298"/>
      <c r="E599" s="298"/>
      <c r="F599" s="298"/>
      <c r="G599" s="298"/>
      <c r="H599" s="298"/>
      <c r="I599" s="298"/>
      <c r="J599" s="298" t="s">
        <v>12992</v>
      </c>
      <c r="K599" s="298"/>
      <c r="L599" s="298" t="s">
        <v>13441</v>
      </c>
    </row>
    <row r="600" spans="1:12">
      <c r="A600" s="414" t="s">
        <v>13058</v>
      </c>
      <c r="B600" s="414"/>
      <c r="C600" s="414"/>
      <c r="D600" s="414"/>
      <c r="E600" s="414"/>
      <c r="F600" s="414"/>
      <c r="G600" s="414"/>
      <c r="H600" s="414"/>
      <c r="I600" s="294"/>
      <c r="J600" s="294"/>
      <c r="K600" s="294"/>
      <c r="L600" s="294"/>
    </row>
    <row r="601" spans="1:12" ht="17.100000000000001" customHeight="1">
      <c r="A601" s="294" t="s">
        <v>12978</v>
      </c>
      <c r="B601" s="298" t="s">
        <v>12979</v>
      </c>
      <c r="C601" s="294" t="s">
        <v>12980</v>
      </c>
      <c r="D601" s="294" t="s">
        <v>12981</v>
      </c>
      <c r="E601" s="299" t="s">
        <v>12982</v>
      </c>
      <c r="F601" s="413" t="s">
        <v>12983</v>
      </c>
      <c r="G601" s="413"/>
      <c r="H601" s="413" t="s">
        <v>12984</v>
      </c>
      <c r="I601" s="413"/>
      <c r="J601" s="413" t="s">
        <v>12985</v>
      </c>
      <c r="K601" s="413"/>
      <c r="L601" s="413"/>
    </row>
    <row r="602" spans="1:12" ht="24" customHeight="1">
      <c r="A602" s="300" t="s">
        <v>12986</v>
      </c>
      <c r="B602" s="301" t="s">
        <v>13059</v>
      </c>
      <c r="C602" s="300" t="s">
        <v>9</v>
      </c>
      <c r="D602" s="300" t="s">
        <v>12535</v>
      </c>
      <c r="E602" s="302" t="s">
        <v>27</v>
      </c>
      <c r="F602" s="423" t="s">
        <v>12936</v>
      </c>
      <c r="G602" s="423"/>
      <c r="H602" s="423">
        <v>10.9936544</v>
      </c>
      <c r="I602" s="423"/>
      <c r="J602" s="424">
        <v>0.54969999999999997</v>
      </c>
      <c r="K602" s="424"/>
      <c r="L602" s="424"/>
    </row>
    <row r="603" spans="1:12" ht="17.100000000000001" customHeight="1">
      <c r="A603" s="298"/>
      <c r="B603" s="298"/>
      <c r="C603" s="298"/>
      <c r="D603" s="298"/>
      <c r="E603" s="298"/>
      <c r="F603" s="298"/>
      <c r="G603" s="298"/>
      <c r="H603" s="298"/>
      <c r="I603" s="298"/>
      <c r="J603" s="298" t="s">
        <v>12992</v>
      </c>
      <c r="K603" s="298"/>
      <c r="L603" s="298" t="s">
        <v>12937</v>
      </c>
    </row>
    <row r="604" spans="1:12">
      <c r="A604" s="414" t="s">
        <v>13060</v>
      </c>
      <c r="B604" s="414"/>
      <c r="C604" s="414"/>
      <c r="D604" s="414"/>
      <c r="E604" s="414"/>
      <c r="F604" s="414"/>
      <c r="G604" s="414"/>
      <c r="H604" s="414"/>
      <c r="I604" s="294"/>
      <c r="J604" s="294"/>
      <c r="K604" s="294"/>
      <c r="L604" s="294"/>
    </row>
    <row r="605" spans="1:12" ht="17.100000000000001" customHeight="1">
      <c r="A605" s="294" t="s">
        <v>12978</v>
      </c>
      <c r="B605" s="298" t="s">
        <v>12979</v>
      </c>
      <c r="C605" s="294" t="s">
        <v>12980</v>
      </c>
      <c r="D605" s="294" t="s">
        <v>12981</v>
      </c>
      <c r="E605" s="299" t="s">
        <v>12982</v>
      </c>
      <c r="F605" s="413" t="s">
        <v>12983</v>
      </c>
      <c r="G605" s="413"/>
      <c r="H605" s="413" t="s">
        <v>12984</v>
      </c>
      <c r="I605" s="413"/>
      <c r="J605" s="413" t="s">
        <v>12985</v>
      </c>
      <c r="K605" s="413"/>
      <c r="L605" s="413"/>
    </row>
    <row r="606" spans="1:12" ht="24" customHeight="1">
      <c r="A606" s="300" t="s">
        <v>12986</v>
      </c>
      <c r="B606" s="301" t="s">
        <v>13061</v>
      </c>
      <c r="C606" s="300" t="s">
        <v>9</v>
      </c>
      <c r="D606" s="300" t="s">
        <v>12522</v>
      </c>
      <c r="E606" s="302" t="s">
        <v>27</v>
      </c>
      <c r="F606" s="423" t="s">
        <v>12964</v>
      </c>
      <c r="G606" s="423"/>
      <c r="H606" s="423">
        <v>10.9936544</v>
      </c>
      <c r="I606" s="423"/>
      <c r="J606" s="424">
        <v>27.8139</v>
      </c>
      <c r="K606" s="424"/>
      <c r="L606" s="424"/>
    </row>
    <row r="607" spans="1:12" ht="24" customHeight="1">
      <c r="A607" s="300" t="s">
        <v>12986</v>
      </c>
      <c r="B607" s="301" t="s">
        <v>13062</v>
      </c>
      <c r="C607" s="300" t="s">
        <v>9</v>
      </c>
      <c r="D607" s="300" t="s">
        <v>12527</v>
      </c>
      <c r="E607" s="302" t="s">
        <v>27</v>
      </c>
      <c r="F607" s="423" t="s">
        <v>13063</v>
      </c>
      <c r="G607" s="423"/>
      <c r="H607" s="423">
        <v>10.9936544</v>
      </c>
      <c r="I607" s="423"/>
      <c r="J607" s="424">
        <v>3.7378</v>
      </c>
      <c r="K607" s="424"/>
      <c r="L607" s="424"/>
    </row>
    <row r="608" spans="1:12" ht="17.100000000000001" customHeight="1">
      <c r="A608" s="298"/>
      <c r="B608" s="298"/>
      <c r="C608" s="298"/>
      <c r="D608" s="298"/>
      <c r="E608" s="298"/>
      <c r="F608" s="298"/>
      <c r="G608" s="298"/>
      <c r="H608" s="298"/>
      <c r="I608" s="298"/>
      <c r="J608" s="298" t="s">
        <v>12992</v>
      </c>
      <c r="K608" s="298"/>
      <c r="L608" s="298" t="s">
        <v>13442</v>
      </c>
    </row>
    <row r="609" spans="1:12" ht="17.100000000000001" customHeight="1">
      <c r="A609" s="294" t="s">
        <v>13014</v>
      </c>
      <c r="B609" s="294"/>
      <c r="C609" s="294"/>
      <c r="D609" s="294"/>
      <c r="E609" s="294"/>
      <c r="F609" s="294"/>
      <c r="G609" s="294"/>
      <c r="H609" s="294"/>
      <c r="I609" s="294"/>
      <c r="J609" s="294"/>
      <c r="K609" s="294"/>
      <c r="L609" s="294"/>
    </row>
    <row r="610" spans="1:12" ht="17.100000000000001" customHeight="1">
      <c r="A610" s="298"/>
      <c r="B610" s="298"/>
      <c r="C610" s="298"/>
      <c r="D610" s="298"/>
      <c r="E610" s="298"/>
      <c r="F610" s="298"/>
      <c r="G610" s="298"/>
      <c r="H610" s="298"/>
      <c r="I610" s="298"/>
      <c r="J610" s="298" t="s">
        <v>13015</v>
      </c>
      <c r="K610" s="298"/>
      <c r="L610" s="298" t="s">
        <v>13443</v>
      </c>
    </row>
    <row r="611" spans="1:12" ht="17.100000000000001" customHeight="1">
      <c r="A611" s="298"/>
      <c r="B611" s="298"/>
      <c r="C611" s="298"/>
      <c r="D611" s="298"/>
      <c r="E611" s="298"/>
      <c r="F611" s="298"/>
      <c r="G611" s="298"/>
      <c r="H611" s="298"/>
      <c r="I611" s="298"/>
      <c r="J611" s="298" t="s">
        <v>13017</v>
      </c>
      <c r="K611" s="298" t="s">
        <v>13018</v>
      </c>
      <c r="L611" s="298" t="s">
        <v>13444</v>
      </c>
    </row>
    <row r="612" spans="1:12" ht="17.100000000000001" customHeight="1">
      <c r="A612" s="298"/>
      <c r="B612" s="298"/>
      <c r="C612" s="298"/>
      <c r="D612" s="298"/>
      <c r="E612" s="298"/>
      <c r="F612" s="298"/>
      <c r="G612" s="298"/>
      <c r="H612" s="298"/>
      <c r="I612" s="298"/>
      <c r="J612" s="298" t="s">
        <v>13020</v>
      </c>
      <c r="K612" s="298"/>
      <c r="L612" s="298" t="s">
        <v>13445</v>
      </c>
    </row>
    <row r="613" spans="1:12" ht="17.100000000000001" customHeight="1">
      <c r="A613" s="298"/>
      <c r="B613" s="298"/>
      <c r="C613" s="298"/>
      <c r="D613" s="298"/>
      <c r="E613" s="298"/>
      <c r="F613" s="298"/>
      <c r="G613" s="298"/>
      <c r="H613" s="298"/>
      <c r="I613" s="298"/>
      <c r="J613" s="298" t="s">
        <v>13022</v>
      </c>
      <c r="K613" s="298" t="s">
        <v>12974</v>
      </c>
      <c r="L613" s="298" t="s">
        <v>13446</v>
      </c>
    </row>
    <row r="614" spans="1:12" ht="17.100000000000001" customHeight="1">
      <c r="A614" s="298"/>
      <c r="B614" s="298"/>
      <c r="C614" s="298"/>
      <c r="D614" s="298"/>
      <c r="E614" s="298"/>
      <c r="F614" s="298"/>
      <c r="G614" s="298"/>
      <c r="H614" s="298"/>
      <c r="I614" s="298"/>
      <c r="J614" s="298" t="s">
        <v>13024</v>
      </c>
      <c r="K614" s="298"/>
      <c r="L614" s="298" t="s">
        <v>13447</v>
      </c>
    </row>
    <row r="615" spans="1:12" ht="30" customHeight="1">
      <c r="A615" s="299"/>
      <c r="B615" s="299"/>
      <c r="C615" s="299"/>
      <c r="D615" s="299"/>
      <c r="E615" s="299"/>
      <c r="F615" s="299"/>
      <c r="G615" s="299"/>
      <c r="H615" s="299"/>
      <c r="I615" s="299"/>
      <c r="J615" s="299"/>
      <c r="K615" s="299"/>
      <c r="L615" s="299"/>
    </row>
    <row r="616" spans="1:12" ht="36" customHeight="1">
      <c r="A616" s="295" t="s">
        <v>13448</v>
      </c>
      <c r="B616" s="296" t="s">
        <v>13449</v>
      </c>
      <c r="C616" s="295" t="s">
        <v>9</v>
      </c>
      <c r="D616" s="295" t="s">
        <v>1293</v>
      </c>
      <c r="E616" s="297" t="s">
        <v>13082</v>
      </c>
      <c r="F616" s="296"/>
      <c r="G616" s="296"/>
      <c r="H616" s="296"/>
      <c r="I616" s="296"/>
      <c r="J616" s="296"/>
      <c r="K616" s="296"/>
      <c r="L616" s="296"/>
    </row>
    <row r="617" spans="1:12">
      <c r="A617" s="414" t="s">
        <v>12977</v>
      </c>
      <c r="B617" s="414"/>
      <c r="C617" s="414"/>
      <c r="D617" s="414"/>
      <c r="E617" s="414"/>
      <c r="F617" s="414"/>
      <c r="G617" s="414"/>
      <c r="H617" s="414"/>
      <c r="I617" s="294"/>
      <c r="J617" s="294"/>
      <c r="K617" s="294"/>
      <c r="L617" s="294"/>
    </row>
    <row r="618" spans="1:12" ht="17.100000000000001" customHeight="1">
      <c r="A618" s="294" t="s">
        <v>12978</v>
      </c>
      <c r="B618" s="298" t="s">
        <v>12979</v>
      </c>
      <c r="C618" s="294" t="s">
        <v>12980</v>
      </c>
      <c r="D618" s="294" t="s">
        <v>12981</v>
      </c>
      <c r="E618" s="299" t="s">
        <v>12982</v>
      </c>
      <c r="F618" s="413" t="s">
        <v>12983</v>
      </c>
      <c r="G618" s="413"/>
      <c r="H618" s="413" t="s">
        <v>12984</v>
      </c>
      <c r="I618" s="413"/>
      <c r="J618" s="413" t="s">
        <v>12985</v>
      </c>
      <c r="K618" s="413"/>
      <c r="L618" s="413"/>
    </row>
    <row r="619" spans="1:12" ht="36" customHeight="1">
      <c r="A619" s="300" t="s">
        <v>12986</v>
      </c>
      <c r="B619" s="301" t="s">
        <v>13450</v>
      </c>
      <c r="C619" s="300" t="s">
        <v>9</v>
      </c>
      <c r="D619" s="300" t="s">
        <v>11229</v>
      </c>
      <c r="E619" s="302" t="s">
        <v>20</v>
      </c>
      <c r="F619" s="423" t="s">
        <v>13451</v>
      </c>
      <c r="G619" s="423"/>
      <c r="H619" s="423">
        <v>1.2782</v>
      </c>
      <c r="I619" s="423"/>
      <c r="J619" s="424">
        <v>3.06</v>
      </c>
      <c r="K619" s="424"/>
      <c r="L619" s="424"/>
    </row>
    <row r="620" spans="1:12" ht="24" customHeight="1">
      <c r="A620" s="300" t="s">
        <v>12986</v>
      </c>
      <c r="B620" s="301" t="s">
        <v>12987</v>
      </c>
      <c r="C620" s="300" t="s">
        <v>9</v>
      </c>
      <c r="D620" s="300" t="s">
        <v>9831</v>
      </c>
      <c r="E620" s="302" t="s">
        <v>12988</v>
      </c>
      <c r="F620" s="423" t="s">
        <v>12989</v>
      </c>
      <c r="G620" s="423"/>
      <c r="H620" s="423">
        <v>8.70639E-2</v>
      </c>
      <c r="I620" s="423"/>
      <c r="J620" s="424">
        <v>0.88109999999999999</v>
      </c>
      <c r="K620" s="424"/>
      <c r="L620" s="424"/>
    </row>
    <row r="621" spans="1:12" ht="36" customHeight="1">
      <c r="A621" s="300" t="s">
        <v>12986</v>
      </c>
      <c r="B621" s="301" t="s">
        <v>12990</v>
      </c>
      <c r="C621" s="300" t="s">
        <v>9</v>
      </c>
      <c r="D621" s="300" t="s">
        <v>11426</v>
      </c>
      <c r="E621" s="302" t="s">
        <v>51</v>
      </c>
      <c r="F621" s="423" t="s">
        <v>12991</v>
      </c>
      <c r="G621" s="423"/>
      <c r="H621" s="423">
        <v>4.5623E-3</v>
      </c>
      <c r="I621" s="423"/>
      <c r="J621" s="424">
        <v>0.60299999999999998</v>
      </c>
      <c r="K621" s="424"/>
      <c r="L621" s="424"/>
    </row>
    <row r="622" spans="1:12" ht="24" customHeight="1">
      <c r="A622" s="300" t="s">
        <v>12986</v>
      </c>
      <c r="B622" s="301" t="s">
        <v>13085</v>
      </c>
      <c r="C622" s="300" t="s">
        <v>9</v>
      </c>
      <c r="D622" s="300" t="s">
        <v>7909</v>
      </c>
      <c r="E622" s="302" t="s">
        <v>51</v>
      </c>
      <c r="F622" s="423" t="s">
        <v>13086</v>
      </c>
      <c r="G622" s="423"/>
      <c r="H622" s="423">
        <v>3.6503E-3</v>
      </c>
      <c r="I622" s="423"/>
      <c r="J622" s="424">
        <v>0.37959999999999999</v>
      </c>
      <c r="K622" s="424"/>
      <c r="L622" s="424"/>
    </row>
    <row r="623" spans="1:12" ht="24" customHeight="1">
      <c r="A623" s="300" t="s">
        <v>12986</v>
      </c>
      <c r="B623" s="301" t="s">
        <v>13087</v>
      </c>
      <c r="C623" s="300" t="s">
        <v>9</v>
      </c>
      <c r="D623" s="300" t="s">
        <v>8873</v>
      </c>
      <c r="E623" s="302" t="s">
        <v>51</v>
      </c>
      <c r="F623" s="423" t="s">
        <v>13088</v>
      </c>
      <c r="G623" s="423"/>
      <c r="H623" s="423">
        <v>3.4830000000000001E-4</v>
      </c>
      <c r="I623" s="423"/>
      <c r="J623" s="424">
        <v>0.30280000000000001</v>
      </c>
      <c r="K623" s="424"/>
      <c r="L623" s="424"/>
    </row>
    <row r="624" spans="1:12" ht="48" customHeight="1">
      <c r="A624" s="300" t="s">
        <v>12986</v>
      </c>
      <c r="B624" s="301" t="s">
        <v>13089</v>
      </c>
      <c r="C624" s="300" t="s">
        <v>9</v>
      </c>
      <c r="D624" s="300" t="s">
        <v>9227</v>
      </c>
      <c r="E624" s="302" t="s">
        <v>51</v>
      </c>
      <c r="F624" s="423" t="s">
        <v>13090</v>
      </c>
      <c r="G624" s="423"/>
      <c r="H624" s="423">
        <v>2.433E-4</v>
      </c>
      <c r="I624" s="423"/>
      <c r="J624" s="424">
        <v>0.32529999999999998</v>
      </c>
      <c r="K624" s="424"/>
      <c r="L624" s="424"/>
    </row>
    <row r="625" spans="1:12" ht="24" customHeight="1">
      <c r="A625" s="300" t="s">
        <v>12986</v>
      </c>
      <c r="B625" s="301" t="s">
        <v>13091</v>
      </c>
      <c r="C625" s="300" t="s">
        <v>9</v>
      </c>
      <c r="D625" s="300" t="s">
        <v>9580</v>
      </c>
      <c r="E625" s="302" t="s">
        <v>51</v>
      </c>
      <c r="F625" s="423" t="s">
        <v>13092</v>
      </c>
      <c r="G625" s="423"/>
      <c r="H625" s="423">
        <v>2.3780000000000001E-4</v>
      </c>
      <c r="I625" s="423"/>
      <c r="J625" s="424">
        <v>0.2132</v>
      </c>
      <c r="K625" s="424"/>
      <c r="L625" s="424"/>
    </row>
    <row r="626" spans="1:12" ht="24" customHeight="1">
      <c r="A626" s="300" t="s">
        <v>12986</v>
      </c>
      <c r="B626" s="301" t="s">
        <v>13180</v>
      </c>
      <c r="C626" s="300" t="s">
        <v>9</v>
      </c>
      <c r="D626" s="300" t="s">
        <v>9160</v>
      </c>
      <c r="E626" s="302" t="s">
        <v>51</v>
      </c>
      <c r="F626" s="423" t="s">
        <v>13181</v>
      </c>
      <c r="G626" s="423"/>
      <c r="H626" s="423">
        <v>3.5999999999999998E-6</v>
      </c>
      <c r="I626" s="423"/>
      <c r="J626" s="424">
        <v>1.55E-2</v>
      </c>
      <c r="K626" s="424"/>
      <c r="L626" s="424"/>
    </row>
    <row r="627" spans="1:12" ht="36" customHeight="1">
      <c r="A627" s="300" t="s">
        <v>12986</v>
      </c>
      <c r="B627" s="301" t="s">
        <v>13182</v>
      </c>
      <c r="C627" s="300" t="s">
        <v>9</v>
      </c>
      <c r="D627" s="300" t="s">
        <v>7288</v>
      </c>
      <c r="E627" s="302" t="s">
        <v>51</v>
      </c>
      <c r="F627" s="423" t="s">
        <v>13183</v>
      </c>
      <c r="G627" s="423"/>
      <c r="H627" s="423">
        <v>1.19E-5</v>
      </c>
      <c r="I627" s="423"/>
      <c r="J627" s="424">
        <v>0.17249999999999999</v>
      </c>
      <c r="K627" s="424"/>
      <c r="L627" s="424"/>
    </row>
    <row r="628" spans="1:12" ht="60" customHeight="1">
      <c r="A628" s="300" t="s">
        <v>12986</v>
      </c>
      <c r="B628" s="301" t="s">
        <v>13452</v>
      </c>
      <c r="C628" s="300" t="s">
        <v>9</v>
      </c>
      <c r="D628" s="300" t="s">
        <v>10773</v>
      </c>
      <c r="E628" s="302" t="s">
        <v>51</v>
      </c>
      <c r="F628" s="423" t="s">
        <v>13453</v>
      </c>
      <c r="G628" s="423"/>
      <c r="H628" s="423">
        <v>9.9999999999999995E-8</v>
      </c>
      <c r="I628" s="423"/>
      <c r="J628" s="424">
        <v>2.4400000000000002E-2</v>
      </c>
      <c r="K628" s="424"/>
      <c r="L628" s="424"/>
    </row>
    <row r="629" spans="1:12" ht="24" customHeight="1">
      <c r="A629" s="300" t="s">
        <v>12986</v>
      </c>
      <c r="B629" s="301" t="s">
        <v>13286</v>
      </c>
      <c r="C629" s="300" t="s">
        <v>9</v>
      </c>
      <c r="D629" s="300" t="s">
        <v>8076</v>
      </c>
      <c r="E629" s="302" t="s">
        <v>51</v>
      </c>
      <c r="F629" s="423" t="s">
        <v>13287</v>
      </c>
      <c r="G629" s="423"/>
      <c r="H629" s="423">
        <v>0</v>
      </c>
      <c r="I629" s="423"/>
      <c r="J629" s="424">
        <v>0</v>
      </c>
      <c r="K629" s="424"/>
      <c r="L629" s="424"/>
    </row>
    <row r="630" spans="1:12" ht="17.100000000000001" customHeight="1">
      <c r="A630" s="298"/>
      <c r="B630" s="298"/>
      <c r="C630" s="298"/>
      <c r="D630" s="298"/>
      <c r="E630" s="298"/>
      <c r="F630" s="298"/>
      <c r="G630" s="298"/>
      <c r="H630" s="298"/>
      <c r="I630" s="298"/>
      <c r="J630" s="298" t="s">
        <v>12992</v>
      </c>
      <c r="K630" s="298"/>
      <c r="L630" s="298" t="s">
        <v>13454</v>
      </c>
    </row>
    <row r="631" spans="1:12">
      <c r="A631" s="414" t="s">
        <v>12994</v>
      </c>
      <c r="B631" s="414"/>
      <c r="C631" s="414"/>
      <c r="D631" s="414"/>
      <c r="E631" s="414"/>
      <c r="F631" s="414"/>
      <c r="G631" s="414"/>
      <c r="H631" s="414"/>
      <c r="I631" s="294"/>
      <c r="J631" s="294"/>
      <c r="K631" s="294"/>
      <c r="L631" s="294"/>
    </row>
    <row r="632" spans="1:12" ht="17.100000000000001" customHeight="1">
      <c r="A632" s="294" t="s">
        <v>12978</v>
      </c>
      <c r="B632" s="298" t="s">
        <v>12979</v>
      </c>
      <c r="C632" s="294" t="s">
        <v>12980</v>
      </c>
      <c r="D632" s="294" t="s">
        <v>12981</v>
      </c>
      <c r="E632" s="299" t="s">
        <v>12982</v>
      </c>
      <c r="F632" s="413" t="s">
        <v>12983</v>
      </c>
      <c r="G632" s="413"/>
      <c r="H632" s="413" t="s">
        <v>12984</v>
      </c>
      <c r="I632" s="413"/>
      <c r="J632" s="413" t="s">
        <v>12985</v>
      </c>
      <c r="K632" s="413"/>
      <c r="L632" s="413"/>
    </row>
    <row r="633" spans="1:12" ht="24" customHeight="1">
      <c r="A633" s="300" t="s">
        <v>12986</v>
      </c>
      <c r="B633" s="301" t="s">
        <v>13185</v>
      </c>
      <c r="C633" s="300" t="s">
        <v>9</v>
      </c>
      <c r="D633" s="300" t="s">
        <v>10150</v>
      </c>
      <c r="E633" s="302" t="s">
        <v>27</v>
      </c>
      <c r="F633" s="423" t="s">
        <v>13186</v>
      </c>
      <c r="G633" s="423"/>
      <c r="H633" s="423">
        <v>4.3981199999999998E-2</v>
      </c>
      <c r="I633" s="423"/>
      <c r="J633" s="424">
        <v>0.22520000000000001</v>
      </c>
      <c r="K633" s="424"/>
      <c r="L633" s="424"/>
    </row>
    <row r="634" spans="1:12" ht="24" customHeight="1">
      <c r="A634" s="300" t="s">
        <v>12986</v>
      </c>
      <c r="B634" s="301" t="s">
        <v>13093</v>
      </c>
      <c r="C634" s="300" t="s">
        <v>9</v>
      </c>
      <c r="D634" s="300" t="s">
        <v>10857</v>
      </c>
      <c r="E634" s="302" t="s">
        <v>27</v>
      </c>
      <c r="F634" s="423" t="s">
        <v>13094</v>
      </c>
      <c r="G634" s="423"/>
      <c r="H634" s="423">
        <v>1.0639485</v>
      </c>
      <c r="I634" s="423"/>
      <c r="J634" s="424">
        <v>5.5006000000000004</v>
      </c>
      <c r="K634" s="424"/>
      <c r="L634" s="424"/>
    </row>
    <row r="635" spans="1:12" ht="24" customHeight="1">
      <c r="A635" s="300" t="s">
        <v>12986</v>
      </c>
      <c r="B635" s="301" t="s">
        <v>13187</v>
      </c>
      <c r="C635" s="300" t="s">
        <v>9</v>
      </c>
      <c r="D635" s="300" t="s">
        <v>7901</v>
      </c>
      <c r="E635" s="302" t="s">
        <v>27</v>
      </c>
      <c r="F635" s="423" t="s">
        <v>13188</v>
      </c>
      <c r="G635" s="423"/>
      <c r="H635" s="423">
        <v>0.36925360000000002</v>
      </c>
      <c r="I635" s="423"/>
      <c r="J635" s="424">
        <v>2.0198</v>
      </c>
      <c r="K635" s="424"/>
      <c r="L635" s="424"/>
    </row>
    <row r="636" spans="1:12" ht="24" customHeight="1">
      <c r="A636" s="300" t="s">
        <v>12986</v>
      </c>
      <c r="B636" s="301" t="s">
        <v>13133</v>
      </c>
      <c r="C636" s="300" t="s">
        <v>9</v>
      </c>
      <c r="D636" s="300" t="s">
        <v>7905</v>
      </c>
      <c r="E636" s="302" t="s">
        <v>27</v>
      </c>
      <c r="F636" s="423" t="s">
        <v>13134</v>
      </c>
      <c r="G636" s="423"/>
      <c r="H636" s="423">
        <v>2.1123957</v>
      </c>
      <c r="I636" s="423"/>
      <c r="J636" s="424">
        <v>14.6812</v>
      </c>
      <c r="K636" s="424"/>
      <c r="L636" s="424"/>
    </row>
    <row r="637" spans="1:12" ht="24" customHeight="1">
      <c r="A637" s="300" t="s">
        <v>12986</v>
      </c>
      <c r="B637" s="301" t="s">
        <v>13189</v>
      </c>
      <c r="C637" s="300" t="s">
        <v>9</v>
      </c>
      <c r="D637" s="300" t="s">
        <v>10144</v>
      </c>
      <c r="E637" s="302" t="s">
        <v>27</v>
      </c>
      <c r="F637" s="423" t="s">
        <v>12939</v>
      </c>
      <c r="G637" s="423"/>
      <c r="H637" s="423">
        <v>3.4504E-2</v>
      </c>
      <c r="I637" s="423"/>
      <c r="J637" s="424">
        <v>0.16669999999999999</v>
      </c>
      <c r="K637" s="424"/>
      <c r="L637" s="424"/>
    </row>
    <row r="638" spans="1:12" ht="24" customHeight="1">
      <c r="A638" s="300" t="s">
        <v>12986</v>
      </c>
      <c r="B638" s="301" t="s">
        <v>13190</v>
      </c>
      <c r="C638" s="300" t="s">
        <v>9</v>
      </c>
      <c r="D638" s="300" t="s">
        <v>11285</v>
      </c>
      <c r="E638" s="302" t="s">
        <v>27</v>
      </c>
      <c r="F638" s="423" t="s">
        <v>13191</v>
      </c>
      <c r="G638" s="423"/>
      <c r="H638" s="423">
        <v>0.18642010000000001</v>
      </c>
      <c r="I638" s="423"/>
      <c r="J638" s="424">
        <v>1.4131</v>
      </c>
      <c r="K638" s="424"/>
      <c r="L638" s="424"/>
    </row>
    <row r="639" spans="1:12" ht="24" customHeight="1">
      <c r="A639" s="300" t="s">
        <v>12986</v>
      </c>
      <c r="B639" s="301" t="s">
        <v>13291</v>
      </c>
      <c r="C639" s="300" t="s">
        <v>9</v>
      </c>
      <c r="D639" s="300" t="s">
        <v>7903</v>
      </c>
      <c r="E639" s="302" t="s">
        <v>27</v>
      </c>
      <c r="F639" s="423" t="s">
        <v>13191</v>
      </c>
      <c r="G639" s="423"/>
      <c r="H639" s="423">
        <v>4.16944E-2</v>
      </c>
      <c r="I639" s="423"/>
      <c r="J639" s="424">
        <v>0.316</v>
      </c>
      <c r="K639" s="424"/>
      <c r="L639" s="424"/>
    </row>
    <row r="640" spans="1:12" ht="24" customHeight="1">
      <c r="A640" s="300" t="s">
        <v>12986</v>
      </c>
      <c r="B640" s="301" t="s">
        <v>13131</v>
      </c>
      <c r="C640" s="300" t="s">
        <v>9</v>
      </c>
      <c r="D640" s="300" t="s">
        <v>10137</v>
      </c>
      <c r="E640" s="302" t="s">
        <v>27</v>
      </c>
      <c r="F640" s="423" t="s">
        <v>13132</v>
      </c>
      <c r="G640" s="423"/>
      <c r="H640" s="423">
        <v>0.109566</v>
      </c>
      <c r="I640" s="423"/>
      <c r="J640" s="424">
        <v>0.52590000000000003</v>
      </c>
      <c r="K640" s="424"/>
      <c r="L640" s="424"/>
    </row>
    <row r="641" spans="1:12" ht="24" customHeight="1">
      <c r="A641" s="300" t="s">
        <v>12986</v>
      </c>
      <c r="B641" s="301" t="s">
        <v>13192</v>
      </c>
      <c r="C641" s="300" t="s">
        <v>9</v>
      </c>
      <c r="D641" s="300" t="s">
        <v>10306</v>
      </c>
      <c r="E641" s="302" t="s">
        <v>27</v>
      </c>
      <c r="F641" s="423" t="s">
        <v>13134</v>
      </c>
      <c r="G641" s="423"/>
      <c r="H641" s="423">
        <v>0.59289380000000003</v>
      </c>
      <c r="I641" s="423"/>
      <c r="J641" s="424">
        <v>4.1205999999999996</v>
      </c>
      <c r="K641" s="424"/>
      <c r="L641" s="424"/>
    </row>
    <row r="642" spans="1:12" ht="24" customHeight="1">
      <c r="A642" s="300" t="s">
        <v>12986</v>
      </c>
      <c r="B642" s="301" t="s">
        <v>13193</v>
      </c>
      <c r="C642" s="300" t="s">
        <v>9</v>
      </c>
      <c r="D642" s="300" t="s">
        <v>7200</v>
      </c>
      <c r="E642" s="302" t="s">
        <v>27</v>
      </c>
      <c r="F642" s="423" t="s">
        <v>13194</v>
      </c>
      <c r="G642" s="423"/>
      <c r="H642" s="423">
        <v>0.25935370000000002</v>
      </c>
      <c r="I642" s="423"/>
      <c r="J642" s="424">
        <v>1.3201000000000001</v>
      </c>
      <c r="K642" s="424"/>
      <c r="L642" s="424"/>
    </row>
    <row r="643" spans="1:12" ht="24" customHeight="1">
      <c r="A643" s="300" t="s">
        <v>12986</v>
      </c>
      <c r="B643" s="301" t="s">
        <v>13195</v>
      </c>
      <c r="C643" s="300" t="s">
        <v>9</v>
      </c>
      <c r="D643" s="300" t="s">
        <v>8821</v>
      </c>
      <c r="E643" s="302" t="s">
        <v>27</v>
      </c>
      <c r="F643" s="423" t="s">
        <v>13196</v>
      </c>
      <c r="G643" s="423"/>
      <c r="H643" s="423">
        <v>0.4506541</v>
      </c>
      <c r="I643" s="423"/>
      <c r="J643" s="424">
        <v>3.2402000000000002</v>
      </c>
      <c r="K643" s="424"/>
      <c r="L643" s="424"/>
    </row>
    <row r="644" spans="1:12" ht="24" customHeight="1">
      <c r="A644" s="300" t="s">
        <v>12986</v>
      </c>
      <c r="B644" s="301" t="s">
        <v>13197</v>
      </c>
      <c r="C644" s="300" t="s">
        <v>9</v>
      </c>
      <c r="D644" s="300" t="s">
        <v>6983</v>
      </c>
      <c r="E644" s="302" t="s">
        <v>27</v>
      </c>
      <c r="F644" s="423" t="s">
        <v>13198</v>
      </c>
      <c r="G644" s="423"/>
      <c r="H644" s="423">
        <v>0.44551239999999998</v>
      </c>
      <c r="I644" s="423"/>
      <c r="J644" s="424">
        <v>2.2498</v>
      </c>
      <c r="K644" s="424"/>
      <c r="L644" s="424"/>
    </row>
    <row r="645" spans="1:12" ht="24" customHeight="1">
      <c r="A645" s="300" t="s">
        <v>12986</v>
      </c>
      <c r="B645" s="301" t="s">
        <v>13199</v>
      </c>
      <c r="C645" s="300" t="s">
        <v>9</v>
      </c>
      <c r="D645" s="300" t="s">
        <v>8746</v>
      </c>
      <c r="E645" s="302" t="s">
        <v>27</v>
      </c>
      <c r="F645" s="423" t="s">
        <v>13196</v>
      </c>
      <c r="G645" s="423"/>
      <c r="H645" s="423">
        <v>0.52845529999999996</v>
      </c>
      <c r="I645" s="423"/>
      <c r="J645" s="424">
        <v>3.7995999999999999</v>
      </c>
      <c r="K645" s="424"/>
      <c r="L645" s="424"/>
    </row>
    <row r="646" spans="1:12" ht="24" customHeight="1">
      <c r="A646" s="300" t="s">
        <v>12986</v>
      </c>
      <c r="B646" s="301" t="s">
        <v>13455</v>
      </c>
      <c r="C646" s="300" t="s">
        <v>9</v>
      </c>
      <c r="D646" s="300" t="s">
        <v>10142</v>
      </c>
      <c r="E646" s="302" t="s">
        <v>27</v>
      </c>
      <c r="F646" s="423" t="s">
        <v>13456</v>
      </c>
      <c r="G646" s="423"/>
      <c r="H646" s="423">
        <v>2.1469000000000002E-3</v>
      </c>
      <c r="I646" s="423"/>
      <c r="J646" s="424">
        <v>1.44E-2</v>
      </c>
      <c r="K646" s="424"/>
      <c r="L646" s="424"/>
    </row>
    <row r="647" spans="1:12" ht="24" customHeight="1">
      <c r="A647" s="300" t="s">
        <v>12986</v>
      </c>
      <c r="B647" s="301" t="s">
        <v>13161</v>
      </c>
      <c r="C647" s="300" t="s">
        <v>9</v>
      </c>
      <c r="D647" s="300" t="s">
        <v>10381</v>
      </c>
      <c r="E647" s="302" t="s">
        <v>27</v>
      </c>
      <c r="F647" s="423" t="s">
        <v>13134</v>
      </c>
      <c r="G647" s="423"/>
      <c r="H647" s="423">
        <v>0.1869818</v>
      </c>
      <c r="I647" s="423"/>
      <c r="J647" s="424">
        <v>1.2995000000000001</v>
      </c>
      <c r="K647" s="424"/>
      <c r="L647" s="424"/>
    </row>
    <row r="648" spans="1:12" ht="17.100000000000001" customHeight="1">
      <c r="A648" s="298"/>
      <c r="B648" s="298"/>
      <c r="C648" s="298"/>
      <c r="D648" s="298"/>
      <c r="E648" s="298"/>
      <c r="F648" s="298"/>
      <c r="G648" s="298"/>
      <c r="H648" s="298"/>
      <c r="I648" s="298"/>
      <c r="J648" s="298" t="s">
        <v>12992</v>
      </c>
      <c r="K648" s="298"/>
      <c r="L648" s="298" t="s">
        <v>13457</v>
      </c>
    </row>
    <row r="649" spans="1:12">
      <c r="A649" s="414" t="s">
        <v>12998</v>
      </c>
      <c r="B649" s="414"/>
      <c r="C649" s="414"/>
      <c r="D649" s="414"/>
      <c r="E649" s="414"/>
      <c r="F649" s="414"/>
      <c r="G649" s="414"/>
      <c r="H649" s="414"/>
      <c r="I649" s="294"/>
      <c r="J649" s="294"/>
      <c r="K649" s="294"/>
      <c r="L649" s="294"/>
    </row>
    <row r="650" spans="1:12" ht="17.100000000000001" customHeight="1">
      <c r="A650" s="294" t="s">
        <v>12978</v>
      </c>
      <c r="B650" s="298" t="s">
        <v>12979</v>
      </c>
      <c r="C650" s="294" t="s">
        <v>12980</v>
      </c>
      <c r="D650" s="294" t="s">
        <v>12981</v>
      </c>
      <c r="E650" s="299" t="s">
        <v>12982</v>
      </c>
      <c r="F650" s="413" t="s">
        <v>12983</v>
      </c>
      <c r="G650" s="413"/>
      <c r="H650" s="413" t="s">
        <v>12984</v>
      </c>
      <c r="I650" s="413"/>
      <c r="J650" s="413" t="s">
        <v>12985</v>
      </c>
      <c r="K650" s="413"/>
      <c r="L650" s="413"/>
    </row>
    <row r="651" spans="1:12" ht="24" customHeight="1">
      <c r="A651" s="300" t="s">
        <v>12986</v>
      </c>
      <c r="B651" s="301" t="s">
        <v>13203</v>
      </c>
      <c r="C651" s="300" t="s">
        <v>9</v>
      </c>
      <c r="D651" s="300" t="s">
        <v>8911</v>
      </c>
      <c r="E651" s="302" t="s">
        <v>51</v>
      </c>
      <c r="F651" s="423" t="s">
        <v>13204</v>
      </c>
      <c r="G651" s="423"/>
      <c r="H651" s="423">
        <v>2.6800000000000001E-2</v>
      </c>
      <c r="I651" s="423"/>
      <c r="J651" s="424">
        <v>3.63</v>
      </c>
      <c r="K651" s="424"/>
      <c r="L651" s="424"/>
    </row>
    <row r="652" spans="1:12" ht="24" customHeight="1">
      <c r="A652" s="300" t="s">
        <v>12986</v>
      </c>
      <c r="B652" s="301" t="s">
        <v>13205</v>
      </c>
      <c r="C652" s="300" t="s">
        <v>9</v>
      </c>
      <c r="D652" s="300" t="s">
        <v>8915</v>
      </c>
      <c r="E652" s="302" t="s">
        <v>51</v>
      </c>
      <c r="F652" s="423" t="s">
        <v>13206</v>
      </c>
      <c r="G652" s="423"/>
      <c r="H652" s="423">
        <v>2.6800000000000001E-2</v>
      </c>
      <c r="I652" s="423"/>
      <c r="J652" s="424">
        <v>3.51</v>
      </c>
      <c r="K652" s="424"/>
      <c r="L652" s="424"/>
    </row>
    <row r="653" spans="1:12" ht="36" customHeight="1">
      <c r="A653" s="300" t="s">
        <v>12986</v>
      </c>
      <c r="B653" s="301" t="s">
        <v>13209</v>
      </c>
      <c r="C653" s="300" t="s">
        <v>9</v>
      </c>
      <c r="D653" s="300" t="s">
        <v>9045</v>
      </c>
      <c r="E653" s="302" t="s">
        <v>13082</v>
      </c>
      <c r="F653" s="423" t="s">
        <v>13210</v>
      </c>
      <c r="G653" s="423"/>
      <c r="H653" s="423">
        <v>1</v>
      </c>
      <c r="I653" s="423"/>
      <c r="J653" s="424">
        <v>43.66</v>
      </c>
      <c r="K653" s="424"/>
      <c r="L653" s="424"/>
    </row>
    <row r="654" spans="1:12" ht="48" customHeight="1">
      <c r="A654" s="300" t="s">
        <v>12986</v>
      </c>
      <c r="B654" s="301" t="s">
        <v>13299</v>
      </c>
      <c r="C654" s="300" t="s">
        <v>9</v>
      </c>
      <c r="D654" s="300" t="s">
        <v>8943</v>
      </c>
      <c r="E654" s="302" t="s">
        <v>12881</v>
      </c>
      <c r="F654" s="423" t="s">
        <v>13300</v>
      </c>
      <c r="G654" s="423"/>
      <c r="H654" s="423">
        <v>2.6800000000000001E-2</v>
      </c>
      <c r="I654" s="423"/>
      <c r="J654" s="424">
        <v>1.1399999999999999</v>
      </c>
      <c r="K654" s="424"/>
      <c r="L654" s="424"/>
    </row>
    <row r="655" spans="1:12" ht="24" customHeight="1">
      <c r="A655" s="300" t="s">
        <v>12986</v>
      </c>
      <c r="B655" s="301" t="s">
        <v>13168</v>
      </c>
      <c r="C655" s="300" t="s">
        <v>9</v>
      </c>
      <c r="D655" s="300" t="s">
        <v>10597</v>
      </c>
      <c r="E655" s="302" t="s">
        <v>23</v>
      </c>
      <c r="F655" s="423" t="s">
        <v>13169</v>
      </c>
      <c r="G655" s="423"/>
      <c r="H655" s="423">
        <v>4.3965600000000001E-2</v>
      </c>
      <c r="I655" s="423"/>
      <c r="J655" s="424">
        <v>0.47920000000000001</v>
      </c>
      <c r="K655" s="424"/>
      <c r="L655" s="424"/>
    </row>
    <row r="656" spans="1:12" ht="24" customHeight="1">
      <c r="A656" s="300" t="s">
        <v>12986</v>
      </c>
      <c r="B656" s="301" t="s">
        <v>13213</v>
      </c>
      <c r="C656" s="300" t="s">
        <v>9</v>
      </c>
      <c r="D656" s="300" t="s">
        <v>7993</v>
      </c>
      <c r="E656" s="302" t="s">
        <v>51</v>
      </c>
      <c r="F656" s="423" t="s">
        <v>13214</v>
      </c>
      <c r="G656" s="423"/>
      <c r="H656" s="423">
        <v>0.30862699999999998</v>
      </c>
      <c r="I656" s="423"/>
      <c r="J656" s="424">
        <v>10.91</v>
      </c>
      <c r="K656" s="424"/>
      <c r="L656" s="424"/>
    </row>
    <row r="657" spans="1:12" ht="36" customHeight="1">
      <c r="A657" s="300" t="s">
        <v>12986</v>
      </c>
      <c r="B657" s="301" t="s">
        <v>13215</v>
      </c>
      <c r="C657" s="300" t="s">
        <v>9</v>
      </c>
      <c r="D657" s="300" t="s">
        <v>10286</v>
      </c>
      <c r="E657" s="302" t="s">
        <v>20</v>
      </c>
      <c r="F657" s="423" t="s">
        <v>13216</v>
      </c>
      <c r="G657" s="423"/>
      <c r="H657" s="423">
        <v>1.2474486</v>
      </c>
      <c r="I657" s="423"/>
      <c r="J657" s="424">
        <v>7.8339999999999996</v>
      </c>
      <c r="K657" s="424"/>
      <c r="L657" s="424"/>
    </row>
    <row r="658" spans="1:12" ht="24" customHeight="1">
      <c r="A658" s="300" t="s">
        <v>12986</v>
      </c>
      <c r="B658" s="301" t="s">
        <v>13217</v>
      </c>
      <c r="C658" s="300" t="s">
        <v>9</v>
      </c>
      <c r="D658" s="300" t="s">
        <v>10927</v>
      </c>
      <c r="E658" s="302" t="s">
        <v>20</v>
      </c>
      <c r="F658" s="423" t="s">
        <v>13218</v>
      </c>
      <c r="G658" s="423"/>
      <c r="H658" s="423">
        <v>1.2758231</v>
      </c>
      <c r="I658" s="423"/>
      <c r="J658" s="424">
        <v>17.772200000000002</v>
      </c>
      <c r="K658" s="424"/>
      <c r="L658" s="424"/>
    </row>
    <row r="659" spans="1:12" ht="36" customHeight="1">
      <c r="A659" s="300" t="s">
        <v>12986</v>
      </c>
      <c r="B659" s="301" t="s">
        <v>13219</v>
      </c>
      <c r="C659" s="300" t="s">
        <v>9</v>
      </c>
      <c r="D659" s="300" t="s">
        <v>10853</v>
      </c>
      <c r="E659" s="302" t="s">
        <v>51</v>
      </c>
      <c r="F659" s="423" t="s">
        <v>13220</v>
      </c>
      <c r="G659" s="423"/>
      <c r="H659" s="423">
        <v>4.1999999999999996E-6</v>
      </c>
      <c r="I659" s="423"/>
      <c r="J659" s="424">
        <v>5.4999999999999997E-3</v>
      </c>
      <c r="K659" s="424"/>
      <c r="L659" s="424"/>
    </row>
    <row r="660" spans="1:12" ht="24" customHeight="1">
      <c r="A660" s="300" t="s">
        <v>12986</v>
      </c>
      <c r="B660" s="301" t="s">
        <v>13096</v>
      </c>
      <c r="C660" s="300" t="s">
        <v>9</v>
      </c>
      <c r="D660" s="300" t="s">
        <v>8825</v>
      </c>
      <c r="E660" s="302" t="s">
        <v>13097</v>
      </c>
      <c r="F660" s="423" t="s">
        <v>13098</v>
      </c>
      <c r="G660" s="423"/>
      <c r="H660" s="423">
        <v>0.17815619999999999</v>
      </c>
      <c r="I660" s="423"/>
      <c r="J660" s="424">
        <v>0.1051</v>
      </c>
      <c r="K660" s="424"/>
      <c r="L660" s="424"/>
    </row>
    <row r="661" spans="1:12" ht="24" customHeight="1">
      <c r="A661" s="300" t="s">
        <v>12986</v>
      </c>
      <c r="B661" s="301" t="s">
        <v>13003</v>
      </c>
      <c r="C661" s="300" t="s">
        <v>9</v>
      </c>
      <c r="D661" s="300" t="s">
        <v>7216</v>
      </c>
      <c r="E661" s="302" t="s">
        <v>51</v>
      </c>
      <c r="F661" s="423" t="s">
        <v>13004</v>
      </c>
      <c r="G661" s="423"/>
      <c r="H661" s="423">
        <v>1.6885000000000001E-2</v>
      </c>
      <c r="I661" s="423"/>
      <c r="J661" s="424">
        <v>0.56410000000000005</v>
      </c>
      <c r="K661" s="424"/>
      <c r="L661" s="424"/>
    </row>
    <row r="662" spans="1:12" ht="24" customHeight="1">
      <c r="A662" s="300" t="s">
        <v>12986</v>
      </c>
      <c r="B662" s="301" t="s">
        <v>13005</v>
      </c>
      <c r="C662" s="300" t="s">
        <v>9</v>
      </c>
      <c r="D662" s="300" t="s">
        <v>7393</v>
      </c>
      <c r="E662" s="302" t="s">
        <v>12988</v>
      </c>
      <c r="F662" s="423" t="s">
        <v>13006</v>
      </c>
      <c r="G662" s="423"/>
      <c r="H662" s="423">
        <v>1.01574E-2</v>
      </c>
      <c r="I662" s="423"/>
      <c r="J662" s="424">
        <v>0.54849999999999999</v>
      </c>
      <c r="K662" s="424"/>
      <c r="L662" s="424"/>
    </row>
    <row r="663" spans="1:12" ht="24" customHeight="1">
      <c r="A663" s="300" t="s">
        <v>12986</v>
      </c>
      <c r="B663" s="301" t="s">
        <v>13007</v>
      </c>
      <c r="C663" s="300" t="s">
        <v>9</v>
      </c>
      <c r="D663" s="300" t="s">
        <v>10619</v>
      </c>
      <c r="E663" s="302" t="s">
        <v>51</v>
      </c>
      <c r="F663" s="423" t="s">
        <v>13008</v>
      </c>
      <c r="G663" s="423"/>
      <c r="H663" s="423">
        <v>7.8787000000000006E-3</v>
      </c>
      <c r="I663" s="423"/>
      <c r="J663" s="424">
        <v>1.5067999999999999</v>
      </c>
      <c r="K663" s="424"/>
      <c r="L663" s="424"/>
    </row>
    <row r="664" spans="1:12" ht="24" customHeight="1">
      <c r="A664" s="300" t="s">
        <v>12986</v>
      </c>
      <c r="B664" s="301" t="s">
        <v>13009</v>
      </c>
      <c r="C664" s="300" t="s">
        <v>9</v>
      </c>
      <c r="D664" s="300" t="s">
        <v>10769</v>
      </c>
      <c r="E664" s="302" t="s">
        <v>51</v>
      </c>
      <c r="F664" s="423" t="s">
        <v>13010</v>
      </c>
      <c r="G664" s="423"/>
      <c r="H664" s="423">
        <v>0.70830479999999996</v>
      </c>
      <c r="I664" s="423"/>
      <c r="J664" s="424">
        <v>0.89249999999999996</v>
      </c>
      <c r="K664" s="424"/>
      <c r="L664" s="424"/>
    </row>
    <row r="665" spans="1:12" ht="24" customHeight="1">
      <c r="A665" s="300" t="s">
        <v>12986</v>
      </c>
      <c r="B665" s="301" t="s">
        <v>13011</v>
      </c>
      <c r="C665" s="300" t="s">
        <v>9</v>
      </c>
      <c r="D665" s="300" t="s">
        <v>10929</v>
      </c>
      <c r="E665" s="302" t="s">
        <v>51</v>
      </c>
      <c r="F665" s="423" t="s">
        <v>13012</v>
      </c>
      <c r="G665" s="423"/>
      <c r="H665" s="423">
        <v>6.8288999999999997E-3</v>
      </c>
      <c r="I665" s="423"/>
      <c r="J665" s="424">
        <v>1.0275000000000001</v>
      </c>
      <c r="K665" s="424"/>
      <c r="L665" s="424"/>
    </row>
    <row r="666" spans="1:12" ht="24" customHeight="1">
      <c r="A666" s="300" t="s">
        <v>12986</v>
      </c>
      <c r="B666" s="301" t="s">
        <v>13144</v>
      </c>
      <c r="C666" s="300" t="s">
        <v>9</v>
      </c>
      <c r="D666" s="300" t="s">
        <v>7134</v>
      </c>
      <c r="E666" s="302" t="s">
        <v>13145</v>
      </c>
      <c r="F666" s="423" t="s">
        <v>13146</v>
      </c>
      <c r="G666" s="423"/>
      <c r="H666" s="423">
        <v>7.6519599999999993E-2</v>
      </c>
      <c r="I666" s="423"/>
      <c r="J666" s="424">
        <v>4.8015999999999996</v>
      </c>
      <c r="K666" s="424"/>
      <c r="L666" s="424"/>
    </row>
    <row r="667" spans="1:12" ht="24" customHeight="1">
      <c r="A667" s="300" t="s">
        <v>12986</v>
      </c>
      <c r="B667" s="301" t="s">
        <v>13147</v>
      </c>
      <c r="C667" s="300" t="s">
        <v>9</v>
      </c>
      <c r="D667" s="300" t="s">
        <v>8045</v>
      </c>
      <c r="E667" s="302" t="s">
        <v>23</v>
      </c>
      <c r="F667" s="423" t="s">
        <v>12928</v>
      </c>
      <c r="G667" s="423"/>
      <c r="H667" s="423">
        <v>19.001600400000001</v>
      </c>
      <c r="I667" s="423"/>
      <c r="J667" s="424">
        <v>9.3108000000000004</v>
      </c>
      <c r="K667" s="424"/>
      <c r="L667" s="424"/>
    </row>
    <row r="668" spans="1:12" ht="24" customHeight="1">
      <c r="A668" s="300" t="s">
        <v>12986</v>
      </c>
      <c r="B668" s="301" t="s">
        <v>13148</v>
      </c>
      <c r="C668" s="300" t="s">
        <v>9</v>
      </c>
      <c r="D668" s="300" t="s">
        <v>10292</v>
      </c>
      <c r="E668" s="302" t="s">
        <v>13145</v>
      </c>
      <c r="F668" s="423" t="s">
        <v>13149</v>
      </c>
      <c r="G668" s="423"/>
      <c r="H668" s="423">
        <v>4.8554300000000002E-2</v>
      </c>
      <c r="I668" s="423"/>
      <c r="J668" s="424">
        <v>3.2187000000000001</v>
      </c>
      <c r="K668" s="424"/>
      <c r="L668" s="424"/>
    </row>
    <row r="669" spans="1:12" ht="24" customHeight="1">
      <c r="A669" s="300" t="s">
        <v>12986</v>
      </c>
      <c r="B669" s="301" t="s">
        <v>13099</v>
      </c>
      <c r="C669" s="300" t="s">
        <v>9</v>
      </c>
      <c r="D669" s="300" t="s">
        <v>7224</v>
      </c>
      <c r="E669" s="302" t="s">
        <v>51</v>
      </c>
      <c r="F669" s="423" t="s">
        <v>13100</v>
      </c>
      <c r="G669" s="423"/>
      <c r="H669" s="423">
        <v>4.3115500000000001E-2</v>
      </c>
      <c r="I669" s="423"/>
      <c r="J669" s="424">
        <v>0.3962</v>
      </c>
      <c r="K669" s="424"/>
      <c r="L669" s="424"/>
    </row>
    <row r="670" spans="1:12" ht="24" customHeight="1">
      <c r="A670" s="300" t="s">
        <v>12986</v>
      </c>
      <c r="B670" s="301" t="s">
        <v>13101</v>
      </c>
      <c r="C670" s="300" t="s">
        <v>9</v>
      </c>
      <c r="D670" s="300" t="s">
        <v>7359</v>
      </c>
      <c r="E670" s="302" t="s">
        <v>51</v>
      </c>
      <c r="F670" s="423" t="s">
        <v>13102</v>
      </c>
      <c r="G670" s="423"/>
      <c r="H670" s="423">
        <v>1.3910999999999999E-3</v>
      </c>
      <c r="I670" s="423"/>
      <c r="J670" s="424">
        <v>0.17879999999999999</v>
      </c>
      <c r="K670" s="424"/>
      <c r="L670" s="424"/>
    </row>
    <row r="671" spans="1:12" ht="24" customHeight="1">
      <c r="A671" s="300" t="s">
        <v>12986</v>
      </c>
      <c r="B671" s="301" t="s">
        <v>13103</v>
      </c>
      <c r="C671" s="300" t="s">
        <v>9</v>
      </c>
      <c r="D671" s="300" t="s">
        <v>8851</v>
      </c>
      <c r="E671" s="302" t="s">
        <v>51</v>
      </c>
      <c r="F671" s="423" t="s">
        <v>13104</v>
      </c>
      <c r="G671" s="423"/>
      <c r="H671" s="423">
        <v>1.1136E-3</v>
      </c>
      <c r="I671" s="423"/>
      <c r="J671" s="424">
        <v>0.21560000000000001</v>
      </c>
      <c r="K671" s="424"/>
      <c r="L671" s="424"/>
    </row>
    <row r="672" spans="1:12" ht="24" customHeight="1">
      <c r="A672" s="300" t="s">
        <v>12986</v>
      </c>
      <c r="B672" s="301" t="s">
        <v>13105</v>
      </c>
      <c r="C672" s="300" t="s">
        <v>9</v>
      </c>
      <c r="D672" s="300" t="s">
        <v>8852</v>
      </c>
      <c r="E672" s="302" t="s">
        <v>51</v>
      </c>
      <c r="F672" s="423" t="s">
        <v>13106</v>
      </c>
      <c r="G672" s="423"/>
      <c r="H672" s="423">
        <v>2.3780000000000001E-4</v>
      </c>
      <c r="I672" s="423"/>
      <c r="J672" s="424">
        <v>0.13039999999999999</v>
      </c>
      <c r="K672" s="424"/>
      <c r="L672" s="424"/>
    </row>
    <row r="673" spans="1:12" ht="24" customHeight="1">
      <c r="A673" s="300" t="s">
        <v>12986</v>
      </c>
      <c r="B673" s="301" t="s">
        <v>13107</v>
      </c>
      <c r="C673" s="300" t="s">
        <v>9</v>
      </c>
      <c r="D673" s="300" t="s">
        <v>9000</v>
      </c>
      <c r="E673" s="302" t="s">
        <v>51</v>
      </c>
      <c r="F673" s="423" t="s">
        <v>13108</v>
      </c>
      <c r="G673" s="423"/>
      <c r="H673" s="423">
        <v>4.9074399999999997E-2</v>
      </c>
      <c r="I673" s="423"/>
      <c r="J673" s="424">
        <v>0.3322</v>
      </c>
      <c r="K673" s="424"/>
      <c r="L673" s="424"/>
    </row>
    <row r="674" spans="1:12" ht="24" customHeight="1">
      <c r="A674" s="300" t="s">
        <v>12986</v>
      </c>
      <c r="B674" s="301" t="s">
        <v>13109</v>
      </c>
      <c r="C674" s="300" t="s">
        <v>9</v>
      </c>
      <c r="D674" s="300" t="s">
        <v>9574</v>
      </c>
      <c r="E674" s="302" t="s">
        <v>51</v>
      </c>
      <c r="F674" s="423" t="s">
        <v>13110</v>
      </c>
      <c r="G674" s="423"/>
      <c r="H674" s="423">
        <v>1.5562599999999999E-2</v>
      </c>
      <c r="I674" s="423"/>
      <c r="J674" s="424">
        <v>0.13739999999999999</v>
      </c>
      <c r="K674" s="424"/>
      <c r="L674" s="424"/>
    </row>
    <row r="675" spans="1:12" ht="24" customHeight="1">
      <c r="A675" s="300" t="s">
        <v>12986</v>
      </c>
      <c r="B675" s="301" t="s">
        <v>13111</v>
      </c>
      <c r="C675" s="300" t="s">
        <v>9</v>
      </c>
      <c r="D675" s="300" t="s">
        <v>10714</v>
      </c>
      <c r="E675" s="302" t="s">
        <v>93</v>
      </c>
      <c r="F675" s="423" t="s">
        <v>13112</v>
      </c>
      <c r="G675" s="423"/>
      <c r="H675" s="423">
        <v>8.1793000000000005E-3</v>
      </c>
      <c r="I675" s="423"/>
      <c r="J675" s="424">
        <v>0.12479999999999999</v>
      </c>
      <c r="K675" s="424"/>
      <c r="L675" s="424"/>
    </row>
    <row r="676" spans="1:12" ht="24" customHeight="1">
      <c r="A676" s="300" t="s">
        <v>12986</v>
      </c>
      <c r="B676" s="301" t="s">
        <v>13113</v>
      </c>
      <c r="C676" s="300" t="s">
        <v>9</v>
      </c>
      <c r="D676" s="300" t="s">
        <v>10809</v>
      </c>
      <c r="E676" s="302" t="s">
        <v>51</v>
      </c>
      <c r="F676" s="423" t="s">
        <v>13114</v>
      </c>
      <c r="G676" s="423"/>
      <c r="H676" s="423">
        <v>8.1793000000000005E-3</v>
      </c>
      <c r="I676" s="423"/>
      <c r="J676" s="424">
        <v>9.8199999999999996E-2</v>
      </c>
      <c r="K676" s="424"/>
      <c r="L676" s="424"/>
    </row>
    <row r="677" spans="1:12" ht="24" customHeight="1">
      <c r="A677" s="300" t="s">
        <v>12986</v>
      </c>
      <c r="B677" s="301" t="s">
        <v>13115</v>
      </c>
      <c r="C677" s="300" t="s">
        <v>9</v>
      </c>
      <c r="D677" s="300" t="s">
        <v>10810</v>
      </c>
      <c r="E677" s="302" t="s">
        <v>51</v>
      </c>
      <c r="F677" s="423" t="s">
        <v>13116</v>
      </c>
      <c r="G677" s="423"/>
      <c r="H677" s="423">
        <v>8.1793000000000005E-3</v>
      </c>
      <c r="I677" s="423"/>
      <c r="J677" s="424">
        <v>0.2177</v>
      </c>
      <c r="K677" s="424"/>
      <c r="L677" s="424"/>
    </row>
    <row r="678" spans="1:12" ht="24" customHeight="1">
      <c r="A678" s="300" t="s">
        <v>12986</v>
      </c>
      <c r="B678" s="301" t="s">
        <v>13117</v>
      </c>
      <c r="C678" s="300" t="s">
        <v>9</v>
      </c>
      <c r="D678" s="300" t="s">
        <v>10837</v>
      </c>
      <c r="E678" s="302" t="s">
        <v>51</v>
      </c>
      <c r="F678" s="423" t="s">
        <v>13118</v>
      </c>
      <c r="G678" s="423"/>
      <c r="H678" s="423">
        <v>2.7750000000000002E-4</v>
      </c>
      <c r="I678" s="423"/>
      <c r="J678" s="424">
        <v>0.1235</v>
      </c>
      <c r="K678" s="424"/>
      <c r="L678" s="424"/>
    </row>
    <row r="679" spans="1:12" ht="24" customHeight="1">
      <c r="A679" s="300" t="s">
        <v>12986</v>
      </c>
      <c r="B679" s="301" t="s">
        <v>13221</v>
      </c>
      <c r="C679" s="300" t="s">
        <v>9</v>
      </c>
      <c r="D679" s="300" t="s">
        <v>10601</v>
      </c>
      <c r="E679" s="302" t="s">
        <v>23</v>
      </c>
      <c r="F679" s="423" t="s">
        <v>13222</v>
      </c>
      <c r="G679" s="423"/>
      <c r="H679" s="423">
        <v>4.3328100000000001E-2</v>
      </c>
      <c r="I679" s="423"/>
      <c r="J679" s="424">
        <v>0.48399999999999999</v>
      </c>
      <c r="K679" s="424"/>
      <c r="L679" s="424"/>
    </row>
    <row r="680" spans="1:12" ht="24" customHeight="1">
      <c r="A680" s="300" t="s">
        <v>12986</v>
      </c>
      <c r="B680" s="301" t="s">
        <v>13223</v>
      </c>
      <c r="C680" s="300" t="s">
        <v>9</v>
      </c>
      <c r="D680" s="300" t="s">
        <v>11934</v>
      </c>
      <c r="E680" s="302" t="s">
        <v>20</v>
      </c>
      <c r="F680" s="423" t="s">
        <v>13224</v>
      </c>
      <c r="G680" s="423"/>
      <c r="H680" s="423">
        <v>0.9113348</v>
      </c>
      <c r="I680" s="423"/>
      <c r="J680" s="424">
        <v>9.1588999999999992</v>
      </c>
      <c r="K680" s="424"/>
      <c r="L680" s="424"/>
    </row>
    <row r="681" spans="1:12" ht="36" customHeight="1">
      <c r="A681" s="300" t="s">
        <v>12986</v>
      </c>
      <c r="B681" s="301" t="s">
        <v>13225</v>
      </c>
      <c r="C681" s="300" t="s">
        <v>9</v>
      </c>
      <c r="D681" s="300" t="s">
        <v>8268</v>
      </c>
      <c r="E681" s="302" t="s">
        <v>12881</v>
      </c>
      <c r="F681" s="423" t="s">
        <v>12905</v>
      </c>
      <c r="G681" s="423"/>
      <c r="H681" s="423">
        <v>1.8197810999999999</v>
      </c>
      <c r="I681" s="423"/>
      <c r="J681" s="424">
        <v>0.27300000000000002</v>
      </c>
      <c r="K681" s="424"/>
      <c r="L681" s="424"/>
    </row>
    <row r="682" spans="1:12" ht="24" customHeight="1">
      <c r="A682" s="300" t="s">
        <v>12986</v>
      </c>
      <c r="B682" s="301" t="s">
        <v>13226</v>
      </c>
      <c r="C682" s="300" t="s">
        <v>9</v>
      </c>
      <c r="D682" s="300" t="s">
        <v>10245</v>
      </c>
      <c r="E682" s="302" t="s">
        <v>51</v>
      </c>
      <c r="F682" s="423" t="s">
        <v>13227</v>
      </c>
      <c r="G682" s="423"/>
      <c r="H682" s="423">
        <v>1.8197810999999999</v>
      </c>
      <c r="I682" s="423"/>
      <c r="J682" s="424">
        <v>4.2583000000000002</v>
      </c>
      <c r="K682" s="424"/>
      <c r="L682" s="424"/>
    </row>
    <row r="683" spans="1:12" ht="24" customHeight="1">
      <c r="A683" s="300" t="s">
        <v>12986</v>
      </c>
      <c r="B683" s="301" t="s">
        <v>13228</v>
      </c>
      <c r="C683" s="300" t="s">
        <v>9</v>
      </c>
      <c r="D683" s="300" t="s">
        <v>11257</v>
      </c>
      <c r="E683" s="302" t="s">
        <v>13082</v>
      </c>
      <c r="F683" s="423" t="s">
        <v>13229</v>
      </c>
      <c r="G683" s="423"/>
      <c r="H683" s="423">
        <v>1.9598753</v>
      </c>
      <c r="I683" s="423"/>
      <c r="J683" s="424">
        <v>41.686500000000002</v>
      </c>
      <c r="K683" s="424"/>
      <c r="L683" s="424"/>
    </row>
    <row r="684" spans="1:12" ht="36" customHeight="1">
      <c r="A684" s="300" t="s">
        <v>12986</v>
      </c>
      <c r="B684" s="301" t="s">
        <v>13301</v>
      </c>
      <c r="C684" s="300" t="s">
        <v>9</v>
      </c>
      <c r="D684" s="300" t="s">
        <v>8717</v>
      </c>
      <c r="E684" s="302" t="s">
        <v>51</v>
      </c>
      <c r="F684" s="423" t="s">
        <v>13302</v>
      </c>
      <c r="G684" s="423"/>
      <c r="H684" s="423">
        <v>8.0027100000000004E-2</v>
      </c>
      <c r="I684" s="423"/>
      <c r="J684" s="424">
        <v>2.5857000000000001</v>
      </c>
      <c r="K684" s="424"/>
      <c r="L684" s="424"/>
    </row>
    <row r="685" spans="1:12" ht="24" customHeight="1">
      <c r="A685" s="300" t="s">
        <v>12986</v>
      </c>
      <c r="B685" s="301" t="s">
        <v>13303</v>
      </c>
      <c r="C685" s="300" t="s">
        <v>9</v>
      </c>
      <c r="D685" s="300" t="s">
        <v>10234</v>
      </c>
      <c r="E685" s="302" t="s">
        <v>51</v>
      </c>
      <c r="F685" s="423" t="s">
        <v>12908</v>
      </c>
      <c r="G685" s="423"/>
      <c r="H685" s="423">
        <v>0.52817910000000001</v>
      </c>
      <c r="I685" s="423"/>
      <c r="J685" s="424">
        <v>2.1100000000000001E-2</v>
      </c>
      <c r="K685" s="424"/>
      <c r="L685" s="424"/>
    </row>
    <row r="686" spans="1:12" ht="36" customHeight="1">
      <c r="A686" s="300" t="s">
        <v>12986</v>
      </c>
      <c r="B686" s="301" t="s">
        <v>13306</v>
      </c>
      <c r="C686" s="300" t="s">
        <v>9</v>
      </c>
      <c r="D686" s="300" t="s">
        <v>10527</v>
      </c>
      <c r="E686" s="302" t="s">
        <v>51</v>
      </c>
      <c r="F686" s="423" t="s">
        <v>13307</v>
      </c>
      <c r="G686" s="423"/>
      <c r="H686" s="423">
        <v>2.66757E-2</v>
      </c>
      <c r="I686" s="423"/>
      <c r="J686" s="424">
        <v>6.4390000000000001</v>
      </c>
      <c r="K686" s="424"/>
      <c r="L686" s="424"/>
    </row>
    <row r="687" spans="1:12" ht="24" customHeight="1">
      <c r="A687" s="300" t="s">
        <v>12986</v>
      </c>
      <c r="B687" s="301" t="s">
        <v>13234</v>
      </c>
      <c r="C687" s="300" t="s">
        <v>9</v>
      </c>
      <c r="D687" s="300" t="s">
        <v>7347</v>
      </c>
      <c r="E687" s="302" t="s">
        <v>51</v>
      </c>
      <c r="F687" s="423" t="s">
        <v>13235</v>
      </c>
      <c r="G687" s="423"/>
      <c r="H687" s="423">
        <v>2.4884057999999998</v>
      </c>
      <c r="I687" s="423"/>
      <c r="J687" s="424">
        <v>7.2412999999999998</v>
      </c>
      <c r="K687" s="424"/>
      <c r="L687" s="424"/>
    </row>
    <row r="688" spans="1:12" ht="24" customHeight="1">
      <c r="A688" s="300" t="s">
        <v>12986</v>
      </c>
      <c r="B688" s="301" t="s">
        <v>13236</v>
      </c>
      <c r="C688" s="300" t="s">
        <v>9</v>
      </c>
      <c r="D688" s="300" t="s">
        <v>8757</v>
      </c>
      <c r="E688" s="302" t="s">
        <v>20</v>
      </c>
      <c r="F688" s="423" t="s">
        <v>13237</v>
      </c>
      <c r="G688" s="423"/>
      <c r="H688" s="423">
        <v>0.86955150000000003</v>
      </c>
      <c r="I688" s="423"/>
      <c r="J688" s="424">
        <v>1.6520999999999999</v>
      </c>
      <c r="K688" s="424"/>
      <c r="L688" s="424"/>
    </row>
    <row r="689" spans="1:12" ht="24" customHeight="1">
      <c r="A689" s="300" t="s">
        <v>12986</v>
      </c>
      <c r="B689" s="301" t="s">
        <v>13238</v>
      </c>
      <c r="C689" s="300" t="s">
        <v>9</v>
      </c>
      <c r="D689" s="300" t="s">
        <v>6825</v>
      </c>
      <c r="E689" s="302" t="s">
        <v>51</v>
      </c>
      <c r="F689" s="423" t="s">
        <v>13239</v>
      </c>
      <c r="G689" s="423"/>
      <c r="H689" s="423">
        <v>0.59474660000000001</v>
      </c>
      <c r="I689" s="423"/>
      <c r="J689" s="424">
        <v>0.66610000000000003</v>
      </c>
      <c r="K689" s="424"/>
      <c r="L689" s="424"/>
    </row>
    <row r="690" spans="1:12" ht="24" customHeight="1">
      <c r="A690" s="300" t="s">
        <v>12986</v>
      </c>
      <c r="B690" s="301" t="s">
        <v>13240</v>
      </c>
      <c r="C690" s="300" t="s">
        <v>9</v>
      </c>
      <c r="D690" s="300" t="s">
        <v>8581</v>
      </c>
      <c r="E690" s="302" t="s">
        <v>51</v>
      </c>
      <c r="F690" s="423" t="s">
        <v>13241</v>
      </c>
      <c r="G690" s="423"/>
      <c r="H690" s="423">
        <v>0.10690189999999999</v>
      </c>
      <c r="I690" s="423"/>
      <c r="J690" s="424">
        <v>0.18709999999999999</v>
      </c>
      <c r="K690" s="424"/>
      <c r="L690" s="424"/>
    </row>
    <row r="691" spans="1:12" ht="36" customHeight="1">
      <c r="A691" s="300" t="s">
        <v>12986</v>
      </c>
      <c r="B691" s="301" t="s">
        <v>13242</v>
      </c>
      <c r="C691" s="300" t="s">
        <v>9</v>
      </c>
      <c r="D691" s="300" t="s">
        <v>7616</v>
      </c>
      <c r="E691" s="302" t="s">
        <v>20</v>
      </c>
      <c r="F691" s="423" t="s">
        <v>13243</v>
      </c>
      <c r="G691" s="423"/>
      <c r="H691" s="423">
        <v>1.0175877</v>
      </c>
      <c r="I691" s="423"/>
      <c r="J691" s="424">
        <v>0.74280000000000002</v>
      </c>
      <c r="K691" s="424"/>
      <c r="L691" s="424"/>
    </row>
    <row r="692" spans="1:12" ht="24" customHeight="1">
      <c r="A692" s="300" t="s">
        <v>12986</v>
      </c>
      <c r="B692" s="301" t="s">
        <v>13244</v>
      </c>
      <c r="C692" s="300" t="s">
        <v>9</v>
      </c>
      <c r="D692" s="300" t="s">
        <v>9005</v>
      </c>
      <c r="E692" s="302" t="s">
        <v>51</v>
      </c>
      <c r="F692" s="423" t="s">
        <v>13245</v>
      </c>
      <c r="G692" s="423"/>
      <c r="H692" s="423">
        <v>3.0542300000000001E-2</v>
      </c>
      <c r="I692" s="423"/>
      <c r="J692" s="424">
        <v>0.1154</v>
      </c>
      <c r="K692" s="424"/>
      <c r="L692" s="424"/>
    </row>
    <row r="693" spans="1:12" ht="36" customHeight="1">
      <c r="A693" s="300" t="s">
        <v>12986</v>
      </c>
      <c r="B693" s="301" t="s">
        <v>13246</v>
      </c>
      <c r="C693" s="300" t="s">
        <v>9</v>
      </c>
      <c r="D693" s="300" t="s">
        <v>7597</v>
      </c>
      <c r="E693" s="302" t="s">
        <v>20</v>
      </c>
      <c r="F693" s="423" t="s">
        <v>13247</v>
      </c>
      <c r="G693" s="423"/>
      <c r="H693" s="423">
        <v>3.0207822000000002</v>
      </c>
      <c r="I693" s="423"/>
      <c r="J693" s="424">
        <v>3.6551</v>
      </c>
      <c r="K693" s="424"/>
      <c r="L693" s="424"/>
    </row>
    <row r="694" spans="1:12" ht="24" customHeight="1">
      <c r="A694" s="300" t="s">
        <v>12986</v>
      </c>
      <c r="B694" s="301" t="s">
        <v>13248</v>
      </c>
      <c r="C694" s="300" t="s">
        <v>9</v>
      </c>
      <c r="D694" s="300" t="s">
        <v>7754</v>
      </c>
      <c r="E694" s="302" t="s">
        <v>51</v>
      </c>
      <c r="F694" s="423" t="s">
        <v>13143</v>
      </c>
      <c r="G694" s="423"/>
      <c r="H694" s="423">
        <v>0.16035289999999999</v>
      </c>
      <c r="I694" s="423"/>
      <c r="J694" s="424">
        <v>0.43780000000000002</v>
      </c>
      <c r="K694" s="424"/>
      <c r="L694" s="424"/>
    </row>
    <row r="695" spans="1:12" ht="36" customHeight="1">
      <c r="A695" s="300" t="s">
        <v>12986</v>
      </c>
      <c r="B695" s="301" t="s">
        <v>13249</v>
      </c>
      <c r="C695" s="300" t="s">
        <v>9</v>
      </c>
      <c r="D695" s="300" t="s">
        <v>7404</v>
      </c>
      <c r="E695" s="302" t="s">
        <v>51</v>
      </c>
      <c r="F695" s="423" t="s">
        <v>12935</v>
      </c>
      <c r="G695" s="423"/>
      <c r="H695" s="423">
        <v>0.37405719999999998</v>
      </c>
      <c r="I695" s="423"/>
      <c r="J695" s="424">
        <v>2.9899999999999999E-2</v>
      </c>
      <c r="K695" s="424"/>
      <c r="L695" s="424"/>
    </row>
    <row r="696" spans="1:12" ht="24" customHeight="1">
      <c r="A696" s="300" t="s">
        <v>12986</v>
      </c>
      <c r="B696" s="301" t="s">
        <v>13250</v>
      </c>
      <c r="C696" s="300" t="s">
        <v>9</v>
      </c>
      <c r="D696" s="300" t="s">
        <v>8158</v>
      </c>
      <c r="E696" s="302" t="s">
        <v>51</v>
      </c>
      <c r="F696" s="423" t="s">
        <v>13251</v>
      </c>
      <c r="G696" s="423"/>
      <c r="H696" s="423">
        <v>0.18702859999999999</v>
      </c>
      <c r="I696" s="423"/>
      <c r="J696" s="424">
        <v>1.2025999999999999</v>
      </c>
      <c r="K696" s="424"/>
      <c r="L696" s="424"/>
    </row>
    <row r="697" spans="1:12" ht="24" customHeight="1">
      <c r="A697" s="300" t="s">
        <v>12986</v>
      </c>
      <c r="B697" s="301" t="s">
        <v>13252</v>
      </c>
      <c r="C697" s="300" t="s">
        <v>9</v>
      </c>
      <c r="D697" s="300" t="s">
        <v>8166</v>
      </c>
      <c r="E697" s="302" t="s">
        <v>51</v>
      </c>
      <c r="F697" s="423" t="s">
        <v>13253</v>
      </c>
      <c r="G697" s="423"/>
      <c r="H697" s="423">
        <v>2.66757E-2</v>
      </c>
      <c r="I697" s="423"/>
      <c r="J697" s="424">
        <v>0.18890000000000001</v>
      </c>
      <c r="K697" s="424"/>
      <c r="L697" s="424"/>
    </row>
    <row r="698" spans="1:12" ht="24" customHeight="1">
      <c r="A698" s="300" t="s">
        <v>12986</v>
      </c>
      <c r="B698" s="301" t="s">
        <v>13254</v>
      </c>
      <c r="C698" s="300" t="s">
        <v>9</v>
      </c>
      <c r="D698" s="300" t="s">
        <v>8645</v>
      </c>
      <c r="E698" s="302" t="s">
        <v>51</v>
      </c>
      <c r="F698" s="423" t="s">
        <v>13255</v>
      </c>
      <c r="G698" s="423"/>
      <c r="H698" s="423">
        <v>0.10690189999999999</v>
      </c>
      <c r="I698" s="423"/>
      <c r="J698" s="424">
        <v>0.95140000000000002</v>
      </c>
      <c r="K698" s="424"/>
      <c r="L698" s="424"/>
    </row>
    <row r="699" spans="1:12" ht="36" customHeight="1">
      <c r="A699" s="300" t="s">
        <v>12986</v>
      </c>
      <c r="B699" s="301" t="s">
        <v>13256</v>
      </c>
      <c r="C699" s="300" t="s">
        <v>9</v>
      </c>
      <c r="D699" s="300" t="s">
        <v>10653</v>
      </c>
      <c r="E699" s="302" t="s">
        <v>51</v>
      </c>
      <c r="F699" s="423" t="s">
        <v>13257</v>
      </c>
      <c r="G699" s="423"/>
      <c r="H699" s="423">
        <v>2.66757E-2</v>
      </c>
      <c r="I699" s="423"/>
      <c r="J699" s="424">
        <v>0.77839999999999998</v>
      </c>
      <c r="K699" s="424"/>
      <c r="L699" s="424"/>
    </row>
    <row r="700" spans="1:12" ht="24" customHeight="1">
      <c r="A700" s="300" t="s">
        <v>12986</v>
      </c>
      <c r="B700" s="301" t="s">
        <v>13258</v>
      </c>
      <c r="C700" s="300" t="s">
        <v>9</v>
      </c>
      <c r="D700" s="300" t="s">
        <v>8889</v>
      </c>
      <c r="E700" s="302" t="s">
        <v>51</v>
      </c>
      <c r="F700" s="423" t="s">
        <v>12993</v>
      </c>
      <c r="G700" s="423"/>
      <c r="H700" s="423">
        <v>0.18692900000000001</v>
      </c>
      <c r="I700" s="423"/>
      <c r="J700" s="424">
        <v>0.41310000000000002</v>
      </c>
      <c r="K700" s="424"/>
      <c r="L700" s="424"/>
    </row>
    <row r="701" spans="1:12" ht="36" customHeight="1">
      <c r="A701" s="300" t="s">
        <v>12986</v>
      </c>
      <c r="B701" s="301" t="s">
        <v>13259</v>
      </c>
      <c r="C701" s="300" t="s">
        <v>9</v>
      </c>
      <c r="D701" s="300" t="s">
        <v>10910</v>
      </c>
      <c r="E701" s="302" t="s">
        <v>51</v>
      </c>
      <c r="F701" s="423" t="s">
        <v>13260</v>
      </c>
      <c r="G701" s="423"/>
      <c r="H701" s="423">
        <v>0.18692900000000001</v>
      </c>
      <c r="I701" s="423"/>
      <c r="J701" s="424">
        <v>0.215</v>
      </c>
      <c r="K701" s="424"/>
      <c r="L701" s="424"/>
    </row>
    <row r="702" spans="1:12" ht="24" customHeight="1">
      <c r="A702" s="300" t="s">
        <v>12986</v>
      </c>
      <c r="B702" s="301" t="s">
        <v>13261</v>
      </c>
      <c r="C702" s="300" t="s">
        <v>9</v>
      </c>
      <c r="D702" s="300" t="s">
        <v>11371</v>
      </c>
      <c r="E702" s="302" t="s">
        <v>51</v>
      </c>
      <c r="F702" s="423" t="s">
        <v>13262</v>
      </c>
      <c r="G702" s="423"/>
      <c r="H702" s="423">
        <v>0.32050669999999998</v>
      </c>
      <c r="I702" s="423"/>
      <c r="J702" s="424">
        <v>1.907</v>
      </c>
      <c r="K702" s="424"/>
      <c r="L702" s="424"/>
    </row>
    <row r="703" spans="1:12" ht="24" customHeight="1">
      <c r="A703" s="300" t="s">
        <v>12986</v>
      </c>
      <c r="B703" s="301" t="s">
        <v>13263</v>
      </c>
      <c r="C703" s="300" t="s">
        <v>9</v>
      </c>
      <c r="D703" s="300" t="s">
        <v>9216</v>
      </c>
      <c r="E703" s="302" t="s">
        <v>51</v>
      </c>
      <c r="F703" s="423" t="s">
        <v>13264</v>
      </c>
      <c r="G703" s="423"/>
      <c r="H703" s="423">
        <v>2.66757E-2</v>
      </c>
      <c r="I703" s="423"/>
      <c r="J703" s="424">
        <v>0.13919999999999999</v>
      </c>
      <c r="K703" s="424"/>
      <c r="L703" s="424"/>
    </row>
    <row r="704" spans="1:12" ht="36" customHeight="1">
      <c r="A704" s="300" t="s">
        <v>12986</v>
      </c>
      <c r="B704" s="301" t="s">
        <v>13267</v>
      </c>
      <c r="C704" s="300" t="s">
        <v>9</v>
      </c>
      <c r="D704" s="300" t="s">
        <v>9632</v>
      </c>
      <c r="E704" s="302" t="s">
        <v>51</v>
      </c>
      <c r="F704" s="423" t="s">
        <v>13268</v>
      </c>
      <c r="G704" s="423"/>
      <c r="H704" s="423">
        <v>0.16035289999999999</v>
      </c>
      <c r="I704" s="423"/>
      <c r="J704" s="424">
        <v>10.554399999999999</v>
      </c>
      <c r="K704" s="424"/>
      <c r="L704" s="424"/>
    </row>
    <row r="705" spans="1:12" ht="24" customHeight="1">
      <c r="A705" s="300" t="s">
        <v>12986</v>
      </c>
      <c r="B705" s="301" t="s">
        <v>13353</v>
      </c>
      <c r="C705" s="300" t="s">
        <v>9</v>
      </c>
      <c r="D705" s="300" t="s">
        <v>9576</v>
      </c>
      <c r="E705" s="302" t="s">
        <v>51</v>
      </c>
      <c r="F705" s="423" t="s">
        <v>12914</v>
      </c>
      <c r="G705" s="423"/>
      <c r="H705" s="423">
        <v>6.8389900000000003E-2</v>
      </c>
      <c r="I705" s="423"/>
      <c r="J705" s="424">
        <v>0.1128</v>
      </c>
      <c r="K705" s="424"/>
      <c r="L705" s="424"/>
    </row>
    <row r="706" spans="1:12" ht="24" customHeight="1">
      <c r="A706" s="300" t="s">
        <v>12986</v>
      </c>
      <c r="B706" s="301" t="s">
        <v>13354</v>
      </c>
      <c r="C706" s="300" t="s">
        <v>9</v>
      </c>
      <c r="D706" s="300" t="s">
        <v>11686</v>
      </c>
      <c r="E706" s="302" t="s">
        <v>20</v>
      </c>
      <c r="F706" s="423" t="s">
        <v>13355</v>
      </c>
      <c r="G706" s="423"/>
      <c r="H706" s="423">
        <v>9.2598600000000003E-2</v>
      </c>
      <c r="I706" s="423"/>
      <c r="J706" s="424">
        <v>0.27779999999999999</v>
      </c>
      <c r="K706" s="424"/>
      <c r="L706" s="424"/>
    </row>
    <row r="707" spans="1:12" ht="24" customHeight="1">
      <c r="A707" s="300" t="s">
        <v>12986</v>
      </c>
      <c r="B707" s="301" t="s">
        <v>13356</v>
      </c>
      <c r="C707" s="300" t="s">
        <v>9</v>
      </c>
      <c r="D707" s="300" t="s">
        <v>6964</v>
      </c>
      <c r="E707" s="302" t="s">
        <v>51</v>
      </c>
      <c r="F707" s="423" t="s">
        <v>13357</v>
      </c>
      <c r="G707" s="423"/>
      <c r="H707" s="423">
        <v>7.0096000000000004E-3</v>
      </c>
      <c r="I707" s="423"/>
      <c r="J707" s="424">
        <v>0.34699999999999998</v>
      </c>
      <c r="K707" s="424"/>
      <c r="L707" s="424"/>
    </row>
    <row r="708" spans="1:12" ht="24" customHeight="1">
      <c r="A708" s="300" t="s">
        <v>12986</v>
      </c>
      <c r="B708" s="301" t="s">
        <v>13358</v>
      </c>
      <c r="C708" s="300" t="s">
        <v>9</v>
      </c>
      <c r="D708" s="300" t="s">
        <v>10886</v>
      </c>
      <c r="E708" s="302" t="s">
        <v>51</v>
      </c>
      <c r="F708" s="423" t="s">
        <v>13359</v>
      </c>
      <c r="G708" s="423"/>
      <c r="H708" s="423">
        <v>1.0704E-2</v>
      </c>
      <c r="I708" s="423"/>
      <c r="J708" s="424">
        <v>0.4602</v>
      </c>
      <c r="K708" s="424"/>
      <c r="L708" s="424"/>
    </row>
    <row r="709" spans="1:12" ht="24" customHeight="1">
      <c r="A709" s="300" t="s">
        <v>12986</v>
      </c>
      <c r="B709" s="301" t="s">
        <v>13362</v>
      </c>
      <c r="C709" s="300" t="s">
        <v>9</v>
      </c>
      <c r="D709" s="300" t="s">
        <v>11684</v>
      </c>
      <c r="E709" s="302" t="s">
        <v>20</v>
      </c>
      <c r="F709" s="423" t="s">
        <v>13363</v>
      </c>
      <c r="G709" s="423"/>
      <c r="H709" s="423">
        <v>0.1487221</v>
      </c>
      <c r="I709" s="423"/>
      <c r="J709" s="424">
        <v>1.2374000000000001</v>
      </c>
      <c r="K709" s="424"/>
      <c r="L709" s="424"/>
    </row>
    <row r="710" spans="1:12" ht="24" customHeight="1">
      <c r="A710" s="300" t="s">
        <v>12986</v>
      </c>
      <c r="B710" s="301" t="s">
        <v>13364</v>
      </c>
      <c r="C710" s="300" t="s">
        <v>9</v>
      </c>
      <c r="D710" s="300" t="s">
        <v>9336</v>
      </c>
      <c r="E710" s="302" t="s">
        <v>51</v>
      </c>
      <c r="F710" s="423" t="s">
        <v>13365</v>
      </c>
      <c r="G710" s="423"/>
      <c r="H710" s="423">
        <v>5.3450999999999999E-2</v>
      </c>
      <c r="I710" s="423"/>
      <c r="J710" s="424">
        <v>0.11119999999999999</v>
      </c>
      <c r="K710" s="424"/>
      <c r="L710" s="424"/>
    </row>
    <row r="711" spans="1:12" ht="24" customHeight="1">
      <c r="A711" s="300" t="s">
        <v>12986</v>
      </c>
      <c r="B711" s="301" t="s">
        <v>13381</v>
      </c>
      <c r="C711" s="300" t="s">
        <v>9</v>
      </c>
      <c r="D711" s="300" t="s">
        <v>7750</v>
      </c>
      <c r="E711" s="302" t="s">
        <v>51</v>
      </c>
      <c r="F711" s="423" t="s">
        <v>13382</v>
      </c>
      <c r="G711" s="423"/>
      <c r="H711" s="423">
        <v>2.66757E-2</v>
      </c>
      <c r="I711" s="423"/>
      <c r="J711" s="424">
        <v>3.4483999999999999</v>
      </c>
      <c r="K711" s="424"/>
      <c r="L711" s="424"/>
    </row>
    <row r="712" spans="1:12" ht="24" customHeight="1">
      <c r="A712" s="300" t="s">
        <v>12986</v>
      </c>
      <c r="B712" s="301" t="s">
        <v>13458</v>
      </c>
      <c r="C712" s="300" t="s">
        <v>9</v>
      </c>
      <c r="D712" s="300" t="s">
        <v>7746</v>
      </c>
      <c r="E712" s="302" t="s">
        <v>51</v>
      </c>
      <c r="F712" s="423" t="s">
        <v>13459</v>
      </c>
      <c r="G712" s="423"/>
      <c r="H712" s="423">
        <v>2.66757E-2</v>
      </c>
      <c r="I712" s="423"/>
      <c r="J712" s="424">
        <v>1.851</v>
      </c>
      <c r="K712" s="424"/>
      <c r="L712" s="424"/>
    </row>
    <row r="713" spans="1:12" ht="24" customHeight="1">
      <c r="A713" s="300" t="s">
        <v>12986</v>
      </c>
      <c r="B713" s="301" t="s">
        <v>13460</v>
      </c>
      <c r="C713" s="300" t="s">
        <v>9</v>
      </c>
      <c r="D713" s="300" t="s">
        <v>10129</v>
      </c>
      <c r="E713" s="302" t="s">
        <v>93</v>
      </c>
      <c r="F713" s="423" t="s">
        <v>13461</v>
      </c>
      <c r="G713" s="423"/>
      <c r="H713" s="423">
        <v>5.7764000000000001E-3</v>
      </c>
      <c r="I713" s="423"/>
      <c r="J713" s="424">
        <v>2.2599999999999999E-2</v>
      </c>
      <c r="K713" s="424"/>
      <c r="L713" s="424"/>
    </row>
    <row r="714" spans="1:12" ht="24" customHeight="1">
      <c r="A714" s="300" t="s">
        <v>12986</v>
      </c>
      <c r="B714" s="301" t="s">
        <v>13339</v>
      </c>
      <c r="C714" s="300" t="s">
        <v>9</v>
      </c>
      <c r="D714" s="300" t="s">
        <v>9085</v>
      </c>
      <c r="E714" s="302" t="s">
        <v>93</v>
      </c>
      <c r="F714" s="423" t="s">
        <v>13340</v>
      </c>
      <c r="G714" s="423"/>
      <c r="H714" s="423">
        <v>2.0800000000000001E-5</v>
      </c>
      <c r="I714" s="423"/>
      <c r="J714" s="424">
        <v>1E-4</v>
      </c>
      <c r="K714" s="424"/>
      <c r="L714" s="424"/>
    </row>
    <row r="715" spans="1:12" ht="24" customHeight="1">
      <c r="A715" s="300" t="s">
        <v>12986</v>
      </c>
      <c r="B715" s="301" t="s">
        <v>13394</v>
      </c>
      <c r="C715" s="300" t="s">
        <v>9</v>
      </c>
      <c r="D715" s="300" t="s">
        <v>9012</v>
      </c>
      <c r="E715" s="302" t="s">
        <v>51</v>
      </c>
      <c r="F715" s="423" t="s">
        <v>13395</v>
      </c>
      <c r="G715" s="423"/>
      <c r="H715" s="423">
        <v>6.8903000000000002E-3</v>
      </c>
      <c r="I715" s="423"/>
      <c r="J715" s="424">
        <v>2.6499999999999999E-2</v>
      </c>
      <c r="K715" s="424"/>
      <c r="L715" s="424"/>
    </row>
    <row r="716" spans="1:12" ht="24" customHeight="1">
      <c r="A716" s="300" t="s">
        <v>12986</v>
      </c>
      <c r="B716" s="301" t="s">
        <v>13396</v>
      </c>
      <c r="C716" s="300" t="s">
        <v>9</v>
      </c>
      <c r="D716" s="300" t="s">
        <v>11865</v>
      </c>
      <c r="E716" s="302" t="s">
        <v>51</v>
      </c>
      <c r="F716" s="423" t="s">
        <v>13397</v>
      </c>
      <c r="G716" s="423"/>
      <c r="H716" s="423">
        <v>2.66757E-2</v>
      </c>
      <c r="I716" s="423"/>
      <c r="J716" s="424">
        <v>0.47239999999999999</v>
      </c>
      <c r="K716" s="424"/>
      <c r="L716" s="424"/>
    </row>
    <row r="717" spans="1:12" ht="24" customHeight="1">
      <c r="A717" s="300" t="s">
        <v>12986</v>
      </c>
      <c r="B717" s="301" t="s">
        <v>13398</v>
      </c>
      <c r="C717" s="300" t="s">
        <v>9</v>
      </c>
      <c r="D717" s="300" t="s">
        <v>10865</v>
      </c>
      <c r="E717" s="302" t="s">
        <v>51</v>
      </c>
      <c r="F717" s="423" t="s">
        <v>13399</v>
      </c>
      <c r="G717" s="423"/>
      <c r="H717" s="423">
        <v>5.33514E-2</v>
      </c>
      <c r="I717" s="423"/>
      <c r="J717" s="424">
        <v>0.53190000000000004</v>
      </c>
      <c r="K717" s="424"/>
      <c r="L717" s="424"/>
    </row>
    <row r="718" spans="1:12" ht="24" customHeight="1">
      <c r="A718" s="300" t="s">
        <v>12986</v>
      </c>
      <c r="B718" s="301" t="s">
        <v>13390</v>
      </c>
      <c r="C718" s="300" t="s">
        <v>9</v>
      </c>
      <c r="D718" s="300" t="s">
        <v>10763</v>
      </c>
      <c r="E718" s="302" t="s">
        <v>23</v>
      </c>
      <c r="F718" s="423" t="s">
        <v>13391</v>
      </c>
      <c r="G718" s="423"/>
      <c r="H718" s="423">
        <v>5.5139000000000004E-3</v>
      </c>
      <c r="I718" s="423"/>
      <c r="J718" s="424">
        <v>0.27360000000000001</v>
      </c>
      <c r="K718" s="424"/>
      <c r="L718" s="424"/>
    </row>
    <row r="719" spans="1:12" ht="24" customHeight="1">
      <c r="A719" s="300" t="s">
        <v>12986</v>
      </c>
      <c r="B719" s="301" t="s">
        <v>13400</v>
      </c>
      <c r="C719" s="300" t="s">
        <v>9</v>
      </c>
      <c r="D719" s="300" t="s">
        <v>7226</v>
      </c>
      <c r="E719" s="302" t="s">
        <v>51</v>
      </c>
      <c r="F719" s="423" t="s">
        <v>13401</v>
      </c>
      <c r="G719" s="423"/>
      <c r="H719" s="423">
        <v>2.66757E-2</v>
      </c>
      <c r="I719" s="423"/>
      <c r="J719" s="424">
        <v>3.1331000000000002</v>
      </c>
      <c r="K719" s="424"/>
      <c r="L719" s="424"/>
    </row>
    <row r="720" spans="1:12" ht="36" customHeight="1">
      <c r="A720" s="300" t="s">
        <v>12986</v>
      </c>
      <c r="B720" s="301" t="s">
        <v>13402</v>
      </c>
      <c r="C720" s="300" t="s">
        <v>9</v>
      </c>
      <c r="D720" s="300" t="s">
        <v>7399</v>
      </c>
      <c r="E720" s="302" t="s">
        <v>51</v>
      </c>
      <c r="F720" s="423" t="s">
        <v>13403</v>
      </c>
      <c r="G720" s="423"/>
      <c r="H720" s="423">
        <v>0.1067028</v>
      </c>
      <c r="I720" s="423"/>
      <c r="J720" s="424">
        <v>2.5600000000000001E-2</v>
      </c>
      <c r="K720" s="424"/>
      <c r="L720" s="424"/>
    </row>
    <row r="721" spans="1:12" ht="24" customHeight="1">
      <c r="A721" s="300" t="s">
        <v>12986</v>
      </c>
      <c r="B721" s="301" t="s">
        <v>13404</v>
      </c>
      <c r="C721" s="300" t="s">
        <v>9</v>
      </c>
      <c r="D721" s="300" t="s">
        <v>9968</v>
      </c>
      <c r="E721" s="302" t="s">
        <v>23</v>
      </c>
      <c r="F721" s="423" t="s">
        <v>13405</v>
      </c>
      <c r="G721" s="423"/>
      <c r="H721" s="423">
        <v>1.846E-3</v>
      </c>
      <c r="I721" s="423"/>
      <c r="J721" s="424">
        <v>0.06</v>
      </c>
      <c r="K721" s="424"/>
      <c r="L721" s="424"/>
    </row>
    <row r="722" spans="1:12" ht="24" customHeight="1">
      <c r="A722" s="300" t="s">
        <v>12986</v>
      </c>
      <c r="B722" s="301" t="s">
        <v>13406</v>
      </c>
      <c r="C722" s="300" t="s">
        <v>9</v>
      </c>
      <c r="D722" s="300" t="s">
        <v>10918</v>
      </c>
      <c r="E722" s="302" t="s">
        <v>51</v>
      </c>
      <c r="F722" s="423" t="s">
        <v>13407</v>
      </c>
      <c r="G722" s="423"/>
      <c r="H722" s="423">
        <v>5.33514E-2</v>
      </c>
      <c r="I722" s="423"/>
      <c r="J722" s="424">
        <v>1.9937</v>
      </c>
      <c r="K722" s="424"/>
      <c r="L722" s="424"/>
    </row>
    <row r="723" spans="1:12" ht="24" customHeight="1">
      <c r="A723" s="300" t="s">
        <v>12986</v>
      </c>
      <c r="B723" s="301" t="s">
        <v>13408</v>
      </c>
      <c r="C723" s="300" t="s">
        <v>9</v>
      </c>
      <c r="D723" s="300" t="s">
        <v>11391</v>
      </c>
      <c r="E723" s="302" t="s">
        <v>51</v>
      </c>
      <c r="F723" s="423" t="s">
        <v>13409</v>
      </c>
      <c r="G723" s="423"/>
      <c r="H723" s="423">
        <v>2.66757E-2</v>
      </c>
      <c r="I723" s="423"/>
      <c r="J723" s="424">
        <v>1.0825</v>
      </c>
      <c r="K723" s="424"/>
      <c r="L723" s="424"/>
    </row>
    <row r="724" spans="1:12" ht="24" customHeight="1">
      <c r="A724" s="300" t="s">
        <v>12986</v>
      </c>
      <c r="B724" s="301" t="s">
        <v>13410</v>
      </c>
      <c r="C724" s="300" t="s">
        <v>9</v>
      </c>
      <c r="D724" s="300" t="s">
        <v>11862</v>
      </c>
      <c r="E724" s="302" t="s">
        <v>51</v>
      </c>
      <c r="F724" s="423" t="s">
        <v>13411</v>
      </c>
      <c r="G724" s="423"/>
      <c r="H724" s="423">
        <v>2.66757E-2</v>
      </c>
      <c r="I724" s="423"/>
      <c r="J724" s="424">
        <v>9.5799999999999996E-2</v>
      </c>
      <c r="K724" s="424"/>
      <c r="L724" s="424"/>
    </row>
    <row r="725" spans="1:12" ht="24" customHeight="1">
      <c r="A725" s="300" t="s">
        <v>12986</v>
      </c>
      <c r="B725" s="301" t="s">
        <v>13412</v>
      </c>
      <c r="C725" s="300" t="s">
        <v>9</v>
      </c>
      <c r="D725" s="300" t="s">
        <v>8829</v>
      </c>
      <c r="E725" s="302" t="s">
        <v>51</v>
      </c>
      <c r="F725" s="423" t="s">
        <v>13340</v>
      </c>
      <c r="G725" s="423"/>
      <c r="H725" s="423">
        <v>2.66757E-2</v>
      </c>
      <c r="I725" s="423"/>
      <c r="J725" s="424">
        <v>0.1198</v>
      </c>
      <c r="K725" s="424"/>
      <c r="L725" s="424"/>
    </row>
    <row r="726" spans="1:12" ht="24" customHeight="1">
      <c r="A726" s="300" t="s">
        <v>12986</v>
      </c>
      <c r="B726" s="301" t="s">
        <v>13413</v>
      </c>
      <c r="C726" s="300" t="s">
        <v>9</v>
      </c>
      <c r="D726" s="300" t="s">
        <v>9558</v>
      </c>
      <c r="E726" s="302" t="s">
        <v>51</v>
      </c>
      <c r="F726" s="423" t="s">
        <v>13414</v>
      </c>
      <c r="G726" s="423"/>
      <c r="H726" s="423">
        <v>2.66757E-2</v>
      </c>
      <c r="I726" s="423"/>
      <c r="J726" s="424">
        <v>1.7395</v>
      </c>
      <c r="K726" s="424"/>
      <c r="L726" s="424"/>
    </row>
    <row r="727" spans="1:12" ht="36" customHeight="1">
      <c r="A727" s="300" t="s">
        <v>12986</v>
      </c>
      <c r="B727" s="301" t="s">
        <v>13415</v>
      </c>
      <c r="C727" s="300" t="s">
        <v>9</v>
      </c>
      <c r="D727" s="300" t="s">
        <v>10232</v>
      </c>
      <c r="E727" s="302" t="s">
        <v>51</v>
      </c>
      <c r="F727" s="423" t="s">
        <v>13416</v>
      </c>
      <c r="G727" s="423"/>
      <c r="H727" s="423">
        <v>5.33514E-2</v>
      </c>
      <c r="I727" s="423"/>
      <c r="J727" s="424">
        <v>0.62050000000000005</v>
      </c>
      <c r="K727" s="424"/>
      <c r="L727" s="424"/>
    </row>
    <row r="728" spans="1:12" ht="24" customHeight="1">
      <c r="A728" s="300" t="s">
        <v>12986</v>
      </c>
      <c r="B728" s="301" t="s">
        <v>13417</v>
      </c>
      <c r="C728" s="300" t="s">
        <v>9</v>
      </c>
      <c r="D728" s="300" t="s">
        <v>11386</v>
      </c>
      <c r="E728" s="302" t="s">
        <v>51</v>
      </c>
      <c r="F728" s="423" t="s">
        <v>13418</v>
      </c>
      <c r="G728" s="423"/>
      <c r="H728" s="423">
        <v>2.66757E-2</v>
      </c>
      <c r="I728" s="423"/>
      <c r="J728" s="424">
        <v>1.3070999999999999</v>
      </c>
      <c r="K728" s="424"/>
      <c r="L728" s="424"/>
    </row>
    <row r="729" spans="1:12" ht="24" customHeight="1">
      <c r="A729" s="300" t="s">
        <v>12986</v>
      </c>
      <c r="B729" s="301" t="s">
        <v>13419</v>
      </c>
      <c r="C729" s="300" t="s">
        <v>9</v>
      </c>
      <c r="D729" s="300" t="s">
        <v>11735</v>
      </c>
      <c r="E729" s="302" t="s">
        <v>20</v>
      </c>
      <c r="F729" s="423" t="s">
        <v>13420</v>
      </c>
      <c r="G729" s="423"/>
      <c r="H729" s="423">
        <v>0.1213625</v>
      </c>
      <c r="I729" s="423"/>
      <c r="J729" s="424">
        <v>0.28160000000000002</v>
      </c>
      <c r="K729" s="424"/>
      <c r="L729" s="424"/>
    </row>
    <row r="730" spans="1:12" ht="24" customHeight="1">
      <c r="A730" s="300" t="s">
        <v>12986</v>
      </c>
      <c r="B730" s="301" t="s">
        <v>13421</v>
      </c>
      <c r="C730" s="300" t="s">
        <v>9</v>
      </c>
      <c r="D730" s="300" t="s">
        <v>9353</v>
      </c>
      <c r="E730" s="302" t="s">
        <v>51</v>
      </c>
      <c r="F730" s="423" t="s">
        <v>12923</v>
      </c>
      <c r="G730" s="423"/>
      <c r="H730" s="423">
        <v>6.3072100000000006E-2</v>
      </c>
      <c r="I730" s="423"/>
      <c r="J730" s="424">
        <v>2.8400000000000002E-2</v>
      </c>
      <c r="K730" s="424"/>
      <c r="L730" s="424"/>
    </row>
    <row r="731" spans="1:12" ht="24" customHeight="1">
      <c r="A731" s="300" t="s">
        <v>12986</v>
      </c>
      <c r="B731" s="301" t="s">
        <v>13422</v>
      </c>
      <c r="C731" s="300" t="s">
        <v>9</v>
      </c>
      <c r="D731" s="300" t="s">
        <v>9339</v>
      </c>
      <c r="E731" s="302" t="s">
        <v>51</v>
      </c>
      <c r="F731" s="423" t="s">
        <v>13423</v>
      </c>
      <c r="G731" s="423"/>
      <c r="H731" s="423">
        <v>5.3450999999999999E-2</v>
      </c>
      <c r="I731" s="423"/>
      <c r="J731" s="424">
        <v>0.24210000000000001</v>
      </c>
      <c r="K731" s="424"/>
      <c r="L731" s="424"/>
    </row>
    <row r="732" spans="1:12" ht="24" customHeight="1">
      <c r="A732" s="300" t="s">
        <v>12986</v>
      </c>
      <c r="B732" s="301" t="s">
        <v>13424</v>
      </c>
      <c r="C732" s="300" t="s">
        <v>9</v>
      </c>
      <c r="D732" s="300" t="s">
        <v>11147</v>
      </c>
      <c r="E732" s="302" t="s">
        <v>51</v>
      </c>
      <c r="F732" s="423" t="s">
        <v>13425</v>
      </c>
      <c r="G732" s="423"/>
      <c r="H732" s="423">
        <v>4.75714E-2</v>
      </c>
      <c r="I732" s="423"/>
      <c r="J732" s="424">
        <v>3.6600000000000001E-2</v>
      </c>
      <c r="K732" s="424"/>
      <c r="L732" s="424"/>
    </row>
    <row r="733" spans="1:12" ht="24" customHeight="1">
      <c r="A733" s="300" t="s">
        <v>12986</v>
      </c>
      <c r="B733" s="301" t="s">
        <v>13271</v>
      </c>
      <c r="C733" s="300" t="s">
        <v>9</v>
      </c>
      <c r="D733" s="300" t="s">
        <v>11354</v>
      </c>
      <c r="E733" s="302" t="s">
        <v>93</v>
      </c>
      <c r="F733" s="423" t="s">
        <v>13272</v>
      </c>
      <c r="G733" s="423"/>
      <c r="H733" s="423">
        <v>0.4694815</v>
      </c>
      <c r="I733" s="423"/>
      <c r="J733" s="424">
        <v>7.3849</v>
      </c>
      <c r="K733" s="424"/>
      <c r="L733" s="424"/>
    </row>
    <row r="734" spans="1:12" ht="17.100000000000001" customHeight="1">
      <c r="A734" s="298"/>
      <c r="B734" s="298"/>
      <c r="C734" s="298"/>
      <c r="D734" s="298"/>
      <c r="E734" s="298"/>
      <c r="F734" s="298"/>
      <c r="G734" s="298"/>
      <c r="H734" s="298"/>
      <c r="I734" s="298"/>
      <c r="J734" s="298" t="s">
        <v>12992</v>
      </c>
      <c r="K734" s="298"/>
      <c r="L734" s="298" t="s">
        <v>13462</v>
      </c>
    </row>
    <row r="735" spans="1:12">
      <c r="A735" s="414" t="s">
        <v>13056</v>
      </c>
      <c r="B735" s="414"/>
      <c r="C735" s="414"/>
      <c r="D735" s="414"/>
      <c r="E735" s="414"/>
      <c r="F735" s="414"/>
      <c r="G735" s="414"/>
      <c r="H735" s="414"/>
      <c r="I735" s="294"/>
      <c r="J735" s="294"/>
      <c r="K735" s="294"/>
      <c r="L735" s="294"/>
    </row>
    <row r="736" spans="1:12" ht="17.100000000000001" customHeight="1">
      <c r="A736" s="294" t="s">
        <v>12978</v>
      </c>
      <c r="B736" s="298" t="s">
        <v>12979</v>
      </c>
      <c r="C736" s="294" t="s">
        <v>12980</v>
      </c>
      <c r="D736" s="294" t="s">
        <v>12981</v>
      </c>
      <c r="E736" s="299" t="s">
        <v>12982</v>
      </c>
      <c r="F736" s="413" t="s">
        <v>12983</v>
      </c>
      <c r="G736" s="413"/>
      <c r="H736" s="413" t="s">
        <v>12984</v>
      </c>
      <c r="I736" s="413"/>
      <c r="J736" s="413" t="s">
        <v>12985</v>
      </c>
      <c r="K736" s="413"/>
      <c r="L736" s="413"/>
    </row>
    <row r="737" spans="1:12" ht="24" customHeight="1">
      <c r="A737" s="300" t="s">
        <v>12986</v>
      </c>
      <c r="B737" s="301" t="s">
        <v>13057</v>
      </c>
      <c r="C737" s="300" t="s">
        <v>9</v>
      </c>
      <c r="D737" s="300" t="s">
        <v>12549</v>
      </c>
      <c r="E737" s="302" t="s">
        <v>27</v>
      </c>
      <c r="F737" s="423" t="s">
        <v>12948</v>
      </c>
      <c r="G737" s="423"/>
      <c r="H737" s="423">
        <v>6.3371130999999998</v>
      </c>
      <c r="I737" s="423"/>
      <c r="J737" s="424">
        <v>4.1191000000000004</v>
      </c>
      <c r="K737" s="424"/>
      <c r="L737" s="424"/>
    </row>
    <row r="738" spans="1:12" ht="17.100000000000001" customHeight="1">
      <c r="A738" s="298"/>
      <c r="B738" s="298"/>
      <c r="C738" s="298"/>
      <c r="D738" s="298"/>
      <c r="E738" s="298"/>
      <c r="F738" s="298"/>
      <c r="G738" s="298"/>
      <c r="H738" s="298"/>
      <c r="I738" s="298"/>
      <c r="J738" s="298" t="s">
        <v>12992</v>
      </c>
      <c r="K738" s="298"/>
      <c r="L738" s="298" t="s">
        <v>13463</v>
      </c>
    </row>
    <row r="739" spans="1:12">
      <c r="A739" s="414" t="s">
        <v>13058</v>
      </c>
      <c r="B739" s="414"/>
      <c r="C739" s="414"/>
      <c r="D739" s="414"/>
      <c r="E739" s="414"/>
      <c r="F739" s="414"/>
      <c r="G739" s="414"/>
      <c r="H739" s="414"/>
      <c r="I739" s="294"/>
      <c r="J739" s="294"/>
      <c r="K739" s="294"/>
      <c r="L739" s="294"/>
    </row>
    <row r="740" spans="1:12" ht="17.100000000000001" customHeight="1">
      <c r="A740" s="294" t="s">
        <v>12978</v>
      </c>
      <c r="B740" s="298" t="s">
        <v>12979</v>
      </c>
      <c r="C740" s="294" t="s">
        <v>12980</v>
      </c>
      <c r="D740" s="294" t="s">
        <v>12981</v>
      </c>
      <c r="E740" s="299" t="s">
        <v>12982</v>
      </c>
      <c r="F740" s="413" t="s">
        <v>12983</v>
      </c>
      <c r="G740" s="413"/>
      <c r="H740" s="413" t="s">
        <v>12984</v>
      </c>
      <c r="I740" s="413"/>
      <c r="J740" s="413" t="s">
        <v>12985</v>
      </c>
      <c r="K740" s="413"/>
      <c r="L740" s="413"/>
    </row>
    <row r="741" spans="1:12" ht="24" customHeight="1">
      <c r="A741" s="300" t="s">
        <v>12986</v>
      </c>
      <c r="B741" s="301" t="s">
        <v>13059</v>
      </c>
      <c r="C741" s="300" t="s">
        <v>9</v>
      </c>
      <c r="D741" s="300" t="s">
        <v>12535</v>
      </c>
      <c r="E741" s="302" t="s">
        <v>27</v>
      </c>
      <c r="F741" s="423" t="s">
        <v>12936</v>
      </c>
      <c r="G741" s="423"/>
      <c r="H741" s="423">
        <v>6.3371130999999998</v>
      </c>
      <c r="I741" s="423"/>
      <c r="J741" s="424">
        <v>0.31690000000000002</v>
      </c>
      <c r="K741" s="424"/>
      <c r="L741" s="424"/>
    </row>
    <row r="742" spans="1:12" ht="17.100000000000001" customHeight="1">
      <c r="A742" s="298"/>
      <c r="B742" s="298"/>
      <c r="C742" s="298"/>
      <c r="D742" s="298"/>
      <c r="E742" s="298"/>
      <c r="F742" s="298"/>
      <c r="G742" s="298"/>
      <c r="H742" s="298"/>
      <c r="I742" s="298"/>
      <c r="J742" s="298" t="s">
        <v>12992</v>
      </c>
      <c r="K742" s="298"/>
      <c r="L742" s="298" t="s">
        <v>13464</v>
      </c>
    </row>
    <row r="743" spans="1:12">
      <c r="A743" s="414" t="s">
        <v>13060</v>
      </c>
      <c r="B743" s="414"/>
      <c r="C743" s="414"/>
      <c r="D743" s="414"/>
      <c r="E743" s="414"/>
      <c r="F743" s="414"/>
      <c r="G743" s="414"/>
      <c r="H743" s="414"/>
      <c r="I743" s="294"/>
      <c r="J743" s="294"/>
      <c r="K743" s="294"/>
      <c r="L743" s="294"/>
    </row>
    <row r="744" spans="1:12" ht="17.100000000000001" customHeight="1">
      <c r="A744" s="294" t="s">
        <v>12978</v>
      </c>
      <c r="B744" s="298" t="s">
        <v>12979</v>
      </c>
      <c r="C744" s="294" t="s">
        <v>12980</v>
      </c>
      <c r="D744" s="294" t="s">
        <v>12981</v>
      </c>
      <c r="E744" s="299" t="s">
        <v>12982</v>
      </c>
      <c r="F744" s="413" t="s">
        <v>12983</v>
      </c>
      <c r="G744" s="413"/>
      <c r="H744" s="413" t="s">
        <v>12984</v>
      </c>
      <c r="I744" s="413"/>
      <c r="J744" s="413" t="s">
        <v>12985</v>
      </c>
      <c r="K744" s="413"/>
      <c r="L744" s="413"/>
    </row>
    <row r="745" spans="1:12" ht="24" customHeight="1">
      <c r="A745" s="300" t="s">
        <v>12986</v>
      </c>
      <c r="B745" s="301" t="s">
        <v>13061</v>
      </c>
      <c r="C745" s="300" t="s">
        <v>9</v>
      </c>
      <c r="D745" s="300" t="s">
        <v>12522</v>
      </c>
      <c r="E745" s="302" t="s">
        <v>27</v>
      </c>
      <c r="F745" s="423" t="s">
        <v>12964</v>
      </c>
      <c r="G745" s="423"/>
      <c r="H745" s="423">
        <v>6.3371130999999998</v>
      </c>
      <c r="I745" s="423"/>
      <c r="J745" s="424">
        <v>16.032900000000001</v>
      </c>
      <c r="K745" s="424"/>
      <c r="L745" s="424"/>
    </row>
    <row r="746" spans="1:12" ht="24" customHeight="1">
      <c r="A746" s="300" t="s">
        <v>12986</v>
      </c>
      <c r="B746" s="301" t="s">
        <v>13062</v>
      </c>
      <c r="C746" s="300" t="s">
        <v>9</v>
      </c>
      <c r="D746" s="300" t="s">
        <v>12527</v>
      </c>
      <c r="E746" s="302" t="s">
        <v>27</v>
      </c>
      <c r="F746" s="423" t="s">
        <v>13063</v>
      </c>
      <c r="G746" s="423"/>
      <c r="H746" s="423">
        <v>6.3371130999999998</v>
      </c>
      <c r="I746" s="423"/>
      <c r="J746" s="424">
        <v>2.1545999999999998</v>
      </c>
      <c r="K746" s="424"/>
      <c r="L746" s="424"/>
    </row>
    <row r="747" spans="1:12" ht="17.100000000000001" customHeight="1">
      <c r="A747" s="298"/>
      <c r="B747" s="298"/>
      <c r="C747" s="298"/>
      <c r="D747" s="298"/>
      <c r="E747" s="298"/>
      <c r="F747" s="298"/>
      <c r="G747" s="298"/>
      <c r="H747" s="298"/>
      <c r="I747" s="298"/>
      <c r="J747" s="298" t="s">
        <v>12992</v>
      </c>
      <c r="K747" s="298"/>
      <c r="L747" s="298" t="s">
        <v>13465</v>
      </c>
    </row>
    <row r="748" spans="1:12" ht="17.100000000000001" customHeight="1">
      <c r="A748" s="294" t="s">
        <v>13014</v>
      </c>
      <c r="B748" s="294"/>
      <c r="C748" s="294"/>
      <c r="D748" s="294"/>
      <c r="E748" s="294"/>
      <c r="F748" s="294"/>
      <c r="G748" s="294"/>
      <c r="H748" s="294"/>
      <c r="I748" s="294"/>
      <c r="J748" s="294"/>
      <c r="K748" s="294"/>
      <c r="L748" s="294"/>
    </row>
    <row r="749" spans="1:12" ht="17.100000000000001" customHeight="1">
      <c r="A749" s="298"/>
      <c r="B749" s="298"/>
      <c r="C749" s="298"/>
      <c r="D749" s="298"/>
      <c r="E749" s="298"/>
      <c r="F749" s="298"/>
      <c r="G749" s="298"/>
      <c r="H749" s="298"/>
      <c r="I749" s="298"/>
      <c r="J749" s="298" t="s">
        <v>13015</v>
      </c>
      <c r="K749" s="298"/>
      <c r="L749" s="298" t="s">
        <v>13466</v>
      </c>
    </row>
    <row r="750" spans="1:12" ht="17.100000000000001" customHeight="1">
      <c r="A750" s="298"/>
      <c r="B750" s="298"/>
      <c r="C750" s="298"/>
      <c r="D750" s="298"/>
      <c r="E750" s="298"/>
      <c r="F750" s="298"/>
      <c r="G750" s="298"/>
      <c r="H750" s="298"/>
      <c r="I750" s="298"/>
      <c r="J750" s="298" t="s">
        <v>13017</v>
      </c>
      <c r="K750" s="298" t="s">
        <v>13018</v>
      </c>
      <c r="L750" s="298" t="s">
        <v>13467</v>
      </c>
    </row>
    <row r="751" spans="1:12" ht="17.100000000000001" customHeight="1">
      <c r="A751" s="298"/>
      <c r="B751" s="298"/>
      <c r="C751" s="298"/>
      <c r="D751" s="298"/>
      <c r="E751" s="298"/>
      <c r="F751" s="298"/>
      <c r="G751" s="298"/>
      <c r="H751" s="298"/>
      <c r="I751" s="298"/>
      <c r="J751" s="298" t="s">
        <v>13020</v>
      </c>
      <c r="K751" s="298"/>
      <c r="L751" s="298" t="s">
        <v>13468</v>
      </c>
    </row>
    <row r="752" spans="1:12" ht="17.100000000000001" customHeight="1">
      <c r="A752" s="298"/>
      <c r="B752" s="298"/>
      <c r="C752" s="298"/>
      <c r="D752" s="298"/>
      <c r="E752" s="298"/>
      <c r="F752" s="298"/>
      <c r="G752" s="298"/>
      <c r="H752" s="298"/>
      <c r="I752" s="298"/>
      <c r="J752" s="298" t="s">
        <v>13022</v>
      </c>
      <c r="K752" s="298" t="s">
        <v>12974</v>
      </c>
      <c r="L752" s="298" t="s">
        <v>13469</v>
      </c>
    </row>
    <row r="753" spans="1:12" ht="17.100000000000001" customHeight="1">
      <c r="A753" s="298"/>
      <c r="B753" s="298"/>
      <c r="C753" s="298"/>
      <c r="D753" s="298"/>
      <c r="E753" s="298"/>
      <c r="F753" s="298"/>
      <c r="G753" s="298"/>
      <c r="H753" s="298"/>
      <c r="I753" s="298"/>
      <c r="J753" s="298" t="s">
        <v>13024</v>
      </c>
      <c r="K753" s="298"/>
      <c r="L753" s="298" t="s">
        <v>13470</v>
      </c>
    </row>
    <row r="754" spans="1:12" ht="30" customHeight="1">
      <c r="A754" s="299"/>
      <c r="B754" s="299"/>
      <c r="C754" s="299"/>
      <c r="D754" s="299"/>
      <c r="E754" s="299"/>
      <c r="F754" s="299"/>
      <c r="G754" s="299"/>
      <c r="H754" s="299"/>
      <c r="I754" s="299"/>
      <c r="J754" s="299"/>
      <c r="K754" s="299"/>
      <c r="L754" s="299"/>
    </row>
    <row r="755" spans="1:12" ht="36" customHeight="1">
      <c r="A755" s="295" t="s">
        <v>13471</v>
      </c>
      <c r="B755" s="296" t="s">
        <v>13472</v>
      </c>
      <c r="C755" s="295" t="s">
        <v>9</v>
      </c>
      <c r="D755" s="295" t="s">
        <v>3998</v>
      </c>
      <c r="E755" s="297" t="s">
        <v>13082</v>
      </c>
      <c r="F755" s="296"/>
      <c r="G755" s="296"/>
      <c r="H755" s="296"/>
      <c r="I755" s="296"/>
      <c r="J755" s="296"/>
      <c r="K755" s="296"/>
      <c r="L755" s="296"/>
    </row>
    <row r="756" spans="1:12">
      <c r="A756" s="414" t="s">
        <v>12977</v>
      </c>
      <c r="B756" s="414"/>
      <c r="C756" s="414"/>
      <c r="D756" s="414"/>
      <c r="E756" s="414"/>
      <c r="F756" s="414"/>
      <c r="G756" s="414"/>
      <c r="H756" s="414"/>
      <c r="I756" s="294"/>
      <c r="J756" s="294"/>
      <c r="K756" s="294"/>
      <c r="L756" s="294"/>
    </row>
    <row r="757" spans="1:12" ht="17.100000000000001" customHeight="1">
      <c r="A757" s="294" t="s">
        <v>12978</v>
      </c>
      <c r="B757" s="298" t="s">
        <v>12979</v>
      </c>
      <c r="C757" s="294" t="s">
        <v>12980</v>
      </c>
      <c r="D757" s="294" t="s">
        <v>12981</v>
      </c>
      <c r="E757" s="299" t="s">
        <v>12982</v>
      </c>
      <c r="F757" s="413" t="s">
        <v>12983</v>
      </c>
      <c r="G757" s="413"/>
      <c r="H757" s="413" t="s">
        <v>12984</v>
      </c>
      <c r="I757" s="413"/>
      <c r="J757" s="413" t="s">
        <v>12985</v>
      </c>
      <c r="K757" s="413"/>
      <c r="L757" s="413"/>
    </row>
    <row r="758" spans="1:12" ht="24" customHeight="1">
      <c r="A758" s="300" t="s">
        <v>12986</v>
      </c>
      <c r="B758" s="301" t="s">
        <v>12987</v>
      </c>
      <c r="C758" s="300" t="s">
        <v>9</v>
      </c>
      <c r="D758" s="300" t="s">
        <v>9831</v>
      </c>
      <c r="E758" s="302" t="s">
        <v>12988</v>
      </c>
      <c r="F758" s="423" t="s">
        <v>12989</v>
      </c>
      <c r="G758" s="423"/>
      <c r="H758" s="423">
        <v>0.15408450000000001</v>
      </c>
      <c r="I758" s="423"/>
      <c r="J758" s="424">
        <v>1.5592999999999999</v>
      </c>
      <c r="K758" s="424"/>
      <c r="L758" s="424"/>
    </row>
    <row r="759" spans="1:12" ht="36" customHeight="1">
      <c r="A759" s="300" t="s">
        <v>12986</v>
      </c>
      <c r="B759" s="301" t="s">
        <v>12990</v>
      </c>
      <c r="C759" s="300" t="s">
        <v>9</v>
      </c>
      <c r="D759" s="300" t="s">
        <v>11426</v>
      </c>
      <c r="E759" s="302" t="s">
        <v>51</v>
      </c>
      <c r="F759" s="423" t="s">
        <v>12991</v>
      </c>
      <c r="G759" s="423"/>
      <c r="H759" s="423">
        <v>8.0744000000000007E-3</v>
      </c>
      <c r="I759" s="423"/>
      <c r="J759" s="424">
        <v>1.0672999999999999</v>
      </c>
      <c r="K759" s="424"/>
      <c r="L759" s="424"/>
    </row>
    <row r="760" spans="1:12" ht="24" customHeight="1">
      <c r="A760" s="300" t="s">
        <v>12986</v>
      </c>
      <c r="B760" s="301" t="s">
        <v>13085</v>
      </c>
      <c r="C760" s="300" t="s">
        <v>9</v>
      </c>
      <c r="D760" s="300" t="s">
        <v>7909</v>
      </c>
      <c r="E760" s="302" t="s">
        <v>51</v>
      </c>
      <c r="F760" s="423" t="s">
        <v>13086</v>
      </c>
      <c r="G760" s="423"/>
      <c r="H760" s="423">
        <v>6.3674999999999999E-3</v>
      </c>
      <c r="I760" s="423"/>
      <c r="J760" s="424">
        <v>0.66220000000000001</v>
      </c>
      <c r="K760" s="424"/>
      <c r="L760" s="424"/>
    </row>
    <row r="761" spans="1:12" ht="24" customHeight="1">
      <c r="A761" s="300" t="s">
        <v>12986</v>
      </c>
      <c r="B761" s="301" t="s">
        <v>13087</v>
      </c>
      <c r="C761" s="300" t="s">
        <v>9</v>
      </c>
      <c r="D761" s="300" t="s">
        <v>8873</v>
      </c>
      <c r="E761" s="302" t="s">
        <v>51</v>
      </c>
      <c r="F761" s="423" t="s">
        <v>13088</v>
      </c>
      <c r="G761" s="423"/>
      <c r="H761" s="423">
        <v>6.0689999999999995E-4</v>
      </c>
      <c r="I761" s="423"/>
      <c r="J761" s="424">
        <v>0.52769999999999995</v>
      </c>
      <c r="K761" s="424"/>
      <c r="L761" s="424"/>
    </row>
    <row r="762" spans="1:12" ht="48" customHeight="1">
      <c r="A762" s="300" t="s">
        <v>12986</v>
      </c>
      <c r="B762" s="301" t="s">
        <v>13089</v>
      </c>
      <c r="C762" s="300" t="s">
        <v>9</v>
      </c>
      <c r="D762" s="300" t="s">
        <v>9227</v>
      </c>
      <c r="E762" s="302" t="s">
        <v>51</v>
      </c>
      <c r="F762" s="423" t="s">
        <v>13090</v>
      </c>
      <c r="G762" s="423"/>
      <c r="H762" s="423">
        <v>4.2519999999999998E-4</v>
      </c>
      <c r="I762" s="423"/>
      <c r="J762" s="424">
        <v>0.56850000000000001</v>
      </c>
      <c r="K762" s="424"/>
      <c r="L762" s="424"/>
    </row>
    <row r="763" spans="1:12" ht="24" customHeight="1">
      <c r="A763" s="300" t="s">
        <v>12986</v>
      </c>
      <c r="B763" s="301" t="s">
        <v>13091</v>
      </c>
      <c r="C763" s="300" t="s">
        <v>9</v>
      </c>
      <c r="D763" s="300" t="s">
        <v>9580</v>
      </c>
      <c r="E763" s="302" t="s">
        <v>51</v>
      </c>
      <c r="F763" s="423" t="s">
        <v>13092</v>
      </c>
      <c r="G763" s="423"/>
      <c r="H763" s="423">
        <v>4.1590000000000003E-4</v>
      </c>
      <c r="I763" s="423"/>
      <c r="J763" s="424">
        <v>0.37280000000000002</v>
      </c>
      <c r="K763" s="424"/>
      <c r="L763" s="424"/>
    </row>
    <row r="764" spans="1:12" ht="24" customHeight="1">
      <c r="A764" s="300" t="s">
        <v>12986</v>
      </c>
      <c r="B764" s="301" t="s">
        <v>13180</v>
      </c>
      <c r="C764" s="300" t="s">
        <v>9</v>
      </c>
      <c r="D764" s="300" t="s">
        <v>9160</v>
      </c>
      <c r="E764" s="302" t="s">
        <v>51</v>
      </c>
      <c r="F764" s="423" t="s">
        <v>13181</v>
      </c>
      <c r="G764" s="423"/>
      <c r="H764" s="423">
        <v>3.3000000000000002E-6</v>
      </c>
      <c r="I764" s="423"/>
      <c r="J764" s="424">
        <v>1.4200000000000001E-2</v>
      </c>
      <c r="K764" s="424"/>
      <c r="L764" s="424"/>
    </row>
    <row r="765" spans="1:12" ht="36" customHeight="1">
      <c r="A765" s="300" t="s">
        <v>12986</v>
      </c>
      <c r="B765" s="301" t="s">
        <v>13182</v>
      </c>
      <c r="C765" s="300" t="s">
        <v>9</v>
      </c>
      <c r="D765" s="300" t="s">
        <v>7288</v>
      </c>
      <c r="E765" s="302" t="s">
        <v>51</v>
      </c>
      <c r="F765" s="423" t="s">
        <v>13183</v>
      </c>
      <c r="G765" s="423"/>
      <c r="H765" s="423">
        <v>1.0900000000000001E-5</v>
      </c>
      <c r="I765" s="423"/>
      <c r="J765" s="424">
        <v>0.158</v>
      </c>
      <c r="K765" s="424"/>
      <c r="L765" s="424"/>
    </row>
    <row r="766" spans="1:12" ht="24" customHeight="1">
      <c r="A766" s="300" t="s">
        <v>12986</v>
      </c>
      <c r="B766" s="301" t="s">
        <v>13284</v>
      </c>
      <c r="C766" s="300" t="s">
        <v>9</v>
      </c>
      <c r="D766" s="300" t="s">
        <v>11893</v>
      </c>
      <c r="E766" s="302" t="s">
        <v>51</v>
      </c>
      <c r="F766" s="423" t="s">
        <v>13285</v>
      </c>
      <c r="G766" s="423"/>
      <c r="H766" s="423">
        <v>4.1999999999999996E-6</v>
      </c>
      <c r="I766" s="423"/>
      <c r="J766" s="424">
        <v>8.0999999999999996E-3</v>
      </c>
      <c r="K766" s="424"/>
      <c r="L766" s="424"/>
    </row>
    <row r="767" spans="1:12" ht="24" customHeight="1">
      <c r="A767" s="300" t="s">
        <v>12986</v>
      </c>
      <c r="B767" s="301" t="s">
        <v>13286</v>
      </c>
      <c r="C767" s="300" t="s">
        <v>9</v>
      </c>
      <c r="D767" s="300" t="s">
        <v>8076</v>
      </c>
      <c r="E767" s="302" t="s">
        <v>51</v>
      </c>
      <c r="F767" s="423" t="s">
        <v>13287</v>
      </c>
      <c r="G767" s="423"/>
      <c r="H767" s="423">
        <v>0</v>
      </c>
      <c r="I767" s="423"/>
      <c r="J767" s="424">
        <v>0</v>
      </c>
      <c r="K767" s="424"/>
      <c r="L767" s="424"/>
    </row>
    <row r="768" spans="1:12" ht="36" customHeight="1">
      <c r="A768" s="300" t="s">
        <v>12986</v>
      </c>
      <c r="B768" s="301" t="s">
        <v>13128</v>
      </c>
      <c r="C768" s="300" t="s">
        <v>9</v>
      </c>
      <c r="D768" s="300" t="s">
        <v>7283</v>
      </c>
      <c r="E768" s="302" t="s">
        <v>51</v>
      </c>
      <c r="F768" s="423" t="s">
        <v>13129</v>
      </c>
      <c r="G768" s="423"/>
      <c r="H768" s="423">
        <v>2.26E-5</v>
      </c>
      <c r="I768" s="423"/>
      <c r="J768" s="424">
        <v>8.0500000000000002E-2</v>
      </c>
      <c r="K768" s="424"/>
      <c r="L768" s="424"/>
    </row>
    <row r="769" spans="1:12" ht="36" customHeight="1">
      <c r="A769" s="300" t="s">
        <v>12986</v>
      </c>
      <c r="B769" s="301" t="s">
        <v>13288</v>
      </c>
      <c r="C769" s="300" t="s">
        <v>9</v>
      </c>
      <c r="D769" s="300" t="s">
        <v>10022</v>
      </c>
      <c r="E769" s="302" t="s">
        <v>51</v>
      </c>
      <c r="F769" s="423" t="s">
        <v>13289</v>
      </c>
      <c r="G769" s="423"/>
      <c r="H769" s="423">
        <v>6.9999999999999997E-7</v>
      </c>
      <c r="I769" s="423"/>
      <c r="J769" s="424">
        <v>6.6E-3</v>
      </c>
      <c r="K769" s="424"/>
      <c r="L769" s="424"/>
    </row>
    <row r="770" spans="1:12" ht="17.100000000000001" customHeight="1">
      <c r="A770" s="298"/>
      <c r="B770" s="298"/>
      <c r="C770" s="298"/>
      <c r="D770" s="298"/>
      <c r="E770" s="298"/>
      <c r="F770" s="298"/>
      <c r="G770" s="298"/>
      <c r="H770" s="298"/>
      <c r="I770" s="298"/>
      <c r="J770" s="298" t="s">
        <v>12992</v>
      </c>
      <c r="K770" s="298"/>
      <c r="L770" s="298" t="s">
        <v>13473</v>
      </c>
    </row>
    <row r="771" spans="1:12">
      <c r="A771" s="414" t="s">
        <v>12994</v>
      </c>
      <c r="B771" s="414"/>
      <c r="C771" s="414"/>
      <c r="D771" s="414"/>
      <c r="E771" s="414"/>
      <c r="F771" s="414"/>
      <c r="G771" s="414"/>
      <c r="H771" s="414"/>
      <c r="I771" s="294"/>
      <c r="J771" s="294"/>
      <c r="K771" s="294"/>
      <c r="L771" s="294"/>
    </row>
    <row r="772" spans="1:12" ht="17.100000000000001" customHeight="1">
      <c r="A772" s="294" t="s">
        <v>12978</v>
      </c>
      <c r="B772" s="298" t="s">
        <v>12979</v>
      </c>
      <c r="C772" s="294" t="s">
        <v>12980</v>
      </c>
      <c r="D772" s="294" t="s">
        <v>12981</v>
      </c>
      <c r="E772" s="299" t="s">
        <v>12982</v>
      </c>
      <c r="F772" s="413" t="s">
        <v>12983</v>
      </c>
      <c r="G772" s="413"/>
      <c r="H772" s="413" t="s">
        <v>12984</v>
      </c>
      <c r="I772" s="413"/>
      <c r="J772" s="413" t="s">
        <v>12985</v>
      </c>
      <c r="K772" s="413"/>
      <c r="L772" s="413"/>
    </row>
    <row r="773" spans="1:12" ht="24" customHeight="1">
      <c r="A773" s="300" t="s">
        <v>12986</v>
      </c>
      <c r="B773" s="301" t="s">
        <v>13185</v>
      </c>
      <c r="C773" s="300" t="s">
        <v>9</v>
      </c>
      <c r="D773" s="300" t="s">
        <v>10150</v>
      </c>
      <c r="E773" s="302" t="s">
        <v>27</v>
      </c>
      <c r="F773" s="423" t="s">
        <v>13186</v>
      </c>
      <c r="G773" s="423"/>
      <c r="H773" s="423">
        <v>0.1056487</v>
      </c>
      <c r="I773" s="423"/>
      <c r="J773" s="424">
        <v>0.54090000000000005</v>
      </c>
      <c r="K773" s="424"/>
      <c r="L773" s="424"/>
    </row>
    <row r="774" spans="1:12" ht="24" customHeight="1">
      <c r="A774" s="300" t="s">
        <v>12986</v>
      </c>
      <c r="B774" s="301" t="s">
        <v>13093</v>
      </c>
      <c r="C774" s="300" t="s">
        <v>9</v>
      </c>
      <c r="D774" s="300" t="s">
        <v>10857</v>
      </c>
      <c r="E774" s="302" t="s">
        <v>27</v>
      </c>
      <c r="F774" s="423" t="s">
        <v>13094</v>
      </c>
      <c r="G774" s="423"/>
      <c r="H774" s="423">
        <v>2.5011565999999998</v>
      </c>
      <c r="I774" s="423"/>
      <c r="J774" s="424">
        <v>12.930999999999999</v>
      </c>
      <c r="K774" s="424"/>
      <c r="L774" s="424"/>
    </row>
    <row r="775" spans="1:12" ht="24" customHeight="1">
      <c r="A775" s="300" t="s">
        <v>12986</v>
      </c>
      <c r="B775" s="301" t="s">
        <v>13187</v>
      </c>
      <c r="C775" s="300" t="s">
        <v>9</v>
      </c>
      <c r="D775" s="300" t="s">
        <v>7901</v>
      </c>
      <c r="E775" s="302" t="s">
        <v>27</v>
      </c>
      <c r="F775" s="423" t="s">
        <v>13188</v>
      </c>
      <c r="G775" s="423"/>
      <c r="H775" s="423">
        <v>0.67389429999999995</v>
      </c>
      <c r="I775" s="423"/>
      <c r="J775" s="424">
        <v>3.6861999999999999</v>
      </c>
      <c r="K775" s="424"/>
      <c r="L775" s="424"/>
    </row>
    <row r="776" spans="1:12" ht="24" customHeight="1">
      <c r="A776" s="300" t="s">
        <v>12986</v>
      </c>
      <c r="B776" s="301" t="s">
        <v>13133</v>
      </c>
      <c r="C776" s="300" t="s">
        <v>9</v>
      </c>
      <c r="D776" s="300" t="s">
        <v>7905</v>
      </c>
      <c r="E776" s="302" t="s">
        <v>27</v>
      </c>
      <c r="F776" s="423" t="s">
        <v>13134</v>
      </c>
      <c r="G776" s="423"/>
      <c r="H776" s="423">
        <v>1.9083314</v>
      </c>
      <c r="I776" s="423"/>
      <c r="J776" s="424">
        <v>13.2629</v>
      </c>
      <c r="K776" s="424"/>
      <c r="L776" s="424"/>
    </row>
    <row r="777" spans="1:12" ht="24" customHeight="1">
      <c r="A777" s="300" t="s">
        <v>12986</v>
      </c>
      <c r="B777" s="301" t="s">
        <v>13189</v>
      </c>
      <c r="C777" s="300" t="s">
        <v>9</v>
      </c>
      <c r="D777" s="300" t="s">
        <v>10144</v>
      </c>
      <c r="E777" s="302" t="s">
        <v>27</v>
      </c>
      <c r="F777" s="423" t="s">
        <v>12939</v>
      </c>
      <c r="G777" s="423"/>
      <c r="H777" s="423">
        <v>3.2255399999999997E-2</v>
      </c>
      <c r="I777" s="423"/>
      <c r="J777" s="424">
        <v>0.15579999999999999</v>
      </c>
      <c r="K777" s="424"/>
      <c r="L777" s="424"/>
    </row>
    <row r="778" spans="1:12" ht="24" customHeight="1">
      <c r="A778" s="300" t="s">
        <v>12986</v>
      </c>
      <c r="B778" s="301" t="s">
        <v>13190</v>
      </c>
      <c r="C778" s="300" t="s">
        <v>9</v>
      </c>
      <c r="D778" s="300" t="s">
        <v>11285</v>
      </c>
      <c r="E778" s="302" t="s">
        <v>27</v>
      </c>
      <c r="F778" s="423" t="s">
        <v>13191</v>
      </c>
      <c r="G778" s="423"/>
      <c r="H778" s="423">
        <v>0.17427100000000001</v>
      </c>
      <c r="I778" s="423"/>
      <c r="J778" s="424">
        <v>1.321</v>
      </c>
      <c r="K778" s="424"/>
      <c r="L778" s="424"/>
    </row>
    <row r="779" spans="1:12" ht="24" customHeight="1">
      <c r="A779" s="300" t="s">
        <v>12986</v>
      </c>
      <c r="B779" s="301" t="s">
        <v>13291</v>
      </c>
      <c r="C779" s="300" t="s">
        <v>9</v>
      </c>
      <c r="D779" s="300" t="s">
        <v>7903</v>
      </c>
      <c r="E779" s="302" t="s">
        <v>27</v>
      </c>
      <c r="F779" s="423" t="s">
        <v>13191</v>
      </c>
      <c r="G779" s="423"/>
      <c r="H779" s="423">
        <v>9.9897299999999994E-2</v>
      </c>
      <c r="I779" s="423"/>
      <c r="J779" s="424">
        <v>0.75719999999999998</v>
      </c>
      <c r="K779" s="424"/>
      <c r="L779" s="424"/>
    </row>
    <row r="780" spans="1:12" ht="24" customHeight="1">
      <c r="A780" s="300" t="s">
        <v>12986</v>
      </c>
      <c r="B780" s="301" t="s">
        <v>13192</v>
      </c>
      <c r="C780" s="300" t="s">
        <v>9</v>
      </c>
      <c r="D780" s="300" t="s">
        <v>10306</v>
      </c>
      <c r="E780" s="302" t="s">
        <v>27</v>
      </c>
      <c r="F780" s="423" t="s">
        <v>13134</v>
      </c>
      <c r="G780" s="423"/>
      <c r="H780" s="423">
        <v>2.7524812000000001</v>
      </c>
      <c r="I780" s="423"/>
      <c r="J780" s="424">
        <v>19.1297</v>
      </c>
      <c r="K780" s="424"/>
      <c r="L780" s="424"/>
    </row>
    <row r="781" spans="1:12" ht="24" customHeight="1">
      <c r="A781" s="300" t="s">
        <v>12986</v>
      </c>
      <c r="B781" s="301" t="s">
        <v>13131</v>
      </c>
      <c r="C781" s="300" t="s">
        <v>9</v>
      </c>
      <c r="D781" s="300" t="s">
        <v>10137</v>
      </c>
      <c r="E781" s="302" t="s">
        <v>27</v>
      </c>
      <c r="F781" s="423" t="s">
        <v>13132</v>
      </c>
      <c r="G781" s="423"/>
      <c r="H781" s="423">
        <v>0.35476010000000002</v>
      </c>
      <c r="I781" s="423"/>
      <c r="J781" s="424">
        <v>1.7028000000000001</v>
      </c>
      <c r="K781" s="424"/>
      <c r="L781" s="424"/>
    </row>
    <row r="782" spans="1:12" ht="24" customHeight="1">
      <c r="A782" s="300" t="s">
        <v>12986</v>
      </c>
      <c r="B782" s="301" t="s">
        <v>13193</v>
      </c>
      <c r="C782" s="300" t="s">
        <v>9</v>
      </c>
      <c r="D782" s="300" t="s">
        <v>7200</v>
      </c>
      <c r="E782" s="302" t="s">
        <v>27</v>
      </c>
      <c r="F782" s="423" t="s">
        <v>13194</v>
      </c>
      <c r="G782" s="423"/>
      <c r="H782" s="423">
        <v>0.56773980000000002</v>
      </c>
      <c r="I782" s="423"/>
      <c r="J782" s="424">
        <v>2.8898000000000001</v>
      </c>
      <c r="K782" s="424"/>
      <c r="L782" s="424"/>
    </row>
    <row r="783" spans="1:12" ht="24" customHeight="1">
      <c r="A783" s="300" t="s">
        <v>12986</v>
      </c>
      <c r="B783" s="301" t="s">
        <v>13195</v>
      </c>
      <c r="C783" s="300" t="s">
        <v>9</v>
      </c>
      <c r="D783" s="300" t="s">
        <v>8821</v>
      </c>
      <c r="E783" s="302" t="s">
        <v>27</v>
      </c>
      <c r="F783" s="423" t="s">
        <v>13196</v>
      </c>
      <c r="G783" s="423"/>
      <c r="H783" s="423">
        <v>1.0341244999999999</v>
      </c>
      <c r="I783" s="423"/>
      <c r="J783" s="424">
        <v>7.4353999999999996</v>
      </c>
      <c r="K783" s="424"/>
      <c r="L783" s="424"/>
    </row>
    <row r="784" spans="1:12" ht="24" customHeight="1">
      <c r="A784" s="300" t="s">
        <v>12986</v>
      </c>
      <c r="B784" s="301" t="s">
        <v>13197</v>
      </c>
      <c r="C784" s="300" t="s">
        <v>9</v>
      </c>
      <c r="D784" s="300" t="s">
        <v>6983</v>
      </c>
      <c r="E784" s="302" t="s">
        <v>27</v>
      </c>
      <c r="F784" s="423" t="s">
        <v>13198</v>
      </c>
      <c r="G784" s="423"/>
      <c r="H784" s="423">
        <v>0.29568749999999999</v>
      </c>
      <c r="I784" s="423"/>
      <c r="J784" s="424">
        <v>1.4932000000000001</v>
      </c>
      <c r="K784" s="424"/>
      <c r="L784" s="424"/>
    </row>
    <row r="785" spans="1:12" ht="24" customHeight="1">
      <c r="A785" s="300" t="s">
        <v>12986</v>
      </c>
      <c r="B785" s="301" t="s">
        <v>13199</v>
      </c>
      <c r="C785" s="300" t="s">
        <v>9</v>
      </c>
      <c r="D785" s="300" t="s">
        <v>8746</v>
      </c>
      <c r="E785" s="302" t="s">
        <v>27</v>
      </c>
      <c r="F785" s="423" t="s">
        <v>13196</v>
      </c>
      <c r="G785" s="423"/>
      <c r="H785" s="423">
        <v>0.38914209999999999</v>
      </c>
      <c r="I785" s="423"/>
      <c r="J785" s="424">
        <v>2.7978999999999998</v>
      </c>
      <c r="K785" s="424"/>
      <c r="L785" s="424"/>
    </row>
    <row r="786" spans="1:12" ht="24" customHeight="1">
      <c r="A786" s="300" t="s">
        <v>12986</v>
      </c>
      <c r="B786" s="301" t="s">
        <v>13292</v>
      </c>
      <c r="C786" s="300" t="s">
        <v>9</v>
      </c>
      <c r="D786" s="300" t="s">
        <v>6981</v>
      </c>
      <c r="E786" s="302" t="s">
        <v>27</v>
      </c>
      <c r="F786" s="423" t="s">
        <v>13293</v>
      </c>
      <c r="G786" s="423"/>
      <c r="H786" s="423">
        <v>1.1280000000000001E-3</v>
      </c>
      <c r="I786" s="423"/>
      <c r="J786" s="424">
        <v>5.4999999999999997E-3</v>
      </c>
      <c r="K786" s="424"/>
      <c r="L786" s="424"/>
    </row>
    <row r="787" spans="1:12" ht="24" customHeight="1">
      <c r="A787" s="300" t="s">
        <v>12986</v>
      </c>
      <c r="B787" s="301" t="s">
        <v>13294</v>
      </c>
      <c r="C787" s="300" t="s">
        <v>9</v>
      </c>
      <c r="D787" s="300" t="s">
        <v>7164</v>
      </c>
      <c r="E787" s="302" t="s">
        <v>27</v>
      </c>
      <c r="F787" s="423" t="s">
        <v>13134</v>
      </c>
      <c r="G787" s="423"/>
      <c r="H787" s="423">
        <v>7.2357999999999997E-3</v>
      </c>
      <c r="I787" s="423"/>
      <c r="J787" s="424">
        <v>5.0299999999999997E-2</v>
      </c>
      <c r="K787" s="424"/>
      <c r="L787" s="424"/>
    </row>
    <row r="788" spans="1:12" ht="24" customHeight="1">
      <c r="A788" s="300" t="s">
        <v>12986</v>
      </c>
      <c r="B788" s="301" t="s">
        <v>13161</v>
      </c>
      <c r="C788" s="300" t="s">
        <v>9</v>
      </c>
      <c r="D788" s="300" t="s">
        <v>10381</v>
      </c>
      <c r="E788" s="302" t="s">
        <v>27</v>
      </c>
      <c r="F788" s="423" t="s">
        <v>13134</v>
      </c>
      <c r="G788" s="423"/>
      <c r="H788" s="423">
        <v>0.31971329999999998</v>
      </c>
      <c r="I788" s="423"/>
      <c r="J788" s="424">
        <v>2.222</v>
      </c>
      <c r="K788" s="424"/>
      <c r="L788" s="424"/>
    </row>
    <row r="789" spans="1:12" ht="24" customHeight="1">
      <c r="A789" s="300" t="s">
        <v>12986</v>
      </c>
      <c r="B789" s="301" t="s">
        <v>13295</v>
      </c>
      <c r="C789" s="300" t="s">
        <v>9</v>
      </c>
      <c r="D789" s="300" t="s">
        <v>7218</v>
      </c>
      <c r="E789" s="302" t="s">
        <v>27</v>
      </c>
      <c r="F789" s="423" t="s">
        <v>13134</v>
      </c>
      <c r="G789" s="423"/>
      <c r="H789" s="423">
        <v>0.1517394</v>
      </c>
      <c r="I789" s="423"/>
      <c r="J789" s="424">
        <v>1.0546</v>
      </c>
      <c r="K789" s="424"/>
      <c r="L789" s="424"/>
    </row>
    <row r="790" spans="1:12" ht="17.100000000000001" customHeight="1">
      <c r="A790" s="298"/>
      <c r="B790" s="298"/>
      <c r="C790" s="298"/>
      <c r="D790" s="298"/>
      <c r="E790" s="298"/>
      <c r="F790" s="298"/>
      <c r="G790" s="298"/>
      <c r="H790" s="298"/>
      <c r="I790" s="298"/>
      <c r="J790" s="298" t="s">
        <v>12992</v>
      </c>
      <c r="K790" s="298"/>
      <c r="L790" s="298" t="s">
        <v>13474</v>
      </c>
    </row>
    <row r="791" spans="1:12">
      <c r="A791" s="414" t="s">
        <v>12998</v>
      </c>
      <c r="B791" s="414"/>
      <c r="C791" s="414"/>
      <c r="D791" s="414"/>
      <c r="E791" s="414"/>
      <c r="F791" s="414"/>
      <c r="G791" s="414"/>
      <c r="H791" s="414"/>
      <c r="I791" s="294"/>
      <c r="J791" s="294"/>
      <c r="K791" s="294"/>
      <c r="L791" s="294"/>
    </row>
    <row r="792" spans="1:12" ht="17.100000000000001" customHeight="1">
      <c r="A792" s="294" t="s">
        <v>12978</v>
      </c>
      <c r="B792" s="298" t="s">
        <v>12979</v>
      </c>
      <c r="C792" s="294" t="s">
        <v>12980</v>
      </c>
      <c r="D792" s="294" t="s">
        <v>12981</v>
      </c>
      <c r="E792" s="299" t="s">
        <v>12982</v>
      </c>
      <c r="F792" s="413" t="s">
        <v>12983</v>
      </c>
      <c r="G792" s="413"/>
      <c r="H792" s="413" t="s">
        <v>12984</v>
      </c>
      <c r="I792" s="413"/>
      <c r="J792" s="413" t="s">
        <v>12985</v>
      </c>
      <c r="K792" s="413"/>
      <c r="L792" s="413"/>
    </row>
    <row r="793" spans="1:12" ht="36" customHeight="1">
      <c r="A793" s="300" t="s">
        <v>12986</v>
      </c>
      <c r="B793" s="301" t="s">
        <v>13209</v>
      </c>
      <c r="C793" s="300" t="s">
        <v>9</v>
      </c>
      <c r="D793" s="300" t="s">
        <v>9045</v>
      </c>
      <c r="E793" s="302" t="s">
        <v>13082</v>
      </c>
      <c r="F793" s="423" t="s">
        <v>13210</v>
      </c>
      <c r="G793" s="423"/>
      <c r="H793" s="423">
        <v>0.97619999999999996</v>
      </c>
      <c r="I793" s="423"/>
      <c r="J793" s="424">
        <v>42.62</v>
      </c>
      <c r="K793" s="424"/>
      <c r="L793" s="424"/>
    </row>
    <row r="794" spans="1:12" ht="48" customHeight="1">
      <c r="A794" s="300" t="s">
        <v>12986</v>
      </c>
      <c r="B794" s="301" t="s">
        <v>13299</v>
      </c>
      <c r="C794" s="300" t="s">
        <v>9</v>
      </c>
      <c r="D794" s="300" t="s">
        <v>8943</v>
      </c>
      <c r="E794" s="302" t="s">
        <v>12881</v>
      </c>
      <c r="F794" s="423" t="s">
        <v>13300</v>
      </c>
      <c r="G794" s="423"/>
      <c r="H794" s="423">
        <v>3.4799999999999998E-2</v>
      </c>
      <c r="I794" s="423"/>
      <c r="J794" s="424">
        <v>1.49</v>
      </c>
      <c r="K794" s="424"/>
      <c r="L794" s="424"/>
    </row>
    <row r="795" spans="1:12" ht="24" customHeight="1">
      <c r="A795" s="300" t="s">
        <v>12986</v>
      </c>
      <c r="B795" s="301" t="s">
        <v>13475</v>
      </c>
      <c r="C795" s="300" t="s">
        <v>9</v>
      </c>
      <c r="D795" s="300" t="s">
        <v>7767</v>
      </c>
      <c r="E795" s="302" t="s">
        <v>51</v>
      </c>
      <c r="F795" s="423" t="s">
        <v>13476</v>
      </c>
      <c r="G795" s="423"/>
      <c r="H795" s="423">
        <v>3.4799999999999998E-2</v>
      </c>
      <c r="I795" s="423"/>
      <c r="J795" s="424">
        <v>0.8</v>
      </c>
      <c r="K795" s="424"/>
      <c r="L795" s="424"/>
    </row>
    <row r="796" spans="1:12" ht="24" customHeight="1">
      <c r="A796" s="300" t="s">
        <v>12986</v>
      </c>
      <c r="B796" s="301" t="s">
        <v>13477</v>
      </c>
      <c r="C796" s="300" t="s">
        <v>9</v>
      </c>
      <c r="D796" s="300" t="s">
        <v>9453</v>
      </c>
      <c r="E796" s="302" t="s">
        <v>51</v>
      </c>
      <c r="F796" s="423" t="s">
        <v>13478</v>
      </c>
      <c r="G796" s="423"/>
      <c r="H796" s="423">
        <v>1.7399999999999999E-2</v>
      </c>
      <c r="I796" s="423"/>
      <c r="J796" s="424">
        <v>0.16</v>
      </c>
      <c r="K796" s="424"/>
      <c r="L796" s="424"/>
    </row>
    <row r="797" spans="1:12" ht="24" customHeight="1">
      <c r="A797" s="300" t="s">
        <v>12986</v>
      </c>
      <c r="B797" s="301" t="s">
        <v>13479</v>
      </c>
      <c r="C797" s="300" t="s">
        <v>9</v>
      </c>
      <c r="D797" s="300" t="s">
        <v>9458</v>
      </c>
      <c r="E797" s="302" t="s">
        <v>51</v>
      </c>
      <c r="F797" s="423" t="s">
        <v>13480</v>
      </c>
      <c r="G797" s="423"/>
      <c r="H797" s="423">
        <v>3.4799999999999998E-2</v>
      </c>
      <c r="I797" s="423"/>
      <c r="J797" s="424">
        <v>0.42</v>
      </c>
      <c r="K797" s="424"/>
      <c r="L797" s="424"/>
    </row>
    <row r="798" spans="1:12" ht="24" customHeight="1">
      <c r="A798" s="300" t="s">
        <v>12986</v>
      </c>
      <c r="B798" s="301" t="s">
        <v>13481</v>
      </c>
      <c r="C798" s="300" t="s">
        <v>9</v>
      </c>
      <c r="D798" s="300" t="s">
        <v>10007</v>
      </c>
      <c r="E798" s="302" t="s">
        <v>51</v>
      </c>
      <c r="F798" s="423" t="s">
        <v>13482</v>
      </c>
      <c r="G798" s="423"/>
      <c r="H798" s="423">
        <v>1.7399999999999999E-2</v>
      </c>
      <c r="I798" s="423"/>
      <c r="J798" s="424">
        <v>7.89</v>
      </c>
      <c r="K798" s="424"/>
      <c r="L798" s="424"/>
    </row>
    <row r="799" spans="1:12" ht="36" customHeight="1">
      <c r="A799" s="300" t="s">
        <v>12986</v>
      </c>
      <c r="B799" s="301" t="s">
        <v>13483</v>
      </c>
      <c r="C799" s="300" t="s">
        <v>9</v>
      </c>
      <c r="D799" s="300" t="s">
        <v>10516</v>
      </c>
      <c r="E799" s="302" t="s">
        <v>13082</v>
      </c>
      <c r="F799" s="423" t="s">
        <v>13484</v>
      </c>
      <c r="G799" s="423"/>
      <c r="H799" s="423">
        <v>5.6399999999999999E-2</v>
      </c>
      <c r="I799" s="423"/>
      <c r="J799" s="424">
        <v>5.96</v>
      </c>
      <c r="K799" s="424"/>
      <c r="L799" s="424"/>
    </row>
    <row r="800" spans="1:12" ht="36" customHeight="1">
      <c r="A800" s="300" t="s">
        <v>12986</v>
      </c>
      <c r="B800" s="301" t="s">
        <v>13485</v>
      </c>
      <c r="C800" s="300" t="s">
        <v>9</v>
      </c>
      <c r="D800" s="300" t="s">
        <v>11822</v>
      </c>
      <c r="E800" s="302" t="s">
        <v>51</v>
      </c>
      <c r="F800" s="423" t="s">
        <v>13486</v>
      </c>
      <c r="G800" s="423"/>
      <c r="H800" s="423">
        <v>1.7399999999999999E-2</v>
      </c>
      <c r="I800" s="423"/>
      <c r="J800" s="424">
        <v>2.1800000000000002</v>
      </c>
      <c r="K800" s="424"/>
      <c r="L800" s="424"/>
    </row>
    <row r="801" spans="1:12" ht="24" customHeight="1">
      <c r="A801" s="300" t="s">
        <v>12986</v>
      </c>
      <c r="B801" s="301" t="s">
        <v>13168</v>
      </c>
      <c r="C801" s="300" t="s">
        <v>9</v>
      </c>
      <c r="D801" s="300" t="s">
        <v>10597</v>
      </c>
      <c r="E801" s="302" t="s">
        <v>23</v>
      </c>
      <c r="F801" s="423" t="s">
        <v>13169</v>
      </c>
      <c r="G801" s="423"/>
      <c r="H801" s="423">
        <v>0.1044783</v>
      </c>
      <c r="I801" s="423"/>
      <c r="J801" s="424">
        <v>1.1388</v>
      </c>
      <c r="K801" s="424"/>
      <c r="L801" s="424"/>
    </row>
    <row r="802" spans="1:12" ht="24" customHeight="1">
      <c r="A802" s="300" t="s">
        <v>12986</v>
      </c>
      <c r="B802" s="301" t="s">
        <v>13213</v>
      </c>
      <c r="C802" s="300" t="s">
        <v>9</v>
      </c>
      <c r="D802" s="300" t="s">
        <v>7993</v>
      </c>
      <c r="E802" s="302" t="s">
        <v>51</v>
      </c>
      <c r="F802" s="423" t="s">
        <v>13214</v>
      </c>
      <c r="G802" s="423"/>
      <c r="H802" s="423">
        <v>0.73341250000000002</v>
      </c>
      <c r="I802" s="423"/>
      <c r="J802" s="424">
        <v>25.926100000000002</v>
      </c>
      <c r="K802" s="424"/>
      <c r="L802" s="424"/>
    </row>
    <row r="803" spans="1:12" ht="36" customHeight="1">
      <c r="A803" s="300" t="s">
        <v>12986</v>
      </c>
      <c r="B803" s="301" t="s">
        <v>13215</v>
      </c>
      <c r="C803" s="300" t="s">
        <v>9</v>
      </c>
      <c r="D803" s="300" t="s">
        <v>10286</v>
      </c>
      <c r="E803" s="302" t="s">
        <v>20</v>
      </c>
      <c r="F803" s="423" t="s">
        <v>13216</v>
      </c>
      <c r="G803" s="423"/>
      <c r="H803" s="423">
        <v>2.8303519000000001</v>
      </c>
      <c r="I803" s="423"/>
      <c r="J803" s="424">
        <v>17.7746</v>
      </c>
      <c r="K803" s="424"/>
      <c r="L803" s="424"/>
    </row>
    <row r="804" spans="1:12" ht="24" customHeight="1">
      <c r="A804" s="300" t="s">
        <v>12986</v>
      </c>
      <c r="B804" s="301" t="s">
        <v>13217</v>
      </c>
      <c r="C804" s="300" t="s">
        <v>9</v>
      </c>
      <c r="D804" s="300" t="s">
        <v>10927</v>
      </c>
      <c r="E804" s="302" t="s">
        <v>20</v>
      </c>
      <c r="F804" s="423" t="s">
        <v>13218</v>
      </c>
      <c r="G804" s="423"/>
      <c r="H804" s="423">
        <v>3.0318290000000001</v>
      </c>
      <c r="I804" s="423"/>
      <c r="J804" s="424">
        <v>42.233400000000003</v>
      </c>
      <c r="K804" s="424"/>
      <c r="L804" s="424"/>
    </row>
    <row r="805" spans="1:12" ht="36" customHeight="1">
      <c r="A805" s="300" t="s">
        <v>12986</v>
      </c>
      <c r="B805" s="301" t="s">
        <v>13219</v>
      </c>
      <c r="C805" s="300" t="s">
        <v>9</v>
      </c>
      <c r="D805" s="300" t="s">
        <v>10853</v>
      </c>
      <c r="E805" s="302" t="s">
        <v>51</v>
      </c>
      <c r="F805" s="423" t="s">
        <v>13220</v>
      </c>
      <c r="G805" s="423"/>
      <c r="H805" s="423">
        <v>9.5000000000000005E-6</v>
      </c>
      <c r="I805" s="423"/>
      <c r="J805" s="424">
        <v>1.24E-2</v>
      </c>
      <c r="K805" s="424"/>
      <c r="L805" s="424"/>
    </row>
    <row r="806" spans="1:12" ht="24" customHeight="1">
      <c r="A806" s="300" t="s">
        <v>12986</v>
      </c>
      <c r="B806" s="301" t="s">
        <v>13096</v>
      </c>
      <c r="C806" s="300" t="s">
        <v>9</v>
      </c>
      <c r="D806" s="300" t="s">
        <v>8825</v>
      </c>
      <c r="E806" s="302" t="s">
        <v>13097</v>
      </c>
      <c r="F806" s="423" t="s">
        <v>13098</v>
      </c>
      <c r="G806" s="423"/>
      <c r="H806" s="423">
        <v>0.28875279999999998</v>
      </c>
      <c r="I806" s="423"/>
      <c r="J806" s="424">
        <v>0.1704</v>
      </c>
      <c r="K806" s="424"/>
      <c r="L806" s="424"/>
    </row>
    <row r="807" spans="1:12" ht="24" customHeight="1">
      <c r="A807" s="300" t="s">
        <v>12986</v>
      </c>
      <c r="B807" s="301" t="s">
        <v>13003</v>
      </c>
      <c r="C807" s="300" t="s">
        <v>9</v>
      </c>
      <c r="D807" s="300" t="s">
        <v>7216</v>
      </c>
      <c r="E807" s="302" t="s">
        <v>51</v>
      </c>
      <c r="F807" s="423" t="s">
        <v>13004</v>
      </c>
      <c r="G807" s="423"/>
      <c r="H807" s="423">
        <v>2.9881899999999999E-2</v>
      </c>
      <c r="I807" s="423"/>
      <c r="J807" s="424">
        <v>0.99839999999999995</v>
      </c>
      <c r="K807" s="424"/>
      <c r="L807" s="424"/>
    </row>
    <row r="808" spans="1:12" ht="24" customHeight="1">
      <c r="A808" s="300" t="s">
        <v>12986</v>
      </c>
      <c r="B808" s="301" t="s">
        <v>13005</v>
      </c>
      <c r="C808" s="300" t="s">
        <v>9</v>
      </c>
      <c r="D808" s="300" t="s">
        <v>7393</v>
      </c>
      <c r="E808" s="302" t="s">
        <v>12988</v>
      </c>
      <c r="F808" s="423" t="s">
        <v>13006</v>
      </c>
      <c r="G808" s="423"/>
      <c r="H808" s="423">
        <v>1.7977400000000001E-2</v>
      </c>
      <c r="I808" s="423"/>
      <c r="J808" s="424">
        <v>0.9708</v>
      </c>
      <c r="K808" s="424"/>
      <c r="L808" s="424"/>
    </row>
    <row r="809" spans="1:12" ht="24" customHeight="1">
      <c r="A809" s="300" t="s">
        <v>12986</v>
      </c>
      <c r="B809" s="301" t="s">
        <v>13007</v>
      </c>
      <c r="C809" s="300" t="s">
        <v>9</v>
      </c>
      <c r="D809" s="300" t="s">
        <v>10619</v>
      </c>
      <c r="E809" s="302" t="s">
        <v>51</v>
      </c>
      <c r="F809" s="423" t="s">
        <v>13008</v>
      </c>
      <c r="G809" s="423"/>
      <c r="H809" s="423">
        <v>1.3944700000000001E-2</v>
      </c>
      <c r="I809" s="423"/>
      <c r="J809" s="424">
        <v>2.6669</v>
      </c>
      <c r="K809" s="424"/>
      <c r="L809" s="424"/>
    </row>
    <row r="810" spans="1:12" ht="24" customHeight="1">
      <c r="A810" s="300" t="s">
        <v>12986</v>
      </c>
      <c r="B810" s="301" t="s">
        <v>13009</v>
      </c>
      <c r="C810" s="300" t="s">
        <v>9</v>
      </c>
      <c r="D810" s="300" t="s">
        <v>10769</v>
      </c>
      <c r="E810" s="302" t="s">
        <v>51</v>
      </c>
      <c r="F810" s="423" t="s">
        <v>13010</v>
      </c>
      <c r="G810" s="423"/>
      <c r="H810" s="423">
        <v>1.2535409</v>
      </c>
      <c r="I810" s="423"/>
      <c r="J810" s="424">
        <v>1.5794999999999999</v>
      </c>
      <c r="K810" s="424"/>
      <c r="L810" s="424"/>
    </row>
    <row r="811" spans="1:12" ht="24" customHeight="1">
      <c r="A811" s="300" t="s">
        <v>12986</v>
      </c>
      <c r="B811" s="301" t="s">
        <v>13011</v>
      </c>
      <c r="C811" s="300" t="s">
        <v>9</v>
      </c>
      <c r="D811" s="300" t="s">
        <v>10929</v>
      </c>
      <c r="E811" s="302" t="s">
        <v>51</v>
      </c>
      <c r="F811" s="423" t="s">
        <v>13012</v>
      </c>
      <c r="G811" s="423"/>
      <c r="H811" s="423">
        <v>1.2087000000000001E-2</v>
      </c>
      <c r="I811" s="423"/>
      <c r="J811" s="424">
        <v>1.8186</v>
      </c>
      <c r="K811" s="424"/>
      <c r="L811" s="424"/>
    </row>
    <row r="812" spans="1:12" ht="24" customHeight="1">
      <c r="A812" s="300" t="s">
        <v>12986</v>
      </c>
      <c r="B812" s="301" t="s">
        <v>13144</v>
      </c>
      <c r="C812" s="300" t="s">
        <v>9</v>
      </c>
      <c r="D812" s="300" t="s">
        <v>7134</v>
      </c>
      <c r="E812" s="302" t="s">
        <v>13145</v>
      </c>
      <c r="F812" s="423" t="s">
        <v>13146</v>
      </c>
      <c r="G812" s="423"/>
      <c r="H812" s="423">
        <v>0.1506285</v>
      </c>
      <c r="I812" s="423"/>
      <c r="J812" s="424">
        <v>9.4519000000000002</v>
      </c>
      <c r="K812" s="424"/>
      <c r="L812" s="424"/>
    </row>
    <row r="813" spans="1:12" ht="24" customHeight="1">
      <c r="A813" s="300" t="s">
        <v>12986</v>
      </c>
      <c r="B813" s="301" t="s">
        <v>13147</v>
      </c>
      <c r="C813" s="300" t="s">
        <v>9</v>
      </c>
      <c r="D813" s="300" t="s">
        <v>8045</v>
      </c>
      <c r="E813" s="302" t="s">
        <v>23</v>
      </c>
      <c r="F813" s="423" t="s">
        <v>12928</v>
      </c>
      <c r="G813" s="423"/>
      <c r="H813" s="423">
        <v>37.014476700000003</v>
      </c>
      <c r="I813" s="423"/>
      <c r="J813" s="424">
        <v>18.1371</v>
      </c>
      <c r="K813" s="424"/>
      <c r="L813" s="424"/>
    </row>
    <row r="814" spans="1:12" ht="24" customHeight="1">
      <c r="A814" s="300" t="s">
        <v>12986</v>
      </c>
      <c r="B814" s="301" t="s">
        <v>13148</v>
      </c>
      <c r="C814" s="300" t="s">
        <v>9</v>
      </c>
      <c r="D814" s="300" t="s">
        <v>10292</v>
      </c>
      <c r="E814" s="302" t="s">
        <v>13145</v>
      </c>
      <c r="F814" s="423" t="s">
        <v>13149</v>
      </c>
      <c r="G814" s="423"/>
      <c r="H814" s="423">
        <v>4.60116E-2</v>
      </c>
      <c r="I814" s="423"/>
      <c r="J814" s="424">
        <v>3.0501</v>
      </c>
      <c r="K814" s="424"/>
      <c r="L814" s="424"/>
    </row>
    <row r="815" spans="1:12" ht="24" customHeight="1">
      <c r="A815" s="300" t="s">
        <v>12986</v>
      </c>
      <c r="B815" s="301" t="s">
        <v>13099</v>
      </c>
      <c r="C815" s="300" t="s">
        <v>9</v>
      </c>
      <c r="D815" s="300" t="s">
        <v>7224</v>
      </c>
      <c r="E815" s="302" t="s">
        <v>51</v>
      </c>
      <c r="F815" s="423" t="s">
        <v>13100</v>
      </c>
      <c r="G815" s="423"/>
      <c r="H815" s="423">
        <v>7.5213600000000005E-2</v>
      </c>
      <c r="I815" s="423"/>
      <c r="J815" s="424">
        <v>0.69120000000000004</v>
      </c>
      <c r="K815" s="424"/>
      <c r="L815" s="424"/>
    </row>
    <row r="816" spans="1:12" ht="24" customHeight="1">
      <c r="A816" s="300" t="s">
        <v>12986</v>
      </c>
      <c r="B816" s="301" t="s">
        <v>13101</v>
      </c>
      <c r="C816" s="300" t="s">
        <v>9</v>
      </c>
      <c r="D816" s="300" t="s">
        <v>7359</v>
      </c>
      <c r="E816" s="302" t="s">
        <v>51</v>
      </c>
      <c r="F816" s="423" t="s">
        <v>13102</v>
      </c>
      <c r="G816" s="423"/>
      <c r="H816" s="423">
        <v>2.4269000000000001E-3</v>
      </c>
      <c r="I816" s="423"/>
      <c r="J816" s="424">
        <v>0.31190000000000001</v>
      </c>
      <c r="K816" s="424"/>
      <c r="L816" s="424"/>
    </row>
    <row r="817" spans="1:12" ht="24" customHeight="1">
      <c r="A817" s="300" t="s">
        <v>12986</v>
      </c>
      <c r="B817" s="301" t="s">
        <v>13103</v>
      </c>
      <c r="C817" s="300" t="s">
        <v>9</v>
      </c>
      <c r="D817" s="300" t="s">
        <v>8851</v>
      </c>
      <c r="E817" s="302" t="s">
        <v>51</v>
      </c>
      <c r="F817" s="423" t="s">
        <v>13104</v>
      </c>
      <c r="G817" s="423"/>
      <c r="H817" s="423">
        <v>1.9429E-3</v>
      </c>
      <c r="I817" s="423"/>
      <c r="J817" s="424">
        <v>0.37619999999999998</v>
      </c>
      <c r="K817" s="424"/>
      <c r="L817" s="424"/>
    </row>
    <row r="818" spans="1:12" ht="24" customHeight="1">
      <c r="A818" s="300" t="s">
        <v>12986</v>
      </c>
      <c r="B818" s="301" t="s">
        <v>13105</v>
      </c>
      <c r="C818" s="300" t="s">
        <v>9</v>
      </c>
      <c r="D818" s="300" t="s">
        <v>8852</v>
      </c>
      <c r="E818" s="302" t="s">
        <v>51</v>
      </c>
      <c r="F818" s="423" t="s">
        <v>13106</v>
      </c>
      <c r="G818" s="423"/>
      <c r="H818" s="423">
        <v>4.1590000000000003E-4</v>
      </c>
      <c r="I818" s="423"/>
      <c r="J818" s="424">
        <v>0.2281</v>
      </c>
      <c r="K818" s="424"/>
      <c r="L818" s="424"/>
    </row>
    <row r="819" spans="1:12" ht="24" customHeight="1">
      <c r="A819" s="300" t="s">
        <v>12986</v>
      </c>
      <c r="B819" s="301" t="s">
        <v>13107</v>
      </c>
      <c r="C819" s="300" t="s">
        <v>9</v>
      </c>
      <c r="D819" s="300" t="s">
        <v>9000</v>
      </c>
      <c r="E819" s="302" t="s">
        <v>51</v>
      </c>
      <c r="F819" s="423" t="s">
        <v>13108</v>
      </c>
      <c r="G819" s="423"/>
      <c r="H819" s="423">
        <v>8.5608799999999999E-2</v>
      </c>
      <c r="I819" s="423"/>
      <c r="J819" s="424">
        <v>0.5796</v>
      </c>
      <c r="K819" s="424"/>
      <c r="L819" s="424"/>
    </row>
    <row r="820" spans="1:12" ht="24" customHeight="1">
      <c r="A820" s="300" t="s">
        <v>12986</v>
      </c>
      <c r="B820" s="301" t="s">
        <v>13109</v>
      </c>
      <c r="C820" s="300" t="s">
        <v>9</v>
      </c>
      <c r="D820" s="300" t="s">
        <v>9574</v>
      </c>
      <c r="E820" s="302" t="s">
        <v>51</v>
      </c>
      <c r="F820" s="423" t="s">
        <v>13110</v>
      </c>
      <c r="G820" s="423"/>
      <c r="H820" s="423">
        <v>2.7149199999999998E-2</v>
      </c>
      <c r="I820" s="423"/>
      <c r="J820" s="424">
        <v>0.2397</v>
      </c>
      <c r="K820" s="424"/>
      <c r="L820" s="424"/>
    </row>
    <row r="821" spans="1:12" ht="24" customHeight="1">
      <c r="A821" s="300" t="s">
        <v>12986</v>
      </c>
      <c r="B821" s="301" t="s">
        <v>13111</v>
      </c>
      <c r="C821" s="300" t="s">
        <v>9</v>
      </c>
      <c r="D821" s="300" t="s">
        <v>10714</v>
      </c>
      <c r="E821" s="302" t="s">
        <v>93</v>
      </c>
      <c r="F821" s="423" t="s">
        <v>13112</v>
      </c>
      <c r="G821" s="423"/>
      <c r="H821" s="423">
        <v>1.42693E-2</v>
      </c>
      <c r="I821" s="423"/>
      <c r="J821" s="424">
        <v>0.2177</v>
      </c>
      <c r="K821" s="424"/>
      <c r="L821" s="424"/>
    </row>
    <row r="822" spans="1:12" ht="24" customHeight="1">
      <c r="A822" s="300" t="s">
        <v>12986</v>
      </c>
      <c r="B822" s="301" t="s">
        <v>13113</v>
      </c>
      <c r="C822" s="300" t="s">
        <v>9</v>
      </c>
      <c r="D822" s="300" t="s">
        <v>10809</v>
      </c>
      <c r="E822" s="302" t="s">
        <v>51</v>
      </c>
      <c r="F822" s="423" t="s">
        <v>13114</v>
      </c>
      <c r="G822" s="423"/>
      <c r="H822" s="423">
        <v>1.42693E-2</v>
      </c>
      <c r="I822" s="423"/>
      <c r="J822" s="424">
        <v>0.17119999999999999</v>
      </c>
      <c r="K822" s="424"/>
      <c r="L822" s="424"/>
    </row>
    <row r="823" spans="1:12" ht="24" customHeight="1">
      <c r="A823" s="300" t="s">
        <v>12986</v>
      </c>
      <c r="B823" s="301" t="s">
        <v>13115</v>
      </c>
      <c r="C823" s="300" t="s">
        <v>9</v>
      </c>
      <c r="D823" s="300" t="s">
        <v>10810</v>
      </c>
      <c r="E823" s="302" t="s">
        <v>51</v>
      </c>
      <c r="F823" s="423" t="s">
        <v>13116</v>
      </c>
      <c r="G823" s="423"/>
      <c r="H823" s="423">
        <v>1.42693E-2</v>
      </c>
      <c r="I823" s="423"/>
      <c r="J823" s="424">
        <v>0.37969999999999998</v>
      </c>
      <c r="K823" s="424"/>
      <c r="L823" s="424"/>
    </row>
    <row r="824" spans="1:12" ht="24" customHeight="1">
      <c r="A824" s="300" t="s">
        <v>12986</v>
      </c>
      <c r="B824" s="301" t="s">
        <v>13117</v>
      </c>
      <c r="C824" s="300" t="s">
        <v>9</v>
      </c>
      <c r="D824" s="300" t="s">
        <v>10837</v>
      </c>
      <c r="E824" s="302" t="s">
        <v>51</v>
      </c>
      <c r="F824" s="423" t="s">
        <v>13118</v>
      </c>
      <c r="G824" s="423"/>
      <c r="H824" s="423">
        <v>4.8529999999999998E-4</v>
      </c>
      <c r="I824" s="423"/>
      <c r="J824" s="424">
        <v>0.21609999999999999</v>
      </c>
      <c r="K824" s="424"/>
      <c r="L824" s="424"/>
    </row>
    <row r="825" spans="1:12" ht="24" customHeight="1">
      <c r="A825" s="300" t="s">
        <v>12986</v>
      </c>
      <c r="B825" s="301" t="s">
        <v>13221</v>
      </c>
      <c r="C825" s="300" t="s">
        <v>9</v>
      </c>
      <c r="D825" s="300" t="s">
        <v>10601</v>
      </c>
      <c r="E825" s="302" t="s">
        <v>23</v>
      </c>
      <c r="F825" s="423" t="s">
        <v>13222</v>
      </c>
      <c r="G825" s="423"/>
      <c r="H825" s="423">
        <v>4.0522500000000003E-2</v>
      </c>
      <c r="I825" s="423"/>
      <c r="J825" s="424">
        <v>0.4526</v>
      </c>
      <c r="K825" s="424"/>
      <c r="L825" s="424"/>
    </row>
    <row r="826" spans="1:12" ht="24" customHeight="1">
      <c r="A826" s="300" t="s">
        <v>12986</v>
      </c>
      <c r="B826" s="301" t="s">
        <v>13223</v>
      </c>
      <c r="C826" s="300" t="s">
        <v>9</v>
      </c>
      <c r="D826" s="300" t="s">
        <v>11934</v>
      </c>
      <c r="E826" s="302" t="s">
        <v>20</v>
      </c>
      <c r="F826" s="423" t="s">
        <v>13224</v>
      </c>
      <c r="G826" s="423"/>
      <c r="H826" s="423">
        <v>0.85232359999999996</v>
      </c>
      <c r="I826" s="423"/>
      <c r="J826" s="424">
        <v>8.5658999999999992</v>
      </c>
      <c r="K826" s="424"/>
      <c r="L826" s="424"/>
    </row>
    <row r="827" spans="1:12" ht="36" customHeight="1">
      <c r="A827" s="300" t="s">
        <v>12986</v>
      </c>
      <c r="B827" s="301" t="s">
        <v>13225</v>
      </c>
      <c r="C827" s="300" t="s">
        <v>9</v>
      </c>
      <c r="D827" s="300" t="s">
        <v>8268</v>
      </c>
      <c r="E827" s="302" t="s">
        <v>12881</v>
      </c>
      <c r="F827" s="423" t="s">
        <v>12905</v>
      </c>
      <c r="G827" s="423"/>
      <c r="H827" s="423">
        <v>1.7019455999999999</v>
      </c>
      <c r="I827" s="423"/>
      <c r="J827" s="424">
        <v>0.25530000000000003</v>
      </c>
      <c r="K827" s="424"/>
      <c r="L827" s="424"/>
    </row>
    <row r="828" spans="1:12" ht="24" customHeight="1">
      <c r="A828" s="300" t="s">
        <v>12986</v>
      </c>
      <c r="B828" s="301" t="s">
        <v>13226</v>
      </c>
      <c r="C828" s="300" t="s">
        <v>9</v>
      </c>
      <c r="D828" s="300" t="s">
        <v>10245</v>
      </c>
      <c r="E828" s="302" t="s">
        <v>51</v>
      </c>
      <c r="F828" s="423" t="s">
        <v>13227</v>
      </c>
      <c r="G828" s="423"/>
      <c r="H828" s="423">
        <v>1.7019455999999999</v>
      </c>
      <c r="I828" s="423"/>
      <c r="J828" s="424">
        <v>3.9826000000000001</v>
      </c>
      <c r="K828" s="424"/>
      <c r="L828" s="424"/>
    </row>
    <row r="829" spans="1:12" ht="24" customHeight="1">
      <c r="A829" s="300" t="s">
        <v>12986</v>
      </c>
      <c r="B829" s="301" t="s">
        <v>13228</v>
      </c>
      <c r="C829" s="300" t="s">
        <v>9</v>
      </c>
      <c r="D829" s="300" t="s">
        <v>11257</v>
      </c>
      <c r="E829" s="302" t="s">
        <v>13082</v>
      </c>
      <c r="F829" s="423" t="s">
        <v>13229</v>
      </c>
      <c r="G829" s="423"/>
      <c r="H829" s="423">
        <v>1.8329683999999999</v>
      </c>
      <c r="I829" s="423"/>
      <c r="J829" s="424">
        <v>38.987200000000001</v>
      </c>
      <c r="K829" s="424"/>
      <c r="L829" s="424"/>
    </row>
    <row r="830" spans="1:12" ht="36" customHeight="1">
      <c r="A830" s="300" t="s">
        <v>12986</v>
      </c>
      <c r="B830" s="301" t="s">
        <v>13301</v>
      </c>
      <c r="C830" s="300" t="s">
        <v>9</v>
      </c>
      <c r="D830" s="300" t="s">
        <v>8717</v>
      </c>
      <c r="E830" s="302" t="s">
        <v>51</v>
      </c>
      <c r="F830" s="423" t="s">
        <v>13302</v>
      </c>
      <c r="G830" s="423"/>
      <c r="H830" s="423">
        <v>0.10394979999999999</v>
      </c>
      <c r="I830" s="423"/>
      <c r="J830" s="424">
        <v>3.3586</v>
      </c>
      <c r="K830" s="424"/>
      <c r="L830" s="424"/>
    </row>
    <row r="831" spans="1:12" ht="24" customHeight="1">
      <c r="A831" s="300" t="s">
        <v>12986</v>
      </c>
      <c r="B831" s="301" t="s">
        <v>13303</v>
      </c>
      <c r="C831" s="300" t="s">
        <v>9</v>
      </c>
      <c r="D831" s="300" t="s">
        <v>10234</v>
      </c>
      <c r="E831" s="302" t="s">
        <v>51</v>
      </c>
      <c r="F831" s="423" t="s">
        <v>12908</v>
      </c>
      <c r="G831" s="423"/>
      <c r="H831" s="423">
        <v>0.68606889999999998</v>
      </c>
      <c r="I831" s="423"/>
      <c r="J831" s="424">
        <v>2.7400000000000001E-2</v>
      </c>
      <c r="K831" s="424"/>
      <c r="L831" s="424"/>
    </row>
    <row r="832" spans="1:12" ht="36" customHeight="1">
      <c r="A832" s="300" t="s">
        <v>12986</v>
      </c>
      <c r="B832" s="301" t="s">
        <v>13306</v>
      </c>
      <c r="C832" s="300" t="s">
        <v>9</v>
      </c>
      <c r="D832" s="300" t="s">
        <v>10527</v>
      </c>
      <c r="E832" s="302" t="s">
        <v>51</v>
      </c>
      <c r="F832" s="423" t="s">
        <v>13307</v>
      </c>
      <c r="G832" s="423"/>
      <c r="H832" s="423">
        <v>3.4649899999999997E-2</v>
      </c>
      <c r="I832" s="423"/>
      <c r="J832" s="424">
        <v>8.3637999999999995</v>
      </c>
      <c r="K832" s="424"/>
      <c r="L832" s="424"/>
    </row>
    <row r="833" spans="1:12" ht="48" customHeight="1">
      <c r="A833" s="300" t="s">
        <v>12986</v>
      </c>
      <c r="B833" s="301" t="s">
        <v>13297</v>
      </c>
      <c r="C833" s="300" t="s">
        <v>9</v>
      </c>
      <c r="D833" s="300" t="s">
        <v>8940</v>
      </c>
      <c r="E833" s="302" t="s">
        <v>12881</v>
      </c>
      <c r="F833" s="423" t="s">
        <v>13298</v>
      </c>
      <c r="G833" s="423"/>
      <c r="H833" s="423">
        <v>5.1974899999999997E-2</v>
      </c>
      <c r="I833" s="423"/>
      <c r="J833" s="424">
        <v>1.6678999999999999</v>
      </c>
      <c r="K833" s="424"/>
      <c r="L833" s="424"/>
    </row>
    <row r="834" spans="1:12" ht="24" customHeight="1">
      <c r="A834" s="300" t="s">
        <v>12986</v>
      </c>
      <c r="B834" s="301" t="s">
        <v>13232</v>
      </c>
      <c r="C834" s="300" t="s">
        <v>9</v>
      </c>
      <c r="D834" s="300" t="s">
        <v>9241</v>
      </c>
      <c r="E834" s="302" t="s">
        <v>51</v>
      </c>
      <c r="F834" s="423" t="s">
        <v>13233</v>
      </c>
      <c r="G834" s="423"/>
      <c r="H834" s="423">
        <v>0.25032490000000002</v>
      </c>
      <c r="I834" s="423"/>
      <c r="J834" s="424">
        <v>39.626399999999997</v>
      </c>
      <c r="K834" s="424"/>
      <c r="L834" s="424"/>
    </row>
    <row r="835" spans="1:12" ht="24" customHeight="1">
      <c r="A835" s="300" t="s">
        <v>12986</v>
      </c>
      <c r="B835" s="301" t="s">
        <v>13234</v>
      </c>
      <c r="C835" s="300" t="s">
        <v>9</v>
      </c>
      <c r="D835" s="300" t="s">
        <v>7347</v>
      </c>
      <c r="E835" s="302" t="s">
        <v>51</v>
      </c>
      <c r="F835" s="423" t="s">
        <v>13235</v>
      </c>
      <c r="G835" s="423"/>
      <c r="H835" s="423">
        <v>1.7797925000000001</v>
      </c>
      <c r="I835" s="423"/>
      <c r="J835" s="424">
        <v>5.1791999999999998</v>
      </c>
      <c r="K835" s="424"/>
      <c r="L835" s="424"/>
    </row>
    <row r="836" spans="1:12" ht="24" customHeight="1">
      <c r="A836" s="300" t="s">
        <v>12986</v>
      </c>
      <c r="B836" s="301" t="s">
        <v>13236</v>
      </c>
      <c r="C836" s="300" t="s">
        <v>9</v>
      </c>
      <c r="D836" s="300" t="s">
        <v>8757</v>
      </c>
      <c r="E836" s="302" t="s">
        <v>20</v>
      </c>
      <c r="F836" s="423" t="s">
        <v>13237</v>
      </c>
      <c r="G836" s="423"/>
      <c r="H836" s="423">
        <v>0.49344719999999997</v>
      </c>
      <c r="I836" s="423"/>
      <c r="J836" s="424">
        <v>0.9375</v>
      </c>
      <c r="K836" s="424"/>
      <c r="L836" s="424"/>
    </row>
    <row r="837" spans="1:12" ht="24" customHeight="1">
      <c r="A837" s="300" t="s">
        <v>12986</v>
      </c>
      <c r="B837" s="301" t="s">
        <v>13238</v>
      </c>
      <c r="C837" s="300" t="s">
        <v>9</v>
      </c>
      <c r="D837" s="300" t="s">
        <v>6825</v>
      </c>
      <c r="E837" s="302" t="s">
        <v>51</v>
      </c>
      <c r="F837" s="423" t="s">
        <v>13239</v>
      </c>
      <c r="G837" s="423"/>
      <c r="H837" s="423">
        <v>0.65755149999999996</v>
      </c>
      <c r="I837" s="423"/>
      <c r="J837" s="424">
        <v>0.73650000000000004</v>
      </c>
      <c r="K837" s="424"/>
      <c r="L837" s="424"/>
    </row>
    <row r="838" spans="1:12" ht="24" customHeight="1">
      <c r="A838" s="300" t="s">
        <v>12986</v>
      </c>
      <c r="B838" s="301" t="s">
        <v>13487</v>
      </c>
      <c r="C838" s="300" t="s">
        <v>9</v>
      </c>
      <c r="D838" s="300" t="s">
        <v>8761</v>
      </c>
      <c r="E838" s="302" t="s">
        <v>20</v>
      </c>
      <c r="F838" s="423" t="s">
        <v>13488</v>
      </c>
      <c r="G838" s="423"/>
      <c r="H838" s="423">
        <v>0.15857550000000001</v>
      </c>
      <c r="I838" s="423"/>
      <c r="J838" s="424">
        <v>0.37419999999999998</v>
      </c>
      <c r="K838" s="424"/>
      <c r="L838" s="424"/>
    </row>
    <row r="839" spans="1:12" ht="24" customHeight="1">
      <c r="A839" s="300" t="s">
        <v>12986</v>
      </c>
      <c r="B839" s="301" t="s">
        <v>13489</v>
      </c>
      <c r="C839" s="300" t="s">
        <v>9</v>
      </c>
      <c r="D839" s="300" t="s">
        <v>9781</v>
      </c>
      <c r="E839" s="302" t="s">
        <v>51</v>
      </c>
      <c r="F839" s="423" t="s">
        <v>13425</v>
      </c>
      <c r="G839" s="423"/>
      <c r="H839" s="423">
        <v>3.4649899999999997E-2</v>
      </c>
      <c r="I839" s="423"/>
      <c r="J839" s="424">
        <v>2.6700000000000002E-2</v>
      </c>
      <c r="K839" s="424"/>
      <c r="L839" s="424"/>
    </row>
    <row r="840" spans="1:12" ht="24" customHeight="1">
      <c r="A840" s="300" t="s">
        <v>12986</v>
      </c>
      <c r="B840" s="301" t="s">
        <v>13490</v>
      </c>
      <c r="C840" s="300" t="s">
        <v>9</v>
      </c>
      <c r="D840" s="300" t="s">
        <v>9777</v>
      </c>
      <c r="E840" s="302" t="s">
        <v>51</v>
      </c>
      <c r="F840" s="423" t="s">
        <v>13491</v>
      </c>
      <c r="G840" s="423"/>
      <c r="H840" s="423">
        <v>3.4649899999999997E-2</v>
      </c>
      <c r="I840" s="423"/>
      <c r="J840" s="424">
        <v>1.7999999999999999E-2</v>
      </c>
      <c r="K840" s="424"/>
      <c r="L840" s="424"/>
    </row>
    <row r="841" spans="1:12" ht="24" customHeight="1">
      <c r="A841" s="300" t="s">
        <v>12986</v>
      </c>
      <c r="B841" s="301" t="s">
        <v>13492</v>
      </c>
      <c r="C841" s="300" t="s">
        <v>9</v>
      </c>
      <c r="D841" s="300" t="s">
        <v>8585</v>
      </c>
      <c r="E841" s="302" t="s">
        <v>51</v>
      </c>
      <c r="F841" s="423" t="s">
        <v>13493</v>
      </c>
      <c r="G841" s="423"/>
      <c r="H841" s="423">
        <v>1.7325E-2</v>
      </c>
      <c r="I841" s="423"/>
      <c r="J841" s="424">
        <v>3.0700000000000002E-2</v>
      </c>
      <c r="K841" s="424"/>
      <c r="L841" s="424"/>
    </row>
    <row r="842" spans="1:12" ht="24" customHeight="1">
      <c r="A842" s="300" t="s">
        <v>12986</v>
      </c>
      <c r="B842" s="301" t="s">
        <v>13240</v>
      </c>
      <c r="C842" s="300" t="s">
        <v>9</v>
      </c>
      <c r="D842" s="300" t="s">
        <v>8581</v>
      </c>
      <c r="E842" s="302" t="s">
        <v>51</v>
      </c>
      <c r="F842" s="423" t="s">
        <v>13241</v>
      </c>
      <c r="G842" s="423"/>
      <c r="H842" s="423">
        <v>6.9299899999999998E-2</v>
      </c>
      <c r="I842" s="423"/>
      <c r="J842" s="424">
        <v>0.12130000000000001</v>
      </c>
      <c r="K842" s="424"/>
      <c r="L842" s="424"/>
    </row>
    <row r="843" spans="1:12" ht="36" customHeight="1">
      <c r="A843" s="300" t="s">
        <v>12986</v>
      </c>
      <c r="B843" s="301" t="s">
        <v>13242</v>
      </c>
      <c r="C843" s="300" t="s">
        <v>9</v>
      </c>
      <c r="D843" s="300" t="s">
        <v>7616</v>
      </c>
      <c r="E843" s="302" t="s">
        <v>20</v>
      </c>
      <c r="F843" s="423" t="s">
        <v>13243</v>
      </c>
      <c r="G843" s="423"/>
      <c r="H843" s="423">
        <v>1.4846406999999999</v>
      </c>
      <c r="I843" s="423"/>
      <c r="J843" s="424">
        <v>1.0838000000000001</v>
      </c>
      <c r="K843" s="424"/>
      <c r="L843" s="424"/>
    </row>
    <row r="844" spans="1:12" ht="24" customHeight="1">
      <c r="A844" s="300" t="s">
        <v>12986</v>
      </c>
      <c r="B844" s="301" t="s">
        <v>13244</v>
      </c>
      <c r="C844" s="300" t="s">
        <v>9</v>
      </c>
      <c r="D844" s="300" t="s">
        <v>9005</v>
      </c>
      <c r="E844" s="302" t="s">
        <v>51</v>
      </c>
      <c r="F844" s="423" t="s">
        <v>13245</v>
      </c>
      <c r="G844" s="423"/>
      <c r="H844" s="423">
        <v>2.7396299999999998E-2</v>
      </c>
      <c r="I844" s="423"/>
      <c r="J844" s="424">
        <v>0.1036</v>
      </c>
      <c r="K844" s="424"/>
      <c r="L844" s="424"/>
    </row>
    <row r="845" spans="1:12" ht="36" customHeight="1">
      <c r="A845" s="300" t="s">
        <v>12986</v>
      </c>
      <c r="B845" s="301" t="s">
        <v>13246</v>
      </c>
      <c r="C845" s="300" t="s">
        <v>9</v>
      </c>
      <c r="D845" s="300" t="s">
        <v>7597</v>
      </c>
      <c r="E845" s="302" t="s">
        <v>20</v>
      </c>
      <c r="F845" s="423" t="s">
        <v>13247</v>
      </c>
      <c r="G845" s="423"/>
      <c r="H845" s="423">
        <v>0.55676990000000004</v>
      </c>
      <c r="I845" s="423"/>
      <c r="J845" s="424">
        <v>0.67369999999999997</v>
      </c>
      <c r="K845" s="424"/>
      <c r="L845" s="424"/>
    </row>
    <row r="846" spans="1:12" ht="36" customHeight="1">
      <c r="A846" s="300" t="s">
        <v>12986</v>
      </c>
      <c r="B846" s="301" t="s">
        <v>13318</v>
      </c>
      <c r="C846" s="300" t="s">
        <v>9</v>
      </c>
      <c r="D846" s="300" t="s">
        <v>7601</v>
      </c>
      <c r="E846" s="302" t="s">
        <v>20</v>
      </c>
      <c r="F846" s="423" t="s">
        <v>13319</v>
      </c>
      <c r="G846" s="423"/>
      <c r="H846" s="423">
        <v>1.2372399999999999</v>
      </c>
      <c r="I846" s="423"/>
      <c r="J846" s="424">
        <v>2.6724000000000001</v>
      </c>
      <c r="K846" s="424"/>
      <c r="L846" s="424"/>
    </row>
    <row r="847" spans="1:12" ht="36" customHeight="1">
      <c r="A847" s="300" t="s">
        <v>12986</v>
      </c>
      <c r="B847" s="301" t="s">
        <v>13320</v>
      </c>
      <c r="C847" s="300" t="s">
        <v>9</v>
      </c>
      <c r="D847" s="300" t="s">
        <v>7595</v>
      </c>
      <c r="E847" s="302" t="s">
        <v>20</v>
      </c>
      <c r="F847" s="423" t="s">
        <v>13321</v>
      </c>
      <c r="G847" s="423"/>
      <c r="H847" s="423">
        <v>0.26699349999999999</v>
      </c>
      <c r="I847" s="423"/>
      <c r="J847" s="424">
        <v>2.1333000000000002</v>
      </c>
      <c r="K847" s="424"/>
      <c r="L847" s="424"/>
    </row>
    <row r="848" spans="1:12" ht="24" customHeight="1">
      <c r="A848" s="300" t="s">
        <v>12986</v>
      </c>
      <c r="B848" s="301" t="s">
        <v>13248</v>
      </c>
      <c r="C848" s="300" t="s">
        <v>9</v>
      </c>
      <c r="D848" s="300" t="s">
        <v>7754</v>
      </c>
      <c r="E848" s="302" t="s">
        <v>51</v>
      </c>
      <c r="F848" s="423" t="s">
        <v>13143</v>
      </c>
      <c r="G848" s="423"/>
      <c r="H848" s="423">
        <v>0.1385998</v>
      </c>
      <c r="I848" s="423"/>
      <c r="J848" s="424">
        <v>0.37840000000000001</v>
      </c>
      <c r="K848" s="424"/>
      <c r="L848" s="424"/>
    </row>
    <row r="849" spans="1:12" ht="36" customHeight="1">
      <c r="A849" s="300" t="s">
        <v>12986</v>
      </c>
      <c r="B849" s="301" t="s">
        <v>13249</v>
      </c>
      <c r="C849" s="300" t="s">
        <v>9</v>
      </c>
      <c r="D849" s="300" t="s">
        <v>7404</v>
      </c>
      <c r="E849" s="302" t="s">
        <v>51</v>
      </c>
      <c r="F849" s="423" t="s">
        <v>12935</v>
      </c>
      <c r="G849" s="423"/>
      <c r="H849" s="423">
        <v>3.4649899999999997E-2</v>
      </c>
      <c r="I849" s="423"/>
      <c r="J849" s="424">
        <v>2.8E-3</v>
      </c>
      <c r="K849" s="424"/>
      <c r="L849" s="424"/>
    </row>
    <row r="850" spans="1:12" ht="24" customHeight="1">
      <c r="A850" s="300" t="s">
        <v>12986</v>
      </c>
      <c r="B850" s="301" t="s">
        <v>13250</v>
      </c>
      <c r="C850" s="300" t="s">
        <v>9</v>
      </c>
      <c r="D850" s="300" t="s">
        <v>8158</v>
      </c>
      <c r="E850" s="302" t="s">
        <v>51</v>
      </c>
      <c r="F850" s="423" t="s">
        <v>13251</v>
      </c>
      <c r="G850" s="423"/>
      <c r="H850" s="423">
        <v>1.7325E-2</v>
      </c>
      <c r="I850" s="423"/>
      <c r="J850" s="424">
        <v>0.1114</v>
      </c>
      <c r="K850" s="424"/>
      <c r="L850" s="424"/>
    </row>
    <row r="851" spans="1:12" ht="24" customHeight="1">
      <c r="A851" s="300" t="s">
        <v>12986</v>
      </c>
      <c r="B851" s="301" t="s">
        <v>13252</v>
      </c>
      <c r="C851" s="300" t="s">
        <v>9</v>
      </c>
      <c r="D851" s="300" t="s">
        <v>8166</v>
      </c>
      <c r="E851" s="302" t="s">
        <v>51</v>
      </c>
      <c r="F851" s="423" t="s">
        <v>13253</v>
      </c>
      <c r="G851" s="423"/>
      <c r="H851" s="423">
        <v>5.1974899999999997E-2</v>
      </c>
      <c r="I851" s="423"/>
      <c r="J851" s="424">
        <v>0.36799999999999999</v>
      </c>
      <c r="K851" s="424"/>
      <c r="L851" s="424"/>
    </row>
    <row r="852" spans="1:12" ht="24" customHeight="1">
      <c r="A852" s="300" t="s">
        <v>12986</v>
      </c>
      <c r="B852" s="301" t="s">
        <v>13322</v>
      </c>
      <c r="C852" s="300" t="s">
        <v>9</v>
      </c>
      <c r="D852" s="300" t="s">
        <v>11326</v>
      </c>
      <c r="E852" s="302" t="s">
        <v>51</v>
      </c>
      <c r="F852" s="423" t="s">
        <v>13323</v>
      </c>
      <c r="G852" s="423"/>
      <c r="H852" s="423">
        <v>2.5338136000000002</v>
      </c>
      <c r="I852" s="423"/>
      <c r="J852" s="424">
        <v>0.9375</v>
      </c>
      <c r="K852" s="424"/>
      <c r="L852" s="424"/>
    </row>
    <row r="853" spans="1:12" ht="24" customHeight="1">
      <c r="A853" s="300" t="s">
        <v>12986</v>
      </c>
      <c r="B853" s="301" t="s">
        <v>13324</v>
      </c>
      <c r="C853" s="300" t="s">
        <v>9</v>
      </c>
      <c r="D853" s="300" t="s">
        <v>7996</v>
      </c>
      <c r="E853" s="302" t="s">
        <v>13082</v>
      </c>
      <c r="F853" s="423" t="s">
        <v>13325</v>
      </c>
      <c r="G853" s="423"/>
      <c r="H853" s="423">
        <v>1.7650000000000001E-3</v>
      </c>
      <c r="I853" s="423"/>
      <c r="J853" s="424">
        <v>4.24E-2</v>
      </c>
      <c r="K853" s="424"/>
      <c r="L853" s="424"/>
    </row>
    <row r="854" spans="1:12" ht="24" customHeight="1">
      <c r="A854" s="300" t="s">
        <v>12986</v>
      </c>
      <c r="B854" s="301" t="s">
        <v>13326</v>
      </c>
      <c r="C854" s="300" t="s">
        <v>9</v>
      </c>
      <c r="D854" s="300" t="s">
        <v>8610</v>
      </c>
      <c r="E854" s="302" t="s">
        <v>93</v>
      </c>
      <c r="F854" s="423" t="s">
        <v>13327</v>
      </c>
      <c r="G854" s="423"/>
      <c r="H854" s="423">
        <v>7.5799999999999999E-5</v>
      </c>
      <c r="I854" s="423"/>
      <c r="J854" s="424">
        <v>4.0000000000000002E-4</v>
      </c>
      <c r="K854" s="424"/>
      <c r="L854" s="424"/>
    </row>
    <row r="855" spans="1:12" ht="24" customHeight="1">
      <c r="A855" s="300" t="s">
        <v>12986</v>
      </c>
      <c r="B855" s="301" t="s">
        <v>13328</v>
      </c>
      <c r="C855" s="300" t="s">
        <v>9</v>
      </c>
      <c r="D855" s="300" t="s">
        <v>10588</v>
      </c>
      <c r="E855" s="302" t="s">
        <v>23</v>
      </c>
      <c r="F855" s="423" t="s">
        <v>13329</v>
      </c>
      <c r="G855" s="423"/>
      <c r="H855" s="423">
        <v>3.97E-4</v>
      </c>
      <c r="I855" s="423"/>
      <c r="J855" s="424">
        <v>4.8999999999999998E-3</v>
      </c>
      <c r="K855" s="424"/>
      <c r="L855" s="424"/>
    </row>
    <row r="856" spans="1:12" ht="24" customHeight="1">
      <c r="A856" s="300" t="s">
        <v>12986</v>
      </c>
      <c r="B856" s="301" t="s">
        <v>13330</v>
      </c>
      <c r="C856" s="300" t="s">
        <v>9</v>
      </c>
      <c r="D856" s="300" t="s">
        <v>12533</v>
      </c>
      <c r="E856" s="302" t="s">
        <v>20</v>
      </c>
      <c r="F856" s="423" t="s">
        <v>13331</v>
      </c>
      <c r="G856" s="423"/>
      <c r="H856" s="423">
        <v>5.1193000000000002E-3</v>
      </c>
      <c r="I856" s="423"/>
      <c r="J856" s="424">
        <v>9.1999999999999998E-3</v>
      </c>
      <c r="K856" s="424"/>
      <c r="L856" s="424"/>
    </row>
    <row r="857" spans="1:12" ht="24" customHeight="1">
      <c r="A857" s="300" t="s">
        <v>12986</v>
      </c>
      <c r="B857" s="301" t="s">
        <v>13332</v>
      </c>
      <c r="C857" s="300" t="s">
        <v>9</v>
      </c>
      <c r="D857" s="300" t="s">
        <v>7130</v>
      </c>
      <c r="E857" s="302" t="s">
        <v>23</v>
      </c>
      <c r="F857" s="423" t="s">
        <v>13333</v>
      </c>
      <c r="G857" s="423"/>
      <c r="H857" s="423">
        <v>6.3440000000000002E-4</v>
      </c>
      <c r="I857" s="423"/>
      <c r="J857" s="424">
        <v>7.4999999999999997E-3</v>
      </c>
      <c r="K857" s="424"/>
      <c r="L857" s="424"/>
    </row>
    <row r="858" spans="1:12" ht="36" customHeight="1">
      <c r="A858" s="300" t="s">
        <v>12986</v>
      </c>
      <c r="B858" s="301" t="s">
        <v>13334</v>
      </c>
      <c r="C858" s="300" t="s">
        <v>9</v>
      </c>
      <c r="D858" s="300" t="s">
        <v>8874</v>
      </c>
      <c r="E858" s="302" t="s">
        <v>51</v>
      </c>
      <c r="F858" s="423" t="s">
        <v>12956</v>
      </c>
      <c r="G858" s="423"/>
      <c r="H858" s="423">
        <v>7.1457900000000005E-2</v>
      </c>
      <c r="I858" s="423"/>
      <c r="J858" s="424">
        <v>0.01</v>
      </c>
      <c r="K858" s="424"/>
      <c r="L858" s="424"/>
    </row>
    <row r="859" spans="1:12" ht="24" customHeight="1">
      <c r="A859" s="300" t="s">
        <v>12986</v>
      </c>
      <c r="B859" s="301" t="s">
        <v>13335</v>
      </c>
      <c r="C859" s="300" t="s">
        <v>9</v>
      </c>
      <c r="D859" s="300" t="s">
        <v>6883</v>
      </c>
      <c r="E859" s="302" t="s">
        <v>23</v>
      </c>
      <c r="F859" s="423" t="s">
        <v>13336</v>
      </c>
      <c r="G859" s="423"/>
      <c r="H859" s="423">
        <v>2.7151999999999999E-2</v>
      </c>
      <c r="I859" s="423"/>
      <c r="J859" s="424">
        <v>0.13469999999999999</v>
      </c>
      <c r="K859" s="424"/>
      <c r="L859" s="424"/>
    </row>
    <row r="860" spans="1:12" ht="24" customHeight="1">
      <c r="A860" s="300" t="s">
        <v>12986</v>
      </c>
      <c r="B860" s="301" t="s">
        <v>13337</v>
      </c>
      <c r="C860" s="300" t="s">
        <v>9</v>
      </c>
      <c r="D860" s="300" t="s">
        <v>10291</v>
      </c>
      <c r="E860" s="302" t="s">
        <v>13145</v>
      </c>
      <c r="F860" s="423" t="s">
        <v>13338</v>
      </c>
      <c r="G860" s="423"/>
      <c r="H860" s="423">
        <v>2.0582E-3</v>
      </c>
      <c r="I860" s="423"/>
      <c r="J860" s="424">
        <v>0.17419999999999999</v>
      </c>
      <c r="K860" s="424"/>
      <c r="L860" s="424"/>
    </row>
    <row r="861" spans="1:12" ht="24" customHeight="1">
      <c r="A861" s="300" t="s">
        <v>12986</v>
      </c>
      <c r="B861" s="301" t="s">
        <v>13339</v>
      </c>
      <c r="C861" s="300" t="s">
        <v>9</v>
      </c>
      <c r="D861" s="300" t="s">
        <v>9085</v>
      </c>
      <c r="E861" s="302" t="s">
        <v>93</v>
      </c>
      <c r="F861" s="423" t="s">
        <v>13340</v>
      </c>
      <c r="G861" s="423"/>
      <c r="H861" s="423">
        <v>7.6199999999999995E-5</v>
      </c>
      <c r="I861" s="423"/>
      <c r="J861" s="424">
        <v>2.9999999999999997E-4</v>
      </c>
      <c r="K861" s="424"/>
      <c r="L861" s="424"/>
    </row>
    <row r="862" spans="1:12" ht="24" customHeight="1">
      <c r="A862" s="300" t="s">
        <v>12986</v>
      </c>
      <c r="B862" s="301" t="s">
        <v>13341</v>
      </c>
      <c r="C862" s="300" t="s">
        <v>9</v>
      </c>
      <c r="D862" s="300" t="s">
        <v>7133</v>
      </c>
      <c r="E862" s="302" t="s">
        <v>13145</v>
      </c>
      <c r="F862" s="423" t="s">
        <v>13342</v>
      </c>
      <c r="G862" s="423"/>
      <c r="H862" s="423">
        <v>2.3499999999999999E-5</v>
      </c>
      <c r="I862" s="423"/>
      <c r="J862" s="424">
        <v>1.6000000000000001E-3</v>
      </c>
      <c r="K862" s="424"/>
      <c r="L862" s="424"/>
    </row>
    <row r="863" spans="1:12" ht="24" customHeight="1">
      <c r="A863" s="300" t="s">
        <v>12986</v>
      </c>
      <c r="B863" s="301" t="s">
        <v>13254</v>
      </c>
      <c r="C863" s="300" t="s">
        <v>9</v>
      </c>
      <c r="D863" s="300" t="s">
        <v>8645</v>
      </c>
      <c r="E863" s="302" t="s">
        <v>51</v>
      </c>
      <c r="F863" s="423" t="s">
        <v>13255</v>
      </c>
      <c r="G863" s="423"/>
      <c r="H863" s="423">
        <v>0.10394979999999999</v>
      </c>
      <c r="I863" s="423"/>
      <c r="J863" s="424">
        <v>0.92520000000000002</v>
      </c>
      <c r="K863" s="424"/>
      <c r="L863" s="424"/>
    </row>
    <row r="864" spans="1:12" ht="36" customHeight="1">
      <c r="A864" s="300" t="s">
        <v>12986</v>
      </c>
      <c r="B864" s="301" t="s">
        <v>13256</v>
      </c>
      <c r="C864" s="300" t="s">
        <v>9</v>
      </c>
      <c r="D864" s="300" t="s">
        <v>10653</v>
      </c>
      <c r="E864" s="302" t="s">
        <v>51</v>
      </c>
      <c r="F864" s="423" t="s">
        <v>13257</v>
      </c>
      <c r="G864" s="423"/>
      <c r="H864" s="423">
        <v>1.7325E-2</v>
      </c>
      <c r="I864" s="423"/>
      <c r="J864" s="424">
        <v>0.50549999999999995</v>
      </c>
      <c r="K864" s="424"/>
      <c r="L864" s="424"/>
    </row>
    <row r="865" spans="1:12" ht="24" customHeight="1">
      <c r="A865" s="300" t="s">
        <v>12986</v>
      </c>
      <c r="B865" s="301" t="s">
        <v>13258</v>
      </c>
      <c r="C865" s="300" t="s">
        <v>9</v>
      </c>
      <c r="D865" s="300" t="s">
        <v>8889</v>
      </c>
      <c r="E865" s="302" t="s">
        <v>51</v>
      </c>
      <c r="F865" s="423" t="s">
        <v>12993</v>
      </c>
      <c r="G865" s="423"/>
      <c r="H865" s="423">
        <v>6.9299899999999998E-2</v>
      </c>
      <c r="I865" s="423"/>
      <c r="J865" s="424">
        <v>0.1532</v>
      </c>
      <c r="K865" s="424"/>
      <c r="L865" s="424"/>
    </row>
    <row r="866" spans="1:12" ht="36" customHeight="1">
      <c r="A866" s="300" t="s">
        <v>12986</v>
      </c>
      <c r="B866" s="301" t="s">
        <v>13259</v>
      </c>
      <c r="C866" s="300" t="s">
        <v>9</v>
      </c>
      <c r="D866" s="300" t="s">
        <v>10910</v>
      </c>
      <c r="E866" s="302" t="s">
        <v>51</v>
      </c>
      <c r="F866" s="423" t="s">
        <v>13260</v>
      </c>
      <c r="G866" s="423"/>
      <c r="H866" s="423">
        <v>6.9299899999999998E-2</v>
      </c>
      <c r="I866" s="423"/>
      <c r="J866" s="424">
        <v>7.9699999999999993E-2</v>
      </c>
      <c r="K866" s="424"/>
      <c r="L866" s="424"/>
    </row>
    <row r="867" spans="1:12" ht="24" customHeight="1">
      <c r="A867" s="300" t="s">
        <v>12986</v>
      </c>
      <c r="B867" s="301" t="s">
        <v>13263</v>
      </c>
      <c r="C867" s="300" t="s">
        <v>9</v>
      </c>
      <c r="D867" s="300" t="s">
        <v>9216</v>
      </c>
      <c r="E867" s="302" t="s">
        <v>51</v>
      </c>
      <c r="F867" s="423" t="s">
        <v>13264</v>
      </c>
      <c r="G867" s="423"/>
      <c r="H867" s="423">
        <v>8.6624900000000005E-2</v>
      </c>
      <c r="I867" s="423"/>
      <c r="J867" s="424">
        <v>0.45219999999999999</v>
      </c>
      <c r="K867" s="424"/>
      <c r="L867" s="424"/>
    </row>
    <row r="868" spans="1:12" ht="24" customHeight="1">
      <c r="A868" s="300" t="s">
        <v>12986</v>
      </c>
      <c r="B868" s="301" t="s">
        <v>13261</v>
      </c>
      <c r="C868" s="300" t="s">
        <v>9</v>
      </c>
      <c r="D868" s="300" t="s">
        <v>11371</v>
      </c>
      <c r="E868" s="302" t="s">
        <v>51</v>
      </c>
      <c r="F868" s="423" t="s">
        <v>13262</v>
      </c>
      <c r="G868" s="423"/>
      <c r="H868" s="423">
        <v>3.4649899999999997E-2</v>
      </c>
      <c r="I868" s="423"/>
      <c r="J868" s="424">
        <v>0.20619999999999999</v>
      </c>
      <c r="K868" s="424"/>
      <c r="L868" s="424"/>
    </row>
    <row r="869" spans="1:12" ht="36" customHeight="1">
      <c r="A869" s="300" t="s">
        <v>12986</v>
      </c>
      <c r="B869" s="301" t="s">
        <v>13267</v>
      </c>
      <c r="C869" s="300" t="s">
        <v>9</v>
      </c>
      <c r="D869" s="300" t="s">
        <v>9632</v>
      </c>
      <c r="E869" s="302" t="s">
        <v>51</v>
      </c>
      <c r="F869" s="423" t="s">
        <v>13268</v>
      </c>
      <c r="G869" s="423"/>
      <c r="H869" s="423">
        <v>0.1385998</v>
      </c>
      <c r="I869" s="423"/>
      <c r="J869" s="424">
        <v>9.1226000000000003</v>
      </c>
      <c r="K869" s="424"/>
      <c r="L869" s="424"/>
    </row>
    <row r="870" spans="1:12" ht="36" customHeight="1">
      <c r="A870" s="300" t="s">
        <v>12986</v>
      </c>
      <c r="B870" s="301" t="s">
        <v>13347</v>
      </c>
      <c r="C870" s="300" t="s">
        <v>9</v>
      </c>
      <c r="D870" s="300" t="s">
        <v>6805</v>
      </c>
      <c r="E870" s="302" t="s">
        <v>51</v>
      </c>
      <c r="F870" s="423" t="s">
        <v>13348</v>
      </c>
      <c r="G870" s="423"/>
      <c r="H870" s="423">
        <v>5.1974899999999997E-2</v>
      </c>
      <c r="I870" s="423"/>
      <c r="J870" s="424">
        <v>1.7587999999999999</v>
      </c>
      <c r="K870" s="424"/>
      <c r="L870" s="424"/>
    </row>
    <row r="871" spans="1:12" ht="24" customHeight="1">
      <c r="A871" s="300" t="s">
        <v>12986</v>
      </c>
      <c r="B871" s="301" t="s">
        <v>13494</v>
      </c>
      <c r="C871" s="300" t="s">
        <v>9</v>
      </c>
      <c r="D871" s="300" t="s">
        <v>8038</v>
      </c>
      <c r="E871" s="302" t="s">
        <v>51</v>
      </c>
      <c r="F871" s="423" t="s">
        <v>13495</v>
      </c>
      <c r="G871" s="423"/>
      <c r="H871" s="423">
        <v>6.9299899999999998E-2</v>
      </c>
      <c r="I871" s="423"/>
      <c r="J871" s="424">
        <v>4.1233000000000004</v>
      </c>
      <c r="K871" s="424"/>
      <c r="L871" s="424"/>
    </row>
    <row r="872" spans="1:12" ht="24" customHeight="1">
      <c r="A872" s="300" t="s">
        <v>12986</v>
      </c>
      <c r="B872" s="301" t="s">
        <v>13496</v>
      </c>
      <c r="C872" s="300" t="s">
        <v>9</v>
      </c>
      <c r="D872" s="300" t="s">
        <v>9014</v>
      </c>
      <c r="E872" s="302" t="s">
        <v>51</v>
      </c>
      <c r="F872" s="423" t="s">
        <v>13497</v>
      </c>
      <c r="G872" s="423"/>
      <c r="H872" s="423">
        <v>1.5939000000000001E-3</v>
      </c>
      <c r="I872" s="423"/>
      <c r="J872" s="424">
        <v>2.2599999999999999E-2</v>
      </c>
      <c r="K872" s="424"/>
      <c r="L872" s="424"/>
    </row>
    <row r="873" spans="1:12" ht="24" customHeight="1">
      <c r="A873" s="300" t="s">
        <v>12986</v>
      </c>
      <c r="B873" s="301" t="s">
        <v>13353</v>
      </c>
      <c r="C873" s="300" t="s">
        <v>9</v>
      </c>
      <c r="D873" s="300" t="s">
        <v>9576</v>
      </c>
      <c r="E873" s="302" t="s">
        <v>51</v>
      </c>
      <c r="F873" s="423" t="s">
        <v>12914</v>
      </c>
      <c r="G873" s="423"/>
      <c r="H873" s="423">
        <v>0.1438585</v>
      </c>
      <c r="I873" s="423"/>
      <c r="J873" s="424">
        <v>0.2374</v>
      </c>
      <c r="K873" s="424"/>
      <c r="L873" s="424"/>
    </row>
    <row r="874" spans="1:12" ht="24" customHeight="1">
      <c r="A874" s="300" t="s">
        <v>12986</v>
      </c>
      <c r="B874" s="301" t="s">
        <v>13354</v>
      </c>
      <c r="C874" s="300" t="s">
        <v>9</v>
      </c>
      <c r="D874" s="300" t="s">
        <v>11686</v>
      </c>
      <c r="E874" s="302" t="s">
        <v>20</v>
      </c>
      <c r="F874" s="423" t="s">
        <v>13355</v>
      </c>
      <c r="G874" s="423"/>
      <c r="H874" s="423">
        <v>0.17051659999999999</v>
      </c>
      <c r="I874" s="423"/>
      <c r="J874" s="424">
        <v>0.51149999999999995</v>
      </c>
      <c r="K874" s="424"/>
      <c r="L874" s="424"/>
    </row>
    <row r="875" spans="1:12" ht="24" customHeight="1">
      <c r="A875" s="300" t="s">
        <v>12986</v>
      </c>
      <c r="B875" s="301" t="s">
        <v>13356</v>
      </c>
      <c r="C875" s="300" t="s">
        <v>9</v>
      </c>
      <c r="D875" s="300" t="s">
        <v>6964</v>
      </c>
      <c r="E875" s="302" t="s">
        <v>51</v>
      </c>
      <c r="F875" s="423" t="s">
        <v>13357</v>
      </c>
      <c r="G875" s="423"/>
      <c r="H875" s="423">
        <v>1.14669E-2</v>
      </c>
      <c r="I875" s="423"/>
      <c r="J875" s="424">
        <v>0.56759999999999999</v>
      </c>
      <c r="K875" s="424"/>
      <c r="L875" s="424"/>
    </row>
    <row r="876" spans="1:12" ht="24" customHeight="1">
      <c r="A876" s="300" t="s">
        <v>12986</v>
      </c>
      <c r="B876" s="301" t="s">
        <v>13358</v>
      </c>
      <c r="C876" s="300" t="s">
        <v>9</v>
      </c>
      <c r="D876" s="300" t="s">
        <v>10886</v>
      </c>
      <c r="E876" s="302" t="s">
        <v>51</v>
      </c>
      <c r="F876" s="423" t="s">
        <v>13359</v>
      </c>
      <c r="G876" s="423"/>
      <c r="H876" s="423">
        <v>1.5501600000000001E-2</v>
      </c>
      <c r="I876" s="423"/>
      <c r="J876" s="424">
        <v>0.66639999999999999</v>
      </c>
      <c r="K876" s="424"/>
      <c r="L876" s="424"/>
    </row>
    <row r="877" spans="1:12" ht="24" customHeight="1">
      <c r="A877" s="300" t="s">
        <v>12986</v>
      </c>
      <c r="B877" s="301" t="s">
        <v>13360</v>
      </c>
      <c r="C877" s="300" t="s">
        <v>9</v>
      </c>
      <c r="D877" s="300" t="s">
        <v>11713</v>
      </c>
      <c r="E877" s="302" t="s">
        <v>20</v>
      </c>
      <c r="F877" s="423" t="s">
        <v>13361</v>
      </c>
      <c r="G877" s="423"/>
      <c r="H877" s="423">
        <v>0.23366310000000001</v>
      </c>
      <c r="I877" s="423"/>
      <c r="J877" s="424">
        <v>1.1917</v>
      </c>
      <c r="K877" s="424"/>
      <c r="L877" s="424"/>
    </row>
    <row r="878" spans="1:12" ht="24" customHeight="1">
      <c r="A878" s="300" t="s">
        <v>12986</v>
      </c>
      <c r="B878" s="301" t="s">
        <v>13362</v>
      </c>
      <c r="C878" s="300" t="s">
        <v>9</v>
      </c>
      <c r="D878" s="300" t="s">
        <v>11684</v>
      </c>
      <c r="E878" s="302" t="s">
        <v>20</v>
      </c>
      <c r="F878" s="423" t="s">
        <v>13363</v>
      </c>
      <c r="G878" s="423"/>
      <c r="H878" s="423">
        <v>4.9137199999999999E-2</v>
      </c>
      <c r="I878" s="423"/>
      <c r="J878" s="424">
        <v>0.4088</v>
      </c>
      <c r="K878" s="424"/>
      <c r="L878" s="424"/>
    </row>
    <row r="879" spans="1:12" ht="24" customHeight="1">
      <c r="A879" s="300" t="s">
        <v>12986</v>
      </c>
      <c r="B879" s="301" t="s">
        <v>13364</v>
      </c>
      <c r="C879" s="300" t="s">
        <v>9</v>
      </c>
      <c r="D879" s="300" t="s">
        <v>9336</v>
      </c>
      <c r="E879" s="302" t="s">
        <v>51</v>
      </c>
      <c r="F879" s="423" t="s">
        <v>13365</v>
      </c>
      <c r="G879" s="423"/>
      <c r="H879" s="423">
        <v>0.17324970000000001</v>
      </c>
      <c r="I879" s="423"/>
      <c r="J879" s="424">
        <v>0.3604</v>
      </c>
      <c r="K879" s="424"/>
      <c r="L879" s="424"/>
    </row>
    <row r="880" spans="1:12" ht="24" customHeight="1">
      <c r="A880" s="300" t="s">
        <v>12986</v>
      </c>
      <c r="B880" s="301" t="s">
        <v>13367</v>
      </c>
      <c r="C880" s="300" t="s">
        <v>9</v>
      </c>
      <c r="D880" s="300" t="s">
        <v>7014</v>
      </c>
      <c r="E880" s="302" t="s">
        <v>51</v>
      </c>
      <c r="F880" s="423" t="s">
        <v>13368</v>
      </c>
      <c r="G880" s="423"/>
      <c r="H880" s="423">
        <v>5.1974899999999997E-2</v>
      </c>
      <c r="I880" s="423"/>
      <c r="J880" s="424">
        <v>7.2800000000000004E-2</v>
      </c>
      <c r="K880" s="424"/>
      <c r="L880" s="424"/>
    </row>
    <row r="881" spans="1:12" ht="24" customHeight="1">
      <c r="A881" s="300" t="s">
        <v>12986</v>
      </c>
      <c r="B881" s="301" t="s">
        <v>13369</v>
      </c>
      <c r="C881" s="300" t="s">
        <v>9</v>
      </c>
      <c r="D881" s="300" t="s">
        <v>9349</v>
      </c>
      <c r="E881" s="302" t="s">
        <v>51</v>
      </c>
      <c r="F881" s="423" t="s">
        <v>13370</v>
      </c>
      <c r="G881" s="423"/>
      <c r="H881" s="423">
        <v>1.7325E-2</v>
      </c>
      <c r="I881" s="423"/>
      <c r="J881" s="424">
        <v>2.4799999999999999E-2</v>
      </c>
      <c r="K881" s="424"/>
      <c r="L881" s="424"/>
    </row>
    <row r="882" spans="1:12" ht="36" customHeight="1">
      <c r="A882" s="300" t="s">
        <v>12986</v>
      </c>
      <c r="B882" s="301" t="s">
        <v>13371</v>
      </c>
      <c r="C882" s="300" t="s">
        <v>9</v>
      </c>
      <c r="D882" s="300" t="s">
        <v>10264</v>
      </c>
      <c r="E882" s="302" t="s">
        <v>51</v>
      </c>
      <c r="F882" s="423" t="s">
        <v>13372</v>
      </c>
      <c r="G882" s="423"/>
      <c r="H882" s="423">
        <v>3.4302999999999998E-3</v>
      </c>
      <c r="I882" s="423"/>
      <c r="J882" s="424">
        <v>6.2199999999999998E-2</v>
      </c>
      <c r="K882" s="424"/>
      <c r="L882" s="424"/>
    </row>
    <row r="883" spans="1:12" ht="24" customHeight="1">
      <c r="A883" s="300" t="s">
        <v>12986</v>
      </c>
      <c r="B883" s="301" t="s">
        <v>13373</v>
      </c>
      <c r="C883" s="300" t="s">
        <v>9</v>
      </c>
      <c r="D883" s="300" t="s">
        <v>7016</v>
      </c>
      <c r="E883" s="302" t="s">
        <v>51</v>
      </c>
      <c r="F883" s="423" t="s">
        <v>13374</v>
      </c>
      <c r="G883" s="423"/>
      <c r="H883" s="423">
        <v>5.1974899999999997E-2</v>
      </c>
      <c r="I883" s="423"/>
      <c r="J883" s="424">
        <v>0.12939999999999999</v>
      </c>
      <c r="K883" s="424"/>
      <c r="L883" s="424"/>
    </row>
    <row r="884" spans="1:12" ht="24" customHeight="1">
      <c r="A884" s="300" t="s">
        <v>12986</v>
      </c>
      <c r="B884" s="301" t="s">
        <v>13375</v>
      </c>
      <c r="C884" s="300" t="s">
        <v>9</v>
      </c>
      <c r="D884" s="300" t="s">
        <v>8446</v>
      </c>
      <c r="E884" s="302" t="s">
        <v>51</v>
      </c>
      <c r="F884" s="423" t="s">
        <v>13376</v>
      </c>
      <c r="G884" s="423"/>
      <c r="H884" s="423">
        <v>5.1974899999999997E-2</v>
      </c>
      <c r="I884" s="423"/>
      <c r="J884" s="424">
        <v>0.65069999999999995</v>
      </c>
      <c r="K884" s="424"/>
      <c r="L884" s="424"/>
    </row>
    <row r="885" spans="1:12" ht="24" customHeight="1">
      <c r="A885" s="300" t="s">
        <v>12986</v>
      </c>
      <c r="B885" s="301" t="s">
        <v>13377</v>
      </c>
      <c r="C885" s="300" t="s">
        <v>9</v>
      </c>
      <c r="D885" s="300" t="s">
        <v>11142</v>
      </c>
      <c r="E885" s="302" t="s">
        <v>51</v>
      </c>
      <c r="F885" s="423" t="s">
        <v>13378</v>
      </c>
      <c r="G885" s="423"/>
      <c r="H885" s="423">
        <v>1.7325E-2</v>
      </c>
      <c r="I885" s="423"/>
      <c r="J885" s="424">
        <v>6.9800000000000001E-2</v>
      </c>
      <c r="K885" s="424"/>
      <c r="L885" s="424"/>
    </row>
    <row r="886" spans="1:12" ht="24" customHeight="1">
      <c r="A886" s="300" t="s">
        <v>12986</v>
      </c>
      <c r="B886" s="301" t="s">
        <v>13381</v>
      </c>
      <c r="C886" s="300" t="s">
        <v>9</v>
      </c>
      <c r="D886" s="300" t="s">
        <v>7750</v>
      </c>
      <c r="E886" s="302" t="s">
        <v>51</v>
      </c>
      <c r="F886" s="423" t="s">
        <v>13382</v>
      </c>
      <c r="G886" s="423"/>
      <c r="H886" s="423">
        <v>3.4649899999999997E-2</v>
      </c>
      <c r="I886" s="423"/>
      <c r="J886" s="424">
        <v>4.4791999999999996</v>
      </c>
      <c r="K886" s="424"/>
      <c r="L886" s="424"/>
    </row>
    <row r="887" spans="1:12" ht="24" customHeight="1">
      <c r="A887" s="300" t="s">
        <v>12986</v>
      </c>
      <c r="B887" s="301" t="s">
        <v>13498</v>
      </c>
      <c r="C887" s="300" t="s">
        <v>9</v>
      </c>
      <c r="D887" s="300" t="s">
        <v>10681</v>
      </c>
      <c r="E887" s="302" t="s">
        <v>51</v>
      </c>
      <c r="F887" s="423" t="s">
        <v>13194</v>
      </c>
      <c r="G887" s="423"/>
      <c r="H887" s="423">
        <v>6.9299899999999998E-2</v>
      </c>
      <c r="I887" s="423"/>
      <c r="J887" s="424">
        <v>0.35270000000000001</v>
      </c>
      <c r="K887" s="424"/>
      <c r="L887" s="424"/>
    </row>
    <row r="888" spans="1:12" ht="24" customHeight="1">
      <c r="A888" s="300" t="s">
        <v>12986</v>
      </c>
      <c r="B888" s="301" t="s">
        <v>13386</v>
      </c>
      <c r="C888" s="300" t="s">
        <v>9</v>
      </c>
      <c r="D888" s="300" t="s">
        <v>7219</v>
      </c>
      <c r="E888" s="302" t="s">
        <v>51</v>
      </c>
      <c r="F888" s="423" t="s">
        <v>13387</v>
      </c>
      <c r="G888" s="423"/>
      <c r="H888" s="423">
        <v>5.1974899999999997E-2</v>
      </c>
      <c r="I888" s="423"/>
      <c r="J888" s="424">
        <v>13.8482</v>
      </c>
      <c r="K888" s="424"/>
      <c r="L888" s="424"/>
    </row>
    <row r="889" spans="1:12" ht="36" customHeight="1">
      <c r="A889" s="300" t="s">
        <v>12986</v>
      </c>
      <c r="B889" s="301" t="s">
        <v>13388</v>
      </c>
      <c r="C889" s="300" t="s">
        <v>9</v>
      </c>
      <c r="D889" s="300" t="s">
        <v>10231</v>
      </c>
      <c r="E889" s="302" t="s">
        <v>51</v>
      </c>
      <c r="F889" s="423" t="s">
        <v>13389</v>
      </c>
      <c r="G889" s="423"/>
      <c r="H889" s="423">
        <v>0.10394979999999999</v>
      </c>
      <c r="I889" s="423"/>
      <c r="J889" s="424">
        <v>1.631</v>
      </c>
      <c r="K889" s="424"/>
      <c r="L889" s="424"/>
    </row>
    <row r="890" spans="1:12" ht="24" customHeight="1">
      <c r="A890" s="300" t="s">
        <v>12986</v>
      </c>
      <c r="B890" s="301" t="s">
        <v>13390</v>
      </c>
      <c r="C890" s="300" t="s">
        <v>9</v>
      </c>
      <c r="D890" s="300" t="s">
        <v>10763</v>
      </c>
      <c r="E890" s="302" t="s">
        <v>23</v>
      </c>
      <c r="F890" s="423" t="s">
        <v>13391</v>
      </c>
      <c r="G890" s="423"/>
      <c r="H890" s="423">
        <v>1.02702E-2</v>
      </c>
      <c r="I890" s="423"/>
      <c r="J890" s="424">
        <v>0.50960000000000005</v>
      </c>
      <c r="K890" s="424"/>
      <c r="L890" s="424"/>
    </row>
    <row r="891" spans="1:12" ht="24" customHeight="1">
      <c r="A891" s="300" t="s">
        <v>12986</v>
      </c>
      <c r="B891" s="301" t="s">
        <v>13392</v>
      </c>
      <c r="C891" s="300" t="s">
        <v>9</v>
      </c>
      <c r="D891" s="300" t="s">
        <v>11881</v>
      </c>
      <c r="E891" s="302" t="s">
        <v>51</v>
      </c>
      <c r="F891" s="423" t="s">
        <v>13393</v>
      </c>
      <c r="G891" s="423"/>
      <c r="H891" s="423">
        <v>5.1974899999999997E-2</v>
      </c>
      <c r="I891" s="423"/>
      <c r="J891" s="424">
        <v>8.1100000000000005E-2</v>
      </c>
      <c r="K891" s="424"/>
      <c r="L891" s="424"/>
    </row>
    <row r="892" spans="1:12" ht="24" customHeight="1">
      <c r="A892" s="300" t="s">
        <v>12986</v>
      </c>
      <c r="B892" s="301" t="s">
        <v>13394</v>
      </c>
      <c r="C892" s="300" t="s">
        <v>9</v>
      </c>
      <c r="D892" s="300" t="s">
        <v>9012</v>
      </c>
      <c r="E892" s="302" t="s">
        <v>51</v>
      </c>
      <c r="F892" s="423" t="s">
        <v>13395</v>
      </c>
      <c r="G892" s="423"/>
      <c r="H892" s="423">
        <v>7.1674E-3</v>
      </c>
      <c r="I892" s="423"/>
      <c r="J892" s="424">
        <v>2.75E-2</v>
      </c>
      <c r="K892" s="424"/>
      <c r="L892" s="424"/>
    </row>
    <row r="893" spans="1:12" ht="24" customHeight="1">
      <c r="A893" s="300" t="s">
        <v>12986</v>
      </c>
      <c r="B893" s="301" t="s">
        <v>13410</v>
      </c>
      <c r="C893" s="300" t="s">
        <v>9</v>
      </c>
      <c r="D893" s="300" t="s">
        <v>11862</v>
      </c>
      <c r="E893" s="302" t="s">
        <v>51</v>
      </c>
      <c r="F893" s="423" t="s">
        <v>13411</v>
      </c>
      <c r="G893" s="423"/>
      <c r="H893" s="423">
        <v>5.1974899999999997E-2</v>
      </c>
      <c r="I893" s="423"/>
      <c r="J893" s="424">
        <v>0.18659999999999999</v>
      </c>
      <c r="K893" s="424"/>
      <c r="L893" s="424"/>
    </row>
    <row r="894" spans="1:12" ht="24" customHeight="1">
      <c r="A894" s="300" t="s">
        <v>12986</v>
      </c>
      <c r="B894" s="301" t="s">
        <v>13412</v>
      </c>
      <c r="C894" s="300" t="s">
        <v>9</v>
      </c>
      <c r="D894" s="300" t="s">
        <v>8829</v>
      </c>
      <c r="E894" s="302" t="s">
        <v>51</v>
      </c>
      <c r="F894" s="423" t="s">
        <v>13340</v>
      </c>
      <c r="G894" s="423"/>
      <c r="H894" s="423">
        <v>5.1974899999999997E-2</v>
      </c>
      <c r="I894" s="423"/>
      <c r="J894" s="424">
        <v>0.2334</v>
      </c>
      <c r="K894" s="424"/>
      <c r="L894" s="424"/>
    </row>
    <row r="895" spans="1:12" ht="24" customHeight="1">
      <c r="A895" s="300" t="s">
        <v>12986</v>
      </c>
      <c r="B895" s="301" t="s">
        <v>13398</v>
      </c>
      <c r="C895" s="300" t="s">
        <v>9</v>
      </c>
      <c r="D895" s="300" t="s">
        <v>10865</v>
      </c>
      <c r="E895" s="302" t="s">
        <v>51</v>
      </c>
      <c r="F895" s="423" t="s">
        <v>13399</v>
      </c>
      <c r="G895" s="423"/>
      <c r="H895" s="423">
        <v>5.1974899999999997E-2</v>
      </c>
      <c r="I895" s="423"/>
      <c r="J895" s="424">
        <v>0.51819999999999999</v>
      </c>
      <c r="K895" s="424"/>
      <c r="L895" s="424"/>
    </row>
    <row r="896" spans="1:12" ht="24" customHeight="1">
      <c r="A896" s="300" t="s">
        <v>12986</v>
      </c>
      <c r="B896" s="301" t="s">
        <v>13413</v>
      </c>
      <c r="C896" s="300" t="s">
        <v>9</v>
      </c>
      <c r="D896" s="300" t="s">
        <v>9558</v>
      </c>
      <c r="E896" s="302" t="s">
        <v>51</v>
      </c>
      <c r="F896" s="423" t="s">
        <v>13414</v>
      </c>
      <c r="G896" s="423"/>
      <c r="H896" s="423">
        <v>5.1974899999999997E-2</v>
      </c>
      <c r="I896" s="423"/>
      <c r="J896" s="424">
        <v>3.3893</v>
      </c>
      <c r="K896" s="424"/>
      <c r="L896" s="424"/>
    </row>
    <row r="897" spans="1:12" ht="36" customHeight="1">
      <c r="A897" s="300" t="s">
        <v>12986</v>
      </c>
      <c r="B897" s="301" t="s">
        <v>13415</v>
      </c>
      <c r="C897" s="300" t="s">
        <v>9</v>
      </c>
      <c r="D897" s="300" t="s">
        <v>10232</v>
      </c>
      <c r="E897" s="302" t="s">
        <v>51</v>
      </c>
      <c r="F897" s="423" t="s">
        <v>13416</v>
      </c>
      <c r="G897" s="423"/>
      <c r="H897" s="423">
        <v>0.10394979999999999</v>
      </c>
      <c r="I897" s="423"/>
      <c r="J897" s="424">
        <v>1.2089000000000001</v>
      </c>
      <c r="K897" s="424"/>
      <c r="L897" s="424"/>
    </row>
    <row r="898" spans="1:12" ht="24" customHeight="1">
      <c r="A898" s="300" t="s">
        <v>12986</v>
      </c>
      <c r="B898" s="301" t="s">
        <v>13417</v>
      </c>
      <c r="C898" s="300" t="s">
        <v>9</v>
      </c>
      <c r="D898" s="300" t="s">
        <v>11386</v>
      </c>
      <c r="E898" s="302" t="s">
        <v>51</v>
      </c>
      <c r="F898" s="423" t="s">
        <v>13418</v>
      </c>
      <c r="G898" s="423"/>
      <c r="H898" s="423">
        <v>5.1974899999999997E-2</v>
      </c>
      <c r="I898" s="423"/>
      <c r="J898" s="424">
        <v>2.5468000000000002</v>
      </c>
      <c r="K898" s="424"/>
      <c r="L898" s="424"/>
    </row>
    <row r="899" spans="1:12" ht="24" customHeight="1">
      <c r="A899" s="300" t="s">
        <v>12986</v>
      </c>
      <c r="B899" s="301" t="s">
        <v>13419</v>
      </c>
      <c r="C899" s="300" t="s">
        <v>9</v>
      </c>
      <c r="D899" s="300" t="s">
        <v>11735</v>
      </c>
      <c r="E899" s="302" t="s">
        <v>20</v>
      </c>
      <c r="F899" s="423" t="s">
        <v>13420</v>
      </c>
      <c r="G899" s="423"/>
      <c r="H899" s="423">
        <v>0.39337050000000001</v>
      </c>
      <c r="I899" s="423"/>
      <c r="J899" s="424">
        <v>0.91259999999999997</v>
      </c>
      <c r="K899" s="424"/>
      <c r="L899" s="424"/>
    </row>
    <row r="900" spans="1:12" ht="24" customHeight="1">
      <c r="A900" s="300" t="s">
        <v>12986</v>
      </c>
      <c r="B900" s="301" t="s">
        <v>13421</v>
      </c>
      <c r="C900" s="300" t="s">
        <v>9</v>
      </c>
      <c r="D900" s="300" t="s">
        <v>9353</v>
      </c>
      <c r="E900" s="302" t="s">
        <v>51</v>
      </c>
      <c r="F900" s="423" t="s">
        <v>12923</v>
      </c>
      <c r="G900" s="423"/>
      <c r="H900" s="423">
        <v>0.2044347</v>
      </c>
      <c r="I900" s="423"/>
      <c r="J900" s="424">
        <v>9.1999999999999998E-2</v>
      </c>
      <c r="K900" s="424"/>
      <c r="L900" s="424"/>
    </row>
    <row r="901" spans="1:12" ht="24" customHeight="1">
      <c r="A901" s="300" t="s">
        <v>12986</v>
      </c>
      <c r="B901" s="301" t="s">
        <v>13422</v>
      </c>
      <c r="C901" s="300" t="s">
        <v>9</v>
      </c>
      <c r="D901" s="300" t="s">
        <v>9339</v>
      </c>
      <c r="E901" s="302" t="s">
        <v>51</v>
      </c>
      <c r="F901" s="423" t="s">
        <v>13423</v>
      </c>
      <c r="G901" s="423"/>
      <c r="H901" s="423">
        <v>0.17324970000000001</v>
      </c>
      <c r="I901" s="423"/>
      <c r="J901" s="424">
        <v>0.78480000000000005</v>
      </c>
      <c r="K901" s="424"/>
      <c r="L901" s="424"/>
    </row>
    <row r="902" spans="1:12" ht="24" customHeight="1">
      <c r="A902" s="300" t="s">
        <v>12986</v>
      </c>
      <c r="B902" s="301" t="s">
        <v>13424</v>
      </c>
      <c r="C902" s="300" t="s">
        <v>9</v>
      </c>
      <c r="D902" s="300" t="s">
        <v>11147</v>
      </c>
      <c r="E902" s="302" t="s">
        <v>51</v>
      </c>
      <c r="F902" s="423" t="s">
        <v>13425</v>
      </c>
      <c r="G902" s="423"/>
      <c r="H902" s="423">
        <v>0.1541923</v>
      </c>
      <c r="I902" s="423"/>
      <c r="J902" s="424">
        <v>0.1187</v>
      </c>
      <c r="K902" s="424"/>
      <c r="L902" s="424"/>
    </row>
    <row r="903" spans="1:12" ht="24" customHeight="1">
      <c r="A903" s="300" t="s">
        <v>12986</v>
      </c>
      <c r="B903" s="301" t="s">
        <v>13499</v>
      </c>
      <c r="C903" s="300" t="s">
        <v>9</v>
      </c>
      <c r="D903" s="300" t="s">
        <v>6908</v>
      </c>
      <c r="E903" s="302" t="s">
        <v>51</v>
      </c>
      <c r="F903" s="423" t="s">
        <v>12937</v>
      </c>
      <c r="G903" s="423"/>
      <c r="H903" s="423">
        <v>6.9299899999999998E-2</v>
      </c>
      <c r="I903" s="423"/>
      <c r="J903" s="424">
        <v>3.8100000000000002E-2</v>
      </c>
      <c r="K903" s="424"/>
      <c r="L903" s="424"/>
    </row>
    <row r="904" spans="1:12" ht="24" customHeight="1">
      <c r="A904" s="300" t="s">
        <v>12986</v>
      </c>
      <c r="B904" s="301" t="s">
        <v>13500</v>
      </c>
      <c r="C904" s="300" t="s">
        <v>9</v>
      </c>
      <c r="D904" s="300" t="s">
        <v>9854</v>
      </c>
      <c r="E904" s="302" t="s">
        <v>51</v>
      </c>
      <c r="F904" s="423" t="s">
        <v>13501</v>
      </c>
      <c r="G904" s="423"/>
      <c r="H904" s="423">
        <v>6.9299899999999998E-2</v>
      </c>
      <c r="I904" s="423"/>
      <c r="J904" s="424">
        <v>7.0000000000000007E-2</v>
      </c>
      <c r="K904" s="424"/>
      <c r="L904" s="424"/>
    </row>
    <row r="905" spans="1:12" ht="24" customHeight="1">
      <c r="A905" s="300" t="s">
        <v>12986</v>
      </c>
      <c r="B905" s="301" t="s">
        <v>13502</v>
      </c>
      <c r="C905" s="300" t="s">
        <v>9</v>
      </c>
      <c r="D905" s="300" t="s">
        <v>10754</v>
      </c>
      <c r="E905" s="302" t="s">
        <v>51</v>
      </c>
      <c r="F905" s="423" t="s">
        <v>13503</v>
      </c>
      <c r="G905" s="423"/>
      <c r="H905" s="423">
        <v>6.9299899999999998E-2</v>
      </c>
      <c r="I905" s="423"/>
      <c r="J905" s="424">
        <v>0.87660000000000005</v>
      </c>
      <c r="K905" s="424"/>
      <c r="L905" s="424"/>
    </row>
    <row r="906" spans="1:12" ht="24" customHeight="1">
      <c r="A906" s="300" t="s">
        <v>12986</v>
      </c>
      <c r="B906" s="301" t="s">
        <v>13426</v>
      </c>
      <c r="C906" s="300" t="s">
        <v>9</v>
      </c>
      <c r="D906" s="300" t="s">
        <v>7292</v>
      </c>
      <c r="E906" s="302" t="s">
        <v>97</v>
      </c>
      <c r="F906" s="423" t="s">
        <v>13427</v>
      </c>
      <c r="G906" s="423"/>
      <c r="H906" s="423">
        <v>1.31007E-2</v>
      </c>
      <c r="I906" s="423"/>
      <c r="J906" s="424">
        <v>7.7294</v>
      </c>
      <c r="K906" s="424"/>
      <c r="L906" s="424"/>
    </row>
    <row r="907" spans="1:12" ht="24" customHeight="1">
      <c r="A907" s="300" t="s">
        <v>12986</v>
      </c>
      <c r="B907" s="301" t="s">
        <v>13428</v>
      </c>
      <c r="C907" s="300" t="s">
        <v>9</v>
      </c>
      <c r="D907" s="300" t="s">
        <v>10374</v>
      </c>
      <c r="E907" s="302" t="s">
        <v>12924</v>
      </c>
      <c r="F907" s="423" t="s">
        <v>13429</v>
      </c>
      <c r="G907" s="423"/>
      <c r="H907" s="423">
        <v>3.3113000000000001E-3</v>
      </c>
      <c r="I907" s="423"/>
      <c r="J907" s="424">
        <v>8.3799999999999999E-2</v>
      </c>
      <c r="K907" s="424"/>
      <c r="L907" s="424"/>
    </row>
    <row r="908" spans="1:12" ht="36" customHeight="1">
      <c r="A908" s="300" t="s">
        <v>12986</v>
      </c>
      <c r="B908" s="301" t="s">
        <v>13430</v>
      </c>
      <c r="C908" s="300" t="s">
        <v>9</v>
      </c>
      <c r="D908" s="300" t="s">
        <v>11201</v>
      </c>
      <c r="E908" s="302" t="s">
        <v>20</v>
      </c>
      <c r="F908" s="423" t="s">
        <v>13431</v>
      </c>
      <c r="G908" s="423"/>
      <c r="H908" s="423">
        <v>0.27712419999999999</v>
      </c>
      <c r="I908" s="423"/>
      <c r="J908" s="424">
        <v>0.42949999999999999</v>
      </c>
      <c r="K908" s="424"/>
      <c r="L908" s="424"/>
    </row>
    <row r="909" spans="1:12" ht="24" customHeight="1">
      <c r="A909" s="300" t="s">
        <v>12986</v>
      </c>
      <c r="B909" s="301" t="s">
        <v>13163</v>
      </c>
      <c r="C909" s="300" t="s">
        <v>9</v>
      </c>
      <c r="D909" s="300" t="s">
        <v>7772</v>
      </c>
      <c r="E909" s="302" t="s">
        <v>23</v>
      </c>
      <c r="F909" s="423" t="s">
        <v>12915</v>
      </c>
      <c r="G909" s="423"/>
      <c r="H909" s="423">
        <v>7.4451574999999997</v>
      </c>
      <c r="I909" s="423"/>
      <c r="J909" s="424">
        <v>4.2436999999999996</v>
      </c>
      <c r="K909" s="424"/>
      <c r="L909" s="424"/>
    </row>
    <row r="910" spans="1:12" ht="24" customHeight="1">
      <c r="A910" s="300" t="s">
        <v>12986</v>
      </c>
      <c r="B910" s="301" t="s">
        <v>13271</v>
      </c>
      <c r="C910" s="300" t="s">
        <v>9</v>
      </c>
      <c r="D910" s="300" t="s">
        <v>11354</v>
      </c>
      <c r="E910" s="302" t="s">
        <v>93</v>
      </c>
      <c r="F910" s="423" t="s">
        <v>13272</v>
      </c>
      <c r="G910" s="423"/>
      <c r="H910" s="423">
        <v>0.80310809999999999</v>
      </c>
      <c r="I910" s="423"/>
      <c r="J910" s="424">
        <v>12.632899999999999</v>
      </c>
      <c r="K910" s="424"/>
      <c r="L910" s="424"/>
    </row>
    <row r="911" spans="1:12" ht="24" customHeight="1">
      <c r="A911" s="300" t="s">
        <v>12986</v>
      </c>
      <c r="B911" s="301" t="s">
        <v>13432</v>
      </c>
      <c r="C911" s="300" t="s">
        <v>9</v>
      </c>
      <c r="D911" s="300" t="s">
        <v>7138</v>
      </c>
      <c r="E911" s="302" t="s">
        <v>23</v>
      </c>
      <c r="F911" s="423" t="s">
        <v>13433</v>
      </c>
      <c r="G911" s="423"/>
      <c r="H911" s="423">
        <v>2.2395095999999999</v>
      </c>
      <c r="I911" s="423"/>
      <c r="J911" s="424">
        <v>1.2541</v>
      </c>
      <c r="K911" s="424"/>
      <c r="L911" s="424"/>
    </row>
    <row r="912" spans="1:12" ht="24" customHeight="1">
      <c r="A912" s="300" t="s">
        <v>12986</v>
      </c>
      <c r="B912" s="301" t="s">
        <v>13434</v>
      </c>
      <c r="C912" s="300" t="s">
        <v>9</v>
      </c>
      <c r="D912" s="300" t="s">
        <v>10394</v>
      </c>
      <c r="E912" s="302" t="s">
        <v>13082</v>
      </c>
      <c r="F912" s="423" t="s">
        <v>13435</v>
      </c>
      <c r="G912" s="423"/>
      <c r="H912" s="423">
        <v>0.4889577</v>
      </c>
      <c r="I912" s="423"/>
      <c r="J912" s="424">
        <v>8.4443000000000001</v>
      </c>
      <c r="K912" s="424"/>
      <c r="L912" s="424"/>
    </row>
    <row r="913" spans="1:12" ht="24" customHeight="1">
      <c r="A913" s="300" t="s">
        <v>12986</v>
      </c>
      <c r="B913" s="301" t="s">
        <v>13436</v>
      </c>
      <c r="C913" s="300" t="s">
        <v>9</v>
      </c>
      <c r="D913" s="300" t="s">
        <v>10762</v>
      </c>
      <c r="E913" s="302" t="s">
        <v>23</v>
      </c>
      <c r="F913" s="423" t="s">
        <v>13437</v>
      </c>
      <c r="G913" s="423"/>
      <c r="H913" s="423">
        <v>0.110593</v>
      </c>
      <c r="I913" s="423"/>
      <c r="J913" s="424">
        <v>0.39369999999999999</v>
      </c>
      <c r="K913" s="424"/>
      <c r="L913" s="424"/>
    </row>
    <row r="914" spans="1:12" ht="24" customHeight="1">
      <c r="A914" s="300" t="s">
        <v>12986</v>
      </c>
      <c r="B914" s="301" t="s">
        <v>13504</v>
      </c>
      <c r="C914" s="300" t="s">
        <v>9</v>
      </c>
      <c r="D914" s="300" t="s">
        <v>9475</v>
      </c>
      <c r="E914" s="302" t="s">
        <v>20</v>
      </c>
      <c r="F914" s="423" t="s">
        <v>13505</v>
      </c>
      <c r="G914" s="423"/>
      <c r="H914" s="423">
        <v>0.85368109999999997</v>
      </c>
      <c r="I914" s="423"/>
      <c r="J914" s="424">
        <v>0.76829999999999998</v>
      </c>
      <c r="K914" s="424"/>
      <c r="L914" s="424"/>
    </row>
    <row r="915" spans="1:12" ht="24" customHeight="1">
      <c r="A915" s="300" t="s">
        <v>12986</v>
      </c>
      <c r="B915" s="301" t="s">
        <v>13438</v>
      </c>
      <c r="C915" s="300" t="s">
        <v>9</v>
      </c>
      <c r="D915" s="300" t="s">
        <v>7144</v>
      </c>
      <c r="E915" s="302" t="s">
        <v>23</v>
      </c>
      <c r="F915" s="423" t="s">
        <v>13439</v>
      </c>
      <c r="G915" s="423"/>
      <c r="H915" s="423">
        <v>2.7870599</v>
      </c>
      <c r="I915" s="423"/>
      <c r="J915" s="424">
        <v>6.7725999999999997</v>
      </c>
      <c r="K915" s="424"/>
      <c r="L915" s="424"/>
    </row>
    <row r="916" spans="1:12" ht="24" customHeight="1">
      <c r="A916" s="300" t="s">
        <v>12986</v>
      </c>
      <c r="B916" s="301" t="s">
        <v>13506</v>
      </c>
      <c r="C916" s="300" t="s">
        <v>9</v>
      </c>
      <c r="D916" s="300" t="s">
        <v>11198</v>
      </c>
      <c r="E916" s="302" t="s">
        <v>13082</v>
      </c>
      <c r="F916" s="423" t="s">
        <v>13507</v>
      </c>
      <c r="G916" s="423"/>
      <c r="H916" s="423">
        <v>2.3231700000000001E-2</v>
      </c>
      <c r="I916" s="423"/>
      <c r="J916" s="424">
        <v>0.2888</v>
      </c>
      <c r="K916" s="424"/>
      <c r="L916" s="424"/>
    </row>
    <row r="917" spans="1:12" ht="17.100000000000001" customHeight="1">
      <c r="A917" s="298"/>
      <c r="B917" s="298"/>
      <c r="C917" s="298"/>
      <c r="D917" s="298"/>
      <c r="E917" s="298"/>
      <c r="F917" s="298"/>
      <c r="G917" s="298"/>
      <c r="H917" s="298"/>
      <c r="I917" s="298"/>
      <c r="J917" s="298" t="s">
        <v>12992</v>
      </c>
      <c r="K917" s="298"/>
      <c r="L917" s="298" t="s">
        <v>13508</v>
      </c>
    </row>
    <row r="918" spans="1:12">
      <c r="A918" s="414" t="s">
        <v>13056</v>
      </c>
      <c r="B918" s="414"/>
      <c r="C918" s="414"/>
      <c r="D918" s="414"/>
      <c r="E918" s="414"/>
      <c r="F918" s="414"/>
      <c r="G918" s="414"/>
      <c r="H918" s="414"/>
      <c r="I918" s="294"/>
      <c r="J918" s="294"/>
      <c r="K918" s="294"/>
      <c r="L918" s="294"/>
    </row>
    <row r="919" spans="1:12" ht="17.100000000000001" customHeight="1">
      <c r="A919" s="294" t="s">
        <v>12978</v>
      </c>
      <c r="B919" s="298" t="s">
        <v>12979</v>
      </c>
      <c r="C919" s="294" t="s">
        <v>12980</v>
      </c>
      <c r="D919" s="294" t="s">
        <v>12981</v>
      </c>
      <c r="E919" s="299" t="s">
        <v>12982</v>
      </c>
      <c r="F919" s="413" t="s">
        <v>12983</v>
      </c>
      <c r="G919" s="413"/>
      <c r="H919" s="413" t="s">
        <v>12984</v>
      </c>
      <c r="I919" s="413"/>
      <c r="J919" s="413" t="s">
        <v>12985</v>
      </c>
      <c r="K919" s="413"/>
      <c r="L919" s="413"/>
    </row>
    <row r="920" spans="1:12" ht="24" customHeight="1">
      <c r="A920" s="300" t="s">
        <v>12986</v>
      </c>
      <c r="B920" s="301" t="s">
        <v>13057</v>
      </c>
      <c r="C920" s="300" t="s">
        <v>9</v>
      </c>
      <c r="D920" s="300" t="s">
        <v>12549</v>
      </c>
      <c r="E920" s="302" t="s">
        <v>27</v>
      </c>
      <c r="F920" s="423" t="s">
        <v>12948</v>
      </c>
      <c r="G920" s="423"/>
      <c r="H920" s="423">
        <v>11.215283899999999</v>
      </c>
      <c r="I920" s="423"/>
      <c r="J920" s="424">
        <v>7.2899000000000003</v>
      </c>
      <c r="K920" s="424"/>
      <c r="L920" s="424"/>
    </row>
    <row r="921" spans="1:12" ht="17.100000000000001" customHeight="1">
      <c r="A921" s="298"/>
      <c r="B921" s="298"/>
      <c r="C921" s="298"/>
      <c r="D921" s="298"/>
      <c r="E921" s="298"/>
      <c r="F921" s="298"/>
      <c r="G921" s="298"/>
      <c r="H921" s="298"/>
      <c r="I921" s="298"/>
      <c r="J921" s="298" t="s">
        <v>12992</v>
      </c>
      <c r="K921" s="298"/>
      <c r="L921" s="298" t="s">
        <v>13509</v>
      </c>
    </row>
    <row r="922" spans="1:12">
      <c r="A922" s="414" t="s">
        <v>13058</v>
      </c>
      <c r="B922" s="414"/>
      <c r="C922" s="414"/>
      <c r="D922" s="414"/>
      <c r="E922" s="414"/>
      <c r="F922" s="414"/>
      <c r="G922" s="414"/>
      <c r="H922" s="414"/>
      <c r="I922" s="294"/>
      <c r="J922" s="294"/>
      <c r="K922" s="294"/>
      <c r="L922" s="294"/>
    </row>
    <row r="923" spans="1:12" ht="17.100000000000001" customHeight="1">
      <c r="A923" s="294" t="s">
        <v>12978</v>
      </c>
      <c r="B923" s="298" t="s">
        <v>12979</v>
      </c>
      <c r="C923" s="294" t="s">
        <v>12980</v>
      </c>
      <c r="D923" s="294" t="s">
        <v>12981</v>
      </c>
      <c r="E923" s="299" t="s">
        <v>12982</v>
      </c>
      <c r="F923" s="413" t="s">
        <v>12983</v>
      </c>
      <c r="G923" s="413"/>
      <c r="H923" s="413" t="s">
        <v>12984</v>
      </c>
      <c r="I923" s="413"/>
      <c r="J923" s="413" t="s">
        <v>12985</v>
      </c>
      <c r="K923" s="413"/>
      <c r="L923" s="413"/>
    </row>
    <row r="924" spans="1:12" ht="24" customHeight="1">
      <c r="A924" s="300" t="s">
        <v>12986</v>
      </c>
      <c r="B924" s="301" t="s">
        <v>13059</v>
      </c>
      <c r="C924" s="300" t="s">
        <v>9</v>
      </c>
      <c r="D924" s="300" t="s">
        <v>12535</v>
      </c>
      <c r="E924" s="302" t="s">
        <v>27</v>
      </c>
      <c r="F924" s="423" t="s">
        <v>12936</v>
      </c>
      <c r="G924" s="423"/>
      <c r="H924" s="423">
        <v>11.215283899999999</v>
      </c>
      <c r="I924" s="423"/>
      <c r="J924" s="424">
        <v>0.56079999999999997</v>
      </c>
      <c r="K924" s="424"/>
      <c r="L924" s="424"/>
    </row>
    <row r="925" spans="1:12" ht="17.100000000000001" customHeight="1">
      <c r="A925" s="298"/>
      <c r="B925" s="298"/>
      <c r="C925" s="298"/>
      <c r="D925" s="298"/>
      <c r="E925" s="298"/>
      <c r="F925" s="298"/>
      <c r="G925" s="298"/>
      <c r="H925" s="298"/>
      <c r="I925" s="298"/>
      <c r="J925" s="298" t="s">
        <v>12992</v>
      </c>
      <c r="K925" s="298"/>
      <c r="L925" s="298" t="s">
        <v>13433</v>
      </c>
    </row>
    <row r="926" spans="1:12">
      <c r="A926" s="414" t="s">
        <v>13060</v>
      </c>
      <c r="B926" s="414"/>
      <c r="C926" s="414"/>
      <c r="D926" s="414"/>
      <c r="E926" s="414"/>
      <c r="F926" s="414"/>
      <c r="G926" s="414"/>
      <c r="H926" s="414"/>
      <c r="I926" s="294"/>
      <c r="J926" s="294"/>
      <c r="K926" s="294"/>
      <c r="L926" s="294"/>
    </row>
    <row r="927" spans="1:12" ht="17.100000000000001" customHeight="1">
      <c r="A927" s="294" t="s">
        <v>12978</v>
      </c>
      <c r="B927" s="298" t="s">
        <v>12979</v>
      </c>
      <c r="C927" s="294" t="s">
        <v>12980</v>
      </c>
      <c r="D927" s="294" t="s">
        <v>12981</v>
      </c>
      <c r="E927" s="299" t="s">
        <v>12982</v>
      </c>
      <c r="F927" s="413" t="s">
        <v>12983</v>
      </c>
      <c r="G927" s="413"/>
      <c r="H927" s="413" t="s">
        <v>12984</v>
      </c>
      <c r="I927" s="413"/>
      <c r="J927" s="413" t="s">
        <v>12985</v>
      </c>
      <c r="K927" s="413"/>
      <c r="L927" s="413"/>
    </row>
    <row r="928" spans="1:12" ht="24" customHeight="1">
      <c r="A928" s="300" t="s">
        <v>12986</v>
      </c>
      <c r="B928" s="301" t="s">
        <v>13061</v>
      </c>
      <c r="C928" s="300" t="s">
        <v>9</v>
      </c>
      <c r="D928" s="300" t="s">
        <v>12522</v>
      </c>
      <c r="E928" s="302" t="s">
        <v>27</v>
      </c>
      <c r="F928" s="423" t="s">
        <v>12964</v>
      </c>
      <c r="G928" s="423"/>
      <c r="H928" s="423">
        <v>11.215283899999999</v>
      </c>
      <c r="I928" s="423"/>
      <c r="J928" s="424">
        <v>28.374700000000001</v>
      </c>
      <c r="K928" s="424"/>
      <c r="L928" s="424"/>
    </row>
    <row r="929" spans="1:12" ht="24" customHeight="1">
      <c r="A929" s="300" t="s">
        <v>12986</v>
      </c>
      <c r="B929" s="301" t="s">
        <v>13062</v>
      </c>
      <c r="C929" s="300" t="s">
        <v>9</v>
      </c>
      <c r="D929" s="300" t="s">
        <v>12527</v>
      </c>
      <c r="E929" s="302" t="s">
        <v>27</v>
      </c>
      <c r="F929" s="423" t="s">
        <v>13063</v>
      </c>
      <c r="G929" s="423"/>
      <c r="H929" s="423">
        <v>11.215283899999999</v>
      </c>
      <c r="I929" s="423"/>
      <c r="J929" s="424">
        <v>3.8132000000000001</v>
      </c>
      <c r="K929" s="424"/>
      <c r="L929" s="424"/>
    </row>
    <row r="930" spans="1:12" ht="17.100000000000001" customHeight="1">
      <c r="A930" s="298"/>
      <c r="B930" s="298"/>
      <c r="C930" s="298"/>
      <c r="D930" s="298"/>
      <c r="E930" s="298"/>
      <c r="F930" s="298"/>
      <c r="G930" s="298"/>
      <c r="H930" s="298"/>
      <c r="I930" s="298"/>
      <c r="J930" s="298" t="s">
        <v>12992</v>
      </c>
      <c r="K930" s="298"/>
      <c r="L930" s="298" t="s">
        <v>13510</v>
      </c>
    </row>
    <row r="931" spans="1:12" ht="17.100000000000001" customHeight="1">
      <c r="A931" s="294" t="s">
        <v>13014</v>
      </c>
      <c r="B931" s="294"/>
      <c r="C931" s="294"/>
      <c r="D931" s="294"/>
      <c r="E931" s="294"/>
      <c r="F931" s="294"/>
      <c r="G931" s="294"/>
      <c r="H931" s="294"/>
      <c r="I931" s="294"/>
      <c r="J931" s="294"/>
      <c r="K931" s="294"/>
      <c r="L931" s="294"/>
    </row>
    <row r="932" spans="1:12" ht="17.100000000000001" customHeight="1">
      <c r="A932" s="298"/>
      <c r="B932" s="298"/>
      <c r="C932" s="298"/>
      <c r="D932" s="298"/>
      <c r="E932" s="298"/>
      <c r="F932" s="298"/>
      <c r="G932" s="298"/>
      <c r="H932" s="298"/>
      <c r="I932" s="298"/>
      <c r="J932" s="298" t="s">
        <v>13015</v>
      </c>
      <c r="K932" s="298"/>
      <c r="L932" s="298" t="s">
        <v>13511</v>
      </c>
    </row>
    <row r="933" spans="1:12" ht="17.100000000000001" customHeight="1">
      <c r="A933" s="298"/>
      <c r="B933" s="298"/>
      <c r="C933" s="298"/>
      <c r="D933" s="298"/>
      <c r="E933" s="298"/>
      <c r="F933" s="298"/>
      <c r="G933" s="298"/>
      <c r="H933" s="298"/>
      <c r="I933" s="298"/>
      <c r="J933" s="298" t="s">
        <v>13017</v>
      </c>
      <c r="K933" s="298" t="s">
        <v>13018</v>
      </c>
      <c r="L933" s="298" t="s">
        <v>13512</v>
      </c>
    </row>
    <row r="934" spans="1:12" ht="17.100000000000001" customHeight="1">
      <c r="A934" s="298"/>
      <c r="B934" s="298"/>
      <c r="C934" s="298"/>
      <c r="D934" s="298"/>
      <c r="E934" s="298"/>
      <c r="F934" s="298"/>
      <c r="G934" s="298"/>
      <c r="H934" s="298"/>
      <c r="I934" s="298"/>
      <c r="J934" s="298" t="s">
        <v>13020</v>
      </c>
      <c r="K934" s="298"/>
      <c r="L934" s="298" t="s">
        <v>13513</v>
      </c>
    </row>
    <row r="935" spans="1:12" ht="17.100000000000001" customHeight="1">
      <c r="A935" s="298"/>
      <c r="B935" s="298"/>
      <c r="C935" s="298"/>
      <c r="D935" s="298"/>
      <c r="E935" s="298"/>
      <c r="F935" s="298"/>
      <c r="G935" s="298"/>
      <c r="H935" s="298"/>
      <c r="I935" s="298"/>
      <c r="J935" s="298" t="s">
        <v>13022</v>
      </c>
      <c r="K935" s="298" t="s">
        <v>12974</v>
      </c>
      <c r="L935" s="298" t="s">
        <v>13514</v>
      </c>
    </row>
    <row r="936" spans="1:12" ht="17.100000000000001" customHeight="1">
      <c r="A936" s="298"/>
      <c r="B936" s="298"/>
      <c r="C936" s="298"/>
      <c r="D936" s="298"/>
      <c r="E936" s="298"/>
      <c r="F936" s="298"/>
      <c r="G936" s="298"/>
      <c r="H936" s="298"/>
      <c r="I936" s="298"/>
      <c r="J936" s="298" t="s">
        <v>13024</v>
      </c>
      <c r="K936" s="298"/>
      <c r="L936" s="298" t="s">
        <v>13515</v>
      </c>
    </row>
    <row r="937" spans="1:12" ht="30" customHeight="1">
      <c r="A937" s="299"/>
      <c r="B937" s="299"/>
      <c r="C937" s="299"/>
      <c r="D937" s="299"/>
      <c r="E937" s="299"/>
      <c r="F937" s="299"/>
      <c r="G937" s="299"/>
      <c r="H937" s="299"/>
      <c r="I937" s="299"/>
      <c r="J937" s="299"/>
      <c r="K937" s="299"/>
      <c r="L937" s="299"/>
    </row>
    <row r="938" spans="1:12" ht="24" customHeight="1">
      <c r="A938" s="295" t="s">
        <v>13516</v>
      </c>
      <c r="B938" s="296" t="s">
        <v>13517</v>
      </c>
      <c r="C938" s="295" t="s">
        <v>9</v>
      </c>
      <c r="D938" s="295" t="s">
        <v>1450</v>
      </c>
      <c r="E938" s="297" t="s">
        <v>51</v>
      </c>
      <c r="F938" s="296"/>
      <c r="G938" s="296"/>
      <c r="H938" s="296"/>
      <c r="I938" s="296"/>
      <c r="J938" s="296"/>
      <c r="K938" s="296"/>
      <c r="L938" s="296"/>
    </row>
    <row r="939" spans="1:12">
      <c r="A939" s="414" t="s">
        <v>12977</v>
      </c>
      <c r="B939" s="414"/>
      <c r="C939" s="414"/>
      <c r="D939" s="414"/>
      <c r="E939" s="414"/>
      <c r="F939" s="414"/>
      <c r="G939" s="414"/>
      <c r="H939" s="414"/>
      <c r="I939" s="294"/>
      <c r="J939" s="294"/>
      <c r="K939" s="294"/>
      <c r="L939" s="294"/>
    </row>
    <row r="940" spans="1:12" ht="17.100000000000001" customHeight="1">
      <c r="A940" s="294" t="s">
        <v>12978</v>
      </c>
      <c r="B940" s="298" t="s">
        <v>12979</v>
      </c>
      <c r="C940" s="294" t="s">
        <v>12980</v>
      </c>
      <c r="D940" s="294" t="s">
        <v>12981</v>
      </c>
      <c r="E940" s="299" t="s">
        <v>12982</v>
      </c>
      <c r="F940" s="413" t="s">
        <v>12983</v>
      </c>
      <c r="G940" s="413"/>
      <c r="H940" s="413" t="s">
        <v>12984</v>
      </c>
      <c r="I940" s="413"/>
      <c r="J940" s="413" t="s">
        <v>12985</v>
      </c>
      <c r="K940" s="413"/>
      <c r="L940" s="413"/>
    </row>
    <row r="941" spans="1:12" ht="24" customHeight="1">
      <c r="A941" s="300" t="s">
        <v>12986</v>
      </c>
      <c r="B941" s="301" t="s">
        <v>13085</v>
      </c>
      <c r="C941" s="300" t="s">
        <v>9</v>
      </c>
      <c r="D941" s="300" t="s">
        <v>7909</v>
      </c>
      <c r="E941" s="302" t="s">
        <v>51</v>
      </c>
      <c r="F941" s="423" t="s">
        <v>13086</v>
      </c>
      <c r="G941" s="423"/>
      <c r="H941" s="423">
        <v>9.4108000000000004E-3</v>
      </c>
      <c r="I941" s="423"/>
      <c r="J941" s="424">
        <v>0.97870000000000001</v>
      </c>
      <c r="K941" s="424"/>
      <c r="L941" s="424"/>
    </row>
    <row r="942" spans="1:12" ht="24" customHeight="1">
      <c r="A942" s="300" t="s">
        <v>12986</v>
      </c>
      <c r="B942" s="301" t="s">
        <v>13087</v>
      </c>
      <c r="C942" s="300" t="s">
        <v>9</v>
      </c>
      <c r="D942" s="300" t="s">
        <v>8873</v>
      </c>
      <c r="E942" s="302" t="s">
        <v>51</v>
      </c>
      <c r="F942" s="423" t="s">
        <v>13088</v>
      </c>
      <c r="G942" s="423"/>
      <c r="H942" s="423">
        <v>8.9720000000000002E-4</v>
      </c>
      <c r="I942" s="423"/>
      <c r="J942" s="424">
        <v>0.78010000000000002</v>
      </c>
      <c r="K942" s="424"/>
      <c r="L942" s="424"/>
    </row>
    <row r="943" spans="1:12" ht="48" customHeight="1">
      <c r="A943" s="300" t="s">
        <v>12986</v>
      </c>
      <c r="B943" s="301" t="s">
        <v>13089</v>
      </c>
      <c r="C943" s="300" t="s">
        <v>9</v>
      </c>
      <c r="D943" s="300" t="s">
        <v>9227</v>
      </c>
      <c r="E943" s="302" t="s">
        <v>51</v>
      </c>
      <c r="F943" s="423" t="s">
        <v>13090</v>
      </c>
      <c r="G943" s="423"/>
      <c r="H943" s="423">
        <v>6.2770000000000002E-4</v>
      </c>
      <c r="I943" s="423"/>
      <c r="J943" s="424">
        <v>0.83919999999999995</v>
      </c>
      <c r="K943" s="424"/>
      <c r="L943" s="424"/>
    </row>
    <row r="944" spans="1:12" ht="24" customHeight="1">
      <c r="A944" s="300" t="s">
        <v>12986</v>
      </c>
      <c r="B944" s="301" t="s">
        <v>13091</v>
      </c>
      <c r="C944" s="300" t="s">
        <v>9</v>
      </c>
      <c r="D944" s="300" t="s">
        <v>9580</v>
      </c>
      <c r="E944" s="302" t="s">
        <v>51</v>
      </c>
      <c r="F944" s="423" t="s">
        <v>13092</v>
      </c>
      <c r="G944" s="423"/>
      <c r="H944" s="423">
        <v>6.1499999999999999E-4</v>
      </c>
      <c r="I944" s="423"/>
      <c r="J944" s="424">
        <v>0.55130000000000001</v>
      </c>
      <c r="K944" s="424"/>
      <c r="L944" s="424"/>
    </row>
    <row r="945" spans="1:12" ht="24" customHeight="1">
      <c r="A945" s="300" t="s">
        <v>12986</v>
      </c>
      <c r="B945" s="301" t="s">
        <v>12987</v>
      </c>
      <c r="C945" s="300" t="s">
        <v>9</v>
      </c>
      <c r="D945" s="300" t="s">
        <v>9831</v>
      </c>
      <c r="E945" s="302" t="s">
        <v>12988</v>
      </c>
      <c r="F945" s="423" t="s">
        <v>12989</v>
      </c>
      <c r="G945" s="423"/>
      <c r="H945" s="423">
        <v>0.21777550000000001</v>
      </c>
      <c r="I945" s="423"/>
      <c r="J945" s="424">
        <v>2.2039</v>
      </c>
      <c r="K945" s="424"/>
      <c r="L945" s="424"/>
    </row>
    <row r="946" spans="1:12" ht="36" customHeight="1">
      <c r="A946" s="300" t="s">
        <v>12986</v>
      </c>
      <c r="B946" s="301" t="s">
        <v>12990</v>
      </c>
      <c r="C946" s="300" t="s">
        <v>9</v>
      </c>
      <c r="D946" s="300" t="s">
        <v>11426</v>
      </c>
      <c r="E946" s="302" t="s">
        <v>51</v>
      </c>
      <c r="F946" s="423" t="s">
        <v>12991</v>
      </c>
      <c r="G946" s="423"/>
      <c r="H946" s="423">
        <v>1.1412800000000001E-2</v>
      </c>
      <c r="I946" s="423"/>
      <c r="J946" s="424">
        <v>1.5085</v>
      </c>
      <c r="K946" s="424"/>
      <c r="L946" s="424"/>
    </row>
    <row r="947" spans="1:12" ht="17.100000000000001" customHeight="1">
      <c r="A947" s="298"/>
      <c r="B947" s="298"/>
      <c r="C947" s="298"/>
      <c r="D947" s="298"/>
      <c r="E947" s="298"/>
      <c r="F947" s="298"/>
      <c r="G947" s="298"/>
      <c r="H947" s="298"/>
      <c r="I947" s="298"/>
      <c r="J947" s="298" t="s">
        <v>12992</v>
      </c>
      <c r="K947" s="298"/>
      <c r="L947" s="298" t="s">
        <v>12963</v>
      </c>
    </row>
    <row r="948" spans="1:12">
      <c r="A948" s="414" t="s">
        <v>12994</v>
      </c>
      <c r="B948" s="414"/>
      <c r="C948" s="414"/>
      <c r="D948" s="414"/>
      <c r="E948" s="414"/>
      <c r="F948" s="414"/>
      <c r="G948" s="414"/>
      <c r="H948" s="414"/>
      <c r="I948" s="294"/>
      <c r="J948" s="294"/>
      <c r="K948" s="294"/>
      <c r="L948" s="294"/>
    </row>
    <row r="949" spans="1:12" ht="17.100000000000001" customHeight="1">
      <c r="A949" s="294" t="s">
        <v>12978</v>
      </c>
      <c r="B949" s="298" t="s">
        <v>12979</v>
      </c>
      <c r="C949" s="294" t="s">
        <v>12980</v>
      </c>
      <c r="D949" s="294" t="s">
        <v>12981</v>
      </c>
      <c r="E949" s="299" t="s">
        <v>12982</v>
      </c>
      <c r="F949" s="413" t="s">
        <v>12983</v>
      </c>
      <c r="G949" s="413"/>
      <c r="H949" s="413" t="s">
        <v>12984</v>
      </c>
      <c r="I949" s="413"/>
      <c r="J949" s="413" t="s">
        <v>12985</v>
      </c>
      <c r="K949" s="413"/>
      <c r="L949" s="413"/>
    </row>
    <row r="950" spans="1:12" ht="24" customHeight="1">
      <c r="A950" s="300" t="s">
        <v>12986</v>
      </c>
      <c r="B950" s="301" t="s">
        <v>13199</v>
      </c>
      <c r="C950" s="300" t="s">
        <v>9</v>
      </c>
      <c r="D950" s="300" t="s">
        <v>8746</v>
      </c>
      <c r="E950" s="302" t="s">
        <v>27</v>
      </c>
      <c r="F950" s="423" t="s">
        <v>13196</v>
      </c>
      <c r="G950" s="423"/>
      <c r="H950" s="423">
        <v>8.2352250999999992</v>
      </c>
      <c r="I950" s="423"/>
      <c r="J950" s="424">
        <v>59.211300000000001</v>
      </c>
      <c r="K950" s="424"/>
      <c r="L950" s="424"/>
    </row>
    <row r="951" spans="1:12" ht="24" customHeight="1">
      <c r="A951" s="300" t="s">
        <v>12986</v>
      </c>
      <c r="B951" s="301" t="s">
        <v>13093</v>
      </c>
      <c r="C951" s="300" t="s">
        <v>9</v>
      </c>
      <c r="D951" s="300" t="s">
        <v>10857</v>
      </c>
      <c r="E951" s="302" t="s">
        <v>27</v>
      </c>
      <c r="F951" s="423" t="s">
        <v>13094</v>
      </c>
      <c r="G951" s="423"/>
      <c r="H951" s="423">
        <v>8.1312955000000002</v>
      </c>
      <c r="I951" s="423"/>
      <c r="J951" s="424">
        <v>42.038800000000002</v>
      </c>
      <c r="K951" s="424"/>
      <c r="L951" s="424"/>
    </row>
    <row r="952" spans="1:12" ht="17.100000000000001" customHeight="1">
      <c r="A952" s="298"/>
      <c r="B952" s="298"/>
      <c r="C952" s="298"/>
      <c r="D952" s="298"/>
      <c r="E952" s="298"/>
      <c r="F952" s="298"/>
      <c r="G952" s="298"/>
      <c r="H952" s="298"/>
      <c r="I952" s="298"/>
      <c r="J952" s="298" t="s">
        <v>12992</v>
      </c>
      <c r="K952" s="298"/>
      <c r="L952" s="298" t="s">
        <v>13518</v>
      </c>
    </row>
    <row r="953" spans="1:12">
      <c r="A953" s="414" t="s">
        <v>12998</v>
      </c>
      <c r="B953" s="414"/>
      <c r="C953" s="414"/>
      <c r="D953" s="414"/>
      <c r="E953" s="414"/>
      <c r="F953" s="414"/>
      <c r="G953" s="414"/>
      <c r="H953" s="414"/>
      <c r="I953" s="294"/>
      <c r="J953" s="294"/>
      <c r="K953" s="294"/>
      <c r="L953" s="294"/>
    </row>
    <row r="954" spans="1:12" ht="17.100000000000001" customHeight="1">
      <c r="A954" s="294" t="s">
        <v>12978</v>
      </c>
      <c r="B954" s="298" t="s">
        <v>12979</v>
      </c>
      <c r="C954" s="294" t="s">
        <v>12980</v>
      </c>
      <c r="D954" s="294" t="s">
        <v>12981</v>
      </c>
      <c r="E954" s="299" t="s">
        <v>12982</v>
      </c>
      <c r="F954" s="413" t="s">
        <v>12983</v>
      </c>
      <c r="G954" s="413"/>
      <c r="H954" s="413" t="s">
        <v>12984</v>
      </c>
      <c r="I954" s="413"/>
      <c r="J954" s="413" t="s">
        <v>12985</v>
      </c>
      <c r="K954" s="413"/>
      <c r="L954" s="413"/>
    </row>
    <row r="955" spans="1:12" ht="36" customHeight="1">
      <c r="A955" s="300" t="s">
        <v>12986</v>
      </c>
      <c r="B955" s="301" t="s">
        <v>13347</v>
      </c>
      <c r="C955" s="300" t="s">
        <v>9</v>
      </c>
      <c r="D955" s="300" t="s">
        <v>6805</v>
      </c>
      <c r="E955" s="302" t="s">
        <v>51</v>
      </c>
      <c r="F955" s="423" t="s">
        <v>13348</v>
      </c>
      <c r="G955" s="423"/>
      <c r="H955" s="423">
        <v>1</v>
      </c>
      <c r="I955" s="423"/>
      <c r="J955" s="424">
        <v>33.840000000000003</v>
      </c>
      <c r="K955" s="424"/>
      <c r="L955" s="424"/>
    </row>
    <row r="956" spans="1:12" ht="36" customHeight="1">
      <c r="A956" s="300" t="s">
        <v>12986</v>
      </c>
      <c r="B956" s="301" t="s">
        <v>13519</v>
      </c>
      <c r="C956" s="300" t="s">
        <v>9</v>
      </c>
      <c r="D956" s="300" t="s">
        <v>7162</v>
      </c>
      <c r="E956" s="302" t="s">
        <v>51</v>
      </c>
      <c r="F956" s="423" t="s">
        <v>13520</v>
      </c>
      <c r="G956" s="423"/>
      <c r="H956" s="423">
        <v>2</v>
      </c>
      <c r="I956" s="423"/>
      <c r="J956" s="424">
        <v>137.76</v>
      </c>
      <c r="K956" s="424"/>
      <c r="L956" s="424"/>
    </row>
    <row r="957" spans="1:12" ht="24" customHeight="1">
      <c r="A957" s="300" t="s">
        <v>12986</v>
      </c>
      <c r="B957" s="301" t="s">
        <v>13521</v>
      </c>
      <c r="C957" s="300" t="s">
        <v>9</v>
      </c>
      <c r="D957" s="300" t="s">
        <v>7178</v>
      </c>
      <c r="E957" s="302" t="s">
        <v>51</v>
      </c>
      <c r="F957" s="423" t="s">
        <v>13522</v>
      </c>
      <c r="G957" s="423"/>
      <c r="H957" s="423">
        <v>2</v>
      </c>
      <c r="I957" s="423"/>
      <c r="J957" s="424">
        <v>1</v>
      </c>
      <c r="K957" s="424"/>
      <c r="L957" s="424"/>
    </row>
    <row r="958" spans="1:12" ht="24" customHeight="1">
      <c r="A958" s="300" t="s">
        <v>12986</v>
      </c>
      <c r="B958" s="301" t="s">
        <v>13523</v>
      </c>
      <c r="C958" s="300" t="s">
        <v>9</v>
      </c>
      <c r="D958" s="300" t="s">
        <v>7186</v>
      </c>
      <c r="E958" s="302" t="s">
        <v>51</v>
      </c>
      <c r="F958" s="423" t="s">
        <v>13524</v>
      </c>
      <c r="G958" s="423"/>
      <c r="H958" s="423">
        <v>2</v>
      </c>
      <c r="I958" s="423"/>
      <c r="J958" s="424">
        <v>9.26</v>
      </c>
      <c r="K958" s="424"/>
      <c r="L958" s="424"/>
    </row>
    <row r="959" spans="1:12" ht="24" customHeight="1">
      <c r="A959" s="300" t="s">
        <v>12986</v>
      </c>
      <c r="B959" s="301" t="s">
        <v>13525</v>
      </c>
      <c r="C959" s="300" t="s">
        <v>9</v>
      </c>
      <c r="D959" s="300" t="s">
        <v>7512</v>
      </c>
      <c r="E959" s="302" t="s">
        <v>51</v>
      </c>
      <c r="F959" s="423" t="s">
        <v>13526</v>
      </c>
      <c r="G959" s="423"/>
      <c r="H959" s="423">
        <v>2</v>
      </c>
      <c r="I959" s="423"/>
      <c r="J959" s="424">
        <v>1.34</v>
      </c>
      <c r="K959" s="424"/>
      <c r="L959" s="424"/>
    </row>
    <row r="960" spans="1:12" ht="24" customHeight="1">
      <c r="A960" s="300" t="s">
        <v>12986</v>
      </c>
      <c r="B960" s="301" t="s">
        <v>13527</v>
      </c>
      <c r="C960" s="300" t="s">
        <v>9</v>
      </c>
      <c r="D960" s="300" t="s">
        <v>7543</v>
      </c>
      <c r="E960" s="302" t="s">
        <v>20</v>
      </c>
      <c r="F960" s="423" t="s">
        <v>13528</v>
      </c>
      <c r="G960" s="423"/>
      <c r="H960" s="423">
        <v>3</v>
      </c>
      <c r="I960" s="423"/>
      <c r="J960" s="424">
        <v>24.72</v>
      </c>
      <c r="K960" s="424"/>
      <c r="L960" s="424"/>
    </row>
    <row r="961" spans="1:12" ht="36" customHeight="1">
      <c r="A961" s="300" t="s">
        <v>12986</v>
      </c>
      <c r="B961" s="301" t="s">
        <v>13529</v>
      </c>
      <c r="C961" s="300" t="s">
        <v>9</v>
      </c>
      <c r="D961" s="300" t="s">
        <v>7751</v>
      </c>
      <c r="E961" s="302" t="s">
        <v>51</v>
      </c>
      <c r="F961" s="423" t="s">
        <v>13530</v>
      </c>
      <c r="G961" s="423"/>
      <c r="H961" s="423">
        <v>1</v>
      </c>
      <c r="I961" s="423"/>
      <c r="J961" s="424">
        <v>119.95</v>
      </c>
      <c r="K961" s="424"/>
      <c r="L961" s="424"/>
    </row>
    <row r="962" spans="1:12" ht="36" customHeight="1">
      <c r="A962" s="300" t="s">
        <v>12986</v>
      </c>
      <c r="B962" s="301" t="s">
        <v>13531</v>
      </c>
      <c r="C962" s="300" t="s">
        <v>9</v>
      </c>
      <c r="D962" s="300" t="s">
        <v>8051</v>
      </c>
      <c r="E962" s="302" t="s">
        <v>51</v>
      </c>
      <c r="F962" s="423" t="s">
        <v>13532</v>
      </c>
      <c r="G962" s="423"/>
      <c r="H962" s="423">
        <v>2</v>
      </c>
      <c r="I962" s="423"/>
      <c r="J962" s="424">
        <v>41.5</v>
      </c>
      <c r="K962" s="424"/>
      <c r="L962" s="424"/>
    </row>
    <row r="963" spans="1:12" ht="24" customHeight="1">
      <c r="A963" s="300" t="s">
        <v>12986</v>
      </c>
      <c r="B963" s="301" t="s">
        <v>13533</v>
      </c>
      <c r="C963" s="300" t="s">
        <v>9</v>
      </c>
      <c r="D963" s="300" t="s">
        <v>8217</v>
      </c>
      <c r="E963" s="302" t="s">
        <v>51</v>
      </c>
      <c r="F963" s="423" t="s">
        <v>13132</v>
      </c>
      <c r="G963" s="423"/>
      <c r="H963" s="423">
        <v>8</v>
      </c>
      <c r="I963" s="423"/>
      <c r="J963" s="424">
        <v>38.4</v>
      </c>
      <c r="K963" s="424"/>
      <c r="L963" s="424"/>
    </row>
    <row r="964" spans="1:12" ht="24" customHeight="1">
      <c r="A964" s="300" t="s">
        <v>12986</v>
      </c>
      <c r="B964" s="301" t="s">
        <v>13534</v>
      </c>
      <c r="C964" s="300" t="s">
        <v>9</v>
      </c>
      <c r="D964" s="300" t="s">
        <v>8492</v>
      </c>
      <c r="E964" s="302" t="s">
        <v>51</v>
      </c>
      <c r="F964" s="423" t="s">
        <v>13535</v>
      </c>
      <c r="G964" s="423"/>
      <c r="H964" s="423">
        <v>2</v>
      </c>
      <c r="I964" s="423"/>
      <c r="J964" s="424">
        <v>6.08</v>
      </c>
      <c r="K964" s="424"/>
      <c r="L964" s="424"/>
    </row>
    <row r="965" spans="1:12" ht="24" customHeight="1">
      <c r="A965" s="300" t="s">
        <v>12986</v>
      </c>
      <c r="B965" s="301" t="s">
        <v>13536</v>
      </c>
      <c r="C965" s="300" t="s">
        <v>9</v>
      </c>
      <c r="D965" s="300" t="s">
        <v>8647</v>
      </c>
      <c r="E965" s="302" t="s">
        <v>51</v>
      </c>
      <c r="F965" s="423" t="s">
        <v>13537</v>
      </c>
      <c r="G965" s="423"/>
      <c r="H965" s="423">
        <v>1</v>
      </c>
      <c r="I965" s="423"/>
      <c r="J965" s="424">
        <v>59.74</v>
      </c>
      <c r="K965" s="424"/>
      <c r="L965" s="424"/>
    </row>
    <row r="966" spans="1:12" ht="24" customHeight="1">
      <c r="A966" s="300" t="s">
        <v>12986</v>
      </c>
      <c r="B966" s="301" t="s">
        <v>13538</v>
      </c>
      <c r="C966" s="300" t="s">
        <v>9</v>
      </c>
      <c r="D966" s="300" t="s">
        <v>8754</v>
      </c>
      <c r="E966" s="302" t="s">
        <v>20</v>
      </c>
      <c r="F966" s="423" t="s">
        <v>13539</v>
      </c>
      <c r="G966" s="423"/>
      <c r="H966" s="423">
        <v>8</v>
      </c>
      <c r="I966" s="423"/>
      <c r="J966" s="424">
        <v>29.52</v>
      </c>
      <c r="K966" s="424"/>
      <c r="L966" s="424"/>
    </row>
    <row r="967" spans="1:12" ht="24" customHeight="1">
      <c r="A967" s="300" t="s">
        <v>12986</v>
      </c>
      <c r="B967" s="301" t="s">
        <v>13540</v>
      </c>
      <c r="C967" s="300" t="s">
        <v>9</v>
      </c>
      <c r="D967" s="300" t="s">
        <v>8990</v>
      </c>
      <c r="E967" s="302" t="s">
        <v>20</v>
      </c>
      <c r="F967" s="423" t="s">
        <v>13541</v>
      </c>
      <c r="G967" s="423"/>
      <c r="H967" s="423">
        <v>27</v>
      </c>
      <c r="I967" s="423"/>
      <c r="J967" s="424">
        <v>130.13999999999999</v>
      </c>
      <c r="K967" s="424"/>
      <c r="L967" s="424"/>
    </row>
    <row r="968" spans="1:12" ht="24" customHeight="1">
      <c r="A968" s="300" t="s">
        <v>12986</v>
      </c>
      <c r="B968" s="301" t="s">
        <v>13542</v>
      </c>
      <c r="C968" s="300" t="s">
        <v>9</v>
      </c>
      <c r="D968" s="300" t="s">
        <v>8996</v>
      </c>
      <c r="E968" s="302" t="s">
        <v>51</v>
      </c>
      <c r="F968" s="423" t="s">
        <v>13543</v>
      </c>
      <c r="G968" s="423"/>
      <c r="H968" s="423">
        <v>0.13333329999999999</v>
      </c>
      <c r="I968" s="423"/>
      <c r="J968" s="424">
        <v>7.48</v>
      </c>
      <c r="K968" s="424"/>
      <c r="L968" s="424"/>
    </row>
    <row r="969" spans="1:12" ht="24" customHeight="1">
      <c r="A969" s="300" t="s">
        <v>12986</v>
      </c>
      <c r="B969" s="301" t="s">
        <v>13544</v>
      </c>
      <c r="C969" s="300" t="s">
        <v>9</v>
      </c>
      <c r="D969" s="300" t="s">
        <v>9778</v>
      </c>
      <c r="E969" s="302" t="s">
        <v>51</v>
      </c>
      <c r="F969" s="423" t="s">
        <v>13545</v>
      </c>
      <c r="G969" s="423"/>
      <c r="H969" s="423">
        <v>4</v>
      </c>
      <c r="I969" s="423"/>
      <c r="J969" s="424">
        <v>4.28</v>
      </c>
      <c r="K969" s="424"/>
      <c r="L969" s="424"/>
    </row>
    <row r="970" spans="1:12" ht="24" customHeight="1">
      <c r="A970" s="300" t="s">
        <v>12986</v>
      </c>
      <c r="B970" s="301" t="s">
        <v>13546</v>
      </c>
      <c r="C970" s="300" t="s">
        <v>9</v>
      </c>
      <c r="D970" s="300" t="s">
        <v>9876</v>
      </c>
      <c r="E970" s="302" t="s">
        <v>20</v>
      </c>
      <c r="F970" s="423" t="s">
        <v>13547</v>
      </c>
      <c r="G970" s="423"/>
      <c r="H970" s="423">
        <v>7.96</v>
      </c>
      <c r="I970" s="423"/>
      <c r="J970" s="424">
        <v>433.58</v>
      </c>
      <c r="K970" s="424"/>
      <c r="L970" s="424"/>
    </row>
    <row r="971" spans="1:12" ht="36" customHeight="1">
      <c r="A971" s="300" t="s">
        <v>12986</v>
      </c>
      <c r="B971" s="301" t="s">
        <v>13548</v>
      </c>
      <c r="C971" s="300" t="s">
        <v>9</v>
      </c>
      <c r="D971" s="300" t="s">
        <v>10199</v>
      </c>
      <c r="E971" s="302" t="s">
        <v>51</v>
      </c>
      <c r="F971" s="423" t="s">
        <v>13549</v>
      </c>
      <c r="G971" s="423"/>
      <c r="H971" s="423">
        <v>2</v>
      </c>
      <c r="I971" s="423"/>
      <c r="J971" s="424">
        <v>14.14</v>
      </c>
      <c r="K971" s="424"/>
      <c r="L971" s="424"/>
    </row>
    <row r="972" spans="1:12" ht="24" customHeight="1">
      <c r="A972" s="300" t="s">
        <v>12986</v>
      </c>
      <c r="B972" s="301" t="s">
        <v>13099</v>
      </c>
      <c r="C972" s="300" t="s">
        <v>9</v>
      </c>
      <c r="D972" s="300" t="s">
        <v>7224</v>
      </c>
      <c r="E972" s="302" t="s">
        <v>51</v>
      </c>
      <c r="F972" s="423" t="s">
        <v>13100</v>
      </c>
      <c r="G972" s="423"/>
      <c r="H972" s="423">
        <v>0.111156</v>
      </c>
      <c r="I972" s="423"/>
      <c r="J972" s="424">
        <v>1.0215000000000001</v>
      </c>
      <c r="K972" s="424"/>
      <c r="L972" s="424"/>
    </row>
    <row r="973" spans="1:12" ht="24" customHeight="1">
      <c r="A973" s="300" t="s">
        <v>12986</v>
      </c>
      <c r="B973" s="301" t="s">
        <v>13101</v>
      </c>
      <c r="C973" s="300" t="s">
        <v>9</v>
      </c>
      <c r="D973" s="300" t="s">
        <v>7359</v>
      </c>
      <c r="E973" s="302" t="s">
        <v>51</v>
      </c>
      <c r="F973" s="423" t="s">
        <v>13102</v>
      </c>
      <c r="G973" s="423"/>
      <c r="H973" s="423">
        <v>3.5871000000000002E-3</v>
      </c>
      <c r="I973" s="423"/>
      <c r="J973" s="424">
        <v>0.46100000000000002</v>
      </c>
      <c r="K973" s="424"/>
      <c r="L973" s="424"/>
    </row>
    <row r="974" spans="1:12" ht="24" customHeight="1">
      <c r="A974" s="300" t="s">
        <v>12986</v>
      </c>
      <c r="B974" s="301" t="s">
        <v>13103</v>
      </c>
      <c r="C974" s="300" t="s">
        <v>9</v>
      </c>
      <c r="D974" s="300" t="s">
        <v>8851</v>
      </c>
      <c r="E974" s="302" t="s">
        <v>51</v>
      </c>
      <c r="F974" s="423" t="s">
        <v>13104</v>
      </c>
      <c r="G974" s="423"/>
      <c r="H974" s="423">
        <v>2.8706000000000001E-3</v>
      </c>
      <c r="I974" s="423"/>
      <c r="J974" s="424">
        <v>0.55579999999999996</v>
      </c>
      <c r="K974" s="424"/>
      <c r="L974" s="424"/>
    </row>
    <row r="975" spans="1:12" ht="24" customHeight="1">
      <c r="A975" s="300" t="s">
        <v>12986</v>
      </c>
      <c r="B975" s="301" t="s">
        <v>13105</v>
      </c>
      <c r="C975" s="300" t="s">
        <v>9</v>
      </c>
      <c r="D975" s="300" t="s">
        <v>8852</v>
      </c>
      <c r="E975" s="302" t="s">
        <v>51</v>
      </c>
      <c r="F975" s="423" t="s">
        <v>13106</v>
      </c>
      <c r="G975" s="423"/>
      <c r="H975" s="423">
        <v>6.1499999999999999E-4</v>
      </c>
      <c r="I975" s="423"/>
      <c r="J975" s="424">
        <v>0.3372</v>
      </c>
      <c r="K975" s="424"/>
      <c r="L975" s="424"/>
    </row>
    <row r="976" spans="1:12" ht="24" customHeight="1">
      <c r="A976" s="300" t="s">
        <v>12986</v>
      </c>
      <c r="B976" s="301" t="s">
        <v>13107</v>
      </c>
      <c r="C976" s="300" t="s">
        <v>9</v>
      </c>
      <c r="D976" s="300" t="s">
        <v>9000</v>
      </c>
      <c r="E976" s="302" t="s">
        <v>51</v>
      </c>
      <c r="F976" s="423" t="s">
        <v>13108</v>
      </c>
      <c r="G976" s="423"/>
      <c r="H976" s="423">
        <v>0.1265174</v>
      </c>
      <c r="I976" s="423"/>
      <c r="J976" s="424">
        <v>0.85650000000000004</v>
      </c>
      <c r="K976" s="424"/>
      <c r="L976" s="424"/>
    </row>
    <row r="977" spans="1:12" ht="24" customHeight="1">
      <c r="A977" s="300" t="s">
        <v>12986</v>
      </c>
      <c r="B977" s="301" t="s">
        <v>13109</v>
      </c>
      <c r="C977" s="300" t="s">
        <v>9</v>
      </c>
      <c r="D977" s="300" t="s">
        <v>9574</v>
      </c>
      <c r="E977" s="302" t="s">
        <v>51</v>
      </c>
      <c r="F977" s="423" t="s">
        <v>13110</v>
      </c>
      <c r="G977" s="423"/>
      <c r="H977" s="423">
        <v>4.0122400000000003E-2</v>
      </c>
      <c r="I977" s="423"/>
      <c r="J977" s="424">
        <v>0.3543</v>
      </c>
      <c r="K977" s="424"/>
      <c r="L977" s="424"/>
    </row>
    <row r="978" spans="1:12" ht="24" customHeight="1">
      <c r="A978" s="300" t="s">
        <v>12986</v>
      </c>
      <c r="B978" s="301" t="s">
        <v>13111</v>
      </c>
      <c r="C978" s="300" t="s">
        <v>9</v>
      </c>
      <c r="D978" s="300" t="s">
        <v>10714</v>
      </c>
      <c r="E978" s="302" t="s">
        <v>93</v>
      </c>
      <c r="F978" s="423" t="s">
        <v>13112</v>
      </c>
      <c r="G978" s="423"/>
      <c r="H978" s="423">
        <v>2.1086799999999999E-2</v>
      </c>
      <c r="I978" s="423"/>
      <c r="J978" s="424">
        <v>0.32179999999999997</v>
      </c>
      <c r="K978" s="424"/>
      <c r="L978" s="424"/>
    </row>
    <row r="979" spans="1:12" ht="24" customHeight="1">
      <c r="A979" s="300" t="s">
        <v>12986</v>
      </c>
      <c r="B979" s="301" t="s">
        <v>13113</v>
      </c>
      <c r="C979" s="300" t="s">
        <v>9</v>
      </c>
      <c r="D979" s="300" t="s">
        <v>10809</v>
      </c>
      <c r="E979" s="302" t="s">
        <v>51</v>
      </c>
      <c r="F979" s="423" t="s">
        <v>13114</v>
      </c>
      <c r="G979" s="423"/>
      <c r="H979" s="423">
        <v>2.1086799999999999E-2</v>
      </c>
      <c r="I979" s="423"/>
      <c r="J979" s="424">
        <v>0.253</v>
      </c>
      <c r="K979" s="424"/>
      <c r="L979" s="424"/>
    </row>
    <row r="980" spans="1:12" ht="24" customHeight="1">
      <c r="A980" s="300" t="s">
        <v>12986</v>
      </c>
      <c r="B980" s="301" t="s">
        <v>13115</v>
      </c>
      <c r="C980" s="300" t="s">
        <v>9</v>
      </c>
      <c r="D980" s="300" t="s">
        <v>10810</v>
      </c>
      <c r="E980" s="302" t="s">
        <v>51</v>
      </c>
      <c r="F980" s="423" t="s">
        <v>13116</v>
      </c>
      <c r="G980" s="423"/>
      <c r="H980" s="423">
        <v>2.1086799999999999E-2</v>
      </c>
      <c r="I980" s="423"/>
      <c r="J980" s="424">
        <v>0.56110000000000004</v>
      </c>
      <c r="K980" s="424"/>
      <c r="L980" s="424"/>
    </row>
    <row r="981" spans="1:12" ht="24" customHeight="1">
      <c r="A981" s="300" t="s">
        <v>12986</v>
      </c>
      <c r="B981" s="301" t="s">
        <v>13117</v>
      </c>
      <c r="C981" s="300" t="s">
        <v>9</v>
      </c>
      <c r="D981" s="300" t="s">
        <v>10837</v>
      </c>
      <c r="E981" s="302" t="s">
        <v>51</v>
      </c>
      <c r="F981" s="423" t="s">
        <v>13118</v>
      </c>
      <c r="G981" s="423"/>
      <c r="H981" s="423">
        <v>7.1810000000000005E-4</v>
      </c>
      <c r="I981" s="423"/>
      <c r="J981" s="424">
        <v>0.31969999999999998</v>
      </c>
      <c r="K981" s="424"/>
      <c r="L981" s="424"/>
    </row>
    <row r="982" spans="1:12" ht="24" customHeight="1">
      <c r="A982" s="300" t="s">
        <v>12986</v>
      </c>
      <c r="B982" s="301" t="s">
        <v>13003</v>
      </c>
      <c r="C982" s="300" t="s">
        <v>9</v>
      </c>
      <c r="D982" s="300" t="s">
        <v>7216</v>
      </c>
      <c r="E982" s="302" t="s">
        <v>51</v>
      </c>
      <c r="F982" s="423" t="s">
        <v>13004</v>
      </c>
      <c r="G982" s="423"/>
      <c r="H982" s="423">
        <v>4.2233699999999999E-2</v>
      </c>
      <c r="I982" s="423"/>
      <c r="J982" s="424">
        <v>1.411</v>
      </c>
      <c r="K982" s="424"/>
      <c r="L982" s="424"/>
    </row>
    <row r="983" spans="1:12" ht="24" customHeight="1">
      <c r="A983" s="300" t="s">
        <v>12986</v>
      </c>
      <c r="B983" s="301" t="s">
        <v>13005</v>
      </c>
      <c r="C983" s="300" t="s">
        <v>9</v>
      </c>
      <c r="D983" s="300" t="s">
        <v>7393</v>
      </c>
      <c r="E983" s="302" t="s">
        <v>12988</v>
      </c>
      <c r="F983" s="423" t="s">
        <v>13006</v>
      </c>
      <c r="G983" s="423"/>
      <c r="H983" s="423">
        <v>2.5407800000000001E-2</v>
      </c>
      <c r="I983" s="423"/>
      <c r="J983" s="424">
        <v>1.3720000000000001</v>
      </c>
      <c r="K983" s="424"/>
      <c r="L983" s="424"/>
    </row>
    <row r="984" spans="1:12" ht="24" customHeight="1">
      <c r="A984" s="300" t="s">
        <v>12986</v>
      </c>
      <c r="B984" s="301" t="s">
        <v>13007</v>
      </c>
      <c r="C984" s="300" t="s">
        <v>9</v>
      </c>
      <c r="D984" s="300" t="s">
        <v>10619</v>
      </c>
      <c r="E984" s="302" t="s">
        <v>51</v>
      </c>
      <c r="F984" s="423" t="s">
        <v>13008</v>
      </c>
      <c r="G984" s="423"/>
      <c r="H984" s="423">
        <v>1.9709299999999999E-2</v>
      </c>
      <c r="I984" s="423"/>
      <c r="J984" s="424">
        <v>3.7694000000000001</v>
      </c>
      <c r="K984" s="424"/>
      <c r="L984" s="424"/>
    </row>
    <row r="985" spans="1:12" ht="24" customHeight="1">
      <c r="A985" s="300" t="s">
        <v>12986</v>
      </c>
      <c r="B985" s="301" t="s">
        <v>13009</v>
      </c>
      <c r="C985" s="300" t="s">
        <v>9</v>
      </c>
      <c r="D985" s="300" t="s">
        <v>10769</v>
      </c>
      <c r="E985" s="302" t="s">
        <v>51</v>
      </c>
      <c r="F985" s="423" t="s">
        <v>13010</v>
      </c>
      <c r="G985" s="423"/>
      <c r="H985" s="423">
        <v>1.7716932999999999</v>
      </c>
      <c r="I985" s="423"/>
      <c r="J985" s="424">
        <v>2.2323</v>
      </c>
      <c r="K985" s="424"/>
      <c r="L985" s="424"/>
    </row>
    <row r="986" spans="1:12" ht="24" customHeight="1">
      <c r="A986" s="300" t="s">
        <v>12986</v>
      </c>
      <c r="B986" s="301" t="s">
        <v>13011</v>
      </c>
      <c r="C986" s="300" t="s">
        <v>9</v>
      </c>
      <c r="D986" s="300" t="s">
        <v>10929</v>
      </c>
      <c r="E986" s="302" t="s">
        <v>51</v>
      </c>
      <c r="F986" s="423" t="s">
        <v>13012</v>
      </c>
      <c r="G986" s="423"/>
      <c r="H986" s="423">
        <v>1.7081200000000001E-2</v>
      </c>
      <c r="I986" s="423"/>
      <c r="J986" s="424">
        <v>2.57</v>
      </c>
      <c r="K986" s="424"/>
      <c r="L986" s="424"/>
    </row>
    <row r="987" spans="1:12" ht="17.100000000000001" customHeight="1">
      <c r="A987" s="298"/>
      <c r="B987" s="298"/>
      <c r="C987" s="298"/>
      <c r="D987" s="298"/>
      <c r="E987" s="298"/>
      <c r="F987" s="298"/>
      <c r="G987" s="298"/>
      <c r="H987" s="298"/>
      <c r="I987" s="298"/>
      <c r="J987" s="298" t="s">
        <v>12992</v>
      </c>
      <c r="K987" s="298"/>
      <c r="L987" s="298" t="s">
        <v>13550</v>
      </c>
    </row>
    <row r="988" spans="1:12">
      <c r="A988" s="414" t="s">
        <v>13056</v>
      </c>
      <c r="B988" s="414"/>
      <c r="C988" s="414"/>
      <c r="D988" s="414"/>
      <c r="E988" s="414"/>
      <c r="F988" s="414"/>
      <c r="G988" s="414"/>
      <c r="H988" s="414"/>
      <c r="I988" s="294"/>
      <c r="J988" s="294"/>
      <c r="K988" s="294"/>
      <c r="L988" s="294"/>
    </row>
    <row r="989" spans="1:12" ht="17.100000000000001" customHeight="1">
      <c r="A989" s="294" t="s">
        <v>12978</v>
      </c>
      <c r="B989" s="298" t="s">
        <v>12979</v>
      </c>
      <c r="C989" s="294" t="s">
        <v>12980</v>
      </c>
      <c r="D989" s="294" t="s">
        <v>12981</v>
      </c>
      <c r="E989" s="299" t="s">
        <v>12982</v>
      </c>
      <c r="F989" s="413" t="s">
        <v>12983</v>
      </c>
      <c r="G989" s="413"/>
      <c r="H989" s="413" t="s">
        <v>12984</v>
      </c>
      <c r="I989" s="413"/>
      <c r="J989" s="413" t="s">
        <v>12985</v>
      </c>
      <c r="K989" s="413"/>
      <c r="L989" s="413"/>
    </row>
    <row r="990" spans="1:12" ht="24" customHeight="1">
      <c r="A990" s="300" t="s">
        <v>12986</v>
      </c>
      <c r="B990" s="301" t="s">
        <v>13057</v>
      </c>
      <c r="C990" s="300" t="s">
        <v>9</v>
      </c>
      <c r="D990" s="300" t="s">
        <v>12549</v>
      </c>
      <c r="E990" s="302" t="s">
        <v>27</v>
      </c>
      <c r="F990" s="423" t="s">
        <v>12948</v>
      </c>
      <c r="G990" s="423"/>
      <c r="H990" s="423">
        <v>15.851127999999999</v>
      </c>
      <c r="I990" s="423"/>
      <c r="J990" s="424">
        <v>10.3032</v>
      </c>
      <c r="K990" s="424"/>
      <c r="L990" s="424"/>
    </row>
    <row r="991" spans="1:12" ht="17.100000000000001" customHeight="1">
      <c r="A991" s="298"/>
      <c r="B991" s="298"/>
      <c r="C991" s="298"/>
      <c r="D991" s="298"/>
      <c r="E991" s="298"/>
      <c r="F991" s="298"/>
      <c r="G991" s="298"/>
      <c r="H991" s="298"/>
      <c r="I991" s="298"/>
      <c r="J991" s="298" t="s">
        <v>12992</v>
      </c>
      <c r="K991" s="298"/>
      <c r="L991" s="298" t="s">
        <v>13551</v>
      </c>
    </row>
    <row r="992" spans="1:12">
      <c r="A992" s="414" t="s">
        <v>13058</v>
      </c>
      <c r="B992" s="414"/>
      <c r="C992" s="414"/>
      <c r="D992" s="414"/>
      <c r="E992" s="414"/>
      <c r="F992" s="414"/>
      <c r="G992" s="414"/>
      <c r="H992" s="414"/>
      <c r="I992" s="294"/>
      <c r="J992" s="294"/>
      <c r="K992" s="294"/>
      <c r="L992" s="294"/>
    </row>
    <row r="993" spans="1:12" ht="17.100000000000001" customHeight="1">
      <c r="A993" s="294" t="s">
        <v>12978</v>
      </c>
      <c r="B993" s="298" t="s">
        <v>12979</v>
      </c>
      <c r="C993" s="294" t="s">
        <v>12980</v>
      </c>
      <c r="D993" s="294" t="s">
        <v>12981</v>
      </c>
      <c r="E993" s="299" t="s">
        <v>12982</v>
      </c>
      <c r="F993" s="413" t="s">
        <v>12983</v>
      </c>
      <c r="G993" s="413"/>
      <c r="H993" s="413" t="s">
        <v>12984</v>
      </c>
      <c r="I993" s="413"/>
      <c r="J993" s="413" t="s">
        <v>12985</v>
      </c>
      <c r="K993" s="413"/>
      <c r="L993" s="413"/>
    </row>
    <row r="994" spans="1:12" ht="24" customHeight="1">
      <c r="A994" s="300" t="s">
        <v>12986</v>
      </c>
      <c r="B994" s="301" t="s">
        <v>13059</v>
      </c>
      <c r="C994" s="300" t="s">
        <v>9</v>
      </c>
      <c r="D994" s="300" t="s">
        <v>12535</v>
      </c>
      <c r="E994" s="302" t="s">
        <v>27</v>
      </c>
      <c r="F994" s="423" t="s">
        <v>12936</v>
      </c>
      <c r="G994" s="423"/>
      <c r="H994" s="423">
        <v>15.851127999999999</v>
      </c>
      <c r="I994" s="423"/>
      <c r="J994" s="424">
        <v>0.79259999999999997</v>
      </c>
      <c r="K994" s="424"/>
      <c r="L994" s="424"/>
    </row>
    <row r="995" spans="1:12" ht="17.100000000000001" customHeight="1">
      <c r="A995" s="298"/>
      <c r="B995" s="298"/>
      <c r="C995" s="298"/>
      <c r="D995" s="298"/>
      <c r="E995" s="298"/>
      <c r="F995" s="298"/>
      <c r="G995" s="298"/>
      <c r="H995" s="298"/>
      <c r="I995" s="298"/>
      <c r="J995" s="298" t="s">
        <v>12992</v>
      </c>
      <c r="K995" s="298"/>
      <c r="L995" s="298" t="s">
        <v>13552</v>
      </c>
    </row>
    <row r="996" spans="1:12">
      <c r="A996" s="414" t="s">
        <v>13060</v>
      </c>
      <c r="B996" s="414"/>
      <c r="C996" s="414"/>
      <c r="D996" s="414"/>
      <c r="E996" s="414"/>
      <c r="F996" s="414"/>
      <c r="G996" s="414"/>
      <c r="H996" s="414"/>
      <c r="I996" s="294"/>
      <c r="J996" s="294"/>
      <c r="K996" s="294"/>
      <c r="L996" s="294"/>
    </row>
    <row r="997" spans="1:12" ht="17.100000000000001" customHeight="1">
      <c r="A997" s="294" t="s">
        <v>12978</v>
      </c>
      <c r="B997" s="298" t="s">
        <v>12979</v>
      </c>
      <c r="C997" s="294" t="s">
        <v>12980</v>
      </c>
      <c r="D997" s="294" t="s">
        <v>12981</v>
      </c>
      <c r="E997" s="299" t="s">
        <v>12982</v>
      </c>
      <c r="F997" s="413" t="s">
        <v>12983</v>
      </c>
      <c r="G997" s="413"/>
      <c r="H997" s="413" t="s">
        <v>12984</v>
      </c>
      <c r="I997" s="413"/>
      <c r="J997" s="413" t="s">
        <v>12985</v>
      </c>
      <c r="K997" s="413"/>
      <c r="L997" s="413"/>
    </row>
    <row r="998" spans="1:12" ht="24" customHeight="1">
      <c r="A998" s="300" t="s">
        <v>12986</v>
      </c>
      <c r="B998" s="301" t="s">
        <v>13061</v>
      </c>
      <c r="C998" s="300" t="s">
        <v>9</v>
      </c>
      <c r="D998" s="300" t="s">
        <v>12522</v>
      </c>
      <c r="E998" s="302" t="s">
        <v>27</v>
      </c>
      <c r="F998" s="423" t="s">
        <v>12964</v>
      </c>
      <c r="G998" s="423"/>
      <c r="H998" s="423">
        <v>15.851127999999999</v>
      </c>
      <c r="I998" s="423"/>
      <c r="J998" s="424">
        <v>40.103400000000001</v>
      </c>
      <c r="K998" s="424"/>
      <c r="L998" s="424"/>
    </row>
    <row r="999" spans="1:12" ht="24" customHeight="1">
      <c r="A999" s="300" t="s">
        <v>12986</v>
      </c>
      <c r="B999" s="301" t="s">
        <v>13062</v>
      </c>
      <c r="C999" s="300" t="s">
        <v>9</v>
      </c>
      <c r="D999" s="300" t="s">
        <v>12527</v>
      </c>
      <c r="E999" s="302" t="s">
        <v>27</v>
      </c>
      <c r="F999" s="423" t="s">
        <v>13063</v>
      </c>
      <c r="G999" s="423"/>
      <c r="H999" s="423">
        <v>15.851127999999999</v>
      </c>
      <c r="I999" s="423"/>
      <c r="J999" s="424">
        <v>5.3894000000000002</v>
      </c>
      <c r="K999" s="424"/>
      <c r="L999" s="424"/>
    </row>
    <row r="1000" spans="1:12" ht="17.100000000000001" customHeight="1">
      <c r="A1000" s="298"/>
      <c r="B1000" s="298"/>
      <c r="C1000" s="298"/>
      <c r="D1000" s="298"/>
      <c r="E1000" s="298"/>
      <c r="F1000" s="298"/>
      <c r="G1000" s="298"/>
      <c r="H1000" s="298"/>
      <c r="I1000" s="298"/>
      <c r="J1000" s="298" t="s">
        <v>12992</v>
      </c>
      <c r="K1000" s="298"/>
      <c r="L1000" s="298" t="s">
        <v>13553</v>
      </c>
    </row>
    <row r="1001" spans="1:12" ht="17.100000000000001" customHeight="1">
      <c r="A1001" s="294" t="s">
        <v>13014</v>
      </c>
      <c r="B1001" s="294"/>
      <c r="C1001" s="294"/>
      <c r="D1001" s="294"/>
      <c r="E1001" s="294"/>
      <c r="F1001" s="294"/>
      <c r="G1001" s="294"/>
      <c r="H1001" s="294"/>
      <c r="I1001" s="294"/>
      <c r="J1001" s="294"/>
      <c r="K1001" s="294"/>
      <c r="L1001" s="294"/>
    </row>
    <row r="1002" spans="1:12" ht="17.100000000000001" customHeight="1">
      <c r="A1002" s="298"/>
      <c r="B1002" s="298"/>
      <c r="C1002" s="298"/>
      <c r="D1002" s="298"/>
      <c r="E1002" s="298"/>
      <c r="F1002" s="298"/>
      <c r="G1002" s="298"/>
      <c r="H1002" s="298"/>
      <c r="I1002" s="298"/>
      <c r="J1002" s="298" t="s">
        <v>13015</v>
      </c>
      <c r="K1002" s="298"/>
      <c r="L1002" s="298" t="s">
        <v>13554</v>
      </c>
    </row>
    <row r="1003" spans="1:12" ht="17.100000000000001" customHeight="1">
      <c r="A1003" s="298"/>
      <c r="B1003" s="298"/>
      <c r="C1003" s="298"/>
      <c r="D1003" s="298"/>
      <c r="E1003" s="298"/>
      <c r="F1003" s="298"/>
      <c r="G1003" s="298"/>
      <c r="H1003" s="298"/>
      <c r="I1003" s="298"/>
      <c r="J1003" s="298" t="s">
        <v>13017</v>
      </c>
      <c r="K1003" s="298" t="s">
        <v>13018</v>
      </c>
      <c r="L1003" s="298" t="s">
        <v>13555</v>
      </c>
    </row>
    <row r="1004" spans="1:12" ht="17.100000000000001" customHeight="1">
      <c r="A1004" s="298"/>
      <c r="B1004" s="298"/>
      <c r="C1004" s="298"/>
      <c r="D1004" s="298"/>
      <c r="E1004" s="298"/>
      <c r="F1004" s="298"/>
      <c r="G1004" s="298"/>
      <c r="H1004" s="298"/>
      <c r="I1004" s="298"/>
      <c r="J1004" s="298" t="s">
        <v>13020</v>
      </c>
      <c r="K1004" s="298"/>
      <c r="L1004" s="298" t="s">
        <v>13556</v>
      </c>
    </row>
    <row r="1005" spans="1:12" ht="17.100000000000001" customHeight="1">
      <c r="A1005" s="298"/>
      <c r="B1005" s="298"/>
      <c r="C1005" s="298"/>
      <c r="D1005" s="298"/>
      <c r="E1005" s="298"/>
      <c r="F1005" s="298"/>
      <c r="G1005" s="298"/>
      <c r="H1005" s="298"/>
      <c r="I1005" s="298"/>
      <c r="J1005" s="298" t="s">
        <v>13022</v>
      </c>
      <c r="K1005" s="298" t="s">
        <v>12974</v>
      </c>
      <c r="L1005" s="298" t="s">
        <v>13557</v>
      </c>
    </row>
    <row r="1006" spans="1:12" ht="17.100000000000001" customHeight="1">
      <c r="A1006" s="298"/>
      <c r="B1006" s="298"/>
      <c r="C1006" s="298"/>
      <c r="D1006" s="298"/>
      <c r="E1006" s="298"/>
      <c r="F1006" s="298"/>
      <c r="G1006" s="298"/>
      <c r="H1006" s="298"/>
      <c r="I1006" s="298"/>
      <c r="J1006" s="298" t="s">
        <v>13024</v>
      </c>
      <c r="K1006" s="298"/>
      <c r="L1006" s="298" t="s">
        <v>13558</v>
      </c>
    </row>
    <row r="1007" spans="1:12" ht="30" customHeight="1">
      <c r="A1007" s="299"/>
      <c r="B1007" s="299"/>
      <c r="C1007" s="299"/>
      <c r="D1007" s="299"/>
      <c r="E1007" s="299"/>
      <c r="F1007" s="299"/>
      <c r="G1007" s="299"/>
      <c r="H1007" s="299"/>
      <c r="I1007" s="299"/>
      <c r="J1007" s="299"/>
      <c r="K1007" s="299"/>
      <c r="L1007" s="299"/>
    </row>
    <row r="1008" spans="1:12" ht="36" customHeight="1">
      <c r="A1008" s="295" t="s">
        <v>13559</v>
      </c>
      <c r="B1008" s="296" t="s">
        <v>13560</v>
      </c>
      <c r="C1008" s="295" t="s">
        <v>9</v>
      </c>
      <c r="D1008" s="295" t="s">
        <v>12763</v>
      </c>
      <c r="E1008" s="297" t="s">
        <v>20</v>
      </c>
      <c r="F1008" s="296"/>
      <c r="G1008" s="296"/>
      <c r="H1008" s="296"/>
      <c r="I1008" s="296"/>
      <c r="J1008" s="296"/>
      <c r="K1008" s="296"/>
      <c r="L1008" s="296"/>
    </row>
    <row r="1009" spans="1:12">
      <c r="A1009" s="414" t="s">
        <v>12977</v>
      </c>
      <c r="B1009" s="414"/>
      <c r="C1009" s="414"/>
      <c r="D1009" s="414"/>
      <c r="E1009" s="414"/>
      <c r="F1009" s="414"/>
      <c r="G1009" s="414"/>
      <c r="H1009" s="414"/>
      <c r="I1009" s="294"/>
      <c r="J1009" s="294"/>
      <c r="K1009" s="294"/>
      <c r="L1009" s="294"/>
    </row>
    <row r="1010" spans="1:12" ht="17.100000000000001" customHeight="1">
      <c r="A1010" s="294" t="s">
        <v>12978</v>
      </c>
      <c r="B1010" s="298" t="s">
        <v>12979</v>
      </c>
      <c r="C1010" s="294" t="s">
        <v>12980</v>
      </c>
      <c r="D1010" s="294" t="s">
        <v>12981</v>
      </c>
      <c r="E1010" s="299" t="s">
        <v>12982</v>
      </c>
      <c r="F1010" s="413" t="s">
        <v>12983</v>
      </c>
      <c r="G1010" s="413"/>
      <c r="H1010" s="413" t="s">
        <v>12984</v>
      </c>
      <c r="I1010" s="413"/>
      <c r="J1010" s="413" t="s">
        <v>12985</v>
      </c>
      <c r="K1010" s="413"/>
      <c r="L1010" s="413"/>
    </row>
    <row r="1011" spans="1:12" ht="24" customHeight="1">
      <c r="A1011" s="300" t="s">
        <v>12986</v>
      </c>
      <c r="B1011" s="301" t="s">
        <v>12987</v>
      </c>
      <c r="C1011" s="300" t="s">
        <v>9</v>
      </c>
      <c r="D1011" s="300" t="s">
        <v>9831</v>
      </c>
      <c r="E1011" s="302" t="s">
        <v>12988</v>
      </c>
      <c r="F1011" s="423" t="s">
        <v>12989</v>
      </c>
      <c r="G1011" s="423"/>
      <c r="H1011" s="423">
        <v>1.7414599999999999E-2</v>
      </c>
      <c r="I1011" s="423"/>
      <c r="J1011" s="424">
        <v>0.1762</v>
      </c>
      <c r="K1011" s="424"/>
      <c r="L1011" s="424"/>
    </row>
    <row r="1012" spans="1:12" ht="36" customHeight="1">
      <c r="A1012" s="300" t="s">
        <v>12986</v>
      </c>
      <c r="B1012" s="301" t="s">
        <v>12990</v>
      </c>
      <c r="C1012" s="300" t="s">
        <v>9</v>
      </c>
      <c r="D1012" s="300" t="s">
        <v>11426</v>
      </c>
      <c r="E1012" s="302" t="s">
        <v>51</v>
      </c>
      <c r="F1012" s="423" t="s">
        <v>12991</v>
      </c>
      <c r="G1012" s="423"/>
      <c r="H1012" s="423">
        <v>9.1259999999999996E-4</v>
      </c>
      <c r="I1012" s="423"/>
      <c r="J1012" s="424">
        <v>0.1206</v>
      </c>
      <c r="K1012" s="424"/>
      <c r="L1012" s="424"/>
    </row>
    <row r="1013" spans="1:12" ht="24" customHeight="1">
      <c r="A1013" s="300" t="s">
        <v>12986</v>
      </c>
      <c r="B1013" s="301" t="s">
        <v>13085</v>
      </c>
      <c r="C1013" s="300" t="s">
        <v>9</v>
      </c>
      <c r="D1013" s="300" t="s">
        <v>7909</v>
      </c>
      <c r="E1013" s="302" t="s">
        <v>51</v>
      </c>
      <c r="F1013" s="423" t="s">
        <v>13086</v>
      </c>
      <c r="G1013" s="423"/>
      <c r="H1013" s="423">
        <v>7.4030000000000005E-4</v>
      </c>
      <c r="I1013" s="423"/>
      <c r="J1013" s="424">
        <v>7.6999999999999999E-2</v>
      </c>
      <c r="K1013" s="424"/>
      <c r="L1013" s="424"/>
    </row>
    <row r="1014" spans="1:12" ht="24" customHeight="1">
      <c r="A1014" s="300" t="s">
        <v>12986</v>
      </c>
      <c r="B1014" s="301" t="s">
        <v>13087</v>
      </c>
      <c r="C1014" s="300" t="s">
        <v>9</v>
      </c>
      <c r="D1014" s="300" t="s">
        <v>8873</v>
      </c>
      <c r="E1014" s="302" t="s">
        <v>51</v>
      </c>
      <c r="F1014" s="423" t="s">
        <v>13088</v>
      </c>
      <c r="G1014" s="423"/>
      <c r="H1014" s="423">
        <v>7.0599999999999995E-5</v>
      </c>
      <c r="I1014" s="423"/>
      <c r="J1014" s="424">
        <v>6.1400000000000003E-2</v>
      </c>
      <c r="K1014" s="424"/>
      <c r="L1014" s="424"/>
    </row>
    <row r="1015" spans="1:12" ht="48" customHeight="1">
      <c r="A1015" s="300" t="s">
        <v>12986</v>
      </c>
      <c r="B1015" s="301" t="s">
        <v>13089</v>
      </c>
      <c r="C1015" s="300" t="s">
        <v>9</v>
      </c>
      <c r="D1015" s="300" t="s">
        <v>9227</v>
      </c>
      <c r="E1015" s="302" t="s">
        <v>51</v>
      </c>
      <c r="F1015" s="423" t="s">
        <v>13090</v>
      </c>
      <c r="G1015" s="423"/>
      <c r="H1015" s="423">
        <v>4.9400000000000001E-5</v>
      </c>
      <c r="I1015" s="423"/>
      <c r="J1015" s="424">
        <v>6.6000000000000003E-2</v>
      </c>
      <c r="K1015" s="424"/>
      <c r="L1015" s="424"/>
    </row>
    <row r="1016" spans="1:12" ht="24" customHeight="1">
      <c r="A1016" s="300" t="s">
        <v>12986</v>
      </c>
      <c r="B1016" s="301" t="s">
        <v>13091</v>
      </c>
      <c r="C1016" s="300" t="s">
        <v>9</v>
      </c>
      <c r="D1016" s="300" t="s">
        <v>9580</v>
      </c>
      <c r="E1016" s="302" t="s">
        <v>51</v>
      </c>
      <c r="F1016" s="423" t="s">
        <v>13092</v>
      </c>
      <c r="G1016" s="423"/>
      <c r="H1016" s="423">
        <v>4.8399999999999997E-5</v>
      </c>
      <c r="I1016" s="423"/>
      <c r="J1016" s="424">
        <v>4.3400000000000001E-2</v>
      </c>
      <c r="K1016" s="424"/>
      <c r="L1016" s="424"/>
    </row>
    <row r="1017" spans="1:12" ht="17.100000000000001" customHeight="1">
      <c r="A1017" s="298"/>
      <c r="B1017" s="298"/>
      <c r="C1017" s="298"/>
      <c r="D1017" s="298"/>
      <c r="E1017" s="298"/>
      <c r="F1017" s="298"/>
      <c r="G1017" s="298"/>
      <c r="H1017" s="298"/>
      <c r="I1017" s="298"/>
      <c r="J1017" s="298" t="s">
        <v>12992</v>
      </c>
      <c r="K1017" s="298"/>
      <c r="L1017" s="298" t="s">
        <v>13561</v>
      </c>
    </row>
    <row r="1018" spans="1:12">
      <c r="A1018" s="414" t="s">
        <v>12994</v>
      </c>
      <c r="B1018" s="414"/>
      <c r="C1018" s="414"/>
      <c r="D1018" s="414"/>
      <c r="E1018" s="414"/>
      <c r="F1018" s="414"/>
      <c r="G1018" s="414"/>
      <c r="H1018" s="414"/>
      <c r="I1018" s="294"/>
      <c r="J1018" s="294"/>
      <c r="K1018" s="294"/>
      <c r="L1018" s="294"/>
    </row>
    <row r="1019" spans="1:12" ht="17.100000000000001" customHeight="1">
      <c r="A1019" s="294" t="s">
        <v>12978</v>
      </c>
      <c r="B1019" s="298" t="s">
        <v>12979</v>
      </c>
      <c r="C1019" s="294" t="s">
        <v>12980</v>
      </c>
      <c r="D1019" s="294" t="s">
        <v>12981</v>
      </c>
      <c r="E1019" s="299" t="s">
        <v>12982</v>
      </c>
      <c r="F1019" s="413" t="s">
        <v>12983</v>
      </c>
      <c r="G1019" s="413"/>
      <c r="H1019" s="413" t="s">
        <v>12984</v>
      </c>
      <c r="I1019" s="413"/>
      <c r="J1019" s="413" t="s">
        <v>12985</v>
      </c>
      <c r="K1019" s="413"/>
      <c r="L1019" s="413"/>
    </row>
    <row r="1020" spans="1:12" ht="24" customHeight="1">
      <c r="A1020" s="300" t="s">
        <v>12986</v>
      </c>
      <c r="B1020" s="301" t="s">
        <v>13185</v>
      </c>
      <c r="C1020" s="300" t="s">
        <v>9</v>
      </c>
      <c r="D1020" s="300" t="s">
        <v>10150</v>
      </c>
      <c r="E1020" s="302" t="s">
        <v>27</v>
      </c>
      <c r="F1020" s="423" t="s">
        <v>13186</v>
      </c>
      <c r="G1020" s="423"/>
      <c r="H1020" s="423">
        <v>2.08319E-2</v>
      </c>
      <c r="I1020" s="423"/>
      <c r="J1020" s="424">
        <v>0.1067</v>
      </c>
      <c r="K1020" s="424"/>
      <c r="L1020" s="424"/>
    </row>
    <row r="1021" spans="1:12" ht="24" customHeight="1">
      <c r="A1021" s="300" t="s">
        <v>12986</v>
      </c>
      <c r="B1021" s="301" t="s">
        <v>13093</v>
      </c>
      <c r="C1021" s="300" t="s">
        <v>9</v>
      </c>
      <c r="D1021" s="300" t="s">
        <v>10857</v>
      </c>
      <c r="E1021" s="302" t="s">
        <v>27</v>
      </c>
      <c r="F1021" s="423" t="s">
        <v>13094</v>
      </c>
      <c r="G1021" s="423"/>
      <c r="H1021" s="423">
        <v>4.7490699999999997E-2</v>
      </c>
      <c r="I1021" s="423"/>
      <c r="J1021" s="424">
        <v>0.2455</v>
      </c>
      <c r="K1021" s="424"/>
      <c r="L1021" s="424"/>
    </row>
    <row r="1022" spans="1:12" ht="24" customHeight="1">
      <c r="A1022" s="300" t="s">
        <v>12986</v>
      </c>
      <c r="B1022" s="301" t="s">
        <v>13187</v>
      </c>
      <c r="C1022" s="300" t="s">
        <v>9</v>
      </c>
      <c r="D1022" s="300" t="s">
        <v>7901</v>
      </c>
      <c r="E1022" s="302" t="s">
        <v>27</v>
      </c>
      <c r="F1022" s="423" t="s">
        <v>13188</v>
      </c>
      <c r="G1022" s="423"/>
      <c r="H1022" s="423">
        <v>0.40837889999999999</v>
      </c>
      <c r="I1022" s="423"/>
      <c r="J1022" s="424">
        <v>2.2338</v>
      </c>
      <c r="K1022" s="424"/>
      <c r="L1022" s="424"/>
    </row>
    <row r="1023" spans="1:12" ht="24" customHeight="1">
      <c r="A1023" s="300" t="s">
        <v>12986</v>
      </c>
      <c r="B1023" s="301" t="s">
        <v>13133</v>
      </c>
      <c r="C1023" s="300" t="s">
        <v>9</v>
      </c>
      <c r="D1023" s="300" t="s">
        <v>7905</v>
      </c>
      <c r="E1023" s="302" t="s">
        <v>27</v>
      </c>
      <c r="F1023" s="423" t="s">
        <v>13134</v>
      </c>
      <c r="G1023" s="423"/>
      <c r="H1023" s="423">
        <v>0.8144074</v>
      </c>
      <c r="I1023" s="423"/>
      <c r="J1023" s="424">
        <v>5.6600999999999999</v>
      </c>
      <c r="K1023" s="424"/>
      <c r="L1023" s="424"/>
    </row>
    <row r="1024" spans="1:12" ht="17.100000000000001" customHeight="1">
      <c r="A1024" s="298"/>
      <c r="B1024" s="298"/>
      <c r="C1024" s="298"/>
      <c r="D1024" s="298"/>
      <c r="E1024" s="298"/>
      <c r="F1024" s="298"/>
      <c r="G1024" s="298"/>
      <c r="H1024" s="298"/>
      <c r="I1024" s="298"/>
      <c r="J1024" s="298" t="s">
        <v>12992</v>
      </c>
      <c r="K1024" s="298"/>
      <c r="L1024" s="298" t="s">
        <v>12954</v>
      </c>
    </row>
    <row r="1025" spans="1:12">
      <c r="A1025" s="414" t="s">
        <v>12998</v>
      </c>
      <c r="B1025" s="414"/>
      <c r="C1025" s="414"/>
      <c r="D1025" s="414"/>
      <c r="E1025" s="414"/>
      <c r="F1025" s="414"/>
      <c r="G1025" s="414"/>
      <c r="H1025" s="414"/>
      <c r="I1025" s="294"/>
      <c r="J1025" s="294"/>
      <c r="K1025" s="294"/>
      <c r="L1025" s="294"/>
    </row>
    <row r="1026" spans="1:12" ht="17.100000000000001" customHeight="1">
      <c r="A1026" s="294" t="s">
        <v>12978</v>
      </c>
      <c r="B1026" s="298" t="s">
        <v>12979</v>
      </c>
      <c r="C1026" s="294" t="s">
        <v>12980</v>
      </c>
      <c r="D1026" s="294" t="s">
        <v>12981</v>
      </c>
      <c r="E1026" s="299" t="s">
        <v>12982</v>
      </c>
      <c r="F1026" s="413" t="s">
        <v>12983</v>
      </c>
      <c r="G1026" s="413"/>
      <c r="H1026" s="413" t="s">
        <v>12984</v>
      </c>
      <c r="I1026" s="413"/>
      <c r="J1026" s="413" t="s">
        <v>12985</v>
      </c>
      <c r="K1026" s="413"/>
      <c r="L1026" s="413"/>
    </row>
    <row r="1027" spans="1:12" ht="24" customHeight="1">
      <c r="A1027" s="300" t="s">
        <v>12986</v>
      </c>
      <c r="B1027" s="301" t="s">
        <v>13142</v>
      </c>
      <c r="C1027" s="300" t="s">
        <v>9</v>
      </c>
      <c r="D1027" s="300" t="s">
        <v>10833</v>
      </c>
      <c r="E1027" s="302" t="s">
        <v>20</v>
      </c>
      <c r="F1027" s="423" t="s">
        <v>13143</v>
      </c>
      <c r="G1027" s="423"/>
      <c r="H1027" s="423">
        <v>0.74450000000000005</v>
      </c>
      <c r="I1027" s="423"/>
      <c r="J1027" s="424">
        <v>2.0299999999999998</v>
      </c>
      <c r="K1027" s="424"/>
      <c r="L1027" s="424"/>
    </row>
    <row r="1028" spans="1:12" ht="36" customHeight="1">
      <c r="A1028" s="300" t="s">
        <v>12986</v>
      </c>
      <c r="B1028" s="301" t="s">
        <v>13215</v>
      </c>
      <c r="C1028" s="300" t="s">
        <v>9</v>
      </c>
      <c r="D1028" s="300" t="s">
        <v>10286</v>
      </c>
      <c r="E1028" s="302" t="s">
        <v>20</v>
      </c>
      <c r="F1028" s="423" t="s">
        <v>13216</v>
      </c>
      <c r="G1028" s="423"/>
      <c r="H1028" s="423">
        <v>0.41249999999999998</v>
      </c>
      <c r="I1028" s="423"/>
      <c r="J1028" s="424">
        <v>2.59</v>
      </c>
      <c r="K1028" s="424"/>
      <c r="L1028" s="424"/>
    </row>
    <row r="1029" spans="1:12" ht="24" customHeight="1">
      <c r="A1029" s="300" t="s">
        <v>12986</v>
      </c>
      <c r="B1029" s="301" t="s">
        <v>13562</v>
      </c>
      <c r="C1029" s="300" t="s">
        <v>9</v>
      </c>
      <c r="D1029" s="300" t="s">
        <v>10592</v>
      </c>
      <c r="E1029" s="302" t="s">
        <v>23</v>
      </c>
      <c r="F1029" s="423" t="s">
        <v>13141</v>
      </c>
      <c r="G1029" s="423"/>
      <c r="H1029" s="423">
        <v>0.11483359999999999</v>
      </c>
      <c r="I1029" s="423"/>
      <c r="J1029" s="424">
        <v>1.2735000000000001</v>
      </c>
      <c r="K1029" s="424"/>
      <c r="L1029" s="424"/>
    </row>
    <row r="1030" spans="1:12" ht="24" customHeight="1">
      <c r="A1030" s="300" t="s">
        <v>12986</v>
      </c>
      <c r="B1030" s="301" t="s">
        <v>13563</v>
      </c>
      <c r="C1030" s="300" t="s">
        <v>9</v>
      </c>
      <c r="D1030" s="300" t="s">
        <v>12542</v>
      </c>
      <c r="E1030" s="302" t="s">
        <v>20</v>
      </c>
      <c r="F1030" s="423" t="s">
        <v>13564</v>
      </c>
      <c r="G1030" s="423"/>
      <c r="H1030" s="423">
        <v>0.55000000000000004</v>
      </c>
      <c r="I1030" s="423"/>
      <c r="J1030" s="424">
        <v>3.38</v>
      </c>
      <c r="K1030" s="424"/>
      <c r="L1030" s="424"/>
    </row>
    <row r="1031" spans="1:12" ht="24" customHeight="1">
      <c r="A1031" s="300" t="s">
        <v>12986</v>
      </c>
      <c r="B1031" s="301" t="s">
        <v>13565</v>
      </c>
      <c r="C1031" s="300" t="s">
        <v>9</v>
      </c>
      <c r="D1031" s="300" t="s">
        <v>11340</v>
      </c>
      <c r="E1031" s="302" t="s">
        <v>93</v>
      </c>
      <c r="F1031" s="423" t="s">
        <v>13566</v>
      </c>
      <c r="G1031" s="423"/>
      <c r="H1031" s="423">
        <v>2.5600000000000001E-2</v>
      </c>
      <c r="I1031" s="423"/>
      <c r="J1031" s="424">
        <v>0.46</v>
      </c>
      <c r="K1031" s="424"/>
      <c r="L1031" s="424"/>
    </row>
    <row r="1032" spans="1:12" ht="36" customHeight="1">
      <c r="A1032" s="300" t="s">
        <v>12986</v>
      </c>
      <c r="B1032" s="301" t="s">
        <v>13219</v>
      </c>
      <c r="C1032" s="300" t="s">
        <v>9</v>
      </c>
      <c r="D1032" s="300" t="s">
        <v>10853</v>
      </c>
      <c r="E1032" s="302" t="s">
        <v>51</v>
      </c>
      <c r="F1032" s="423" t="s">
        <v>13220</v>
      </c>
      <c r="G1032" s="423"/>
      <c r="H1032" s="423">
        <v>1.9999999999999999E-6</v>
      </c>
      <c r="I1032" s="423"/>
      <c r="J1032" s="424">
        <v>2.5999999999999999E-3</v>
      </c>
      <c r="K1032" s="424"/>
      <c r="L1032" s="424"/>
    </row>
    <row r="1033" spans="1:12" ht="24" customHeight="1">
      <c r="A1033" s="300" t="s">
        <v>12986</v>
      </c>
      <c r="B1033" s="301" t="s">
        <v>13096</v>
      </c>
      <c r="C1033" s="300" t="s">
        <v>9</v>
      </c>
      <c r="D1033" s="300" t="s">
        <v>8825</v>
      </c>
      <c r="E1033" s="302" t="s">
        <v>13097</v>
      </c>
      <c r="F1033" s="423" t="s">
        <v>13098</v>
      </c>
      <c r="G1033" s="423"/>
      <c r="H1033" s="423">
        <v>1.22281E-2</v>
      </c>
      <c r="I1033" s="423"/>
      <c r="J1033" s="424">
        <v>7.1999999999999998E-3</v>
      </c>
      <c r="K1033" s="424"/>
      <c r="L1033" s="424"/>
    </row>
    <row r="1034" spans="1:12" ht="24" customHeight="1">
      <c r="A1034" s="300" t="s">
        <v>12986</v>
      </c>
      <c r="B1034" s="301" t="s">
        <v>13003</v>
      </c>
      <c r="C1034" s="300" t="s">
        <v>9</v>
      </c>
      <c r="D1034" s="300" t="s">
        <v>7216</v>
      </c>
      <c r="E1034" s="302" t="s">
        <v>51</v>
      </c>
      <c r="F1034" s="423" t="s">
        <v>13004</v>
      </c>
      <c r="G1034" s="423"/>
      <c r="H1034" s="423">
        <v>3.3774E-3</v>
      </c>
      <c r="I1034" s="423"/>
      <c r="J1034" s="424">
        <v>0.1128</v>
      </c>
      <c r="K1034" s="424"/>
      <c r="L1034" s="424"/>
    </row>
    <row r="1035" spans="1:12" ht="24" customHeight="1">
      <c r="A1035" s="300" t="s">
        <v>12986</v>
      </c>
      <c r="B1035" s="301" t="s">
        <v>13005</v>
      </c>
      <c r="C1035" s="300" t="s">
        <v>9</v>
      </c>
      <c r="D1035" s="300" t="s">
        <v>7393</v>
      </c>
      <c r="E1035" s="302" t="s">
        <v>12988</v>
      </c>
      <c r="F1035" s="423" t="s">
        <v>13006</v>
      </c>
      <c r="G1035" s="423"/>
      <c r="H1035" s="423">
        <v>2.0319000000000001E-3</v>
      </c>
      <c r="I1035" s="423"/>
      <c r="J1035" s="424">
        <v>0.10970000000000001</v>
      </c>
      <c r="K1035" s="424"/>
      <c r="L1035" s="424"/>
    </row>
    <row r="1036" spans="1:12" ht="24" customHeight="1">
      <c r="A1036" s="300" t="s">
        <v>12986</v>
      </c>
      <c r="B1036" s="301" t="s">
        <v>13007</v>
      </c>
      <c r="C1036" s="300" t="s">
        <v>9</v>
      </c>
      <c r="D1036" s="300" t="s">
        <v>10619</v>
      </c>
      <c r="E1036" s="302" t="s">
        <v>51</v>
      </c>
      <c r="F1036" s="423" t="s">
        <v>13008</v>
      </c>
      <c r="G1036" s="423"/>
      <c r="H1036" s="423">
        <v>1.5759000000000001E-3</v>
      </c>
      <c r="I1036" s="423"/>
      <c r="J1036" s="424">
        <v>0.3014</v>
      </c>
      <c r="K1036" s="424"/>
      <c r="L1036" s="424"/>
    </row>
    <row r="1037" spans="1:12" ht="24" customHeight="1">
      <c r="A1037" s="300" t="s">
        <v>12986</v>
      </c>
      <c r="B1037" s="301" t="s">
        <v>13009</v>
      </c>
      <c r="C1037" s="300" t="s">
        <v>9</v>
      </c>
      <c r="D1037" s="300" t="s">
        <v>10769</v>
      </c>
      <c r="E1037" s="302" t="s">
        <v>51</v>
      </c>
      <c r="F1037" s="423" t="s">
        <v>13010</v>
      </c>
      <c r="G1037" s="423"/>
      <c r="H1037" s="423">
        <v>0.14167489999999999</v>
      </c>
      <c r="I1037" s="423"/>
      <c r="J1037" s="424">
        <v>0.17849999999999999</v>
      </c>
      <c r="K1037" s="424"/>
      <c r="L1037" s="424"/>
    </row>
    <row r="1038" spans="1:12" ht="24" customHeight="1">
      <c r="A1038" s="300" t="s">
        <v>12986</v>
      </c>
      <c r="B1038" s="301" t="s">
        <v>13011</v>
      </c>
      <c r="C1038" s="300" t="s">
        <v>9</v>
      </c>
      <c r="D1038" s="300" t="s">
        <v>10929</v>
      </c>
      <c r="E1038" s="302" t="s">
        <v>51</v>
      </c>
      <c r="F1038" s="423" t="s">
        <v>13012</v>
      </c>
      <c r="G1038" s="423"/>
      <c r="H1038" s="423">
        <v>1.3659E-3</v>
      </c>
      <c r="I1038" s="423"/>
      <c r="J1038" s="424">
        <v>0.20549999999999999</v>
      </c>
      <c r="K1038" s="424"/>
      <c r="L1038" s="424"/>
    </row>
    <row r="1039" spans="1:12" ht="24" customHeight="1">
      <c r="A1039" s="300" t="s">
        <v>12986</v>
      </c>
      <c r="B1039" s="301" t="s">
        <v>13144</v>
      </c>
      <c r="C1039" s="300" t="s">
        <v>9</v>
      </c>
      <c r="D1039" s="300" t="s">
        <v>7134</v>
      </c>
      <c r="E1039" s="302" t="s">
        <v>13145</v>
      </c>
      <c r="F1039" s="423" t="s">
        <v>13146</v>
      </c>
      <c r="G1039" s="423"/>
      <c r="H1039" s="423">
        <v>4.0311000000000001E-3</v>
      </c>
      <c r="I1039" s="423"/>
      <c r="J1039" s="424">
        <v>0.253</v>
      </c>
      <c r="K1039" s="424"/>
      <c r="L1039" s="424"/>
    </row>
    <row r="1040" spans="1:12" ht="24" customHeight="1">
      <c r="A1040" s="300" t="s">
        <v>12986</v>
      </c>
      <c r="B1040" s="301" t="s">
        <v>13147</v>
      </c>
      <c r="C1040" s="300" t="s">
        <v>9</v>
      </c>
      <c r="D1040" s="300" t="s">
        <v>8045</v>
      </c>
      <c r="E1040" s="302" t="s">
        <v>23</v>
      </c>
      <c r="F1040" s="423" t="s">
        <v>12928</v>
      </c>
      <c r="G1040" s="423"/>
      <c r="H1040" s="423">
        <v>0.99568369999999995</v>
      </c>
      <c r="I1040" s="423"/>
      <c r="J1040" s="424">
        <v>0.4879</v>
      </c>
      <c r="K1040" s="424"/>
      <c r="L1040" s="424"/>
    </row>
    <row r="1041" spans="1:12" ht="24" customHeight="1">
      <c r="A1041" s="300" t="s">
        <v>12986</v>
      </c>
      <c r="B1041" s="301" t="s">
        <v>13148</v>
      </c>
      <c r="C1041" s="300" t="s">
        <v>9</v>
      </c>
      <c r="D1041" s="300" t="s">
        <v>10292</v>
      </c>
      <c r="E1041" s="302" t="s">
        <v>13145</v>
      </c>
      <c r="F1041" s="423" t="s">
        <v>13149</v>
      </c>
      <c r="G1041" s="423"/>
      <c r="H1041" s="423">
        <v>2.7162000000000002E-3</v>
      </c>
      <c r="I1041" s="423"/>
      <c r="J1041" s="424">
        <v>0.18010000000000001</v>
      </c>
      <c r="K1041" s="424"/>
      <c r="L1041" s="424"/>
    </row>
    <row r="1042" spans="1:12" ht="24" customHeight="1">
      <c r="A1042" s="300" t="s">
        <v>12986</v>
      </c>
      <c r="B1042" s="301" t="s">
        <v>13099</v>
      </c>
      <c r="C1042" s="300" t="s">
        <v>9</v>
      </c>
      <c r="D1042" s="300" t="s">
        <v>7224</v>
      </c>
      <c r="E1042" s="302" t="s">
        <v>51</v>
      </c>
      <c r="F1042" s="423" t="s">
        <v>13100</v>
      </c>
      <c r="G1042" s="423"/>
      <c r="H1042" s="423">
        <v>8.7452999999999993E-3</v>
      </c>
      <c r="I1042" s="423"/>
      <c r="J1042" s="424">
        <v>8.0399999999999999E-2</v>
      </c>
      <c r="K1042" s="424"/>
      <c r="L1042" s="424"/>
    </row>
    <row r="1043" spans="1:12" ht="24" customHeight="1">
      <c r="A1043" s="300" t="s">
        <v>12986</v>
      </c>
      <c r="B1043" s="301" t="s">
        <v>13101</v>
      </c>
      <c r="C1043" s="300" t="s">
        <v>9</v>
      </c>
      <c r="D1043" s="300" t="s">
        <v>7359</v>
      </c>
      <c r="E1043" s="302" t="s">
        <v>51</v>
      </c>
      <c r="F1043" s="423" t="s">
        <v>13102</v>
      </c>
      <c r="G1043" s="423"/>
      <c r="H1043" s="423">
        <v>2.8219999999999997E-4</v>
      </c>
      <c r="I1043" s="423"/>
      <c r="J1043" s="424">
        <v>3.6299999999999999E-2</v>
      </c>
      <c r="K1043" s="424"/>
      <c r="L1043" s="424"/>
    </row>
    <row r="1044" spans="1:12" ht="24" customHeight="1">
      <c r="A1044" s="300" t="s">
        <v>12986</v>
      </c>
      <c r="B1044" s="301" t="s">
        <v>13103</v>
      </c>
      <c r="C1044" s="300" t="s">
        <v>9</v>
      </c>
      <c r="D1044" s="300" t="s">
        <v>8851</v>
      </c>
      <c r="E1044" s="302" t="s">
        <v>51</v>
      </c>
      <c r="F1044" s="423" t="s">
        <v>13104</v>
      </c>
      <c r="G1044" s="423"/>
      <c r="H1044" s="423">
        <v>2.2580000000000001E-4</v>
      </c>
      <c r="I1044" s="423"/>
      <c r="J1044" s="424">
        <v>4.3700000000000003E-2</v>
      </c>
      <c r="K1044" s="424"/>
      <c r="L1044" s="424"/>
    </row>
    <row r="1045" spans="1:12" ht="24" customHeight="1">
      <c r="A1045" s="300" t="s">
        <v>12986</v>
      </c>
      <c r="B1045" s="301" t="s">
        <v>13105</v>
      </c>
      <c r="C1045" s="300" t="s">
        <v>9</v>
      </c>
      <c r="D1045" s="300" t="s">
        <v>8852</v>
      </c>
      <c r="E1045" s="302" t="s">
        <v>51</v>
      </c>
      <c r="F1045" s="423" t="s">
        <v>13106</v>
      </c>
      <c r="G1045" s="423"/>
      <c r="H1045" s="423">
        <v>4.8399999999999997E-5</v>
      </c>
      <c r="I1045" s="423"/>
      <c r="J1045" s="424">
        <v>2.6499999999999999E-2</v>
      </c>
      <c r="K1045" s="424"/>
      <c r="L1045" s="424"/>
    </row>
    <row r="1046" spans="1:12" ht="24" customHeight="1">
      <c r="A1046" s="300" t="s">
        <v>12986</v>
      </c>
      <c r="B1046" s="301" t="s">
        <v>13107</v>
      </c>
      <c r="C1046" s="300" t="s">
        <v>9</v>
      </c>
      <c r="D1046" s="300" t="s">
        <v>9000</v>
      </c>
      <c r="E1046" s="302" t="s">
        <v>51</v>
      </c>
      <c r="F1046" s="423" t="s">
        <v>13108</v>
      </c>
      <c r="G1046" s="423"/>
      <c r="H1046" s="423">
        <v>9.9535999999999999E-3</v>
      </c>
      <c r="I1046" s="423"/>
      <c r="J1046" s="424">
        <v>6.7400000000000002E-2</v>
      </c>
      <c r="K1046" s="424"/>
      <c r="L1046" s="424"/>
    </row>
    <row r="1047" spans="1:12" ht="24" customHeight="1">
      <c r="A1047" s="300" t="s">
        <v>12986</v>
      </c>
      <c r="B1047" s="301" t="s">
        <v>13109</v>
      </c>
      <c r="C1047" s="300" t="s">
        <v>9</v>
      </c>
      <c r="D1047" s="300" t="s">
        <v>9574</v>
      </c>
      <c r="E1047" s="302" t="s">
        <v>51</v>
      </c>
      <c r="F1047" s="423" t="s">
        <v>13110</v>
      </c>
      <c r="G1047" s="423"/>
      <c r="H1047" s="423">
        <v>3.1565999999999999E-3</v>
      </c>
      <c r="I1047" s="423"/>
      <c r="J1047" s="424">
        <v>2.7900000000000001E-2</v>
      </c>
      <c r="K1047" s="424"/>
      <c r="L1047" s="424"/>
    </row>
    <row r="1048" spans="1:12" ht="24" customHeight="1">
      <c r="A1048" s="300" t="s">
        <v>12986</v>
      </c>
      <c r="B1048" s="301" t="s">
        <v>13111</v>
      </c>
      <c r="C1048" s="300" t="s">
        <v>9</v>
      </c>
      <c r="D1048" s="300" t="s">
        <v>10714</v>
      </c>
      <c r="E1048" s="302" t="s">
        <v>93</v>
      </c>
      <c r="F1048" s="423" t="s">
        <v>13112</v>
      </c>
      <c r="G1048" s="423"/>
      <c r="H1048" s="423">
        <v>1.6590000000000001E-3</v>
      </c>
      <c r="I1048" s="423"/>
      <c r="J1048" s="424">
        <v>2.53E-2</v>
      </c>
      <c r="K1048" s="424"/>
      <c r="L1048" s="424"/>
    </row>
    <row r="1049" spans="1:12" ht="24" customHeight="1">
      <c r="A1049" s="300" t="s">
        <v>12986</v>
      </c>
      <c r="B1049" s="301" t="s">
        <v>13113</v>
      </c>
      <c r="C1049" s="300" t="s">
        <v>9</v>
      </c>
      <c r="D1049" s="300" t="s">
        <v>10809</v>
      </c>
      <c r="E1049" s="302" t="s">
        <v>51</v>
      </c>
      <c r="F1049" s="423" t="s">
        <v>13114</v>
      </c>
      <c r="G1049" s="423"/>
      <c r="H1049" s="423">
        <v>1.6590000000000001E-3</v>
      </c>
      <c r="I1049" s="423"/>
      <c r="J1049" s="424">
        <v>1.9900000000000001E-2</v>
      </c>
      <c r="K1049" s="424"/>
      <c r="L1049" s="424"/>
    </row>
    <row r="1050" spans="1:12" ht="24" customHeight="1">
      <c r="A1050" s="300" t="s">
        <v>12986</v>
      </c>
      <c r="B1050" s="301" t="s">
        <v>13115</v>
      </c>
      <c r="C1050" s="300" t="s">
        <v>9</v>
      </c>
      <c r="D1050" s="300" t="s">
        <v>10810</v>
      </c>
      <c r="E1050" s="302" t="s">
        <v>51</v>
      </c>
      <c r="F1050" s="423" t="s">
        <v>13116</v>
      </c>
      <c r="G1050" s="423"/>
      <c r="H1050" s="423">
        <v>1.6590000000000001E-3</v>
      </c>
      <c r="I1050" s="423"/>
      <c r="J1050" s="424">
        <v>4.41E-2</v>
      </c>
      <c r="K1050" s="424"/>
      <c r="L1050" s="424"/>
    </row>
    <row r="1051" spans="1:12" ht="24" customHeight="1">
      <c r="A1051" s="300" t="s">
        <v>12986</v>
      </c>
      <c r="B1051" s="301" t="s">
        <v>13117</v>
      </c>
      <c r="C1051" s="300" t="s">
        <v>9</v>
      </c>
      <c r="D1051" s="300" t="s">
        <v>10837</v>
      </c>
      <c r="E1051" s="302" t="s">
        <v>51</v>
      </c>
      <c r="F1051" s="423" t="s">
        <v>13118</v>
      </c>
      <c r="G1051" s="423"/>
      <c r="H1051" s="423">
        <v>5.6499999999999998E-5</v>
      </c>
      <c r="I1051" s="423"/>
      <c r="J1051" s="424">
        <v>2.52E-2</v>
      </c>
      <c r="K1051" s="424"/>
      <c r="L1051" s="424"/>
    </row>
    <row r="1052" spans="1:12" ht="17.100000000000001" customHeight="1">
      <c r="A1052" s="298"/>
      <c r="B1052" s="298"/>
      <c r="C1052" s="298"/>
      <c r="D1052" s="298"/>
      <c r="E1052" s="298"/>
      <c r="F1052" s="298"/>
      <c r="G1052" s="298"/>
      <c r="H1052" s="298"/>
      <c r="I1052" s="298"/>
      <c r="J1052" s="298" t="s">
        <v>12992</v>
      </c>
      <c r="K1052" s="298"/>
      <c r="L1052" s="298" t="s">
        <v>13567</v>
      </c>
    </row>
    <row r="1053" spans="1:12">
      <c r="A1053" s="414" t="s">
        <v>13056</v>
      </c>
      <c r="B1053" s="414"/>
      <c r="C1053" s="414"/>
      <c r="D1053" s="414"/>
      <c r="E1053" s="414"/>
      <c r="F1053" s="414"/>
      <c r="G1053" s="414"/>
      <c r="H1053" s="414"/>
      <c r="I1053" s="294"/>
      <c r="J1053" s="294"/>
      <c r="K1053" s="294"/>
      <c r="L1053" s="294"/>
    </row>
    <row r="1054" spans="1:12" ht="17.100000000000001" customHeight="1">
      <c r="A1054" s="294" t="s">
        <v>12978</v>
      </c>
      <c r="B1054" s="298" t="s">
        <v>12979</v>
      </c>
      <c r="C1054" s="294" t="s">
        <v>12980</v>
      </c>
      <c r="D1054" s="294" t="s">
        <v>12981</v>
      </c>
      <c r="E1054" s="299" t="s">
        <v>12982</v>
      </c>
      <c r="F1054" s="413" t="s">
        <v>12983</v>
      </c>
      <c r="G1054" s="413"/>
      <c r="H1054" s="413" t="s">
        <v>12984</v>
      </c>
      <c r="I1054" s="413"/>
      <c r="J1054" s="413" t="s">
        <v>12985</v>
      </c>
      <c r="K1054" s="413"/>
      <c r="L1054" s="413"/>
    </row>
    <row r="1055" spans="1:12" ht="24" customHeight="1">
      <c r="A1055" s="300" t="s">
        <v>12986</v>
      </c>
      <c r="B1055" s="301" t="s">
        <v>13057</v>
      </c>
      <c r="C1055" s="300" t="s">
        <v>9</v>
      </c>
      <c r="D1055" s="300" t="s">
        <v>12549</v>
      </c>
      <c r="E1055" s="302" t="s">
        <v>27</v>
      </c>
      <c r="F1055" s="423" t="s">
        <v>12948</v>
      </c>
      <c r="G1055" s="423"/>
      <c r="H1055" s="423">
        <v>1.2675495999999999</v>
      </c>
      <c r="I1055" s="423"/>
      <c r="J1055" s="424">
        <v>0.82389999999999997</v>
      </c>
      <c r="K1055" s="424"/>
      <c r="L1055" s="424"/>
    </row>
    <row r="1056" spans="1:12" ht="17.100000000000001" customHeight="1">
      <c r="A1056" s="298"/>
      <c r="B1056" s="298"/>
      <c r="C1056" s="298"/>
      <c r="D1056" s="298"/>
      <c r="E1056" s="298"/>
      <c r="F1056" s="298"/>
      <c r="G1056" s="298"/>
      <c r="H1056" s="298"/>
      <c r="I1056" s="298"/>
      <c r="J1056" s="298" t="s">
        <v>12992</v>
      </c>
      <c r="K1056" s="298"/>
      <c r="L1056" s="298" t="s">
        <v>13568</v>
      </c>
    </row>
    <row r="1057" spans="1:12">
      <c r="A1057" s="414" t="s">
        <v>13058</v>
      </c>
      <c r="B1057" s="414"/>
      <c r="C1057" s="414"/>
      <c r="D1057" s="414"/>
      <c r="E1057" s="414"/>
      <c r="F1057" s="414"/>
      <c r="G1057" s="414"/>
      <c r="H1057" s="414"/>
      <c r="I1057" s="294"/>
      <c r="J1057" s="294"/>
      <c r="K1057" s="294"/>
      <c r="L1057" s="294"/>
    </row>
    <row r="1058" spans="1:12" ht="17.100000000000001" customHeight="1">
      <c r="A1058" s="294" t="s">
        <v>12978</v>
      </c>
      <c r="B1058" s="298" t="s">
        <v>12979</v>
      </c>
      <c r="C1058" s="294" t="s">
        <v>12980</v>
      </c>
      <c r="D1058" s="294" t="s">
        <v>12981</v>
      </c>
      <c r="E1058" s="299" t="s">
        <v>12982</v>
      </c>
      <c r="F1058" s="413" t="s">
        <v>12983</v>
      </c>
      <c r="G1058" s="413"/>
      <c r="H1058" s="413" t="s">
        <v>12984</v>
      </c>
      <c r="I1058" s="413"/>
      <c r="J1058" s="413" t="s">
        <v>12985</v>
      </c>
      <c r="K1058" s="413"/>
      <c r="L1058" s="413"/>
    </row>
    <row r="1059" spans="1:12" ht="24" customHeight="1">
      <c r="A1059" s="300" t="s">
        <v>12986</v>
      </c>
      <c r="B1059" s="301" t="s">
        <v>13059</v>
      </c>
      <c r="C1059" s="300" t="s">
        <v>9</v>
      </c>
      <c r="D1059" s="300" t="s">
        <v>12535</v>
      </c>
      <c r="E1059" s="302" t="s">
        <v>27</v>
      </c>
      <c r="F1059" s="423" t="s">
        <v>12936</v>
      </c>
      <c r="G1059" s="423"/>
      <c r="H1059" s="423">
        <v>1.2675495999999999</v>
      </c>
      <c r="I1059" s="423"/>
      <c r="J1059" s="424">
        <v>6.3399999999999998E-2</v>
      </c>
      <c r="K1059" s="424"/>
      <c r="L1059" s="424"/>
    </row>
    <row r="1060" spans="1:12" ht="17.100000000000001" customHeight="1">
      <c r="A1060" s="298"/>
      <c r="B1060" s="298"/>
      <c r="C1060" s="298"/>
      <c r="D1060" s="298"/>
      <c r="E1060" s="298"/>
      <c r="F1060" s="298"/>
      <c r="G1060" s="298"/>
      <c r="H1060" s="298"/>
      <c r="I1060" s="298"/>
      <c r="J1060" s="298" t="s">
        <v>12992</v>
      </c>
      <c r="K1060" s="298"/>
      <c r="L1060" s="298" t="s">
        <v>12960</v>
      </c>
    </row>
    <row r="1061" spans="1:12">
      <c r="A1061" s="414" t="s">
        <v>13060</v>
      </c>
      <c r="B1061" s="414"/>
      <c r="C1061" s="414"/>
      <c r="D1061" s="414"/>
      <c r="E1061" s="414"/>
      <c r="F1061" s="414"/>
      <c r="G1061" s="414"/>
      <c r="H1061" s="414"/>
      <c r="I1061" s="294"/>
      <c r="J1061" s="294"/>
      <c r="K1061" s="294"/>
      <c r="L1061" s="294"/>
    </row>
    <row r="1062" spans="1:12" ht="17.100000000000001" customHeight="1">
      <c r="A1062" s="294" t="s">
        <v>12978</v>
      </c>
      <c r="B1062" s="298" t="s">
        <v>12979</v>
      </c>
      <c r="C1062" s="294" t="s">
        <v>12980</v>
      </c>
      <c r="D1062" s="294" t="s">
        <v>12981</v>
      </c>
      <c r="E1062" s="299" t="s">
        <v>12982</v>
      </c>
      <c r="F1062" s="413" t="s">
        <v>12983</v>
      </c>
      <c r="G1062" s="413"/>
      <c r="H1062" s="413" t="s">
        <v>12984</v>
      </c>
      <c r="I1062" s="413"/>
      <c r="J1062" s="413" t="s">
        <v>12985</v>
      </c>
      <c r="K1062" s="413"/>
      <c r="L1062" s="413"/>
    </row>
    <row r="1063" spans="1:12" ht="24" customHeight="1">
      <c r="A1063" s="300" t="s">
        <v>12986</v>
      </c>
      <c r="B1063" s="301" t="s">
        <v>13061</v>
      </c>
      <c r="C1063" s="300" t="s">
        <v>9</v>
      </c>
      <c r="D1063" s="300" t="s">
        <v>12522</v>
      </c>
      <c r="E1063" s="302" t="s">
        <v>27</v>
      </c>
      <c r="F1063" s="423" t="s">
        <v>12964</v>
      </c>
      <c r="G1063" s="423"/>
      <c r="H1063" s="423">
        <v>1.2675495999999999</v>
      </c>
      <c r="I1063" s="423"/>
      <c r="J1063" s="424">
        <v>3.2069000000000001</v>
      </c>
      <c r="K1063" s="424"/>
      <c r="L1063" s="424"/>
    </row>
    <row r="1064" spans="1:12" ht="24" customHeight="1">
      <c r="A1064" s="300" t="s">
        <v>12986</v>
      </c>
      <c r="B1064" s="301" t="s">
        <v>13062</v>
      </c>
      <c r="C1064" s="300" t="s">
        <v>9</v>
      </c>
      <c r="D1064" s="300" t="s">
        <v>12527</v>
      </c>
      <c r="E1064" s="302" t="s">
        <v>27</v>
      </c>
      <c r="F1064" s="423" t="s">
        <v>13063</v>
      </c>
      <c r="G1064" s="423"/>
      <c r="H1064" s="423">
        <v>1.2675495999999999</v>
      </c>
      <c r="I1064" s="423"/>
      <c r="J1064" s="424">
        <v>0.43099999999999999</v>
      </c>
      <c r="K1064" s="424"/>
      <c r="L1064" s="424"/>
    </row>
    <row r="1065" spans="1:12" ht="17.100000000000001" customHeight="1">
      <c r="A1065" s="298"/>
      <c r="B1065" s="298"/>
      <c r="C1065" s="298"/>
      <c r="D1065" s="298"/>
      <c r="E1065" s="298"/>
      <c r="F1065" s="298"/>
      <c r="G1065" s="298"/>
      <c r="H1065" s="298"/>
      <c r="I1065" s="298"/>
      <c r="J1065" s="298" t="s">
        <v>12992</v>
      </c>
      <c r="K1065" s="298"/>
      <c r="L1065" s="298" t="s">
        <v>13569</v>
      </c>
    </row>
    <row r="1066" spans="1:12" ht="17.100000000000001" customHeight="1">
      <c r="A1066" s="294" t="s">
        <v>13014</v>
      </c>
      <c r="B1066" s="294"/>
      <c r="C1066" s="294"/>
      <c r="D1066" s="294"/>
      <c r="E1066" s="294"/>
      <c r="F1066" s="294"/>
      <c r="G1066" s="294"/>
      <c r="H1066" s="294"/>
      <c r="I1066" s="294"/>
      <c r="J1066" s="294"/>
      <c r="K1066" s="294"/>
      <c r="L1066" s="294"/>
    </row>
    <row r="1067" spans="1:12" ht="17.100000000000001" customHeight="1">
      <c r="A1067" s="298"/>
      <c r="B1067" s="298"/>
      <c r="C1067" s="298"/>
      <c r="D1067" s="298"/>
      <c r="E1067" s="298"/>
      <c r="F1067" s="298"/>
      <c r="G1067" s="298"/>
      <c r="H1067" s="298"/>
      <c r="I1067" s="298"/>
      <c r="J1067" s="298" t="s">
        <v>13015</v>
      </c>
      <c r="K1067" s="298"/>
      <c r="L1067" s="298" t="s">
        <v>13570</v>
      </c>
    </row>
    <row r="1068" spans="1:12" ht="17.100000000000001" customHeight="1">
      <c r="A1068" s="298"/>
      <c r="B1068" s="298"/>
      <c r="C1068" s="298"/>
      <c r="D1068" s="298"/>
      <c r="E1068" s="298"/>
      <c r="F1068" s="298"/>
      <c r="G1068" s="298"/>
      <c r="H1068" s="298"/>
      <c r="I1068" s="298"/>
      <c r="J1068" s="298" t="s">
        <v>13017</v>
      </c>
      <c r="K1068" s="298" t="s">
        <v>13018</v>
      </c>
      <c r="L1068" s="298" t="s">
        <v>13571</v>
      </c>
    </row>
    <row r="1069" spans="1:12" ht="17.100000000000001" customHeight="1">
      <c r="A1069" s="298"/>
      <c r="B1069" s="298"/>
      <c r="C1069" s="298"/>
      <c r="D1069" s="298"/>
      <c r="E1069" s="298"/>
      <c r="F1069" s="298"/>
      <c r="G1069" s="298"/>
      <c r="H1069" s="298"/>
      <c r="I1069" s="298"/>
      <c r="J1069" s="298" t="s">
        <v>13020</v>
      </c>
      <c r="K1069" s="298"/>
      <c r="L1069" s="298" t="s">
        <v>13572</v>
      </c>
    </row>
    <row r="1070" spans="1:12" ht="17.100000000000001" customHeight="1">
      <c r="A1070" s="298"/>
      <c r="B1070" s="298"/>
      <c r="C1070" s="298"/>
      <c r="D1070" s="298"/>
      <c r="E1070" s="298"/>
      <c r="F1070" s="298"/>
      <c r="G1070" s="298"/>
      <c r="H1070" s="298"/>
      <c r="I1070" s="298"/>
      <c r="J1070" s="298" t="s">
        <v>13022</v>
      </c>
      <c r="K1070" s="298" t="s">
        <v>12974</v>
      </c>
      <c r="L1070" s="298" t="s">
        <v>13573</v>
      </c>
    </row>
    <row r="1071" spans="1:12" ht="17.100000000000001" customHeight="1">
      <c r="A1071" s="298"/>
      <c r="B1071" s="298"/>
      <c r="C1071" s="298"/>
      <c r="D1071" s="298"/>
      <c r="E1071" s="298"/>
      <c r="F1071" s="298"/>
      <c r="G1071" s="298"/>
      <c r="H1071" s="298"/>
      <c r="I1071" s="298"/>
      <c r="J1071" s="298" t="s">
        <v>13024</v>
      </c>
      <c r="K1071" s="298"/>
      <c r="L1071" s="298" t="s">
        <v>13574</v>
      </c>
    </row>
    <row r="1072" spans="1:12" ht="30" customHeight="1">
      <c r="A1072" s="299"/>
      <c r="B1072" s="299"/>
      <c r="C1072" s="299"/>
      <c r="D1072" s="299"/>
      <c r="E1072" s="299"/>
      <c r="F1072" s="299"/>
      <c r="G1072" s="299"/>
      <c r="H1072" s="299"/>
      <c r="I1072" s="299"/>
      <c r="J1072" s="299"/>
      <c r="K1072" s="299"/>
      <c r="L1072" s="299"/>
    </row>
    <row r="1073" spans="1:12" ht="36" customHeight="1">
      <c r="A1073" s="295" t="s">
        <v>13575</v>
      </c>
      <c r="B1073" s="296" t="s">
        <v>13576</v>
      </c>
      <c r="C1073" s="295" t="s">
        <v>9</v>
      </c>
      <c r="D1073" s="295" t="s">
        <v>5980</v>
      </c>
      <c r="E1073" s="297" t="s">
        <v>13145</v>
      </c>
      <c r="F1073" s="296"/>
      <c r="G1073" s="296"/>
      <c r="H1073" s="296"/>
      <c r="I1073" s="296"/>
      <c r="J1073" s="296"/>
      <c r="K1073" s="296"/>
      <c r="L1073" s="296"/>
    </row>
    <row r="1074" spans="1:12">
      <c r="A1074" s="414" t="s">
        <v>12977</v>
      </c>
      <c r="B1074" s="414"/>
      <c r="C1074" s="414"/>
      <c r="D1074" s="414"/>
      <c r="E1074" s="414"/>
      <c r="F1074" s="414"/>
      <c r="G1074" s="414"/>
      <c r="H1074" s="414"/>
      <c r="I1074" s="294"/>
      <c r="J1074" s="294"/>
      <c r="K1074" s="294"/>
      <c r="L1074" s="294"/>
    </row>
    <row r="1075" spans="1:12" ht="17.100000000000001" customHeight="1">
      <c r="A1075" s="294" t="s">
        <v>12978</v>
      </c>
      <c r="B1075" s="298" t="s">
        <v>12979</v>
      </c>
      <c r="C1075" s="294" t="s">
        <v>12980</v>
      </c>
      <c r="D1075" s="294" t="s">
        <v>12981</v>
      </c>
      <c r="E1075" s="299" t="s">
        <v>12982</v>
      </c>
      <c r="F1075" s="413" t="s">
        <v>12983</v>
      </c>
      <c r="G1075" s="413"/>
      <c r="H1075" s="413" t="s">
        <v>12984</v>
      </c>
      <c r="I1075" s="413"/>
      <c r="J1075" s="413" t="s">
        <v>12985</v>
      </c>
      <c r="K1075" s="413"/>
      <c r="L1075" s="413"/>
    </row>
    <row r="1076" spans="1:12" ht="24" customHeight="1">
      <c r="A1076" s="300" t="s">
        <v>12986</v>
      </c>
      <c r="B1076" s="301" t="s">
        <v>13577</v>
      </c>
      <c r="C1076" s="300" t="s">
        <v>9</v>
      </c>
      <c r="D1076" s="300" t="s">
        <v>9953</v>
      </c>
      <c r="E1076" s="302" t="s">
        <v>51</v>
      </c>
      <c r="F1076" s="423" t="s">
        <v>13578</v>
      </c>
      <c r="G1076" s="423"/>
      <c r="H1076" s="423">
        <v>5.8160000000000004E-4</v>
      </c>
      <c r="I1076" s="423"/>
      <c r="J1076" s="424">
        <v>10.000299999999999</v>
      </c>
      <c r="K1076" s="424"/>
      <c r="L1076" s="424"/>
    </row>
    <row r="1077" spans="1:12" ht="24" customHeight="1">
      <c r="A1077" s="300" t="s">
        <v>12986</v>
      </c>
      <c r="B1077" s="301" t="s">
        <v>12987</v>
      </c>
      <c r="C1077" s="300" t="s">
        <v>9</v>
      </c>
      <c r="D1077" s="300" t="s">
        <v>9831</v>
      </c>
      <c r="E1077" s="302" t="s">
        <v>12988</v>
      </c>
      <c r="F1077" s="423" t="s">
        <v>12989</v>
      </c>
      <c r="G1077" s="423"/>
      <c r="H1077" s="423">
        <v>0.15505939999999999</v>
      </c>
      <c r="I1077" s="423"/>
      <c r="J1077" s="424">
        <v>1.5691999999999999</v>
      </c>
      <c r="K1077" s="424"/>
      <c r="L1077" s="424"/>
    </row>
    <row r="1078" spans="1:12" ht="36" customHeight="1">
      <c r="A1078" s="300" t="s">
        <v>12986</v>
      </c>
      <c r="B1078" s="301" t="s">
        <v>12990</v>
      </c>
      <c r="C1078" s="300" t="s">
        <v>9</v>
      </c>
      <c r="D1078" s="300" t="s">
        <v>11426</v>
      </c>
      <c r="E1078" s="302" t="s">
        <v>51</v>
      </c>
      <c r="F1078" s="423" t="s">
        <v>12991</v>
      </c>
      <c r="G1078" s="423"/>
      <c r="H1078" s="423">
        <v>8.1261000000000007E-3</v>
      </c>
      <c r="I1078" s="423"/>
      <c r="J1078" s="424">
        <v>1.0741000000000001</v>
      </c>
      <c r="K1078" s="424"/>
      <c r="L1078" s="424"/>
    </row>
    <row r="1079" spans="1:12" ht="24" customHeight="1">
      <c r="A1079" s="300" t="s">
        <v>12986</v>
      </c>
      <c r="B1079" s="301" t="s">
        <v>13085</v>
      </c>
      <c r="C1079" s="300" t="s">
        <v>9</v>
      </c>
      <c r="D1079" s="300" t="s">
        <v>7909</v>
      </c>
      <c r="E1079" s="302" t="s">
        <v>51</v>
      </c>
      <c r="F1079" s="423" t="s">
        <v>13086</v>
      </c>
      <c r="G1079" s="423"/>
      <c r="H1079" s="423">
        <v>4.2475000000000004E-3</v>
      </c>
      <c r="I1079" s="423"/>
      <c r="J1079" s="424">
        <v>0.44169999999999998</v>
      </c>
      <c r="K1079" s="424"/>
      <c r="L1079" s="424"/>
    </row>
    <row r="1080" spans="1:12" ht="24" customHeight="1">
      <c r="A1080" s="300" t="s">
        <v>12986</v>
      </c>
      <c r="B1080" s="301" t="s">
        <v>13087</v>
      </c>
      <c r="C1080" s="300" t="s">
        <v>9</v>
      </c>
      <c r="D1080" s="300" t="s">
        <v>8873</v>
      </c>
      <c r="E1080" s="302" t="s">
        <v>51</v>
      </c>
      <c r="F1080" s="423" t="s">
        <v>13088</v>
      </c>
      <c r="G1080" s="423"/>
      <c r="H1080" s="423">
        <v>4.0489999999999998E-4</v>
      </c>
      <c r="I1080" s="423"/>
      <c r="J1080" s="424">
        <v>0.35199999999999998</v>
      </c>
      <c r="K1080" s="424"/>
      <c r="L1080" s="424"/>
    </row>
    <row r="1081" spans="1:12" ht="48" customHeight="1">
      <c r="A1081" s="300" t="s">
        <v>12986</v>
      </c>
      <c r="B1081" s="301" t="s">
        <v>13089</v>
      </c>
      <c r="C1081" s="300" t="s">
        <v>9</v>
      </c>
      <c r="D1081" s="300" t="s">
        <v>9227</v>
      </c>
      <c r="E1081" s="302" t="s">
        <v>51</v>
      </c>
      <c r="F1081" s="423" t="s">
        <v>13090</v>
      </c>
      <c r="G1081" s="423"/>
      <c r="H1081" s="423">
        <v>2.833E-4</v>
      </c>
      <c r="I1081" s="423"/>
      <c r="J1081" s="424">
        <v>0.37880000000000003</v>
      </c>
      <c r="K1081" s="424"/>
      <c r="L1081" s="424"/>
    </row>
    <row r="1082" spans="1:12" ht="24" customHeight="1">
      <c r="A1082" s="300" t="s">
        <v>12986</v>
      </c>
      <c r="B1082" s="301" t="s">
        <v>13091</v>
      </c>
      <c r="C1082" s="300" t="s">
        <v>9</v>
      </c>
      <c r="D1082" s="300" t="s">
        <v>9580</v>
      </c>
      <c r="E1082" s="302" t="s">
        <v>51</v>
      </c>
      <c r="F1082" s="423" t="s">
        <v>13092</v>
      </c>
      <c r="G1082" s="423"/>
      <c r="H1082" s="423">
        <v>2.7750000000000002E-4</v>
      </c>
      <c r="I1082" s="423"/>
      <c r="J1082" s="424">
        <v>0.2487</v>
      </c>
      <c r="K1082" s="424"/>
      <c r="L1082" s="424"/>
    </row>
    <row r="1083" spans="1:12" ht="17.100000000000001" customHeight="1">
      <c r="A1083" s="298"/>
      <c r="B1083" s="298"/>
      <c r="C1083" s="298"/>
      <c r="D1083" s="298"/>
      <c r="E1083" s="298"/>
      <c r="F1083" s="298"/>
      <c r="G1083" s="298"/>
      <c r="H1083" s="298"/>
      <c r="I1083" s="298"/>
      <c r="J1083" s="298" t="s">
        <v>12992</v>
      </c>
      <c r="K1083" s="298"/>
      <c r="L1083" s="298" t="s">
        <v>13579</v>
      </c>
    </row>
    <row r="1084" spans="1:12">
      <c r="A1084" s="414" t="s">
        <v>12994</v>
      </c>
      <c r="B1084" s="414"/>
      <c r="C1084" s="414"/>
      <c r="D1084" s="414"/>
      <c r="E1084" s="414"/>
      <c r="F1084" s="414"/>
      <c r="G1084" s="414"/>
      <c r="H1084" s="414"/>
      <c r="I1084" s="294"/>
      <c r="J1084" s="294"/>
      <c r="K1084" s="294"/>
      <c r="L1084" s="294"/>
    </row>
    <row r="1085" spans="1:12" ht="17.100000000000001" customHeight="1">
      <c r="A1085" s="294" t="s">
        <v>12978</v>
      </c>
      <c r="B1085" s="298" t="s">
        <v>12979</v>
      </c>
      <c r="C1085" s="294" t="s">
        <v>12980</v>
      </c>
      <c r="D1085" s="294" t="s">
        <v>12981</v>
      </c>
      <c r="E1085" s="299" t="s">
        <v>12982</v>
      </c>
      <c r="F1085" s="413" t="s">
        <v>12983</v>
      </c>
      <c r="G1085" s="413"/>
      <c r="H1085" s="413" t="s">
        <v>12984</v>
      </c>
      <c r="I1085" s="413"/>
      <c r="J1085" s="413" t="s">
        <v>12985</v>
      </c>
      <c r="K1085" s="413"/>
      <c r="L1085" s="413"/>
    </row>
    <row r="1086" spans="1:12" ht="24" customHeight="1">
      <c r="A1086" s="300" t="s">
        <v>12986</v>
      </c>
      <c r="B1086" s="301" t="s">
        <v>13580</v>
      </c>
      <c r="C1086" s="300" t="s">
        <v>9</v>
      </c>
      <c r="D1086" s="300" t="s">
        <v>10152</v>
      </c>
      <c r="E1086" s="302" t="s">
        <v>27</v>
      </c>
      <c r="F1086" s="423" t="s">
        <v>13378</v>
      </c>
      <c r="G1086" s="423"/>
      <c r="H1086" s="423">
        <v>4.1907135000000002</v>
      </c>
      <c r="I1086" s="423"/>
      <c r="J1086" s="424">
        <v>16.8886</v>
      </c>
      <c r="K1086" s="424"/>
      <c r="L1086" s="424"/>
    </row>
    <row r="1087" spans="1:12" ht="24" customHeight="1">
      <c r="A1087" s="300" t="s">
        <v>12986</v>
      </c>
      <c r="B1087" s="301" t="s">
        <v>13192</v>
      </c>
      <c r="C1087" s="300" t="s">
        <v>9</v>
      </c>
      <c r="D1087" s="300" t="s">
        <v>10306</v>
      </c>
      <c r="E1087" s="302" t="s">
        <v>27</v>
      </c>
      <c r="F1087" s="423" t="s">
        <v>13134</v>
      </c>
      <c r="G1087" s="423"/>
      <c r="H1087" s="423">
        <v>0.64683679999999999</v>
      </c>
      <c r="I1087" s="423"/>
      <c r="J1087" s="424">
        <v>4.4954999999999998</v>
      </c>
      <c r="K1087" s="424"/>
      <c r="L1087" s="424"/>
    </row>
    <row r="1088" spans="1:12" ht="24" customHeight="1">
      <c r="A1088" s="300" t="s">
        <v>12986</v>
      </c>
      <c r="B1088" s="301" t="s">
        <v>13093</v>
      </c>
      <c r="C1088" s="300" t="s">
        <v>9</v>
      </c>
      <c r="D1088" s="300" t="s">
        <v>10857</v>
      </c>
      <c r="E1088" s="302" t="s">
        <v>27</v>
      </c>
      <c r="F1088" s="423" t="s">
        <v>13094</v>
      </c>
      <c r="G1088" s="423"/>
      <c r="H1088" s="423">
        <v>6.6842847000000001</v>
      </c>
      <c r="I1088" s="423"/>
      <c r="J1088" s="424">
        <v>34.5578</v>
      </c>
      <c r="K1088" s="424"/>
      <c r="L1088" s="424"/>
    </row>
    <row r="1089" spans="1:12" ht="17.100000000000001" customHeight="1">
      <c r="A1089" s="298"/>
      <c r="B1089" s="298"/>
      <c r="C1089" s="298"/>
      <c r="D1089" s="298"/>
      <c r="E1089" s="298"/>
      <c r="F1089" s="298"/>
      <c r="G1089" s="298"/>
      <c r="H1089" s="298"/>
      <c r="I1089" s="298"/>
      <c r="J1089" s="298" t="s">
        <v>12992</v>
      </c>
      <c r="K1089" s="298"/>
      <c r="L1089" s="298" t="s">
        <v>13581</v>
      </c>
    </row>
    <row r="1090" spans="1:12">
      <c r="A1090" s="414" t="s">
        <v>12998</v>
      </c>
      <c r="B1090" s="414"/>
      <c r="C1090" s="414"/>
      <c r="D1090" s="414"/>
      <c r="E1090" s="414"/>
      <c r="F1090" s="414"/>
      <c r="G1090" s="414"/>
      <c r="H1090" s="414"/>
      <c r="I1090" s="294"/>
      <c r="J1090" s="294"/>
      <c r="K1090" s="294"/>
      <c r="L1090" s="294"/>
    </row>
    <row r="1091" spans="1:12" ht="17.100000000000001" customHeight="1">
      <c r="A1091" s="294" t="s">
        <v>12978</v>
      </c>
      <c r="B1091" s="298" t="s">
        <v>12979</v>
      </c>
      <c r="C1091" s="294" t="s">
        <v>12980</v>
      </c>
      <c r="D1091" s="294" t="s">
        <v>12981</v>
      </c>
      <c r="E1091" s="299" t="s">
        <v>12982</v>
      </c>
      <c r="F1091" s="413" t="s">
        <v>12983</v>
      </c>
      <c r="G1091" s="413"/>
      <c r="H1091" s="413" t="s">
        <v>12984</v>
      </c>
      <c r="I1091" s="413"/>
      <c r="J1091" s="413" t="s">
        <v>12985</v>
      </c>
      <c r="K1091" s="413"/>
      <c r="L1091" s="413"/>
    </row>
    <row r="1092" spans="1:12" ht="24" customHeight="1">
      <c r="A1092" s="300" t="s">
        <v>12986</v>
      </c>
      <c r="B1092" s="301" t="s">
        <v>13582</v>
      </c>
      <c r="C1092" s="300" t="s">
        <v>9</v>
      </c>
      <c r="D1092" s="300" t="s">
        <v>7531</v>
      </c>
      <c r="E1092" s="302" t="s">
        <v>23</v>
      </c>
      <c r="F1092" s="423" t="s">
        <v>13583</v>
      </c>
      <c r="G1092" s="423"/>
      <c r="H1092" s="423">
        <v>0.28349999999999997</v>
      </c>
      <c r="I1092" s="423"/>
      <c r="J1092" s="424">
        <v>2.71</v>
      </c>
      <c r="K1092" s="424"/>
      <c r="L1092" s="424"/>
    </row>
    <row r="1093" spans="1:12" ht="24" customHeight="1">
      <c r="A1093" s="300" t="s">
        <v>12986</v>
      </c>
      <c r="B1093" s="301" t="s">
        <v>13003</v>
      </c>
      <c r="C1093" s="300" t="s">
        <v>9</v>
      </c>
      <c r="D1093" s="300" t="s">
        <v>7216</v>
      </c>
      <c r="E1093" s="302" t="s">
        <v>51</v>
      </c>
      <c r="F1093" s="423" t="s">
        <v>13004</v>
      </c>
      <c r="G1093" s="423"/>
      <c r="H1093" s="423">
        <v>3.0071199999999999E-2</v>
      </c>
      <c r="I1093" s="423"/>
      <c r="J1093" s="424">
        <v>1.0046999999999999</v>
      </c>
      <c r="K1093" s="424"/>
      <c r="L1093" s="424"/>
    </row>
    <row r="1094" spans="1:12" ht="24" customHeight="1">
      <c r="A1094" s="300" t="s">
        <v>12986</v>
      </c>
      <c r="B1094" s="301" t="s">
        <v>13005</v>
      </c>
      <c r="C1094" s="300" t="s">
        <v>9</v>
      </c>
      <c r="D1094" s="300" t="s">
        <v>7393</v>
      </c>
      <c r="E1094" s="302" t="s">
        <v>12988</v>
      </c>
      <c r="F1094" s="423" t="s">
        <v>13006</v>
      </c>
      <c r="G1094" s="423"/>
      <c r="H1094" s="423">
        <v>1.8090800000000001E-2</v>
      </c>
      <c r="I1094" s="423"/>
      <c r="J1094" s="424">
        <v>0.97689999999999999</v>
      </c>
      <c r="K1094" s="424"/>
      <c r="L1094" s="424"/>
    </row>
    <row r="1095" spans="1:12" ht="24" customHeight="1">
      <c r="A1095" s="300" t="s">
        <v>12986</v>
      </c>
      <c r="B1095" s="301" t="s">
        <v>13007</v>
      </c>
      <c r="C1095" s="300" t="s">
        <v>9</v>
      </c>
      <c r="D1095" s="300" t="s">
        <v>10619</v>
      </c>
      <c r="E1095" s="302" t="s">
        <v>51</v>
      </c>
      <c r="F1095" s="423" t="s">
        <v>13008</v>
      </c>
      <c r="G1095" s="423"/>
      <c r="H1095" s="423">
        <v>1.40333E-2</v>
      </c>
      <c r="I1095" s="423"/>
      <c r="J1095" s="424">
        <v>2.6839</v>
      </c>
      <c r="K1095" s="424"/>
      <c r="L1095" s="424"/>
    </row>
    <row r="1096" spans="1:12" ht="24" customHeight="1">
      <c r="A1096" s="300" t="s">
        <v>12986</v>
      </c>
      <c r="B1096" s="301" t="s">
        <v>13009</v>
      </c>
      <c r="C1096" s="300" t="s">
        <v>9</v>
      </c>
      <c r="D1096" s="300" t="s">
        <v>10769</v>
      </c>
      <c r="E1096" s="302" t="s">
        <v>51</v>
      </c>
      <c r="F1096" s="423" t="s">
        <v>13010</v>
      </c>
      <c r="G1096" s="423"/>
      <c r="H1096" s="423">
        <v>1.2614732</v>
      </c>
      <c r="I1096" s="423"/>
      <c r="J1096" s="424">
        <v>1.5894999999999999</v>
      </c>
      <c r="K1096" s="424"/>
      <c r="L1096" s="424"/>
    </row>
    <row r="1097" spans="1:12" ht="24" customHeight="1">
      <c r="A1097" s="300" t="s">
        <v>12986</v>
      </c>
      <c r="B1097" s="301" t="s">
        <v>13011</v>
      </c>
      <c r="C1097" s="300" t="s">
        <v>9</v>
      </c>
      <c r="D1097" s="300" t="s">
        <v>10929</v>
      </c>
      <c r="E1097" s="302" t="s">
        <v>51</v>
      </c>
      <c r="F1097" s="423" t="s">
        <v>13012</v>
      </c>
      <c r="G1097" s="423"/>
      <c r="H1097" s="423">
        <v>1.21621E-2</v>
      </c>
      <c r="I1097" s="423"/>
      <c r="J1097" s="424">
        <v>1.8299000000000001</v>
      </c>
      <c r="K1097" s="424"/>
      <c r="L1097" s="424"/>
    </row>
    <row r="1098" spans="1:12" ht="24" customHeight="1">
      <c r="A1098" s="300" t="s">
        <v>12986</v>
      </c>
      <c r="B1098" s="301" t="s">
        <v>13099</v>
      </c>
      <c r="C1098" s="300" t="s">
        <v>9</v>
      </c>
      <c r="D1098" s="300" t="s">
        <v>7224</v>
      </c>
      <c r="E1098" s="302" t="s">
        <v>51</v>
      </c>
      <c r="F1098" s="423" t="s">
        <v>13100</v>
      </c>
      <c r="G1098" s="423"/>
      <c r="H1098" s="423">
        <v>5.0169800000000001E-2</v>
      </c>
      <c r="I1098" s="423"/>
      <c r="J1098" s="424">
        <v>0.46110000000000001</v>
      </c>
      <c r="K1098" s="424"/>
      <c r="L1098" s="424"/>
    </row>
    <row r="1099" spans="1:12" ht="24" customHeight="1">
      <c r="A1099" s="300" t="s">
        <v>12986</v>
      </c>
      <c r="B1099" s="301" t="s">
        <v>13101</v>
      </c>
      <c r="C1099" s="300" t="s">
        <v>9</v>
      </c>
      <c r="D1099" s="300" t="s">
        <v>7359</v>
      </c>
      <c r="E1099" s="302" t="s">
        <v>51</v>
      </c>
      <c r="F1099" s="423" t="s">
        <v>13102</v>
      </c>
      <c r="G1099" s="423"/>
      <c r="H1099" s="423">
        <v>1.6191000000000001E-3</v>
      </c>
      <c r="I1099" s="423"/>
      <c r="J1099" s="424">
        <v>0.20810000000000001</v>
      </c>
      <c r="K1099" s="424"/>
      <c r="L1099" s="424"/>
    </row>
    <row r="1100" spans="1:12" ht="24" customHeight="1">
      <c r="A1100" s="300" t="s">
        <v>12986</v>
      </c>
      <c r="B1100" s="301" t="s">
        <v>13103</v>
      </c>
      <c r="C1100" s="300" t="s">
        <v>9</v>
      </c>
      <c r="D1100" s="300" t="s">
        <v>8851</v>
      </c>
      <c r="E1100" s="302" t="s">
        <v>51</v>
      </c>
      <c r="F1100" s="423" t="s">
        <v>13104</v>
      </c>
      <c r="G1100" s="423"/>
      <c r="H1100" s="423">
        <v>1.2957000000000001E-3</v>
      </c>
      <c r="I1100" s="423"/>
      <c r="J1100" s="424">
        <v>0.25090000000000001</v>
      </c>
      <c r="K1100" s="424"/>
      <c r="L1100" s="424"/>
    </row>
    <row r="1101" spans="1:12" ht="24" customHeight="1">
      <c r="A1101" s="300" t="s">
        <v>12986</v>
      </c>
      <c r="B1101" s="301" t="s">
        <v>13105</v>
      </c>
      <c r="C1101" s="300" t="s">
        <v>9</v>
      </c>
      <c r="D1101" s="300" t="s">
        <v>8852</v>
      </c>
      <c r="E1101" s="302" t="s">
        <v>51</v>
      </c>
      <c r="F1101" s="423" t="s">
        <v>13106</v>
      </c>
      <c r="G1101" s="423"/>
      <c r="H1101" s="423">
        <v>2.7750000000000002E-4</v>
      </c>
      <c r="I1101" s="423"/>
      <c r="J1101" s="424">
        <v>0.1522</v>
      </c>
      <c r="K1101" s="424"/>
      <c r="L1101" s="424"/>
    </row>
    <row r="1102" spans="1:12" ht="24" customHeight="1">
      <c r="A1102" s="300" t="s">
        <v>12986</v>
      </c>
      <c r="B1102" s="301" t="s">
        <v>13107</v>
      </c>
      <c r="C1102" s="300" t="s">
        <v>9</v>
      </c>
      <c r="D1102" s="300" t="s">
        <v>9000</v>
      </c>
      <c r="E1102" s="302" t="s">
        <v>51</v>
      </c>
      <c r="F1102" s="423" t="s">
        <v>13108</v>
      </c>
      <c r="G1102" s="423"/>
      <c r="H1102" s="423">
        <v>5.7103099999999997E-2</v>
      </c>
      <c r="I1102" s="423"/>
      <c r="J1102" s="424">
        <v>0.3866</v>
      </c>
      <c r="K1102" s="424"/>
      <c r="L1102" s="424"/>
    </row>
    <row r="1103" spans="1:12" ht="24" customHeight="1">
      <c r="A1103" s="300" t="s">
        <v>12986</v>
      </c>
      <c r="B1103" s="301" t="s">
        <v>13109</v>
      </c>
      <c r="C1103" s="300" t="s">
        <v>9</v>
      </c>
      <c r="D1103" s="300" t="s">
        <v>9574</v>
      </c>
      <c r="E1103" s="302" t="s">
        <v>51</v>
      </c>
      <c r="F1103" s="423" t="s">
        <v>13110</v>
      </c>
      <c r="G1103" s="423"/>
      <c r="H1103" s="423">
        <v>1.81091E-2</v>
      </c>
      <c r="I1103" s="423"/>
      <c r="J1103" s="424">
        <v>0.15989999999999999</v>
      </c>
      <c r="K1103" s="424"/>
      <c r="L1103" s="424"/>
    </row>
    <row r="1104" spans="1:12" ht="24" customHeight="1">
      <c r="A1104" s="300" t="s">
        <v>12986</v>
      </c>
      <c r="B1104" s="301" t="s">
        <v>13111</v>
      </c>
      <c r="C1104" s="300" t="s">
        <v>9</v>
      </c>
      <c r="D1104" s="300" t="s">
        <v>10714</v>
      </c>
      <c r="E1104" s="302" t="s">
        <v>93</v>
      </c>
      <c r="F1104" s="423" t="s">
        <v>13112</v>
      </c>
      <c r="G1104" s="423"/>
      <c r="H1104" s="423">
        <v>9.5174999999999999E-3</v>
      </c>
      <c r="I1104" s="423"/>
      <c r="J1104" s="424">
        <v>0.1452</v>
      </c>
      <c r="K1104" s="424"/>
      <c r="L1104" s="424"/>
    </row>
    <row r="1105" spans="1:12" ht="24" customHeight="1">
      <c r="A1105" s="300" t="s">
        <v>12986</v>
      </c>
      <c r="B1105" s="301" t="s">
        <v>13113</v>
      </c>
      <c r="C1105" s="300" t="s">
        <v>9</v>
      </c>
      <c r="D1105" s="300" t="s">
        <v>10809</v>
      </c>
      <c r="E1105" s="302" t="s">
        <v>51</v>
      </c>
      <c r="F1105" s="423" t="s">
        <v>13114</v>
      </c>
      <c r="G1105" s="423"/>
      <c r="H1105" s="423">
        <v>9.5174999999999999E-3</v>
      </c>
      <c r="I1105" s="423"/>
      <c r="J1105" s="424">
        <v>0.1142</v>
      </c>
      <c r="K1105" s="424"/>
      <c r="L1105" s="424"/>
    </row>
    <row r="1106" spans="1:12" ht="24" customHeight="1">
      <c r="A1106" s="300" t="s">
        <v>12986</v>
      </c>
      <c r="B1106" s="301" t="s">
        <v>13115</v>
      </c>
      <c r="C1106" s="300" t="s">
        <v>9</v>
      </c>
      <c r="D1106" s="300" t="s">
        <v>10810</v>
      </c>
      <c r="E1106" s="302" t="s">
        <v>51</v>
      </c>
      <c r="F1106" s="423" t="s">
        <v>13116</v>
      </c>
      <c r="G1106" s="423"/>
      <c r="H1106" s="423">
        <v>9.5174999999999999E-3</v>
      </c>
      <c r="I1106" s="423"/>
      <c r="J1106" s="424">
        <v>0.25330000000000003</v>
      </c>
      <c r="K1106" s="424"/>
      <c r="L1106" s="424"/>
    </row>
    <row r="1107" spans="1:12" ht="24" customHeight="1">
      <c r="A1107" s="300" t="s">
        <v>12986</v>
      </c>
      <c r="B1107" s="301" t="s">
        <v>13117</v>
      </c>
      <c r="C1107" s="300" t="s">
        <v>9</v>
      </c>
      <c r="D1107" s="300" t="s">
        <v>10837</v>
      </c>
      <c r="E1107" s="302" t="s">
        <v>51</v>
      </c>
      <c r="F1107" s="423" t="s">
        <v>13118</v>
      </c>
      <c r="G1107" s="423"/>
      <c r="H1107" s="423">
        <v>3.2400000000000001E-4</v>
      </c>
      <c r="I1107" s="423"/>
      <c r="J1107" s="424">
        <v>0.14419999999999999</v>
      </c>
      <c r="K1107" s="424"/>
      <c r="L1107" s="424"/>
    </row>
    <row r="1108" spans="1:12" ht="17.100000000000001" customHeight="1">
      <c r="A1108" s="298"/>
      <c r="B1108" s="298"/>
      <c r="C1108" s="298"/>
      <c r="D1108" s="298"/>
      <c r="E1108" s="298"/>
      <c r="F1108" s="298"/>
      <c r="G1108" s="298"/>
      <c r="H1108" s="298"/>
      <c r="I1108" s="298"/>
      <c r="J1108" s="298" t="s">
        <v>12992</v>
      </c>
      <c r="K1108" s="298"/>
      <c r="L1108" s="298" t="s">
        <v>13584</v>
      </c>
    </row>
    <row r="1109" spans="1:12">
      <c r="A1109" s="414" t="s">
        <v>13056</v>
      </c>
      <c r="B1109" s="414"/>
      <c r="C1109" s="414"/>
      <c r="D1109" s="414"/>
      <c r="E1109" s="414"/>
      <c r="F1109" s="414"/>
      <c r="G1109" s="414"/>
      <c r="H1109" s="414"/>
      <c r="I1109" s="294"/>
      <c r="J1109" s="294"/>
      <c r="K1109" s="294"/>
      <c r="L1109" s="294"/>
    </row>
    <row r="1110" spans="1:12" ht="17.100000000000001" customHeight="1">
      <c r="A1110" s="294" t="s">
        <v>12978</v>
      </c>
      <c r="B1110" s="298" t="s">
        <v>12979</v>
      </c>
      <c r="C1110" s="294" t="s">
        <v>12980</v>
      </c>
      <c r="D1110" s="294" t="s">
        <v>12981</v>
      </c>
      <c r="E1110" s="299" t="s">
        <v>12982</v>
      </c>
      <c r="F1110" s="413" t="s">
        <v>12983</v>
      </c>
      <c r="G1110" s="413"/>
      <c r="H1110" s="413" t="s">
        <v>12984</v>
      </c>
      <c r="I1110" s="413"/>
      <c r="J1110" s="413" t="s">
        <v>12985</v>
      </c>
      <c r="K1110" s="413"/>
      <c r="L1110" s="413"/>
    </row>
    <row r="1111" spans="1:12" ht="24" customHeight="1">
      <c r="A1111" s="300" t="s">
        <v>12986</v>
      </c>
      <c r="B1111" s="301" t="s">
        <v>13057</v>
      </c>
      <c r="C1111" s="300" t="s">
        <v>9</v>
      </c>
      <c r="D1111" s="300" t="s">
        <v>12549</v>
      </c>
      <c r="E1111" s="302" t="s">
        <v>27</v>
      </c>
      <c r="F1111" s="423" t="s">
        <v>12948</v>
      </c>
      <c r="G1111" s="423"/>
      <c r="H1111" s="423">
        <v>11.2862502</v>
      </c>
      <c r="I1111" s="423"/>
      <c r="J1111" s="424">
        <v>7.3361000000000001</v>
      </c>
      <c r="K1111" s="424"/>
      <c r="L1111" s="424"/>
    </row>
    <row r="1112" spans="1:12" ht="17.100000000000001" customHeight="1">
      <c r="A1112" s="298"/>
      <c r="B1112" s="298"/>
      <c r="C1112" s="298"/>
      <c r="D1112" s="298"/>
      <c r="E1112" s="298"/>
      <c r="F1112" s="298"/>
      <c r="G1112" s="298"/>
      <c r="H1112" s="298"/>
      <c r="I1112" s="298"/>
      <c r="J1112" s="298" t="s">
        <v>12992</v>
      </c>
      <c r="K1112" s="298"/>
      <c r="L1112" s="298" t="s">
        <v>13585</v>
      </c>
    </row>
    <row r="1113" spans="1:12">
      <c r="A1113" s="414" t="s">
        <v>13058</v>
      </c>
      <c r="B1113" s="414"/>
      <c r="C1113" s="414"/>
      <c r="D1113" s="414"/>
      <c r="E1113" s="414"/>
      <c r="F1113" s="414"/>
      <c r="G1113" s="414"/>
      <c r="H1113" s="414"/>
      <c r="I1113" s="294"/>
      <c r="J1113" s="294"/>
      <c r="K1113" s="294"/>
      <c r="L1113" s="294"/>
    </row>
    <row r="1114" spans="1:12" ht="17.100000000000001" customHeight="1">
      <c r="A1114" s="294" t="s">
        <v>12978</v>
      </c>
      <c r="B1114" s="298" t="s">
        <v>12979</v>
      </c>
      <c r="C1114" s="294" t="s">
        <v>12980</v>
      </c>
      <c r="D1114" s="294" t="s">
        <v>12981</v>
      </c>
      <c r="E1114" s="299" t="s">
        <v>12982</v>
      </c>
      <c r="F1114" s="413" t="s">
        <v>12983</v>
      </c>
      <c r="G1114" s="413"/>
      <c r="H1114" s="413" t="s">
        <v>12984</v>
      </c>
      <c r="I1114" s="413"/>
      <c r="J1114" s="413" t="s">
        <v>12985</v>
      </c>
      <c r="K1114" s="413"/>
      <c r="L1114" s="413"/>
    </row>
    <row r="1115" spans="1:12" ht="24" customHeight="1">
      <c r="A1115" s="300" t="s">
        <v>12986</v>
      </c>
      <c r="B1115" s="301" t="s">
        <v>13059</v>
      </c>
      <c r="C1115" s="300" t="s">
        <v>9</v>
      </c>
      <c r="D1115" s="300" t="s">
        <v>12535</v>
      </c>
      <c r="E1115" s="302" t="s">
        <v>27</v>
      </c>
      <c r="F1115" s="423" t="s">
        <v>12936</v>
      </c>
      <c r="G1115" s="423"/>
      <c r="H1115" s="423">
        <v>11.2862502</v>
      </c>
      <c r="I1115" s="423"/>
      <c r="J1115" s="424">
        <v>0.56430000000000002</v>
      </c>
      <c r="K1115" s="424"/>
      <c r="L1115" s="424"/>
    </row>
    <row r="1116" spans="1:12" ht="17.100000000000001" customHeight="1">
      <c r="A1116" s="298"/>
      <c r="B1116" s="298"/>
      <c r="C1116" s="298"/>
      <c r="D1116" s="298"/>
      <c r="E1116" s="298"/>
      <c r="F1116" s="298"/>
      <c r="G1116" s="298"/>
      <c r="H1116" s="298"/>
      <c r="I1116" s="298"/>
      <c r="J1116" s="298" t="s">
        <v>12992</v>
      </c>
      <c r="K1116" s="298"/>
      <c r="L1116" s="298" t="s">
        <v>13433</v>
      </c>
    </row>
    <row r="1117" spans="1:12">
      <c r="A1117" s="414" t="s">
        <v>13060</v>
      </c>
      <c r="B1117" s="414"/>
      <c r="C1117" s="414"/>
      <c r="D1117" s="414"/>
      <c r="E1117" s="414"/>
      <c r="F1117" s="414"/>
      <c r="G1117" s="414"/>
      <c r="H1117" s="414"/>
      <c r="I1117" s="294"/>
      <c r="J1117" s="294"/>
      <c r="K1117" s="294"/>
      <c r="L1117" s="294"/>
    </row>
    <row r="1118" spans="1:12" ht="17.100000000000001" customHeight="1">
      <c r="A1118" s="294" t="s">
        <v>12978</v>
      </c>
      <c r="B1118" s="298" t="s">
        <v>12979</v>
      </c>
      <c r="C1118" s="294" t="s">
        <v>12980</v>
      </c>
      <c r="D1118" s="294" t="s">
        <v>12981</v>
      </c>
      <c r="E1118" s="299" t="s">
        <v>12982</v>
      </c>
      <c r="F1118" s="413" t="s">
        <v>12983</v>
      </c>
      <c r="G1118" s="413"/>
      <c r="H1118" s="413" t="s">
        <v>12984</v>
      </c>
      <c r="I1118" s="413"/>
      <c r="J1118" s="413" t="s">
        <v>12985</v>
      </c>
      <c r="K1118" s="413"/>
      <c r="L1118" s="413"/>
    </row>
    <row r="1119" spans="1:12" ht="24" customHeight="1">
      <c r="A1119" s="300" t="s">
        <v>12986</v>
      </c>
      <c r="B1119" s="301" t="s">
        <v>13061</v>
      </c>
      <c r="C1119" s="300" t="s">
        <v>9</v>
      </c>
      <c r="D1119" s="300" t="s">
        <v>12522</v>
      </c>
      <c r="E1119" s="302" t="s">
        <v>27</v>
      </c>
      <c r="F1119" s="423" t="s">
        <v>12964</v>
      </c>
      <c r="G1119" s="423"/>
      <c r="H1119" s="423">
        <v>11.2862502</v>
      </c>
      <c r="I1119" s="423"/>
      <c r="J1119" s="424">
        <v>28.554200000000002</v>
      </c>
      <c r="K1119" s="424"/>
      <c r="L1119" s="424"/>
    </row>
    <row r="1120" spans="1:12" ht="24" customHeight="1">
      <c r="A1120" s="300" t="s">
        <v>12986</v>
      </c>
      <c r="B1120" s="301" t="s">
        <v>13062</v>
      </c>
      <c r="C1120" s="300" t="s">
        <v>9</v>
      </c>
      <c r="D1120" s="300" t="s">
        <v>12527</v>
      </c>
      <c r="E1120" s="302" t="s">
        <v>27</v>
      </c>
      <c r="F1120" s="423" t="s">
        <v>13063</v>
      </c>
      <c r="G1120" s="423"/>
      <c r="H1120" s="423">
        <v>11.2862502</v>
      </c>
      <c r="I1120" s="423"/>
      <c r="J1120" s="424">
        <v>3.8372999999999999</v>
      </c>
      <c r="K1120" s="424"/>
      <c r="L1120" s="424"/>
    </row>
    <row r="1121" spans="1:12" ht="17.100000000000001" customHeight="1">
      <c r="A1121" s="298"/>
      <c r="B1121" s="298"/>
      <c r="C1121" s="298"/>
      <c r="D1121" s="298"/>
      <c r="E1121" s="298"/>
      <c r="F1121" s="298"/>
      <c r="G1121" s="298"/>
      <c r="H1121" s="298"/>
      <c r="I1121" s="298"/>
      <c r="J1121" s="298" t="s">
        <v>12992</v>
      </c>
      <c r="K1121" s="298"/>
      <c r="L1121" s="298" t="s">
        <v>13586</v>
      </c>
    </row>
    <row r="1122" spans="1:12" ht="17.100000000000001" customHeight="1">
      <c r="A1122" s="294" t="s">
        <v>13014</v>
      </c>
      <c r="B1122" s="294"/>
      <c r="C1122" s="294"/>
      <c r="D1122" s="294"/>
      <c r="E1122" s="294"/>
      <c r="F1122" s="294"/>
      <c r="G1122" s="294"/>
      <c r="H1122" s="294"/>
      <c r="I1122" s="294"/>
      <c r="J1122" s="294"/>
      <c r="K1122" s="294"/>
      <c r="L1122" s="294"/>
    </row>
    <row r="1123" spans="1:12" ht="17.100000000000001" customHeight="1">
      <c r="A1123" s="298"/>
      <c r="B1123" s="298"/>
      <c r="C1123" s="298"/>
      <c r="D1123" s="298"/>
      <c r="E1123" s="298"/>
      <c r="F1123" s="298"/>
      <c r="G1123" s="298"/>
      <c r="H1123" s="298"/>
      <c r="I1123" s="298"/>
      <c r="J1123" s="298" t="s">
        <v>13015</v>
      </c>
      <c r="K1123" s="298"/>
      <c r="L1123" s="298" t="s">
        <v>13587</v>
      </c>
    </row>
    <row r="1124" spans="1:12" ht="17.100000000000001" customHeight="1">
      <c r="A1124" s="298"/>
      <c r="B1124" s="298"/>
      <c r="C1124" s="298"/>
      <c r="D1124" s="298"/>
      <c r="E1124" s="298"/>
      <c r="F1124" s="298"/>
      <c r="G1124" s="298"/>
      <c r="H1124" s="298"/>
      <c r="I1124" s="298"/>
      <c r="J1124" s="298" t="s">
        <v>13017</v>
      </c>
      <c r="K1124" s="298" t="s">
        <v>13018</v>
      </c>
      <c r="L1124" s="298" t="s">
        <v>13588</v>
      </c>
    </row>
    <row r="1125" spans="1:12" ht="17.100000000000001" customHeight="1">
      <c r="A1125" s="298"/>
      <c r="B1125" s="298"/>
      <c r="C1125" s="298"/>
      <c r="D1125" s="298"/>
      <c r="E1125" s="298"/>
      <c r="F1125" s="298"/>
      <c r="G1125" s="298"/>
      <c r="H1125" s="298"/>
      <c r="I1125" s="298"/>
      <c r="J1125" s="298" t="s">
        <v>13020</v>
      </c>
      <c r="K1125" s="298"/>
      <c r="L1125" s="298" t="s">
        <v>13589</v>
      </c>
    </row>
    <row r="1126" spans="1:12" ht="17.100000000000001" customHeight="1">
      <c r="A1126" s="298"/>
      <c r="B1126" s="298"/>
      <c r="C1126" s="298"/>
      <c r="D1126" s="298"/>
      <c r="E1126" s="298"/>
      <c r="F1126" s="298"/>
      <c r="G1126" s="298"/>
      <c r="H1126" s="298"/>
      <c r="I1126" s="298"/>
      <c r="J1126" s="298" t="s">
        <v>13022</v>
      </c>
      <c r="K1126" s="298" t="s">
        <v>12974</v>
      </c>
      <c r="L1126" s="298" t="s">
        <v>13590</v>
      </c>
    </row>
    <row r="1127" spans="1:12" ht="17.100000000000001" customHeight="1">
      <c r="A1127" s="298"/>
      <c r="B1127" s="298"/>
      <c r="C1127" s="298"/>
      <c r="D1127" s="298"/>
      <c r="E1127" s="298"/>
      <c r="F1127" s="298"/>
      <c r="G1127" s="298"/>
      <c r="H1127" s="298"/>
      <c r="I1127" s="298"/>
      <c r="J1127" s="298" t="s">
        <v>13024</v>
      </c>
      <c r="K1127" s="298"/>
      <c r="L1127" s="298" t="s">
        <v>13591</v>
      </c>
    </row>
    <row r="1128" spans="1:12" ht="30" customHeight="1">
      <c r="A1128" s="299"/>
      <c r="B1128" s="299"/>
      <c r="C1128" s="299"/>
      <c r="D1128" s="299"/>
      <c r="E1128" s="299"/>
      <c r="F1128" s="299"/>
      <c r="G1128" s="299"/>
      <c r="H1128" s="299"/>
      <c r="I1128" s="299"/>
      <c r="J1128" s="299"/>
      <c r="K1128" s="299"/>
      <c r="L1128" s="299"/>
    </row>
    <row r="1129" spans="1:12" ht="36" customHeight="1">
      <c r="A1129" s="295" t="s">
        <v>13592</v>
      </c>
      <c r="B1129" s="296" t="s">
        <v>13593</v>
      </c>
      <c r="C1129" s="295" t="s">
        <v>9</v>
      </c>
      <c r="D1129" s="295" t="s">
        <v>5998</v>
      </c>
      <c r="E1129" s="297" t="s">
        <v>13082</v>
      </c>
      <c r="F1129" s="296"/>
      <c r="G1129" s="296"/>
      <c r="H1129" s="296"/>
      <c r="I1129" s="296"/>
      <c r="J1129" s="296"/>
      <c r="K1129" s="296"/>
      <c r="L1129" s="296"/>
    </row>
    <row r="1130" spans="1:12">
      <c r="A1130" s="414" t="s">
        <v>12977</v>
      </c>
      <c r="B1130" s="414"/>
      <c r="C1130" s="414"/>
      <c r="D1130" s="414"/>
      <c r="E1130" s="414"/>
      <c r="F1130" s="414"/>
      <c r="G1130" s="414"/>
      <c r="H1130" s="414"/>
      <c r="I1130" s="294"/>
      <c r="J1130" s="294"/>
      <c r="K1130" s="294"/>
      <c r="L1130" s="294"/>
    </row>
    <row r="1131" spans="1:12" ht="17.100000000000001" customHeight="1">
      <c r="A1131" s="294" t="s">
        <v>12978</v>
      </c>
      <c r="B1131" s="298" t="s">
        <v>12979</v>
      </c>
      <c r="C1131" s="294" t="s">
        <v>12980</v>
      </c>
      <c r="D1131" s="294" t="s">
        <v>12981</v>
      </c>
      <c r="E1131" s="299" t="s">
        <v>12982</v>
      </c>
      <c r="F1131" s="413" t="s">
        <v>12983</v>
      </c>
      <c r="G1131" s="413"/>
      <c r="H1131" s="413" t="s">
        <v>12984</v>
      </c>
      <c r="I1131" s="413"/>
      <c r="J1131" s="413" t="s">
        <v>12985</v>
      </c>
      <c r="K1131" s="413"/>
      <c r="L1131" s="413"/>
    </row>
    <row r="1132" spans="1:12" ht="24" customHeight="1">
      <c r="A1132" s="300" t="s">
        <v>12986</v>
      </c>
      <c r="B1132" s="301" t="s">
        <v>13085</v>
      </c>
      <c r="C1132" s="300" t="s">
        <v>9</v>
      </c>
      <c r="D1132" s="300" t="s">
        <v>7909</v>
      </c>
      <c r="E1132" s="302" t="s">
        <v>51</v>
      </c>
      <c r="F1132" s="423" t="s">
        <v>13086</v>
      </c>
      <c r="G1132" s="423"/>
      <c r="H1132" s="423">
        <v>8.5599999999999994E-5</v>
      </c>
      <c r="I1132" s="423"/>
      <c r="J1132" s="424">
        <v>8.8999999999999999E-3</v>
      </c>
      <c r="K1132" s="424"/>
      <c r="L1132" s="424"/>
    </row>
    <row r="1133" spans="1:12" ht="24" customHeight="1">
      <c r="A1133" s="300" t="s">
        <v>12986</v>
      </c>
      <c r="B1133" s="301" t="s">
        <v>13087</v>
      </c>
      <c r="C1133" s="300" t="s">
        <v>9</v>
      </c>
      <c r="D1133" s="300" t="s">
        <v>8873</v>
      </c>
      <c r="E1133" s="302" t="s">
        <v>51</v>
      </c>
      <c r="F1133" s="423" t="s">
        <v>13088</v>
      </c>
      <c r="G1133" s="423"/>
      <c r="H1133" s="423">
        <v>8.1999999999999994E-6</v>
      </c>
      <c r="I1133" s="423"/>
      <c r="J1133" s="424">
        <v>7.1000000000000004E-3</v>
      </c>
      <c r="K1133" s="424"/>
      <c r="L1133" s="424"/>
    </row>
    <row r="1134" spans="1:12" ht="48" customHeight="1">
      <c r="A1134" s="300" t="s">
        <v>12986</v>
      </c>
      <c r="B1134" s="301" t="s">
        <v>13089</v>
      </c>
      <c r="C1134" s="300" t="s">
        <v>9</v>
      </c>
      <c r="D1134" s="300" t="s">
        <v>9227</v>
      </c>
      <c r="E1134" s="302" t="s">
        <v>51</v>
      </c>
      <c r="F1134" s="423" t="s">
        <v>13090</v>
      </c>
      <c r="G1134" s="423"/>
      <c r="H1134" s="423">
        <v>5.6999999999999996E-6</v>
      </c>
      <c r="I1134" s="423"/>
      <c r="J1134" s="424">
        <v>7.6E-3</v>
      </c>
      <c r="K1134" s="424"/>
      <c r="L1134" s="424"/>
    </row>
    <row r="1135" spans="1:12" ht="24" customHeight="1">
      <c r="A1135" s="300" t="s">
        <v>12986</v>
      </c>
      <c r="B1135" s="301" t="s">
        <v>13091</v>
      </c>
      <c r="C1135" s="300" t="s">
        <v>9</v>
      </c>
      <c r="D1135" s="300" t="s">
        <v>9580</v>
      </c>
      <c r="E1135" s="302" t="s">
        <v>51</v>
      </c>
      <c r="F1135" s="423" t="s">
        <v>13092</v>
      </c>
      <c r="G1135" s="423"/>
      <c r="H1135" s="423">
        <v>5.5999999999999997E-6</v>
      </c>
      <c r="I1135" s="423"/>
      <c r="J1135" s="424">
        <v>5.0000000000000001E-3</v>
      </c>
      <c r="K1135" s="424"/>
      <c r="L1135" s="424"/>
    </row>
    <row r="1136" spans="1:12" ht="24" customHeight="1">
      <c r="A1136" s="300" t="s">
        <v>12986</v>
      </c>
      <c r="B1136" s="301" t="s">
        <v>12987</v>
      </c>
      <c r="C1136" s="300" t="s">
        <v>9</v>
      </c>
      <c r="D1136" s="300" t="s">
        <v>9831</v>
      </c>
      <c r="E1136" s="302" t="s">
        <v>12988</v>
      </c>
      <c r="F1136" s="423" t="s">
        <v>12989</v>
      </c>
      <c r="G1136" s="423"/>
      <c r="H1136" s="423">
        <v>1.9829000000000001E-3</v>
      </c>
      <c r="I1136" s="423"/>
      <c r="J1136" s="424">
        <v>2.01E-2</v>
      </c>
      <c r="K1136" s="424"/>
      <c r="L1136" s="424"/>
    </row>
    <row r="1137" spans="1:12" ht="36" customHeight="1">
      <c r="A1137" s="300" t="s">
        <v>12986</v>
      </c>
      <c r="B1137" s="301" t="s">
        <v>12990</v>
      </c>
      <c r="C1137" s="300" t="s">
        <v>9</v>
      </c>
      <c r="D1137" s="300" t="s">
        <v>11426</v>
      </c>
      <c r="E1137" s="302" t="s">
        <v>51</v>
      </c>
      <c r="F1137" s="423" t="s">
        <v>12991</v>
      </c>
      <c r="G1137" s="423"/>
      <c r="H1137" s="423">
        <v>1.039E-4</v>
      </c>
      <c r="I1137" s="423"/>
      <c r="J1137" s="424">
        <v>1.37E-2</v>
      </c>
      <c r="K1137" s="424"/>
      <c r="L1137" s="424"/>
    </row>
    <row r="1138" spans="1:12" ht="17.100000000000001" customHeight="1">
      <c r="A1138" s="298"/>
      <c r="B1138" s="298"/>
      <c r="C1138" s="298"/>
      <c r="D1138" s="298"/>
      <c r="E1138" s="298"/>
      <c r="F1138" s="298"/>
      <c r="G1138" s="298"/>
      <c r="H1138" s="298"/>
      <c r="I1138" s="298"/>
      <c r="J1138" s="298" t="s">
        <v>12992</v>
      </c>
      <c r="K1138" s="298"/>
      <c r="L1138" s="298" t="s">
        <v>12960</v>
      </c>
    </row>
    <row r="1139" spans="1:12">
      <c r="A1139" s="414" t="s">
        <v>12994</v>
      </c>
      <c r="B1139" s="414"/>
      <c r="C1139" s="414"/>
      <c r="D1139" s="414"/>
      <c r="E1139" s="414"/>
      <c r="F1139" s="414"/>
      <c r="G1139" s="414"/>
      <c r="H1139" s="414"/>
      <c r="I1139" s="294"/>
      <c r="J1139" s="294"/>
      <c r="K1139" s="294"/>
      <c r="L1139" s="294"/>
    </row>
    <row r="1140" spans="1:12" ht="17.100000000000001" customHeight="1">
      <c r="A1140" s="294" t="s">
        <v>12978</v>
      </c>
      <c r="B1140" s="298" t="s">
        <v>12979</v>
      </c>
      <c r="C1140" s="294" t="s">
        <v>12980</v>
      </c>
      <c r="D1140" s="294" t="s">
        <v>12981</v>
      </c>
      <c r="E1140" s="299" t="s">
        <v>12982</v>
      </c>
      <c r="F1140" s="413" t="s">
        <v>12983</v>
      </c>
      <c r="G1140" s="413"/>
      <c r="H1140" s="413" t="s">
        <v>12984</v>
      </c>
      <c r="I1140" s="413"/>
      <c r="J1140" s="413" t="s">
        <v>12985</v>
      </c>
      <c r="K1140" s="413"/>
      <c r="L1140" s="413"/>
    </row>
    <row r="1141" spans="1:12" ht="24" customHeight="1">
      <c r="A1141" s="300" t="s">
        <v>12986</v>
      </c>
      <c r="B1141" s="301" t="s">
        <v>13093</v>
      </c>
      <c r="C1141" s="300" t="s">
        <v>9</v>
      </c>
      <c r="D1141" s="300" t="s">
        <v>10857</v>
      </c>
      <c r="E1141" s="302" t="s">
        <v>27</v>
      </c>
      <c r="F1141" s="423" t="s">
        <v>13094</v>
      </c>
      <c r="G1141" s="423"/>
      <c r="H1141" s="423">
        <v>9.8395300000000005E-2</v>
      </c>
      <c r="I1141" s="423"/>
      <c r="J1141" s="424">
        <v>0.50870000000000004</v>
      </c>
      <c r="K1141" s="424"/>
      <c r="L1141" s="424"/>
    </row>
    <row r="1142" spans="1:12" ht="24" customHeight="1">
      <c r="A1142" s="300" t="s">
        <v>12986</v>
      </c>
      <c r="B1142" s="301" t="s">
        <v>13190</v>
      </c>
      <c r="C1142" s="300" t="s">
        <v>9</v>
      </c>
      <c r="D1142" s="300" t="s">
        <v>11285</v>
      </c>
      <c r="E1142" s="302" t="s">
        <v>27</v>
      </c>
      <c r="F1142" s="423" t="s">
        <v>13191</v>
      </c>
      <c r="G1142" s="423"/>
      <c r="H1142" s="423">
        <v>4.96751E-2</v>
      </c>
      <c r="I1142" s="423"/>
      <c r="J1142" s="424">
        <v>0.3765</v>
      </c>
      <c r="K1142" s="424"/>
      <c r="L1142" s="424"/>
    </row>
    <row r="1143" spans="1:12" ht="17.100000000000001" customHeight="1">
      <c r="A1143" s="298"/>
      <c r="B1143" s="298"/>
      <c r="C1143" s="298"/>
      <c r="D1143" s="298"/>
      <c r="E1143" s="298"/>
      <c r="F1143" s="298"/>
      <c r="G1143" s="298"/>
      <c r="H1143" s="298"/>
      <c r="I1143" s="298"/>
      <c r="J1143" s="298" t="s">
        <v>12992</v>
      </c>
      <c r="K1143" s="298"/>
      <c r="L1143" s="298" t="s">
        <v>13594</v>
      </c>
    </row>
    <row r="1144" spans="1:12">
      <c r="A1144" s="414" t="s">
        <v>12998</v>
      </c>
      <c r="B1144" s="414"/>
      <c r="C1144" s="414"/>
      <c r="D1144" s="414"/>
      <c r="E1144" s="414"/>
      <c r="F1144" s="414"/>
      <c r="G1144" s="414"/>
      <c r="H1144" s="414"/>
      <c r="I1144" s="294"/>
      <c r="J1144" s="294"/>
      <c r="K1144" s="294"/>
      <c r="L1144" s="294"/>
    </row>
    <row r="1145" spans="1:12" ht="17.100000000000001" customHeight="1">
      <c r="A1145" s="294" t="s">
        <v>12978</v>
      </c>
      <c r="B1145" s="298" t="s">
        <v>12979</v>
      </c>
      <c r="C1145" s="294" t="s">
        <v>12980</v>
      </c>
      <c r="D1145" s="294" t="s">
        <v>12981</v>
      </c>
      <c r="E1145" s="299" t="s">
        <v>12982</v>
      </c>
      <c r="F1145" s="413" t="s">
        <v>12983</v>
      </c>
      <c r="G1145" s="413"/>
      <c r="H1145" s="413" t="s">
        <v>12984</v>
      </c>
      <c r="I1145" s="413"/>
      <c r="J1145" s="413" t="s">
        <v>12985</v>
      </c>
      <c r="K1145" s="413"/>
      <c r="L1145" s="413"/>
    </row>
    <row r="1146" spans="1:12" ht="24" customHeight="1">
      <c r="A1146" s="300" t="s">
        <v>12986</v>
      </c>
      <c r="B1146" s="301" t="s">
        <v>13099</v>
      </c>
      <c r="C1146" s="300" t="s">
        <v>9</v>
      </c>
      <c r="D1146" s="300" t="s">
        <v>7224</v>
      </c>
      <c r="E1146" s="302" t="s">
        <v>51</v>
      </c>
      <c r="F1146" s="423" t="s">
        <v>13100</v>
      </c>
      <c r="G1146" s="423"/>
      <c r="H1146" s="423">
        <v>1.0120999999999999E-3</v>
      </c>
      <c r="I1146" s="423"/>
      <c r="J1146" s="424">
        <v>9.2999999999999992E-3</v>
      </c>
      <c r="K1146" s="424"/>
      <c r="L1146" s="424"/>
    </row>
    <row r="1147" spans="1:12" ht="24" customHeight="1">
      <c r="A1147" s="300" t="s">
        <v>12986</v>
      </c>
      <c r="B1147" s="301" t="s">
        <v>13101</v>
      </c>
      <c r="C1147" s="300" t="s">
        <v>9</v>
      </c>
      <c r="D1147" s="300" t="s">
        <v>7359</v>
      </c>
      <c r="E1147" s="302" t="s">
        <v>51</v>
      </c>
      <c r="F1147" s="423" t="s">
        <v>13102</v>
      </c>
      <c r="G1147" s="423"/>
      <c r="H1147" s="423">
        <v>3.2700000000000002E-5</v>
      </c>
      <c r="I1147" s="423"/>
      <c r="J1147" s="424">
        <v>4.1999999999999997E-3</v>
      </c>
      <c r="K1147" s="424"/>
      <c r="L1147" s="424"/>
    </row>
    <row r="1148" spans="1:12" ht="24" customHeight="1">
      <c r="A1148" s="300" t="s">
        <v>12986</v>
      </c>
      <c r="B1148" s="301" t="s">
        <v>13103</v>
      </c>
      <c r="C1148" s="300" t="s">
        <v>9</v>
      </c>
      <c r="D1148" s="300" t="s">
        <v>8851</v>
      </c>
      <c r="E1148" s="302" t="s">
        <v>51</v>
      </c>
      <c r="F1148" s="423" t="s">
        <v>13104</v>
      </c>
      <c r="G1148" s="423"/>
      <c r="H1148" s="423">
        <v>2.6100000000000001E-5</v>
      </c>
      <c r="I1148" s="423"/>
      <c r="J1148" s="424">
        <v>5.1000000000000004E-3</v>
      </c>
      <c r="K1148" s="424"/>
      <c r="L1148" s="424"/>
    </row>
    <row r="1149" spans="1:12" ht="24" customHeight="1">
      <c r="A1149" s="300" t="s">
        <v>12986</v>
      </c>
      <c r="B1149" s="301" t="s">
        <v>13105</v>
      </c>
      <c r="C1149" s="300" t="s">
        <v>9</v>
      </c>
      <c r="D1149" s="300" t="s">
        <v>8852</v>
      </c>
      <c r="E1149" s="302" t="s">
        <v>51</v>
      </c>
      <c r="F1149" s="423" t="s">
        <v>13106</v>
      </c>
      <c r="G1149" s="423"/>
      <c r="H1149" s="423">
        <v>5.5999999999999997E-6</v>
      </c>
      <c r="I1149" s="423"/>
      <c r="J1149" s="424">
        <v>3.0999999999999999E-3</v>
      </c>
      <c r="K1149" s="424"/>
      <c r="L1149" s="424"/>
    </row>
    <row r="1150" spans="1:12" ht="24" customHeight="1">
      <c r="A1150" s="300" t="s">
        <v>12986</v>
      </c>
      <c r="B1150" s="301" t="s">
        <v>13107</v>
      </c>
      <c r="C1150" s="300" t="s">
        <v>9</v>
      </c>
      <c r="D1150" s="300" t="s">
        <v>9000</v>
      </c>
      <c r="E1150" s="302" t="s">
        <v>51</v>
      </c>
      <c r="F1150" s="423" t="s">
        <v>13108</v>
      </c>
      <c r="G1150" s="423"/>
      <c r="H1150" s="423">
        <v>1.152E-3</v>
      </c>
      <c r="I1150" s="423"/>
      <c r="J1150" s="424">
        <v>7.7999999999999996E-3</v>
      </c>
      <c r="K1150" s="424"/>
      <c r="L1150" s="424"/>
    </row>
    <row r="1151" spans="1:12" ht="24" customHeight="1">
      <c r="A1151" s="300" t="s">
        <v>12986</v>
      </c>
      <c r="B1151" s="301" t="s">
        <v>13109</v>
      </c>
      <c r="C1151" s="300" t="s">
        <v>9</v>
      </c>
      <c r="D1151" s="300" t="s">
        <v>9574</v>
      </c>
      <c r="E1151" s="302" t="s">
        <v>51</v>
      </c>
      <c r="F1151" s="423" t="s">
        <v>13110</v>
      </c>
      <c r="G1151" s="423"/>
      <c r="H1151" s="423">
        <v>3.6529999999999999E-4</v>
      </c>
      <c r="I1151" s="423"/>
      <c r="J1151" s="424">
        <v>3.2000000000000002E-3</v>
      </c>
      <c r="K1151" s="424"/>
      <c r="L1151" s="424"/>
    </row>
    <row r="1152" spans="1:12" ht="24" customHeight="1">
      <c r="A1152" s="300" t="s">
        <v>12986</v>
      </c>
      <c r="B1152" s="301" t="s">
        <v>13111</v>
      </c>
      <c r="C1152" s="300" t="s">
        <v>9</v>
      </c>
      <c r="D1152" s="300" t="s">
        <v>10714</v>
      </c>
      <c r="E1152" s="302" t="s">
        <v>93</v>
      </c>
      <c r="F1152" s="423" t="s">
        <v>13112</v>
      </c>
      <c r="G1152" s="423"/>
      <c r="H1152" s="423">
        <v>1.92E-4</v>
      </c>
      <c r="I1152" s="423"/>
      <c r="J1152" s="424">
        <v>2.8999999999999998E-3</v>
      </c>
      <c r="K1152" s="424"/>
      <c r="L1152" s="424"/>
    </row>
    <row r="1153" spans="1:12" ht="24" customHeight="1">
      <c r="A1153" s="300" t="s">
        <v>12986</v>
      </c>
      <c r="B1153" s="301" t="s">
        <v>13113</v>
      </c>
      <c r="C1153" s="300" t="s">
        <v>9</v>
      </c>
      <c r="D1153" s="300" t="s">
        <v>10809</v>
      </c>
      <c r="E1153" s="302" t="s">
        <v>51</v>
      </c>
      <c r="F1153" s="423" t="s">
        <v>13114</v>
      </c>
      <c r="G1153" s="423"/>
      <c r="H1153" s="423">
        <v>1.92E-4</v>
      </c>
      <c r="I1153" s="423"/>
      <c r="J1153" s="424">
        <v>2.3E-3</v>
      </c>
      <c r="K1153" s="424"/>
      <c r="L1153" s="424"/>
    </row>
    <row r="1154" spans="1:12" ht="24" customHeight="1">
      <c r="A1154" s="300" t="s">
        <v>12986</v>
      </c>
      <c r="B1154" s="301" t="s">
        <v>13115</v>
      </c>
      <c r="C1154" s="300" t="s">
        <v>9</v>
      </c>
      <c r="D1154" s="300" t="s">
        <v>10810</v>
      </c>
      <c r="E1154" s="302" t="s">
        <v>51</v>
      </c>
      <c r="F1154" s="423" t="s">
        <v>13116</v>
      </c>
      <c r="G1154" s="423"/>
      <c r="H1154" s="423">
        <v>1.92E-4</v>
      </c>
      <c r="I1154" s="423"/>
      <c r="J1154" s="424">
        <v>5.1000000000000004E-3</v>
      </c>
      <c r="K1154" s="424"/>
      <c r="L1154" s="424"/>
    </row>
    <row r="1155" spans="1:12" ht="24" customHeight="1">
      <c r="A1155" s="300" t="s">
        <v>12986</v>
      </c>
      <c r="B1155" s="301" t="s">
        <v>13117</v>
      </c>
      <c r="C1155" s="300" t="s">
        <v>9</v>
      </c>
      <c r="D1155" s="300" t="s">
        <v>10837</v>
      </c>
      <c r="E1155" s="302" t="s">
        <v>51</v>
      </c>
      <c r="F1155" s="423" t="s">
        <v>13118</v>
      </c>
      <c r="G1155" s="423"/>
      <c r="H1155" s="423">
        <v>6.4999999999999996E-6</v>
      </c>
      <c r="I1155" s="423"/>
      <c r="J1155" s="424">
        <v>2.8999999999999998E-3</v>
      </c>
      <c r="K1155" s="424"/>
      <c r="L1155" s="424"/>
    </row>
    <row r="1156" spans="1:12" ht="24" customHeight="1">
      <c r="A1156" s="300" t="s">
        <v>12986</v>
      </c>
      <c r="B1156" s="301" t="s">
        <v>13003</v>
      </c>
      <c r="C1156" s="300" t="s">
        <v>9</v>
      </c>
      <c r="D1156" s="300" t="s">
        <v>7216</v>
      </c>
      <c r="E1156" s="302" t="s">
        <v>51</v>
      </c>
      <c r="F1156" s="423" t="s">
        <v>13004</v>
      </c>
      <c r="G1156" s="423"/>
      <c r="H1156" s="423">
        <v>3.8450000000000002E-4</v>
      </c>
      <c r="I1156" s="423"/>
      <c r="J1156" s="424">
        <v>1.2800000000000001E-2</v>
      </c>
      <c r="K1156" s="424"/>
      <c r="L1156" s="424"/>
    </row>
    <row r="1157" spans="1:12" ht="24" customHeight="1">
      <c r="A1157" s="300" t="s">
        <v>12986</v>
      </c>
      <c r="B1157" s="301" t="s">
        <v>13005</v>
      </c>
      <c r="C1157" s="300" t="s">
        <v>9</v>
      </c>
      <c r="D1157" s="300" t="s">
        <v>7393</v>
      </c>
      <c r="E1157" s="302" t="s">
        <v>12988</v>
      </c>
      <c r="F1157" s="423" t="s">
        <v>13006</v>
      </c>
      <c r="G1157" s="423"/>
      <c r="H1157" s="423">
        <v>2.3130000000000001E-4</v>
      </c>
      <c r="I1157" s="423"/>
      <c r="J1157" s="424">
        <v>1.2500000000000001E-2</v>
      </c>
      <c r="K1157" s="424"/>
      <c r="L1157" s="424"/>
    </row>
    <row r="1158" spans="1:12" ht="24" customHeight="1">
      <c r="A1158" s="300" t="s">
        <v>12986</v>
      </c>
      <c r="B1158" s="301" t="s">
        <v>13007</v>
      </c>
      <c r="C1158" s="300" t="s">
        <v>9</v>
      </c>
      <c r="D1158" s="300" t="s">
        <v>10619</v>
      </c>
      <c r="E1158" s="302" t="s">
        <v>51</v>
      </c>
      <c r="F1158" s="423" t="s">
        <v>13008</v>
      </c>
      <c r="G1158" s="423"/>
      <c r="H1158" s="423">
        <v>1.794E-4</v>
      </c>
      <c r="I1158" s="423"/>
      <c r="J1158" s="424">
        <v>3.4299999999999997E-2</v>
      </c>
      <c r="K1158" s="424"/>
      <c r="L1158" s="424"/>
    </row>
    <row r="1159" spans="1:12" ht="24" customHeight="1">
      <c r="A1159" s="300" t="s">
        <v>12986</v>
      </c>
      <c r="B1159" s="301" t="s">
        <v>13009</v>
      </c>
      <c r="C1159" s="300" t="s">
        <v>9</v>
      </c>
      <c r="D1159" s="300" t="s">
        <v>10769</v>
      </c>
      <c r="E1159" s="302" t="s">
        <v>51</v>
      </c>
      <c r="F1159" s="423" t="s">
        <v>13010</v>
      </c>
      <c r="G1159" s="423"/>
      <c r="H1159" s="423">
        <v>1.61321E-2</v>
      </c>
      <c r="I1159" s="423"/>
      <c r="J1159" s="424">
        <v>2.0299999999999999E-2</v>
      </c>
      <c r="K1159" s="424"/>
      <c r="L1159" s="424"/>
    </row>
    <row r="1160" spans="1:12" ht="24" customHeight="1">
      <c r="A1160" s="300" t="s">
        <v>12986</v>
      </c>
      <c r="B1160" s="301" t="s">
        <v>13011</v>
      </c>
      <c r="C1160" s="300" t="s">
        <v>9</v>
      </c>
      <c r="D1160" s="300" t="s">
        <v>10929</v>
      </c>
      <c r="E1160" s="302" t="s">
        <v>51</v>
      </c>
      <c r="F1160" s="423" t="s">
        <v>13012</v>
      </c>
      <c r="G1160" s="423"/>
      <c r="H1160" s="423">
        <v>1.5550000000000001E-4</v>
      </c>
      <c r="I1160" s="423"/>
      <c r="J1160" s="424">
        <v>2.3400000000000001E-2</v>
      </c>
      <c r="K1160" s="424"/>
      <c r="L1160" s="424"/>
    </row>
    <row r="1161" spans="1:12" ht="17.100000000000001" customHeight="1">
      <c r="A1161" s="298"/>
      <c r="B1161" s="298"/>
      <c r="C1161" s="298"/>
      <c r="D1161" s="298"/>
      <c r="E1161" s="298"/>
      <c r="F1161" s="298"/>
      <c r="G1161" s="298"/>
      <c r="H1161" s="298"/>
      <c r="I1161" s="298"/>
      <c r="J1161" s="298" t="s">
        <v>12992</v>
      </c>
      <c r="K1161" s="298"/>
      <c r="L1161" s="298" t="s">
        <v>12905</v>
      </c>
    </row>
    <row r="1162" spans="1:12">
      <c r="A1162" s="414" t="s">
        <v>13056</v>
      </c>
      <c r="B1162" s="414"/>
      <c r="C1162" s="414"/>
      <c r="D1162" s="414"/>
      <c r="E1162" s="414"/>
      <c r="F1162" s="414"/>
      <c r="G1162" s="414"/>
      <c r="H1162" s="414"/>
      <c r="I1162" s="294"/>
      <c r="J1162" s="294"/>
      <c r="K1162" s="294"/>
      <c r="L1162" s="294"/>
    </row>
    <row r="1163" spans="1:12" ht="17.100000000000001" customHeight="1">
      <c r="A1163" s="294" t="s">
        <v>12978</v>
      </c>
      <c r="B1163" s="298" t="s">
        <v>12979</v>
      </c>
      <c r="C1163" s="294" t="s">
        <v>12980</v>
      </c>
      <c r="D1163" s="294" t="s">
        <v>12981</v>
      </c>
      <c r="E1163" s="299" t="s">
        <v>12982</v>
      </c>
      <c r="F1163" s="413" t="s">
        <v>12983</v>
      </c>
      <c r="G1163" s="413"/>
      <c r="H1163" s="413" t="s">
        <v>12984</v>
      </c>
      <c r="I1163" s="413"/>
      <c r="J1163" s="413" t="s">
        <v>12985</v>
      </c>
      <c r="K1163" s="413"/>
      <c r="L1163" s="413"/>
    </row>
    <row r="1164" spans="1:12" ht="24" customHeight="1">
      <c r="A1164" s="300" t="s">
        <v>12986</v>
      </c>
      <c r="B1164" s="301" t="s">
        <v>13057</v>
      </c>
      <c r="C1164" s="300" t="s">
        <v>9</v>
      </c>
      <c r="D1164" s="300" t="s">
        <v>12549</v>
      </c>
      <c r="E1164" s="302" t="s">
        <v>27</v>
      </c>
      <c r="F1164" s="423" t="s">
        <v>12948</v>
      </c>
      <c r="G1164" s="423"/>
      <c r="H1164" s="423">
        <v>0.14433180000000001</v>
      </c>
      <c r="I1164" s="423"/>
      <c r="J1164" s="424">
        <v>9.3799999999999994E-2</v>
      </c>
      <c r="K1164" s="424"/>
      <c r="L1164" s="424"/>
    </row>
    <row r="1165" spans="1:12" ht="17.100000000000001" customHeight="1">
      <c r="A1165" s="298"/>
      <c r="B1165" s="298"/>
      <c r="C1165" s="298"/>
      <c r="D1165" s="298"/>
      <c r="E1165" s="298"/>
      <c r="F1165" s="298"/>
      <c r="G1165" s="298"/>
      <c r="H1165" s="298"/>
      <c r="I1165" s="298"/>
      <c r="J1165" s="298" t="s">
        <v>12992</v>
      </c>
      <c r="K1165" s="298"/>
      <c r="L1165" s="298" t="s">
        <v>12933</v>
      </c>
    </row>
    <row r="1166" spans="1:12">
      <c r="A1166" s="414" t="s">
        <v>13058</v>
      </c>
      <c r="B1166" s="414"/>
      <c r="C1166" s="414"/>
      <c r="D1166" s="414"/>
      <c r="E1166" s="414"/>
      <c r="F1166" s="414"/>
      <c r="G1166" s="414"/>
      <c r="H1166" s="414"/>
      <c r="I1166" s="294"/>
      <c r="J1166" s="294"/>
      <c r="K1166" s="294"/>
      <c r="L1166" s="294"/>
    </row>
    <row r="1167" spans="1:12" ht="17.100000000000001" customHeight="1">
      <c r="A1167" s="294" t="s">
        <v>12978</v>
      </c>
      <c r="B1167" s="298" t="s">
        <v>12979</v>
      </c>
      <c r="C1167" s="294" t="s">
        <v>12980</v>
      </c>
      <c r="D1167" s="294" t="s">
        <v>12981</v>
      </c>
      <c r="E1167" s="299" t="s">
        <v>12982</v>
      </c>
      <c r="F1167" s="413" t="s">
        <v>12983</v>
      </c>
      <c r="G1167" s="413"/>
      <c r="H1167" s="413" t="s">
        <v>12984</v>
      </c>
      <c r="I1167" s="413"/>
      <c r="J1167" s="413" t="s">
        <v>12985</v>
      </c>
      <c r="K1167" s="413"/>
      <c r="L1167" s="413"/>
    </row>
    <row r="1168" spans="1:12" ht="24" customHeight="1">
      <c r="A1168" s="300" t="s">
        <v>12986</v>
      </c>
      <c r="B1168" s="301" t="s">
        <v>13059</v>
      </c>
      <c r="C1168" s="300" t="s">
        <v>9</v>
      </c>
      <c r="D1168" s="300" t="s">
        <v>12535</v>
      </c>
      <c r="E1168" s="302" t="s">
        <v>27</v>
      </c>
      <c r="F1168" s="423" t="s">
        <v>12936</v>
      </c>
      <c r="G1168" s="423"/>
      <c r="H1168" s="423">
        <v>0.14433180000000001</v>
      </c>
      <c r="I1168" s="423"/>
      <c r="J1168" s="424">
        <v>7.1999999999999998E-3</v>
      </c>
      <c r="K1168" s="424"/>
      <c r="L1168" s="424"/>
    </row>
    <row r="1169" spans="1:12" ht="17.100000000000001" customHeight="1">
      <c r="A1169" s="298"/>
      <c r="B1169" s="298"/>
      <c r="C1169" s="298"/>
      <c r="D1169" s="298"/>
      <c r="E1169" s="298"/>
      <c r="F1169" s="298"/>
      <c r="G1169" s="298"/>
      <c r="H1169" s="298"/>
      <c r="I1169" s="298"/>
      <c r="J1169" s="298" t="s">
        <v>12992</v>
      </c>
      <c r="K1169" s="298"/>
      <c r="L1169" s="298" t="s">
        <v>12904</v>
      </c>
    </row>
    <row r="1170" spans="1:12">
      <c r="A1170" s="414" t="s">
        <v>13060</v>
      </c>
      <c r="B1170" s="414"/>
      <c r="C1170" s="414"/>
      <c r="D1170" s="414"/>
      <c r="E1170" s="414"/>
      <c r="F1170" s="414"/>
      <c r="G1170" s="414"/>
      <c r="H1170" s="414"/>
      <c r="I1170" s="294"/>
      <c r="J1170" s="294"/>
      <c r="K1170" s="294"/>
      <c r="L1170" s="294"/>
    </row>
    <row r="1171" spans="1:12" ht="17.100000000000001" customHeight="1">
      <c r="A1171" s="294" t="s">
        <v>12978</v>
      </c>
      <c r="B1171" s="298" t="s">
        <v>12979</v>
      </c>
      <c r="C1171" s="294" t="s">
        <v>12980</v>
      </c>
      <c r="D1171" s="294" t="s">
        <v>12981</v>
      </c>
      <c r="E1171" s="299" t="s">
        <v>12982</v>
      </c>
      <c r="F1171" s="413" t="s">
        <v>12983</v>
      </c>
      <c r="G1171" s="413"/>
      <c r="H1171" s="413" t="s">
        <v>12984</v>
      </c>
      <c r="I1171" s="413"/>
      <c r="J1171" s="413" t="s">
        <v>12985</v>
      </c>
      <c r="K1171" s="413"/>
      <c r="L1171" s="413"/>
    </row>
    <row r="1172" spans="1:12" ht="24" customHeight="1">
      <c r="A1172" s="300" t="s">
        <v>12986</v>
      </c>
      <c r="B1172" s="301" t="s">
        <v>13061</v>
      </c>
      <c r="C1172" s="300" t="s">
        <v>9</v>
      </c>
      <c r="D1172" s="300" t="s">
        <v>12522</v>
      </c>
      <c r="E1172" s="302" t="s">
        <v>27</v>
      </c>
      <c r="F1172" s="423" t="s">
        <v>12964</v>
      </c>
      <c r="G1172" s="423"/>
      <c r="H1172" s="423">
        <v>0.14433180000000001</v>
      </c>
      <c r="I1172" s="423"/>
      <c r="J1172" s="424">
        <v>0.36520000000000002</v>
      </c>
      <c r="K1172" s="424"/>
      <c r="L1172" s="424"/>
    </row>
    <row r="1173" spans="1:12" ht="24" customHeight="1">
      <c r="A1173" s="300" t="s">
        <v>12986</v>
      </c>
      <c r="B1173" s="301" t="s">
        <v>13062</v>
      </c>
      <c r="C1173" s="300" t="s">
        <v>9</v>
      </c>
      <c r="D1173" s="300" t="s">
        <v>12527</v>
      </c>
      <c r="E1173" s="302" t="s">
        <v>27</v>
      </c>
      <c r="F1173" s="423" t="s">
        <v>13063</v>
      </c>
      <c r="G1173" s="423"/>
      <c r="H1173" s="423">
        <v>0.14433180000000001</v>
      </c>
      <c r="I1173" s="423"/>
      <c r="J1173" s="424">
        <v>4.9099999999999998E-2</v>
      </c>
      <c r="K1173" s="424"/>
      <c r="L1173" s="424"/>
    </row>
    <row r="1174" spans="1:12" ht="17.100000000000001" customHeight="1">
      <c r="A1174" s="298"/>
      <c r="B1174" s="298"/>
      <c r="C1174" s="298"/>
      <c r="D1174" s="298"/>
      <c r="E1174" s="298"/>
      <c r="F1174" s="298"/>
      <c r="G1174" s="298"/>
      <c r="H1174" s="298"/>
      <c r="I1174" s="298"/>
      <c r="J1174" s="298" t="s">
        <v>12992</v>
      </c>
      <c r="K1174" s="298"/>
      <c r="L1174" s="298" t="s">
        <v>13595</v>
      </c>
    </row>
    <row r="1175" spans="1:12" ht="17.100000000000001" customHeight="1">
      <c r="A1175" s="294" t="s">
        <v>13014</v>
      </c>
      <c r="B1175" s="294"/>
      <c r="C1175" s="294"/>
      <c r="D1175" s="294"/>
      <c r="E1175" s="294"/>
      <c r="F1175" s="294"/>
      <c r="G1175" s="294"/>
      <c r="H1175" s="294"/>
      <c r="I1175" s="294"/>
      <c r="J1175" s="294"/>
      <c r="K1175" s="294"/>
      <c r="L1175" s="294"/>
    </row>
    <row r="1176" spans="1:12" ht="17.100000000000001" customHeight="1">
      <c r="A1176" s="298"/>
      <c r="B1176" s="298"/>
      <c r="C1176" s="298"/>
      <c r="D1176" s="298"/>
      <c r="E1176" s="298"/>
      <c r="F1176" s="298"/>
      <c r="G1176" s="298"/>
      <c r="H1176" s="298"/>
      <c r="I1176" s="298"/>
      <c r="J1176" s="298" t="s">
        <v>13015</v>
      </c>
      <c r="K1176" s="298"/>
      <c r="L1176" s="298" t="s">
        <v>13596</v>
      </c>
    </row>
    <row r="1177" spans="1:12" ht="17.100000000000001" customHeight="1">
      <c r="A1177" s="298"/>
      <c r="B1177" s="298"/>
      <c r="C1177" s="298"/>
      <c r="D1177" s="298"/>
      <c r="E1177" s="298"/>
      <c r="F1177" s="298"/>
      <c r="G1177" s="298"/>
      <c r="H1177" s="298"/>
      <c r="I1177" s="298"/>
      <c r="J1177" s="298" t="s">
        <v>13017</v>
      </c>
      <c r="K1177" s="298" t="s">
        <v>13018</v>
      </c>
      <c r="L1177" s="298" t="s">
        <v>13597</v>
      </c>
    </row>
    <row r="1178" spans="1:12" ht="17.100000000000001" customHeight="1">
      <c r="A1178" s="298"/>
      <c r="B1178" s="298"/>
      <c r="C1178" s="298"/>
      <c r="D1178" s="298"/>
      <c r="E1178" s="298"/>
      <c r="F1178" s="298"/>
      <c r="G1178" s="298"/>
      <c r="H1178" s="298"/>
      <c r="I1178" s="298"/>
      <c r="J1178" s="298" t="s">
        <v>13020</v>
      </c>
      <c r="K1178" s="298"/>
      <c r="L1178" s="298" t="s">
        <v>13598</v>
      </c>
    </row>
    <row r="1179" spans="1:12" ht="17.100000000000001" customHeight="1">
      <c r="A1179" s="298"/>
      <c r="B1179" s="298"/>
      <c r="C1179" s="298"/>
      <c r="D1179" s="298"/>
      <c r="E1179" s="298"/>
      <c r="F1179" s="298"/>
      <c r="G1179" s="298"/>
      <c r="H1179" s="298"/>
      <c r="I1179" s="298"/>
      <c r="J1179" s="298" t="s">
        <v>13022</v>
      </c>
      <c r="K1179" s="298" t="s">
        <v>12974</v>
      </c>
      <c r="L1179" s="298" t="s">
        <v>13599</v>
      </c>
    </row>
    <row r="1180" spans="1:12" ht="17.100000000000001" customHeight="1">
      <c r="A1180" s="298"/>
      <c r="B1180" s="298"/>
      <c r="C1180" s="298"/>
      <c r="D1180" s="298"/>
      <c r="E1180" s="298"/>
      <c r="F1180" s="298"/>
      <c r="G1180" s="298"/>
      <c r="H1180" s="298"/>
      <c r="I1180" s="298"/>
      <c r="J1180" s="298" t="s">
        <v>13024</v>
      </c>
      <c r="K1180" s="298"/>
      <c r="L1180" s="298" t="s">
        <v>13600</v>
      </c>
    </row>
    <row r="1181" spans="1:12" ht="30" customHeight="1">
      <c r="A1181" s="299"/>
      <c r="B1181" s="299"/>
      <c r="C1181" s="299"/>
      <c r="D1181" s="299"/>
      <c r="E1181" s="299"/>
      <c r="F1181" s="299"/>
      <c r="G1181" s="299"/>
      <c r="H1181" s="299"/>
      <c r="I1181" s="299"/>
      <c r="J1181" s="299"/>
      <c r="K1181" s="299"/>
      <c r="L1181" s="299"/>
    </row>
    <row r="1182" spans="1:12" ht="24" customHeight="1">
      <c r="A1182" s="295" t="s">
        <v>13601</v>
      </c>
      <c r="B1182" s="296" t="s">
        <v>13602</v>
      </c>
      <c r="C1182" s="295" t="s">
        <v>9</v>
      </c>
      <c r="D1182" s="295" t="s">
        <v>5975</v>
      </c>
      <c r="E1182" s="297" t="s">
        <v>13145</v>
      </c>
      <c r="F1182" s="296"/>
      <c r="G1182" s="296"/>
      <c r="H1182" s="296"/>
      <c r="I1182" s="296"/>
      <c r="J1182" s="296"/>
      <c r="K1182" s="296"/>
      <c r="L1182" s="296"/>
    </row>
    <row r="1183" spans="1:12">
      <c r="A1183" s="414" t="s">
        <v>12977</v>
      </c>
      <c r="B1183" s="414"/>
      <c r="C1183" s="414"/>
      <c r="D1183" s="414"/>
      <c r="E1183" s="414"/>
      <c r="F1183" s="414"/>
      <c r="G1183" s="414"/>
      <c r="H1183" s="414"/>
      <c r="I1183" s="294"/>
      <c r="J1183" s="294"/>
      <c r="K1183" s="294"/>
      <c r="L1183" s="294"/>
    </row>
    <row r="1184" spans="1:12" ht="17.100000000000001" customHeight="1">
      <c r="A1184" s="294" t="s">
        <v>12978</v>
      </c>
      <c r="B1184" s="298" t="s">
        <v>12979</v>
      </c>
      <c r="C1184" s="294" t="s">
        <v>12980</v>
      </c>
      <c r="D1184" s="294" t="s">
        <v>12981</v>
      </c>
      <c r="E1184" s="299" t="s">
        <v>12982</v>
      </c>
      <c r="F1184" s="413" t="s">
        <v>12983</v>
      </c>
      <c r="G1184" s="413"/>
      <c r="H1184" s="413" t="s">
        <v>12984</v>
      </c>
      <c r="I1184" s="413"/>
      <c r="J1184" s="413" t="s">
        <v>12985</v>
      </c>
      <c r="K1184" s="413"/>
      <c r="L1184" s="413"/>
    </row>
    <row r="1185" spans="1:12" ht="24" customHeight="1">
      <c r="A1185" s="300" t="s">
        <v>12986</v>
      </c>
      <c r="B1185" s="301" t="s">
        <v>13085</v>
      </c>
      <c r="C1185" s="300" t="s">
        <v>9</v>
      </c>
      <c r="D1185" s="300" t="s">
        <v>7909</v>
      </c>
      <c r="E1185" s="302" t="s">
        <v>51</v>
      </c>
      <c r="F1185" s="423" t="s">
        <v>13086</v>
      </c>
      <c r="G1185" s="423"/>
      <c r="H1185" s="423">
        <v>1.4977E-3</v>
      </c>
      <c r="I1185" s="423"/>
      <c r="J1185" s="424">
        <v>0.15579999999999999</v>
      </c>
      <c r="K1185" s="424"/>
      <c r="L1185" s="424"/>
    </row>
    <row r="1186" spans="1:12" ht="24" customHeight="1">
      <c r="A1186" s="300" t="s">
        <v>12986</v>
      </c>
      <c r="B1186" s="301" t="s">
        <v>13087</v>
      </c>
      <c r="C1186" s="300" t="s">
        <v>9</v>
      </c>
      <c r="D1186" s="300" t="s">
        <v>8873</v>
      </c>
      <c r="E1186" s="302" t="s">
        <v>51</v>
      </c>
      <c r="F1186" s="423" t="s">
        <v>13088</v>
      </c>
      <c r="G1186" s="423"/>
      <c r="H1186" s="423">
        <v>1.428E-4</v>
      </c>
      <c r="I1186" s="423"/>
      <c r="J1186" s="424">
        <v>0.1242</v>
      </c>
      <c r="K1186" s="424"/>
      <c r="L1186" s="424"/>
    </row>
    <row r="1187" spans="1:12" ht="48" customHeight="1">
      <c r="A1187" s="300" t="s">
        <v>12986</v>
      </c>
      <c r="B1187" s="301" t="s">
        <v>13089</v>
      </c>
      <c r="C1187" s="300" t="s">
        <v>9</v>
      </c>
      <c r="D1187" s="300" t="s">
        <v>9227</v>
      </c>
      <c r="E1187" s="302" t="s">
        <v>51</v>
      </c>
      <c r="F1187" s="423" t="s">
        <v>13090</v>
      </c>
      <c r="G1187" s="423"/>
      <c r="H1187" s="423">
        <v>9.9900000000000002E-5</v>
      </c>
      <c r="I1187" s="423"/>
      <c r="J1187" s="424">
        <v>0.1336</v>
      </c>
      <c r="K1187" s="424"/>
      <c r="L1187" s="424"/>
    </row>
    <row r="1188" spans="1:12" ht="24" customHeight="1">
      <c r="A1188" s="300" t="s">
        <v>12986</v>
      </c>
      <c r="B1188" s="301" t="s">
        <v>13091</v>
      </c>
      <c r="C1188" s="300" t="s">
        <v>9</v>
      </c>
      <c r="D1188" s="300" t="s">
        <v>9580</v>
      </c>
      <c r="E1188" s="302" t="s">
        <v>51</v>
      </c>
      <c r="F1188" s="423" t="s">
        <v>13092</v>
      </c>
      <c r="G1188" s="423"/>
      <c r="H1188" s="423">
        <v>9.7800000000000006E-5</v>
      </c>
      <c r="I1188" s="423"/>
      <c r="J1188" s="424">
        <v>8.77E-2</v>
      </c>
      <c r="K1188" s="424"/>
      <c r="L1188" s="424"/>
    </row>
    <row r="1189" spans="1:12" ht="24" customHeight="1">
      <c r="A1189" s="300" t="s">
        <v>12986</v>
      </c>
      <c r="B1189" s="301" t="s">
        <v>12987</v>
      </c>
      <c r="C1189" s="300" t="s">
        <v>9</v>
      </c>
      <c r="D1189" s="300" t="s">
        <v>9831</v>
      </c>
      <c r="E1189" s="302" t="s">
        <v>12988</v>
      </c>
      <c r="F1189" s="423" t="s">
        <v>12989</v>
      </c>
      <c r="G1189" s="423"/>
      <c r="H1189" s="423">
        <v>3.4657599999999997E-2</v>
      </c>
      <c r="I1189" s="423"/>
      <c r="J1189" s="424">
        <v>0.35070000000000001</v>
      </c>
      <c r="K1189" s="424"/>
      <c r="L1189" s="424"/>
    </row>
    <row r="1190" spans="1:12" ht="36" customHeight="1">
      <c r="A1190" s="300" t="s">
        <v>12986</v>
      </c>
      <c r="B1190" s="301" t="s">
        <v>12990</v>
      </c>
      <c r="C1190" s="300" t="s">
        <v>9</v>
      </c>
      <c r="D1190" s="300" t="s">
        <v>11426</v>
      </c>
      <c r="E1190" s="302" t="s">
        <v>51</v>
      </c>
      <c r="F1190" s="423" t="s">
        <v>12991</v>
      </c>
      <c r="G1190" s="423"/>
      <c r="H1190" s="423">
        <v>1.8163000000000001E-3</v>
      </c>
      <c r="I1190" s="423"/>
      <c r="J1190" s="424">
        <v>0.24010000000000001</v>
      </c>
      <c r="K1190" s="424"/>
      <c r="L1190" s="424"/>
    </row>
    <row r="1191" spans="1:12" ht="17.100000000000001" customHeight="1">
      <c r="A1191" s="298"/>
      <c r="B1191" s="298"/>
      <c r="C1191" s="298"/>
      <c r="D1191" s="298"/>
      <c r="E1191" s="298"/>
      <c r="F1191" s="298"/>
      <c r="G1191" s="298"/>
      <c r="H1191" s="298"/>
      <c r="I1191" s="298"/>
      <c r="J1191" s="298" t="s">
        <v>12992</v>
      </c>
      <c r="K1191" s="298"/>
      <c r="L1191" s="298" t="s">
        <v>13603</v>
      </c>
    </row>
    <row r="1192" spans="1:12">
      <c r="A1192" s="414" t="s">
        <v>12994</v>
      </c>
      <c r="B1192" s="414"/>
      <c r="C1192" s="414"/>
      <c r="D1192" s="414"/>
      <c r="E1192" s="414"/>
      <c r="F1192" s="414"/>
      <c r="G1192" s="414"/>
      <c r="H1192" s="414"/>
      <c r="I1192" s="294"/>
      <c r="J1192" s="294"/>
      <c r="K1192" s="294"/>
      <c r="L1192" s="294"/>
    </row>
    <row r="1193" spans="1:12" ht="17.100000000000001" customHeight="1">
      <c r="A1193" s="294" t="s">
        <v>12978</v>
      </c>
      <c r="B1193" s="298" t="s">
        <v>12979</v>
      </c>
      <c r="C1193" s="294" t="s">
        <v>12980</v>
      </c>
      <c r="D1193" s="294" t="s">
        <v>12981</v>
      </c>
      <c r="E1193" s="299" t="s">
        <v>12982</v>
      </c>
      <c r="F1193" s="413" t="s">
        <v>12983</v>
      </c>
      <c r="G1193" s="413"/>
      <c r="H1193" s="413" t="s">
        <v>12984</v>
      </c>
      <c r="I1193" s="413"/>
      <c r="J1193" s="413" t="s">
        <v>12985</v>
      </c>
      <c r="K1193" s="413"/>
      <c r="L1193" s="413"/>
    </row>
    <row r="1194" spans="1:12" ht="24" customHeight="1">
      <c r="A1194" s="300" t="s">
        <v>12986</v>
      </c>
      <c r="B1194" s="301" t="s">
        <v>13192</v>
      </c>
      <c r="C1194" s="300" t="s">
        <v>9</v>
      </c>
      <c r="D1194" s="300" t="s">
        <v>10306</v>
      </c>
      <c r="E1194" s="302" t="s">
        <v>27</v>
      </c>
      <c r="F1194" s="423" t="s">
        <v>13134</v>
      </c>
      <c r="G1194" s="423"/>
      <c r="H1194" s="423">
        <v>0.2284901</v>
      </c>
      <c r="I1194" s="423"/>
      <c r="J1194" s="424">
        <v>1.5880000000000001</v>
      </c>
      <c r="K1194" s="424"/>
      <c r="L1194" s="424"/>
    </row>
    <row r="1195" spans="1:12" ht="24" customHeight="1">
      <c r="A1195" s="300" t="s">
        <v>12986</v>
      </c>
      <c r="B1195" s="301" t="s">
        <v>13093</v>
      </c>
      <c r="C1195" s="300" t="s">
        <v>9</v>
      </c>
      <c r="D1195" s="300" t="s">
        <v>10857</v>
      </c>
      <c r="E1195" s="302" t="s">
        <v>27</v>
      </c>
      <c r="F1195" s="423" t="s">
        <v>13094</v>
      </c>
      <c r="G1195" s="423"/>
      <c r="H1195" s="423">
        <v>2.3608611000000002</v>
      </c>
      <c r="I1195" s="423"/>
      <c r="J1195" s="424">
        <v>12.2057</v>
      </c>
      <c r="K1195" s="424"/>
      <c r="L1195" s="424"/>
    </row>
    <row r="1196" spans="1:12" ht="17.100000000000001" customHeight="1">
      <c r="A1196" s="298"/>
      <c r="B1196" s="298"/>
      <c r="C1196" s="298"/>
      <c r="D1196" s="298"/>
      <c r="E1196" s="298"/>
      <c r="F1196" s="298"/>
      <c r="G1196" s="298"/>
      <c r="H1196" s="298"/>
      <c r="I1196" s="298"/>
      <c r="J1196" s="298" t="s">
        <v>12992</v>
      </c>
      <c r="K1196" s="298"/>
      <c r="L1196" s="298" t="s">
        <v>13604</v>
      </c>
    </row>
    <row r="1197" spans="1:12">
      <c r="A1197" s="414" t="s">
        <v>12998</v>
      </c>
      <c r="B1197" s="414"/>
      <c r="C1197" s="414"/>
      <c r="D1197" s="414"/>
      <c r="E1197" s="414"/>
      <c r="F1197" s="414"/>
      <c r="G1197" s="414"/>
      <c r="H1197" s="414"/>
      <c r="I1197" s="294"/>
      <c r="J1197" s="294"/>
      <c r="K1197" s="294"/>
      <c r="L1197" s="294"/>
    </row>
    <row r="1198" spans="1:12" ht="17.100000000000001" customHeight="1">
      <c r="A1198" s="294" t="s">
        <v>12978</v>
      </c>
      <c r="B1198" s="298" t="s">
        <v>12979</v>
      </c>
      <c r="C1198" s="294" t="s">
        <v>12980</v>
      </c>
      <c r="D1198" s="294" t="s">
        <v>12981</v>
      </c>
      <c r="E1198" s="299" t="s">
        <v>12982</v>
      </c>
      <c r="F1198" s="413" t="s">
        <v>12983</v>
      </c>
      <c r="G1198" s="413"/>
      <c r="H1198" s="413" t="s">
        <v>12984</v>
      </c>
      <c r="I1198" s="413"/>
      <c r="J1198" s="413" t="s">
        <v>12985</v>
      </c>
      <c r="K1198" s="413"/>
      <c r="L1198" s="413"/>
    </row>
    <row r="1199" spans="1:12" ht="24" customHeight="1">
      <c r="A1199" s="300" t="s">
        <v>12986</v>
      </c>
      <c r="B1199" s="301" t="s">
        <v>13099</v>
      </c>
      <c r="C1199" s="300" t="s">
        <v>9</v>
      </c>
      <c r="D1199" s="300" t="s">
        <v>7224</v>
      </c>
      <c r="E1199" s="302" t="s">
        <v>51</v>
      </c>
      <c r="F1199" s="423" t="s">
        <v>13100</v>
      </c>
      <c r="G1199" s="423"/>
      <c r="H1199" s="423">
        <v>1.7689799999999999E-2</v>
      </c>
      <c r="I1199" s="423"/>
      <c r="J1199" s="424">
        <v>0.16259999999999999</v>
      </c>
      <c r="K1199" s="424"/>
      <c r="L1199" s="424"/>
    </row>
    <row r="1200" spans="1:12" ht="24" customHeight="1">
      <c r="A1200" s="300" t="s">
        <v>12986</v>
      </c>
      <c r="B1200" s="301" t="s">
        <v>13101</v>
      </c>
      <c r="C1200" s="300" t="s">
        <v>9</v>
      </c>
      <c r="D1200" s="300" t="s">
        <v>7359</v>
      </c>
      <c r="E1200" s="302" t="s">
        <v>51</v>
      </c>
      <c r="F1200" s="423" t="s">
        <v>13102</v>
      </c>
      <c r="G1200" s="423"/>
      <c r="H1200" s="423">
        <v>5.708E-4</v>
      </c>
      <c r="I1200" s="423"/>
      <c r="J1200" s="424">
        <v>7.3400000000000007E-2</v>
      </c>
      <c r="K1200" s="424"/>
      <c r="L1200" s="424"/>
    </row>
    <row r="1201" spans="1:12" ht="24" customHeight="1">
      <c r="A1201" s="300" t="s">
        <v>12986</v>
      </c>
      <c r="B1201" s="301" t="s">
        <v>13103</v>
      </c>
      <c r="C1201" s="300" t="s">
        <v>9</v>
      </c>
      <c r="D1201" s="300" t="s">
        <v>8851</v>
      </c>
      <c r="E1201" s="302" t="s">
        <v>51</v>
      </c>
      <c r="F1201" s="423" t="s">
        <v>13104</v>
      </c>
      <c r="G1201" s="423"/>
      <c r="H1201" s="423">
        <v>4.5679999999999999E-4</v>
      </c>
      <c r="I1201" s="423"/>
      <c r="J1201" s="424">
        <v>8.8499999999999995E-2</v>
      </c>
      <c r="K1201" s="424"/>
      <c r="L1201" s="424"/>
    </row>
    <row r="1202" spans="1:12" ht="24" customHeight="1">
      <c r="A1202" s="300" t="s">
        <v>12986</v>
      </c>
      <c r="B1202" s="301" t="s">
        <v>13105</v>
      </c>
      <c r="C1202" s="300" t="s">
        <v>9</v>
      </c>
      <c r="D1202" s="300" t="s">
        <v>8852</v>
      </c>
      <c r="E1202" s="302" t="s">
        <v>51</v>
      </c>
      <c r="F1202" s="423" t="s">
        <v>13106</v>
      </c>
      <c r="G1202" s="423"/>
      <c r="H1202" s="423">
        <v>9.7800000000000006E-5</v>
      </c>
      <c r="I1202" s="423"/>
      <c r="J1202" s="424">
        <v>5.3600000000000002E-2</v>
      </c>
      <c r="K1202" s="424"/>
      <c r="L1202" s="424"/>
    </row>
    <row r="1203" spans="1:12" ht="24" customHeight="1">
      <c r="A1203" s="300" t="s">
        <v>12986</v>
      </c>
      <c r="B1203" s="301" t="s">
        <v>13107</v>
      </c>
      <c r="C1203" s="300" t="s">
        <v>9</v>
      </c>
      <c r="D1203" s="300" t="s">
        <v>9000</v>
      </c>
      <c r="E1203" s="302" t="s">
        <v>51</v>
      </c>
      <c r="F1203" s="423" t="s">
        <v>13108</v>
      </c>
      <c r="G1203" s="423"/>
      <c r="H1203" s="423">
        <v>2.01344E-2</v>
      </c>
      <c r="I1203" s="423"/>
      <c r="J1203" s="424">
        <v>0.1363</v>
      </c>
      <c r="K1203" s="424"/>
      <c r="L1203" s="424"/>
    </row>
    <row r="1204" spans="1:12" ht="24" customHeight="1">
      <c r="A1204" s="300" t="s">
        <v>12986</v>
      </c>
      <c r="B1204" s="301" t="s">
        <v>13109</v>
      </c>
      <c r="C1204" s="300" t="s">
        <v>9</v>
      </c>
      <c r="D1204" s="300" t="s">
        <v>9574</v>
      </c>
      <c r="E1204" s="302" t="s">
        <v>51</v>
      </c>
      <c r="F1204" s="423" t="s">
        <v>13110</v>
      </c>
      <c r="G1204" s="423"/>
      <c r="H1204" s="423">
        <v>6.3851999999999997E-3</v>
      </c>
      <c r="I1204" s="423"/>
      <c r="J1204" s="424">
        <v>5.6399999999999999E-2</v>
      </c>
      <c r="K1204" s="424"/>
      <c r="L1204" s="424"/>
    </row>
    <row r="1205" spans="1:12" ht="24" customHeight="1">
      <c r="A1205" s="300" t="s">
        <v>12986</v>
      </c>
      <c r="B1205" s="301" t="s">
        <v>13111</v>
      </c>
      <c r="C1205" s="300" t="s">
        <v>9</v>
      </c>
      <c r="D1205" s="300" t="s">
        <v>10714</v>
      </c>
      <c r="E1205" s="302" t="s">
        <v>93</v>
      </c>
      <c r="F1205" s="423" t="s">
        <v>13112</v>
      </c>
      <c r="G1205" s="423"/>
      <c r="H1205" s="423">
        <v>3.3557999999999999E-3</v>
      </c>
      <c r="I1205" s="423"/>
      <c r="J1205" s="424">
        <v>5.1200000000000002E-2</v>
      </c>
      <c r="K1205" s="424"/>
      <c r="L1205" s="424"/>
    </row>
    <row r="1206" spans="1:12" ht="24" customHeight="1">
      <c r="A1206" s="300" t="s">
        <v>12986</v>
      </c>
      <c r="B1206" s="301" t="s">
        <v>13113</v>
      </c>
      <c r="C1206" s="300" t="s">
        <v>9</v>
      </c>
      <c r="D1206" s="300" t="s">
        <v>10809</v>
      </c>
      <c r="E1206" s="302" t="s">
        <v>51</v>
      </c>
      <c r="F1206" s="423" t="s">
        <v>13114</v>
      </c>
      <c r="G1206" s="423"/>
      <c r="H1206" s="423">
        <v>3.3557999999999999E-3</v>
      </c>
      <c r="I1206" s="423"/>
      <c r="J1206" s="424">
        <v>4.0300000000000002E-2</v>
      </c>
      <c r="K1206" s="424"/>
      <c r="L1206" s="424"/>
    </row>
    <row r="1207" spans="1:12" ht="24" customHeight="1">
      <c r="A1207" s="300" t="s">
        <v>12986</v>
      </c>
      <c r="B1207" s="301" t="s">
        <v>13115</v>
      </c>
      <c r="C1207" s="300" t="s">
        <v>9</v>
      </c>
      <c r="D1207" s="300" t="s">
        <v>10810</v>
      </c>
      <c r="E1207" s="302" t="s">
        <v>51</v>
      </c>
      <c r="F1207" s="423" t="s">
        <v>13116</v>
      </c>
      <c r="G1207" s="423"/>
      <c r="H1207" s="423">
        <v>3.3557999999999999E-3</v>
      </c>
      <c r="I1207" s="423"/>
      <c r="J1207" s="424">
        <v>8.9300000000000004E-2</v>
      </c>
      <c r="K1207" s="424"/>
      <c r="L1207" s="424"/>
    </row>
    <row r="1208" spans="1:12" ht="24" customHeight="1">
      <c r="A1208" s="300" t="s">
        <v>12986</v>
      </c>
      <c r="B1208" s="301" t="s">
        <v>13117</v>
      </c>
      <c r="C1208" s="300" t="s">
        <v>9</v>
      </c>
      <c r="D1208" s="300" t="s">
        <v>10837</v>
      </c>
      <c r="E1208" s="302" t="s">
        <v>51</v>
      </c>
      <c r="F1208" s="423" t="s">
        <v>13118</v>
      </c>
      <c r="G1208" s="423"/>
      <c r="H1208" s="423">
        <v>1.143E-4</v>
      </c>
      <c r="I1208" s="423"/>
      <c r="J1208" s="424">
        <v>5.0900000000000001E-2</v>
      </c>
      <c r="K1208" s="424"/>
      <c r="L1208" s="424"/>
    </row>
    <row r="1209" spans="1:12" ht="24" customHeight="1">
      <c r="A1209" s="300" t="s">
        <v>12986</v>
      </c>
      <c r="B1209" s="301" t="s">
        <v>13003</v>
      </c>
      <c r="C1209" s="300" t="s">
        <v>9</v>
      </c>
      <c r="D1209" s="300" t="s">
        <v>7216</v>
      </c>
      <c r="E1209" s="302" t="s">
        <v>51</v>
      </c>
      <c r="F1209" s="423" t="s">
        <v>13004</v>
      </c>
      <c r="G1209" s="423"/>
      <c r="H1209" s="423">
        <v>6.7212000000000001E-3</v>
      </c>
      <c r="I1209" s="423"/>
      <c r="J1209" s="424">
        <v>0.22459999999999999</v>
      </c>
      <c r="K1209" s="424"/>
      <c r="L1209" s="424"/>
    </row>
    <row r="1210" spans="1:12" ht="24" customHeight="1">
      <c r="A1210" s="300" t="s">
        <v>12986</v>
      </c>
      <c r="B1210" s="301" t="s">
        <v>13005</v>
      </c>
      <c r="C1210" s="300" t="s">
        <v>9</v>
      </c>
      <c r="D1210" s="300" t="s">
        <v>7393</v>
      </c>
      <c r="E1210" s="302" t="s">
        <v>12988</v>
      </c>
      <c r="F1210" s="423" t="s">
        <v>13006</v>
      </c>
      <c r="G1210" s="423"/>
      <c r="H1210" s="423">
        <v>4.0435000000000002E-3</v>
      </c>
      <c r="I1210" s="423"/>
      <c r="J1210" s="424">
        <v>0.21829999999999999</v>
      </c>
      <c r="K1210" s="424"/>
      <c r="L1210" s="424"/>
    </row>
    <row r="1211" spans="1:12" ht="24" customHeight="1">
      <c r="A1211" s="300" t="s">
        <v>12986</v>
      </c>
      <c r="B1211" s="301" t="s">
        <v>13007</v>
      </c>
      <c r="C1211" s="300" t="s">
        <v>9</v>
      </c>
      <c r="D1211" s="300" t="s">
        <v>10619</v>
      </c>
      <c r="E1211" s="302" t="s">
        <v>51</v>
      </c>
      <c r="F1211" s="423" t="s">
        <v>13008</v>
      </c>
      <c r="G1211" s="423"/>
      <c r="H1211" s="423">
        <v>3.1367000000000001E-3</v>
      </c>
      <c r="I1211" s="423"/>
      <c r="J1211" s="424">
        <v>0.59989999999999999</v>
      </c>
      <c r="K1211" s="424"/>
      <c r="L1211" s="424"/>
    </row>
    <row r="1212" spans="1:12" ht="24" customHeight="1">
      <c r="A1212" s="300" t="s">
        <v>12986</v>
      </c>
      <c r="B1212" s="301" t="s">
        <v>13009</v>
      </c>
      <c r="C1212" s="300" t="s">
        <v>9</v>
      </c>
      <c r="D1212" s="300" t="s">
        <v>10769</v>
      </c>
      <c r="E1212" s="302" t="s">
        <v>51</v>
      </c>
      <c r="F1212" s="423" t="s">
        <v>13010</v>
      </c>
      <c r="G1212" s="423"/>
      <c r="H1212" s="423">
        <v>0.28195350000000002</v>
      </c>
      <c r="I1212" s="423"/>
      <c r="J1212" s="424">
        <v>0.3553</v>
      </c>
      <c r="K1212" s="424"/>
      <c r="L1212" s="424"/>
    </row>
    <row r="1213" spans="1:12" ht="24" customHeight="1">
      <c r="A1213" s="300" t="s">
        <v>12986</v>
      </c>
      <c r="B1213" s="301" t="s">
        <v>13011</v>
      </c>
      <c r="C1213" s="300" t="s">
        <v>9</v>
      </c>
      <c r="D1213" s="300" t="s">
        <v>10929</v>
      </c>
      <c r="E1213" s="302" t="s">
        <v>51</v>
      </c>
      <c r="F1213" s="423" t="s">
        <v>13012</v>
      </c>
      <c r="G1213" s="423"/>
      <c r="H1213" s="423">
        <v>2.7184000000000002E-3</v>
      </c>
      <c r="I1213" s="423"/>
      <c r="J1213" s="424">
        <v>0.40899999999999997</v>
      </c>
      <c r="K1213" s="424"/>
      <c r="L1213" s="424"/>
    </row>
    <row r="1214" spans="1:12" ht="17.100000000000001" customHeight="1">
      <c r="A1214" s="298"/>
      <c r="B1214" s="298"/>
      <c r="C1214" s="298"/>
      <c r="D1214" s="298"/>
      <c r="E1214" s="298"/>
      <c r="F1214" s="298"/>
      <c r="G1214" s="298"/>
      <c r="H1214" s="298"/>
      <c r="I1214" s="298"/>
      <c r="J1214" s="298" t="s">
        <v>12992</v>
      </c>
      <c r="K1214" s="298"/>
      <c r="L1214" s="298" t="s">
        <v>13605</v>
      </c>
    </row>
    <row r="1215" spans="1:12">
      <c r="A1215" s="414" t="s">
        <v>13056</v>
      </c>
      <c r="B1215" s="414"/>
      <c r="C1215" s="414"/>
      <c r="D1215" s="414"/>
      <c r="E1215" s="414"/>
      <c r="F1215" s="414"/>
      <c r="G1215" s="414"/>
      <c r="H1215" s="414"/>
      <c r="I1215" s="294"/>
      <c r="J1215" s="294"/>
      <c r="K1215" s="294"/>
      <c r="L1215" s="294"/>
    </row>
    <row r="1216" spans="1:12" ht="17.100000000000001" customHeight="1">
      <c r="A1216" s="294" t="s">
        <v>12978</v>
      </c>
      <c r="B1216" s="298" t="s">
        <v>12979</v>
      </c>
      <c r="C1216" s="294" t="s">
        <v>12980</v>
      </c>
      <c r="D1216" s="294" t="s">
        <v>12981</v>
      </c>
      <c r="E1216" s="299" t="s">
        <v>12982</v>
      </c>
      <c r="F1216" s="413" t="s">
        <v>12983</v>
      </c>
      <c r="G1216" s="413"/>
      <c r="H1216" s="413" t="s">
        <v>12984</v>
      </c>
      <c r="I1216" s="413"/>
      <c r="J1216" s="413" t="s">
        <v>12985</v>
      </c>
      <c r="K1216" s="413"/>
      <c r="L1216" s="413"/>
    </row>
    <row r="1217" spans="1:12" ht="24" customHeight="1">
      <c r="A1217" s="300" t="s">
        <v>12986</v>
      </c>
      <c r="B1217" s="301" t="s">
        <v>13057</v>
      </c>
      <c r="C1217" s="300" t="s">
        <v>9</v>
      </c>
      <c r="D1217" s="300" t="s">
        <v>12549</v>
      </c>
      <c r="E1217" s="302" t="s">
        <v>27</v>
      </c>
      <c r="F1217" s="423" t="s">
        <v>12948</v>
      </c>
      <c r="G1217" s="423"/>
      <c r="H1217" s="423">
        <v>2.5226046000000002</v>
      </c>
      <c r="I1217" s="423"/>
      <c r="J1217" s="424">
        <v>1.6396999999999999</v>
      </c>
      <c r="K1217" s="424"/>
      <c r="L1217" s="424"/>
    </row>
    <row r="1218" spans="1:12" ht="17.100000000000001" customHeight="1">
      <c r="A1218" s="298"/>
      <c r="B1218" s="298"/>
      <c r="C1218" s="298"/>
      <c r="D1218" s="298"/>
      <c r="E1218" s="298"/>
      <c r="F1218" s="298"/>
      <c r="G1218" s="298"/>
      <c r="H1218" s="298"/>
      <c r="I1218" s="298"/>
      <c r="J1218" s="298" t="s">
        <v>12992</v>
      </c>
      <c r="K1218" s="298"/>
      <c r="L1218" s="298" t="s">
        <v>13606</v>
      </c>
    </row>
    <row r="1219" spans="1:12">
      <c r="A1219" s="414" t="s">
        <v>13058</v>
      </c>
      <c r="B1219" s="414"/>
      <c r="C1219" s="414"/>
      <c r="D1219" s="414"/>
      <c r="E1219" s="414"/>
      <c r="F1219" s="414"/>
      <c r="G1219" s="414"/>
      <c r="H1219" s="414"/>
      <c r="I1219" s="294"/>
      <c r="J1219" s="294"/>
      <c r="K1219" s="294"/>
      <c r="L1219" s="294"/>
    </row>
    <row r="1220" spans="1:12" ht="17.100000000000001" customHeight="1">
      <c r="A1220" s="294" t="s">
        <v>12978</v>
      </c>
      <c r="B1220" s="298" t="s">
        <v>12979</v>
      </c>
      <c r="C1220" s="294" t="s">
        <v>12980</v>
      </c>
      <c r="D1220" s="294" t="s">
        <v>12981</v>
      </c>
      <c r="E1220" s="299" t="s">
        <v>12982</v>
      </c>
      <c r="F1220" s="413" t="s">
        <v>12983</v>
      </c>
      <c r="G1220" s="413"/>
      <c r="H1220" s="413" t="s">
        <v>12984</v>
      </c>
      <c r="I1220" s="413"/>
      <c r="J1220" s="413" t="s">
        <v>12985</v>
      </c>
      <c r="K1220" s="413"/>
      <c r="L1220" s="413"/>
    </row>
    <row r="1221" spans="1:12" ht="24" customHeight="1">
      <c r="A1221" s="300" t="s">
        <v>12986</v>
      </c>
      <c r="B1221" s="301" t="s">
        <v>13059</v>
      </c>
      <c r="C1221" s="300" t="s">
        <v>9</v>
      </c>
      <c r="D1221" s="300" t="s">
        <v>12535</v>
      </c>
      <c r="E1221" s="302" t="s">
        <v>27</v>
      </c>
      <c r="F1221" s="423" t="s">
        <v>12936</v>
      </c>
      <c r="G1221" s="423"/>
      <c r="H1221" s="423">
        <v>2.5226046000000002</v>
      </c>
      <c r="I1221" s="423"/>
      <c r="J1221" s="424">
        <v>0.12609999999999999</v>
      </c>
      <c r="K1221" s="424"/>
      <c r="L1221" s="424"/>
    </row>
    <row r="1222" spans="1:12" ht="17.100000000000001" customHeight="1">
      <c r="A1222" s="298"/>
      <c r="B1222" s="298"/>
      <c r="C1222" s="298"/>
      <c r="D1222" s="298"/>
      <c r="E1222" s="298"/>
      <c r="F1222" s="298"/>
      <c r="G1222" s="298"/>
      <c r="H1222" s="298"/>
      <c r="I1222" s="298"/>
      <c r="J1222" s="298" t="s">
        <v>12992</v>
      </c>
      <c r="K1222" s="298"/>
      <c r="L1222" s="298" t="s">
        <v>12910</v>
      </c>
    </row>
    <row r="1223" spans="1:12">
      <c r="A1223" s="414" t="s">
        <v>13060</v>
      </c>
      <c r="B1223" s="414"/>
      <c r="C1223" s="414"/>
      <c r="D1223" s="414"/>
      <c r="E1223" s="414"/>
      <c r="F1223" s="414"/>
      <c r="G1223" s="414"/>
      <c r="H1223" s="414"/>
      <c r="I1223" s="294"/>
      <c r="J1223" s="294"/>
      <c r="K1223" s="294"/>
      <c r="L1223" s="294"/>
    </row>
    <row r="1224" spans="1:12" ht="17.100000000000001" customHeight="1">
      <c r="A1224" s="294" t="s">
        <v>12978</v>
      </c>
      <c r="B1224" s="298" t="s">
        <v>12979</v>
      </c>
      <c r="C1224" s="294" t="s">
        <v>12980</v>
      </c>
      <c r="D1224" s="294" t="s">
        <v>12981</v>
      </c>
      <c r="E1224" s="299" t="s">
        <v>12982</v>
      </c>
      <c r="F1224" s="413" t="s">
        <v>12983</v>
      </c>
      <c r="G1224" s="413"/>
      <c r="H1224" s="413" t="s">
        <v>12984</v>
      </c>
      <c r="I1224" s="413"/>
      <c r="J1224" s="413" t="s">
        <v>12985</v>
      </c>
      <c r="K1224" s="413"/>
      <c r="L1224" s="413"/>
    </row>
    <row r="1225" spans="1:12" ht="24" customHeight="1">
      <c r="A1225" s="300" t="s">
        <v>12986</v>
      </c>
      <c r="B1225" s="301" t="s">
        <v>13061</v>
      </c>
      <c r="C1225" s="300" t="s">
        <v>9</v>
      </c>
      <c r="D1225" s="300" t="s">
        <v>12522</v>
      </c>
      <c r="E1225" s="302" t="s">
        <v>27</v>
      </c>
      <c r="F1225" s="423" t="s">
        <v>12964</v>
      </c>
      <c r="G1225" s="423"/>
      <c r="H1225" s="423">
        <v>2.5226046000000002</v>
      </c>
      <c r="I1225" s="423"/>
      <c r="J1225" s="424">
        <v>6.3822000000000001</v>
      </c>
      <c r="K1225" s="424"/>
      <c r="L1225" s="424"/>
    </row>
    <row r="1226" spans="1:12" ht="24" customHeight="1">
      <c r="A1226" s="300" t="s">
        <v>12986</v>
      </c>
      <c r="B1226" s="301" t="s">
        <v>13062</v>
      </c>
      <c r="C1226" s="300" t="s">
        <v>9</v>
      </c>
      <c r="D1226" s="300" t="s">
        <v>12527</v>
      </c>
      <c r="E1226" s="302" t="s">
        <v>27</v>
      </c>
      <c r="F1226" s="423" t="s">
        <v>13063</v>
      </c>
      <c r="G1226" s="423"/>
      <c r="H1226" s="423">
        <v>2.5226046000000002</v>
      </c>
      <c r="I1226" s="423"/>
      <c r="J1226" s="424">
        <v>0.85770000000000002</v>
      </c>
      <c r="K1226" s="424"/>
      <c r="L1226" s="424"/>
    </row>
    <row r="1227" spans="1:12" ht="17.100000000000001" customHeight="1">
      <c r="A1227" s="298"/>
      <c r="B1227" s="298"/>
      <c r="C1227" s="298"/>
      <c r="D1227" s="298"/>
      <c r="E1227" s="298"/>
      <c r="F1227" s="298"/>
      <c r="G1227" s="298"/>
      <c r="H1227" s="298"/>
      <c r="I1227" s="298"/>
      <c r="J1227" s="298" t="s">
        <v>12992</v>
      </c>
      <c r="K1227" s="298"/>
      <c r="L1227" s="298" t="s">
        <v>13607</v>
      </c>
    </row>
    <row r="1228" spans="1:12" ht="17.100000000000001" customHeight="1">
      <c r="A1228" s="294" t="s">
        <v>13014</v>
      </c>
      <c r="B1228" s="294"/>
      <c r="C1228" s="294"/>
      <c r="D1228" s="294"/>
      <c r="E1228" s="294"/>
      <c r="F1228" s="294"/>
      <c r="G1228" s="294"/>
      <c r="H1228" s="294"/>
      <c r="I1228" s="294"/>
      <c r="J1228" s="294"/>
      <c r="K1228" s="294"/>
      <c r="L1228" s="294"/>
    </row>
    <row r="1229" spans="1:12" ht="17.100000000000001" customHeight="1">
      <c r="A1229" s="298"/>
      <c r="B1229" s="298"/>
      <c r="C1229" s="298"/>
      <c r="D1229" s="298"/>
      <c r="E1229" s="298"/>
      <c r="F1229" s="298"/>
      <c r="G1229" s="298"/>
      <c r="H1229" s="298"/>
      <c r="I1229" s="298"/>
      <c r="J1229" s="298" t="s">
        <v>13015</v>
      </c>
      <c r="K1229" s="298"/>
      <c r="L1229" s="298" t="s">
        <v>13608</v>
      </c>
    </row>
    <row r="1230" spans="1:12" ht="17.100000000000001" customHeight="1">
      <c r="A1230" s="298"/>
      <c r="B1230" s="298"/>
      <c r="C1230" s="298"/>
      <c r="D1230" s="298"/>
      <c r="E1230" s="298"/>
      <c r="F1230" s="298"/>
      <c r="G1230" s="298"/>
      <c r="H1230" s="298"/>
      <c r="I1230" s="298"/>
      <c r="J1230" s="298" t="s">
        <v>13017</v>
      </c>
      <c r="K1230" s="298" t="s">
        <v>13018</v>
      </c>
      <c r="L1230" s="298" t="s">
        <v>13609</v>
      </c>
    </row>
    <row r="1231" spans="1:12" ht="17.100000000000001" customHeight="1">
      <c r="A1231" s="298"/>
      <c r="B1231" s="298"/>
      <c r="C1231" s="298"/>
      <c r="D1231" s="298"/>
      <c r="E1231" s="298"/>
      <c r="F1231" s="298"/>
      <c r="G1231" s="298"/>
      <c r="H1231" s="298"/>
      <c r="I1231" s="298"/>
      <c r="J1231" s="298" t="s">
        <v>13020</v>
      </c>
      <c r="K1231" s="298"/>
      <c r="L1231" s="298" t="s">
        <v>13610</v>
      </c>
    </row>
    <row r="1232" spans="1:12" ht="17.100000000000001" customHeight="1">
      <c r="A1232" s="298"/>
      <c r="B1232" s="298"/>
      <c r="C1232" s="298"/>
      <c r="D1232" s="298"/>
      <c r="E1232" s="298"/>
      <c r="F1232" s="298"/>
      <c r="G1232" s="298"/>
      <c r="H1232" s="298"/>
      <c r="I1232" s="298"/>
      <c r="J1232" s="298" t="s">
        <v>13022</v>
      </c>
      <c r="K1232" s="298" t="s">
        <v>12974</v>
      </c>
      <c r="L1232" s="298" t="s">
        <v>13611</v>
      </c>
    </row>
    <row r="1233" spans="1:12" ht="17.100000000000001" customHeight="1">
      <c r="A1233" s="298"/>
      <c r="B1233" s="298"/>
      <c r="C1233" s="298"/>
      <c r="D1233" s="298"/>
      <c r="E1233" s="298"/>
      <c r="F1233" s="298"/>
      <c r="G1233" s="298"/>
      <c r="H1233" s="298"/>
      <c r="I1233" s="298"/>
      <c r="J1233" s="298" t="s">
        <v>13024</v>
      </c>
      <c r="K1233" s="298"/>
      <c r="L1233" s="298" t="s">
        <v>13612</v>
      </c>
    </row>
    <row r="1234" spans="1:12" ht="30" customHeight="1">
      <c r="A1234" s="299"/>
      <c r="B1234" s="299"/>
      <c r="C1234" s="299"/>
      <c r="D1234" s="299"/>
      <c r="E1234" s="299"/>
      <c r="F1234" s="299"/>
      <c r="G1234" s="299"/>
      <c r="H1234" s="299"/>
      <c r="I1234" s="299"/>
      <c r="J1234" s="299"/>
      <c r="K1234" s="299"/>
      <c r="L1234" s="299"/>
    </row>
    <row r="1235" spans="1:12" ht="24" customHeight="1">
      <c r="A1235" s="295" t="s">
        <v>13613</v>
      </c>
      <c r="B1235" s="296" t="s">
        <v>13614</v>
      </c>
      <c r="C1235" s="295" t="s">
        <v>9</v>
      </c>
      <c r="D1235" s="295" t="s">
        <v>1529</v>
      </c>
      <c r="E1235" s="297" t="s">
        <v>13145</v>
      </c>
      <c r="F1235" s="296"/>
      <c r="G1235" s="296"/>
      <c r="H1235" s="296"/>
      <c r="I1235" s="296"/>
      <c r="J1235" s="296"/>
      <c r="K1235" s="296"/>
      <c r="L1235" s="296"/>
    </row>
    <row r="1236" spans="1:12">
      <c r="A1236" s="414" t="s">
        <v>12977</v>
      </c>
      <c r="B1236" s="414"/>
      <c r="C1236" s="414"/>
      <c r="D1236" s="414"/>
      <c r="E1236" s="414"/>
      <c r="F1236" s="414"/>
      <c r="G1236" s="414"/>
      <c r="H1236" s="414"/>
      <c r="I1236" s="294"/>
      <c r="J1236" s="294"/>
      <c r="K1236" s="294"/>
      <c r="L1236" s="294"/>
    </row>
    <row r="1237" spans="1:12" ht="17.100000000000001" customHeight="1">
      <c r="A1237" s="294" t="s">
        <v>12978</v>
      </c>
      <c r="B1237" s="298" t="s">
        <v>12979</v>
      </c>
      <c r="C1237" s="294" t="s">
        <v>12980</v>
      </c>
      <c r="D1237" s="294" t="s">
        <v>12981</v>
      </c>
      <c r="E1237" s="299" t="s">
        <v>12982</v>
      </c>
      <c r="F1237" s="413" t="s">
        <v>12983</v>
      </c>
      <c r="G1237" s="413"/>
      <c r="H1237" s="413" t="s">
        <v>12984</v>
      </c>
      <c r="I1237" s="413"/>
      <c r="J1237" s="413" t="s">
        <v>12985</v>
      </c>
      <c r="K1237" s="413"/>
      <c r="L1237" s="413"/>
    </row>
    <row r="1238" spans="1:12" ht="48" customHeight="1">
      <c r="A1238" s="300" t="s">
        <v>12986</v>
      </c>
      <c r="B1238" s="301" t="s">
        <v>13615</v>
      </c>
      <c r="C1238" s="300" t="s">
        <v>9</v>
      </c>
      <c r="D1238" s="300" t="s">
        <v>7805</v>
      </c>
      <c r="E1238" s="302" t="s">
        <v>51</v>
      </c>
      <c r="F1238" s="423" t="s">
        <v>13616</v>
      </c>
      <c r="G1238" s="423"/>
      <c r="H1238" s="423">
        <v>4.6999999999999999E-6</v>
      </c>
      <c r="I1238" s="423"/>
      <c r="J1238" s="424">
        <v>1.2250000000000001</v>
      </c>
      <c r="K1238" s="424"/>
      <c r="L1238" s="424"/>
    </row>
    <row r="1239" spans="1:12" ht="17.100000000000001" customHeight="1">
      <c r="A1239" s="298"/>
      <c r="B1239" s="298"/>
      <c r="C1239" s="298"/>
      <c r="D1239" s="298"/>
      <c r="E1239" s="298"/>
      <c r="F1239" s="298"/>
      <c r="G1239" s="298"/>
      <c r="H1239" s="298"/>
      <c r="I1239" s="298"/>
      <c r="J1239" s="298" t="s">
        <v>12992</v>
      </c>
      <c r="K1239" s="298"/>
      <c r="L1239" s="298" t="s">
        <v>13617</v>
      </c>
    </row>
    <row r="1240" spans="1:12">
      <c r="A1240" s="414" t="s">
        <v>12994</v>
      </c>
      <c r="B1240" s="414"/>
      <c r="C1240" s="414"/>
      <c r="D1240" s="414"/>
      <c r="E1240" s="414"/>
      <c r="F1240" s="414"/>
      <c r="G1240" s="414"/>
      <c r="H1240" s="414"/>
      <c r="I1240" s="294"/>
      <c r="J1240" s="294"/>
      <c r="K1240" s="294"/>
      <c r="L1240" s="294"/>
    </row>
    <row r="1241" spans="1:12" ht="17.100000000000001" customHeight="1">
      <c r="A1241" s="294" t="s">
        <v>12978</v>
      </c>
      <c r="B1241" s="298" t="s">
        <v>12979</v>
      </c>
      <c r="C1241" s="294" t="s">
        <v>12980</v>
      </c>
      <c r="D1241" s="294" t="s">
        <v>12981</v>
      </c>
      <c r="E1241" s="299" t="s">
        <v>12982</v>
      </c>
      <c r="F1241" s="413" t="s">
        <v>12983</v>
      </c>
      <c r="G1241" s="413"/>
      <c r="H1241" s="413" t="s">
        <v>12984</v>
      </c>
      <c r="I1241" s="413"/>
      <c r="J1241" s="413" t="s">
        <v>12985</v>
      </c>
      <c r="K1241" s="413"/>
      <c r="L1241" s="413"/>
    </row>
    <row r="1242" spans="1:12" ht="24" customHeight="1">
      <c r="A1242" s="300" t="s">
        <v>12986</v>
      </c>
      <c r="B1242" s="301" t="s">
        <v>13618</v>
      </c>
      <c r="C1242" s="300" t="s">
        <v>9</v>
      </c>
      <c r="D1242" s="300" t="s">
        <v>10053</v>
      </c>
      <c r="E1242" s="302" t="s">
        <v>27</v>
      </c>
      <c r="F1242" s="423" t="s">
        <v>13619</v>
      </c>
      <c r="G1242" s="423"/>
      <c r="H1242" s="423">
        <v>3.6041900000000002E-2</v>
      </c>
      <c r="I1242" s="423"/>
      <c r="J1242" s="424">
        <v>0.18779999999999999</v>
      </c>
      <c r="K1242" s="424"/>
      <c r="L1242" s="424"/>
    </row>
    <row r="1243" spans="1:12" ht="17.100000000000001" customHeight="1">
      <c r="A1243" s="298"/>
      <c r="B1243" s="298"/>
      <c r="C1243" s="298"/>
      <c r="D1243" s="298"/>
      <c r="E1243" s="298"/>
      <c r="F1243" s="298"/>
      <c r="G1243" s="298"/>
      <c r="H1243" s="298"/>
      <c r="I1243" s="298"/>
      <c r="J1243" s="298" t="s">
        <v>12992</v>
      </c>
      <c r="K1243" s="298"/>
      <c r="L1243" s="298" t="s">
        <v>12959</v>
      </c>
    </row>
    <row r="1244" spans="1:12">
      <c r="A1244" s="414" t="s">
        <v>12998</v>
      </c>
      <c r="B1244" s="414"/>
      <c r="C1244" s="414"/>
      <c r="D1244" s="414"/>
      <c r="E1244" s="414"/>
      <c r="F1244" s="414"/>
      <c r="G1244" s="414"/>
      <c r="H1244" s="414"/>
      <c r="I1244" s="294"/>
      <c r="J1244" s="294"/>
      <c r="K1244" s="294"/>
      <c r="L1244" s="294"/>
    </row>
    <row r="1245" spans="1:12" ht="17.100000000000001" customHeight="1">
      <c r="A1245" s="294" t="s">
        <v>12978</v>
      </c>
      <c r="B1245" s="298" t="s">
        <v>12979</v>
      </c>
      <c r="C1245" s="294" t="s">
        <v>12980</v>
      </c>
      <c r="D1245" s="294" t="s">
        <v>12981</v>
      </c>
      <c r="E1245" s="299" t="s">
        <v>12982</v>
      </c>
      <c r="F1245" s="413" t="s">
        <v>12983</v>
      </c>
      <c r="G1245" s="413"/>
      <c r="H1245" s="413" t="s">
        <v>12984</v>
      </c>
      <c r="I1245" s="413"/>
      <c r="J1245" s="413" t="s">
        <v>12985</v>
      </c>
      <c r="K1245" s="413"/>
      <c r="L1245" s="413"/>
    </row>
    <row r="1246" spans="1:12" ht="24" customHeight="1">
      <c r="A1246" s="300" t="s">
        <v>12986</v>
      </c>
      <c r="B1246" s="301" t="s">
        <v>13620</v>
      </c>
      <c r="C1246" s="300" t="s">
        <v>9</v>
      </c>
      <c r="D1246" s="300" t="s">
        <v>7677</v>
      </c>
      <c r="E1246" s="302" t="s">
        <v>51</v>
      </c>
      <c r="F1246" s="423" t="s">
        <v>13621</v>
      </c>
      <c r="G1246" s="423"/>
      <c r="H1246" s="423">
        <v>4.6999999999999999E-6</v>
      </c>
      <c r="I1246" s="423"/>
      <c r="J1246" s="424">
        <v>0.15179999999999999</v>
      </c>
      <c r="K1246" s="424"/>
      <c r="L1246" s="424"/>
    </row>
    <row r="1247" spans="1:12" ht="24" customHeight="1">
      <c r="A1247" s="300" t="s">
        <v>12986</v>
      </c>
      <c r="B1247" s="301" t="s">
        <v>13460</v>
      </c>
      <c r="C1247" s="300" t="s">
        <v>9</v>
      </c>
      <c r="D1247" s="300" t="s">
        <v>10129</v>
      </c>
      <c r="E1247" s="302" t="s">
        <v>93</v>
      </c>
      <c r="F1247" s="423" t="s">
        <v>13461</v>
      </c>
      <c r="G1247" s="423"/>
      <c r="H1247" s="423">
        <v>1.0976081</v>
      </c>
      <c r="I1247" s="423"/>
      <c r="J1247" s="424">
        <v>4.3026</v>
      </c>
      <c r="K1247" s="424"/>
      <c r="L1247" s="424"/>
    </row>
    <row r="1248" spans="1:12" ht="17.100000000000001" customHeight="1">
      <c r="A1248" s="298"/>
      <c r="B1248" s="298"/>
      <c r="C1248" s="298"/>
      <c r="D1248" s="298"/>
      <c r="E1248" s="298"/>
      <c r="F1248" s="298"/>
      <c r="G1248" s="298"/>
      <c r="H1248" s="298"/>
      <c r="I1248" s="298"/>
      <c r="J1248" s="298" t="s">
        <v>12992</v>
      </c>
      <c r="K1248" s="298"/>
      <c r="L1248" s="298" t="s">
        <v>13622</v>
      </c>
    </row>
    <row r="1249" spans="1:12">
      <c r="A1249" s="414" t="s">
        <v>13056</v>
      </c>
      <c r="B1249" s="414"/>
      <c r="C1249" s="414"/>
      <c r="D1249" s="414"/>
      <c r="E1249" s="414"/>
      <c r="F1249" s="414"/>
      <c r="G1249" s="414"/>
      <c r="H1249" s="414"/>
      <c r="I1249" s="294"/>
      <c r="J1249" s="294"/>
      <c r="K1249" s="294"/>
      <c r="L1249" s="294"/>
    </row>
    <row r="1250" spans="1:12" ht="17.100000000000001" customHeight="1">
      <c r="A1250" s="294" t="s">
        <v>12978</v>
      </c>
      <c r="B1250" s="298" t="s">
        <v>12979</v>
      </c>
      <c r="C1250" s="294" t="s">
        <v>12980</v>
      </c>
      <c r="D1250" s="294" t="s">
        <v>12981</v>
      </c>
      <c r="E1250" s="299" t="s">
        <v>12982</v>
      </c>
      <c r="F1250" s="413" t="s">
        <v>12983</v>
      </c>
      <c r="G1250" s="413"/>
      <c r="H1250" s="413" t="s">
        <v>12984</v>
      </c>
      <c r="I1250" s="413"/>
      <c r="J1250" s="413" t="s">
        <v>12985</v>
      </c>
      <c r="K1250" s="413"/>
      <c r="L1250" s="413"/>
    </row>
    <row r="1251" spans="1:12" ht="24" customHeight="1">
      <c r="A1251" s="300" t="s">
        <v>12986</v>
      </c>
      <c r="B1251" s="301" t="s">
        <v>13057</v>
      </c>
      <c r="C1251" s="300" t="s">
        <v>9</v>
      </c>
      <c r="D1251" s="300" t="s">
        <v>12549</v>
      </c>
      <c r="E1251" s="302" t="s">
        <v>27</v>
      </c>
      <c r="F1251" s="423" t="s">
        <v>12948</v>
      </c>
      <c r="G1251" s="423"/>
      <c r="H1251" s="423">
        <v>3.6022600000000002E-2</v>
      </c>
      <c r="I1251" s="423"/>
      <c r="J1251" s="424">
        <v>2.3400000000000001E-2</v>
      </c>
      <c r="K1251" s="424"/>
      <c r="L1251" s="424"/>
    </row>
    <row r="1252" spans="1:12" ht="17.100000000000001" customHeight="1">
      <c r="A1252" s="298"/>
      <c r="B1252" s="298"/>
      <c r="C1252" s="298"/>
      <c r="D1252" s="298"/>
      <c r="E1252" s="298"/>
      <c r="F1252" s="298"/>
      <c r="G1252" s="298"/>
      <c r="H1252" s="298"/>
      <c r="I1252" s="298"/>
      <c r="J1252" s="298" t="s">
        <v>12992</v>
      </c>
      <c r="K1252" s="298"/>
      <c r="L1252" s="298" t="s">
        <v>12909</v>
      </c>
    </row>
    <row r="1253" spans="1:12">
      <c r="A1253" s="414" t="s">
        <v>13058</v>
      </c>
      <c r="B1253" s="414"/>
      <c r="C1253" s="414"/>
      <c r="D1253" s="414"/>
      <c r="E1253" s="414"/>
      <c r="F1253" s="414"/>
      <c r="G1253" s="414"/>
      <c r="H1253" s="414"/>
      <c r="I1253" s="294"/>
      <c r="J1253" s="294"/>
      <c r="K1253" s="294"/>
      <c r="L1253" s="294"/>
    </row>
    <row r="1254" spans="1:12" ht="17.100000000000001" customHeight="1">
      <c r="A1254" s="294" t="s">
        <v>12978</v>
      </c>
      <c r="B1254" s="298" t="s">
        <v>12979</v>
      </c>
      <c r="C1254" s="294" t="s">
        <v>12980</v>
      </c>
      <c r="D1254" s="294" t="s">
        <v>12981</v>
      </c>
      <c r="E1254" s="299" t="s">
        <v>12982</v>
      </c>
      <c r="F1254" s="413" t="s">
        <v>12983</v>
      </c>
      <c r="G1254" s="413"/>
      <c r="H1254" s="413" t="s">
        <v>12984</v>
      </c>
      <c r="I1254" s="413"/>
      <c r="J1254" s="413" t="s">
        <v>12985</v>
      </c>
      <c r="K1254" s="413"/>
      <c r="L1254" s="413"/>
    </row>
    <row r="1255" spans="1:12" ht="24" customHeight="1">
      <c r="A1255" s="300" t="s">
        <v>12986</v>
      </c>
      <c r="B1255" s="301" t="s">
        <v>13059</v>
      </c>
      <c r="C1255" s="300" t="s">
        <v>9</v>
      </c>
      <c r="D1255" s="300" t="s">
        <v>12535</v>
      </c>
      <c r="E1255" s="302" t="s">
        <v>27</v>
      </c>
      <c r="F1255" s="423" t="s">
        <v>12936</v>
      </c>
      <c r="G1255" s="423"/>
      <c r="H1255" s="423">
        <v>3.6022600000000002E-2</v>
      </c>
      <c r="I1255" s="423"/>
      <c r="J1255" s="424">
        <v>1.8E-3</v>
      </c>
      <c r="K1255" s="424"/>
      <c r="L1255" s="424"/>
    </row>
    <row r="1256" spans="1:12" ht="17.100000000000001" customHeight="1">
      <c r="A1256" s="298"/>
      <c r="B1256" s="298"/>
      <c r="C1256" s="298"/>
      <c r="D1256" s="298"/>
      <c r="E1256" s="298"/>
      <c r="F1256" s="298"/>
      <c r="G1256" s="298"/>
      <c r="H1256" s="298"/>
      <c r="I1256" s="298"/>
      <c r="J1256" s="298" t="s">
        <v>12992</v>
      </c>
      <c r="K1256" s="298"/>
      <c r="L1256" s="298" t="s">
        <v>13120</v>
      </c>
    </row>
    <row r="1257" spans="1:12">
      <c r="A1257" s="414" t="s">
        <v>13060</v>
      </c>
      <c r="B1257" s="414"/>
      <c r="C1257" s="414"/>
      <c r="D1257" s="414"/>
      <c r="E1257" s="414"/>
      <c r="F1257" s="414"/>
      <c r="G1257" s="414"/>
      <c r="H1257" s="414"/>
      <c r="I1257" s="294"/>
      <c r="J1257" s="294"/>
      <c r="K1257" s="294"/>
      <c r="L1257" s="294"/>
    </row>
    <row r="1258" spans="1:12" ht="17.100000000000001" customHeight="1">
      <c r="A1258" s="294" t="s">
        <v>12978</v>
      </c>
      <c r="B1258" s="298" t="s">
        <v>12979</v>
      </c>
      <c r="C1258" s="294" t="s">
        <v>12980</v>
      </c>
      <c r="D1258" s="294" t="s">
        <v>12981</v>
      </c>
      <c r="E1258" s="299" t="s">
        <v>12982</v>
      </c>
      <c r="F1258" s="413" t="s">
        <v>12983</v>
      </c>
      <c r="G1258" s="413"/>
      <c r="H1258" s="413" t="s">
        <v>12984</v>
      </c>
      <c r="I1258" s="413"/>
      <c r="J1258" s="413" t="s">
        <v>12985</v>
      </c>
      <c r="K1258" s="413"/>
      <c r="L1258" s="413"/>
    </row>
    <row r="1259" spans="1:12" ht="24" customHeight="1">
      <c r="A1259" s="300" t="s">
        <v>12986</v>
      </c>
      <c r="B1259" s="301" t="s">
        <v>13061</v>
      </c>
      <c r="C1259" s="300" t="s">
        <v>9</v>
      </c>
      <c r="D1259" s="300" t="s">
        <v>12522</v>
      </c>
      <c r="E1259" s="302" t="s">
        <v>27</v>
      </c>
      <c r="F1259" s="423" t="s">
        <v>12964</v>
      </c>
      <c r="G1259" s="423"/>
      <c r="H1259" s="423">
        <v>3.6022600000000002E-2</v>
      </c>
      <c r="I1259" s="423"/>
      <c r="J1259" s="424">
        <v>9.11E-2</v>
      </c>
      <c r="K1259" s="424"/>
      <c r="L1259" s="424"/>
    </row>
    <row r="1260" spans="1:12" ht="24" customHeight="1">
      <c r="A1260" s="300" t="s">
        <v>12986</v>
      </c>
      <c r="B1260" s="301" t="s">
        <v>13062</v>
      </c>
      <c r="C1260" s="300" t="s">
        <v>9</v>
      </c>
      <c r="D1260" s="300" t="s">
        <v>12527</v>
      </c>
      <c r="E1260" s="302" t="s">
        <v>27</v>
      </c>
      <c r="F1260" s="423" t="s">
        <v>13063</v>
      </c>
      <c r="G1260" s="423"/>
      <c r="H1260" s="423">
        <v>3.6022600000000002E-2</v>
      </c>
      <c r="I1260" s="423"/>
      <c r="J1260" s="424">
        <v>1.2200000000000001E-2</v>
      </c>
      <c r="K1260" s="424"/>
      <c r="L1260" s="424"/>
    </row>
    <row r="1261" spans="1:12" ht="17.100000000000001" customHeight="1">
      <c r="A1261" s="298"/>
      <c r="B1261" s="298"/>
      <c r="C1261" s="298"/>
      <c r="D1261" s="298"/>
      <c r="E1261" s="298"/>
      <c r="F1261" s="298"/>
      <c r="G1261" s="298"/>
      <c r="H1261" s="298"/>
      <c r="I1261" s="298"/>
      <c r="J1261" s="298" t="s">
        <v>12992</v>
      </c>
      <c r="K1261" s="298"/>
      <c r="L1261" s="298" t="s">
        <v>13119</v>
      </c>
    </row>
    <row r="1262" spans="1:12" ht="17.100000000000001" customHeight="1">
      <c r="A1262" s="294" t="s">
        <v>13014</v>
      </c>
      <c r="B1262" s="294"/>
      <c r="C1262" s="294"/>
      <c r="D1262" s="294"/>
      <c r="E1262" s="294"/>
      <c r="F1262" s="294"/>
      <c r="G1262" s="294"/>
      <c r="H1262" s="294"/>
      <c r="I1262" s="294"/>
      <c r="J1262" s="294"/>
      <c r="K1262" s="294"/>
      <c r="L1262" s="294"/>
    </row>
    <row r="1263" spans="1:12" ht="17.100000000000001" customHeight="1">
      <c r="A1263" s="298"/>
      <c r="B1263" s="298"/>
      <c r="C1263" s="298"/>
      <c r="D1263" s="298"/>
      <c r="E1263" s="298"/>
      <c r="F1263" s="298"/>
      <c r="G1263" s="298"/>
      <c r="H1263" s="298"/>
      <c r="I1263" s="298"/>
      <c r="J1263" s="298" t="s">
        <v>13015</v>
      </c>
      <c r="K1263" s="298"/>
      <c r="L1263" s="298" t="s">
        <v>13623</v>
      </c>
    </row>
    <row r="1264" spans="1:12" ht="17.100000000000001" customHeight="1">
      <c r="A1264" s="298"/>
      <c r="B1264" s="298"/>
      <c r="C1264" s="298"/>
      <c r="D1264" s="298"/>
      <c r="E1264" s="298"/>
      <c r="F1264" s="298"/>
      <c r="G1264" s="298"/>
      <c r="H1264" s="298"/>
      <c r="I1264" s="298"/>
      <c r="J1264" s="298" t="s">
        <v>13017</v>
      </c>
      <c r="K1264" s="298" t="s">
        <v>13018</v>
      </c>
      <c r="L1264" s="298" t="s">
        <v>13624</v>
      </c>
    </row>
    <row r="1265" spans="1:12" ht="17.100000000000001" customHeight="1">
      <c r="A1265" s="298"/>
      <c r="B1265" s="298"/>
      <c r="C1265" s="298"/>
      <c r="D1265" s="298"/>
      <c r="E1265" s="298"/>
      <c r="F1265" s="298"/>
      <c r="G1265" s="298"/>
      <c r="H1265" s="298"/>
      <c r="I1265" s="298"/>
      <c r="J1265" s="298" t="s">
        <v>13020</v>
      </c>
      <c r="K1265" s="298"/>
      <c r="L1265" s="298" t="s">
        <v>13625</v>
      </c>
    </row>
    <row r="1266" spans="1:12" ht="17.100000000000001" customHeight="1">
      <c r="A1266" s="298"/>
      <c r="B1266" s="298"/>
      <c r="C1266" s="298"/>
      <c r="D1266" s="298"/>
      <c r="E1266" s="298"/>
      <c r="F1266" s="298"/>
      <c r="G1266" s="298"/>
      <c r="H1266" s="298"/>
      <c r="I1266" s="298"/>
      <c r="J1266" s="298" t="s">
        <v>13022</v>
      </c>
      <c r="K1266" s="298" t="s">
        <v>12974</v>
      </c>
      <c r="L1266" s="298" t="s">
        <v>13626</v>
      </c>
    </row>
    <row r="1267" spans="1:12" ht="17.100000000000001" customHeight="1">
      <c r="A1267" s="298"/>
      <c r="B1267" s="298"/>
      <c r="C1267" s="298"/>
      <c r="D1267" s="298"/>
      <c r="E1267" s="298"/>
      <c r="F1267" s="298"/>
      <c r="G1267" s="298"/>
      <c r="H1267" s="298"/>
      <c r="I1267" s="298"/>
      <c r="J1267" s="298" t="s">
        <v>13024</v>
      </c>
      <c r="K1267" s="298"/>
      <c r="L1267" s="298" t="s">
        <v>13627</v>
      </c>
    </row>
    <row r="1268" spans="1:12" ht="30" customHeight="1">
      <c r="A1268" s="299"/>
      <c r="B1268" s="299"/>
      <c r="C1268" s="299"/>
      <c r="D1268" s="299"/>
      <c r="E1268" s="299"/>
      <c r="F1268" s="299"/>
      <c r="G1268" s="299"/>
      <c r="H1268" s="299"/>
      <c r="I1268" s="299"/>
      <c r="J1268" s="299"/>
      <c r="K1268" s="299"/>
      <c r="L1268" s="299"/>
    </row>
    <row r="1269" spans="1:12" ht="36" customHeight="1">
      <c r="A1269" s="295" t="s">
        <v>13628</v>
      </c>
      <c r="B1269" s="296" t="s">
        <v>13629</v>
      </c>
      <c r="C1269" s="295" t="s">
        <v>9</v>
      </c>
      <c r="D1269" s="295" t="s">
        <v>6101</v>
      </c>
      <c r="E1269" s="297" t="s">
        <v>204</v>
      </c>
      <c r="F1269" s="296"/>
      <c r="G1269" s="296"/>
      <c r="H1269" s="296"/>
      <c r="I1269" s="296"/>
      <c r="J1269" s="296"/>
      <c r="K1269" s="296"/>
      <c r="L1269" s="296"/>
    </row>
    <row r="1270" spans="1:12">
      <c r="A1270" s="414" t="s">
        <v>12977</v>
      </c>
      <c r="B1270" s="414"/>
      <c r="C1270" s="414"/>
      <c r="D1270" s="414"/>
      <c r="E1270" s="414"/>
      <c r="F1270" s="414"/>
      <c r="G1270" s="414"/>
      <c r="H1270" s="414"/>
      <c r="I1270" s="294"/>
      <c r="J1270" s="294"/>
      <c r="K1270" s="294"/>
      <c r="L1270" s="294"/>
    </row>
    <row r="1271" spans="1:12" ht="17.100000000000001" customHeight="1">
      <c r="A1271" s="294" t="s">
        <v>12978</v>
      </c>
      <c r="B1271" s="298" t="s">
        <v>12979</v>
      </c>
      <c r="C1271" s="294" t="s">
        <v>12980</v>
      </c>
      <c r="D1271" s="294" t="s">
        <v>12981</v>
      </c>
      <c r="E1271" s="299" t="s">
        <v>12982</v>
      </c>
      <c r="F1271" s="413" t="s">
        <v>12983</v>
      </c>
      <c r="G1271" s="413"/>
      <c r="H1271" s="413" t="s">
        <v>12984</v>
      </c>
      <c r="I1271" s="413"/>
      <c r="J1271" s="413" t="s">
        <v>12985</v>
      </c>
      <c r="K1271" s="413"/>
      <c r="L1271" s="413"/>
    </row>
    <row r="1272" spans="1:12" ht="48" customHeight="1">
      <c r="A1272" s="300" t="s">
        <v>12986</v>
      </c>
      <c r="B1272" s="301" t="s">
        <v>13630</v>
      </c>
      <c r="C1272" s="300" t="s">
        <v>9</v>
      </c>
      <c r="D1272" s="300" t="s">
        <v>7804</v>
      </c>
      <c r="E1272" s="302" t="s">
        <v>51</v>
      </c>
      <c r="F1272" s="423" t="s">
        <v>13631</v>
      </c>
      <c r="G1272" s="423"/>
      <c r="H1272" s="423">
        <v>1.3999999999999999E-6</v>
      </c>
      <c r="I1272" s="423"/>
      <c r="J1272" s="424">
        <v>0.34649999999999997</v>
      </c>
      <c r="K1272" s="424"/>
      <c r="L1272" s="424"/>
    </row>
    <row r="1273" spans="1:12" ht="17.100000000000001" customHeight="1">
      <c r="A1273" s="298"/>
      <c r="B1273" s="298"/>
      <c r="C1273" s="298"/>
      <c r="D1273" s="298"/>
      <c r="E1273" s="298"/>
      <c r="F1273" s="298"/>
      <c r="G1273" s="298"/>
      <c r="H1273" s="298"/>
      <c r="I1273" s="298"/>
      <c r="J1273" s="298" t="s">
        <v>12992</v>
      </c>
      <c r="K1273" s="298"/>
      <c r="L1273" s="298" t="s">
        <v>12927</v>
      </c>
    </row>
    <row r="1274" spans="1:12">
      <c r="A1274" s="414" t="s">
        <v>12994</v>
      </c>
      <c r="B1274" s="414"/>
      <c r="C1274" s="414"/>
      <c r="D1274" s="414"/>
      <c r="E1274" s="414"/>
      <c r="F1274" s="414"/>
      <c r="G1274" s="414"/>
      <c r="H1274" s="414"/>
      <c r="I1274" s="294"/>
      <c r="J1274" s="294"/>
      <c r="K1274" s="294"/>
      <c r="L1274" s="294"/>
    </row>
    <row r="1275" spans="1:12" ht="17.100000000000001" customHeight="1">
      <c r="A1275" s="294" t="s">
        <v>12978</v>
      </c>
      <c r="B1275" s="298" t="s">
        <v>12979</v>
      </c>
      <c r="C1275" s="294" t="s">
        <v>12980</v>
      </c>
      <c r="D1275" s="294" t="s">
        <v>12981</v>
      </c>
      <c r="E1275" s="299" t="s">
        <v>12982</v>
      </c>
      <c r="F1275" s="413" t="s">
        <v>12983</v>
      </c>
      <c r="G1275" s="413"/>
      <c r="H1275" s="413" t="s">
        <v>12984</v>
      </c>
      <c r="I1275" s="413"/>
      <c r="J1275" s="413" t="s">
        <v>12985</v>
      </c>
      <c r="K1275" s="413"/>
      <c r="L1275" s="413"/>
    </row>
    <row r="1276" spans="1:12" ht="24" customHeight="1">
      <c r="A1276" s="300" t="s">
        <v>12986</v>
      </c>
      <c r="B1276" s="301" t="s">
        <v>13618</v>
      </c>
      <c r="C1276" s="300" t="s">
        <v>9</v>
      </c>
      <c r="D1276" s="300" t="s">
        <v>10053</v>
      </c>
      <c r="E1276" s="302" t="s">
        <v>27</v>
      </c>
      <c r="F1276" s="423" t="s">
        <v>13619</v>
      </c>
      <c r="G1276" s="423"/>
      <c r="H1276" s="423">
        <v>1.23572E-2</v>
      </c>
      <c r="I1276" s="423"/>
      <c r="J1276" s="424">
        <v>6.4399999999999999E-2</v>
      </c>
      <c r="K1276" s="424"/>
      <c r="L1276" s="424"/>
    </row>
    <row r="1277" spans="1:12" ht="17.100000000000001" customHeight="1">
      <c r="A1277" s="298"/>
      <c r="B1277" s="298"/>
      <c r="C1277" s="298"/>
      <c r="D1277" s="298"/>
      <c r="E1277" s="298"/>
      <c r="F1277" s="298"/>
      <c r="G1277" s="298"/>
      <c r="H1277" s="298"/>
      <c r="I1277" s="298"/>
      <c r="J1277" s="298" t="s">
        <v>12992</v>
      </c>
      <c r="K1277" s="298"/>
      <c r="L1277" s="298" t="s">
        <v>12960</v>
      </c>
    </row>
    <row r="1278" spans="1:12">
      <c r="A1278" s="414" t="s">
        <v>12998</v>
      </c>
      <c r="B1278" s="414"/>
      <c r="C1278" s="414"/>
      <c r="D1278" s="414"/>
      <c r="E1278" s="414"/>
      <c r="F1278" s="414"/>
      <c r="G1278" s="414"/>
      <c r="H1278" s="414"/>
      <c r="I1278" s="294"/>
      <c r="J1278" s="294"/>
      <c r="K1278" s="294"/>
      <c r="L1278" s="294"/>
    </row>
    <row r="1279" spans="1:12" ht="17.100000000000001" customHeight="1">
      <c r="A1279" s="294" t="s">
        <v>12978</v>
      </c>
      <c r="B1279" s="298" t="s">
        <v>12979</v>
      </c>
      <c r="C1279" s="294" t="s">
        <v>12980</v>
      </c>
      <c r="D1279" s="294" t="s">
        <v>12981</v>
      </c>
      <c r="E1279" s="299" t="s">
        <v>12982</v>
      </c>
      <c r="F1279" s="413" t="s">
        <v>12983</v>
      </c>
      <c r="G1279" s="413"/>
      <c r="H1279" s="413" t="s">
        <v>12984</v>
      </c>
      <c r="I1279" s="413"/>
      <c r="J1279" s="413" t="s">
        <v>12985</v>
      </c>
      <c r="K1279" s="413"/>
      <c r="L1279" s="413"/>
    </row>
    <row r="1280" spans="1:12" ht="24" customHeight="1">
      <c r="A1280" s="300" t="s">
        <v>12986</v>
      </c>
      <c r="B1280" s="301" t="s">
        <v>13620</v>
      </c>
      <c r="C1280" s="300" t="s">
        <v>9</v>
      </c>
      <c r="D1280" s="300" t="s">
        <v>7677</v>
      </c>
      <c r="E1280" s="302" t="s">
        <v>51</v>
      </c>
      <c r="F1280" s="423" t="s">
        <v>13621</v>
      </c>
      <c r="G1280" s="423"/>
      <c r="H1280" s="423">
        <v>1.3999999999999999E-6</v>
      </c>
      <c r="I1280" s="423"/>
      <c r="J1280" s="424">
        <v>4.5199999999999997E-2</v>
      </c>
      <c r="K1280" s="424"/>
      <c r="L1280" s="424"/>
    </row>
    <row r="1281" spans="1:12" ht="24" customHeight="1">
      <c r="A1281" s="300" t="s">
        <v>12986</v>
      </c>
      <c r="B1281" s="301" t="s">
        <v>13460</v>
      </c>
      <c r="C1281" s="300" t="s">
        <v>9</v>
      </c>
      <c r="D1281" s="300" t="s">
        <v>10129</v>
      </c>
      <c r="E1281" s="302" t="s">
        <v>93</v>
      </c>
      <c r="F1281" s="423" t="s">
        <v>13461</v>
      </c>
      <c r="G1281" s="423"/>
      <c r="H1281" s="423">
        <v>0.25941120000000001</v>
      </c>
      <c r="I1281" s="423"/>
      <c r="J1281" s="424">
        <v>1.0168999999999999</v>
      </c>
      <c r="K1281" s="424"/>
      <c r="L1281" s="424"/>
    </row>
    <row r="1282" spans="1:12" ht="17.100000000000001" customHeight="1">
      <c r="A1282" s="298"/>
      <c r="B1282" s="298"/>
      <c r="C1282" s="298"/>
      <c r="D1282" s="298"/>
      <c r="E1282" s="298"/>
      <c r="F1282" s="298"/>
      <c r="G1282" s="298"/>
      <c r="H1282" s="298"/>
      <c r="I1282" s="298"/>
      <c r="J1282" s="298" t="s">
        <v>12992</v>
      </c>
      <c r="K1282" s="298"/>
      <c r="L1282" s="298" t="s">
        <v>13632</v>
      </c>
    </row>
    <row r="1283" spans="1:12">
      <c r="A1283" s="414" t="s">
        <v>13056</v>
      </c>
      <c r="B1283" s="414"/>
      <c r="C1283" s="414"/>
      <c r="D1283" s="414"/>
      <c r="E1283" s="414"/>
      <c r="F1283" s="414"/>
      <c r="G1283" s="414"/>
      <c r="H1283" s="414"/>
      <c r="I1283" s="294"/>
      <c r="J1283" s="294"/>
      <c r="K1283" s="294"/>
      <c r="L1283" s="294"/>
    </row>
    <row r="1284" spans="1:12" ht="17.100000000000001" customHeight="1">
      <c r="A1284" s="294" t="s">
        <v>12978</v>
      </c>
      <c r="B1284" s="298" t="s">
        <v>12979</v>
      </c>
      <c r="C1284" s="294" t="s">
        <v>12980</v>
      </c>
      <c r="D1284" s="294" t="s">
        <v>12981</v>
      </c>
      <c r="E1284" s="299" t="s">
        <v>12982</v>
      </c>
      <c r="F1284" s="413" t="s">
        <v>12983</v>
      </c>
      <c r="G1284" s="413"/>
      <c r="H1284" s="413" t="s">
        <v>12984</v>
      </c>
      <c r="I1284" s="413"/>
      <c r="J1284" s="413" t="s">
        <v>12985</v>
      </c>
      <c r="K1284" s="413"/>
      <c r="L1284" s="413"/>
    </row>
    <row r="1285" spans="1:12" ht="24" customHeight="1">
      <c r="A1285" s="300" t="s">
        <v>12986</v>
      </c>
      <c r="B1285" s="301" t="s">
        <v>13057</v>
      </c>
      <c r="C1285" s="300" t="s">
        <v>9</v>
      </c>
      <c r="D1285" s="300" t="s">
        <v>12549</v>
      </c>
      <c r="E1285" s="302" t="s">
        <v>27</v>
      </c>
      <c r="F1285" s="423" t="s">
        <v>12948</v>
      </c>
      <c r="G1285" s="423"/>
      <c r="H1285" s="423">
        <v>1.32248E-2</v>
      </c>
      <c r="I1285" s="423"/>
      <c r="J1285" s="424">
        <v>8.6E-3</v>
      </c>
      <c r="K1285" s="424"/>
      <c r="L1285" s="424"/>
    </row>
    <row r="1286" spans="1:12" ht="17.100000000000001" customHeight="1">
      <c r="A1286" s="298"/>
      <c r="B1286" s="298"/>
      <c r="C1286" s="298"/>
      <c r="D1286" s="298"/>
      <c r="E1286" s="298"/>
      <c r="F1286" s="298"/>
      <c r="G1286" s="298"/>
      <c r="H1286" s="298"/>
      <c r="I1286" s="298"/>
      <c r="J1286" s="298" t="s">
        <v>12992</v>
      </c>
      <c r="K1286" s="298"/>
      <c r="L1286" s="298" t="s">
        <v>12904</v>
      </c>
    </row>
    <row r="1287" spans="1:12">
      <c r="A1287" s="414" t="s">
        <v>13058</v>
      </c>
      <c r="B1287" s="414"/>
      <c r="C1287" s="414"/>
      <c r="D1287" s="414"/>
      <c r="E1287" s="414"/>
      <c r="F1287" s="414"/>
      <c r="G1287" s="414"/>
      <c r="H1287" s="414"/>
      <c r="I1287" s="294"/>
      <c r="J1287" s="294"/>
      <c r="K1287" s="294"/>
      <c r="L1287" s="294"/>
    </row>
    <row r="1288" spans="1:12" ht="17.100000000000001" customHeight="1">
      <c r="A1288" s="294" t="s">
        <v>12978</v>
      </c>
      <c r="B1288" s="298" t="s">
        <v>12979</v>
      </c>
      <c r="C1288" s="294" t="s">
        <v>12980</v>
      </c>
      <c r="D1288" s="294" t="s">
        <v>12981</v>
      </c>
      <c r="E1288" s="299" t="s">
        <v>12982</v>
      </c>
      <c r="F1288" s="413" t="s">
        <v>12983</v>
      </c>
      <c r="G1288" s="413"/>
      <c r="H1288" s="413" t="s">
        <v>12984</v>
      </c>
      <c r="I1288" s="413"/>
      <c r="J1288" s="413" t="s">
        <v>12985</v>
      </c>
      <c r="K1288" s="413"/>
      <c r="L1288" s="413"/>
    </row>
    <row r="1289" spans="1:12" ht="24" customHeight="1">
      <c r="A1289" s="300" t="s">
        <v>12986</v>
      </c>
      <c r="B1289" s="301" t="s">
        <v>13059</v>
      </c>
      <c r="C1289" s="300" t="s">
        <v>9</v>
      </c>
      <c r="D1289" s="300" t="s">
        <v>12535</v>
      </c>
      <c r="E1289" s="302" t="s">
        <v>27</v>
      </c>
      <c r="F1289" s="423" t="s">
        <v>12936</v>
      </c>
      <c r="G1289" s="423"/>
      <c r="H1289" s="423">
        <v>1.32248E-2</v>
      </c>
      <c r="I1289" s="423"/>
      <c r="J1289" s="424">
        <v>6.9999999999999999E-4</v>
      </c>
      <c r="K1289" s="424"/>
      <c r="L1289" s="424"/>
    </row>
    <row r="1290" spans="1:12" ht="17.100000000000001" customHeight="1">
      <c r="A1290" s="298"/>
      <c r="B1290" s="298"/>
      <c r="C1290" s="298"/>
      <c r="D1290" s="298"/>
      <c r="E1290" s="298"/>
      <c r="F1290" s="298"/>
      <c r="G1290" s="298"/>
      <c r="H1290" s="298"/>
      <c r="I1290" s="298"/>
      <c r="J1290" s="298" t="s">
        <v>12992</v>
      </c>
      <c r="K1290" s="298"/>
      <c r="L1290" s="298" t="s">
        <v>13120</v>
      </c>
    </row>
    <row r="1291" spans="1:12">
      <c r="A1291" s="414" t="s">
        <v>13060</v>
      </c>
      <c r="B1291" s="414"/>
      <c r="C1291" s="414"/>
      <c r="D1291" s="414"/>
      <c r="E1291" s="414"/>
      <c r="F1291" s="414"/>
      <c r="G1291" s="414"/>
      <c r="H1291" s="414"/>
      <c r="I1291" s="294"/>
      <c r="J1291" s="294"/>
      <c r="K1291" s="294"/>
      <c r="L1291" s="294"/>
    </row>
    <row r="1292" spans="1:12" ht="17.100000000000001" customHeight="1">
      <c r="A1292" s="294" t="s">
        <v>12978</v>
      </c>
      <c r="B1292" s="298" t="s">
        <v>12979</v>
      </c>
      <c r="C1292" s="294" t="s">
        <v>12980</v>
      </c>
      <c r="D1292" s="294" t="s">
        <v>12981</v>
      </c>
      <c r="E1292" s="299" t="s">
        <v>12982</v>
      </c>
      <c r="F1292" s="413" t="s">
        <v>12983</v>
      </c>
      <c r="G1292" s="413"/>
      <c r="H1292" s="413" t="s">
        <v>12984</v>
      </c>
      <c r="I1292" s="413"/>
      <c r="J1292" s="413" t="s">
        <v>12985</v>
      </c>
      <c r="K1292" s="413"/>
      <c r="L1292" s="413"/>
    </row>
    <row r="1293" spans="1:12" ht="24" customHeight="1">
      <c r="A1293" s="300" t="s">
        <v>12986</v>
      </c>
      <c r="B1293" s="301" t="s">
        <v>13061</v>
      </c>
      <c r="C1293" s="300" t="s">
        <v>9</v>
      </c>
      <c r="D1293" s="300" t="s">
        <v>12522</v>
      </c>
      <c r="E1293" s="302" t="s">
        <v>27</v>
      </c>
      <c r="F1293" s="423" t="s">
        <v>12964</v>
      </c>
      <c r="G1293" s="423"/>
      <c r="H1293" s="423">
        <v>1.32248E-2</v>
      </c>
      <c r="I1293" s="423"/>
      <c r="J1293" s="424">
        <v>3.3500000000000002E-2</v>
      </c>
      <c r="K1293" s="424"/>
      <c r="L1293" s="424"/>
    </row>
    <row r="1294" spans="1:12" ht="24" customHeight="1">
      <c r="A1294" s="300" t="s">
        <v>12986</v>
      </c>
      <c r="B1294" s="301" t="s">
        <v>13062</v>
      </c>
      <c r="C1294" s="300" t="s">
        <v>9</v>
      </c>
      <c r="D1294" s="300" t="s">
        <v>12527</v>
      </c>
      <c r="E1294" s="302" t="s">
        <v>27</v>
      </c>
      <c r="F1294" s="423" t="s">
        <v>13063</v>
      </c>
      <c r="G1294" s="423"/>
      <c r="H1294" s="423">
        <v>1.32248E-2</v>
      </c>
      <c r="I1294" s="423"/>
      <c r="J1294" s="424">
        <v>4.4999999999999997E-3</v>
      </c>
      <c r="K1294" s="424"/>
      <c r="L1294" s="424"/>
    </row>
    <row r="1295" spans="1:12" ht="17.100000000000001" customHeight="1">
      <c r="A1295" s="298"/>
      <c r="B1295" s="298"/>
      <c r="C1295" s="298"/>
      <c r="D1295" s="298"/>
      <c r="E1295" s="298"/>
      <c r="F1295" s="298"/>
      <c r="G1295" s="298"/>
      <c r="H1295" s="298"/>
      <c r="I1295" s="298"/>
      <c r="J1295" s="298" t="s">
        <v>12992</v>
      </c>
      <c r="K1295" s="298"/>
      <c r="L1295" s="298" t="s">
        <v>12908</v>
      </c>
    </row>
    <row r="1296" spans="1:12" ht="17.100000000000001" customHeight="1">
      <c r="A1296" s="294" t="s">
        <v>13014</v>
      </c>
      <c r="B1296" s="294"/>
      <c r="C1296" s="294"/>
      <c r="D1296" s="294"/>
      <c r="E1296" s="294"/>
      <c r="F1296" s="294"/>
      <c r="G1296" s="294"/>
      <c r="H1296" s="294"/>
      <c r="I1296" s="294"/>
      <c r="J1296" s="294"/>
      <c r="K1296" s="294"/>
      <c r="L1296" s="294"/>
    </row>
    <row r="1297" spans="1:12" ht="17.100000000000001" customHeight="1">
      <c r="A1297" s="298"/>
      <c r="B1297" s="298"/>
      <c r="C1297" s="298"/>
      <c r="D1297" s="298"/>
      <c r="E1297" s="298"/>
      <c r="F1297" s="298"/>
      <c r="G1297" s="298"/>
      <c r="H1297" s="298"/>
      <c r="I1297" s="298"/>
      <c r="J1297" s="298" t="s">
        <v>13015</v>
      </c>
      <c r="K1297" s="298"/>
      <c r="L1297" s="298" t="s">
        <v>13633</v>
      </c>
    </row>
    <row r="1298" spans="1:12" ht="17.100000000000001" customHeight="1">
      <c r="A1298" s="298"/>
      <c r="B1298" s="298"/>
      <c r="C1298" s="298"/>
      <c r="D1298" s="298"/>
      <c r="E1298" s="298"/>
      <c r="F1298" s="298"/>
      <c r="G1298" s="298"/>
      <c r="H1298" s="298"/>
      <c r="I1298" s="298"/>
      <c r="J1298" s="298" t="s">
        <v>13017</v>
      </c>
      <c r="K1298" s="298" t="s">
        <v>13018</v>
      </c>
      <c r="L1298" s="298" t="s">
        <v>13634</v>
      </c>
    </row>
    <row r="1299" spans="1:12" ht="17.100000000000001" customHeight="1">
      <c r="A1299" s="298"/>
      <c r="B1299" s="298"/>
      <c r="C1299" s="298"/>
      <c r="D1299" s="298"/>
      <c r="E1299" s="298"/>
      <c r="F1299" s="298"/>
      <c r="G1299" s="298"/>
      <c r="H1299" s="298"/>
      <c r="I1299" s="298"/>
      <c r="J1299" s="298" t="s">
        <v>13020</v>
      </c>
      <c r="K1299" s="298"/>
      <c r="L1299" s="298" t="s">
        <v>13635</v>
      </c>
    </row>
    <row r="1300" spans="1:12" ht="17.100000000000001" customHeight="1">
      <c r="A1300" s="298"/>
      <c r="B1300" s="298"/>
      <c r="C1300" s="298"/>
      <c r="D1300" s="298"/>
      <c r="E1300" s="298"/>
      <c r="F1300" s="298"/>
      <c r="G1300" s="298"/>
      <c r="H1300" s="298"/>
      <c r="I1300" s="298"/>
      <c r="J1300" s="298" t="s">
        <v>13022</v>
      </c>
      <c r="K1300" s="298" t="s">
        <v>12974</v>
      </c>
      <c r="L1300" s="298" t="s">
        <v>13636</v>
      </c>
    </row>
    <row r="1301" spans="1:12" ht="17.100000000000001" customHeight="1">
      <c r="A1301" s="298"/>
      <c r="B1301" s="298"/>
      <c r="C1301" s="298"/>
      <c r="D1301" s="298"/>
      <c r="E1301" s="298"/>
      <c r="F1301" s="298"/>
      <c r="G1301" s="298"/>
      <c r="H1301" s="298"/>
      <c r="I1301" s="298"/>
      <c r="J1301" s="298" t="s">
        <v>13024</v>
      </c>
      <c r="K1301" s="298"/>
      <c r="L1301" s="298" t="s">
        <v>13637</v>
      </c>
    </row>
    <row r="1302" spans="1:12" ht="30" customHeight="1">
      <c r="A1302" s="299"/>
      <c r="B1302" s="299"/>
      <c r="C1302" s="299"/>
      <c r="D1302" s="299"/>
      <c r="E1302" s="299"/>
      <c r="F1302" s="299"/>
      <c r="G1302" s="299"/>
      <c r="H1302" s="299"/>
      <c r="I1302" s="299"/>
      <c r="J1302" s="299"/>
      <c r="K1302" s="299"/>
      <c r="L1302" s="299"/>
    </row>
    <row r="1303" spans="1:12" ht="24" customHeight="1">
      <c r="A1303" s="295" t="s">
        <v>13638</v>
      </c>
      <c r="B1303" s="296" t="s">
        <v>13639</v>
      </c>
      <c r="C1303" s="295" t="s">
        <v>9</v>
      </c>
      <c r="D1303" s="295" t="s">
        <v>6212</v>
      </c>
      <c r="E1303" s="297" t="s">
        <v>13145</v>
      </c>
      <c r="F1303" s="296"/>
      <c r="G1303" s="296"/>
      <c r="H1303" s="296"/>
      <c r="I1303" s="296"/>
      <c r="J1303" s="296"/>
      <c r="K1303" s="296"/>
      <c r="L1303" s="296"/>
    </row>
    <row r="1304" spans="1:12">
      <c r="A1304" s="414" t="s">
        <v>12977</v>
      </c>
      <c r="B1304" s="414"/>
      <c r="C1304" s="414"/>
      <c r="D1304" s="414"/>
      <c r="E1304" s="414"/>
      <c r="F1304" s="414"/>
      <c r="G1304" s="414"/>
      <c r="H1304" s="414"/>
      <c r="I1304" s="294"/>
      <c r="J1304" s="294"/>
      <c r="K1304" s="294"/>
      <c r="L1304" s="294"/>
    </row>
    <row r="1305" spans="1:12" ht="17.100000000000001" customHeight="1">
      <c r="A1305" s="294" t="s">
        <v>12978</v>
      </c>
      <c r="B1305" s="298" t="s">
        <v>12979</v>
      </c>
      <c r="C1305" s="294" t="s">
        <v>12980</v>
      </c>
      <c r="D1305" s="294" t="s">
        <v>12981</v>
      </c>
      <c r="E1305" s="299" t="s">
        <v>12982</v>
      </c>
      <c r="F1305" s="413" t="s">
        <v>12983</v>
      </c>
      <c r="G1305" s="413"/>
      <c r="H1305" s="413" t="s">
        <v>12984</v>
      </c>
      <c r="I1305" s="413"/>
      <c r="J1305" s="413" t="s">
        <v>12985</v>
      </c>
      <c r="K1305" s="413"/>
      <c r="L1305" s="413"/>
    </row>
    <row r="1306" spans="1:12" ht="24" customHeight="1">
      <c r="A1306" s="300" t="s">
        <v>12986</v>
      </c>
      <c r="B1306" s="301" t="s">
        <v>13085</v>
      </c>
      <c r="C1306" s="300" t="s">
        <v>9</v>
      </c>
      <c r="D1306" s="300" t="s">
        <v>7909</v>
      </c>
      <c r="E1306" s="302" t="s">
        <v>51</v>
      </c>
      <c r="F1306" s="423" t="s">
        <v>13086</v>
      </c>
      <c r="G1306" s="423"/>
      <c r="H1306" s="423">
        <v>2.3238E-3</v>
      </c>
      <c r="I1306" s="423"/>
      <c r="J1306" s="424">
        <v>0.2417</v>
      </c>
      <c r="K1306" s="424"/>
      <c r="L1306" s="424"/>
    </row>
    <row r="1307" spans="1:12" ht="24" customHeight="1">
      <c r="A1307" s="300" t="s">
        <v>12986</v>
      </c>
      <c r="B1307" s="301" t="s">
        <v>13087</v>
      </c>
      <c r="C1307" s="300" t="s">
        <v>9</v>
      </c>
      <c r="D1307" s="300" t="s">
        <v>8873</v>
      </c>
      <c r="E1307" s="302" t="s">
        <v>51</v>
      </c>
      <c r="F1307" s="423" t="s">
        <v>13088</v>
      </c>
      <c r="G1307" s="423"/>
      <c r="H1307" s="423">
        <v>2.2149999999999999E-4</v>
      </c>
      <c r="I1307" s="423"/>
      <c r="J1307" s="424">
        <v>0.19259999999999999</v>
      </c>
      <c r="K1307" s="424"/>
      <c r="L1307" s="424"/>
    </row>
    <row r="1308" spans="1:12" ht="48" customHeight="1">
      <c r="A1308" s="300" t="s">
        <v>12986</v>
      </c>
      <c r="B1308" s="301" t="s">
        <v>13089</v>
      </c>
      <c r="C1308" s="300" t="s">
        <v>9</v>
      </c>
      <c r="D1308" s="300" t="s">
        <v>9227</v>
      </c>
      <c r="E1308" s="302" t="s">
        <v>51</v>
      </c>
      <c r="F1308" s="423" t="s">
        <v>13090</v>
      </c>
      <c r="G1308" s="423"/>
      <c r="H1308" s="423">
        <v>1.55E-4</v>
      </c>
      <c r="I1308" s="423"/>
      <c r="J1308" s="424">
        <v>0.2072</v>
      </c>
      <c r="K1308" s="424"/>
      <c r="L1308" s="424"/>
    </row>
    <row r="1309" spans="1:12" ht="24" customHeight="1">
      <c r="A1309" s="300" t="s">
        <v>12986</v>
      </c>
      <c r="B1309" s="301" t="s">
        <v>13091</v>
      </c>
      <c r="C1309" s="300" t="s">
        <v>9</v>
      </c>
      <c r="D1309" s="300" t="s">
        <v>9580</v>
      </c>
      <c r="E1309" s="302" t="s">
        <v>51</v>
      </c>
      <c r="F1309" s="423" t="s">
        <v>13092</v>
      </c>
      <c r="G1309" s="423"/>
      <c r="H1309" s="423">
        <v>1.5190000000000001E-4</v>
      </c>
      <c r="I1309" s="423"/>
      <c r="J1309" s="424">
        <v>0.13619999999999999</v>
      </c>
      <c r="K1309" s="424"/>
      <c r="L1309" s="424"/>
    </row>
    <row r="1310" spans="1:12" ht="24" customHeight="1">
      <c r="A1310" s="300" t="s">
        <v>12986</v>
      </c>
      <c r="B1310" s="301" t="s">
        <v>12987</v>
      </c>
      <c r="C1310" s="300" t="s">
        <v>9</v>
      </c>
      <c r="D1310" s="300" t="s">
        <v>9831</v>
      </c>
      <c r="E1310" s="302" t="s">
        <v>12988</v>
      </c>
      <c r="F1310" s="423" t="s">
        <v>12989</v>
      </c>
      <c r="G1310" s="423"/>
      <c r="H1310" s="423">
        <v>5.37756E-2</v>
      </c>
      <c r="I1310" s="423"/>
      <c r="J1310" s="424">
        <v>0.54420000000000002</v>
      </c>
      <c r="K1310" s="424"/>
      <c r="L1310" s="424"/>
    </row>
    <row r="1311" spans="1:12" ht="36" customHeight="1">
      <c r="A1311" s="300" t="s">
        <v>12986</v>
      </c>
      <c r="B1311" s="301" t="s">
        <v>12990</v>
      </c>
      <c r="C1311" s="300" t="s">
        <v>9</v>
      </c>
      <c r="D1311" s="300" t="s">
        <v>11426</v>
      </c>
      <c r="E1311" s="302" t="s">
        <v>51</v>
      </c>
      <c r="F1311" s="423" t="s">
        <v>12991</v>
      </c>
      <c r="G1311" s="423"/>
      <c r="H1311" s="423">
        <v>2.8181999999999999E-3</v>
      </c>
      <c r="I1311" s="423"/>
      <c r="J1311" s="424">
        <v>0.3725</v>
      </c>
      <c r="K1311" s="424"/>
      <c r="L1311" s="424"/>
    </row>
    <row r="1312" spans="1:12" ht="17.100000000000001" customHeight="1">
      <c r="A1312" s="298"/>
      <c r="B1312" s="298"/>
      <c r="C1312" s="298"/>
      <c r="D1312" s="298"/>
      <c r="E1312" s="298"/>
      <c r="F1312" s="298"/>
      <c r="G1312" s="298"/>
      <c r="H1312" s="298"/>
      <c r="I1312" s="298"/>
      <c r="J1312" s="298" t="s">
        <v>12992</v>
      </c>
      <c r="K1312" s="298"/>
      <c r="L1312" s="298" t="s">
        <v>13640</v>
      </c>
    </row>
    <row r="1313" spans="1:12">
      <c r="A1313" s="414" t="s">
        <v>12994</v>
      </c>
      <c r="B1313" s="414"/>
      <c r="C1313" s="414"/>
      <c r="D1313" s="414"/>
      <c r="E1313" s="414"/>
      <c r="F1313" s="414"/>
      <c r="G1313" s="414"/>
      <c r="H1313" s="414"/>
      <c r="I1313" s="294"/>
      <c r="J1313" s="294"/>
      <c r="K1313" s="294"/>
      <c r="L1313" s="294"/>
    </row>
    <row r="1314" spans="1:12" ht="17.100000000000001" customHeight="1">
      <c r="A1314" s="294" t="s">
        <v>12978</v>
      </c>
      <c r="B1314" s="298" t="s">
        <v>12979</v>
      </c>
      <c r="C1314" s="294" t="s">
        <v>12980</v>
      </c>
      <c r="D1314" s="294" t="s">
        <v>12981</v>
      </c>
      <c r="E1314" s="299" t="s">
        <v>12982</v>
      </c>
      <c r="F1314" s="413" t="s">
        <v>12983</v>
      </c>
      <c r="G1314" s="413"/>
      <c r="H1314" s="413" t="s">
        <v>12984</v>
      </c>
      <c r="I1314" s="413"/>
      <c r="J1314" s="413" t="s">
        <v>12985</v>
      </c>
      <c r="K1314" s="413"/>
      <c r="L1314" s="413"/>
    </row>
    <row r="1315" spans="1:12" ht="24" customHeight="1">
      <c r="A1315" s="300" t="s">
        <v>12986</v>
      </c>
      <c r="B1315" s="301" t="s">
        <v>13093</v>
      </c>
      <c r="C1315" s="300" t="s">
        <v>9</v>
      </c>
      <c r="D1315" s="300" t="s">
        <v>10857</v>
      </c>
      <c r="E1315" s="302" t="s">
        <v>27</v>
      </c>
      <c r="F1315" s="423" t="s">
        <v>13094</v>
      </c>
      <c r="G1315" s="423"/>
      <c r="H1315" s="423">
        <v>4.0181135000000001</v>
      </c>
      <c r="I1315" s="423"/>
      <c r="J1315" s="424">
        <v>20.773599999999998</v>
      </c>
      <c r="K1315" s="424"/>
      <c r="L1315" s="424"/>
    </row>
    <row r="1316" spans="1:12" ht="17.100000000000001" customHeight="1">
      <c r="A1316" s="298"/>
      <c r="B1316" s="298"/>
      <c r="C1316" s="298"/>
      <c r="D1316" s="298"/>
      <c r="E1316" s="298"/>
      <c r="F1316" s="298"/>
      <c r="G1316" s="298"/>
      <c r="H1316" s="298"/>
      <c r="I1316" s="298"/>
      <c r="J1316" s="298" t="s">
        <v>12992</v>
      </c>
      <c r="K1316" s="298"/>
      <c r="L1316" s="298" t="s">
        <v>13641</v>
      </c>
    </row>
    <row r="1317" spans="1:12">
      <c r="A1317" s="414" t="s">
        <v>12998</v>
      </c>
      <c r="B1317" s="414"/>
      <c r="C1317" s="414"/>
      <c r="D1317" s="414"/>
      <c r="E1317" s="414"/>
      <c r="F1317" s="414"/>
      <c r="G1317" s="414"/>
      <c r="H1317" s="414"/>
      <c r="I1317" s="294"/>
      <c r="J1317" s="294"/>
      <c r="K1317" s="294"/>
      <c r="L1317" s="294"/>
    </row>
    <row r="1318" spans="1:12" ht="17.100000000000001" customHeight="1">
      <c r="A1318" s="294" t="s">
        <v>12978</v>
      </c>
      <c r="B1318" s="298" t="s">
        <v>12979</v>
      </c>
      <c r="C1318" s="294" t="s">
        <v>12980</v>
      </c>
      <c r="D1318" s="294" t="s">
        <v>12981</v>
      </c>
      <c r="E1318" s="299" t="s">
        <v>12982</v>
      </c>
      <c r="F1318" s="413" t="s">
        <v>12983</v>
      </c>
      <c r="G1318" s="413"/>
      <c r="H1318" s="413" t="s">
        <v>12984</v>
      </c>
      <c r="I1318" s="413"/>
      <c r="J1318" s="413" t="s">
        <v>12985</v>
      </c>
      <c r="K1318" s="413"/>
      <c r="L1318" s="413"/>
    </row>
    <row r="1319" spans="1:12" ht="24" customHeight="1">
      <c r="A1319" s="300" t="s">
        <v>12986</v>
      </c>
      <c r="B1319" s="301" t="s">
        <v>13099</v>
      </c>
      <c r="C1319" s="300" t="s">
        <v>9</v>
      </c>
      <c r="D1319" s="300" t="s">
        <v>7224</v>
      </c>
      <c r="E1319" s="302" t="s">
        <v>51</v>
      </c>
      <c r="F1319" s="423" t="s">
        <v>13100</v>
      </c>
      <c r="G1319" s="423"/>
      <c r="H1319" s="423">
        <v>2.7447900000000001E-2</v>
      </c>
      <c r="I1319" s="423"/>
      <c r="J1319" s="424">
        <v>0.25219999999999998</v>
      </c>
      <c r="K1319" s="424"/>
      <c r="L1319" s="424"/>
    </row>
    <row r="1320" spans="1:12" ht="24" customHeight="1">
      <c r="A1320" s="300" t="s">
        <v>12986</v>
      </c>
      <c r="B1320" s="301" t="s">
        <v>13101</v>
      </c>
      <c r="C1320" s="300" t="s">
        <v>9</v>
      </c>
      <c r="D1320" s="300" t="s">
        <v>7359</v>
      </c>
      <c r="E1320" s="302" t="s">
        <v>51</v>
      </c>
      <c r="F1320" s="423" t="s">
        <v>13102</v>
      </c>
      <c r="G1320" s="423"/>
      <c r="H1320" s="423">
        <v>8.8570000000000001E-4</v>
      </c>
      <c r="I1320" s="423"/>
      <c r="J1320" s="424">
        <v>0.1138</v>
      </c>
      <c r="K1320" s="424"/>
      <c r="L1320" s="424"/>
    </row>
    <row r="1321" spans="1:12" ht="24" customHeight="1">
      <c r="A1321" s="300" t="s">
        <v>12986</v>
      </c>
      <c r="B1321" s="301" t="s">
        <v>13103</v>
      </c>
      <c r="C1321" s="300" t="s">
        <v>9</v>
      </c>
      <c r="D1321" s="300" t="s">
        <v>8851</v>
      </c>
      <c r="E1321" s="302" t="s">
        <v>51</v>
      </c>
      <c r="F1321" s="423" t="s">
        <v>13104</v>
      </c>
      <c r="G1321" s="423"/>
      <c r="H1321" s="423">
        <v>7.0879999999999999E-4</v>
      </c>
      <c r="I1321" s="423"/>
      <c r="J1321" s="424">
        <v>0.13719999999999999</v>
      </c>
      <c r="K1321" s="424"/>
      <c r="L1321" s="424"/>
    </row>
    <row r="1322" spans="1:12" ht="24" customHeight="1">
      <c r="A1322" s="300" t="s">
        <v>12986</v>
      </c>
      <c r="B1322" s="301" t="s">
        <v>13105</v>
      </c>
      <c r="C1322" s="300" t="s">
        <v>9</v>
      </c>
      <c r="D1322" s="300" t="s">
        <v>8852</v>
      </c>
      <c r="E1322" s="302" t="s">
        <v>51</v>
      </c>
      <c r="F1322" s="423" t="s">
        <v>13106</v>
      </c>
      <c r="G1322" s="423"/>
      <c r="H1322" s="423">
        <v>1.5190000000000001E-4</v>
      </c>
      <c r="I1322" s="423"/>
      <c r="J1322" s="424">
        <v>8.3299999999999999E-2</v>
      </c>
      <c r="K1322" s="424"/>
      <c r="L1322" s="424"/>
    </row>
    <row r="1323" spans="1:12" ht="24" customHeight="1">
      <c r="A1323" s="300" t="s">
        <v>12986</v>
      </c>
      <c r="B1323" s="301" t="s">
        <v>13107</v>
      </c>
      <c r="C1323" s="300" t="s">
        <v>9</v>
      </c>
      <c r="D1323" s="300" t="s">
        <v>9000</v>
      </c>
      <c r="E1323" s="302" t="s">
        <v>51</v>
      </c>
      <c r="F1323" s="423" t="s">
        <v>13108</v>
      </c>
      <c r="G1323" s="423"/>
      <c r="H1323" s="423">
        <v>3.1241100000000001E-2</v>
      </c>
      <c r="I1323" s="423"/>
      <c r="J1323" s="424">
        <v>0.21149999999999999</v>
      </c>
      <c r="K1323" s="424"/>
      <c r="L1323" s="424"/>
    </row>
    <row r="1324" spans="1:12" ht="24" customHeight="1">
      <c r="A1324" s="300" t="s">
        <v>12986</v>
      </c>
      <c r="B1324" s="301" t="s">
        <v>13109</v>
      </c>
      <c r="C1324" s="300" t="s">
        <v>9</v>
      </c>
      <c r="D1324" s="300" t="s">
        <v>9574</v>
      </c>
      <c r="E1324" s="302" t="s">
        <v>51</v>
      </c>
      <c r="F1324" s="423" t="s">
        <v>13110</v>
      </c>
      <c r="G1324" s="423"/>
      <c r="H1324" s="423">
        <v>9.9074000000000002E-3</v>
      </c>
      <c r="I1324" s="423"/>
      <c r="J1324" s="424">
        <v>8.7499999999999994E-2</v>
      </c>
      <c r="K1324" s="424"/>
      <c r="L1324" s="424"/>
    </row>
    <row r="1325" spans="1:12" ht="24" customHeight="1">
      <c r="A1325" s="300" t="s">
        <v>12986</v>
      </c>
      <c r="B1325" s="301" t="s">
        <v>13111</v>
      </c>
      <c r="C1325" s="300" t="s">
        <v>9</v>
      </c>
      <c r="D1325" s="300" t="s">
        <v>10714</v>
      </c>
      <c r="E1325" s="302" t="s">
        <v>93</v>
      </c>
      <c r="F1325" s="423" t="s">
        <v>13112</v>
      </c>
      <c r="G1325" s="423"/>
      <c r="H1325" s="423">
        <v>5.2069999999999998E-3</v>
      </c>
      <c r="I1325" s="423"/>
      <c r="J1325" s="424">
        <v>7.9500000000000001E-2</v>
      </c>
      <c r="K1325" s="424"/>
      <c r="L1325" s="424"/>
    </row>
    <row r="1326" spans="1:12" ht="24" customHeight="1">
      <c r="A1326" s="300" t="s">
        <v>12986</v>
      </c>
      <c r="B1326" s="301" t="s">
        <v>13113</v>
      </c>
      <c r="C1326" s="300" t="s">
        <v>9</v>
      </c>
      <c r="D1326" s="300" t="s">
        <v>10809</v>
      </c>
      <c r="E1326" s="302" t="s">
        <v>51</v>
      </c>
      <c r="F1326" s="423" t="s">
        <v>13114</v>
      </c>
      <c r="G1326" s="423"/>
      <c r="H1326" s="423">
        <v>5.2069999999999998E-3</v>
      </c>
      <c r="I1326" s="423"/>
      <c r="J1326" s="424">
        <v>6.25E-2</v>
      </c>
      <c r="K1326" s="424"/>
      <c r="L1326" s="424"/>
    </row>
    <row r="1327" spans="1:12" ht="24" customHeight="1">
      <c r="A1327" s="300" t="s">
        <v>12986</v>
      </c>
      <c r="B1327" s="301" t="s">
        <v>13115</v>
      </c>
      <c r="C1327" s="300" t="s">
        <v>9</v>
      </c>
      <c r="D1327" s="300" t="s">
        <v>10810</v>
      </c>
      <c r="E1327" s="302" t="s">
        <v>51</v>
      </c>
      <c r="F1327" s="423" t="s">
        <v>13116</v>
      </c>
      <c r="G1327" s="423"/>
      <c r="H1327" s="423">
        <v>5.2069999999999998E-3</v>
      </c>
      <c r="I1327" s="423"/>
      <c r="J1327" s="424">
        <v>0.1386</v>
      </c>
      <c r="K1327" s="424"/>
      <c r="L1327" s="424"/>
    </row>
    <row r="1328" spans="1:12" ht="24" customHeight="1">
      <c r="A1328" s="300" t="s">
        <v>12986</v>
      </c>
      <c r="B1328" s="301" t="s">
        <v>13117</v>
      </c>
      <c r="C1328" s="300" t="s">
        <v>9</v>
      </c>
      <c r="D1328" s="300" t="s">
        <v>10837</v>
      </c>
      <c r="E1328" s="302" t="s">
        <v>51</v>
      </c>
      <c r="F1328" s="423" t="s">
        <v>13118</v>
      </c>
      <c r="G1328" s="423"/>
      <c r="H1328" s="423">
        <v>1.773E-4</v>
      </c>
      <c r="I1328" s="423"/>
      <c r="J1328" s="424">
        <v>7.8899999999999998E-2</v>
      </c>
      <c r="K1328" s="424"/>
      <c r="L1328" s="424"/>
    </row>
    <row r="1329" spans="1:12" ht="24" customHeight="1">
      <c r="A1329" s="300" t="s">
        <v>12986</v>
      </c>
      <c r="B1329" s="301" t="s">
        <v>13003</v>
      </c>
      <c r="C1329" s="300" t="s">
        <v>9</v>
      </c>
      <c r="D1329" s="300" t="s">
        <v>7216</v>
      </c>
      <c r="E1329" s="302" t="s">
        <v>51</v>
      </c>
      <c r="F1329" s="423" t="s">
        <v>13004</v>
      </c>
      <c r="G1329" s="423"/>
      <c r="H1329" s="423">
        <v>1.04289E-2</v>
      </c>
      <c r="I1329" s="423"/>
      <c r="J1329" s="424">
        <v>0.34839999999999999</v>
      </c>
      <c r="K1329" s="424"/>
      <c r="L1329" s="424"/>
    </row>
    <row r="1330" spans="1:12" ht="24" customHeight="1">
      <c r="A1330" s="300" t="s">
        <v>12986</v>
      </c>
      <c r="B1330" s="301" t="s">
        <v>13005</v>
      </c>
      <c r="C1330" s="300" t="s">
        <v>9</v>
      </c>
      <c r="D1330" s="300" t="s">
        <v>7393</v>
      </c>
      <c r="E1330" s="302" t="s">
        <v>12988</v>
      </c>
      <c r="F1330" s="423" t="s">
        <v>13006</v>
      </c>
      <c r="G1330" s="423"/>
      <c r="H1330" s="423">
        <v>6.2740000000000001E-3</v>
      </c>
      <c r="I1330" s="423"/>
      <c r="J1330" s="424">
        <v>0.33879999999999999</v>
      </c>
      <c r="K1330" s="424"/>
      <c r="L1330" s="424"/>
    </row>
    <row r="1331" spans="1:12" ht="24" customHeight="1">
      <c r="A1331" s="300" t="s">
        <v>12986</v>
      </c>
      <c r="B1331" s="301" t="s">
        <v>13007</v>
      </c>
      <c r="C1331" s="300" t="s">
        <v>9</v>
      </c>
      <c r="D1331" s="300" t="s">
        <v>10619</v>
      </c>
      <c r="E1331" s="302" t="s">
        <v>51</v>
      </c>
      <c r="F1331" s="423" t="s">
        <v>13008</v>
      </c>
      <c r="G1331" s="423"/>
      <c r="H1331" s="423">
        <v>4.8668000000000001E-3</v>
      </c>
      <c r="I1331" s="423"/>
      <c r="J1331" s="424">
        <v>0.93079999999999996</v>
      </c>
      <c r="K1331" s="424"/>
      <c r="L1331" s="424"/>
    </row>
    <row r="1332" spans="1:12" ht="24" customHeight="1">
      <c r="A1332" s="300" t="s">
        <v>12986</v>
      </c>
      <c r="B1332" s="301" t="s">
        <v>13009</v>
      </c>
      <c r="C1332" s="300" t="s">
        <v>9</v>
      </c>
      <c r="D1332" s="300" t="s">
        <v>10769</v>
      </c>
      <c r="E1332" s="302" t="s">
        <v>51</v>
      </c>
      <c r="F1332" s="423" t="s">
        <v>13010</v>
      </c>
      <c r="G1332" s="423"/>
      <c r="H1332" s="423">
        <v>0.4374864</v>
      </c>
      <c r="I1332" s="423"/>
      <c r="J1332" s="424">
        <v>0.55120000000000002</v>
      </c>
      <c r="K1332" s="424"/>
      <c r="L1332" s="424"/>
    </row>
    <row r="1333" spans="1:12" ht="24" customHeight="1">
      <c r="A1333" s="300" t="s">
        <v>12986</v>
      </c>
      <c r="B1333" s="301" t="s">
        <v>13011</v>
      </c>
      <c r="C1333" s="300" t="s">
        <v>9</v>
      </c>
      <c r="D1333" s="300" t="s">
        <v>10929</v>
      </c>
      <c r="E1333" s="302" t="s">
        <v>51</v>
      </c>
      <c r="F1333" s="423" t="s">
        <v>13012</v>
      </c>
      <c r="G1333" s="423"/>
      <c r="H1333" s="423">
        <v>4.2179000000000001E-3</v>
      </c>
      <c r="I1333" s="423"/>
      <c r="J1333" s="424">
        <v>0.63460000000000005</v>
      </c>
      <c r="K1333" s="424"/>
      <c r="L1333" s="424"/>
    </row>
    <row r="1334" spans="1:12" ht="17.100000000000001" customHeight="1">
      <c r="A1334" s="298"/>
      <c r="B1334" s="298"/>
      <c r="C1334" s="298"/>
      <c r="D1334" s="298"/>
      <c r="E1334" s="298"/>
      <c r="F1334" s="298"/>
      <c r="G1334" s="298"/>
      <c r="H1334" s="298"/>
      <c r="I1334" s="298"/>
      <c r="J1334" s="298" t="s">
        <v>12992</v>
      </c>
      <c r="K1334" s="298"/>
      <c r="L1334" s="298" t="s">
        <v>13642</v>
      </c>
    </row>
    <row r="1335" spans="1:12">
      <c r="A1335" s="414" t="s">
        <v>13056</v>
      </c>
      <c r="B1335" s="414"/>
      <c r="C1335" s="414"/>
      <c r="D1335" s="414"/>
      <c r="E1335" s="414"/>
      <c r="F1335" s="414"/>
      <c r="G1335" s="414"/>
      <c r="H1335" s="414"/>
      <c r="I1335" s="294"/>
      <c r="J1335" s="294"/>
      <c r="K1335" s="294"/>
      <c r="L1335" s="294"/>
    </row>
    <row r="1336" spans="1:12" ht="17.100000000000001" customHeight="1">
      <c r="A1336" s="294" t="s">
        <v>12978</v>
      </c>
      <c r="B1336" s="298" t="s">
        <v>12979</v>
      </c>
      <c r="C1336" s="294" t="s">
        <v>12980</v>
      </c>
      <c r="D1336" s="294" t="s">
        <v>12981</v>
      </c>
      <c r="E1336" s="299" t="s">
        <v>12982</v>
      </c>
      <c r="F1336" s="413" t="s">
        <v>12983</v>
      </c>
      <c r="G1336" s="413"/>
      <c r="H1336" s="413" t="s">
        <v>12984</v>
      </c>
      <c r="I1336" s="413"/>
      <c r="J1336" s="413" t="s">
        <v>12985</v>
      </c>
      <c r="K1336" s="413"/>
      <c r="L1336" s="413"/>
    </row>
    <row r="1337" spans="1:12" ht="24" customHeight="1">
      <c r="A1337" s="300" t="s">
        <v>12986</v>
      </c>
      <c r="B1337" s="301" t="s">
        <v>13057</v>
      </c>
      <c r="C1337" s="300" t="s">
        <v>9</v>
      </c>
      <c r="D1337" s="300" t="s">
        <v>12549</v>
      </c>
      <c r="E1337" s="302" t="s">
        <v>27</v>
      </c>
      <c r="F1337" s="423" t="s">
        <v>12948</v>
      </c>
      <c r="G1337" s="423"/>
      <c r="H1337" s="423">
        <v>3.9141387999999999</v>
      </c>
      <c r="I1337" s="423"/>
      <c r="J1337" s="424">
        <v>2.5442</v>
      </c>
      <c r="K1337" s="424"/>
      <c r="L1337" s="424"/>
    </row>
    <row r="1338" spans="1:12" ht="17.100000000000001" customHeight="1">
      <c r="A1338" s="298"/>
      <c r="B1338" s="298"/>
      <c r="C1338" s="298"/>
      <c r="D1338" s="298"/>
      <c r="E1338" s="298"/>
      <c r="F1338" s="298"/>
      <c r="G1338" s="298"/>
      <c r="H1338" s="298"/>
      <c r="I1338" s="298"/>
      <c r="J1338" s="298" t="s">
        <v>12992</v>
      </c>
      <c r="K1338" s="298"/>
      <c r="L1338" s="298" t="s">
        <v>13643</v>
      </c>
    </row>
    <row r="1339" spans="1:12">
      <c r="A1339" s="414" t="s">
        <v>13058</v>
      </c>
      <c r="B1339" s="414"/>
      <c r="C1339" s="414"/>
      <c r="D1339" s="414"/>
      <c r="E1339" s="414"/>
      <c r="F1339" s="414"/>
      <c r="G1339" s="414"/>
      <c r="H1339" s="414"/>
      <c r="I1339" s="294"/>
      <c r="J1339" s="294"/>
      <c r="K1339" s="294"/>
      <c r="L1339" s="294"/>
    </row>
    <row r="1340" spans="1:12" ht="17.100000000000001" customHeight="1">
      <c r="A1340" s="294" t="s">
        <v>12978</v>
      </c>
      <c r="B1340" s="298" t="s">
        <v>12979</v>
      </c>
      <c r="C1340" s="294" t="s">
        <v>12980</v>
      </c>
      <c r="D1340" s="294" t="s">
        <v>12981</v>
      </c>
      <c r="E1340" s="299" t="s">
        <v>12982</v>
      </c>
      <c r="F1340" s="413" t="s">
        <v>12983</v>
      </c>
      <c r="G1340" s="413"/>
      <c r="H1340" s="413" t="s">
        <v>12984</v>
      </c>
      <c r="I1340" s="413"/>
      <c r="J1340" s="413" t="s">
        <v>12985</v>
      </c>
      <c r="K1340" s="413"/>
      <c r="L1340" s="413"/>
    </row>
    <row r="1341" spans="1:12" ht="24" customHeight="1">
      <c r="A1341" s="300" t="s">
        <v>12986</v>
      </c>
      <c r="B1341" s="301" t="s">
        <v>13059</v>
      </c>
      <c r="C1341" s="300" t="s">
        <v>9</v>
      </c>
      <c r="D1341" s="300" t="s">
        <v>12535</v>
      </c>
      <c r="E1341" s="302" t="s">
        <v>27</v>
      </c>
      <c r="F1341" s="423" t="s">
        <v>12936</v>
      </c>
      <c r="G1341" s="423"/>
      <c r="H1341" s="423">
        <v>3.9141387999999999</v>
      </c>
      <c r="I1341" s="423"/>
      <c r="J1341" s="424">
        <v>0.19570000000000001</v>
      </c>
      <c r="K1341" s="424"/>
      <c r="L1341" s="424"/>
    </row>
    <row r="1342" spans="1:12" ht="17.100000000000001" customHeight="1">
      <c r="A1342" s="298"/>
      <c r="B1342" s="298"/>
      <c r="C1342" s="298"/>
      <c r="D1342" s="298"/>
      <c r="E1342" s="298"/>
      <c r="F1342" s="298"/>
      <c r="G1342" s="298"/>
      <c r="H1342" s="298"/>
      <c r="I1342" s="298"/>
      <c r="J1342" s="298" t="s">
        <v>12992</v>
      </c>
      <c r="K1342" s="298"/>
      <c r="L1342" s="298" t="s">
        <v>13644</v>
      </c>
    </row>
    <row r="1343" spans="1:12">
      <c r="A1343" s="414" t="s">
        <v>13060</v>
      </c>
      <c r="B1343" s="414"/>
      <c r="C1343" s="414"/>
      <c r="D1343" s="414"/>
      <c r="E1343" s="414"/>
      <c r="F1343" s="414"/>
      <c r="G1343" s="414"/>
      <c r="H1343" s="414"/>
      <c r="I1343" s="294"/>
      <c r="J1343" s="294"/>
      <c r="K1343" s="294"/>
      <c r="L1343" s="294"/>
    </row>
    <row r="1344" spans="1:12" ht="17.100000000000001" customHeight="1">
      <c r="A1344" s="294" t="s">
        <v>12978</v>
      </c>
      <c r="B1344" s="298" t="s">
        <v>12979</v>
      </c>
      <c r="C1344" s="294" t="s">
        <v>12980</v>
      </c>
      <c r="D1344" s="294" t="s">
        <v>12981</v>
      </c>
      <c r="E1344" s="299" t="s">
        <v>12982</v>
      </c>
      <c r="F1344" s="413" t="s">
        <v>12983</v>
      </c>
      <c r="G1344" s="413"/>
      <c r="H1344" s="413" t="s">
        <v>12984</v>
      </c>
      <c r="I1344" s="413"/>
      <c r="J1344" s="413" t="s">
        <v>12985</v>
      </c>
      <c r="K1344" s="413"/>
      <c r="L1344" s="413"/>
    </row>
    <row r="1345" spans="1:12" ht="24" customHeight="1">
      <c r="A1345" s="300" t="s">
        <v>12986</v>
      </c>
      <c r="B1345" s="301" t="s">
        <v>13061</v>
      </c>
      <c r="C1345" s="300" t="s">
        <v>9</v>
      </c>
      <c r="D1345" s="300" t="s">
        <v>12522</v>
      </c>
      <c r="E1345" s="302" t="s">
        <v>27</v>
      </c>
      <c r="F1345" s="423" t="s">
        <v>12964</v>
      </c>
      <c r="G1345" s="423"/>
      <c r="H1345" s="423">
        <v>3.9141387999999999</v>
      </c>
      <c r="I1345" s="423"/>
      <c r="J1345" s="424">
        <v>9.9027999999999992</v>
      </c>
      <c r="K1345" s="424"/>
      <c r="L1345" s="424"/>
    </row>
    <row r="1346" spans="1:12" ht="24" customHeight="1">
      <c r="A1346" s="300" t="s">
        <v>12986</v>
      </c>
      <c r="B1346" s="301" t="s">
        <v>13062</v>
      </c>
      <c r="C1346" s="300" t="s">
        <v>9</v>
      </c>
      <c r="D1346" s="300" t="s">
        <v>12527</v>
      </c>
      <c r="E1346" s="302" t="s">
        <v>27</v>
      </c>
      <c r="F1346" s="423" t="s">
        <v>13063</v>
      </c>
      <c r="G1346" s="423"/>
      <c r="H1346" s="423">
        <v>3.9141387999999999</v>
      </c>
      <c r="I1346" s="423"/>
      <c r="J1346" s="424">
        <v>1.3308</v>
      </c>
      <c r="K1346" s="424"/>
      <c r="L1346" s="424"/>
    </row>
    <row r="1347" spans="1:12" ht="17.100000000000001" customHeight="1">
      <c r="A1347" s="298"/>
      <c r="B1347" s="298"/>
      <c r="C1347" s="298"/>
      <c r="D1347" s="298"/>
      <c r="E1347" s="298"/>
      <c r="F1347" s="298"/>
      <c r="G1347" s="298"/>
      <c r="H1347" s="298"/>
      <c r="I1347" s="298"/>
      <c r="J1347" s="298" t="s">
        <v>12992</v>
      </c>
      <c r="K1347" s="298"/>
      <c r="L1347" s="298" t="s">
        <v>13645</v>
      </c>
    </row>
    <row r="1348" spans="1:12" ht="17.100000000000001" customHeight="1">
      <c r="A1348" s="294" t="s">
        <v>13014</v>
      </c>
      <c r="B1348" s="294"/>
      <c r="C1348" s="294"/>
      <c r="D1348" s="294"/>
      <c r="E1348" s="294"/>
      <c r="F1348" s="294"/>
      <c r="G1348" s="294"/>
      <c r="H1348" s="294"/>
      <c r="I1348" s="294"/>
      <c r="J1348" s="294"/>
      <c r="K1348" s="294"/>
      <c r="L1348" s="294"/>
    </row>
    <row r="1349" spans="1:12" ht="17.100000000000001" customHeight="1">
      <c r="A1349" s="298"/>
      <c r="B1349" s="298"/>
      <c r="C1349" s="298"/>
      <c r="D1349" s="298"/>
      <c r="E1349" s="298"/>
      <c r="F1349" s="298"/>
      <c r="G1349" s="298"/>
      <c r="H1349" s="298"/>
      <c r="I1349" s="298"/>
      <c r="J1349" s="298" t="s">
        <v>13015</v>
      </c>
      <c r="K1349" s="298"/>
      <c r="L1349" s="298" t="s">
        <v>13646</v>
      </c>
    </row>
    <row r="1350" spans="1:12" ht="17.100000000000001" customHeight="1">
      <c r="A1350" s="298"/>
      <c r="B1350" s="298"/>
      <c r="C1350" s="298"/>
      <c r="D1350" s="298"/>
      <c r="E1350" s="298"/>
      <c r="F1350" s="298"/>
      <c r="G1350" s="298"/>
      <c r="H1350" s="298"/>
      <c r="I1350" s="298"/>
      <c r="J1350" s="298" t="s">
        <v>13017</v>
      </c>
      <c r="K1350" s="298" t="s">
        <v>13018</v>
      </c>
      <c r="L1350" s="298" t="s">
        <v>13647</v>
      </c>
    </row>
    <row r="1351" spans="1:12" ht="17.100000000000001" customHeight="1">
      <c r="A1351" s="298"/>
      <c r="B1351" s="298"/>
      <c r="C1351" s="298"/>
      <c r="D1351" s="298"/>
      <c r="E1351" s="298"/>
      <c r="F1351" s="298"/>
      <c r="G1351" s="298"/>
      <c r="H1351" s="298"/>
      <c r="I1351" s="298"/>
      <c r="J1351" s="298" t="s">
        <v>13020</v>
      </c>
      <c r="K1351" s="298"/>
      <c r="L1351" s="298" t="s">
        <v>13648</v>
      </c>
    </row>
    <row r="1352" spans="1:12" ht="17.100000000000001" customHeight="1">
      <c r="A1352" s="298"/>
      <c r="B1352" s="298"/>
      <c r="C1352" s="298"/>
      <c r="D1352" s="298"/>
      <c r="E1352" s="298"/>
      <c r="F1352" s="298"/>
      <c r="G1352" s="298"/>
      <c r="H1352" s="298"/>
      <c r="I1352" s="298"/>
      <c r="J1352" s="298" t="s">
        <v>13022</v>
      </c>
      <c r="K1352" s="298" t="s">
        <v>12974</v>
      </c>
      <c r="L1352" s="298" t="s">
        <v>13649</v>
      </c>
    </row>
    <row r="1353" spans="1:12" ht="17.100000000000001" customHeight="1">
      <c r="A1353" s="298"/>
      <c r="B1353" s="298"/>
      <c r="C1353" s="298"/>
      <c r="D1353" s="298"/>
      <c r="E1353" s="298"/>
      <c r="F1353" s="298"/>
      <c r="G1353" s="298"/>
      <c r="H1353" s="298"/>
      <c r="I1353" s="298"/>
      <c r="J1353" s="298" t="s">
        <v>13024</v>
      </c>
      <c r="K1353" s="298"/>
      <c r="L1353" s="298" t="s">
        <v>13650</v>
      </c>
    </row>
    <row r="1354" spans="1:12" ht="30" customHeight="1">
      <c r="A1354" s="299"/>
      <c r="B1354" s="299"/>
      <c r="C1354" s="299"/>
      <c r="D1354" s="299"/>
      <c r="E1354" s="299"/>
      <c r="F1354" s="299"/>
      <c r="G1354" s="299"/>
      <c r="H1354" s="299"/>
      <c r="I1354" s="299"/>
      <c r="J1354" s="299"/>
      <c r="K1354" s="299"/>
      <c r="L1354" s="299"/>
    </row>
    <row r="1355" spans="1:12" ht="36" customHeight="1">
      <c r="A1355" s="295" t="s">
        <v>13651</v>
      </c>
      <c r="B1355" s="296" t="s">
        <v>13652</v>
      </c>
      <c r="C1355" s="295" t="s">
        <v>9</v>
      </c>
      <c r="D1355" s="295" t="s">
        <v>4147</v>
      </c>
      <c r="E1355" s="297" t="s">
        <v>13082</v>
      </c>
      <c r="F1355" s="296"/>
      <c r="G1355" s="296"/>
      <c r="H1355" s="296"/>
      <c r="I1355" s="296"/>
      <c r="J1355" s="296"/>
      <c r="K1355" s="296"/>
      <c r="L1355" s="296"/>
    </row>
    <row r="1356" spans="1:12">
      <c r="A1356" s="414" t="s">
        <v>12977</v>
      </c>
      <c r="B1356" s="414"/>
      <c r="C1356" s="414"/>
      <c r="D1356" s="414"/>
      <c r="E1356" s="414"/>
      <c r="F1356" s="414"/>
      <c r="G1356" s="414"/>
      <c r="H1356" s="414"/>
      <c r="I1356" s="294"/>
      <c r="J1356" s="294"/>
      <c r="K1356" s="294"/>
      <c r="L1356" s="294"/>
    </row>
    <row r="1357" spans="1:12" ht="17.100000000000001" customHeight="1">
      <c r="A1357" s="294" t="s">
        <v>12978</v>
      </c>
      <c r="B1357" s="298" t="s">
        <v>12979</v>
      </c>
      <c r="C1357" s="294" t="s">
        <v>12980</v>
      </c>
      <c r="D1357" s="294" t="s">
        <v>12981</v>
      </c>
      <c r="E1357" s="299" t="s">
        <v>12982</v>
      </c>
      <c r="F1357" s="413" t="s">
        <v>12983</v>
      </c>
      <c r="G1357" s="413"/>
      <c r="H1357" s="413" t="s">
        <v>12984</v>
      </c>
      <c r="I1357" s="413"/>
      <c r="J1357" s="413" t="s">
        <v>12985</v>
      </c>
      <c r="K1357" s="413"/>
      <c r="L1357" s="413"/>
    </row>
    <row r="1358" spans="1:12" ht="24" customHeight="1">
      <c r="A1358" s="300" t="s">
        <v>12986</v>
      </c>
      <c r="B1358" s="301" t="s">
        <v>13286</v>
      </c>
      <c r="C1358" s="300" t="s">
        <v>9</v>
      </c>
      <c r="D1358" s="300" t="s">
        <v>8076</v>
      </c>
      <c r="E1358" s="302" t="s">
        <v>51</v>
      </c>
      <c r="F1358" s="423" t="s">
        <v>13287</v>
      </c>
      <c r="G1358" s="423"/>
      <c r="H1358" s="423">
        <v>5.9999999999999997E-7</v>
      </c>
      <c r="I1358" s="423"/>
      <c r="J1358" s="424">
        <v>7.6E-3</v>
      </c>
      <c r="K1358" s="424"/>
      <c r="L1358" s="424"/>
    </row>
    <row r="1359" spans="1:12" ht="24" customHeight="1">
      <c r="A1359" s="300" t="s">
        <v>12986</v>
      </c>
      <c r="B1359" s="301" t="s">
        <v>12987</v>
      </c>
      <c r="C1359" s="300" t="s">
        <v>9</v>
      </c>
      <c r="D1359" s="300" t="s">
        <v>9831</v>
      </c>
      <c r="E1359" s="302" t="s">
        <v>12988</v>
      </c>
      <c r="F1359" s="423" t="s">
        <v>12989</v>
      </c>
      <c r="G1359" s="423"/>
      <c r="H1359" s="423">
        <v>4.1097E-3</v>
      </c>
      <c r="I1359" s="423"/>
      <c r="J1359" s="424">
        <v>4.1599999999999998E-2</v>
      </c>
      <c r="K1359" s="424"/>
      <c r="L1359" s="424"/>
    </row>
    <row r="1360" spans="1:12" ht="36" customHeight="1">
      <c r="A1360" s="300" t="s">
        <v>12986</v>
      </c>
      <c r="B1360" s="301" t="s">
        <v>12990</v>
      </c>
      <c r="C1360" s="300" t="s">
        <v>9</v>
      </c>
      <c r="D1360" s="300" t="s">
        <v>11426</v>
      </c>
      <c r="E1360" s="302" t="s">
        <v>51</v>
      </c>
      <c r="F1360" s="423" t="s">
        <v>12991</v>
      </c>
      <c r="G1360" s="423"/>
      <c r="H1360" s="423">
        <v>2.1550000000000001E-4</v>
      </c>
      <c r="I1360" s="423"/>
      <c r="J1360" s="424">
        <v>2.8500000000000001E-2</v>
      </c>
      <c r="K1360" s="424"/>
      <c r="L1360" s="424"/>
    </row>
    <row r="1361" spans="1:12" ht="24" customHeight="1">
      <c r="A1361" s="300" t="s">
        <v>12986</v>
      </c>
      <c r="B1361" s="301" t="s">
        <v>13085</v>
      </c>
      <c r="C1361" s="300" t="s">
        <v>9</v>
      </c>
      <c r="D1361" s="300" t="s">
        <v>7909</v>
      </c>
      <c r="E1361" s="302" t="s">
        <v>51</v>
      </c>
      <c r="F1361" s="423" t="s">
        <v>13086</v>
      </c>
      <c r="G1361" s="423"/>
      <c r="H1361" s="423">
        <v>1.7420000000000001E-4</v>
      </c>
      <c r="I1361" s="423"/>
      <c r="J1361" s="424">
        <v>1.8100000000000002E-2</v>
      </c>
      <c r="K1361" s="424"/>
      <c r="L1361" s="424"/>
    </row>
    <row r="1362" spans="1:12" ht="24" customHeight="1">
      <c r="A1362" s="300" t="s">
        <v>12986</v>
      </c>
      <c r="B1362" s="301" t="s">
        <v>13087</v>
      </c>
      <c r="C1362" s="300" t="s">
        <v>9</v>
      </c>
      <c r="D1362" s="300" t="s">
        <v>8873</v>
      </c>
      <c r="E1362" s="302" t="s">
        <v>51</v>
      </c>
      <c r="F1362" s="423" t="s">
        <v>13088</v>
      </c>
      <c r="G1362" s="423"/>
      <c r="H1362" s="423">
        <v>1.6500000000000001E-5</v>
      </c>
      <c r="I1362" s="423"/>
      <c r="J1362" s="424">
        <v>1.43E-2</v>
      </c>
      <c r="K1362" s="424"/>
      <c r="L1362" s="424"/>
    </row>
    <row r="1363" spans="1:12" ht="48" customHeight="1">
      <c r="A1363" s="300" t="s">
        <v>12986</v>
      </c>
      <c r="B1363" s="301" t="s">
        <v>13089</v>
      </c>
      <c r="C1363" s="300" t="s">
        <v>9</v>
      </c>
      <c r="D1363" s="300" t="s">
        <v>9227</v>
      </c>
      <c r="E1363" s="302" t="s">
        <v>51</v>
      </c>
      <c r="F1363" s="423" t="s">
        <v>13090</v>
      </c>
      <c r="G1363" s="423"/>
      <c r="H1363" s="423">
        <v>1.1600000000000001E-5</v>
      </c>
      <c r="I1363" s="423"/>
      <c r="J1363" s="424">
        <v>1.55E-2</v>
      </c>
      <c r="K1363" s="424"/>
      <c r="L1363" s="424"/>
    </row>
    <row r="1364" spans="1:12" ht="24" customHeight="1">
      <c r="A1364" s="300" t="s">
        <v>12986</v>
      </c>
      <c r="B1364" s="301" t="s">
        <v>13091</v>
      </c>
      <c r="C1364" s="300" t="s">
        <v>9</v>
      </c>
      <c r="D1364" s="300" t="s">
        <v>9580</v>
      </c>
      <c r="E1364" s="302" t="s">
        <v>51</v>
      </c>
      <c r="F1364" s="423" t="s">
        <v>13092</v>
      </c>
      <c r="G1364" s="423"/>
      <c r="H1364" s="423">
        <v>1.13E-5</v>
      </c>
      <c r="I1364" s="423"/>
      <c r="J1364" s="424">
        <v>1.01E-2</v>
      </c>
      <c r="K1364" s="424"/>
      <c r="L1364" s="424"/>
    </row>
    <row r="1365" spans="1:12" ht="17.100000000000001" customHeight="1">
      <c r="A1365" s="298"/>
      <c r="B1365" s="298"/>
      <c r="C1365" s="298"/>
      <c r="D1365" s="298"/>
      <c r="E1365" s="298"/>
      <c r="F1365" s="298"/>
      <c r="G1365" s="298"/>
      <c r="H1365" s="298"/>
      <c r="I1365" s="298"/>
      <c r="J1365" s="298" t="s">
        <v>12992</v>
      </c>
      <c r="K1365" s="298"/>
      <c r="L1365" s="298" t="s">
        <v>12956</v>
      </c>
    </row>
    <row r="1366" spans="1:12">
      <c r="A1366" s="414" t="s">
        <v>12994</v>
      </c>
      <c r="B1366" s="414"/>
      <c r="C1366" s="414"/>
      <c r="D1366" s="414"/>
      <c r="E1366" s="414"/>
      <c r="F1366" s="414"/>
      <c r="G1366" s="414"/>
      <c r="H1366" s="414"/>
      <c r="I1366" s="294"/>
      <c r="J1366" s="294"/>
      <c r="K1366" s="294"/>
      <c r="L1366" s="294"/>
    </row>
    <row r="1367" spans="1:12" ht="17.100000000000001" customHeight="1">
      <c r="A1367" s="294" t="s">
        <v>12978</v>
      </c>
      <c r="B1367" s="298" t="s">
        <v>12979</v>
      </c>
      <c r="C1367" s="294" t="s">
        <v>12980</v>
      </c>
      <c r="D1367" s="294" t="s">
        <v>12981</v>
      </c>
      <c r="E1367" s="299" t="s">
        <v>12982</v>
      </c>
      <c r="F1367" s="413" t="s">
        <v>12983</v>
      </c>
      <c r="G1367" s="413"/>
      <c r="H1367" s="413" t="s">
        <v>12984</v>
      </c>
      <c r="I1367" s="413"/>
      <c r="J1367" s="413" t="s">
        <v>12985</v>
      </c>
      <c r="K1367" s="413"/>
      <c r="L1367" s="413"/>
    </row>
    <row r="1368" spans="1:12" ht="24" customHeight="1">
      <c r="A1368" s="300" t="s">
        <v>12986</v>
      </c>
      <c r="B1368" s="301" t="s">
        <v>13185</v>
      </c>
      <c r="C1368" s="300" t="s">
        <v>9</v>
      </c>
      <c r="D1368" s="300" t="s">
        <v>10150</v>
      </c>
      <c r="E1368" s="302" t="s">
        <v>27</v>
      </c>
      <c r="F1368" s="423" t="s">
        <v>13186</v>
      </c>
      <c r="G1368" s="423"/>
      <c r="H1368" s="423">
        <v>6.0019000000000001E-3</v>
      </c>
      <c r="I1368" s="423"/>
      <c r="J1368" s="424">
        <v>3.0700000000000002E-2</v>
      </c>
      <c r="K1368" s="424"/>
      <c r="L1368" s="424"/>
    </row>
    <row r="1369" spans="1:12" ht="24" customHeight="1">
      <c r="A1369" s="300" t="s">
        <v>12986</v>
      </c>
      <c r="B1369" s="301" t="s">
        <v>13192</v>
      </c>
      <c r="C1369" s="300" t="s">
        <v>9</v>
      </c>
      <c r="D1369" s="300" t="s">
        <v>10306</v>
      </c>
      <c r="E1369" s="302" t="s">
        <v>27</v>
      </c>
      <c r="F1369" s="423" t="s">
        <v>13134</v>
      </c>
      <c r="G1369" s="423"/>
      <c r="H1369" s="423">
        <v>0.1199572</v>
      </c>
      <c r="I1369" s="423"/>
      <c r="J1369" s="424">
        <v>0.8337</v>
      </c>
      <c r="K1369" s="424"/>
      <c r="L1369" s="424"/>
    </row>
    <row r="1370" spans="1:12" ht="24" customHeight="1">
      <c r="A1370" s="300" t="s">
        <v>12986</v>
      </c>
      <c r="B1370" s="301" t="s">
        <v>13093</v>
      </c>
      <c r="C1370" s="300" t="s">
        <v>9</v>
      </c>
      <c r="D1370" s="300" t="s">
        <v>10857</v>
      </c>
      <c r="E1370" s="302" t="s">
        <v>27</v>
      </c>
      <c r="F1370" s="423" t="s">
        <v>13094</v>
      </c>
      <c r="G1370" s="423"/>
      <c r="H1370" s="423">
        <v>0.18043989999999999</v>
      </c>
      <c r="I1370" s="423"/>
      <c r="J1370" s="424">
        <v>0.93289999999999995</v>
      </c>
      <c r="K1370" s="424"/>
      <c r="L1370" s="424"/>
    </row>
    <row r="1371" spans="1:12" ht="17.100000000000001" customHeight="1">
      <c r="A1371" s="298"/>
      <c r="B1371" s="298"/>
      <c r="C1371" s="298"/>
      <c r="D1371" s="298"/>
      <c r="E1371" s="298"/>
      <c r="F1371" s="298"/>
      <c r="G1371" s="298"/>
      <c r="H1371" s="298"/>
      <c r="I1371" s="298"/>
      <c r="J1371" s="298" t="s">
        <v>12992</v>
      </c>
      <c r="K1371" s="298"/>
      <c r="L1371" s="298" t="s">
        <v>13653</v>
      </c>
    </row>
    <row r="1372" spans="1:12">
      <c r="A1372" s="414" t="s">
        <v>12998</v>
      </c>
      <c r="B1372" s="414"/>
      <c r="C1372" s="414"/>
      <c r="D1372" s="414"/>
      <c r="E1372" s="414"/>
      <c r="F1372" s="414"/>
      <c r="G1372" s="414"/>
      <c r="H1372" s="414"/>
      <c r="I1372" s="294"/>
      <c r="J1372" s="294"/>
      <c r="K1372" s="294"/>
      <c r="L1372" s="294"/>
    </row>
    <row r="1373" spans="1:12" ht="17.100000000000001" customHeight="1">
      <c r="A1373" s="294" t="s">
        <v>12978</v>
      </c>
      <c r="B1373" s="298" t="s">
        <v>12979</v>
      </c>
      <c r="C1373" s="294" t="s">
        <v>12980</v>
      </c>
      <c r="D1373" s="294" t="s">
        <v>12981</v>
      </c>
      <c r="E1373" s="299" t="s">
        <v>12982</v>
      </c>
      <c r="F1373" s="413" t="s">
        <v>12983</v>
      </c>
      <c r="G1373" s="413"/>
      <c r="H1373" s="413" t="s">
        <v>12984</v>
      </c>
      <c r="I1373" s="413"/>
      <c r="J1373" s="413" t="s">
        <v>12985</v>
      </c>
      <c r="K1373" s="413"/>
      <c r="L1373" s="413"/>
    </row>
    <row r="1374" spans="1:12" ht="24" customHeight="1">
      <c r="A1374" s="300" t="s">
        <v>12986</v>
      </c>
      <c r="B1374" s="301" t="s">
        <v>13339</v>
      </c>
      <c r="C1374" s="300" t="s">
        <v>9</v>
      </c>
      <c r="D1374" s="300" t="s">
        <v>9085</v>
      </c>
      <c r="E1374" s="302" t="s">
        <v>93</v>
      </c>
      <c r="F1374" s="423" t="s">
        <v>13340</v>
      </c>
      <c r="G1374" s="423"/>
      <c r="H1374" s="423">
        <v>1.7417000000000001E-3</v>
      </c>
      <c r="I1374" s="423"/>
      <c r="J1374" s="424">
        <v>7.7999999999999996E-3</v>
      </c>
      <c r="K1374" s="424"/>
      <c r="L1374" s="424"/>
    </row>
    <row r="1375" spans="1:12" ht="24" customHeight="1">
      <c r="A1375" s="300" t="s">
        <v>12986</v>
      </c>
      <c r="B1375" s="301" t="s">
        <v>13003</v>
      </c>
      <c r="C1375" s="300" t="s">
        <v>9</v>
      </c>
      <c r="D1375" s="300" t="s">
        <v>7216</v>
      </c>
      <c r="E1375" s="302" t="s">
        <v>51</v>
      </c>
      <c r="F1375" s="423" t="s">
        <v>13004</v>
      </c>
      <c r="G1375" s="423"/>
      <c r="H1375" s="423">
        <v>7.9699999999999997E-4</v>
      </c>
      <c r="I1375" s="423"/>
      <c r="J1375" s="424">
        <v>2.6599999999999999E-2</v>
      </c>
      <c r="K1375" s="424"/>
      <c r="L1375" s="424"/>
    </row>
    <row r="1376" spans="1:12" ht="24" customHeight="1">
      <c r="A1376" s="300" t="s">
        <v>12986</v>
      </c>
      <c r="B1376" s="301" t="s">
        <v>13005</v>
      </c>
      <c r="C1376" s="300" t="s">
        <v>9</v>
      </c>
      <c r="D1376" s="300" t="s">
        <v>7393</v>
      </c>
      <c r="E1376" s="302" t="s">
        <v>12988</v>
      </c>
      <c r="F1376" s="423" t="s">
        <v>13006</v>
      </c>
      <c r="G1376" s="423"/>
      <c r="H1376" s="423">
        <v>4.794E-4</v>
      </c>
      <c r="I1376" s="423"/>
      <c r="J1376" s="424">
        <v>2.5899999999999999E-2</v>
      </c>
      <c r="K1376" s="424"/>
      <c r="L1376" s="424"/>
    </row>
    <row r="1377" spans="1:12" ht="24" customHeight="1">
      <c r="A1377" s="300" t="s">
        <v>12986</v>
      </c>
      <c r="B1377" s="301" t="s">
        <v>13007</v>
      </c>
      <c r="C1377" s="300" t="s">
        <v>9</v>
      </c>
      <c r="D1377" s="300" t="s">
        <v>10619</v>
      </c>
      <c r="E1377" s="302" t="s">
        <v>51</v>
      </c>
      <c r="F1377" s="423" t="s">
        <v>13008</v>
      </c>
      <c r="G1377" s="423"/>
      <c r="H1377" s="423">
        <v>3.7199999999999999E-4</v>
      </c>
      <c r="I1377" s="423"/>
      <c r="J1377" s="424">
        <v>7.1099999999999997E-2</v>
      </c>
      <c r="K1377" s="424"/>
      <c r="L1377" s="424"/>
    </row>
    <row r="1378" spans="1:12" ht="24" customHeight="1">
      <c r="A1378" s="300" t="s">
        <v>12986</v>
      </c>
      <c r="B1378" s="301" t="s">
        <v>13009</v>
      </c>
      <c r="C1378" s="300" t="s">
        <v>9</v>
      </c>
      <c r="D1378" s="300" t="s">
        <v>10769</v>
      </c>
      <c r="E1378" s="302" t="s">
        <v>51</v>
      </c>
      <c r="F1378" s="423" t="s">
        <v>13010</v>
      </c>
      <c r="G1378" s="423"/>
      <c r="H1378" s="423">
        <v>3.3434499999999999E-2</v>
      </c>
      <c r="I1378" s="423"/>
      <c r="J1378" s="424">
        <v>4.2099999999999999E-2</v>
      </c>
      <c r="K1378" s="424"/>
      <c r="L1378" s="424"/>
    </row>
    <row r="1379" spans="1:12" ht="24" customHeight="1">
      <c r="A1379" s="300" t="s">
        <v>12986</v>
      </c>
      <c r="B1379" s="301" t="s">
        <v>13011</v>
      </c>
      <c r="C1379" s="300" t="s">
        <v>9</v>
      </c>
      <c r="D1379" s="300" t="s">
        <v>10929</v>
      </c>
      <c r="E1379" s="302" t="s">
        <v>51</v>
      </c>
      <c r="F1379" s="423" t="s">
        <v>13012</v>
      </c>
      <c r="G1379" s="423"/>
      <c r="H1379" s="423">
        <v>3.2229999999999997E-4</v>
      </c>
      <c r="I1379" s="423"/>
      <c r="J1379" s="424">
        <v>4.8500000000000001E-2</v>
      </c>
      <c r="K1379" s="424"/>
      <c r="L1379" s="424"/>
    </row>
    <row r="1380" spans="1:12" ht="24" customHeight="1">
      <c r="A1380" s="300" t="s">
        <v>12986</v>
      </c>
      <c r="B1380" s="301" t="s">
        <v>13099</v>
      </c>
      <c r="C1380" s="300" t="s">
        <v>9</v>
      </c>
      <c r="D1380" s="300" t="s">
        <v>7224</v>
      </c>
      <c r="E1380" s="302" t="s">
        <v>51</v>
      </c>
      <c r="F1380" s="423" t="s">
        <v>13100</v>
      </c>
      <c r="G1380" s="423"/>
      <c r="H1380" s="423">
        <v>2.0563000000000001E-3</v>
      </c>
      <c r="I1380" s="423"/>
      <c r="J1380" s="424">
        <v>1.89E-2</v>
      </c>
      <c r="K1380" s="424"/>
      <c r="L1380" s="424"/>
    </row>
    <row r="1381" spans="1:12" ht="24" customHeight="1">
      <c r="A1381" s="300" t="s">
        <v>12986</v>
      </c>
      <c r="B1381" s="301" t="s">
        <v>13101</v>
      </c>
      <c r="C1381" s="300" t="s">
        <v>9</v>
      </c>
      <c r="D1381" s="300" t="s">
        <v>7359</v>
      </c>
      <c r="E1381" s="302" t="s">
        <v>51</v>
      </c>
      <c r="F1381" s="423" t="s">
        <v>13102</v>
      </c>
      <c r="G1381" s="423"/>
      <c r="H1381" s="423">
        <v>6.6299999999999999E-5</v>
      </c>
      <c r="I1381" s="423"/>
      <c r="J1381" s="424">
        <v>8.5000000000000006E-3</v>
      </c>
      <c r="K1381" s="424"/>
      <c r="L1381" s="424"/>
    </row>
    <row r="1382" spans="1:12" ht="24" customHeight="1">
      <c r="A1382" s="300" t="s">
        <v>12986</v>
      </c>
      <c r="B1382" s="301" t="s">
        <v>13103</v>
      </c>
      <c r="C1382" s="300" t="s">
        <v>9</v>
      </c>
      <c r="D1382" s="300" t="s">
        <v>8851</v>
      </c>
      <c r="E1382" s="302" t="s">
        <v>51</v>
      </c>
      <c r="F1382" s="423" t="s">
        <v>13104</v>
      </c>
      <c r="G1382" s="423"/>
      <c r="H1382" s="423">
        <v>5.3100000000000003E-5</v>
      </c>
      <c r="I1382" s="423"/>
      <c r="J1382" s="424">
        <v>1.03E-2</v>
      </c>
      <c r="K1382" s="424"/>
      <c r="L1382" s="424"/>
    </row>
    <row r="1383" spans="1:12" ht="24" customHeight="1">
      <c r="A1383" s="300" t="s">
        <v>12986</v>
      </c>
      <c r="B1383" s="301" t="s">
        <v>13105</v>
      </c>
      <c r="C1383" s="300" t="s">
        <v>9</v>
      </c>
      <c r="D1383" s="300" t="s">
        <v>8852</v>
      </c>
      <c r="E1383" s="302" t="s">
        <v>51</v>
      </c>
      <c r="F1383" s="423" t="s">
        <v>13106</v>
      </c>
      <c r="G1383" s="423"/>
      <c r="H1383" s="423">
        <v>1.13E-5</v>
      </c>
      <c r="I1383" s="423"/>
      <c r="J1383" s="424">
        <v>6.1999999999999998E-3</v>
      </c>
      <c r="K1383" s="424"/>
      <c r="L1383" s="424"/>
    </row>
    <row r="1384" spans="1:12" ht="24" customHeight="1">
      <c r="A1384" s="300" t="s">
        <v>12986</v>
      </c>
      <c r="B1384" s="301" t="s">
        <v>13107</v>
      </c>
      <c r="C1384" s="300" t="s">
        <v>9</v>
      </c>
      <c r="D1384" s="300" t="s">
        <v>9000</v>
      </c>
      <c r="E1384" s="302" t="s">
        <v>51</v>
      </c>
      <c r="F1384" s="423" t="s">
        <v>13108</v>
      </c>
      <c r="G1384" s="423"/>
      <c r="H1384" s="423">
        <v>2.3403999999999999E-3</v>
      </c>
      <c r="I1384" s="423"/>
      <c r="J1384" s="424">
        <v>1.5800000000000002E-2</v>
      </c>
      <c r="K1384" s="424"/>
      <c r="L1384" s="424"/>
    </row>
    <row r="1385" spans="1:12" ht="24" customHeight="1">
      <c r="A1385" s="300" t="s">
        <v>12986</v>
      </c>
      <c r="B1385" s="301" t="s">
        <v>13109</v>
      </c>
      <c r="C1385" s="300" t="s">
        <v>9</v>
      </c>
      <c r="D1385" s="300" t="s">
        <v>9574</v>
      </c>
      <c r="E1385" s="302" t="s">
        <v>51</v>
      </c>
      <c r="F1385" s="423" t="s">
        <v>13110</v>
      </c>
      <c r="G1385" s="423"/>
      <c r="H1385" s="423">
        <v>7.4220000000000004E-4</v>
      </c>
      <c r="I1385" s="423"/>
      <c r="J1385" s="424">
        <v>6.6E-3</v>
      </c>
      <c r="K1385" s="424"/>
      <c r="L1385" s="424"/>
    </row>
    <row r="1386" spans="1:12" ht="24" customHeight="1">
      <c r="A1386" s="300" t="s">
        <v>12986</v>
      </c>
      <c r="B1386" s="301" t="s">
        <v>13111</v>
      </c>
      <c r="C1386" s="300" t="s">
        <v>9</v>
      </c>
      <c r="D1386" s="300" t="s">
        <v>10714</v>
      </c>
      <c r="E1386" s="302" t="s">
        <v>93</v>
      </c>
      <c r="F1386" s="423" t="s">
        <v>13112</v>
      </c>
      <c r="G1386" s="423"/>
      <c r="H1386" s="423">
        <v>3.901E-4</v>
      </c>
      <c r="I1386" s="423"/>
      <c r="J1386" s="424">
        <v>6.0000000000000001E-3</v>
      </c>
      <c r="K1386" s="424"/>
      <c r="L1386" s="424"/>
    </row>
    <row r="1387" spans="1:12" ht="24" customHeight="1">
      <c r="A1387" s="300" t="s">
        <v>12986</v>
      </c>
      <c r="B1387" s="301" t="s">
        <v>13113</v>
      </c>
      <c r="C1387" s="300" t="s">
        <v>9</v>
      </c>
      <c r="D1387" s="300" t="s">
        <v>10809</v>
      </c>
      <c r="E1387" s="302" t="s">
        <v>51</v>
      </c>
      <c r="F1387" s="423" t="s">
        <v>13114</v>
      </c>
      <c r="G1387" s="423"/>
      <c r="H1387" s="423">
        <v>3.901E-4</v>
      </c>
      <c r="I1387" s="423"/>
      <c r="J1387" s="424">
        <v>4.7000000000000002E-3</v>
      </c>
      <c r="K1387" s="424"/>
      <c r="L1387" s="424"/>
    </row>
    <row r="1388" spans="1:12" ht="24" customHeight="1">
      <c r="A1388" s="300" t="s">
        <v>12986</v>
      </c>
      <c r="B1388" s="301" t="s">
        <v>13115</v>
      </c>
      <c r="C1388" s="300" t="s">
        <v>9</v>
      </c>
      <c r="D1388" s="300" t="s">
        <v>10810</v>
      </c>
      <c r="E1388" s="302" t="s">
        <v>51</v>
      </c>
      <c r="F1388" s="423" t="s">
        <v>13116</v>
      </c>
      <c r="G1388" s="423"/>
      <c r="H1388" s="423">
        <v>3.901E-4</v>
      </c>
      <c r="I1388" s="423"/>
      <c r="J1388" s="424">
        <v>1.04E-2</v>
      </c>
      <c r="K1388" s="424"/>
      <c r="L1388" s="424"/>
    </row>
    <row r="1389" spans="1:12" ht="24" customHeight="1">
      <c r="A1389" s="300" t="s">
        <v>12986</v>
      </c>
      <c r="B1389" s="301" t="s">
        <v>13117</v>
      </c>
      <c r="C1389" s="300" t="s">
        <v>9</v>
      </c>
      <c r="D1389" s="300" t="s">
        <v>10837</v>
      </c>
      <c r="E1389" s="302" t="s">
        <v>51</v>
      </c>
      <c r="F1389" s="423" t="s">
        <v>13118</v>
      </c>
      <c r="G1389" s="423"/>
      <c r="H1389" s="423">
        <v>1.33E-5</v>
      </c>
      <c r="I1389" s="423"/>
      <c r="J1389" s="424">
        <v>5.8999999999999999E-3</v>
      </c>
      <c r="K1389" s="424"/>
      <c r="L1389" s="424"/>
    </row>
    <row r="1390" spans="1:12" ht="17.100000000000001" customHeight="1">
      <c r="A1390" s="298"/>
      <c r="B1390" s="298"/>
      <c r="C1390" s="298"/>
      <c r="D1390" s="298"/>
      <c r="E1390" s="298"/>
      <c r="F1390" s="298"/>
      <c r="G1390" s="298"/>
      <c r="H1390" s="298"/>
      <c r="I1390" s="298"/>
      <c r="J1390" s="298" t="s">
        <v>12992</v>
      </c>
      <c r="K1390" s="298"/>
      <c r="L1390" s="298" t="s">
        <v>13464</v>
      </c>
    </row>
    <row r="1391" spans="1:12">
      <c r="A1391" s="414" t="s">
        <v>13056</v>
      </c>
      <c r="B1391" s="414"/>
      <c r="C1391" s="414"/>
      <c r="D1391" s="414"/>
      <c r="E1391" s="414"/>
      <c r="F1391" s="414"/>
      <c r="G1391" s="414"/>
      <c r="H1391" s="414"/>
      <c r="I1391" s="294"/>
      <c r="J1391" s="294"/>
      <c r="K1391" s="294"/>
      <c r="L1391" s="294"/>
    </row>
    <row r="1392" spans="1:12" ht="17.100000000000001" customHeight="1">
      <c r="A1392" s="294" t="s">
        <v>12978</v>
      </c>
      <c r="B1392" s="298" t="s">
        <v>12979</v>
      </c>
      <c r="C1392" s="294" t="s">
        <v>12980</v>
      </c>
      <c r="D1392" s="294" t="s">
        <v>12981</v>
      </c>
      <c r="E1392" s="299" t="s">
        <v>12982</v>
      </c>
      <c r="F1392" s="413" t="s">
        <v>12983</v>
      </c>
      <c r="G1392" s="413"/>
      <c r="H1392" s="413" t="s">
        <v>12984</v>
      </c>
      <c r="I1392" s="413"/>
      <c r="J1392" s="413" t="s">
        <v>12985</v>
      </c>
      <c r="K1392" s="413"/>
      <c r="L1392" s="413"/>
    </row>
    <row r="1393" spans="1:12" ht="24" customHeight="1">
      <c r="A1393" s="300" t="s">
        <v>12986</v>
      </c>
      <c r="B1393" s="301" t="s">
        <v>13057</v>
      </c>
      <c r="C1393" s="300" t="s">
        <v>9</v>
      </c>
      <c r="D1393" s="300" t="s">
        <v>12549</v>
      </c>
      <c r="E1393" s="302" t="s">
        <v>27</v>
      </c>
      <c r="F1393" s="423" t="s">
        <v>12948</v>
      </c>
      <c r="G1393" s="423"/>
      <c r="H1393" s="423">
        <v>0.29913499999999998</v>
      </c>
      <c r="I1393" s="423"/>
      <c r="J1393" s="424">
        <v>0.19439999999999999</v>
      </c>
      <c r="K1393" s="424"/>
      <c r="L1393" s="424"/>
    </row>
    <row r="1394" spans="1:12" ht="17.100000000000001" customHeight="1">
      <c r="A1394" s="298"/>
      <c r="B1394" s="298"/>
      <c r="C1394" s="298"/>
      <c r="D1394" s="298"/>
      <c r="E1394" s="298"/>
      <c r="F1394" s="298"/>
      <c r="G1394" s="298"/>
      <c r="H1394" s="298"/>
      <c r="I1394" s="298"/>
      <c r="J1394" s="298" t="s">
        <v>12992</v>
      </c>
      <c r="K1394" s="298"/>
      <c r="L1394" s="298" t="s">
        <v>12959</v>
      </c>
    </row>
    <row r="1395" spans="1:12">
      <c r="A1395" s="414" t="s">
        <v>13058</v>
      </c>
      <c r="B1395" s="414"/>
      <c r="C1395" s="414"/>
      <c r="D1395" s="414"/>
      <c r="E1395" s="414"/>
      <c r="F1395" s="414"/>
      <c r="G1395" s="414"/>
      <c r="H1395" s="414"/>
      <c r="I1395" s="294"/>
      <c r="J1395" s="294"/>
      <c r="K1395" s="294"/>
      <c r="L1395" s="294"/>
    </row>
    <row r="1396" spans="1:12" ht="17.100000000000001" customHeight="1">
      <c r="A1396" s="294" t="s">
        <v>12978</v>
      </c>
      <c r="B1396" s="298" t="s">
        <v>12979</v>
      </c>
      <c r="C1396" s="294" t="s">
        <v>12980</v>
      </c>
      <c r="D1396" s="294" t="s">
        <v>12981</v>
      </c>
      <c r="E1396" s="299" t="s">
        <v>12982</v>
      </c>
      <c r="F1396" s="413" t="s">
        <v>12983</v>
      </c>
      <c r="G1396" s="413"/>
      <c r="H1396" s="413" t="s">
        <v>12984</v>
      </c>
      <c r="I1396" s="413"/>
      <c r="J1396" s="413" t="s">
        <v>12985</v>
      </c>
      <c r="K1396" s="413"/>
      <c r="L1396" s="413"/>
    </row>
    <row r="1397" spans="1:12" ht="24" customHeight="1">
      <c r="A1397" s="300" t="s">
        <v>12986</v>
      </c>
      <c r="B1397" s="301" t="s">
        <v>13059</v>
      </c>
      <c r="C1397" s="300" t="s">
        <v>9</v>
      </c>
      <c r="D1397" s="300" t="s">
        <v>12535</v>
      </c>
      <c r="E1397" s="302" t="s">
        <v>27</v>
      </c>
      <c r="F1397" s="423" t="s">
        <v>12936</v>
      </c>
      <c r="G1397" s="423"/>
      <c r="H1397" s="423">
        <v>0.29913499999999998</v>
      </c>
      <c r="I1397" s="423"/>
      <c r="J1397" s="424">
        <v>1.4999999999999999E-2</v>
      </c>
      <c r="K1397" s="424"/>
      <c r="L1397" s="424"/>
    </row>
    <row r="1398" spans="1:12" ht="17.100000000000001" customHeight="1">
      <c r="A1398" s="298"/>
      <c r="B1398" s="298"/>
      <c r="C1398" s="298"/>
      <c r="D1398" s="298"/>
      <c r="E1398" s="298"/>
      <c r="F1398" s="298"/>
      <c r="G1398" s="298"/>
      <c r="H1398" s="298"/>
      <c r="I1398" s="298"/>
      <c r="J1398" s="298" t="s">
        <v>12992</v>
      </c>
      <c r="K1398" s="298"/>
      <c r="L1398" s="298" t="s">
        <v>12904</v>
      </c>
    </row>
    <row r="1399" spans="1:12">
      <c r="A1399" s="414" t="s">
        <v>13060</v>
      </c>
      <c r="B1399" s="414"/>
      <c r="C1399" s="414"/>
      <c r="D1399" s="414"/>
      <c r="E1399" s="414"/>
      <c r="F1399" s="414"/>
      <c r="G1399" s="414"/>
      <c r="H1399" s="414"/>
      <c r="I1399" s="294"/>
      <c r="J1399" s="294"/>
      <c r="K1399" s="294"/>
      <c r="L1399" s="294"/>
    </row>
    <row r="1400" spans="1:12" ht="17.100000000000001" customHeight="1">
      <c r="A1400" s="294" t="s">
        <v>12978</v>
      </c>
      <c r="B1400" s="298" t="s">
        <v>12979</v>
      </c>
      <c r="C1400" s="294" t="s">
        <v>12980</v>
      </c>
      <c r="D1400" s="294" t="s">
        <v>12981</v>
      </c>
      <c r="E1400" s="299" t="s">
        <v>12982</v>
      </c>
      <c r="F1400" s="413" t="s">
        <v>12983</v>
      </c>
      <c r="G1400" s="413"/>
      <c r="H1400" s="413" t="s">
        <v>12984</v>
      </c>
      <c r="I1400" s="413"/>
      <c r="J1400" s="413" t="s">
        <v>12985</v>
      </c>
      <c r="K1400" s="413"/>
      <c r="L1400" s="413"/>
    </row>
    <row r="1401" spans="1:12" ht="24" customHeight="1">
      <c r="A1401" s="300" t="s">
        <v>12986</v>
      </c>
      <c r="B1401" s="301" t="s">
        <v>13061</v>
      </c>
      <c r="C1401" s="300" t="s">
        <v>9</v>
      </c>
      <c r="D1401" s="300" t="s">
        <v>12522</v>
      </c>
      <c r="E1401" s="302" t="s">
        <v>27</v>
      </c>
      <c r="F1401" s="423" t="s">
        <v>12964</v>
      </c>
      <c r="G1401" s="423"/>
      <c r="H1401" s="423">
        <v>0.29913499999999998</v>
      </c>
      <c r="I1401" s="423"/>
      <c r="J1401" s="424">
        <v>0.75680000000000003</v>
      </c>
      <c r="K1401" s="424"/>
      <c r="L1401" s="424"/>
    </row>
    <row r="1402" spans="1:12" ht="24" customHeight="1">
      <c r="A1402" s="300" t="s">
        <v>12986</v>
      </c>
      <c r="B1402" s="301" t="s">
        <v>13062</v>
      </c>
      <c r="C1402" s="300" t="s">
        <v>9</v>
      </c>
      <c r="D1402" s="300" t="s">
        <v>12527</v>
      </c>
      <c r="E1402" s="302" t="s">
        <v>27</v>
      </c>
      <c r="F1402" s="423" t="s">
        <v>13063</v>
      </c>
      <c r="G1402" s="423"/>
      <c r="H1402" s="423">
        <v>0.29913499999999998</v>
      </c>
      <c r="I1402" s="423"/>
      <c r="J1402" s="424">
        <v>0.1017</v>
      </c>
      <c r="K1402" s="424"/>
      <c r="L1402" s="424"/>
    </row>
    <row r="1403" spans="1:12" ht="17.100000000000001" customHeight="1">
      <c r="A1403" s="298"/>
      <c r="B1403" s="298"/>
      <c r="C1403" s="298"/>
      <c r="D1403" s="298"/>
      <c r="E1403" s="298"/>
      <c r="F1403" s="298"/>
      <c r="G1403" s="298"/>
      <c r="H1403" s="298"/>
      <c r="I1403" s="298"/>
      <c r="J1403" s="298" t="s">
        <v>12992</v>
      </c>
      <c r="K1403" s="298"/>
      <c r="L1403" s="298" t="s">
        <v>12925</v>
      </c>
    </row>
    <row r="1404" spans="1:12" ht="17.100000000000001" customHeight="1">
      <c r="A1404" s="294" t="s">
        <v>13014</v>
      </c>
      <c r="B1404" s="294"/>
      <c r="C1404" s="294"/>
      <c r="D1404" s="294"/>
      <c r="E1404" s="294"/>
      <c r="F1404" s="294"/>
      <c r="G1404" s="294"/>
      <c r="H1404" s="294"/>
      <c r="I1404" s="294"/>
      <c r="J1404" s="294"/>
      <c r="K1404" s="294"/>
      <c r="L1404" s="294"/>
    </row>
    <row r="1405" spans="1:12" ht="17.100000000000001" customHeight="1">
      <c r="A1405" s="298"/>
      <c r="B1405" s="298"/>
      <c r="C1405" s="298"/>
      <c r="D1405" s="298"/>
      <c r="E1405" s="298"/>
      <c r="F1405" s="298"/>
      <c r="G1405" s="298"/>
      <c r="H1405" s="298"/>
      <c r="I1405" s="298"/>
      <c r="J1405" s="298" t="s">
        <v>13015</v>
      </c>
      <c r="K1405" s="298"/>
      <c r="L1405" s="298" t="s">
        <v>13654</v>
      </c>
    </row>
    <row r="1406" spans="1:12" ht="17.100000000000001" customHeight="1">
      <c r="A1406" s="298"/>
      <c r="B1406" s="298"/>
      <c r="C1406" s="298"/>
      <c r="D1406" s="298"/>
      <c r="E1406" s="298"/>
      <c r="F1406" s="298"/>
      <c r="G1406" s="298"/>
      <c r="H1406" s="298"/>
      <c r="I1406" s="298"/>
      <c r="J1406" s="298" t="s">
        <v>13017</v>
      </c>
      <c r="K1406" s="298" t="s">
        <v>13018</v>
      </c>
      <c r="L1406" s="298" t="s">
        <v>13655</v>
      </c>
    </row>
    <row r="1407" spans="1:12" ht="17.100000000000001" customHeight="1">
      <c r="A1407" s="298"/>
      <c r="B1407" s="298"/>
      <c r="C1407" s="298"/>
      <c r="D1407" s="298"/>
      <c r="E1407" s="298"/>
      <c r="F1407" s="298"/>
      <c r="G1407" s="298"/>
      <c r="H1407" s="298"/>
      <c r="I1407" s="298"/>
      <c r="J1407" s="298" t="s">
        <v>13020</v>
      </c>
      <c r="K1407" s="298"/>
      <c r="L1407" s="298" t="s">
        <v>13656</v>
      </c>
    </row>
    <row r="1408" spans="1:12" ht="17.100000000000001" customHeight="1">
      <c r="A1408" s="298"/>
      <c r="B1408" s="298"/>
      <c r="C1408" s="298"/>
      <c r="D1408" s="298"/>
      <c r="E1408" s="298"/>
      <c r="F1408" s="298"/>
      <c r="G1408" s="298"/>
      <c r="H1408" s="298"/>
      <c r="I1408" s="298"/>
      <c r="J1408" s="298" t="s">
        <v>13022</v>
      </c>
      <c r="K1408" s="298" t="s">
        <v>12974</v>
      </c>
      <c r="L1408" s="298" t="s">
        <v>13657</v>
      </c>
    </row>
    <row r="1409" spans="1:12" ht="17.100000000000001" customHeight="1">
      <c r="A1409" s="298"/>
      <c r="B1409" s="298"/>
      <c r="C1409" s="298"/>
      <c r="D1409" s="298"/>
      <c r="E1409" s="298"/>
      <c r="F1409" s="298"/>
      <c r="G1409" s="298"/>
      <c r="H1409" s="298"/>
      <c r="I1409" s="298"/>
      <c r="J1409" s="298" t="s">
        <v>13024</v>
      </c>
      <c r="K1409" s="298"/>
      <c r="L1409" s="298" t="s">
        <v>13658</v>
      </c>
    </row>
    <row r="1410" spans="1:12" ht="30" customHeight="1">
      <c r="A1410" s="299"/>
      <c r="B1410" s="299"/>
      <c r="C1410" s="299"/>
      <c r="D1410" s="299"/>
      <c r="E1410" s="299"/>
      <c r="F1410" s="299"/>
      <c r="G1410" s="299"/>
      <c r="H1410" s="299"/>
      <c r="I1410" s="299"/>
      <c r="J1410" s="299"/>
      <c r="K1410" s="299"/>
      <c r="L1410" s="299"/>
    </row>
    <row r="1411" spans="1:12" ht="48" customHeight="1">
      <c r="A1411" s="295" t="s">
        <v>13659</v>
      </c>
      <c r="B1411" s="296" t="s">
        <v>13660</v>
      </c>
      <c r="C1411" s="295" t="s">
        <v>9</v>
      </c>
      <c r="D1411" s="295" t="s">
        <v>4151</v>
      </c>
      <c r="E1411" s="297" t="s">
        <v>13145</v>
      </c>
      <c r="F1411" s="296"/>
      <c r="G1411" s="296"/>
      <c r="H1411" s="296"/>
      <c r="I1411" s="296"/>
      <c r="J1411" s="296"/>
      <c r="K1411" s="296"/>
      <c r="L1411" s="296"/>
    </row>
    <row r="1412" spans="1:12">
      <c r="A1412" s="414" t="s">
        <v>12977</v>
      </c>
      <c r="B1412" s="414"/>
      <c r="C1412" s="414"/>
      <c r="D1412" s="414"/>
      <c r="E1412" s="414"/>
      <c r="F1412" s="414"/>
      <c r="G1412" s="414"/>
      <c r="H1412" s="414"/>
      <c r="I1412" s="294"/>
      <c r="J1412" s="294"/>
      <c r="K1412" s="294"/>
      <c r="L1412" s="294"/>
    </row>
    <row r="1413" spans="1:12" ht="17.100000000000001" customHeight="1">
      <c r="A1413" s="294" t="s">
        <v>12978</v>
      </c>
      <c r="B1413" s="298" t="s">
        <v>12979</v>
      </c>
      <c r="C1413" s="294" t="s">
        <v>12980</v>
      </c>
      <c r="D1413" s="294" t="s">
        <v>12981</v>
      </c>
      <c r="E1413" s="299" t="s">
        <v>12982</v>
      </c>
      <c r="F1413" s="413" t="s">
        <v>12983</v>
      </c>
      <c r="G1413" s="413"/>
      <c r="H1413" s="413" t="s">
        <v>12984</v>
      </c>
      <c r="I1413" s="413"/>
      <c r="J1413" s="413" t="s">
        <v>12985</v>
      </c>
      <c r="K1413" s="413"/>
      <c r="L1413" s="413"/>
    </row>
    <row r="1414" spans="1:12" ht="24" customHeight="1">
      <c r="A1414" s="300" t="s">
        <v>12986</v>
      </c>
      <c r="B1414" s="301" t="s">
        <v>13286</v>
      </c>
      <c r="C1414" s="300" t="s">
        <v>9</v>
      </c>
      <c r="D1414" s="300" t="s">
        <v>8076</v>
      </c>
      <c r="E1414" s="302" t="s">
        <v>51</v>
      </c>
      <c r="F1414" s="423" t="s">
        <v>13287</v>
      </c>
      <c r="G1414" s="423"/>
      <c r="H1414" s="423">
        <v>1.3499999999999999E-5</v>
      </c>
      <c r="I1414" s="423"/>
      <c r="J1414" s="424">
        <v>0.1706</v>
      </c>
      <c r="K1414" s="424"/>
      <c r="L1414" s="424"/>
    </row>
    <row r="1415" spans="1:12" ht="24" customHeight="1">
      <c r="A1415" s="300" t="s">
        <v>12986</v>
      </c>
      <c r="B1415" s="301" t="s">
        <v>12987</v>
      </c>
      <c r="C1415" s="300" t="s">
        <v>9</v>
      </c>
      <c r="D1415" s="300" t="s">
        <v>9831</v>
      </c>
      <c r="E1415" s="302" t="s">
        <v>12988</v>
      </c>
      <c r="F1415" s="423" t="s">
        <v>12989</v>
      </c>
      <c r="G1415" s="423"/>
      <c r="H1415" s="423">
        <v>8.8392899999999996E-2</v>
      </c>
      <c r="I1415" s="423"/>
      <c r="J1415" s="424">
        <v>0.89449999999999996</v>
      </c>
      <c r="K1415" s="424"/>
      <c r="L1415" s="424"/>
    </row>
    <row r="1416" spans="1:12" ht="36" customHeight="1">
      <c r="A1416" s="300" t="s">
        <v>12986</v>
      </c>
      <c r="B1416" s="301" t="s">
        <v>12990</v>
      </c>
      <c r="C1416" s="300" t="s">
        <v>9</v>
      </c>
      <c r="D1416" s="300" t="s">
        <v>11426</v>
      </c>
      <c r="E1416" s="302" t="s">
        <v>51</v>
      </c>
      <c r="F1416" s="423" t="s">
        <v>12991</v>
      </c>
      <c r="G1416" s="423"/>
      <c r="H1416" s="423">
        <v>4.6324000000000001E-3</v>
      </c>
      <c r="I1416" s="423"/>
      <c r="J1416" s="424">
        <v>0.61229999999999996</v>
      </c>
      <c r="K1416" s="424"/>
      <c r="L1416" s="424"/>
    </row>
    <row r="1417" spans="1:12" ht="24" customHeight="1">
      <c r="A1417" s="300" t="s">
        <v>12986</v>
      </c>
      <c r="B1417" s="301" t="s">
        <v>13085</v>
      </c>
      <c r="C1417" s="300" t="s">
        <v>9</v>
      </c>
      <c r="D1417" s="300" t="s">
        <v>7909</v>
      </c>
      <c r="E1417" s="302" t="s">
        <v>51</v>
      </c>
      <c r="F1417" s="423" t="s">
        <v>13086</v>
      </c>
      <c r="G1417" s="423"/>
      <c r="H1417" s="423">
        <v>3.7415999999999999E-3</v>
      </c>
      <c r="I1417" s="423"/>
      <c r="J1417" s="424">
        <v>0.3891</v>
      </c>
      <c r="K1417" s="424"/>
      <c r="L1417" s="424"/>
    </row>
    <row r="1418" spans="1:12" ht="24" customHeight="1">
      <c r="A1418" s="300" t="s">
        <v>12986</v>
      </c>
      <c r="B1418" s="301" t="s">
        <v>13087</v>
      </c>
      <c r="C1418" s="300" t="s">
        <v>9</v>
      </c>
      <c r="D1418" s="300" t="s">
        <v>8873</v>
      </c>
      <c r="E1418" s="302" t="s">
        <v>51</v>
      </c>
      <c r="F1418" s="423" t="s">
        <v>13088</v>
      </c>
      <c r="G1418" s="423"/>
      <c r="H1418" s="423">
        <v>3.567E-4</v>
      </c>
      <c r="I1418" s="423"/>
      <c r="J1418" s="424">
        <v>0.31009999999999999</v>
      </c>
      <c r="K1418" s="424"/>
      <c r="L1418" s="424"/>
    </row>
    <row r="1419" spans="1:12" ht="48" customHeight="1">
      <c r="A1419" s="300" t="s">
        <v>12986</v>
      </c>
      <c r="B1419" s="301" t="s">
        <v>13089</v>
      </c>
      <c r="C1419" s="300" t="s">
        <v>9</v>
      </c>
      <c r="D1419" s="300" t="s">
        <v>9227</v>
      </c>
      <c r="E1419" s="302" t="s">
        <v>51</v>
      </c>
      <c r="F1419" s="423" t="s">
        <v>13090</v>
      </c>
      <c r="G1419" s="423"/>
      <c r="H1419" s="423">
        <v>2.4949999999999999E-4</v>
      </c>
      <c r="I1419" s="423"/>
      <c r="J1419" s="424">
        <v>0.33360000000000001</v>
      </c>
      <c r="K1419" s="424"/>
      <c r="L1419" s="424"/>
    </row>
    <row r="1420" spans="1:12" ht="24" customHeight="1">
      <c r="A1420" s="300" t="s">
        <v>12986</v>
      </c>
      <c r="B1420" s="301" t="s">
        <v>13091</v>
      </c>
      <c r="C1420" s="300" t="s">
        <v>9</v>
      </c>
      <c r="D1420" s="300" t="s">
        <v>9580</v>
      </c>
      <c r="E1420" s="302" t="s">
        <v>51</v>
      </c>
      <c r="F1420" s="423" t="s">
        <v>13092</v>
      </c>
      <c r="G1420" s="423"/>
      <c r="H1420" s="423">
        <v>2.4459999999999998E-4</v>
      </c>
      <c r="I1420" s="423"/>
      <c r="J1420" s="424">
        <v>0.21929999999999999</v>
      </c>
      <c r="K1420" s="424"/>
      <c r="L1420" s="424"/>
    </row>
    <row r="1421" spans="1:12" ht="17.100000000000001" customHeight="1">
      <c r="A1421" s="298"/>
      <c r="B1421" s="298"/>
      <c r="C1421" s="298"/>
      <c r="D1421" s="298"/>
      <c r="E1421" s="298"/>
      <c r="F1421" s="298"/>
      <c r="G1421" s="298"/>
      <c r="H1421" s="298"/>
      <c r="I1421" s="298"/>
      <c r="J1421" s="298" t="s">
        <v>12992</v>
      </c>
      <c r="K1421" s="298"/>
      <c r="L1421" s="298" t="s">
        <v>13661</v>
      </c>
    </row>
    <row r="1422" spans="1:12">
      <c r="A1422" s="414" t="s">
        <v>12994</v>
      </c>
      <c r="B1422" s="414"/>
      <c r="C1422" s="414"/>
      <c r="D1422" s="414"/>
      <c r="E1422" s="414"/>
      <c r="F1422" s="414"/>
      <c r="G1422" s="414"/>
      <c r="H1422" s="414"/>
      <c r="I1422" s="294"/>
      <c r="J1422" s="294"/>
      <c r="K1422" s="294"/>
      <c r="L1422" s="294"/>
    </row>
    <row r="1423" spans="1:12" ht="17.100000000000001" customHeight="1">
      <c r="A1423" s="294" t="s">
        <v>12978</v>
      </c>
      <c r="B1423" s="298" t="s">
        <v>12979</v>
      </c>
      <c r="C1423" s="294" t="s">
        <v>12980</v>
      </c>
      <c r="D1423" s="294" t="s">
        <v>12981</v>
      </c>
      <c r="E1423" s="299" t="s">
        <v>12982</v>
      </c>
      <c r="F1423" s="413" t="s">
        <v>12983</v>
      </c>
      <c r="G1423" s="413"/>
      <c r="H1423" s="413" t="s">
        <v>12984</v>
      </c>
      <c r="I1423" s="413"/>
      <c r="J1423" s="413" t="s">
        <v>12985</v>
      </c>
      <c r="K1423" s="413"/>
      <c r="L1423" s="413"/>
    </row>
    <row r="1424" spans="1:12" ht="24" customHeight="1">
      <c r="A1424" s="300" t="s">
        <v>12986</v>
      </c>
      <c r="B1424" s="301" t="s">
        <v>13185</v>
      </c>
      <c r="C1424" s="300" t="s">
        <v>9</v>
      </c>
      <c r="D1424" s="300" t="s">
        <v>10150</v>
      </c>
      <c r="E1424" s="302" t="s">
        <v>27</v>
      </c>
      <c r="F1424" s="423" t="s">
        <v>13186</v>
      </c>
      <c r="G1424" s="423"/>
      <c r="H1424" s="423">
        <v>0.1340943</v>
      </c>
      <c r="I1424" s="423"/>
      <c r="J1424" s="424">
        <v>0.68659999999999999</v>
      </c>
      <c r="K1424" s="424"/>
      <c r="L1424" s="424"/>
    </row>
    <row r="1425" spans="1:12" ht="24" customHeight="1">
      <c r="A1425" s="300" t="s">
        <v>12986</v>
      </c>
      <c r="B1425" s="301" t="s">
        <v>13192</v>
      </c>
      <c r="C1425" s="300" t="s">
        <v>9</v>
      </c>
      <c r="D1425" s="300" t="s">
        <v>10306</v>
      </c>
      <c r="E1425" s="302" t="s">
        <v>27</v>
      </c>
      <c r="F1425" s="423" t="s">
        <v>13134</v>
      </c>
      <c r="G1425" s="423"/>
      <c r="H1425" s="423">
        <v>2.5867863</v>
      </c>
      <c r="I1425" s="423"/>
      <c r="J1425" s="424">
        <v>17.978200000000001</v>
      </c>
      <c r="K1425" s="424"/>
      <c r="L1425" s="424"/>
    </row>
    <row r="1426" spans="1:12" ht="24" customHeight="1">
      <c r="A1426" s="300" t="s">
        <v>12986</v>
      </c>
      <c r="B1426" s="301" t="s">
        <v>13093</v>
      </c>
      <c r="C1426" s="300" t="s">
        <v>9</v>
      </c>
      <c r="D1426" s="300" t="s">
        <v>10857</v>
      </c>
      <c r="E1426" s="302" t="s">
        <v>27</v>
      </c>
      <c r="F1426" s="423" t="s">
        <v>13094</v>
      </c>
      <c r="G1426" s="423"/>
      <c r="H1426" s="423">
        <v>3.8801793999999998</v>
      </c>
      <c r="I1426" s="423"/>
      <c r="J1426" s="424">
        <v>20.060500000000001</v>
      </c>
      <c r="K1426" s="424"/>
      <c r="L1426" s="424"/>
    </row>
    <row r="1427" spans="1:12" ht="17.100000000000001" customHeight="1">
      <c r="A1427" s="298"/>
      <c r="B1427" s="298"/>
      <c r="C1427" s="298"/>
      <c r="D1427" s="298"/>
      <c r="E1427" s="298"/>
      <c r="F1427" s="298"/>
      <c r="G1427" s="298"/>
      <c r="H1427" s="298"/>
      <c r="I1427" s="298"/>
      <c r="J1427" s="298" t="s">
        <v>12992</v>
      </c>
      <c r="K1427" s="298"/>
      <c r="L1427" s="298" t="s">
        <v>13662</v>
      </c>
    </row>
    <row r="1428" spans="1:12">
      <c r="A1428" s="414" t="s">
        <v>12998</v>
      </c>
      <c r="B1428" s="414"/>
      <c r="C1428" s="414"/>
      <c r="D1428" s="414"/>
      <c r="E1428" s="414"/>
      <c r="F1428" s="414"/>
      <c r="G1428" s="414"/>
      <c r="H1428" s="414"/>
      <c r="I1428" s="294"/>
      <c r="J1428" s="294"/>
      <c r="K1428" s="294"/>
      <c r="L1428" s="294"/>
    </row>
    <row r="1429" spans="1:12" ht="17.100000000000001" customHeight="1">
      <c r="A1429" s="294" t="s">
        <v>12978</v>
      </c>
      <c r="B1429" s="298" t="s">
        <v>12979</v>
      </c>
      <c r="C1429" s="294" t="s">
        <v>12980</v>
      </c>
      <c r="D1429" s="294" t="s">
        <v>12981</v>
      </c>
      <c r="E1429" s="299" t="s">
        <v>12982</v>
      </c>
      <c r="F1429" s="413" t="s">
        <v>12983</v>
      </c>
      <c r="G1429" s="413"/>
      <c r="H1429" s="413" t="s">
        <v>12984</v>
      </c>
      <c r="I1429" s="413"/>
      <c r="J1429" s="413" t="s">
        <v>12985</v>
      </c>
      <c r="K1429" s="413"/>
      <c r="L1429" s="413"/>
    </row>
    <row r="1430" spans="1:12" ht="24" customHeight="1">
      <c r="A1430" s="300" t="s">
        <v>12986</v>
      </c>
      <c r="B1430" s="301" t="s">
        <v>13337</v>
      </c>
      <c r="C1430" s="300" t="s">
        <v>9</v>
      </c>
      <c r="D1430" s="300" t="s">
        <v>10291</v>
      </c>
      <c r="E1430" s="302" t="s">
        <v>13145</v>
      </c>
      <c r="F1430" s="423" t="s">
        <v>13338</v>
      </c>
      <c r="G1430" s="423"/>
      <c r="H1430" s="423">
        <v>1.1000000000000001</v>
      </c>
      <c r="I1430" s="423"/>
      <c r="J1430" s="424">
        <v>93.1</v>
      </c>
      <c r="K1430" s="424"/>
      <c r="L1430" s="424"/>
    </row>
    <row r="1431" spans="1:12" ht="24" customHeight="1">
      <c r="A1431" s="300" t="s">
        <v>12986</v>
      </c>
      <c r="B1431" s="301" t="s">
        <v>13339</v>
      </c>
      <c r="C1431" s="300" t="s">
        <v>9</v>
      </c>
      <c r="D1431" s="300" t="s">
        <v>9085</v>
      </c>
      <c r="E1431" s="302" t="s">
        <v>93</v>
      </c>
      <c r="F1431" s="423" t="s">
        <v>13340</v>
      </c>
      <c r="G1431" s="423"/>
      <c r="H1431" s="423">
        <v>4.0307799999999998E-2</v>
      </c>
      <c r="I1431" s="423"/>
      <c r="J1431" s="424">
        <v>0.18099999999999999</v>
      </c>
      <c r="K1431" s="424"/>
      <c r="L1431" s="424"/>
    </row>
    <row r="1432" spans="1:12" ht="24" customHeight="1">
      <c r="A1432" s="300" t="s">
        <v>12986</v>
      </c>
      <c r="B1432" s="301" t="s">
        <v>13003</v>
      </c>
      <c r="C1432" s="300" t="s">
        <v>9</v>
      </c>
      <c r="D1432" s="300" t="s">
        <v>7216</v>
      </c>
      <c r="E1432" s="302" t="s">
        <v>51</v>
      </c>
      <c r="F1432" s="423" t="s">
        <v>13004</v>
      </c>
      <c r="G1432" s="423"/>
      <c r="H1432" s="423">
        <v>1.71422E-2</v>
      </c>
      <c r="I1432" s="423"/>
      <c r="J1432" s="424">
        <v>0.57269999999999999</v>
      </c>
      <c r="K1432" s="424"/>
      <c r="L1432" s="424"/>
    </row>
    <row r="1433" spans="1:12" ht="24" customHeight="1">
      <c r="A1433" s="300" t="s">
        <v>12986</v>
      </c>
      <c r="B1433" s="301" t="s">
        <v>13005</v>
      </c>
      <c r="C1433" s="300" t="s">
        <v>9</v>
      </c>
      <c r="D1433" s="300" t="s">
        <v>7393</v>
      </c>
      <c r="E1433" s="302" t="s">
        <v>12988</v>
      </c>
      <c r="F1433" s="423" t="s">
        <v>13006</v>
      </c>
      <c r="G1433" s="423"/>
      <c r="H1433" s="423">
        <v>1.03128E-2</v>
      </c>
      <c r="I1433" s="423"/>
      <c r="J1433" s="424">
        <v>0.55689999999999995</v>
      </c>
      <c r="K1433" s="424"/>
      <c r="L1433" s="424"/>
    </row>
    <row r="1434" spans="1:12" ht="24" customHeight="1">
      <c r="A1434" s="300" t="s">
        <v>12986</v>
      </c>
      <c r="B1434" s="301" t="s">
        <v>13007</v>
      </c>
      <c r="C1434" s="300" t="s">
        <v>9</v>
      </c>
      <c r="D1434" s="300" t="s">
        <v>10619</v>
      </c>
      <c r="E1434" s="302" t="s">
        <v>51</v>
      </c>
      <c r="F1434" s="423" t="s">
        <v>13008</v>
      </c>
      <c r="G1434" s="423"/>
      <c r="H1434" s="423">
        <v>7.9997999999999996E-3</v>
      </c>
      <c r="I1434" s="423"/>
      <c r="J1434" s="424">
        <v>1.53</v>
      </c>
      <c r="K1434" s="424"/>
      <c r="L1434" s="424"/>
    </row>
    <row r="1435" spans="1:12" ht="24" customHeight="1">
      <c r="A1435" s="300" t="s">
        <v>12986</v>
      </c>
      <c r="B1435" s="301" t="s">
        <v>13009</v>
      </c>
      <c r="C1435" s="300" t="s">
        <v>9</v>
      </c>
      <c r="D1435" s="300" t="s">
        <v>10769</v>
      </c>
      <c r="E1435" s="302" t="s">
        <v>51</v>
      </c>
      <c r="F1435" s="423" t="s">
        <v>13010</v>
      </c>
      <c r="G1435" s="423"/>
      <c r="H1435" s="423">
        <v>0.71911190000000003</v>
      </c>
      <c r="I1435" s="423"/>
      <c r="J1435" s="424">
        <v>0.90610000000000002</v>
      </c>
      <c r="K1435" s="424"/>
      <c r="L1435" s="424"/>
    </row>
    <row r="1436" spans="1:12" ht="24" customHeight="1">
      <c r="A1436" s="300" t="s">
        <v>12986</v>
      </c>
      <c r="B1436" s="301" t="s">
        <v>13011</v>
      </c>
      <c r="C1436" s="300" t="s">
        <v>9</v>
      </c>
      <c r="D1436" s="300" t="s">
        <v>10929</v>
      </c>
      <c r="E1436" s="302" t="s">
        <v>51</v>
      </c>
      <c r="F1436" s="423" t="s">
        <v>13012</v>
      </c>
      <c r="G1436" s="423"/>
      <c r="H1436" s="423">
        <v>6.9331999999999996E-3</v>
      </c>
      <c r="I1436" s="423"/>
      <c r="J1436" s="424">
        <v>1.0431999999999999</v>
      </c>
      <c r="K1436" s="424"/>
      <c r="L1436" s="424"/>
    </row>
    <row r="1437" spans="1:12" ht="24" customHeight="1">
      <c r="A1437" s="300" t="s">
        <v>12986</v>
      </c>
      <c r="B1437" s="301" t="s">
        <v>13099</v>
      </c>
      <c r="C1437" s="300" t="s">
        <v>9</v>
      </c>
      <c r="D1437" s="300" t="s">
        <v>7224</v>
      </c>
      <c r="E1437" s="302" t="s">
        <v>51</v>
      </c>
      <c r="F1437" s="423" t="s">
        <v>13100</v>
      </c>
      <c r="G1437" s="423"/>
      <c r="H1437" s="423">
        <v>4.41936E-2</v>
      </c>
      <c r="I1437" s="423"/>
      <c r="J1437" s="424">
        <v>0.40610000000000002</v>
      </c>
      <c r="K1437" s="424"/>
      <c r="L1437" s="424"/>
    </row>
    <row r="1438" spans="1:12" ht="24" customHeight="1">
      <c r="A1438" s="300" t="s">
        <v>12986</v>
      </c>
      <c r="B1438" s="301" t="s">
        <v>13101</v>
      </c>
      <c r="C1438" s="300" t="s">
        <v>9</v>
      </c>
      <c r="D1438" s="300" t="s">
        <v>7359</v>
      </c>
      <c r="E1438" s="302" t="s">
        <v>51</v>
      </c>
      <c r="F1438" s="423" t="s">
        <v>13102</v>
      </c>
      <c r="G1438" s="423"/>
      <c r="H1438" s="423">
        <v>1.4262000000000001E-3</v>
      </c>
      <c r="I1438" s="423"/>
      <c r="J1438" s="424">
        <v>0.18329999999999999</v>
      </c>
      <c r="K1438" s="424"/>
      <c r="L1438" s="424"/>
    </row>
    <row r="1439" spans="1:12" ht="24" customHeight="1">
      <c r="A1439" s="300" t="s">
        <v>12986</v>
      </c>
      <c r="B1439" s="301" t="s">
        <v>13103</v>
      </c>
      <c r="C1439" s="300" t="s">
        <v>9</v>
      </c>
      <c r="D1439" s="300" t="s">
        <v>8851</v>
      </c>
      <c r="E1439" s="302" t="s">
        <v>51</v>
      </c>
      <c r="F1439" s="423" t="s">
        <v>13104</v>
      </c>
      <c r="G1439" s="423"/>
      <c r="H1439" s="423">
        <v>1.1413E-3</v>
      </c>
      <c r="I1439" s="423"/>
      <c r="J1439" s="424">
        <v>0.221</v>
      </c>
      <c r="K1439" s="424"/>
      <c r="L1439" s="424"/>
    </row>
    <row r="1440" spans="1:12" ht="24" customHeight="1">
      <c r="A1440" s="300" t="s">
        <v>12986</v>
      </c>
      <c r="B1440" s="301" t="s">
        <v>13105</v>
      </c>
      <c r="C1440" s="300" t="s">
        <v>9</v>
      </c>
      <c r="D1440" s="300" t="s">
        <v>8852</v>
      </c>
      <c r="E1440" s="302" t="s">
        <v>51</v>
      </c>
      <c r="F1440" s="423" t="s">
        <v>13106</v>
      </c>
      <c r="G1440" s="423"/>
      <c r="H1440" s="423">
        <v>2.4459999999999998E-4</v>
      </c>
      <c r="I1440" s="423"/>
      <c r="J1440" s="424">
        <v>0.1341</v>
      </c>
      <c r="K1440" s="424"/>
      <c r="L1440" s="424"/>
    </row>
    <row r="1441" spans="1:12" ht="24" customHeight="1">
      <c r="A1441" s="300" t="s">
        <v>12986</v>
      </c>
      <c r="B1441" s="301" t="s">
        <v>13107</v>
      </c>
      <c r="C1441" s="300" t="s">
        <v>9</v>
      </c>
      <c r="D1441" s="300" t="s">
        <v>9000</v>
      </c>
      <c r="E1441" s="302" t="s">
        <v>51</v>
      </c>
      <c r="F1441" s="423" t="s">
        <v>13108</v>
      </c>
      <c r="G1441" s="423"/>
      <c r="H1441" s="423">
        <v>5.0300999999999998E-2</v>
      </c>
      <c r="I1441" s="423"/>
      <c r="J1441" s="424">
        <v>0.34050000000000002</v>
      </c>
      <c r="K1441" s="424"/>
      <c r="L1441" s="424"/>
    </row>
    <row r="1442" spans="1:12" ht="24" customHeight="1">
      <c r="A1442" s="300" t="s">
        <v>12986</v>
      </c>
      <c r="B1442" s="301" t="s">
        <v>13109</v>
      </c>
      <c r="C1442" s="300" t="s">
        <v>9</v>
      </c>
      <c r="D1442" s="300" t="s">
        <v>9574</v>
      </c>
      <c r="E1442" s="302" t="s">
        <v>51</v>
      </c>
      <c r="F1442" s="423" t="s">
        <v>13110</v>
      </c>
      <c r="G1442" s="423"/>
      <c r="H1442" s="423">
        <v>1.5951900000000001E-2</v>
      </c>
      <c r="I1442" s="423"/>
      <c r="J1442" s="424">
        <v>0.1409</v>
      </c>
      <c r="K1442" s="424"/>
      <c r="L1442" s="424"/>
    </row>
    <row r="1443" spans="1:12" ht="24" customHeight="1">
      <c r="A1443" s="300" t="s">
        <v>12986</v>
      </c>
      <c r="B1443" s="301" t="s">
        <v>13111</v>
      </c>
      <c r="C1443" s="300" t="s">
        <v>9</v>
      </c>
      <c r="D1443" s="300" t="s">
        <v>10714</v>
      </c>
      <c r="E1443" s="302" t="s">
        <v>93</v>
      </c>
      <c r="F1443" s="423" t="s">
        <v>13112</v>
      </c>
      <c r="G1443" s="423"/>
      <c r="H1443" s="423">
        <v>8.3836999999999991E-3</v>
      </c>
      <c r="I1443" s="423"/>
      <c r="J1443" s="424">
        <v>0.12790000000000001</v>
      </c>
      <c r="K1443" s="424"/>
      <c r="L1443" s="424"/>
    </row>
    <row r="1444" spans="1:12" ht="24" customHeight="1">
      <c r="A1444" s="300" t="s">
        <v>12986</v>
      </c>
      <c r="B1444" s="301" t="s">
        <v>13113</v>
      </c>
      <c r="C1444" s="300" t="s">
        <v>9</v>
      </c>
      <c r="D1444" s="300" t="s">
        <v>10809</v>
      </c>
      <c r="E1444" s="302" t="s">
        <v>51</v>
      </c>
      <c r="F1444" s="423" t="s">
        <v>13114</v>
      </c>
      <c r="G1444" s="423"/>
      <c r="H1444" s="423">
        <v>8.3836999999999991E-3</v>
      </c>
      <c r="I1444" s="423"/>
      <c r="J1444" s="424">
        <v>0.10059999999999999</v>
      </c>
      <c r="K1444" s="424"/>
      <c r="L1444" s="424"/>
    </row>
    <row r="1445" spans="1:12" ht="24" customHeight="1">
      <c r="A1445" s="300" t="s">
        <v>12986</v>
      </c>
      <c r="B1445" s="301" t="s">
        <v>13115</v>
      </c>
      <c r="C1445" s="300" t="s">
        <v>9</v>
      </c>
      <c r="D1445" s="300" t="s">
        <v>10810</v>
      </c>
      <c r="E1445" s="302" t="s">
        <v>51</v>
      </c>
      <c r="F1445" s="423" t="s">
        <v>13116</v>
      </c>
      <c r="G1445" s="423"/>
      <c r="H1445" s="423">
        <v>8.3836999999999991E-3</v>
      </c>
      <c r="I1445" s="423"/>
      <c r="J1445" s="424">
        <v>0.22309999999999999</v>
      </c>
      <c r="K1445" s="424"/>
      <c r="L1445" s="424"/>
    </row>
    <row r="1446" spans="1:12" ht="24" customHeight="1">
      <c r="A1446" s="300" t="s">
        <v>12986</v>
      </c>
      <c r="B1446" s="301" t="s">
        <v>13117</v>
      </c>
      <c r="C1446" s="300" t="s">
        <v>9</v>
      </c>
      <c r="D1446" s="300" t="s">
        <v>10837</v>
      </c>
      <c r="E1446" s="302" t="s">
        <v>51</v>
      </c>
      <c r="F1446" s="423" t="s">
        <v>13118</v>
      </c>
      <c r="G1446" s="423"/>
      <c r="H1446" s="423">
        <v>2.855E-4</v>
      </c>
      <c r="I1446" s="423"/>
      <c r="J1446" s="424">
        <v>0.12709999999999999</v>
      </c>
      <c r="K1446" s="424"/>
      <c r="L1446" s="424"/>
    </row>
    <row r="1447" spans="1:12" ht="17.100000000000001" customHeight="1">
      <c r="A1447" s="298"/>
      <c r="B1447" s="298"/>
      <c r="C1447" s="298"/>
      <c r="D1447" s="298"/>
      <c r="E1447" s="298"/>
      <c r="F1447" s="298"/>
      <c r="G1447" s="298"/>
      <c r="H1447" s="298"/>
      <c r="I1447" s="298"/>
      <c r="J1447" s="298" t="s">
        <v>12992</v>
      </c>
      <c r="K1447" s="298"/>
      <c r="L1447" s="298" t="s">
        <v>13663</v>
      </c>
    </row>
    <row r="1448" spans="1:12">
      <c r="A1448" s="414" t="s">
        <v>13056</v>
      </c>
      <c r="B1448" s="414"/>
      <c r="C1448" s="414"/>
      <c r="D1448" s="414"/>
      <c r="E1448" s="414"/>
      <c r="F1448" s="414"/>
      <c r="G1448" s="414"/>
      <c r="H1448" s="414"/>
      <c r="I1448" s="294"/>
      <c r="J1448" s="294"/>
      <c r="K1448" s="294"/>
      <c r="L1448" s="294"/>
    </row>
    <row r="1449" spans="1:12" ht="17.100000000000001" customHeight="1">
      <c r="A1449" s="294" t="s">
        <v>12978</v>
      </c>
      <c r="B1449" s="298" t="s">
        <v>12979</v>
      </c>
      <c r="C1449" s="294" t="s">
        <v>12980</v>
      </c>
      <c r="D1449" s="294" t="s">
        <v>12981</v>
      </c>
      <c r="E1449" s="299" t="s">
        <v>12982</v>
      </c>
      <c r="F1449" s="413" t="s">
        <v>12983</v>
      </c>
      <c r="G1449" s="413"/>
      <c r="H1449" s="413" t="s">
        <v>12984</v>
      </c>
      <c r="I1449" s="413"/>
      <c r="J1449" s="413" t="s">
        <v>12985</v>
      </c>
      <c r="K1449" s="413"/>
      <c r="L1449" s="413"/>
    </row>
    <row r="1450" spans="1:12" ht="24" customHeight="1">
      <c r="A1450" s="300" t="s">
        <v>12986</v>
      </c>
      <c r="B1450" s="301" t="s">
        <v>13057</v>
      </c>
      <c r="C1450" s="300" t="s">
        <v>9</v>
      </c>
      <c r="D1450" s="300" t="s">
        <v>12549</v>
      </c>
      <c r="E1450" s="302" t="s">
        <v>27</v>
      </c>
      <c r="F1450" s="423" t="s">
        <v>12948</v>
      </c>
      <c r="G1450" s="423"/>
      <c r="H1450" s="423">
        <v>6.4338081999999996</v>
      </c>
      <c r="I1450" s="423"/>
      <c r="J1450" s="424">
        <v>4.1820000000000004</v>
      </c>
      <c r="K1450" s="424"/>
      <c r="L1450" s="424"/>
    </row>
    <row r="1451" spans="1:12" ht="17.100000000000001" customHeight="1">
      <c r="A1451" s="298"/>
      <c r="B1451" s="298"/>
      <c r="C1451" s="298"/>
      <c r="D1451" s="298"/>
      <c r="E1451" s="298"/>
      <c r="F1451" s="298"/>
      <c r="G1451" s="298"/>
      <c r="H1451" s="298"/>
      <c r="I1451" s="298"/>
      <c r="J1451" s="298" t="s">
        <v>12992</v>
      </c>
      <c r="K1451" s="298"/>
      <c r="L1451" s="298" t="s">
        <v>13664</v>
      </c>
    </row>
    <row r="1452" spans="1:12">
      <c r="A1452" s="414" t="s">
        <v>13058</v>
      </c>
      <c r="B1452" s="414"/>
      <c r="C1452" s="414"/>
      <c r="D1452" s="414"/>
      <c r="E1452" s="414"/>
      <c r="F1452" s="414"/>
      <c r="G1452" s="414"/>
      <c r="H1452" s="414"/>
      <c r="I1452" s="294"/>
      <c r="J1452" s="294"/>
      <c r="K1452" s="294"/>
      <c r="L1452" s="294"/>
    </row>
    <row r="1453" spans="1:12" ht="17.100000000000001" customHeight="1">
      <c r="A1453" s="294" t="s">
        <v>12978</v>
      </c>
      <c r="B1453" s="298" t="s">
        <v>12979</v>
      </c>
      <c r="C1453" s="294" t="s">
        <v>12980</v>
      </c>
      <c r="D1453" s="294" t="s">
        <v>12981</v>
      </c>
      <c r="E1453" s="299" t="s">
        <v>12982</v>
      </c>
      <c r="F1453" s="413" t="s">
        <v>12983</v>
      </c>
      <c r="G1453" s="413"/>
      <c r="H1453" s="413" t="s">
        <v>12984</v>
      </c>
      <c r="I1453" s="413"/>
      <c r="J1453" s="413" t="s">
        <v>12985</v>
      </c>
      <c r="K1453" s="413"/>
      <c r="L1453" s="413"/>
    </row>
    <row r="1454" spans="1:12" ht="24" customHeight="1">
      <c r="A1454" s="300" t="s">
        <v>12986</v>
      </c>
      <c r="B1454" s="301" t="s">
        <v>13059</v>
      </c>
      <c r="C1454" s="300" t="s">
        <v>9</v>
      </c>
      <c r="D1454" s="300" t="s">
        <v>12535</v>
      </c>
      <c r="E1454" s="302" t="s">
        <v>27</v>
      </c>
      <c r="F1454" s="423" t="s">
        <v>12936</v>
      </c>
      <c r="G1454" s="423"/>
      <c r="H1454" s="423">
        <v>6.4338081999999996</v>
      </c>
      <c r="I1454" s="423"/>
      <c r="J1454" s="424">
        <v>0.32169999999999999</v>
      </c>
      <c r="K1454" s="424"/>
      <c r="L1454" s="424"/>
    </row>
    <row r="1455" spans="1:12" ht="17.100000000000001" customHeight="1">
      <c r="A1455" s="298"/>
      <c r="B1455" s="298"/>
      <c r="C1455" s="298"/>
      <c r="D1455" s="298"/>
      <c r="E1455" s="298"/>
      <c r="F1455" s="298"/>
      <c r="G1455" s="298"/>
      <c r="H1455" s="298"/>
      <c r="I1455" s="298"/>
      <c r="J1455" s="298" t="s">
        <v>12992</v>
      </c>
      <c r="K1455" s="298"/>
      <c r="L1455" s="298" t="s">
        <v>13464</v>
      </c>
    </row>
    <row r="1456" spans="1:12">
      <c r="A1456" s="414" t="s">
        <v>13060</v>
      </c>
      <c r="B1456" s="414"/>
      <c r="C1456" s="414"/>
      <c r="D1456" s="414"/>
      <c r="E1456" s="414"/>
      <c r="F1456" s="414"/>
      <c r="G1456" s="414"/>
      <c r="H1456" s="414"/>
      <c r="I1456" s="294"/>
      <c r="J1456" s="294"/>
      <c r="K1456" s="294"/>
      <c r="L1456" s="294"/>
    </row>
    <row r="1457" spans="1:12" ht="17.100000000000001" customHeight="1">
      <c r="A1457" s="294" t="s">
        <v>12978</v>
      </c>
      <c r="B1457" s="298" t="s">
        <v>12979</v>
      </c>
      <c r="C1457" s="294" t="s">
        <v>12980</v>
      </c>
      <c r="D1457" s="294" t="s">
        <v>12981</v>
      </c>
      <c r="E1457" s="299" t="s">
        <v>12982</v>
      </c>
      <c r="F1457" s="413" t="s">
        <v>12983</v>
      </c>
      <c r="G1457" s="413"/>
      <c r="H1457" s="413" t="s">
        <v>12984</v>
      </c>
      <c r="I1457" s="413"/>
      <c r="J1457" s="413" t="s">
        <v>12985</v>
      </c>
      <c r="K1457" s="413"/>
      <c r="L1457" s="413"/>
    </row>
    <row r="1458" spans="1:12" ht="24" customHeight="1">
      <c r="A1458" s="300" t="s">
        <v>12986</v>
      </c>
      <c r="B1458" s="301" t="s">
        <v>13061</v>
      </c>
      <c r="C1458" s="300" t="s">
        <v>9</v>
      </c>
      <c r="D1458" s="300" t="s">
        <v>12522</v>
      </c>
      <c r="E1458" s="302" t="s">
        <v>27</v>
      </c>
      <c r="F1458" s="423" t="s">
        <v>12964</v>
      </c>
      <c r="G1458" s="423"/>
      <c r="H1458" s="423">
        <v>6.4338081999999996</v>
      </c>
      <c r="I1458" s="423"/>
      <c r="J1458" s="424">
        <v>16.2775</v>
      </c>
      <c r="K1458" s="424"/>
      <c r="L1458" s="424"/>
    </row>
    <row r="1459" spans="1:12" ht="24" customHeight="1">
      <c r="A1459" s="300" t="s">
        <v>12986</v>
      </c>
      <c r="B1459" s="301" t="s">
        <v>13062</v>
      </c>
      <c r="C1459" s="300" t="s">
        <v>9</v>
      </c>
      <c r="D1459" s="300" t="s">
        <v>12527</v>
      </c>
      <c r="E1459" s="302" t="s">
        <v>27</v>
      </c>
      <c r="F1459" s="423" t="s">
        <v>13063</v>
      </c>
      <c r="G1459" s="423"/>
      <c r="H1459" s="423">
        <v>6.4338081999999996</v>
      </c>
      <c r="I1459" s="423"/>
      <c r="J1459" s="424">
        <v>2.1875</v>
      </c>
      <c r="K1459" s="424"/>
      <c r="L1459" s="424"/>
    </row>
    <row r="1460" spans="1:12" ht="17.100000000000001" customHeight="1">
      <c r="A1460" s="298"/>
      <c r="B1460" s="298"/>
      <c r="C1460" s="298"/>
      <c r="D1460" s="298"/>
      <c r="E1460" s="298"/>
      <c r="F1460" s="298"/>
      <c r="G1460" s="298"/>
      <c r="H1460" s="298"/>
      <c r="I1460" s="298"/>
      <c r="J1460" s="298" t="s">
        <v>12992</v>
      </c>
      <c r="K1460" s="298"/>
      <c r="L1460" s="298" t="s">
        <v>13665</v>
      </c>
    </row>
    <row r="1461" spans="1:12" ht="17.100000000000001" customHeight="1">
      <c r="A1461" s="294" t="s">
        <v>13014</v>
      </c>
      <c r="B1461" s="294"/>
      <c r="C1461" s="294"/>
      <c r="D1461" s="294"/>
      <c r="E1461" s="294"/>
      <c r="F1461" s="294"/>
      <c r="G1461" s="294"/>
      <c r="H1461" s="294"/>
      <c r="I1461" s="294"/>
      <c r="J1461" s="294"/>
      <c r="K1461" s="294"/>
      <c r="L1461" s="294"/>
    </row>
    <row r="1462" spans="1:12" ht="17.100000000000001" customHeight="1">
      <c r="A1462" s="298"/>
      <c r="B1462" s="298"/>
      <c r="C1462" s="298"/>
      <c r="D1462" s="298"/>
      <c r="E1462" s="298"/>
      <c r="F1462" s="298"/>
      <c r="G1462" s="298"/>
      <c r="H1462" s="298"/>
      <c r="I1462" s="298"/>
      <c r="J1462" s="298" t="s">
        <v>13015</v>
      </c>
      <c r="K1462" s="298"/>
      <c r="L1462" s="298" t="s">
        <v>13666</v>
      </c>
    </row>
    <row r="1463" spans="1:12" ht="17.100000000000001" customHeight="1">
      <c r="A1463" s="298"/>
      <c r="B1463" s="298"/>
      <c r="C1463" s="298"/>
      <c r="D1463" s="298"/>
      <c r="E1463" s="298"/>
      <c r="F1463" s="298"/>
      <c r="G1463" s="298"/>
      <c r="H1463" s="298"/>
      <c r="I1463" s="298"/>
      <c r="J1463" s="298" t="s">
        <v>13017</v>
      </c>
      <c r="K1463" s="298" t="s">
        <v>13018</v>
      </c>
      <c r="L1463" s="298" t="s">
        <v>13667</v>
      </c>
    </row>
    <row r="1464" spans="1:12" ht="17.100000000000001" customHeight="1">
      <c r="A1464" s="298"/>
      <c r="B1464" s="298"/>
      <c r="C1464" s="298"/>
      <c r="D1464" s="298"/>
      <c r="E1464" s="298"/>
      <c r="F1464" s="298"/>
      <c r="G1464" s="298"/>
      <c r="H1464" s="298"/>
      <c r="I1464" s="298"/>
      <c r="J1464" s="298" t="s">
        <v>13020</v>
      </c>
      <c r="K1464" s="298"/>
      <c r="L1464" s="298" t="s">
        <v>13668</v>
      </c>
    </row>
    <row r="1465" spans="1:12" ht="17.100000000000001" customHeight="1">
      <c r="A1465" s="298"/>
      <c r="B1465" s="298"/>
      <c r="C1465" s="298"/>
      <c r="D1465" s="298"/>
      <c r="E1465" s="298"/>
      <c r="F1465" s="298"/>
      <c r="G1465" s="298"/>
      <c r="H1465" s="298"/>
      <c r="I1465" s="298"/>
      <c r="J1465" s="298" t="s">
        <v>13022</v>
      </c>
      <c r="K1465" s="298" t="s">
        <v>12974</v>
      </c>
      <c r="L1465" s="298" t="s">
        <v>13669</v>
      </c>
    </row>
    <row r="1466" spans="1:12" ht="17.100000000000001" customHeight="1">
      <c r="A1466" s="298"/>
      <c r="B1466" s="298"/>
      <c r="C1466" s="298"/>
      <c r="D1466" s="298"/>
      <c r="E1466" s="298"/>
      <c r="F1466" s="298"/>
      <c r="G1466" s="298"/>
      <c r="H1466" s="298"/>
      <c r="I1466" s="298"/>
      <c r="J1466" s="298" t="s">
        <v>13024</v>
      </c>
      <c r="K1466" s="298"/>
      <c r="L1466" s="298" t="s">
        <v>13670</v>
      </c>
    </row>
    <row r="1467" spans="1:12" ht="30" customHeight="1">
      <c r="A1467" s="299"/>
      <c r="B1467" s="299"/>
      <c r="C1467" s="299"/>
      <c r="D1467" s="299"/>
      <c r="E1467" s="299"/>
      <c r="F1467" s="299"/>
      <c r="G1467" s="299"/>
      <c r="H1467" s="299"/>
      <c r="I1467" s="299"/>
      <c r="J1467" s="299"/>
      <c r="K1467" s="299"/>
      <c r="L1467" s="299"/>
    </row>
    <row r="1468" spans="1:12" ht="24" customHeight="1">
      <c r="A1468" s="295" t="s">
        <v>13671</v>
      </c>
      <c r="B1468" s="296" t="s">
        <v>13672</v>
      </c>
      <c r="C1468" s="295" t="s">
        <v>9</v>
      </c>
      <c r="D1468" s="295" t="s">
        <v>933</v>
      </c>
      <c r="E1468" s="297" t="s">
        <v>13145</v>
      </c>
      <c r="F1468" s="296"/>
      <c r="G1468" s="296"/>
      <c r="H1468" s="296"/>
      <c r="I1468" s="296"/>
      <c r="J1468" s="296"/>
      <c r="K1468" s="296"/>
      <c r="L1468" s="296"/>
    </row>
    <row r="1469" spans="1:12">
      <c r="A1469" s="414" t="s">
        <v>12977</v>
      </c>
      <c r="B1469" s="414"/>
      <c r="C1469" s="414"/>
      <c r="D1469" s="414"/>
      <c r="E1469" s="414"/>
      <c r="F1469" s="414"/>
      <c r="G1469" s="414"/>
      <c r="H1469" s="414"/>
      <c r="I1469" s="294"/>
      <c r="J1469" s="294"/>
      <c r="K1469" s="294"/>
      <c r="L1469" s="294"/>
    </row>
    <row r="1470" spans="1:12" ht="17.100000000000001" customHeight="1">
      <c r="A1470" s="294" t="s">
        <v>12978</v>
      </c>
      <c r="B1470" s="298" t="s">
        <v>12979</v>
      </c>
      <c r="C1470" s="294" t="s">
        <v>12980</v>
      </c>
      <c r="D1470" s="294" t="s">
        <v>12981</v>
      </c>
      <c r="E1470" s="299" t="s">
        <v>12982</v>
      </c>
      <c r="F1470" s="413" t="s">
        <v>12983</v>
      </c>
      <c r="G1470" s="413"/>
      <c r="H1470" s="413" t="s">
        <v>12984</v>
      </c>
      <c r="I1470" s="413"/>
      <c r="J1470" s="413" t="s">
        <v>12985</v>
      </c>
      <c r="K1470" s="413"/>
      <c r="L1470" s="413"/>
    </row>
    <row r="1471" spans="1:12" ht="24" customHeight="1">
      <c r="A1471" s="300" t="s">
        <v>12986</v>
      </c>
      <c r="B1471" s="301" t="s">
        <v>13286</v>
      </c>
      <c r="C1471" s="300" t="s">
        <v>9</v>
      </c>
      <c r="D1471" s="300" t="s">
        <v>8076</v>
      </c>
      <c r="E1471" s="302" t="s">
        <v>51</v>
      </c>
      <c r="F1471" s="423" t="s">
        <v>13287</v>
      </c>
      <c r="G1471" s="423"/>
      <c r="H1471" s="423">
        <v>5.3399999999999997E-5</v>
      </c>
      <c r="I1471" s="423"/>
      <c r="J1471" s="424">
        <v>0.67479999999999996</v>
      </c>
      <c r="K1471" s="424"/>
      <c r="L1471" s="424"/>
    </row>
    <row r="1472" spans="1:12" ht="24" customHeight="1">
      <c r="A1472" s="300" t="s">
        <v>12986</v>
      </c>
      <c r="B1472" s="301" t="s">
        <v>12987</v>
      </c>
      <c r="C1472" s="300" t="s">
        <v>9</v>
      </c>
      <c r="D1472" s="300" t="s">
        <v>9831</v>
      </c>
      <c r="E1472" s="302" t="s">
        <v>12988</v>
      </c>
      <c r="F1472" s="423" t="s">
        <v>12989</v>
      </c>
      <c r="G1472" s="423"/>
      <c r="H1472" s="423">
        <v>1.61748E-2</v>
      </c>
      <c r="I1472" s="423"/>
      <c r="J1472" s="424">
        <v>0.16370000000000001</v>
      </c>
      <c r="K1472" s="424"/>
      <c r="L1472" s="424"/>
    </row>
    <row r="1473" spans="1:12" ht="36" customHeight="1">
      <c r="A1473" s="300" t="s">
        <v>12986</v>
      </c>
      <c r="B1473" s="301" t="s">
        <v>12990</v>
      </c>
      <c r="C1473" s="300" t="s">
        <v>9</v>
      </c>
      <c r="D1473" s="300" t="s">
        <v>11426</v>
      </c>
      <c r="E1473" s="302" t="s">
        <v>51</v>
      </c>
      <c r="F1473" s="423" t="s">
        <v>12991</v>
      </c>
      <c r="G1473" s="423"/>
      <c r="H1473" s="423">
        <v>8.4769999999999995E-4</v>
      </c>
      <c r="I1473" s="423"/>
      <c r="J1473" s="424">
        <v>0.112</v>
      </c>
      <c r="K1473" s="424"/>
      <c r="L1473" s="424"/>
    </row>
    <row r="1474" spans="1:12" ht="48" customHeight="1">
      <c r="A1474" s="300" t="s">
        <v>12986</v>
      </c>
      <c r="B1474" s="301" t="s">
        <v>13673</v>
      </c>
      <c r="C1474" s="300" t="s">
        <v>9</v>
      </c>
      <c r="D1474" s="300" t="s">
        <v>7813</v>
      </c>
      <c r="E1474" s="302" t="s">
        <v>51</v>
      </c>
      <c r="F1474" s="423" t="s">
        <v>13674</v>
      </c>
      <c r="G1474" s="423"/>
      <c r="H1474" s="423">
        <v>7.9999999999999996E-7</v>
      </c>
      <c r="I1474" s="423"/>
      <c r="J1474" s="424">
        <v>0.2306</v>
      </c>
      <c r="K1474" s="424"/>
      <c r="L1474" s="424"/>
    </row>
    <row r="1475" spans="1:12" ht="24" customHeight="1">
      <c r="A1475" s="300" t="s">
        <v>12986</v>
      </c>
      <c r="B1475" s="301" t="s">
        <v>13085</v>
      </c>
      <c r="C1475" s="300" t="s">
        <v>9</v>
      </c>
      <c r="D1475" s="300" t="s">
        <v>7909</v>
      </c>
      <c r="E1475" s="302" t="s">
        <v>51</v>
      </c>
      <c r="F1475" s="423" t="s">
        <v>13086</v>
      </c>
      <c r="G1475" s="423"/>
      <c r="H1475" s="423">
        <v>3.88E-4</v>
      </c>
      <c r="I1475" s="423"/>
      <c r="J1475" s="424">
        <v>4.0399999999999998E-2</v>
      </c>
      <c r="K1475" s="424"/>
      <c r="L1475" s="424"/>
    </row>
    <row r="1476" spans="1:12" ht="24" customHeight="1">
      <c r="A1476" s="300" t="s">
        <v>12986</v>
      </c>
      <c r="B1476" s="301" t="s">
        <v>13087</v>
      </c>
      <c r="C1476" s="300" t="s">
        <v>9</v>
      </c>
      <c r="D1476" s="300" t="s">
        <v>8873</v>
      </c>
      <c r="E1476" s="302" t="s">
        <v>51</v>
      </c>
      <c r="F1476" s="423" t="s">
        <v>13088</v>
      </c>
      <c r="G1476" s="423"/>
      <c r="H1476" s="423">
        <v>3.6999999999999998E-5</v>
      </c>
      <c r="I1476" s="423"/>
      <c r="J1476" s="424">
        <v>3.2199999999999999E-2</v>
      </c>
      <c r="K1476" s="424"/>
      <c r="L1476" s="424"/>
    </row>
    <row r="1477" spans="1:12" ht="48" customHeight="1">
      <c r="A1477" s="300" t="s">
        <v>12986</v>
      </c>
      <c r="B1477" s="301" t="s">
        <v>13089</v>
      </c>
      <c r="C1477" s="300" t="s">
        <v>9</v>
      </c>
      <c r="D1477" s="300" t="s">
        <v>9227</v>
      </c>
      <c r="E1477" s="302" t="s">
        <v>51</v>
      </c>
      <c r="F1477" s="423" t="s">
        <v>13090</v>
      </c>
      <c r="G1477" s="423"/>
      <c r="H1477" s="423">
        <v>2.5899999999999999E-5</v>
      </c>
      <c r="I1477" s="423"/>
      <c r="J1477" s="424">
        <v>3.4599999999999999E-2</v>
      </c>
      <c r="K1477" s="424"/>
      <c r="L1477" s="424"/>
    </row>
    <row r="1478" spans="1:12" ht="24" customHeight="1">
      <c r="A1478" s="300" t="s">
        <v>12986</v>
      </c>
      <c r="B1478" s="301" t="s">
        <v>13091</v>
      </c>
      <c r="C1478" s="300" t="s">
        <v>9</v>
      </c>
      <c r="D1478" s="300" t="s">
        <v>9580</v>
      </c>
      <c r="E1478" s="302" t="s">
        <v>51</v>
      </c>
      <c r="F1478" s="423" t="s">
        <v>13092</v>
      </c>
      <c r="G1478" s="423"/>
      <c r="H1478" s="423">
        <v>2.5299999999999998E-5</v>
      </c>
      <c r="I1478" s="423"/>
      <c r="J1478" s="424">
        <v>2.2700000000000001E-2</v>
      </c>
      <c r="K1478" s="424"/>
      <c r="L1478" s="424"/>
    </row>
    <row r="1479" spans="1:12" ht="17.100000000000001" customHeight="1">
      <c r="A1479" s="298"/>
      <c r="B1479" s="298"/>
      <c r="C1479" s="298"/>
      <c r="D1479" s="298"/>
      <c r="E1479" s="298"/>
      <c r="F1479" s="298"/>
      <c r="G1479" s="298"/>
      <c r="H1479" s="298"/>
      <c r="I1479" s="298"/>
      <c r="J1479" s="298" t="s">
        <v>12992</v>
      </c>
      <c r="K1479" s="298"/>
      <c r="L1479" s="298" t="s">
        <v>13130</v>
      </c>
    </row>
    <row r="1480" spans="1:12">
      <c r="A1480" s="414" t="s">
        <v>12994</v>
      </c>
      <c r="B1480" s="414"/>
      <c r="C1480" s="414"/>
      <c r="D1480" s="414"/>
      <c r="E1480" s="414"/>
      <c r="F1480" s="414"/>
      <c r="G1480" s="414"/>
      <c r="H1480" s="414"/>
      <c r="I1480" s="294"/>
      <c r="J1480" s="294"/>
      <c r="K1480" s="294"/>
      <c r="L1480" s="294"/>
    </row>
    <row r="1481" spans="1:12" ht="17.100000000000001" customHeight="1">
      <c r="A1481" s="294" t="s">
        <v>12978</v>
      </c>
      <c r="B1481" s="298" t="s">
        <v>12979</v>
      </c>
      <c r="C1481" s="294" t="s">
        <v>12980</v>
      </c>
      <c r="D1481" s="294" t="s">
        <v>12981</v>
      </c>
      <c r="E1481" s="299" t="s">
        <v>12982</v>
      </c>
      <c r="F1481" s="413" t="s">
        <v>12983</v>
      </c>
      <c r="G1481" s="413"/>
      <c r="H1481" s="413" t="s">
        <v>12984</v>
      </c>
      <c r="I1481" s="413"/>
      <c r="J1481" s="413" t="s">
        <v>12985</v>
      </c>
      <c r="K1481" s="413"/>
      <c r="L1481" s="413"/>
    </row>
    <row r="1482" spans="1:12" ht="24" customHeight="1">
      <c r="A1482" s="300" t="s">
        <v>12986</v>
      </c>
      <c r="B1482" s="301" t="s">
        <v>13185</v>
      </c>
      <c r="C1482" s="300" t="s">
        <v>9</v>
      </c>
      <c r="D1482" s="300" t="s">
        <v>10150</v>
      </c>
      <c r="E1482" s="302" t="s">
        <v>27</v>
      </c>
      <c r="F1482" s="423" t="s">
        <v>13186</v>
      </c>
      <c r="G1482" s="423"/>
      <c r="H1482" s="423">
        <v>0.53118929999999998</v>
      </c>
      <c r="I1482" s="423"/>
      <c r="J1482" s="424">
        <v>2.7197</v>
      </c>
      <c r="K1482" s="424"/>
      <c r="L1482" s="424"/>
    </row>
    <row r="1483" spans="1:12" ht="24" customHeight="1">
      <c r="A1483" s="300" t="s">
        <v>12986</v>
      </c>
      <c r="B1483" s="301" t="s">
        <v>13675</v>
      </c>
      <c r="C1483" s="300" t="s">
        <v>9</v>
      </c>
      <c r="D1483" s="300" t="s">
        <v>10051</v>
      </c>
      <c r="E1483" s="302" t="s">
        <v>27</v>
      </c>
      <c r="F1483" s="423" t="s">
        <v>13676</v>
      </c>
      <c r="G1483" s="423"/>
      <c r="H1483" s="423">
        <v>9.0077000000000004E-3</v>
      </c>
      <c r="I1483" s="423"/>
      <c r="J1483" s="424">
        <v>4.9700000000000001E-2</v>
      </c>
      <c r="K1483" s="424"/>
      <c r="L1483" s="424"/>
    </row>
    <row r="1484" spans="1:12" ht="24" customHeight="1">
      <c r="A1484" s="300" t="s">
        <v>12986</v>
      </c>
      <c r="B1484" s="301" t="s">
        <v>13093</v>
      </c>
      <c r="C1484" s="300" t="s">
        <v>9</v>
      </c>
      <c r="D1484" s="300" t="s">
        <v>10857</v>
      </c>
      <c r="E1484" s="302" t="s">
        <v>27</v>
      </c>
      <c r="F1484" s="423" t="s">
        <v>13094</v>
      </c>
      <c r="G1484" s="423"/>
      <c r="H1484" s="423">
        <v>0.66810409999999998</v>
      </c>
      <c r="I1484" s="423"/>
      <c r="J1484" s="424">
        <v>3.4540999999999999</v>
      </c>
      <c r="K1484" s="424"/>
      <c r="L1484" s="424"/>
    </row>
    <row r="1485" spans="1:12" ht="17.100000000000001" customHeight="1">
      <c r="A1485" s="298"/>
      <c r="B1485" s="298"/>
      <c r="C1485" s="298"/>
      <c r="D1485" s="298"/>
      <c r="E1485" s="298"/>
      <c r="F1485" s="298"/>
      <c r="G1485" s="298"/>
      <c r="H1485" s="298"/>
      <c r="I1485" s="298"/>
      <c r="J1485" s="298" t="s">
        <v>12992</v>
      </c>
      <c r="K1485" s="298"/>
      <c r="L1485" s="298" t="s">
        <v>13677</v>
      </c>
    </row>
    <row r="1486" spans="1:12">
      <c r="A1486" s="414" t="s">
        <v>12998</v>
      </c>
      <c r="B1486" s="414"/>
      <c r="C1486" s="414"/>
      <c r="D1486" s="414"/>
      <c r="E1486" s="414"/>
      <c r="F1486" s="414"/>
      <c r="G1486" s="414"/>
      <c r="H1486" s="414"/>
      <c r="I1486" s="294"/>
      <c r="J1486" s="294"/>
      <c r="K1486" s="294"/>
      <c r="L1486" s="294"/>
    </row>
    <row r="1487" spans="1:12" ht="17.100000000000001" customHeight="1">
      <c r="A1487" s="294" t="s">
        <v>12978</v>
      </c>
      <c r="B1487" s="298" t="s">
        <v>12979</v>
      </c>
      <c r="C1487" s="294" t="s">
        <v>12980</v>
      </c>
      <c r="D1487" s="294" t="s">
        <v>12981</v>
      </c>
      <c r="E1487" s="299" t="s">
        <v>12982</v>
      </c>
      <c r="F1487" s="413" t="s">
        <v>12983</v>
      </c>
      <c r="G1487" s="413"/>
      <c r="H1487" s="413" t="s">
        <v>12984</v>
      </c>
      <c r="I1487" s="413"/>
      <c r="J1487" s="413" t="s">
        <v>12985</v>
      </c>
      <c r="K1487" s="413"/>
      <c r="L1487" s="413"/>
    </row>
    <row r="1488" spans="1:12" ht="24" customHeight="1">
      <c r="A1488" s="300" t="s">
        <v>12986</v>
      </c>
      <c r="B1488" s="301" t="s">
        <v>13339</v>
      </c>
      <c r="C1488" s="300" t="s">
        <v>9</v>
      </c>
      <c r="D1488" s="300" t="s">
        <v>9085</v>
      </c>
      <c r="E1488" s="302" t="s">
        <v>93</v>
      </c>
      <c r="F1488" s="423" t="s">
        <v>13340</v>
      </c>
      <c r="G1488" s="423"/>
      <c r="H1488" s="423">
        <v>0.16034019999999999</v>
      </c>
      <c r="I1488" s="423"/>
      <c r="J1488" s="424">
        <v>0.71989999999999998</v>
      </c>
      <c r="K1488" s="424"/>
      <c r="L1488" s="424"/>
    </row>
    <row r="1489" spans="1:12" ht="24" customHeight="1">
      <c r="A1489" s="300" t="s">
        <v>12986</v>
      </c>
      <c r="B1489" s="301" t="s">
        <v>13003</v>
      </c>
      <c r="C1489" s="300" t="s">
        <v>9</v>
      </c>
      <c r="D1489" s="300" t="s">
        <v>7216</v>
      </c>
      <c r="E1489" s="302" t="s">
        <v>51</v>
      </c>
      <c r="F1489" s="423" t="s">
        <v>13004</v>
      </c>
      <c r="G1489" s="423"/>
      <c r="H1489" s="423">
        <v>3.1369000000000002E-3</v>
      </c>
      <c r="I1489" s="423"/>
      <c r="J1489" s="424">
        <v>0.1048</v>
      </c>
      <c r="K1489" s="424"/>
      <c r="L1489" s="424"/>
    </row>
    <row r="1490" spans="1:12" ht="24" customHeight="1">
      <c r="A1490" s="300" t="s">
        <v>12986</v>
      </c>
      <c r="B1490" s="301" t="s">
        <v>13005</v>
      </c>
      <c r="C1490" s="300" t="s">
        <v>9</v>
      </c>
      <c r="D1490" s="300" t="s">
        <v>7393</v>
      </c>
      <c r="E1490" s="302" t="s">
        <v>12988</v>
      </c>
      <c r="F1490" s="423" t="s">
        <v>13006</v>
      </c>
      <c r="G1490" s="423"/>
      <c r="H1490" s="423">
        <v>1.8871000000000001E-3</v>
      </c>
      <c r="I1490" s="423"/>
      <c r="J1490" s="424">
        <v>0.1019</v>
      </c>
      <c r="K1490" s="424"/>
      <c r="L1490" s="424"/>
    </row>
    <row r="1491" spans="1:12" ht="24" customHeight="1">
      <c r="A1491" s="300" t="s">
        <v>12986</v>
      </c>
      <c r="B1491" s="301" t="s">
        <v>13007</v>
      </c>
      <c r="C1491" s="300" t="s">
        <v>9</v>
      </c>
      <c r="D1491" s="300" t="s">
        <v>10619</v>
      </c>
      <c r="E1491" s="302" t="s">
        <v>51</v>
      </c>
      <c r="F1491" s="423" t="s">
        <v>13008</v>
      </c>
      <c r="G1491" s="423"/>
      <c r="H1491" s="423">
        <v>1.4639E-3</v>
      </c>
      <c r="I1491" s="423"/>
      <c r="J1491" s="424">
        <v>0.28000000000000003</v>
      </c>
      <c r="K1491" s="424"/>
      <c r="L1491" s="424"/>
    </row>
    <row r="1492" spans="1:12" ht="24" customHeight="1">
      <c r="A1492" s="300" t="s">
        <v>12986</v>
      </c>
      <c r="B1492" s="301" t="s">
        <v>13009</v>
      </c>
      <c r="C1492" s="300" t="s">
        <v>9</v>
      </c>
      <c r="D1492" s="300" t="s">
        <v>10769</v>
      </c>
      <c r="E1492" s="302" t="s">
        <v>51</v>
      </c>
      <c r="F1492" s="423" t="s">
        <v>13010</v>
      </c>
      <c r="G1492" s="423"/>
      <c r="H1492" s="423">
        <v>0.1315887</v>
      </c>
      <c r="I1492" s="423"/>
      <c r="J1492" s="424">
        <v>0.1658</v>
      </c>
      <c r="K1492" s="424"/>
      <c r="L1492" s="424"/>
    </row>
    <row r="1493" spans="1:12" ht="24" customHeight="1">
      <c r="A1493" s="300" t="s">
        <v>12986</v>
      </c>
      <c r="B1493" s="301" t="s">
        <v>13011</v>
      </c>
      <c r="C1493" s="300" t="s">
        <v>9</v>
      </c>
      <c r="D1493" s="300" t="s">
        <v>10929</v>
      </c>
      <c r="E1493" s="302" t="s">
        <v>51</v>
      </c>
      <c r="F1493" s="423" t="s">
        <v>13012</v>
      </c>
      <c r="G1493" s="423"/>
      <c r="H1493" s="423">
        <v>1.2687E-3</v>
      </c>
      <c r="I1493" s="423"/>
      <c r="J1493" s="424">
        <v>0.19089999999999999</v>
      </c>
      <c r="K1493" s="424"/>
      <c r="L1493" s="424"/>
    </row>
    <row r="1494" spans="1:12" ht="48" customHeight="1">
      <c r="A1494" s="300" t="s">
        <v>12986</v>
      </c>
      <c r="B1494" s="301" t="s">
        <v>13678</v>
      </c>
      <c r="C1494" s="300" t="s">
        <v>9</v>
      </c>
      <c r="D1494" s="300" t="s">
        <v>10965</v>
      </c>
      <c r="E1494" s="302" t="s">
        <v>51</v>
      </c>
      <c r="F1494" s="423" t="s">
        <v>13679</v>
      </c>
      <c r="G1494" s="423"/>
      <c r="H1494" s="423">
        <v>7.9999999999999996E-7</v>
      </c>
      <c r="I1494" s="423"/>
      <c r="J1494" s="424">
        <v>3.8399999999999997E-2</v>
      </c>
      <c r="K1494" s="424"/>
      <c r="L1494" s="424"/>
    </row>
    <row r="1495" spans="1:12" ht="24" customHeight="1">
      <c r="A1495" s="300" t="s">
        <v>12986</v>
      </c>
      <c r="B1495" s="301" t="s">
        <v>13460</v>
      </c>
      <c r="C1495" s="300" t="s">
        <v>9</v>
      </c>
      <c r="D1495" s="300" t="s">
        <v>10129</v>
      </c>
      <c r="E1495" s="302" t="s">
        <v>93</v>
      </c>
      <c r="F1495" s="423" t="s">
        <v>13461</v>
      </c>
      <c r="G1495" s="423"/>
      <c r="H1495" s="423">
        <v>0.1813274</v>
      </c>
      <c r="I1495" s="423"/>
      <c r="J1495" s="424">
        <v>0.71079999999999999</v>
      </c>
      <c r="K1495" s="424"/>
      <c r="L1495" s="424"/>
    </row>
    <row r="1496" spans="1:12" ht="24" customHeight="1">
      <c r="A1496" s="300" t="s">
        <v>12986</v>
      </c>
      <c r="B1496" s="301" t="s">
        <v>13099</v>
      </c>
      <c r="C1496" s="300" t="s">
        <v>9</v>
      </c>
      <c r="D1496" s="300" t="s">
        <v>7224</v>
      </c>
      <c r="E1496" s="302" t="s">
        <v>51</v>
      </c>
      <c r="F1496" s="423" t="s">
        <v>13100</v>
      </c>
      <c r="G1496" s="423"/>
      <c r="H1496" s="423">
        <v>4.5834999999999999E-3</v>
      </c>
      <c r="I1496" s="423"/>
      <c r="J1496" s="424">
        <v>4.2099999999999999E-2</v>
      </c>
      <c r="K1496" s="424"/>
      <c r="L1496" s="424"/>
    </row>
    <row r="1497" spans="1:12" ht="24" customHeight="1">
      <c r="A1497" s="300" t="s">
        <v>12986</v>
      </c>
      <c r="B1497" s="301" t="s">
        <v>13101</v>
      </c>
      <c r="C1497" s="300" t="s">
        <v>9</v>
      </c>
      <c r="D1497" s="300" t="s">
        <v>7359</v>
      </c>
      <c r="E1497" s="302" t="s">
        <v>51</v>
      </c>
      <c r="F1497" s="423" t="s">
        <v>13102</v>
      </c>
      <c r="G1497" s="423"/>
      <c r="H1497" s="423">
        <v>1.4789999999999999E-4</v>
      </c>
      <c r="I1497" s="423"/>
      <c r="J1497" s="424">
        <v>1.9E-2</v>
      </c>
      <c r="K1497" s="424"/>
      <c r="L1497" s="424"/>
    </row>
    <row r="1498" spans="1:12" ht="24" customHeight="1">
      <c r="A1498" s="300" t="s">
        <v>12986</v>
      </c>
      <c r="B1498" s="301" t="s">
        <v>13103</v>
      </c>
      <c r="C1498" s="300" t="s">
        <v>9</v>
      </c>
      <c r="D1498" s="300" t="s">
        <v>8851</v>
      </c>
      <c r="E1498" s="302" t="s">
        <v>51</v>
      </c>
      <c r="F1498" s="423" t="s">
        <v>13104</v>
      </c>
      <c r="G1498" s="423"/>
      <c r="H1498" s="423">
        <v>1.183E-4</v>
      </c>
      <c r="I1498" s="423"/>
      <c r="J1498" s="424">
        <v>2.29E-2</v>
      </c>
      <c r="K1498" s="424"/>
      <c r="L1498" s="424"/>
    </row>
    <row r="1499" spans="1:12" ht="24" customHeight="1">
      <c r="A1499" s="300" t="s">
        <v>12986</v>
      </c>
      <c r="B1499" s="301" t="s">
        <v>13105</v>
      </c>
      <c r="C1499" s="300" t="s">
        <v>9</v>
      </c>
      <c r="D1499" s="300" t="s">
        <v>8852</v>
      </c>
      <c r="E1499" s="302" t="s">
        <v>51</v>
      </c>
      <c r="F1499" s="423" t="s">
        <v>13106</v>
      </c>
      <c r="G1499" s="423"/>
      <c r="H1499" s="423">
        <v>2.5299999999999998E-5</v>
      </c>
      <c r="I1499" s="423"/>
      <c r="J1499" s="424">
        <v>1.3899999999999999E-2</v>
      </c>
      <c r="K1499" s="424"/>
      <c r="L1499" s="424"/>
    </row>
    <row r="1500" spans="1:12" ht="24" customHeight="1">
      <c r="A1500" s="300" t="s">
        <v>12986</v>
      </c>
      <c r="B1500" s="301" t="s">
        <v>13107</v>
      </c>
      <c r="C1500" s="300" t="s">
        <v>9</v>
      </c>
      <c r="D1500" s="300" t="s">
        <v>9000</v>
      </c>
      <c r="E1500" s="302" t="s">
        <v>51</v>
      </c>
      <c r="F1500" s="423" t="s">
        <v>13108</v>
      </c>
      <c r="G1500" s="423"/>
      <c r="H1500" s="423">
        <v>5.2169E-3</v>
      </c>
      <c r="I1500" s="423"/>
      <c r="J1500" s="424">
        <v>3.5299999999999998E-2</v>
      </c>
      <c r="K1500" s="424"/>
      <c r="L1500" s="424"/>
    </row>
    <row r="1501" spans="1:12" ht="24" customHeight="1">
      <c r="A1501" s="300" t="s">
        <v>12986</v>
      </c>
      <c r="B1501" s="301" t="s">
        <v>13109</v>
      </c>
      <c r="C1501" s="300" t="s">
        <v>9</v>
      </c>
      <c r="D1501" s="300" t="s">
        <v>9574</v>
      </c>
      <c r="E1501" s="302" t="s">
        <v>51</v>
      </c>
      <c r="F1501" s="423" t="s">
        <v>13110</v>
      </c>
      <c r="G1501" s="423"/>
      <c r="H1501" s="423">
        <v>1.6544999999999999E-3</v>
      </c>
      <c r="I1501" s="423"/>
      <c r="J1501" s="424">
        <v>1.46E-2</v>
      </c>
      <c r="K1501" s="424"/>
      <c r="L1501" s="424"/>
    </row>
    <row r="1502" spans="1:12" ht="24" customHeight="1">
      <c r="A1502" s="300" t="s">
        <v>12986</v>
      </c>
      <c r="B1502" s="301" t="s">
        <v>13111</v>
      </c>
      <c r="C1502" s="300" t="s">
        <v>9</v>
      </c>
      <c r="D1502" s="300" t="s">
        <v>10714</v>
      </c>
      <c r="E1502" s="302" t="s">
        <v>93</v>
      </c>
      <c r="F1502" s="423" t="s">
        <v>13112</v>
      </c>
      <c r="G1502" s="423"/>
      <c r="H1502" s="423">
        <v>8.6950000000000005E-4</v>
      </c>
      <c r="I1502" s="423"/>
      <c r="J1502" s="424">
        <v>1.3299999999999999E-2</v>
      </c>
      <c r="K1502" s="424"/>
      <c r="L1502" s="424"/>
    </row>
    <row r="1503" spans="1:12" ht="24" customHeight="1">
      <c r="A1503" s="300" t="s">
        <v>12986</v>
      </c>
      <c r="B1503" s="301" t="s">
        <v>13113</v>
      </c>
      <c r="C1503" s="300" t="s">
        <v>9</v>
      </c>
      <c r="D1503" s="300" t="s">
        <v>10809</v>
      </c>
      <c r="E1503" s="302" t="s">
        <v>51</v>
      </c>
      <c r="F1503" s="423" t="s">
        <v>13114</v>
      </c>
      <c r="G1503" s="423"/>
      <c r="H1503" s="423">
        <v>8.6950000000000005E-4</v>
      </c>
      <c r="I1503" s="423"/>
      <c r="J1503" s="424">
        <v>1.04E-2</v>
      </c>
      <c r="K1503" s="424"/>
      <c r="L1503" s="424"/>
    </row>
    <row r="1504" spans="1:12" ht="24" customHeight="1">
      <c r="A1504" s="300" t="s">
        <v>12986</v>
      </c>
      <c r="B1504" s="301" t="s">
        <v>13115</v>
      </c>
      <c r="C1504" s="300" t="s">
        <v>9</v>
      </c>
      <c r="D1504" s="300" t="s">
        <v>10810</v>
      </c>
      <c r="E1504" s="302" t="s">
        <v>51</v>
      </c>
      <c r="F1504" s="423" t="s">
        <v>13116</v>
      </c>
      <c r="G1504" s="423"/>
      <c r="H1504" s="423">
        <v>8.6950000000000005E-4</v>
      </c>
      <c r="I1504" s="423"/>
      <c r="J1504" s="424">
        <v>2.3099999999999999E-2</v>
      </c>
      <c r="K1504" s="424"/>
      <c r="L1504" s="424"/>
    </row>
    <row r="1505" spans="1:12" ht="24" customHeight="1">
      <c r="A1505" s="300" t="s">
        <v>12986</v>
      </c>
      <c r="B1505" s="301" t="s">
        <v>13117</v>
      </c>
      <c r="C1505" s="300" t="s">
        <v>9</v>
      </c>
      <c r="D1505" s="300" t="s">
        <v>10837</v>
      </c>
      <c r="E1505" s="302" t="s">
        <v>51</v>
      </c>
      <c r="F1505" s="423" t="s">
        <v>13118</v>
      </c>
      <c r="G1505" s="423"/>
      <c r="H1505" s="423">
        <v>2.9600000000000001E-5</v>
      </c>
      <c r="I1505" s="423"/>
      <c r="J1505" s="424">
        <v>1.32E-2</v>
      </c>
      <c r="K1505" s="424"/>
      <c r="L1505" s="424"/>
    </row>
    <row r="1506" spans="1:12" ht="17.100000000000001" customHeight="1">
      <c r="A1506" s="298"/>
      <c r="B1506" s="298"/>
      <c r="C1506" s="298"/>
      <c r="D1506" s="298"/>
      <c r="E1506" s="298"/>
      <c r="F1506" s="298"/>
      <c r="G1506" s="298"/>
      <c r="H1506" s="298"/>
      <c r="I1506" s="298"/>
      <c r="J1506" s="298" t="s">
        <v>12992</v>
      </c>
      <c r="K1506" s="298"/>
      <c r="L1506" s="298" t="s">
        <v>13680</v>
      </c>
    </row>
    <row r="1507" spans="1:12">
      <c r="A1507" s="414" t="s">
        <v>13056</v>
      </c>
      <c r="B1507" s="414"/>
      <c r="C1507" s="414"/>
      <c r="D1507" s="414"/>
      <c r="E1507" s="414"/>
      <c r="F1507" s="414"/>
      <c r="G1507" s="414"/>
      <c r="H1507" s="414"/>
      <c r="I1507" s="294"/>
      <c r="J1507" s="294"/>
      <c r="K1507" s="294"/>
      <c r="L1507" s="294"/>
    </row>
    <row r="1508" spans="1:12" ht="17.100000000000001" customHeight="1">
      <c r="A1508" s="294" t="s">
        <v>12978</v>
      </c>
      <c r="B1508" s="298" t="s">
        <v>12979</v>
      </c>
      <c r="C1508" s="294" t="s">
        <v>12980</v>
      </c>
      <c r="D1508" s="294" t="s">
        <v>12981</v>
      </c>
      <c r="E1508" s="299" t="s">
        <v>12982</v>
      </c>
      <c r="F1508" s="413" t="s">
        <v>12983</v>
      </c>
      <c r="G1508" s="413"/>
      <c r="H1508" s="413" t="s">
        <v>12984</v>
      </c>
      <c r="I1508" s="413"/>
      <c r="J1508" s="413" t="s">
        <v>12985</v>
      </c>
      <c r="K1508" s="413"/>
      <c r="L1508" s="413"/>
    </row>
    <row r="1509" spans="1:12" ht="24" customHeight="1">
      <c r="A1509" s="300" t="s">
        <v>12986</v>
      </c>
      <c r="B1509" s="301" t="s">
        <v>13057</v>
      </c>
      <c r="C1509" s="300" t="s">
        <v>9</v>
      </c>
      <c r="D1509" s="300" t="s">
        <v>12549</v>
      </c>
      <c r="E1509" s="302" t="s">
        <v>27</v>
      </c>
      <c r="F1509" s="423" t="s">
        <v>12948</v>
      </c>
      <c r="G1509" s="423"/>
      <c r="H1509" s="423">
        <v>1.1862356000000001</v>
      </c>
      <c r="I1509" s="423"/>
      <c r="J1509" s="424">
        <v>0.77110000000000001</v>
      </c>
      <c r="K1509" s="424"/>
      <c r="L1509" s="424"/>
    </row>
    <row r="1510" spans="1:12" ht="17.100000000000001" customHeight="1">
      <c r="A1510" s="298"/>
      <c r="B1510" s="298"/>
      <c r="C1510" s="298"/>
      <c r="D1510" s="298"/>
      <c r="E1510" s="298"/>
      <c r="F1510" s="298"/>
      <c r="G1510" s="298"/>
      <c r="H1510" s="298"/>
      <c r="I1510" s="298"/>
      <c r="J1510" s="298" t="s">
        <v>12992</v>
      </c>
      <c r="K1510" s="298"/>
      <c r="L1510" s="298" t="s">
        <v>13425</v>
      </c>
    </row>
    <row r="1511" spans="1:12">
      <c r="A1511" s="414" t="s">
        <v>13058</v>
      </c>
      <c r="B1511" s="414"/>
      <c r="C1511" s="414"/>
      <c r="D1511" s="414"/>
      <c r="E1511" s="414"/>
      <c r="F1511" s="414"/>
      <c r="G1511" s="414"/>
      <c r="H1511" s="414"/>
      <c r="I1511" s="294"/>
      <c r="J1511" s="294"/>
      <c r="K1511" s="294"/>
      <c r="L1511" s="294"/>
    </row>
    <row r="1512" spans="1:12" ht="17.100000000000001" customHeight="1">
      <c r="A1512" s="294" t="s">
        <v>12978</v>
      </c>
      <c r="B1512" s="298" t="s">
        <v>12979</v>
      </c>
      <c r="C1512" s="294" t="s">
        <v>12980</v>
      </c>
      <c r="D1512" s="294" t="s">
        <v>12981</v>
      </c>
      <c r="E1512" s="299" t="s">
        <v>12982</v>
      </c>
      <c r="F1512" s="413" t="s">
        <v>12983</v>
      </c>
      <c r="G1512" s="413"/>
      <c r="H1512" s="413" t="s">
        <v>12984</v>
      </c>
      <c r="I1512" s="413"/>
      <c r="J1512" s="413" t="s">
        <v>12985</v>
      </c>
      <c r="K1512" s="413"/>
      <c r="L1512" s="413"/>
    </row>
    <row r="1513" spans="1:12" ht="24" customHeight="1">
      <c r="A1513" s="300" t="s">
        <v>12986</v>
      </c>
      <c r="B1513" s="301" t="s">
        <v>13059</v>
      </c>
      <c r="C1513" s="300" t="s">
        <v>9</v>
      </c>
      <c r="D1513" s="300" t="s">
        <v>12535</v>
      </c>
      <c r="E1513" s="302" t="s">
        <v>27</v>
      </c>
      <c r="F1513" s="423" t="s">
        <v>12936</v>
      </c>
      <c r="G1513" s="423"/>
      <c r="H1513" s="423">
        <v>1.1862356000000001</v>
      </c>
      <c r="I1513" s="423"/>
      <c r="J1513" s="424">
        <v>5.9299999999999999E-2</v>
      </c>
      <c r="K1513" s="424"/>
      <c r="L1513" s="424"/>
    </row>
    <row r="1514" spans="1:12" ht="17.100000000000001" customHeight="1">
      <c r="A1514" s="298"/>
      <c r="B1514" s="298"/>
      <c r="C1514" s="298"/>
      <c r="D1514" s="298"/>
      <c r="E1514" s="298"/>
      <c r="F1514" s="298"/>
      <c r="G1514" s="298"/>
      <c r="H1514" s="298"/>
      <c r="I1514" s="298"/>
      <c r="J1514" s="298" t="s">
        <v>12992</v>
      </c>
      <c r="K1514" s="298"/>
      <c r="L1514" s="298" t="s">
        <v>12960</v>
      </c>
    </row>
    <row r="1515" spans="1:12">
      <c r="A1515" s="414" t="s">
        <v>13060</v>
      </c>
      <c r="B1515" s="414"/>
      <c r="C1515" s="414"/>
      <c r="D1515" s="414"/>
      <c r="E1515" s="414"/>
      <c r="F1515" s="414"/>
      <c r="G1515" s="414"/>
      <c r="H1515" s="414"/>
      <c r="I1515" s="294"/>
      <c r="J1515" s="294"/>
      <c r="K1515" s="294"/>
      <c r="L1515" s="294"/>
    </row>
    <row r="1516" spans="1:12" ht="17.100000000000001" customHeight="1">
      <c r="A1516" s="294" t="s">
        <v>12978</v>
      </c>
      <c r="B1516" s="298" t="s">
        <v>12979</v>
      </c>
      <c r="C1516" s="294" t="s">
        <v>12980</v>
      </c>
      <c r="D1516" s="294" t="s">
        <v>12981</v>
      </c>
      <c r="E1516" s="299" t="s">
        <v>12982</v>
      </c>
      <c r="F1516" s="413" t="s">
        <v>12983</v>
      </c>
      <c r="G1516" s="413"/>
      <c r="H1516" s="413" t="s">
        <v>12984</v>
      </c>
      <c r="I1516" s="413"/>
      <c r="J1516" s="413" t="s">
        <v>12985</v>
      </c>
      <c r="K1516" s="413"/>
      <c r="L1516" s="413"/>
    </row>
    <row r="1517" spans="1:12" ht="24" customHeight="1">
      <c r="A1517" s="300" t="s">
        <v>12986</v>
      </c>
      <c r="B1517" s="301" t="s">
        <v>13061</v>
      </c>
      <c r="C1517" s="300" t="s">
        <v>9</v>
      </c>
      <c r="D1517" s="300" t="s">
        <v>12522</v>
      </c>
      <c r="E1517" s="302" t="s">
        <v>27</v>
      </c>
      <c r="F1517" s="423" t="s">
        <v>12964</v>
      </c>
      <c r="G1517" s="423"/>
      <c r="H1517" s="423">
        <v>1.1862356000000001</v>
      </c>
      <c r="I1517" s="423"/>
      <c r="J1517" s="424">
        <v>3.0011999999999999</v>
      </c>
      <c r="K1517" s="424"/>
      <c r="L1517" s="424"/>
    </row>
    <row r="1518" spans="1:12" ht="24" customHeight="1">
      <c r="A1518" s="300" t="s">
        <v>12986</v>
      </c>
      <c r="B1518" s="301" t="s">
        <v>13062</v>
      </c>
      <c r="C1518" s="300" t="s">
        <v>9</v>
      </c>
      <c r="D1518" s="300" t="s">
        <v>12527</v>
      </c>
      <c r="E1518" s="302" t="s">
        <v>27</v>
      </c>
      <c r="F1518" s="423" t="s">
        <v>13063</v>
      </c>
      <c r="G1518" s="423"/>
      <c r="H1518" s="423">
        <v>1.1862356000000001</v>
      </c>
      <c r="I1518" s="423"/>
      <c r="J1518" s="424">
        <v>0.40329999999999999</v>
      </c>
      <c r="K1518" s="424"/>
      <c r="L1518" s="424"/>
    </row>
    <row r="1519" spans="1:12" ht="17.100000000000001" customHeight="1">
      <c r="A1519" s="298"/>
      <c r="B1519" s="298"/>
      <c r="C1519" s="298"/>
      <c r="D1519" s="298"/>
      <c r="E1519" s="298"/>
      <c r="F1519" s="298"/>
      <c r="G1519" s="298"/>
      <c r="H1519" s="298"/>
      <c r="I1519" s="298"/>
      <c r="J1519" s="298" t="s">
        <v>12992</v>
      </c>
      <c r="K1519" s="298"/>
      <c r="L1519" s="298" t="s">
        <v>13681</v>
      </c>
    </row>
    <row r="1520" spans="1:12" ht="17.100000000000001" customHeight="1">
      <c r="A1520" s="294" t="s">
        <v>13014</v>
      </c>
      <c r="B1520" s="294"/>
      <c r="C1520" s="294"/>
      <c r="D1520" s="294"/>
      <c r="E1520" s="294"/>
      <c r="F1520" s="294"/>
      <c r="G1520" s="294"/>
      <c r="H1520" s="294"/>
      <c r="I1520" s="294"/>
      <c r="J1520" s="294"/>
      <c r="K1520" s="294"/>
      <c r="L1520" s="294"/>
    </row>
    <row r="1521" spans="1:12" ht="17.100000000000001" customHeight="1">
      <c r="A1521" s="298"/>
      <c r="B1521" s="298"/>
      <c r="C1521" s="298"/>
      <c r="D1521" s="298"/>
      <c r="E1521" s="298"/>
      <c r="F1521" s="298"/>
      <c r="G1521" s="298"/>
      <c r="H1521" s="298"/>
      <c r="I1521" s="298"/>
      <c r="J1521" s="298" t="s">
        <v>13015</v>
      </c>
      <c r="K1521" s="298"/>
      <c r="L1521" s="298" t="s">
        <v>13682</v>
      </c>
    </row>
    <row r="1522" spans="1:12" ht="17.100000000000001" customHeight="1">
      <c r="A1522" s="298"/>
      <c r="B1522" s="298"/>
      <c r="C1522" s="298"/>
      <c r="D1522" s="298"/>
      <c r="E1522" s="298"/>
      <c r="F1522" s="298"/>
      <c r="G1522" s="298"/>
      <c r="H1522" s="298"/>
      <c r="I1522" s="298"/>
      <c r="J1522" s="298" t="s">
        <v>13017</v>
      </c>
      <c r="K1522" s="298" t="s">
        <v>13018</v>
      </c>
      <c r="L1522" s="298" t="s">
        <v>13683</v>
      </c>
    </row>
    <row r="1523" spans="1:12" ht="17.100000000000001" customHeight="1">
      <c r="A1523" s="298"/>
      <c r="B1523" s="298"/>
      <c r="C1523" s="298"/>
      <c r="D1523" s="298"/>
      <c r="E1523" s="298"/>
      <c r="F1523" s="298"/>
      <c r="G1523" s="298"/>
      <c r="H1523" s="298"/>
      <c r="I1523" s="298"/>
      <c r="J1523" s="298" t="s">
        <v>13020</v>
      </c>
      <c r="K1523" s="298"/>
      <c r="L1523" s="298" t="s">
        <v>13684</v>
      </c>
    </row>
    <row r="1524" spans="1:12" ht="17.100000000000001" customHeight="1">
      <c r="A1524" s="298"/>
      <c r="B1524" s="298"/>
      <c r="C1524" s="298"/>
      <c r="D1524" s="298"/>
      <c r="E1524" s="298"/>
      <c r="F1524" s="298"/>
      <c r="G1524" s="298"/>
      <c r="H1524" s="298"/>
      <c r="I1524" s="298"/>
      <c r="J1524" s="298" t="s">
        <v>13022</v>
      </c>
      <c r="K1524" s="298" t="s">
        <v>12974</v>
      </c>
      <c r="L1524" s="298" t="s">
        <v>13685</v>
      </c>
    </row>
    <row r="1525" spans="1:12" ht="17.100000000000001" customHeight="1">
      <c r="A1525" s="298"/>
      <c r="B1525" s="298"/>
      <c r="C1525" s="298"/>
      <c r="D1525" s="298"/>
      <c r="E1525" s="298"/>
      <c r="F1525" s="298"/>
      <c r="G1525" s="298"/>
      <c r="H1525" s="298"/>
      <c r="I1525" s="298"/>
      <c r="J1525" s="298" t="s">
        <v>13024</v>
      </c>
      <c r="K1525" s="298"/>
      <c r="L1525" s="298" t="s">
        <v>13686</v>
      </c>
    </row>
    <row r="1526" spans="1:12" ht="30" customHeight="1">
      <c r="A1526" s="299"/>
      <c r="B1526" s="299"/>
      <c r="C1526" s="299"/>
      <c r="D1526" s="299"/>
      <c r="E1526" s="299"/>
      <c r="F1526" s="299"/>
      <c r="G1526" s="299"/>
      <c r="H1526" s="299"/>
      <c r="I1526" s="299"/>
      <c r="J1526" s="299"/>
      <c r="K1526" s="299"/>
      <c r="L1526" s="299"/>
    </row>
    <row r="1527" spans="1:12" ht="24" customHeight="1">
      <c r="A1527" s="295" t="s">
        <v>13687</v>
      </c>
      <c r="B1527" s="296" t="s">
        <v>13688</v>
      </c>
      <c r="C1527" s="295" t="s">
        <v>9</v>
      </c>
      <c r="D1527" s="295" t="s">
        <v>978</v>
      </c>
      <c r="E1527" s="297" t="s">
        <v>13145</v>
      </c>
      <c r="F1527" s="296"/>
      <c r="G1527" s="296"/>
      <c r="H1527" s="296"/>
      <c r="I1527" s="296"/>
      <c r="J1527" s="296"/>
      <c r="K1527" s="296"/>
      <c r="L1527" s="296"/>
    </row>
    <row r="1528" spans="1:12">
      <c r="A1528" s="414" t="s">
        <v>12977</v>
      </c>
      <c r="B1528" s="414"/>
      <c r="C1528" s="414"/>
      <c r="D1528" s="414"/>
      <c r="E1528" s="414"/>
      <c r="F1528" s="414"/>
      <c r="G1528" s="414"/>
      <c r="H1528" s="414"/>
      <c r="I1528" s="294"/>
      <c r="J1528" s="294"/>
      <c r="K1528" s="294"/>
      <c r="L1528" s="294"/>
    </row>
    <row r="1529" spans="1:12" ht="17.100000000000001" customHeight="1">
      <c r="A1529" s="294" t="s">
        <v>12978</v>
      </c>
      <c r="B1529" s="298" t="s">
        <v>12979</v>
      </c>
      <c r="C1529" s="294" t="s">
        <v>12980</v>
      </c>
      <c r="D1529" s="294" t="s">
        <v>12981</v>
      </c>
      <c r="E1529" s="299" t="s">
        <v>12982</v>
      </c>
      <c r="F1529" s="413" t="s">
        <v>12983</v>
      </c>
      <c r="G1529" s="413"/>
      <c r="H1529" s="413" t="s">
        <v>12984</v>
      </c>
      <c r="I1529" s="413"/>
      <c r="J1529" s="413" t="s">
        <v>12985</v>
      </c>
      <c r="K1529" s="413"/>
      <c r="L1529" s="413"/>
    </row>
    <row r="1530" spans="1:12" ht="48" customHeight="1">
      <c r="A1530" s="300" t="s">
        <v>12986</v>
      </c>
      <c r="B1530" s="301" t="s">
        <v>13673</v>
      </c>
      <c r="C1530" s="300" t="s">
        <v>9</v>
      </c>
      <c r="D1530" s="300" t="s">
        <v>7813</v>
      </c>
      <c r="E1530" s="302" t="s">
        <v>51</v>
      </c>
      <c r="F1530" s="423" t="s">
        <v>13674</v>
      </c>
      <c r="G1530" s="423"/>
      <c r="H1530" s="423">
        <v>7.9999999999999996E-7</v>
      </c>
      <c r="I1530" s="423"/>
      <c r="J1530" s="424">
        <v>0.2306</v>
      </c>
      <c r="K1530" s="424"/>
      <c r="L1530" s="424"/>
    </row>
    <row r="1531" spans="1:12" ht="24" customHeight="1">
      <c r="A1531" s="300" t="s">
        <v>12986</v>
      </c>
      <c r="B1531" s="301" t="s">
        <v>13286</v>
      </c>
      <c r="C1531" s="300" t="s">
        <v>9</v>
      </c>
      <c r="D1531" s="300" t="s">
        <v>8076</v>
      </c>
      <c r="E1531" s="302" t="s">
        <v>51</v>
      </c>
      <c r="F1531" s="423" t="s">
        <v>13287</v>
      </c>
      <c r="G1531" s="423"/>
      <c r="H1531" s="423">
        <v>5.3300000000000001E-5</v>
      </c>
      <c r="I1531" s="423"/>
      <c r="J1531" s="424">
        <v>0.67349999999999999</v>
      </c>
      <c r="K1531" s="424"/>
      <c r="L1531" s="424"/>
    </row>
    <row r="1532" spans="1:12" ht="24" customHeight="1">
      <c r="A1532" s="300" t="s">
        <v>12986</v>
      </c>
      <c r="B1532" s="301" t="s">
        <v>12987</v>
      </c>
      <c r="C1532" s="300" t="s">
        <v>9</v>
      </c>
      <c r="D1532" s="300" t="s">
        <v>9831</v>
      </c>
      <c r="E1532" s="302" t="s">
        <v>12988</v>
      </c>
      <c r="F1532" s="423" t="s">
        <v>12989</v>
      </c>
      <c r="G1532" s="423"/>
      <c r="H1532" s="423">
        <v>1.6166099999999999E-2</v>
      </c>
      <c r="I1532" s="423"/>
      <c r="J1532" s="424">
        <v>0.1636</v>
      </c>
      <c r="K1532" s="424"/>
      <c r="L1532" s="424"/>
    </row>
    <row r="1533" spans="1:12" ht="36" customHeight="1">
      <c r="A1533" s="300" t="s">
        <v>12986</v>
      </c>
      <c r="B1533" s="301" t="s">
        <v>12990</v>
      </c>
      <c r="C1533" s="300" t="s">
        <v>9</v>
      </c>
      <c r="D1533" s="300" t="s">
        <v>11426</v>
      </c>
      <c r="E1533" s="302" t="s">
        <v>51</v>
      </c>
      <c r="F1533" s="423" t="s">
        <v>12991</v>
      </c>
      <c r="G1533" s="423"/>
      <c r="H1533" s="423">
        <v>8.4730000000000005E-4</v>
      </c>
      <c r="I1533" s="423"/>
      <c r="J1533" s="424">
        <v>0.112</v>
      </c>
      <c r="K1533" s="424"/>
      <c r="L1533" s="424"/>
    </row>
    <row r="1534" spans="1:12" ht="24" customHeight="1">
      <c r="A1534" s="300" t="s">
        <v>12986</v>
      </c>
      <c r="B1534" s="301" t="s">
        <v>13085</v>
      </c>
      <c r="C1534" s="300" t="s">
        <v>9</v>
      </c>
      <c r="D1534" s="300" t="s">
        <v>7909</v>
      </c>
      <c r="E1534" s="302" t="s">
        <v>51</v>
      </c>
      <c r="F1534" s="423" t="s">
        <v>13086</v>
      </c>
      <c r="G1534" s="423"/>
      <c r="H1534" s="423">
        <v>3.8779999999999999E-4</v>
      </c>
      <c r="I1534" s="423"/>
      <c r="J1534" s="424">
        <v>4.0300000000000002E-2</v>
      </c>
      <c r="K1534" s="424"/>
      <c r="L1534" s="424"/>
    </row>
    <row r="1535" spans="1:12" ht="24" customHeight="1">
      <c r="A1535" s="300" t="s">
        <v>12986</v>
      </c>
      <c r="B1535" s="301" t="s">
        <v>13087</v>
      </c>
      <c r="C1535" s="300" t="s">
        <v>9</v>
      </c>
      <c r="D1535" s="300" t="s">
        <v>8873</v>
      </c>
      <c r="E1535" s="302" t="s">
        <v>51</v>
      </c>
      <c r="F1535" s="423" t="s">
        <v>13088</v>
      </c>
      <c r="G1535" s="423"/>
      <c r="H1535" s="423">
        <v>3.6999999999999998E-5</v>
      </c>
      <c r="I1535" s="423"/>
      <c r="J1535" s="424">
        <v>3.2199999999999999E-2</v>
      </c>
      <c r="K1535" s="424"/>
      <c r="L1535" s="424"/>
    </row>
    <row r="1536" spans="1:12" ht="48" customHeight="1">
      <c r="A1536" s="300" t="s">
        <v>12986</v>
      </c>
      <c r="B1536" s="301" t="s">
        <v>13089</v>
      </c>
      <c r="C1536" s="300" t="s">
        <v>9</v>
      </c>
      <c r="D1536" s="300" t="s">
        <v>9227</v>
      </c>
      <c r="E1536" s="302" t="s">
        <v>51</v>
      </c>
      <c r="F1536" s="423" t="s">
        <v>13090</v>
      </c>
      <c r="G1536" s="423"/>
      <c r="H1536" s="423">
        <v>2.5899999999999999E-5</v>
      </c>
      <c r="I1536" s="423"/>
      <c r="J1536" s="424">
        <v>3.4599999999999999E-2</v>
      </c>
      <c r="K1536" s="424"/>
      <c r="L1536" s="424"/>
    </row>
    <row r="1537" spans="1:12" ht="24" customHeight="1">
      <c r="A1537" s="300" t="s">
        <v>12986</v>
      </c>
      <c r="B1537" s="301" t="s">
        <v>13091</v>
      </c>
      <c r="C1537" s="300" t="s">
        <v>9</v>
      </c>
      <c r="D1537" s="300" t="s">
        <v>9580</v>
      </c>
      <c r="E1537" s="302" t="s">
        <v>51</v>
      </c>
      <c r="F1537" s="423" t="s">
        <v>13092</v>
      </c>
      <c r="G1537" s="423"/>
      <c r="H1537" s="423">
        <v>2.5400000000000001E-5</v>
      </c>
      <c r="I1537" s="423"/>
      <c r="J1537" s="424">
        <v>2.2800000000000001E-2</v>
      </c>
      <c r="K1537" s="424"/>
      <c r="L1537" s="424"/>
    </row>
    <row r="1538" spans="1:12" ht="17.100000000000001" customHeight="1">
      <c r="A1538" s="298"/>
      <c r="B1538" s="298"/>
      <c r="C1538" s="298"/>
      <c r="D1538" s="298"/>
      <c r="E1538" s="298"/>
      <c r="F1538" s="298"/>
      <c r="G1538" s="298"/>
      <c r="H1538" s="298"/>
      <c r="I1538" s="298"/>
      <c r="J1538" s="298" t="s">
        <v>12992</v>
      </c>
      <c r="K1538" s="298"/>
      <c r="L1538" s="298" t="s">
        <v>13130</v>
      </c>
    </row>
    <row r="1539" spans="1:12">
      <c r="A1539" s="414" t="s">
        <v>12994</v>
      </c>
      <c r="B1539" s="414"/>
      <c r="C1539" s="414"/>
      <c r="D1539" s="414"/>
      <c r="E1539" s="414"/>
      <c r="F1539" s="414"/>
      <c r="G1539" s="414"/>
      <c r="H1539" s="414"/>
      <c r="I1539" s="294"/>
      <c r="J1539" s="294"/>
      <c r="K1539" s="294"/>
      <c r="L1539" s="294"/>
    </row>
    <row r="1540" spans="1:12" ht="17.100000000000001" customHeight="1">
      <c r="A1540" s="294" t="s">
        <v>12978</v>
      </c>
      <c r="B1540" s="298" t="s">
        <v>12979</v>
      </c>
      <c r="C1540" s="294" t="s">
        <v>12980</v>
      </c>
      <c r="D1540" s="294" t="s">
        <v>12981</v>
      </c>
      <c r="E1540" s="299" t="s">
        <v>12982</v>
      </c>
      <c r="F1540" s="413" t="s">
        <v>12983</v>
      </c>
      <c r="G1540" s="413"/>
      <c r="H1540" s="413" t="s">
        <v>12984</v>
      </c>
      <c r="I1540" s="413"/>
      <c r="J1540" s="413" t="s">
        <v>12985</v>
      </c>
      <c r="K1540" s="413"/>
      <c r="L1540" s="413"/>
    </row>
    <row r="1541" spans="1:12" ht="24" customHeight="1">
      <c r="A1541" s="300" t="s">
        <v>12986</v>
      </c>
      <c r="B1541" s="301" t="s">
        <v>13675</v>
      </c>
      <c r="C1541" s="300" t="s">
        <v>9</v>
      </c>
      <c r="D1541" s="300" t="s">
        <v>10051</v>
      </c>
      <c r="E1541" s="302" t="s">
        <v>27</v>
      </c>
      <c r="F1541" s="423" t="s">
        <v>13676</v>
      </c>
      <c r="G1541" s="423"/>
      <c r="H1541" s="423">
        <v>9.0154999999999992E-3</v>
      </c>
      <c r="I1541" s="423"/>
      <c r="J1541" s="424">
        <v>4.9799999999999997E-2</v>
      </c>
      <c r="K1541" s="424"/>
      <c r="L1541" s="424"/>
    </row>
    <row r="1542" spans="1:12" ht="24" customHeight="1">
      <c r="A1542" s="300" t="s">
        <v>12986</v>
      </c>
      <c r="B1542" s="301" t="s">
        <v>13185</v>
      </c>
      <c r="C1542" s="300" t="s">
        <v>9</v>
      </c>
      <c r="D1542" s="300" t="s">
        <v>10150</v>
      </c>
      <c r="E1542" s="302" t="s">
        <v>27</v>
      </c>
      <c r="F1542" s="423" t="s">
        <v>13186</v>
      </c>
      <c r="G1542" s="423"/>
      <c r="H1542" s="423">
        <v>0.53164719999999999</v>
      </c>
      <c r="I1542" s="423"/>
      <c r="J1542" s="424">
        <v>2.722</v>
      </c>
      <c r="K1542" s="424"/>
      <c r="L1542" s="424"/>
    </row>
    <row r="1543" spans="1:12" ht="24" customHeight="1">
      <c r="A1543" s="300" t="s">
        <v>12986</v>
      </c>
      <c r="B1543" s="301" t="s">
        <v>13093</v>
      </c>
      <c r="C1543" s="300" t="s">
        <v>9</v>
      </c>
      <c r="D1543" s="300" t="s">
        <v>10857</v>
      </c>
      <c r="E1543" s="302" t="s">
        <v>27</v>
      </c>
      <c r="F1543" s="423" t="s">
        <v>13094</v>
      </c>
      <c r="G1543" s="423"/>
      <c r="H1543" s="423">
        <v>0.6686801</v>
      </c>
      <c r="I1543" s="423"/>
      <c r="J1543" s="424">
        <v>3.4571000000000001</v>
      </c>
      <c r="K1543" s="424"/>
      <c r="L1543" s="424"/>
    </row>
    <row r="1544" spans="1:12" ht="17.100000000000001" customHeight="1">
      <c r="A1544" s="298"/>
      <c r="B1544" s="298"/>
      <c r="C1544" s="298"/>
      <c r="D1544" s="298"/>
      <c r="E1544" s="298"/>
      <c r="F1544" s="298"/>
      <c r="G1544" s="298"/>
      <c r="H1544" s="298"/>
      <c r="I1544" s="298"/>
      <c r="J1544" s="298" t="s">
        <v>12992</v>
      </c>
      <c r="K1544" s="298"/>
      <c r="L1544" s="298" t="s">
        <v>13689</v>
      </c>
    </row>
    <row r="1545" spans="1:12">
      <c r="A1545" s="414" t="s">
        <v>12998</v>
      </c>
      <c r="B1545" s="414"/>
      <c r="C1545" s="414"/>
      <c r="D1545" s="414"/>
      <c r="E1545" s="414"/>
      <c r="F1545" s="414"/>
      <c r="G1545" s="414"/>
      <c r="H1545" s="414"/>
      <c r="I1545" s="294"/>
      <c r="J1545" s="294"/>
      <c r="K1545" s="294"/>
      <c r="L1545" s="294"/>
    </row>
    <row r="1546" spans="1:12" ht="17.100000000000001" customHeight="1">
      <c r="A1546" s="294" t="s">
        <v>12978</v>
      </c>
      <c r="B1546" s="298" t="s">
        <v>12979</v>
      </c>
      <c r="C1546" s="294" t="s">
        <v>12980</v>
      </c>
      <c r="D1546" s="294" t="s">
        <v>12981</v>
      </c>
      <c r="E1546" s="299" t="s">
        <v>12982</v>
      </c>
      <c r="F1546" s="413" t="s">
        <v>12983</v>
      </c>
      <c r="G1546" s="413"/>
      <c r="H1546" s="413" t="s">
        <v>12984</v>
      </c>
      <c r="I1546" s="413"/>
      <c r="J1546" s="413" t="s">
        <v>12985</v>
      </c>
      <c r="K1546" s="413"/>
      <c r="L1546" s="413"/>
    </row>
    <row r="1547" spans="1:12" ht="24" customHeight="1">
      <c r="A1547" s="300" t="s">
        <v>12986</v>
      </c>
      <c r="B1547" s="301" t="s">
        <v>13690</v>
      </c>
      <c r="C1547" s="300" t="s">
        <v>9</v>
      </c>
      <c r="D1547" s="300" t="s">
        <v>7135</v>
      </c>
      <c r="E1547" s="302" t="s">
        <v>13145</v>
      </c>
      <c r="F1547" s="423" t="s">
        <v>13691</v>
      </c>
      <c r="G1547" s="423"/>
      <c r="H1547" s="423">
        <v>1.25</v>
      </c>
      <c r="I1547" s="423"/>
      <c r="J1547" s="424">
        <v>62.33</v>
      </c>
      <c r="K1547" s="424"/>
      <c r="L1547" s="424"/>
    </row>
    <row r="1548" spans="1:12" ht="48" customHeight="1">
      <c r="A1548" s="300" t="s">
        <v>12986</v>
      </c>
      <c r="B1548" s="301" t="s">
        <v>13678</v>
      </c>
      <c r="C1548" s="300" t="s">
        <v>9</v>
      </c>
      <c r="D1548" s="300" t="s">
        <v>10965</v>
      </c>
      <c r="E1548" s="302" t="s">
        <v>51</v>
      </c>
      <c r="F1548" s="423" t="s">
        <v>13679</v>
      </c>
      <c r="G1548" s="423"/>
      <c r="H1548" s="423">
        <v>7.9999999999999996E-7</v>
      </c>
      <c r="I1548" s="423"/>
      <c r="J1548" s="424">
        <v>3.8399999999999997E-2</v>
      </c>
      <c r="K1548" s="424"/>
      <c r="L1548" s="424"/>
    </row>
    <row r="1549" spans="1:12" ht="24" customHeight="1">
      <c r="A1549" s="300" t="s">
        <v>12986</v>
      </c>
      <c r="B1549" s="301" t="s">
        <v>13460</v>
      </c>
      <c r="C1549" s="300" t="s">
        <v>9</v>
      </c>
      <c r="D1549" s="300" t="s">
        <v>10129</v>
      </c>
      <c r="E1549" s="302" t="s">
        <v>93</v>
      </c>
      <c r="F1549" s="423" t="s">
        <v>13461</v>
      </c>
      <c r="G1549" s="423"/>
      <c r="H1549" s="423">
        <v>0.18122969999999999</v>
      </c>
      <c r="I1549" s="423"/>
      <c r="J1549" s="424">
        <v>0.71040000000000003</v>
      </c>
      <c r="K1549" s="424"/>
      <c r="L1549" s="424"/>
    </row>
    <row r="1550" spans="1:12" ht="24" customHeight="1">
      <c r="A1550" s="300" t="s">
        <v>12986</v>
      </c>
      <c r="B1550" s="301" t="s">
        <v>13339</v>
      </c>
      <c r="C1550" s="300" t="s">
        <v>9</v>
      </c>
      <c r="D1550" s="300" t="s">
        <v>9085</v>
      </c>
      <c r="E1550" s="302" t="s">
        <v>93</v>
      </c>
      <c r="F1550" s="423" t="s">
        <v>13340</v>
      </c>
      <c r="G1550" s="423"/>
      <c r="H1550" s="423">
        <v>0.1602537</v>
      </c>
      <c r="I1550" s="423"/>
      <c r="J1550" s="424">
        <v>0.71950000000000003</v>
      </c>
      <c r="K1550" s="424"/>
      <c r="L1550" s="424"/>
    </row>
    <row r="1551" spans="1:12" ht="24" customHeight="1">
      <c r="A1551" s="300" t="s">
        <v>12986</v>
      </c>
      <c r="B1551" s="301" t="s">
        <v>13003</v>
      </c>
      <c r="C1551" s="300" t="s">
        <v>9</v>
      </c>
      <c r="D1551" s="300" t="s">
        <v>7216</v>
      </c>
      <c r="E1551" s="302" t="s">
        <v>51</v>
      </c>
      <c r="F1551" s="423" t="s">
        <v>13004</v>
      </c>
      <c r="G1551" s="423"/>
      <c r="H1551" s="423">
        <v>3.1351E-3</v>
      </c>
      <c r="I1551" s="423"/>
      <c r="J1551" s="424">
        <v>0.1047</v>
      </c>
      <c r="K1551" s="424"/>
      <c r="L1551" s="424"/>
    </row>
    <row r="1552" spans="1:12" ht="24" customHeight="1">
      <c r="A1552" s="300" t="s">
        <v>12986</v>
      </c>
      <c r="B1552" s="301" t="s">
        <v>13005</v>
      </c>
      <c r="C1552" s="300" t="s">
        <v>9</v>
      </c>
      <c r="D1552" s="300" t="s">
        <v>7393</v>
      </c>
      <c r="E1552" s="302" t="s">
        <v>12988</v>
      </c>
      <c r="F1552" s="423" t="s">
        <v>13006</v>
      </c>
      <c r="G1552" s="423"/>
      <c r="H1552" s="423">
        <v>1.8860000000000001E-3</v>
      </c>
      <c r="I1552" s="423"/>
      <c r="J1552" s="424">
        <v>0.1018</v>
      </c>
      <c r="K1552" s="424"/>
      <c r="L1552" s="424"/>
    </row>
    <row r="1553" spans="1:12" ht="24" customHeight="1">
      <c r="A1553" s="300" t="s">
        <v>12986</v>
      </c>
      <c r="B1553" s="301" t="s">
        <v>13007</v>
      </c>
      <c r="C1553" s="300" t="s">
        <v>9</v>
      </c>
      <c r="D1553" s="300" t="s">
        <v>10619</v>
      </c>
      <c r="E1553" s="302" t="s">
        <v>51</v>
      </c>
      <c r="F1553" s="423" t="s">
        <v>13008</v>
      </c>
      <c r="G1553" s="423"/>
      <c r="H1553" s="423">
        <v>1.4630999999999999E-3</v>
      </c>
      <c r="I1553" s="423"/>
      <c r="J1553" s="424">
        <v>0.27979999999999999</v>
      </c>
      <c r="K1553" s="424"/>
      <c r="L1553" s="424"/>
    </row>
    <row r="1554" spans="1:12" ht="24" customHeight="1">
      <c r="A1554" s="300" t="s">
        <v>12986</v>
      </c>
      <c r="B1554" s="301" t="s">
        <v>13009</v>
      </c>
      <c r="C1554" s="300" t="s">
        <v>9</v>
      </c>
      <c r="D1554" s="300" t="s">
        <v>10769</v>
      </c>
      <c r="E1554" s="302" t="s">
        <v>51</v>
      </c>
      <c r="F1554" s="423" t="s">
        <v>13010</v>
      </c>
      <c r="G1554" s="423"/>
      <c r="H1554" s="423">
        <v>0.13151789999999999</v>
      </c>
      <c r="I1554" s="423"/>
      <c r="J1554" s="424">
        <v>0.16569999999999999</v>
      </c>
      <c r="K1554" s="424"/>
      <c r="L1554" s="424"/>
    </row>
    <row r="1555" spans="1:12" ht="24" customHeight="1">
      <c r="A1555" s="300" t="s">
        <v>12986</v>
      </c>
      <c r="B1555" s="301" t="s">
        <v>13011</v>
      </c>
      <c r="C1555" s="300" t="s">
        <v>9</v>
      </c>
      <c r="D1555" s="300" t="s">
        <v>10929</v>
      </c>
      <c r="E1555" s="302" t="s">
        <v>51</v>
      </c>
      <c r="F1555" s="423" t="s">
        <v>13012</v>
      </c>
      <c r="G1555" s="423"/>
      <c r="H1555" s="423">
        <v>1.268E-3</v>
      </c>
      <c r="I1555" s="423"/>
      <c r="J1555" s="424">
        <v>0.1908</v>
      </c>
      <c r="K1555" s="424"/>
      <c r="L1555" s="424"/>
    </row>
    <row r="1556" spans="1:12" ht="24" customHeight="1">
      <c r="A1556" s="300" t="s">
        <v>12986</v>
      </c>
      <c r="B1556" s="301" t="s">
        <v>13099</v>
      </c>
      <c r="C1556" s="300" t="s">
        <v>9</v>
      </c>
      <c r="D1556" s="300" t="s">
        <v>7224</v>
      </c>
      <c r="E1556" s="302" t="s">
        <v>51</v>
      </c>
      <c r="F1556" s="423" t="s">
        <v>13100</v>
      </c>
      <c r="G1556" s="423"/>
      <c r="H1556" s="423">
        <v>4.581E-3</v>
      </c>
      <c r="I1556" s="423"/>
      <c r="J1556" s="424">
        <v>4.2099999999999999E-2</v>
      </c>
      <c r="K1556" s="424"/>
      <c r="L1556" s="424"/>
    </row>
    <row r="1557" spans="1:12" ht="24" customHeight="1">
      <c r="A1557" s="300" t="s">
        <v>12986</v>
      </c>
      <c r="B1557" s="301" t="s">
        <v>13101</v>
      </c>
      <c r="C1557" s="300" t="s">
        <v>9</v>
      </c>
      <c r="D1557" s="300" t="s">
        <v>7359</v>
      </c>
      <c r="E1557" s="302" t="s">
        <v>51</v>
      </c>
      <c r="F1557" s="423" t="s">
        <v>13102</v>
      </c>
      <c r="G1557" s="423"/>
      <c r="H1557" s="423">
        <v>1.4779999999999999E-4</v>
      </c>
      <c r="I1557" s="423"/>
      <c r="J1557" s="424">
        <v>1.9E-2</v>
      </c>
      <c r="K1557" s="424"/>
      <c r="L1557" s="424"/>
    </row>
    <row r="1558" spans="1:12" ht="24" customHeight="1">
      <c r="A1558" s="300" t="s">
        <v>12986</v>
      </c>
      <c r="B1558" s="301" t="s">
        <v>13103</v>
      </c>
      <c r="C1558" s="300" t="s">
        <v>9</v>
      </c>
      <c r="D1558" s="300" t="s">
        <v>8851</v>
      </c>
      <c r="E1558" s="302" t="s">
        <v>51</v>
      </c>
      <c r="F1558" s="423" t="s">
        <v>13104</v>
      </c>
      <c r="G1558" s="423"/>
      <c r="H1558" s="423">
        <v>1.183E-4</v>
      </c>
      <c r="I1558" s="423"/>
      <c r="J1558" s="424">
        <v>2.29E-2</v>
      </c>
      <c r="K1558" s="424"/>
      <c r="L1558" s="424"/>
    </row>
    <row r="1559" spans="1:12" ht="24" customHeight="1">
      <c r="A1559" s="300" t="s">
        <v>12986</v>
      </c>
      <c r="B1559" s="301" t="s">
        <v>13105</v>
      </c>
      <c r="C1559" s="300" t="s">
        <v>9</v>
      </c>
      <c r="D1559" s="300" t="s">
        <v>8852</v>
      </c>
      <c r="E1559" s="302" t="s">
        <v>51</v>
      </c>
      <c r="F1559" s="423" t="s">
        <v>13106</v>
      </c>
      <c r="G1559" s="423"/>
      <c r="H1559" s="423">
        <v>2.5400000000000001E-5</v>
      </c>
      <c r="I1559" s="423"/>
      <c r="J1559" s="424">
        <v>1.3899999999999999E-2</v>
      </c>
      <c r="K1559" s="424"/>
      <c r="L1559" s="424"/>
    </row>
    <row r="1560" spans="1:12" ht="24" customHeight="1">
      <c r="A1560" s="300" t="s">
        <v>12986</v>
      </c>
      <c r="B1560" s="301" t="s">
        <v>13107</v>
      </c>
      <c r="C1560" s="300" t="s">
        <v>9</v>
      </c>
      <c r="D1560" s="300" t="s">
        <v>9000</v>
      </c>
      <c r="E1560" s="302" t="s">
        <v>51</v>
      </c>
      <c r="F1560" s="423" t="s">
        <v>13108</v>
      </c>
      <c r="G1560" s="423"/>
      <c r="H1560" s="423">
        <v>5.2141000000000002E-3</v>
      </c>
      <c r="I1560" s="423"/>
      <c r="J1560" s="424">
        <v>3.5299999999999998E-2</v>
      </c>
      <c r="K1560" s="424"/>
      <c r="L1560" s="424"/>
    </row>
    <row r="1561" spans="1:12" ht="24" customHeight="1">
      <c r="A1561" s="300" t="s">
        <v>12986</v>
      </c>
      <c r="B1561" s="301" t="s">
        <v>13109</v>
      </c>
      <c r="C1561" s="300" t="s">
        <v>9</v>
      </c>
      <c r="D1561" s="300" t="s">
        <v>9574</v>
      </c>
      <c r="E1561" s="302" t="s">
        <v>51</v>
      </c>
      <c r="F1561" s="423" t="s">
        <v>13110</v>
      </c>
      <c r="G1561" s="423"/>
      <c r="H1561" s="423">
        <v>1.6536000000000001E-3</v>
      </c>
      <c r="I1561" s="423"/>
      <c r="J1561" s="424">
        <v>1.46E-2</v>
      </c>
      <c r="K1561" s="424"/>
      <c r="L1561" s="424"/>
    </row>
    <row r="1562" spans="1:12" ht="24" customHeight="1">
      <c r="A1562" s="300" t="s">
        <v>12986</v>
      </c>
      <c r="B1562" s="301" t="s">
        <v>13111</v>
      </c>
      <c r="C1562" s="300" t="s">
        <v>9</v>
      </c>
      <c r="D1562" s="300" t="s">
        <v>10714</v>
      </c>
      <c r="E1562" s="302" t="s">
        <v>93</v>
      </c>
      <c r="F1562" s="423" t="s">
        <v>13112</v>
      </c>
      <c r="G1562" s="423"/>
      <c r="H1562" s="423">
        <v>8.6910000000000004E-4</v>
      </c>
      <c r="I1562" s="423"/>
      <c r="J1562" s="424">
        <v>1.3299999999999999E-2</v>
      </c>
      <c r="K1562" s="424"/>
      <c r="L1562" s="424"/>
    </row>
    <row r="1563" spans="1:12" ht="24" customHeight="1">
      <c r="A1563" s="300" t="s">
        <v>12986</v>
      </c>
      <c r="B1563" s="301" t="s">
        <v>13113</v>
      </c>
      <c r="C1563" s="300" t="s">
        <v>9</v>
      </c>
      <c r="D1563" s="300" t="s">
        <v>10809</v>
      </c>
      <c r="E1563" s="302" t="s">
        <v>51</v>
      </c>
      <c r="F1563" s="423" t="s">
        <v>13114</v>
      </c>
      <c r="G1563" s="423"/>
      <c r="H1563" s="423">
        <v>8.6910000000000004E-4</v>
      </c>
      <c r="I1563" s="423"/>
      <c r="J1563" s="424">
        <v>1.04E-2</v>
      </c>
      <c r="K1563" s="424"/>
      <c r="L1563" s="424"/>
    </row>
    <row r="1564" spans="1:12" ht="24" customHeight="1">
      <c r="A1564" s="300" t="s">
        <v>12986</v>
      </c>
      <c r="B1564" s="301" t="s">
        <v>13115</v>
      </c>
      <c r="C1564" s="300" t="s">
        <v>9</v>
      </c>
      <c r="D1564" s="300" t="s">
        <v>10810</v>
      </c>
      <c r="E1564" s="302" t="s">
        <v>51</v>
      </c>
      <c r="F1564" s="423" t="s">
        <v>13116</v>
      </c>
      <c r="G1564" s="423"/>
      <c r="H1564" s="423">
        <v>8.6910000000000004E-4</v>
      </c>
      <c r="I1564" s="423"/>
      <c r="J1564" s="424">
        <v>2.3099999999999999E-2</v>
      </c>
      <c r="K1564" s="424"/>
      <c r="L1564" s="424"/>
    </row>
    <row r="1565" spans="1:12" ht="24" customHeight="1">
      <c r="A1565" s="300" t="s">
        <v>12986</v>
      </c>
      <c r="B1565" s="301" t="s">
        <v>13117</v>
      </c>
      <c r="C1565" s="300" t="s">
        <v>9</v>
      </c>
      <c r="D1565" s="300" t="s">
        <v>10837</v>
      </c>
      <c r="E1565" s="302" t="s">
        <v>51</v>
      </c>
      <c r="F1565" s="423" t="s">
        <v>13118</v>
      </c>
      <c r="G1565" s="423"/>
      <c r="H1565" s="423">
        <v>2.9600000000000001E-5</v>
      </c>
      <c r="I1565" s="423"/>
      <c r="J1565" s="424">
        <v>1.32E-2</v>
      </c>
      <c r="K1565" s="424"/>
      <c r="L1565" s="424"/>
    </row>
    <row r="1566" spans="1:12" ht="17.100000000000001" customHeight="1">
      <c r="A1566" s="298"/>
      <c r="B1566" s="298"/>
      <c r="C1566" s="298"/>
      <c r="D1566" s="298"/>
      <c r="E1566" s="298"/>
      <c r="F1566" s="298"/>
      <c r="G1566" s="298"/>
      <c r="H1566" s="298"/>
      <c r="I1566" s="298"/>
      <c r="J1566" s="298" t="s">
        <v>12992</v>
      </c>
      <c r="K1566" s="298"/>
      <c r="L1566" s="298" t="s">
        <v>13692</v>
      </c>
    </row>
    <row r="1567" spans="1:12">
      <c r="A1567" s="414" t="s">
        <v>13056</v>
      </c>
      <c r="B1567" s="414"/>
      <c r="C1567" s="414"/>
      <c r="D1567" s="414"/>
      <c r="E1567" s="414"/>
      <c r="F1567" s="414"/>
      <c r="G1567" s="414"/>
      <c r="H1567" s="414"/>
      <c r="I1567" s="294"/>
      <c r="J1567" s="294"/>
      <c r="K1567" s="294"/>
      <c r="L1567" s="294"/>
    </row>
    <row r="1568" spans="1:12" ht="17.100000000000001" customHeight="1">
      <c r="A1568" s="294" t="s">
        <v>12978</v>
      </c>
      <c r="B1568" s="298" t="s">
        <v>12979</v>
      </c>
      <c r="C1568" s="294" t="s">
        <v>12980</v>
      </c>
      <c r="D1568" s="294" t="s">
        <v>12981</v>
      </c>
      <c r="E1568" s="299" t="s">
        <v>12982</v>
      </c>
      <c r="F1568" s="413" t="s">
        <v>12983</v>
      </c>
      <c r="G1568" s="413"/>
      <c r="H1568" s="413" t="s">
        <v>12984</v>
      </c>
      <c r="I1568" s="413"/>
      <c r="J1568" s="413" t="s">
        <v>12985</v>
      </c>
      <c r="K1568" s="413"/>
      <c r="L1568" s="413"/>
    </row>
    <row r="1569" spans="1:12" ht="24" customHeight="1">
      <c r="A1569" s="300" t="s">
        <v>12986</v>
      </c>
      <c r="B1569" s="301" t="s">
        <v>13057</v>
      </c>
      <c r="C1569" s="300" t="s">
        <v>9</v>
      </c>
      <c r="D1569" s="300" t="s">
        <v>12549</v>
      </c>
      <c r="E1569" s="302" t="s">
        <v>27</v>
      </c>
      <c r="F1569" s="423" t="s">
        <v>12948</v>
      </c>
      <c r="G1569" s="423"/>
      <c r="H1569" s="423">
        <v>1.1855960999999999</v>
      </c>
      <c r="I1569" s="423"/>
      <c r="J1569" s="424">
        <v>0.77059999999999995</v>
      </c>
      <c r="K1569" s="424"/>
      <c r="L1569" s="424"/>
    </row>
    <row r="1570" spans="1:12" ht="17.100000000000001" customHeight="1">
      <c r="A1570" s="298"/>
      <c r="B1570" s="298"/>
      <c r="C1570" s="298"/>
      <c r="D1570" s="298"/>
      <c r="E1570" s="298"/>
      <c r="F1570" s="298"/>
      <c r="G1570" s="298"/>
      <c r="H1570" s="298"/>
      <c r="I1570" s="298"/>
      <c r="J1570" s="298" t="s">
        <v>12992</v>
      </c>
      <c r="K1570" s="298"/>
      <c r="L1570" s="298" t="s">
        <v>13425</v>
      </c>
    </row>
    <row r="1571" spans="1:12">
      <c r="A1571" s="414" t="s">
        <v>13058</v>
      </c>
      <c r="B1571" s="414"/>
      <c r="C1571" s="414"/>
      <c r="D1571" s="414"/>
      <c r="E1571" s="414"/>
      <c r="F1571" s="414"/>
      <c r="G1571" s="414"/>
      <c r="H1571" s="414"/>
      <c r="I1571" s="294"/>
      <c r="J1571" s="294"/>
      <c r="K1571" s="294"/>
      <c r="L1571" s="294"/>
    </row>
    <row r="1572" spans="1:12" ht="17.100000000000001" customHeight="1">
      <c r="A1572" s="294" t="s">
        <v>12978</v>
      </c>
      <c r="B1572" s="298" t="s">
        <v>12979</v>
      </c>
      <c r="C1572" s="294" t="s">
        <v>12980</v>
      </c>
      <c r="D1572" s="294" t="s">
        <v>12981</v>
      </c>
      <c r="E1572" s="299" t="s">
        <v>12982</v>
      </c>
      <c r="F1572" s="413" t="s">
        <v>12983</v>
      </c>
      <c r="G1572" s="413"/>
      <c r="H1572" s="413" t="s">
        <v>12984</v>
      </c>
      <c r="I1572" s="413"/>
      <c r="J1572" s="413" t="s">
        <v>12985</v>
      </c>
      <c r="K1572" s="413"/>
      <c r="L1572" s="413"/>
    </row>
    <row r="1573" spans="1:12" ht="24" customHeight="1">
      <c r="A1573" s="300" t="s">
        <v>12986</v>
      </c>
      <c r="B1573" s="301" t="s">
        <v>13059</v>
      </c>
      <c r="C1573" s="300" t="s">
        <v>9</v>
      </c>
      <c r="D1573" s="300" t="s">
        <v>12535</v>
      </c>
      <c r="E1573" s="302" t="s">
        <v>27</v>
      </c>
      <c r="F1573" s="423" t="s">
        <v>12936</v>
      </c>
      <c r="G1573" s="423"/>
      <c r="H1573" s="423">
        <v>1.1855960999999999</v>
      </c>
      <c r="I1573" s="423"/>
      <c r="J1573" s="424">
        <v>5.9299999999999999E-2</v>
      </c>
      <c r="K1573" s="424"/>
      <c r="L1573" s="424"/>
    </row>
    <row r="1574" spans="1:12" ht="17.100000000000001" customHeight="1">
      <c r="A1574" s="298"/>
      <c r="B1574" s="298"/>
      <c r="C1574" s="298"/>
      <c r="D1574" s="298"/>
      <c r="E1574" s="298"/>
      <c r="F1574" s="298"/>
      <c r="G1574" s="298"/>
      <c r="H1574" s="298"/>
      <c r="I1574" s="298"/>
      <c r="J1574" s="298" t="s">
        <v>12992</v>
      </c>
      <c r="K1574" s="298"/>
      <c r="L1574" s="298" t="s">
        <v>12960</v>
      </c>
    </row>
    <row r="1575" spans="1:12">
      <c r="A1575" s="414" t="s">
        <v>13060</v>
      </c>
      <c r="B1575" s="414"/>
      <c r="C1575" s="414"/>
      <c r="D1575" s="414"/>
      <c r="E1575" s="414"/>
      <c r="F1575" s="414"/>
      <c r="G1575" s="414"/>
      <c r="H1575" s="414"/>
      <c r="I1575" s="294"/>
      <c r="J1575" s="294"/>
      <c r="K1575" s="294"/>
      <c r="L1575" s="294"/>
    </row>
    <row r="1576" spans="1:12" ht="17.100000000000001" customHeight="1">
      <c r="A1576" s="294" t="s">
        <v>12978</v>
      </c>
      <c r="B1576" s="298" t="s">
        <v>12979</v>
      </c>
      <c r="C1576" s="294" t="s">
        <v>12980</v>
      </c>
      <c r="D1576" s="294" t="s">
        <v>12981</v>
      </c>
      <c r="E1576" s="299" t="s">
        <v>12982</v>
      </c>
      <c r="F1576" s="413" t="s">
        <v>12983</v>
      </c>
      <c r="G1576" s="413"/>
      <c r="H1576" s="413" t="s">
        <v>12984</v>
      </c>
      <c r="I1576" s="413"/>
      <c r="J1576" s="413" t="s">
        <v>12985</v>
      </c>
      <c r="K1576" s="413"/>
      <c r="L1576" s="413"/>
    </row>
    <row r="1577" spans="1:12" ht="24" customHeight="1">
      <c r="A1577" s="300" t="s">
        <v>12986</v>
      </c>
      <c r="B1577" s="301" t="s">
        <v>13061</v>
      </c>
      <c r="C1577" s="300" t="s">
        <v>9</v>
      </c>
      <c r="D1577" s="300" t="s">
        <v>12522</v>
      </c>
      <c r="E1577" s="302" t="s">
        <v>27</v>
      </c>
      <c r="F1577" s="423" t="s">
        <v>12964</v>
      </c>
      <c r="G1577" s="423"/>
      <c r="H1577" s="423">
        <v>1.1855960999999999</v>
      </c>
      <c r="I1577" s="423"/>
      <c r="J1577" s="424">
        <v>2.9996</v>
      </c>
      <c r="K1577" s="424"/>
      <c r="L1577" s="424"/>
    </row>
    <row r="1578" spans="1:12" ht="24" customHeight="1">
      <c r="A1578" s="300" t="s">
        <v>12986</v>
      </c>
      <c r="B1578" s="301" t="s">
        <v>13062</v>
      </c>
      <c r="C1578" s="300" t="s">
        <v>9</v>
      </c>
      <c r="D1578" s="300" t="s">
        <v>12527</v>
      </c>
      <c r="E1578" s="302" t="s">
        <v>27</v>
      </c>
      <c r="F1578" s="423" t="s">
        <v>13063</v>
      </c>
      <c r="G1578" s="423"/>
      <c r="H1578" s="423">
        <v>1.1855960999999999</v>
      </c>
      <c r="I1578" s="423"/>
      <c r="J1578" s="424">
        <v>0.40310000000000001</v>
      </c>
      <c r="K1578" s="424"/>
      <c r="L1578" s="424"/>
    </row>
    <row r="1579" spans="1:12" ht="17.100000000000001" customHeight="1">
      <c r="A1579" s="298"/>
      <c r="B1579" s="298"/>
      <c r="C1579" s="298"/>
      <c r="D1579" s="298"/>
      <c r="E1579" s="298"/>
      <c r="F1579" s="298"/>
      <c r="G1579" s="298"/>
      <c r="H1579" s="298"/>
      <c r="I1579" s="298"/>
      <c r="J1579" s="298" t="s">
        <v>12992</v>
      </c>
      <c r="K1579" s="298"/>
      <c r="L1579" s="298" t="s">
        <v>13681</v>
      </c>
    </row>
    <row r="1580" spans="1:12" ht="17.100000000000001" customHeight="1">
      <c r="A1580" s="294" t="s">
        <v>13014</v>
      </c>
      <c r="B1580" s="294"/>
      <c r="C1580" s="294"/>
      <c r="D1580" s="294"/>
      <c r="E1580" s="294"/>
      <c r="F1580" s="294"/>
      <c r="G1580" s="294"/>
      <c r="H1580" s="294"/>
      <c r="I1580" s="294"/>
      <c r="J1580" s="294"/>
      <c r="K1580" s="294"/>
      <c r="L1580" s="294"/>
    </row>
    <row r="1581" spans="1:12" ht="17.100000000000001" customHeight="1">
      <c r="A1581" s="298"/>
      <c r="B1581" s="298"/>
      <c r="C1581" s="298"/>
      <c r="D1581" s="298"/>
      <c r="E1581" s="298"/>
      <c r="F1581" s="298"/>
      <c r="G1581" s="298"/>
      <c r="H1581" s="298"/>
      <c r="I1581" s="298"/>
      <c r="J1581" s="298" t="s">
        <v>13015</v>
      </c>
      <c r="K1581" s="298"/>
      <c r="L1581" s="298" t="s">
        <v>13693</v>
      </c>
    </row>
    <row r="1582" spans="1:12" ht="17.100000000000001" customHeight="1">
      <c r="A1582" s="298"/>
      <c r="B1582" s="298"/>
      <c r="C1582" s="298"/>
      <c r="D1582" s="298"/>
      <c r="E1582" s="298"/>
      <c r="F1582" s="298"/>
      <c r="G1582" s="298"/>
      <c r="H1582" s="298"/>
      <c r="I1582" s="298"/>
      <c r="J1582" s="298" t="s">
        <v>13017</v>
      </c>
      <c r="K1582" s="298" t="s">
        <v>13018</v>
      </c>
      <c r="L1582" s="298" t="s">
        <v>13683</v>
      </c>
    </row>
    <row r="1583" spans="1:12" ht="17.100000000000001" customHeight="1">
      <c r="A1583" s="298"/>
      <c r="B1583" s="298"/>
      <c r="C1583" s="298"/>
      <c r="D1583" s="298"/>
      <c r="E1583" s="298"/>
      <c r="F1583" s="298"/>
      <c r="G1583" s="298"/>
      <c r="H1583" s="298"/>
      <c r="I1583" s="298"/>
      <c r="J1583" s="298" t="s">
        <v>13020</v>
      </c>
      <c r="K1583" s="298"/>
      <c r="L1583" s="298" t="s">
        <v>13694</v>
      </c>
    </row>
    <row r="1584" spans="1:12" ht="17.100000000000001" customHeight="1">
      <c r="A1584" s="298"/>
      <c r="B1584" s="298"/>
      <c r="C1584" s="298"/>
      <c r="D1584" s="298"/>
      <c r="E1584" s="298"/>
      <c r="F1584" s="298"/>
      <c r="G1584" s="298"/>
      <c r="H1584" s="298"/>
      <c r="I1584" s="298"/>
      <c r="J1584" s="298" t="s">
        <v>13022</v>
      </c>
      <c r="K1584" s="298" t="s">
        <v>12974</v>
      </c>
      <c r="L1584" s="298" t="s">
        <v>13695</v>
      </c>
    </row>
    <row r="1585" spans="1:12" ht="17.100000000000001" customHeight="1">
      <c r="A1585" s="298"/>
      <c r="B1585" s="298"/>
      <c r="C1585" s="298"/>
      <c r="D1585" s="298"/>
      <c r="E1585" s="298"/>
      <c r="F1585" s="298"/>
      <c r="G1585" s="298"/>
      <c r="H1585" s="298"/>
      <c r="I1585" s="298"/>
      <c r="J1585" s="298" t="s">
        <v>13024</v>
      </c>
      <c r="K1585" s="298"/>
      <c r="L1585" s="298" t="s">
        <v>13696</v>
      </c>
    </row>
    <row r="1586" spans="1:12" ht="30" customHeight="1">
      <c r="A1586" s="299"/>
      <c r="B1586" s="299"/>
      <c r="C1586" s="299"/>
      <c r="D1586" s="299"/>
      <c r="E1586" s="299"/>
      <c r="F1586" s="299"/>
      <c r="G1586" s="299"/>
      <c r="H1586" s="299"/>
      <c r="I1586" s="299"/>
      <c r="J1586" s="299"/>
      <c r="K1586" s="299"/>
      <c r="L1586" s="299"/>
    </row>
    <row r="1587" spans="1:12" ht="24" customHeight="1">
      <c r="A1587" s="295" t="s">
        <v>13697</v>
      </c>
      <c r="B1587" s="296" t="s">
        <v>13698</v>
      </c>
      <c r="C1587" s="295" t="s">
        <v>9</v>
      </c>
      <c r="D1587" s="295" t="s">
        <v>1584</v>
      </c>
      <c r="E1587" s="297" t="s">
        <v>13145</v>
      </c>
      <c r="F1587" s="296"/>
      <c r="G1587" s="296"/>
      <c r="H1587" s="296"/>
      <c r="I1587" s="296"/>
      <c r="J1587" s="296"/>
      <c r="K1587" s="296"/>
      <c r="L1587" s="296"/>
    </row>
    <row r="1588" spans="1:12">
      <c r="A1588" s="414" t="s">
        <v>12977</v>
      </c>
      <c r="B1588" s="414"/>
      <c r="C1588" s="414"/>
      <c r="D1588" s="414"/>
      <c r="E1588" s="414"/>
      <c r="F1588" s="414"/>
      <c r="G1588" s="414"/>
      <c r="H1588" s="414"/>
      <c r="I1588" s="294"/>
      <c r="J1588" s="294"/>
      <c r="K1588" s="294"/>
      <c r="L1588" s="294"/>
    </row>
    <row r="1589" spans="1:12" ht="17.100000000000001" customHeight="1">
      <c r="A1589" s="294" t="s">
        <v>12978</v>
      </c>
      <c r="B1589" s="298" t="s">
        <v>12979</v>
      </c>
      <c r="C1589" s="294" t="s">
        <v>12980</v>
      </c>
      <c r="D1589" s="294" t="s">
        <v>12981</v>
      </c>
      <c r="E1589" s="299" t="s">
        <v>12982</v>
      </c>
      <c r="F1589" s="413" t="s">
        <v>12983</v>
      </c>
      <c r="G1589" s="413"/>
      <c r="H1589" s="413" t="s">
        <v>12984</v>
      </c>
      <c r="I1589" s="413"/>
      <c r="J1589" s="413" t="s">
        <v>12985</v>
      </c>
      <c r="K1589" s="413"/>
      <c r="L1589" s="413"/>
    </row>
    <row r="1590" spans="1:12" ht="36" customHeight="1">
      <c r="A1590" s="300" t="s">
        <v>12986</v>
      </c>
      <c r="B1590" s="301" t="s">
        <v>13128</v>
      </c>
      <c r="C1590" s="300" t="s">
        <v>9</v>
      </c>
      <c r="D1590" s="300" t="s">
        <v>7283</v>
      </c>
      <c r="E1590" s="302" t="s">
        <v>51</v>
      </c>
      <c r="F1590" s="423" t="s">
        <v>13129</v>
      </c>
      <c r="G1590" s="423"/>
      <c r="H1590" s="423">
        <v>1.6880000000000001E-4</v>
      </c>
      <c r="I1590" s="423"/>
      <c r="J1590" s="424">
        <v>0.60160000000000002</v>
      </c>
      <c r="K1590" s="424"/>
      <c r="L1590" s="424"/>
    </row>
    <row r="1591" spans="1:12" ht="24" customHeight="1">
      <c r="A1591" s="300" t="s">
        <v>12986</v>
      </c>
      <c r="B1591" s="301" t="s">
        <v>13085</v>
      </c>
      <c r="C1591" s="300" t="s">
        <v>9</v>
      </c>
      <c r="D1591" s="300" t="s">
        <v>7909</v>
      </c>
      <c r="E1591" s="302" t="s">
        <v>51</v>
      </c>
      <c r="F1591" s="423" t="s">
        <v>13086</v>
      </c>
      <c r="G1591" s="423"/>
      <c r="H1591" s="423">
        <v>6.1798000000000001E-3</v>
      </c>
      <c r="I1591" s="423"/>
      <c r="J1591" s="424">
        <v>0.64270000000000005</v>
      </c>
      <c r="K1591" s="424"/>
      <c r="L1591" s="424"/>
    </row>
    <row r="1592" spans="1:12" ht="24" customHeight="1">
      <c r="A1592" s="300" t="s">
        <v>12986</v>
      </c>
      <c r="B1592" s="301" t="s">
        <v>13087</v>
      </c>
      <c r="C1592" s="300" t="s">
        <v>9</v>
      </c>
      <c r="D1592" s="300" t="s">
        <v>8873</v>
      </c>
      <c r="E1592" s="302" t="s">
        <v>51</v>
      </c>
      <c r="F1592" s="423" t="s">
        <v>13088</v>
      </c>
      <c r="G1592" s="423"/>
      <c r="H1592" s="423">
        <v>5.8920000000000001E-4</v>
      </c>
      <c r="I1592" s="423"/>
      <c r="J1592" s="424">
        <v>0.51229999999999998</v>
      </c>
      <c r="K1592" s="424"/>
      <c r="L1592" s="424"/>
    </row>
    <row r="1593" spans="1:12" ht="48" customHeight="1">
      <c r="A1593" s="300" t="s">
        <v>12986</v>
      </c>
      <c r="B1593" s="301" t="s">
        <v>13089</v>
      </c>
      <c r="C1593" s="300" t="s">
        <v>9</v>
      </c>
      <c r="D1593" s="300" t="s">
        <v>9227</v>
      </c>
      <c r="E1593" s="302" t="s">
        <v>51</v>
      </c>
      <c r="F1593" s="423" t="s">
        <v>13090</v>
      </c>
      <c r="G1593" s="423"/>
      <c r="H1593" s="423">
        <v>4.1219999999999999E-4</v>
      </c>
      <c r="I1593" s="423"/>
      <c r="J1593" s="424">
        <v>0.55110000000000003</v>
      </c>
      <c r="K1593" s="424"/>
      <c r="L1593" s="424"/>
    </row>
    <row r="1594" spans="1:12" ht="24" customHeight="1">
      <c r="A1594" s="300" t="s">
        <v>12986</v>
      </c>
      <c r="B1594" s="301" t="s">
        <v>13091</v>
      </c>
      <c r="C1594" s="300" t="s">
        <v>9</v>
      </c>
      <c r="D1594" s="300" t="s">
        <v>9580</v>
      </c>
      <c r="E1594" s="302" t="s">
        <v>51</v>
      </c>
      <c r="F1594" s="423" t="s">
        <v>13092</v>
      </c>
      <c r="G1594" s="423"/>
      <c r="H1594" s="423">
        <v>4.0390000000000001E-4</v>
      </c>
      <c r="I1594" s="423"/>
      <c r="J1594" s="424">
        <v>0.36199999999999999</v>
      </c>
      <c r="K1594" s="424"/>
      <c r="L1594" s="424"/>
    </row>
    <row r="1595" spans="1:12" ht="24" customHeight="1">
      <c r="A1595" s="300" t="s">
        <v>12986</v>
      </c>
      <c r="B1595" s="301" t="s">
        <v>12987</v>
      </c>
      <c r="C1595" s="300" t="s">
        <v>9</v>
      </c>
      <c r="D1595" s="300" t="s">
        <v>9831</v>
      </c>
      <c r="E1595" s="302" t="s">
        <v>12988</v>
      </c>
      <c r="F1595" s="423" t="s">
        <v>12989</v>
      </c>
      <c r="G1595" s="423"/>
      <c r="H1595" s="423">
        <v>0.16421810000000001</v>
      </c>
      <c r="I1595" s="423"/>
      <c r="J1595" s="424">
        <v>1.6618999999999999</v>
      </c>
      <c r="K1595" s="424"/>
      <c r="L1595" s="424"/>
    </row>
    <row r="1596" spans="1:12" ht="36" customHeight="1">
      <c r="A1596" s="300" t="s">
        <v>12986</v>
      </c>
      <c r="B1596" s="301" t="s">
        <v>12990</v>
      </c>
      <c r="C1596" s="300" t="s">
        <v>9</v>
      </c>
      <c r="D1596" s="300" t="s">
        <v>11426</v>
      </c>
      <c r="E1596" s="302" t="s">
        <v>51</v>
      </c>
      <c r="F1596" s="423" t="s">
        <v>12991</v>
      </c>
      <c r="G1596" s="423"/>
      <c r="H1596" s="423">
        <v>8.6061000000000002E-3</v>
      </c>
      <c r="I1596" s="423"/>
      <c r="J1596" s="424">
        <v>1.1375999999999999</v>
      </c>
      <c r="K1596" s="424"/>
      <c r="L1596" s="424"/>
    </row>
    <row r="1597" spans="1:12" ht="17.100000000000001" customHeight="1">
      <c r="A1597" s="298"/>
      <c r="B1597" s="298"/>
      <c r="C1597" s="298"/>
      <c r="D1597" s="298"/>
      <c r="E1597" s="298"/>
      <c r="F1597" s="298"/>
      <c r="G1597" s="298"/>
      <c r="H1597" s="298"/>
      <c r="I1597" s="298"/>
      <c r="J1597" s="298" t="s">
        <v>12992</v>
      </c>
      <c r="K1597" s="298"/>
      <c r="L1597" s="298" t="s">
        <v>13188</v>
      </c>
    </row>
    <row r="1598" spans="1:12">
      <c r="A1598" s="414" t="s">
        <v>12994</v>
      </c>
      <c r="B1598" s="414"/>
      <c r="C1598" s="414"/>
      <c r="D1598" s="414"/>
      <c r="E1598" s="414"/>
      <c r="F1598" s="414"/>
      <c r="G1598" s="414"/>
      <c r="H1598" s="414"/>
      <c r="I1598" s="294"/>
      <c r="J1598" s="294"/>
      <c r="K1598" s="294"/>
      <c r="L1598" s="294"/>
    </row>
    <row r="1599" spans="1:12" ht="17.100000000000001" customHeight="1">
      <c r="A1599" s="294" t="s">
        <v>12978</v>
      </c>
      <c r="B1599" s="298" t="s">
        <v>12979</v>
      </c>
      <c r="C1599" s="294" t="s">
        <v>12980</v>
      </c>
      <c r="D1599" s="294" t="s">
        <v>12981</v>
      </c>
      <c r="E1599" s="299" t="s">
        <v>12982</v>
      </c>
      <c r="F1599" s="413" t="s">
        <v>12983</v>
      </c>
      <c r="G1599" s="413"/>
      <c r="H1599" s="413" t="s">
        <v>12984</v>
      </c>
      <c r="I1599" s="413"/>
      <c r="J1599" s="413" t="s">
        <v>12985</v>
      </c>
      <c r="K1599" s="413"/>
      <c r="L1599" s="413"/>
    </row>
    <row r="1600" spans="1:12" ht="24" customHeight="1">
      <c r="A1600" s="300" t="s">
        <v>12986</v>
      </c>
      <c r="B1600" s="301" t="s">
        <v>13093</v>
      </c>
      <c r="C1600" s="300" t="s">
        <v>9</v>
      </c>
      <c r="D1600" s="300" t="s">
        <v>10857</v>
      </c>
      <c r="E1600" s="302" t="s">
        <v>27</v>
      </c>
      <c r="F1600" s="423" t="s">
        <v>13094</v>
      </c>
      <c r="G1600" s="423"/>
      <c r="H1600" s="423">
        <v>8.5846362999999997</v>
      </c>
      <c r="I1600" s="423"/>
      <c r="J1600" s="424">
        <v>44.382599999999996</v>
      </c>
      <c r="K1600" s="424"/>
      <c r="L1600" s="424"/>
    </row>
    <row r="1601" spans="1:12" ht="24" customHeight="1">
      <c r="A1601" s="300" t="s">
        <v>12986</v>
      </c>
      <c r="B1601" s="301" t="s">
        <v>13131</v>
      </c>
      <c r="C1601" s="300" t="s">
        <v>9</v>
      </c>
      <c r="D1601" s="300" t="s">
        <v>10137</v>
      </c>
      <c r="E1601" s="302" t="s">
        <v>27</v>
      </c>
      <c r="F1601" s="423" t="s">
        <v>13132</v>
      </c>
      <c r="G1601" s="423"/>
      <c r="H1601" s="423">
        <v>1.5585951</v>
      </c>
      <c r="I1601" s="423"/>
      <c r="J1601" s="424">
        <v>7.4813000000000001</v>
      </c>
      <c r="K1601" s="424"/>
      <c r="L1601" s="424"/>
    </row>
    <row r="1602" spans="1:12" ht="24" customHeight="1">
      <c r="A1602" s="300" t="s">
        <v>12986</v>
      </c>
      <c r="B1602" s="301" t="s">
        <v>13192</v>
      </c>
      <c r="C1602" s="300" t="s">
        <v>9</v>
      </c>
      <c r="D1602" s="300" t="s">
        <v>10306</v>
      </c>
      <c r="E1602" s="302" t="s">
        <v>27</v>
      </c>
      <c r="F1602" s="423" t="s">
        <v>13134</v>
      </c>
      <c r="G1602" s="423"/>
      <c r="H1602" s="423">
        <v>2.0318665999999999</v>
      </c>
      <c r="I1602" s="423"/>
      <c r="J1602" s="424">
        <v>14.121499999999999</v>
      </c>
      <c r="K1602" s="424"/>
      <c r="L1602" s="424"/>
    </row>
    <row r="1603" spans="1:12" ht="17.100000000000001" customHeight="1">
      <c r="A1603" s="298"/>
      <c r="B1603" s="298"/>
      <c r="C1603" s="298"/>
      <c r="D1603" s="298"/>
      <c r="E1603" s="298"/>
      <c r="F1603" s="298"/>
      <c r="G1603" s="298"/>
      <c r="H1603" s="298"/>
      <c r="I1603" s="298"/>
      <c r="J1603" s="298" t="s">
        <v>12992</v>
      </c>
      <c r="K1603" s="298"/>
      <c r="L1603" s="298" t="s">
        <v>13699</v>
      </c>
    </row>
    <row r="1604" spans="1:12">
      <c r="A1604" s="414" t="s">
        <v>12998</v>
      </c>
      <c r="B1604" s="414"/>
      <c r="C1604" s="414"/>
      <c r="D1604" s="414"/>
      <c r="E1604" s="414"/>
      <c r="F1604" s="414"/>
      <c r="G1604" s="414"/>
      <c r="H1604" s="414"/>
      <c r="I1604" s="294"/>
      <c r="J1604" s="294"/>
      <c r="K1604" s="294"/>
      <c r="L1604" s="294"/>
    </row>
    <row r="1605" spans="1:12" ht="17.100000000000001" customHeight="1">
      <c r="A1605" s="294" t="s">
        <v>12978</v>
      </c>
      <c r="B1605" s="298" t="s">
        <v>12979</v>
      </c>
      <c r="C1605" s="294" t="s">
        <v>12980</v>
      </c>
      <c r="D1605" s="294" t="s">
        <v>12981</v>
      </c>
      <c r="E1605" s="299" t="s">
        <v>12982</v>
      </c>
      <c r="F1605" s="413" t="s">
        <v>12983</v>
      </c>
      <c r="G1605" s="413"/>
      <c r="H1605" s="413" t="s">
        <v>12984</v>
      </c>
      <c r="I1605" s="413"/>
      <c r="J1605" s="413" t="s">
        <v>12985</v>
      </c>
      <c r="K1605" s="413"/>
      <c r="L1605" s="413"/>
    </row>
    <row r="1606" spans="1:12" ht="24" customHeight="1">
      <c r="A1606" s="300" t="s">
        <v>12986</v>
      </c>
      <c r="B1606" s="301" t="s">
        <v>13700</v>
      </c>
      <c r="C1606" s="300" t="s">
        <v>9</v>
      </c>
      <c r="D1606" s="300" t="s">
        <v>6968</v>
      </c>
      <c r="E1606" s="302" t="s">
        <v>23</v>
      </c>
      <c r="F1606" s="423" t="s">
        <v>13541</v>
      </c>
      <c r="G1606" s="423"/>
      <c r="H1606" s="423">
        <v>20</v>
      </c>
      <c r="I1606" s="423"/>
      <c r="J1606" s="424">
        <v>96.4</v>
      </c>
      <c r="K1606" s="424"/>
      <c r="L1606" s="424"/>
    </row>
    <row r="1607" spans="1:12" ht="24" customHeight="1">
      <c r="A1607" s="300" t="s">
        <v>12986</v>
      </c>
      <c r="B1607" s="301" t="s">
        <v>13144</v>
      </c>
      <c r="C1607" s="300" t="s">
        <v>9</v>
      </c>
      <c r="D1607" s="300" t="s">
        <v>7134</v>
      </c>
      <c r="E1607" s="302" t="s">
        <v>13145</v>
      </c>
      <c r="F1607" s="423" t="s">
        <v>13146</v>
      </c>
      <c r="G1607" s="423"/>
      <c r="H1607" s="423">
        <v>0.85562640000000001</v>
      </c>
      <c r="I1607" s="423"/>
      <c r="J1607" s="424">
        <v>53.690600000000003</v>
      </c>
      <c r="K1607" s="424"/>
      <c r="L1607" s="424"/>
    </row>
    <row r="1608" spans="1:12" ht="24" customHeight="1">
      <c r="A1608" s="300" t="s">
        <v>12986</v>
      </c>
      <c r="B1608" s="301" t="s">
        <v>13147</v>
      </c>
      <c r="C1608" s="300" t="s">
        <v>9</v>
      </c>
      <c r="D1608" s="300" t="s">
        <v>8045</v>
      </c>
      <c r="E1608" s="302" t="s">
        <v>23</v>
      </c>
      <c r="F1608" s="423" t="s">
        <v>12928</v>
      </c>
      <c r="G1608" s="423"/>
      <c r="H1608" s="423">
        <v>211.3765664</v>
      </c>
      <c r="I1608" s="423"/>
      <c r="J1608" s="424">
        <v>103.5745</v>
      </c>
      <c r="K1608" s="424"/>
      <c r="L1608" s="424"/>
    </row>
    <row r="1609" spans="1:12" ht="24" customHeight="1">
      <c r="A1609" s="300" t="s">
        <v>12986</v>
      </c>
      <c r="B1609" s="301" t="s">
        <v>13148</v>
      </c>
      <c r="C1609" s="300" t="s">
        <v>9</v>
      </c>
      <c r="D1609" s="300" t="s">
        <v>10292</v>
      </c>
      <c r="E1609" s="302" t="s">
        <v>13145</v>
      </c>
      <c r="F1609" s="423" t="s">
        <v>13149</v>
      </c>
      <c r="G1609" s="423"/>
      <c r="H1609" s="423">
        <v>0.57672599999999996</v>
      </c>
      <c r="I1609" s="423"/>
      <c r="J1609" s="424">
        <v>38.231200000000001</v>
      </c>
      <c r="K1609" s="424"/>
      <c r="L1609" s="424"/>
    </row>
    <row r="1610" spans="1:12" ht="24" customHeight="1">
      <c r="A1610" s="300" t="s">
        <v>12986</v>
      </c>
      <c r="B1610" s="301" t="s">
        <v>13096</v>
      </c>
      <c r="C1610" s="300" t="s">
        <v>9</v>
      </c>
      <c r="D1610" s="300" t="s">
        <v>8825</v>
      </c>
      <c r="E1610" s="302" t="s">
        <v>13097</v>
      </c>
      <c r="F1610" s="423" t="s">
        <v>13098</v>
      </c>
      <c r="G1610" s="423"/>
      <c r="H1610" s="423">
        <v>0.99607259999999997</v>
      </c>
      <c r="I1610" s="423"/>
      <c r="J1610" s="424">
        <v>0.5877</v>
      </c>
      <c r="K1610" s="424"/>
      <c r="L1610" s="424"/>
    </row>
    <row r="1611" spans="1:12" ht="24" customHeight="1">
      <c r="A1611" s="300" t="s">
        <v>12986</v>
      </c>
      <c r="B1611" s="301" t="s">
        <v>13099</v>
      </c>
      <c r="C1611" s="300" t="s">
        <v>9</v>
      </c>
      <c r="D1611" s="300" t="s">
        <v>7224</v>
      </c>
      <c r="E1611" s="302" t="s">
        <v>51</v>
      </c>
      <c r="F1611" s="423" t="s">
        <v>13100</v>
      </c>
      <c r="G1611" s="423"/>
      <c r="H1611" s="423">
        <v>7.2992799999999997E-2</v>
      </c>
      <c r="I1611" s="423"/>
      <c r="J1611" s="424">
        <v>0.67079999999999995</v>
      </c>
      <c r="K1611" s="424"/>
      <c r="L1611" s="424"/>
    </row>
    <row r="1612" spans="1:12" ht="24" customHeight="1">
      <c r="A1612" s="300" t="s">
        <v>12986</v>
      </c>
      <c r="B1612" s="301" t="s">
        <v>13101</v>
      </c>
      <c r="C1612" s="300" t="s">
        <v>9</v>
      </c>
      <c r="D1612" s="300" t="s">
        <v>7359</v>
      </c>
      <c r="E1612" s="302" t="s">
        <v>51</v>
      </c>
      <c r="F1612" s="423" t="s">
        <v>13102</v>
      </c>
      <c r="G1612" s="423"/>
      <c r="H1612" s="423">
        <v>2.3555E-3</v>
      </c>
      <c r="I1612" s="423"/>
      <c r="J1612" s="424">
        <v>0.30270000000000002</v>
      </c>
      <c r="K1612" s="424"/>
      <c r="L1612" s="424"/>
    </row>
    <row r="1613" spans="1:12" ht="24" customHeight="1">
      <c r="A1613" s="300" t="s">
        <v>12986</v>
      </c>
      <c r="B1613" s="301" t="s">
        <v>13103</v>
      </c>
      <c r="C1613" s="300" t="s">
        <v>9</v>
      </c>
      <c r="D1613" s="300" t="s">
        <v>8851</v>
      </c>
      <c r="E1613" s="302" t="s">
        <v>51</v>
      </c>
      <c r="F1613" s="423" t="s">
        <v>13104</v>
      </c>
      <c r="G1613" s="423"/>
      <c r="H1613" s="423">
        <v>1.8851E-3</v>
      </c>
      <c r="I1613" s="423"/>
      <c r="J1613" s="424">
        <v>0.36499999999999999</v>
      </c>
      <c r="K1613" s="424"/>
      <c r="L1613" s="424"/>
    </row>
    <row r="1614" spans="1:12" ht="24" customHeight="1">
      <c r="A1614" s="300" t="s">
        <v>12986</v>
      </c>
      <c r="B1614" s="301" t="s">
        <v>13105</v>
      </c>
      <c r="C1614" s="300" t="s">
        <v>9</v>
      </c>
      <c r="D1614" s="300" t="s">
        <v>8852</v>
      </c>
      <c r="E1614" s="302" t="s">
        <v>51</v>
      </c>
      <c r="F1614" s="423" t="s">
        <v>13106</v>
      </c>
      <c r="G1614" s="423"/>
      <c r="H1614" s="423">
        <v>4.0390000000000001E-4</v>
      </c>
      <c r="I1614" s="423"/>
      <c r="J1614" s="424">
        <v>0.2215</v>
      </c>
      <c r="K1614" s="424"/>
      <c r="L1614" s="424"/>
    </row>
    <row r="1615" spans="1:12" ht="24" customHeight="1">
      <c r="A1615" s="300" t="s">
        <v>12986</v>
      </c>
      <c r="B1615" s="301" t="s">
        <v>13107</v>
      </c>
      <c r="C1615" s="300" t="s">
        <v>9</v>
      </c>
      <c r="D1615" s="300" t="s">
        <v>9000</v>
      </c>
      <c r="E1615" s="302" t="s">
        <v>51</v>
      </c>
      <c r="F1615" s="423" t="s">
        <v>13108</v>
      </c>
      <c r="G1615" s="423"/>
      <c r="H1615" s="423">
        <v>8.3080100000000004E-2</v>
      </c>
      <c r="I1615" s="423"/>
      <c r="J1615" s="424">
        <v>0.5625</v>
      </c>
      <c r="K1615" s="424"/>
      <c r="L1615" s="424"/>
    </row>
    <row r="1616" spans="1:12" ht="24" customHeight="1">
      <c r="A1616" s="300" t="s">
        <v>12986</v>
      </c>
      <c r="B1616" s="301" t="s">
        <v>13109</v>
      </c>
      <c r="C1616" s="300" t="s">
        <v>9</v>
      </c>
      <c r="D1616" s="300" t="s">
        <v>9574</v>
      </c>
      <c r="E1616" s="302" t="s">
        <v>51</v>
      </c>
      <c r="F1616" s="423" t="s">
        <v>13110</v>
      </c>
      <c r="G1616" s="423"/>
      <c r="H1616" s="423">
        <v>2.6347099999999998E-2</v>
      </c>
      <c r="I1616" s="423"/>
      <c r="J1616" s="424">
        <v>0.2326</v>
      </c>
      <c r="K1616" s="424"/>
      <c r="L1616" s="424"/>
    </row>
    <row r="1617" spans="1:12" ht="24" customHeight="1">
      <c r="A1617" s="300" t="s">
        <v>12986</v>
      </c>
      <c r="B1617" s="301" t="s">
        <v>13111</v>
      </c>
      <c r="C1617" s="300" t="s">
        <v>9</v>
      </c>
      <c r="D1617" s="300" t="s">
        <v>10714</v>
      </c>
      <c r="E1617" s="302" t="s">
        <v>93</v>
      </c>
      <c r="F1617" s="423" t="s">
        <v>13112</v>
      </c>
      <c r="G1617" s="423"/>
      <c r="H1617" s="423">
        <v>1.3847E-2</v>
      </c>
      <c r="I1617" s="423"/>
      <c r="J1617" s="424">
        <v>0.21129999999999999</v>
      </c>
      <c r="K1617" s="424"/>
      <c r="L1617" s="424"/>
    </row>
    <row r="1618" spans="1:12" ht="24" customHeight="1">
      <c r="A1618" s="300" t="s">
        <v>12986</v>
      </c>
      <c r="B1618" s="301" t="s">
        <v>13113</v>
      </c>
      <c r="C1618" s="300" t="s">
        <v>9</v>
      </c>
      <c r="D1618" s="300" t="s">
        <v>10809</v>
      </c>
      <c r="E1618" s="302" t="s">
        <v>51</v>
      </c>
      <c r="F1618" s="423" t="s">
        <v>13114</v>
      </c>
      <c r="G1618" s="423"/>
      <c r="H1618" s="423">
        <v>1.3847E-2</v>
      </c>
      <c r="I1618" s="423"/>
      <c r="J1618" s="424">
        <v>0.16619999999999999</v>
      </c>
      <c r="K1618" s="424"/>
      <c r="L1618" s="424"/>
    </row>
    <row r="1619" spans="1:12" ht="24" customHeight="1">
      <c r="A1619" s="300" t="s">
        <v>12986</v>
      </c>
      <c r="B1619" s="301" t="s">
        <v>13115</v>
      </c>
      <c r="C1619" s="300" t="s">
        <v>9</v>
      </c>
      <c r="D1619" s="300" t="s">
        <v>10810</v>
      </c>
      <c r="E1619" s="302" t="s">
        <v>51</v>
      </c>
      <c r="F1619" s="423" t="s">
        <v>13116</v>
      </c>
      <c r="G1619" s="423"/>
      <c r="H1619" s="423">
        <v>1.3847E-2</v>
      </c>
      <c r="I1619" s="423"/>
      <c r="J1619" s="424">
        <v>0.36849999999999999</v>
      </c>
      <c r="K1619" s="424"/>
      <c r="L1619" s="424"/>
    </row>
    <row r="1620" spans="1:12" ht="24" customHeight="1">
      <c r="A1620" s="300" t="s">
        <v>12986</v>
      </c>
      <c r="B1620" s="301" t="s">
        <v>13117</v>
      </c>
      <c r="C1620" s="300" t="s">
        <v>9</v>
      </c>
      <c r="D1620" s="300" t="s">
        <v>10837</v>
      </c>
      <c r="E1620" s="302" t="s">
        <v>51</v>
      </c>
      <c r="F1620" s="423" t="s">
        <v>13118</v>
      </c>
      <c r="G1620" s="423"/>
      <c r="H1620" s="423">
        <v>4.7150000000000002E-4</v>
      </c>
      <c r="I1620" s="423"/>
      <c r="J1620" s="424">
        <v>0.2099</v>
      </c>
      <c r="K1620" s="424"/>
      <c r="L1620" s="424"/>
    </row>
    <row r="1621" spans="1:12" ht="24" customHeight="1">
      <c r="A1621" s="300" t="s">
        <v>12986</v>
      </c>
      <c r="B1621" s="301" t="s">
        <v>13003</v>
      </c>
      <c r="C1621" s="300" t="s">
        <v>9</v>
      </c>
      <c r="D1621" s="300" t="s">
        <v>7216</v>
      </c>
      <c r="E1621" s="302" t="s">
        <v>51</v>
      </c>
      <c r="F1621" s="423" t="s">
        <v>13004</v>
      </c>
      <c r="G1621" s="423"/>
      <c r="H1621" s="423">
        <v>3.1847199999999999E-2</v>
      </c>
      <c r="I1621" s="423"/>
      <c r="J1621" s="424">
        <v>1.0640000000000001</v>
      </c>
      <c r="K1621" s="424"/>
      <c r="L1621" s="424"/>
    </row>
    <row r="1622" spans="1:12" ht="24" customHeight="1">
      <c r="A1622" s="300" t="s">
        <v>12986</v>
      </c>
      <c r="B1622" s="301" t="s">
        <v>13005</v>
      </c>
      <c r="C1622" s="300" t="s">
        <v>9</v>
      </c>
      <c r="D1622" s="300" t="s">
        <v>7393</v>
      </c>
      <c r="E1622" s="302" t="s">
        <v>12988</v>
      </c>
      <c r="F1622" s="423" t="s">
        <v>13006</v>
      </c>
      <c r="G1622" s="423"/>
      <c r="H1622" s="423">
        <v>1.9159300000000001E-2</v>
      </c>
      <c r="I1622" s="423"/>
      <c r="J1622" s="424">
        <v>1.0346</v>
      </c>
      <c r="K1622" s="424"/>
      <c r="L1622" s="424"/>
    </row>
    <row r="1623" spans="1:12" ht="24" customHeight="1">
      <c r="A1623" s="300" t="s">
        <v>12986</v>
      </c>
      <c r="B1623" s="301" t="s">
        <v>13007</v>
      </c>
      <c r="C1623" s="300" t="s">
        <v>9</v>
      </c>
      <c r="D1623" s="300" t="s">
        <v>10619</v>
      </c>
      <c r="E1623" s="302" t="s">
        <v>51</v>
      </c>
      <c r="F1623" s="423" t="s">
        <v>13008</v>
      </c>
      <c r="G1623" s="423"/>
      <c r="H1623" s="423">
        <v>1.4862200000000001E-2</v>
      </c>
      <c r="I1623" s="423"/>
      <c r="J1623" s="424">
        <v>2.8424</v>
      </c>
      <c r="K1623" s="424"/>
      <c r="L1623" s="424"/>
    </row>
    <row r="1624" spans="1:12" ht="24" customHeight="1">
      <c r="A1624" s="300" t="s">
        <v>12986</v>
      </c>
      <c r="B1624" s="301" t="s">
        <v>13009</v>
      </c>
      <c r="C1624" s="300" t="s">
        <v>9</v>
      </c>
      <c r="D1624" s="300" t="s">
        <v>10769</v>
      </c>
      <c r="E1624" s="302" t="s">
        <v>51</v>
      </c>
      <c r="F1624" s="423" t="s">
        <v>13010</v>
      </c>
      <c r="G1624" s="423"/>
      <c r="H1624" s="423">
        <v>1.335982</v>
      </c>
      <c r="I1624" s="423"/>
      <c r="J1624" s="424">
        <v>1.6833</v>
      </c>
      <c r="K1624" s="424"/>
      <c r="L1624" s="424"/>
    </row>
    <row r="1625" spans="1:12" ht="24" customHeight="1">
      <c r="A1625" s="300" t="s">
        <v>12986</v>
      </c>
      <c r="B1625" s="301" t="s">
        <v>13011</v>
      </c>
      <c r="C1625" s="300" t="s">
        <v>9</v>
      </c>
      <c r="D1625" s="300" t="s">
        <v>10929</v>
      </c>
      <c r="E1625" s="302" t="s">
        <v>51</v>
      </c>
      <c r="F1625" s="423" t="s">
        <v>13012</v>
      </c>
      <c r="G1625" s="423"/>
      <c r="H1625" s="423">
        <v>1.28804E-2</v>
      </c>
      <c r="I1625" s="423"/>
      <c r="J1625" s="424">
        <v>1.9379999999999999</v>
      </c>
      <c r="K1625" s="424"/>
      <c r="L1625" s="424"/>
    </row>
    <row r="1626" spans="1:12" ht="17.100000000000001" customHeight="1">
      <c r="A1626" s="298"/>
      <c r="B1626" s="298"/>
      <c r="C1626" s="298"/>
      <c r="D1626" s="298"/>
      <c r="E1626" s="298"/>
      <c r="F1626" s="298"/>
      <c r="G1626" s="298"/>
      <c r="H1626" s="298"/>
      <c r="I1626" s="298"/>
      <c r="J1626" s="298" t="s">
        <v>12992</v>
      </c>
      <c r="K1626" s="298"/>
      <c r="L1626" s="298" t="s">
        <v>13701</v>
      </c>
    </row>
    <row r="1627" spans="1:12">
      <c r="A1627" s="414" t="s">
        <v>13056</v>
      </c>
      <c r="B1627" s="414"/>
      <c r="C1627" s="414"/>
      <c r="D1627" s="414"/>
      <c r="E1627" s="414"/>
      <c r="F1627" s="414"/>
      <c r="G1627" s="414"/>
      <c r="H1627" s="414"/>
      <c r="I1627" s="294"/>
      <c r="J1627" s="294"/>
      <c r="K1627" s="294"/>
      <c r="L1627" s="294"/>
    </row>
    <row r="1628" spans="1:12" ht="17.100000000000001" customHeight="1">
      <c r="A1628" s="294" t="s">
        <v>12978</v>
      </c>
      <c r="B1628" s="298" t="s">
        <v>12979</v>
      </c>
      <c r="C1628" s="294" t="s">
        <v>12980</v>
      </c>
      <c r="D1628" s="294" t="s">
        <v>12981</v>
      </c>
      <c r="E1628" s="299" t="s">
        <v>12982</v>
      </c>
      <c r="F1628" s="413" t="s">
        <v>12983</v>
      </c>
      <c r="G1628" s="413"/>
      <c r="H1628" s="413" t="s">
        <v>12984</v>
      </c>
      <c r="I1628" s="413"/>
      <c r="J1628" s="413" t="s">
        <v>12985</v>
      </c>
      <c r="K1628" s="413"/>
      <c r="L1628" s="413"/>
    </row>
    <row r="1629" spans="1:12" ht="24" customHeight="1">
      <c r="A1629" s="300" t="s">
        <v>12986</v>
      </c>
      <c r="B1629" s="301" t="s">
        <v>13057</v>
      </c>
      <c r="C1629" s="300" t="s">
        <v>9</v>
      </c>
      <c r="D1629" s="300" t="s">
        <v>12549</v>
      </c>
      <c r="E1629" s="302" t="s">
        <v>27</v>
      </c>
      <c r="F1629" s="423" t="s">
        <v>12948</v>
      </c>
      <c r="G1629" s="423"/>
      <c r="H1629" s="423">
        <v>11.952871200000001</v>
      </c>
      <c r="I1629" s="423"/>
      <c r="J1629" s="424">
        <v>7.7694000000000001</v>
      </c>
      <c r="K1629" s="424"/>
      <c r="L1629" s="424"/>
    </row>
    <row r="1630" spans="1:12" ht="17.100000000000001" customHeight="1">
      <c r="A1630" s="298"/>
      <c r="B1630" s="298"/>
      <c r="C1630" s="298"/>
      <c r="D1630" s="298"/>
      <c r="E1630" s="298"/>
      <c r="F1630" s="298"/>
      <c r="G1630" s="298"/>
      <c r="H1630" s="298"/>
      <c r="I1630" s="298"/>
      <c r="J1630" s="298" t="s">
        <v>12992</v>
      </c>
      <c r="K1630" s="298"/>
      <c r="L1630" s="298" t="s">
        <v>13702</v>
      </c>
    </row>
    <row r="1631" spans="1:12">
      <c r="A1631" s="414" t="s">
        <v>13058</v>
      </c>
      <c r="B1631" s="414"/>
      <c r="C1631" s="414"/>
      <c r="D1631" s="414"/>
      <c r="E1631" s="414"/>
      <c r="F1631" s="414"/>
      <c r="G1631" s="414"/>
      <c r="H1631" s="414"/>
      <c r="I1631" s="294"/>
      <c r="J1631" s="294"/>
      <c r="K1631" s="294"/>
      <c r="L1631" s="294"/>
    </row>
    <row r="1632" spans="1:12" ht="17.100000000000001" customHeight="1">
      <c r="A1632" s="294" t="s">
        <v>12978</v>
      </c>
      <c r="B1632" s="298" t="s">
        <v>12979</v>
      </c>
      <c r="C1632" s="294" t="s">
        <v>12980</v>
      </c>
      <c r="D1632" s="294" t="s">
        <v>12981</v>
      </c>
      <c r="E1632" s="299" t="s">
        <v>12982</v>
      </c>
      <c r="F1632" s="413" t="s">
        <v>12983</v>
      </c>
      <c r="G1632" s="413"/>
      <c r="H1632" s="413" t="s">
        <v>12984</v>
      </c>
      <c r="I1632" s="413"/>
      <c r="J1632" s="413" t="s">
        <v>12985</v>
      </c>
      <c r="K1632" s="413"/>
      <c r="L1632" s="413"/>
    </row>
    <row r="1633" spans="1:12" ht="24" customHeight="1">
      <c r="A1633" s="300" t="s">
        <v>12986</v>
      </c>
      <c r="B1633" s="301" t="s">
        <v>13059</v>
      </c>
      <c r="C1633" s="300" t="s">
        <v>9</v>
      </c>
      <c r="D1633" s="300" t="s">
        <v>12535</v>
      </c>
      <c r="E1633" s="302" t="s">
        <v>27</v>
      </c>
      <c r="F1633" s="423" t="s">
        <v>12936</v>
      </c>
      <c r="G1633" s="423"/>
      <c r="H1633" s="423">
        <v>11.952871200000001</v>
      </c>
      <c r="I1633" s="423"/>
      <c r="J1633" s="424">
        <v>0.59760000000000002</v>
      </c>
      <c r="K1633" s="424"/>
      <c r="L1633" s="424"/>
    </row>
    <row r="1634" spans="1:12" ht="17.100000000000001" customHeight="1">
      <c r="A1634" s="298"/>
      <c r="B1634" s="298"/>
      <c r="C1634" s="298"/>
      <c r="D1634" s="298"/>
      <c r="E1634" s="298"/>
      <c r="F1634" s="298"/>
      <c r="G1634" s="298"/>
      <c r="H1634" s="298"/>
      <c r="I1634" s="298"/>
      <c r="J1634" s="298" t="s">
        <v>12992</v>
      </c>
      <c r="K1634" s="298"/>
      <c r="L1634" s="298" t="s">
        <v>13703</v>
      </c>
    </row>
    <row r="1635" spans="1:12">
      <c r="A1635" s="414" t="s">
        <v>13060</v>
      </c>
      <c r="B1635" s="414"/>
      <c r="C1635" s="414"/>
      <c r="D1635" s="414"/>
      <c r="E1635" s="414"/>
      <c r="F1635" s="414"/>
      <c r="G1635" s="414"/>
      <c r="H1635" s="414"/>
      <c r="I1635" s="294"/>
      <c r="J1635" s="294"/>
      <c r="K1635" s="294"/>
      <c r="L1635" s="294"/>
    </row>
    <row r="1636" spans="1:12" ht="17.100000000000001" customHeight="1">
      <c r="A1636" s="294" t="s">
        <v>12978</v>
      </c>
      <c r="B1636" s="298" t="s">
        <v>12979</v>
      </c>
      <c r="C1636" s="294" t="s">
        <v>12980</v>
      </c>
      <c r="D1636" s="294" t="s">
        <v>12981</v>
      </c>
      <c r="E1636" s="299" t="s">
        <v>12982</v>
      </c>
      <c r="F1636" s="413" t="s">
        <v>12983</v>
      </c>
      <c r="G1636" s="413"/>
      <c r="H1636" s="413" t="s">
        <v>12984</v>
      </c>
      <c r="I1636" s="413"/>
      <c r="J1636" s="413" t="s">
        <v>12985</v>
      </c>
      <c r="K1636" s="413"/>
      <c r="L1636" s="413"/>
    </row>
    <row r="1637" spans="1:12" ht="24" customHeight="1">
      <c r="A1637" s="300" t="s">
        <v>12986</v>
      </c>
      <c r="B1637" s="301" t="s">
        <v>13061</v>
      </c>
      <c r="C1637" s="300" t="s">
        <v>9</v>
      </c>
      <c r="D1637" s="300" t="s">
        <v>12522</v>
      </c>
      <c r="E1637" s="302" t="s">
        <v>27</v>
      </c>
      <c r="F1637" s="423" t="s">
        <v>12964</v>
      </c>
      <c r="G1637" s="423"/>
      <c r="H1637" s="423">
        <v>11.952871200000001</v>
      </c>
      <c r="I1637" s="423"/>
      <c r="J1637" s="424">
        <v>30.2408</v>
      </c>
      <c r="K1637" s="424"/>
      <c r="L1637" s="424"/>
    </row>
    <row r="1638" spans="1:12" ht="24" customHeight="1">
      <c r="A1638" s="300" t="s">
        <v>12986</v>
      </c>
      <c r="B1638" s="301" t="s">
        <v>13062</v>
      </c>
      <c r="C1638" s="300" t="s">
        <v>9</v>
      </c>
      <c r="D1638" s="300" t="s">
        <v>12527</v>
      </c>
      <c r="E1638" s="302" t="s">
        <v>27</v>
      </c>
      <c r="F1638" s="423" t="s">
        <v>13063</v>
      </c>
      <c r="G1638" s="423"/>
      <c r="H1638" s="423">
        <v>11.952871200000001</v>
      </c>
      <c r="I1638" s="423"/>
      <c r="J1638" s="424">
        <v>4.0640000000000001</v>
      </c>
      <c r="K1638" s="424"/>
      <c r="L1638" s="424"/>
    </row>
    <row r="1639" spans="1:12" ht="17.100000000000001" customHeight="1">
      <c r="A1639" s="298"/>
      <c r="B1639" s="298"/>
      <c r="C1639" s="298"/>
      <c r="D1639" s="298"/>
      <c r="E1639" s="298"/>
      <c r="F1639" s="298"/>
      <c r="G1639" s="298"/>
      <c r="H1639" s="298"/>
      <c r="I1639" s="298"/>
      <c r="J1639" s="298" t="s">
        <v>12992</v>
      </c>
      <c r="K1639" s="298"/>
      <c r="L1639" s="298" t="s">
        <v>13704</v>
      </c>
    </row>
    <row r="1640" spans="1:12" ht="17.100000000000001" customHeight="1">
      <c r="A1640" s="294" t="s">
        <v>13014</v>
      </c>
      <c r="B1640" s="294"/>
      <c r="C1640" s="294"/>
      <c r="D1640" s="294"/>
      <c r="E1640" s="294"/>
      <c r="F1640" s="294"/>
      <c r="G1640" s="294"/>
      <c r="H1640" s="294"/>
      <c r="I1640" s="294"/>
      <c r="J1640" s="294"/>
      <c r="K1640" s="294"/>
      <c r="L1640" s="294"/>
    </row>
    <row r="1641" spans="1:12" ht="17.100000000000001" customHeight="1">
      <c r="A1641" s="298"/>
      <c r="B1641" s="298"/>
      <c r="C1641" s="298"/>
      <c r="D1641" s="298"/>
      <c r="E1641" s="298"/>
      <c r="F1641" s="298"/>
      <c r="G1641" s="298"/>
      <c r="H1641" s="298"/>
      <c r="I1641" s="298"/>
      <c r="J1641" s="298" t="s">
        <v>13015</v>
      </c>
      <c r="K1641" s="298"/>
      <c r="L1641" s="298" t="s">
        <v>13705</v>
      </c>
    </row>
    <row r="1642" spans="1:12" ht="17.100000000000001" customHeight="1">
      <c r="A1642" s="298"/>
      <c r="B1642" s="298"/>
      <c r="C1642" s="298"/>
      <c r="D1642" s="298"/>
      <c r="E1642" s="298"/>
      <c r="F1642" s="298"/>
      <c r="G1642" s="298"/>
      <c r="H1642" s="298"/>
      <c r="I1642" s="298"/>
      <c r="J1642" s="298" t="s">
        <v>13017</v>
      </c>
      <c r="K1642" s="298" t="s">
        <v>13018</v>
      </c>
      <c r="L1642" s="298" t="s">
        <v>13706</v>
      </c>
    </row>
    <row r="1643" spans="1:12" ht="17.100000000000001" customHeight="1">
      <c r="A1643" s="298"/>
      <c r="B1643" s="298"/>
      <c r="C1643" s="298"/>
      <c r="D1643" s="298"/>
      <c r="E1643" s="298"/>
      <c r="F1643" s="298"/>
      <c r="G1643" s="298"/>
      <c r="H1643" s="298"/>
      <c r="I1643" s="298"/>
      <c r="J1643" s="298" t="s">
        <v>13020</v>
      </c>
      <c r="K1643" s="298"/>
      <c r="L1643" s="298" t="s">
        <v>13707</v>
      </c>
    </row>
    <row r="1644" spans="1:12" ht="17.100000000000001" customHeight="1">
      <c r="A1644" s="298"/>
      <c r="B1644" s="298"/>
      <c r="C1644" s="298"/>
      <c r="D1644" s="298"/>
      <c r="E1644" s="298"/>
      <c r="F1644" s="298"/>
      <c r="G1644" s="298"/>
      <c r="H1644" s="298"/>
      <c r="I1644" s="298"/>
      <c r="J1644" s="298" t="s">
        <v>13022</v>
      </c>
      <c r="K1644" s="298" t="s">
        <v>12974</v>
      </c>
      <c r="L1644" s="298" t="s">
        <v>13708</v>
      </c>
    </row>
    <row r="1645" spans="1:12" ht="17.100000000000001" customHeight="1">
      <c r="A1645" s="298"/>
      <c r="B1645" s="298"/>
      <c r="C1645" s="298"/>
      <c r="D1645" s="298"/>
      <c r="E1645" s="298"/>
      <c r="F1645" s="298"/>
      <c r="G1645" s="298"/>
      <c r="H1645" s="298"/>
      <c r="I1645" s="298"/>
      <c r="J1645" s="298" t="s">
        <v>13024</v>
      </c>
      <c r="K1645" s="298"/>
      <c r="L1645" s="298" t="s">
        <v>13709</v>
      </c>
    </row>
    <row r="1646" spans="1:12" ht="30" customHeight="1">
      <c r="A1646" s="299"/>
      <c r="B1646" s="299"/>
      <c r="C1646" s="299"/>
      <c r="D1646" s="299"/>
      <c r="E1646" s="299"/>
      <c r="F1646" s="299"/>
      <c r="G1646" s="299"/>
      <c r="H1646" s="299"/>
      <c r="I1646" s="299"/>
      <c r="J1646" s="299"/>
      <c r="K1646" s="299"/>
      <c r="L1646" s="299"/>
    </row>
    <row r="1647" spans="1:12" ht="36" customHeight="1">
      <c r="A1647" s="295" t="s">
        <v>13710</v>
      </c>
      <c r="B1647" s="296" t="s">
        <v>13711</v>
      </c>
      <c r="C1647" s="295" t="s">
        <v>9</v>
      </c>
      <c r="D1647" s="295" t="s">
        <v>4449</v>
      </c>
      <c r="E1647" s="297" t="s">
        <v>13145</v>
      </c>
      <c r="F1647" s="296"/>
      <c r="G1647" s="296"/>
      <c r="H1647" s="296"/>
      <c r="I1647" s="296"/>
      <c r="J1647" s="296"/>
      <c r="K1647" s="296"/>
      <c r="L1647" s="296"/>
    </row>
    <row r="1648" spans="1:12">
      <c r="A1648" s="414" t="s">
        <v>12977</v>
      </c>
      <c r="B1648" s="414"/>
      <c r="C1648" s="414"/>
      <c r="D1648" s="414"/>
      <c r="E1648" s="414"/>
      <c r="F1648" s="414"/>
      <c r="G1648" s="414"/>
      <c r="H1648" s="414"/>
      <c r="I1648" s="294"/>
      <c r="J1648" s="294"/>
      <c r="K1648" s="294"/>
      <c r="L1648" s="294"/>
    </row>
    <row r="1649" spans="1:12" ht="17.100000000000001" customHeight="1">
      <c r="A1649" s="294" t="s">
        <v>12978</v>
      </c>
      <c r="B1649" s="298" t="s">
        <v>12979</v>
      </c>
      <c r="C1649" s="294" t="s">
        <v>12980</v>
      </c>
      <c r="D1649" s="294" t="s">
        <v>12981</v>
      </c>
      <c r="E1649" s="299" t="s">
        <v>12982</v>
      </c>
      <c r="F1649" s="413" t="s">
        <v>12983</v>
      </c>
      <c r="G1649" s="413"/>
      <c r="H1649" s="413" t="s">
        <v>12984</v>
      </c>
      <c r="I1649" s="413"/>
      <c r="J1649" s="413" t="s">
        <v>12985</v>
      </c>
      <c r="K1649" s="413"/>
      <c r="L1649" s="413"/>
    </row>
    <row r="1650" spans="1:12" ht="36" customHeight="1">
      <c r="A1650" s="300" t="s">
        <v>12986</v>
      </c>
      <c r="B1650" s="301" t="s">
        <v>13182</v>
      </c>
      <c r="C1650" s="300" t="s">
        <v>9</v>
      </c>
      <c r="D1650" s="300" t="s">
        <v>7288</v>
      </c>
      <c r="E1650" s="302" t="s">
        <v>51</v>
      </c>
      <c r="F1650" s="423" t="s">
        <v>13183</v>
      </c>
      <c r="G1650" s="423"/>
      <c r="H1650" s="423">
        <v>1.35E-4</v>
      </c>
      <c r="I1650" s="423"/>
      <c r="J1650" s="424">
        <v>1.9571000000000001</v>
      </c>
      <c r="K1650" s="424"/>
      <c r="L1650" s="424"/>
    </row>
    <row r="1651" spans="1:12" ht="24" customHeight="1">
      <c r="A1651" s="300" t="s">
        <v>12986</v>
      </c>
      <c r="B1651" s="301" t="s">
        <v>13085</v>
      </c>
      <c r="C1651" s="300" t="s">
        <v>9</v>
      </c>
      <c r="D1651" s="300" t="s">
        <v>7909</v>
      </c>
      <c r="E1651" s="302" t="s">
        <v>51</v>
      </c>
      <c r="F1651" s="423" t="s">
        <v>13086</v>
      </c>
      <c r="G1651" s="423"/>
      <c r="H1651" s="423">
        <v>1.1636999999999999E-3</v>
      </c>
      <c r="I1651" s="423"/>
      <c r="J1651" s="424">
        <v>0.121</v>
      </c>
      <c r="K1651" s="424"/>
      <c r="L1651" s="424"/>
    </row>
    <row r="1652" spans="1:12" ht="24" customHeight="1">
      <c r="A1652" s="300" t="s">
        <v>12986</v>
      </c>
      <c r="B1652" s="301" t="s">
        <v>13087</v>
      </c>
      <c r="C1652" s="300" t="s">
        <v>9</v>
      </c>
      <c r="D1652" s="300" t="s">
        <v>8873</v>
      </c>
      <c r="E1652" s="302" t="s">
        <v>51</v>
      </c>
      <c r="F1652" s="423" t="s">
        <v>13088</v>
      </c>
      <c r="G1652" s="423"/>
      <c r="H1652" s="423">
        <v>1.11E-4</v>
      </c>
      <c r="I1652" s="423"/>
      <c r="J1652" s="424">
        <v>9.6500000000000002E-2</v>
      </c>
      <c r="K1652" s="424"/>
      <c r="L1652" s="424"/>
    </row>
    <row r="1653" spans="1:12" ht="48" customHeight="1">
      <c r="A1653" s="300" t="s">
        <v>12986</v>
      </c>
      <c r="B1653" s="301" t="s">
        <v>13089</v>
      </c>
      <c r="C1653" s="300" t="s">
        <v>9</v>
      </c>
      <c r="D1653" s="300" t="s">
        <v>9227</v>
      </c>
      <c r="E1653" s="302" t="s">
        <v>51</v>
      </c>
      <c r="F1653" s="423" t="s">
        <v>13090</v>
      </c>
      <c r="G1653" s="423"/>
      <c r="H1653" s="423">
        <v>7.7600000000000002E-5</v>
      </c>
      <c r="I1653" s="423"/>
      <c r="J1653" s="424">
        <v>0.1038</v>
      </c>
      <c r="K1653" s="424"/>
      <c r="L1653" s="424"/>
    </row>
    <row r="1654" spans="1:12" ht="24" customHeight="1">
      <c r="A1654" s="300" t="s">
        <v>12986</v>
      </c>
      <c r="B1654" s="301" t="s">
        <v>13091</v>
      </c>
      <c r="C1654" s="300" t="s">
        <v>9</v>
      </c>
      <c r="D1654" s="300" t="s">
        <v>9580</v>
      </c>
      <c r="E1654" s="302" t="s">
        <v>51</v>
      </c>
      <c r="F1654" s="423" t="s">
        <v>13092</v>
      </c>
      <c r="G1654" s="423"/>
      <c r="H1654" s="423">
        <v>7.6000000000000004E-5</v>
      </c>
      <c r="I1654" s="423"/>
      <c r="J1654" s="424">
        <v>6.8099999999999994E-2</v>
      </c>
      <c r="K1654" s="424"/>
      <c r="L1654" s="424"/>
    </row>
    <row r="1655" spans="1:12" ht="24" customHeight="1">
      <c r="A1655" s="300" t="s">
        <v>12986</v>
      </c>
      <c r="B1655" s="301" t="s">
        <v>12987</v>
      </c>
      <c r="C1655" s="300" t="s">
        <v>9</v>
      </c>
      <c r="D1655" s="300" t="s">
        <v>9831</v>
      </c>
      <c r="E1655" s="302" t="s">
        <v>12988</v>
      </c>
      <c r="F1655" s="423" t="s">
        <v>12989</v>
      </c>
      <c r="G1655" s="423"/>
      <c r="H1655" s="423">
        <v>4.3929299999999998E-2</v>
      </c>
      <c r="I1655" s="423"/>
      <c r="J1655" s="424">
        <v>0.4446</v>
      </c>
      <c r="K1655" s="424"/>
      <c r="L1655" s="424"/>
    </row>
    <row r="1656" spans="1:12" ht="36" customHeight="1">
      <c r="A1656" s="300" t="s">
        <v>12986</v>
      </c>
      <c r="B1656" s="301" t="s">
        <v>12990</v>
      </c>
      <c r="C1656" s="300" t="s">
        <v>9</v>
      </c>
      <c r="D1656" s="300" t="s">
        <v>11426</v>
      </c>
      <c r="E1656" s="302" t="s">
        <v>51</v>
      </c>
      <c r="F1656" s="423" t="s">
        <v>12991</v>
      </c>
      <c r="G1656" s="423"/>
      <c r="H1656" s="423">
        <v>2.3021999999999999E-3</v>
      </c>
      <c r="I1656" s="423"/>
      <c r="J1656" s="424">
        <v>0.30430000000000001</v>
      </c>
      <c r="K1656" s="424"/>
      <c r="L1656" s="424"/>
    </row>
    <row r="1657" spans="1:12" ht="17.100000000000001" customHeight="1">
      <c r="A1657" s="298"/>
      <c r="B1657" s="298"/>
      <c r="C1657" s="298"/>
      <c r="D1657" s="298"/>
      <c r="E1657" s="298"/>
      <c r="F1657" s="298"/>
      <c r="G1657" s="298"/>
      <c r="H1657" s="298"/>
      <c r="I1657" s="298"/>
      <c r="J1657" s="298" t="s">
        <v>12992</v>
      </c>
      <c r="K1657" s="298"/>
      <c r="L1657" s="298" t="s">
        <v>13712</v>
      </c>
    </row>
    <row r="1658" spans="1:12">
      <c r="A1658" s="414" t="s">
        <v>12994</v>
      </c>
      <c r="B1658" s="414"/>
      <c r="C1658" s="414"/>
      <c r="D1658" s="414"/>
      <c r="E1658" s="414"/>
      <c r="F1658" s="414"/>
      <c r="G1658" s="414"/>
      <c r="H1658" s="414"/>
      <c r="I1658" s="294"/>
      <c r="J1658" s="294"/>
      <c r="K1658" s="294"/>
      <c r="L1658" s="294"/>
    </row>
    <row r="1659" spans="1:12" ht="17.100000000000001" customHeight="1">
      <c r="A1659" s="294" t="s">
        <v>12978</v>
      </c>
      <c r="B1659" s="298" t="s">
        <v>12979</v>
      </c>
      <c r="C1659" s="294" t="s">
        <v>12980</v>
      </c>
      <c r="D1659" s="294" t="s">
        <v>12981</v>
      </c>
      <c r="E1659" s="299" t="s">
        <v>12982</v>
      </c>
      <c r="F1659" s="413" t="s">
        <v>12983</v>
      </c>
      <c r="G1659" s="413"/>
      <c r="H1659" s="413" t="s">
        <v>12984</v>
      </c>
      <c r="I1659" s="413"/>
      <c r="J1659" s="413" t="s">
        <v>12985</v>
      </c>
      <c r="K1659" s="413"/>
      <c r="L1659" s="413"/>
    </row>
    <row r="1660" spans="1:12" ht="24" customHeight="1">
      <c r="A1660" s="300" t="s">
        <v>12986</v>
      </c>
      <c r="B1660" s="301" t="s">
        <v>13093</v>
      </c>
      <c r="C1660" s="300" t="s">
        <v>9</v>
      </c>
      <c r="D1660" s="300" t="s">
        <v>10857</v>
      </c>
      <c r="E1660" s="302" t="s">
        <v>27</v>
      </c>
      <c r="F1660" s="423" t="s">
        <v>13094</v>
      </c>
      <c r="G1660" s="423"/>
      <c r="H1660" s="423">
        <v>2.0102725000000001</v>
      </c>
      <c r="I1660" s="423"/>
      <c r="J1660" s="424">
        <v>10.3931</v>
      </c>
      <c r="K1660" s="424"/>
      <c r="L1660" s="424"/>
    </row>
    <row r="1661" spans="1:12" ht="24" customHeight="1">
      <c r="A1661" s="300" t="s">
        <v>12986</v>
      </c>
      <c r="B1661" s="301" t="s">
        <v>13131</v>
      </c>
      <c r="C1661" s="300" t="s">
        <v>9</v>
      </c>
      <c r="D1661" s="300" t="s">
        <v>10137</v>
      </c>
      <c r="E1661" s="302" t="s">
        <v>27</v>
      </c>
      <c r="F1661" s="423" t="s">
        <v>13132</v>
      </c>
      <c r="G1661" s="423"/>
      <c r="H1661" s="423">
        <v>1.2561346</v>
      </c>
      <c r="I1661" s="423"/>
      <c r="J1661" s="424">
        <v>6.0293999999999999</v>
      </c>
      <c r="K1661" s="424"/>
      <c r="L1661" s="424"/>
    </row>
    <row r="1662" spans="1:12" ht="17.100000000000001" customHeight="1">
      <c r="A1662" s="298"/>
      <c r="B1662" s="298"/>
      <c r="C1662" s="298"/>
      <c r="D1662" s="298"/>
      <c r="E1662" s="298"/>
      <c r="F1662" s="298"/>
      <c r="G1662" s="298"/>
      <c r="H1662" s="298"/>
      <c r="I1662" s="298"/>
      <c r="J1662" s="298" t="s">
        <v>12992</v>
      </c>
      <c r="K1662" s="298"/>
      <c r="L1662" s="298" t="s">
        <v>13713</v>
      </c>
    </row>
    <row r="1663" spans="1:12">
      <c r="A1663" s="414" t="s">
        <v>12998</v>
      </c>
      <c r="B1663" s="414"/>
      <c r="C1663" s="414"/>
      <c r="D1663" s="414"/>
      <c r="E1663" s="414"/>
      <c r="F1663" s="414"/>
      <c r="G1663" s="414"/>
      <c r="H1663" s="414"/>
      <c r="I1663" s="294"/>
      <c r="J1663" s="294"/>
      <c r="K1663" s="294"/>
      <c r="L1663" s="294"/>
    </row>
    <row r="1664" spans="1:12" ht="17.100000000000001" customHeight="1">
      <c r="A1664" s="294" t="s">
        <v>12978</v>
      </c>
      <c r="B1664" s="298" t="s">
        <v>12979</v>
      </c>
      <c r="C1664" s="294" t="s">
        <v>12980</v>
      </c>
      <c r="D1664" s="294" t="s">
        <v>12981</v>
      </c>
      <c r="E1664" s="299" t="s">
        <v>12982</v>
      </c>
      <c r="F1664" s="413" t="s">
        <v>12983</v>
      </c>
      <c r="G1664" s="413"/>
      <c r="H1664" s="413" t="s">
        <v>12984</v>
      </c>
      <c r="I1664" s="413"/>
      <c r="J1664" s="413" t="s">
        <v>12985</v>
      </c>
      <c r="K1664" s="413"/>
      <c r="L1664" s="413"/>
    </row>
    <row r="1665" spans="1:12" ht="24" customHeight="1">
      <c r="A1665" s="300" t="s">
        <v>12986</v>
      </c>
      <c r="B1665" s="301" t="s">
        <v>13144</v>
      </c>
      <c r="C1665" s="300" t="s">
        <v>9</v>
      </c>
      <c r="D1665" s="300" t="s">
        <v>7134</v>
      </c>
      <c r="E1665" s="302" t="s">
        <v>13145</v>
      </c>
      <c r="F1665" s="423" t="s">
        <v>13146</v>
      </c>
      <c r="G1665" s="423"/>
      <c r="H1665" s="423">
        <v>0.755</v>
      </c>
      <c r="I1665" s="423"/>
      <c r="J1665" s="424">
        <v>47.37</v>
      </c>
      <c r="K1665" s="424"/>
      <c r="L1665" s="424"/>
    </row>
    <row r="1666" spans="1:12" ht="24" customHeight="1">
      <c r="A1666" s="300" t="s">
        <v>12986</v>
      </c>
      <c r="B1666" s="301" t="s">
        <v>13147</v>
      </c>
      <c r="C1666" s="300" t="s">
        <v>9</v>
      </c>
      <c r="D1666" s="300" t="s">
        <v>8045</v>
      </c>
      <c r="E1666" s="302" t="s">
        <v>23</v>
      </c>
      <c r="F1666" s="423" t="s">
        <v>12928</v>
      </c>
      <c r="G1666" s="423"/>
      <c r="H1666" s="423">
        <v>364.94</v>
      </c>
      <c r="I1666" s="423"/>
      <c r="J1666" s="424">
        <v>178.82</v>
      </c>
      <c r="K1666" s="424"/>
      <c r="L1666" s="424"/>
    </row>
    <row r="1667" spans="1:12" ht="24" customHeight="1">
      <c r="A1667" s="300" t="s">
        <v>12986</v>
      </c>
      <c r="B1667" s="301" t="s">
        <v>13148</v>
      </c>
      <c r="C1667" s="300" t="s">
        <v>9</v>
      </c>
      <c r="D1667" s="300" t="s">
        <v>10292</v>
      </c>
      <c r="E1667" s="302" t="s">
        <v>13145</v>
      </c>
      <c r="F1667" s="423" t="s">
        <v>13149</v>
      </c>
      <c r="G1667" s="423"/>
      <c r="H1667" s="423">
        <v>0.59699999999999998</v>
      </c>
      <c r="I1667" s="423"/>
      <c r="J1667" s="424">
        <v>39.57</v>
      </c>
      <c r="K1667" s="424"/>
      <c r="L1667" s="424"/>
    </row>
    <row r="1668" spans="1:12" ht="24" customHeight="1">
      <c r="A1668" s="300" t="s">
        <v>12986</v>
      </c>
      <c r="B1668" s="301" t="s">
        <v>13096</v>
      </c>
      <c r="C1668" s="300" t="s">
        <v>9</v>
      </c>
      <c r="D1668" s="300" t="s">
        <v>8825</v>
      </c>
      <c r="E1668" s="302" t="s">
        <v>13097</v>
      </c>
      <c r="F1668" s="423" t="s">
        <v>13098</v>
      </c>
      <c r="G1668" s="423"/>
      <c r="H1668" s="423">
        <v>1.5838827</v>
      </c>
      <c r="I1668" s="423"/>
      <c r="J1668" s="424">
        <v>0.9345</v>
      </c>
      <c r="K1668" s="424"/>
      <c r="L1668" s="424"/>
    </row>
    <row r="1669" spans="1:12" ht="24" customHeight="1">
      <c r="A1669" s="300" t="s">
        <v>12986</v>
      </c>
      <c r="B1669" s="301" t="s">
        <v>13099</v>
      </c>
      <c r="C1669" s="300" t="s">
        <v>9</v>
      </c>
      <c r="D1669" s="300" t="s">
        <v>7224</v>
      </c>
      <c r="E1669" s="302" t="s">
        <v>51</v>
      </c>
      <c r="F1669" s="423" t="s">
        <v>13100</v>
      </c>
      <c r="G1669" s="423"/>
      <c r="H1669" s="423">
        <v>1.3744900000000001E-2</v>
      </c>
      <c r="I1669" s="423"/>
      <c r="J1669" s="424">
        <v>0.1263</v>
      </c>
      <c r="K1669" s="424"/>
      <c r="L1669" s="424"/>
    </row>
    <row r="1670" spans="1:12" ht="24" customHeight="1">
      <c r="A1670" s="300" t="s">
        <v>12986</v>
      </c>
      <c r="B1670" s="301" t="s">
        <v>13101</v>
      </c>
      <c r="C1670" s="300" t="s">
        <v>9</v>
      </c>
      <c r="D1670" s="300" t="s">
        <v>7359</v>
      </c>
      <c r="E1670" s="302" t="s">
        <v>51</v>
      </c>
      <c r="F1670" s="423" t="s">
        <v>13102</v>
      </c>
      <c r="G1670" s="423"/>
      <c r="H1670" s="423">
        <v>4.4359999999999999E-4</v>
      </c>
      <c r="I1670" s="423"/>
      <c r="J1670" s="424">
        <v>5.7000000000000002E-2</v>
      </c>
      <c r="K1670" s="424"/>
      <c r="L1670" s="424"/>
    </row>
    <row r="1671" spans="1:12" ht="24" customHeight="1">
      <c r="A1671" s="300" t="s">
        <v>12986</v>
      </c>
      <c r="B1671" s="301" t="s">
        <v>13103</v>
      </c>
      <c r="C1671" s="300" t="s">
        <v>9</v>
      </c>
      <c r="D1671" s="300" t="s">
        <v>8851</v>
      </c>
      <c r="E1671" s="302" t="s">
        <v>51</v>
      </c>
      <c r="F1671" s="423" t="s">
        <v>13104</v>
      </c>
      <c r="G1671" s="423"/>
      <c r="H1671" s="423">
        <v>3.5500000000000001E-4</v>
      </c>
      <c r="I1671" s="423"/>
      <c r="J1671" s="424">
        <v>6.8699999999999997E-2</v>
      </c>
      <c r="K1671" s="424"/>
      <c r="L1671" s="424"/>
    </row>
    <row r="1672" spans="1:12" ht="24" customHeight="1">
      <c r="A1672" s="300" t="s">
        <v>12986</v>
      </c>
      <c r="B1672" s="301" t="s">
        <v>13105</v>
      </c>
      <c r="C1672" s="300" t="s">
        <v>9</v>
      </c>
      <c r="D1672" s="300" t="s">
        <v>8852</v>
      </c>
      <c r="E1672" s="302" t="s">
        <v>51</v>
      </c>
      <c r="F1672" s="423" t="s">
        <v>13106</v>
      </c>
      <c r="G1672" s="423"/>
      <c r="H1672" s="423">
        <v>7.6000000000000004E-5</v>
      </c>
      <c r="I1672" s="423"/>
      <c r="J1672" s="424">
        <v>4.1700000000000001E-2</v>
      </c>
      <c r="K1672" s="424"/>
      <c r="L1672" s="424"/>
    </row>
    <row r="1673" spans="1:12" ht="24" customHeight="1">
      <c r="A1673" s="300" t="s">
        <v>12986</v>
      </c>
      <c r="B1673" s="301" t="s">
        <v>13107</v>
      </c>
      <c r="C1673" s="300" t="s">
        <v>9</v>
      </c>
      <c r="D1673" s="300" t="s">
        <v>9000</v>
      </c>
      <c r="E1673" s="302" t="s">
        <v>51</v>
      </c>
      <c r="F1673" s="423" t="s">
        <v>13108</v>
      </c>
      <c r="G1673" s="423"/>
      <c r="H1673" s="423">
        <v>1.5644399999999999E-2</v>
      </c>
      <c r="I1673" s="423"/>
      <c r="J1673" s="424">
        <v>0.10589999999999999</v>
      </c>
      <c r="K1673" s="424"/>
      <c r="L1673" s="424"/>
    </row>
    <row r="1674" spans="1:12" ht="24" customHeight="1">
      <c r="A1674" s="300" t="s">
        <v>12986</v>
      </c>
      <c r="B1674" s="301" t="s">
        <v>13109</v>
      </c>
      <c r="C1674" s="300" t="s">
        <v>9</v>
      </c>
      <c r="D1674" s="300" t="s">
        <v>9574</v>
      </c>
      <c r="E1674" s="302" t="s">
        <v>51</v>
      </c>
      <c r="F1674" s="423" t="s">
        <v>13110</v>
      </c>
      <c r="G1674" s="423"/>
      <c r="H1674" s="423">
        <v>4.9613000000000001E-3</v>
      </c>
      <c r="I1674" s="423"/>
      <c r="J1674" s="424">
        <v>4.3799999999999999E-2</v>
      </c>
      <c r="K1674" s="424"/>
      <c r="L1674" s="424"/>
    </row>
    <row r="1675" spans="1:12" ht="24" customHeight="1">
      <c r="A1675" s="300" t="s">
        <v>12986</v>
      </c>
      <c r="B1675" s="301" t="s">
        <v>13111</v>
      </c>
      <c r="C1675" s="300" t="s">
        <v>9</v>
      </c>
      <c r="D1675" s="300" t="s">
        <v>10714</v>
      </c>
      <c r="E1675" s="302" t="s">
        <v>93</v>
      </c>
      <c r="F1675" s="423" t="s">
        <v>13112</v>
      </c>
      <c r="G1675" s="423"/>
      <c r="H1675" s="423">
        <v>2.6075E-3</v>
      </c>
      <c r="I1675" s="423"/>
      <c r="J1675" s="424">
        <v>3.9800000000000002E-2</v>
      </c>
      <c r="K1675" s="424"/>
      <c r="L1675" s="424"/>
    </row>
    <row r="1676" spans="1:12" ht="24" customHeight="1">
      <c r="A1676" s="300" t="s">
        <v>12986</v>
      </c>
      <c r="B1676" s="301" t="s">
        <v>13113</v>
      </c>
      <c r="C1676" s="300" t="s">
        <v>9</v>
      </c>
      <c r="D1676" s="300" t="s">
        <v>10809</v>
      </c>
      <c r="E1676" s="302" t="s">
        <v>51</v>
      </c>
      <c r="F1676" s="423" t="s">
        <v>13114</v>
      </c>
      <c r="G1676" s="423"/>
      <c r="H1676" s="423">
        <v>2.6075E-3</v>
      </c>
      <c r="I1676" s="423"/>
      <c r="J1676" s="424">
        <v>3.1300000000000001E-2</v>
      </c>
      <c r="K1676" s="424"/>
      <c r="L1676" s="424"/>
    </row>
    <row r="1677" spans="1:12" ht="24" customHeight="1">
      <c r="A1677" s="300" t="s">
        <v>12986</v>
      </c>
      <c r="B1677" s="301" t="s">
        <v>13115</v>
      </c>
      <c r="C1677" s="300" t="s">
        <v>9</v>
      </c>
      <c r="D1677" s="300" t="s">
        <v>10810</v>
      </c>
      <c r="E1677" s="302" t="s">
        <v>51</v>
      </c>
      <c r="F1677" s="423" t="s">
        <v>13116</v>
      </c>
      <c r="G1677" s="423"/>
      <c r="H1677" s="423">
        <v>2.6075E-3</v>
      </c>
      <c r="I1677" s="423"/>
      <c r="J1677" s="424">
        <v>6.9400000000000003E-2</v>
      </c>
      <c r="K1677" s="424"/>
      <c r="L1677" s="424"/>
    </row>
    <row r="1678" spans="1:12" ht="24" customHeight="1">
      <c r="A1678" s="300" t="s">
        <v>12986</v>
      </c>
      <c r="B1678" s="301" t="s">
        <v>13117</v>
      </c>
      <c r="C1678" s="300" t="s">
        <v>9</v>
      </c>
      <c r="D1678" s="300" t="s">
        <v>10837</v>
      </c>
      <c r="E1678" s="302" t="s">
        <v>51</v>
      </c>
      <c r="F1678" s="423" t="s">
        <v>13118</v>
      </c>
      <c r="G1678" s="423"/>
      <c r="H1678" s="423">
        <v>8.8800000000000004E-5</v>
      </c>
      <c r="I1678" s="423"/>
      <c r="J1678" s="424">
        <v>3.95E-2</v>
      </c>
      <c r="K1678" s="424"/>
      <c r="L1678" s="424"/>
    </row>
    <row r="1679" spans="1:12" ht="24" customHeight="1">
      <c r="A1679" s="300" t="s">
        <v>12986</v>
      </c>
      <c r="B1679" s="301" t="s">
        <v>13003</v>
      </c>
      <c r="C1679" s="300" t="s">
        <v>9</v>
      </c>
      <c r="D1679" s="300" t="s">
        <v>7216</v>
      </c>
      <c r="E1679" s="302" t="s">
        <v>51</v>
      </c>
      <c r="F1679" s="423" t="s">
        <v>13004</v>
      </c>
      <c r="G1679" s="423"/>
      <c r="H1679" s="423">
        <v>8.5193000000000005E-3</v>
      </c>
      <c r="I1679" s="423"/>
      <c r="J1679" s="424">
        <v>0.28460000000000002</v>
      </c>
      <c r="K1679" s="424"/>
      <c r="L1679" s="424"/>
    </row>
    <row r="1680" spans="1:12" ht="24" customHeight="1">
      <c r="A1680" s="300" t="s">
        <v>12986</v>
      </c>
      <c r="B1680" s="301" t="s">
        <v>13005</v>
      </c>
      <c r="C1680" s="300" t="s">
        <v>9</v>
      </c>
      <c r="D1680" s="300" t="s">
        <v>7393</v>
      </c>
      <c r="E1680" s="302" t="s">
        <v>12988</v>
      </c>
      <c r="F1680" s="423" t="s">
        <v>13006</v>
      </c>
      <c r="G1680" s="423"/>
      <c r="H1680" s="423">
        <v>5.1250999999999996E-3</v>
      </c>
      <c r="I1680" s="423"/>
      <c r="J1680" s="424">
        <v>0.27679999999999999</v>
      </c>
      <c r="K1680" s="424"/>
      <c r="L1680" s="424"/>
    </row>
    <row r="1681" spans="1:12" ht="24" customHeight="1">
      <c r="A1681" s="300" t="s">
        <v>12986</v>
      </c>
      <c r="B1681" s="301" t="s">
        <v>13007</v>
      </c>
      <c r="C1681" s="300" t="s">
        <v>9</v>
      </c>
      <c r="D1681" s="300" t="s">
        <v>10619</v>
      </c>
      <c r="E1681" s="302" t="s">
        <v>51</v>
      </c>
      <c r="F1681" s="423" t="s">
        <v>13008</v>
      </c>
      <c r="G1681" s="423"/>
      <c r="H1681" s="423">
        <v>3.9757000000000004E-3</v>
      </c>
      <c r="I1681" s="423"/>
      <c r="J1681" s="424">
        <v>0.76039999999999996</v>
      </c>
      <c r="K1681" s="424"/>
      <c r="L1681" s="424"/>
    </row>
    <row r="1682" spans="1:12" ht="24" customHeight="1">
      <c r="A1682" s="300" t="s">
        <v>12986</v>
      </c>
      <c r="B1682" s="301" t="s">
        <v>13009</v>
      </c>
      <c r="C1682" s="300" t="s">
        <v>9</v>
      </c>
      <c r="D1682" s="300" t="s">
        <v>10769</v>
      </c>
      <c r="E1682" s="302" t="s">
        <v>51</v>
      </c>
      <c r="F1682" s="423" t="s">
        <v>13010</v>
      </c>
      <c r="G1682" s="423"/>
      <c r="H1682" s="423">
        <v>0.35738300000000001</v>
      </c>
      <c r="I1682" s="423"/>
      <c r="J1682" s="424">
        <v>0.45029999999999998</v>
      </c>
      <c r="K1682" s="424"/>
      <c r="L1682" s="424"/>
    </row>
    <row r="1683" spans="1:12" ht="24" customHeight="1">
      <c r="A1683" s="300" t="s">
        <v>12986</v>
      </c>
      <c r="B1683" s="301" t="s">
        <v>13011</v>
      </c>
      <c r="C1683" s="300" t="s">
        <v>9</v>
      </c>
      <c r="D1683" s="300" t="s">
        <v>10929</v>
      </c>
      <c r="E1683" s="302" t="s">
        <v>51</v>
      </c>
      <c r="F1683" s="423" t="s">
        <v>13012</v>
      </c>
      <c r="G1683" s="423"/>
      <c r="H1683" s="423">
        <v>3.4455000000000002E-3</v>
      </c>
      <c r="I1683" s="423"/>
      <c r="J1683" s="424">
        <v>0.51839999999999997</v>
      </c>
      <c r="K1683" s="424"/>
      <c r="L1683" s="424"/>
    </row>
    <row r="1684" spans="1:12" ht="17.100000000000001" customHeight="1">
      <c r="A1684" s="298"/>
      <c r="B1684" s="298"/>
      <c r="C1684" s="298"/>
      <c r="D1684" s="298"/>
      <c r="E1684" s="298"/>
      <c r="F1684" s="298"/>
      <c r="G1684" s="298"/>
      <c r="H1684" s="298"/>
      <c r="I1684" s="298"/>
      <c r="J1684" s="298" t="s">
        <v>12992</v>
      </c>
      <c r="K1684" s="298"/>
      <c r="L1684" s="298" t="s">
        <v>13714</v>
      </c>
    </row>
    <row r="1685" spans="1:12">
      <c r="A1685" s="414" t="s">
        <v>13056</v>
      </c>
      <c r="B1685" s="414"/>
      <c r="C1685" s="414"/>
      <c r="D1685" s="414"/>
      <c r="E1685" s="414"/>
      <c r="F1685" s="414"/>
      <c r="G1685" s="414"/>
      <c r="H1685" s="414"/>
      <c r="I1685" s="294"/>
      <c r="J1685" s="294"/>
      <c r="K1685" s="294"/>
      <c r="L1685" s="294"/>
    </row>
    <row r="1686" spans="1:12" ht="17.100000000000001" customHeight="1">
      <c r="A1686" s="294" t="s">
        <v>12978</v>
      </c>
      <c r="B1686" s="298" t="s">
        <v>12979</v>
      </c>
      <c r="C1686" s="294" t="s">
        <v>12980</v>
      </c>
      <c r="D1686" s="294" t="s">
        <v>12981</v>
      </c>
      <c r="E1686" s="299" t="s">
        <v>12982</v>
      </c>
      <c r="F1686" s="413" t="s">
        <v>12983</v>
      </c>
      <c r="G1686" s="413"/>
      <c r="H1686" s="413" t="s">
        <v>12984</v>
      </c>
      <c r="I1686" s="413"/>
      <c r="J1686" s="413" t="s">
        <v>12985</v>
      </c>
      <c r="K1686" s="413"/>
      <c r="L1686" s="413"/>
    </row>
    <row r="1687" spans="1:12" ht="24" customHeight="1">
      <c r="A1687" s="300" t="s">
        <v>12986</v>
      </c>
      <c r="B1687" s="301" t="s">
        <v>13057</v>
      </c>
      <c r="C1687" s="300" t="s">
        <v>9</v>
      </c>
      <c r="D1687" s="300" t="s">
        <v>12549</v>
      </c>
      <c r="E1687" s="302" t="s">
        <v>27</v>
      </c>
      <c r="F1687" s="423" t="s">
        <v>12948</v>
      </c>
      <c r="G1687" s="423"/>
      <c r="H1687" s="423">
        <v>3.1974632000000001</v>
      </c>
      <c r="I1687" s="423"/>
      <c r="J1687" s="424">
        <v>2.0783999999999998</v>
      </c>
      <c r="K1687" s="424"/>
      <c r="L1687" s="424"/>
    </row>
    <row r="1688" spans="1:12" ht="17.100000000000001" customHeight="1">
      <c r="A1688" s="298"/>
      <c r="B1688" s="298"/>
      <c r="C1688" s="298"/>
      <c r="D1688" s="298"/>
      <c r="E1688" s="298"/>
      <c r="F1688" s="298"/>
      <c r="G1688" s="298"/>
      <c r="H1688" s="298"/>
      <c r="I1688" s="298"/>
      <c r="J1688" s="298" t="s">
        <v>12992</v>
      </c>
      <c r="K1688" s="298"/>
      <c r="L1688" s="298" t="s">
        <v>13365</v>
      </c>
    </row>
    <row r="1689" spans="1:12">
      <c r="A1689" s="414" t="s">
        <v>13058</v>
      </c>
      <c r="B1689" s="414"/>
      <c r="C1689" s="414"/>
      <c r="D1689" s="414"/>
      <c r="E1689" s="414"/>
      <c r="F1689" s="414"/>
      <c r="G1689" s="414"/>
      <c r="H1689" s="414"/>
      <c r="I1689" s="294"/>
      <c r="J1689" s="294"/>
      <c r="K1689" s="294"/>
      <c r="L1689" s="294"/>
    </row>
    <row r="1690" spans="1:12" ht="17.100000000000001" customHeight="1">
      <c r="A1690" s="294" t="s">
        <v>12978</v>
      </c>
      <c r="B1690" s="298" t="s">
        <v>12979</v>
      </c>
      <c r="C1690" s="294" t="s">
        <v>12980</v>
      </c>
      <c r="D1690" s="294" t="s">
        <v>12981</v>
      </c>
      <c r="E1690" s="299" t="s">
        <v>12982</v>
      </c>
      <c r="F1690" s="413" t="s">
        <v>12983</v>
      </c>
      <c r="G1690" s="413"/>
      <c r="H1690" s="413" t="s">
        <v>12984</v>
      </c>
      <c r="I1690" s="413"/>
      <c r="J1690" s="413" t="s">
        <v>12985</v>
      </c>
      <c r="K1690" s="413"/>
      <c r="L1690" s="413"/>
    </row>
    <row r="1691" spans="1:12" ht="24" customHeight="1">
      <c r="A1691" s="300" t="s">
        <v>12986</v>
      </c>
      <c r="B1691" s="301" t="s">
        <v>13059</v>
      </c>
      <c r="C1691" s="300" t="s">
        <v>9</v>
      </c>
      <c r="D1691" s="300" t="s">
        <v>12535</v>
      </c>
      <c r="E1691" s="302" t="s">
        <v>27</v>
      </c>
      <c r="F1691" s="423" t="s">
        <v>12936</v>
      </c>
      <c r="G1691" s="423"/>
      <c r="H1691" s="423">
        <v>3.1974632000000001</v>
      </c>
      <c r="I1691" s="423"/>
      <c r="J1691" s="424">
        <v>0.15989999999999999</v>
      </c>
      <c r="K1691" s="424"/>
      <c r="L1691" s="424"/>
    </row>
    <row r="1692" spans="1:12" ht="17.100000000000001" customHeight="1">
      <c r="A1692" s="298"/>
      <c r="B1692" s="298"/>
      <c r="C1692" s="298"/>
      <c r="D1692" s="298"/>
      <c r="E1692" s="298"/>
      <c r="F1692" s="298"/>
      <c r="G1692" s="298"/>
      <c r="H1692" s="298"/>
      <c r="I1692" s="298"/>
      <c r="J1692" s="298" t="s">
        <v>12992</v>
      </c>
      <c r="K1692" s="298"/>
      <c r="L1692" s="298" t="s">
        <v>12941</v>
      </c>
    </row>
    <row r="1693" spans="1:12">
      <c r="A1693" s="414" t="s">
        <v>13060</v>
      </c>
      <c r="B1693" s="414"/>
      <c r="C1693" s="414"/>
      <c r="D1693" s="414"/>
      <c r="E1693" s="414"/>
      <c r="F1693" s="414"/>
      <c r="G1693" s="414"/>
      <c r="H1693" s="414"/>
      <c r="I1693" s="294"/>
      <c r="J1693" s="294"/>
      <c r="K1693" s="294"/>
      <c r="L1693" s="294"/>
    </row>
    <row r="1694" spans="1:12" ht="17.100000000000001" customHeight="1">
      <c r="A1694" s="294" t="s">
        <v>12978</v>
      </c>
      <c r="B1694" s="298" t="s">
        <v>12979</v>
      </c>
      <c r="C1694" s="294" t="s">
        <v>12980</v>
      </c>
      <c r="D1694" s="294" t="s">
        <v>12981</v>
      </c>
      <c r="E1694" s="299" t="s">
        <v>12982</v>
      </c>
      <c r="F1694" s="413" t="s">
        <v>12983</v>
      </c>
      <c r="G1694" s="413"/>
      <c r="H1694" s="413" t="s">
        <v>12984</v>
      </c>
      <c r="I1694" s="413"/>
      <c r="J1694" s="413" t="s">
        <v>12985</v>
      </c>
      <c r="K1694" s="413"/>
      <c r="L1694" s="413"/>
    </row>
    <row r="1695" spans="1:12" ht="24" customHeight="1">
      <c r="A1695" s="300" t="s">
        <v>12986</v>
      </c>
      <c r="B1695" s="301" t="s">
        <v>13061</v>
      </c>
      <c r="C1695" s="300" t="s">
        <v>9</v>
      </c>
      <c r="D1695" s="300" t="s">
        <v>12522</v>
      </c>
      <c r="E1695" s="302" t="s">
        <v>27</v>
      </c>
      <c r="F1695" s="423" t="s">
        <v>12964</v>
      </c>
      <c r="G1695" s="423"/>
      <c r="H1695" s="423">
        <v>3.1974632000000001</v>
      </c>
      <c r="I1695" s="423"/>
      <c r="J1695" s="424">
        <v>8.0896000000000008</v>
      </c>
      <c r="K1695" s="424"/>
      <c r="L1695" s="424"/>
    </row>
    <row r="1696" spans="1:12" ht="24" customHeight="1">
      <c r="A1696" s="300" t="s">
        <v>12986</v>
      </c>
      <c r="B1696" s="301" t="s">
        <v>13062</v>
      </c>
      <c r="C1696" s="300" t="s">
        <v>9</v>
      </c>
      <c r="D1696" s="300" t="s">
        <v>12527</v>
      </c>
      <c r="E1696" s="302" t="s">
        <v>27</v>
      </c>
      <c r="F1696" s="423" t="s">
        <v>13063</v>
      </c>
      <c r="G1696" s="423"/>
      <c r="H1696" s="423">
        <v>3.1974632000000001</v>
      </c>
      <c r="I1696" s="423"/>
      <c r="J1696" s="424">
        <v>1.0871</v>
      </c>
      <c r="K1696" s="424"/>
      <c r="L1696" s="424"/>
    </row>
    <row r="1697" spans="1:12" ht="17.100000000000001" customHeight="1">
      <c r="A1697" s="298"/>
      <c r="B1697" s="298"/>
      <c r="C1697" s="298"/>
      <c r="D1697" s="298"/>
      <c r="E1697" s="298"/>
      <c r="F1697" s="298"/>
      <c r="G1697" s="298"/>
      <c r="H1697" s="298"/>
      <c r="I1697" s="298"/>
      <c r="J1697" s="298" t="s">
        <v>12992</v>
      </c>
      <c r="K1697" s="298"/>
      <c r="L1697" s="298" t="s">
        <v>13715</v>
      </c>
    </row>
    <row r="1698" spans="1:12" ht="17.100000000000001" customHeight="1">
      <c r="A1698" s="294" t="s">
        <v>13014</v>
      </c>
      <c r="B1698" s="294"/>
      <c r="C1698" s="294"/>
      <c r="D1698" s="294"/>
      <c r="E1698" s="294"/>
      <c r="F1698" s="294"/>
      <c r="G1698" s="294"/>
      <c r="H1698" s="294"/>
      <c r="I1698" s="294"/>
      <c r="J1698" s="294"/>
      <c r="K1698" s="294"/>
      <c r="L1698" s="294"/>
    </row>
    <row r="1699" spans="1:12" ht="17.100000000000001" customHeight="1">
      <c r="A1699" s="298"/>
      <c r="B1699" s="298"/>
      <c r="C1699" s="298"/>
      <c r="D1699" s="298"/>
      <c r="E1699" s="298"/>
      <c r="F1699" s="298"/>
      <c r="G1699" s="298"/>
      <c r="H1699" s="298"/>
      <c r="I1699" s="298"/>
      <c r="J1699" s="298" t="s">
        <v>13015</v>
      </c>
      <c r="K1699" s="298"/>
      <c r="L1699" s="298" t="s">
        <v>13716</v>
      </c>
    </row>
    <row r="1700" spans="1:12" ht="17.100000000000001" customHeight="1">
      <c r="A1700" s="298"/>
      <c r="B1700" s="298"/>
      <c r="C1700" s="298"/>
      <c r="D1700" s="298"/>
      <c r="E1700" s="298"/>
      <c r="F1700" s="298"/>
      <c r="G1700" s="298"/>
      <c r="H1700" s="298"/>
      <c r="I1700" s="298"/>
      <c r="J1700" s="298" t="s">
        <v>13017</v>
      </c>
      <c r="K1700" s="298" t="s">
        <v>13018</v>
      </c>
      <c r="L1700" s="298" t="s">
        <v>13717</v>
      </c>
    </row>
    <row r="1701" spans="1:12" ht="17.100000000000001" customHeight="1">
      <c r="A1701" s="298"/>
      <c r="B1701" s="298"/>
      <c r="C1701" s="298"/>
      <c r="D1701" s="298"/>
      <c r="E1701" s="298"/>
      <c r="F1701" s="298"/>
      <c r="G1701" s="298"/>
      <c r="H1701" s="298"/>
      <c r="I1701" s="298"/>
      <c r="J1701" s="298" t="s">
        <v>13020</v>
      </c>
      <c r="K1701" s="298"/>
      <c r="L1701" s="298" t="s">
        <v>13718</v>
      </c>
    </row>
    <row r="1702" spans="1:12" ht="17.100000000000001" customHeight="1">
      <c r="A1702" s="298"/>
      <c r="B1702" s="298"/>
      <c r="C1702" s="298"/>
      <c r="D1702" s="298"/>
      <c r="E1702" s="298"/>
      <c r="F1702" s="298"/>
      <c r="G1702" s="298"/>
      <c r="H1702" s="298"/>
      <c r="I1702" s="298"/>
      <c r="J1702" s="298" t="s">
        <v>13022</v>
      </c>
      <c r="K1702" s="298" t="s">
        <v>12974</v>
      </c>
      <c r="L1702" s="298" t="s">
        <v>13719</v>
      </c>
    </row>
    <row r="1703" spans="1:12" ht="17.100000000000001" customHeight="1">
      <c r="A1703" s="298"/>
      <c r="B1703" s="298"/>
      <c r="C1703" s="298"/>
      <c r="D1703" s="298"/>
      <c r="E1703" s="298"/>
      <c r="F1703" s="298"/>
      <c r="G1703" s="298"/>
      <c r="H1703" s="298"/>
      <c r="I1703" s="298"/>
      <c r="J1703" s="298" t="s">
        <v>13024</v>
      </c>
      <c r="K1703" s="298"/>
      <c r="L1703" s="298" t="s">
        <v>13720</v>
      </c>
    </row>
    <row r="1704" spans="1:12" ht="30" customHeight="1">
      <c r="A1704" s="299"/>
      <c r="B1704" s="299"/>
      <c r="C1704" s="299"/>
      <c r="D1704" s="299"/>
      <c r="E1704" s="299"/>
      <c r="F1704" s="299"/>
      <c r="G1704" s="299"/>
      <c r="H1704" s="299"/>
      <c r="I1704" s="299"/>
      <c r="J1704" s="299"/>
      <c r="K1704" s="299"/>
      <c r="L1704" s="299"/>
    </row>
    <row r="1705" spans="1:12" ht="24" customHeight="1">
      <c r="A1705" s="295" t="s">
        <v>13721</v>
      </c>
      <c r="B1705" s="296" t="s">
        <v>13722</v>
      </c>
      <c r="C1705" s="295" t="s">
        <v>9</v>
      </c>
      <c r="D1705" s="295" t="s">
        <v>82</v>
      </c>
      <c r="E1705" s="297" t="s">
        <v>13145</v>
      </c>
      <c r="F1705" s="296"/>
      <c r="G1705" s="296"/>
      <c r="H1705" s="296"/>
      <c r="I1705" s="296"/>
      <c r="J1705" s="296"/>
      <c r="K1705" s="296"/>
      <c r="L1705" s="296"/>
    </row>
    <row r="1706" spans="1:12">
      <c r="A1706" s="414" t="s">
        <v>12977</v>
      </c>
      <c r="B1706" s="414"/>
      <c r="C1706" s="414"/>
      <c r="D1706" s="414"/>
      <c r="E1706" s="414"/>
      <c r="F1706" s="414"/>
      <c r="G1706" s="414"/>
      <c r="H1706" s="414"/>
      <c r="I1706" s="294"/>
      <c r="J1706" s="294"/>
      <c r="K1706" s="294"/>
      <c r="L1706" s="294"/>
    </row>
    <row r="1707" spans="1:12" ht="17.100000000000001" customHeight="1">
      <c r="A1707" s="294" t="s">
        <v>12978</v>
      </c>
      <c r="B1707" s="298" t="s">
        <v>12979</v>
      </c>
      <c r="C1707" s="294" t="s">
        <v>12980</v>
      </c>
      <c r="D1707" s="294" t="s">
        <v>12981</v>
      </c>
      <c r="E1707" s="299" t="s">
        <v>12982</v>
      </c>
      <c r="F1707" s="413" t="s">
        <v>12983</v>
      </c>
      <c r="G1707" s="413"/>
      <c r="H1707" s="413" t="s">
        <v>12984</v>
      </c>
      <c r="I1707" s="413"/>
      <c r="J1707" s="413" t="s">
        <v>12985</v>
      </c>
      <c r="K1707" s="413"/>
      <c r="L1707" s="413"/>
    </row>
    <row r="1708" spans="1:12" ht="24" customHeight="1">
      <c r="A1708" s="300" t="s">
        <v>12986</v>
      </c>
      <c r="B1708" s="301" t="s">
        <v>13284</v>
      </c>
      <c r="C1708" s="300" t="s">
        <v>9</v>
      </c>
      <c r="D1708" s="300" t="s">
        <v>11893</v>
      </c>
      <c r="E1708" s="302" t="s">
        <v>51</v>
      </c>
      <c r="F1708" s="423" t="s">
        <v>13285</v>
      </c>
      <c r="G1708" s="423"/>
      <c r="H1708" s="423">
        <v>7.6199999999999995E-5</v>
      </c>
      <c r="I1708" s="423"/>
      <c r="J1708" s="424">
        <v>0.1467</v>
      </c>
      <c r="K1708" s="424"/>
      <c r="L1708" s="424"/>
    </row>
    <row r="1709" spans="1:12" ht="24" customHeight="1">
      <c r="A1709" s="300" t="s">
        <v>12986</v>
      </c>
      <c r="B1709" s="301" t="s">
        <v>13085</v>
      </c>
      <c r="C1709" s="300" t="s">
        <v>9</v>
      </c>
      <c r="D1709" s="300" t="s">
        <v>7909</v>
      </c>
      <c r="E1709" s="302" t="s">
        <v>51</v>
      </c>
      <c r="F1709" s="423" t="s">
        <v>13086</v>
      </c>
      <c r="G1709" s="423"/>
      <c r="H1709" s="423">
        <v>3.6143999999999998E-3</v>
      </c>
      <c r="I1709" s="423"/>
      <c r="J1709" s="424">
        <v>0.37590000000000001</v>
      </c>
      <c r="K1709" s="424"/>
      <c r="L1709" s="424"/>
    </row>
    <row r="1710" spans="1:12" ht="24" customHeight="1">
      <c r="A1710" s="300" t="s">
        <v>12986</v>
      </c>
      <c r="B1710" s="301" t="s">
        <v>13087</v>
      </c>
      <c r="C1710" s="300" t="s">
        <v>9</v>
      </c>
      <c r="D1710" s="300" t="s">
        <v>8873</v>
      </c>
      <c r="E1710" s="302" t="s">
        <v>51</v>
      </c>
      <c r="F1710" s="423" t="s">
        <v>13088</v>
      </c>
      <c r="G1710" s="423"/>
      <c r="H1710" s="423">
        <v>3.4459999999999997E-4</v>
      </c>
      <c r="I1710" s="423"/>
      <c r="J1710" s="424">
        <v>0.29959999999999998</v>
      </c>
      <c r="K1710" s="424"/>
      <c r="L1710" s="424"/>
    </row>
    <row r="1711" spans="1:12" ht="48" customHeight="1">
      <c r="A1711" s="300" t="s">
        <v>12986</v>
      </c>
      <c r="B1711" s="301" t="s">
        <v>13089</v>
      </c>
      <c r="C1711" s="300" t="s">
        <v>9</v>
      </c>
      <c r="D1711" s="300" t="s">
        <v>9227</v>
      </c>
      <c r="E1711" s="302" t="s">
        <v>51</v>
      </c>
      <c r="F1711" s="423" t="s">
        <v>13090</v>
      </c>
      <c r="G1711" s="423"/>
      <c r="H1711" s="423">
        <v>2.41E-4</v>
      </c>
      <c r="I1711" s="423"/>
      <c r="J1711" s="424">
        <v>0.32219999999999999</v>
      </c>
      <c r="K1711" s="424"/>
      <c r="L1711" s="424"/>
    </row>
    <row r="1712" spans="1:12" ht="24" customHeight="1">
      <c r="A1712" s="300" t="s">
        <v>12986</v>
      </c>
      <c r="B1712" s="301" t="s">
        <v>13091</v>
      </c>
      <c r="C1712" s="300" t="s">
        <v>9</v>
      </c>
      <c r="D1712" s="300" t="s">
        <v>9580</v>
      </c>
      <c r="E1712" s="302" t="s">
        <v>51</v>
      </c>
      <c r="F1712" s="423" t="s">
        <v>13092</v>
      </c>
      <c r="G1712" s="423"/>
      <c r="H1712" s="423">
        <v>2.362E-4</v>
      </c>
      <c r="I1712" s="423"/>
      <c r="J1712" s="424">
        <v>0.2117</v>
      </c>
      <c r="K1712" s="424"/>
      <c r="L1712" s="424"/>
    </row>
    <row r="1713" spans="1:12" ht="24" customHeight="1">
      <c r="A1713" s="300" t="s">
        <v>12986</v>
      </c>
      <c r="B1713" s="301" t="s">
        <v>12987</v>
      </c>
      <c r="C1713" s="300" t="s">
        <v>9</v>
      </c>
      <c r="D1713" s="300" t="s">
        <v>9831</v>
      </c>
      <c r="E1713" s="302" t="s">
        <v>12988</v>
      </c>
      <c r="F1713" s="423" t="s">
        <v>12989</v>
      </c>
      <c r="G1713" s="423"/>
      <c r="H1713" s="423">
        <v>8.3639599999999995E-2</v>
      </c>
      <c r="I1713" s="423"/>
      <c r="J1713" s="424">
        <v>0.84640000000000004</v>
      </c>
      <c r="K1713" s="424"/>
      <c r="L1713" s="424"/>
    </row>
    <row r="1714" spans="1:12" ht="36" customHeight="1">
      <c r="A1714" s="300" t="s">
        <v>12986</v>
      </c>
      <c r="B1714" s="301" t="s">
        <v>12990</v>
      </c>
      <c r="C1714" s="300" t="s">
        <v>9</v>
      </c>
      <c r="D1714" s="300" t="s">
        <v>11426</v>
      </c>
      <c r="E1714" s="302" t="s">
        <v>51</v>
      </c>
      <c r="F1714" s="423" t="s">
        <v>12991</v>
      </c>
      <c r="G1714" s="423"/>
      <c r="H1714" s="423">
        <v>4.3832000000000003E-3</v>
      </c>
      <c r="I1714" s="423"/>
      <c r="J1714" s="424">
        <v>0.57940000000000003</v>
      </c>
      <c r="K1714" s="424"/>
      <c r="L1714" s="424"/>
    </row>
    <row r="1715" spans="1:12" ht="17.100000000000001" customHeight="1">
      <c r="A1715" s="298"/>
      <c r="B1715" s="298"/>
      <c r="C1715" s="298"/>
      <c r="D1715" s="298"/>
      <c r="E1715" s="298"/>
      <c r="F1715" s="298"/>
      <c r="G1715" s="298"/>
      <c r="H1715" s="298"/>
      <c r="I1715" s="298"/>
      <c r="J1715" s="298" t="s">
        <v>12992</v>
      </c>
      <c r="K1715" s="298"/>
      <c r="L1715" s="298" t="s">
        <v>13723</v>
      </c>
    </row>
    <row r="1716" spans="1:12">
      <c r="A1716" s="414" t="s">
        <v>12994</v>
      </c>
      <c r="B1716" s="414"/>
      <c r="C1716" s="414"/>
      <c r="D1716" s="414"/>
      <c r="E1716" s="414"/>
      <c r="F1716" s="414"/>
      <c r="G1716" s="414"/>
      <c r="H1716" s="414"/>
      <c r="I1716" s="294"/>
      <c r="J1716" s="294"/>
      <c r="K1716" s="294"/>
      <c r="L1716" s="294"/>
    </row>
    <row r="1717" spans="1:12" ht="17.100000000000001" customHeight="1">
      <c r="A1717" s="294" t="s">
        <v>12978</v>
      </c>
      <c r="B1717" s="298" t="s">
        <v>12979</v>
      </c>
      <c r="C1717" s="294" t="s">
        <v>12980</v>
      </c>
      <c r="D1717" s="294" t="s">
        <v>12981</v>
      </c>
      <c r="E1717" s="299" t="s">
        <v>12982</v>
      </c>
      <c r="F1717" s="413" t="s">
        <v>12983</v>
      </c>
      <c r="G1717" s="413"/>
      <c r="H1717" s="413" t="s">
        <v>12984</v>
      </c>
      <c r="I1717" s="413"/>
      <c r="J1717" s="413" t="s">
        <v>12985</v>
      </c>
      <c r="K1717" s="413"/>
      <c r="L1717" s="413"/>
    </row>
    <row r="1718" spans="1:12" ht="24" customHeight="1">
      <c r="A1718" s="300" t="s">
        <v>12986</v>
      </c>
      <c r="B1718" s="301" t="s">
        <v>13192</v>
      </c>
      <c r="C1718" s="300" t="s">
        <v>9</v>
      </c>
      <c r="D1718" s="300" t="s">
        <v>10306</v>
      </c>
      <c r="E1718" s="302" t="s">
        <v>27</v>
      </c>
      <c r="F1718" s="423" t="s">
        <v>13134</v>
      </c>
      <c r="G1718" s="423"/>
      <c r="H1718" s="423">
        <v>1.6765603</v>
      </c>
      <c r="I1718" s="423"/>
      <c r="J1718" s="424">
        <v>11.652100000000001</v>
      </c>
      <c r="K1718" s="424"/>
      <c r="L1718" s="424"/>
    </row>
    <row r="1719" spans="1:12" ht="24" customHeight="1">
      <c r="A1719" s="300" t="s">
        <v>12986</v>
      </c>
      <c r="B1719" s="301" t="s">
        <v>13093</v>
      </c>
      <c r="C1719" s="300" t="s">
        <v>9</v>
      </c>
      <c r="D1719" s="300" t="s">
        <v>10857</v>
      </c>
      <c r="E1719" s="302" t="s">
        <v>27</v>
      </c>
      <c r="F1719" s="423" t="s">
        <v>13094</v>
      </c>
      <c r="G1719" s="423"/>
      <c r="H1719" s="423">
        <v>4.5724371000000001</v>
      </c>
      <c r="I1719" s="423"/>
      <c r="J1719" s="424">
        <v>23.639500000000002</v>
      </c>
      <c r="K1719" s="424"/>
      <c r="L1719" s="424"/>
    </row>
    <row r="1720" spans="1:12" ht="17.100000000000001" customHeight="1">
      <c r="A1720" s="298"/>
      <c r="B1720" s="298"/>
      <c r="C1720" s="298"/>
      <c r="D1720" s="298"/>
      <c r="E1720" s="298"/>
      <c r="F1720" s="298"/>
      <c r="G1720" s="298"/>
      <c r="H1720" s="298"/>
      <c r="I1720" s="298"/>
      <c r="J1720" s="298" t="s">
        <v>12992</v>
      </c>
      <c r="K1720" s="298"/>
      <c r="L1720" s="298" t="s">
        <v>13724</v>
      </c>
    </row>
    <row r="1721" spans="1:12">
      <c r="A1721" s="414" t="s">
        <v>12998</v>
      </c>
      <c r="B1721" s="414"/>
      <c r="C1721" s="414"/>
      <c r="D1721" s="414"/>
      <c r="E1721" s="414"/>
      <c r="F1721" s="414"/>
      <c r="G1721" s="414"/>
      <c r="H1721" s="414"/>
      <c r="I1721" s="294"/>
      <c r="J1721" s="294"/>
      <c r="K1721" s="294"/>
      <c r="L1721" s="294"/>
    </row>
    <row r="1722" spans="1:12" ht="17.100000000000001" customHeight="1">
      <c r="A1722" s="294" t="s">
        <v>12978</v>
      </c>
      <c r="B1722" s="298" t="s">
        <v>12979</v>
      </c>
      <c r="C1722" s="294" t="s">
        <v>12980</v>
      </c>
      <c r="D1722" s="294" t="s">
        <v>12981</v>
      </c>
      <c r="E1722" s="299" t="s">
        <v>12982</v>
      </c>
      <c r="F1722" s="413" t="s">
        <v>12983</v>
      </c>
      <c r="G1722" s="413"/>
      <c r="H1722" s="413" t="s">
        <v>12984</v>
      </c>
      <c r="I1722" s="413"/>
      <c r="J1722" s="413" t="s">
        <v>12985</v>
      </c>
      <c r="K1722" s="413"/>
      <c r="L1722" s="413"/>
    </row>
    <row r="1723" spans="1:12" ht="24" customHeight="1">
      <c r="A1723" s="300" t="s">
        <v>12986</v>
      </c>
      <c r="B1723" s="301" t="s">
        <v>13096</v>
      </c>
      <c r="C1723" s="300" t="s">
        <v>9</v>
      </c>
      <c r="D1723" s="300" t="s">
        <v>8825</v>
      </c>
      <c r="E1723" s="302" t="s">
        <v>13097</v>
      </c>
      <c r="F1723" s="423" t="s">
        <v>13098</v>
      </c>
      <c r="G1723" s="423"/>
      <c r="H1723" s="423">
        <v>0.37120999999999998</v>
      </c>
      <c r="I1723" s="423"/>
      <c r="J1723" s="424">
        <v>0.219</v>
      </c>
      <c r="K1723" s="424"/>
      <c r="L1723" s="424"/>
    </row>
    <row r="1724" spans="1:12" ht="24" customHeight="1">
      <c r="A1724" s="300" t="s">
        <v>12986</v>
      </c>
      <c r="B1724" s="301" t="s">
        <v>13099</v>
      </c>
      <c r="C1724" s="300" t="s">
        <v>9</v>
      </c>
      <c r="D1724" s="300" t="s">
        <v>7224</v>
      </c>
      <c r="E1724" s="302" t="s">
        <v>51</v>
      </c>
      <c r="F1724" s="423" t="s">
        <v>13100</v>
      </c>
      <c r="G1724" s="423"/>
      <c r="H1724" s="423">
        <v>4.2691E-2</v>
      </c>
      <c r="I1724" s="423"/>
      <c r="J1724" s="424">
        <v>0.39229999999999998</v>
      </c>
      <c r="K1724" s="424"/>
      <c r="L1724" s="424"/>
    </row>
    <row r="1725" spans="1:12" ht="24" customHeight="1">
      <c r="A1725" s="300" t="s">
        <v>12986</v>
      </c>
      <c r="B1725" s="301" t="s">
        <v>13101</v>
      </c>
      <c r="C1725" s="300" t="s">
        <v>9</v>
      </c>
      <c r="D1725" s="300" t="s">
        <v>7359</v>
      </c>
      <c r="E1725" s="302" t="s">
        <v>51</v>
      </c>
      <c r="F1725" s="423" t="s">
        <v>13102</v>
      </c>
      <c r="G1725" s="423"/>
      <c r="H1725" s="423">
        <v>1.3776999999999999E-3</v>
      </c>
      <c r="I1725" s="423"/>
      <c r="J1725" s="424">
        <v>0.17699999999999999</v>
      </c>
      <c r="K1725" s="424"/>
      <c r="L1725" s="424"/>
    </row>
    <row r="1726" spans="1:12" ht="24" customHeight="1">
      <c r="A1726" s="300" t="s">
        <v>12986</v>
      </c>
      <c r="B1726" s="301" t="s">
        <v>13103</v>
      </c>
      <c r="C1726" s="300" t="s">
        <v>9</v>
      </c>
      <c r="D1726" s="300" t="s">
        <v>8851</v>
      </c>
      <c r="E1726" s="302" t="s">
        <v>51</v>
      </c>
      <c r="F1726" s="423" t="s">
        <v>13104</v>
      </c>
      <c r="G1726" s="423"/>
      <c r="H1726" s="423">
        <v>1.1025E-3</v>
      </c>
      <c r="I1726" s="423"/>
      <c r="J1726" s="424">
        <v>0.2135</v>
      </c>
      <c r="K1726" s="424"/>
      <c r="L1726" s="424"/>
    </row>
    <row r="1727" spans="1:12" ht="24" customHeight="1">
      <c r="A1727" s="300" t="s">
        <v>12986</v>
      </c>
      <c r="B1727" s="301" t="s">
        <v>13105</v>
      </c>
      <c r="C1727" s="300" t="s">
        <v>9</v>
      </c>
      <c r="D1727" s="300" t="s">
        <v>8852</v>
      </c>
      <c r="E1727" s="302" t="s">
        <v>51</v>
      </c>
      <c r="F1727" s="423" t="s">
        <v>13106</v>
      </c>
      <c r="G1727" s="423"/>
      <c r="H1727" s="423">
        <v>2.362E-4</v>
      </c>
      <c r="I1727" s="423"/>
      <c r="J1727" s="424">
        <v>0.1295</v>
      </c>
      <c r="K1727" s="424"/>
      <c r="L1727" s="424"/>
    </row>
    <row r="1728" spans="1:12" ht="24" customHeight="1">
      <c r="A1728" s="300" t="s">
        <v>12986</v>
      </c>
      <c r="B1728" s="301" t="s">
        <v>13107</v>
      </c>
      <c r="C1728" s="300" t="s">
        <v>9</v>
      </c>
      <c r="D1728" s="300" t="s">
        <v>9000</v>
      </c>
      <c r="E1728" s="302" t="s">
        <v>51</v>
      </c>
      <c r="F1728" s="423" t="s">
        <v>13108</v>
      </c>
      <c r="G1728" s="423"/>
      <c r="H1728" s="423">
        <v>4.8590700000000001E-2</v>
      </c>
      <c r="I1728" s="423"/>
      <c r="J1728" s="424">
        <v>0.32900000000000001</v>
      </c>
      <c r="K1728" s="424"/>
      <c r="L1728" s="424"/>
    </row>
    <row r="1729" spans="1:12" ht="24" customHeight="1">
      <c r="A1729" s="300" t="s">
        <v>12986</v>
      </c>
      <c r="B1729" s="301" t="s">
        <v>13109</v>
      </c>
      <c r="C1729" s="300" t="s">
        <v>9</v>
      </c>
      <c r="D1729" s="300" t="s">
        <v>9574</v>
      </c>
      <c r="E1729" s="302" t="s">
        <v>51</v>
      </c>
      <c r="F1729" s="423" t="s">
        <v>13110</v>
      </c>
      <c r="G1729" s="423"/>
      <c r="H1729" s="423">
        <v>1.5409600000000001E-2</v>
      </c>
      <c r="I1729" s="423"/>
      <c r="J1729" s="424">
        <v>0.1361</v>
      </c>
      <c r="K1729" s="424"/>
      <c r="L1729" s="424"/>
    </row>
    <row r="1730" spans="1:12" ht="24" customHeight="1">
      <c r="A1730" s="300" t="s">
        <v>12986</v>
      </c>
      <c r="B1730" s="301" t="s">
        <v>13111</v>
      </c>
      <c r="C1730" s="300" t="s">
        <v>9</v>
      </c>
      <c r="D1730" s="300" t="s">
        <v>10714</v>
      </c>
      <c r="E1730" s="302" t="s">
        <v>93</v>
      </c>
      <c r="F1730" s="423" t="s">
        <v>13112</v>
      </c>
      <c r="G1730" s="423"/>
      <c r="H1730" s="423">
        <v>8.0987000000000003E-3</v>
      </c>
      <c r="I1730" s="423"/>
      <c r="J1730" s="424">
        <v>0.1236</v>
      </c>
      <c r="K1730" s="424"/>
      <c r="L1730" s="424"/>
    </row>
    <row r="1731" spans="1:12" ht="24" customHeight="1">
      <c r="A1731" s="300" t="s">
        <v>12986</v>
      </c>
      <c r="B1731" s="301" t="s">
        <v>13113</v>
      </c>
      <c r="C1731" s="300" t="s">
        <v>9</v>
      </c>
      <c r="D1731" s="300" t="s">
        <v>10809</v>
      </c>
      <c r="E1731" s="302" t="s">
        <v>51</v>
      </c>
      <c r="F1731" s="423" t="s">
        <v>13114</v>
      </c>
      <c r="G1731" s="423"/>
      <c r="H1731" s="423">
        <v>8.0987000000000003E-3</v>
      </c>
      <c r="I1731" s="423"/>
      <c r="J1731" s="424">
        <v>9.7199999999999995E-2</v>
      </c>
      <c r="K1731" s="424"/>
      <c r="L1731" s="424"/>
    </row>
    <row r="1732" spans="1:12" ht="24" customHeight="1">
      <c r="A1732" s="300" t="s">
        <v>12986</v>
      </c>
      <c r="B1732" s="301" t="s">
        <v>13115</v>
      </c>
      <c r="C1732" s="300" t="s">
        <v>9</v>
      </c>
      <c r="D1732" s="300" t="s">
        <v>10810</v>
      </c>
      <c r="E1732" s="302" t="s">
        <v>51</v>
      </c>
      <c r="F1732" s="423" t="s">
        <v>13116</v>
      </c>
      <c r="G1732" s="423"/>
      <c r="H1732" s="423">
        <v>8.0987000000000003E-3</v>
      </c>
      <c r="I1732" s="423"/>
      <c r="J1732" s="424">
        <v>0.2155</v>
      </c>
      <c r="K1732" s="424"/>
      <c r="L1732" s="424"/>
    </row>
    <row r="1733" spans="1:12" ht="24" customHeight="1">
      <c r="A1733" s="300" t="s">
        <v>12986</v>
      </c>
      <c r="B1733" s="301" t="s">
        <v>13117</v>
      </c>
      <c r="C1733" s="300" t="s">
        <v>9</v>
      </c>
      <c r="D1733" s="300" t="s">
        <v>10837</v>
      </c>
      <c r="E1733" s="302" t="s">
        <v>51</v>
      </c>
      <c r="F1733" s="423" t="s">
        <v>13118</v>
      </c>
      <c r="G1733" s="423"/>
      <c r="H1733" s="423">
        <v>2.7579999999999998E-4</v>
      </c>
      <c r="I1733" s="423"/>
      <c r="J1733" s="424">
        <v>0.12280000000000001</v>
      </c>
      <c r="K1733" s="424"/>
      <c r="L1733" s="424"/>
    </row>
    <row r="1734" spans="1:12" ht="24" customHeight="1">
      <c r="A1734" s="300" t="s">
        <v>12986</v>
      </c>
      <c r="B1734" s="301" t="s">
        <v>13003</v>
      </c>
      <c r="C1734" s="300" t="s">
        <v>9</v>
      </c>
      <c r="D1734" s="300" t="s">
        <v>7216</v>
      </c>
      <c r="E1734" s="302" t="s">
        <v>51</v>
      </c>
      <c r="F1734" s="423" t="s">
        <v>13004</v>
      </c>
      <c r="G1734" s="423"/>
      <c r="H1734" s="423">
        <v>1.6220499999999999E-2</v>
      </c>
      <c r="I1734" s="423"/>
      <c r="J1734" s="424">
        <v>0.54190000000000005</v>
      </c>
      <c r="K1734" s="424"/>
      <c r="L1734" s="424"/>
    </row>
    <row r="1735" spans="1:12" ht="24" customHeight="1">
      <c r="A1735" s="300" t="s">
        <v>12986</v>
      </c>
      <c r="B1735" s="301" t="s">
        <v>13005</v>
      </c>
      <c r="C1735" s="300" t="s">
        <v>9</v>
      </c>
      <c r="D1735" s="300" t="s">
        <v>7393</v>
      </c>
      <c r="E1735" s="302" t="s">
        <v>12988</v>
      </c>
      <c r="F1735" s="423" t="s">
        <v>13006</v>
      </c>
      <c r="G1735" s="423"/>
      <c r="H1735" s="423">
        <v>9.7582999999999993E-3</v>
      </c>
      <c r="I1735" s="423"/>
      <c r="J1735" s="424">
        <v>0.52690000000000003</v>
      </c>
      <c r="K1735" s="424"/>
      <c r="L1735" s="424"/>
    </row>
    <row r="1736" spans="1:12" ht="24" customHeight="1">
      <c r="A1736" s="300" t="s">
        <v>12986</v>
      </c>
      <c r="B1736" s="301" t="s">
        <v>13007</v>
      </c>
      <c r="C1736" s="300" t="s">
        <v>9</v>
      </c>
      <c r="D1736" s="300" t="s">
        <v>10619</v>
      </c>
      <c r="E1736" s="302" t="s">
        <v>51</v>
      </c>
      <c r="F1736" s="423" t="s">
        <v>13008</v>
      </c>
      <c r="G1736" s="423"/>
      <c r="H1736" s="423">
        <v>7.5696000000000001E-3</v>
      </c>
      <c r="I1736" s="423"/>
      <c r="J1736" s="424">
        <v>1.4477</v>
      </c>
      <c r="K1736" s="424"/>
      <c r="L1736" s="424"/>
    </row>
    <row r="1737" spans="1:12" ht="24" customHeight="1">
      <c r="A1737" s="300" t="s">
        <v>12986</v>
      </c>
      <c r="B1737" s="301" t="s">
        <v>13009</v>
      </c>
      <c r="C1737" s="300" t="s">
        <v>9</v>
      </c>
      <c r="D1737" s="300" t="s">
        <v>10769</v>
      </c>
      <c r="E1737" s="302" t="s">
        <v>51</v>
      </c>
      <c r="F1737" s="423" t="s">
        <v>13010</v>
      </c>
      <c r="G1737" s="423"/>
      <c r="H1737" s="423">
        <v>0.68044320000000003</v>
      </c>
      <c r="I1737" s="423"/>
      <c r="J1737" s="424">
        <v>0.85740000000000005</v>
      </c>
      <c r="K1737" s="424"/>
      <c r="L1737" s="424"/>
    </row>
    <row r="1738" spans="1:12" ht="24" customHeight="1">
      <c r="A1738" s="300" t="s">
        <v>12986</v>
      </c>
      <c r="B1738" s="301" t="s">
        <v>13011</v>
      </c>
      <c r="C1738" s="300" t="s">
        <v>9</v>
      </c>
      <c r="D1738" s="300" t="s">
        <v>10929</v>
      </c>
      <c r="E1738" s="302" t="s">
        <v>51</v>
      </c>
      <c r="F1738" s="423" t="s">
        <v>13012</v>
      </c>
      <c r="G1738" s="423"/>
      <c r="H1738" s="423">
        <v>6.5602000000000004E-3</v>
      </c>
      <c r="I1738" s="423"/>
      <c r="J1738" s="424">
        <v>0.98699999999999999</v>
      </c>
      <c r="K1738" s="424"/>
      <c r="L1738" s="424"/>
    </row>
    <row r="1739" spans="1:12" ht="17.100000000000001" customHeight="1">
      <c r="A1739" s="298"/>
      <c r="B1739" s="298"/>
      <c r="C1739" s="298"/>
      <c r="D1739" s="298"/>
      <c r="E1739" s="298"/>
      <c r="F1739" s="298"/>
      <c r="G1739" s="298"/>
      <c r="H1739" s="298"/>
      <c r="I1739" s="298"/>
      <c r="J1739" s="298" t="s">
        <v>12992</v>
      </c>
      <c r="K1739" s="298"/>
      <c r="L1739" s="298" t="s">
        <v>13725</v>
      </c>
    </row>
    <row r="1740" spans="1:12">
      <c r="A1740" s="414" t="s">
        <v>13056</v>
      </c>
      <c r="B1740" s="414"/>
      <c r="C1740" s="414"/>
      <c r="D1740" s="414"/>
      <c r="E1740" s="414"/>
      <c r="F1740" s="414"/>
      <c r="G1740" s="414"/>
      <c r="H1740" s="414"/>
      <c r="I1740" s="294"/>
      <c r="J1740" s="294"/>
      <c r="K1740" s="294"/>
      <c r="L1740" s="294"/>
    </row>
    <row r="1741" spans="1:12" ht="17.100000000000001" customHeight="1">
      <c r="A1741" s="294" t="s">
        <v>12978</v>
      </c>
      <c r="B1741" s="298" t="s">
        <v>12979</v>
      </c>
      <c r="C1741" s="294" t="s">
        <v>12980</v>
      </c>
      <c r="D1741" s="294" t="s">
        <v>12981</v>
      </c>
      <c r="E1741" s="299" t="s">
        <v>12982</v>
      </c>
      <c r="F1741" s="413" t="s">
        <v>12983</v>
      </c>
      <c r="G1741" s="413"/>
      <c r="H1741" s="413" t="s">
        <v>12984</v>
      </c>
      <c r="I1741" s="413"/>
      <c r="J1741" s="413" t="s">
        <v>12985</v>
      </c>
      <c r="K1741" s="413"/>
      <c r="L1741" s="413"/>
    </row>
    <row r="1742" spans="1:12" ht="24" customHeight="1">
      <c r="A1742" s="300" t="s">
        <v>12986</v>
      </c>
      <c r="B1742" s="301" t="s">
        <v>13057</v>
      </c>
      <c r="C1742" s="300" t="s">
        <v>9</v>
      </c>
      <c r="D1742" s="300" t="s">
        <v>12549</v>
      </c>
      <c r="E1742" s="302" t="s">
        <v>27</v>
      </c>
      <c r="F1742" s="423" t="s">
        <v>12948</v>
      </c>
      <c r="G1742" s="423"/>
      <c r="H1742" s="423">
        <v>6.0878437999999999</v>
      </c>
      <c r="I1742" s="423"/>
      <c r="J1742" s="424">
        <v>3.9571000000000001</v>
      </c>
      <c r="K1742" s="424"/>
      <c r="L1742" s="424"/>
    </row>
    <row r="1743" spans="1:12" ht="17.100000000000001" customHeight="1">
      <c r="A1743" s="298"/>
      <c r="B1743" s="298"/>
      <c r="C1743" s="298"/>
      <c r="D1743" s="298"/>
      <c r="E1743" s="298"/>
      <c r="F1743" s="298"/>
      <c r="G1743" s="298"/>
      <c r="H1743" s="298"/>
      <c r="I1743" s="298"/>
      <c r="J1743" s="298" t="s">
        <v>12992</v>
      </c>
      <c r="K1743" s="298"/>
      <c r="L1743" s="298" t="s">
        <v>13726</v>
      </c>
    </row>
    <row r="1744" spans="1:12">
      <c r="A1744" s="414" t="s">
        <v>13058</v>
      </c>
      <c r="B1744" s="414"/>
      <c r="C1744" s="414"/>
      <c r="D1744" s="414"/>
      <c r="E1744" s="414"/>
      <c r="F1744" s="414"/>
      <c r="G1744" s="414"/>
      <c r="H1744" s="414"/>
      <c r="I1744" s="294"/>
      <c r="J1744" s="294"/>
      <c r="K1744" s="294"/>
      <c r="L1744" s="294"/>
    </row>
    <row r="1745" spans="1:12" ht="17.100000000000001" customHeight="1">
      <c r="A1745" s="294" t="s">
        <v>12978</v>
      </c>
      <c r="B1745" s="298" t="s">
        <v>12979</v>
      </c>
      <c r="C1745" s="294" t="s">
        <v>12980</v>
      </c>
      <c r="D1745" s="294" t="s">
        <v>12981</v>
      </c>
      <c r="E1745" s="299" t="s">
        <v>12982</v>
      </c>
      <c r="F1745" s="413" t="s">
        <v>12983</v>
      </c>
      <c r="G1745" s="413"/>
      <c r="H1745" s="413" t="s">
        <v>12984</v>
      </c>
      <c r="I1745" s="413"/>
      <c r="J1745" s="413" t="s">
        <v>12985</v>
      </c>
      <c r="K1745" s="413"/>
      <c r="L1745" s="413"/>
    </row>
    <row r="1746" spans="1:12" ht="24" customHeight="1">
      <c r="A1746" s="300" t="s">
        <v>12986</v>
      </c>
      <c r="B1746" s="301" t="s">
        <v>13059</v>
      </c>
      <c r="C1746" s="300" t="s">
        <v>9</v>
      </c>
      <c r="D1746" s="300" t="s">
        <v>12535</v>
      </c>
      <c r="E1746" s="302" t="s">
        <v>27</v>
      </c>
      <c r="F1746" s="423" t="s">
        <v>12936</v>
      </c>
      <c r="G1746" s="423"/>
      <c r="H1746" s="423">
        <v>6.0878437999999999</v>
      </c>
      <c r="I1746" s="423"/>
      <c r="J1746" s="424">
        <v>0.3044</v>
      </c>
      <c r="K1746" s="424"/>
      <c r="L1746" s="424"/>
    </row>
    <row r="1747" spans="1:12" ht="17.100000000000001" customHeight="1">
      <c r="A1747" s="298"/>
      <c r="B1747" s="298"/>
      <c r="C1747" s="298"/>
      <c r="D1747" s="298"/>
      <c r="E1747" s="298"/>
      <c r="F1747" s="298"/>
      <c r="G1747" s="298"/>
      <c r="H1747" s="298"/>
      <c r="I1747" s="298"/>
      <c r="J1747" s="298" t="s">
        <v>12992</v>
      </c>
      <c r="K1747" s="298"/>
      <c r="L1747" s="298" t="s">
        <v>13727</v>
      </c>
    </row>
    <row r="1748" spans="1:12">
      <c r="A1748" s="414" t="s">
        <v>13060</v>
      </c>
      <c r="B1748" s="414"/>
      <c r="C1748" s="414"/>
      <c r="D1748" s="414"/>
      <c r="E1748" s="414"/>
      <c r="F1748" s="414"/>
      <c r="G1748" s="414"/>
      <c r="H1748" s="414"/>
      <c r="I1748" s="294"/>
      <c r="J1748" s="294"/>
      <c r="K1748" s="294"/>
      <c r="L1748" s="294"/>
    </row>
    <row r="1749" spans="1:12" ht="17.100000000000001" customHeight="1">
      <c r="A1749" s="294" t="s">
        <v>12978</v>
      </c>
      <c r="B1749" s="298" t="s">
        <v>12979</v>
      </c>
      <c r="C1749" s="294" t="s">
        <v>12980</v>
      </c>
      <c r="D1749" s="294" t="s">
        <v>12981</v>
      </c>
      <c r="E1749" s="299" t="s">
        <v>12982</v>
      </c>
      <c r="F1749" s="413" t="s">
        <v>12983</v>
      </c>
      <c r="G1749" s="413"/>
      <c r="H1749" s="413" t="s">
        <v>12984</v>
      </c>
      <c r="I1749" s="413"/>
      <c r="J1749" s="413" t="s">
        <v>12985</v>
      </c>
      <c r="K1749" s="413"/>
      <c r="L1749" s="413"/>
    </row>
    <row r="1750" spans="1:12" ht="24" customHeight="1">
      <c r="A1750" s="300" t="s">
        <v>12986</v>
      </c>
      <c r="B1750" s="301" t="s">
        <v>13061</v>
      </c>
      <c r="C1750" s="300" t="s">
        <v>9</v>
      </c>
      <c r="D1750" s="300" t="s">
        <v>12522</v>
      </c>
      <c r="E1750" s="302" t="s">
        <v>27</v>
      </c>
      <c r="F1750" s="423" t="s">
        <v>12964</v>
      </c>
      <c r="G1750" s="423"/>
      <c r="H1750" s="423">
        <v>6.0878437999999999</v>
      </c>
      <c r="I1750" s="423"/>
      <c r="J1750" s="424">
        <v>15.402200000000001</v>
      </c>
      <c r="K1750" s="424"/>
      <c r="L1750" s="424"/>
    </row>
    <row r="1751" spans="1:12" ht="24" customHeight="1">
      <c r="A1751" s="300" t="s">
        <v>12986</v>
      </c>
      <c r="B1751" s="301" t="s">
        <v>13062</v>
      </c>
      <c r="C1751" s="300" t="s">
        <v>9</v>
      </c>
      <c r="D1751" s="300" t="s">
        <v>12527</v>
      </c>
      <c r="E1751" s="302" t="s">
        <v>27</v>
      </c>
      <c r="F1751" s="423" t="s">
        <v>13063</v>
      </c>
      <c r="G1751" s="423"/>
      <c r="H1751" s="423">
        <v>6.0878437999999999</v>
      </c>
      <c r="I1751" s="423"/>
      <c r="J1751" s="424">
        <v>2.0699000000000001</v>
      </c>
      <c r="K1751" s="424"/>
      <c r="L1751" s="424"/>
    </row>
    <row r="1752" spans="1:12" ht="17.100000000000001" customHeight="1">
      <c r="A1752" s="298"/>
      <c r="B1752" s="298"/>
      <c r="C1752" s="298"/>
      <c r="D1752" s="298"/>
      <c r="E1752" s="298"/>
      <c r="F1752" s="298"/>
      <c r="G1752" s="298"/>
      <c r="H1752" s="298"/>
      <c r="I1752" s="298"/>
      <c r="J1752" s="298" t="s">
        <v>12992</v>
      </c>
      <c r="K1752" s="298"/>
      <c r="L1752" s="298" t="s">
        <v>13728</v>
      </c>
    </row>
    <row r="1753" spans="1:12" ht="17.100000000000001" customHeight="1">
      <c r="A1753" s="294" t="s">
        <v>13014</v>
      </c>
      <c r="B1753" s="294"/>
      <c r="C1753" s="294"/>
      <c r="D1753" s="294"/>
      <c r="E1753" s="294"/>
      <c r="F1753" s="294"/>
      <c r="G1753" s="294"/>
      <c r="H1753" s="294"/>
      <c r="I1753" s="294"/>
      <c r="J1753" s="294"/>
      <c r="K1753" s="294"/>
      <c r="L1753" s="294"/>
    </row>
    <row r="1754" spans="1:12" ht="17.100000000000001" customHeight="1">
      <c r="A1754" s="298"/>
      <c r="B1754" s="298"/>
      <c r="C1754" s="298"/>
      <c r="D1754" s="298"/>
      <c r="E1754" s="298"/>
      <c r="F1754" s="298"/>
      <c r="G1754" s="298"/>
      <c r="H1754" s="298"/>
      <c r="I1754" s="298"/>
      <c r="J1754" s="298" t="s">
        <v>13015</v>
      </c>
      <c r="K1754" s="298"/>
      <c r="L1754" s="298" t="s">
        <v>13729</v>
      </c>
    </row>
    <row r="1755" spans="1:12" ht="17.100000000000001" customHeight="1">
      <c r="A1755" s="298"/>
      <c r="B1755" s="298"/>
      <c r="C1755" s="298"/>
      <c r="D1755" s="298"/>
      <c r="E1755" s="298"/>
      <c r="F1755" s="298"/>
      <c r="G1755" s="298"/>
      <c r="H1755" s="298"/>
      <c r="I1755" s="298"/>
      <c r="J1755" s="298" t="s">
        <v>13017</v>
      </c>
      <c r="K1755" s="298" t="s">
        <v>13018</v>
      </c>
      <c r="L1755" s="298" t="s">
        <v>13730</v>
      </c>
    </row>
    <row r="1756" spans="1:12" ht="17.100000000000001" customHeight="1">
      <c r="A1756" s="298"/>
      <c r="B1756" s="298"/>
      <c r="C1756" s="298"/>
      <c r="D1756" s="298"/>
      <c r="E1756" s="298"/>
      <c r="F1756" s="298"/>
      <c r="G1756" s="298"/>
      <c r="H1756" s="298"/>
      <c r="I1756" s="298"/>
      <c r="J1756" s="298" t="s">
        <v>13020</v>
      </c>
      <c r="K1756" s="298"/>
      <c r="L1756" s="298" t="s">
        <v>13731</v>
      </c>
    </row>
    <row r="1757" spans="1:12" ht="17.100000000000001" customHeight="1">
      <c r="A1757" s="298"/>
      <c r="B1757" s="298"/>
      <c r="C1757" s="298"/>
      <c r="D1757" s="298"/>
      <c r="E1757" s="298"/>
      <c r="F1757" s="298"/>
      <c r="G1757" s="298"/>
      <c r="H1757" s="298"/>
      <c r="I1757" s="298"/>
      <c r="J1757" s="298" t="s">
        <v>13022</v>
      </c>
      <c r="K1757" s="298" t="s">
        <v>12974</v>
      </c>
      <c r="L1757" s="298" t="s">
        <v>13732</v>
      </c>
    </row>
    <row r="1758" spans="1:12" ht="17.100000000000001" customHeight="1">
      <c r="A1758" s="298"/>
      <c r="B1758" s="298"/>
      <c r="C1758" s="298"/>
      <c r="D1758" s="298"/>
      <c r="E1758" s="298"/>
      <c r="F1758" s="298"/>
      <c r="G1758" s="298"/>
      <c r="H1758" s="298"/>
      <c r="I1758" s="298"/>
      <c r="J1758" s="298" t="s">
        <v>13024</v>
      </c>
      <c r="K1758" s="298"/>
      <c r="L1758" s="298" t="s">
        <v>13733</v>
      </c>
    </row>
    <row r="1759" spans="1:12" ht="30" customHeight="1">
      <c r="A1759" s="299"/>
      <c r="B1759" s="299"/>
      <c r="C1759" s="299"/>
      <c r="D1759" s="299"/>
      <c r="E1759" s="299"/>
      <c r="F1759" s="299"/>
      <c r="G1759" s="299"/>
      <c r="H1759" s="299"/>
      <c r="I1759" s="299"/>
      <c r="J1759" s="299"/>
      <c r="K1759" s="299"/>
      <c r="L1759" s="299"/>
    </row>
    <row r="1760" spans="1:12" ht="36" customHeight="1">
      <c r="A1760" s="295" t="s">
        <v>13734</v>
      </c>
      <c r="B1760" s="296" t="s">
        <v>13735</v>
      </c>
      <c r="C1760" s="295" t="s">
        <v>9</v>
      </c>
      <c r="D1760" s="295" t="s">
        <v>4941</v>
      </c>
      <c r="E1760" s="297" t="s">
        <v>13082</v>
      </c>
      <c r="F1760" s="296"/>
      <c r="G1760" s="296"/>
      <c r="H1760" s="296"/>
      <c r="I1760" s="296"/>
      <c r="J1760" s="296"/>
      <c r="K1760" s="296"/>
      <c r="L1760" s="296"/>
    </row>
    <row r="1761" spans="1:12">
      <c r="A1761" s="414" t="s">
        <v>12977</v>
      </c>
      <c r="B1761" s="414"/>
      <c r="C1761" s="414"/>
      <c r="D1761" s="414"/>
      <c r="E1761" s="414"/>
      <c r="F1761" s="414"/>
      <c r="G1761" s="414"/>
      <c r="H1761" s="414"/>
      <c r="I1761" s="294"/>
      <c r="J1761" s="294"/>
      <c r="K1761" s="294"/>
      <c r="L1761" s="294"/>
    </row>
    <row r="1762" spans="1:12" ht="17.100000000000001" customHeight="1">
      <c r="A1762" s="294" t="s">
        <v>12978</v>
      </c>
      <c r="B1762" s="298" t="s">
        <v>12979</v>
      </c>
      <c r="C1762" s="294" t="s">
        <v>12980</v>
      </c>
      <c r="D1762" s="294" t="s">
        <v>12981</v>
      </c>
      <c r="E1762" s="299" t="s">
        <v>12982</v>
      </c>
      <c r="F1762" s="413" t="s">
        <v>12983</v>
      </c>
      <c r="G1762" s="413"/>
      <c r="H1762" s="413" t="s">
        <v>12984</v>
      </c>
      <c r="I1762" s="413"/>
      <c r="J1762" s="413" t="s">
        <v>12985</v>
      </c>
      <c r="K1762" s="413"/>
      <c r="L1762" s="413"/>
    </row>
    <row r="1763" spans="1:12" ht="24" customHeight="1">
      <c r="A1763" s="300" t="s">
        <v>12986</v>
      </c>
      <c r="B1763" s="301" t="s">
        <v>12987</v>
      </c>
      <c r="C1763" s="300" t="s">
        <v>9</v>
      </c>
      <c r="D1763" s="300" t="s">
        <v>9831</v>
      </c>
      <c r="E1763" s="302" t="s">
        <v>12988</v>
      </c>
      <c r="F1763" s="423" t="s">
        <v>12989</v>
      </c>
      <c r="G1763" s="423"/>
      <c r="H1763" s="423">
        <v>5.4041699999999998E-2</v>
      </c>
      <c r="I1763" s="423"/>
      <c r="J1763" s="424">
        <v>0.54690000000000005</v>
      </c>
      <c r="K1763" s="424"/>
      <c r="L1763" s="424"/>
    </row>
    <row r="1764" spans="1:12" ht="36" customHeight="1">
      <c r="A1764" s="300" t="s">
        <v>12986</v>
      </c>
      <c r="B1764" s="301" t="s">
        <v>12990</v>
      </c>
      <c r="C1764" s="300" t="s">
        <v>9</v>
      </c>
      <c r="D1764" s="300" t="s">
        <v>11426</v>
      </c>
      <c r="E1764" s="302" t="s">
        <v>51</v>
      </c>
      <c r="F1764" s="423" t="s">
        <v>12991</v>
      </c>
      <c r="G1764" s="423"/>
      <c r="H1764" s="423">
        <v>2.8322E-3</v>
      </c>
      <c r="I1764" s="423"/>
      <c r="J1764" s="424">
        <v>0.37440000000000001</v>
      </c>
      <c r="K1764" s="424"/>
      <c r="L1764" s="424"/>
    </row>
    <row r="1765" spans="1:12" ht="24" customHeight="1">
      <c r="A1765" s="300" t="s">
        <v>12986</v>
      </c>
      <c r="B1765" s="301" t="s">
        <v>13085</v>
      </c>
      <c r="C1765" s="300" t="s">
        <v>9</v>
      </c>
      <c r="D1765" s="300" t="s">
        <v>7909</v>
      </c>
      <c r="E1765" s="302" t="s">
        <v>51</v>
      </c>
      <c r="F1765" s="423" t="s">
        <v>13086</v>
      </c>
      <c r="G1765" s="423"/>
      <c r="H1765" s="423">
        <v>2.2661000000000001E-3</v>
      </c>
      <c r="I1765" s="423"/>
      <c r="J1765" s="424">
        <v>0.23569999999999999</v>
      </c>
      <c r="K1765" s="424"/>
      <c r="L1765" s="424"/>
    </row>
    <row r="1766" spans="1:12" ht="24" customHeight="1">
      <c r="A1766" s="300" t="s">
        <v>12986</v>
      </c>
      <c r="B1766" s="301" t="s">
        <v>13087</v>
      </c>
      <c r="C1766" s="300" t="s">
        <v>9</v>
      </c>
      <c r="D1766" s="300" t="s">
        <v>8873</v>
      </c>
      <c r="E1766" s="302" t="s">
        <v>51</v>
      </c>
      <c r="F1766" s="423" t="s">
        <v>13088</v>
      </c>
      <c r="G1766" s="423"/>
      <c r="H1766" s="423">
        <v>2.1599999999999999E-4</v>
      </c>
      <c r="I1766" s="423"/>
      <c r="J1766" s="424">
        <v>0.18779999999999999</v>
      </c>
      <c r="K1766" s="424"/>
      <c r="L1766" s="424"/>
    </row>
    <row r="1767" spans="1:12" ht="48" customHeight="1">
      <c r="A1767" s="300" t="s">
        <v>12986</v>
      </c>
      <c r="B1767" s="301" t="s">
        <v>13089</v>
      </c>
      <c r="C1767" s="300" t="s">
        <v>9</v>
      </c>
      <c r="D1767" s="300" t="s">
        <v>9227</v>
      </c>
      <c r="E1767" s="302" t="s">
        <v>51</v>
      </c>
      <c r="F1767" s="423" t="s">
        <v>13090</v>
      </c>
      <c r="G1767" s="423"/>
      <c r="H1767" s="423">
        <v>1.5119999999999999E-4</v>
      </c>
      <c r="I1767" s="423"/>
      <c r="J1767" s="424">
        <v>0.20219999999999999</v>
      </c>
      <c r="K1767" s="424"/>
      <c r="L1767" s="424"/>
    </row>
    <row r="1768" spans="1:12" ht="24" customHeight="1">
      <c r="A1768" s="300" t="s">
        <v>12986</v>
      </c>
      <c r="B1768" s="301" t="s">
        <v>13091</v>
      </c>
      <c r="C1768" s="300" t="s">
        <v>9</v>
      </c>
      <c r="D1768" s="300" t="s">
        <v>9580</v>
      </c>
      <c r="E1768" s="302" t="s">
        <v>51</v>
      </c>
      <c r="F1768" s="423" t="s">
        <v>13092</v>
      </c>
      <c r="G1768" s="423"/>
      <c r="H1768" s="423">
        <v>1.4799999999999999E-4</v>
      </c>
      <c r="I1768" s="423"/>
      <c r="J1768" s="424">
        <v>0.13270000000000001</v>
      </c>
      <c r="K1768" s="424"/>
      <c r="L1768" s="424"/>
    </row>
    <row r="1769" spans="1:12" ht="17.100000000000001" customHeight="1">
      <c r="A1769" s="298"/>
      <c r="B1769" s="298"/>
      <c r="C1769" s="298"/>
      <c r="D1769" s="298"/>
      <c r="E1769" s="298"/>
      <c r="F1769" s="298"/>
      <c r="G1769" s="298"/>
      <c r="H1769" s="298"/>
      <c r="I1769" s="298"/>
      <c r="J1769" s="298" t="s">
        <v>12992</v>
      </c>
      <c r="K1769" s="298"/>
      <c r="L1769" s="298" t="s">
        <v>13736</v>
      </c>
    </row>
    <row r="1770" spans="1:12">
      <c r="A1770" s="414" t="s">
        <v>12994</v>
      </c>
      <c r="B1770" s="414"/>
      <c r="C1770" s="414"/>
      <c r="D1770" s="414"/>
      <c r="E1770" s="414"/>
      <c r="F1770" s="414"/>
      <c r="G1770" s="414"/>
      <c r="H1770" s="414"/>
      <c r="I1770" s="294"/>
      <c r="J1770" s="294"/>
      <c r="K1770" s="294"/>
      <c r="L1770" s="294"/>
    </row>
    <row r="1771" spans="1:12" ht="17.100000000000001" customHeight="1">
      <c r="A1771" s="294" t="s">
        <v>12978</v>
      </c>
      <c r="B1771" s="298" t="s">
        <v>12979</v>
      </c>
      <c r="C1771" s="294" t="s">
        <v>12980</v>
      </c>
      <c r="D1771" s="294" t="s">
        <v>12981</v>
      </c>
      <c r="E1771" s="299" t="s">
        <v>12982</v>
      </c>
      <c r="F1771" s="413" t="s">
        <v>12983</v>
      </c>
      <c r="G1771" s="413"/>
      <c r="H1771" s="413" t="s">
        <v>12984</v>
      </c>
      <c r="I1771" s="413"/>
      <c r="J1771" s="413" t="s">
        <v>12985</v>
      </c>
      <c r="K1771" s="413"/>
      <c r="L1771" s="413"/>
    </row>
    <row r="1772" spans="1:12" ht="24" customHeight="1">
      <c r="A1772" s="300" t="s">
        <v>12986</v>
      </c>
      <c r="B1772" s="301" t="s">
        <v>13185</v>
      </c>
      <c r="C1772" s="300" t="s">
        <v>9</v>
      </c>
      <c r="D1772" s="300" t="s">
        <v>10150</v>
      </c>
      <c r="E1772" s="302" t="s">
        <v>27</v>
      </c>
      <c r="F1772" s="423" t="s">
        <v>13186</v>
      </c>
      <c r="G1772" s="423"/>
      <c r="H1772" s="423">
        <v>0.118989</v>
      </c>
      <c r="I1772" s="423"/>
      <c r="J1772" s="424">
        <v>0.60919999999999996</v>
      </c>
      <c r="K1772" s="424"/>
      <c r="L1772" s="424"/>
    </row>
    <row r="1773" spans="1:12" ht="24" customHeight="1">
      <c r="A1773" s="300" t="s">
        <v>12986</v>
      </c>
      <c r="B1773" s="301" t="s">
        <v>13187</v>
      </c>
      <c r="C1773" s="300" t="s">
        <v>9</v>
      </c>
      <c r="D1773" s="300" t="s">
        <v>7901</v>
      </c>
      <c r="E1773" s="302" t="s">
        <v>27</v>
      </c>
      <c r="F1773" s="423" t="s">
        <v>13188</v>
      </c>
      <c r="G1773" s="423"/>
      <c r="H1773" s="423">
        <v>1.0979232000000001</v>
      </c>
      <c r="I1773" s="423"/>
      <c r="J1773" s="424">
        <v>6.0056000000000003</v>
      </c>
      <c r="K1773" s="424"/>
      <c r="L1773" s="424"/>
    </row>
    <row r="1774" spans="1:12" ht="24" customHeight="1">
      <c r="A1774" s="300" t="s">
        <v>12986</v>
      </c>
      <c r="B1774" s="301" t="s">
        <v>13133</v>
      </c>
      <c r="C1774" s="300" t="s">
        <v>9</v>
      </c>
      <c r="D1774" s="300" t="s">
        <v>7905</v>
      </c>
      <c r="E1774" s="302" t="s">
        <v>27</v>
      </c>
      <c r="F1774" s="423" t="s">
        <v>13134</v>
      </c>
      <c r="G1774" s="423"/>
      <c r="H1774" s="423">
        <v>2.7922079000000002</v>
      </c>
      <c r="I1774" s="423"/>
      <c r="J1774" s="424">
        <v>19.405799999999999</v>
      </c>
      <c r="K1774" s="424"/>
      <c r="L1774" s="424"/>
    </row>
    <row r="1775" spans="1:12" ht="17.100000000000001" customHeight="1">
      <c r="A1775" s="298"/>
      <c r="B1775" s="298"/>
      <c r="C1775" s="298"/>
      <c r="D1775" s="298"/>
      <c r="E1775" s="298"/>
      <c r="F1775" s="298"/>
      <c r="G1775" s="298"/>
      <c r="H1775" s="298"/>
      <c r="I1775" s="298"/>
      <c r="J1775" s="298" t="s">
        <v>12992</v>
      </c>
      <c r="K1775" s="298"/>
      <c r="L1775" s="298" t="s">
        <v>13737</v>
      </c>
    </row>
    <row r="1776" spans="1:12">
      <c r="A1776" s="414" t="s">
        <v>12998</v>
      </c>
      <c r="B1776" s="414"/>
      <c r="C1776" s="414"/>
      <c r="D1776" s="414"/>
      <c r="E1776" s="414"/>
      <c r="F1776" s="414"/>
      <c r="G1776" s="414"/>
      <c r="H1776" s="414"/>
      <c r="I1776" s="294"/>
      <c r="J1776" s="294"/>
      <c r="K1776" s="294"/>
      <c r="L1776" s="294"/>
    </row>
    <row r="1777" spans="1:12" ht="17.100000000000001" customHeight="1">
      <c r="A1777" s="294" t="s">
        <v>12978</v>
      </c>
      <c r="B1777" s="298" t="s">
        <v>12979</v>
      </c>
      <c r="C1777" s="294" t="s">
        <v>12980</v>
      </c>
      <c r="D1777" s="294" t="s">
        <v>12981</v>
      </c>
      <c r="E1777" s="299" t="s">
        <v>12982</v>
      </c>
      <c r="F1777" s="413" t="s">
        <v>12983</v>
      </c>
      <c r="G1777" s="413"/>
      <c r="H1777" s="413" t="s">
        <v>12984</v>
      </c>
      <c r="I1777" s="413"/>
      <c r="J1777" s="413" t="s">
        <v>12985</v>
      </c>
      <c r="K1777" s="413"/>
      <c r="L1777" s="413"/>
    </row>
    <row r="1778" spans="1:12" ht="24" customHeight="1">
      <c r="A1778" s="300" t="s">
        <v>12986</v>
      </c>
      <c r="B1778" s="301" t="s">
        <v>13326</v>
      </c>
      <c r="C1778" s="300" t="s">
        <v>9</v>
      </c>
      <c r="D1778" s="300" t="s">
        <v>8610</v>
      </c>
      <c r="E1778" s="302" t="s">
        <v>93</v>
      </c>
      <c r="F1778" s="423" t="s">
        <v>13327</v>
      </c>
      <c r="G1778" s="423"/>
      <c r="H1778" s="423">
        <v>1.7000000000000001E-2</v>
      </c>
      <c r="I1778" s="423"/>
      <c r="J1778" s="424">
        <v>0.09</v>
      </c>
      <c r="K1778" s="424"/>
      <c r="L1778" s="424"/>
    </row>
    <row r="1779" spans="1:12" ht="24" customHeight="1">
      <c r="A1779" s="300" t="s">
        <v>12986</v>
      </c>
      <c r="B1779" s="301" t="s">
        <v>13330</v>
      </c>
      <c r="C1779" s="300" t="s">
        <v>9</v>
      </c>
      <c r="D1779" s="300" t="s">
        <v>12533</v>
      </c>
      <c r="E1779" s="302" t="s">
        <v>20</v>
      </c>
      <c r="F1779" s="423" t="s">
        <v>13331</v>
      </c>
      <c r="G1779" s="423"/>
      <c r="H1779" s="423">
        <v>4.6120000000000001</v>
      </c>
      <c r="I1779" s="423"/>
      <c r="J1779" s="424">
        <v>8.25</v>
      </c>
      <c r="K1779" s="424"/>
      <c r="L1779" s="424"/>
    </row>
    <row r="1780" spans="1:12" ht="24" customHeight="1">
      <c r="A1780" s="300" t="s">
        <v>12986</v>
      </c>
      <c r="B1780" s="301" t="s">
        <v>13738</v>
      </c>
      <c r="C1780" s="300" t="s">
        <v>9</v>
      </c>
      <c r="D1780" s="300" t="s">
        <v>10583</v>
      </c>
      <c r="E1780" s="302" t="s">
        <v>23</v>
      </c>
      <c r="F1780" s="423" t="s">
        <v>13739</v>
      </c>
      <c r="G1780" s="423"/>
      <c r="H1780" s="423">
        <v>0.01</v>
      </c>
      <c r="I1780" s="423"/>
      <c r="J1780" s="424">
        <v>0.13</v>
      </c>
      <c r="K1780" s="424"/>
      <c r="L1780" s="424"/>
    </row>
    <row r="1781" spans="1:12" ht="24" customHeight="1">
      <c r="A1781" s="300" t="s">
        <v>12986</v>
      </c>
      <c r="B1781" s="301" t="s">
        <v>13740</v>
      </c>
      <c r="C1781" s="300" t="s">
        <v>9</v>
      </c>
      <c r="D1781" s="300" t="s">
        <v>10589</v>
      </c>
      <c r="E1781" s="302" t="s">
        <v>23</v>
      </c>
      <c r="F1781" s="423" t="s">
        <v>13741</v>
      </c>
      <c r="G1781" s="423"/>
      <c r="H1781" s="423">
        <v>1.6E-2</v>
      </c>
      <c r="I1781" s="423"/>
      <c r="J1781" s="424">
        <v>0.19</v>
      </c>
      <c r="K1781" s="424"/>
      <c r="L1781" s="424"/>
    </row>
    <row r="1782" spans="1:12" ht="24" customHeight="1">
      <c r="A1782" s="300" t="s">
        <v>12986</v>
      </c>
      <c r="B1782" s="301" t="s">
        <v>13742</v>
      </c>
      <c r="C1782" s="300" t="s">
        <v>9</v>
      </c>
      <c r="D1782" s="300" t="s">
        <v>10593</v>
      </c>
      <c r="E1782" s="302" t="s">
        <v>23</v>
      </c>
      <c r="F1782" s="423" t="s">
        <v>13743</v>
      </c>
      <c r="G1782" s="423"/>
      <c r="H1782" s="423">
        <v>4.7E-2</v>
      </c>
      <c r="I1782" s="423"/>
      <c r="J1782" s="424">
        <v>0.53</v>
      </c>
      <c r="K1782" s="424"/>
      <c r="L1782" s="424"/>
    </row>
    <row r="1783" spans="1:12" ht="24" customHeight="1">
      <c r="A1783" s="300" t="s">
        <v>12986</v>
      </c>
      <c r="B1783" s="301" t="s">
        <v>13744</v>
      </c>
      <c r="C1783" s="300" t="s">
        <v>9</v>
      </c>
      <c r="D1783" s="300" t="s">
        <v>12544</v>
      </c>
      <c r="E1783" s="302" t="s">
        <v>20</v>
      </c>
      <c r="F1783" s="423" t="s">
        <v>13745</v>
      </c>
      <c r="G1783" s="423"/>
      <c r="H1783" s="423">
        <v>1.278</v>
      </c>
      <c r="I1783" s="423"/>
      <c r="J1783" s="424">
        <v>10.09</v>
      </c>
      <c r="K1783" s="424"/>
      <c r="L1783" s="424"/>
    </row>
    <row r="1784" spans="1:12" ht="36" customHeight="1">
      <c r="A1784" s="300" t="s">
        <v>12986</v>
      </c>
      <c r="B1784" s="301" t="s">
        <v>13219</v>
      </c>
      <c r="C1784" s="300" t="s">
        <v>9</v>
      </c>
      <c r="D1784" s="300" t="s">
        <v>10853</v>
      </c>
      <c r="E1784" s="302" t="s">
        <v>51</v>
      </c>
      <c r="F1784" s="423" t="s">
        <v>13220</v>
      </c>
      <c r="G1784" s="423"/>
      <c r="H1784" s="423">
        <v>1.4100000000000001E-5</v>
      </c>
      <c r="I1784" s="423"/>
      <c r="J1784" s="424">
        <v>1.84E-2</v>
      </c>
      <c r="K1784" s="424"/>
      <c r="L1784" s="424"/>
    </row>
    <row r="1785" spans="1:12" ht="24" customHeight="1">
      <c r="A1785" s="300" t="s">
        <v>12986</v>
      </c>
      <c r="B1785" s="301" t="s">
        <v>13096</v>
      </c>
      <c r="C1785" s="300" t="s">
        <v>9</v>
      </c>
      <c r="D1785" s="300" t="s">
        <v>8825</v>
      </c>
      <c r="E1785" s="302" t="s">
        <v>13097</v>
      </c>
      <c r="F1785" s="423" t="s">
        <v>13098</v>
      </c>
      <c r="G1785" s="423"/>
      <c r="H1785" s="423">
        <v>0.2479411</v>
      </c>
      <c r="I1785" s="423"/>
      <c r="J1785" s="424">
        <v>0.14630000000000001</v>
      </c>
      <c r="K1785" s="424"/>
      <c r="L1785" s="424"/>
    </row>
    <row r="1786" spans="1:12" ht="24" customHeight="1">
      <c r="A1786" s="300" t="s">
        <v>12986</v>
      </c>
      <c r="B1786" s="301" t="s">
        <v>13003</v>
      </c>
      <c r="C1786" s="300" t="s">
        <v>9</v>
      </c>
      <c r="D1786" s="300" t="s">
        <v>7216</v>
      </c>
      <c r="E1786" s="302" t="s">
        <v>51</v>
      </c>
      <c r="F1786" s="423" t="s">
        <v>13004</v>
      </c>
      <c r="G1786" s="423"/>
      <c r="H1786" s="423">
        <v>1.0480400000000001E-2</v>
      </c>
      <c r="I1786" s="423"/>
      <c r="J1786" s="424">
        <v>0.35020000000000001</v>
      </c>
      <c r="K1786" s="424"/>
      <c r="L1786" s="424"/>
    </row>
    <row r="1787" spans="1:12" ht="24" customHeight="1">
      <c r="A1787" s="300" t="s">
        <v>12986</v>
      </c>
      <c r="B1787" s="301" t="s">
        <v>13005</v>
      </c>
      <c r="C1787" s="300" t="s">
        <v>9</v>
      </c>
      <c r="D1787" s="300" t="s">
        <v>7393</v>
      </c>
      <c r="E1787" s="302" t="s">
        <v>12988</v>
      </c>
      <c r="F1787" s="423" t="s">
        <v>13006</v>
      </c>
      <c r="G1787" s="423"/>
      <c r="H1787" s="423">
        <v>6.3048999999999996E-3</v>
      </c>
      <c r="I1787" s="423"/>
      <c r="J1787" s="424">
        <v>0.34050000000000002</v>
      </c>
      <c r="K1787" s="424"/>
      <c r="L1787" s="424"/>
    </row>
    <row r="1788" spans="1:12" ht="24" customHeight="1">
      <c r="A1788" s="300" t="s">
        <v>12986</v>
      </c>
      <c r="B1788" s="301" t="s">
        <v>13007</v>
      </c>
      <c r="C1788" s="300" t="s">
        <v>9</v>
      </c>
      <c r="D1788" s="300" t="s">
        <v>10619</v>
      </c>
      <c r="E1788" s="302" t="s">
        <v>51</v>
      </c>
      <c r="F1788" s="423" t="s">
        <v>13008</v>
      </c>
      <c r="G1788" s="423"/>
      <c r="H1788" s="423">
        <v>4.8909000000000001E-3</v>
      </c>
      <c r="I1788" s="423"/>
      <c r="J1788" s="424">
        <v>0.93540000000000001</v>
      </c>
      <c r="K1788" s="424"/>
      <c r="L1788" s="424"/>
    </row>
    <row r="1789" spans="1:12" ht="24" customHeight="1">
      <c r="A1789" s="300" t="s">
        <v>12986</v>
      </c>
      <c r="B1789" s="301" t="s">
        <v>13009</v>
      </c>
      <c r="C1789" s="300" t="s">
        <v>9</v>
      </c>
      <c r="D1789" s="300" t="s">
        <v>10769</v>
      </c>
      <c r="E1789" s="302" t="s">
        <v>51</v>
      </c>
      <c r="F1789" s="423" t="s">
        <v>13010</v>
      </c>
      <c r="G1789" s="423"/>
      <c r="H1789" s="423">
        <v>0.43965209999999999</v>
      </c>
      <c r="I1789" s="423"/>
      <c r="J1789" s="424">
        <v>0.55400000000000005</v>
      </c>
      <c r="K1789" s="424"/>
      <c r="L1789" s="424"/>
    </row>
    <row r="1790" spans="1:12" ht="24" customHeight="1">
      <c r="A1790" s="300" t="s">
        <v>12986</v>
      </c>
      <c r="B1790" s="301" t="s">
        <v>13011</v>
      </c>
      <c r="C1790" s="300" t="s">
        <v>9</v>
      </c>
      <c r="D1790" s="300" t="s">
        <v>10929</v>
      </c>
      <c r="E1790" s="302" t="s">
        <v>51</v>
      </c>
      <c r="F1790" s="423" t="s">
        <v>13012</v>
      </c>
      <c r="G1790" s="423"/>
      <c r="H1790" s="423">
        <v>4.2388E-3</v>
      </c>
      <c r="I1790" s="423"/>
      <c r="J1790" s="424">
        <v>0.63780000000000003</v>
      </c>
      <c r="K1790" s="424"/>
      <c r="L1790" s="424"/>
    </row>
    <row r="1791" spans="1:12" ht="24" customHeight="1">
      <c r="A1791" s="300" t="s">
        <v>12986</v>
      </c>
      <c r="B1791" s="301" t="s">
        <v>13099</v>
      </c>
      <c r="C1791" s="300" t="s">
        <v>9</v>
      </c>
      <c r="D1791" s="300" t="s">
        <v>7224</v>
      </c>
      <c r="E1791" s="302" t="s">
        <v>51</v>
      </c>
      <c r="F1791" s="423" t="s">
        <v>13100</v>
      </c>
      <c r="G1791" s="423"/>
      <c r="H1791" s="423">
        <v>2.67645E-2</v>
      </c>
      <c r="I1791" s="423"/>
      <c r="J1791" s="424">
        <v>0.246</v>
      </c>
      <c r="K1791" s="424"/>
      <c r="L1791" s="424"/>
    </row>
    <row r="1792" spans="1:12" ht="24" customHeight="1">
      <c r="A1792" s="300" t="s">
        <v>12986</v>
      </c>
      <c r="B1792" s="301" t="s">
        <v>13101</v>
      </c>
      <c r="C1792" s="300" t="s">
        <v>9</v>
      </c>
      <c r="D1792" s="300" t="s">
        <v>7359</v>
      </c>
      <c r="E1792" s="302" t="s">
        <v>51</v>
      </c>
      <c r="F1792" s="423" t="s">
        <v>13102</v>
      </c>
      <c r="G1792" s="423"/>
      <c r="H1792" s="423">
        <v>8.6370000000000001E-4</v>
      </c>
      <c r="I1792" s="423"/>
      <c r="J1792" s="424">
        <v>0.111</v>
      </c>
      <c r="K1792" s="424"/>
      <c r="L1792" s="424"/>
    </row>
    <row r="1793" spans="1:12" ht="24" customHeight="1">
      <c r="A1793" s="300" t="s">
        <v>12986</v>
      </c>
      <c r="B1793" s="301" t="s">
        <v>13103</v>
      </c>
      <c r="C1793" s="300" t="s">
        <v>9</v>
      </c>
      <c r="D1793" s="300" t="s">
        <v>8851</v>
      </c>
      <c r="E1793" s="302" t="s">
        <v>51</v>
      </c>
      <c r="F1793" s="423" t="s">
        <v>13104</v>
      </c>
      <c r="G1793" s="423"/>
      <c r="H1793" s="423">
        <v>6.9130000000000005E-4</v>
      </c>
      <c r="I1793" s="423"/>
      <c r="J1793" s="424">
        <v>0.13389999999999999</v>
      </c>
      <c r="K1793" s="424"/>
      <c r="L1793" s="424"/>
    </row>
    <row r="1794" spans="1:12" ht="24" customHeight="1">
      <c r="A1794" s="300" t="s">
        <v>12986</v>
      </c>
      <c r="B1794" s="301" t="s">
        <v>13105</v>
      </c>
      <c r="C1794" s="300" t="s">
        <v>9</v>
      </c>
      <c r="D1794" s="300" t="s">
        <v>8852</v>
      </c>
      <c r="E1794" s="302" t="s">
        <v>51</v>
      </c>
      <c r="F1794" s="423" t="s">
        <v>13106</v>
      </c>
      <c r="G1794" s="423"/>
      <c r="H1794" s="423">
        <v>1.4799999999999999E-4</v>
      </c>
      <c r="I1794" s="423"/>
      <c r="J1794" s="424">
        <v>8.1199999999999994E-2</v>
      </c>
      <c r="K1794" s="424"/>
      <c r="L1794" s="424"/>
    </row>
    <row r="1795" spans="1:12" ht="24" customHeight="1">
      <c r="A1795" s="300" t="s">
        <v>12986</v>
      </c>
      <c r="B1795" s="301" t="s">
        <v>13107</v>
      </c>
      <c r="C1795" s="300" t="s">
        <v>9</v>
      </c>
      <c r="D1795" s="300" t="s">
        <v>9000</v>
      </c>
      <c r="E1795" s="302" t="s">
        <v>51</v>
      </c>
      <c r="F1795" s="423" t="s">
        <v>13108</v>
      </c>
      <c r="G1795" s="423"/>
      <c r="H1795" s="423">
        <v>3.0463299999999999E-2</v>
      </c>
      <c r="I1795" s="423"/>
      <c r="J1795" s="424">
        <v>0.20619999999999999</v>
      </c>
      <c r="K1795" s="424"/>
      <c r="L1795" s="424"/>
    </row>
    <row r="1796" spans="1:12" ht="24" customHeight="1">
      <c r="A1796" s="300" t="s">
        <v>12986</v>
      </c>
      <c r="B1796" s="301" t="s">
        <v>13109</v>
      </c>
      <c r="C1796" s="300" t="s">
        <v>9</v>
      </c>
      <c r="D1796" s="300" t="s">
        <v>9574</v>
      </c>
      <c r="E1796" s="302" t="s">
        <v>51</v>
      </c>
      <c r="F1796" s="423" t="s">
        <v>13110</v>
      </c>
      <c r="G1796" s="423"/>
      <c r="H1796" s="423">
        <v>9.6608000000000006E-3</v>
      </c>
      <c r="I1796" s="423"/>
      <c r="J1796" s="424">
        <v>8.5300000000000001E-2</v>
      </c>
      <c r="K1796" s="424"/>
      <c r="L1796" s="424"/>
    </row>
    <row r="1797" spans="1:12" ht="24" customHeight="1">
      <c r="A1797" s="300" t="s">
        <v>12986</v>
      </c>
      <c r="B1797" s="301" t="s">
        <v>13111</v>
      </c>
      <c r="C1797" s="300" t="s">
        <v>9</v>
      </c>
      <c r="D1797" s="300" t="s">
        <v>10714</v>
      </c>
      <c r="E1797" s="302" t="s">
        <v>93</v>
      </c>
      <c r="F1797" s="423" t="s">
        <v>13112</v>
      </c>
      <c r="G1797" s="423"/>
      <c r="H1797" s="423">
        <v>5.0772999999999999E-3</v>
      </c>
      <c r="I1797" s="423"/>
      <c r="J1797" s="424">
        <v>7.7499999999999999E-2</v>
      </c>
      <c r="K1797" s="424"/>
      <c r="L1797" s="424"/>
    </row>
    <row r="1798" spans="1:12" ht="24" customHeight="1">
      <c r="A1798" s="300" t="s">
        <v>12986</v>
      </c>
      <c r="B1798" s="301" t="s">
        <v>13113</v>
      </c>
      <c r="C1798" s="300" t="s">
        <v>9</v>
      </c>
      <c r="D1798" s="300" t="s">
        <v>10809</v>
      </c>
      <c r="E1798" s="302" t="s">
        <v>51</v>
      </c>
      <c r="F1798" s="423" t="s">
        <v>13114</v>
      </c>
      <c r="G1798" s="423"/>
      <c r="H1798" s="423">
        <v>5.0772999999999999E-3</v>
      </c>
      <c r="I1798" s="423"/>
      <c r="J1798" s="424">
        <v>6.0900000000000003E-2</v>
      </c>
      <c r="K1798" s="424"/>
      <c r="L1798" s="424"/>
    </row>
    <row r="1799" spans="1:12" ht="24" customHeight="1">
      <c r="A1799" s="300" t="s">
        <v>12986</v>
      </c>
      <c r="B1799" s="301" t="s">
        <v>13115</v>
      </c>
      <c r="C1799" s="300" t="s">
        <v>9</v>
      </c>
      <c r="D1799" s="300" t="s">
        <v>10810</v>
      </c>
      <c r="E1799" s="302" t="s">
        <v>51</v>
      </c>
      <c r="F1799" s="423" t="s">
        <v>13116</v>
      </c>
      <c r="G1799" s="423"/>
      <c r="H1799" s="423">
        <v>5.0772999999999999E-3</v>
      </c>
      <c r="I1799" s="423"/>
      <c r="J1799" s="424">
        <v>0.1351</v>
      </c>
      <c r="K1799" s="424"/>
      <c r="L1799" s="424"/>
    </row>
    <row r="1800" spans="1:12" ht="24" customHeight="1">
      <c r="A1800" s="300" t="s">
        <v>12986</v>
      </c>
      <c r="B1800" s="301" t="s">
        <v>13117</v>
      </c>
      <c r="C1800" s="300" t="s">
        <v>9</v>
      </c>
      <c r="D1800" s="300" t="s">
        <v>10837</v>
      </c>
      <c r="E1800" s="302" t="s">
        <v>51</v>
      </c>
      <c r="F1800" s="423" t="s">
        <v>13118</v>
      </c>
      <c r="G1800" s="423"/>
      <c r="H1800" s="423">
        <v>1.729E-4</v>
      </c>
      <c r="I1800" s="423"/>
      <c r="J1800" s="424">
        <v>7.6999999999999999E-2</v>
      </c>
      <c r="K1800" s="424"/>
      <c r="L1800" s="424"/>
    </row>
    <row r="1801" spans="1:12" ht="17.100000000000001" customHeight="1">
      <c r="A1801" s="298"/>
      <c r="B1801" s="298"/>
      <c r="C1801" s="298"/>
      <c r="D1801" s="298"/>
      <c r="E1801" s="298"/>
      <c r="F1801" s="298"/>
      <c r="G1801" s="298"/>
      <c r="H1801" s="298"/>
      <c r="I1801" s="298"/>
      <c r="J1801" s="298" t="s">
        <v>12992</v>
      </c>
      <c r="K1801" s="298"/>
      <c r="L1801" s="298" t="s">
        <v>13746</v>
      </c>
    </row>
    <row r="1802" spans="1:12">
      <c r="A1802" s="414" t="s">
        <v>13056</v>
      </c>
      <c r="B1802" s="414"/>
      <c r="C1802" s="414"/>
      <c r="D1802" s="414"/>
      <c r="E1802" s="414"/>
      <c r="F1802" s="414"/>
      <c r="G1802" s="414"/>
      <c r="H1802" s="414"/>
      <c r="I1802" s="294"/>
      <c r="J1802" s="294"/>
      <c r="K1802" s="294"/>
      <c r="L1802" s="294"/>
    </row>
    <row r="1803" spans="1:12" ht="17.100000000000001" customHeight="1">
      <c r="A1803" s="294" t="s">
        <v>12978</v>
      </c>
      <c r="B1803" s="298" t="s">
        <v>12979</v>
      </c>
      <c r="C1803" s="294" t="s">
        <v>12980</v>
      </c>
      <c r="D1803" s="294" t="s">
        <v>12981</v>
      </c>
      <c r="E1803" s="299" t="s">
        <v>12982</v>
      </c>
      <c r="F1803" s="413" t="s">
        <v>12983</v>
      </c>
      <c r="G1803" s="413"/>
      <c r="H1803" s="413" t="s">
        <v>12984</v>
      </c>
      <c r="I1803" s="413"/>
      <c r="J1803" s="413" t="s">
        <v>12985</v>
      </c>
      <c r="K1803" s="413"/>
      <c r="L1803" s="413"/>
    </row>
    <row r="1804" spans="1:12" ht="24" customHeight="1">
      <c r="A1804" s="300" t="s">
        <v>12986</v>
      </c>
      <c r="B1804" s="301" t="s">
        <v>13057</v>
      </c>
      <c r="C1804" s="300" t="s">
        <v>9</v>
      </c>
      <c r="D1804" s="300" t="s">
        <v>12549</v>
      </c>
      <c r="E1804" s="302" t="s">
        <v>27</v>
      </c>
      <c r="F1804" s="423" t="s">
        <v>12948</v>
      </c>
      <c r="G1804" s="423"/>
      <c r="H1804" s="423">
        <v>3.9335146999999999</v>
      </c>
      <c r="I1804" s="423"/>
      <c r="J1804" s="424">
        <v>2.5568</v>
      </c>
      <c r="K1804" s="424"/>
      <c r="L1804" s="424"/>
    </row>
    <row r="1805" spans="1:12" ht="17.100000000000001" customHeight="1">
      <c r="A1805" s="298"/>
      <c r="B1805" s="298"/>
      <c r="C1805" s="298"/>
      <c r="D1805" s="298"/>
      <c r="E1805" s="298"/>
      <c r="F1805" s="298"/>
      <c r="G1805" s="298"/>
      <c r="H1805" s="298"/>
      <c r="I1805" s="298"/>
      <c r="J1805" s="298" t="s">
        <v>12992</v>
      </c>
      <c r="K1805" s="298"/>
      <c r="L1805" s="298" t="s">
        <v>13747</v>
      </c>
    </row>
    <row r="1806" spans="1:12">
      <c r="A1806" s="414" t="s">
        <v>13058</v>
      </c>
      <c r="B1806" s="414"/>
      <c r="C1806" s="414"/>
      <c r="D1806" s="414"/>
      <c r="E1806" s="414"/>
      <c r="F1806" s="414"/>
      <c r="G1806" s="414"/>
      <c r="H1806" s="414"/>
      <c r="I1806" s="294"/>
      <c r="J1806" s="294"/>
      <c r="K1806" s="294"/>
      <c r="L1806" s="294"/>
    </row>
    <row r="1807" spans="1:12" ht="17.100000000000001" customHeight="1">
      <c r="A1807" s="294" t="s">
        <v>12978</v>
      </c>
      <c r="B1807" s="298" t="s">
        <v>12979</v>
      </c>
      <c r="C1807" s="294" t="s">
        <v>12980</v>
      </c>
      <c r="D1807" s="294" t="s">
        <v>12981</v>
      </c>
      <c r="E1807" s="299" t="s">
        <v>12982</v>
      </c>
      <c r="F1807" s="413" t="s">
        <v>12983</v>
      </c>
      <c r="G1807" s="413"/>
      <c r="H1807" s="413" t="s">
        <v>12984</v>
      </c>
      <c r="I1807" s="413"/>
      <c r="J1807" s="413" t="s">
        <v>12985</v>
      </c>
      <c r="K1807" s="413"/>
      <c r="L1807" s="413"/>
    </row>
    <row r="1808" spans="1:12" ht="24" customHeight="1">
      <c r="A1808" s="300" t="s">
        <v>12986</v>
      </c>
      <c r="B1808" s="301" t="s">
        <v>13059</v>
      </c>
      <c r="C1808" s="300" t="s">
        <v>9</v>
      </c>
      <c r="D1808" s="300" t="s">
        <v>12535</v>
      </c>
      <c r="E1808" s="302" t="s">
        <v>27</v>
      </c>
      <c r="F1808" s="423" t="s">
        <v>12936</v>
      </c>
      <c r="G1808" s="423"/>
      <c r="H1808" s="423">
        <v>3.9335146999999999</v>
      </c>
      <c r="I1808" s="423"/>
      <c r="J1808" s="424">
        <v>0.19670000000000001</v>
      </c>
      <c r="K1808" s="424"/>
      <c r="L1808" s="424"/>
    </row>
    <row r="1809" spans="1:12" ht="17.100000000000001" customHeight="1">
      <c r="A1809" s="298"/>
      <c r="B1809" s="298"/>
      <c r="C1809" s="298"/>
      <c r="D1809" s="298"/>
      <c r="E1809" s="298"/>
      <c r="F1809" s="298"/>
      <c r="G1809" s="298"/>
      <c r="H1809" s="298"/>
      <c r="I1809" s="298"/>
      <c r="J1809" s="298" t="s">
        <v>12992</v>
      </c>
      <c r="K1809" s="298"/>
      <c r="L1809" s="298" t="s">
        <v>13644</v>
      </c>
    </row>
    <row r="1810" spans="1:12">
      <c r="A1810" s="414" t="s">
        <v>13060</v>
      </c>
      <c r="B1810" s="414"/>
      <c r="C1810" s="414"/>
      <c r="D1810" s="414"/>
      <c r="E1810" s="414"/>
      <c r="F1810" s="414"/>
      <c r="G1810" s="414"/>
      <c r="H1810" s="414"/>
      <c r="I1810" s="294"/>
      <c r="J1810" s="294"/>
      <c r="K1810" s="294"/>
      <c r="L1810" s="294"/>
    </row>
    <row r="1811" spans="1:12" ht="17.100000000000001" customHeight="1">
      <c r="A1811" s="294" t="s">
        <v>12978</v>
      </c>
      <c r="B1811" s="298" t="s">
        <v>12979</v>
      </c>
      <c r="C1811" s="294" t="s">
        <v>12980</v>
      </c>
      <c r="D1811" s="294" t="s">
        <v>12981</v>
      </c>
      <c r="E1811" s="299" t="s">
        <v>12982</v>
      </c>
      <c r="F1811" s="413" t="s">
        <v>12983</v>
      </c>
      <c r="G1811" s="413"/>
      <c r="H1811" s="413" t="s">
        <v>12984</v>
      </c>
      <c r="I1811" s="413"/>
      <c r="J1811" s="413" t="s">
        <v>12985</v>
      </c>
      <c r="K1811" s="413"/>
      <c r="L1811" s="413"/>
    </row>
    <row r="1812" spans="1:12" ht="24" customHeight="1">
      <c r="A1812" s="300" t="s">
        <v>12986</v>
      </c>
      <c r="B1812" s="301" t="s">
        <v>13061</v>
      </c>
      <c r="C1812" s="300" t="s">
        <v>9</v>
      </c>
      <c r="D1812" s="300" t="s">
        <v>12522</v>
      </c>
      <c r="E1812" s="302" t="s">
        <v>27</v>
      </c>
      <c r="F1812" s="423" t="s">
        <v>12964</v>
      </c>
      <c r="G1812" s="423"/>
      <c r="H1812" s="423">
        <v>3.9335146999999999</v>
      </c>
      <c r="I1812" s="423"/>
      <c r="J1812" s="424">
        <v>9.9518000000000004</v>
      </c>
      <c r="K1812" s="424"/>
      <c r="L1812" s="424"/>
    </row>
    <row r="1813" spans="1:12" ht="24" customHeight="1">
      <c r="A1813" s="300" t="s">
        <v>12986</v>
      </c>
      <c r="B1813" s="301" t="s">
        <v>13062</v>
      </c>
      <c r="C1813" s="300" t="s">
        <v>9</v>
      </c>
      <c r="D1813" s="300" t="s">
        <v>12527</v>
      </c>
      <c r="E1813" s="302" t="s">
        <v>27</v>
      </c>
      <c r="F1813" s="423" t="s">
        <v>13063</v>
      </c>
      <c r="G1813" s="423"/>
      <c r="H1813" s="423">
        <v>3.9335146999999999</v>
      </c>
      <c r="I1813" s="423"/>
      <c r="J1813" s="424">
        <v>1.3373999999999999</v>
      </c>
      <c r="K1813" s="424"/>
      <c r="L1813" s="424"/>
    </row>
    <row r="1814" spans="1:12" ht="17.100000000000001" customHeight="1">
      <c r="A1814" s="298"/>
      <c r="B1814" s="298"/>
      <c r="C1814" s="298"/>
      <c r="D1814" s="298"/>
      <c r="E1814" s="298"/>
      <c r="F1814" s="298"/>
      <c r="G1814" s="298"/>
      <c r="H1814" s="298"/>
      <c r="I1814" s="298"/>
      <c r="J1814" s="298" t="s">
        <v>12992</v>
      </c>
      <c r="K1814" s="298"/>
      <c r="L1814" s="298" t="s">
        <v>13748</v>
      </c>
    </row>
    <row r="1815" spans="1:12" ht="17.100000000000001" customHeight="1">
      <c r="A1815" s="294" t="s">
        <v>13014</v>
      </c>
      <c r="B1815" s="294"/>
      <c r="C1815" s="294"/>
      <c r="D1815" s="294"/>
      <c r="E1815" s="294"/>
      <c r="F1815" s="294"/>
      <c r="G1815" s="294"/>
      <c r="H1815" s="294"/>
      <c r="I1815" s="294"/>
      <c r="J1815" s="294"/>
      <c r="K1815" s="294"/>
      <c r="L1815" s="294"/>
    </row>
    <row r="1816" spans="1:12" ht="17.100000000000001" customHeight="1">
      <c r="A1816" s="298"/>
      <c r="B1816" s="298"/>
      <c r="C1816" s="298"/>
      <c r="D1816" s="298"/>
      <c r="E1816" s="298"/>
      <c r="F1816" s="298"/>
      <c r="G1816" s="298"/>
      <c r="H1816" s="298"/>
      <c r="I1816" s="298"/>
      <c r="J1816" s="298" t="s">
        <v>13015</v>
      </c>
      <c r="K1816" s="298"/>
      <c r="L1816" s="298" t="s">
        <v>13749</v>
      </c>
    </row>
    <row r="1817" spans="1:12" ht="17.100000000000001" customHeight="1">
      <c r="A1817" s="298"/>
      <c r="B1817" s="298"/>
      <c r="C1817" s="298"/>
      <c r="D1817" s="298"/>
      <c r="E1817" s="298"/>
      <c r="F1817" s="298"/>
      <c r="G1817" s="298"/>
      <c r="H1817" s="298"/>
      <c r="I1817" s="298"/>
      <c r="J1817" s="298" t="s">
        <v>13017</v>
      </c>
      <c r="K1817" s="298" t="s">
        <v>13018</v>
      </c>
      <c r="L1817" s="298" t="s">
        <v>13750</v>
      </c>
    </row>
    <row r="1818" spans="1:12" ht="17.100000000000001" customHeight="1">
      <c r="A1818" s="298"/>
      <c r="B1818" s="298"/>
      <c r="C1818" s="298"/>
      <c r="D1818" s="298"/>
      <c r="E1818" s="298"/>
      <c r="F1818" s="298"/>
      <c r="G1818" s="298"/>
      <c r="H1818" s="298"/>
      <c r="I1818" s="298"/>
      <c r="J1818" s="298" t="s">
        <v>13020</v>
      </c>
      <c r="K1818" s="298"/>
      <c r="L1818" s="298" t="s">
        <v>13751</v>
      </c>
    </row>
    <row r="1819" spans="1:12" ht="17.100000000000001" customHeight="1">
      <c r="A1819" s="298"/>
      <c r="B1819" s="298"/>
      <c r="C1819" s="298"/>
      <c r="D1819" s="298"/>
      <c r="E1819" s="298"/>
      <c r="F1819" s="298"/>
      <c r="G1819" s="298"/>
      <c r="H1819" s="298"/>
      <c r="I1819" s="298"/>
      <c r="J1819" s="298" t="s">
        <v>13022</v>
      </c>
      <c r="K1819" s="298" t="s">
        <v>12974</v>
      </c>
      <c r="L1819" s="298" t="s">
        <v>13752</v>
      </c>
    </row>
    <row r="1820" spans="1:12" ht="17.100000000000001" customHeight="1">
      <c r="A1820" s="298"/>
      <c r="B1820" s="298"/>
      <c r="C1820" s="298"/>
      <c r="D1820" s="298"/>
      <c r="E1820" s="298"/>
      <c r="F1820" s="298"/>
      <c r="G1820" s="298"/>
      <c r="H1820" s="298"/>
      <c r="I1820" s="298"/>
      <c r="J1820" s="298" t="s">
        <v>13024</v>
      </c>
      <c r="K1820" s="298"/>
      <c r="L1820" s="298" t="s">
        <v>13753</v>
      </c>
    </row>
    <row r="1821" spans="1:12" ht="30" customHeight="1">
      <c r="A1821" s="299"/>
      <c r="B1821" s="299"/>
      <c r="C1821" s="299"/>
      <c r="D1821" s="299"/>
      <c r="E1821" s="299"/>
      <c r="F1821" s="299"/>
      <c r="G1821" s="299"/>
      <c r="H1821" s="299"/>
      <c r="I1821" s="299"/>
      <c r="J1821" s="299"/>
      <c r="K1821" s="299"/>
      <c r="L1821" s="299"/>
    </row>
    <row r="1822" spans="1:12" ht="24" customHeight="1">
      <c r="A1822" s="295" t="s">
        <v>13754</v>
      </c>
      <c r="B1822" s="296" t="s">
        <v>13755</v>
      </c>
      <c r="C1822" s="295" t="s">
        <v>9</v>
      </c>
      <c r="D1822" s="295" t="s">
        <v>4950</v>
      </c>
      <c r="E1822" s="297" t="s">
        <v>23</v>
      </c>
      <c r="F1822" s="296"/>
      <c r="G1822" s="296"/>
      <c r="H1822" s="296"/>
      <c r="I1822" s="296"/>
      <c r="J1822" s="296"/>
      <c r="K1822" s="296"/>
      <c r="L1822" s="296"/>
    </row>
    <row r="1823" spans="1:12">
      <c r="A1823" s="414" t="s">
        <v>12977</v>
      </c>
      <c r="B1823" s="414"/>
      <c r="C1823" s="414"/>
      <c r="D1823" s="414"/>
      <c r="E1823" s="414"/>
      <c r="F1823" s="414"/>
      <c r="G1823" s="414"/>
      <c r="H1823" s="414"/>
      <c r="I1823" s="294"/>
      <c r="J1823" s="294"/>
      <c r="K1823" s="294"/>
      <c r="L1823" s="294"/>
    </row>
    <row r="1824" spans="1:12" ht="17.100000000000001" customHeight="1">
      <c r="A1824" s="294" t="s">
        <v>12978</v>
      </c>
      <c r="B1824" s="298" t="s">
        <v>12979</v>
      </c>
      <c r="C1824" s="294" t="s">
        <v>12980</v>
      </c>
      <c r="D1824" s="294" t="s">
        <v>12981</v>
      </c>
      <c r="E1824" s="299" t="s">
        <v>12982</v>
      </c>
      <c r="F1824" s="413" t="s">
        <v>12983</v>
      </c>
      <c r="G1824" s="413"/>
      <c r="H1824" s="413" t="s">
        <v>12984</v>
      </c>
      <c r="I1824" s="413"/>
      <c r="J1824" s="413" t="s">
        <v>12985</v>
      </c>
      <c r="K1824" s="413"/>
      <c r="L1824" s="413"/>
    </row>
    <row r="1825" spans="1:12" ht="24" customHeight="1">
      <c r="A1825" s="300" t="s">
        <v>12986</v>
      </c>
      <c r="B1825" s="301" t="s">
        <v>13085</v>
      </c>
      <c r="C1825" s="300" t="s">
        <v>9</v>
      </c>
      <c r="D1825" s="300" t="s">
        <v>7909</v>
      </c>
      <c r="E1825" s="302" t="s">
        <v>51</v>
      </c>
      <c r="F1825" s="423" t="s">
        <v>13086</v>
      </c>
      <c r="G1825" s="423"/>
      <c r="H1825" s="423">
        <v>1.4579999999999999E-4</v>
      </c>
      <c r="I1825" s="423"/>
      <c r="J1825" s="424">
        <v>1.52E-2</v>
      </c>
      <c r="K1825" s="424"/>
      <c r="L1825" s="424"/>
    </row>
    <row r="1826" spans="1:12" ht="24" customHeight="1">
      <c r="A1826" s="300" t="s">
        <v>12986</v>
      </c>
      <c r="B1826" s="301" t="s">
        <v>13087</v>
      </c>
      <c r="C1826" s="300" t="s">
        <v>9</v>
      </c>
      <c r="D1826" s="300" t="s">
        <v>8873</v>
      </c>
      <c r="E1826" s="302" t="s">
        <v>51</v>
      </c>
      <c r="F1826" s="423" t="s">
        <v>13088</v>
      </c>
      <c r="G1826" s="423"/>
      <c r="H1826" s="423">
        <v>1.3900000000000001E-5</v>
      </c>
      <c r="I1826" s="423"/>
      <c r="J1826" s="424">
        <v>1.21E-2</v>
      </c>
      <c r="K1826" s="424"/>
      <c r="L1826" s="424"/>
    </row>
    <row r="1827" spans="1:12" ht="48" customHeight="1">
      <c r="A1827" s="300" t="s">
        <v>12986</v>
      </c>
      <c r="B1827" s="301" t="s">
        <v>13089</v>
      </c>
      <c r="C1827" s="300" t="s">
        <v>9</v>
      </c>
      <c r="D1827" s="300" t="s">
        <v>9227</v>
      </c>
      <c r="E1827" s="302" t="s">
        <v>51</v>
      </c>
      <c r="F1827" s="423" t="s">
        <v>13090</v>
      </c>
      <c r="G1827" s="423"/>
      <c r="H1827" s="423">
        <v>9.7000000000000003E-6</v>
      </c>
      <c r="I1827" s="423"/>
      <c r="J1827" s="424">
        <v>1.2999999999999999E-2</v>
      </c>
      <c r="K1827" s="424"/>
      <c r="L1827" s="424"/>
    </row>
    <row r="1828" spans="1:12" ht="24" customHeight="1">
      <c r="A1828" s="300" t="s">
        <v>12986</v>
      </c>
      <c r="B1828" s="301" t="s">
        <v>13091</v>
      </c>
      <c r="C1828" s="300" t="s">
        <v>9</v>
      </c>
      <c r="D1828" s="300" t="s">
        <v>9580</v>
      </c>
      <c r="E1828" s="302" t="s">
        <v>51</v>
      </c>
      <c r="F1828" s="423" t="s">
        <v>13092</v>
      </c>
      <c r="G1828" s="423"/>
      <c r="H1828" s="423">
        <v>9.5000000000000005E-6</v>
      </c>
      <c r="I1828" s="423"/>
      <c r="J1828" s="424">
        <v>8.5000000000000006E-3</v>
      </c>
      <c r="K1828" s="424"/>
      <c r="L1828" s="424"/>
    </row>
    <row r="1829" spans="1:12" ht="24" customHeight="1">
      <c r="A1829" s="300" t="s">
        <v>12986</v>
      </c>
      <c r="B1829" s="301" t="s">
        <v>12987</v>
      </c>
      <c r="C1829" s="300" t="s">
        <v>9</v>
      </c>
      <c r="D1829" s="300" t="s">
        <v>9831</v>
      </c>
      <c r="E1829" s="302" t="s">
        <v>12988</v>
      </c>
      <c r="F1829" s="423" t="s">
        <v>12989</v>
      </c>
      <c r="G1829" s="423"/>
      <c r="H1829" s="423">
        <v>3.3766E-3</v>
      </c>
      <c r="I1829" s="423"/>
      <c r="J1829" s="424">
        <v>3.4200000000000001E-2</v>
      </c>
      <c r="K1829" s="424"/>
      <c r="L1829" s="424"/>
    </row>
    <row r="1830" spans="1:12" ht="36" customHeight="1">
      <c r="A1830" s="300" t="s">
        <v>12986</v>
      </c>
      <c r="B1830" s="301" t="s">
        <v>12990</v>
      </c>
      <c r="C1830" s="300" t="s">
        <v>9</v>
      </c>
      <c r="D1830" s="300" t="s">
        <v>11426</v>
      </c>
      <c r="E1830" s="302" t="s">
        <v>51</v>
      </c>
      <c r="F1830" s="423" t="s">
        <v>12991</v>
      </c>
      <c r="G1830" s="423"/>
      <c r="H1830" s="423">
        <v>1.7689999999999999E-4</v>
      </c>
      <c r="I1830" s="423"/>
      <c r="J1830" s="424">
        <v>2.3400000000000001E-2</v>
      </c>
      <c r="K1830" s="424"/>
      <c r="L1830" s="424"/>
    </row>
    <row r="1831" spans="1:12" ht="17.100000000000001" customHeight="1">
      <c r="A1831" s="298"/>
      <c r="B1831" s="298"/>
      <c r="C1831" s="298"/>
      <c r="D1831" s="298"/>
      <c r="E1831" s="298"/>
      <c r="F1831" s="298"/>
      <c r="G1831" s="298"/>
      <c r="H1831" s="298"/>
      <c r="I1831" s="298"/>
      <c r="J1831" s="298" t="s">
        <v>12992</v>
      </c>
      <c r="K1831" s="298"/>
      <c r="L1831" s="298" t="s">
        <v>12903</v>
      </c>
    </row>
    <row r="1832" spans="1:12">
      <c r="A1832" s="414" t="s">
        <v>12994</v>
      </c>
      <c r="B1832" s="414"/>
      <c r="C1832" s="414"/>
      <c r="D1832" s="414"/>
      <c r="E1832" s="414"/>
      <c r="F1832" s="414"/>
      <c r="G1832" s="414"/>
      <c r="H1832" s="414"/>
      <c r="I1832" s="294"/>
      <c r="J1832" s="294"/>
      <c r="K1832" s="294"/>
      <c r="L1832" s="294"/>
    </row>
    <row r="1833" spans="1:12" ht="17.100000000000001" customHeight="1">
      <c r="A1833" s="294" t="s">
        <v>12978</v>
      </c>
      <c r="B1833" s="298" t="s">
        <v>12979</v>
      </c>
      <c r="C1833" s="294" t="s">
        <v>12980</v>
      </c>
      <c r="D1833" s="294" t="s">
        <v>12981</v>
      </c>
      <c r="E1833" s="299" t="s">
        <v>12982</v>
      </c>
      <c r="F1833" s="413" t="s">
        <v>12983</v>
      </c>
      <c r="G1833" s="413"/>
      <c r="H1833" s="413" t="s">
        <v>12984</v>
      </c>
      <c r="I1833" s="413"/>
      <c r="J1833" s="413" t="s">
        <v>12985</v>
      </c>
      <c r="K1833" s="413"/>
      <c r="L1833" s="413"/>
    </row>
    <row r="1834" spans="1:12" ht="24" customHeight="1">
      <c r="A1834" s="300" t="s">
        <v>12986</v>
      </c>
      <c r="B1834" s="301" t="s">
        <v>13292</v>
      </c>
      <c r="C1834" s="300" t="s">
        <v>9</v>
      </c>
      <c r="D1834" s="300" t="s">
        <v>6981</v>
      </c>
      <c r="E1834" s="302" t="s">
        <v>27</v>
      </c>
      <c r="F1834" s="423" t="s">
        <v>13293</v>
      </c>
      <c r="G1834" s="423"/>
      <c r="H1834" s="423">
        <v>5.4984100000000001E-2</v>
      </c>
      <c r="I1834" s="423"/>
      <c r="J1834" s="424">
        <v>0.2661</v>
      </c>
      <c r="K1834" s="424"/>
      <c r="L1834" s="424"/>
    </row>
    <row r="1835" spans="1:12" ht="24" customHeight="1">
      <c r="A1835" s="300" t="s">
        <v>12986</v>
      </c>
      <c r="B1835" s="301" t="s">
        <v>13294</v>
      </c>
      <c r="C1835" s="300" t="s">
        <v>9</v>
      </c>
      <c r="D1835" s="300" t="s">
        <v>7164</v>
      </c>
      <c r="E1835" s="302" t="s">
        <v>27</v>
      </c>
      <c r="F1835" s="423" t="s">
        <v>13134</v>
      </c>
      <c r="G1835" s="423"/>
      <c r="H1835" s="423">
        <v>0.19329569999999999</v>
      </c>
      <c r="I1835" s="423"/>
      <c r="J1835" s="424">
        <v>1.3433999999999999</v>
      </c>
      <c r="K1835" s="424"/>
      <c r="L1835" s="424"/>
    </row>
    <row r="1836" spans="1:12" ht="17.100000000000001" customHeight="1">
      <c r="A1836" s="298"/>
      <c r="B1836" s="298"/>
      <c r="C1836" s="298"/>
      <c r="D1836" s="298"/>
      <c r="E1836" s="298"/>
      <c r="F1836" s="298"/>
      <c r="G1836" s="298"/>
      <c r="H1836" s="298"/>
      <c r="I1836" s="298"/>
      <c r="J1836" s="298" t="s">
        <v>12992</v>
      </c>
      <c r="K1836" s="298"/>
      <c r="L1836" s="298" t="s">
        <v>13756</v>
      </c>
    </row>
    <row r="1837" spans="1:12">
      <c r="A1837" s="414" t="s">
        <v>12998</v>
      </c>
      <c r="B1837" s="414"/>
      <c r="C1837" s="414"/>
      <c r="D1837" s="414"/>
      <c r="E1837" s="414"/>
      <c r="F1837" s="414"/>
      <c r="G1837" s="414"/>
      <c r="H1837" s="414"/>
      <c r="I1837" s="294"/>
      <c r="J1837" s="294"/>
      <c r="K1837" s="294"/>
      <c r="L1837" s="294"/>
    </row>
    <row r="1838" spans="1:12" ht="17.100000000000001" customHeight="1">
      <c r="A1838" s="294" t="s">
        <v>12978</v>
      </c>
      <c r="B1838" s="298" t="s">
        <v>12979</v>
      </c>
      <c r="C1838" s="294" t="s">
        <v>12980</v>
      </c>
      <c r="D1838" s="294" t="s">
        <v>12981</v>
      </c>
      <c r="E1838" s="299" t="s">
        <v>12982</v>
      </c>
      <c r="F1838" s="413" t="s">
        <v>12983</v>
      </c>
      <c r="G1838" s="413"/>
      <c r="H1838" s="413" t="s">
        <v>12984</v>
      </c>
      <c r="I1838" s="413"/>
      <c r="J1838" s="413" t="s">
        <v>12985</v>
      </c>
      <c r="K1838" s="413"/>
      <c r="L1838" s="413"/>
    </row>
    <row r="1839" spans="1:12" ht="24" customHeight="1">
      <c r="A1839" s="300" t="s">
        <v>12986</v>
      </c>
      <c r="B1839" s="301" t="s">
        <v>13332</v>
      </c>
      <c r="C1839" s="300" t="s">
        <v>9</v>
      </c>
      <c r="D1839" s="300" t="s">
        <v>7130</v>
      </c>
      <c r="E1839" s="302" t="s">
        <v>23</v>
      </c>
      <c r="F1839" s="423" t="s">
        <v>13333</v>
      </c>
      <c r="G1839" s="423"/>
      <c r="H1839" s="423">
        <v>2.5000000000000001E-2</v>
      </c>
      <c r="I1839" s="423"/>
      <c r="J1839" s="424">
        <v>0.28999999999999998</v>
      </c>
      <c r="K1839" s="424"/>
      <c r="L1839" s="424"/>
    </row>
    <row r="1840" spans="1:12" ht="36" customHeight="1">
      <c r="A1840" s="300" t="s">
        <v>12986</v>
      </c>
      <c r="B1840" s="301" t="s">
        <v>13334</v>
      </c>
      <c r="C1840" s="300" t="s">
        <v>9</v>
      </c>
      <c r="D1840" s="300" t="s">
        <v>8874</v>
      </c>
      <c r="E1840" s="302" t="s">
        <v>51</v>
      </c>
      <c r="F1840" s="423" t="s">
        <v>12956</v>
      </c>
      <c r="G1840" s="423"/>
      <c r="H1840" s="423">
        <v>1.19</v>
      </c>
      <c r="I1840" s="423"/>
      <c r="J1840" s="424">
        <v>0.16</v>
      </c>
      <c r="K1840" s="424"/>
      <c r="L1840" s="424"/>
    </row>
    <row r="1841" spans="1:12" ht="24" customHeight="1">
      <c r="A1841" s="300" t="s">
        <v>12986</v>
      </c>
      <c r="B1841" s="301" t="s">
        <v>13757</v>
      </c>
      <c r="C1841" s="300" t="s">
        <v>9</v>
      </c>
      <c r="D1841" s="300" t="s">
        <v>6879</v>
      </c>
      <c r="E1841" s="302" t="s">
        <v>23</v>
      </c>
      <c r="F1841" s="423" t="s">
        <v>13758</v>
      </c>
      <c r="G1841" s="423"/>
      <c r="H1841" s="423">
        <v>1.0608103</v>
      </c>
      <c r="I1841" s="423"/>
      <c r="J1841" s="424">
        <v>5.5586000000000002</v>
      </c>
      <c r="K1841" s="424"/>
      <c r="L1841" s="424"/>
    </row>
    <row r="1842" spans="1:12" ht="24" customHeight="1">
      <c r="A1842" s="300" t="s">
        <v>12986</v>
      </c>
      <c r="B1842" s="301" t="s">
        <v>13099</v>
      </c>
      <c r="C1842" s="300" t="s">
        <v>9</v>
      </c>
      <c r="D1842" s="300" t="s">
        <v>7224</v>
      </c>
      <c r="E1842" s="302" t="s">
        <v>51</v>
      </c>
      <c r="F1842" s="423" t="s">
        <v>13100</v>
      </c>
      <c r="G1842" s="423"/>
      <c r="H1842" s="423">
        <v>1.7235E-3</v>
      </c>
      <c r="I1842" s="423"/>
      <c r="J1842" s="424">
        <v>1.5800000000000002E-2</v>
      </c>
      <c r="K1842" s="424"/>
      <c r="L1842" s="424"/>
    </row>
    <row r="1843" spans="1:12" ht="24" customHeight="1">
      <c r="A1843" s="300" t="s">
        <v>12986</v>
      </c>
      <c r="B1843" s="301" t="s">
        <v>13101</v>
      </c>
      <c r="C1843" s="300" t="s">
        <v>9</v>
      </c>
      <c r="D1843" s="300" t="s">
        <v>7359</v>
      </c>
      <c r="E1843" s="302" t="s">
        <v>51</v>
      </c>
      <c r="F1843" s="423" t="s">
        <v>13102</v>
      </c>
      <c r="G1843" s="423"/>
      <c r="H1843" s="423">
        <v>5.5600000000000003E-5</v>
      </c>
      <c r="I1843" s="423"/>
      <c r="J1843" s="424">
        <v>7.1000000000000004E-3</v>
      </c>
      <c r="K1843" s="424"/>
      <c r="L1843" s="424"/>
    </row>
    <row r="1844" spans="1:12" ht="24" customHeight="1">
      <c r="A1844" s="300" t="s">
        <v>12986</v>
      </c>
      <c r="B1844" s="301" t="s">
        <v>13103</v>
      </c>
      <c r="C1844" s="300" t="s">
        <v>9</v>
      </c>
      <c r="D1844" s="300" t="s">
        <v>8851</v>
      </c>
      <c r="E1844" s="302" t="s">
        <v>51</v>
      </c>
      <c r="F1844" s="423" t="s">
        <v>13104</v>
      </c>
      <c r="G1844" s="423"/>
      <c r="H1844" s="423">
        <v>4.4499999999999997E-5</v>
      </c>
      <c r="I1844" s="423"/>
      <c r="J1844" s="424">
        <v>8.6E-3</v>
      </c>
      <c r="K1844" s="424"/>
      <c r="L1844" s="424"/>
    </row>
    <row r="1845" spans="1:12" ht="24" customHeight="1">
      <c r="A1845" s="300" t="s">
        <v>12986</v>
      </c>
      <c r="B1845" s="301" t="s">
        <v>13105</v>
      </c>
      <c r="C1845" s="300" t="s">
        <v>9</v>
      </c>
      <c r="D1845" s="300" t="s">
        <v>8852</v>
      </c>
      <c r="E1845" s="302" t="s">
        <v>51</v>
      </c>
      <c r="F1845" s="423" t="s">
        <v>13106</v>
      </c>
      <c r="G1845" s="423"/>
      <c r="H1845" s="423">
        <v>9.5000000000000005E-6</v>
      </c>
      <c r="I1845" s="423"/>
      <c r="J1845" s="424">
        <v>5.1999999999999998E-3</v>
      </c>
      <c r="K1845" s="424"/>
      <c r="L1845" s="424"/>
    </row>
    <row r="1846" spans="1:12" ht="24" customHeight="1">
      <c r="A1846" s="300" t="s">
        <v>12986</v>
      </c>
      <c r="B1846" s="301" t="s">
        <v>13107</v>
      </c>
      <c r="C1846" s="300" t="s">
        <v>9</v>
      </c>
      <c r="D1846" s="300" t="s">
        <v>9000</v>
      </c>
      <c r="E1846" s="302" t="s">
        <v>51</v>
      </c>
      <c r="F1846" s="423" t="s">
        <v>13108</v>
      </c>
      <c r="G1846" s="423"/>
      <c r="H1846" s="423">
        <v>1.9616E-3</v>
      </c>
      <c r="I1846" s="423"/>
      <c r="J1846" s="424">
        <v>1.3299999999999999E-2</v>
      </c>
      <c r="K1846" s="424"/>
      <c r="L1846" s="424"/>
    </row>
    <row r="1847" spans="1:12" ht="24" customHeight="1">
      <c r="A1847" s="300" t="s">
        <v>12986</v>
      </c>
      <c r="B1847" s="301" t="s">
        <v>13109</v>
      </c>
      <c r="C1847" s="300" t="s">
        <v>9</v>
      </c>
      <c r="D1847" s="300" t="s">
        <v>9574</v>
      </c>
      <c r="E1847" s="302" t="s">
        <v>51</v>
      </c>
      <c r="F1847" s="423" t="s">
        <v>13110</v>
      </c>
      <c r="G1847" s="423"/>
      <c r="H1847" s="423">
        <v>6.2200000000000005E-4</v>
      </c>
      <c r="I1847" s="423"/>
      <c r="J1847" s="424">
        <v>5.4999999999999997E-3</v>
      </c>
      <c r="K1847" s="424"/>
      <c r="L1847" s="424"/>
    </row>
    <row r="1848" spans="1:12" ht="24" customHeight="1">
      <c r="A1848" s="300" t="s">
        <v>12986</v>
      </c>
      <c r="B1848" s="301" t="s">
        <v>13111</v>
      </c>
      <c r="C1848" s="300" t="s">
        <v>9</v>
      </c>
      <c r="D1848" s="300" t="s">
        <v>10714</v>
      </c>
      <c r="E1848" s="302" t="s">
        <v>93</v>
      </c>
      <c r="F1848" s="423" t="s">
        <v>13112</v>
      </c>
      <c r="G1848" s="423"/>
      <c r="H1848" s="423">
        <v>3.2699999999999998E-4</v>
      </c>
      <c r="I1848" s="423"/>
      <c r="J1848" s="424">
        <v>5.0000000000000001E-3</v>
      </c>
      <c r="K1848" s="424"/>
      <c r="L1848" s="424"/>
    </row>
    <row r="1849" spans="1:12" ht="24" customHeight="1">
      <c r="A1849" s="300" t="s">
        <v>12986</v>
      </c>
      <c r="B1849" s="301" t="s">
        <v>13113</v>
      </c>
      <c r="C1849" s="300" t="s">
        <v>9</v>
      </c>
      <c r="D1849" s="300" t="s">
        <v>10809</v>
      </c>
      <c r="E1849" s="302" t="s">
        <v>51</v>
      </c>
      <c r="F1849" s="423" t="s">
        <v>13114</v>
      </c>
      <c r="G1849" s="423"/>
      <c r="H1849" s="423">
        <v>3.2699999999999998E-4</v>
      </c>
      <c r="I1849" s="423"/>
      <c r="J1849" s="424">
        <v>3.8999999999999998E-3</v>
      </c>
      <c r="K1849" s="424"/>
      <c r="L1849" s="424"/>
    </row>
    <row r="1850" spans="1:12" ht="24" customHeight="1">
      <c r="A1850" s="300" t="s">
        <v>12986</v>
      </c>
      <c r="B1850" s="301" t="s">
        <v>13115</v>
      </c>
      <c r="C1850" s="300" t="s">
        <v>9</v>
      </c>
      <c r="D1850" s="300" t="s">
        <v>10810</v>
      </c>
      <c r="E1850" s="302" t="s">
        <v>51</v>
      </c>
      <c r="F1850" s="423" t="s">
        <v>13116</v>
      </c>
      <c r="G1850" s="423"/>
      <c r="H1850" s="423">
        <v>3.2699999999999998E-4</v>
      </c>
      <c r="I1850" s="423"/>
      <c r="J1850" s="424">
        <v>8.6999999999999994E-3</v>
      </c>
      <c r="K1850" s="424"/>
      <c r="L1850" s="424"/>
    </row>
    <row r="1851" spans="1:12" ht="24" customHeight="1">
      <c r="A1851" s="300" t="s">
        <v>12986</v>
      </c>
      <c r="B1851" s="301" t="s">
        <v>13117</v>
      </c>
      <c r="C1851" s="300" t="s">
        <v>9</v>
      </c>
      <c r="D1851" s="300" t="s">
        <v>10837</v>
      </c>
      <c r="E1851" s="302" t="s">
        <v>51</v>
      </c>
      <c r="F1851" s="423" t="s">
        <v>13118</v>
      </c>
      <c r="G1851" s="423"/>
      <c r="H1851" s="423">
        <v>1.11E-5</v>
      </c>
      <c r="I1851" s="423"/>
      <c r="J1851" s="424">
        <v>4.8999999999999998E-3</v>
      </c>
      <c r="K1851" s="424"/>
      <c r="L1851" s="424"/>
    </row>
    <row r="1852" spans="1:12" ht="24" customHeight="1">
      <c r="A1852" s="300" t="s">
        <v>12986</v>
      </c>
      <c r="B1852" s="301" t="s">
        <v>13003</v>
      </c>
      <c r="C1852" s="300" t="s">
        <v>9</v>
      </c>
      <c r="D1852" s="300" t="s">
        <v>7216</v>
      </c>
      <c r="E1852" s="302" t="s">
        <v>51</v>
      </c>
      <c r="F1852" s="423" t="s">
        <v>13004</v>
      </c>
      <c r="G1852" s="423"/>
      <c r="H1852" s="423">
        <v>6.5479999999999998E-4</v>
      </c>
      <c r="I1852" s="423"/>
      <c r="J1852" s="424">
        <v>2.1899999999999999E-2</v>
      </c>
      <c r="K1852" s="424"/>
      <c r="L1852" s="424"/>
    </row>
    <row r="1853" spans="1:12" ht="24" customHeight="1">
      <c r="A1853" s="300" t="s">
        <v>12986</v>
      </c>
      <c r="B1853" s="301" t="s">
        <v>13005</v>
      </c>
      <c r="C1853" s="300" t="s">
        <v>9</v>
      </c>
      <c r="D1853" s="300" t="s">
        <v>7393</v>
      </c>
      <c r="E1853" s="302" t="s">
        <v>12988</v>
      </c>
      <c r="F1853" s="423" t="s">
        <v>13006</v>
      </c>
      <c r="G1853" s="423"/>
      <c r="H1853" s="423">
        <v>3.9389999999999998E-4</v>
      </c>
      <c r="I1853" s="423"/>
      <c r="J1853" s="424">
        <v>2.1299999999999999E-2</v>
      </c>
      <c r="K1853" s="424"/>
      <c r="L1853" s="424"/>
    </row>
    <row r="1854" spans="1:12" ht="24" customHeight="1">
      <c r="A1854" s="300" t="s">
        <v>12986</v>
      </c>
      <c r="B1854" s="301" t="s">
        <v>13007</v>
      </c>
      <c r="C1854" s="300" t="s">
        <v>9</v>
      </c>
      <c r="D1854" s="300" t="s">
        <v>10619</v>
      </c>
      <c r="E1854" s="302" t="s">
        <v>51</v>
      </c>
      <c r="F1854" s="423" t="s">
        <v>13008</v>
      </c>
      <c r="G1854" s="423"/>
      <c r="H1854" s="423">
        <v>3.056E-4</v>
      </c>
      <c r="I1854" s="423"/>
      <c r="J1854" s="424">
        <v>5.8400000000000001E-2</v>
      </c>
      <c r="K1854" s="424"/>
      <c r="L1854" s="424"/>
    </row>
    <row r="1855" spans="1:12" ht="24" customHeight="1">
      <c r="A1855" s="300" t="s">
        <v>12986</v>
      </c>
      <c r="B1855" s="301" t="s">
        <v>13009</v>
      </c>
      <c r="C1855" s="300" t="s">
        <v>9</v>
      </c>
      <c r="D1855" s="300" t="s">
        <v>10769</v>
      </c>
      <c r="E1855" s="302" t="s">
        <v>51</v>
      </c>
      <c r="F1855" s="423" t="s">
        <v>13010</v>
      </c>
      <c r="G1855" s="423"/>
      <c r="H1855" s="423">
        <v>2.7470000000000001E-2</v>
      </c>
      <c r="I1855" s="423"/>
      <c r="J1855" s="424">
        <v>3.4599999999999999E-2</v>
      </c>
      <c r="K1855" s="424"/>
      <c r="L1855" s="424"/>
    </row>
    <row r="1856" spans="1:12" ht="24" customHeight="1">
      <c r="A1856" s="300" t="s">
        <v>12986</v>
      </c>
      <c r="B1856" s="301" t="s">
        <v>13011</v>
      </c>
      <c r="C1856" s="300" t="s">
        <v>9</v>
      </c>
      <c r="D1856" s="300" t="s">
        <v>10929</v>
      </c>
      <c r="E1856" s="302" t="s">
        <v>51</v>
      </c>
      <c r="F1856" s="423" t="s">
        <v>13012</v>
      </c>
      <c r="G1856" s="423"/>
      <c r="H1856" s="423">
        <v>2.6489999999999999E-4</v>
      </c>
      <c r="I1856" s="423"/>
      <c r="J1856" s="424">
        <v>3.9899999999999998E-2</v>
      </c>
      <c r="K1856" s="424"/>
      <c r="L1856" s="424"/>
    </row>
    <row r="1857" spans="1:12" ht="17.100000000000001" customHeight="1">
      <c r="A1857" s="298"/>
      <c r="B1857" s="298"/>
      <c r="C1857" s="298"/>
      <c r="D1857" s="298"/>
      <c r="E1857" s="298"/>
      <c r="F1857" s="298"/>
      <c r="G1857" s="298"/>
      <c r="H1857" s="298"/>
      <c r="I1857" s="298"/>
      <c r="J1857" s="298" t="s">
        <v>12992</v>
      </c>
      <c r="K1857" s="298"/>
      <c r="L1857" s="298" t="s">
        <v>13759</v>
      </c>
    </row>
    <row r="1858" spans="1:12">
      <c r="A1858" s="414" t="s">
        <v>13056</v>
      </c>
      <c r="B1858" s="414"/>
      <c r="C1858" s="414"/>
      <c r="D1858" s="414"/>
      <c r="E1858" s="414"/>
      <c r="F1858" s="414"/>
      <c r="G1858" s="414"/>
      <c r="H1858" s="414"/>
      <c r="I1858" s="294"/>
      <c r="J1858" s="294"/>
      <c r="K1858" s="294"/>
      <c r="L1858" s="294"/>
    </row>
    <row r="1859" spans="1:12" ht="17.100000000000001" customHeight="1">
      <c r="A1859" s="294" t="s">
        <v>12978</v>
      </c>
      <c r="B1859" s="298" t="s">
        <v>12979</v>
      </c>
      <c r="C1859" s="294" t="s">
        <v>12980</v>
      </c>
      <c r="D1859" s="294" t="s">
        <v>12981</v>
      </c>
      <c r="E1859" s="299" t="s">
        <v>12982</v>
      </c>
      <c r="F1859" s="413" t="s">
        <v>12983</v>
      </c>
      <c r="G1859" s="413"/>
      <c r="H1859" s="413" t="s">
        <v>12984</v>
      </c>
      <c r="I1859" s="413"/>
      <c r="J1859" s="413" t="s">
        <v>12985</v>
      </c>
      <c r="K1859" s="413"/>
      <c r="L1859" s="413"/>
    </row>
    <row r="1860" spans="1:12" ht="24" customHeight="1">
      <c r="A1860" s="300" t="s">
        <v>12986</v>
      </c>
      <c r="B1860" s="301" t="s">
        <v>13057</v>
      </c>
      <c r="C1860" s="300" t="s">
        <v>9</v>
      </c>
      <c r="D1860" s="300" t="s">
        <v>12549</v>
      </c>
      <c r="E1860" s="302" t="s">
        <v>27</v>
      </c>
      <c r="F1860" s="423" t="s">
        <v>12948</v>
      </c>
      <c r="G1860" s="423"/>
      <c r="H1860" s="423">
        <v>0.24577089999999999</v>
      </c>
      <c r="I1860" s="423"/>
      <c r="J1860" s="424">
        <v>0.1598</v>
      </c>
      <c r="K1860" s="424"/>
      <c r="L1860" s="424"/>
    </row>
    <row r="1861" spans="1:12" ht="17.100000000000001" customHeight="1">
      <c r="A1861" s="298"/>
      <c r="B1861" s="298"/>
      <c r="C1861" s="298"/>
      <c r="D1861" s="298"/>
      <c r="E1861" s="298"/>
      <c r="F1861" s="298"/>
      <c r="G1861" s="298"/>
      <c r="H1861" s="298"/>
      <c r="I1861" s="298"/>
      <c r="J1861" s="298" t="s">
        <v>12992</v>
      </c>
      <c r="K1861" s="298"/>
      <c r="L1861" s="298" t="s">
        <v>12941</v>
      </c>
    </row>
    <row r="1862" spans="1:12">
      <c r="A1862" s="414" t="s">
        <v>13058</v>
      </c>
      <c r="B1862" s="414"/>
      <c r="C1862" s="414"/>
      <c r="D1862" s="414"/>
      <c r="E1862" s="414"/>
      <c r="F1862" s="414"/>
      <c r="G1862" s="414"/>
      <c r="H1862" s="414"/>
      <c r="I1862" s="294"/>
      <c r="J1862" s="294"/>
      <c r="K1862" s="294"/>
      <c r="L1862" s="294"/>
    </row>
    <row r="1863" spans="1:12" ht="17.100000000000001" customHeight="1">
      <c r="A1863" s="294" t="s">
        <v>12978</v>
      </c>
      <c r="B1863" s="298" t="s">
        <v>12979</v>
      </c>
      <c r="C1863" s="294" t="s">
        <v>12980</v>
      </c>
      <c r="D1863" s="294" t="s">
        <v>12981</v>
      </c>
      <c r="E1863" s="299" t="s">
        <v>12982</v>
      </c>
      <c r="F1863" s="413" t="s">
        <v>12983</v>
      </c>
      <c r="G1863" s="413"/>
      <c r="H1863" s="413" t="s">
        <v>12984</v>
      </c>
      <c r="I1863" s="413"/>
      <c r="J1863" s="413" t="s">
        <v>12985</v>
      </c>
      <c r="K1863" s="413"/>
      <c r="L1863" s="413"/>
    </row>
    <row r="1864" spans="1:12" ht="24" customHeight="1">
      <c r="A1864" s="300" t="s">
        <v>12986</v>
      </c>
      <c r="B1864" s="301" t="s">
        <v>13059</v>
      </c>
      <c r="C1864" s="300" t="s">
        <v>9</v>
      </c>
      <c r="D1864" s="300" t="s">
        <v>12535</v>
      </c>
      <c r="E1864" s="302" t="s">
        <v>27</v>
      </c>
      <c r="F1864" s="423" t="s">
        <v>12936</v>
      </c>
      <c r="G1864" s="423"/>
      <c r="H1864" s="423">
        <v>0.24577089999999999</v>
      </c>
      <c r="I1864" s="423"/>
      <c r="J1864" s="424">
        <v>1.23E-2</v>
      </c>
      <c r="K1864" s="424"/>
      <c r="L1864" s="424"/>
    </row>
    <row r="1865" spans="1:12" ht="17.100000000000001" customHeight="1">
      <c r="A1865" s="298"/>
      <c r="B1865" s="298"/>
      <c r="C1865" s="298"/>
      <c r="D1865" s="298"/>
      <c r="E1865" s="298"/>
      <c r="F1865" s="298"/>
      <c r="G1865" s="298"/>
      <c r="H1865" s="298"/>
      <c r="I1865" s="298"/>
      <c r="J1865" s="298" t="s">
        <v>12992</v>
      </c>
      <c r="K1865" s="298"/>
      <c r="L1865" s="298" t="s">
        <v>12904</v>
      </c>
    </row>
    <row r="1866" spans="1:12">
      <c r="A1866" s="414" t="s">
        <v>13060</v>
      </c>
      <c r="B1866" s="414"/>
      <c r="C1866" s="414"/>
      <c r="D1866" s="414"/>
      <c r="E1866" s="414"/>
      <c r="F1866" s="414"/>
      <c r="G1866" s="414"/>
      <c r="H1866" s="414"/>
      <c r="I1866" s="294"/>
      <c r="J1866" s="294"/>
      <c r="K1866" s="294"/>
      <c r="L1866" s="294"/>
    </row>
    <row r="1867" spans="1:12" ht="17.100000000000001" customHeight="1">
      <c r="A1867" s="294" t="s">
        <v>12978</v>
      </c>
      <c r="B1867" s="298" t="s">
        <v>12979</v>
      </c>
      <c r="C1867" s="294" t="s">
        <v>12980</v>
      </c>
      <c r="D1867" s="294" t="s">
        <v>12981</v>
      </c>
      <c r="E1867" s="299" t="s">
        <v>12982</v>
      </c>
      <c r="F1867" s="413" t="s">
        <v>12983</v>
      </c>
      <c r="G1867" s="413"/>
      <c r="H1867" s="413" t="s">
        <v>12984</v>
      </c>
      <c r="I1867" s="413"/>
      <c r="J1867" s="413" t="s">
        <v>12985</v>
      </c>
      <c r="K1867" s="413"/>
      <c r="L1867" s="413"/>
    </row>
    <row r="1868" spans="1:12" ht="24" customHeight="1">
      <c r="A1868" s="300" t="s">
        <v>12986</v>
      </c>
      <c r="B1868" s="301" t="s">
        <v>13061</v>
      </c>
      <c r="C1868" s="300" t="s">
        <v>9</v>
      </c>
      <c r="D1868" s="300" t="s">
        <v>12522</v>
      </c>
      <c r="E1868" s="302" t="s">
        <v>27</v>
      </c>
      <c r="F1868" s="423" t="s">
        <v>12964</v>
      </c>
      <c r="G1868" s="423"/>
      <c r="H1868" s="423">
        <v>0.24577089999999999</v>
      </c>
      <c r="I1868" s="423"/>
      <c r="J1868" s="424">
        <v>0.62180000000000002</v>
      </c>
      <c r="K1868" s="424"/>
      <c r="L1868" s="424"/>
    </row>
    <row r="1869" spans="1:12" ht="24" customHeight="1">
      <c r="A1869" s="300" t="s">
        <v>12986</v>
      </c>
      <c r="B1869" s="301" t="s">
        <v>13062</v>
      </c>
      <c r="C1869" s="300" t="s">
        <v>9</v>
      </c>
      <c r="D1869" s="300" t="s">
        <v>12527</v>
      </c>
      <c r="E1869" s="302" t="s">
        <v>27</v>
      </c>
      <c r="F1869" s="423" t="s">
        <v>13063</v>
      </c>
      <c r="G1869" s="423"/>
      <c r="H1869" s="423">
        <v>0.24577089999999999</v>
      </c>
      <c r="I1869" s="423"/>
      <c r="J1869" s="424">
        <v>8.3599999999999994E-2</v>
      </c>
      <c r="K1869" s="424"/>
      <c r="L1869" s="424"/>
    </row>
    <row r="1870" spans="1:12" ht="17.100000000000001" customHeight="1">
      <c r="A1870" s="298"/>
      <c r="B1870" s="298"/>
      <c r="C1870" s="298"/>
      <c r="D1870" s="298"/>
      <c r="E1870" s="298"/>
      <c r="F1870" s="298"/>
      <c r="G1870" s="298"/>
      <c r="H1870" s="298"/>
      <c r="I1870" s="298"/>
      <c r="J1870" s="298" t="s">
        <v>12992</v>
      </c>
      <c r="K1870" s="298"/>
      <c r="L1870" s="298" t="s">
        <v>12967</v>
      </c>
    </row>
    <row r="1871" spans="1:12" ht="17.100000000000001" customHeight="1">
      <c r="A1871" s="294" t="s">
        <v>13014</v>
      </c>
      <c r="B1871" s="294"/>
      <c r="C1871" s="294"/>
      <c r="D1871" s="294"/>
      <c r="E1871" s="294"/>
      <c r="F1871" s="294"/>
      <c r="G1871" s="294"/>
      <c r="H1871" s="294"/>
      <c r="I1871" s="294"/>
      <c r="J1871" s="294"/>
      <c r="K1871" s="294"/>
      <c r="L1871" s="294"/>
    </row>
    <row r="1872" spans="1:12" ht="17.100000000000001" customHeight="1">
      <c r="A1872" s="298"/>
      <c r="B1872" s="298"/>
      <c r="C1872" s="298"/>
      <c r="D1872" s="298"/>
      <c r="E1872" s="298"/>
      <c r="F1872" s="298"/>
      <c r="G1872" s="298"/>
      <c r="H1872" s="298"/>
      <c r="I1872" s="298"/>
      <c r="J1872" s="298" t="s">
        <v>13015</v>
      </c>
      <c r="K1872" s="298"/>
      <c r="L1872" s="298" t="s">
        <v>13760</v>
      </c>
    </row>
    <row r="1873" spans="1:12" ht="17.100000000000001" customHeight="1">
      <c r="A1873" s="298"/>
      <c r="B1873" s="298"/>
      <c r="C1873" s="298"/>
      <c r="D1873" s="298"/>
      <c r="E1873" s="298"/>
      <c r="F1873" s="298"/>
      <c r="G1873" s="298"/>
      <c r="H1873" s="298"/>
      <c r="I1873" s="298"/>
      <c r="J1873" s="298" t="s">
        <v>13017</v>
      </c>
      <c r="K1873" s="298" t="s">
        <v>13018</v>
      </c>
      <c r="L1873" s="298" t="s">
        <v>13761</v>
      </c>
    </row>
    <row r="1874" spans="1:12" ht="17.100000000000001" customHeight="1">
      <c r="A1874" s="298"/>
      <c r="B1874" s="298"/>
      <c r="C1874" s="298"/>
      <c r="D1874" s="298"/>
      <c r="E1874" s="298"/>
      <c r="F1874" s="298"/>
      <c r="G1874" s="298"/>
      <c r="H1874" s="298"/>
      <c r="I1874" s="298"/>
      <c r="J1874" s="298" t="s">
        <v>13020</v>
      </c>
      <c r="K1874" s="298"/>
      <c r="L1874" s="298" t="s">
        <v>13762</v>
      </c>
    </row>
    <row r="1875" spans="1:12" ht="17.100000000000001" customHeight="1">
      <c r="A1875" s="298"/>
      <c r="B1875" s="298"/>
      <c r="C1875" s="298"/>
      <c r="D1875" s="298"/>
      <c r="E1875" s="298"/>
      <c r="F1875" s="298"/>
      <c r="G1875" s="298"/>
      <c r="H1875" s="298"/>
      <c r="I1875" s="298"/>
      <c r="J1875" s="298" t="s">
        <v>13022</v>
      </c>
      <c r="K1875" s="298" t="s">
        <v>12974</v>
      </c>
      <c r="L1875" s="298" t="s">
        <v>13763</v>
      </c>
    </row>
    <row r="1876" spans="1:12" ht="17.100000000000001" customHeight="1">
      <c r="A1876" s="298"/>
      <c r="B1876" s="298"/>
      <c r="C1876" s="298"/>
      <c r="D1876" s="298"/>
      <c r="E1876" s="298"/>
      <c r="F1876" s="298"/>
      <c r="G1876" s="298"/>
      <c r="H1876" s="298"/>
      <c r="I1876" s="298"/>
      <c r="J1876" s="298" t="s">
        <v>13024</v>
      </c>
      <c r="K1876" s="298"/>
      <c r="L1876" s="298" t="s">
        <v>13764</v>
      </c>
    </row>
    <row r="1877" spans="1:12" ht="30" customHeight="1">
      <c r="A1877" s="299"/>
      <c r="B1877" s="299"/>
      <c r="C1877" s="299"/>
      <c r="D1877" s="299"/>
      <c r="E1877" s="299"/>
      <c r="F1877" s="299"/>
      <c r="G1877" s="299"/>
      <c r="H1877" s="299"/>
      <c r="I1877" s="299"/>
      <c r="J1877" s="299"/>
      <c r="K1877" s="299"/>
      <c r="L1877" s="299"/>
    </row>
    <row r="1878" spans="1:12" ht="24" customHeight="1">
      <c r="A1878" s="295" t="s">
        <v>13765</v>
      </c>
      <c r="B1878" s="296" t="s">
        <v>13766</v>
      </c>
      <c r="C1878" s="295" t="s">
        <v>9</v>
      </c>
      <c r="D1878" s="295" t="s">
        <v>4952</v>
      </c>
      <c r="E1878" s="297" t="s">
        <v>23</v>
      </c>
      <c r="F1878" s="296"/>
      <c r="G1878" s="296"/>
      <c r="H1878" s="296"/>
      <c r="I1878" s="296"/>
      <c r="J1878" s="296"/>
      <c r="K1878" s="296"/>
      <c r="L1878" s="296"/>
    </row>
    <row r="1879" spans="1:12">
      <c r="A1879" s="414" t="s">
        <v>12977</v>
      </c>
      <c r="B1879" s="414"/>
      <c r="C1879" s="414"/>
      <c r="D1879" s="414"/>
      <c r="E1879" s="414"/>
      <c r="F1879" s="414"/>
      <c r="G1879" s="414"/>
      <c r="H1879" s="414"/>
      <c r="I1879" s="294"/>
      <c r="J1879" s="294"/>
      <c r="K1879" s="294"/>
      <c r="L1879" s="294"/>
    </row>
    <row r="1880" spans="1:12" ht="17.100000000000001" customHeight="1">
      <c r="A1880" s="294" t="s">
        <v>12978</v>
      </c>
      <c r="B1880" s="298" t="s">
        <v>12979</v>
      </c>
      <c r="C1880" s="294" t="s">
        <v>12980</v>
      </c>
      <c r="D1880" s="294" t="s">
        <v>12981</v>
      </c>
      <c r="E1880" s="299" t="s">
        <v>12982</v>
      </c>
      <c r="F1880" s="413" t="s">
        <v>12983</v>
      </c>
      <c r="G1880" s="413"/>
      <c r="H1880" s="413" t="s">
        <v>12984</v>
      </c>
      <c r="I1880" s="413"/>
      <c r="J1880" s="413" t="s">
        <v>12985</v>
      </c>
      <c r="K1880" s="413"/>
      <c r="L1880" s="413"/>
    </row>
    <row r="1881" spans="1:12" ht="24" customHeight="1">
      <c r="A1881" s="300" t="s">
        <v>12986</v>
      </c>
      <c r="B1881" s="301" t="s">
        <v>13085</v>
      </c>
      <c r="C1881" s="300" t="s">
        <v>9</v>
      </c>
      <c r="D1881" s="300" t="s">
        <v>7909</v>
      </c>
      <c r="E1881" s="302" t="s">
        <v>51</v>
      </c>
      <c r="F1881" s="423" t="s">
        <v>13086</v>
      </c>
      <c r="G1881" s="423"/>
      <c r="H1881" s="423">
        <v>7.7999999999999999E-5</v>
      </c>
      <c r="I1881" s="423"/>
      <c r="J1881" s="424">
        <v>8.0999999999999996E-3</v>
      </c>
      <c r="K1881" s="424"/>
      <c r="L1881" s="424"/>
    </row>
    <row r="1882" spans="1:12" ht="24" customHeight="1">
      <c r="A1882" s="300" t="s">
        <v>12986</v>
      </c>
      <c r="B1882" s="301" t="s">
        <v>13087</v>
      </c>
      <c r="C1882" s="300" t="s">
        <v>9</v>
      </c>
      <c r="D1882" s="300" t="s">
        <v>8873</v>
      </c>
      <c r="E1882" s="302" t="s">
        <v>51</v>
      </c>
      <c r="F1882" s="423" t="s">
        <v>13088</v>
      </c>
      <c r="G1882" s="423"/>
      <c r="H1882" s="423">
        <v>7.4000000000000003E-6</v>
      </c>
      <c r="I1882" s="423"/>
      <c r="J1882" s="424">
        <v>6.4000000000000003E-3</v>
      </c>
      <c r="K1882" s="424"/>
      <c r="L1882" s="424"/>
    </row>
    <row r="1883" spans="1:12" ht="48" customHeight="1">
      <c r="A1883" s="300" t="s">
        <v>12986</v>
      </c>
      <c r="B1883" s="301" t="s">
        <v>13089</v>
      </c>
      <c r="C1883" s="300" t="s">
        <v>9</v>
      </c>
      <c r="D1883" s="300" t="s">
        <v>9227</v>
      </c>
      <c r="E1883" s="302" t="s">
        <v>51</v>
      </c>
      <c r="F1883" s="423" t="s">
        <v>13090</v>
      </c>
      <c r="G1883" s="423"/>
      <c r="H1883" s="423">
        <v>5.2000000000000002E-6</v>
      </c>
      <c r="I1883" s="423"/>
      <c r="J1883" s="424">
        <v>7.0000000000000001E-3</v>
      </c>
      <c r="K1883" s="424"/>
      <c r="L1883" s="424"/>
    </row>
    <row r="1884" spans="1:12" ht="24" customHeight="1">
      <c r="A1884" s="300" t="s">
        <v>12986</v>
      </c>
      <c r="B1884" s="301" t="s">
        <v>13091</v>
      </c>
      <c r="C1884" s="300" t="s">
        <v>9</v>
      </c>
      <c r="D1884" s="300" t="s">
        <v>9580</v>
      </c>
      <c r="E1884" s="302" t="s">
        <v>51</v>
      </c>
      <c r="F1884" s="423" t="s">
        <v>13092</v>
      </c>
      <c r="G1884" s="423"/>
      <c r="H1884" s="423">
        <v>5.2000000000000002E-6</v>
      </c>
      <c r="I1884" s="423"/>
      <c r="J1884" s="424">
        <v>4.7000000000000002E-3</v>
      </c>
      <c r="K1884" s="424"/>
      <c r="L1884" s="424"/>
    </row>
    <row r="1885" spans="1:12" ht="24" customHeight="1">
      <c r="A1885" s="300" t="s">
        <v>12986</v>
      </c>
      <c r="B1885" s="301" t="s">
        <v>12987</v>
      </c>
      <c r="C1885" s="300" t="s">
        <v>9</v>
      </c>
      <c r="D1885" s="300" t="s">
        <v>9831</v>
      </c>
      <c r="E1885" s="302" t="s">
        <v>12988</v>
      </c>
      <c r="F1885" s="423" t="s">
        <v>12989</v>
      </c>
      <c r="G1885" s="423"/>
      <c r="H1885" s="423">
        <v>1.8056000000000001E-3</v>
      </c>
      <c r="I1885" s="423"/>
      <c r="J1885" s="424">
        <v>1.83E-2</v>
      </c>
      <c r="K1885" s="424"/>
      <c r="L1885" s="424"/>
    </row>
    <row r="1886" spans="1:12" ht="36" customHeight="1">
      <c r="A1886" s="300" t="s">
        <v>12986</v>
      </c>
      <c r="B1886" s="301" t="s">
        <v>12990</v>
      </c>
      <c r="C1886" s="300" t="s">
        <v>9</v>
      </c>
      <c r="D1886" s="300" t="s">
        <v>11426</v>
      </c>
      <c r="E1886" s="302" t="s">
        <v>51</v>
      </c>
      <c r="F1886" s="423" t="s">
        <v>12991</v>
      </c>
      <c r="G1886" s="423"/>
      <c r="H1886" s="423">
        <v>9.4699999999999998E-5</v>
      </c>
      <c r="I1886" s="423"/>
      <c r="J1886" s="424">
        <v>1.2500000000000001E-2</v>
      </c>
      <c r="K1886" s="424"/>
      <c r="L1886" s="424"/>
    </row>
    <row r="1887" spans="1:12" ht="17.100000000000001" customHeight="1">
      <c r="A1887" s="298"/>
      <c r="B1887" s="298"/>
      <c r="C1887" s="298"/>
      <c r="D1887" s="298"/>
      <c r="E1887" s="298"/>
      <c r="F1887" s="298"/>
      <c r="G1887" s="298"/>
      <c r="H1887" s="298"/>
      <c r="I1887" s="298"/>
      <c r="J1887" s="298" t="s">
        <v>12992</v>
      </c>
      <c r="K1887" s="298"/>
      <c r="L1887" s="298" t="s">
        <v>12960</v>
      </c>
    </row>
    <row r="1888" spans="1:12">
      <c r="A1888" s="414" t="s">
        <v>12994</v>
      </c>
      <c r="B1888" s="414"/>
      <c r="C1888" s="414"/>
      <c r="D1888" s="414"/>
      <c r="E1888" s="414"/>
      <c r="F1888" s="414"/>
      <c r="G1888" s="414"/>
      <c r="H1888" s="414"/>
      <c r="I1888" s="294"/>
      <c r="J1888" s="294"/>
      <c r="K1888" s="294"/>
      <c r="L1888" s="294"/>
    </row>
    <row r="1889" spans="1:12" ht="17.100000000000001" customHeight="1">
      <c r="A1889" s="294" t="s">
        <v>12978</v>
      </c>
      <c r="B1889" s="298" t="s">
        <v>12979</v>
      </c>
      <c r="C1889" s="294" t="s">
        <v>12980</v>
      </c>
      <c r="D1889" s="294" t="s">
        <v>12981</v>
      </c>
      <c r="E1889" s="299" t="s">
        <v>12982</v>
      </c>
      <c r="F1889" s="413" t="s">
        <v>12983</v>
      </c>
      <c r="G1889" s="413"/>
      <c r="H1889" s="413" t="s">
        <v>12984</v>
      </c>
      <c r="I1889" s="413"/>
      <c r="J1889" s="413" t="s">
        <v>12985</v>
      </c>
      <c r="K1889" s="413"/>
      <c r="L1889" s="413"/>
    </row>
    <row r="1890" spans="1:12" ht="24" customHeight="1">
      <c r="A1890" s="300" t="s">
        <v>12986</v>
      </c>
      <c r="B1890" s="301" t="s">
        <v>13292</v>
      </c>
      <c r="C1890" s="300" t="s">
        <v>9</v>
      </c>
      <c r="D1890" s="300" t="s">
        <v>6981</v>
      </c>
      <c r="E1890" s="302" t="s">
        <v>27</v>
      </c>
      <c r="F1890" s="423" t="s">
        <v>13293</v>
      </c>
      <c r="G1890" s="423"/>
      <c r="H1890" s="423">
        <v>3.0747799999999999E-2</v>
      </c>
      <c r="I1890" s="423"/>
      <c r="J1890" s="424">
        <v>0.14879999999999999</v>
      </c>
      <c r="K1890" s="424"/>
      <c r="L1890" s="424"/>
    </row>
    <row r="1891" spans="1:12" ht="24" customHeight="1">
      <c r="A1891" s="300" t="s">
        <v>12986</v>
      </c>
      <c r="B1891" s="301" t="s">
        <v>13294</v>
      </c>
      <c r="C1891" s="300" t="s">
        <v>9</v>
      </c>
      <c r="D1891" s="300" t="s">
        <v>7164</v>
      </c>
      <c r="E1891" s="302" t="s">
        <v>27</v>
      </c>
      <c r="F1891" s="423" t="s">
        <v>13134</v>
      </c>
      <c r="G1891" s="423"/>
      <c r="H1891" s="423">
        <v>0.10132819999999999</v>
      </c>
      <c r="I1891" s="423"/>
      <c r="J1891" s="424">
        <v>0.70420000000000005</v>
      </c>
      <c r="K1891" s="424"/>
      <c r="L1891" s="424"/>
    </row>
    <row r="1892" spans="1:12" ht="17.100000000000001" customHeight="1">
      <c r="A1892" s="298"/>
      <c r="B1892" s="298"/>
      <c r="C1892" s="298"/>
      <c r="D1892" s="298"/>
      <c r="E1892" s="298"/>
      <c r="F1892" s="298"/>
      <c r="G1892" s="298"/>
      <c r="H1892" s="298"/>
      <c r="I1892" s="298"/>
      <c r="J1892" s="298" t="s">
        <v>12992</v>
      </c>
      <c r="K1892" s="298"/>
      <c r="L1892" s="298" t="s">
        <v>12958</v>
      </c>
    </row>
    <row r="1893" spans="1:12">
      <c r="A1893" s="414" t="s">
        <v>12998</v>
      </c>
      <c r="B1893" s="414"/>
      <c r="C1893" s="414"/>
      <c r="D1893" s="414"/>
      <c r="E1893" s="414"/>
      <c r="F1893" s="414"/>
      <c r="G1893" s="414"/>
      <c r="H1893" s="414"/>
      <c r="I1893" s="294"/>
      <c r="J1893" s="294"/>
      <c r="K1893" s="294"/>
      <c r="L1893" s="294"/>
    </row>
    <row r="1894" spans="1:12" ht="17.100000000000001" customHeight="1">
      <c r="A1894" s="294" t="s">
        <v>12978</v>
      </c>
      <c r="B1894" s="298" t="s">
        <v>12979</v>
      </c>
      <c r="C1894" s="294" t="s">
        <v>12980</v>
      </c>
      <c r="D1894" s="294" t="s">
        <v>12981</v>
      </c>
      <c r="E1894" s="299" t="s">
        <v>12982</v>
      </c>
      <c r="F1894" s="413" t="s">
        <v>12983</v>
      </c>
      <c r="G1894" s="413"/>
      <c r="H1894" s="413" t="s">
        <v>12984</v>
      </c>
      <c r="I1894" s="413"/>
      <c r="J1894" s="413" t="s">
        <v>12985</v>
      </c>
      <c r="K1894" s="413"/>
      <c r="L1894" s="413"/>
    </row>
    <row r="1895" spans="1:12" ht="24" customHeight="1">
      <c r="A1895" s="300" t="s">
        <v>12986</v>
      </c>
      <c r="B1895" s="301" t="s">
        <v>13332</v>
      </c>
      <c r="C1895" s="300" t="s">
        <v>9</v>
      </c>
      <c r="D1895" s="300" t="s">
        <v>7130</v>
      </c>
      <c r="E1895" s="302" t="s">
        <v>23</v>
      </c>
      <c r="F1895" s="423" t="s">
        <v>13333</v>
      </c>
      <c r="G1895" s="423"/>
      <c r="H1895" s="423">
        <v>2.5000000000000001E-2</v>
      </c>
      <c r="I1895" s="423"/>
      <c r="J1895" s="424">
        <v>0.28999999999999998</v>
      </c>
      <c r="K1895" s="424"/>
      <c r="L1895" s="424"/>
    </row>
    <row r="1896" spans="1:12" ht="36" customHeight="1">
      <c r="A1896" s="300" t="s">
        <v>12986</v>
      </c>
      <c r="B1896" s="301" t="s">
        <v>13334</v>
      </c>
      <c r="C1896" s="300" t="s">
        <v>9</v>
      </c>
      <c r="D1896" s="300" t="s">
        <v>8874</v>
      </c>
      <c r="E1896" s="302" t="s">
        <v>51</v>
      </c>
      <c r="F1896" s="423" t="s">
        <v>12956</v>
      </c>
      <c r="G1896" s="423"/>
      <c r="H1896" s="423">
        <v>0.46550000000000002</v>
      </c>
      <c r="I1896" s="423"/>
      <c r="J1896" s="424">
        <v>0.06</v>
      </c>
      <c r="K1896" s="424"/>
      <c r="L1896" s="424"/>
    </row>
    <row r="1897" spans="1:12" ht="24" customHeight="1">
      <c r="A1897" s="300" t="s">
        <v>12986</v>
      </c>
      <c r="B1897" s="301" t="s">
        <v>13767</v>
      </c>
      <c r="C1897" s="300" t="s">
        <v>9</v>
      </c>
      <c r="D1897" s="300" t="s">
        <v>6870</v>
      </c>
      <c r="E1897" s="302" t="s">
        <v>23</v>
      </c>
      <c r="F1897" s="423" t="s">
        <v>13139</v>
      </c>
      <c r="G1897" s="423"/>
      <c r="H1897" s="423">
        <v>1.1026932</v>
      </c>
      <c r="I1897" s="423"/>
      <c r="J1897" s="424">
        <v>5.5134999999999996</v>
      </c>
      <c r="K1897" s="424"/>
      <c r="L1897" s="424"/>
    </row>
    <row r="1898" spans="1:12" ht="24" customHeight="1">
      <c r="A1898" s="300" t="s">
        <v>12986</v>
      </c>
      <c r="B1898" s="301" t="s">
        <v>13099</v>
      </c>
      <c r="C1898" s="300" t="s">
        <v>9</v>
      </c>
      <c r="D1898" s="300" t="s">
        <v>7224</v>
      </c>
      <c r="E1898" s="302" t="s">
        <v>51</v>
      </c>
      <c r="F1898" s="423" t="s">
        <v>13100</v>
      </c>
      <c r="G1898" s="423"/>
      <c r="H1898" s="423">
        <v>9.2170000000000001E-4</v>
      </c>
      <c r="I1898" s="423"/>
      <c r="J1898" s="424">
        <v>8.5000000000000006E-3</v>
      </c>
      <c r="K1898" s="424"/>
      <c r="L1898" s="424"/>
    </row>
    <row r="1899" spans="1:12" ht="24" customHeight="1">
      <c r="A1899" s="300" t="s">
        <v>12986</v>
      </c>
      <c r="B1899" s="301" t="s">
        <v>13101</v>
      </c>
      <c r="C1899" s="300" t="s">
        <v>9</v>
      </c>
      <c r="D1899" s="300" t="s">
        <v>7359</v>
      </c>
      <c r="E1899" s="302" t="s">
        <v>51</v>
      </c>
      <c r="F1899" s="423" t="s">
        <v>13102</v>
      </c>
      <c r="G1899" s="423"/>
      <c r="H1899" s="423">
        <v>2.97E-5</v>
      </c>
      <c r="I1899" s="423"/>
      <c r="J1899" s="424">
        <v>3.8E-3</v>
      </c>
      <c r="K1899" s="424"/>
      <c r="L1899" s="424"/>
    </row>
    <row r="1900" spans="1:12" ht="24" customHeight="1">
      <c r="A1900" s="300" t="s">
        <v>12986</v>
      </c>
      <c r="B1900" s="301" t="s">
        <v>13103</v>
      </c>
      <c r="C1900" s="300" t="s">
        <v>9</v>
      </c>
      <c r="D1900" s="300" t="s">
        <v>8851</v>
      </c>
      <c r="E1900" s="302" t="s">
        <v>51</v>
      </c>
      <c r="F1900" s="423" t="s">
        <v>13104</v>
      </c>
      <c r="G1900" s="423"/>
      <c r="H1900" s="423">
        <v>2.3799999999999999E-5</v>
      </c>
      <c r="I1900" s="423"/>
      <c r="J1900" s="424">
        <v>4.5999999999999999E-3</v>
      </c>
      <c r="K1900" s="424"/>
      <c r="L1900" s="424"/>
    </row>
    <row r="1901" spans="1:12" ht="24" customHeight="1">
      <c r="A1901" s="300" t="s">
        <v>12986</v>
      </c>
      <c r="B1901" s="301" t="s">
        <v>13105</v>
      </c>
      <c r="C1901" s="300" t="s">
        <v>9</v>
      </c>
      <c r="D1901" s="300" t="s">
        <v>8852</v>
      </c>
      <c r="E1901" s="302" t="s">
        <v>51</v>
      </c>
      <c r="F1901" s="423" t="s">
        <v>13106</v>
      </c>
      <c r="G1901" s="423"/>
      <c r="H1901" s="423">
        <v>5.2000000000000002E-6</v>
      </c>
      <c r="I1901" s="423"/>
      <c r="J1901" s="424">
        <v>2.8999999999999998E-3</v>
      </c>
      <c r="K1901" s="424"/>
      <c r="L1901" s="424"/>
    </row>
    <row r="1902" spans="1:12" ht="24" customHeight="1">
      <c r="A1902" s="300" t="s">
        <v>12986</v>
      </c>
      <c r="B1902" s="301" t="s">
        <v>13107</v>
      </c>
      <c r="C1902" s="300" t="s">
        <v>9</v>
      </c>
      <c r="D1902" s="300" t="s">
        <v>9000</v>
      </c>
      <c r="E1902" s="302" t="s">
        <v>51</v>
      </c>
      <c r="F1902" s="423" t="s">
        <v>13108</v>
      </c>
      <c r="G1902" s="423"/>
      <c r="H1902" s="423">
        <v>1.0491000000000001E-3</v>
      </c>
      <c r="I1902" s="423"/>
      <c r="J1902" s="424">
        <v>7.1000000000000004E-3</v>
      </c>
      <c r="K1902" s="424"/>
      <c r="L1902" s="424"/>
    </row>
    <row r="1903" spans="1:12" ht="24" customHeight="1">
      <c r="A1903" s="300" t="s">
        <v>12986</v>
      </c>
      <c r="B1903" s="301" t="s">
        <v>13109</v>
      </c>
      <c r="C1903" s="300" t="s">
        <v>9</v>
      </c>
      <c r="D1903" s="300" t="s">
        <v>9574</v>
      </c>
      <c r="E1903" s="302" t="s">
        <v>51</v>
      </c>
      <c r="F1903" s="423" t="s">
        <v>13110</v>
      </c>
      <c r="G1903" s="423"/>
      <c r="H1903" s="423">
        <v>3.3270000000000001E-4</v>
      </c>
      <c r="I1903" s="423"/>
      <c r="J1903" s="424">
        <v>2.8999999999999998E-3</v>
      </c>
      <c r="K1903" s="424"/>
      <c r="L1903" s="424"/>
    </row>
    <row r="1904" spans="1:12" ht="24" customHeight="1">
      <c r="A1904" s="300" t="s">
        <v>12986</v>
      </c>
      <c r="B1904" s="301" t="s">
        <v>13111</v>
      </c>
      <c r="C1904" s="300" t="s">
        <v>9</v>
      </c>
      <c r="D1904" s="300" t="s">
        <v>10714</v>
      </c>
      <c r="E1904" s="302" t="s">
        <v>93</v>
      </c>
      <c r="F1904" s="423" t="s">
        <v>13112</v>
      </c>
      <c r="G1904" s="423"/>
      <c r="H1904" s="423">
        <v>1.7479999999999999E-4</v>
      </c>
      <c r="I1904" s="423"/>
      <c r="J1904" s="424">
        <v>2.7000000000000001E-3</v>
      </c>
      <c r="K1904" s="424"/>
      <c r="L1904" s="424"/>
    </row>
    <row r="1905" spans="1:12" ht="24" customHeight="1">
      <c r="A1905" s="300" t="s">
        <v>12986</v>
      </c>
      <c r="B1905" s="301" t="s">
        <v>13113</v>
      </c>
      <c r="C1905" s="300" t="s">
        <v>9</v>
      </c>
      <c r="D1905" s="300" t="s">
        <v>10809</v>
      </c>
      <c r="E1905" s="302" t="s">
        <v>51</v>
      </c>
      <c r="F1905" s="423" t="s">
        <v>13114</v>
      </c>
      <c r="G1905" s="423"/>
      <c r="H1905" s="423">
        <v>1.7479999999999999E-4</v>
      </c>
      <c r="I1905" s="423"/>
      <c r="J1905" s="424">
        <v>2.0999999999999999E-3</v>
      </c>
      <c r="K1905" s="424"/>
      <c r="L1905" s="424"/>
    </row>
    <row r="1906" spans="1:12" ht="24" customHeight="1">
      <c r="A1906" s="300" t="s">
        <v>12986</v>
      </c>
      <c r="B1906" s="301" t="s">
        <v>13115</v>
      </c>
      <c r="C1906" s="300" t="s">
        <v>9</v>
      </c>
      <c r="D1906" s="300" t="s">
        <v>10810</v>
      </c>
      <c r="E1906" s="302" t="s">
        <v>51</v>
      </c>
      <c r="F1906" s="423" t="s">
        <v>13116</v>
      </c>
      <c r="G1906" s="423"/>
      <c r="H1906" s="423">
        <v>1.7479999999999999E-4</v>
      </c>
      <c r="I1906" s="423"/>
      <c r="J1906" s="424">
        <v>4.7000000000000002E-3</v>
      </c>
      <c r="K1906" s="424"/>
      <c r="L1906" s="424"/>
    </row>
    <row r="1907" spans="1:12" ht="24" customHeight="1">
      <c r="A1907" s="300" t="s">
        <v>12986</v>
      </c>
      <c r="B1907" s="301" t="s">
        <v>13117</v>
      </c>
      <c r="C1907" s="300" t="s">
        <v>9</v>
      </c>
      <c r="D1907" s="300" t="s">
        <v>10837</v>
      </c>
      <c r="E1907" s="302" t="s">
        <v>51</v>
      </c>
      <c r="F1907" s="423" t="s">
        <v>13118</v>
      </c>
      <c r="G1907" s="423"/>
      <c r="H1907" s="423">
        <v>6.0000000000000002E-6</v>
      </c>
      <c r="I1907" s="423"/>
      <c r="J1907" s="424">
        <v>2.7000000000000001E-3</v>
      </c>
      <c r="K1907" s="424"/>
      <c r="L1907" s="424"/>
    </row>
    <row r="1908" spans="1:12" ht="24" customHeight="1">
      <c r="A1908" s="300" t="s">
        <v>12986</v>
      </c>
      <c r="B1908" s="301" t="s">
        <v>13003</v>
      </c>
      <c r="C1908" s="300" t="s">
        <v>9</v>
      </c>
      <c r="D1908" s="300" t="s">
        <v>7216</v>
      </c>
      <c r="E1908" s="302" t="s">
        <v>51</v>
      </c>
      <c r="F1908" s="423" t="s">
        <v>13004</v>
      </c>
      <c r="G1908" s="423"/>
      <c r="H1908" s="423">
        <v>3.502E-4</v>
      </c>
      <c r="I1908" s="423"/>
      <c r="J1908" s="424">
        <v>1.17E-2</v>
      </c>
      <c r="K1908" s="424"/>
      <c r="L1908" s="424"/>
    </row>
    <row r="1909" spans="1:12" ht="24" customHeight="1">
      <c r="A1909" s="300" t="s">
        <v>12986</v>
      </c>
      <c r="B1909" s="301" t="s">
        <v>13005</v>
      </c>
      <c r="C1909" s="300" t="s">
        <v>9</v>
      </c>
      <c r="D1909" s="300" t="s">
        <v>7393</v>
      </c>
      <c r="E1909" s="302" t="s">
        <v>12988</v>
      </c>
      <c r="F1909" s="423" t="s">
        <v>13006</v>
      </c>
      <c r="G1909" s="423"/>
      <c r="H1909" s="423">
        <v>2.107E-4</v>
      </c>
      <c r="I1909" s="423"/>
      <c r="J1909" s="424">
        <v>1.14E-2</v>
      </c>
      <c r="K1909" s="424"/>
      <c r="L1909" s="424"/>
    </row>
    <row r="1910" spans="1:12" ht="24" customHeight="1">
      <c r="A1910" s="300" t="s">
        <v>12986</v>
      </c>
      <c r="B1910" s="301" t="s">
        <v>13007</v>
      </c>
      <c r="C1910" s="300" t="s">
        <v>9</v>
      </c>
      <c r="D1910" s="300" t="s">
        <v>10619</v>
      </c>
      <c r="E1910" s="302" t="s">
        <v>51</v>
      </c>
      <c r="F1910" s="423" t="s">
        <v>13008</v>
      </c>
      <c r="G1910" s="423"/>
      <c r="H1910" s="423">
        <v>1.6339999999999999E-4</v>
      </c>
      <c r="I1910" s="423"/>
      <c r="J1910" s="424">
        <v>3.1300000000000001E-2</v>
      </c>
      <c r="K1910" s="424"/>
      <c r="L1910" s="424"/>
    </row>
    <row r="1911" spans="1:12" ht="24" customHeight="1">
      <c r="A1911" s="300" t="s">
        <v>12986</v>
      </c>
      <c r="B1911" s="301" t="s">
        <v>13009</v>
      </c>
      <c r="C1911" s="300" t="s">
        <v>9</v>
      </c>
      <c r="D1911" s="300" t="s">
        <v>10769</v>
      </c>
      <c r="E1911" s="302" t="s">
        <v>51</v>
      </c>
      <c r="F1911" s="423" t="s">
        <v>13010</v>
      </c>
      <c r="G1911" s="423"/>
      <c r="H1911" s="423">
        <v>1.469E-2</v>
      </c>
      <c r="I1911" s="423"/>
      <c r="J1911" s="424">
        <v>1.8499999999999999E-2</v>
      </c>
      <c r="K1911" s="424"/>
      <c r="L1911" s="424"/>
    </row>
    <row r="1912" spans="1:12" ht="24" customHeight="1">
      <c r="A1912" s="300" t="s">
        <v>12986</v>
      </c>
      <c r="B1912" s="301" t="s">
        <v>13011</v>
      </c>
      <c r="C1912" s="300" t="s">
        <v>9</v>
      </c>
      <c r="D1912" s="300" t="s">
        <v>10929</v>
      </c>
      <c r="E1912" s="302" t="s">
        <v>51</v>
      </c>
      <c r="F1912" s="423" t="s">
        <v>13012</v>
      </c>
      <c r="G1912" s="423"/>
      <c r="H1912" s="423">
        <v>1.417E-4</v>
      </c>
      <c r="I1912" s="423"/>
      <c r="J1912" s="424">
        <v>2.1299999999999999E-2</v>
      </c>
      <c r="K1912" s="424"/>
      <c r="L1912" s="424"/>
    </row>
    <row r="1913" spans="1:12" ht="17.100000000000001" customHeight="1">
      <c r="A1913" s="298"/>
      <c r="B1913" s="298"/>
      <c r="C1913" s="298"/>
      <c r="D1913" s="298"/>
      <c r="E1913" s="298"/>
      <c r="F1913" s="298"/>
      <c r="G1913" s="298"/>
      <c r="H1913" s="298"/>
      <c r="I1913" s="298"/>
      <c r="J1913" s="298" t="s">
        <v>12992</v>
      </c>
      <c r="K1913" s="298"/>
      <c r="L1913" s="298" t="s">
        <v>13768</v>
      </c>
    </row>
    <row r="1914" spans="1:12">
      <c r="A1914" s="414" t="s">
        <v>13056</v>
      </c>
      <c r="B1914" s="414"/>
      <c r="C1914" s="414"/>
      <c r="D1914" s="414"/>
      <c r="E1914" s="414"/>
      <c r="F1914" s="414"/>
      <c r="G1914" s="414"/>
      <c r="H1914" s="414"/>
      <c r="I1914" s="294"/>
      <c r="J1914" s="294"/>
      <c r="K1914" s="294"/>
      <c r="L1914" s="294"/>
    </row>
    <row r="1915" spans="1:12" ht="17.100000000000001" customHeight="1">
      <c r="A1915" s="294" t="s">
        <v>12978</v>
      </c>
      <c r="B1915" s="298" t="s">
        <v>12979</v>
      </c>
      <c r="C1915" s="294" t="s">
        <v>12980</v>
      </c>
      <c r="D1915" s="294" t="s">
        <v>12981</v>
      </c>
      <c r="E1915" s="299" t="s">
        <v>12982</v>
      </c>
      <c r="F1915" s="413" t="s">
        <v>12983</v>
      </c>
      <c r="G1915" s="413"/>
      <c r="H1915" s="413" t="s">
        <v>12984</v>
      </c>
      <c r="I1915" s="413"/>
      <c r="J1915" s="413" t="s">
        <v>12985</v>
      </c>
      <c r="K1915" s="413"/>
      <c r="L1915" s="413"/>
    </row>
    <row r="1916" spans="1:12" ht="24" customHeight="1">
      <c r="A1916" s="300" t="s">
        <v>12986</v>
      </c>
      <c r="B1916" s="301" t="s">
        <v>13057</v>
      </c>
      <c r="C1916" s="300" t="s">
        <v>9</v>
      </c>
      <c r="D1916" s="300" t="s">
        <v>12549</v>
      </c>
      <c r="E1916" s="302" t="s">
        <v>27</v>
      </c>
      <c r="F1916" s="423" t="s">
        <v>12948</v>
      </c>
      <c r="G1916" s="423"/>
      <c r="H1916" s="423">
        <v>0.13142909999999999</v>
      </c>
      <c r="I1916" s="423"/>
      <c r="J1916" s="424">
        <v>8.5400000000000004E-2</v>
      </c>
      <c r="K1916" s="424"/>
      <c r="L1916" s="424"/>
    </row>
    <row r="1917" spans="1:12" ht="17.100000000000001" customHeight="1">
      <c r="A1917" s="298"/>
      <c r="B1917" s="298"/>
      <c r="C1917" s="298"/>
      <c r="D1917" s="298"/>
      <c r="E1917" s="298"/>
      <c r="F1917" s="298"/>
      <c r="G1917" s="298"/>
      <c r="H1917" s="298"/>
      <c r="I1917" s="298"/>
      <c r="J1917" s="298" t="s">
        <v>12992</v>
      </c>
      <c r="K1917" s="298"/>
      <c r="L1917" s="298" t="s">
        <v>12933</v>
      </c>
    </row>
    <row r="1918" spans="1:12">
      <c r="A1918" s="414" t="s">
        <v>13058</v>
      </c>
      <c r="B1918" s="414"/>
      <c r="C1918" s="414"/>
      <c r="D1918" s="414"/>
      <c r="E1918" s="414"/>
      <c r="F1918" s="414"/>
      <c r="G1918" s="414"/>
      <c r="H1918" s="414"/>
      <c r="I1918" s="294"/>
      <c r="J1918" s="294"/>
      <c r="K1918" s="294"/>
      <c r="L1918" s="294"/>
    </row>
    <row r="1919" spans="1:12" ht="17.100000000000001" customHeight="1">
      <c r="A1919" s="294" t="s">
        <v>12978</v>
      </c>
      <c r="B1919" s="298" t="s">
        <v>12979</v>
      </c>
      <c r="C1919" s="294" t="s">
        <v>12980</v>
      </c>
      <c r="D1919" s="294" t="s">
        <v>12981</v>
      </c>
      <c r="E1919" s="299" t="s">
        <v>12982</v>
      </c>
      <c r="F1919" s="413" t="s">
        <v>12983</v>
      </c>
      <c r="G1919" s="413"/>
      <c r="H1919" s="413" t="s">
        <v>12984</v>
      </c>
      <c r="I1919" s="413"/>
      <c r="J1919" s="413" t="s">
        <v>12985</v>
      </c>
      <c r="K1919" s="413"/>
      <c r="L1919" s="413"/>
    </row>
    <row r="1920" spans="1:12" ht="24" customHeight="1">
      <c r="A1920" s="300" t="s">
        <v>12986</v>
      </c>
      <c r="B1920" s="301" t="s">
        <v>13059</v>
      </c>
      <c r="C1920" s="300" t="s">
        <v>9</v>
      </c>
      <c r="D1920" s="300" t="s">
        <v>12535</v>
      </c>
      <c r="E1920" s="302" t="s">
        <v>27</v>
      </c>
      <c r="F1920" s="423" t="s">
        <v>12936</v>
      </c>
      <c r="G1920" s="423"/>
      <c r="H1920" s="423">
        <v>0.13142909999999999</v>
      </c>
      <c r="I1920" s="423"/>
      <c r="J1920" s="424">
        <v>6.6E-3</v>
      </c>
      <c r="K1920" s="424"/>
      <c r="L1920" s="424"/>
    </row>
    <row r="1921" spans="1:12" ht="17.100000000000001" customHeight="1">
      <c r="A1921" s="298"/>
      <c r="B1921" s="298"/>
      <c r="C1921" s="298"/>
      <c r="D1921" s="298"/>
      <c r="E1921" s="298"/>
      <c r="F1921" s="298"/>
      <c r="G1921" s="298"/>
      <c r="H1921" s="298"/>
      <c r="I1921" s="298"/>
      <c r="J1921" s="298" t="s">
        <v>12992</v>
      </c>
      <c r="K1921" s="298"/>
      <c r="L1921" s="298" t="s">
        <v>12904</v>
      </c>
    </row>
    <row r="1922" spans="1:12">
      <c r="A1922" s="414" t="s">
        <v>13060</v>
      </c>
      <c r="B1922" s="414"/>
      <c r="C1922" s="414"/>
      <c r="D1922" s="414"/>
      <c r="E1922" s="414"/>
      <c r="F1922" s="414"/>
      <c r="G1922" s="414"/>
      <c r="H1922" s="414"/>
      <c r="I1922" s="294"/>
      <c r="J1922" s="294"/>
      <c r="K1922" s="294"/>
      <c r="L1922" s="294"/>
    </row>
    <row r="1923" spans="1:12" ht="17.100000000000001" customHeight="1">
      <c r="A1923" s="294" t="s">
        <v>12978</v>
      </c>
      <c r="B1923" s="298" t="s">
        <v>12979</v>
      </c>
      <c r="C1923" s="294" t="s">
        <v>12980</v>
      </c>
      <c r="D1923" s="294" t="s">
        <v>12981</v>
      </c>
      <c r="E1923" s="299" t="s">
        <v>12982</v>
      </c>
      <c r="F1923" s="413" t="s">
        <v>12983</v>
      </c>
      <c r="G1923" s="413"/>
      <c r="H1923" s="413" t="s">
        <v>12984</v>
      </c>
      <c r="I1923" s="413"/>
      <c r="J1923" s="413" t="s">
        <v>12985</v>
      </c>
      <c r="K1923" s="413"/>
      <c r="L1923" s="413"/>
    </row>
    <row r="1924" spans="1:12" ht="24" customHeight="1">
      <c r="A1924" s="300" t="s">
        <v>12986</v>
      </c>
      <c r="B1924" s="301" t="s">
        <v>13061</v>
      </c>
      <c r="C1924" s="300" t="s">
        <v>9</v>
      </c>
      <c r="D1924" s="300" t="s">
        <v>12522</v>
      </c>
      <c r="E1924" s="302" t="s">
        <v>27</v>
      </c>
      <c r="F1924" s="423" t="s">
        <v>12964</v>
      </c>
      <c r="G1924" s="423"/>
      <c r="H1924" s="423">
        <v>0.13142909999999999</v>
      </c>
      <c r="I1924" s="423"/>
      <c r="J1924" s="424">
        <v>0.33250000000000002</v>
      </c>
      <c r="K1924" s="424"/>
      <c r="L1924" s="424"/>
    </row>
    <row r="1925" spans="1:12" ht="24" customHeight="1">
      <c r="A1925" s="300" t="s">
        <v>12986</v>
      </c>
      <c r="B1925" s="301" t="s">
        <v>13062</v>
      </c>
      <c r="C1925" s="300" t="s">
        <v>9</v>
      </c>
      <c r="D1925" s="300" t="s">
        <v>12527</v>
      </c>
      <c r="E1925" s="302" t="s">
        <v>27</v>
      </c>
      <c r="F1925" s="423" t="s">
        <v>13063</v>
      </c>
      <c r="G1925" s="423"/>
      <c r="H1925" s="423">
        <v>0.13142909999999999</v>
      </c>
      <c r="I1925" s="423"/>
      <c r="J1925" s="424">
        <v>4.4699999999999997E-2</v>
      </c>
      <c r="K1925" s="424"/>
      <c r="L1925" s="424"/>
    </row>
    <row r="1926" spans="1:12" ht="17.100000000000001" customHeight="1">
      <c r="A1926" s="298"/>
      <c r="B1926" s="298"/>
      <c r="C1926" s="298"/>
      <c r="D1926" s="298"/>
      <c r="E1926" s="298"/>
      <c r="F1926" s="298"/>
      <c r="G1926" s="298"/>
      <c r="H1926" s="298"/>
      <c r="I1926" s="298"/>
      <c r="J1926" s="298" t="s">
        <v>12992</v>
      </c>
      <c r="K1926" s="298"/>
      <c r="L1926" s="298" t="s">
        <v>13769</v>
      </c>
    </row>
    <row r="1927" spans="1:12" ht="17.100000000000001" customHeight="1">
      <c r="A1927" s="294" t="s">
        <v>13014</v>
      </c>
      <c r="B1927" s="294"/>
      <c r="C1927" s="294"/>
      <c r="D1927" s="294"/>
      <c r="E1927" s="294"/>
      <c r="F1927" s="294"/>
      <c r="G1927" s="294"/>
      <c r="H1927" s="294"/>
      <c r="I1927" s="294"/>
      <c r="J1927" s="294"/>
      <c r="K1927" s="294"/>
      <c r="L1927" s="294"/>
    </row>
    <row r="1928" spans="1:12" ht="17.100000000000001" customHeight="1">
      <c r="A1928" s="298"/>
      <c r="B1928" s="298"/>
      <c r="C1928" s="298"/>
      <c r="D1928" s="298"/>
      <c r="E1928" s="298"/>
      <c r="F1928" s="298"/>
      <c r="G1928" s="298"/>
      <c r="H1928" s="298"/>
      <c r="I1928" s="298"/>
      <c r="J1928" s="298" t="s">
        <v>13015</v>
      </c>
      <c r="K1928" s="298"/>
      <c r="L1928" s="298" t="s">
        <v>13770</v>
      </c>
    </row>
    <row r="1929" spans="1:12" ht="17.100000000000001" customHeight="1">
      <c r="A1929" s="298"/>
      <c r="B1929" s="298"/>
      <c r="C1929" s="298"/>
      <c r="D1929" s="298"/>
      <c r="E1929" s="298"/>
      <c r="F1929" s="298"/>
      <c r="G1929" s="298"/>
      <c r="H1929" s="298"/>
      <c r="I1929" s="298"/>
      <c r="J1929" s="298" t="s">
        <v>13017</v>
      </c>
      <c r="K1929" s="298" t="s">
        <v>13018</v>
      </c>
      <c r="L1929" s="298" t="s">
        <v>13771</v>
      </c>
    </row>
    <row r="1930" spans="1:12" ht="17.100000000000001" customHeight="1">
      <c r="A1930" s="298"/>
      <c r="B1930" s="298"/>
      <c r="C1930" s="298"/>
      <c r="D1930" s="298"/>
      <c r="E1930" s="298"/>
      <c r="F1930" s="298"/>
      <c r="G1930" s="298"/>
      <c r="H1930" s="298"/>
      <c r="I1930" s="298"/>
      <c r="J1930" s="298" t="s">
        <v>13020</v>
      </c>
      <c r="K1930" s="298"/>
      <c r="L1930" s="298" t="s">
        <v>13772</v>
      </c>
    </row>
    <row r="1931" spans="1:12" ht="17.100000000000001" customHeight="1">
      <c r="A1931" s="298"/>
      <c r="B1931" s="298"/>
      <c r="C1931" s="298"/>
      <c r="D1931" s="298"/>
      <c r="E1931" s="298"/>
      <c r="F1931" s="298"/>
      <c r="G1931" s="298"/>
      <c r="H1931" s="298"/>
      <c r="I1931" s="298"/>
      <c r="J1931" s="298" t="s">
        <v>13022</v>
      </c>
      <c r="K1931" s="298" t="s">
        <v>12974</v>
      </c>
      <c r="L1931" s="298" t="s">
        <v>13773</v>
      </c>
    </row>
    <row r="1932" spans="1:12" ht="17.100000000000001" customHeight="1">
      <c r="A1932" s="298"/>
      <c r="B1932" s="298"/>
      <c r="C1932" s="298"/>
      <c r="D1932" s="298"/>
      <c r="E1932" s="298"/>
      <c r="F1932" s="298"/>
      <c r="G1932" s="298"/>
      <c r="H1932" s="298"/>
      <c r="I1932" s="298"/>
      <c r="J1932" s="298" t="s">
        <v>13024</v>
      </c>
      <c r="K1932" s="298"/>
      <c r="L1932" s="298" t="s">
        <v>13774</v>
      </c>
    </row>
    <row r="1933" spans="1:12" ht="30" customHeight="1">
      <c r="A1933" s="299"/>
      <c r="B1933" s="299"/>
      <c r="C1933" s="299"/>
      <c r="D1933" s="299"/>
      <c r="E1933" s="299"/>
      <c r="F1933" s="299"/>
      <c r="G1933" s="299"/>
      <c r="H1933" s="299"/>
      <c r="I1933" s="299"/>
      <c r="J1933" s="299"/>
      <c r="K1933" s="299"/>
      <c r="L1933" s="299"/>
    </row>
    <row r="1934" spans="1:12" ht="24" customHeight="1">
      <c r="A1934" s="295" t="s">
        <v>13775</v>
      </c>
      <c r="B1934" s="296" t="s">
        <v>13776</v>
      </c>
      <c r="C1934" s="295" t="s">
        <v>9</v>
      </c>
      <c r="D1934" s="295" t="s">
        <v>4953</v>
      </c>
      <c r="E1934" s="297" t="s">
        <v>23</v>
      </c>
      <c r="F1934" s="296"/>
      <c r="G1934" s="296"/>
      <c r="H1934" s="296"/>
      <c r="I1934" s="296"/>
      <c r="J1934" s="296"/>
      <c r="K1934" s="296"/>
      <c r="L1934" s="296"/>
    </row>
    <row r="1935" spans="1:12">
      <c r="A1935" s="414" t="s">
        <v>12977</v>
      </c>
      <c r="B1935" s="414"/>
      <c r="C1935" s="414"/>
      <c r="D1935" s="414"/>
      <c r="E1935" s="414"/>
      <c r="F1935" s="414"/>
      <c r="G1935" s="414"/>
      <c r="H1935" s="414"/>
      <c r="I1935" s="294"/>
      <c r="J1935" s="294"/>
      <c r="K1935" s="294"/>
      <c r="L1935" s="294"/>
    </row>
    <row r="1936" spans="1:12" ht="17.100000000000001" customHeight="1">
      <c r="A1936" s="294" t="s">
        <v>12978</v>
      </c>
      <c r="B1936" s="298" t="s">
        <v>12979</v>
      </c>
      <c r="C1936" s="294" t="s">
        <v>12980</v>
      </c>
      <c r="D1936" s="294" t="s">
        <v>12981</v>
      </c>
      <c r="E1936" s="299" t="s">
        <v>12982</v>
      </c>
      <c r="F1936" s="413" t="s">
        <v>12983</v>
      </c>
      <c r="G1936" s="413"/>
      <c r="H1936" s="413" t="s">
        <v>12984</v>
      </c>
      <c r="I1936" s="413"/>
      <c r="J1936" s="413" t="s">
        <v>12985</v>
      </c>
      <c r="K1936" s="413"/>
      <c r="L1936" s="413"/>
    </row>
    <row r="1937" spans="1:12" ht="24" customHeight="1">
      <c r="A1937" s="300" t="s">
        <v>12986</v>
      </c>
      <c r="B1937" s="301" t="s">
        <v>13085</v>
      </c>
      <c r="C1937" s="300" t="s">
        <v>9</v>
      </c>
      <c r="D1937" s="300" t="s">
        <v>7909</v>
      </c>
      <c r="E1937" s="302" t="s">
        <v>51</v>
      </c>
      <c r="F1937" s="423" t="s">
        <v>13086</v>
      </c>
      <c r="G1937" s="423"/>
      <c r="H1937" s="423">
        <v>5.7899999999999998E-5</v>
      </c>
      <c r="I1937" s="423"/>
      <c r="J1937" s="424">
        <v>6.0000000000000001E-3</v>
      </c>
      <c r="K1937" s="424"/>
      <c r="L1937" s="424"/>
    </row>
    <row r="1938" spans="1:12" ht="24" customHeight="1">
      <c r="A1938" s="300" t="s">
        <v>12986</v>
      </c>
      <c r="B1938" s="301" t="s">
        <v>13087</v>
      </c>
      <c r="C1938" s="300" t="s">
        <v>9</v>
      </c>
      <c r="D1938" s="300" t="s">
        <v>8873</v>
      </c>
      <c r="E1938" s="302" t="s">
        <v>51</v>
      </c>
      <c r="F1938" s="423" t="s">
        <v>13088</v>
      </c>
      <c r="G1938" s="423"/>
      <c r="H1938" s="423">
        <v>5.4999999999999999E-6</v>
      </c>
      <c r="I1938" s="423"/>
      <c r="J1938" s="424">
        <v>4.7999999999999996E-3</v>
      </c>
      <c r="K1938" s="424"/>
      <c r="L1938" s="424"/>
    </row>
    <row r="1939" spans="1:12" ht="48" customHeight="1">
      <c r="A1939" s="300" t="s">
        <v>12986</v>
      </c>
      <c r="B1939" s="301" t="s">
        <v>13089</v>
      </c>
      <c r="C1939" s="300" t="s">
        <v>9</v>
      </c>
      <c r="D1939" s="300" t="s">
        <v>9227</v>
      </c>
      <c r="E1939" s="302" t="s">
        <v>51</v>
      </c>
      <c r="F1939" s="423" t="s">
        <v>13090</v>
      </c>
      <c r="G1939" s="423"/>
      <c r="H1939" s="423">
        <v>3.8999999999999999E-6</v>
      </c>
      <c r="I1939" s="423"/>
      <c r="J1939" s="424">
        <v>5.1999999999999998E-3</v>
      </c>
      <c r="K1939" s="424"/>
      <c r="L1939" s="424"/>
    </row>
    <row r="1940" spans="1:12" ht="24" customHeight="1">
      <c r="A1940" s="300" t="s">
        <v>12986</v>
      </c>
      <c r="B1940" s="301" t="s">
        <v>13091</v>
      </c>
      <c r="C1940" s="300" t="s">
        <v>9</v>
      </c>
      <c r="D1940" s="300" t="s">
        <v>9580</v>
      </c>
      <c r="E1940" s="302" t="s">
        <v>51</v>
      </c>
      <c r="F1940" s="423" t="s">
        <v>13092</v>
      </c>
      <c r="G1940" s="423"/>
      <c r="H1940" s="423">
        <v>3.8E-6</v>
      </c>
      <c r="I1940" s="423"/>
      <c r="J1940" s="424">
        <v>3.3999999999999998E-3</v>
      </c>
      <c r="K1940" s="424"/>
      <c r="L1940" s="424"/>
    </row>
    <row r="1941" spans="1:12" ht="24" customHeight="1">
      <c r="A1941" s="300" t="s">
        <v>12986</v>
      </c>
      <c r="B1941" s="301" t="s">
        <v>12987</v>
      </c>
      <c r="C1941" s="300" t="s">
        <v>9</v>
      </c>
      <c r="D1941" s="300" t="s">
        <v>9831</v>
      </c>
      <c r="E1941" s="302" t="s">
        <v>12988</v>
      </c>
      <c r="F1941" s="423" t="s">
        <v>12989</v>
      </c>
      <c r="G1941" s="423"/>
      <c r="H1941" s="423">
        <v>1.3364E-3</v>
      </c>
      <c r="I1941" s="423"/>
      <c r="J1941" s="424">
        <v>1.35E-2</v>
      </c>
      <c r="K1941" s="424"/>
      <c r="L1941" s="424"/>
    </row>
    <row r="1942" spans="1:12" ht="36" customHeight="1">
      <c r="A1942" s="300" t="s">
        <v>12986</v>
      </c>
      <c r="B1942" s="301" t="s">
        <v>12990</v>
      </c>
      <c r="C1942" s="300" t="s">
        <v>9</v>
      </c>
      <c r="D1942" s="300" t="s">
        <v>11426</v>
      </c>
      <c r="E1942" s="302" t="s">
        <v>51</v>
      </c>
      <c r="F1942" s="423" t="s">
        <v>12991</v>
      </c>
      <c r="G1942" s="423"/>
      <c r="H1942" s="423">
        <v>6.9999999999999994E-5</v>
      </c>
      <c r="I1942" s="423"/>
      <c r="J1942" s="424">
        <v>9.2999999999999992E-3</v>
      </c>
      <c r="K1942" s="424"/>
      <c r="L1942" s="424"/>
    </row>
    <row r="1943" spans="1:12" ht="17.100000000000001" customHeight="1">
      <c r="A1943" s="298"/>
      <c r="B1943" s="298"/>
      <c r="C1943" s="298"/>
      <c r="D1943" s="298"/>
      <c r="E1943" s="298"/>
      <c r="F1943" s="298"/>
      <c r="G1943" s="298"/>
      <c r="H1943" s="298"/>
      <c r="I1943" s="298"/>
      <c r="J1943" s="298" t="s">
        <v>12992</v>
      </c>
      <c r="K1943" s="298"/>
      <c r="L1943" s="298" t="s">
        <v>12908</v>
      </c>
    </row>
    <row r="1944" spans="1:12">
      <c r="A1944" s="414" t="s">
        <v>12994</v>
      </c>
      <c r="B1944" s="414"/>
      <c r="C1944" s="414"/>
      <c r="D1944" s="414"/>
      <c r="E1944" s="414"/>
      <c r="F1944" s="414"/>
      <c r="G1944" s="414"/>
      <c r="H1944" s="414"/>
      <c r="I1944" s="294"/>
      <c r="J1944" s="294"/>
      <c r="K1944" s="294"/>
      <c r="L1944" s="294"/>
    </row>
    <row r="1945" spans="1:12" ht="17.100000000000001" customHeight="1">
      <c r="A1945" s="294" t="s">
        <v>12978</v>
      </c>
      <c r="B1945" s="298" t="s">
        <v>12979</v>
      </c>
      <c r="C1945" s="294" t="s">
        <v>12980</v>
      </c>
      <c r="D1945" s="294" t="s">
        <v>12981</v>
      </c>
      <c r="E1945" s="299" t="s">
        <v>12982</v>
      </c>
      <c r="F1945" s="413" t="s">
        <v>12983</v>
      </c>
      <c r="G1945" s="413"/>
      <c r="H1945" s="413" t="s">
        <v>12984</v>
      </c>
      <c r="I1945" s="413"/>
      <c r="J1945" s="413" t="s">
        <v>12985</v>
      </c>
      <c r="K1945" s="413"/>
      <c r="L1945" s="413"/>
    </row>
    <row r="1946" spans="1:12" ht="24" customHeight="1">
      <c r="A1946" s="300" t="s">
        <v>12986</v>
      </c>
      <c r="B1946" s="301" t="s">
        <v>13292</v>
      </c>
      <c r="C1946" s="300" t="s">
        <v>9</v>
      </c>
      <c r="D1946" s="300" t="s">
        <v>6981</v>
      </c>
      <c r="E1946" s="302" t="s">
        <v>27</v>
      </c>
      <c r="F1946" s="423" t="s">
        <v>13293</v>
      </c>
      <c r="G1946" s="423"/>
      <c r="H1946" s="423">
        <v>2.28235E-2</v>
      </c>
      <c r="I1946" s="423"/>
      <c r="J1946" s="424">
        <v>0.1105</v>
      </c>
      <c r="K1946" s="424"/>
      <c r="L1946" s="424"/>
    </row>
    <row r="1947" spans="1:12" ht="24" customHeight="1">
      <c r="A1947" s="300" t="s">
        <v>12986</v>
      </c>
      <c r="B1947" s="301" t="s">
        <v>13294</v>
      </c>
      <c r="C1947" s="300" t="s">
        <v>9</v>
      </c>
      <c r="D1947" s="300" t="s">
        <v>7164</v>
      </c>
      <c r="E1947" s="302" t="s">
        <v>27</v>
      </c>
      <c r="F1947" s="423" t="s">
        <v>13134</v>
      </c>
      <c r="G1947" s="423"/>
      <c r="H1947" s="423">
        <v>7.4424500000000005E-2</v>
      </c>
      <c r="I1947" s="423"/>
      <c r="J1947" s="424">
        <v>0.51729999999999998</v>
      </c>
      <c r="K1947" s="424"/>
      <c r="L1947" s="424"/>
    </row>
    <row r="1948" spans="1:12" ht="17.100000000000001" customHeight="1">
      <c r="A1948" s="298"/>
      <c r="B1948" s="298"/>
      <c r="C1948" s="298"/>
      <c r="D1948" s="298"/>
      <c r="E1948" s="298"/>
      <c r="F1948" s="298"/>
      <c r="G1948" s="298"/>
      <c r="H1948" s="298"/>
      <c r="I1948" s="298"/>
      <c r="J1948" s="298" t="s">
        <v>12992</v>
      </c>
      <c r="K1948" s="298"/>
      <c r="L1948" s="298" t="s">
        <v>13777</v>
      </c>
    </row>
    <row r="1949" spans="1:12">
      <c r="A1949" s="414" t="s">
        <v>12998</v>
      </c>
      <c r="B1949" s="414"/>
      <c r="C1949" s="414"/>
      <c r="D1949" s="414"/>
      <c r="E1949" s="414"/>
      <c r="F1949" s="414"/>
      <c r="G1949" s="414"/>
      <c r="H1949" s="414"/>
      <c r="I1949" s="294"/>
      <c r="J1949" s="294"/>
      <c r="K1949" s="294"/>
      <c r="L1949" s="294"/>
    </row>
    <row r="1950" spans="1:12" ht="17.100000000000001" customHeight="1">
      <c r="A1950" s="294" t="s">
        <v>12978</v>
      </c>
      <c r="B1950" s="298" t="s">
        <v>12979</v>
      </c>
      <c r="C1950" s="294" t="s">
        <v>12980</v>
      </c>
      <c r="D1950" s="294" t="s">
        <v>12981</v>
      </c>
      <c r="E1950" s="299" t="s">
        <v>12982</v>
      </c>
      <c r="F1950" s="413" t="s">
        <v>12983</v>
      </c>
      <c r="G1950" s="413"/>
      <c r="H1950" s="413" t="s">
        <v>12984</v>
      </c>
      <c r="I1950" s="413"/>
      <c r="J1950" s="413" t="s">
        <v>12985</v>
      </c>
      <c r="K1950" s="413"/>
      <c r="L1950" s="413"/>
    </row>
    <row r="1951" spans="1:12" ht="24" customHeight="1">
      <c r="A1951" s="300" t="s">
        <v>12986</v>
      </c>
      <c r="B1951" s="301" t="s">
        <v>13332</v>
      </c>
      <c r="C1951" s="300" t="s">
        <v>9</v>
      </c>
      <c r="D1951" s="300" t="s">
        <v>7130</v>
      </c>
      <c r="E1951" s="302" t="s">
        <v>23</v>
      </c>
      <c r="F1951" s="423" t="s">
        <v>13333</v>
      </c>
      <c r="G1951" s="423"/>
      <c r="H1951" s="423">
        <v>2.5000000000000001E-2</v>
      </c>
      <c r="I1951" s="423"/>
      <c r="J1951" s="424">
        <v>0.28999999999999998</v>
      </c>
      <c r="K1951" s="424"/>
      <c r="L1951" s="424"/>
    </row>
    <row r="1952" spans="1:12" ht="36" customHeight="1">
      <c r="A1952" s="300" t="s">
        <v>12986</v>
      </c>
      <c r="B1952" s="301" t="s">
        <v>13334</v>
      </c>
      <c r="C1952" s="300" t="s">
        <v>9</v>
      </c>
      <c r="D1952" s="300" t="s">
        <v>8874</v>
      </c>
      <c r="E1952" s="302" t="s">
        <v>51</v>
      </c>
      <c r="F1952" s="423" t="s">
        <v>12956</v>
      </c>
      <c r="G1952" s="423"/>
      <c r="H1952" s="423">
        <v>0.30599999999999999</v>
      </c>
      <c r="I1952" s="423"/>
      <c r="J1952" s="424">
        <v>0.04</v>
      </c>
      <c r="K1952" s="424"/>
      <c r="L1952" s="424"/>
    </row>
    <row r="1953" spans="1:12" ht="24" customHeight="1">
      <c r="A1953" s="300" t="s">
        <v>12986</v>
      </c>
      <c r="B1953" s="301" t="s">
        <v>13778</v>
      </c>
      <c r="C1953" s="300" t="s">
        <v>9</v>
      </c>
      <c r="D1953" s="300" t="s">
        <v>6872</v>
      </c>
      <c r="E1953" s="302" t="s">
        <v>23</v>
      </c>
      <c r="F1953" s="423" t="s">
        <v>13779</v>
      </c>
      <c r="G1953" s="423"/>
      <c r="H1953" s="423">
        <v>1.1017638000000001</v>
      </c>
      <c r="I1953" s="423"/>
      <c r="J1953" s="424">
        <v>5.2443999999999997</v>
      </c>
      <c r="K1953" s="424"/>
      <c r="L1953" s="424"/>
    </row>
    <row r="1954" spans="1:12" ht="24" customHeight="1">
      <c r="A1954" s="300" t="s">
        <v>12986</v>
      </c>
      <c r="B1954" s="301" t="s">
        <v>13099</v>
      </c>
      <c r="C1954" s="300" t="s">
        <v>9</v>
      </c>
      <c r="D1954" s="300" t="s">
        <v>7224</v>
      </c>
      <c r="E1954" s="302" t="s">
        <v>51</v>
      </c>
      <c r="F1954" s="423" t="s">
        <v>13100</v>
      </c>
      <c r="G1954" s="423"/>
      <c r="H1954" s="423">
        <v>6.8219999999999999E-4</v>
      </c>
      <c r="I1954" s="423"/>
      <c r="J1954" s="424">
        <v>6.3E-3</v>
      </c>
      <c r="K1954" s="424"/>
      <c r="L1954" s="424"/>
    </row>
    <row r="1955" spans="1:12" ht="24" customHeight="1">
      <c r="A1955" s="300" t="s">
        <v>12986</v>
      </c>
      <c r="B1955" s="301" t="s">
        <v>13101</v>
      </c>
      <c r="C1955" s="300" t="s">
        <v>9</v>
      </c>
      <c r="D1955" s="300" t="s">
        <v>7359</v>
      </c>
      <c r="E1955" s="302" t="s">
        <v>51</v>
      </c>
      <c r="F1955" s="423" t="s">
        <v>13102</v>
      </c>
      <c r="G1955" s="423"/>
      <c r="H1955" s="423">
        <v>2.1999999999999999E-5</v>
      </c>
      <c r="I1955" s="423"/>
      <c r="J1955" s="424">
        <v>2.8E-3</v>
      </c>
      <c r="K1955" s="424"/>
      <c r="L1955" s="424"/>
    </row>
    <row r="1956" spans="1:12" ht="24" customHeight="1">
      <c r="A1956" s="300" t="s">
        <v>12986</v>
      </c>
      <c r="B1956" s="301" t="s">
        <v>13103</v>
      </c>
      <c r="C1956" s="300" t="s">
        <v>9</v>
      </c>
      <c r="D1956" s="300" t="s">
        <v>8851</v>
      </c>
      <c r="E1956" s="302" t="s">
        <v>51</v>
      </c>
      <c r="F1956" s="423" t="s">
        <v>13104</v>
      </c>
      <c r="G1956" s="423"/>
      <c r="H1956" s="423">
        <v>1.77E-5</v>
      </c>
      <c r="I1956" s="423"/>
      <c r="J1956" s="424">
        <v>3.3999999999999998E-3</v>
      </c>
      <c r="K1956" s="424"/>
      <c r="L1956" s="424"/>
    </row>
    <row r="1957" spans="1:12" ht="24" customHeight="1">
      <c r="A1957" s="300" t="s">
        <v>12986</v>
      </c>
      <c r="B1957" s="301" t="s">
        <v>13105</v>
      </c>
      <c r="C1957" s="300" t="s">
        <v>9</v>
      </c>
      <c r="D1957" s="300" t="s">
        <v>8852</v>
      </c>
      <c r="E1957" s="302" t="s">
        <v>51</v>
      </c>
      <c r="F1957" s="423" t="s">
        <v>13106</v>
      </c>
      <c r="G1957" s="423"/>
      <c r="H1957" s="423">
        <v>3.8E-6</v>
      </c>
      <c r="I1957" s="423"/>
      <c r="J1957" s="424">
        <v>2.0999999999999999E-3</v>
      </c>
      <c r="K1957" s="424"/>
      <c r="L1957" s="424"/>
    </row>
    <row r="1958" spans="1:12" ht="24" customHeight="1">
      <c r="A1958" s="300" t="s">
        <v>12986</v>
      </c>
      <c r="B1958" s="301" t="s">
        <v>13107</v>
      </c>
      <c r="C1958" s="300" t="s">
        <v>9</v>
      </c>
      <c r="D1958" s="300" t="s">
        <v>9000</v>
      </c>
      <c r="E1958" s="302" t="s">
        <v>51</v>
      </c>
      <c r="F1958" s="423" t="s">
        <v>13108</v>
      </c>
      <c r="G1958" s="423"/>
      <c r="H1958" s="423">
        <v>7.7640000000000001E-4</v>
      </c>
      <c r="I1958" s="423"/>
      <c r="J1958" s="424">
        <v>5.3E-3</v>
      </c>
      <c r="K1958" s="424"/>
      <c r="L1958" s="424"/>
    </row>
    <row r="1959" spans="1:12" ht="24" customHeight="1">
      <c r="A1959" s="300" t="s">
        <v>12986</v>
      </c>
      <c r="B1959" s="301" t="s">
        <v>13109</v>
      </c>
      <c r="C1959" s="300" t="s">
        <v>9</v>
      </c>
      <c r="D1959" s="300" t="s">
        <v>9574</v>
      </c>
      <c r="E1959" s="302" t="s">
        <v>51</v>
      </c>
      <c r="F1959" s="423" t="s">
        <v>13110</v>
      </c>
      <c r="G1959" s="423"/>
      <c r="H1959" s="423">
        <v>2.4620000000000002E-4</v>
      </c>
      <c r="I1959" s="423"/>
      <c r="J1959" s="424">
        <v>2.2000000000000001E-3</v>
      </c>
      <c r="K1959" s="424"/>
      <c r="L1959" s="424"/>
    </row>
    <row r="1960" spans="1:12" ht="24" customHeight="1">
      <c r="A1960" s="300" t="s">
        <v>12986</v>
      </c>
      <c r="B1960" s="301" t="s">
        <v>13111</v>
      </c>
      <c r="C1960" s="300" t="s">
        <v>9</v>
      </c>
      <c r="D1960" s="300" t="s">
        <v>10714</v>
      </c>
      <c r="E1960" s="302" t="s">
        <v>93</v>
      </c>
      <c r="F1960" s="423" t="s">
        <v>13112</v>
      </c>
      <c r="G1960" s="423"/>
      <c r="H1960" s="423">
        <v>1.294E-4</v>
      </c>
      <c r="I1960" s="423"/>
      <c r="J1960" s="424">
        <v>2E-3</v>
      </c>
      <c r="K1960" s="424"/>
      <c r="L1960" s="424"/>
    </row>
    <row r="1961" spans="1:12" ht="24" customHeight="1">
      <c r="A1961" s="300" t="s">
        <v>12986</v>
      </c>
      <c r="B1961" s="301" t="s">
        <v>13113</v>
      </c>
      <c r="C1961" s="300" t="s">
        <v>9</v>
      </c>
      <c r="D1961" s="300" t="s">
        <v>10809</v>
      </c>
      <c r="E1961" s="302" t="s">
        <v>51</v>
      </c>
      <c r="F1961" s="423" t="s">
        <v>13114</v>
      </c>
      <c r="G1961" s="423"/>
      <c r="H1961" s="423">
        <v>1.294E-4</v>
      </c>
      <c r="I1961" s="423"/>
      <c r="J1961" s="424">
        <v>1.6000000000000001E-3</v>
      </c>
      <c r="K1961" s="424"/>
      <c r="L1961" s="424"/>
    </row>
    <row r="1962" spans="1:12" ht="24" customHeight="1">
      <c r="A1962" s="300" t="s">
        <v>12986</v>
      </c>
      <c r="B1962" s="301" t="s">
        <v>13115</v>
      </c>
      <c r="C1962" s="300" t="s">
        <v>9</v>
      </c>
      <c r="D1962" s="300" t="s">
        <v>10810</v>
      </c>
      <c r="E1962" s="302" t="s">
        <v>51</v>
      </c>
      <c r="F1962" s="423" t="s">
        <v>13116</v>
      </c>
      <c r="G1962" s="423"/>
      <c r="H1962" s="423">
        <v>1.294E-4</v>
      </c>
      <c r="I1962" s="423"/>
      <c r="J1962" s="424">
        <v>3.3999999999999998E-3</v>
      </c>
      <c r="K1962" s="424"/>
      <c r="L1962" s="424"/>
    </row>
    <row r="1963" spans="1:12" ht="24" customHeight="1">
      <c r="A1963" s="300" t="s">
        <v>12986</v>
      </c>
      <c r="B1963" s="301" t="s">
        <v>13117</v>
      </c>
      <c r="C1963" s="300" t="s">
        <v>9</v>
      </c>
      <c r="D1963" s="300" t="s">
        <v>10837</v>
      </c>
      <c r="E1963" s="302" t="s">
        <v>51</v>
      </c>
      <c r="F1963" s="423" t="s">
        <v>13118</v>
      </c>
      <c r="G1963" s="423"/>
      <c r="H1963" s="423">
        <v>4.4000000000000002E-6</v>
      </c>
      <c r="I1963" s="423"/>
      <c r="J1963" s="424">
        <v>2E-3</v>
      </c>
      <c r="K1963" s="424"/>
      <c r="L1963" s="424"/>
    </row>
    <row r="1964" spans="1:12" ht="24" customHeight="1">
      <c r="A1964" s="300" t="s">
        <v>12986</v>
      </c>
      <c r="B1964" s="301" t="s">
        <v>13003</v>
      </c>
      <c r="C1964" s="300" t="s">
        <v>9</v>
      </c>
      <c r="D1964" s="300" t="s">
        <v>7216</v>
      </c>
      <c r="E1964" s="302" t="s">
        <v>51</v>
      </c>
      <c r="F1964" s="423" t="s">
        <v>13004</v>
      </c>
      <c r="G1964" s="423"/>
      <c r="H1964" s="423">
        <v>2.5930000000000001E-4</v>
      </c>
      <c r="I1964" s="423"/>
      <c r="J1964" s="424">
        <v>8.6999999999999994E-3</v>
      </c>
      <c r="K1964" s="424"/>
      <c r="L1964" s="424"/>
    </row>
    <row r="1965" spans="1:12" ht="24" customHeight="1">
      <c r="A1965" s="300" t="s">
        <v>12986</v>
      </c>
      <c r="B1965" s="301" t="s">
        <v>13005</v>
      </c>
      <c r="C1965" s="300" t="s">
        <v>9</v>
      </c>
      <c r="D1965" s="300" t="s">
        <v>7393</v>
      </c>
      <c r="E1965" s="302" t="s">
        <v>12988</v>
      </c>
      <c r="F1965" s="423" t="s">
        <v>13006</v>
      </c>
      <c r="G1965" s="423"/>
      <c r="H1965" s="423">
        <v>1.5589999999999999E-4</v>
      </c>
      <c r="I1965" s="423"/>
      <c r="J1965" s="424">
        <v>8.3999999999999995E-3</v>
      </c>
      <c r="K1965" s="424"/>
      <c r="L1965" s="424"/>
    </row>
    <row r="1966" spans="1:12" ht="24" customHeight="1">
      <c r="A1966" s="300" t="s">
        <v>12986</v>
      </c>
      <c r="B1966" s="301" t="s">
        <v>13007</v>
      </c>
      <c r="C1966" s="300" t="s">
        <v>9</v>
      </c>
      <c r="D1966" s="300" t="s">
        <v>10619</v>
      </c>
      <c r="E1966" s="302" t="s">
        <v>51</v>
      </c>
      <c r="F1966" s="423" t="s">
        <v>13008</v>
      </c>
      <c r="G1966" s="423"/>
      <c r="H1966" s="423">
        <v>1.21E-4</v>
      </c>
      <c r="I1966" s="423"/>
      <c r="J1966" s="424">
        <v>2.3099999999999999E-2</v>
      </c>
      <c r="K1966" s="424"/>
      <c r="L1966" s="424"/>
    </row>
    <row r="1967" spans="1:12" ht="24" customHeight="1">
      <c r="A1967" s="300" t="s">
        <v>12986</v>
      </c>
      <c r="B1967" s="301" t="s">
        <v>13009</v>
      </c>
      <c r="C1967" s="300" t="s">
        <v>9</v>
      </c>
      <c r="D1967" s="300" t="s">
        <v>10769</v>
      </c>
      <c r="E1967" s="302" t="s">
        <v>51</v>
      </c>
      <c r="F1967" s="423" t="s">
        <v>13010</v>
      </c>
      <c r="G1967" s="423"/>
      <c r="H1967" s="423">
        <v>1.08723E-2</v>
      </c>
      <c r="I1967" s="423"/>
      <c r="J1967" s="424">
        <v>1.37E-2</v>
      </c>
      <c r="K1967" s="424"/>
      <c r="L1967" s="424"/>
    </row>
    <row r="1968" spans="1:12" ht="24" customHeight="1">
      <c r="A1968" s="300" t="s">
        <v>12986</v>
      </c>
      <c r="B1968" s="301" t="s">
        <v>13011</v>
      </c>
      <c r="C1968" s="300" t="s">
        <v>9</v>
      </c>
      <c r="D1968" s="300" t="s">
        <v>10929</v>
      </c>
      <c r="E1968" s="302" t="s">
        <v>51</v>
      </c>
      <c r="F1968" s="423" t="s">
        <v>13012</v>
      </c>
      <c r="G1968" s="423"/>
      <c r="H1968" s="423">
        <v>1.048E-4</v>
      </c>
      <c r="I1968" s="423"/>
      <c r="J1968" s="424">
        <v>1.5800000000000002E-2</v>
      </c>
      <c r="K1968" s="424"/>
      <c r="L1968" s="424"/>
    </row>
    <row r="1969" spans="1:12" ht="17.100000000000001" customHeight="1">
      <c r="A1969" s="298"/>
      <c r="B1969" s="298"/>
      <c r="C1969" s="298"/>
      <c r="D1969" s="298"/>
      <c r="E1969" s="298"/>
      <c r="F1969" s="298"/>
      <c r="G1969" s="298"/>
      <c r="H1969" s="298"/>
      <c r="I1969" s="298"/>
      <c r="J1969" s="298" t="s">
        <v>12992</v>
      </c>
      <c r="K1969" s="298"/>
      <c r="L1969" s="298" t="s">
        <v>13780</v>
      </c>
    </row>
    <row r="1970" spans="1:12">
      <c r="A1970" s="414" t="s">
        <v>13056</v>
      </c>
      <c r="B1970" s="414"/>
      <c r="C1970" s="414"/>
      <c r="D1970" s="414"/>
      <c r="E1970" s="414"/>
      <c r="F1970" s="414"/>
      <c r="G1970" s="414"/>
      <c r="H1970" s="414"/>
      <c r="I1970" s="294"/>
      <c r="J1970" s="294"/>
      <c r="K1970" s="294"/>
      <c r="L1970" s="294"/>
    </row>
    <row r="1971" spans="1:12" ht="17.100000000000001" customHeight="1">
      <c r="A1971" s="294" t="s">
        <v>12978</v>
      </c>
      <c r="B1971" s="298" t="s">
        <v>12979</v>
      </c>
      <c r="C1971" s="294" t="s">
        <v>12980</v>
      </c>
      <c r="D1971" s="294" t="s">
        <v>12981</v>
      </c>
      <c r="E1971" s="299" t="s">
        <v>12982</v>
      </c>
      <c r="F1971" s="413" t="s">
        <v>12983</v>
      </c>
      <c r="G1971" s="413"/>
      <c r="H1971" s="413" t="s">
        <v>12984</v>
      </c>
      <c r="I1971" s="413"/>
      <c r="J1971" s="413" t="s">
        <v>12985</v>
      </c>
      <c r="K1971" s="413"/>
      <c r="L1971" s="413"/>
    </row>
    <row r="1972" spans="1:12" ht="24" customHeight="1">
      <c r="A1972" s="300" t="s">
        <v>12986</v>
      </c>
      <c r="B1972" s="301" t="s">
        <v>13057</v>
      </c>
      <c r="C1972" s="300" t="s">
        <v>9</v>
      </c>
      <c r="D1972" s="300" t="s">
        <v>12549</v>
      </c>
      <c r="E1972" s="302" t="s">
        <v>27</v>
      </c>
      <c r="F1972" s="423" t="s">
        <v>12948</v>
      </c>
      <c r="G1972" s="423"/>
      <c r="H1972" s="423">
        <v>9.7272800000000006E-2</v>
      </c>
      <c r="I1972" s="423"/>
      <c r="J1972" s="424">
        <v>6.3200000000000006E-2</v>
      </c>
      <c r="K1972" s="424"/>
      <c r="L1972" s="424"/>
    </row>
    <row r="1973" spans="1:12" ht="17.100000000000001" customHeight="1">
      <c r="A1973" s="298"/>
      <c r="B1973" s="298"/>
      <c r="C1973" s="298"/>
      <c r="D1973" s="298"/>
      <c r="E1973" s="298"/>
      <c r="F1973" s="298"/>
      <c r="G1973" s="298"/>
      <c r="H1973" s="298"/>
      <c r="I1973" s="298"/>
      <c r="J1973" s="298" t="s">
        <v>12992</v>
      </c>
      <c r="K1973" s="298"/>
      <c r="L1973" s="298" t="s">
        <v>12960</v>
      </c>
    </row>
    <row r="1974" spans="1:12">
      <c r="A1974" s="414" t="s">
        <v>13058</v>
      </c>
      <c r="B1974" s="414"/>
      <c r="C1974" s="414"/>
      <c r="D1974" s="414"/>
      <c r="E1974" s="414"/>
      <c r="F1974" s="414"/>
      <c r="G1974" s="414"/>
      <c r="H1974" s="414"/>
      <c r="I1974" s="294"/>
      <c r="J1974" s="294"/>
      <c r="K1974" s="294"/>
      <c r="L1974" s="294"/>
    </row>
    <row r="1975" spans="1:12" ht="17.100000000000001" customHeight="1">
      <c r="A1975" s="294" t="s">
        <v>12978</v>
      </c>
      <c r="B1975" s="298" t="s">
        <v>12979</v>
      </c>
      <c r="C1975" s="294" t="s">
        <v>12980</v>
      </c>
      <c r="D1975" s="294" t="s">
        <v>12981</v>
      </c>
      <c r="E1975" s="299" t="s">
        <v>12982</v>
      </c>
      <c r="F1975" s="413" t="s">
        <v>12983</v>
      </c>
      <c r="G1975" s="413"/>
      <c r="H1975" s="413" t="s">
        <v>12984</v>
      </c>
      <c r="I1975" s="413"/>
      <c r="J1975" s="413" t="s">
        <v>12985</v>
      </c>
      <c r="K1975" s="413"/>
      <c r="L1975" s="413"/>
    </row>
    <row r="1976" spans="1:12" ht="24" customHeight="1">
      <c r="A1976" s="300" t="s">
        <v>12986</v>
      </c>
      <c r="B1976" s="301" t="s">
        <v>13059</v>
      </c>
      <c r="C1976" s="300" t="s">
        <v>9</v>
      </c>
      <c r="D1976" s="300" t="s">
        <v>12535</v>
      </c>
      <c r="E1976" s="302" t="s">
        <v>27</v>
      </c>
      <c r="F1976" s="423" t="s">
        <v>12936</v>
      </c>
      <c r="G1976" s="423"/>
      <c r="H1976" s="423">
        <v>9.7272800000000006E-2</v>
      </c>
      <c r="I1976" s="423"/>
      <c r="J1976" s="424">
        <v>4.8999999999999998E-3</v>
      </c>
      <c r="K1976" s="424"/>
      <c r="L1976" s="424"/>
    </row>
    <row r="1977" spans="1:12" ht="17.100000000000001" customHeight="1">
      <c r="A1977" s="298"/>
      <c r="B1977" s="298"/>
      <c r="C1977" s="298"/>
      <c r="D1977" s="298"/>
      <c r="E1977" s="298"/>
      <c r="F1977" s="298"/>
      <c r="G1977" s="298"/>
      <c r="H1977" s="298"/>
      <c r="I1977" s="298"/>
      <c r="J1977" s="298" t="s">
        <v>12992</v>
      </c>
      <c r="K1977" s="298"/>
      <c r="L1977" s="298" t="s">
        <v>13120</v>
      </c>
    </row>
    <row r="1978" spans="1:12">
      <c r="A1978" s="414" t="s">
        <v>13060</v>
      </c>
      <c r="B1978" s="414"/>
      <c r="C1978" s="414"/>
      <c r="D1978" s="414"/>
      <c r="E1978" s="414"/>
      <c r="F1978" s="414"/>
      <c r="G1978" s="414"/>
      <c r="H1978" s="414"/>
      <c r="I1978" s="294"/>
      <c r="J1978" s="294"/>
      <c r="K1978" s="294"/>
      <c r="L1978" s="294"/>
    </row>
    <row r="1979" spans="1:12" ht="17.100000000000001" customHeight="1">
      <c r="A1979" s="294" t="s">
        <v>12978</v>
      </c>
      <c r="B1979" s="298" t="s">
        <v>12979</v>
      </c>
      <c r="C1979" s="294" t="s">
        <v>12980</v>
      </c>
      <c r="D1979" s="294" t="s">
        <v>12981</v>
      </c>
      <c r="E1979" s="299" t="s">
        <v>12982</v>
      </c>
      <c r="F1979" s="413" t="s">
        <v>12983</v>
      </c>
      <c r="G1979" s="413"/>
      <c r="H1979" s="413" t="s">
        <v>12984</v>
      </c>
      <c r="I1979" s="413"/>
      <c r="J1979" s="413" t="s">
        <v>12985</v>
      </c>
      <c r="K1979" s="413"/>
      <c r="L1979" s="413"/>
    </row>
    <row r="1980" spans="1:12" ht="24" customHeight="1">
      <c r="A1980" s="300" t="s">
        <v>12986</v>
      </c>
      <c r="B1980" s="301" t="s">
        <v>13061</v>
      </c>
      <c r="C1980" s="300" t="s">
        <v>9</v>
      </c>
      <c r="D1980" s="300" t="s">
        <v>12522</v>
      </c>
      <c r="E1980" s="302" t="s">
        <v>27</v>
      </c>
      <c r="F1980" s="423" t="s">
        <v>12964</v>
      </c>
      <c r="G1980" s="423"/>
      <c r="H1980" s="423">
        <v>9.7272800000000006E-2</v>
      </c>
      <c r="I1980" s="423"/>
      <c r="J1980" s="424">
        <v>0.24610000000000001</v>
      </c>
      <c r="K1980" s="424"/>
      <c r="L1980" s="424"/>
    </row>
    <row r="1981" spans="1:12" ht="24" customHeight="1">
      <c r="A1981" s="300" t="s">
        <v>12986</v>
      </c>
      <c r="B1981" s="301" t="s">
        <v>13062</v>
      </c>
      <c r="C1981" s="300" t="s">
        <v>9</v>
      </c>
      <c r="D1981" s="300" t="s">
        <v>12527</v>
      </c>
      <c r="E1981" s="302" t="s">
        <v>27</v>
      </c>
      <c r="F1981" s="423" t="s">
        <v>13063</v>
      </c>
      <c r="G1981" s="423"/>
      <c r="H1981" s="423">
        <v>9.7272800000000006E-2</v>
      </c>
      <c r="I1981" s="423"/>
      <c r="J1981" s="424">
        <v>3.3099999999999997E-2</v>
      </c>
      <c r="K1981" s="424"/>
      <c r="L1981" s="424"/>
    </row>
    <row r="1982" spans="1:12" ht="17.100000000000001" customHeight="1">
      <c r="A1982" s="298"/>
      <c r="B1982" s="298"/>
      <c r="C1982" s="298"/>
      <c r="D1982" s="298"/>
      <c r="E1982" s="298"/>
      <c r="F1982" s="298"/>
      <c r="G1982" s="298"/>
      <c r="H1982" s="298"/>
      <c r="I1982" s="298"/>
      <c r="J1982" s="298" t="s">
        <v>12992</v>
      </c>
      <c r="K1982" s="298"/>
      <c r="L1982" s="298" t="s">
        <v>13781</v>
      </c>
    </row>
    <row r="1983" spans="1:12" ht="17.100000000000001" customHeight="1">
      <c r="A1983" s="294" t="s">
        <v>13014</v>
      </c>
      <c r="B1983" s="294"/>
      <c r="C1983" s="294"/>
      <c r="D1983" s="294"/>
      <c r="E1983" s="294"/>
      <c r="F1983" s="294"/>
      <c r="G1983" s="294"/>
      <c r="H1983" s="294"/>
      <c r="I1983" s="294"/>
      <c r="J1983" s="294"/>
      <c r="K1983" s="294"/>
      <c r="L1983" s="294"/>
    </row>
    <row r="1984" spans="1:12" ht="17.100000000000001" customHeight="1">
      <c r="A1984" s="298"/>
      <c r="B1984" s="298"/>
      <c r="C1984" s="298"/>
      <c r="D1984" s="298"/>
      <c r="E1984" s="298"/>
      <c r="F1984" s="298"/>
      <c r="G1984" s="298"/>
      <c r="H1984" s="298"/>
      <c r="I1984" s="298"/>
      <c r="J1984" s="298" t="s">
        <v>13015</v>
      </c>
      <c r="K1984" s="298"/>
      <c r="L1984" s="298" t="s">
        <v>13782</v>
      </c>
    </row>
    <row r="1985" spans="1:12" ht="17.100000000000001" customHeight="1">
      <c r="A1985" s="298"/>
      <c r="B1985" s="298"/>
      <c r="C1985" s="298"/>
      <c r="D1985" s="298"/>
      <c r="E1985" s="298"/>
      <c r="F1985" s="298"/>
      <c r="G1985" s="298"/>
      <c r="H1985" s="298"/>
      <c r="I1985" s="298"/>
      <c r="J1985" s="298" t="s">
        <v>13017</v>
      </c>
      <c r="K1985" s="298" t="s">
        <v>13018</v>
      </c>
      <c r="L1985" s="298" t="s">
        <v>13783</v>
      </c>
    </row>
    <row r="1986" spans="1:12" ht="17.100000000000001" customHeight="1">
      <c r="A1986" s="298"/>
      <c r="B1986" s="298"/>
      <c r="C1986" s="298"/>
      <c r="D1986" s="298"/>
      <c r="E1986" s="298"/>
      <c r="F1986" s="298"/>
      <c r="G1986" s="298"/>
      <c r="H1986" s="298"/>
      <c r="I1986" s="298"/>
      <c r="J1986" s="298" t="s">
        <v>13020</v>
      </c>
      <c r="K1986" s="298"/>
      <c r="L1986" s="298" t="s">
        <v>13784</v>
      </c>
    </row>
    <row r="1987" spans="1:12" ht="17.100000000000001" customHeight="1">
      <c r="A1987" s="298"/>
      <c r="B1987" s="298"/>
      <c r="C1987" s="298"/>
      <c r="D1987" s="298"/>
      <c r="E1987" s="298"/>
      <c r="F1987" s="298"/>
      <c r="G1987" s="298"/>
      <c r="H1987" s="298"/>
      <c r="I1987" s="298"/>
      <c r="J1987" s="298" t="s">
        <v>13022</v>
      </c>
      <c r="K1987" s="298" t="s">
        <v>12974</v>
      </c>
      <c r="L1987" s="298" t="s">
        <v>13785</v>
      </c>
    </row>
    <row r="1988" spans="1:12" ht="17.100000000000001" customHeight="1">
      <c r="A1988" s="298"/>
      <c r="B1988" s="298"/>
      <c r="C1988" s="298"/>
      <c r="D1988" s="298"/>
      <c r="E1988" s="298"/>
      <c r="F1988" s="298"/>
      <c r="G1988" s="298"/>
      <c r="H1988" s="298"/>
      <c r="I1988" s="298"/>
      <c r="J1988" s="298" t="s">
        <v>13024</v>
      </c>
      <c r="K1988" s="298"/>
      <c r="L1988" s="298" t="s">
        <v>13786</v>
      </c>
    </row>
    <row r="1989" spans="1:12" ht="30" customHeight="1">
      <c r="A1989" s="299"/>
      <c r="B1989" s="299"/>
      <c r="C1989" s="299"/>
      <c r="D1989" s="299"/>
      <c r="E1989" s="299"/>
      <c r="F1989" s="299"/>
      <c r="G1989" s="299"/>
      <c r="H1989" s="299"/>
      <c r="I1989" s="299"/>
      <c r="J1989" s="299"/>
      <c r="K1989" s="299"/>
      <c r="L1989" s="299"/>
    </row>
    <row r="1990" spans="1:12" ht="24" customHeight="1">
      <c r="A1990" s="295" t="s">
        <v>13787</v>
      </c>
      <c r="B1990" s="296" t="s">
        <v>13788</v>
      </c>
      <c r="C1990" s="295" t="s">
        <v>9</v>
      </c>
      <c r="D1990" s="295" t="s">
        <v>4954</v>
      </c>
      <c r="E1990" s="297" t="s">
        <v>23</v>
      </c>
      <c r="F1990" s="296"/>
      <c r="G1990" s="296"/>
      <c r="H1990" s="296"/>
      <c r="I1990" s="296"/>
      <c r="J1990" s="296"/>
      <c r="K1990" s="296"/>
      <c r="L1990" s="296"/>
    </row>
    <row r="1991" spans="1:12">
      <c r="A1991" s="414" t="s">
        <v>12977</v>
      </c>
      <c r="B1991" s="414"/>
      <c r="C1991" s="414"/>
      <c r="D1991" s="414"/>
      <c r="E1991" s="414"/>
      <c r="F1991" s="414"/>
      <c r="G1991" s="414"/>
      <c r="H1991" s="414"/>
      <c r="I1991" s="294"/>
      <c r="J1991" s="294"/>
      <c r="K1991" s="294"/>
      <c r="L1991" s="294"/>
    </row>
    <row r="1992" spans="1:12" ht="17.100000000000001" customHeight="1">
      <c r="A1992" s="294" t="s">
        <v>12978</v>
      </c>
      <c r="B1992" s="298" t="s">
        <v>12979</v>
      </c>
      <c r="C1992" s="294" t="s">
        <v>12980</v>
      </c>
      <c r="D1992" s="294" t="s">
        <v>12981</v>
      </c>
      <c r="E1992" s="299" t="s">
        <v>12982</v>
      </c>
      <c r="F1992" s="413" t="s">
        <v>12983</v>
      </c>
      <c r="G1992" s="413"/>
      <c r="H1992" s="413" t="s">
        <v>12984</v>
      </c>
      <c r="I1992" s="413"/>
      <c r="J1992" s="413" t="s">
        <v>12985</v>
      </c>
      <c r="K1992" s="413"/>
      <c r="L1992" s="413"/>
    </row>
    <row r="1993" spans="1:12" ht="24" customHeight="1">
      <c r="A1993" s="300" t="s">
        <v>12986</v>
      </c>
      <c r="B1993" s="301" t="s">
        <v>13085</v>
      </c>
      <c r="C1993" s="300" t="s">
        <v>9</v>
      </c>
      <c r="D1993" s="300" t="s">
        <v>7909</v>
      </c>
      <c r="E1993" s="302" t="s">
        <v>51</v>
      </c>
      <c r="F1993" s="423" t="s">
        <v>13086</v>
      </c>
      <c r="G1993" s="423"/>
      <c r="H1993" s="423">
        <v>4.0800000000000002E-5</v>
      </c>
      <c r="I1993" s="423"/>
      <c r="J1993" s="424">
        <v>4.1999999999999997E-3</v>
      </c>
      <c r="K1993" s="424"/>
      <c r="L1993" s="424"/>
    </row>
    <row r="1994" spans="1:12" ht="24" customHeight="1">
      <c r="A1994" s="300" t="s">
        <v>12986</v>
      </c>
      <c r="B1994" s="301" t="s">
        <v>13087</v>
      </c>
      <c r="C1994" s="300" t="s">
        <v>9</v>
      </c>
      <c r="D1994" s="300" t="s">
        <v>8873</v>
      </c>
      <c r="E1994" s="302" t="s">
        <v>51</v>
      </c>
      <c r="F1994" s="423" t="s">
        <v>13088</v>
      </c>
      <c r="G1994" s="423"/>
      <c r="H1994" s="423">
        <v>3.8999999999999999E-6</v>
      </c>
      <c r="I1994" s="423"/>
      <c r="J1994" s="424">
        <v>3.3999999999999998E-3</v>
      </c>
      <c r="K1994" s="424"/>
      <c r="L1994" s="424"/>
    </row>
    <row r="1995" spans="1:12" ht="48" customHeight="1">
      <c r="A1995" s="300" t="s">
        <v>12986</v>
      </c>
      <c r="B1995" s="301" t="s">
        <v>13089</v>
      </c>
      <c r="C1995" s="300" t="s">
        <v>9</v>
      </c>
      <c r="D1995" s="300" t="s">
        <v>9227</v>
      </c>
      <c r="E1995" s="302" t="s">
        <v>51</v>
      </c>
      <c r="F1995" s="423" t="s">
        <v>13090</v>
      </c>
      <c r="G1995" s="423"/>
      <c r="H1995" s="423">
        <v>2.7E-6</v>
      </c>
      <c r="I1995" s="423"/>
      <c r="J1995" s="424">
        <v>3.5999999999999999E-3</v>
      </c>
      <c r="K1995" s="424"/>
      <c r="L1995" s="424"/>
    </row>
    <row r="1996" spans="1:12" ht="24" customHeight="1">
      <c r="A1996" s="300" t="s">
        <v>12986</v>
      </c>
      <c r="B1996" s="301" t="s">
        <v>13091</v>
      </c>
      <c r="C1996" s="300" t="s">
        <v>9</v>
      </c>
      <c r="D1996" s="300" t="s">
        <v>9580</v>
      </c>
      <c r="E1996" s="302" t="s">
        <v>51</v>
      </c>
      <c r="F1996" s="423" t="s">
        <v>13092</v>
      </c>
      <c r="G1996" s="423"/>
      <c r="H1996" s="423">
        <v>2.6000000000000001E-6</v>
      </c>
      <c r="I1996" s="423"/>
      <c r="J1996" s="424">
        <v>2.3E-3</v>
      </c>
      <c r="K1996" s="424"/>
      <c r="L1996" s="424"/>
    </row>
    <row r="1997" spans="1:12" ht="24" customHeight="1">
      <c r="A1997" s="300" t="s">
        <v>12986</v>
      </c>
      <c r="B1997" s="301" t="s">
        <v>12987</v>
      </c>
      <c r="C1997" s="300" t="s">
        <v>9</v>
      </c>
      <c r="D1997" s="300" t="s">
        <v>9831</v>
      </c>
      <c r="E1997" s="302" t="s">
        <v>12988</v>
      </c>
      <c r="F1997" s="423" t="s">
        <v>12989</v>
      </c>
      <c r="G1997" s="423"/>
      <c r="H1997" s="423">
        <v>9.4470000000000003E-4</v>
      </c>
      <c r="I1997" s="423"/>
      <c r="J1997" s="424">
        <v>9.5999999999999992E-3</v>
      </c>
      <c r="K1997" s="424"/>
      <c r="L1997" s="424"/>
    </row>
    <row r="1998" spans="1:12" ht="36" customHeight="1">
      <c r="A1998" s="300" t="s">
        <v>12986</v>
      </c>
      <c r="B1998" s="301" t="s">
        <v>12990</v>
      </c>
      <c r="C1998" s="300" t="s">
        <v>9</v>
      </c>
      <c r="D1998" s="300" t="s">
        <v>11426</v>
      </c>
      <c r="E1998" s="302" t="s">
        <v>51</v>
      </c>
      <c r="F1998" s="423" t="s">
        <v>12991</v>
      </c>
      <c r="G1998" s="423"/>
      <c r="H1998" s="423">
        <v>4.9499999999999997E-5</v>
      </c>
      <c r="I1998" s="423"/>
      <c r="J1998" s="424">
        <v>6.4999999999999997E-3</v>
      </c>
      <c r="K1998" s="424"/>
      <c r="L1998" s="424"/>
    </row>
    <row r="1999" spans="1:12" ht="17.100000000000001" customHeight="1">
      <c r="A1999" s="298"/>
      <c r="B1999" s="298"/>
      <c r="C1999" s="298"/>
      <c r="D1999" s="298"/>
      <c r="E1999" s="298"/>
      <c r="F1999" s="298"/>
      <c r="G1999" s="298"/>
      <c r="H1999" s="298"/>
      <c r="I1999" s="298"/>
      <c r="J1999" s="298" t="s">
        <v>12992</v>
      </c>
      <c r="K1999" s="298"/>
      <c r="L1999" s="298" t="s">
        <v>12929</v>
      </c>
    </row>
    <row r="2000" spans="1:12">
      <c r="A2000" s="414" t="s">
        <v>12994</v>
      </c>
      <c r="B2000" s="414"/>
      <c r="C2000" s="414"/>
      <c r="D2000" s="414"/>
      <c r="E2000" s="414"/>
      <c r="F2000" s="414"/>
      <c r="G2000" s="414"/>
      <c r="H2000" s="414"/>
      <c r="I2000" s="294"/>
      <c r="J2000" s="294"/>
      <c r="K2000" s="294"/>
      <c r="L2000" s="294"/>
    </row>
    <row r="2001" spans="1:12" ht="17.100000000000001" customHeight="1">
      <c r="A2001" s="294" t="s">
        <v>12978</v>
      </c>
      <c r="B2001" s="298" t="s">
        <v>12979</v>
      </c>
      <c r="C2001" s="294" t="s">
        <v>12980</v>
      </c>
      <c r="D2001" s="294" t="s">
        <v>12981</v>
      </c>
      <c r="E2001" s="299" t="s">
        <v>12982</v>
      </c>
      <c r="F2001" s="413" t="s">
        <v>12983</v>
      </c>
      <c r="G2001" s="413"/>
      <c r="H2001" s="413" t="s">
        <v>12984</v>
      </c>
      <c r="I2001" s="413"/>
      <c r="J2001" s="413" t="s">
        <v>12985</v>
      </c>
      <c r="K2001" s="413"/>
      <c r="L2001" s="413"/>
    </row>
    <row r="2002" spans="1:12" ht="24" customHeight="1">
      <c r="A2002" s="300" t="s">
        <v>12986</v>
      </c>
      <c r="B2002" s="301" t="s">
        <v>13294</v>
      </c>
      <c r="C2002" s="300" t="s">
        <v>9</v>
      </c>
      <c r="D2002" s="300" t="s">
        <v>7164</v>
      </c>
      <c r="E2002" s="302" t="s">
        <v>27</v>
      </c>
      <c r="F2002" s="423" t="s">
        <v>13134</v>
      </c>
      <c r="G2002" s="423"/>
      <c r="H2002" s="423">
        <v>5.23384E-2</v>
      </c>
      <c r="I2002" s="423"/>
      <c r="J2002" s="424">
        <v>0.36380000000000001</v>
      </c>
      <c r="K2002" s="424"/>
      <c r="L2002" s="424"/>
    </row>
    <row r="2003" spans="1:12" ht="24" customHeight="1">
      <c r="A2003" s="300" t="s">
        <v>12986</v>
      </c>
      <c r="B2003" s="301" t="s">
        <v>13292</v>
      </c>
      <c r="C2003" s="300" t="s">
        <v>9</v>
      </c>
      <c r="D2003" s="300" t="s">
        <v>6981</v>
      </c>
      <c r="E2003" s="302" t="s">
        <v>27</v>
      </c>
      <c r="F2003" s="423" t="s">
        <v>13293</v>
      </c>
      <c r="G2003" s="423"/>
      <c r="H2003" s="423">
        <v>1.5740899999999999E-2</v>
      </c>
      <c r="I2003" s="423"/>
      <c r="J2003" s="424">
        <v>7.6200000000000004E-2</v>
      </c>
      <c r="K2003" s="424"/>
      <c r="L2003" s="424"/>
    </row>
    <row r="2004" spans="1:12" ht="17.100000000000001" customHeight="1">
      <c r="A2004" s="298"/>
      <c r="B2004" s="298"/>
      <c r="C2004" s="298"/>
      <c r="D2004" s="298"/>
      <c r="E2004" s="298"/>
      <c r="F2004" s="298"/>
      <c r="G2004" s="298"/>
      <c r="H2004" s="298"/>
      <c r="I2004" s="298"/>
      <c r="J2004" s="298" t="s">
        <v>12992</v>
      </c>
      <c r="K2004" s="298"/>
      <c r="L2004" s="298" t="s">
        <v>13789</v>
      </c>
    </row>
    <row r="2005" spans="1:12">
      <c r="A2005" s="414" t="s">
        <v>12998</v>
      </c>
      <c r="B2005" s="414"/>
      <c r="C2005" s="414"/>
      <c r="D2005" s="414"/>
      <c r="E2005" s="414"/>
      <c r="F2005" s="414"/>
      <c r="G2005" s="414"/>
      <c r="H2005" s="414"/>
      <c r="I2005" s="294"/>
      <c r="J2005" s="294"/>
      <c r="K2005" s="294"/>
      <c r="L2005" s="294"/>
    </row>
    <row r="2006" spans="1:12" ht="17.100000000000001" customHeight="1">
      <c r="A2006" s="294" t="s">
        <v>12978</v>
      </c>
      <c r="B2006" s="298" t="s">
        <v>12979</v>
      </c>
      <c r="C2006" s="294" t="s">
        <v>12980</v>
      </c>
      <c r="D2006" s="294" t="s">
        <v>12981</v>
      </c>
      <c r="E2006" s="299" t="s">
        <v>12982</v>
      </c>
      <c r="F2006" s="413" t="s">
        <v>12983</v>
      </c>
      <c r="G2006" s="413"/>
      <c r="H2006" s="413" t="s">
        <v>12984</v>
      </c>
      <c r="I2006" s="413"/>
      <c r="J2006" s="413" t="s">
        <v>12985</v>
      </c>
      <c r="K2006" s="413"/>
      <c r="L2006" s="413"/>
    </row>
    <row r="2007" spans="1:12" ht="24" customHeight="1">
      <c r="A2007" s="300" t="s">
        <v>12986</v>
      </c>
      <c r="B2007" s="301" t="s">
        <v>13332</v>
      </c>
      <c r="C2007" s="300" t="s">
        <v>9</v>
      </c>
      <c r="D2007" s="300" t="s">
        <v>7130</v>
      </c>
      <c r="E2007" s="302" t="s">
        <v>23</v>
      </c>
      <c r="F2007" s="423" t="s">
        <v>13333</v>
      </c>
      <c r="G2007" s="423"/>
      <c r="H2007" s="423">
        <v>2.5000000000000001E-2</v>
      </c>
      <c r="I2007" s="423"/>
      <c r="J2007" s="424">
        <v>0.28999999999999998</v>
      </c>
      <c r="K2007" s="424"/>
      <c r="L2007" s="424"/>
    </row>
    <row r="2008" spans="1:12" ht="36" customHeight="1">
      <c r="A2008" s="300" t="s">
        <v>12986</v>
      </c>
      <c r="B2008" s="301" t="s">
        <v>13334</v>
      </c>
      <c r="C2008" s="300" t="s">
        <v>9</v>
      </c>
      <c r="D2008" s="300" t="s">
        <v>8874</v>
      </c>
      <c r="E2008" s="302" t="s">
        <v>51</v>
      </c>
      <c r="F2008" s="423" t="s">
        <v>12956</v>
      </c>
      <c r="G2008" s="423"/>
      <c r="H2008" s="423">
        <v>0.19750000000000001</v>
      </c>
      <c r="I2008" s="423"/>
      <c r="J2008" s="424">
        <v>0.02</v>
      </c>
      <c r="K2008" s="424"/>
      <c r="L2008" s="424"/>
    </row>
    <row r="2009" spans="1:12" ht="24" customHeight="1">
      <c r="A2009" s="300" t="s">
        <v>12986</v>
      </c>
      <c r="B2009" s="301" t="s">
        <v>13790</v>
      </c>
      <c r="C2009" s="300" t="s">
        <v>9</v>
      </c>
      <c r="D2009" s="300" t="s">
        <v>6874</v>
      </c>
      <c r="E2009" s="302" t="s">
        <v>23</v>
      </c>
      <c r="F2009" s="423" t="s">
        <v>13779</v>
      </c>
      <c r="G2009" s="423"/>
      <c r="H2009" s="423">
        <v>1.103002</v>
      </c>
      <c r="I2009" s="423"/>
      <c r="J2009" s="424">
        <v>5.2503000000000002</v>
      </c>
      <c r="K2009" s="424"/>
      <c r="L2009" s="424"/>
    </row>
    <row r="2010" spans="1:12" ht="24" customHeight="1">
      <c r="A2010" s="300" t="s">
        <v>12986</v>
      </c>
      <c r="B2010" s="301" t="s">
        <v>13099</v>
      </c>
      <c r="C2010" s="300" t="s">
        <v>9</v>
      </c>
      <c r="D2010" s="300" t="s">
        <v>7224</v>
      </c>
      <c r="E2010" s="302" t="s">
        <v>51</v>
      </c>
      <c r="F2010" s="423" t="s">
        <v>13100</v>
      </c>
      <c r="G2010" s="423"/>
      <c r="H2010" s="423">
        <v>4.8210000000000001E-4</v>
      </c>
      <c r="I2010" s="423"/>
      <c r="J2010" s="424">
        <v>4.4000000000000003E-3</v>
      </c>
      <c r="K2010" s="424"/>
      <c r="L2010" s="424"/>
    </row>
    <row r="2011" spans="1:12" ht="24" customHeight="1">
      <c r="A2011" s="300" t="s">
        <v>12986</v>
      </c>
      <c r="B2011" s="301" t="s">
        <v>13101</v>
      </c>
      <c r="C2011" s="300" t="s">
        <v>9</v>
      </c>
      <c r="D2011" s="300" t="s">
        <v>7359</v>
      </c>
      <c r="E2011" s="302" t="s">
        <v>51</v>
      </c>
      <c r="F2011" s="423" t="s">
        <v>13102</v>
      </c>
      <c r="G2011" s="423"/>
      <c r="H2011" s="423">
        <v>1.5500000000000001E-5</v>
      </c>
      <c r="I2011" s="423"/>
      <c r="J2011" s="424">
        <v>2E-3</v>
      </c>
      <c r="K2011" s="424"/>
      <c r="L2011" s="424"/>
    </row>
    <row r="2012" spans="1:12" ht="24" customHeight="1">
      <c r="A2012" s="300" t="s">
        <v>12986</v>
      </c>
      <c r="B2012" s="301" t="s">
        <v>13103</v>
      </c>
      <c r="C2012" s="300" t="s">
        <v>9</v>
      </c>
      <c r="D2012" s="300" t="s">
        <v>8851</v>
      </c>
      <c r="E2012" s="302" t="s">
        <v>51</v>
      </c>
      <c r="F2012" s="423" t="s">
        <v>13104</v>
      </c>
      <c r="G2012" s="423"/>
      <c r="H2012" s="423">
        <v>1.2500000000000001E-5</v>
      </c>
      <c r="I2012" s="423"/>
      <c r="J2012" s="424">
        <v>2.3999999999999998E-3</v>
      </c>
      <c r="K2012" s="424"/>
      <c r="L2012" s="424"/>
    </row>
    <row r="2013" spans="1:12" ht="24" customHeight="1">
      <c r="A2013" s="300" t="s">
        <v>12986</v>
      </c>
      <c r="B2013" s="301" t="s">
        <v>13105</v>
      </c>
      <c r="C2013" s="300" t="s">
        <v>9</v>
      </c>
      <c r="D2013" s="300" t="s">
        <v>8852</v>
      </c>
      <c r="E2013" s="302" t="s">
        <v>51</v>
      </c>
      <c r="F2013" s="423" t="s">
        <v>13106</v>
      </c>
      <c r="G2013" s="423"/>
      <c r="H2013" s="423">
        <v>2.6000000000000001E-6</v>
      </c>
      <c r="I2013" s="423"/>
      <c r="J2013" s="424">
        <v>1.4E-3</v>
      </c>
      <c r="K2013" s="424"/>
      <c r="L2013" s="424"/>
    </row>
    <row r="2014" spans="1:12" ht="24" customHeight="1">
      <c r="A2014" s="300" t="s">
        <v>12986</v>
      </c>
      <c r="B2014" s="301" t="s">
        <v>13107</v>
      </c>
      <c r="C2014" s="300" t="s">
        <v>9</v>
      </c>
      <c r="D2014" s="300" t="s">
        <v>9000</v>
      </c>
      <c r="E2014" s="302" t="s">
        <v>51</v>
      </c>
      <c r="F2014" s="423" t="s">
        <v>13108</v>
      </c>
      <c r="G2014" s="423"/>
      <c r="H2014" s="423">
        <v>5.488E-4</v>
      </c>
      <c r="I2014" s="423"/>
      <c r="J2014" s="424">
        <v>3.7000000000000002E-3</v>
      </c>
      <c r="K2014" s="424"/>
      <c r="L2014" s="424"/>
    </row>
    <row r="2015" spans="1:12" ht="24" customHeight="1">
      <c r="A2015" s="300" t="s">
        <v>12986</v>
      </c>
      <c r="B2015" s="301" t="s">
        <v>13109</v>
      </c>
      <c r="C2015" s="300" t="s">
        <v>9</v>
      </c>
      <c r="D2015" s="300" t="s">
        <v>9574</v>
      </c>
      <c r="E2015" s="302" t="s">
        <v>51</v>
      </c>
      <c r="F2015" s="423" t="s">
        <v>13110</v>
      </c>
      <c r="G2015" s="423"/>
      <c r="H2015" s="423">
        <v>1.741E-4</v>
      </c>
      <c r="I2015" s="423"/>
      <c r="J2015" s="424">
        <v>1.5E-3</v>
      </c>
      <c r="K2015" s="424"/>
      <c r="L2015" s="424"/>
    </row>
    <row r="2016" spans="1:12" ht="24" customHeight="1">
      <c r="A2016" s="300" t="s">
        <v>12986</v>
      </c>
      <c r="B2016" s="301" t="s">
        <v>13111</v>
      </c>
      <c r="C2016" s="300" t="s">
        <v>9</v>
      </c>
      <c r="D2016" s="300" t="s">
        <v>10714</v>
      </c>
      <c r="E2016" s="302" t="s">
        <v>93</v>
      </c>
      <c r="F2016" s="423" t="s">
        <v>13112</v>
      </c>
      <c r="G2016" s="423"/>
      <c r="H2016" s="423">
        <v>9.1399999999999999E-5</v>
      </c>
      <c r="I2016" s="423"/>
      <c r="J2016" s="424">
        <v>1.4E-3</v>
      </c>
      <c r="K2016" s="424"/>
      <c r="L2016" s="424"/>
    </row>
    <row r="2017" spans="1:12" ht="24" customHeight="1">
      <c r="A2017" s="300" t="s">
        <v>12986</v>
      </c>
      <c r="B2017" s="301" t="s">
        <v>13113</v>
      </c>
      <c r="C2017" s="300" t="s">
        <v>9</v>
      </c>
      <c r="D2017" s="300" t="s">
        <v>10809</v>
      </c>
      <c r="E2017" s="302" t="s">
        <v>51</v>
      </c>
      <c r="F2017" s="423" t="s">
        <v>13114</v>
      </c>
      <c r="G2017" s="423"/>
      <c r="H2017" s="423">
        <v>9.1399999999999999E-5</v>
      </c>
      <c r="I2017" s="423"/>
      <c r="J2017" s="424">
        <v>1.1000000000000001E-3</v>
      </c>
      <c r="K2017" s="424"/>
      <c r="L2017" s="424"/>
    </row>
    <row r="2018" spans="1:12" ht="24" customHeight="1">
      <c r="A2018" s="300" t="s">
        <v>12986</v>
      </c>
      <c r="B2018" s="301" t="s">
        <v>13115</v>
      </c>
      <c r="C2018" s="300" t="s">
        <v>9</v>
      </c>
      <c r="D2018" s="300" t="s">
        <v>10810</v>
      </c>
      <c r="E2018" s="302" t="s">
        <v>51</v>
      </c>
      <c r="F2018" s="423" t="s">
        <v>13116</v>
      </c>
      <c r="G2018" s="423"/>
      <c r="H2018" s="423">
        <v>9.1399999999999999E-5</v>
      </c>
      <c r="I2018" s="423"/>
      <c r="J2018" s="424">
        <v>2.3999999999999998E-3</v>
      </c>
      <c r="K2018" s="424"/>
      <c r="L2018" s="424"/>
    </row>
    <row r="2019" spans="1:12" ht="24" customHeight="1">
      <c r="A2019" s="300" t="s">
        <v>12986</v>
      </c>
      <c r="B2019" s="301" t="s">
        <v>13117</v>
      </c>
      <c r="C2019" s="300" t="s">
        <v>9</v>
      </c>
      <c r="D2019" s="300" t="s">
        <v>10837</v>
      </c>
      <c r="E2019" s="302" t="s">
        <v>51</v>
      </c>
      <c r="F2019" s="423" t="s">
        <v>13118</v>
      </c>
      <c r="G2019" s="423"/>
      <c r="H2019" s="423">
        <v>3.1E-6</v>
      </c>
      <c r="I2019" s="423"/>
      <c r="J2019" s="424">
        <v>1.4E-3</v>
      </c>
      <c r="K2019" s="424"/>
      <c r="L2019" s="424"/>
    </row>
    <row r="2020" spans="1:12" ht="24" customHeight="1">
      <c r="A2020" s="300" t="s">
        <v>12986</v>
      </c>
      <c r="B2020" s="301" t="s">
        <v>13003</v>
      </c>
      <c r="C2020" s="300" t="s">
        <v>9</v>
      </c>
      <c r="D2020" s="300" t="s">
        <v>7216</v>
      </c>
      <c r="E2020" s="302" t="s">
        <v>51</v>
      </c>
      <c r="F2020" s="423" t="s">
        <v>13004</v>
      </c>
      <c r="G2020" s="423"/>
      <c r="H2020" s="423">
        <v>1.8320000000000001E-4</v>
      </c>
      <c r="I2020" s="423"/>
      <c r="J2020" s="424">
        <v>6.1000000000000004E-3</v>
      </c>
      <c r="K2020" s="424"/>
      <c r="L2020" s="424"/>
    </row>
    <row r="2021" spans="1:12" ht="24" customHeight="1">
      <c r="A2021" s="300" t="s">
        <v>12986</v>
      </c>
      <c r="B2021" s="301" t="s">
        <v>13005</v>
      </c>
      <c r="C2021" s="300" t="s">
        <v>9</v>
      </c>
      <c r="D2021" s="300" t="s">
        <v>7393</v>
      </c>
      <c r="E2021" s="302" t="s">
        <v>12988</v>
      </c>
      <c r="F2021" s="423" t="s">
        <v>13006</v>
      </c>
      <c r="G2021" s="423"/>
      <c r="H2021" s="423">
        <v>1.1010000000000001E-4</v>
      </c>
      <c r="I2021" s="423"/>
      <c r="J2021" s="424">
        <v>5.8999999999999999E-3</v>
      </c>
      <c r="K2021" s="424"/>
      <c r="L2021" s="424"/>
    </row>
    <row r="2022" spans="1:12" ht="24" customHeight="1">
      <c r="A2022" s="300" t="s">
        <v>12986</v>
      </c>
      <c r="B2022" s="301" t="s">
        <v>13007</v>
      </c>
      <c r="C2022" s="300" t="s">
        <v>9</v>
      </c>
      <c r="D2022" s="300" t="s">
        <v>10619</v>
      </c>
      <c r="E2022" s="302" t="s">
        <v>51</v>
      </c>
      <c r="F2022" s="423" t="s">
        <v>13008</v>
      </c>
      <c r="G2022" s="423"/>
      <c r="H2022" s="423">
        <v>8.5500000000000005E-5</v>
      </c>
      <c r="I2022" s="423"/>
      <c r="J2022" s="424">
        <v>1.6400000000000001E-2</v>
      </c>
      <c r="K2022" s="424"/>
      <c r="L2022" s="424"/>
    </row>
    <row r="2023" spans="1:12" ht="24" customHeight="1">
      <c r="A2023" s="300" t="s">
        <v>12986</v>
      </c>
      <c r="B2023" s="301" t="s">
        <v>13009</v>
      </c>
      <c r="C2023" s="300" t="s">
        <v>9</v>
      </c>
      <c r="D2023" s="300" t="s">
        <v>10769</v>
      </c>
      <c r="E2023" s="302" t="s">
        <v>51</v>
      </c>
      <c r="F2023" s="423" t="s">
        <v>13010</v>
      </c>
      <c r="G2023" s="423"/>
      <c r="H2023" s="423">
        <v>7.6857999999999996E-3</v>
      </c>
      <c r="I2023" s="423"/>
      <c r="J2023" s="424">
        <v>9.7000000000000003E-3</v>
      </c>
      <c r="K2023" s="424"/>
      <c r="L2023" s="424"/>
    </row>
    <row r="2024" spans="1:12" ht="24" customHeight="1">
      <c r="A2024" s="300" t="s">
        <v>12986</v>
      </c>
      <c r="B2024" s="301" t="s">
        <v>13011</v>
      </c>
      <c r="C2024" s="300" t="s">
        <v>9</v>
      </c>
      <c r="D2024" s="300" t="s">
        <v>10929</v>
      </c>
      <c r="E2024" s="302" t="s">
        <v>51</v>
      </c>
      <c r="F2024" s="423" t="s">
        <v>13012</v>
      </c>
      <c r="G2024" s="423"/>
      <c r="H2024" s="423">
        <v>7.3999999999999996E-5</v>
      </c>
      <c r="I2024" s="423"/>
      <c r="J2024" s="424">
        <v>1.11E-2</v>
      </c>
      <c r="K2024" s="424"/>
      <c r="L2024" s="424"/>
    </row>
    <row r="2025" spans="1:12" ht="17.100000000000001" customHeight="1">
      <c r="A2025" s="298"/>
      <c r="B2025" s="298"/>
      <c r="C2025" s="298"/>
      <c r="D2025" s="298"/>
      <c r="E2025" s="298"/>
      <c r="F2025" s="298"/>
      <c r="G2025" s="298"/>
      <c r="H2025" s="298"/>
      <c r="I2025" s="298"/>
      <c r="J2025" s="298" t="s">
        <v>12992</v>
      </c>
      <c r="K2025" s="298"/>
      <c r="L2025" s="298" t="s">
        <v>13791</v>
      </c>
    </row>
    <row r="2026" spans="1:12">
      <c r="A2026" s="414" t="s">
        <v>13056</v>
      </c>
      <c r="B2026" s="414"/>
      <c r="C2026" s="414"/>
      <c r="D2026" s="414"/>
      <c r="E2026" s="414"/>
      <c r="F2026" s="414"/>
      <c r="G2026" s="414"/>
      <c r="H2026" s="414"/>
      <c r="I2026" s="294"/>
      <c r="J2026" s="294"/>
      <c r="K2026" s="294"/>
      <c r="L2026" s="294"/>
    </row>
    <row r="2027" spans="1:12" ht="17.100000000000001" customHeight="1">
      <c r="A2027" s="294" t="s">
        <v>12978</v>
      </c>
      <c r="B2027" s="298" t="s">
        <v>12979</v>
      </c>
      <c r="C2027" s="294" t="s">
        <v>12980</v>
      </c>
      <c r="D2027" s="294" t="s">
        <v>12981</v>
      </c>
      <c r="E2027" s="299" t="s">
        <v>12982</v>
      </c>
      <c r="F2027" s="413" t="s">
        <v>12983</v>
      </c>
      <c r="G2027" s="413"/>
      <c r="H2027" s="413" t="s">
        <v>12984</v>
      </c>
      <c r="I2027" s="413"/>
      <c r="J2027" s="413" t="s">
        <v>12985</v>
      </c>
      <c r="K2027" s="413"/>
      <c r="L2027" s="413"/>
    </row>
    <row r="2028" spans="1:12" ht="24" customHeight="1">
      <c r="A2028" s="300" t="s">
        <v>12986</v>
      </c>
      <c r="B2028" s="301" t="s">
        <v>13057</v>
      </c>
      <c r="C2028" s="300" t="s">
        <v>9</v>
      </c>
      <c r="D2028" s="300" t="s">
        <v>12549</v>
      </c>
      <c r="E2028" s="302" t="s">
        <v>27</v>
      </c>
      <c r="F2028" s="423" t="s">
        <v>12948</v>
      </c>
      <c r="G2028" s="423"/>
      <c r="H2028" s="423">
        <v>6.8763699999999997E-2</v>
      </c>
      <c r="I2028" s="423"/>
      <c r="J2028" s="424">
        <v>4.4699999999999997E-2</v>
      </c>
      <c r="K2028" s="424"/>
      <c r="L2028" s="424"/>
    </row>
    <row r="2029" spans="1:12" ht="17.100000000000001" customHeight="1">
      <c r="A2029" s="298"/>
      <c r="B2029" s="298"/>
      <c r="C2029" s="298"/>
      <c r="D2029" s="298"/>
      <c r="E2029" s="298"/>
      <c r="F2029" s="298"/>
      <c r="G2029" s="298"/>
      <c r="H2029" s="298"/>
      <c r="I2029" s="298"/>
      <c r="J2029" s="298" t="s">
        <v>12992</v>
      </c>
      <c r="K2029" s="298"/>
      <c r="L2029" s="298" t="s">
        <v>12908</v>
      </c>
    </row>
    <row r="2030" spans="1:12">
      <c r="A2030" s="414" t="s">
        <v>13058</v>
      </c>
      <c r="B2030" s="414"/>
      <c r="C2030" s="414"/>
      <c r="D2030" s="414"/>
      <c r="E2030" s="414"/>
      <c r="F2030" s="414"/>
      <c r="G2030" s="414"/>
      <c r="H2030" s="414"/>
      <c r="I2030" s="294"/>
      <c r="J2030" s="294"/>
      <c r="K2030" s="294"/>
      <c r="L2030" s="294"/>
    </row>
    <row r="2031" spans="1:12" ht="17.100000000000001" customHeight="1">
      <c r="A2031" s="294" t="s">
        <v>12978</v>
      </c>
      <c r="B2031" s="298" t="s">
        <v>12979</v>
      </c>
      <c r="C2031" s="294" t="s">
        <v>12980</v>
      </c>
      <c r="D2031" s="294" t="s">
        <v>12981</v>
      </c>
      <c r="E2031" s="299" t="s">
        <v>12982</v>
      </c>
      <c r="F2031" s="413" t="s">
        <v>12983</v>
      </c>
      <c r="G2031" s="413"/>
      <c r="H2031" s="413" t="s">
        <v>12984</v>
      </c>
      <c r="I2031" s="413"/>
      <c r="J2031" s="413" t="s">
        <v>12985</v>
      </c>
      <c r="K2031" s="413"/>
      <c r="L2031" s="413"/>
    </row>
    <row r="2032" spans="1:12" ht="24" customHeight="1">
      <c r="A2032" s="300" t="s">
        <v>12986</v>
      </c>
      <c r="B2032" s="301" t="s">
        <v>13059</v>
      </c>
      <c r="C2032" s="300" t="s">
        <v>9</v>
      </c>
      <c r="D2032" s="300" t="s">
        <v>12535</v>
      </c>
      <c r="E2032" s="302" t="s">
        <v>27</v>
      </c>
      <c r="F2032" s="423" t="s">
        <v>12936</v>
      </c>
      <c r="G2032" s="423"/>
      <c r="H2032" s="423">
        <v>6.8763699999999997E-2</v>
      </c>
      <c r="I2032" s="423"/>
      <c r="J2032" s="424">
        <v>3.3999999999999998E-3</v>
      </c>
      <c r="K2032" s="424"/>
      <c r="L2032" s="424"/>
    </row>
    <row r="2033" spans="1:12" ht="17.100000000000001" customHeight="1">
      <c r="A2033" s="298"/>
      <c r="B2033" s="298"/>
      <c r="C2033" s="298"/>
      <c r="D2033" s="298"/>
      <c r="E2033" s="298"/>
      <c r="F2033" s="298"/>
      <c r="G2033" s="298"/>
      <c r="H2033" s="298"/>
      <c r="I2033" s="298"/>
      <c r="J2033" s="298" t="s">
        <v>12992</v>
      </c>
      <c r="K2033" s="298"/>
      <c r="L2033" s="298" t="s">
        <v>13120</v>
      </c>
    </row>
    <row r="2034" spans="1:12">
      <c r="A2034" s="414" t="s">
        <v>13060</v>
      </c>
      <c r="B2034" s="414"/>
      <c r="C2034" s="414"/>
      <c r="D2034" s="414"/>
      <c r="E2034" s="414"/>
      <c r="F2034" s="414"/>
      <c r="G2034" s="414"/>
      <c r="H2034" s="414"/>
      <c r="I2034" s="294"/>
      <c r="J2034" s="294"/>
      <c r="K2034" s="294"/>
      <c r="L2034" s="294"/>
    </row>
    <row r="2035" spans="1:12" ht="17.100000000000001" customHeight="1">
      <c r="A2035" s="294" t="s">
        <v>12978</v>
      </c>
      <c r="B2035" s="298" t="s">
        <v>12979</v>
      </c>
      <c r="C2035" s="294" t="s">
        <v>12980</v>
      </c>
      <c r="D2035" s="294" t="s">
        <v>12981</v>
      </c>
      <c r="E2035" s="299" t="s">
        <v>12982</v>
      </c>
      <c r="F2035" s="413" t="s">
        <v>12983</v>
      </c>
      <c r="G2035" s="413"/>
      <c r="H2035" s="413" t="s">
        <v>12984</v>
      </c>
      <c r="I2035" s="413"/>
      <c r="J2035" s="413" t="s">
        <v>12985</v>
      </c>
      <c r="K2035" s="413"/>
      <c r="L2035" s="413"/>
    </row>
    <row r="2036" spans="1:12" ht="24" customHeight="1">
      <c r="A2036" s="300" t="s">
        <v>12986</v>
      </c>
      <c r="B2036" s="301" t="s">
        <v>13061</v>
      </c>
      <c r="C2036" s="300" t="s">
        <v>9</v>
      </c>
      <c r="D2036" s="300" t="s">
        <v>12522</v>
      </c>
      <c r="E2036" s="302" t="s">
        <v>27</v>
      </c>
      <c r="F2036" s="423" t="s">
        <v>12964</v>
      </c>
      <c r="G2036" s="423"/>
      <c r="H2036" s="423">
        <v>6.8763699999999997E-2</v>
      </c>
      <c r="I2036" s="423"/>
      <c r="J2036" s="424">
        <v>0.17399999999999999</v>
      </c>
      <c r="K2036" s="424"/>
      <c r="L2036" s="424"/>
    </row>
    <row r="2037" spans="1:12" ht="24" customHeight="1">
      <c r="A2037" s="300" t="s">
        <v>12986</v>
      </c>
      <c r="B2037" s="301" t="s">
        <v>13062</v>
      </c>
      <c r="C2037" s="300" t="s">
        <v>9</v>
      </c>
      <c r="D2037" s="300" t="s">
        <v>12527</v>
      </c>
      <c r="E2037" s="302" t="s">
        <v>27</v>
      </c>
      <c r="F2037" s="423" t="s">
        <v>13063</v>
      </c>
      <c r="G2037" s="423"/>
      <c r="H2037" s="423">
        <v>6.8763699999999997E-2</v>
      </c>
      <c r="I2037" s="423"/>
      <c r="J2037" s="424">
        <v>2.3400000000000001E-2</v>
      </c>
      <c r="K2037" s="424"/>
      <c r="L2037" s="424"/>
    </row>
    <row r="2038" spans="1:12" ht="17.100000000000001" customHeight="1">
      <c r="A2038" s="298"/>
      <c r="B2038" s="298"/>
      <c r="C2038" s="298"/>
      <c r="D2038" s="298"/>
      <c r="E2038" s="298"/>
      <c r="F2038" s="298"/>
      <c r="G2038" s="298"/>
      <c r="H2038" s="298"/>
      <c r="I2038" s="298"/>
      <c r="J2038" s="298" t="s">
        <v>12992</v>
      </c>
      <c r="K2038" s="298"/>
      <c r="L2038" s="298" t="s">
        <v>13644</v>
      </c>
    </row>
    <row r="2039" spans="1:12" ht="17.100000000000001" customHeight="1">
      <c r="A2039" s="294" t="s">
        <v>13014</v>
      </c>
      <c r="B2039" s="294"/>
      <c r="C2039" s="294"/>
      <c r="D2039" s="294"/>
      <c r="E2039" s="294"/>
      <c r="F2039" s="294"/>
      <c r="G2039" s="294"/>
      <c r="H2039" s="294"/>
      <c r="I2039" s="294"/>
      <c r="J2039" s="294"/>
      <c r="K2039" s="294"/>
      <c r="L2039" s="294"/>
    </row>
    <row r="2040" spans="1:12" ht="17.100000000000001" customHeight="1">
      <c r="A2040" s="298"/>
      <c r="B2040" s="298"/>
      <c r="C2040" s="298"/>
      <c r="D2040" s="298"/>
      <c r="E2040" s="298"/>
      <c r="F2040" s="298"/>
      <c r="G2040" s="298"/>
      <c r="H2040" s="298"/>
      <c r="I2040" s="298"/>
      <c r="J2040" s="298" t="s">
        <v>13015</v>
      </c>
      <c r="K2040" s="298"/>
      <c r="L2040" s="298" t="s">
        <v>13792</v>
      </c>
    </row>
    <row r="2041" spans="1:12" ht="17.100000000000001" customHeight="1">
      <c r="A2041" s="298"/>
      <c r="B2041" s="298"/>
      <c r="C2041" s="298"/>
      <c r="D2041" s="298"/>
      <c r="E2041" s="298"/>
      <c r="F2041" s="298"/>
      <c r="G2041" s="298"/>
      <c r="H2041" s="298"/>
      <c r="I2041" s="298"/>
      <c r="J2041" s="298" t="s">
        <v>13017</v>
      </c>
      <c r="K2041" s="298" t="s">
        <v>13018</v>
      </c>
      <c r="L2041" s="298" t="s">
        <v>13793</v>
      </c>
    </row>
    <row r="2042" spans="1:12" ht="17.100000000000001" customHeight="1">
      <c r="A2042" s="298"/>
      <c r="B2042" s="298"/>
      <c r="C2042" s="298"/>
      <c r="D2042" s="298"/>
      <c r="E2042" s="298"/>
      <c r="F2042" s="298"/>
      <c r="G2042" s="298"/>
      <c r="H2042" s="298"/>
      <c r="I2042" s="298"/>
      <c r="J2042" s="298" t="s">
        <v>13020</v>
      </c>
      <c r="K2042" s="298"/>
      <c r="L2042" s="298" t="s">
        <v>13794</v>
      </c>
    </row>
    <row r="2043" spans="1:12" ht="17.100000000000001" customHeight="1">
      <c r="A2043" s="298"/>
      <c r="B2043" s="298"/>
      <c r="C2043" s="298"/>
      <c r="D2043" s="298"/>
      <c r="E2043" s="298"/>
      <c r="F2043" s="298"/>
      <c r="G2043" s="298"/>
      <c r="H2043" s="298"/>
      <c r="I2043" s="298"/>
      <c r="J2043" s="298" t="s">
        <v>13022</v>
      </c>
      <c r="K2043" s="298" t="s">
        <v>12974</v>
      </c>
      <c r="L2043" s="298" t="s">
        <v>13795</v>
      </c>
    </row>
    <row r="2044" spans="1:12" ht="17.100000000000001" customHeight="1">
      <c r="A2044" s="298"/>
      <c r="B2044" s="298"/>
      <c r="C2044" s="298"/>
      <c r="D2044" s="298"/>
      <c r="E2044" s="298"/>
      <c r="F2044" s="298"/>
      <c r="G2044" s="298"/>
      <c r="H2044" s="298"/>
      <c r="I2044" s="298"/>
      <c r="J2044" s="298" t="s">
        <v>13024</v>
      </c>
      <c r="K2044" s="298"/>
      <c r="L2044" s="298" t="s">
        <v>13796</v>
      </c>
    </row>
    <row r="2045" spans="1:12" ht="30" customHeight="1">
      <c r="A2045" s="299"/>
      <c r="B2045" s="299"/>
      <c r="C2045" s="299"/>
      <c r="D2045" s="299"/>
      <c r="E2045" s="299"/>
      <c r="F2045" s="299"/>
      <c r="G2045" s="299"/>
      <c r="H2045" s="299"/>
      <c r="I2045" s="299"/>
      <c r="J2045" s="299"/>
      <c r="K2045" s="299"/>
      <c r="L2045" s="299"/>
    </row>
    <row r="2046" spans="1:12" ht="36" customHeight="1">
      <c r="A2046" s="295" t="s">
        <v>13797</v>
      </c>
      <c r="B2046" s="296" t="s">
        <v>13711</v>
      </c>
      <c r="C2046" s="295" t="s">
        <v>9</v>
      </c>
      <c r="D2046" s="295" t="s">
        <v>4449</v>
      </c>
      <c r="E2046" s="297" t="s">
        <v>13145</v>
      </c>
      <c r="F2046" s="296"/>
      <c r="G2046" s="296"/>
      <c r="H2046" s="296"/>
      <c r="I2046" s="296"/>
      <c r="J2046" s="296"/>
      <c r="K2046" s="296"/>
      <c r="L2046" s="296"/>
    </row>
    <row r="2047" spans="1:12">
      <c r="A2047" s="414" t="s">
        <v>12977</v>
      </c>
      <c r="B2047" s="414"/>
      <c r="C2047" s="414"/>
      <c r="D2047" s="414"/>
      <c r="E2047" s="414"/>
      <c r="F2047" s="414"/>
      <c r="G2047" s="414"/>
      <c r="H2047" s="414"/>
      <c r="I2047" s="294"/>
      <c r="J2047" s="294"/>
      <c r="K2047" s="294"/>
      <c r="L2047" s="294"/>
    </row>
    <row r="2048" spans="1:12" ht="17.100000000000001" customHeight="1">
      <c r="A2048" s="294" t="s">
        <v>12978</v>
      </c>
      <c r="B2048" s="298" t="s">
        <v>12979</v>
      </c>
      <c r="C2048" s="294" t="s">
        <v>12980</v>
      </c>
      <c r="D2048" s="294" t="s">
        <v>12981</v>
      </c>
      <c r="E2048" s="299" t="s">
        <v>12982</v>
      </c>
      <c r="F2048" s="413" t="s">
        <v>12983</v>
      </c>
      <c r="G2048" s="413"/>
      <c r="H2048" s="413" t="s">
        <v>12984</v>
      </c>
      <c r="I2048" s="413"/>
      <c r="J2048" s="413" t="s">
        <v>12985</v>
      </c>
      <c r="K2048" s="413"/>
      <c r="L2048" s="413"/>
    </row>
    <row r="2049" spans="1:12" ht="36" customHeight="1">
      <c r="A2049" s="300" t="s">
        <v>12986</v>
      </c>
      <c r="B2049" s="301" t="s">
        <v>13182</v>
      </c>
      <c r="C2049" s="300" t="s">
        <v>9</v>
      </c>
      <c r="D2049" s="300" t="s">
        <v>7288</v>
      </c>
      <c r="E2049" s="302" t="s">
        <v>51</v>
      </c>
      <c r="F2049" s="423" t="s">
        <v>13183</v>
      </c>
      <c r="G2049" s="423"/>
      <c r="H2049" s="423">
        <v>1.35E-4</v>
      </c>
      <c r="I2049" s="423"/>
      <c r="J2049" s="424">
        <v>1.9571000000000001</v>
      </c>
      <c r="K2049" s="424"/>
      <c r="L2049" s="424"/>
    </row>
    <row r="2050" spans="1:12" ht="24" customHeight="1">
      <c r="A2050" s="300" t="s">
        <v>12986</v>
      </c>
      <c r="B2050" s="301" t="s">
        <v>13085</v>
      </c>
      <c r="C2050" s="300" t="s">
        <v>9</v>
      </c>
      <c r="D2050" s="300" t="s">
        <v>7909</v>
      </c>
      <c r="E2050" s="302" t="s">
        <v>51</v>
      </c>
      <c r="F2050" s="423" t="s">
        <v>13086</v>
      </c>
      <c r="G2050" s="423"/>
      <c r="H2050" s="423">
        <v>1.1636999999999999E-3</v>
      </c>
      <c r="I2050" s="423"/>
      <c r="J2050" s="424">
        <v>0.121</v>
      </c>
      <c r="K2050" s="424"/>
      <c r="L2050" s="424"/>
    </row>
    <row r="2051" spans="1:12" ht="24" customHeight="1">
      <c r="A2051" s="300" t="s">
        <v>12986</v>
      </c>
      <c r="B2051" s="301" t="s">
        <v>13087</v>
      </c>
      <c r="C2051" s="300" t="s">
        <v>9</v>
      </c>
      <c r="D2051" s="300" t="s">
        <v>8873</v>
      </c>
      <c r="E2051" s="302" t="s">
        <v>51</v>
      </c>
      <c r="F2051" s="423" t="s">
        <v>13088</v>
      </c>
      <c r="G2051" s="423"/>
      <c r="H2051" s="423">
        <v>1.11E-4</v>
      </c>
      <c r="I2051" s="423"/>
      <c r="J2051" s="424">
        <v>9.6500000000000002E-2</v>
      </c>
      <c r="K2051" s="424"/>
      <c r="L2051" s="424"/>
    </row>
    <row r="2052" spans="1:12" ht="48" customHeight="1">
      <c r="A2052" s="300" t="s">
        <v>12986</v>
      </c>
      <c r="B2052" s="301" t="s">
        <v>13089</v>
      </c>
      <c r="C2052" s="300" t="s">
        <v>9</v>
      </c>
      <c r="D2052" s="300" t="s">
        <v>9227</v>
      </c>
      <c r="E2052" s="302" t="s">
        <v>51</v>
      </c>
      <c r="F2052" s="423" t="s">
        <v>13090</v>
      </c>
      <c r="G2052" s="423"/>
      <c r="H2052" s="423">
        <v>7.7600000000000002E-5</v>
      </c>
      <c r="I2052" s="423"/>
      <c r="J2052" s="424">
        <v>0.1038</v>
      </c>
      <c r="K2052" s="424"/>
      <c r="L2052" s="424"/>
    </row>
    <row r="2053" spans="1:12" ht="24" customHeight="1">
      <c r="A2053" s="300" t="s">
        <v>12986</v>
      </c>
      <c r="B2053" s="301" t="s">
        <v>13091</v>
      </c>
      <c r="C2053" s="300" t="s">
        <v>9</v>
      </c>
      <c r="D2053" s="300" t="s">
        <v>9580</v>
      </c>
      <c r="E2053" s="302" t="s">
        <v>51</v>
      </c>
      <c r="F2053" s="423" t="s">
        <v>13092</v>
      </c>
      <c r="G2053" s="423"/>
      <c r="H2053" s="423">
        <v>7.6000000000000004E-5</v>
      </c>
      <c r="I2053" s="423"/>
      <c r="J2053" s="424">
        <v>6.8099999999999994E-2</v>
      </c>
      <c r="K2053" s="424"/>
      <c r="L2053" s="424"/>
    </row>
    <row r="2054" spans="1:12" ht="24" customHeight="1">
      <c r="A2054" s="300" t="s">
        <v>12986</v>
      </c>
      <c r="B2054" s="301" t="s">
        <v>12987</v>
      </c>
      <c r="C2054" s="300" t="s">
        <v>9</v>
      </c>
      <c r="D2054" s="300" t="s">
        <v>9831</v>
      </c>
      <c r="E2054" s="302" t="s">
        <v>12988</v>
      </c>
      <c r="F2054" s="423" t="s">
        <v>12989</v>
      </c>
      <c r="G2054" s="423"/>
      <c r="H2054" s="423">
        <v>4.3929299999999998E-2</v>
      </c>
      <c r="I2054" s="423"/>
      <c r="J2054" s="424">
        <v>0.4446</v>
      </c>
      <c r="K2054" s="424"/>
      <c r="L2054" s="424"/>
    </row>
    <row r="2055" spans="1:12" ht="36" customHeight="1">
      <c r="A2055" s="300" t="s">
        <v>12986</v>
      </c>
      <c r="B2055" s="301" t="s">
        <v>12990</v>
      </c>
      <c r="C2055" s="300" t="s">
        <v>9</v>
      </c>
      <c r="D2055" s="300" t="s">
        <v>11426</v>
      </c>
      <c r="E2055" s="302" t="s">
        <v>51</v>
      </c>
      <c r="F2055" s="423" t="s">
        <v>12991</v>
      </c>
      <c r="G2055" s="423"/>
      <c r="H2055" s="423">
        <v>2.3021999999999999E-3</v>
      </c>
      <c r="I2055" s="423"/>
      <c r="J2055" s="424">
        <v>0.30430000000000001</v>
      </c>
      <c r="K2055" s="424"/>
      <c r="L2055" s="424"/>
    </row>
    <row r="2056" spans="1:12" ht="17.100000000000001" customHeight="1">
      <c r="A2056" s="298"/>
      <c r="B2056" s="298"/>
      <c r="C2056" s="298"/>
      <c r="D2056" s="298"/>
      <c r="E2056" s="298"/>
      <c r="F2056" s="298"/>
      <c r="G2056" s="298"/>
      <c r="H2056" s="298"/>
      <c r="I2056" s="298"/>
      <c r="J2056" s="298" t="s">
        <v>12992</v>
      </c>
      <c r="K2056" s="298"/>
      <c r="L2056" s="298" t="s">
        <v>13712</v>
      </c>
    </row>
    <row r="2057" spans="1:12">
      <c r="A2057" s="414" t="s">
        <v>12994</v>
      </c>
      <c r="B2057" s="414"/>
      <c r="C2057" s="414"/>
      <c r="D2057" s="414"/>
      <c r="E2057" s="414"/>
      <c r="F2057" s="414"/>
      <c r="G2057" s="414"/>
      <c r="H2057" s="414"/>
      <c r="I2057" s="294"/>
      <c r="J2057" s="294"/>
      <c r="K2057" s="294"/>
      <c r="L2057" s="294"/>
    </row>
    <row r="2058" spans="1:12" ht="17.100000000000001" customHeight="1">
      <c r="A2058" s="294" t="s">
        <v>12978</v>
      </c>
      <c r="B2058" s="298" t="s">
        <v>12979</v>
      </c>
      <c r="C2058" s="294" t="s">
        <v>12980</v>
      </c>
      <c r="D2058" s="294" t="s">
        <v>12981</v>
      </c>
      <c r="E2058" s="299" t="s">
        <v>12982</v>
      </c>
      <c r="F2058" s="413" t="s">
        <v>12983</v>
      </c>
      <c r="G2058" s="413"/>
      <c r="H2058" s="413" t="s">
        <v>12984</v>
      </c>
      <c r="I2058" s="413"/>
      <c r="J2058" s="413" t="s">
        <v>12985</v>
      </c>
      <c r="K2058" s="413"/>
      <c r="L2058" s="413"/>
    </row>
    <row r="2059" spans="1:12" ht="24" customHeight="1">
      <c r="A2059" s="300" t="s">
        <v>12986</v>
      </c>
      <c r="B2059" s="301" t="s">
        <v>13093</v>
      </c>
      <c r="C2059" s="300" t="s">
        <v>9</v>
      </c>
      <c r="D2059" s="300" t="s">
        <v>10857</v>
      </c>
      <c r="E2059" s="302" t="s">
        <v>27</v>
      </c>
      <c r="F2059" s="423" t="s">
        <v>13094</v>
      </c>
      <c r="G2059" s="423"/>
      <c r="H2059" s="423">
        <v>2.0102725000000001</v>
      </c>
      <c r="I2059" s="423"/>
      <c r="J2059" s="424">
        <v>10.3931</v>
      </c>
      <c r="K2059" s="424"/>
      <c r="L2059" s="424"/>
    </row>
    <row r="2060" spans="1:12" ht="24" customHeight="1">
      <c r="A2060" s="300" t="s">
        <v>12986</v>
      </c>
      <c r="B2060" s="301" t="s">
        <v>13131</v>
      </c>
      <c r="C2060" s="300" t="s">
        <v>9</v>
      </c>
      <c r="D2060" s="300" t="s">
        <v>10137</v>
      </c>
      <c r="E2060" s="302" t="s">
        <v>27</v>
      </c>
      <c r="F2060" s="423" t="s">
        <v>13132</v>
      </c>
      <c r="G2060" s="423"/>
      <c r="H2060" s="423">
        <v>1.2561346</v>
      </c>
      <c r="I2060" s="423"/>
      <c r="J2060" s="424">
        <v>6.0293999999999999</v>
      </c>
      <c r="K2060" s="424"/>
      <c r="L2060" s="424"/>
    </row>
    <row r="2061" spans="1:12" ht="17.100000000000001" customHeight="1">
      <c r="A2061" s="298"/>
      <c r="B2061" s="298"/>
      <c r="C2061" s="298"/>
      <c r="D2061" s="298"/>
      <c r="E2061" s="298"/>
      <c r="F2061" s="298"/>
      <c r="G2061" s="298"/>
      <c r="H2061" s="298"/>
      <c r="I2061" s="298"/>
      <c r="J2061" s="298" t="s">
        <v>12992</v>
      </c>
      <c r="K2061" s="298"/>
      <c r="L2061" s="298" t="s">
        <v>13713</v>
      </c>
    </row>
    <row r="2062" spans="1:12">
      <c r="A2062" s="414" t="s">
        <v>12998</v>
      </c>
      <c r="B2062" s="414"/>
      <c r="C2062" s="414"/>
      <c r="D2062" s="414"/>
      <c r="E2062" s="414"/>
      <c r="F2062" s="414"/>
      <c r="G2062" s="414"/>
      <c r="H2062" s="414"/>
      <c r="I2062" s="294"/>
      <c r="J2062" s="294"/>
      <c r="K2062" s="294"/>
      <c r="L2062" s="294"/>
    </row>
    <row r="2063" spans="1:12" ht="17.100000000000001" customHeight="1">
      <c r="A2063" s="294" t="s">
        <v>12978</v>
      </c>
      <c r="B2063" s="298" t="s">
        <v>12979</v>
      </c>
      <c r="C2063" s="294" t="s">
        <v>12980</v>
      </c>
      <c r="D2063" s="294" t="s">
        <v>12981</v>
      </c>
      <c r="E2063" s="299" t="s">
        <v>12982</v>
      </c>
      <c r="F2063" s="413" t="s">
        <v>12983</v>
      </c>
      <c r="G2063" s="413"/>
      <c r="H2063" s="413" t="s">
        <v>12984</v>
      </c>
      <c r="I2063" s="413"/>
      <c r="J2063" s="413" t="s">
        <v>12985</v>
      </c>
      <c r="K2063" s="413"/>
      <c r="L2063" s="413"/>
    </row>
    <row r="2064" spans="1:12" ht="24" customHeight="1">
      <c r="A2064" s="300" t="s">
        <v>12986</v>
      </c>
      <c r="B2064" s="301" t="s">
        <v>13144</v>
      </c>
      <c r="C2064" s="300" t="s">
        <v>9</v>
      </c>
      <c r="D2064" s="300" t="s">
        <v>7134</v>
      </c>
      <c r="E2064" s="302" t="s">
        <v>13145</v>
      </c>
      <c r="F2064" s="423" t="s">
        <v>13146</v>
      </c>
      <c r="G2064" s="423"/>
      <c r="H2064" s="423">
        <v>0.755</v>
      </c>
      <c r="I2064" s="423"/>
      <c r="J2064" s="424">
        <v>47.37</v>
      </c>
      <c r="K2064" s="424"/>
      <c r="L2064" s="424"/>
    </row>
    <row r="2065" spans="1:12" ht="24" customHeight="1">
      <c r="A2065" s="300" t="s">
        <v>12986</v>
      </c>
      <c r="B2065" s="301" t="s">
        <v>13147</v>
      </c>
      <c r="C2065" s="300" t="s">
        <v>9</v>
      </c>
      <c r="D2065" s="300" t="s">
        <v>8045</v>
      </c>
      <c r="E2065" s="302" t="s">
        <v>23</v>
      </c>
      <c r="F2065" s="423" t="s">
        <v>12928</v>
      </c>
      <c r="G2065" s="423"/>
      <c r="H2065" s="423">
        <v>364.94</v>
      </c>
      <c r="I2065" s="423"/>
      <c r="J2065" s="424">
        <v>178.82</v>
      </c>
      <c r="K2065" s="424"/>
      <c r="L2065" s="424"/>
    </row>
    <row r="2066" spans="1:12" ht="24" customHeight="1">
      <c r="A2066" s="300" t="s">
        <v>12986</v>
      </c>
      <c r="B2066" s="301" t="s">
        <v>13148</v>
      </c>
      <c r="C2066" s="300" t="s">
        <v>9</v>
      </c>
      <c r="D2066" s="300" t="s">
        <v>10292</v>
      </c>
      <c r="E2066" s="302" t="s">
        <v>13145</v>
      </c>
      <c r="F2066" s="423" t="s">
        <v>13149</v>
      </c>
      <c r="G2066" s="423"/>
      <c r="H2066" s="423">
        <v>0.59699999999999998</v>
      </c>
      <c r="I2066" s="423"/>
      <c r="J2066" s="424">
        <v>39.57</v>
      </c>
      <c r="K2066" s="424"/>
      <c r="L2066" s="424"/>
    </row>
    <row r="2067" spans="1:12" ht="24" customHeight="1">
      <c r="A2067" s="300" t="s">
        <v>12986</v>
      </c>
      <c r="B2067" s="301" t="s">
        <v>13096</v>
      </c>
      <c r="C2067" s="300" t="s">
        <v>9</v>
      </c>
      <c r="D2067" s="300" t="s">
        <v>8825</v>
      </c>
      <c r="E2067" s="302" t="s">
        <v>13097</v>
      </c>
      <c r="F2067" s="423" t="s">
        <v>13098</v>
      </c>
      <c r="G2067" s="423"/>
      <c r="H2067" s="423">
        <v>1.5838827</v>
      </c>
      <c r="I2067" s="423"/>
      <c r="J2067" s="424">
        <v>0.9345</v>
      </c>
      <c r="K2067" s="424"/>
      <c r="L2067" s="424"/>
    </row>
    <row r="2068" spans="1:12" ht="24" customHeight="1">
      <c r="A2068" s="300" t="s">
        <v>12986</v>
      </c>
      <c r="B2068" s="301" t="s">
        <v>13099</v>
      </c>
      <c r="C2068" s="300" t="s">
        <v>9</v>
      </c>
      <c r="D2068" s="300" t="s">
        <v>7224</v>
      </c>
      <c r="E2068" s="302" t="s">
        <v>51</v>
      </c>
      <c r="F2068" s="423" t="s">
        <v>13100</v>
      </c>
      <c r="G2068" s="423"/>
      <c r="H2068" s="423">
        <v>1.3744900000000001E-2</v>
      </c>
      <c r="I2068" s="423"/>
      <c r="J2068" s="424">
        <v>0.1263</v>
      </c>
      <c r="K2068" s="424"/>
      <c r="L2068" s="424"/>
    </row>
    <row r="2069" spans="1:12" ht="24" customHeight="1">
      <c r="A2069" s="300" t="s">
        <v>12986</v>
      </c>
      <c r="B2069" s="301" t="s">
        <v>13101</v>
      </c>
      <c r="C2069" s="300" t="s">
        <v>9</v>
      </c>
      <c r="D2069" s="300" t="s">
        <v>7359</v>
      </c>
      <c r="E2069" s="302" t="s">
        <v>51</v>
      </c>
      <c r="F2069" s="423" t="s">
        <v>13102</v>
      </c>
      <c r="G2069" s="423"/>
      <c r="H2069" s="423">
        <v>4.4359999999999999E-4</v>
      </c>
      <c r="I2069" s="423"/>
      <c r="J2069" s="424">
        <v>5.7000000000000002E-2</v>
      </c>
      <c r="K2069" s="424"/>
      <c r="L2069" s="424"/>
    </row>
    <row r="2070" spans="1:12" ht="24" customHeight="1">
      <c r="A2070" s="300" t="s">
        <v>12986</v>
      </c>
      <c r="B2070" s="301" t="s">
        <v>13103</v>
      </c>
      <c r="C2070" s="300" t="s">
        <v>9</v>
      </c>
      <c r="D2070" s="300" t="s">
        <v>8851</v>
      </c>
      <c r="E2070" s="302" t="s">
        <v>51</v>
      </c>
      <c r="F2070" s="423" t="s">
        <v>13104</v>
      </c>
      <c r="G2070" s="423"/>
      <c r="H2070" s="423">
        <v>3.5500000000000001E-4</v>
      </c>
      <c r="I2070" s="423"/>
      <c r="J2070" s="424">
        <v>6.8699999999999997E-2</v>
      </c>
      <c r="K2070" s="424"/>
      <c r="L2070" s="424"/>
    </row>
    <row r="2071" spans="1:12" ht="24" customHeight="1">
      <c r="A2071" s="300" t="s">
        <v>12986</v>
      </c>
      <c r="B2071" s="301" t="s">
        <v>13105</v>
      </c>
      <c r="C2071" s="300" t="s">
        <v>9</v>
      </c>
      <c r="D2071" s="300" t="s">
        <v>8852</v>
      </c>
      <c r="E2071" s="302" t="s">
        <v>51</v>
      </c>
      <c r="F2071" s="423" t="s">
        <v>13106</v>
      </c>
      <c r="G2071" s="423"/>
      <c r="H2071" s="423">
        <v>7.6000000000000004E-5</v>
      </c>
      <c r="I2071" s="423"/>
      <c r="J2071" s="424">
        <v>4.1700000000000001E-2</v>
      </c>
      <c r="K2071" s="424"/>
      <c r="L2071" s="424"/>
    </row>
    <row r="2072" spans="1:12" ht="24" customHeight="1">
      <c r="A2072" s="300" t="s">
        <v>12986</v>
      </c>
      <c r="B2072" s="301" t="s">
        <v>13107</v>
      </c>
      <c r="C2072" s="300" t="s">
        <v>9</v>
      </c>
      <c r="D2072" s="300" t="s">
        <v>9000</v>
      </c>
      <c r="E2072" s="302" t="s">
        <v>51</v>
      </c>
      <c r="F2072" s="423" t="s">
        <v>13108</v>
      </c>
      <c r="G2072" s="423"/>
      <c r="H2072" s="423">
        <v>1.5644399999999999E-2</v>
      </c>
      <c r="I2072" s="423"/>
      <c r="J2072" s="424">
        <v>0.10589999999999999</v>
      </c>
      <c r="K2072" s="424"/>
      <c r="L2072" s="424"/>
    </row>
    <row r="2073" spans="1:12" ht="24" customHeight="1">
      <c r="A2073" s="300" t="s">
        <v>12986</v>
      </c>
      <c r="B2073" s="301" t="s">
        <v>13109</v>
      </c>
      <c r="C2073" s="300" t="s">
        <v>9</v>
      </c>
      <c r="D2073" s="300" t="s">
        <v>9574</v>
      </c>
      <c r="E2073" s="302" t="s">
        <v>51</v>
      </c>
      <c r="F2073" s="423" t="s">
        <v>13110</v>
      </c>
      <c r="G2073" s="423"/>
      <c r="H2073" s="423">
        <v>4.9613000000000001E-3</v>
      </c>
      <c r="I2073" s="423"/>
      <c r="J2073" s="424">
        <v>4.3799999999999999E-2</v>
      </c>
      <c r="K2073" s="424"/>
      <c r="L2073" s="424"/>
    </row>
    <row r="2074" spans="1:12" ht="24" customHeight="1">
      <c r="A2074" s="300" t="s">
        <v>12986</v>
      </c>
      <c r="B2074" s="301" t="s">
        <v>13111</v>
      </c>
      <c r="C2074" s="300" t="s">
        <v>9</v>
      </c>
      <c r="D2074" s="300" t="s">
        <v>10714</v>
      </c>
      <c r="E2074" s="302" t="s">
        <v>93</v>
      </c>
      <c r="F2074" s="423" t="s">
        <v>13112</v>
      </c>
      <c r="G2074" s="423"/>
      <c r="H2074" s="423">
        <v>2.6075E-3</v>
      </c>
      <c r="I2074" s="423"/>
      <c r="J2074" s="424">
        <v>3.9800000000000002E-2</v>
      </c>
      <c r="K2074" s="424"/>
      <c r="L2074" s="424"/>
    </row>
    <row r="2075" spans="1:12" ht="24" customHeight="1">
      <c r="A2075" s="300" t="s">
        <v>12986</v>
      </c>
      <c r="B2075" s="301" t="s">
        <v>13113</v>
      </c>
      <c r="C2075" s="300" t="s">
        <v>9</v>
      </c>
      <c r="D2075" s="300" t="s">
        <v>10809</v>
      </c>
      <c r="E2075" s="302" t="s">
        <v>51</v>
      </c>
      <c r="F2075" s="423" t="s">
        <v>13114</v>
      </c>
      <c r="G2075" s="423"/>
      <c r="H2075" s="423">
        <v>2.6075E-3</v>
      </c>
      <c r="I2075" s="423"/>
      <c r="J2075" s="424">
        <v>3.1300000000000001E-2</v>
      </c>
      <c r="K2075" s="424"/>
      <c r="L2075" s="424"/>
    </row>
    <row r="2076" spans="1:12" ht="24" customHeight="1">
      <c r="A2076" s="300" t="s">
        <v>12986</v>
      </c>
      <c r="B2076" s="301" t="s">
        <v>13115</v>
      </c>
      <c r="C2076" s="300" t="s">
        <v>9</v>
      </c>
      <c r="D2076" s="300" t="s">
        <v>10810</v>
      </c>
      <c r="E2076" s="302" t="s">
        <v>51</v>
      </c>
      <c r="F2076" s="423" t="s">
        <v>13116</v>
      </c>
      <c r="G2076" s="423"/>
      <c r="H2076" s="423">
        <v>2.6075E-3</v>
      </c>
      <c r="I2076" s="423"/>
      <c r="J2076" s="424">
        <v>6.9400000000000003E-2</v>
      </c>
      <c r="K2076" s="424"/>
      <c r="L2076" s="424"/>
    </row>
    <row r="2077" spans="1:12" ht="24" customHeight="1">
      <c r="A2077" s="300" t="s">
        <v>12986</v>
      </c>
      <c r="B2077" s="301" t="s">
        <v>13117</v>
      </c>
      <c r="C2077" s="300" t="s">
        <v>9</v>
      </c>
      <c r="D2077" s="300" t="s">
        <v>10837</v>
      </c>
      <c r="E2077" s="302" t="s">
        <v>51</v>
      </c>
      <c r="F2077" s="423" t="s">
        <v>13118</v>
      </c>
      <c r="G2077" s="423"/>
      <c r="H2077" s="423">
        <v>8.8800000000000004E-5</v>
      </c>
      <c r="I2077" s="423"/>
      <c r="J2077" s="424">
        <v>3.95E-2</v>
      </c>
      <c r="K2077" s="424"/>
      <c r="L2077" s="424"/>
    </row>
    <row r="2078" spans="1:12" ht="24" customHeight="1">
      <c r="A2078" s="300" t="s">
        <v>12986</v>
      </c>
      <c r="B2078" s="301" t="s">
        <v>13003</v>
      </c>
      <c r="C2078" s="300" t="s">
        <v>9</v>
      </c>
      <c r="D2078" s="300" t="s">
        <v>7216</v>
      </c>
      <c r="E2078" s="302" t="s">
        <v>51</v>
      </c>
      <c r="F2078" s="423" t="s">
        <v>13004</v>
      </c>
      <c r="G2078" s="423"/>
      <c r="H2078" s="423">
        <v>8.5193000000000005E-3</v>
      </c>
      <c r="I2078" s="423"/>
      <c r="J2078" s="424">
        <v>0.28460000000000002</v>
      </c>
      <c r="K2078" s="424"/>
      <c r="L2078" s="424"/>
    </row>
    <row r="2079" spans="1:12" ht="24" customHeight="1">
      <c r="A2079" s="300" t="s">
        <v>12986</v>
      </c>
      <c r="B2079" s="301" t="s">
        <v>13005</v>
      </c>
      <c r="C2079" s="300" t="s">
        <v>9</v>
      </c>
      <c r="D2079" s="300" t="s">
        <v>7393</v>
      </c>
      <c r="E2079" s="302" t="s">
        <v>12988</v>
      </c>
      <c r="F2079" s="423" t="s">
        <v>13006</v>
      </c>
      <c r="G2079" s="423"/>
      <c r="H2079" s="423">
        <v>5.1250999999999996E-3</v>
      </c>
      <c r="I2079" s="423"/>
      <c r="J2079" s="424">
        <v>0.27679999999999999</v>
      </c>
      <c r="K2079" s="424"/>
      <c r="L2079" s="424"/>
    </row>
    <row r="2080" spans="1:12" ht="24" customHeight="1">
      <c r="A2080" s="300" t="s">
        <v>12986</v>
      </c>
      <c r="B2080" s="301" t="s">
        <v>13007</v>
      </c>
      <c r="C2080" s="300" t="s">
        <v>9</v>
      </c>
      <c r="D2080" s="300" t="s">
        <v>10619</v>
      </c>
      <c r="E2080" s="302" t="s">
        <v>51</v>
      </c>
      <c r="F2080" s="423" t="s">
        <v>13008</v>
      </c>
      <c r="G2080" s="423"/>
      <c r="H2080" s="423">
        <v>3.9757000000000004E-3</v>
      </c>
      <c r="I2080" s="423"/>
      <c r="J2080" s="424">
        <v>0.76039999999999996</v>
      </c>
      <c r="K2080" s="424"/>
      <c r="L2080" s="424"/>
    </row>
    <row r="2081" spans="1:12" ht="24" customHeight="1">
      <c r="A2081" s="300" t="s">
        <v>12986</v>
      </c>
      <c r="B2081" s="301" t="s">
        <v>13009</v>
      </c>
      <c r="C2081" s="300" t="s">
        <v>9</v>
      </c>
      <c r="D2081" s="300" t="s">
        <v>10769</v>
      </c>
      <c r="E2081" s="302" t="s">
        <v>51</v>
      </c>
      <c r="F2081" s="423" t="s">
        <v>13010</v>
      </c>
      <c r="G2081" s="423"/>
      <c r="H2081" s="423">
        <v>0.35738300000000001</v>
      </c>
      <c r="I2081" s="423"/>
      <c r="J2081" s="424">
        <v>0.45029999999999998</v>
      </c>
      <c r="K2081" s="424"/>
      <c r="L2081" s="424"/>
    </row>
    <row r="2082" spans="1:12" ht="24" customHeight="1">
      <c r="A2082" s="300" t="s">
        <v>12986</v>
      </c>
      <c r="B2082" s="301" t="s">
        <v>13011</v>
      </c>
      <c r="C2082" s="300" t="s">
        <v>9</v>
      </c>
      <c r="D2082" s="300" t="s">
        <v>10929</v>
      </c>
      <c r="E2082" s="302" t="s">
        <v>51</v>
      </c>
      <c r="F2082" s="423" t="s">
        <v>13012</v>
      </c>
      <c r="G2082" s="423"/>
      <c r="H2082" s="423">
        <v>3.4455000000000002E-3</v>
      </c>
      <c r="I2082" s="423"/>
      <c r="J2082" s="424">
        <v>0.51839999999999997</v>
      </c>
      <c r="K2082" s="424"/>
      <c r="L2082" s="424"/>
    </row>
    <row r="2083" spans="1:12" ht="17.100000000000001" customHeight="1">
      <c r="A2083" s="298"/>
      <c r="B2083" s="298"/>
      <c r="C2083" s="298"/>
      <c r="D2083" s="298"/>
      <c r="E2083" s="298"/>
      <c r="F2083" s="298"/>
      <c r="G2083" s="298"/>
      <c r="H2083" s="298"/>
      <c r="I2083" s="298"/>
      <c r="J2083" s="298" t="s">
        <v>12992</v>
      </c>
      <c r="K2083" s="298"/>
      <c r="L2083" s="298" t="s">
        <v>13714</v>
      </c>
    </row>
    <row r="2084" spans="1:12">
      <c r="A2084" s="414" t="s">
        <v>13056</v>
      </c>
      <c r="B2084" s="414"/>
      <c r="C2084" s="414"/>
      <c r="D2084" s="414"/>
      <c r="E2084" s="414"/>
      <c r="F2084" s="414"/>
      <c r="G2084" s="414"/>
      <c r="H2084" s="414"/>
      <c r="I2084" s="294"/>
      <c r="J2084" s="294"/>
      <c r="K2084" s="294"/>
      <c r="L2084" s="294"/>
    </row>
    <row r="2085" spans="1:12" ht="17.100000000000001" customHeight="1">
      <c r="A2085" s="294" t="s">
        <v>12978</v>
      </c>
      <c r="B2085" s="298" t="s">
        <v>12979</v>
      </c>
      <c r="C2085" s="294" t="s">
        <v>12980</v>
      </c>
      <c r="D2085" s="294" t="s">
        <v>12981</v>
      </c>
      <c r="E2085" s="299" t="s">
        <v>12982</v>
      </c>
      <c r="F2085" s="413" t="s">
        <v>12983</v>
      </c>
      <c r="G2085" s="413"/>
      <c r="H2085" s="413" t="s">
        <v>12984</v>
      </c>
      <c r="I2085" s="413"/>
      <c r="J2085" s="413" t="s">
        <v>12985</v>
      </c>
      <c r="K2085" s="413"/>
      <c r="L2085" s="413"/>
    </row>
    <row r="2086" spans="1:12" ht="24" customHeight="1">
      <c r="A2086" s="300" t="s">
        <v>12986</v>
      </c>
      <c r="B2086" s="301" t="s">
        <v>13057</v>
      </c>
      <c r="C2086" s="300" t="s">
        <v>9</v>
      </c>
      <c r="D2086" s="300" t="s">
        <v>12549</v>
      </c>
      <c r="E2086" s="302" t="s">
        <v>27</v>
      </c>
      <c r="F2086" s="423" t="s">
        <v>12948</v>
      </c>
      <c r="G2086" s="423"/>
      <c r="H2086" s="423">
        <v>3.1974632000000001</v>
      </c>
      <c r="I2086" s="423"/>
      <c r="J2086" s="424">
        <v>2.0783999999999998</v>
      </c>
      <c r="K2086" s="424"/>
      <c r="L2086" s="424"/>
    </row>
    <row r="2087" spans="1:12" ht="17.100000000000001" customHeight="1">
      <c r="A2087" s="298"/>
      <c r="B2087" s="298"/>
      <c r="C2087" s="298"/>
      <c r="D2087" s="298"/>
      <c r="E2087" s="298"/>
      <c r="F2087" s="298"/>
      <c r="G2087" s="298"/>
      <c r="H2087" s="298"/>
      <c r="I2087" s="298"/>
      <c r="J2087" s="298" t="s">
        <v>12992</v>
      </c>
      <c r="K2087" s="298"/>
      <c r="L2087" s="298" t="s">
        <v>13365</v>
      </c>
    </row>
    <row r="2088" spans="1:12">
      <c r="A2088" s="414" t="s">
        <v>13058</v>
      </c>
      <c r="B2088" s="414"/>
      <c r="C2088" s="414"/>
      <c r="D2088" s="414"/>
      <c r="E2088" s="414"/>
      <c r="F2088" s="414"/>
      <c r="G2088" s="414"/>
      <c r="H2088" s="414"/>
      <c r="I2088" s="294"/>
      <c r="J2088" s="294"/>
      <c r="K2088" s="294"/>
      <c r="L2088" s="294"/>
    </row>
    <row r="2089" spans="1:12" ht="17.100000000000001" customHeight="1">
      <c r="A2089" s="294" t="s">
        <v>12978</v>
      </c>
      <c r="B2089" s="298" t="s">
        <v>12979</v>
      </c>
      <c r="C2089" s="294" t="s">
        <v>12980</v>
      </c>
      <c r="D2089" s="294" t="s">
        <v>12981</v>
      </c>
      <c r="E2089" s="299" t="s">
        <v>12982</v>
      </c>
      <c r="F2089" s="413" t="s">
        <v>12983</v>
      </c>
      <c r="G2089" s="413"/>
      <c r="H2089" s="413" t="s">
        <v>12984</v>
      </c>
      <c r="I2089" s="413"/>
      <c r="J2089" s="413" t="s">
        <v>12985</v>
      </c>
      <c r="K2089" s="413"/>
      <c r="L2089" s="413"/>
    </row>
    <row r="2090" spans="1:12" ht="24" customHeight="1">
      <c r="A2090" s="300" t="s">
        <v>12986</v>
      </c>
      <c r="B2090" s="301" t="s">
        <v>13059</v>
      </c>
      <c r="C2090" s="300" t="s">
        <v>9</v>
      </c>
      <c r="D2090" s="300" t="s">
        <v>12535</v>
      </c>
      <c r="E2090" s="302" t="s">
        <v>27</v>
      </c>
      <c r="F2090" s="423" t="s">
        <v>12936</v>
      </c>
      <c r="G2090" s="423"/>
      <c r="H2090" s="423">
        <v>3.1974632000000001</v>
      </c>
      <c r="I2090" s="423"/>
      <c r="J2090" s="424">
        <v>0.15989999999999999</v>
      </c>
      <c r="K2090" s="424"/>
      <c r="L2090" s="424"/>
    </row>
    <row r="2091" spans="1:12" ht="17.100000000000001" customHeight="1">
      <c r="A2091" s="298"/>
      <c r="B2091" s="298"/>
      <c r="C2091" s="298"/>
      <c r="D2091" s="298"/>
      <c r="E2091" s="298"/>
      <c r="F2091" s="298"/>
      <c r="G2091" s="298"/>
      <c r="H2091" s="298"/>
      <c r="I2091" s="298"/>
      <c r="J2091" s="298" t="s">
        <v>12992</v>
      </c>
      <c r="K2091" s="298"/>
      <c r="L2091" s="298" t="s">
        <v>12941</v>
      </c>
    </row>
    <row r="2092" spans="1:12">
      <c r="A2092" s="414" t="s">
        <v>13060</v>
      </c>
      <c r="B2092" s="414"/>
      <c r="C2092" s="414"/>
      <c r="D2092" s="414"/>
      <c r="E2092" s="414"/>
      <c r="F2092" s="414"/>
      <c r="G2092" s="414"/>
      <c r="H2092" s="414"/>
      <c r="I2092" s="294"/>
      <c r="J2092" s="294"/>
      <c r="K2092" s="294"/>
      <c r="L2092" s="294"/>
    </row>
    <row r="2093" spans="1:12" ht="17.100000000000001" customHeight="1">
      <c r="A2093" s="294" t="s">
        <v>12978</v>
      </c>
      <c r="B2093" s="298" t="s">
        <v>12979</v>
      </c>
      <c r="C2093" s="294" t="s">
        <v>12980</v>
      </c>
      <c r="D2093" s="294" t="s">
        <v>12981</v>
      </c>
      <c r="E2093" s="299" t="s">
        <v>12982</v>
      </c>
      <c r="F2093" s="413" t="s">
        <v>12983</v>
      </c>
      <c r="G2093" s="413"/>
      <c r="H2093" s="413" t="s">
        <v>12984</v>
      </c>
      <c r="I2093" s="413"/>
      <c r="J2093" s="413" t="s">
        <v>12985</v>
      </c>
      <c r="K2093" s="413"/>
      <c r="L2093" s="413"/>
    </row>
    <row r="2094" spans="1:12" ht="24" customHeight="1">
      <c r="A2094" s="300" t="s">
        <v>12986</v>
      </c>
      <c r="B2094" s="301" t="s">
        <v>13061</v>
      </c>
      <c r="C2094" s="300" t="s">
        <v>9</v>
      </c>
      <c r="D2094" s="300" t="s">
        <v>12522</v>
      </c>
      <c r="E2094" s="302" t="s">
        <v>27</v>
      </c>
      <c r="F2094" s="423" t="s">
        <v>12964</v>
      </c>
      <c r="G2094" s="423"/>
      <c r="H2094" s="423">
        <v>3.1974632000000001</v>
      </c>
      <c r="I2094" s="423"/>
      <c r="J2094" s="424">
        <v>8.0896000000000008</v>
      </c>
      <c r="K2094" s="424"/>
      <c r="L2094" s="424"/>
    </row>
    <row r="2095" spans="1:12" ht="24" customHeight="1">
      <c r="A2095" s="300" t="s">
        <v>12986</v>
      </c>
      <c r="B2095" s="301" t="s">
        <v>13062</v>
      </c>
      <c r="C2095" s="300" t="s">
        <v>9</v>
      </c>
      <c r="D2095" s="300" t="s">
        <v>12527</v>
      </c>
      <c r="E2095" s="302" t="s">
        <v>27</v>
      </c>
      <c r="F2095" s="423" t="s">
        <v>13063</v>
      </c>
      <c r="G2095" s="423"/>
      <c r="H2095" s="423">
        <v>3.1974632000000001</v>
      </c>
      <c r="I2095" s="423"/>
      <c r="J2095" s="424">
        <v>1.0871</v>
      </c>
      <c r="K2095" s="424"/>
      <c r="L2095" s="424"/>
    </row>
    <row r="2096" spans="1:12" ht="17.100000000000001" customHeight="1">
      <c r="A2096" s="298"/>
      <c r="B2096" s="298"/>
      <c r="C2096" s="298"/>
      <c r="D2096" s="298"/>
      <c r="E2096" s="298"/>
      <c r="F2096" s="298"/>
      <c r="G2096" s="298"/>
      <c r="H2096" s="298"/>
      <c r="I2096" s="298"/>
      <c r="J2096" s="298" t="s">
        <v>12992</v>
      </c>
      <c r="K2096" s="298"/>
      <c r="L2096" s="298" t="s">
        <v>13715</v>
      </c>
    </row>
    <row r="2097" spans="1:12" ht="17.100000000000001" customHeight="1">
      <c r="A2097" s="294" t="s">
        <v>13014</v>
      </c>
      <c r="B2097" s="294"/>
      <c r="C2097" s="294"/>
      <c r="D2097" s="294"/>
      <c r="E2097" s="294"/>
      <c r="F2097" s="294"/>
      <c r="G2097" s="294"/>
      <c r="H2097" s="294"/>
      <c r="I2097" s="294"/>
      <c r="J2097" s="294"/>
      <c r="K2097" s="294"/>
      <c r="L2097" s="294"/>
    </row>
    <row r="2098" spans="1:12" ht="17.100000000000001" customHeight="1">
      <c r="A2098" s="298"/>
      <c r="B2098" s="298"/>
      <c r="C2098" s="298"/>
      <c r="D2098" s="298"/>
      <c r="E2098" s="298"/>
      <c r="F2098" s="298"/>
      <c r="G2098" s="298"/>
      <c r="H2098" s="298"/>
      <c r="I2098" s="298"/>
      <c r="J2098" s="298" t="s">
        <v>13015</v>
      </c>
      <c r="K2098" s="298"/>
      <c r="L2098" s="298" t="s">
        <v>13716</v>
      </c>
    </row>
    <row r="2099" spans="1:12" ht="17.100000000000001" customHeight="1">
      <c r="A2099" s="298"/>
      <c r="B2099" s="298"/>
      <c r="C2099" s="298"/>
      <c r="D2099" s="298"/>
      <c r="E2099" s="298"/>
      <c r="F2099" s="298"/>
      <c r="G2099" s="298"/>
      <c r="H2099" s="298"/>
      <c r="I2099" s="298"/>
      <c r="J2099" s="298" t="s">
        <v>13017</v>
      </c>
      <c r="K2099" s="298" t="s">
        <v>13018</v>
      </c>
      <c r="L2099" s="298" t="s">
        <v>13717</v>
      </c>
    </row>
    <row r="2100" spans="1:12" ht="17.100000000000001" customHeight="1">
      <c r="A2100" s="298"/>
      <c r="B2100" s="298"/>
      <c r="C2100" s="298"/>
      <c r="D2100" s="298"/>
      <c r="E2100" s="298"/>
      <c r="F2100" s="298"/>
      <c r="G2100" s="298"/>
      <c r="H2100" s="298"/>
      <c r="I2100" s="298"/>
      <c r="J2100" s="298" t="s">
        <v>13020</v>
      </c>
      <c r="K2100" s="298"/>
      <c r="L2100" s="298" t="s">
        <v>13718</v>
      </c>
    </row>
    <row r="2101" spans="1:12" ht="17.100000000000001" customHeight="1">
      <c r="A2101" s="298"/>
      <c r="B2101" s="298"/>
      <c r="C2101" s="298"/>
      <c r="D2101" s="298"/>
      <c r="E2101" s="298"/>
      <c r="F2101" s="298"/>
      <c r="G2101" s="298"/>
      <c r="H2101" s="298"/>
      <c r="I2101" s="298"/>
      <c r="J2101" s="298" t="s">
        <v>13022</v>
      </c>
      <c r="K2101" s="298" t="s">
        <v>12974</v>
      </c>
      <c r="L2101" s="298" t="s">
        <v>13719</v>
      </c>
    </row>
    <row r="2102" spans="1:12" ht="17.100000000000001" customHeight="1">
      <c r="A2102" s="298"/>
      <c r="B2102" s="298"/>
      <c r="C2102" s="298"/>
      <c r="D2102" s="298"/>
      <c r="E2102" s="298"/>
      <c r="F2102" s="298"/>
      <c r="G2102" s="298"/>
      <c r="H2102" s="298"/>
      <c r="I2102" s="298"/>
      <c r="J2102" s="298" t="s">
        <v>13024</v>
      </c>
      <c r="K2102" s="298"/>
      <c r="L2102" s="298" t="s">
        <v>13720</v>
      </c>
    </row>
    <row r="2103" spans="1:12" ht="30" customHeight="1">
      <c r="A2103" s="299"/>
      <c r="B2103" s="299"/>
      <c r="C2103" s="299"/>
      <c r="D2103" s="299"/>
      <c r="E2103" s="299"/>
      <c r="F2103" s="299"/>
      <c r="G2103" s="299"/>
      <c r="H2103" s="299"/>
      <c r="I2103" s="299"/>
      <c r="J2103" s="299"/>
      <c r="K2103" s="299"/>
      <c r="L2103" s="299"/>
    </row>
    <row r="2104" spans="1:12" ht="24" customHeight="1">
      <c r="A2104" s="295" t="s">
        <v>13798</v>
      </c>
      <c r="B2104" s="296" t="s">
        <v>13799</v>
      </c>
      <c r="C2104" s="295" t="s">
        <v>9</v>
      </c>
      <c r="D2104" s="295" t="s">
        <v>90</v>
      </c>
      <c r="E2104" s="297" t="s">
        <v>13145</v>
      </c>
      <c r="F2104" s="296"/>
      <c r="G2104" s="296"/>
      <c r="H2104" s="296"/>
      <c r="I2104" s="296"/>
      <c r="J2104" s="296"/>
      <c r="K2104" s="296"/>
      <c r="L2104" s="296"/>
    </row>
    <row r="2105" spans="1:12">
      <c r="A2105" s="414" t="s">
        <v>12977</v>
      </c>
      <c r="B2105" s="414"/>
      <c r="C2105" s="414"/>
      <c r="D2105" s="414"/>
      <c r="E2105" s="414"/>
      <c r="F2105" s="414"/>
      <c r="G2105" s="414"/>
      <c r="H2105" s="414"/>
      <c r="I2105" s="294"/>
      <c r="J2105" s="294"/>
      <c r="K2105" s="294"/>
      <c r="L2105" s="294"/>
    </row>
    <row r="2106" spans="1:12" ht="17.100000000000001" customHeight="1">
      <c r="A2106" s="294" t="s">
        <v>12978</v>
      </c>
      <c r="B2106" s="298" t="s">
        <v>12979</v>
      </c>
      <c r="C2106" s="294" t="s">
        <v>12980</v>
      </c>
      <c r="D2106" s="294" t="s">
        <v>12981</v>
      </c>
      <c r="E2106" s="299" t="s">
        <v>12982</v>
      </c>
      <c r="F2106" s="413" t="s">
        <v>12983</v>
      </c>
      <c r="G2106" s="413"/>
      <c r="H2106" s="413" t="s">
        <v>12984</v>
      </c>
      <c r="I2106" s="413"/>
      <c r="J2106" s="413" t="s">
        <v>12985</v>
      </c>
      <c r="K2106" s="413"/>
      <c r="L2106" s="413"/>
    </row>
    <row r="2107" spans="1:12" ht="24" customHeight="1">
      <c r="A2107" s="300" t="s">
        <v>12986</v>
      </c>
      <c r="B2107" s="301" t="s">
        <v>13284</v>
      </c>
      <c r="C2107" s="300" t="s">
        <v>9</v>
      </c>
      <c r="D2107" s="300" t="s">
        <v>11893</v>
      </c>
      <c r="E2107" s="302" t="s">
        <v>51</v>
      </c>
      <c r="F2107" s="423" t="s">
        <v>13285</v>
      </c>
      <c r="G2107" s="423"/>
      <c r="H2107" s="423">
        <v>3.5310000000000002E-4</v>
      </c>
      <c r="I2107" s="423"/>
      <c r="J2107" s="424">
        <v>0.67989999999999995</v>
      </c>
      <c r="K2107" s="424"/>
      <c r="L2107" s="424"/>
    </row>
    <row r="2108" spans="1:12" ht="24" customHeight="1">
      <c r="A2108" s="300" t="s">
        <v>12986</v>
      </c>
      <c r="B2108" s="301" t="s">
        <v>13085</v>
      </c>
      <c r="C2108" s="300" t="s">
        <v>9</v>
      </c>
      <c r="D2108" s="300" t="s">
        <v>7909</v>
      </c>
      <c r="E2108" s="302" t="s">
        <v>51</v>
      </c>
      <c r="F2108" s="423" t="s">
        <v>13086</v>
      </c>
      <c r="G2108" s="423"/>
      <c r="H2108" s="423">
        <v>5.4253000000000001E-3</v>
      </c>
      <c r="I2108" s="423"/>
      <c r="J2108" s="424">
        <v>0.56420000000000003</v>
      </c>
      <c r="K2108" s="424"/>
      <c r="L2108" s="424"/>
    </row>
    <row r="2109" spans="1:12" ht="24" customHeight="1">
      <c r="A2109" s="300" t="s">
        <v>12986</v>
      </c>
      <c r="B2109" s="301" t="s">
        <v>13087</v>
      </c>
      <c r="C2109" s="300" t="s">
        <v>9</v>
      </c>
      <c r="D2109" s="300" t="s">
        <v>8873</v>
      </c>
      <c r="E2109" s="302" t="s">
        <v>51</v>
      </c>
      <c r="F2109" s="423" t="s">
        <v>13088</v>
      </c>
      <c r="G2109" s="423"/>
      <c r="H2109" s="423">
        <v>5.1730000000000005E-4</v>
      </c>
      <c r="I2109" s="423"/>
      <c r="J2109" s="424">
        <v>0.44979999999999998</v>
      </c>
      <c r="K2109" s="424"/>
      <c r="L2109" s="424"/>
    </row>
    <row r="2110" spans="1:12" ht="48" customHeight="1">
      <c r="A2110" s="300" t="s">
        <v>12986</v>
      </c>
      <c r="B2110" s="301" t="s">
        <v>13089</v>
      </c>
      <c r="C2110" s="300" t="s">
        <v>9</v>
      </c>
      <c r="D2110" s="300" t="s">
        <v>9227</v>
      </c>
      <c r="E2110" s="302" t="s">
        <v>51</v>
      </c>
      <c r="F2110" s="423" t="s">
        <v>13090</v>
      </c>
      <c r="G2110" s="423"/>
      <c r="H2110" s="423">
        <v>3.6190000000000001E-4</v>
      </c>
      <c r="I2110" s="423"/>
      <c r="J2110" s="424">
        <v>0.4839</v>
      </c>
      <c r="K2110" s="424"/>
      <c r="L2110" s="424"/>
    </row>
    <row r="2111" spans="1:12" ht="24" customHeight="1">
      <c r="A2111" s="300" t="s">
        <v>12986</v>
      </c>
      <c r="B2111" s="301" t="s">
        <v>13091</v>
      </c>
      <c r="C2111" s="300" t="s">
        <v>9</v>
      </c>
      <c r="D2111" s="300" t="s">
        <v>9580</v>
      </c>
      <c r="E2111" s="302" t="s">
        <v>51</v>
      </c>
      <c r="F2111" s="423" t="s">
        <v>13092</v>
      </c>
      <c r="G2111" s="423"/>
      <c r="H2111" s="423">
        <v>3.545E-4</v>
      </c>
      <c r="I2111" s="423"/>
      <c r="J2111" s="424">
        <v>0.31780000000000003</v>
      </c>
      <c r="K2111" s="424"/>
      <c r="L2111" s="424"/>
    </row>
    <row r="2112" spans="1:12" ht="24" customHeight="1">
      <c r="A2112" s="300" t="s">
        <v>12986</v>
      </c>
      <c r="B2112" s="301" t="s">
        <v>12987</v>
      </c>
      <c r="C2112" s="300" t="s">
        <v>9</v>
      </c>
      <c r="D2112" s="300" t="s">
        <v>9831</v>
      </c>
      <c r="E2112" s="302" t="s">
        <v>12988</v>
      </c>
      <c r="F2112" s="423" t="s">
        <v>12989</v>
      </c>
      <c r="G2112" s="423"/>
      <c r="H2112" s="423">
        <v>0.12554660000000001</v>
      </c>
      <c r="I2112" s="423"/>
      <c r="J2112" s="424">
        <v>1.2705</v>
      </c>
      <c r="K2112" s="424"/>
      <c r="L2112" s="424"/>
    </row>
    <row r="2113" spans="1:12" ht="36" customHeight="1">
      <c r="A2113" s="300" t="s">
        <v>12986</v>
      </c>
      <c r="B2113" s="301" t="s">
        <v>12990</v>
      </c>
      <c r="C2113" s="300" t="s">
        <v>9</v>
      </c>
      <c r="D2113" s="300" t="s">
        <v>11426</v>
      </c>
      <c r="E2113" s="302" t="s">
        <v>51</v>
      </c>
      <c r="F2113" s="423" t="s">
        <v>12991</v>
      </c>
      <c r="G2113" s="423"/>
      <c r="H2113" s="423">
        <v>6.5794E-3</v>
      </c>
      <c r="I2113" s="423"/>
      <c r="J2113" s="424">
        <v>0.86970000000000003</v>
      </c>
      <c r="K2113" s="424"/>
      <c r="L2113" s="424"/>
    </row>
    <row r="2114" spans="1:12" ht="17.100000000000001" customHeight="1">
      <c r="A2114" s="298"/>
      <c r="B2114" s="298"/>
      <c r="C2114" s="298"/>
      <c r="D2114" s="298"/>
      <c r="E2114" s="298"/>
      <c r="F2114" s="298"/>
      <c r="G2114" s="298"/>
      <c r="H2114" s="298"/>
      <c r="I2114" s="298"/>
      <c r="J2114" s="298" t="s">
        <v>12992</v>
      </c>
      <c r="K2114" s="298"/>
      <c r="L2114" s="298" t="s">
        <v>13800</v>
      </c>
    </row>
    <row r="2115" spans="1:12">
      <c r="A2115" s="414" t="s">
        <v>12994</v>
      </c>
      <c r="B2115" s="414"/>
      <c r="C2115" s="414"/>
      <c r="D2115" s="414"/>
      <c r="E2115" s="414"/>
      <c r="F2115" s="414"/>
      <c r="G2115" s="414"/>
      <c r="H2115" s="414"/>
      <c r="I2115" s="294"/>
      <c r="J2115" s="294"/>
      <c r="K2115" s="294"/>
      <c r="L2115" s="294"/>
    </row>
    <row r="2116" spans="1:12" ht="17.100000000000001" customHeight="1">
      <c r="A2116" s="294" t="s">
        <v>12978</v>
      </c>
      <c r="B2116" s="298" t="s">
        <v>12979</v>
      </c>
      <c r="C2116" s="294" t="s">
        <v>12980</v>
      </c>
      <c r="D2116" s="294" t="s">
        <v>12981</v>
      </c>
      <c r="E2116" s="299" t="s">
        <v>12982</v>
      </c>
      <c r="F2116" s="413" t="s">
        <v>12983</v>
      </c>
      <c r="G2116" s="413"/>
      <c r="H2116" s="413" t="s">
        <v>12984</v>
      </c>
      <c r="I2116" s="413"/>
      <c r="J2116" s="413" t="s">
        <v>12985</v>
      </c>
      <c r="K2116" s="413"/>
      <c r="L2116" s="413"/>
    </row>
    <row r="2117" spans="1:12" ht="24" customHeight="1">
      <c r="A2117" s="300" t="s">
        <v>12986</v>
      </c>
      <c r="B2117" s="301" t="s">
        <v>13133</v>
      </c>
      <c r="C2117" s="300" t="s">
        <v>9</v>
      </c>
      <c r="D2117" s="300" t="s">
        <v>7905</v>
      </c>
      <c r="E2117" s="302" t="s">
        <v>27</v>
      </c>
      <c r="F2117" s="423" t="s">
        <v>13134</v>
      </c>
      <c r="G2117" s="423"/>
      <c r="H2117" s="423">
        <v>1.8614158999999999</v>
      </c>
      <c r="I2117" s="423"/>
      <c r="J2117" s="424">
        <v>12.9368</v>
      </c>
      <c r="K2117" s="424"/>
      <c r="L2117" s="424"/>
    </row>
    <row r="2118" spans="1:12" ht="24" customHeight="1">
      <c r="A2118" s="300" t="s">
        <v>12986</v>
      </c>
      <c r="B2118" s="301" t="s">
        <v>13192</v>
      </c>
      <c r="C2118" s="300" t="s">
        <v>9</v>
      </c>
      <c r="D2118" s="300" t="s">
        <v>10306</v>
      </c>
      <c r="E2118" s="302" t="s">
        <v>27</v>
      </c>
      <c r="F2118" s="423" t="s">
        <v>13134</v>
      </c>
      <c r="G2118" s="423"/>
      <c r="H2118" s="423">
        <v>1.8758011000000001</v>
      </c>
      <c r="I2118" s="423"/>
      <c r="J2118" s="424">
        <v>13.036799999999999</v>
      </c>
      <c r="K2118" s="424"/>
      <c r="L2118" s="424"/>
    </row>
    <row r="2119" spans="1:12" ht="24" customHeight="1">
      <c r="A2119" s="300" t="s">
        <v>12986</v>
      </c>
      <c r="B2119" s="301" t="s">
        <v>13093</v>
      </c>
      <c r="C2119" s="300" t="s">
        <v>9</v>
      </c>
      <c r="D2119" s="300" t="s">
        <v>10857</v>
      </c>
      <c r="E2119" s="302" t="s">
        <v>27</v>
      </c>
      <c r="F2119" s="423" t="s">
        <v>13094</v>
      </c>
      <c r="G2119" s="423"/>
      <c r="H2119" s="423">
        <v>5.6274034000000004</v>
      </c>
      <c r="I2119" s="423"/>
      <c r="J2119" s="424">
        <v>29.093699999999998</v>
      </c>
      <c r="K2119" s="424"/>
      <c r="L2119" s="424"/>
    </row>
    <row r="2120" spans="1:12" ht="17.100000000000001" customHeight="1">
      <c r="A2120" s="298"/>
      <c r="B2120" s="298"/>
      <c r="C2120" s="298"/>
      <c r="D2120" s="298"/>
      <c r="E2120" s="298"/>
      <c r="F2120" s="298"/>
      <c r="G2120" s="298"/>
      <c r="H2120" s="298"/>
      <c r="I2120" s="298"/>
      <c r="J2120" s="298" t="s">
        <v>12992</v>
      </c>
      <c r="K2120" s="298"/>
      <c r="L2120" s="298" t="s">
        <v>13801</v>
      </c>
    </row>
    <row r="2121" spans="1:12">
      <c r="A2121" s="414" t="s">
        <v>12998</v>
      </c>
      <c r="B2121" s="414"/>
      <c r="C2121" s="414"/>
      <c r="D2121" s="414"/>
      <c r="E2121" s="414"/>
      <c r="F2121" s="414"/>
      <c r="G2121" s="414"/>
      <c r="H2121" s="414"/>
      <c r="I2121" s="294"/>
      <c r="J2121" s="294"/>
      <c r="K2121" s="294"/>
      <c r="L2121" s="294"/>
    </row>
    <row r="2122" spans="1:12" ht="17.100000000000001" customHeight="1">
      <c r="A2122" s="294" t="s">
        <v>12978</v>
      </c>
      <c r="B2122" s="298" t="s">
        <v>12979</v>
      </c>
      <c r="C2122" s="294" t="s">
        <v>12980</v>
      </c>
      <c r="D2122" s="294" t="s">
        <v>12981</v>
      </c>
      <c r="E2122" s="299" t="s">
        <v>12982</v>
      </c>
      <c r="F2122" s="413" t="s">
        <v>12983</v>
      </c>
      <c r="G2122" s="413"/>
      <c r="H2122" s="413" t="s">
        <v>12984</v>
      </c>
      <c r="I2122" s="413"/>
      <c r="J2122" s="413" t="s">
        <v>12985</v>
      </c>
      <c r="K2122" s="413"/>
      <c r="L2122" s="413"/>
    </row>
    <row r="2123" spans="1:12" ht="24" customHeight="1">
      <c r="A2123" s="300" t="s">
        <v>12986</v>
      </c>
      <c r="B2123" s="301" t="s">
        <v>13096</v>
      </c>
      <c r="C2123" s="300" t="s">
        <v>9</v>
      </c>
      <c r="D2123" s="300" t="s">
        <v>8825</v>
      </c>
      <c r="E2123" s="302" t="s">
        <v>13097</v>
      </c>
      <c r="F2123" s="423" t="s">
        <v>13098</v>
      </c>
      <c r="G2123" s="423"/>
      <c r="H2123" s="423">
        <v>0.83163699999999996</v>
      </c>
      <c r="I2123" s="423"/>
      <c r="J2123" s="424">
        <v>0.49070000000000003</v>
      </c>
      <c r="K2123" s="424"/>
      <c r="L2123" s="424"/>
    </row>
    <row r="2124" spans="1:12" ht="24" customHeight="1">
      <c r="A2124" s="300" t="s">
        <v>12986</v>
      </c>
      <c r="B2124" s="301" t="s">
        <v>13099</v>
      </c>
      <c r="C2124" s="300" t="s">
        <v>9</v>
      </c>
      <c r="D2124" s="300" t="s">
        <v>7224</v>
      </c>
      <c r="E2124" s="302" t="s">
        <v>51</v>
      </c>
      <c r="F2124" s="423" t="s">
        <v>13100</v>
      </c>
      <c r="G2124" s="423"/>
      <c r="H2124" s="423">
        <v>6.4080999999999999E-2</v>
      </c>
      <c r="I2124" s="423"/>
      <c r="J2124" s="424">
        <v>0.58889999999999998</v>
      </c>
      <c r="K2124" s="424"/>
      <c r="L2124" s="424"/>
    </row>
    <row r="2125" spans="1:12" ht="24" customHeight="1">
      <c r="A2125" s="300" t="s">
        <v>12986</v>
      </c>
      <c r="B2125" s="301" t="s">
        <v>13101</v>
      </c>
      <c r="C2125" s="300" t="s">
        <v>9</v>
      </c>
      <c r="D2125" s="300" t="s">
        <v>7359</v>
      </c>
      <c r="E2125" s="302" t="s">
        <v>51</v>
      </c>
      <c r="F2125" s="423" t="s">
        <v>13102</v>
      </c>
      <c r="G2125" s="423"/>
      <c r="H2125" s="423">
        <v>2.0677999999999998E-3</v>
      </c>
      <c r="I2125" s="423"/>
      <c r="J2125" s="424">
        <v>0.26569999999999999</v>
      </c>
      <c r="K2125" s="424"/>
      <c r="L2125" s="424"/>
    </row>
    <row r="2126" spans="1:12" ht="24" customHeight="1">
      <c r="A2126" s="300" t="s">
        <v>12986</v>
      </c>
      <c r="B2126" s="301" t="s">
        <v>13103</v>
      </c>
      <c r="C2126" s="300" t="s">
        <v>9</v>
      </c>
      <c r="D2126" s="300" t="s">
        <v>8851</v>
      </c>
      <c r="E2126" s="302" t="s">
        <v>51</v>
      </c>
      <c r="F2126" s="423" t="s">
        <v>13104</v>
      </c>
      <c r="G2126" s="423"/>
      <c r="H2126" s="423">
        <v>1.6548999999999999E-3</v>
      </c>
      <c r="I2126" s="423"/>
      <c r="J2126" s="424">
        <v>0.32040000000000002</v>
      </c>
      <c r="K2126" s="424"/>
      <c r="L2126" s="424"/>
    </row>
    <row r="2127" spans="1:12" ht="24" customHeight="1">
      <c r="A2127" s="300" t="s">
        <v>12986</v>
      </c>
      <c r="B2127" s="301" t="s">
        <v>13105</v>
      </c>
      <c r="C2127" s="300" t="s">
        <v>9</v>
      </c>
      <c r="D2127" s="300" t="s">
        <v>8852</v>
      </c>
      <c r="E2127" s="302" t="s">
        <v>51</v>
      </c>
      <c r="F2127" s="423" t="s">
        <v>13106</v>
      </c>
      <c r="G2127" s="423"/>
      <c r="H2127" s="423">
        <v>3.545E-4</v>
      </c>
      <c r="I2127" s="423"/>
      <c r="J2127" s="424">
        <v>0.19439999999999999</v>
      </c>
      <c r="K2127" s="424"/>
      <c r="L2127" s="424"/>
    </row>
    <row r="2128" spans="1:12" ht="24" customHeight="1">
      <c r="A2128" s="300" t="s">
        <v>12986</v>
      </c>
      <c r="B2128" s="301" t="s">
        <v>13107</v>
      </c>
      <c r="C2128" s="300" t="s">
        <v>9</v>
      </c>
      <c r="D2128" s="300" t="s">
        <v>9000</v>
      </c>
      <c r="E2128" s="302" t="s">
        <v>51</v>
      </c>
      <c r="F2128" s="423" t="s">
        <v>13108</v>
      </c>
      <c r="G2128" s="423"/>
      <c r="H2128" s="423">
        <v>7.2936600000000004E-2</v>
      </c>
      <c r="I2128" s="423"/>
      <c r="J2128" s="424">
        <v>0.49380000000000002</v>
      </c>
      <c r="K2128" s="424"/>
      <c r="L2128" s="424"/>
    </row>
    <row r="2129" spans="1:12" ht="24" customHeight="1">
      <c r="A2129" s="300" t="s">
        <v>12986</v>
      </c>
      <c r="B2129" s="301" t="s">
        <v>13109</v>
      </c>
      <c r="C2129" s="300" t="s">
        <v>9</v>
      </c>
      <c r="D2129" s="300" t="s">
        <v>9574</v>
      </c>
      <c r="E2129" s="302" t="s">
        <v>51</v>
      </c>
      <c r="F2129" s="423" t="s">
        <v>13110</v>
      </c>
      <c r="G2129" s="423"/>
      <c r="H2129" s="423">
        <v>2.3130399999999999E-2</v>
      </c>
      <c r="I2129" s="423"/>
      <c r="J2129" s="424">
        <v>0.20419999999999999</v>
      </c>
      <c r="K2129" s="424"/>
      <c r="L2129" s="424"/>
    </row>
    <row r="2130" spans="1:12" ht="24" customHeight="1">
      <c r="A2130" s="300" t="s">
        <v>12986</v>
      </c>
      <c r="B2130" s="301" t="s">
        <v>13111</v>
      </c>
      <c r="C2130" s="300" t="s">
        <v>9</v>
      </c>
      <c r="D2130" s="300" t="s">
        <v>10714</v>
      </c>
      <c r="E2130" s="302" t="s">
        <v>93</v>
      </c>
      <c r="F2130" s="423" t="s">
        <v>13112</v>
      </c>
      <c r="G2130" s="423"/>
      <c r="H2130" s="423">
        <v>1.2156399999999999E-2</v>
      </c>
      <c r="I2130" s="423"/>
      <c r="J2130" s="424">
        <v>0.1855</v>
      </c>
      <c r="K2130" s="424"/>
      <c r="L2130" s="424"/>
    </row>
    <row r="2131" spans="1:12" ht="24" customHeight="1">
      <c r="A2131" s="300" t="s">
        <v>12986</v>
      </c>
      <c r="B2131" s="301" t="s">
        <v>13113</v>
      </c>
      <c r="C2131" s="300" t="s">
        <v>9</v>
      </c>
      <c r="D2131" s="300" t="s">
        <v>10809</v>
      </c>
      <c r="E2131" s="302" t="s">
        <v>51</v>
      </c>
      <c r="F2131" s="423" t="s">
        <v>13114</v>
      </c>
      <c r="G2131" s="423"/>
      <c r="H2131" s="423">
        <v>1.2156399999999999E-2</v>
      </c>
      <c r="I2131" s="423"/>
      <c r="J2131" s="424">
        <v>0.1459</v>
      </c>
      <c r="K2131" s="424"/>
      <c r="L2131" s="424"/>
    </row>
    <row r="2132" spans="1:12" ht="24" customHeight="1">
      <c r="A2132" s="300" t="s">
        <v>12986</v>
      </c>
      <c r="B2132" s="301" t="s">
        <v>13115</v>
      </c>
      <c r="C2132" s="300" t="s">
        <v>9</v>
      </c>
      <c r="D2132" s="300" t="s">
        <v>10810</v>
      </c>
      <c r="E2132" s="302" t="s">
        <v>51</v>
      </c>
      <c r="F2132" s="423" t="s">
        <v>13116</v>
      </c>
      <c r="G2132" s="423"/>
      <c r="H2132" s="423">
        <v>1.2156399999999999E-2</v>
      </c>
      <c r="I2132" s="423"/>
      <c r="J2132" s="424">
        <v>0.32350000000000001</v>
      </c>
      <c r="K2132" s="424"/>
      <c r="L2132" s="424"/>
    </row>
    <row r="2133" spans="1:12" ht="24" customHeight="1">
      <c r="A2133" s="300" t="s">
        <v>12986</v>
      </c>
      <c r="B2133" s="301" t="s">
        <v>13117</v>
      </c>
      <c r="C2133" s="300" t="s">
        <v>9</v>
      </c>
      <c r="D2133" s="300" t="s">
        <v>10837</v>
      </c>
      <c r="E2133" s="302" t="s">
        <v>51</v>
      </c>
      <c r="F2133" s="423" t="s">
        <v>13118</v>
      </c>
      <c r="G2133" s="423"/>
      <c r="H2133" s="423">
        <v>4.1389999999999998E-4</v>
      </c>
      <c r="I2133" s="423"/>
      <c r="J2133" s="424">
        <v>0.18429999999999999</v>
      </c>
      <c r="K2133" s="424"/>
      <c r="L2133" s="424"/>
    </row>
    <row r="2134" spans="1:12" ht="24" customHeight="1">
      <c r="A2134" s="300" t="s">
        <v>12986</v>
      </c>
      <c r="B2134" s="301" t="s">
        <v>13003</v>
      </c>
      <c r="C2134" s="300" t="s">
        <v>9</v>
      </c>
      <c r="D2134" s="300" t="s">
        <v>7216</v>
      </c>
      <c r="E2134" s="302" t="s">
        <v>51</v>
      </c>
      <c r="F2134" s="423" t="s">
        <v>13004</v>
      </c>
      <c r="G2134" s="423"/>
      <c r="H2134" s="423">
        <v>2.43476E-2</v>
      </c>
      <c r="I2134" s="423"/>
      <c r="J2134" s="424">
        <v>0.8135</v>
      </c>
      <c r="K2134" s="424"/>
      <c r="L2134" s="424"/>
    </row>
    <row r="2135" spans="1:12" ht="24" customHeight="1">
      <c r="A2135" s="300" t="s">
        <v>12986</v>
      </c>
      <c r="B2135" s="301" t="s">
        <v>13005</v>
      </c>
      <c r="C2135" s="300" t="s">
        <v>9</v>
      </c>
      <c r="D2135" s="300" t="s">
        <v>7393</v>
      </c>
      <c r="E2135" s="302" t="s">
        <v>12988</v>
      </c>
      <c r="F2135" s="423" t="s">
        <v>13006</v>
      </c>
      <c r="G2135" s="423"/>
      <c r="H2135" s="423">
        <v>1.46476E-2</v>
      </c>
      <c r="I2135" s="423"/>
      <c r="J2135" s="424">
        <v>0.79100000000000004</v>
      </c>
      <c r="K2135" s="424"/>
      <c r="L2135" s="424"/>
    </row>
    <row r="2136" spans="1:12" ht="24" customHeight="1">
      <c r="A2136" s="300" t="s">
        <v>12986</v>
      </c>
      <c r="B2136" s="301" t="s">
        <v>13007</v>
      </c>
      <c r="C2136" s="300" t="s">
        <v>9</v>
      </c>
      <c r="D2136" s="300" t="s">
        <v>10619</v>
      </c>
      <c r="E2136" s="302" t="s">
        <v>51</v>
      </c>
      <c r="F2136" s="423" t="s">
        <v>13008</v>
      </c>
      <c r="G2136" s="423"/>
      <c r="H2136" s="423">
        <v>1.1362199999999999E-2</v>
      </c>
      <c r="I2136" s="423"/>
      <c r="J2136" s="424">
        <v>2.173</v>
      </c>
      <c r="K2136" s="424"/>
      <c r="L2136" s="424"/>
    </row>
    <row r="2137" spans="1:12" ht="24" customHeight="1">
      <c r="A2137" s="300" t="s">
        <v>12986</v>
      </c>
      <c r="B2137" s="301" t="s">
        <v>13009</v>
      </c>
      <c r="C2137" s="300" t="s">
        <v>9</v>
      </c>
      <c r="D2137" s="300" t="s">
        <v>10769</v>
      </c>
      <c r="E2137" s="302" t="s">
        <v>51</v>
      </c>
      <c r="F2137" s="423" t="s">
        <v>13010</v>
      </c>
      <c r="G2137" s="423"/>
      <c r="H2137" s="423">
        <v>1.0213736</v>
      </c>
      <c r="I2137" s="423"/>
      <c r="J2137" s="424">
        <v>1.2868999999999999</v>
      </c>
      <c r="K2137" s="424"/>
      <c r="L2137" s="424"/>
    </row>
    <row r="2138" spans="1:12" ht="24" customHeight="1">
      <c r="A2138" s="300" t="s">
        <v>12986</v>
      </c>
      <c r="B2138" s="301" t="s">
        <v>13011</v>
      </c>
      <c r="C2138" s="300" t="s">
        <v>9</v>
      </c>
      <c r="D2138" s="300" t="s">
        <v>10929</v>
      </c>
      <c r="E2138" s="302" t="s">
        <v>51</v>
      </c>
      <c r="F2138" s="423" t="s">
        <v>13012</v>
      </c>
      <c r="G2138" s="423"/>
      <c r="H2138" s="423">
        <v>9.8470999999999993E-3</v>
      </c>
      <c r="I2138" s="423"/>
      <c r="J2138" s="424">
        <v>1.4816</v>
      </c>
      <c r="K2138" s="424"/>
      <c r="L2138" s="424"/>
    </row>
    <row r="2139" spans="1:12" ht="17.100000000000001" customHeight="1">
      <c r="A2139" s="298"/>
      <c r="B2139" s="298"/>
      <c r="C2139" s="298"/>
      <c r="D2139" s="298"/>
      <c r="E2139" s="298"/>
      <c r="F2139" s="298"/>
      <c r="G2139" s="298"/>
      <c r="H2139" s="298"/>
      <c r="I2139" s="298"/>
      <c r="J2139" s="298" t="s">
        <v>12992</v>
      </c>
      <c r="K2139" s="298"/>
      <c r="L2139" s="298" t="s">
        <v>13802</v>
      </c>
    </row>
    <row r="2140" spans="1:12">
      <c r="A2140" s="414" t="s">
        <v>13056</v>
      </c>
      <c r="B2140" s="414"/>
      <c r="C2140" s="414"/>
      <c r="D2140" s="414"/>
      <c r="E2140" s="414"/>
      <c r="F2140" s="414"/>
      <c r="G2140" s="414"/>
      <c r="H2140" s="414"/>
      <c r="I2140" s="294"/>
      <c r="J2140" s="294"/>
      <c r="K2140" s="294"/>
      <c r="L2140" s="294"/>
    </row>
    <row r="2141" spans="1:12" ht="17.100000000000001" customHeight="1">
      <c r="A2141" s="294" t="s">
        <v>12978</v>
      </c>
      <c r="B2141" s="298" t="s">
        <v>12979</v>
      </c>
      <c r="C2141" s="294" t="s">
        <v>12980</v>
      </c>
      <c r="D2141" s="294" t="s">
        <v>12981</v>
      </c>
      <c r="E2141" s="299" t="s">
        <v>12982</v>
      </c>
      <c r="F2141" s="413" t="s">
        <v>12983</v>
      </c>
      <c r="G2141" s="413"/>
      <c r="H2141" s="413" t="s">
        <v>12984</v>
      </c>
      <c r="I2141" s="413"/>
      <c r="J2141" s="413" t="s">
        <v>12985</v>
      </c>
      <c r="K2141" s="413"/>
      <c r="L2141" s="413"/>
    </row>
    <row r="2142" spans="1:12" ht="24" customHeight="1">
      <c r="A2142" s="300" t="s">
        <v>12986</v>
      </c>
      <c r="B2142" s="301" t="s">
        <v>13057</v>
      </c>
      <c r="C2142" s="300" t="s">
        <v>9</v>
      </c>
      <c r="D2142" s="300" t="s">
        <v>12549</v>
      </c>
      <c r="E2142" s="302" t="s">
        <v>27</v>
      </c>
      <c r="F2142" s="423" t="s">
        <v>12948</v>
      </c>
      <c r="G2142" s="423"/>
      <c r="H2142" s="423">
        <v>9.1381069999999998</v>
      </c>
      <c r="I2142" s="423"/>
      <c r="J2142" s="424">
        <v>5.9398</v>
      </c>
      <c r="K2142" s="424"/>
      <c r="L2142" s="424"/>
    </row>
    <row r="2143" spans="1:12" ht="17.100000000000001" customHeight="1">
      <c r="A2143" s="298"/>
      <c r="B2143" s="298"/>
      <c r="C2143" s="298"/>
      <c r="D2143" s="298"/>
      <c r="E2143" s="298"/>
      <c r="F2143" s="298"/>
      <c r="G2143" s="298"/>
      <c r="H2143" s="298"/>
      <c r="I2143" s="298"/>
      <c r="J2143" s="298" t="s">
        <v>12992</v>
      </c>
      <c r="K2143" s="298"/>
      <c r="L2143" s="298" t="s">
        <v>13803</v>
      </c>
    </row>
    <row r="2144" spans="1:12">
      <c r="A2144" s="414" t="s">
        <v>13058</v>
      </c>
      <c r="B2144" s="414"/>
      <c r="C2144" s="414"/>
      <c r="D2144" s="414"/>
      <c r="E2144" s="414"/>
      <c r="F2144" s="414"/>
      <c r="G2144" s="414"/>
      <c r="H2144" s="414"/>
      <c r="I2144" s="294"/>
      <c r="J2144" s="294"/>
      <c r="K2144" s="294"/>
      <c r="L2144" s="294"/>
    </row>
    <row r="2145" spans="1:12" ht="17.100000000000001" customHeight="1">
      <c r="A2145" s="294" t="s">
        <v>12978</v>
      </c>
      <c r="B2145" s="298" t="s">
        <v>12979</v>
      </c>
      <c r="C2145" s="294" t="s">
        <v>12980</v>
      </c>
      <c r="D2145" s="294" t="s">
        <v>12981</v>
      </c>
      <c r="E2145" s="299" t="s">
        <v>12982</v>
      </c>
      <c r="F2145" s="413" t="s">
        <v>12983</v>
      </c>
      <c r="G2145" s="413"/>
      <c r="H2145" s="413" t="s">
        <v>12984</v>
      </c>
      <c r="I2145" s="413"/>
      <c r="J2145" s="413" t="s">
        <v>12985</v>
      </c>
      <c r="K2145" s="413"/>
      <c r="L2145" s="413"/>
    </row>
    <row r="2146" spans="1:12" ht="24" customHeight="1">
      <c r="A2146" s="300" t="s">
        <v>12986</v>
      </c>
      <c r="B2146" s="301" t="s">
        <v>13059</v>
      </c>
      <c r="C2146" s="300" t="s">
        <v>9</v>
      </c>
      <c r="D2146" s="300" t="s">
        <v>12535</v>
      </c>
      <c r="E2146" s="302" t="s">
        <v>27</v>
      </c>
      <c r="F2146" s="423" t="s">
        <v>12936</v>
      </c>
      <c r="G2146" s="423"/>
      <c r="H2146" s="423">
        <v>9.1381069999999998</v>
      </c>
      <c r="I2146" s="423"/>
      <c r="J2146" s="424">
        <v>0.45689999999999997</v>
      </c>
      <c r="K2146" s="424"/>
      <c r="L2146" s="424"/>
    </row>
    <row r="2147" spans="1:12" ht="17.100000000000001" customHeight="1">
      <c r="A2147" s="298"/>
      <c r="B2147" s="298"/>
      <c r="C2147" s="298"/>
      <c r="D2147" s="298"/>
      <c r="E2147" s="298"/>
      <c r="F2147" s="298"/>
      <c r="G2147" s="298"/>
      <c r="H2147" s="298"/>
      <c r="I2147" s="298"/>
      <c r="J2147" s="298" t="s">
        <v>12992</v>
      </c>
      <c r="K2147" s="298"/>
      <c r="L2147" s="298" t="s">
        <v>13804</v>
      </c>
    </row>
    <row r="2148" spans="1:12">
      <c r="A2148" s="414" t="s">
        <v>13060</v>
      </c>
      <c r="B2148" s="414"/>
      <c r="C2148" s="414"/>
      <c r="D2148" s="414"/>
      <c r="E2148" s="414"/>
      <c r="F2148" s="414"/>
      <c r="G2148" s="414"/>
      <c r="H2148" s="414"/>
      <c r="I2148" s="294"/>
      <c r="J2148" s="294"/>
      <c r="K2148" s="294"/>
      <c r="L2148" s="294"/>
    </row>
    <row r="2149" spans="1:12" ht="17.100000000000001" customHeight="1">
      <c r="A2149" s="294" t="s">
        <v>12978</v>
      </c>
      <c r="B2149" s="298" t="s">
        <v>12979</v>
      </c>
      <c r="C2149" s="294" t="s">
        <v>12980</v>
      </c>
      <c r="D2149" s="294" t="s">
        <v>12981</v>
      </c>
      <c r="E2149" s="299" t="s">
        <v>12982</v>
      </c>
      <c r="F2149" s="413" t="s">
        <v>12983</v>
      </c>
      <c r="G2149" s="413"/>
      <c r="H2149" s="413" t="s">
        <v>12984</v>
      </c>
      <c r="I2149" s="413"/>
      <c r="J2149" s="413" t="s">
        <v>12985</v>
      </c>
      <c r="K2149" s="413"/>
      <c r="L2149" s="413"/>
    </row>
    <row r="2150" spans="1:12" ht="24" customHeight="1">
      <c r="A2150" s="300" t="s">
        <v>12986</v>
      </c>
      <c r="B2150" s="301" t="s">
        <v>13061</v>
      </c>
      <c r="C2150" s="300" t="s">
        <v>9</v>
      </c>
      <c r="D2150" s="300" t="s">
        <v>12522</v>
      </c>
      <c r="E2150" s="302" t="s">
        <v>27</v>
      </c>
      <c r="F2150" s="423" t="s">
        <v>12964</v>
      </c>
      <c r="G2150" s="423"/>
      <c r="H2150" s="423">
        <v>9.1381069999999998</v>
      </c>
      <c r="I2150" s="423"/>
      <c r="J2150" s="424">
        <v>23.119399999999999</v>
      </c>
      <c r="K2150" s="424"/>
      <c r="L2150" s="424"/>
    </row>
    <row r="2151" spans="1:12" ht="24" customHeight="1">
      <c r="A2151" s="300" t="s">
        <v>12986</v>
      </c>
      <c r="B2151" s="301" t="s">
        <v>13062</v>
      </c>
      <c r="C2151" s="300" t="s">
        <v>9</v>
      </c>
      <c r="D2151" s="300" t="s">
        <v>12527</v>
      </c>
      <c r="E2151" s="302" t="s">
        <v>27</v>
      </c>
      <c r="F2151" s="423" t="s">
        <v>13063</v>
      </c>
      <c r="G2151" s="423"/>
      <c r="H2151" s="423">
        <v>9.1381069999999998</v>
      </c>
      <c r="I2151" s="423"/>
      <c r="J2151" s="424">
        <v>3.1070000000000002</v>
      </c>
      <c r="K2151" s="424"/>
      <c r="L2151" s="424"/>
    </row>
    <row r="2152" spans="1:12" ht="17.100000000000001" customHeight="1">
      <c r="A2152" s="298"/>
      <c r="B2152" s="298"/>
      <c r="C2152" s="298"/>
      <c r="D2152" s="298"/>
      <c r="E2152" s="298"/>
      <c r="F2152" s="298"/>
      <c r="G2152" s="298"/>
      <c r="H2152" s="298"/>
      <c r="I2152" s="298"/>
      <c r="J2152" s="298" t="s">
        <v>12992</v>
      </c>
      <c r="K2152" s="298"/>
      <c r="L2152" s="298" t="s">
        <v>13805</v>
      </c>
    </row>
    <row r="2153" spans="1:12" ht="17.100000000000001" customHeight="1">
      <c r="A2153" s="294" t="s">
        <v>13014</v>
      </c>
      <c r="B2153" s="294"/>
      <c r="C2153" s="294"/>
      <c r="D2153" s="294"/>
      <c r="E2153" s="294"/>
      <c r="F2153" s="294"/>
      <c r="G2153" s="294"/>
      <c r="H2153" s="294"/>
      <c r="I2153" s="294"/>
      <c r="J2153" s="294"/>
      <c r="K2153" s="294"/>
      <c r="L2153" s="294"/>
    </row>
    <row r="2154" spans="1:12" ht="17.100000000000001" customHeight="1">
      <c r="A2154" s="298"/>
      <c r="B2154" s="298"/>
      <c r="C2154" s="298"/>
      <c r="D2154" s="298"/>
      <c r="E2154" s="298"/>
      <c r="F2154" s="298"/>
      <c r="G2154" s="298"/>
      <c r="H2154" s="298"/>
      <c r="I2154" s="298"/>
      <c r="J2154" s="298" t="s">
        <v>13015</v>
      </c>
      <c r="K2154" s="298"/>
      <c r="L2154" s="298" t="s">
        <v>13806</v>
      </c>
    </row>
    <row r="2155" spans="1:12" ht="17.100000000000001" customHeight="1">
      <c r="A2155" s="298"/>
      <c r="B2155" s="298"/>
      <c r="C2155" s="298"/>
      <c r="D2155" s="298"/>
      <c r="E2155" s="298"/>
      <c r="F2155" s="298"/>
      <c r="G2155" s="298"/>
      <c r="H2155" s="298"/>
      <c r="I2155" s="298"/>
      <c r="J2155" s="298" t="s">
        <v>13017</v>
      </c>
      <c r="K2155" s="298" t="s">
        <v>13018</v>
      </c>
      <c r="L2155" s="298" t="s">
        <v>13807</v>
      </c>
    </row>
    <row r="2156" spans="1:12" ht="17.100000000000001" customHeight="1">
      <c r="A2156" s="298"/>
      <c r="B2156" s="298"/>
      <c r="C2156" s="298"/>
      <c r="D2156" s="298"/>
      <c r="E2156" s="298"/>
      <c r="F2156" s="298"/>
      <c r="G2156" s="298"/>
      <c r="H2156" s="298"/>
      <c r="I2156" s="298"/>
      <c r="J2156" s="298" t="s">
        <v>13020</v>
      </c>
      <c r="K2156" s="298"/>
      <c r="L2156" s="298" t="s">
        <v>13808</v>
      </c>
    </row>
    <row r="2157" spans="1:12" ht="17.100000000000001" customHeight="1">
      <c r="A2157" s="298"/>
      <c r="B2157" s="298"/>
      <c r="C2157" s="298"/>
      <c r="D2157" s="298"/>
      <c r="E2157" s="298"/>
      <c r="F2157" s="298"/>
      <c r="G2157" s="298"/>
      <c r="H2157" s="298"/>
      <c r="I2157" s="298"/>
      <c r="J2157" s="298" t="s">
        <v>13022</v>
      </c>
      <c r="K2157" s="298" t="s">
        <v>12974</v>
      </c>
      <c r="L2157" s="298" t="s">
        <v>13809</v>
      </c>
    </row>
    <row r="2158" spans="1:12" ht="17.100000000000001" customHeight="1">
      <c r="A2158" s="298"/>
      <c r="B2158" s="298"/>
      <c r="C2158" s="298"/>
      <c r="D2158" s="298"/>
      <c r="E2158" s="298"/>
      <c r="F2158" s="298"/>
      <c r="G2158" s="298"/>
      <c r="H2158" s="298"/>
      <c r="I2158" s="298"/>
      <c r="J2158" s="298" t="s">
        <v>13024</v>
      </c>
      <c r="K2158" s="298"/>
      <c r="L2158" s="298" t="s">
        <v>13810</v>
      </c>
    </row>
    <row r="2159" spans="1:12" ht="30" customHeight="1">
      <c r="A2159" s="299"/>
      <c r="B2159" s="299"/>
      <c r="C2159" s="299"/>
      <c r="D2159" s="299"/>
      <c r="E2159" s="299"/>
      <c r="F2159" s="299"/>
      <c r="G2159" s="299"/>
      <c r="H2159" s="299"/>
      <c r="I2159" s="299"/>
      <c r="J2159" s="299"/>
      <c r="K2159" s="299"/>
      <c r="L2159" s="299"/>
    </row>
    <row r="2160" spans="1:12" ht="48" customHeight="1">
      <c r="A2160" s="295" t="s">
        <v>13811</v>
      </c>
      <c r="B2160" s="296" t="s">
        <v>13812</v>
      </c>
      <c r="C2160" s="295" t="s">
        <v>9</v>
      </c>
      <c r="D2160" s="295" t="s">
        <v>3779</v>
      </c>
      <c r="E2160" s="297" t="s">
        <v>23</v>
      </c>
      <c r="F2160" s="296"/>
      <c r="G2160" s="296"/>
      <c r="H2160" s="296"/>
      <c r="I2160" s="296"/>
      <c r="J2160" s="296"/>
      <c r="K2160" s="296"/>
      <c r="L2160" s="296"/>
    </row>
    <row r="2161" spans="1:12">
      <c r="A2161" s="414" t="s">
        <v>12977</v>
      </c>
      <c r="B2161" s="414"/>
      <c r="C2161" s="414"/>
      <c r="D2161" s="414"/>
      <c r="E2161" s="414"/>
      <c r="F2161" s="414"/>
      <c r="G2161" s="414"/>
      <c r="H2161" s="414"/>
      <c r="I2161" s="294"/>
      <c r="J2161" s="294"/>
      <c r="K2161" s="294"/>
      <c r="L2161" s="294"/>
    </row>
    <row r="2162" spans="1:12" ht="17.100000000000001" customHeight="1">
      <c r="A2162" s="294" t="s">
        <v>12978</v>
      </c>
      <c r="B2162" s="298" t="s">
        <v>12979</v>
      </c>
      <c r="C2162" s="294" t="s">
        <v>12980</v>
      </c>
      <c r="D2162" s="294" t="s">
        <v>12981</v>
      </c>
      <c r="E2162" s="299" t="s">
        <v>12982</v>
      </c>
      <c r="F2162" s="413" t="s">
        <v>12983</v>
      </c>
      <c r="G2162" s="413"/>
      <c r="H2162" s="413" t="s">
        <v>12984</v>
      </c>
      <c r="I2162" s="413"/>
      <c r="J2162" s="413" t="s">
        <v>12985</v>
      </c>
      <c r="K2162" s="413"/>
      <c r="L2162" s="413"/>
    </row>
    <row r="2163" spans="1:12" ht="24" customHeight="1">
      <c r="A2163" s="300" t="s">
        <v>12986</v>
      </c>
      <c r="B2163" s="301" t="s">
        <v>13085</v>
      </c>
      <c r="C2163" s="300" t="s">
        <v>9</v>
      </c>
      <c r="D2163" s="300" t="s">
        <v>7909</v>
      </c>
      <c r="E2163" s="302" t="s">
        <v>51</v>
      </c>
      <c r="F2163" s="423" t="s">
        <v>13086</v>
      </c>
      <c r="G2163" s="423"/>
      <c r="H2163" s="423">
        <v>2.0560000000000001E-4</v>
      </c>
      <c r="I2163" s="423"/>
      <c r="J2163" s="424">
        <v>2.1399999999999999E-2</v>
      </c>
      <c r="K2163" s="424"/>
      <c r="L2163" s="424"/>
    </row>
    <row r="2164" spans="1:12" ht="24" customHeight="1">
      <c r="A2164" s="300" t="s">
        <v>12986</v>
      </c>
      <c r="B2164" s="301" t="s">
        <v>13087</v>
      </c>
      <c r="C2164" s="300" t="s">
        <v>9</v>
      </c>
      <c r="D2164" s="300" t="s">
        <v>8873</v>
      </c>
      <c r="E2164" s="302" t="s">
        <v>51</v>
      </c>
      <c r="F2164" s="423" t="s">
        <v>13088</v>
      </c>
      <c r="G2164" s="423"/>
      <c r="H2164" s="423">
        <v>1.9599999999999999E-5</v>
      </c>
      <c r="I2164" s="423"/>
      <c r="J2164" s="424">
        <v>1.7000000000000001E-2</v>
      </c>
      <c r="K2164" s="424"/>
      <c r="L2164" s="424"/>
    </row>
    <row r="2165" spans="1:12" ht="48" customHeight="1">
      <c r="A2165" s="300" t="s">
        <v>12986</v>
      </c>
      <c r="B2165" s="301" t="s">
        <v>13089</v>
      </c>
      <c r="C2165" s="300" t="s">
        <v>9</v>
      </c>
      <c r="D2165" s="300" t="s">
        <v>9227</v>
      </c>
      <c r="E2165" s="302" t="s">
        <v>51</v>
      </c>
      <c r="F2165" s="423" t="s">
        <v>13090</v>
      </c>
      <c r="G2165" s="423"/>
      <c r="H2165" s="423">
        <v>1.3699999999999999E-5</v>
      </c>
      <c r="I2165" s="423"/>
      <c r="J2165" s="424">
        <v>1.83E-2</v>
      </c>
      <c r="K2165" s="424"/>
      <c r="L2165" s="424"/>
    </row>
    <row r="2166" spans="1:12" ht="24" customHeight="1">
      <c r="A2166" s="300" t="s">
        <v>12986</v>
      </c>
      <c r="B2166" s="301" t="s">
        <v>13091</v>
      </c>
      <c r="C2166" s="300" t="s">
        <v>9</v>
      </c>
      <c r="D2166" s="300" t="s">
        <v>9580</v>
      </c>
      <c r="E2166" s="302" t="s">
        <v>51</v>
      </c>
      <c r="F2166" s="423" t="s">
        <v>13092</v>
      </c>
      <c r="G2166" s="423"/>
      <c r="H2166" s="423">
        <v>1.34E-5</v>
      </c>
      <c r="I2166" s="423"/>
      <c r="J2166" s="424">
        <v>1.2E-2</v>
      </c>
      <c r="K2166" s="424"/>
      <c r="L2166" s="424"/>
    </row>
    <row r="2167" spans="1:12" ht="24" customHeight="1">
      <c r="A2167" s="300" t="s">
        <v>12986</v>
      </c>
      <c r="B2167" s="301" t="s">
        <v>12987</v>
      </c>
      <c r="C2167" s="300" t="s">
        <v>9</v>
      </c>
      <c r="D2167" s="300" t="s">
        <v>9831</v>
      </c>
      <c r="E2167" s="302" t="s">
        <v>12988</v>
      </c>
      <c r="F2167" s="423" t="s">
        <v>12989</v>
      </c>
      <c r="G2167" s="423"/>
      <c r="H2167" s="423">
        <v>4.7568000000000003E-3</v>
      </c>
      <c r="I2167" s="423"/>
      <c r="J2167" s="424">
        <v>4.8099999999999997E-2</v>
      </c>
      <c r="K2167" s="424"/>
      <c r="L2167" s="424"/>
    </row>
    <row r="2168" spans="1:12" ht="36" customHeight="1">
      <c r="A2168" s="300" t="s">
        <v>12986</v>
      </c>
      <c r="B2168" s="301" t="s">
        <v>12990</v>
      </c>
      <c r="C2168" s="300" t="s">
        <v>9</v>
      </c>
      <c r="D2168" s="300" t="s">
        <v>11426</v>
      </c>
      <c r="E2168" s="302" t="s">
        <v>51</v>
      </c>
      <c r="F2168" s="423" t="s">
        <v>12991</v>
      </c>
      <c r="G2168" s="423"/>
      <c r="H2168" s="423">
        <v>2.4929999999999999E-4</v>
      </c>
      <c r="I2168" s="423"/>
      <c r="J2168" s="424">
        <v>3.3000000000000002E-2</v>
      </c>
      <c r="K2168" s="424"/>
      <c r="L2168" s="424"/>
    </row>
    <row r="2169" spans="1:12" ht="17.100000000000001" customHeight="1">
      <c r="A2169" s="298"/>
      <c r="B2169" s="298"/>
      <c r="C2169" s="298"/>
      <c r="D2169" s="298"/>
      <c r="E2169" s="298"/>
      <c r="F2169" s="298"/>
      <c r="G2169" s="298"/>
      <c r="H2169" s="298"/>
      <c r="I2169" s="298"/>
      <c r="J2169" s="298" t="s">
        <v>12992</v>
      </c>
      <c r="K2169" s="298"/>
      <c r="L2169" s="298" t="s">
        <v>12905</v>
      </c>
    </row>
    <row r="2170" spans="1:12">
      <c r="A2170" s="414" t="s">
        <v>12994</v>
      </c>
      <c r="B2170" s="414"/>
      <c r="C2170" s="414"/>
      <c r="D2170" s="414"/>
      <c r="E2170" s="414"/>
      <c r="F2170" s="414"/>
      <c r="G2170" s="414"/>
      <c r="H2170" s="414"/>
      <c r="I2170" s="294"/>
      <c r="J2170" s="294"/>
      <c r="K2170" s="294"/>
      <c r="L2170" s="294"/>
    </row>
    <row r="2171" spans="1:12" ht="17.100000000000001" customHeight="1">
      <c r="A2171" s="294" t="s">
        <v>12978</v>
      </c>
      <c r="B2171" s="298" t="s">
        <v>12979</v>
      </c>
      <c r="C2171" s="294" t="s">
        <v>12980</v>
      </c>
      <c r="D2171" s="294" t="s">
        <v>12981</v>
      </c>
      <c r="E2171" s="299" t="s">
        <v>12982</v>
      </c>
      <c r="F2171" s="413" t="s">
        <v>12983</v>
      </c>
      <c r="G2171" s="413"/>
      <c r="H2171" s="413" t="s">
        <v>12984</v>
      </c>
      <c r="I2171" s="413"/>
      <c r="J2171" s="413" t="s">
        <v>12985</v>
      </c>
      <c r="K2171" s="413"/>
      <c r="L2171" s="413"/>
    </row>
    <row r="2172" spans="1:12" ht="24" customHeight="1">
      <c r="A2172" s="300" t="s">
        <v>12986</v>
      </c>
      <c r="B2172" s="301" t="s">
        <v>13292</v>
      </c>
      <c r="C2172" s="300" t="s">
        <v>9</v>
      </c>
      <c r="D2172" s="300" t="s">
        <v>6981</v>
      </c>
      <c r="E2172" s="302" t="s">
        <v>27</v>
      </c>
      <c r="F2172" s="423" t="s">
        <v>13293</v>
      </c>
      <c r="G2172" s="423"/>
      <c r="H2172" s="423">
        <v>4.76877E-2</v>
      </c>
      <c r="I2172" s="423"/>
      <c r="J2172" s="424">
        <v>0.23080000000000001</v>
      </c>
      <c r="K2172" s="424"/>
      <c r="L2172" s="424"/>
    </row>
    <row r="2173" spans="1:12" ht="24" customHeight="1">
      <c r="A2173" s="300" t="s">
        <v>12986</v>
      </c>
      <c r="B2173" s="301" t="s">
        <v>13294</v>
      </c>
      <c r="C2173" s="300" t="s">
        <v>9</v>
      </c>
      <c r="D2173" s="300" t="s">
        <v>7164</v>
      </c>
      <c r="E2173" s="302" t="s">
        <v>27</v>
      </c>
      <c r="F2173" s="423" t="s">
        <v>13134</v>
      </c>
      <c r="G2173" s="423"/>
      <c r="H2173" s="423">
        <v>0.3025911</v>
      </c>
      <c r="I2173" s="423"/>
      <c r="J2173" s="424">
        <v>2.1030000000000002</v>
      </c>
      <c r="K2173" s="424"/>
      <c r="L2173" s="424"/>
    </row>
    <row r="2174" spans="1:12" ht="17.100000000000001" customHeight="1">
      <c r="A2174" s="298"/>
      <c r="B2174" s="298"/>
      <c r="C2174" s="298"/>
      <c r="D2174" s="298"/>
      <c r="E2174" s="298"/>
      <c r="F2174" s="298"/>
      <c r="G2174" s="298"/>
      <c r="H2174" s="298"/>
      <c r="I2174" s="298"/>
      <c r="J2174" s="298" t="s">
        <v>12992</v>
      </c>
      <c r="K2174" s="298"/>
      <c r="L2174" s="298" t="s">
        <v>13813</v>
      </c>
    </row>
    <row r="2175" spans="1:12">
      <c r="A2175" s="414" t="s">
        <v>12998</v>
      </c>
      <c r="B2175" s="414"/>
      <c r="C2175" s="414"/>
      <c r="D2175" s="414"/>
      <c r="E2175" s="414"/>
      <c r="F2175" s="414"/>
      <c r="G2175" s="414"/>
      <c r="H2175" s="414"/>
      <c r="I2175" s="294"/>
      <c r="J2175" s="294"/>
      <c r="K2175" s="294"/>
      <c r="L2175" s="294"/>
    </row>
    <row r="2176" spans="1:12" ht="17.100000000000001" customHeight="1">
      <c r="A2176" s="294" t="s">
        <v>12978</v>
      </c>
      <c r="B2176" s="298" t="s">
        <v>12979</v>
      </c>
      <c r="C2176" s="294" t="s">
        <v>12980</v>
      </c>
      <c r="D2176" s="294" t="s">
        <v>12981</v>
      </c>
      <c r="E2176" s="299" t="s">
        <v>12982</v>
      </c>
      <c r="F2176" s="413" t="s">
        <v>12983</v>
      </c>
      <c r="G2176" s="413"/>
      <c r="H2176" s="413" t="s">
        <v>12984</v>
      </c>
      <c r="I2176" s="413"/>
      <c r="J2176" s="413" t="s">
        <v>12985</v>
      </c>
      <c r="K2176" s="413"/>
      <c r="L2176" s="413"/>
    </row>
    <row r="2177" spans="1:12" ht="24" customHeight="1">
      <c r="A2177" s="300" t="s">
        <v>12986</v>
      </c>
      <c r="B2177" s="301" t="s">
        <v>13332</v>
      </c>
      <c r="C2177" s="300" t="s">
        <v>9</v>
      </c>
      <c r="D2177" s="300" t="s">
        <v>7130</v>
      </c>
      <c r="E2177" s="302" t="s">
        <v>23</v>
      </c>
      <c r="F2177" s="423" t="s">
        <v>13333</v>
      </c>
      <c r="G2177" s="423"/>
      <c r="H2177" s="423">
        <v>2.5000000000000001E-2</v>
      </c>
      <c r="I2177" s="423"/>
      <c r="J2177" s="424">
        <v>0.28999999999999998</v>
      </c>
      <c r="K2177" s="424"/>
      <c r="L2177" s="424"/>
    </row>
    <row r="2178" spans="1:12" ht="36" customHeight="1">
      <c r="A2178" s="300" t="s">
        <v>12986</v>
      </c>
      <c r="B2178" s="301" t="s">
        <v>13334</v>
      </c>
      <c r="C2178" s="300" t="s">
        <v>9</v>
      </c>
      <c r="D2178" s="300" t="s">
        <v>8874</v>
      </c>
      <c r="E2178" s="302" t="s">
        <v>51</v>
      </c>
      <c r="F2178" s="423" t="s">
        <v>12956</v>
      </c>
      <c r="G2178" s="423"/>
      <c r="H2178" s="423">
        <v>1.19</v>
      </c>
      <c r="I2178" s="423"/>
      <c r="J2178" s="424">
        <v>0.16</v>
      </c>
      <c r="K2178" s="424"/>
      <c r="L2178" s="424"/>
    </row>
    <row r="2179" spans="1:12" ht="24" customHeight="1">
      <c r="A2179" s="300" t="s">
        <v>12986</v>
      </c>
      <c r="B2179" s="301" t="s">
        <v>13814</v>
      </c>
      <c r="C2179" s="300" t="s">
        <v>9</v>
      </c>
      <c r="D2179" s="300" t="s">
        <v>6885</v>
      </c>
      <c r="E2179" s="302" t="s">
        <v>23</v>
      </c>
      <c r="F2179" s="423" t="s">
        <v>13336</v>
      </c>
      <c r="G2179" s="423"/>
      <c r="H2179" s="423">
        <v>1.0618160999999999</v>
      </c>
      <c r="I2179" s="423"/>
      <c r="J2179" s="424">
        <v>5.2666000000000004</v>
      </c>
      <c r="K2179" s="424"/>
      <c r="L2179" s="424"/>
    </row>
    <row r="2180" spans="1:12" ht="24" customHeight="1">
      <c r="A2180" s="300" t="s">
        <v>12986</v>
      </c>
      <c r="B2180" s="301" t="s">
        <v>13099</v>
      </c>
      <c r="C2180" s="300" t="s">
        <v>9</v>
      </c>
      <c r="D2180" s="300" t="s">
        <v>7224</v>
      </c>
      <c r="E2180" s="302" t="s">
        <v>51</v>
      </c>
      <c r="F2180" s="423" t="s">
        <v>13100</v>
      </c>
      <c r="G2180" s="423"/>
      <c r="H2180" s="423">
        <v>2.428E-3</v>
      </c>
      <c r="I2180" s="423"/>
      <c r="J2180" s="424">
        <v>2.23E-2</v>
      </c>
      <c r="K2180" s="424"/>
      <c r="L2180" s="424"/>
    </row>
    <row r="2181" spans="1:12" ht="24" customHeight="1">
      <c r="A2181" s="300" t="s">
        <v>12986</v>
      </c>
      <c r="B2181" s="301" t="s">
        <v>13101</v>
      </c>
      <c r="C2181" s="300" t="s">
        <v>9</v>
      </c>
      <c r="D2181" s="300" t="s">
        <v>7359</v>
      </c>
      <c r="E2181" s="302" t="s">
        <v>51</v>
      </c>
      <c r="F2181" s="423" t="s">
        <v>13102</v>
      </c>
      <c r="G2181" s="423"/>
      <c r="H2181" s="423">
        <v>7.8300000000000006E-5</v>
      </c>
      <c r="I2181" s="423"/>
      <c r="J2181" s="424">
        <v>1.01E-2</v>
      </c>
      <c r="K2181" s="424"/>
      <c r="L2181" s="424"/>
    </row>
    <row r="2182" spans="1:12" ht="24" customHeight="1">
      <c r="A2182" s="300" t="s">
        <v>12986</v>
      </c>
      <c r="B2182" s="301" t="s">
        <v>13103</v>
      </c>
      <c r="C2182" s="300" t="s">
        <v>9</v>
      </c>
      <c r="D2182" s="300" t="s">
        <v>8851</v>
      </c>
      <c r="E2182" s="302" t="s">
        <v>51</v>
      </c>
      <c r="F2182" s="423" t="s">
        <v>13104</v>
      </c>
      <c r="G2182" s="423"/>
      <c r="H2182" s="423">
        <v>6.2700000000000006E-5</v>
      </c>
      <c r="I2182" s="423"/>
      <c r="J2182" s="424">
        <v>1.21E-2</v>
      </c>
      <c r="K2182" s="424"/>
      <c r="L2182" s="424"/>
    </row>
    <row r="2183" spans="1:12" ht="24" customHeight="1">
      <c r="A2183" s="300" t="s">
        <v>12986</v>
      </c>
      <c r="B2183" s="301" t="s">
        <v>13105</v>
      </c>
      <c r="C2183" s="300" t="s">
        <v>9</v>
      </c>
      <c r="D2183" s="300" t="s">
        <v>8852</v>
      </c>
      <c r="E2183" s="302" t="s">
        <v>51</v>
      </c>
      <c r="F2183" s="423" t="s">
        <v>13106</v>
      </c>
      <c r="G2183" s="423"/>
      <c r="H2183" s="423">
        <v>1.34E-5</v>
      </c>
      <c r="I2183" s="423"/>
      <c r="J2183" s="424">
        <v>7.3000000000000001E-3</v>
      </c>
      <c r="K2183" s="424"/>
      <c r="L2183" s="424"/>
    </row>
    <row r="2184" spans="1:12" ht="24" customHeight="1">
      <c r="A2184" s="300" t="s">
        <v>12986</v>
      </c>
      <c r="B2184" s="301" t="s">
        <v>13107</v>
      </c>
      <c r="C2184" s="300" t="s">
        <v>9</v>
      </c>
      <c r="D2184" s="300" t="s">
        <v>9000</v>
      </c>
      <c r="E2184" s="302" t="s">
        <v>51</v>
      </c>
      <c r="F2184" s="423" t="s">
        <v>13108</v>
      </c>
      <c r="G2184" s="423"/>
      <c r="H2184" s="423">
        <v>2.7634999999999999E-3</v>
      </c>
      <c r="I2184" s="423"/>
      <c r="J2184" s="424">
        <v>1.8700000000000001E-2</v>
      </c>
      <c r="K2184" s="424"/>
      <c r="L2184" s="424"/>
    </row>
    <row r="2185" spans="1:12" ht="24" customHeight="1">
      <c r="A2185" s="300" t="s">
        <v>12986</v>
      </c>
      <c r="B2185" s="301" t="s">
        <v>13109</v>
      </c>
      <c r="C2185" s="300" t="s">
        <v>9</v>
      </c>
      <c r="D2185" s="300" t="s">
        <v>9574</v>
      </c>
      <c r="E2185" s="302" t="s">
        <v>51</v>
      </c>
      <c r="F2185" s="423" t="s">
        <v>13110</v>
      </c>
      <c r="G2185" s="423"/>
      <c r="H2185" s="423">
        <v>8.763E-4</v>
      </c>
      <c r="I2185" s="423"/>
      <c r="J2185" s="424">
        <v>7.7000000000000002E-3</v>
      </c>
      <c r="K2185" s="424"/>
      <c r="L2185" s="424"/>
    </row>
    <row r="2186" spans="1:12" ht="24" customHeight="1">
      <c r="A2186" s="300" t="s">
        <v>12986</v>
      </c>
      <c r="B2186" s="301" t="s">
        <v>13111</v>
      </c>
      <c r="C2186" s="300" t="s">
        <v>9</v>
      </c>
      <c r="D2186" s="300" t="s">
        <v>10714</v>
      </c>
      <c r="E2186" s="302" t="s">
        <v>93</v>
      </c>
      <c r="F2186" s="423" t="s">
        <v>13112</v>
      </c>
      <c r="G2186" s="423"/>
      <c r="H2186" s="423">
        <v>4.6059999999999997E-4</v>
      </c>
      <c r="I2186" s="423"/>
      <c r="J2186" s="424">
        <v>7.0000000000000001E-3</v>
      </c>
      <c r="K2186" s="424"/>
      <c r="L2186" s="424"/>
    </row>
    <row r="2187" spans="1:12" ht="24" customHeight="1">
      <c r="A2187" s="300" t="s">
        <v>12986</v>
      </c>
      <c r="B2187" s="301" t="s">
        <v>13113</v>
      </c>
      <c r="C2187" s="300" t="s">
        <v>9</v>
      </c>
      <c r="D2187" s="300" t="s">
        <v>10809</v>
      </c>
      <c r="E2187" s="302" t="s">
        <v>51</v>
      </c>
      <c r="F2187" s="423" t="s">
        <v>13114</v>
      </c>
      <c r="G2187" s="423"/>
      <c r="H2187" s="423">
        <v>4.6059999999999997E-4</v>
      </c>
      <c r="I2187" s="423"/>
      <c r="J2187" s="424">
        <v>5.4999999999999997E-3</v>
      </c>
      <c r="K2187" s="424"/>
      <c r="L2187" s="424"/>
    </row>
    <row r="2188" spans="1:12" ht="24" customHeight="1">
      <c r="A2188" s="300" t="s">
        <v>12986</v>
      </c>
      <c r="B2188" s="301" t="s">
        <v>13115</v>
      </c>
      <c r="C2188" s="300" t="s">
        <v>9</v>
      </c>
      <c r="D2188" s="300" t="s">
        <v>10810</v>
      </c>
      <c r="E2188" s="302" t="s">
        <v>51</v>
      </c>
      <c r="F2188" s="423" t="s">
        <v>13116</v>
      </c>
      <c r="G2188" s="423"/>
      <c r="H2188" s="423">
        <v>4.6059999999999997E-4</v>
      </c>
      <c r="I2188" s="423"/>
      <c r="J2188" s="424">
        <v>1.23E-2</v>
      </c>
      <c r="K2188" s="424"/>
      <c r="L2188" s="424"/>
    </row>
    <row r="2189" spans="1:12" ht="24" customHeight="1">
      <c r="A2189" s="300" t="s">
        <v>12986</v>
      </c>
      <c r="B2189" s="301" t="s">
        <v>13117</v>
      </c>
      <c r="C2189" s="300" t="s">
        <v>9</v>
      </c>
      <c r="D2189" s="300" t="s">
        <v>10837</v>
      </c>
      <c r="E2189" s="302" t="s">
        <v>51</v>
      </c>
      <c r="F2189" s="423" t="s">
        <v>13118</v>
      </c>
      <c r="G2189" s="423"/>
      <c r="H2189" s="423">
        <v>1.5800000000000001E-5</v>
      </c>
      <c r="I2189" s="423"/>
      <c r="J2189" s="424">
        <v>7.0000000000000001E-3</v>
      </c>
      <c r="K2189" s="424"/>
      <c r="L2189" s="424"/>
    </row>
    <row r="2190" spans="1:12" ht="24" customHeight="1">
      <c r="A2190" s="300" t="s">
        <v>12986</v>
      </c>
      <c r="B2190" s="301" t="s">
        <v>13003</v>
      </c>
      <c r="C2190" s="300" t="s">
        <v>9</v>
      </c>
      <c r="D2190" s="300" t="s">
        <v>7216</v>
      </c>
      <c r="E2190" s="302" t="s">
        <v>51</v>
      </c>
      <c r="F2190" s="423" t="s">
        <v>13004</v>
      </c>
      <c r="G2190" s="423"/>
      <c r="H2190" s="423">
        <v>9.2259999999999998E-4</v>
      </c>
      <c r="I2190" s="423"/>
      <c r="J2190" s="424">
        <v>3.0800000000000001E-2</v>
      </c>
      <c r="K2190" s="424"/>
      <c r="L2190" s="424"/>
    </row>
    <row r="2191" spans="1:12" ht="24" customHeight="1">
      <c r="A2191" s="300" t="s">
        <v>12986</v>
      </c>
      <c r="B2191" s="301" t="s">
        <v>13005</v>
      </c>
      <c r="C2191" s="300" t="s">
        <v>9</v>
      </c>
      <c r="D2191" s="300" t="s">
        <v>7393</v>
      </c>
      <c r="E2191" s="302" t="s">
        <v>12988</v>
      </c>
      <c r="F2191" s="423" t="s">
        <v>13006</v>
      </c>
      <c r="G2191" s="423"/>
      <c r="H2191" s="423">
        <v>5.5500000000000005E-4</v>
      </c>
      <c r="I2191" s="423"/>
      <c r="J2191" s="424">
        <v>0.03</v>
      </c>
      <c r="K2191" s="424"/>
      <c r="L2191" s="424"/>
    </row>
    <row r="2192" spans="1:12" ht="24" customHeight="1">
      <c r="A2192" s="300" t="s">
        <v>12986</v>
      </c>
      <c r="B2192" s="301" t="s">
        <v>13007</v>
      </c>
      <c r="C2192" s="300" t="s">
        <v>9</v>
      </c>
      <c r="D2192" s="300" t="s">
        <v>10619</v>
      </c>
      <c r="E2192" s="302" t="s">
        <v>51</v>
      </c>
      <c r="F2192" s="423" t="s">
        <v>13008</v>
      </c>
      <c r="G2192" s="423"/>
      <c r="H2192" s="423">
        <v>4.304E-4</v>
      </c>
      <c r="I2192" s="423"/>
      <c r="J2192" s="424">
        <v>8.2299999999999998E-2</v>
      </c>
      <c r="K2192" s="424"/>
      <c r="L2192" s="424"/>
    </row>
    <row r="2193" spans="1:12" ht="24" customHeight="1">
      <c r="A2193" s="300" t="s">
        <v>12986</v>
      </c>
      <c r="B2193" s="301" t="s">
        <v>13009</v>
      </c>
      <c r="C2193" s="300" t="s">
        <v>9</v>
      </c>
      <c r="D2193" s="300" t="s">
        <v>10769</v>
      </c>
      <c r="E2193" s="302" t="s">
        <v>51</v>
      </c>
      <c r="F2193" s="423" t="s">
        <v>13010</v>
      </c>
      <c r="G2193" s="423"/>
      <c r="H2193" s="423">
        <v>3.8698499999999997E-2</v>
      </c>
      <c r="I2193" s="423"/>
      <c r="J2193" s="424">
        <v>4.8800000000000003E-2</v>
      </c>
      <c r="K2193" s="424"/>
      <c r="L2193" s="424"/>
    </row>
    <row r="2194" spans="1:12" ht="24" customHeight="1">
      <c r="A2194" s="300" t="s">
        <v>12986</v>
      </c>
      <c r="B2194" s="301" t="s">
        <v>13011</v>
      </c>
      <c r="C2194" s="300" t="s">
        <v>9</v>
      </c>
      <c r="D2194" s="300" t="s">
        <v>10929</v>
      </c>
      <c r="E2194" s="302" t="s">
        <v>51</v>
      </c>
      <c r="F2194" s="423" t="s">
        <v>13012</v>
      </c>
      <c r="G2194" s="423"/>
      <c r="H2194" s="423">
        <v>3.7300000000000001E-4</v>
      </c>
      <c r="I2194" s="423"/>
      <c r="J2194" s="424">
        <v>5.6099999999999997E-2</v>
      </c>
      <c r="K2194" s="424"/>
      <c r="L2194" s="424"/>
    </row>
    <row r="2195" spans="1:12" ht="17.100000000000001" customHeight="1">
      <c r="A2195" s="298"/>
      <c r="B2195" s="298"/>
      <c r="C2195" s="298"/>
      <c r="D2195" s="298"/>
      <c r="E2195" s="298"/>
      <c r="F2195" s="298"/>
      <c r="G2195" s="298"/>
      <c r="H2195" s="298"/>
      <c r="I2195" s="298"/>
      <c r="J2195" s="298" t="s">
        <v>12992</v>
      </c>
      <c r="K2195" s="298"/>
      <c r="L2195" s="298" t="s">
        <v>13815</v>
      </c>
    </row>
    <row r="2196" spans="1:12">
      <c r="A2196" s="414" t="s">
        <v>13056</v>
      </c>
      <c r="B2196" s="414"/>
      <c r="C2196" s="414"/>
      <c r="D2196" s="414"/>
      <c r="E2196" s="414"/>
      <c r="F2196" s="414"/>
      <c r="G2196" s="414"/>
      <c r="H2196" s="414"/>
      <c r="I2196" s="294"/>
      <c r="J2196" s="294"/>
      <c r="K2196" s="294"/>
      <c r="L2196" s="294"/>
    </row>
    <row r="2197" spans="1:12" ht="17.100000000000001" customHeight="1">
      <c r="A2197" s="294" t="s">
        <v>12978</v>
      </c>
      <c r="B2197" s="298" t="s">
        <v>12979</v>
      </c>
      <c r="C2197" s="294" t="s">
        <v>12980</v>
      </c>
      <c r="D2197" s="294" t="s">
        <v>12981</v>
      </c>
      <c r="E2197" s="299" t="s">
        <v>12982</v>
      </c>
      <c r="F2197" s="413" t="s">
        <v>12983</v>
      </c>
      <c r="G2197" s="413"/>
      <c r="H2197" s="413" t="s">
        <v>12984</v>
      </c>
      <c r="I2197" s="413"/>
      <c r="J2197" s="413" t="s">
        <v>12985</v>
      </c>
      <c r="K2197" s="413"/>
      <c r="L2197" s="413"/>
    </row>
    <row r="2198" spans="1:12" ht="24" customHeight="1">
      <c r="A2198" s="300" t="s">
        <v>12986</v>
      </c>
      <c r="B2198" s="301" t="s">
        <v>13057</v>
      </c>
      <c r="C2198" s="300" t="s">
        <v>9</v>
      </c>
      <c r="D2198" s="300" t="s">
        <v>12549</v>
      </c>
      <c r="E2198" s="302" t="s">
        <v>27</v>
      </c>
      <c r="F2198" s="423" t="s">
        <v>12948</v>
      </c>
      <c r="G2198" s="423"/>
      <c r="H2198" s="423">
        <v>0.34623140000000002</v>
      </c>
      <c r="I2198" s="423"/>
      <c r="J2198" s="424">
        <v>0.22509999999999999</v>
      </c>
      <c r="K2198" s="424"/>
      <c r="L2198" s="424"/>
    </row>
    <row r="2199" spans="1:12" ht="17.100000000000001" customHeight="1">
      <c r="A2199" s="298"/>
      <c r="B2199" s="298"/>
      <c r="C2199" s="298"/>
      <c r="D2199" s="298"/>
      <c r="E2199" s="298"/>
      <c r="F2199" s="298"/>
      <c r="G2199" s="298"/>
      <c r="H2199" s="298"/>
      <c r="I2199" s="298"/>
      <c r="J2199" s="298" t="s">
        <v>12992</v>
      </c>
      <c r="K2199" s="298"/>
      <c r="L2199" s="298" t="s">
        <v>12951</v>
      </c>
    </row>
    <row r="2200" spans="1:12">
      <c r="A2200" s="414" t="s">
        <v>13058</v>
      </c>
      <c r="B2200" s="414"/>
      <c r="C2200" s="414"/>
      <c r="D2200" s="414"/>
      <c r="E2200" s="414"/>
      <c r="F2200" s="414"/>
      <c r="G2200" s="414"/>
      <c r="H2200" s="414"/>
      <c r="I2200" s="294"/>
      <c r="J2200" s="294"/>
      <c r="K2200" s="294"/>
      <c r="L2200" s="294"/>
    </row>
    <row r="2201" spans="1:12" ht="17.100000000000001" customHeight="1">
      <c r="A2201" s="294" t="s">
        <v>12978</v>
      </c>
      <c r="B2201" s="298" t="s">
        <v>12979</v>
      </c>
      <c r="C2201" s="294" t="s">
        <v>12980</v>
      </c>
      <c r="D2201" s="294" t="s">
        <v>12981</v>
      </c>
      <c r="E2201" s="299" t="s">
        <v>12982</v>
      </c>
      <c r="F2201" s="413" t="s">
        <v>12983</v>
      </c>
      <c r="G2201" s="413"/>
      <c r="H2201" s="413" t="s">
        <v>12984</v>
      </c>
      <c r="I2201" s="413"/>
      <c r="J2201" s="413" t="s">
        <v>12985</v>
      </c>
      <c r="K2201" s="413"/>
      <c r="L2201" s="413"/>
    </row>
    <row r="2202" spans="1:12" ht="24" customHeight="1">
      <c r="A2202" s="300" t="s">
        <v>12986</v>
      </c>
      <c r="B2202" s="301" t="s">
        <v>13059</v>
      </c>
      <c r="C2202" s="300" t="s">
        <v>9</v>
      </c>
      <c r="D2202" s="300" t="s">
        <v>12535</v>
      </c>
      <c r="E2202" s="302" t="s">
        <v>27</v>
      </c>
      <c r="F2202" s="423" t="s">
        <v>12936</v>
      </c>
      <c r="G2202" s="423"/>
      <c r="H2202" s="423">
        <v>0.34623140000000002</v>
      </c>
      <c r="I2202" s="423"/>
      <c r="J2202" s="424">
        <v>1.7299999999999999E-2</v>
      </c>
      <c r="K2202" s="424"/>
      <c r="L2202" s="424"/>
    </row>
    <row r="2203" spans="1:12" ht="17.100000000000001" customHeight="1">
      <c r="A2203" s="298"/>
      <c r="B2203" s="298"/>
      <c r="C2203" s="298"/>
      <c r="D2203" s="298"/>
      <c r="E2203" s="298"/>
      <c r="F2203" s="298"/>
      <c r="G2203" s="298"/>
      <c r="H2203" s="298"/>
      <c r="I2203" s="298"/>
      <c r="J2203" s="298" t="s">
        <v>12992</v>
      </c>
      <c r="K2203" s="298"/>
      <c r="L2203" s="298" t="s">
        <v>12909</v>
      </c>
    </row>
    <row r="2204" spans="1:12">
      <c r="A2204" s="414" t="s">
        <v>13060</v>
      </c>
      <c r="B2204" s="414"/>
      <c r="C2204" s="414"/>
      <c r="D2204" s="414"/>
      <c r="E2204" s="414"/>
      <c r="F2204" s="414"/>
      <c r="G2204" s="414"/>
      <c r="H2204" s="414"/>
      <c r="I2204" s="294"/>
      <c r="J2204" s="294"/>
      <c r="K2204" s="294"/>
      <c r="L2204" s="294"/>
    </row>
    <row r="2205" spans="1:12" ht="17.100000000000001" customHeight="1">
      <c r="A2205" s="294" t="s">
        <v>12978</v>
      </c>
      <c r="B2205" s="298" t="s">
        <v>12979</v>
      </c>
      <c r="C2205" s="294" t="s">
        <v>12980</v>
      </c>
      <c r="D2205" s="294" t="s">
        <v>12981</v>
      </c>
      <c r="E2205" s="299" t="s">
        <v>12982</v>
      </c>
      <c r="F2205" s="413" t="s">
        <v>12983</v>
      </c>
      <c r="G2205" s="413"/>
      <c r="H2205" s="413" t="s">
        <v>12984</v>
      </c>
      <c r="I2205" s="413"/>
      <c r="J2205" s="413" t="s">
        <v>12985</v>
      </c>
      <c r="K2205" s="413"/>
      <c r="L2205" s="413"/>
    </row>
    <row r="2206" spans="1:12" ht="24" customHeight="1">
      <c r="A2206" s="300" t="s">
        <v>12986</v>
      </c>
      <c r="B2206" s="301" t="s">
        <v>13061</v>
      </c>
      <c r="C2206" s="300" t="s">
        <v>9</v>
      </c>
      <c r="D2206" s="300" t="s">
        <v>12522</v>
      </c>
      <c r="E2206" s="302" t="s">
        <v>27</v>
      </c>
      <c r="F2206" s="423" t="s">
        <v>12964</v>
      </c>
      <c r="G2206" s="423"/>
      <c r="H2206" s="423">
        <v>0.34623140000000002</v>
      </c>
      <c r="I2206" s="423"/>
      <c r="J2206" s="424">
        <v>0.876</v>
      </c>
      <c r="K2206" s="424"/>
      <c r="L2206" s="424"/>
    </row>
    <row r="2207" spans="1:12" ht="24" customHeight="1">
      <c r="A2207" s="300" t="s">
        <v>12986</v>
      </c>
      <c r="B2207" s="301" t="s">
        <v>13062</v>
      </c>
      <c r="C2207" s="300" t="s">
        <v>9</v>
      </c>
      <c r="D2207" s="300" t="s">
        <v>12527</v>
      </c>
      <c r="E2207" s="302" t="s">
        <v>27</v>
      </c>
      <c r="F2207" s="423" t="s">
        <v>13063</v>
      </c>
      <c r="G2207" s="423"/>
      <c r="H2207" s="423">
        <v>0.34623140000000002</v>
      </c>
      <c r="I2207" s="423"/>
      <c r="J2207" s="424">
        <v>0.1177</v>
      </c>
      <c r="K2207" s="424"/>
      <c r="L2207" s="424"/>
    </row>
    <row r="2208" spans="1:12" ht="17.100000000000001" customHeight="1">
      <c r="A2208" s="298"/>
      <c r="B2208" s="298"/>
      <c r="C2208" s="298"/>
      <c r="D2208" s="298"/>
      <c r="E2208" s="298"/>
      <c r="F2208" s="298"/>
      <c r="G2208" s="298"/>
      <c r="H2208" s="298"/>
      <c r="I2208" s="298"/>
      <c r="J2208" s="298" t="s">
        <v>12992</v>
      </c>
      <c r="K2208" s="298"/>
      <c r="L2208" s="298" t="s">
        <v>13816</v>
      </c>
    </row>
    <row r="2209" spans="1:12" ht="17.100000000000001" customHeight="1">
      <c r="A2209" s="294" t="s">
        <v>13014</v>
      </c>
      <c r="B2209" s="294"/>
      <c r="C2209" s="294"/>
      <c r="D2209" s="294"/>
      <c r="E2209" s="294"/>
      <c r="F2209" s="294"/>
      <c r="G2209" s="294"/>
      <c r="H2209" s="294"/>
      <c r="I2209" s="294"/>
      <c r="J2209" s="294"/>
      <c r="K2209" s="294"/>
      <c r="L2209" s="294"/>
    </row>
    <row r="2210" spans="1:12" ht="17.100000000000001" customHeight="1">
      <c r="A2210" s="298"/>
      <c r="B2210" s="298"/>
      <c r="C2210" s="298"/>
      <c r="D2210" s="298"/>
      <c r="E2210" s="298"/>
      <c r="F2210" s="298"/>
      <c r="G2210" s="298"/>
      <c r="H2210" s="298"/>
      <c r="I2210" s="298"/>
      <c r="J2210" s="298" t="s">
        <v>13015</v>
      </c>
      <c r="K2210" s="298"/>
      <c r="L2210" s="298" t="s">
        <v>13817</v>
      </c>
    </row>
    <row r="2211" spans="1:12" ht="17.100000000000001" customHeight="1">
      <c r="A2211" s="298"/>
      <c r="B2211" s="298"/>
      <c r="C2211" s="298"/>
      <c r="D2211" s="298"/>
      <c r="E2211" s="298"/>
      <c r="F2211" s="298"/>
      <c r="G2211" s="298"/>
      <c r="H2211" s="298"/>
      <c r="I2211" s="298"/>
      <c r="J2211" s="298" t="s">
        <v>13017</v>
      </c>
      <c r="K2211" s="298" t="s">
        <v>13018</v>
      </c>
      <c r="L2211" s="298" t="s">
        <v>13818</v>
      </c>
    </row>
    <row r="2212" spans="1:12" ht="17.100000000000001" customHeight="1">
      <c r="A2212" s="298"/>
      <c r="B2212" s="298"/>
      <c r="C2212" s="298"/>
      <c r="D2212" s="298"/>
      <c r="E2212" s="298"/>
      <c r="F2212" s="298"/>
      <c r="G2212" s="298"/>
      <c r="H2212" s="298"/>
      <c r="I2212" s="298"/>
      <c r="J2212" s="298" t="s">
        <v>13020</v>
      </c>
      <c r="K2212" s="298"/>
      <c r="L2212" s="298" t="s">
        <v>13819</v>
      </c>
    </row>
    <row r="2213" spans="1:12" ht="17.100000000000001" customHeight="1">
      <c r="A2213" s="298"/>
      <c r="B2213" s="298"/>
      <c r="C2213" s="298"/>
      <c r="D2213" s="298"/>
      <c r="E2213" s="298"/>
      <c r="F2213" s="298"/>
      <c r="G2213" s="298"/>
      <c r="H2213" s="298"/>
      <c r="I2213" s="298"/>
      <c r="J2213" s="298" t="s">
        <v>13022</v>
      </c>
      <c r="K2213" s="298" t="s">
        <v>12974</v>
      </c>
      <c r="L2213" s="298" t="s">
        <v>13820</v>
      </c>
    </row>
    <row r="2214" spans="1:12" ht="17.100000000000001" customHeight="1">
      <c r="A2214" s="298"/>
      <c r="B2214" s="298"/>
      <c r="C2214" s="298"/>
      <c r="D2214" s="298"/>
      <c r="E2214" s="298"/>
      <c r="F2214" s="298"/>
      <c r="G2214" s="298"/>
      <c r="H2214" s="298"/>
      <c r="I2214" s="298"/>
      <c r="J2214" s="298" t="s">
        <v>13024</v>
      </c>
      <c r="K2214" s="298"/>
      <c r="L2214" s="298" t="s">
        <v>13821</v>
      </c>
    </row>
    <row r="2215" spans="1:12" ht="30" customHeight="1">
      <c r="A2215" s="299"/>
      <c r="B2215" s="299"/>
      <c r="C2215" s="299"/>
      <c r="D2215" s="299"/>
      <c r="E2215" s="299"/>
      <c r="F2215" s="299"/>
      <c r="G2215" s="299"/>
      <c r="H2215" s="299"/>
      <c r="I2215" s="299"/>
      <c r="J2215" s="299"/>
      <c r="K2215" s="299"/>
      <c r="L2215" s="299"/>
    </row>
    <row r="2216" spans="1:12" ht="48" customHeight="1">
      <c r="A2216" s="295" t="s">
        <v>13822</v>
      </c>
      <c r="B2216" s="296" t="s">
        <v>13823</v>
      </c>
      <c r="C2216" s="295" t="s">
        <v>9</v>
      </c>
      <c r="D2216" s="295" t="s">
        <v>3780</v>
      </c>
      <c r="E2216" s="297" t="s">
        <v>23</v>
      </c>
      <c r="F2216" s="296"/>
      <c r="G2216" s="296"/>
      <c r="H2216" s="296"/>
      <c r="I2216" s="296"/>
      <c r="J2216" s="296"/>
      <c r="K2216" s="296"/>
      <c r="L2216" s="296"/>
    </row>
    <row r="2217" spans="1:12">
      <c r="A2217" s="414" t="s">
        <v>12977</v>
      </c>
      <c r="B2217" s="414"/>
      <c r="C2217" s="414"/>
      <c r="D2217" s="414"/>
      <c r="E2217" s="414"/>
      <c r="F2217" s="414"/>
      <c r="G2217" s="414"/>
      <c r="H2217" s="414"/>
      <c r="I2217" s="294"/>
      <c r="J2217" s="294"/>
      <c r="K2217" s="294"/>
      <c r="L2217" s="294"/>
    </row>
    <row r="2218" spans="1:12" ht="17.100000000000001" customHeight="1">
      <c r="A2218" s="294" t="s">
        <v>12978</v>
      </c>
      <c r="B2218" s="298" t="s">
        <v>12979</v>
      </c>
      <c r="C2218" s="294" t="s">
        <v>12980</v>
      </c>
      <c r="D2218" s="294" t="s">
        <v>12981</v>
      </c>
      <c r="E2218" s="299" t="s">
        <v>12982</v>
      </c>
      <c r="F2218" s="413" t="s">
        <v>12983</v>
      </c>
      <c r="G2218" s="413"/>
      <c r="H2218" s="413" t="s">
        <v>12984</v>
      </c>
      <c r="I2218" s="413"/>
      <c r="J2218" s="413" t="s">
        <v>12985</v>
      </c>
      <c r="K2218" s="413"/>
      <c r="L2218" s="413"/>
    </row>
    <row r="2219" spans="1:12" ht="24" customHeight="1">
      <c r="A2219" s="300" t="s">
        <v>12986</v>
      </c>
      <c r="B2219" s="301" t="s">
        <v>13085</v>
      </c>
      <c r="C2219" s="300" t="s">
        <v>9</v>
      </c>
      <c r="D2219" s="300" t="s">
        <v>7909</v>
      </c>
      <c r="E2219" s="302" t="s">
        <v>51</v>
      </c>
      <c r="F2219" s="423" t="s">
        <v>13086</v>
      </c>
      <c r="G2219" s="423"/>
      <c r="H2219" s="423">
        <v>1.4559999999999999E-4</v>
      </c>
      <c r="I2219" s="423"/>
      <c r="J2219" s="424">
        <v>1.5100000000000001E-2</v>
      </c>
      <c r="K2219" s="424"/>
      <c r="L2219" s="424"/>
    </row>
    <row r="2220" spans="1:12" ht="24" customHeight="1">
      <c r="A2220" s="300" t="s">
        <v>12986</v>
      </c>
      <c r="B2220" s="301" t="s">
        <v>13087</v>
      </c>
      <c r="C2220" s="300" t="s">
        <v>9</v>
      </c>
      <c r="D2220" s="300" t="s">
        <v>8873</v>
      </c>
      <c r="E2220" s="302" t="s">
        <v>51</v>
      </c>
      <c r="F2220" s="423" t="s">
        <v>13088</v>
      </c>
      <c r="G2220" s="423"/>
      <c r="H2220" s="423">
        <v>1.3900000000000001E-5</v>
      </c>
      <c r="I2220" s="423"/>
      <c r="J2220" s="424">
        <v>1.21E-2</v>
      </c>
      <c r="K2220" s="424"/>
      <c r="L2220" s="424"/>
    </row>
    <row r="2221" spans="1:12" ht="48" customHeight="1">
      <c r="A2221" s="300" t="s">
        <v>12986</v>
      </c>
      <c r="B2221" s="301" t="s">
        <v>13089</v>
      </c>
      <c r="C2221" s="300" t="s">
        <v>9</v>
      </c>
      <c r="D2221" s="300" t="s">
        <v>9227</v>
      </c>
      <c r="E2221" s="302" t="s">
        <v>51</v>
      </c>
      <c r="F2221" s="423" t="s">
        <v>13090</v>
      </c>
      <c r="G2221" s="423"/>
      <c r="H2221" s="423">
        <v>9.7000000000000003E-6</v>
      </c>
      <c r="I2221" s="423"/>
      <c r="J2221" s="424">
        <v>1.2999999999999999E-2</v>
      </c>
      <c r="K2221" s="424"/>
      <c r="L2221" s="424"/>
    </row>
    <row r="2222" spans="1:12" ht="24" customHeight="1">
      <c r="A2222" s="300" t="s">
        <v>12986</v>
      </c>
      <c r="B2222" s="301" t="s">
        <v>13091</v>
      </c>
      <c r="C2222" s="300" t="s">
        <v>9</v>
      </c>
      <c r="D2222" s="300" t="s">
        <v>9580</v>
      </c>
      <c r="E2222" s="302" t="s">
        <v>51</v>
      </c>
      <c r="F2222" s="423" t="s">
        <v>13092</v>
      </c>
      <c r="G2222" s="423"/>
      <c r="H2222" s="423">
        <v>9.3999999999999998E-6</v>
      </c>
      <c r="I2222" s="423"/>
      <c r="J2222" s="424">
        <v>8.3999999999999995E-3</v>
      </c>
      <c r="K2222" s="424"/>
      <c r="L2222" s="424"/>
    </row>
    <row r="2223" spans="1:12" ht="24" customHeight="1">
      <c r="A2223" s="300" t="s">
        <v>12986</v>
      </c>
      <c r="B2223" s="301" t="s">
        <v>12987</v>
      </c>
      <c r="C2223" s="300" t="s">
        <v>9</v>
      </c>
      <c r="D2223" s="300" t="s">
        <v>9831</v>
      </c>
      <c r="E2223" s="302" t="s">
        <v>12988</v>
      </c>
      <c r="F2223" s="423" t="s">
        <v>12989</v>
      </c>
      <c r="G2223" s="423"/>
      <c r="H2223" s="423">
        <v>3.3712999999999998E-3</v>
      </c>
      <c r="I2223" s="423"/>
      <c r="J2223" s="424">
        <v>3.4099999999999998E-2</v>
      </c>
      <c r="K2223" s="424"/>
      <c r="L2223" s="424"/>
    </row>
    <row r="2224" spans="1:12" ht="36" customHeight="1">
      <c r="A2224" s="300" t="s">
        <v>12986</v>
      </c>
      <c r="B2224" s="301" t="s">
        <v>12990</v>
      </c>
      <c r="C2224" s="300" t="s">
        <v>9</v>
      </c>
      <c r="D2224" s="300" t="s">
        <v>11426</v>
      </c>
      <c r="E2224" s="302" t="s">
        <v>51</v>
      </c>
      <c r="F2224" s="423" t="s">
        <v>12991</v>
      </c>
      <c r="G2224" s="423"/>
      <c r="H2224" s="423">
        <v>1.7660000000000001E-4</v>
      </c>
      <c r="I2224" s="423"/>
      <c r="J2224" s="424">
        <v>2.3300000000000001E-2</v>
      </c>
      <c r="K2224" s="424"/>
      <c r="L2224" s="424"/>
    </row>
    <row r="2225" spans="1:12" ht="17.100000000000001" customHeight="1">
      <c r="A2225" s="298"/>
      <c r="B2225" s="298"/>
      <c r="C2225" s="298"/>
      <c r="D2225" s="298"/>
      <c r="E2225" s="298"/>
      <c r="F2225" s="298"/>
      <c r="G2225" s="298"/>
      <c r="H2225" s="298"/>
      <c r="I2225" s="298"/>
      <c r="J2225" s="298" t="s">
        <v>12992</v>
      </c>
      <c r="K2225" s="298"/>
      <c r="L2225" s="298" t="s">
        <v>12903</v>
      </c>
    </row>
    <row r="2226" spans="1:12">
      <c r="A2226" s="414" t="s">
        <v>12994</v>
      </c>
      <c r="B2226" s="414"/>
      <c r="C2226" s="414"/>
      <c r="D2226" s="414"/>
      <c r="E2226" s="414"/>
      <c r="F2226" s="414"/>
      <c r="G2226" s="414"/>
      <c r="H2226" s="414"/>
      <c r="I2226" s="294"/>
      <c r="J2226" s="294"/>
      <c r="K2226" s="294"/>
      <c r="L2226" s="294"/>
    </row>
    <row r="2227" spans="1:12" ht="17.100000000000001" customHeight="1">
      <c r="A2227" s="294" t="s">
        <v>12978</v>
      </c>
      <c r="B2227" s="298" t="s">
        <v>12979</v>
      </c>
      <c r="C2227" s="294" t="s">
        <v>12980</v>
      </c>
      <c r="D2227" s="294" t="s">
        <v>12981</v>
      </c>
      <c r="E2227" s="299" t="s">
        <v>12982</v>
      </c>
      <c r="F2227" s="413" t="s">
        <v>12983</v>
      </c>
      <c r="G2227" s="413"/>
      <c r="H2227" s="413" t="s">
        <v>12984</v>
      </c>
      <c r="I2227" s="413"/>
      <c r="J2227" s="413" t="s">
        <v>12985</v>
      </c>
      <c r="K2227" s="413"/>
      <c r="L2227" s="413"/>
    </row>
    <row r="2228" spans="1:12" ht="24" customHeight="1">
      <c r="A2228" s="300" t="s">
        <v>12986</v>
      </c>
      <c r="B2228" s="301" t="s">
        <v>13292</v>
      </c>
      <c r="C2228" s="300" t="s">
        <v>9</v>
      </c>
      <c r="D2228" s="300" t="s">
        <v>6981</v>
      </c>
      <c r="E2228" s="302" t="s">
        <v>27</v>
      </c>
      <c r="F2228" s="423" t="s">
        <v>13293</v>
      </c>
      <c r="G2228" s="423"/>
      <c r="H2228" s="423">
        <v>3.3911799999999999E-2</v>
      </c>
      <c r="I2228" s="423"/>
      <c r="J2228" s="424">
        <v>0.1641</v>
      </c>
      <c r="K2228" s="424"/>
      <c r="L2228" s="424"/>
    </row>
    <row r="2229" spans="1:12" ht="24" customHeight="1">
      <c r="A2229" s="300" t="s">
        <v>12986</v>
      </c>
      <c r="B2229" s="301" t="s">
        <v>13294</v>
      </c>
      <c r="C2229" s="300" t="s">
        <v>9</v>
      </c>
      <c r="D2229" s="300" t="s">
        <v>7164</v>
      </c>
      <c r="E2229" s="302" t="s">
        <v>27</v>
      </c>
      <c r="F2229" s="423" t="s">
        <v>13134</v>
      </c>
      <c r="G2229" s="423"/>
      <c r="H2229" s="423">
        <v>0.21337420000000001</v>
      </c>
      <c r="I2229" s="423"/>
      <c r="J2229" s="424">
        <v>1.4830000000000001</v>
      </c>
      <c r="K2229" s="424"/>
      <c r="L2229" s="424"/>
    </row>
    <row r="2230" spans="1:12" ht="17.100000000000001" customHeight="1">
      <c r="A2230" s="298"/>
      <c r="B2230" s="298"/>
      <c r="C2230" s="298"/>
      <c r="D2230" s="298"/>
      <c r="E2230" s="298"/>
      <c r="F2230" s="298"/>
      <c r="G2230" s="298"/>
      <c r="H2230" s="298"/>
      <c r="I2230" s="298"/>
      <c r="J2230" s="298" t="s">
        <v>12992</v>
      </c>
      <c r="K2230" s="298"/>
      <c r="L2230" s="298" t="s">
        <v>12914</v>
      </c>
    </row>
    <row r="2231" spans="1:12">
      <c r="A2231" s="414" t="s">
        <v>12998</v>
      </c>
      <c r="B2231" s="414"/>
      <c r="C2231" s="414"/>
      <c r="D2231" s="414"/>
      <c r="E2231" s="414"/>
      <c r="F2231" s="414"/>
      <c r="G2231" s="414"/>
      <c r="H2231" s="414"/>
      <c r="I2231" s="294"/>
      <c r="J2231" s="294"/>
      <c r="K2231" s="294"/>
      <c r="L2231" s="294"/>
    </row>
    <row r="2232" spans="1:12" ht="17.100000000000001" customHeight="1">
      <c r="A2232" s="294" t="s">
        <v>12978</v>
      </c>
      <c r="B2232" s="298" t="s">
        <v>12979</v>
      </c>
      <c r="C2232" s="294" t="s">
        <v>12980</v>
      </c>
      <c r="D2232" s="294" t="s">
        <v>12981</v>
      </c>
      <c r="E2232" s="299" t="s">
        <v>12982</v>
      </c>
      <c r="F2232" s="413" t="s">
        <v>12983</v>
      </c>
      <c r="G2232" s="413"/>
      <c r="H2232" s="413" t="s">
        <v>12984</v>
      </c>
      <c r="I2232" s="413"/>
      <c r="J2232" s="413" t="s">
        <v>12985</v>
      </c>
      <c r="K2232" s="413"/>
      <c r="L2232" s="413"/>
    </row>
    <row r="2233" spans="1:12" ht="24" customHeight="1">
      <c r="A2233" s="300" t="s">
        <v>12986</v>
      </c>
      <c r="B2233" s="301" t="s">
        <v>13332</v>
      </c>
      <c r="C2233" s="300" t="s">
        <v>9</v>
      </c>
      <c r="D2233" s="300" t="s">
        <v>7130</v>
      </c>
      <c r="E2233" s="302" t="s">
        <v>23</v>
      </c>
      <c r="F2233" s="423" t="s">
        <v>13333</v>
      </c>
      <c r="G2233" s="423"/>
      <c r="H2233" s="423">
        <v>2.5000000000000001E-2</v>
      </c>
      <c r="I2233" s="423"/>
      <c r="J2233" s="424">
        <v>0.28999999999999998</v>
      </c>
      <c r="K2233" s="424"/>
      <c r="L2233" s="424"/>
    </row>
    <row r="2234" spans="1:12" ht="36" customHeight="1">
      <c r="A2234" s="300" t="s">
        <v>12986</v>
      </c>
      <c r="B2234" s="301" t="s">
        <v>13334</v>
      </c>
      <c r="C2234" s="300" t="s">
        <v>9</v>
      </c>
      <c r="D2234" s="300" t="s">
        <v>8874</v>
      </c>
      <c r="E2234" s="302" t="s">
        <v>51</v>
      </c>
      <c r="F2234" s="423" t="s">
        <v>12956</v>
      </c>
      <c r="G2234" s="423"/>
      <c r="H2234" s="423">
        <v>0.97</v>
      </c>
      <c r="I2234" s="423"/>
      <c r="J2234" s="424">
        <v>0.13</v>
      </c>
      <c r="K2234" s="424"/>
      <c r="L2234" s="424"/>
    </row>
    <row r="2235" spans="1:12" ht="24" customHeight="1">
      <c r="A2235" s="300" t="s">
        <v>12986</v>
      </c>
      <c r="B2235" s="301" t="s">
        <v>13757</v>
      </c>
      <c r="C2235" s="300" t="s">
        <v>9</v>
      </c>
      <c r="D2235" s="300" t="s">
        <v>6879</v>
      </c>
      <c r="E2235" s="302" t="s">
        <v>23</v>
      </c>
      <c r="F2235" s="423" t="s">
        <v>13758</v>
      </c>
      <c r="G2235" s="423"/>
      <c r="H2235" s="423">
        <v>1.0621174</v>
      </c>
      <c r="I2235" s="423"/>
      <c r="J2235" s="424">
        <v>5.5655000000000001</v>
      </c>
      <c r="K2235" s="424"/>
      <c r="L2235" s="424"/>
    </row>
    <row r="2236" spans="1:12" ht="24" customHeight="1">
      <c r="A2236" s="300" t="s">
        <v>12986</v>
      </c>
      <c r="B2236" s="301" t="s">
        <v>13099</v>
      </c>
      <c r="C2236" s="300" t="s">
        <v>9</v>
      </c>
      <c r="D2236" s="300" t="s">
        <v>7224</v>
      </c>
      <c r="E2236" s="302" t="s">
        <v>51</v>
      </c>
      <c r="F2236" s="423" t="s">
        <v>13100</v>
      </c>
      <c r="G2236" s="423"/>
      <c r="H2236" s="423">
        <v>1.7206999999999999E-3</v>
      </c>
      <c r="I2236" s="423"/>
      <c r="J2236" s="424">
        <v>1.5800000000000002E-2</v>
      </c>
      <c r="K2236" s="424"/>
      <c r="L2236" s="424"/>
    </row>
    <row r="2237" spans="1:12" ht="24" customHeight="1">
      <c r="A2237" s="300" t="s">
        <v>12986</v>
      </c>
      <c r="B2237" s="301" t="s">
        <v>13101</v>
      </c>
      <c r="C2237" s="300" t="s">
        <v>9</v>
      </c>
      <c r="D2237" s="300" t="s">
        <v>7359</v>
      </c>
      <c r="E2237" s="302" t="s">
        <v>51</v>
      </c>
      <c r="F2237" s="423" t="s">
        <v>13102</v>
      </c>
      <c r="G2237" s="423"/>
      <c r="H2237" s="423">
        <v>5.5500000000000001E-5</v>
      </c>
      <c r="I2237" s="423"/>
      <c r="J2237" s="424">
        <v>7.1000000000000004E-3</v>
      </c>
      <c r="K2237" s="424"/>
      <c r="L2237" s="424"/>
    </row>
    <row r="2238" spans="1:12" ht="24" customHeight="1">
      <c r="A2238" s="300" t="s">
        <v>12986</v>
      </c>
      <c r="B2238" s="301" t="s">
        <v>13103</v>
      </c>
      <c r="C2238" s="300" t="s">
        <v>9</v>
      </c>
      <c r="D2238" s="300" t="s">
        <v>8851</v>
      </c>
      <c r="E2238" s="302" t="s">
        <v>51</v>
      </c>
      <c r="F2238" s="423" t="s">
        <v>13104</v>
      </c>
      <c r="G2238" s="423"/>
      <c r="H2238" s="423">
        <v>4.4499999999999997E-5</v>
      </c>
      <c r="I2238" s="423"/>
      <c r="J2238" s="424">
        <v>8.6E-3</v>
      </c>
      <c r="K2238" s="424"/>
      <c r="L2238" s="424"/>
    </row>
    <row r="2239" spans="1:12" ht="24" customHeight="1">
      <c r="A2239" s="300" t="s">
        <v>12986</v>
      </c>
      <c r="B2239" s="301" t="s">
        <v>13105</v>
      </c>
      <c r="C2239" s="300" t="s">
        <v>9</v>
      </c>
      <c r="D2239" s="300" t="s">
        <v>8852</v>
      </c>
      <c r="E2239" s="302" t="s">
        <v>51</v>
      </c>
      <c r="F2239" s="423" t="s">
        <v>13106</v>
      </c>
      <c r="G2239" s="423"/>
      <c r="H2239" s="423">
        <v>9.3999999999999998E-6</v>
      </c>
      <c r="I2239" s="423"/>
      <c r="J2239" s="424">
        <v>5.1999999999999998E-3</v>
      </c>
      <c r="K2239" s="424"/>
      <c r="L2239" s="424"/>
    </row>
    <row r="2240" spans="1:12" ht="24" customHeight="1">
      <c r="A2240" s="300" t="s">
        <v>12986</v>
      </c>
      <c r="B2240" s="301" t="s">
        <v>13107</v>
      </c>
      <c r="C2240" s="300" t="s">
        <v>9</v>
      </c>
      <c r="D2240" s="300" t="s">
        <v>9000</v>
      </c>
      <c r="E2240" s="302" t="s">
        <v>51</v>
      </c>
      <c r="F2240" s="423" t="s">
        <v>13108</v>
      </c>
      <c r="G2240" s="423"/>
      <c r="H2240" s="423">
        <v>1.9585000000000002E-3</v>
      </c>
      <c r="I2240" s="423"/>
      <c r="J2240" s="424">
        <v>1.3299999999999999E-2</v>
      </c>
      <c r="K2240" s="424"/>
      <c r="L2240" s="424"/>
    </row>
    <row r="2241" spans="1:12" ht="24" customHeight="1">
      <c r="A2241" s="300" t="s">
        <v>12986</v>
      </c>
      <c r="B2241" s="301" t="s">
        <v>13109</v>
      </c>
      <c r="C2241" s="300" t="s">
        <v>9</v>
      </c>
      <c r="D2241" s="300" t="s">
        <v>9574</v>
      </c>
      <c r="E2241" s="302" t="s">
        <v>51</v>
      </c>
      <c r="F2241" s="423" t="s">
        <v>13110</v>
      </c>
      <c r="G2241" s="423"/>
      <c r="H2241" s="423">
        <v>6.2109999999999997E-4</v>
      </c>
      <c r="I2241" s="423"/>
      <c r="J2241" s="424">
        <v>5.4999999999999997E-3</v>
      </c>
      <c r="K2241" s="424"/>
      <c r="L2241" s="424"/>
    </row>
    <row r="2242" spans="1:12" ht="24" customHeight="1">
      <c r="A2242" s="300" t="s">
        <v>12986</v>
      </c>
      <c r="B2242" s="301" t="s">
        <v>13111</v>
      </c>
      <c r="C2242" s="300" t="s">
        <v>9</v>
      </c>
      <c r="D2242" s="300" t="s">
        <v>10714</v>
      </c>
      <c r="E2242" s="302" t="s">
        <v>93</v>
      </c>
      <c r="F2242" s="423" t="s">
        <v>13112</v>
      </c>
      <c r="G2242" s="423"/>
      <c r="H2242" s="423">
        <v>3.2640000000000002E-4</v>
      </c>
      <c r="I2242" s="423"/>
      <c r="J2242" s="424">
        <v>5.0000000000000001E-3</v>
      </c>
      <c r="K2242" s="424"/>
      <c r="L2242" s="424"/>
    </row>
    <row r="2243" spans="1:12" ht="24" customHeight="1">
      <c r="A2243" s="300" t="s">
        <v>12986</v>
      </c>
      <c r="B2243" s="301" t="s">
        <v>13113</v>
      </c>
      <c r="C2243" s="300" t="s">
        <v>9</v>
      </c>
      <c r="D2243" s="300" t="s">
        <v>10809</v>
      </c>
      <c r="E2243" s="302" t="s">
        <v>51</v>
      </c>
      <c r="F2243" s="423" t="s">
        <v>13114</v>
      </c>
      <c r="G2243" s="423"/>
      <c r="H2243" s="423">
        <v>3.2640000000000002E-4</v>
      </c>
      <c r="I2243" s="423"/>
      <c r="J2243" s="424">
        <v>3.8999999999999998E-3</v>
      </c>
      <c r="K2243" s="424"/>
      <c r="L2243" s="424"/>
    </row>
    <row r="2244" spans="1:12" ht="24" customHeight="1">
      <c r="A2244" s="300" t="s">
        <v>12986</v>
      </c>
      <c r="B2244" s="301" t="s">
        <v>13115</v>
      </c>
      <c r="C2244" s="300" t="s">
        <v>9</v>
      </c>
      <c r="D2244" s="300" t="s">
        <v>10810</v>
      </c>
      <c r="E2244" s="302" t="s">
        <v>51</v>
      </c>
      <c r="F2244" s="423" t="s">
        <v>13116</v>
      </c>
      <c r="G2244" s="423"/>
      <c r="H2244" s="423">
        <v>3.2640000000000002E-4</v>
      </c>
      <c r="I2244" s="423"/>
      <c r="J2244" s="424">
        <v>8.6999999999999994E-3</v>
      </c>
      <c r="K2244" s="424"/>
      <c r="L2244" s="424"/>
    </row>
    <row r="2245" spans="1:12" ht="24" customHeight="1">
      <c r="A2245" s="300" t="s">
        <v>12986</v>
      </c>
      <c r="B2245" s="301" t="s">
        <v>13117</v>
      </c>
      <c r="C2245" s="300" t="s">
        <v>9</v>
      </c>
      <c r="D2245" s="300" t="s">
        <v>10837</v>
      </c>
      <c r="E2245" s="302" t="s">
        <v>51</v>
      </c>
      <c r="F2245" s="423" t="s">
        <v>13118</v>
      </c>
      <c r="G2245" s="423"/>
      <c r="H2245" s="423">
        <v>1.1199999999999999E-5</v>
      </c>
      <c r="I2245" s="423"/>
      <c r="J2245" s="424">
        <v>5.0000000000000001E-3</v>
      </c>
      <c r="K2245" s="424"/>
      <c r="L2245" s="424"/>
    </row>
    <row r="2246" spans="1:12" ht="24" customHeight="1">
      <c r="A2246" s="300" t="s">
        <v>12986</v>
      </c>
      <c r="B2246" s="301" t="s">
        <v>13003</v>
      </c>
      <c r="C2246" s="300" t="s">
        <v>9</v>
      </c>
      <c r="D2246" s="300" t="s">
        <v>7216</v>
      </c>
      <c r="E2246" s="302" t="s">
        <v>51</v>
      </c>
      <c r="F2246" s="423" t="s">
        <v>13004</v>
      </c>
      <c r="G2246" s="423"/>
      <c r="H2246" s="423">
        <v>6.5370000000000001E-4</v>
      </c>
      <c r="I2246" s="423"/>
      <c r="J2246" s="424">
        <v>2.18E-2</v>
      </c>
      <c r="K2246" s="424"/>
      <c r="L2246" s="424"/>
    </row>
    <row r="2247" spans="1:12" ht="24" customHeight="1">
      <c r="A2247" s="300" t="s">
        <v>12986</v>
      </c>
      <c r="B2247" s="301" t="s">
        <v>13005</v>
      </c>
      <c r="C2247" s="300" t="s">
        <v>9</v>
      </c>
      <c r="D2247" s="300" t="s">
        <v>7393</v>
      </c>
      <c r="E2247" s="302" t="s">
        <v>12988</v>
      </c>
      <c r="F2247" s="423" t="s">
        <v>13006</v>
      </c>
      <c r="G2247" s="423"/>
      <c r="H2247" s="423">
        <v>3.9340000000000002E-4</v>
      </c>
      <c r="I2247" s="423"/>
      <c r="J2247" s="424">
        <v>2.12E-2</v>
      </c>
      <c r="K2247" s="424"/>
      <c r="L2247" s="424"/>
    </row>
    <row r="2248" spans="1:12" ht="24" customHeight="1">
      <c r="A2248" s="300" t="s">
        <v>12986</v>
      </c>
      <c r="B2248" s="301" t="s">
        <v>13007</v>
      </c>
      <c r="C2248" s="300" t="s">
        <v>9</v>
      </c>
      <c r="D2248" s="300" t="s">
        <v>10619</v>
      </c>
      <c r="E2248" s="302" t="s">
        <v>51</v>
      </c>
      <c r="F2248" s="423" t="s">
        <v>13008</v>
      </c>
      <c r="G2248" s="423"/>
      <c r="H2248" s="423">
        <v>3.0499999999999999E-4</v>
      </c>
      <c r="I2248" s="423"/>
      <c r="J2248" s="424">
        <v>5.8299999999999998E-2</v>
      </c>
      <c r="K2248" s="424"/>
      <c r="L2248" s="424"/>
    </row>
    <row r="2249" spans="1:12" ht="24" customHeight="1">
      <c r="A2249" s="300" t="s">
        <v>12986</v>
      </c>
      <c r="B2249" s="301" t="s">
        <v>13009</v>
      </c>
      <c r="C2249" s="300" t="s">
        <v>9</v>
      </c>
      <c r="D2249" s="300" t="s">
        <v>10769</v>
      </c>
      <c r="E2249" s="302" t="s">
        <v>51</v>
      </c>
      <c r="F2249" s="423" t="s">
        <v>13010</v>
      </c>
      <c r="G2249" s="423"/>
      <c r="H2249" s="423">
        <v>2.7426200000000001E-2</v>
      </c>
      <c r="I2249" s="423"/>
      <c r="J2249" s="424">
        <v>3.4599999999999999E-2</v>
      </c>
      <c r="K2249" s="424"/>
      <c r="L2249" s="424"/>
    </row>
    <row r="2250" spans="1:12" ht="24" customHeight="1">
      <c r="A2250" s="300" t="s">
        <v>12986</v>
      </c>
      <c r="B2250" s="301" t="s">
        <v>13011</v>
      </c>
      <c r="C2250" s="300" t="s">
        <v>9</v>
      </c>
      <c r="D2250" s="300" t="s">
        <v>10929</v>
      </c>
      <c r="E2250" s="302" t="s">
        <v>51</v>
      </c>
      <c r="F2250" s="423" t="s">
        <v>13012</v>
      </c>
      <c r="G2250" s="423"/>
      <c r="H2250" s="423">
        <v>2.6449999999999998E-4</v>
      </c>
      <c r="I2250" s="423"/>
      <c r="J2250" s="424">
        <v>3.9800000000000002E-2</v>
      </c>
      <c r="K2250" s="424"/>
      <c r="L2250" s="424"/>
    </row>
    <row r="2251" spans="1:12" ht="17.100000000000001" customHeight="1">
      <c r="A2251" s="298"/>
      <c r="B2251" s="298"/>
      <c r="C2251" s="298"/>
      <c r="D2251" s="298"/>
      <c r="E2251" s="298"/>
      <c r="F2251" s="298"/>
      <c r="G2251" s="298"/>
      <c r="H2251" s="298"/>
      <c r="I2251" s="298"/>
      <c r="J2251" s="298" t="s">
        <v>12992</v>
      </c>
      <c r="K2251" s="298"/>
      <c r="L2251" s="298" t="s">
        <v>13824</v>
      </c>
    </row>
    <row r="2252" spans="1:12">
      <c r="A2252" s="414" t="s">
        <v>13056</v>
      </c>
      <c r="B2252" s="414"/>
      <c r="C2252" s="414"/>
      <c r="D2252" s="414"/>
      <c r="E2252" s="414"/>
      <c r="F2252" s="414"/>
      <c r="G2252" s="414"/>
      <c r="H2252" s="414"/>
      <c r="I2252" s="294"/>
      <c r="J2252" s="294"/>
      <c r="K2252" s="294"/>
      <c r="L2252" s="294"/>
    </row>
    <row r="2253" spans="1:12" ht="17.100000000000001" customHeight="1">
      <c r="A2253" s="294" t="s">
        <v>12978</v>
      </c>
      <c r="B2253" s="298" t="s">
        <v>12979</v>
      </c>
      <c r="C2253" s="294" t="s">
        <v>12980</v>
      </c>
      <c r="D2253" s="294" t="s">
        <v>12981</v>
      </c>
      <c r="E2253" s="299" t="s">
        <v>12982</v>
      </c>
      <c r="F2253" s="413" t="s">
        <v>12983</v>
      </c>
      <c r="G2253" s="413"/>
      <c r="H2253" s="413" t="s">
        <v>12984</v>
      </c>
      <c r="I2253" s="413"/>
      <c r="J2253" s="413" t="s">
        <v>12985</v>
      </c>
      <c r="K2253" s="413"/>
      <c r="L2253" s="413"/>
    </row>
    <row r="2254" spans="1:12" ht="24" customHeight="1">
      <c r="A2254" s="300" t="s">
        <v>12986</v>
      </c>
      <c r="B2254" s="301" t="s">
        <v>13057</v>
      </c>
      <c r="C2254" s="300" t="s">
        <v>9</v>
      </c>
      <c r="D2254" s="300" t="s">
        <v>12549</v>
      </c>
      <c r="E2254" s="302" t="s">
        <v>27</v>
      </c>
      <c r="F2254" s="423" t="s">
        <v>12948</v>
      </c>
      <c r="G2254" s="423"/>
      <c r="H2254" s="423">
        <v>0.24537890000000001</v>
      </c>
      <c r="I2254" s="423"/>
      <c r="J2254" s="424">
        <v>0.1595</v>
      </c>
      <c r="K2254" s="424"/>
      <c r="L2254" s="424"/>
    </row>
    <row r="2255" spans="1:12" ht="17.100000000000001" customHeight="1">
      <c r="A2255" s="298"/>
      <c r="B2255" s="298"/>
      <c r="C2255" s="298"/>
      <c r="D2255" s="298"/>
      <c r="E2255" s="298"/>
      <c r="F2255" s="298"/>
      <c r="G2255" s="298"/>
      <c r="H2255" s="298"/>
      <c r="I2255" s="298"/>
      <c r="J2255" s="298" t="s">
        <v>12992</v>
      </c>
      <c r="K2255" s="298"/>
      <c r="L2255" s="298" t="s">
        <v>12941</v>
      </c>
    </row>
    <row r="2256" spans="1:12">
      <c r="A2256" s="414" t="s">
        <v>13058</v>
      </c>
      <c r="B2256" s="414"/>
      <c r="C2256" s="414"/>
      <c r="D2256" s="414"/>
      <c r="E2256" s="414"/>
      <c r="F2256" s="414"/>
      <c r="G2256" s="414"/>
      <c r="H2256" s="414"/>
      <c r="I2256" s="294"/>
      <c r="J2256" s="294"/>
      <c r="K2256" s="294"/>
      <c r="L2256" s="294"/>
    </row>
    <row r="2257" spans="1:12" ht="17.100000000000001" customHeight="1">
      <c r="A2257" s="294" t="s">
        <v>12978</v>
      </c>
      <c r="B2257" s="298" t="s">
        <v>12979</v>
      </c>
      <c r="C2257" s="294" t="s">
        <v>12980</v>
      </c>
      <c r="D2257" s="294" t="s">
        <v>12981</v>
      </c>
      <c r="E2257" s="299" t="s">
        <v>12982</v>
      </c>
      <c r="F2257" s="413" t="s">
        <v>12983</v>
      </c>
      <c r="G2257" s="413"/>
      <c r="H2257" s="413" t="s">
        <v>12984</v>
      </c>
      <c r="I2257" s="413"/>
      <c r="J2257" s="413" t="s">
        <v>12985</v>
      </c>
      <c r="K2257" s="413"/>
      <c r="L2257" s="413"/>
    </row>
    <row r="2258" spans="1:12" ht="24" customHeight="1">
      <c r="A2258" s="300" t="s">
        <v>12986</v>
      </c>
      <c r="B2258" s="301" t="s">
        <v>13059</v>
      </c>
      <c r="C2258" s="300" t="s">
        <v>9</v>
      </c>
      <c r="D2258" s="300" t="s">
        <v>12535</v>
      </c>
      <c r="E2258" s="302" t="s">
        <v>27</v>
      </c>
      <c r="F2258" s="423" t="s">
        <v>12936</v>
      </c>
      <c r="G2258" s="423"/>
      <c r="H2258" s="423">
        <v>0.24537890000000001</v>
      </c>
      <c r="I2258" s="423"/>
      <c r="J2258" s="424">
        <v>1.23E-2</v>
      </c>
      <c r="K2258" s="424"/>
      <c r="L2258" s="424"/>
    </row>
    <row r="2259" spans="1:12" ht="17.100000000000001" customHeight="1">
      <c r="A2259" s="298"/>
      <c r="B2259" s="298"/>
      <c r="C2259" s="298"/>
      <c r="D2259" s="298"/>
      <c r="E2259" s="298"/>
      <c r="F2259" s="298"/>
      <c r="G2259" s="298"/>
      <c r="H2259" s="298"/>
      <c r="I2259" s="298"/>
      <c r="J2259" s="298" t="s">
        <v>12992</v>
      </c>
      <c r="K2259" s="298"/>
      <c r="L2259" s="298" t="s">
        <v>12904</v>
      </c>
    </row>
    <row r="2260" spans="1:12">
      <c r="A2260" s="414" t="s">
        <v>13060</v>
      </c>
      <c r="B2260" s="414"/>
      <c r="C2260" s="414"/>
      <c r="D2260" s="414"/>
      <c r="E2260" s="414"/>
      <c r="F2260" s="414"/>
      <c r="G2260" s="414"/>
      <c r="H2260" s="414"/>
      <c r="I2260" s="294"/>
      <c r="J2260" s="294"/>
      <c r="K2260" s="294"/>
      <c r="L2260" s="294"/>
    </row>
    <row r="2261" spans="1:12" ht="17.100000000000001" customHeight="1">
      <c r="A2261" s="294" t="s">
        <v>12978</v>
      </c>
      <c r="B2261" s="298" t="s">
        <v>12979</v>
      </c>
      <c r="C2261" s="294" t="s">
        <v>12980</v>
      </c>
      <c r="D2261" s="294" t="s">
        <v>12981</v>
      </c>
      <c r="E2261" s="299" t="s">
        <v>12982</v>
      </c>
      <c r="F2261" s="413" t="s">
        <v>12983</v>
      </c>
      <c r="G2261" s="413"/>
      <c r="H2261" s="413" t="s">
        <v>12984</v>
      </c>
      <c r="I2261" s="413"/>
      <c r="J2261" s="413" t="s">
        <v>12985</v>
      </c>
      <c r="K2261" s="413"/>
      <c r="L2261" s="413"/>
    </row>
    <row r="2262" spans="1:12" ht="24" customHeight="1">
      <c r="A2262" s="300" t="s">
        <v>12986</v>
      </c>
      <c r="B2262" s="301" t="s">
        <v>13061</v>
      </c>
      <c r="C2262" s="300" t="s">
        <v>9</v>
      </c>
      <c r="D2262" s="300" t="s">
        <v>12522</v>
      </c>
      <c r="E2262" s="302" t="s">
        <v>27</v>
      </c>
      <c r="F2262" s="423" t="s">
        <v>12964</v>
      </c>
      <c r="G2262" s="423"/>
      <c r="H2262" s="423">
        <v>0.24537890000000001</v>
      </c>
      <c r="I2262" s="423"/>
      <c r="J2262" s="424">
        <v>0.62080000000000002</v>
      </c>
      <c r="K2262" s="424"/>
      <c r="L2262" s="424"/>
    </row>
    <row r="2263" spans="1:12" ht="24" customHeight="1">
      <c r="A2263" s="300" t="s">
        <v>12986</v>
      </c>
      <c r="B2263" s="301" t="s">
        <v>13062</v>
      </c>
      <c r="C2263" s="300" t="s">
        <v>9</v>
      </c>
      <c r="D2263" s="300" t="s">
        <v>12527</v>
      </c>
      <c r="E2263" s="302" t="s">
        <v>27</v>
      </c>
      <c r="F2263" s="423" t="s">
        <v>13063</v>
      </c>
      <c r="G2263" s="423"/>
      <c r="H2263" s="423">
        <v>0.24537890000000001</v>
      </c>
      <c r="I2263" s="423"/>
      <c r="J2263" s="424">
        <v>8.3400000000000002E-2</v>
      </c>
      <c r="K2263" s="424"/>
      <c r="L2263" s="424"/>
    </row>
    <row r="2264" spans="1:12" ht="17.100000000000001" customHeight="1">
      <c r="A2264" s="298"/>
      <c r="B2264" s="298"/>
      <c r="C2264" s="298"/>
      <c r="D2264" s="298"/>
      <c r="E2264" s="298"/>
      <c r="F2264" s="298"/>
      <c r="G2264" s="298"/>
      <c r="H2264" s="298"/>
      <c r="I2264" s="298"/>
      <c r="J2264" s="298" t="s">
        <v>12992</v>
      </c>
      <c r="K2264" s="298"/>
      <c r="L2264" s="298" t="s">
        <v>13825</v>
      </c>
    </row>
    <row r="2265" spans="1:12" ht="17.100000000000001" customHeight="1">
      <c r="A2265" s="294" t="s">
        <v>13014</v>
      </c>
      <c r="B2265" s="294"/>
      <c r="C2265" s="294"/>
      <c r="D2265" s="294"/>
      <c r="E2265" s="294"/>
      <c r="F2265" s="294"/>
      <c r="G2265" s="294"/>
      <c r="H2265" s="294"/>
      <c r="I2265" s="294"/>
      <c r="J2265" s="294"/>
      <c r="K2265" s="294"/>
      <c r="L2265" s="294"/>
    </row>
    <row r="2266" spans="1:12" ht="17.100000000000001" customHeight="1">
      <c r="A2266" s="298"/>
      <c r="B2266" s="298"/>
      <c r="C2266" s="298"/>
      <c r="D2266" s="298"/>
      <c r="E2266" s="298"/>
      <c r="F2266" s="298"/>
      <c r="G2266" s="298"/>
      <c r="H2266" s="298"/>
      <c r="I2266" s="298"/>
      <c r="J2266" s="298" t="s">
        <v>13015</v>
      </c>
      <c r="K2266" s="298"/>
      <c r="L2266" s="298" t="s">
        <v>13826</v>
      </c>
    </row>
    <row r="2267" spans="1:12" ht="17.100000000000001" customHeight="1">
      <c r="A2267" s="298"/>
      <c r="B2267" s="298"/>
      <c r="C2267" s="298"/>
      <c r="D2267" s="298"/>
      <c r="E2267" s="298"/>
      <c r="F2267" s="298"/>
      <c r="G2267" s="298"/>
      <c r="H2267" s="298"/>
      <c r="I2267" s="298"/>
      <c r="J2267" s="298" t="s">
        <v>13017</v>
      </c>
      <c r="K2267" s="298" t="s">
        <v>13018</v>
      </c>
      <c r="L2267" s="298" t="s">
        <v>13827</v>
      </c>
    </row>
    <row r="2268" spans="1:12" ht="17.100000000000001" customHeight="1">
      <c r="A2268" s="298"/>
      <c r="B2268" s="298"/>
      <c r="C2268" s="298"/>
      <c r="D2268" s="298"/>
      <c r="E2268" s="298"/>
      <c r="F2268" s="298"/>
      <c r="G2268" s="298"/>
      <c r="H2268" s="298"/>
      <c r="I2268" s="298"/>
      <c r="J2268" s="298" t="s">
        <v>13020</v>
      </c>
      <c r="K2268" s="298"/>
      <c r="L2268" s="298" t="s">
        <v>13828</v>
      </c>
    </row>
    <row r="2269" spans="1:12" ht="17.100000000000001" customHeight="1">
      <c r="A2269" s="298"/>
      <c r="B2269" s="298"/>
      <c r="C2269" s="298"/>
      <c r="D2269" s="298"/>
      <c r="E2269" s="298"/>
      <c r="F2269" s="298"/>
      <c r="G2269" s="298"/>
      <c r="H2269" s="298"/>
      <c r="I2269" s="298"/>
      <c r="J2269" s="298" t="s">
        <v>13022</v>
      </c>
      <c r="K2269" s="298" t="s">
        <v>12974</v>
      </c>
      <c r="L2269" s="298" t="s">
        <v>13829</v>
      </c>
    </row>
    <row r="2270" spans="1:12" ht="17.100000000000001" customHeight="1">
      <c r="A2270" s="298"/>
      <c r="B2270" s="298"/>
      <c r="C2270" s="298"/>
      <c r="D2270" s="298"/>
      <c r="E2270" s="298"/>
      <c r="F2270" s="298"/>
      <c r="G2270" s="298"/>
      <c r="H2270" s="298"/>
      <c r="I2270" s="298"/>
      <c r="J2270" s="298" t="s">
        <v>13024</v>
      </c>
      <c r="K2270" s="298"/>
      <c r="L2270" s="298" t="s">
        <v>13830</v>
      </c>
    </row>
    <row r="2271" spans="1:12" ht="30" customHeight="1">
      <c r="A2271" s="299"/>
      <c r="B2271" s="299"/>
      <c r="C2271" s="299"/>
      <c r="D2271" s="299"/>
      <c r="E2271" s="299"/>
      <c r="F2271" s="299"/>
      <c r="G2271" s="299"/>
      <c r="H2271" s="299"/>
      <c r="I2271" s="299"/>
      <c r="J2271" s="299"/>
      <c r="K2271" s="299"/>
      <c r="L2271" s="299"/>
    </row>
    <row r="2272" spans="1:12" ht="48" customHeight="1">
      <c r="A2272" s="295" t="s">
        <v>13831</v>
      </c>
      <c r="B2272" s="296" t="s">
        <v>13832</v>
      </c>
      <c r="C2272" s="295" t="s">
        <v>9</v>
      </c>
      <c r="D2272" s="295" t="s">
        <v>3781</v>
      </c>
      <c r="E2272" s="297" t="s">
        <v>23</v>
      </c>
      <c r="F2272" s="296"/>
      <c r="G2272" s="296"/>
      <c r="H2272" s="296"/>
      <c r="I2272" s="296"/>
      <c r="J2272" s="296"/>
      <c r="K2272" s="296"/>
      <c r="L2272" s="296"/>
    </row>
    <row r="2273" spans="1:12">
      <c r="A2273" s="414" t="s">
        <v>12977</v>
      </c>
      <c r="B2273" s="414"/>
      <c r="C2273" s="414"/>
      <c r="D2273" s="414"/>
      <c r="E2273" s="414"/>
      <c r="F2273" s="414"/>
      <c r="G2273" s="414"/>
      <c r="H2273" s="414"/>
      <c r="I2273" s="294"/>
      <c r="J2273" s="294"/>
      <c r="K2273" s="294"/>
      <c r="L2273" s="294"/>
    </row>
    <row r="2274" spans="1:12" ht="17.100000000000001" customHeight="1">
      <c r="A2274" s="294" t="s">
        <v>12978</v>
      </c>
      <c r="B2274" s="298" t="s">
        <v>12979</v>
      </c>
      <c r="C2274" s="294" t="s">
        <v>12980</v>
      </c>
      <c r="D2274" s="294" t="s">
        <v>12981</v>
      </c>
      <c r="E2274" s="299" t="s">
        <v>12982</v>
      </c>
      <c r="F2274" s="413" t="s">
        <v>12983</v>
      </c>
      <c r="G2274" s="413"/>
      <c r="H2274" s="413" t="s">
        <v>12984</v>
      </c>
      <c r="I2274" s="413"/>
      <c r="J2274" s="413" t="s">
        <v>12985</v>
      </c>
      <c r="K2274" s="413"/>
      <c r="L2274" s="413"/>
    </row>
    <row r="2275" spans="1:12" ht="24" customHeight="1">
      <c r="A2275" s="300" t="s">
        <v>12986</v>
      </c>
      <c r="B2275" s="301" t="s">
        <v>13085</v>
      </c>
      <c r="C2275" s="300" t="s">
        <v>9</v>
      </c>
      <c r="D2275" s="300" t="s">
        <v>7909</v>
      </c>
      <c r="E2275" s="302" t="s">
        <v>51</v>
      </c>
      <c r="F2275" s="423" t="s">
        <v>13086</v>
      </c>
      <c r="G2275" s="423"/>
      <c r="H2275" s="423">
        <v>1.0289999999999999E-4</v>
      </c>
      <c r="I2275" s="423"/>
      <c r="J2275" s="424">
        <v>1.0699999999999999E-2</v>
      </c>
      <c r="K2275" s="424"/>
      <c r="L2275" s="424"/>
    </row>
    <row r="2276" spans="1:12" ht="24" customHeight="1">
      <c r="A2276" s="300" t="s">
        <v>12986</v>
      </c>
      <c r="B2276" s="301" t="s">
        <v>13087</v>
      </c>
      <c r="C2276" s="300" t="s">
        <v>9</v>
      </c>
      <c r="D2276" s="300" t="s">
        <v>8873</v>
      </c>
      <c r="E2276" s="302" t="s">
        <v>51</v>
      </c>
      <c r="F2276" s="423" t="s">
        <v>13088</v>
      </c>
      <c r="G2276" s="423"/>
      <c r="H2276" s="423">
        <v>9.7999999999999993E-6</v>
      </c>
      <c r="I2276" s="423"/>
      <c r="J2276" s="424">
        <v>8.5000000000000006E-3</v>
      </c>
      <c r="K2276" s="424"/>
      <c r="L2276" s="424"/>
    </row>
    <row r="2277" spans="1:12" ht="48" customHeight="1">
      <c r="A2277" s="300" t="s">
        <v>12986</v>
      </c>
      <c r="B2277" s="301" t="s">
        <v>13089</v>
      </c>
      <c r="C2277" s="300" t="s">
        <v>9</v>
      </c>
      <c r="D2277" s="300" t="s">
        <v>9227</v>
      </c>
      <c r="E2277" s="302" t="s">
        <v>51</v>
      </c>
      <c r="F2277" s="423" t="s">
        <v>13090</v>
      </c>
      <c r="G2277" s="423"/>
      <c r="H2277" s="423">
        <v>6.9E-6</v>
      </c>
      <c r="I2277" s="423"/>
      <c r="J2277" s="424">
        <v>9.1999999999999998E-3</v>
      </c>
      <c r="K2277" s="424"/>
      <c r="L2277" s="424"/>
    </row>
    <row r="2278" spans="1:12" ht="24" customHeight="1">
      <c r="A2278" s="300" t="s">
        <v>12986</v>
      </c>
      <c r="B2278" s="301" t="s">
        <v>13091</v>
      </c>
      <c r="C2278" s="300" t="s">
        <v>9</v>
      </c>
      <c r="D2278" s="300" t="s">
        <v>9580</v>
      </c>
      <c r="E2278" s="302" t="s">
        <v>51</v>
      </c>
      <c r="F2278" s="423" t="s">
        <v>13092</v>
      </c>
      <c r="G2278" s="423"/>
      <c r="H2278" s="423">
        <v>6.8000000000000001E-6</v>
      </c>
      <c r="I2278" s="423"/>
      <c r="J2278" s="424">
        <v>6.1000000000000004E-3</v>
      </c>
      <c r="K2278" s="424"/>
      <c r="L2278" s="424"/>
    </row>
    <row r="2279" spans="1:12" ht="24" customHeight="1">
      <c r="A2279" s="300" t="s">
        <v>12986</v>
      </c>
      <c r="B2279" s="301" t="s">
        <v>12987</v>
      </c>
      <c r="C2279" s="300" t="s">
        <v>9</v>
      </c>
      <c r="D2279" s="300" t="s">
        <v>9831</v>
      </c>
      <c r="E2279" s="302" t="s">
        <v>12988</v>
      </c>
      <c r="F2279" s="423" t="s">
        <v>12989</v>
      </c>
      <c r="G2279" s="423"/>
      <c r="H2279" s="423">
        <v>2.3808000000000002E-3</v>
      </c>
      <c r="I2279" s="423"/>
      <c r="J2279" s="424">
        <v>2.41E-2</v>
      </c>
      <c r="K2279" s="424"/>
      <c r="L2279" s="424"/>
    </row>
    <row r="2280" spans="1:12" ht="36" customHeight="1">
      <c r="A2280" s="300" t="s">
        <v>12986</v>
      </c>
      <c r="B2280" s="301" t="s">
        <v>12990</v>
      </c>
      <c r="C2280" s="300" t="s">
        <v>9</v>
      </c>
      <c r="D2280" s="300" t="s">
        <v>11426</v>
      </c>
      <c r="E2280" s="302" t="s">
        <v>51</v>
      </c>
      <c r="F2280" s="423" t="s">
        <v>12991</v>
      </c>
      <c r="G2280" s="423"/>
      <c r="H2280" s="423">
        <v>1.247E-4</v>
      </c>
      <c r="I2280" s="423"/>
      <c r="J2280" s="424">
        <v>1.6500000000000001E-2</v>
      </c>
      <c r="K2280" s="424"/>
      <c r="L2280" s="424"/>
    </row>
    <row r="2281" spans="1:12" ht="17.100000000000001" customHeight="1">
      <c r="A2281" s="298"/>
      <c r="B2281" s="298"/>
      <c r="C2281" s="298"/>
      <c r="D2281" s="298"/>
      <c r="E2281" s="298"/>
      <c r="F2281" s="298"/>
      <c r="G2281" s="298"/>
      <c r="H2281" s="298"/>
      <c r="I2281" s="298"/>
      <c r="J2281" s="298" t="s">
        <v>12992</v>
      </c>
      <c r="K2281" s="298"/>
      <c r="L2281" s="298" t="s">
        <v>12935</v>
      </c>
    </row>
    <row r="2282" spans="1:12">
      <c r="A2282" s="414" t="s">
        <v>12994</v>
      </c>
      <c r="B2282" s="414"/>
      <c r="C2282" s="414"/>
      <c r="D2282" s="414"/>
      <c r="E2282" s="414"/>
      <c r="F2282" s="414"/>
      <c r="G2282" s="414"/>
      <c r="H2282" s="414"/>
      <c r="I2282" s="294"/>
      <c r="J2282" s="294"/>
      <c r="K2282" s="294"/>
      <c r="L2282" s="294"/>
    </row>
    <row r="2283" spans="1:12" ht="17.100000000000001" customHeight="1">
      <c r="A2283" s="294" t="s">
        <v>12978</v>
      </c>
      <c r="B2283" s="298" t="s">
        <v>12979</v>
      </c>
      <c r="C2283" s="294" t="s">
        <v>12980</v>
      </c>
      <c r="D2283" s="294" t="s">
        <v>12981</v>
      </c>
      <c r="E2283" s="299" t="s">
        <v>12982</v>
      </c>
      <c r="F2283" s="413" t="s">
        <v>12983</v>
      </c>
      <c r="G2283" s="413"/>
      <c r="H2283" s="413" t="s">
        <v>12984</v>
      </c>
      <c r="I2283" s="413"/>
      <c r="J2283" s="413" t="s">
        <v>12985</v>
      </c>
      <c r="K2283" s="413"/>
      <c r="L2283" s="413"/>
    </row>
    <row r="2284" spans="1:12" ht="24" customHeight="1">
      <c r="A2284" s="300" t="s">
        <v>12986</v>
      </c>
      <c r="B2284" s="301" t="s">
        <v>13292</v>
      </c>
      <c r="C2284" s="300" t="s">
        <v>9</v>
      </c>
      <c r="D2284" s="300" t="s">
        <v>6981</v>
      </c>
      <c r="E2284" s="302" t="s">
        <v>27</v>
      </c>
      <c r="F2284" s="423" t="s">
        <v>13293</v>
      </c>
      <c r="G2284" s="423"/>
      <c r="H2284" s="423">
        <v>2.4176699999999999E-2</v>
      </c>
      <c r="I2284" s="423"/>
      <c r="J2284" s="424">
        <v>0.11700000000000001</v>
      </c>
      <c r="K2284" s="424"/>
      <c r="L2284" s="424"/>
    </row>
    <row r="2285" spans="1:12" ht="24" customHeight="1">
      <c r="A2285" s="300" t="s">
        <v>12986</v>
      </c>
      <c r="B2285" s="301" t="s">
        <v>13294</v>
      </c>
      <c r="C2285" s="300" t="s">
        <v>9</v>
      </c>
      <c r="D2285" s="300" t="s">
        <v>7164</v>
      </c>
      <c r="E2285" s="302" t="s">
        <v>27</v>
      </c>
      <c r="F2285" s="423" t="s">
        <v>13134</v>
      </c>
      <c r="G2285" s="423"/>
      <c r="H2285" s="423">
        <v>0.1506777</v>
      </c>
      <c r="I2285" s="423"/>
      <c r="J2285" s="424">
        <v>1.0471999999999999</v>
      </c>
      <c r="K2285" s="424"/>
      <c r="L2285" s="424"/>
    </row>
    <row r="2286" spans="1:12" ht="17.100000000000001" customHeight="1">
      <c r="A2286" s="298"/>
      <c r="B2286" s="298"/>
      <c r="C2286" s="298"/>
      <c r="D2286" s="298"/>
      <c r="E2286" s="298"/>
      <c r="F2286" s="298"/>
      <c r="G2286" s="298"/>
      <c r="H2286" s="298"/>
      <c r="I2286" s="298"/>
      <c r="J2286" s="298" t="s">
        <v>12992</v>
      </c>
      <c r="K2286" s="298"/>
      <c r="L2286" s="298" t="s">
        <v>12945</v>
      </c>
    </row>
    <row r="2287" spans="1:12">
      <c r="A2287" s="414" t="s">
        <v>12998</v>
      </c>
      <c r="B2287" s="414"/>
      <c r="C2287" s="414"/>
      <c r="D2287" s="414"/>
      <c r="E2287" s="414"/>
      <c r="F2287" s="414"/>
      <c r="G2287" s="414"/>
      <c r="H2287" s="414"/>
      <c r="I2287" s="294"/>
      <c r="J2287" s="294"/>
      <c r="K2287" s="294"/>
      <c r="L2287" s="294"/>
    </row>
    <row r="2288" spans="1:12" ht="17.100000000000001" customHeight="1">
      <c r="A2288" s="294" t="s">
        <v>12978</v>
      </c>
      <c r="B2288" s="298" t="s">
        <v>12979</v>
      </c>
      <c r="C2288" s="294" t="s">
        <v>12980</v>
      </c>
      <c r="D2288" s="294" t="s">
        <v>12981</v>
      </c>
      <c r="E2288" s="299" t="s">
        <v>12982</v>
      </c>
      <c r="F2288" s="413" t="s">
        <v>12983</v>
      </c>
      <c r="G2288" s="413"/>
      <c r="H2288" s="413" t="s">
        <v>12984</v>
      </c>
      <c r="I2288" s="413"/>
      <c r="J2288" s="413" t="s">
        <v>12985</v>
      </c>
      <c r="K2288" s="413"/>
      <c r="L2288" s="413"/>
    </row>
    <row r="2289" spans="1:12" ht="24" customHeight="1">
      <c r="A2289" s="300" t="s">
        <v>12986</v>
      </c>
      <c r="B2289" s="301" t="s">
        <v>13332</v>
      </c>
      <c r="C2289" s="300" t="s">
        <v>9</v>
      </c>
      <c r="D2289" s="300" t="s">
        <v>7130</v>
      </c>
      <c r="E2289" s="302" t="s">
        <v>23</v>
      </c>
      <c r="F2289" s="423" t="s">
        <v>13333</v>
      </c>
      <c r="G2289" s="423"/>
      <c r="H2289" s="423">
        <v>2.5000000000000001E-2</v>
      </c>
      <c r="I2289" s="423"/>
      <c r="J2289" s="424">
        <v>0.28999999999999998</v>
      </c>
      <c r="K2289" s="424"/>
      <c r="L2289" s="424"/>
    </row>
    <row r="2290" spans="1:12" ht="36" customHeight="1">
      <c r="A2290" s="300" t="s">
        <v>12986</v>
      </c>
      <c r="B2290" s="301" t="s">
        <v>13334</v>
      </c>
      <c r="C2290" s="300" t="s">
        <v>9</v>
      </c>
      <c r="D2290" s="300" t="s">
        <v>8874</v>
      </c>
      <c r="E2290" s="302" t="s">
        <v>51</v>
      </c>
      <c r="F2290" s="423" t="s">
        <v>12956</v>
      </c>
      <c r="G2290" s="423"/>
      <c r="H2290" s="423">
        <v>0.74299999999999999</v>
      </c>
      <c r="I2290" s="423"/>
      <c r="J2290" s="424">
        <v>0.1</v>
      </c>
      <c r="K2290" s="424"/>
      <c r="L2290" s="424"/>
    </row>
    <row r="2291" spans="1:12" ht="24" customHeight="1">
      <c r="A2291" s="300" t="s">
        <v>12986</v>
      </c>
      <c r="B2291" s="301" t="s">
        <v>13833</v>
      </c>
      <c r="C2291" s="300" t="s">
        <v>9</v>
      </c>
      <c r="D2291" s="300" t="s">
        <v>6880</v>
      </c>
      <c r="E2291" s="302" t="s">
        <v>23</v>
      </c>
      <c r="F2291" s="423" t="s">
        <v>13834</v>
      </c>
      <c r="G2291" s="423"/>
      <c r="H2291" s="423">
        <v>1.1035823</v>
      </c>
      <c r="I2291" s="423"/>
      <c r="J2291" s="424">
        <v>6.4890999999999996</v>
      </c>
      <c r="K2291" s="424"/>
      <c r="L2291" s="424"/>
    </row>
    <row r="2292" spans="1:12" ht="24" customHeight="1">
      <c r="A2292" s="300" t="s">
        <v>12986</v>
      </c>
      <c r="B2292" s="301" t="s">
        <v>13099</v>
      </c>
      <c r="C2292" s="300" t="s">
        <v>9</v>
      </c>
      <c r="D2292" s="300" t="s">
        <v>7224</v>
      </c>
      <c r="E2292" s="302" t="s">
        <v>51</v>
      </c>
      <c r="F2292" s="423" t="s">
        <v>13100</v>
      </c>
      <c r="G2292" s="423"/>
      <c r="H2292" s="423">
        <v>1.2152E-3</v>
      </c>
      <c r="I2292" s="423"/>
      <c r="J2292" s="424">
        <v>1.12E-2</v>
      </c>
      <c r="K2292" s="424"/>
      <c r="L2292" s="424"/>
    </row>
    <row r="2293" spans="1:12" ht="24" customHeight="1">
      <c r="A2293" s="300" t="s">
        <v>12986</v>
      </c>
      <c r="B2293" s="301" t="s">
        <v>13101</v>
      </c>
      <c r="C2293" s="300" t="s">
        <v>9</v>
      </c>
      <c r="D2293" s="300" t="s">
        <v>7359</v>
      </c>
      <c r="E2293" s="302" t="s">
        <v>51</v>
      </c>
      <c r="F2293" s="423" t="s">
        <v>13102</v>
      </c>
      <c r="G2293" s="423"/>
      <c r="H2293" s="423">
        <v>3.9199999999999997E-5</v>
      </c>
      <c r="I2293" s="423"/>
      <c r="J2293" s="424">
        <v>5.0000000000000001E-3</v>
      </c>
      <c r="K2293" s="424"/>
      <c r="L2293" s="424"/>
    </row>
    <row r="2294" spans="1:12" ht="24" customHeight="1">
      <c r="A2294" s="300" t="s">
        <v>12986</v>
      </c>
      <c r="B2294" s="301" t="s">
        <v>13103</v>
      </c>
      <c r="C2294" s="300" t="s">
        <v>9</v>
      </c>
      <c r="D2294" s="300" t="s">
        <v>8851</v>
      </c>
      <c r="E2294" s="302" t="s">
        <v>51</v>
      </c>
      <c r="F2294" s="423" t="s">
        <v>13104</v>
      </c>
      <c r="G2294" s="423"/>
      <c r="H2294" s="423">
        <v>3.1399999999999998E-5</v>
      </c>
      <c r="I2294" s="423"/>
      <c r="J2294" s="424">
        <v>6.1000000000000004E-3</v>
      </c>
      <c r="K2294" s="424"/>
      <c r="L2294" s="424"/>
    </row>
    <row r="2295" spans="1:12" ht="24" customHeight="1">
      <c r="A2295" s="300" t="s">
        <v>12986</v>
      </c>
      <c r="B2295" s="301" t="s">
        <v>13105</v>
      </c>
      <c r="C2295" s="300" t="s">
        <v>9</v>
      </c>
      <c r="D2295" s="300" t="s">
        <v>8852</v>
      </c>
      <c r="E2295" s="302" t="s">
        <v>51</v>
      </c>
      <c r="F2295" s="423" t="s">
        <v>13106</v>
      </c>
      <c r="G2295" s="423"/>
      <c r="H2295" s="423">
        <v>6.8000000000000001E-6</v>
      </c>
      <c r="I2295" s="423"/>
      <c r="J2295" s="424">
        <v>3.7000000000000002E-3</v>
      </c>
      <c r="K2295" s="424"/>
      <c r="L2295" s="424"/>
    </row>
    <row r="2296" spans="1:12" ht="24" customHeight="1">
      <c r="A2296" s="300" t="s">
        <v>12986</v>
      </c>
      <c r="B2296" s="301" t="s">
        <v>13107</v>
      </c>
      <c r="C2296" s="300" t="s">
        <v>9</v>
      </c>
      <c r="D2296" s="300" t="s">
        <v>9000</v>
      </c>
      <c r="E2296" s="302" t="s">
        <v>51</v>
      </c>
      <c r="F2296" s="423" t="s">
        <v>13108</v>
      </c>
      <c r="G2296" s="423"/>
      <c r="H2296" s="423">
        <v>1.3831E-3</v>
      </c>
      <c r="I2296" s="423"/>
      <c r="J2296" s="424">
        <v>9.4000000000000004E-3</v>
      </c>
      <c r="K2296" s="424"/>
      <c r="L2296" s="424"/>
    </row>
    <row r="2297" spans="1:12" ht="24" customHeight="1">
      <c r="A2297" s="300" t="s">
        <v>12986</v>
      </c>
      <c r="B2297" s="301" t="s">
        <v>13109</v>
      </c>
      <c r="C2297" s="300" t="s">
        <v>9</v>
      </c>
      <c r="D2297" s="300" t="s">
        <v>9574</v>
      </c>
      <c r="E2297" s="302" t="s">
        <v>51</v>
      </c>
      <c r="F2297" s="423" t="s">
        <v>13110</v>
      </c>
      <c r="G2297" s="423"/>
      <c r="H2297" s="423">
        <v>4.3859999999999998E-4</v>
      </c>
      <c r="I2297" s="423"/>
      <c r="J2297" s="424">
        <v>3.8999999999999998E-3</v>
      </c>
      <c r="K2297" s="424"/>
      <c r="L2297" s="424"/>
    </row>
    <row r="2298" spans="1:12" ht="24" customHeight="1">
      <c r="A2298" s="300" t="s">
        <v>12986</v>
      </c>
      <c r="B2298" s="301" t="s">
        <v>13111</v>
      </c>
      <c r="C2298" s="300" t="s">
        <v>9</v>
      </c>
      <c r="D2298" s="300" t="s">
        <v>10714</v>
      </c>
      <c r="E2298" s="302" t="s">
        <v>93</v>
      </c>
      <c r="F2298" s="423" t="s">
        <v>13112</v>
      </c>
      <c r="G2298" s="423"/>
      <c r="H2298" s="423">
        <v>2.3059999999999999E-4</v>
      </c>
      <c r="I2298" s="423"/>
      <c r="J2298" s="424">
        <v>3.5000000000000001E-3</v>
      </c>
      <c r="K2298" s="424"/>
      <c r="L2298" s="424"/>
    </row>
    <row r="2299" spans="1:12" ht="24" customHeight="1">
      <c r="A2299" s="300" t="s">
        <v>12986</v>
      </c>
      <c r="B2299" s="301" t="s">
        <v>13113</v>
      </c>
      <c r="C2299" s="300" t="s">
        <v>9</v>
      </c>
      <c r="D2299" s="300" t="s">
        <v>10809</v>
      </c>
      <c r="E2299" s="302" t="s">
        <v>51</v>
      </c>
      <c r="F2299" s="423" t="s">
        <v>13114</v>
      </c>
      <c r="G2299" s="423"/>
      <c r="H2299" s="423">
        <v>2.3059999999999999E-4</v>
      </c>
      <c r="I2299" s="423"/>
      <c r="J2299" s="424">
        <v>2.8E-3</v>
      </c>
      <c r="K2299" s="424"/>
      <c r="L2299" s="424"/>
    </row>
    <row r="2300" spans="1:12" ht="24" customHeight="1">
      <c r="A2300" s="300" t="s">
        <v>12986</v>
      </c>
      <c r="B2300" s="301" t="s">
        <v>13115</v>
      </c>
      <c r="C2300" s="300" t="s">
        <v>9</v>
      </c>
      <c r="D2300" s="300" t="s">
        <v>10810</v>
      </c>
      <c r="E2300" s="302" t="s">
        <v>51</v>
      </c>
      <c r="F2300" s="423" t="s">
        <v>13116</v>
      </c>
      <c r="G2300" s="423"/>
      <c r="H2300" s="423">
        <v>2.3059999999999999E-4</v>
      </c>
      <c r="I2300" s="423"/>
      <c r="J2300" s="424">
        <v>6.1000000000000004E-3</v>
      </c>
      <c r="K2300" s="424"/>
      <c r="L2300" s="424"/>
    </row>
    <row r="2301" spans="1:12" ht="24" customHeight="1">
      <c r="A2301" s="300" t="s">
        <v>12986</v>
      </c>
      <c r="B2301" s="301" t="s">
        <v>13117</v>
      </c>
      <c r="C2301" s="300" t="s">
        <v>9</v>
      </c>
      <c r="D2301" s="300" t="s">
        <v>10837</v>
      </c>
      <c r="E2301" s="302" t="s">
        <v>51</v>
      </c>
      <c r="F2301" s="423" t="s">
        <v>13118</v>
      </c>
      <c r="G2301" s="423"/>
      <c r="H2301" s="423">
        <v>7.7999999999999999E-6</v>
      </c>
      <c r="I2301" s="423"/>
      <c r="J2301" s="424">
        <v>3.5000000000000001E-3</v>
      </c>
      <c r="K2301" s="424"/>
      <c r="L2301" s="424"/>
    </row>
    <row r="2302" spans="1:12" ht="24" customHeight="1">
      <c r="A2302" s="300" t="s">
        <v>12986</v>
      </c>
      <c r="B2302" s="301" t="s">
        <v>13003</v>
      </c>
      <c r="C2302" s="300" t="s">
        <v>9</v>
      </c>
      <c r="D2302" s="300" t="s">
        <v>7216</v>
      </c>
      <c r="E2302" s="302" t="s">
        <v>51</v>
      </c>
      <c r="F2302" s="423" t="s">
        <v>13004</v>
      </c>
      <c r="G2302" s="423"/>
      <c r="H2302" s="423">
        <v>4.617E-4</v>
      </c>
      <c r="I2302" s="423"/>
      <c r="J2302" s="424">
        <v>1.54E-2</v>
      </c>
      <c r="K2302" s="424"/>
      <c r="L2302" s="424"/>
    </row>
    <row r="2303" spans="1:12" ht="24" customHeight="1">
      <c r="A2303" s="300" t="s">
        <v>12986</v>
      </c>
      <c r="B2303" s="301" t="s">
        <v>13005</v>
      </c>
      <c r="C2303" s="300" t="s">
        <v>9</v>
      </c>
      <c r="D2303" s="300" t="s">
        <v>7393</v>
      </c>
      <c r="E2303" s="302" t="s">
        <v>12988</v>
      </c>
      <c r="F2303" s="423" t="s">
        <v>13006</v>
      </c>
      <c r="G2303" s="423"/>
      <c r="H2303" s="423">
        <v>2.7779999999999998E-4</v>
      </c>
      <c r="I2303" s="423"/>
      <c r="J2303" s="424">
        <v>1.4999999999999999E-2</v>
      </c>
      <c r="K2303" s="424"/>
      <c r="L2303" s="424"/>
    </row>
    <row r="2304" spans="1:12" ht="24" customHeight="1">
      <c r="A2304" s="300" t="s">
        <v>12986</v>
      </c>
      <c r="B2304" s="301" t="s">
        <v>13007</v>
      </c>
      <c r="C2304" s="300" t="s">
        <v>9</v>
      </c>
      <c r="D2304" s="300" t="s">
        <v>10619</v>
      </c>
      <c r="E2304" s="302" t="s">
        <v>51</v>
      </c>
      <c r="F2304" s="423" t="s">
        <v>13008</v>
      </c>
      <c r="G2304" s="423"/>
      <c r="H2304" s="423">
        <v>2.1550000000000001E-4</v>
      </c>
      <c r="I2304" s="423"/>
      <c r="J2304" s="424">
        <v>4.1200000000000001E-2</v>
      </c>
      <c r="K2304" s="424"/>
      <c r="L2304" s="424"/>
    </row>
    <row r="2305" spans="1:12" ht="24" customHeight="1">
      <c r="A2305" s="300" t="s">
        <v>12986</v>
      </c>
      <c r="B2305" s="301" t="s">
        <v>13009</v>
      </c>
      <c r="C2305" s="300" t="s">
        <v>9</v>
      </c>
      <c r="D2305" s="300" t="s">
        <v>10769</v>
      </c>
      <c r="E2305" s="302" t="s">
        <v>51</v>
      </c>
      <c r="F2305" s="423" t="s">
        <v>13010</v>
      </c>
      <c r="G2305" s="423"/>
      <c r="H2305" s="423">
        <v>1.93691E-2</v>
      </c>
      <c r="I2305" s="423"/>
      <c r="J2305" s="424">
        <v>2.4400000000000002E-2</v>
      </c>
      <c r="K2305" s="424"/>
      <c r="L2305" s="424"/>
    </row>
    <row r="2306" spans="1:12" ht="24" customHeight="1">
      <c r="A2306" s="300" t="s">
        <v>12986</v>
      </c>
      <c r="B2306" s="301" t="s">
        <v>13011</v>
      </c>
      <c r="C2306" s="300" t="s">
        <v>9</v>
      </c>
      <c r="D2306" s="300" t="s">
        <v>10929</v>
      </c>
      <c r="E2306" s="302" t="s">
        <v>51</v>
      </c>
      <c r="F2306" s="423" t="s">
        <v>13012</v>
      </c>
      <c r="G2306" s="423"/>
      <c r="H2306" s="423">
        <v>1.8660000000000001E-4</v>
      </c>
      <c r="I2306" s="423"/>
      <c r="J2306" s="424">
        <v>2.81E-2</v>
      </c>
      <c r="K2306" s="424"/>
      <c r="L2306" s="424"/>
    </row>
    <row r="2307" spans="1:12" ht="17.100000000000001" customHeight="1">
      <c r="A2307" s="298"/>
      <c r="B2307" s="298"/>
      <c r="C2307" s="298"/>
      <c r="D2307" s="298"/>
      <c r="E2307" s="298"/>
      <c r="F2307" s="298"/>
      <c r="G2307" s="298"/>
      <c r="H2307" s="298"/>
      <c r="I2307" s="298"/>
      <c r="J2307" s="298" t="s">
        <v>12992</v>
      </c>
      <c r="K2307" s="298"/>
      <c r="L2307" s="298" t="s">
        <v>13835</v>
      </c>
    </row>
    <row r="2308" spans="1:12">
      <c r="A2308" s="414" t="s">
        <v>13056</v>
      </c>
      <c r="B2308" s="414"/>
      <c r="C2308" s="414"/>
      <c r="D2308" s="414"/>
      <c r="E2308" s="414"/>
      <c r="F2308" s="414"/>
      <c r="G2308" s="414"/>
      <c r="H2308" s="414"/>
      <c r="I2308" s="294"/>
      <c r="J2308" s="294"/>
      <c r="K2308" s="294"/>
      <c r="L2308" s="294"/>
    </row>
    <row r="2309" spans="1:12" ht="17.100000000000001" customHeight="1">
      <c r="A2309" s="294" t="s">
        <v>12978</v>
      </c>
      <c r="B2309" s="298" t="s">
        <v>12979</v>
      </c>
      <c r="C2309" s="294" t="s">
        <v>12980</v>
      </c>
      <c r="D2309" s="294" t="s">
        <v>12981</v>
      </c>
      <c r="E2309" s="299" t="s">
        <v>12982</v>
      </c>
      <c r="F2309" s="413" t="s">
        <v>12983</v>
      </c>
      <c r="G2309" s="413"/>
      <c r="H2309" s="413" t="s">
        <v>12984</v>
      </c>
      <c r="I2309" s="413"/>
      <c r="J2309" s="413" t="s">
        <v>12985</v>
      </c>
      <c r="K2309" s="413"/>
      <c r="L2309" s="413"/>
    </row>
    <row r="2310" spans="1:12" ht="24" customHeight="1">
      <c r="A2310" s="300" t="s">
        <v>12986</v>
      </c>
      <c r="B2310" s="301" t="s">
        <v>13057</v>
      </c>
      <c r="C2310" s="300" t="s">
        <v>9</v>
      </c>
      <c r="D2310" s="300" t="s">
        <v>12549</v>
      </c>
      <c r="E2310" s="302" t="s">
        <v>27</v>
      </c>
      <c r="F2310" s="423" t="s">
        <v>12948</v>
      </c>
      <c r="G2310" s="423"/>
      <c r="H2310" s="423">
        <v>0.17329220000000001</v>
      </c>
      <c r="I2310" s="423"/>
      <c r="J2310" s="424">
        <v>0.11260000000000001</v>
      </c>
      <c r="K2310" s="424"/>
      <c r="L2310" s="424"/>
    </row>
    <row r="2311" spans="1:12" ht="17.100000000000001" customHeight="1">
      <c r="A2311" s="298"/>
      <c r="B2311" s="298"/>
      <c r="C2311" s="298"/>
      <c r="D2311" s="298"/>
      <c r="E2311" s="298"/>
      <c r="F2311" s="298"/>
      <c r="G2311" s="298"/>
      <c r="H2311" s="298"/>
      <c r="I2311" s="298"/>
      <c r="J2311" s="298" t="s">
        <v>12992</v>
      </c>
      <c r="K2311" s="298"/>
      <c r="L2311" s="298" t="s">
        <v>12903</v>
      </c>
    </row>
    <row r="2312" spans="1:12">
      <c r="A2312" s="414" t="s">
        <v>13058</v>
      </c>
      <c r="B2312" s="414"/>
      <c r="C2312" s="414"/>
      <c r="D2312" s="414"/>
      <c r="E2312" s="414"/>
      <c r="F2312" s="414"/>
      <c r="G2312" s="414"/>
      <c r="H2312" s="414"/>
      <c r="I2312" s="294"/>
      <c r="J2312" s="294"/>
      <c r="K2312" s="294"/>
      <c r="L2312" s="294"/>
    </row>
    <row r="2313" spans="1:12" ht="17.100000000000001" customHeight="1">
      <c r="A2313" s="294" t="s">
        <v>12978</v>
      </c>
      <c r="B2313" s="298" t="s">
        <v>12979</v>
      </c>
      <c r="C2313" s="294" t="s">
        <v>12980</v>
      </c>
      <c r="D2313" s="294" t="s">
        <v>12981</v>
      </c>
      <c r="E2313" s="299" t="s">
        <v>12982</v>
      </c>
      <c r="F2313" s="413" t="s">
        <v>12983</v>
      </c>
      <c r="G2313" s="413"/>
      <c r="H2313" s="413" t="s">
        <v>12984</v>
      </c>
      <c r="I2313" s="413"/>
      <c r="J2313" s="413" t="s">
        <v>12985</v>
      </c>
      <c r="K2313" s="413"/>
      <c r="L2313" s="413"/>
    </row>
    <row r="2314" spans="1:12" ht="24" customHeight="1">
      <c r="A2314" s="300" t="s">
        <v>12986</v>
      </c>
      <c r="B2314" s="301" t="s">
        <v>13059</v>
      </c>
      <c r="C2314" s="300" t="s">
        <v>9</v>
      </c>
      <c r="D2314" s="300" t="s">
        <v>12535</v>
      </c>
      <c r="E2314" s="302" t="s">
        <v>27</v>
      </c>
      <c r="F2314" s="423" t="s">
        <v>12936</v>
      </c>
      <c r="G2314" s="423"/>
      <c r="H2314" s="423">
        <v>0.17329220000000001</v>
      </c>
      <c r="I2314" s="423"/>
      <c r="J2314" s="424">
        <v>8.6999999999999994E-3</v>
      </c>
      <c r="K2314" s="424"/>
      <c r="L2314" s="424"/>
    </row>
    <row r="2315" spans="1:12" ht="17.100000000000001" customHeight="1">
      <c r="A2315" s="298"/>
      <c r="B2315" s="298"/>
      <c r="C2315" s="298"/>
      <c r="D2315" s="298"/>
      <c r="E2315" s="298"/>
      <c r="F2315" s="298"/>
      <c r="G2315" s="298"/>
      <c r="H2315" s="298"/>
      <c r="I2315" s="298"/>
      <c r="J2315" s="298" t="s">
        <v>12992</v>
      </c>
      <c r="K2315" s="298"/>
      <c r="L2315" s="298" t="s">
        <v>12904</v>
      </c>
    </row>
    <row r="2316" spans="1:12">
      <c r="A2316" s="414" t="s">
        <v>13060</v>
      </c>
      <c r="B2316" s="414"/>
      <c r="C2316" s="414"/>
      <c r="D2316" s="414"/>
      <c r="E2316" s="414"/>
      <c r="F2316" s="414"/>
      <c r="G2316" s="414"/>
      <c r="H2316" s="414"/>
      <c r="I2316" s="294"/>
      <c r="J2316" s="294"/>
      <c r="K2316" s="294"/>
      <c r="L2316" s="294"/>
    </row>
    <row r="2317" spans="1:12" ht="17.100000000000001" customHeight="1">
      <c r="A2317" s="294" t="s">
        <v>12978</v>
      </c>
      <c r="B2317" s="298" t="s">
        <v>12979</v>
      </c>
      <c r="C2317" s="294" t="s">
        <v>12980</v>
      </c>
      <c r="D2317" s="294" t="s">
        <v>12981</v>
      </c>
      <c r="E2317" s="299" t="s">
        <v>12982</v>
      </c>
      <c r="F2317" s="413" t="s">
        <v>12983</v>
      </c>
      <c r="G2317" s="413"/>
      <c r="H2317" s="413" t="s">
        <v>12984</v>
      </c>
      <c r="I2317" s="413"/>
      <c r="J2317" s="413" t="s">
        <v>12985</v>
      </c>
      <c r="K2317" s="413"/>
      <c r="L2317" s="413"/>
    </row>
    <row r="2318" spans="1:12" ht="24" customHeight="1">
      <c r="A2318" s="300" t="s">
        <v>12986</v>
      </c>
      <c r="B2318" s="301" t="s">
        <v>13061</v>
      </c>
      <c r="C2318" s="300" t="s">
        <v>9</v>
      </c>
      <c r="D2318" s="300" t="s">
        <v>12522</v>
      </c>
      <c r="E2318" s="302" t="s">
        <v>27</v>
      </c>
      <c r="F2318" s="423" t="s">
        <v>12964</v>
      </c>
      <c r="G2318" s="423"/>
      <c r="H2318" s="423">
        <v>0.17329220000000001</v>
      </c>
      <c r="I2318" s="423"/>
      <c r="J2318" s="424">
        <v>0.43840000000000001</v>
      </c>
      <c r="K2318" s="424"/>
      <c r="L2318" s="424"/>
    </row>
    <row r="2319" spans="1:12" ht="24" customHeight="1">
      <c r="A2319" s="300" t="s">
        <v>12986</v>
      </c>
      <c r="B2319" s="301" t="s">
        <v>13062</v>
      </c>
      <c r="C2319" s="300" t="s">
        <v>9</v>
      </c>
      <c r="D2319" s="300" t="s">
        <v>12527</v>
      </c>
      <c r="E2319" s="302" t="s">
        <v>27</v>
      </c>
      <c r="F2319" s="423" t="s">
        <v>13063</v>
      </c>
      <c r="G2319" s="423"/>
      <c r="H2319" s="423">
        <v>0.17329220000000001</v>
      </c>
      <c r="I2319" s="423"/>
      <c r="J2319" s="424">
        <v>5.8900000000000001E-2</v>
      </c>
      <c r="K2319" s="424"/>
      <c r="L2319" s="424"/>
    </row>
    <row r="2320" spans="1:12" ht="17.100000000000001" customHeight="1">
      <c r="A2320" s="298"/>
      <c r="B2320" s="298"/>
      <c r="C2320" s="298"/>
      <c r="D2320" s="298"/>
      <c r="E2320" s="298"/>
      <c r="F2320" s="298"/>
      <c r="G2320" s="298"/>
      <c r="H2320" s="298"/>
      <c r="I2320" s="298"/>
      <c r="J2320" s="298" t="s">
        <v>12992</v>
      </c>
      <c r="K2320" s="298"/>
      <c r="L2320" s="298" t="s">
        <v>13522</v>
      </c>
    </row>
    <row r="2321" spans="1:12" ht="17.100000000000001" customHeight="1">
      <c r="A2321" s="294" t="s">
        <v>13014</v>
      </c>
      <c r="B2321" s="294"/>
      <c r="C2321" s="294"/>
      <c r="D2321" s="294"/>
      <c r="E2321" s="294"/>
      <c r="F2321" s="294"/>
      <c r="G2321" s="294"/>
      <c r="H2321" s="294"/>
      <c r="I2321" s="294"/>
      <c r="J2321" s="294"/>
      <c r="K2321" s="294"/>
      <c r="L2321" s="294"/>
    </row>
    <row r="2322" spans="1:12" ht="17.100000000000001" customHeight="1">
      <c r="A2322" s="298"/>
      <c r="B2322" s="298"/>
      <c r="C2322" s="298"/>
      <c r="D2322" s="298"/>
      <c r="E2322" s="298"/>
      <c r="F2322" s="298"/>
      <c r="G2322" s="298"/>
      <c r="H2322" s="298"/>
      <c r="I2322" s="298"/>
      <c r="J2322" s="298" t="s">
        <v>13015</v>
      </c>
      <c r="K2322" s="298"/>
      <c r="L2322" s="298" t="s">
        <v>13836</v>
      </c>
    </row>
    <row r="2323" spans="1:12" ht="17.100000000000001" customHeight="1">
      <c r="A2323" s="298"/>
      <c r="B2323" s="298"/>
      <c r="C2323" s="298"/>
      <c r="D2323" s="298"/>
      <c r="E2323" s="298"/>
      <c r="F2323" s="298"/>
      <c r="G2323" s="298"/>
      <c r="H2323" s="298"/>
      <c r="I2323" s="298"/>
      <c r="J2323" s="298" t="s">
        <v>13017</v>
      </c>
      <c r="K2323" s="298" t="s">
        <v>13018</v>
      </c>
      <c r="L2323" s="298" t="s">
        <v>13837</v>
      </c>
    </row>
    <row r="2324" spans="1:12" ht="17.100000000000001" customHeight="1">
      <c r="A2324" s="298"/>
      <c r="B2324" s="298"/>
      <c r="C2324" s="298"/>
      <c r="D2324" s="298"/>
      <c r="E2324" s="298"/>
      <c r="F2324" s="298"/>
      <c r="G2324" s="298"/>
      <c r="H2324" s="298"/>
      <c r="I2324" s="298"/>
      <c r="J2324" s="298" t="s">
        <v>13020</v>
      </c>
      <c r="K2324" s="298"/>
      <c r="L2324" s="298" t="s">
        <v>13838</v>
      </c>
    </row>
    <row r="2325" spans="1:12" ht="17.100000000000001" customHeight="1">
      <c r="A2325" s="298"/>
      <c r="B2325" s="298"/>
      <c r="C2325" s="298"/>
      <c r="D2325" s="298"/>
      <c r="E2325" s="298"/>
      <c r="F2325" s="298"/>
      <c r="G2325" s="298"/>
      <c r="H2325" s="298"/>
      <c r="I2325" s="298"/>
      <c r="J2325" s="298" t="s">
        <v>13022</v>
      </c>
      <c r="K2325" s="298" t="s">
        <v>12974</v>
      </c>
      <c r="L2325" s="298" t="s">
        <v>13839</v>
      </c>
    </row>
    <row r="2326" spans="1:12" ht="17.100000000000001" customHeight="1">
      <c r="A2326" s="298"/>
      <c r="B2326" s="298"/>
      <c r="C2326" s="298"/>
      <c r="D2326" s="298"/>
      <c r="E2326" s="298"/>
      <c r="F2326" s="298"/>
      <c r="G2326" s="298"/>
      <c r="H2326" s="298"/>
      <c r="I2326" s="298"/>
      <c r="J2326" s="298" t="s">
        <v>13024</v>
      </c>
      <c r="K2326" s="298"/>
      <c r="L2326" s="298" t="s">
        <v>13840</v>
      </c>
    </row>
    <row r="2327" spans="1:12" ht="30" customHeight="1">
      <c r="A2327" s="299"/>
      <c r="B2327" s="299"/>
      <c r="C2327" s="299"/>
      <c r="D2327" s="299"/>
      <c r="E2327" s="299"/>
      <c r="F2327" s="299"/>
      <c r="G2327" s="299"/>
      <c r="H2327" s="299"/>
      <c r="I2327" s="299"/>
      <c r="J2327" s="299"/>
      <c r="K2327" s="299"/>
      <c r="L2327" s="299"/>
    </row>
    <row r="2328" spans="1:12" ht="48" customHeight="1">
      <c r="A2328" s="295" t="s">
        <v>13841</v>
      </c>
      <c r="B2328" s="296" t="s">
        <v>13842</v>
      </c>
      <c r="C2328" s="295" t="s">
        <v>9</v>
      </c>
      <c r="D2328" s="295" t="s">
        <v>3782</v>
      </c>
      <c r="E2328" s="297" t="s">
        <v>23</v>
      </c>
      <c r="F2328" s="296"/>
      <c r="G2328" s="296"/>
      <c r="H2328" s="296"/>
      <c r="I2328" s="296"/>
      <c r="J2328" s="296"/>
      <c r="K2328" s="296"/>
      <c r="L2328" s="296"/>
    </row>
    <row r="2329" spans="1:12">
      <c r="A2329" s="414" t="s">
        <v>12977</v>
      </c>
      <c r="B2329" s="414"/>
      <c r="C2329" s="414"/>
      <c r="D2329" s="414"/>
      <c r="E2329" s="414"/>
      <c r="F2329" s="414"/>
      <c r="G2329" s="414"/>
      <c r="H2329" s="414"/>
      <c r="I2329" s="294"/>
      <c r="J2329" s="294"/>
      <c r="K2329" s="294"/>
      <c r="L2329" s="294"/>
    </row>
    <row r="2330" spans="1:12" ht="17.100000000000001" customHeight="1">
      <c r="A2330" s="294" t="s">
        <v>12978</v>
      </c>
      <c r="B2330" s="298" t="s">
        <v>12979</v>
      </c>
      <c r="C2330" s="294" t="s">
        <v>12980</v>
      </c>
      <c r="D2330" s="294" t="s">
        <v>12981</v>
      </c>
      <c r="E2330" s="299" t="s">
        <v>12982</v>
      </c>
      <c r="F2330" s="413" t="s">
        <v>12983</v>
      </c>
      <c r="G2330" s="413"/>
      <c r="H2330" s="413" t="s">
        <v>12984</v>
      </c>
      <c r="I2330" s="413"/>
      <c r="J2330" s="413" t="s">
        <v>12985</v>
      </c>
      <c r="K2330" s="413"/>
      <c r="L2330" s="413"/>
    </row>
    <row r="2331" spans="1:12" ht="24" customHeight="1">
      <c r="A2331" s="300" t="s">
        <v>12986</v>
      </c>
      <c r="B2331" s="301" t="s">
        <v>13085</v>
      </c>
      <c r="C2331" s="300" t="s">
        <v>9</v>
      </c>
      <c r="D2331" s="300" t="s">
        <v>7909</v>
      </c>
      <c r="E2331" s="302" t="s">
        <v>51</v>
      </c>
      <c r="F2331" s="423" t="s">
        <v>13086</v>
      </c>
      <c r="G2331" s="423"/>
      <c r="H2331" s="423">
        <v>7.4099999999999999E-5</v>
      </c>
      <c r="I2331" s="423"/>
      <c r="J2331" s="424">
        <v>7.7000000000000002E-3</v>
      </c>
      <c r="K2331" s="424"/>
      <c r="L2331" s="424"/>
    </row>
    <row r="2332" spans="1:12" ht="24" customHeight="1">
      <c r="A2332" s="300" t="s">
        <v>12986</v>
      </c>
      <c r="B2332" s="301" t="s">
        <v>13087</v>
      </c>
      <c r="C2332" s="300" t="s">
        <v>9</v>
      </c>
      <c r="D2332" s="300" t="s">
        <v>8873</v>
      </c>
      <c r="E2332" s="302" t="s">
        <v>51</v>
      </c>
      <c r="F2332" s="423" t="s">
        <v>13088</v>
      </c>
      <c r="G2332" s="423"/>
      <c r="H2332" s="423">
        <v>7.0999999999999998E-6</v>
      </c>
      <c r="I2332" s="423"/>
      <c r="J2332" s="424">
        <v>6.1999999999999998E-3</v>
      </c>
      <c r="K2332" s="424"/>
      <c r="L2332" s="424"/>
    </row>
    <row r="2333" spans="1:12" ht="48" customHeight="1">
      <c r="A2333" s="300" t="s">
        <v>12986</v>
      </c>
      <c r="B2333" s="301" t="s">
        <v>13089</v>
      </c>
      <c r="C2333" s="300" t="s">
        <v>9</v>
      </c>
      <c r="D2333" s="300" t="s">
        <v>9227</v>
      </c>
      <c r="E2333" s="302" t="s">
        <v>51</v>
      </c>
      <c r="F2333" s="423" t="s">
        <v>13090</v>
      </c>
      <c r="G2333" s="423"/>
      <c r="H2333" s="423">
        <v>5.0000000000000004E-6</v>
      </c>
      <c r="I2333" s="423"/>
      <c r="J2333" s="424">
        <v>6.7000000000000002E-3</v>
      </c>
      <c r="K2333" s="424"/>
      <c r="L2333" s="424"/>
    </row>
    <row r="2334" spans="1:12" ht="24" customHeight="1">
      <c r="A2334" s="300" t="s">
        <v>12986</v>
      </c>
      <c r="B2334" s="301" t="s">
        <v>13091</v>
      </c>
      <c r="C2334" s="300" t="s">
        <v>9</v>
      </c>
      <c r="D2334" s="300" t="s">
        <v>9580</v>
      </c>
      <c r="E2334" s="302" t="s">
        <v>51</v>
      </c>
      <c r="F2334" s="423" t="s">
        <v>13092</v>
      </c>
      <c r="G2334" s="423"/>
      <c r="H2334" s="423">
        <v>4.8999999999999997E-6</v>
      </c>
      <c r="I2334" s="423"/>
      <c r="J2334" s="424">
        <v>4.4000000000000003E-3</v>
      </c>
      <c r="K2334" s="424"/>
      <c r="L2334" s="424"/>
    </row>
    <row r="2335" spans="1:12" ht="24" customHeight="1">
      <c r="A2335" s="300" t="s">
        <v>12986</v>
      </c>
      <c r="B2335" s="301" t="s">
        <v>12987</v>
      </c>
      <c r="C2335" s="300" t="s">
        <v>9</v>
      </c>
      <c r="D2335" s="300" t="s">
        <v>9831</v>
      </c>
      <c r="E2335" s="302" t="s">
        <v>12988</v>
      </c>
      <c r="F2335" s="423" t="s">
        <v>12989</v>
      </c>
      <c r="G2335" s="423"/>
      <c r="H2335" s="423">
        <v>1.7124E-3</v>
      </c>
      <c r="I2335" s="423"/>
      <c r="J2335" s="424">
        <v>1.7299999999999999E-2</v>
      </c>
      <c r="K2335" s="424"/>
      <c r="L2335" s="424"/>
    </row>
    <row r="2336" spans="1:12" ht="36" customHeight="1">
      <c r="A2336" s="300" t="s">
        <v>12986</v>
      </c>
      <c r="B2336" s="301" t="s">
        <v>12990</v>
      </c>
      <c r="C2336" s="300" t="s">
        <v>9</v>
      </c>
      <c r="D2336" s="300" t="s">
        <v>11426</v>
      </c>
      <c r="E2336" s="302" t="s">
        <v>51</v>
      </c>
      <c r="F2336" s="423" t="s">
        <v>12991</v>
      </c>
      <c r="G2336" s="423"/>
      <c r="H2336" s="423">
        <v>8.9699999999999998E-5</v>
      </c>
      <c r="I2336" s="423"/>
      <c r="J2336" s="424">
        <v>1.1900000000000001E-2</v>
      </c>
      <c r="K2336" s="424"/>
      <c r="L2336" s="424"/>
    </row>
    <row r="2337" spans="1:12" ht="17.100000000000001" customHeight="1">
      <c r="A2337" s="298"/>
      <c r="B2337" s="298"/>
      <c r="C2337" s="298"/>
      <c r="D2337" s="298"/>
      <c r="E2337" s="298"/>
      <c r="F2337" s="298"/>
      <c r="G2337" s="298"/>
      <c r="H2337" s="298"/>
      <c r="I2337" s="298"/>
      <c r="J2337" s="298" t="s">
        <v>12992</v>
      </c>
      <c r="K2337" s="298"/>
      <c r="L2337" s="298" t="s">
        <v>12936</v>
      </c>
    </row>
    <row r="2338" spans="1:12">
      <c r="A2338" s="414" t="s">
        <v>12994</v>
      </c>
      <c r="B2338" s="414"/>
      <c r="C2338" s="414"/>
      <c r="D2338" s="414"/>
      <c r="E2338" s="414"/>
      <c r="F2338" s="414"/>
      <c r="G2338" s="414"/>
      <c r="H2338" s="414"/>
      <c r="I2338" s="294"/>
      <c r="J2338" s="294"/>
      <c r="K2338" s="294"/>
      <c r="L2338" s="294"/>
    </row>
    <row r="2339" spans="1:12" ht="17.100000000000001" customHeight="1">
      <c r="A2339" s="294" t="s">
        <v>12978</v>
      </c>
      <c r="B2339" s="298" t="s">
        <v>12979</v>
      </c>
      <c r="C2339" s="294" t="s">
        <v>12980</v>
      </c>
      <c r="D2339" s="294" t="s">
        <v>12981</v>
      </c>
      <c r="E2339" s="299" t="s">
        <v>12982</v>
      </c>
      <c r="F2339" s="413" t="s">
        <v>12983</v>
      </c>
      <c r="G2339" s="413"/>
      <c r="H2339" s="413" t="s">
        <v>12984</v>
      </c>
      <c r="I2339" s="413"/>
      <c r="J2339" s="413" t="s">
        <v>12985</v>
      </c>
      <c r="K2339" s="413"/>
      <c r="L2339" s="413"/>
    </row>
    <row r="2340" spans="1:12" ht="24" customHeight="1">
      <c r="A2340" s="300" t="s">
        <v>12986</v>
      </c>
      <c r="B2340" s="301" t="s">
        <v>13292</v>
      </c>
      <c r="C2340" s="300" t="s">
        <v>9</v>
      </c>
      <c r="D2340" s="300" t="s">
        <v>6981</v>
      </c>
      <c r="E2340" s="302" t="s">
        <v>27</v>
      </c>
      <c r="F2340" s="423" t="s">
        <v>13293</v>
      </c>
      <c r="G2340" s="423"/>
      <c r="H2340" s="423">
        <v>1.7318299999999998E-2</v>
      </c>
      <c r="I2340" s="423"/>
      <c r="J2340" s="424">
        <v>8.3799999999999999E-2</v>
      </c>
      <c r="K2340" s="424"/>
      <c r="L2340" s="424"/>
    </row>
    <row r="2341" spans="1:12" ht="24" customHeight="1">
      <c r="A2341" s="300" t="s">
        <v>12986</v>
      </c>
      <c r="B2341" s="301" t="s">
        <v>13294</v>
      </c>
      <c r="C2341" s="300" t="s">
        <v>9</v>
      </c>
      <c r="D2341" s="300" t="s">
        <v>7164</v>
      </c>
      <c r="E2341" s="302" t="s">
        <v>27</v>
      </c>
      <c r="F2341" s="423" t="s">
        <v>13134</v>
      </c>
      <c r="G2341" s="423"/>
      <c r="H2341" s="423">
        <v>0.1075927</v>
      </c>
      <c r="I2341" s="423"/>
      <c r="J2341" s="424">
        <v>0.74780000000000002</v>
      </c>
      <c r="K2341" s="424"/>
      <c r="L2341" s="424"/>
    </row>
    <row r="2342" spans="1:12" ht="17.100000000000001" customHeight="1">
      <c r="A2342" s="298"/>
      <c r="B2342" s="298"/>
      <c r="C2342" s="298"/>
      <c r="D2342" s="298"/>
      <c r="E2342" s="298"/>
      <c r="F2342" s="298"/>
      <c r="G2342" s="298"/>
      <c r="H2342" s="298"/>
      <c r="I2342" s="298"/>
      <c r="J2342" s="298" t="s">
        <v>12992</v>
      </c>
      <c r="K2342" s="298"/>
      <c r="L2342" s="298" t="s">
        <v>12965</v>
      </c>
    </row>
    <row r="2343" spans="1:12">
      <c r="A2343" s="414" t="s">
        <v>12998</v>
      </c>
      <c r="B2343" s="414"/>
      <c r="C2343" s="414"/>
      <c r="D2343" s="414"/>
      <c r="E2343" s="414"/>
      <c r="F2343" s="414"/>
      <c r="G2343" s="414"/>
      <c r="H2343" s="414"/>
      <c r="I2343" s="294"/>
      <c r="J2343" s="294"/>
      <c r="K2343" s="294"/>
      <c r="L2343" s="294"/>
    </row>
    <row r="2344" spans="1:12" ht="17.100000000000001" customHeight="1">
      <c r="A2344" s="294" t="s">
        <v>12978</v>
      </c>
      <c r="B2344" s="298" t="s">
        <v>12979</v>
      </c>
      <c r="C2344" s="294" t="s">
        <v>12980</v>
      </c>
      <c r="D2344" s="294" t="s">
        <v>12981</v>
      </c>
      <c r="E2344" s="299" t="s">
        <v>12982</v>
      </c>
      <c r="F2344" s="413" t="s">
        <v>12983</v>
      </c>
      <c r="G2344" s="413"/>
      <c r="H2344" s="413" t="s">
        <v>12984</v>
      </c>
      <c r="I2344" s="413"/>
      <c r="J2344" s="413" t="s">
        <v>12985</v>
      </c>
      <c r="K2344" s="413"/>
      <c r="L2344" s="413"/>
    </row>
    <row r="2345" spans="1:12" ht="24" customHeight="1">
      <c r="A2345" s="300" t="s">
        <v>12986</v>
      </c>
      <c r="B2345" s="301" t="s">
        <v>13332</v>
      </c>
      <c r="C2345" s="300" t="s">
        <v>9</v>
      </c>
      <c r="D2345" s="300" t="s">
        <v>7130</v>
      </c>
      <c r="E2345" s="302" t="s">
        <v>23</v>
      </c>
      <c r="F2345" s="423" t="s">
        <v>13333</v>
      </c>
      <c r="G2345" s="423"/>
      <c r="H2345" s="423">
        <v>2.5000000000000001E-2</v>
      </c>
      <c r="I2345" s="423"/>
      <c r="J2345" s="424">
        <v>0.28999999999999998</v>
      </c>
      <c r="K2345" s="424"/>
      <c r="L2345" s="424"/>
    </row>
    <row r="2346" spans="1:12" ht="36" customHeight="1">
      <c r="A2346" s="300" t="s">
        <v>12986</v>
      </c>
      <c r="B2346" s="301" t="s">
        <v>13334</v>
      </c>
      <c r="C2346" s="300" t="s">
        <v>9</v>
      </c>
      <c r="D2346" s="300" t="s">
        <v>8874</v>
      </c>
      <c r="E2346" s="302" t="s">
        <v>51</v>
      </c>
      <c r="F2346" s="423" t="s">
        <v>12956</v>
      </c>
      <c r="G2346" s="423"/>
      <c r="H2346" s="423">
        <v>0.54300000000000004</v>
      </c>
      <c r="I2346" s="423"/>
      <c r="J2346" s="424">
        <v>7.0000000000000007E-2</v>
      </c>
      <c r="K2346" s="424"/>
      <c r="L2346" s="424"/>
    </row>
    <row r="2347" spans="1:12" ht="24" customHeight="1">
      <c r="A2347" s="300" t="s">
        <v>12986</v>
      </c>
      <c r="B2347" s="301" t="s">
        <v>13767</v>
      </c>
      <c r="C2347" s="300" t="s">
        <v>9</v>
      </c>
      <c r="D2347" s="300" t="s">
        <v>6870</v>
      </c>
      <c r="E2347" s="302" t="s">
        <v>23</v>
      </c>
      <c r="F2347" s="423" t="s">
        <v>13139</v>
      </c>
      <c r="G2347" s="423"/>
      <c r="H2347" s="423">
        <v>1.1024871000000001</v>
      </c>
      <c r="I2347" s="423"/>
      <c r="J2347" s="424">
        <v>5.5124000000000004</v>
      </c>
      <c r="K2347" s="424"/>
      <c r="L2347" s="424"/>
    </row>
    <row r="2348" spans="1:12" ht="24" customHeight="1">
      <c r="A2348" s="300" t="s">
        <v>12986</v>
      </c>
      <c r="B2348" s="301" t="s">
        <v>13099</v>
      </c>
      <c r="C2348" s="300" t="s">
        <v>9</v>
      </c>
      <c r="D2348" s="300" t="s">
        <v>7224</v>
      </c>
      <c r="E2348" s="302" t="s">
        <v>51</v>
      </c>
      <c r="F2348" s="423" t="s">
        <v>13100</v>
      </c>
      <c r="G2348" s="423"/>
      <c r="H2348" s="423">
        <v>8.7410000000000005E-4</v>
      </c>
      <c r="I2348" s="423"/>
      <c r="J2348" s="424">
        <v>8.0000000000000002E-3</v>
      </c>
      <c r="K2348" s="424"/>
      <c r="L2348" s="424"/>
    </row>
    <row r="2349" spans="1:12" ht="24" customHeight="1">
      <c r="A2349" s="300" t="s">
        <v>12986</v>
      </c>
      <c r="B2349" s="301" t="s">
        <v>13101</v>
      </c>
      <c r="C2349" s="300" t="s">
        <v>9</v>
      </c>
      <c r="D2349" s="300" t="s">
        <v>7359</v>
      </c>
      <c r="E2349" s="302" t="s">
        <v>51</v>
      </c>
      <c r="F2349" s="423" t="s">
        <v>13102</v>
      </c>
      <c r="G2349" s="423"/>
      <c r="H2349" s="423">
        <v>2.8099999999999999E-5</v>
      </c>
      <c r="I2349" s="423"/>
      <c r="J2349" s="424">
        <v>3.5999999999999999E-3</v>
      </c>
      <c r="K2349" s="424"/>
      <c r="L2349" s="424"/>
    </row>
    <row r="2350" spans="1:12" ht="24" customHeight="1">
      <c r="A2350" s="300" t="s">
        <v>12986</v>
      </c>
      <c r="B2350" s="301" t="s">
        <v>13103</v>
      </c>
      <c r="C2350" s="300" t="s">
        <v>9</v>
      </c>
      <c r="D2350" s="300" t="s">
        <v>8851</v>
      </c>
      <c r="E2350" s="302" t="s">
        <v>51</v>
      </c>
      <c r="F2350" s="423" t="s">
        <v>13104</v>
      </c>
      <c r="G2350" s="423"/>
      <c r="H2350" s="423">
        <v>2.2500000000000001E-5</v>
      </c>
      <c r="I2350" s="423"/>
      <c r="J2350" s="424">
        <v>4.4000000000000003E-3</v>
      </c>
      <c r="K2350" s="424"/>
      <c r="L2350" s="424"/>
    </row>
    <row r="2351" spans="1:12" ht="24" customHeight="1">
      <c r="A2351" s="300" t="s">
        <v>12986</v>
      </c>
      <c r="B2351" s="301" t="s">
        <v>13105</v>
      </c>
      <c r="C2351" s="300" t="s">
        <v>9</v>
      </c>
      <c r="D2351" s="300" t="s">
        <v>8852</v>
      </c>
      <c r="E2351" s="302" t="s">
        <v>51</v>
      </c>
      <c r="F2351" s="423" t="s">
        <v>13106</v>
      </c>
      <c r="G2351" s="423"/>
      <c r="H2351" s="423">
        <v>4.8999999999999997E-6</v>
      </c>
      <c r="I2351" s="423"/>
      <c r="J2351" s="424">
        <v>2.7000000000000001E-3</v>
      </c>
      <c r="K2351" s="424"/>
      <c r="L2351" s="424"/>
    </row>
    <row r="2352" spans="1:12" ht="24" customHeight="1">
      <c r="A2352" s="300" t="s">
        <v>12986</v>
      </c>
      <c r="B2352" s="301" t="s">
        <v>13107</v>
      </c>
      <c r="C2352" s="300" t="s">
        <v>9</v>
      </c>
      <c r="D2352" s="300" t="s">
        <v>9000</v>
      </c>
      <c r="E2352" s="302" t="s">
        <v>51</v>
      </c>
      <c r="F2352" s="423" t="s">
        <v>13108</v>
      </c>
      <c r="G2352" s="423"/>
      <c r="H2352" s="423">
        <v>9.9489999999999995E-4</v>
      </c>
      <c r="I2352" s="423"/>
      <c r="J2352" s="424">
        <v>6.7000000000000002E-3</v>
      </c>
      <c r="K2352" s="424"/>
      <c r="L2352" s="424"/>
    </row>
    <row r="2353" spans="1:12" ht="24" customHeight="1">
      <c r="A2353" s="300" t="s">
        <v>12986</v>
      </c>
      <c r="B2353" s="301" t="s">
        <v>13109</v>
      </c>
      <c r="C2353" s="300" t="s">
        <v>9</v>
      </c>
      <c r="D2353" s="300" t="s">
        <v>9574</v>
      </c>
      <c r="E2353" s="302" t="s">
        <v>51</v>
      </c>
      <c r="F2353" s="423" t="s">
        <v>13110</v>
      </c>
      <c r="G2353" s="423"/>
      <c r="H2353" s="423">
        <v>3.1550000000000003E-4</v>
      </c>
      <c r="I2353" s="423"/>
      <c r="J2353" s="424">
        <v>2.8E-3</v>
      </c>
      <c r="K2353" s="424"/>
      <c r="L2353" s="424"/>
    </row>
    <row r="2354" spans="1:12" ht="24" customHeight="1">
      <c r="A2354" s="300" t="s">
        <v>12986</v>
      </c>
      <c r="B2354" s="301" t="s">
        <v>13111</v>
      </c>
      <c r="C2354" s="300" t="s">
        <v>9</v>
      </c>
      <c r="D2354" s="300" t="s">
        <v>10714</v>
      </c>
      <c r="E2354" s="302" t="s">
        <v>93</v>
      </c>
      <c r="F2354" s="423" t="s">
        <v>13112</v>
      </c>
      <c r="G2354" s="423"/>
      <c r="H2354" s="423">
        <v>1.6589999999999999E-4</v>
      </c>
      <c r="I2354" s="423"/>
      <c r="J2354" s="424">
        <v>2.5000000000000001E-3</v>
      </c>
      <c r="K2354" s="424"/>
      <c r="L2354" s="424"/>
    </row>
    <row r="2355" spans="1:12" ht="24" customHeight="1">
      <c r="A2355" s="300" t="s">
        <v>12986</v>
      </c>
      <c r="B2355" s="301" t="s">
        <v>13113</v>
      </c>
      <c r="C2355" s="300" t="s">
        <v>9</v>
      </c>
      <c r="D2355" s="300" t="s">
        <v>10809</v>
      </c>
      <c r="E2355" s="302" t="s">
        <v>51</v>
      </c>
      <c r="F2355" s="423" t="s">
        <v>13114</v>
      </c>
      <c r="G2355" s="423"/>
      <c r="H2355" s="423">
        <v>1.6589999999999999E-4</v>
      </c>
      <c r="I2355" s="423"/>
      <c r="J2355" s="424">
        <v>2E-3</v>
      </c>
      <c r="K2355" s="424"/>
      <c r="L2355" s="424"/>
    </row>
    <row r="2356" spans="1:12" ht="24" customHeight="1">
      <c r="A2356" s="300" t="s">
        <v>12986</v>
      </c>
      <c r="B2356" s="301" t="s">
        <v>13115</v>
      </c>
      <c r="C2356" s="300" t="s">
        <v>9</v>
      </c>
      <c r="D2356" s="300" t="s">
        <v>10810</v>
      </c>
      <c r="E2356" s="302" t="s">
        <v>51</v>
      </c>
      <c r="F2356" s="423" t="s">
        <v>13116</v>
      </c>
      <c r="G2356" s="423"/>
      <c r="H2356" s="423">
        <v>1.6589999999999999E-4</v>
      </c>
      <c r="I2356" s="423"/>
      <c r="J2356" s="424">
        <v>4.4000000000000003E-3</v>
      </c>
      <c r="K2356" s="424"/>
      <c r="L2356" s="424"/>
    </row>
    <row r="2357" spans="1:12" ht="24" customHeight="1">
      <c r="A2357" s="300" t="s">
        <v>12986</v>
      </c>
      <c r="B2357" s="301" t="s">
        <v>13117</v>
      </c>
      <c r="C2357" s="300" t="s">
        <v>9</v>
      </c>
      <c r="D2357" s="300" t="s">
        <v>10837</v>
      </c>
      <c r="E2357" s="302" t="s">
        <v>51</v>
      </c>
      <c r="F2357" s="423" t="s">
        <v>13118</v>
      </c>
      <c r="G2357" s="423"/>
      <c r="H2357" s="423">
        <v>5.6999999999999996E-6</v>
      </c>
      <c r="I2357" s="423"/>
      <c r="J2357" s="424">
        <v>2.5000000000000001E-3</v>
      </c>
      <c r="K2357" s="424"/>
      <c r="L2357" s="424"/>
    </row>
    <row r="2358" spans="1:12" ht="24" customHeight="1">
      <c r="A2358" s="300" t="s">
        <v>12986</v>
      </c>
      <c r="B2358" s="301" t="s">
        <v>13003</v>
      </c>
      <c r="C2358" s="300" t="s">
        <v>9</v>
      </c>
      <c r="D2358" s="300" t="s">
        <v>7216</v>
      </c>
      <c r="E2358" s="302" t="s">
        <v>51</v>
      </c>
      <c r="F2358" s="423" t="s">
        <v>13004</v>
      </c>
      <c r="G2358" s="423"/>
      <c r="H2358" s="423">
        <v>3.321E-4</v>
      </c>
      <c r="I2358" s="423"/>
      <c r="J2358" s="424">
        <v>1.11E-2</v>
      </c>
      <c r="K2358" s="424"/>
      <c r="L2358" s="424"/>
    </row>
    <row r="2359" spans="1:12" ht="24" customHeight="1">
      <c r="A2359" s="300" t="s">
        <v>12986</v>
      </c>
      <c r="B2359" s="301" t="s">
        <v>13005</v>
      </c>
      <c r="C2359" s="300" t="s">
        <v>9</v>
      </c>
      <c r="D2359" s="300" t="s">
        <v>7393</v>
      </c>
      <c r="E2359" s="302" t="s">
        <v>12988</v>
      </c>
      <c r="F2359" s="423" t="s">
        <v>13006</v>
      </c>
      <c r="G2359" s="423"/>
      <c r="H2359" s="423">
        <v>1.997E-4</v>
      </c>
      <c r="I2359" s="423"/>
      <c r="J2359" s="424">
        <v>1.0800000000000001E-2</v>
      </c>
      <c r="K2359" s="424"/>
      <c r="L2359" s="424"/>
    </row>
    <row r="2360" spans="1:12" ht="24" customHeight="1">
      <c r="A2360" s="300" t="s">
        <v>12986</v>
      </c>
      <c r="B2360" s="301" t="s">
        <v>13007</v>
      </c>
      <c r="C2360" s="300" t="s">
        <v>9</v>
      </c>
      <c r="D2360" s="300" t="s">
        <v>10619</v>
      </c>
      <c r="E2360" s="302" t="s">
        <v>51</v>
      </c>
      <c r="F2360" s="423" t="s">
        <v>13008</v>
      </c>
      <c r="G2360" s="423"/>
      <c r="H2360" s="423">
        <v>1.549E-4</v>
      </c>
      <c r="I2360" s="423"/>
      <c r="J2360" s="424">
        <v>2.9600000000000001E-2</v>
      </c>
      <c r="K2360" s="424"/>
      <c r="L2360" s="424"/>
    </row>
    <row r="2361" spans="1:12" ht="24" customHeight="1">
      <c r="A2361" s="300" t="s">
        <v>12986</v>
      </c>
      <c r="B2361" s="301" t="s">
        <v>13009</v>
      </c>
      <c r="C2361" s="300" t="s">
        <v>9</v>
      </c>
      <c r="D2361" s="300" t="s">
        <v>10769</v>
      </c>
      <c r="E2361" s="302" t="s">
        <v>51</v>
      </c>
      <c r="F2361" s="423" t="s">
        <v>13010</v>
      </c>
      <c r="G2361" s="423"/>
      <c r="H2361" s="423">
        <v>1.39323E-2</v>
      </c>
      <c r="I2361" s="423"/>
      <c r="J2361" s="424">
        <v>1.7600000000000001E-2</v>
      </c>
      <c r="K2361" s="424"/>
      <c r="L2361" s="424"/>
    </row>
    <row r="2362" spans="1:12" ht="24" customHeight="1">
      <c r="A2362" s="300" t="s">
        <v>12986</v>
      </c>
      <c r="B2362" s="301" t="s">
        <v>13011</v>
      </c>
      <c r="C2362" s="300" t="s">
        <v>9</v>
      </c>
      <c r="D2362" s="300" t="s">
        <v>10929</v>
      </c>
      <c r="E2362" s="302" t="s">
        <v>51</v>
      </c>
      <c r="F2362" s="423" t="s">
        <v>13012</v>
      </c>
      <c r="G2362" s="423"/>
      <c r="H2362" s="423">
        <v>1.3430000000000001E-4</v>
      </c>
      <c r="I2362" s="423"/>
      <c r="J2362" s="424">
        <v>2.0199999999999999E-2</v>
      </c>
      <c r="K2362" s="424"/>
      <c r="L2362" s="424"/>
    </row>
    <row r="2363" spans="1:12" ht="17.100000000000001" customHeight="1">
      <c r="A2363" s="298"/>
      <c r="B2363" s="298"/>
      <c r="C2363" s="298"/>
      <c r="D2363" s="298"/>
      <c r="E2363" s="298"/>
      <c r="F2363" s="298"/>
      <c r="G2363" s="298"/>
      <c r="H2363" s="298"/>
      <c r="I2363" s="298"/>
      <c r="J2363" s="298" t="s">
        <v>12992</v>
      </c>
      <c r="K2363" s="298"/>
      <c r="L2363" s="298" t="s">
        <v>13768</v>
      </c>
    </row>
    <row r="2364" spans="1:12">
      <c r="A2364" s="414" t="s">
        <v>13056</v>
      </c>
      <c r="B2364" s="414"/>
      <c r="C2364" s="414"/>
      <c r="D2364" s="414"/>
      <c r="E2364" s="414"/>
      <c r="F2364" s="414"/>
      <c r="G2364" s="414"/>
      <c r="H2364" s="414"/>
      <c r="I2364" s="294"/>
      <c r="J2364" s="294"/>
      <c r="K2364" s="294"/>
      <c r="L2364" s="294"/>
    </row>
    <row r="2365" spans="1:12" ht="17.100000000000001" customHeight="1">
      <c r="A2365" s="294" t="s">
        <v>12978</v>
      </c>
      <c r="B2365" s="298" t="s">
        <v>12979</v>
      </c>
      <c r="C2365" s="294" t="s">
        <v>12980</v>
      </c>
      <c r="D2365" s="294" t="s">
        <v>12981</v>
      </c>
      <c r="E2365" s="299" t="s">
        <v>12982</v>
      </c>
      <c r="F2365" s="413" t="s">
        <v>12983</v>
      </c>
      <c r="G2365" s="413"/>
      <c r="H2365" s="413" t="s">
        <v>12984</v>
      </c>
      <c r="I2365" s="413"/>
      <c r="J2365" s="413" t="s">
        <v>12985</v>
      </c>
      <c r="K2365" s="413"/>
      <c r="L2365" s="413"/>
    </row>
    <row r="2366" spans="1:12" ht="24" customHeight="1">
      <c r="A2366" s="300" t="s">
        <v>12986</v>
      </c>
      <c r="B2366" s="301" t="s">
        <v>13057</v>
      </c>
      <c r="C2366" s="300" t="s">
        <v>9</v>
      </c>
      <c r="D2366" s="300" t="s">
        <v>12549</v>
      </c>
      <c r="E2366" s="302" t="s">
        <v>27</v>
      </c>
      <c r="F2366" s="423" t="s">
        <v>12948</v>
      </c>
      <c r="G2366" s="423"/>
      <c r="H2366" s="423">
        <v>0.1246506</v>
      </c>
      <c r="I2366" s="423"/>
      <c r="J2366" s="424">
        <v>8.1000000000000003E-2</v>
      </c>
      <c r="K2366" s="424"/>
      <c r="L2366" s="424"/>
    </row>
    <row r="2367" spans="1:12" ht="17.100000000000001" customHeight="1">
      <c r="A2367" s="298"/>
      <c r="B2367" s="298"/>
      <c r="C2367" s="298"/>
      <c r="D2367" s="298"/>
      <c r="E2367" s="298"/>
      <c r="F2367" s="298"/>
      <c r="G2367" s="298"/>
      <c r="H2367" s="298"/>
      <c r="I2367" s="298"/>
      <c r="J2367" s="298" t="s">
        <v>12992</v>
      </c>
      <c r="K2367" s="298"/>
      <c r="L2367" s="298" t="s">
        <v>12935</v>
      </c>
    </row>
    <row r="2368" spans="1:12">
      <c r="A2368" s="414" t="s">
        <v>13058</v>
      </c>
      <c r="B2368" s="414"/>
      <c r="C2368" s="414"/>
      <c r="D2368" s="414"/>
      <c r="E2368" s="414"/>
      <c r="F2368" s="414"/>
      <c r="G2368" s="414"/>
      <c r="H2368" s="414"/>
      <c r="I2368" s="294"/>
      <c r="J2368" s="294"/>
      <c r="K2368" s="294"/>
      <c r="L2368" s="294"/>
    </row>
    <row r="2369" spans="1:12" ht="17.100000000000001" customHeight="1">
      <c r="A2369" s="294" t="s">
        <v>12978</v>
      </c>
      <c r="B2369" s="298" t="s">
        <v>12979</v>
      </c>
      <c r="C2369" s="294" t="s">
        <v>12980</v>
      </c>
      <c r="D2369" s="294" t="s">
        <v>12981</v>
      </c>
      <c r="E2369" s="299" t="s">
        <v>12982</v>
      </c>
      <c r="F2369" s="413" t="s">
        <v>12983</v>
      </c>
      <c r="G2369" s="413"/>
      <c r="H2369" s="413" t="s">
        <v>12984</v>
      </c>
      <c r="I2369" s="413"/>
      <c r="J2369" s="413" t="s">
        <v>12985</v>
      </c>
      <c r="K2369" s="413"/>
      <c r="L2369" s="413"/>
    </row>
    <row r="2370" spans="1:12" ht="24" customHeight="1">
      <c r="A2370" s="300" t="s">
        <v>12986</v>
      </c>
      <c r="B2370" s="301" t="s">
        <v>13059</v>
      </c>
      <c r="C2370" s="300" t="s">
        <v>9</v>
      </c>
      <c r="D2370" s="300" t="s">
        <v>12535</v>
      </c>
      <c r="E2370" s="302" t="s">
        <v>27</v>
      </c>
      <c r="F2370" s="423" t="s">
        <v>12936</v>
      </c>
      <c r="G2370" s="423"/>
      <c r="H2370" s="423">
        <v>0.1246506</v>
      </c>
      <c r="I2370" s="423"/>
      <c r="J2370" s="424">
        <v>6.1999999999999998E-3</v>
      </c>
      <c r="K2370" s="424"/>
      <c r="L2370" s="424"/>
    </row>
    <row r="2371" spans="1:12" ht="17.100000000000001" customHeight="1">
      <c r="A2371" s="298"/>
      <c r="B2371" s="298"/>
      <c r="C2371" s="298"/>
      <c r="D2371" s="298"/>
      <c r="E2371" s="298"/>
      <c r="F2371" s="298"/>
      <c r="G2371" s="298"/>
      <c r="H2371" s="298"/>
      <c r="I2371" s="298"/>
      <c r="J2371" s="298" t="s">
        <v>12992</v>
      </c>
      <c r="K2371" s="298"/>
      <c r="L2371" s="298" t="s">
        <v>12904</v>
      </c>
    </row>
    <row r="2372" spans="1:12">
      <c r="A2372" s="414" t="s">
        <v>13060</v>
      </c>
      <c r="B2372" s="414"/>
      <c r="C2372" s="414"/>
      <c r="D2372" s="414"/>
      <c r="E2372" s="414"/>
      <c r="F2372" s="414"/>
      <c r="G2372" s="414"/>
      <c r="H2372" s="414"/>
      <c r="I2372" s="294"/>
      <c r="J2372" s="294"/>
      <c r="K2372" s="294"/>
      <c r="L2372" s="294"/>
    </row>
    <row r="2373" spans="1:12" ht="17.100000000000001" customHeight="1">
      <c r="A2373" s="294" t="s">
        <v>12978</v>
      </c>
      <c r="B2373" s="298" t="s">
        <v>12979</v>
      </c>
      <c r="C2373" s="294" t="s">
        <v>12980</v>
      </c>
      <c r="D2373" s="294" t="s">
        <v>12981</v>
      </c>
      <c r="E2373" s="299" t="s">
        <v>12982</v>
      </c>
      <c r="F2373" s="413" t="s">
        <v>12983</v>
      </c>
      <c r="G2373" s="413"/>
      <c r="H2373" s="413" t="s">
        <v>12984</v>
      </c>
      <c r="I2373" s="413"/>
      <c r="J2373" s="413" t="s">
        <v>12985</v>
      </c>
      <c r="K2373" s="413"/>
      <c r="L2373" s="413"/>
    </row>
    <row r="2374" spans="1:12" ht="24" customHeight="1">
      <c r="A2374" s="300" t="s">
        <v>12986</v>
      </c>
      <c r="B2374" s="301" t="s">
        <v>13061</v>
      </c>
      <c r="C2374" s="300" t="s">
        <v>9</v>
      </c>
      <c r="D2374" s="300" t="s">
        <v>12522</v>
      </c>
      <c r="E2374" s="302" t="s">
        <v>27</v>
      </c>
      <c r="F2374" s="423" t="s">
        <v>12964</v>
      </c>
      <c r="G2374" s="423"/>
      <c r="H2374" s="423">
        <v>0.1246506</v>
      </c>
      <c r="I2374" s="423"/>
      <c r="J2374" s="424">
        <v>0.31540000000000001</v>
      </c>
      <c r="K2374" s="424"/>
      <c r="L2374" s="424"/>
    </row>
    <row r="2375" spans="1:12" ht="24" customHeight="1">
      <c r="A2375" s="300" t="s">
        <v>12986</v>
      </c>
      <c r="B2375" s="301" t="s">
        <v>13062</v>
      </c>
      <c r="C2375" s="300" t="s">
        <v>9</v>
      </c>
      <c r="D2375" s="300" t="s">
        <v>12527</v>
      </c>
      <c r="E2375" s="302" t="s">
        <v>27</v>
      </c>
      <c r="F2375" s="423" t="s">
        <v>13063</v>
      </c>
      <c r="G2375" s="423"/>
      <c r="H2375" s="423">
        <v>0.1246506</v>
      </c>
      <c r="I2375" s="423"/>
      <c r="J2375" s="424">
        <v>4.24E-2</v>
      </c>
      <c r="K2375" s="424"/>
      <c r="L2375" s="424"/>
    </row>
    <row r="2376" spans="1:12" ht="17.100000000000001" customHeight="1">
      <c r="A2376" s="298"/>
      <c r="B2376" s="298"/>
      <c r="C2376" s="298"/>
      <c r="D2376" s="298"/>
      <c r="E2376" s="298"/>
      <c r="F2376" s="298"/>
      <c r="G2376" s="298"/>
      <c r="H2376" s="298"/>
      <c r="I2376" s="298"/>
      <c r="J2376" s="298" t="s">
        <v>12992</v>
      </c>
      <c r="K2376" s="298"/>
      <c r="L2376" s="298" t="s">
        <v>12930</v>
      </c>
    </row>
    <row r="2377" spans="1:12" ht="17.100000000000001" customHeight="1">
      <c r="A2377" s="294" t="s">
        <v>13014</v>
      </c>
      <c r="B2377" s="294"/>
      <c r="C2377" s="294"/>
      <c r="D2377" s="294"/>
      <c r="E2377" s="294"/>
      <c r="F2377" s="294"/>
      <c r="G2377" s="294"/>
      <c r="H2377" s="294"/>
      <c r="I2377" s="294"/>
      <c r="J2377" s="294"/>
      <c r="K2377" s="294"/>
      <c r="L2377" s="294"/>
    </row>
    <row r="2378" spans="1:12" ht="17.100000000000001" customHeight="1">
      <c r="A2378" s="298"/>
      <c r="B2378" s="298"/>
      <c r="C2378" s="298"/>
      <c r="D2378" s="298"/>
      <c r="E2378" s="298"/>
      <c r="F2378" s="298"/>
      <c r="G2378" s="298"/>
      <c r="H2378" s="298"/>
      <c r="I2378" s="298"/>
      <c r="J2378" s="298" t="s">
        <v>13015</v>
      </c>
      <c r="K2378" s="298"/>
      <c r="L2378" s="298" t="s">
        <v>13843</v>
      </c>
    </row>
    <row r="2379" spans="1:12" ht="17.100000000000001" customHeight="1">
      <c r="A2379" s="298"/>
      <c r="B2379" s="298"/>
      <c r="C2379" s="298"/>
      <c r="D2379" s="298"/>
      <c r="E2379" s="298"/>
      <c r="F2379" s="298"/>
      <c r="G2379" s="298"/>
      <c r="H2379" s="298"/>
      <c r="I2379" s="298"/>
      <c r="J2379" s="298" t="s">
        <v>13017</v>
      </c>
      <c r="K2379" s="298" t="s">
        <v>13018</v>
      </c>
      <c r="L2379" s="298" t="s">
        <v>13844</v>
      </c>
    </row>
    <row r="2380" spans="1:12" ht="17.100000000000001" customHeight="1">
      <c r="A2380" s="298"/>
      <c r="B2380" s="298"/>
      <c r="C2380" s="298"/>
      <c r="D2380" s="298"/>
      <c r="E2380" s="298"/>
      <c r="F2380" s="298"/>
      <c r="G2380" s="298"/>
      <c r="H2380" s="298"/>
      <c r="I2380" s="298"/>
      <c r="J2380" s="298" t="s">
        <v>13020</v>
      </c>
      <c r="K2380" s="298"/>
      <c r="L2380" s="298" t="s">
        <v>13845</v>
      </c>
    </row>
    <row r="2381" spans="1:12" ht="17.100000000000001" customHeight="1">
      <c r="A2381" s="298"/>
      <c r="B2381" s="298"/>
      <c r="C2381" s="298"/>
      <c r="D2381" s="298"/>
      <c r="E2381" s="298"/>
      <c r="F2381" s="298"/>
      <c r="G2381" s="298"/>
      <c r="H2381" s="298"/>
      <c r="I2381" s="298"/>
      <c r="J2381" s="298" t="s">
        <v>13022</v>
      </c>
      <c r="K2381" s="298" t="s">
        <v>12974</v>
      </c>
      <c r="L2381" s="298" t="s">
        <v>13846</v>
      </c>
    </row>
    <row r="2382" spans="1:12" ht="17.100000000000001" customHeight="1">
      <c r="A2382" s="298"/>
      <c r="B2382" s="298"/>
      <c r="C2382" s="298"/>
      <c r="D2382" s="298"/>
      <c r="E2382" s="298"/>
      <c r="F2382" s="298"/>
      <c r="G2382" s="298"/>
      <c r="H2382" s="298"/>
      <c r="I2382" s="298"/>
      <c r="J2382" s="298" t="s">
        <v>13024</v>
      </c>
      <c r="K2382" s="298"/>
      <c r="L2382" s="298" t="s">
        <v>13847</v>
      </c>
    </row>
    <row r="2383" spans="1:12" ht="30" customHeight="1">
      <c r="A2383" s="299"/>
      <c r="B2383" s="299"/>
      <c r="C2383" s="299"/>
      <c r="D2383" s="299"/>
      <c r="E2383" s="299"/>
      <c r="F2383" s="299"/>
      <c r="G2383" s="299"/>
      <c r="H2383" s="299"/>
      <c r="I2383" s="299"/>
      <c r="J2383" s="299"/>
      <c r="K2383" s="299"/>
      <c r="L2383" s="299"/>
    </row>
    <row r="2384" spans="1:12" ht="48" customHeight="1">
      <c r="A2384" s="295" t="s">
        <v>13848</v>
      </c>
      <c r="B2384" s="296" t="s">
        <v>13849</v>
      </c>
      <c r="C2384" s="295" t="s">
        <v>9</v>
      </c>
      <c r="D2384" s="295" t="s">
        <v>3783</v>
      </c>
      <c r="E2384" s="297" t="s">
        <v>23</v>
      </c>
      <c r="F2384" s="296"/>
      <c r="G2384" s="296"/>
      <c r="H2384" s="296"/>
      <c r="I2384" s="296"/>
      <c r="J2384" s="296"/>
      <c r="K2384" s="296"/>
      <c r="L2384" s="296"/>
    </row>
    <row r="2385" spans="1:12">
      <c r="A2385" s="414" t="s">
        <v>12977</v>
      </c>
      <c r="B2385" s="414"/>
      <c r="C2385" s="414"/>
      <c r="D2385" s="414"/>
      <c r="E2385" s="414"/>
      <c r="F2385" s="414"/>
      <c r="G2385" s="414"/>
      <c r="H2385" s="414"/>
      <c r="I2385" s="294"/>
      <c r="J2385" s="294"/>
      <c r="K2385" s="294"/>
      <c r="L2385" s="294"/>
    </row>
    <row r="2386" spans="1:12" ht="17.100000000000001" customHeight="1">
      <c r="A2386" s="294" t="s">
        <v>12978</v>
      </c>
      <c r="B2386" s="298" t="s">
        <v>12979</v>
      </c>
      <c r="C2386" s="294" t="s">
        <v>12980</v>
      </c>
      <c r="D2386" s="294" t="s">
        <v>12981</v>
      </c>
      <c r="E2386" s="299" t="s">
        <v>12982</v>
      </c>
      <c r="F2386" s="413" t="s">
        <v>12983</v>
      </c>
      <c r="G2386" s="413"/>
      <c r="H2386" s="413" t="s">
        <v>12984</v>
      </c>
      <c r="I2386" s="413"/>
      <c r="J2386" s="413" t="s">
        <v>12985</v>
      </c>
      <c r="K2386" s="413"/>
      <c r="L2386" s="413"/>
    </row>
    <row r="2387" spans="1:12" ht="24" customHeight="1">
      <c r="A2387" s="300" t="s">
        <v>12986</v>
      </c>
      <c r="B2387" s="301" t="s">
        <v>13085</v>
      </c>
      <c r="C2387" s="300" t="s">
        <v>9</v>
      </c>
      <c r="D2387" s="300" t="s">
        <v>7909</v>
      </c>
      <c r="E2387" s="302" t="s">
        <v>51</v>
      </c>
      <c r="F2387" s="423" t="s">
        <v>13086</v>
      </c>
      <c r="G2387" s="423"/>
      <c r="H2387" s="423">
        <v>5.27E-5</v>
      </c>
      <c r="I2387" s="423"/>
      <c r="J2387" s="424">
        <v>5.4999999999999997E-3</v>
      </c>
      <c r="K2387" s="424"/>
      <c r="L2387" s="424"/>
    </row>
    <row r="2388" spans="1:12" ht="24" customHeight="1">
      <c r="A2388" s="300" t="s">
        <v>12986</v>
      </c>
      <c r="B2388" s="301" t="s">
        <v>13087</v>
      </c>
      <c r="C2388" s="300" t="s">
        <v>9</v>
      </c>
      <c r="D2388" s="300" t="s">
        <v>8873</v>
      </c>
      <c r="E2388" s="302" t="s">
        <v>51</v>
      </c>
      <c r="F2388" s="423" t="s">
        <v>13088</v>
      </c>
      <c r="G2388" s="423"/>
      <c r="H2388" s="423">
        <v>5.1000000000000003E-6</v>
      </c>
      <c r="I2388" s="423"/>
      <c r="J2388" s="424">
        <v>4.4000000000000003E-3</v>
      </c>
      <c r="K2388" s="424"/>
      <c r="L2388" s="424"/>
    </row>
    <row r="2389" spans="1:12" ht="48" customHeight="1">
      <c r="A2389" s="300" t="s">
        <v>12986</v>
      </c>
      <c r="B2389" s="301" t="s">
        <v>13089</v>
      </c>
      <c r="C2389" s="300" t="s">
        <v>9</v>
      </c>
      <c r="D2389" s="300" t="s">
        <v>9227</v>
      </c>
      <c r="E2389" s="302" t="s">
        <v>51</v>
      </c>
      <c r="F2389" s="423" t="s">
        <v>13090</v>
      </c>
      <c r="G2389" s="423"/>
      <c r="H2389" s="423">
        <v>3.5999999999999998E-6</v>
      </c>
      <c r="I2389" s="423"/>
      <c r="J2389" s="424">
        <v>4.7999999999999996E-3</v>
      </c>
      <c r="K2389" s="424"/>
      <c r="L2389" s="424"/>
    </row>
    <row r="2390" spans="1:12" ht="24" customHeight="1">
      <c r="A2390" s="300" t="s">
        <v>12986</v>
      </c>
      <c r="B2390" s="301" t="s">
        <v>13091</v>
      </c>
      <c r="C2390" s="300" t="s">
        <v>9</v>
      </c>
      <c r="D2390" s="300" t="s">
        <v>9580</v>
      </c>
      <c r="E2390" s="302" t="s">
        <v>51</v>
      </c>
      <c r="F2390" s="423" t="s">
        <v>13092</v>
      </c>
      <c r="G2390" s="423"/>
      <c r="H2390" s="423">
        <v>3.4000000000000001E-6</v>
      </c>
      <c r="I2390" s="423"/>
      <c r="J2390" s="424">
        <v>3.0000000000000001E-3</v>
      </c>
      <c r="K2390" s="424"/>
      <c r="L2390" s="424"/>
    </row>
    <row r="2391" spans="1:12" ht="24" customHeight="1">
      <c r="A2391" s="300" t="s">
        <v>12986</v>
      </c>
      <c r="B2391" s="301" t="s">
        <v>12987</v>
      </c>
      <c r="C2391" s="300" t="s">
        <v>9</v>
      </c>
      <c r="D2391" s="300" t="s">
        <v>9831</v>
      </c>
      <c r="E2391" s="302" t="s">
        <v>12988</v>
      </c>
      <c r="F2391" s="423" t="s">
        <v>12989</v>
      </c>
      <c r="G2391" s="423"/>
      <c r="H2391" s="423">
        <v>1.2179999999999999E-3</v>
      </c>
      <c r="I2391" s="423"/>
      <c r="J2391" s="424">
        <v>1.23E-2</v>
      </c>
      <c r="K2391" s="424"/>
      <c r="L2391" s="424"/>
    </row>
    <row r="2392" spans="1:12" ht="36" customHeight="1">
      <c r="A2392" s="300" t="s">
        <v>12986</v>
      </c>
      <c r="B2392" s="301" t="s">
        <v>12990</v>
      </c>
      <c r="C2392" s="300" t="s">
        <v>9</v>
      </c>
      <c r="D2392" s="300" t="s">
        <v>11426</v>
      </c>
      <c r="E2392" s="302" t="s">
        <v>51</v>
      </c>
      <c r="F2392" s="423" t="s">
        <v>12991</v>
      </c>
      <c r="G2392" s="423"/>
      <c r="H2392" s="423">
        <v>6.3800000000000006E-5</v>
      </c>
      <c r="I2392" s="423"/>
      <c r="J2392" s="424">
        <v>8.3999999999999995E-3</v>
      </c>
      <c r="K2392" s="424"/>
      <c r="L2392" s="424"/>
    </row>
    <row r="2393" spans="1:12" ht="17.100000000000001" customHeight="1">
      <c r="A2393" s="298"/>
      <c r="B2393" s="298"/>
      <c r="C2393" s="298"/>
      <c r="D2393" s="298"/>
      <c r="E2393" s="298"/>
      <c r="F2393" s="298"/>
      <c r="G2393" s="298"/>
      <c r="H2393" s="298"/>
      <c r="I2393" s="298"/>
      <c r="J2393" s="298" t="s">
        <v>12992</v>
      </c>
      <c r="K2393" s="298"/>
      <c r="L2393" s="298" t="s">
        <v>12908</v>
      </c>
    </row>
    <row r="2394" spans="1:12">
      <c r="A2394" s="414" t="s">
        <v>12994</v>
      </c>
      <c r="B2394" s="414"/>
      <c r="C2394" s="414"/>
      <c r="D2394" s="414"/>
      <c r="E2394" s="414"/>
      <c r="F2394" s="414"/>
      <c r="G2394" s="414"/>
      <c r="H2394" s="414"/>
      <c r="I2394" s="294"/>
      <c r="J2394" s="294"/>
      <c r="K2394" s="294"/>
      <c r="L2394" s="294"/>
    </row>
    <row r="2395" spans="1:12" ht="17.100000000000001" customHeight="1">
      <c r="A2395" s="294" t="s">
        <v>12978</v>
      </c>
      <c r="B2395" s="298" t="s">
        <v>12979</v>
      </c>
      <c r="C2395" s="294" t="s">
        <v>12980</v>
      </c>
      <c r="D2395" s="294" t="s">
        <v>12981</v>
      </c>
      <c r="E2395" s="299" t="s">
        <v>12982</v>
      </c>
      <c r="F2395" s="413" t="s">
        <v>12983</v>
      </c>
      <c r="G2395" s="413"/>
      <c r="H2395" s="413" t="s">
        <v>12984</v>
      </c>
      <c r="I2395" s="413"/>
      <c r="J2395" s="413" t="s">
        <v>12985</v>
      </c>
      <c r="K2395" s="413"/>
      <c r="L2395" s="413"/>
    </row>
    <row r="2396" spans="1:12" ht="24" customHeight="1">
      <c r="A2396" s="300" t="s">
        <v>12986</v>
      </c>
      <c r="B2396" s="301" t="s">
        <v>13292</v>
      </c>
      <c r="C2396" s="300" t="s">
        <v>9</v>
      </c>
      <c r="D2396" s="300" t="s">
        <v>6981</v>
      </c>
      <c r="E2396" s="302" t="s">
        <v>27</v>
      </c>
      <c r="F2396" s="423" t="s">
        <v>13293</v>
      </c>
      <c r="G2396" s="423"/>
      <c r="H2396" s="423">
        <v>1.23245E-2</v>
      </c>
      <c r="I2396" s="423"/>
      <c r="J2396" s="424">
        <v>5.9700000000000003E-2</v>
      </c>
      <c r="K2396" s="424"/>
      <c r="L2396" s="424"/>
    </row>
    <row r="2397" spans="1:12" ht="24" customHeight="1">
      <c r="A2397" s="300" t="s">
        <v>12986</v>
      </c>
      <c r="B2397" s="301" t="s">
        <v>13294</v>
      </c>
      <c r="C2397" s="300" t="s">
        <v>9</v>
      </c>
      <c r="D2397" s="300" t="s">
        <v>7164</v>
      </c>
      <c r="E2397" s="302" t="s">
        <v>27</v>
      </c>
      <c r="F2397" s="423" t="s">
        <v>13134</v>
      </c>
      <c r="G2397" s="423"/>
      <c r="H2397" s="423">
        <v>7.6332399999999995E-2</v>
      </c>
      <c r="I2397" s="423"/>
      <c r="J2397" s="424">
        <v>0.53049999999999997</v>
      </c>
      <c r="K2397" s="424"/>
      <c r="L2397" s="424"/>
    </row>
    <row r="2398" spans="1:12" ht="17.100000000000001" customHeight="1">
      <c r="A2398" s="298"/>
      <c r="B2398" s="298"/>
      <c r="C2398" s="298"/>
      <c r="D2398" s="298"/>
      <c r="E2398" s="298"/>
      <c r="F2398" s="298"/>
      <c r="G2398" s="298"/>
      <c r="H2398" s="298"/>
      <c r="I2398" s="298"/>
      <c r="J2398" s="298" t="s">
        <v>12992</v>
      </c>
      <c r="K2398" s="298"/>
      <c r="L2398" s="298" t="s">
        <v>13098</v>
      </c>
    </row>
    <row r="2399" spans="1:12">
      <c r="A2399" s="414" t="s">
        <v>12998</v>
      </c>
      <c r="B2399" s="414"/>
      <c r="C2399" s="414"/>
      <c r="D2399" s="414"/>
      <c r="E2399" s="414"/>
      <c r="F2399" s="414"/>
      <c r="G2399" s="414"/>
      <c r="H2399" s="414"/>
      <c r="I2399" s="294"/>
      <c r="J2399" s="294"/>
      <c r="K2399" s="294"/>
      <c r="L2399" s="294"/>
    </row>
    <row r="2400" spans="1:12" ht="17.100000000000001" customHeight="1">
      <c r="A2400" s="294" t="s">
        <v>12978</v>
      </c>
      <c r="B2400" s="298" t="s">
        <v>12979</v>
      </c>
      <c r="C2400" s="294" t="s">
        <v>12980</v>
      </c>
      <c r="D2400" s="294" t="s">
        <v>12981</v>
      </c>
      <c r="E2400" s="299" t="s">
        <v>12982</v>
      </c>
      <c r="F2400" s="413" t="s">
        <v>12983</v>
      </c>
      <c r="G2400" s="413"/>
      <c r="H2400" s="413" t="s">
        <v>12984</v>
      </c>
      <c r="I2400" s="413"/>
      <c r="J2400" s="413" t="s">
        <v>12985</v>
      </c>
      <c r="K2400" s="413"/>
      <c r="L2400" s="413"/>
    </row>
    <row r="2401" spans="1:12" ht="24" customHeight="1">
      <c r="A2401" s="300" t="s">
        <v>12986</v>
      </c>
      <c r="B2401" s="301" t="s">
        <v>13332</v>
      </c>
      <c r="C2401" s="300" t="s">
        <v>9</v>
      </c>
      <c r="D2401" s="300" t="s">
        <v>7130</v>
      </c>
      <c r="E2401" s="302" t="s">
        <v>23</v>
      </c>
      <c r="F2401" s="423" t="s">
        <v>13333</v>
      </c>
      <c r="G2401" s="423"/>
      <c r="H2401" s="423">
        <v>2.5000000000000001E-2</v>
      </c>
      <c r="I2401" s="423"/>
      <c r="J2401" s="424">
        <v>0.28999999999999998</v>
      </c>
      <c r="K2401" s="424"/>
      <c r="L2401" s="424"/>
    </row>
    <row r="2402" spans="1:12" ht="36" customHeight="1">
      <c r="A2402" s="300" t="s">
        <v>12986</v>
      </c>
      <c r="B2402" s="301" t="s">
        <v>13334</v>
      </c>
      <c r="C2402" s="300" t="s">
        <v>9</v>
      </c>
      <c r="D2402" s="300" t="s">
        <v>8874</v>
      </c>
      <c r="E2402" s="302" t="s">
        <v>51</v>
      </c>
      <c r="F2402" s="423" t="s">
        <v>12956</v>
      </c>
      <c r="G2402" s="423"/>
      <c r="H2402" s="423">
        <v>0.36699999999999999</v>
      </c>
      <c r="I2402" s="423"/>
      <c r="J2402" s="424">
        <v>0.05</v>
      </c>
      <c r="K2402" s="424"/>
      <c r="L2402" s="424"/>
    </row>
    <row r="2403" spans="1:12" ht="24" customHeight="1">
      <c r="A2403" s="300" t="s">
        <v>12986</v>
      </c>
      <c r="B2403" s="301" t="s">
        <v>13778</v>
      </c>
      <c r="C2403" s="300" t="s">
        <v>9</v>
      </c>
      <c r="D2403" s="300" t="s">
        <v>6872</v>
      </c>
      <c r="E2403" s="302" t="s">
        <v>23</v>
      </c>
      <c r="F2403" s="423" t="s">
        <v>13779</v>
      </c>
      <c r="G2403" s="423"/>
      <c r="H2403" s="423">
        <v>1.1031842000000001</v>
      </c>
      <c r="I2403" s="423"/>
      <c r="J2403" s="424">
        <v>5.2511999999999999</v>
      </c>
      <c r="K2403" s="424"/>
      <c r="L2403" s="424"/>
    </row>
    <row r="2404" spans="1:12" ht="24" customHeight="1">
      <c r="A2404" s="300" t="s">
        <v>12986</v>
      </c>
      <c r="B2404" s="301" t="s">
        <v>13099</v>
      </c>
      <c r="C2404" s="300" t="s">
        <v>9</v>
      </c>
      <c r="D2404" s="300" t="s">
        <v>7224</v>
      </c>
      <c r="E2404" s="302" t="s">
        <v>51</v>
      </c>
      <c r="F2404" s="423" t="s">
        <v>13100</v>
      </c>
      <c r="G2404" s="423"/>
      <c r="H2404" s="423">
        <v>6.2169999999999999E-4</v>
      </c>
      <c r="I2404" s="423"/>
      <c r="J2404" s="424">
        <v>5.7000000000000002E-3</v>
      </c>
      <c r="K2404" s="424"/>
      <c r="L2404" s="424"/>
    </row>
    <row r="2405" spans="1:12" ht="24" customHeight="1">
      <c r="A2405" s="300" t="s">
        <v>12986</v>
      </c>
      <c r="B2405" s="301" t="s">
        <v>13101</v>
      </c>
      <c r="C2405" s="300" t="s">
        <v>9</v>
      </c>
      <c r="D2405" s="300" t="s">
        <v>7359</v>
      </c>
      <c r="E2405" s="302" t="s">
        <v>51</v>
      </c>
      <c r="F2405" s="423" t="s">
        <v>13102</v>
      </c>
      <c r="G2405" s="423"/>
      <c r="H2405" s="423">
        <v>2.0100000000000001E-5</v>
      </c>
      <c r="I2405" s="423"/>
      <c r="J2405" s="424">
        <v>2.5999999999999999E-3</v>
      </c>
      <c r="K2405" s="424"/>
      <c r="L2405" s="424"/>
    </row>
    <row r="2406" spans="1:12" ht="24" customHeight="1">
      <c r="A2406" s="300" t="s">
        <v>12986</v>
      </c>
      <c r="B2406" s="301" t="s">
        <v>13103</v>
      </c>
      <c r="C2406" s="300" t="s">
        <v>9</v>
      </c>
      <c r="D2406" s="300" t="s">
        <v>8851</v>
      </c>
      <c r="E2406" s="302" t="s">
        <v>51</v>
      </c>
      <c r="F2406" s="423" t="s">
        <v>13104</v>
      </c>
      <c r="G2406" s="423"/>
      <c r="H2406" s="423">
        <v>1.6099999999999998E-5</v>
      </c>
      <c r="I2406" s="423"/>
      <c r="J2406" s="424">
        <v>3.0999999999999999E-3</v>
      </c>
      <c r="K2406" s="424"/>
      <c r="L2406" s="424"/>
    </row>
    <row r="2407" spans="1:12" ht="24" customHeight="1">
      <c r="A2407" s="300" t="s">
        <v>12986</v>
      </c>
      <c r="B2407" s="301" t="s">
        <v>13105</v>
      </c>
      <c r="C2407" s="300" t="s">
        <v>9</v>
      </c>
      <c r="D2407" s="300" t="s">
        <v>8852</v>
      </c>
      <c r="E2407" s="302" t="s">
        <v>51</v>
      </c>
      <c r="F2407" s="423" t="s">
        <v>13106</v>
      </c>
      <c r="G2407" s="423"/>
      <c r="H2407" s="423">
        <v>3.4000000000000001E-6</v>
      </c>
      <c r="I2407" s="423"/>
      <c r="J2407" s="424">
        <v>1.9E-3</v>
      </c>
      <c r="K2407" s="424"/>
      <c r="L2407" s="424"/>
    </row>
    <row r="2408" spans="1:12" ht="24" customHeight="1">
      <c r="A2408" s="300" t="s">
        <v>12986</v>
      </c>
      <c r="B2408" s="301" t="s">
        <v>13107</v>
      </c>
      <c r="C2408" s="300" t="s">
        <v>9</v>
      </c>
      <c r="D2408" s="300" t="s">
        <v>9000</v>
      </c>
      <c r="E2408" s="302" t="s">
        <v>51</v>
      </c>
      <c r="F2408" s="423" t="s">
        <v>13108</v>
      </c>
      <c r="G2408" s="423"/>
      <c r="H2408" s="423">
        <v>7.0759999999999996E-4</v>
      </c>
      <c r="I2408" s="423"/>
      <c r="J2408" s="424">
        <v>4.7999999999999996E-3</v>
      </c>
      <c r="K2408" s="424"/>
      <c r="L2408" s="424"/>
    </row>
    <row r="2409" spans="1:12" ht="24" customHeight="1">
      <c r="A2409" s="300" t="s">
        <v>12986</v>
      </c>
      <c r="B2409" s="301" t="s">
        <v>13109</v>
      </c>
      <c r="C2409" s="300" t="s">
        <v>9</v>
      </c>
      <c r="D2409" s="300" t="s">
        <v>9574</v>
      </c>
      <c r="E2409" s="302" t="s">
        <v>51</v>
      </c>
      <c r="F2409" s="423" t="s">
        <v>13110</v>
      </c>
      <c r="G2409" s="423"/>
      <c r="H2409" s="423">
        <v>2.2440000000000001E-4</v>
      </c>
      <c r="I2409" s="423"/>
      <c r="J2409" s="424">
        <v>2E-3</v>
      </c>
      <c r="K2409" s="424"/>
      <c r="L2409" s="424"/>
    </row>
    <row r="2410" spans="1:12" ht="24" customHeight="1">
      <c r="A2410" s="300" t="s">
        <v>12986</v>
      </c>
      <c r="B2410" s="301" t="s">
        <v>13111</v>
      </c>
      <c r="C2410" s="300" t="s">
        <v>9</v>
      </c>
      <c r="D2410" s="300" t="s">
        <v>10714</v>
      </c>
      <c r="E2410" s="302" t="s">
        <v>93</v>
      </c>
      <c r="F2410" s="423" t="s">
        <v>13112</v>
      </c>
      <c r="G2410" s="423"/>
      <c r="H2410" s="423">
        <v>1.18E-4</v>
      </c>
      <c r="I2410" s="423"/>
      <c r="J2410" s="424">
        <v>1.8E-3</v>
      </c>
      <c r="K2410" s="424"/>
      <c r="L2410" s="424"/>
    </row>
    <row r="2411" spans="1:12" ht="24" customHeight="1">
      <c r="A2411" s="300" t="s">
        <v>12986</v>
      </c>
      <c r="B2411" s="301" t="s">
        <v>13113</v>
      </c>
      <c r="C2411" s="300" t="s">
        <v>9</v>
      </c>
      <c r="D2411" s="300" t="s">
        <v>10809</v>
      </c>
      <c r="E2411" s="302" t="s">
        <v>51</v>
      </c>
      <c r="F2411" s="423" t="s">
        <v>13114</v>
      </c>
      <c r="G2411" s="423"/>
      <c r="H2411" s="423">
        <v>1.18E-4</v>
      </c>
      <c r="I2411" s="423"/>
      <c r="J2411" s="424">
        <v>1.4E-3</v>
      </c>
      <c r="K2411" s="424"/>
      <c r="L2411" s="424"/>
    </row>
    <row r="2412" spans="1:12" ht="24" customHeight="1">
      <c r="A2412" s="300" t="s">
        <v>12986</v>
      </c>
      <c r="B2412" s="301" t="s">
        <v>13115</v>
      </c>
      <c r="C2412" s="300" t="s">
        <v>9</v>
      </c>
      <c r="D2412" s="300" t="s">
        <v>10810</v>
      </c>
      <c r="E2412" s="302" t="s">
        <v>51</v>
      </c>
      <c r="F2412" s="423" t="s">
        <v>13116</v>
      </c>
      <c r="G2412" s="423"/>
      <c r="H2412" s="423">
        <v>1.18E-4</v>
      </c>
      <c r="I2412" s="423"/>
      <c r="J2412" s="424">
        <v>3.0999999999999999E-3</v>
      </c>
      <c r="K2412" s="424"/>
      <c r="L2412" s="424"/>
    </row>
    <row r="2413" spans="1:12" ht="24" customHeight="1">
      <c r="A2413" s="300" t="s">
        <v>12986</v>
      </c>
      <c r="B2413" s="301" t="s">
        <v>13117</v>
      </c>
      <c r="C2413" s="300" t="s">
        <v>9</v>
      </c>
      <c r="D2413" s="300" t="s">
        <v>10837</v>
      </c>
      <c r="E2413" s="302" t="s">
        <v>51</v>
      </c>
      <c r="F2413" s="423" t="s">
        <v>13118</v>
      </c>
      <c r="G2413" s="423"/>
      <c r="H2413" s="423">
        <v>3.9999999999999998E-6</v>
      </c>
      <c r="I2413" s="423"/>
      <c r="J2413" s="424">
        <v>1.8E-3</v>
      </c>
      <c r="K2413" s="424"/>
      <c r="L2413" s="424"/>
    </row>
    <row r="2414" spans="1:12" ht="24" customHeight="1">
      <c r="A2414" s="300" t="s">
        <v>12986</v>
      </c>
      <c r="B2414" s="301" t="s">
        <v>13003</v>
      </c>
      <c r="C2414" s="300" t="s">
        <v>9</v>
      </c>
      <c r="D2414" s="300" t="s">
        <v>7216</v>
      </c>
      <c r="E2414" s="302" t="s">
        <v>51</v>
      </c>
      <c r="F2414" s="423" t="s">
        <v>13004</v>
      </c>
      <c r="G2414" s="423"/>
      <c r="H2414" s="423">
        <v>2.363E-4</v>
      </c>
      <c r="I2414" s="423"/>
      <c r="J2414" s="424">
        <v>7.9000000000000008E-3</v>
      </c>
      <c r="K2414" s="424"/>
      <c r="L2414" s="424"/>
    </row>
    <row r="2415" spans="1:12" ht="24" customHeight="1">
      <c r="A2415" s="300" t="s">
        <v>12986</v>
      </c>
      <c r="B2415" s="301" t="s">
        <v>13005</v>
      </c>
      <c r="C2415" s="300" t="s">
        <v>9</v>
      </c>
      <c r="D2415" s="300" t="s">
        <v>7393</v>
      </c>
      <c r="E2415" s="302" t="s">
        <v>12988</v>
      </c>
      <c r="F2415" s="423" t="s">
        <v>13006</v>
      </c>
      <c r="G2415" s="423"/>
      <c r="H2415" s="423">
        <v>1.4210000000000001E-4</v>
      </c>
      <c r="I2415" s="423"/>
      <c r="J2415" s="424">
        <v>7.7000000000000002E-3</v>
      </c>
      <c r="K2415" s="424"/>
      <c r="L2415" s="424"/>
    </row>
    <row r="2416" spans="1:12" ht="24" customHeight="1">
      <c r="A2416" s="300" t="s">
        <v>12986</v>
      </c>
      <c r="B2416" s="301" t="s">
        <v>13007</v>
      </c>
      <c r="C2416" s="300" t="s">
        <v>9</v>
      </c>
      <c r="D2416" s="300" t="s">
        <v>10619</v>
      </c>
      <c r="E2416" s="302" t="s">
        <v>51</v>
      </c>
      <c r="F2416" s="423" t="s">
        <v>13008</v>
      </c>
      <c r="G2416" s="423"/>
      <c r="H2416" s="423">
        <v>1.102E-4</v>
      </c>
      <c r="I2416" s="423"/>
      <c r="J2416" s="424">
        <v>2.1100000000000001E-2</v>
      </c>
      <c r="K2416" s="424"/>
      <c r="L2416" s="424"/>
    </row>
    <row r="2417" spans="1:12" ht="24" customHeight="1">
      <c r="A2417" s="300" t="s">
        <v>12986</v>
      </c>
      <c r="B2417" s="301" t="s">
        <v>13009</v>
      </c>
      <c r="C2417" s="300" t="s">
        <v>9</v>
      </c>
      <c r="D2417" s="300" t="s">
        <v>10769</v>
      </c>
      <c r="E2417" s="302" t="s">
        <v>51</v>
      </c>
      <c r="F2417" s="423" t="s">
        <v>13010</v>
      </c>
      <c r="G2417" s="423"/>
      <c r="H2417" s="423">
        <v>9.9088000000000006E-3</v>
      </c>
      <c r="I2417" s="423"/>
      <c r="J2417" s="424">
        <v>1.2500000000000001E-2</v>
      </c>
      <c r="K2417" s="424"/>
      <c r="L2417" s="424"/>
    </row>
    <row r="2418" spans="1:12" ht="24" customHeight="1">
      <c r="A2418" s="300" t="s">
        <v>12986</v>
      </c>
      <c r="B2418" s="301" t="s">
        <v>13011</v>
      </c>
      <c r="C2418" s="300" t="s">
        <v>9</v>
      </c>
      <c r="D2418" s="300" t="s">
        <v>10929</v>
      </c>
      <c r="E2418" s="302" t="s">
        <v>51</v>
      </c>
      <c r="F2418" s="423" t="s">
        <v>13012</v>
      </c>
      <c r="G2418" s="423"/>
      <c r="H2418" s="423">
        <v>9.5500000000000004E-5</v>
      </c>
      <c r="I2418" s="423"/>
      <c r="J2418" s="424">
        <v>1.44E-2</v>
      </c>
      <c r="K2418" s="424"/>
      <c r="L2418" s="424"/>
    </row>
    <row r="2419" spans="1:12" ht="17.100000000000001" customHeight="1">
      <c r="A2419" s="298"/>
      <c r="B2419" s="298"/>
      <c r="C2419" s="298"/>
      <c r="D2419" s="298"/>
      <c r="E2419" s="298"/>
      <c r="F2419" s="298"/>
      <c r="G2419" s="298"/>
      <c r="H2419" s="298"/>
      <c r="I2419" s="298"/>
      <c r="J2419" s="298" t="s">
        <v>12992</v>
      </c>
      <c r="K2419" s="298"/>
      <c r="L2419" s="298" t="s">
        <v>13780</v>
      </c>
    </row>
    <row r="2420" spans="1:12">
      <c r="A2420" s="414" t="s">
        <v>13056</v>
      </c>
      <c r="B2420" s="414"/>
      <c r="C2420" s="414"/>
      <c r="D2420" s="414"/>
      <c r="E2420" s="414"/>
      <c r="F2420" s="414"/>
      <c r="G2420" s="414"/>
      <c r="H2420" s="414"/>
      <c r="I2420" s="294"/>
      <c r="J2420" s="294"/>
      <c r="K2420" s="294"/>
      <c r="L2420" s="294"/>
    </row>
    <row r="2421" spans="1:12" ht="17.100000000000001" customHeight="1">
      <c r="A2421" s="294" t="s">
        <v>12978</v>
      </c>
      <c r="B2421" s="298" t="s">
        <v>12979</v>
      </c>
      <c r="C2421" s="294" t="s">
        <v>12980</v>
      </c>
      <c r="D2421" s="294" t="s">
        <v>12981</v>
      </c>
      <c r="E2421" s="299" t="s">
        <v>12982</v>
      </c>
      <c r="F2421" s="413" t="s">
        <v>12983</v>
      </c>
      <c r="G2421" s="413"/>
      <c r="H2421" s="413" t="s">
        <v>12984</v>
      </c>
      <c r="I2421" s="413"/>
      <c r="J2421" s="413" t="s">
        <v>12985</v>
      </c>
      <c r="K2421" s="413"/>
      <c r="L2421" s="413"/>
    </row>
    <row r="2422" spans="1:12" ht="24" customHeight="1">
      <c r="A2422" s="300" t="s">
        <v>12986</v>
      </c>
      <c r="B2422" s="301" t="s">
        <v>13057</v>
      </c>
      <c r="C2422" s="300" t="s">
        <v>9</v>
      </c>
      <c r="D2422" s="300" t="s">
        <v>12549</v>
      </c>
      <c r="E2422" s="302" t="s">
        <v>27</v>
      </c>
      <c r="F2422" s="423" t="s">
        <v>12948</v>
      </c>
      <c r="G2422" s="423"/>
      <c r="H2422" s="423">
        <v>8.8652300000000003E-2</v>
      </c>
      <c r="I2422" s="423"/>
      <c r="J2422" s="424">
        <v>5.7599999999999998E-2</v>
      </c>
      <c r="K2422" s="424"/>
      <c r="L2422" s="424"/>
    </row>
    <row r="2423" spans="1:12" ht="17.100000000000001" customHeight="1">
      <c r="A2423" s="298"/>
      <c r="B2423" s="298"/>
      <c r="C2423" s="298"/>
      <c r="D2423" s="298"/>
      <c r="E2423" s="298"/>
      <c r="F2423" s="298"/>
      <c r="G2423" s="298"/>
      <c r="H2423" s="298"/>
      <c r="I2423" s="298"/>
      <c r="J2423" s="298" t="s">
        <v>12992</v>
      </c>
      <c r="K2423" s="298"/>
      <c r="L2423" s="298" t="s">
        <v>12960</v>
      </c>
    </row>
    <row r="2424" spans="1:12">
      <c r="A2424" s="414" t="s">
        <v>13058</v>
      </c>
      <c r="B2424" s="414"/>
      <c r="C2424" s="414"/>
      <c r="D2424" s="414"/>
      <c r="E2424" s="414"/>
      <c r="F2424" s="414"/>
      <c r="G2424" s="414"/>
      <c r="H2424" s="414"/>
      <c r="I2424" s="294"/>
      <c r="J2424" s="294"/>
      <c r="K2424" s="294"/>
      <c r="L2424" s="294"/>
    </row>
    <row r="2425" spans="1:12" ht="17.100000000000001" customHeight="1">
      <c r="A2425" s="294" t="s">
        <v>12978</v>
      </c>
      <c r="B2425" s="298" t="s">
        <v>12979</v>
      </c>
      <c r="C2425" s="294" t="s">
        <v>12980</v>
      </c>
      <c r="D2425" s="294" t="s">
        <v>12981</v>
      </c>
      <c r="E2425" s="299" t="s">
        <v>12982</v>
      </c>
      <c r="F2425" s="413" t="s">
        <v>12983</v>
      </c>
      <c r="G2425" s="413"/>
      <c r="H2425" s="413" t="s">
        <v>12984</v>
      </c>
      <c r="I2425" s="413"/>
      <c r="J2425" s="413" t="s">
        <v>12985</v>
      </c>
      <c r="K2425" s="413"/>
      <c r="L2425" s="413"/>
    </row>
    <row r="2426" spans="1:12" ht="24" customHeight="1">
      <c r="A2426" s="300" t="s">
        <v>12986</v>
      </c>
      <c r="B2426" s="301" t="s">
        <v>13059</v>
      </c>
      <c r="C2426" s="300" t="s">
        <v>9</v>
      </c>
      <c r="D2426" s="300" t="s">
        <v>12535</v>
      </c>
      <c r="E2426" s="302" t="s">
        <v>27</v>
      </c>
      <c r="F2426" s="423" t="s">
        <v>12936</v>
      </c>
      <c r="G2426" s="423"/>
      <c r="H2426" s="423">
        <v>8.8652300000000003E-2</v>
      </c>
      <c r="I2426" s="423"/>
      <c r="J2426" s="424">
        <v>4.4000000000000003E-3</v>
      </c>
      <c r="K2426" s="424"/>
      <c r="L2426" s="424"/>
    </row>
    <row r="2427" spans="1:12" ht="17.100000000000001" customHeight="1">
      <c r="A2427" s="298"/>
      <c r="B2427" s="298"/>
      <c r="C2427" s="298"/>
      <c r="D2427" s="298"/>
      <c r="E2427" s="298"/>
      <c r="F2427" s="298"/>
      <c r="G2427" s="298"/>
      <c r="H2427" s="298"/>
      <c r="I2427" s="298"/>
      <c r="J2427" s="298" t="s">
        <v>12992</v>
      </c>
      <c r="K2427" s="298"/>
      <c r="L2427" s="298" t="s">
        <v>13120</v>
      </c>
    </row>
    <row r="2428" spans="1:12">
      <c r="A2428" s="414" t="s">
        <v>13060</v>
      </c>
      <c r="B2428" s="414"/>
      <c r="C2428" s="414"/>
      <c r="D2428" s="414"/>
      <c r="E2428" s="414"/>
      <c r="F2428" s="414"/>
      <c r="G2428" s="414"/>
      <c r="H2428" s="414"/>
      <c r="I2428" s="294"/>
      <c r="J2428" s="294"/>
      <c r="K2428" s="294"/>
      <c r="L2428" s="294"/>
    </row>
    <row r="2429" spans="1:12" ht="17.100000000000001" customHeight="1">
      <c r="A2429" s="294" t="s">
        <v>12978</v>
      </c>
      <c r="B2429" s="298" t="s">
        <v>12979</v>
      </c>
      <c r="C2429" s="294" t="s">
        <v>12980</v>
      </c>
      <c r="D2429" s="294" t="s">
        <v>12981</v>
      </c>
      <c r="E2429" s="299" t="s">
        <v>12982</v>
      </c>
      <c r="F2429" s="413" t="s">
        <v>12983</v>
      </c>
      <c r="G2429" s="413"/>
      <c r="H2429" s="413" t="s">
        <v>12984</v>
      </c>
      <c r="I2429" s="413"/>
      <c r="J2429" s="413" t="s">
        <v>12985</v>
      </c>
      <c r="K2429" s="413"/>
      <c r="L2429" s="413"/>
    </row>
    <row r="2430" spans="1:12" ht="24" customHeight="1">
      <c r="A2430" s="300" t="s">
        <v>12986</v>
      </c>
      <c r="B2430" s="301" t="s">
        <v>13061</v>
      </c>
      <c r="C2430" s="300" t="s">
        <v>9</v>
      </c>
      <c r="D2430" s="300" t="s">
        <v>12522</v>
      </c>
      <c r="E2430" s="302" t="s">
        <v>27</v>
      </c>
      <c r="F2430" s="423" t="s">
        <v>12964</v>
      </c>
      <c r="G2430" s="423"/>
      <c r="H2430" s="423">
        <v>8.8652300000000003E-2</v>
      </c>
      <c r="I2430" s="423"/>
      <c r="J2430" s="424">
        <v>0.2243</v>
      </c>
      <c r="K2430" s="424"/>
      <c r="L2430" s="424"/>
    </row>
    <row r="2431" spans="1:12" ht="24" customHeight="1">
      <c r="A2431" s="300" t="s">
        <v>12986</v>
      </c>
      <c r="B2431" s="301" t="s">
        <v>13062</v>
      </c>
      <c r="C2431" s="300" t="s">
        <v>9</v>
      </c>
      <c r="D2431" s="300" t="s">
        <v>12527</v>
      </c>
      <c r="E2431" s="302" t="s">
        <v>27</v>
      </c>
      <c r="F2431" s="423" t="s">
        <v>13063</v>
      </c>
      <c r="G2431" s="423"/>
      <c r="H2431" s="423">
        <v>8.8652300000000003E-2</v>
      </c>
      <c r="I2431" s="423"/>
      <c r="J2431" s="424">
        <v>3.0099999999999998E-2</v>
      </c>
      <c r="K2431" s="424"/>
      <c r="L2431" s="424"/>
    </row>
    <row r="2432" spans="1:12" ht="17.100000000000001" customHeight="1">
      <c r="A2432" s="298"/>
      <c r="B2432" s="298"/>
      <c r="C2432" s="298"/>
      <c r="D2432" s="298"/>
      <c r="E2432" s="298"/>
      <c r="F2432" s="298"/>
      <c r="G2432" s="298"/>
      <c r="H2432" s="298"/>
      <c r="I2432" s="298"/>
      <c r="J2432" s="298" t="s">
        <v>12992</v>
      </c>
      <c r="K2432" s="298"/>
      <c r="L2432" s="298" t="s">
        <v>12922</v>
      </c>
    </row>
    <row r="2433" spans="1:12" ht="17.100000000000001" customHeight="1">
      <c r="A2433" s="294" t="s">
        <v>13014</v>
      </c>
      <c r="B2433" s="294"/>
      <c r="C2433" s="294"/>
      <c r="D2433" s="294"/>
      <c r="E2433" s="294"/>
      <c r="F2433" s="294"/>
      <c r="G2433" s="294"/>
      <c r="H2433" s="294"/>
      <c r="I2433" s="294"/>
      <c r="J2433" s="294"/>
      <c r="K2433" s="294"/>
      <c r="L2433" s="294"/>
    </row>
    <row r="2434" spans="1:12" ht="17.100000000000001" customHeight="1">
      <c r="A2434" s="298"/>
      <c r="B2434" s="298"/>
      <c r="C2434" s="298"/>
      <c r="D2434" s="298"/>
      <c r="E2434" s="298"/>
      <c r="F2434" s="298"/>
      <c r="G2434" s="298"/>
      <c r="H2434" s="298"/>
      <c r="I2434" s="298"/>
      <c r="J2434" s="298" t="s">
        <v>13015</v>
      </c>
      <c r="K2434" s="298"/>
      <c r="L2434" s="298" t="s">
        <v>13850</v>
      </c>
    </row>
    <row r="2435" spans="1:12" ht="17.100000000000001" customHeight="1">
      <c r="A2435" s="298"/>
      <c r="B2435" s="298"/>
      <c r="C2435" s="298"/>
      <c r="D2435" s="298"/>
      <c r="E2435" s="298"/>
      <c r="F2435" s="298"/>
      <c r="G2435" s="298"/>
      <c r="H2435" s="298"/>
      <c r="I2435" s="298"/>
      <c r="J2435" s="298" t="s">
        <v>13017</v>
      </c>
      <c r="K2435" s="298" t="s">
        <v>13018</v>
      </c>
      <c r="L2435" s="298" t="s">
        <v>13851</v>
      </c>
    </row>
    <row r="2436" spans="1:12" ht="17.100000000000001" customHeight="1">
      <c r="A2436" s="298"/>
      <c r="B2436" s="298"/>
      <c r="C2436" s="298"/>
      <c r="D2436" s="298"/>
      <c r="E2436" s="298"/>
      <c r="F2436" s="298"/>
      <c r="G2436" s="298"/>
      <c r="H2436" s="298"/>
      <c r="I2436" s="298"/>
      <c r="J2436" s="298" t="s">
        <v>13020</v>
      </c>
      <c r="K2436" s="298"/>
      <c r="L2436" s="298" t="s">
        <v>13852</v>
      </c>
    </row>
    <row r="2437" spans="1:12" ht="17.100000000000001" customHeight="1">
      <c r="A2437" s="298"/>
      <c r="B2437" s="298"/>
      <c r="C2437" s="298"/>
      <c r="D2437" s="298"/>
      <c r="E2437" s="298"/>
      <c r="F2437" s="298"/>
      <c r="G2437" s="298"/>
      <c r="H2437" s="298"/>
      <c r="I2437" s="298"/>
      <c r="J2437" s="298" t="s">
        <v>13022</v>
      </c>
      <c r="K2437" s="298" t="s">
        <v>12974</v>
      </c>
      <c r="L2437" s="298" t="s">
        <v>13818</v>
      </c>
    </row>
    <row r="2438" spans="1:12" ht="17.100000000000001" customHeight="1">
      <c r="A2438" s="298"/>
      <c r="B2438" s="298"/>
      <c r="C2438" s="298"/>
      <c r="D2438" s="298"/>
      <c r="E2438" s="298"/>
      <c r="F2438" s="298"/>
      <c r="G2438" s="298"/>
      <c r="H2438" s="298"/>
      <c r="I2438" s="298"/>
      <c r="J2438" s="298" t="s">
        <v>13024</v>
      </c>
      <c r="K2438" s="298"/>
      <c r="L2438" s="298" t="s">
        <v>13853</v>
      </c>
    </row>
    <row r="2439" spans="1:12" ht="30" customHeight="1">
      <c r="A2439" s="299"/>
      <c r="B2439" s="299"/>
      <c r="C2439" s="299"/>
      <c r="D2439" s="299"/>
      <c r="E2439" s="299"/>
      <c r="F2439" s="299"/>
      <c r="G2439" s="299"/>
      <c r="H2439" s="299"/>
      <c r="I2439" s="299"/>
      <c r="J2439" s="299"/>
      <c r="K2439" s="299"/>
      <c r="L2439" s="299"/>
    </row>
    <row r="2440" spans="1:12" ht="48" customHeight="1">
      <c r="A2440" s="295" t="s">
        <v>13854</v>
      </c>
      <c r="B2440" s="296" t="s">
        <v>13855</v>
      </c>
      <c r="C2440" s="295" t="s">
        <v>9</v>
      </c>
      <c r="D2440" s="295" t="s">
        <v>3784</v>
      </c>
      <c r="E2440" s="297" t="s">
        <v>23</v>
      </c>
      <c r="F2440" s="296"/>
      <c r="G2440" s="296"/>
      <c r="H2440" s="296"/>
      <c r="I2440" s="296"/>
      <c r="J2440" s="296"/>
      <c r="K2440" s="296"/>
      <c r="L2440" s="296"/>
    </row>
    <row r="2441" spans="1:12">
      <c r="A2441" s="414" t="s">
        <v>12977</v>
      </c>
      <c r="B2441" s="414"/>
      <c r="C2441" s="414"/>
      <c r="D2441" s="414"/>
      <c r="E2441" s="414"/>
      <c r="F2441" s="414"/>
      <c r="G2441" s="414"/>
      <c r="H2441" s="414"/>
      <c r="I2441" s="294"/>
      <c r="J2441" s="294"/>
      <c r="K2441" s="294"/>
      <c r="L2441" s="294"/>
    </row>
    <row r="2442" spans="1:12" ht="17.100000000000001" customHeight="1">
      <c r="A2442" s="294" t="s">
        <v>12978</v>
      </c>
      <c r="B2442" s="298" t="s">
        <v>12979</v>
      </c>
      <c r="C2442" s="294" t="s">
        <v>12980</v>
      </c>
      <c r="D2442" s="294" t="s">
        <v>12981</v>
      </c>
      <c r="E2442" s="299" t="s">
        <v>12982</v>
      </c>
      <c r="F2442" s="413" t="s">
        <v>12983</v>
      </c>
      <c r="G2442" s="413"/>
      <c r="H2442" s="413" t="s">
        <v>12984</v>
      </c>
      <c r="I2442" s="413"/>
      <c r="J2442" s="413" t="s">
        <v>12985</v>
      </c>
      <c r="K2442" s="413"/>
      <c r="L2442" s="413"/>
    </row>
    <row r="2443" spans="1:12" ht="24" customHeight="1">
      <c r="A2443" s="300" t="s">
        <v>12986</v>
      </c>
      <c r="B2443" s="301" t="s">
        <v>13085</v>
      </c>
      <c r="C2443" s="300" t="s">
        <v>9</v>
      </c>
      <c r="D2443" s="300" t="s">
        <v>7909</v>
      </c>
      <c r="E2443" s="302" t="s">
        <v>51</v>
      </c>
      <c r="F2443" s="423" t="s">
        <v>13086</v>
      </c>
      <c r="G2443" s="423"/>
      <c r="H2443" s="423">
        <v>3.4600000000000001E-5</v>
      </c>
      <c r="I2443" s="423"/>
      <c r="J2443" s="424">
        <v>3.5999999999999999E-3</v>
      </c>
      <c r="K2443" s="424"/>
      <c r="L2443" s="424"/>
    </row>
    <row r="2444" spans="1:12" ht="24" customHeight="1">
      <c r="A2444" s="300" t="s">
        <v>12986</v>
      </c>
      <c r="B2444" s="301" t="s">
        <v>13087</v>
      </c>
      <c r="C2444" s="300" t="s">
        <v>9</v>
      </c>
      <c r="D2444" s="300" t="s">
        <v>8873</v>
      </c>
      <c r="E2444" s="302" t="s">
        <v>51</v>
      </c>
      <c r="F2444" s="423" t="s">
        <v>13088</v>
      </c>
      <c r="G2444" s="423"/>
      <c r="H2444" s="423">
        <v>3.3000000000000002E-6</v>
      </c>
      <c r="I2444" s="423"/>
      <c r="J2444" s="424">
        <v>2.8999999999999998E-3</v>
      </c>
      <c r="K2444" s="424"/>
      <c r="L2444" s="424"/>
    </row>
    <row r="2445" spans="1:12" ht="48" customHeight="1">
      <c r="A2445" s="300" t="s">
        <v>12986</v>
      </c>
      <c r="B2445" s="301" t="s">
        <v>13089</v>
      </c>
      <c r="C2445" s="300" t="s">
        <v>9</v>
      </c>
      <c r="D2445" s="300" t="s">
        <v>9227</v>
      </c>
      <c r="E2445" s="302" t="s">
        <v>51</v>
      </c>
      <c r="F2445" s="423" t="s">
        <v>13090</v>
      </c>
      <c r="G2445" s="423"/>
      <c r="H2445" s="423">
        <v>2.3E-6</v>
      </c>
      <c r="I2445" s="423"/>
      <c r="J2445" s="424">
        <v>3.0999999999999999E-3</v>
      </c>
      <c r="K2445" s="424"/>
      <c r="L2445" s="424"/>
    </row>
    <row r="2446" spans="1:12" ht="24" customHeight="1">
      <c r="A2446" s="300" t="s">
        <v>12986</v>
      </c>
      <c r="B2446" s="301" t="s">
        <v>13091</v>
      </c>
      <c r="C2446" s="300" t="s">
        <v>9</v>
      </c>
      <c r="D2446" s="300" t="s">
        <v>9580</v>
      </c>
      <c r="E2446" s="302" t="s">
        <v>51</v>
      </c>
      <c r="F2446" s="423" t="s">
        <v>13092</v>
      </c>
      <c r="G2446" s="423"/>
      <c r="H2446" s="423">
        <v>2.2000000000000001E-6</v>
      </c>
      <c r="I2446" s="423"/>
      <c r="J2446" s="424">
        <v>2E-3</v>
      </c>
      <c r="K2446" s="424"/>
      <c r="L2446" s="424"/>
    </row>
    <row r="2447" spans="1:12" ht="24" customHeight="1">
      <c r="A2447" s="300" t="s">
        <v>12986</v>
      </c>
      <c r="B2447" s="301" t="s">
        <v>12987</v>
      </c>
      <c r="C2447" s="300" t="s">
        <v>9</v>
      </c>
      <c r="D2447" s="300" t="s">
        <v>9831</v>
      </c>
      <c r="E2447" s="302" t="s">
        <v>12988</v>
      </c>
      <c r="F2447" s="423" t="s">
        <v>12989</v>
      </c>
      <c r="G2447" s="423"/>
      <c r="H2447" s="423">
        <v>8.0060000000000005E-4</v>
      </c>
      <c r="I2447" s="423"/>
      <c r="J2447" s="424">
        <v>8.0999999999999996E-3</v>
      </c>
      <c r="K2447" s="424"/>
      <c r="L2447" s="424"/>
    </row>
    <row r="2448" spans="1:12" ht="36" customHeight="1">
      <c r="A2448" s="300" t="s">
        <v>12986</v>
      </c>
      <c r="B2448" s="301" t="s">
        <v>12990</v>
      </c>
      <c r="C2448" s="300" t="s">
        <v>9</v>
      </c>
      <c r="D2448" s="300" t="s">
        <v>11426</v>
      </c>
      <c r="E2448" s="302" t="s">
        <v>51</v>
      </c>
      <c r="F2448" s="423" t="s">
        <v>12991</v>
      </c>
      <c r="G2448" s="423"/>
      <c r="H2448" s="423">
        <v>4.1999999999999998E-5</v>
      </c>
      <c r="I2448" s="423"/>
      <c r="J2448" s="424">
        <v>5.5999999999999999E-3</v>
      </c>
      <c r="K2448" s="424"/>
      <c r="L2448" s="424"/>
    </row>
    <row r="2449" spans="1:12" ht="17.100000000000001" customHeight="1">
      <c r="A2449" s="298"/>
      <c r="B2449" s="298"/>
      <c r="C2449" s="298"/>
      <c r="D2449" s="298"/>
      <c r="E2449" s="298"/>
      <c r="F2449" s="298"/>
      <c r="G2449" s="298"/>
      <c r="H2449" s="298"/>
      <c r="I2449" s="298"/>
      <c r="J2449" s="298" t="s">
        <v>12992</v>
      </c>
      <c r="K2449" s="298"/>
      <c r="L2449" s="298" t="s">
        <v>12929</v>
      </c>
    </row>
    <row r="2450" spans="1:12">
      <c r="A2450" s="414" t="s">
        <v>12994</v>
      </c>
      <c r="B2450" s="414"/>
      <c r="C2450" s="414"/>
      <c r="D2450" s="414"/>
      <c r="E2450" s="414"/>
      <c r="F2450" s="414"/>
      <c r="G2450" s="414"/>
      <c r="H2450" s="414"/>
      <c r="I2450" s="294"/>
      <c r="J2450" s="294"/>
      <c r="K2450" s="294"/>
      <c r="L2450" s="294"/>
    </row>
    <row r="2451" spans="1:12" ht="17.100000000000001" customHeight="1">
      <c r="A2451" s="294" t="s">
        <v>12978</v>
      </c>
      <c r="B2451" s="298" t="s">
        <v>12979</v>
      </c>
      <c r="C2451" s="294" t="s">
        <v>12980</v>
      </c>
      <c r="D2451" s="294" t="s">
        <v>12981</v>
      </c>
      <c r="E2451" s="299" t="s">
        <v>12982</v>
      </c>
      <c r="F2451" s="413" t="s">
        <v>12983</v>
      </c>
      <c r="G2451" s="413"/>
      <c r="H2451" s="413" t="s">
        <v>12984</v>
      </c>
      <c r="I2451" s="413"/>
      <c r="J2451" s="413" t="s">
        <v>12985</v>
      </c>
      <c r="K2451" s="413"/>
      <c r="L2451" s="413"/>
    </row>
    <row r="2452" spans="1:12" ht="24" customHeight="1">
      <c r="A2452" s="300" t="s">
        <v>12986</v>
      </c>
      <c r="B2452" s="301" t="s">
        <v>13294</v>
      </c>
      <c r="C2452" s="300" t="s">
        <v>9</v>
      </c>
      <c r="D2452" s="300" t="s">
        <v>7164</v>
      </c>
      <c r="E2452" s="302" t="s">
        <v>27</v>
      </c>
      <c r="F2452" s="423" t="s">
        <v>13134</v>
      </c>
      <c r="G2452" s="423"/>
      <c r="H2452" s="423">
        <v>5.0292900000000001E-2</v>
      </c>
      <c r="I2452" s="423"/>
      <c r="J2452" s="424">
        <v>0.34949999999999998</v>
      </c>
      <c r="K2452" s="424"/>
      <c r="L2452" s="424"/>
    </row>
    <row r="2453" spans="1:12" ht="24" customHeight="1">
      <c r="A2453" s="300" t="s">
        <v>12986</v>
      </c>
      <c r="B2453" s="301" t="s">
        <v>13292</v>
      </c>
      <c r="C2453" s="300" t="s">
        <v>9</v>
      </c>
      <c r="D2453" s="300" t="s">
        <v>6981</v>
      </c>
      <c r="E2453" s="302" t="s">
        <v>27</v>
      </c>
      <c r="F2453" s="423" t="s">
        <v>13293</v>
      </c>
      <c r="G2453" s="423"/>
      <c r="H2453" s="423">
        <v>7.5931999999999996E-3</v>
      </c>
      <c r="I2453" s="423"/>
      <c r="J2453" s="424">
        <v>3.6799999999999999E-2</v>
      </c>
      <c r="K2453" s="424"/>
      <c r="L2453" s="424"/>
    </row>
    <row r="2454" spans="1:12" ht="17.100000000000001" customHeight="1">
      <c r="A2454" s="298"/>
      <c r="B2454" s="298"/>
      <c r="C2454" s="298"/>
      <c r="D2454" s="298"/>
      <c r="E2454" s="298"/>
      <c r="F2454" s="298"/>
      <c r="G2454" s="298"/>
      <c r="H2454" s="298"/>
      <c r="I2454" s="298"/>
      <c r="J2454" s="298" t="s">
        <v>12992</v>
      </c>
      <c r="K2454" s="298"/>
      <c r="L2454" s="298" t="s">
        <v>13275</v>
      </c>
    </row>
    <row r="2455" spans="1:12">
      <c r="A2455" s="414" t="s">
        <v>12998</v>
      </c>
      <c r="B2455" s="414"/>
      <c r="C2455" s="414"/>
      <c r="D2455" s="414"/>
      <c r="E2455" s="414"/>
      <c r="F2455" s="414"/>
      <c r="G2455" s="414"/>
      <c r="H2455" s="414"/>
      <c r="I2455" s="294"/>
      <c r="J2455" s="294"/>
      <c r="K2455" s="294"/>
      <c r="L2455" s="294"/>
    </row>
    <row r="2456" spans="1:12" ht="17.100000000000001" customHeight="1">
      <c r="A2456" s="294" t="s">
        <v>12978</v>
      </c>
      <c r="B2456" s="298" t="s">
        <v>12979</v>
      </c>
      <c r="C2456" s="294" t="s">
        <v>12980</v>
      </c>
      <c r="D2456" s="294" t="s">
        <v>12981</v>
      </c>
      <c r="E2456" s="299" t="s">
        <v>12982</v>
      </c>
      <c r="F2456" s="413" t="s">
        <v>12983</v>
      </c>
      <c r="G2456" s="413"/>
      <c r="H2456" s="413" t="s">
        <v>12984</v>
      </c>
      <c r="I2456" s="413"/>
      <c r="J2456" s="413" t="s">
        <v>12985</v>
      </c>
      <c r="K2456" s="413"/>
      <c r="L2456" s="413"/>
    </row>
    <row r="2457" spans="1:12" ht="24" customHeight="1">
      <c r="A2457" s="300" t="s">
        <v>12986</v>
      </c>
      <c r="B2457" s="301" t="s">
        <v>13332</v>
      </c>
      <c r="C2457" s="300" t="s">
        <v>9</v>
      </c>
      <c r="D2457" s="300" t="s">
        <v>7130</v>
      </c>
      <c r="E2457" s="302" t="s">
        <v>23</v>
      </c>
      <c r="F2457" s="423" t="s">
        <v>13333</v>
      </c>
      <c r="G2457" s="423"/>
      <c r="H2457" s="423">
        <v>2.5000000000000001E-2</v>
      </c>
      <c r="I2457" s="423"/>
      <c r="J2457" s="424">
        <v>0.28999999999999998</v>
      </c>
      <c r="K2457" s="424"/>
      <c r="L2457" s="424"/>
    </row>
    <row r="2458" spans="1:12" ht="36" customHeight="1">
      <c r="A2458" s="300" t="s">
        <v>12986</v>
      </c>
      <c r="B2458" s="301" t="s">
        <v>13334</v>
      </c>
      <c r="C2458" s="300" t="s">
        <v>9</v>
      </c>
      <c r="D2458" s="300" t="s">
        <v>8874</v>
      </c>
      <c r="E2458" s="302" t="s">
        <v>51</v>
      </c>
      <c r="F2458" s="423" t="s">
        <v>12956</v>
      </c>
      <c r="G2458" s="423"/>
      <c r="H2458" s="423">
        <v>0.21199999999999999</v>
      </c>
      <c r="I2458" s="423"/>
      <c r="J2458" s="424">
        <v>0.02</v>
      </c>
      <c r="K2458" s="424"/>
      <c r="L2458" s="424"/>
    </row>
    <row r="2459" spans="1:12" ht="24" customHeight="1">
      <c r="A2459" s="300" t="s">
        <v>12986</v>
      </c>
      <c r="B2459" s="301" t="s">
        <v>13790</v>
      </c>
      <c r="C2459" s="300" t="s">
        <v>9</v>
      </c>
      <c r="D2459" s="300" t="s">
        <v>6874</v>
      </c>
      <c r="E2459" s="302" t="s">
        <v>23</v>
      </c>
      <c r="F2459" s="423" t="s">
        <v>13779</v>
      </c>
      <c r="G2459" s="423"/>
      <c r="H2459" s="423">
        <v>1.1019730999999999</v>
      </c>
      <c r="I2459" s="423"/>
      <c r="J2459" s="424">
        <v>5.2454000000000001</v>
      </c>
      <c r="K2459" s="424"/>
      <c r="L2459" s="424"/>
    </row>
    <row r="2460" spans="1:12" ht="24" customHeight="1">
      <c r="A2460" s="300" t="s">
        <v>12986</v>
      </c>
      <c r="B2460" s="301" t="s">
        <v>13099</v>
      </c>
      <c r="C2460" s="300" t="s">
        <v>9</v>
      </c>
      <c r="D2460" s="300" t="s">
        <v>7224</v>
      </c>
      <c r="E2460" s="302" t="s">
        <v>51</v>
      </c>
      <c r="F2460" s="423" t="s">
        <v>13100</v>
      </c>
      <c r="G2460" s="423"/>
      <c r="H2460" s="423">
        <v>4.0860000000000001E-4</v>
      </c>
      <c r="I2460" s="423"/>
      <c r="J2460" s="424">
        <v>3.8E-3</v>
      </c>
      <c r="K2460" s="424"/>
      <c r="L2460" s="424"/>
    </row>
    <row r="2461" spans="1:12" ht="24" customHeight="1">
      <c r="A2461" s="300" t="s">
        <v>12986</v>
      </c>
      <c r="B2461" s="301" t="s">
        <v>13101</v>
      </c>
      <c r="C2461" s="300" t="s">
        <v>9</v>
      </c>
      <c r="D2461" s="300" t="s">
        <v>7359</v>
      </c>
      <c r="E2461" s="302" t="s">
        <v>51</v>
      </c>
      <c r="F2461" s="423" t="s">
        <v>13102</v>
      </c>
      <c r="G2461" s="423"/>
      <c r="H2461" s="423">
        <v>1.31E-5</v>
      </c>
      <c r="I2461" s="423"/>
      <c r="J2461" s="424">
        <v>1.6999999999999999E-3</v>
      </c>
      <c r="K2461" s="424"/>
      <c r="L2461" s="424"/>
    </row>
    <row r="2462" spans="1:12" ht="24" customHeight="1">
      <c r="A2462" s="300" t="s">
        <v>12986</v>
      </c>
      <c r="B2462" s="301" t="s">
        <v>13103</v>
      </c>
      <c r="C2462" s="300" t="s">
        <v>9</v>
      </c>
      <c r="D2462" s="300" t="s">
        <v>8851</v>
      </c>
      <c r="E2462" s="302" t="s">
        <v>51</v>
      </c>
      <c r="F2462" s="423" t="s">
        <v>13104</v>
      </c>
      <c r="G2462" s="423"/>
      <c r="H2462" s="423">
        <v>1.06E-5</v>
      </c>
      <c r="I2462" s="423"/>
      <c r="J2462" s="424">
        <v>2.0999999999999999E-3</v>
      </c>
      <c r="K2462" s="424"/>
      <c r="L2462" s="424"/>
    </row>
    <row r="2463" spans="1:12" ht="24" customHeight="1">
      <c r="A2463" s="300" t="s">
        <v>12986</v>
      </c>
      <c r="B2463" s="301" t="s">
        <v>13105</v>
      </c>
      <c r="C2463" s="300" t="s">
        <v>9</v>
      </c>
      <c r="D2463" s="300" t="s">
        <v>8852</v>
      </c>
      <c r="E2463" s="302" t="s">
        <v>51</v>
      </c>
      <c r="F2463" s="423" t="s">
        <v>13106</v>
      </c>
      <c r="G2463" s="423"/>
      <c r="H2463" s="423">
        <v>2.2000000000000001E-6</v>
      </c>
      <c r="I2463" s="423"/>
      <c r="J2463" s="424">
        <v>1.1999999999999999E-3</v>
      </c>
      <c r="K2463" s="424"/>
      <c r="L2463" s="424"/>
    </row>
    <row r="2464" spans="1:12" ht="24" customHeight="1">
      <c r="A2464" s="300" t="s">
        <v>12986</v>
      </c>
      <c r="B2464" s="301" t="s">
        <v>13107</v>
      </c>
      <c r="C2464" s="300" t="s">
        <v>9</v>
      </c>
      <c r="D2464" s="300" t="s">
        <v>9000</v>
      </c>
      <c r="E2464" s="302" t="s">
        <v>51</v>
      </c>
      <c r="F2464" s="423" t="s">
        <v>13108</v>
      </c>
      <c r="G2464" s="423"/>
      <c r="H2464" s="423">
        <v>4.6509999999999998E-4</v>
      </c>
      <c r="I2464" s="423"/>
      <c r="J2464" s="424">
        <v>3.0999999999999999E-3</v>
      </c>
      <c r="K2464" s="424"/>
      <c r="L2464" s="424"/>
    </row>
    <row r="2465" spans="1:12" ht="24" customHeight="1">
      <c r="A2465" s="300" t="s">
        <v>12986</v>
      </c>
      <c r="B2465" s="301" t="s">
        <v>13109</v>
      </c>
      <c r="C2465" s="300" t="s">
        <v>9</v>
      </c>
      <c r="D2465" s="300" t="s">
        <v>9574</v>
      </c>
      <c r="E2465" s="302" t="s">
        <v>51</v>
      </c>
      <c r="F2465" s="423" t="s">
        <v>13110</v>
      </c>
      <c r="G2465" s="423"/>
      <c r="H2465" s="423">
        <v>1.4750000000000001E-4</v>
      </c>
      <c r="I2465" s="423"/>
      <c r="J2465" s="424">
        <v>1.2999999999999999E-3</v>
      </c>
      <c r="K2465" s="424"/>
      <c r="L2465" s="424"/>
    </row>
    <row r="2466" spans="1:12" ht="24" customHeight="1">
      <c r="A2466" s="300" t="s">
        <v>12986</v>
      </c>
      <c r="B2466" s="301" t="s">
        <v>13111</v>
      </c>
      <c r="C2466" s="300" t="s">
        <v>9</v>
      </c>
      <c r="D2466" s="300" t="s">
        <v>10714</v>
      </c>
      <c r="E2466" s="302" t="s">
        <v>93</v>
      </c>
      <c r="F2466" s="423" t="s">
        <v>13112</v>
      </c>
      <c r="G2466" s="423"/>
      <c r="H2466" s="423">
        <v>7.7399999999999998E-5</v>
      </c>
      <c r="I2466" s="423"/>
      <c r="J2466" s="424">
        <v>1.1999999999999999E-3</v>
      </c>
      <c r="K2466" s="424"/>
      <c r="L2466" s="424"/>
    </row>
    <row r="2467" spans="1:12" ht="24" customHeight="1">
      <c r="A2467" s="300" t="s">
        <v>12986</v>
      </c>
      <c r="B2467" s="301" t="s">
        <v>13113</v>
      </c>
      <c r="C2467" s="300" t="s">
        <v>9</v>
      </c>
      <c r="D2467" s="300" t="s">
        <v>10809</v>
      </c>
      <c r="E2467" s="302" t="s">
        <v>51</v>
      </c>
      <c r="F2467" s="423" t="s">
        <v>13114</v>
      </c>
      <c r="G2467" s="423"/>
      <c r="H2467" s="423">
        <v>7.7399999999999998E-5</v>
      </c>
      <c r="I2467" s="423"/>
      <c r="J2467" s="424">
        <v>8.9999999999999998E-4</v>
      </c>
      <c r="K2467" s="424"/>
      <c r="L2467" s="424"/>
    </row>
    <row r="2468" spans="1:12" ht="24" customHeight="1">
      <c r="A2468" s="300" t="s">
        <v>12986</v>
      </c>
      <c r="B2468" s="301" t="s">
        <v>13115</v>
      </c>
      <c r="C2468" s="300" t="s">
        <v>9</v>
      </c>
      <c r="D2468" s="300" t="s">
        <v>10810</v>
      </c>
      <c r="E2468" s="302" t="s">
        <v>51</v>
      </c>
      <c r="F2468" s="423" t="s">
        <v>13116</v>
      </c>
      <c r="G2468" s="423"/>
      <c r="H2468" s="423">
        <v>7.7399999999999998E-5</v>
      </c>
      <c r="I2468" s="423"/>
      <c r="J2468" s="424">
        <v>2.0999999999999999E-3</v>
      </c>
      <c r="K2468" s="424"/>
      <c r="L2468" s="424"/>
    </row>
    <row r="2469" spans="1:12" ht="24" customHeight="1">
      <c r="A2469" s="300" t="s">
        <v>12986</v>
      </c>
      <c r="B2469" s="301" t="s">
        <v>13117</v>
      </c>
      <c r="C2469" s="300" t="s">
        <v>9</v>
      </c>
      <c r="D2469" s="300" t="s">
        <v>10837</v>
      </c>
      <c r="E2469" s="302" t="s">
        <v>51</v>
      </c>
      <c r="F2469" s="423" t="s">
        <v>13118</v>
      </c>
      <c r="G2469" s="423"/>
      <c r="H2469" s="423">
        <v>2.6000000000000001E-6</v>
      </c>
      <c r="I2469" s="423"/>
      <c r="J2469" s="424">
        <v>1.1999999999999999E-3</v>
      </c>
      <c r="K2469" s="424"/>
      <c r="L2469" s="424"/>
    </row>
    <row r="2470" spans="1:12" ht="24" customHeight="1">
      <c r="A2470" s="300" t="s">
        <v>12986</v>
      </c>
      <c r="B2470" s="301" t="s">
        <v>13003</v>
      </c>
      <c r="C2470" s="300" t="s">
        <v>9</v>
      </c>
      <c r="D2470" s="300" t="s">
        <v>7216</v>
      </c>
      <c r="E2470" s="302" t="s">
        <v>51</v>
      </c>
      <c r="F2470" s="423" t="s">
        <v>13004</v>
      </c>
      <c r="G2470" s="423"/>
      <c r="H2470" s="423">
        <v>1.5530000000000001E-4</v>
      </c>
      <c r="I2470" s="423"/>
      <c r="J2470" s="424">
        <v>5.1999999999999998E-3</v>
      </c>
      <c r="K2470" s="424"/>
      <c r="L2470" s="424"/>
    </row>
    <row r="2471" spans="1:12" ht="24" customHeight="1">
      <c r="A2471" s="300" t="s">
        <v>12986</v>
      </c>
      <c r="B2471" s="301" t="s">
        <v>13005</v>
      </c>
      <c r="C2471" s="300" t="s">
        <v>9</v>
      </c>
      <c r="D2471" s="300" t="s">
        <v>7393</v>
      </c>
      <c r="E2471" s="302" t="s">
        <v>12988</v>
      </c>
      <c r="F2471" s="423" t="s">
        <v>13006</v>
      </c>
      <c r="G2471" s="423"/>
      <c r="H2471" s="423">
        <v>9.3300000000000005E-5</v>
      </c>
      <c r="I2471" s="423"/>
      <c r="J2471" s="424">
        <v>5.0000000000000001E-3</v>
      </c>
      <c r="K2471" s="424"/>
      <c r="L2471" s="424"/>
    </row>
    <row r="2472" spans="1:12" ht="24" customHeight="1">
      <c r="A2472" s="300" t="s">
        <v>12986</v>
      </c>
      <c r="B2472" s="301" t="s">
        <v>13007</v>
      </c>
      <c r="C2472" s="300" t="s">
        <v>9</v>
      </c>
      <c r="D2472" s="300" t="s">
        <v>10619</v>
      </c>
      <c r="E2472" s="302" t="s">
        <v>51</v>
      </c>
      <c r="F2472" s="423" t="s">
        <v>13008</v>
      </c>
      <c r="G2472" s="423"/>
      <c r="H2472" s="423">
        <v>7.25E-5</v>
      </c>
      <c r="I2472" s="423"/>
      <c r="J2472" s="424">
        <v>1.3899999999999999E-2</v>
      </c>
      <c r="K2472" s="424"/>
      <c r="L2472" s="424"/>
    </row>
    <row r="2473" spans="1:12" ht="24" customHeight="1">
      <c r="A2473" s="300" t="s">
        <v>12986</v>
      </c>
      <c r="B2473" s="301" t="s">
        <v>13009</v>
      </c>
      <c r="C2473" s="300" t="s">
        <v>9</v>
      </c>
      <c r="D2473" s="300" t="s">
        <v>10769</v>
      </c>
      <c r="E2473" s="302" t="s">
        <v>51</v>
      </c>
      <c r="F2473" s="423" t="s">
        <v>13010</v>
      </c>
      <c r="G2473" s="423"/>
      <c r="H2473" s="423">
        <v>6.5135999999999996E-3</v>
      </c>
      <c r="I2473" s="423"/>
      <c r="J2473" s="424">
        <v>8.2000000000000007E-3</v>
      </c>
      <c r="K2473" s="424"/>
      <c r="L2473" s="424"/>
    </row>
    <row r="2474" spans="1:12" ht="24" customHeight="1">
      <c r="A2474" s="300" t="s">
        <v>12986</v>
      </c>
      <c r="B2474" s="301" t="s">
        <v>13011</v>
      </c>
      <c r="C2474" s="300" t="s">
        <v>9</v>
      </c>
      <c r="D2474" s="300" t="s">
        <v>10929</v>
      </c>
      <c r="E2474" s="302" t="s">
        <v>51</v>
      </c>
      <c r="F2474" s="423" t="s">
        <v>13012</v>
      </c>
      <c r="G2474" s="423"/>
      <c r="H2474" s="423">
        <v>6.2799999999999995E-5</v>
      </c>
      <c r="I2474" s="423"/>
      <c r="J2474" s="424">
        <v>9.4000000000000004E-3</v>
      </c>
      <c r="K2474" s="424"/>
      <c r="L2474" s="424"/>
    </row>
    <row r="2475" spans="1:12" ht="17.100000000000001" customHeight="1">
      <c r="A2475" s="298"/>
      <c r="B2475" s="298"/>
      <c r="C2475" s="298"/>
      <c r="D2475" s="298"/>
      <c r="E2475" s="298"/>
      <c r="F2475" s="298"/>
      <c r="G2475" s="298"/>
      <c r="H2475" s="298"/>
      <c r="I2475" s="298"/>
      <c r="J2475" s="298" t="s">
        <v>12992</v>
      </c>
      <c r="K2475" s="298"/>
      <c r="L2475" s="298" t="s">
        <v>13856</v>
      </c>
    </row>
    <row r="2476" spans="1:12">
      <c r="A2476" s="414" t="s">
        <v>13056</v>
      </c>
      <c r="B2476" s="414"/>
      <c r="C2476" s="414"/>
      <c r="D2476" s="414"/>
      <c r="E2476" s="414"/>
      <c r="F2476" s="414"/>
      <c r="G2476" s="414"/>
      <c r="H2476" s="414"/>
      <c r="I2476" s="294"/>
      <c r="J2476" s="294"/>
      <c r="K2476" s="294"/>
      <c r="L2476" s="294"/>
    </row>
    <row r="2477" spans="1:12" ht="17.100000000000001" customHeight="1">
      <c r="A2477" s="294" t="s">
        <v>12978</v>
      </c>
      <c r="B2477" s="298" t="s">
        <v>12979</v>
      </c>
      <c r="C2477" s="294" t="s">
        <v>12980</v>
      </c>
      <c r="D2477" s="294" t="s">
        <v>12981</v>
      </c>
      <c r="E2477" s="299" t="s">
        <v>12982</v>
      </c>
      <c r="F2477" s="413" t="s">
        <v>12983</v>
      </c>
      <c r="G2477" s="413"/>
      <c r="H2477" s="413" t="s">
        <v>12984</v>
      </c>
      <c r="I2477" s="413"/>
      <c r="J2477" s="413" t="s">
        <v>12985</v>
      </c>
      <c r="K2477" s="413"/>
      <c r="L2477" s="413"/>
    </row>
    <row r="2478" spans="1:12" ht="24" customHeight="1">
      <c r="A2478" s="300" t="s">
        <v>12986</v>
      </c>
      <c r="B2478" s="301" t="s">
        <v>13057</v>
      </c>
      <c r="C2478" s="300" t="s">
        <v>9</v>
      </c>
      <c r="D2478" s="300" t="s">
        <v>12549</v>
      </c>
      <c r="E2478" s="302" t="s">
        <v>27</v>
      </c>
      <c r="F2478" s="423" t="s">
        <v>12948</v>
      </c>
      <c r="G2478" s="423"/>
      <c r="H2478" s="423">
        <v>5.8275500000000001E-2</v>
      </c>
      <c r="I2478" s="423"/>
      <c r="J2478" s="424">
        <v>3.7900000000000003E-2</v>
      </c>
      <c r="K2478" s="424"/>
      <c r="L2478" s="424"/>
    </row>
    <row r="2479" spans="1:12" ht="17.100000000000001" customHeight="1">
      <c r="A2479" s="298"/>
      <c r="B2479" s="298"/>
      <c r="C2479" s="298"/>
      <c r="D2479" s="298"/>
      <c r="E2479" s="298"/>
      <c r="F2479" s="298"/>
      <c r="G2479" s="298"/>
      <c r="H2479" s="298"/>
      <c r="I2479" s="298"/>
      <c r="J2479" s="298" t="s">
        <v>12992</v>
      </c>
      <c r="K2479" s="298"/>
      <c r="L2479" s="298" t="s">
        <v>12908</v>
      </c>
    </row>
    <row r="2480" spans="1:12">
      <c r="A2480" s="414" t="s">
        <v>13058</v>
      </c>
      <c r="B2480" s="414"/>
      <c r="C2480" s="414"/>
      <c r="D2480" s="414"/>
      <c r="E2480" s="414"/>
      <c r="F2480" s="414"/>
      <c r="G2480" s="414"/>
      <c r="H2480" s="414"/>
      <c r="I2480" s="294"/>
      <c r="J2480" s="294"/>
      <c r="K2480" s="294"/>
      <c r="L2480" s="294"/>
    </row>
    <row r="2481" spans="1:12" ht="17.100000000000001" customHeight="1">
      <c r="A2481" s="294" t="s">
        <v>12978</v>
      </c>
      <c r="B2481" s="298" t="s">
        <v>12979</v>
      </c>
      <c r="C2481" s="294" t="s">
        <v>12980</v>
      </c>
      <c r="D2481" s="294" t="s">
        <v>12981</v>
      </c>
      <c r="E2481" s="299" t="s">
        <v>12982</v>
      </c>
      <c r="F2481" s="413" t="s">
        <v>12983</v>
      </c>
      <c r="G2481" s="413"/>
      <c r="H2481" s="413" t="s">
        <v>12984</v>
      </c>
      <c r="I2481" s="413"/>
      <c r="J2481" s="413" t="s">
        <v>12985</v>
      </c>
      <c r="K2481" s="413"/>
      <c r="L2481" s="413"/>
    </row>
    <row r="2482" spans="1:12" ht="24" customHeight="1">
      <c r="A2482" s="300" t="s">
        <v>12986</v>
      </c>
      <c r="B2482" s="301" t="s">
        <v>13059</v>
      </c>
      <c r="C2482" s="300" t="s">
        <v>9</v>
      </c>
      <c r="D2482" s="300" t="s">
        <v>12535</v>
      </c>
      <c r="E2482" s="302" t="s">
        <v>27</v>
      </c>
      <c r="F2482" s="423" t="s">
        <v>12936</v>
      </c>
      <c r="G2482" s="423"/>
      <c r="H2482" s="423">
        <v>5.8275500000000001E-2</v>
      </c>
      <c r="I2482" s="423"/>
      <c r="J2482" s="424">
        <v>2.8999999999999998E-3</v>
      </c>
      <c r="K2482" s="424"/>
      <c r="L2482" s="424"/>
    </row>
    <row r="2483" spans="1:12" ht="17.100000000000001" customHeight="1">
      <c r="A2483" s="298"/>
      <c r="B2483" s="298"/>
      <c r="C2483" s="298"/>
      <c r="D2483" s="298"/>
      <c r="E2483" s="298"/>
      <c r="F2483" s="298"/>
      <c r="G2483" s="298"/>
      <c r="H2483" s="298"/>
      <c r="I2483" s="298"/>
      <c r="J2483" s="298" t="s">
        <v>12992</v>
      </c>
      <c r="K2483" s="298"/>
      <c r="L2483" s="298" t="s">
        <v>13120</v>
      </c>
    </row>
    <row r="2484" spans="1:12">
      <c r="A2484" s="414" t="s">
        <v>13060</v>
      </c>
      <c r="B2484" s="414"/>
      <c r="C2484" s="414"/>
      <c r="D2484" s="414"/>
      <c r="E2484" s="414"/>
      <c r="F2484" s="414"/>
      <c r="G2484" s="414"/>
      <c r="H2484" s="414"/>
      <c r="I2484" s="294"/>
      <c r="J2484" s="294"/>
      <c r="K2484" s="294"/>
      <c r="L2484" s="294"/>
    </row>
    <row r="2485" spans="1:12" ht="17.100000000000001" customHeight="1">
      <c r="A2485" s="294" t="s">
        <v>12978</v>
      </c>
      <c r="B2485" s="298" t="s">
        <v>12979</v>
      </c>
      <c r="C2485" s="294" t="s">
        <v>12980</v>
      </c>
      <c r="D2485" s="294" t="s">
        <v>12981</v>
      </c>
      <c r="E2485" s="299" t="s">
        <v>12982</v>
      </c>
      <c r="F2485" s="413" t="s">
        <v>12983</v>
      </c>
      <c r="G2485" s="413"/>
      <c r="H2485" s="413" t="s">
        <v>12984</v>
      </c>
      <c r="I2485" s="413"/>
      <c r="J2485" s="413" t="s">
        <v>12985</v>
      </c>
      <c r="K2485" s="413"/>
      <c r="L2485" s="413"/>
    </row>
    <row r="2486" spans="1:12" ht="24" customHeight="1">
      <c r="A2486" s="300" t="s">
        <v>12986</v>
      </c>
      <c r="B2486" s="301" t="s">
        <v>13061</v>
      </c>
      <c r="C2486" s="300" t="s">
        <v>9</v>
      </c>
      <c r="D2486" s="300" t="s">
        <v>12522</v>
      </c>
      <c r="E2486" s="302" t="s">
        <v>27</v>
      </c>
      <c r="F2486" s="423" t="s">
        <v>12964</v>
      </c>
      <c r="G2486" s="423"/>
      <c r="H2486" s="423">
        <v>5.8275500000000001E-2</v>
      </c>
      <c r="I2486" s="423"/>
      <c r="J2486" s="424">
        <v>0.1474</v>
      </c>
      <c r="K2486" s="424"/>
      <c r="L2486" s="424"/>
    </row>
    <row r="2487" spans="1:12" ht="24" customHeight="1">
      <c r="A2487" s="300" t="s">
        <v>12986</v>
      </c>
      <c r="B2487" s="301" t="s">
        <v>13062</v>
      </c>
      <c r="C2487" s="300" t="s">
        <v>9</v>
      </c>
      <c r="D2487" s="300" t="s">
        <v>12527</v>
      </c>
      <c r="E2487" s="302" t="s">
        <v>27</v>
      </c>
      <c r="F2487" s="423" t="s">
        <v>13063</v>
      </c>
      <c r="G2487" s="423"/>
      <c r="H2487" s="423">
        <v>5.8275500000000001E-2</v>
      </c>
      <c r="I2487" s="423"/>
      <c r="J2487" s="424">
        <v>1.9800000000000002E-2</v>
      </c>
      <c r="K2487" s="424"/>
      <c r="L2487" s="424"/>
    </row>
    <row r="2488" spans="1:12" ht="17.100000000000001" customHeight="1">
      <c r="A2488" s="298"/>
      <c r="B2488" s="298"/>
      <c r="C2488" s="298"/>
      <c r="D2488" s="298"/>
      <c r="E2488" s="298"/>
      <c r="F2488" s="298"/>
      <c r="G2488" s="298"/>
      <c r="H2488" s="298"/>
      <c r="I2488" s="298"/>
      <c r="J2488" s="298" t="s">
        <v>12992</v>
      </c>
      <c r="K2488" s="298"/>
      <c r="L2488" s="298" t="s">
        <v>12921</v>
      </c>
    </row>
    <row r="2489" spans="1:12" ht="17.100000000000001" customHeight="1">
      <c r="A2489" s="294" t="s">
        <v>13014</v>
      </c>
      <c r="B2489" s="294"/>
      <c r="C2489" s="294"/>
      <c r="D2489" s="294"/>
      <c r="E2489" s="294"/>
      <c r="F2489" s="294"/>
      <c r="G2489" s="294"/>
      <c r="H2489" s="294"/>
      <c r="I2489" s="294"/>
      <c r="J2489" s="294"/>
      <c r="K2489" s="294"/>
      <c r="L2489" s="294"/>
    </row>
    <row r="2490" spans="1:12" ht="17.100000000000001" customHeight="1">
      <c r="A2490" s="298"/>
      <c r="B2490" s="298"/>
      <c r="C2490" s="298"/>
      <c r="D2490" s="298"/>
      <c r="E2490" s="298"/>
      <c r="F2490" s="298"/>
      <c r="G2490" s="298"/>
      <c r="H2490" s="298"/>
      <c r="I2490" s="298"/>
      <c r="J2490" s="298" t="s">
        <v>13015</v>
      </c>
      <c r="K2490" s="298"/>
      <c r="L2490" s="298" t="s">
        <v>13658</v>
      </c>
    </row>
    <row r="2491" spans="1:12" ht="17.100000000000001" customHeight="1">
      <c r="A2491" s="298"/>
      <c r="B2491" s="298"/>
      <c r="C2491" s="298"/>
      <c r="D2491" s="298"/>
      <c r="E2491" s="298"/>
      <c r="F2491" s="298"/>
      <c r="G2491" s="298"/>
      <c r="H2491" s="298"/>
      <c r="I2491" s="298"/>
      <c r="J2491" s="298" t="s">
        <v>13017</v>
      </c>
      <c r="K2491" s="298" t="s">
        <v>13018</v>
      </c>
      <c r="L2491" s="298" t="s">
        <v>13857</v>
      </c>
    </row>
    <row r="2492" spans="1:12" ht="17.100000000000001" customHeight="1">
      <c r="A2492" s="298"/>
      <c r="B2492" s="298"/>
      <c r="C2492" s="298"/>
      <c r="D2492" s="298"/>
      <c r="E2492" s="298"/>
      <c r="F2492" s="298"/>
      <c r="G2492" s="298"/>
      <c r="H2492" s="298"/>
      <c r="I2492" s="298"/>
      <c r="J2492" s="298" t="s">
        <v>13020</v>
      </c>
      <c r="K2492" s="298"/>
      <c r="L2492" s="298" t="s">
        <v>13858</v>
      </c>
    </row>
    <row r="2493" spans="1:12" ht="17.100000000000001" customHeight="1">
      <c r="A2493" s="298"/>
      <c r="B2493" s="298"/>
      <c r="C2493" s="298"/>
      <c r="D2493" s="298"/>
      <c r="E2493" s="298"/>
      <c r="F2493" s="298"/>
      <c r="G2493" s="298"/>
      <c r="H2493" s="298"/>
      <c r="I2493" s="298"/>
      <c r="J2493" s="298" t="s">
        <v>13022</v>
      </c>
      <c r="K2493" s="298" t="s">
        <v>12974</v>
      </c>
      <c r="L2493" s="298" t="s">
        <v>13859</v>
      </c>
    </row>
    <row r="2494" spans="1:12" ht="17.100000000000001" customHeight="1">
      <c r="A2494" s="298"/>
      <c r="B2494" s="298"/>
      <c r="C2494" s="298"/>
      <c r="D2494" s="298"/>
      <c r="E2494" s="298"/>
      <c r="F2494" s="298"/>
      <c r="G2494" s="298"/>
      <c r="H2494" s="298"/>
      <c r="I2494" s="298"/>
      <c r="J2494" s="298" t="s">
        <v>13024</v>
      </c>
      <c r="K2494" s="298"/>
      <c r="L2494" s="298" t="s">
        <v>13860</v>
      </c>
    </row>
    <row r="2495" spans="1:12" ht="30" customHeight="1">
      <c r="A2495" s="299"/>
      <c r="B2495" s="299"/>
      <c r="C2495" s="299"/>
      <c r="D2495" s="299"/>
      <c r="E2495" s="299"/>
      <c r="F2495" s="299"/>
      <c r="G2495" s="299"/>
      <c r="H2495" s="299"/>
      <c r="I2495" s="299"/>
      <c r="J2495" s="299"/>
      <c r="K2495" s="299"/>
      <c r="L2495" s="299"/>
    </row>
    <row r="2496" spans="1:12" ht="36" customHeight="1">
      <c r="A2496" s="295" t="s">
        <v>13861</v>
      </c>
      <c r="B2496" s="296" t="s">
        <v>13862</v>
      </c>
      <c r="C2496" s="295" t="s">
        <v>9</v>
      </c>
      <c r="D2496" s="295" t="s">
        <v>3432</v>
      </c>
      <c r="E2496" s="297" t="s">
        <v>13082</v>
      </c>
      <c r="F2496" s="296"/>
      <c r="G2496" s="296"/>
      <c r="H2496" s="296"/>
      <c r="I2496" s="296"/>
      <c r="J2496" s="296"/>
      <c r="K2496" s="296"/>
      <c r="L2496" s="296"/>
    </row>
    <row r="2497" spans="1:12">
      <c r="A2497" s="414" t="s">
        <v>12977</v>
      </c>
      <c r="B2497" s="414"/>
      <c r="C2497" s="414"/>
      <c r="D2497" s="414"/>
      <c r="E2497" s="414"/>
      <c r="F2497" s="414"/>
      <c r="G2497" s="414"/>
      <c r="H2497" s="414"/>
      <c r="I2497" s="294"/>
      <c r="J2497" s="294"/>
      <c r="K2497" s="294"/>
      <c r="L2497" s="294"/>
    </row>
    <row r="2498" spans="1:12" ht="17.100000000000001" customHeight="1">
      <c r="A2498" s="294" t="s">
        <v>12978</v>
      </c>
      <c r="B2498" s="298" t="s">
        <v>12979</v>
      </c>
      <c r="C2498" s="294" t="s">
        <v>12980</v>
      </c>
      <c r="D2498" s="294" t="s">
        <v>12981</v>
      </c>
      <c r="E2498" s="299" t="s">
        <v>12982</v>
      </c>
      <c r="F2498" s="413" t="s">
        <v>12983</v>
      </c>
      <c r="G2498" s="413"/>
      <c r="H2498" s="413" t="s">
        <v>12984</v>
      </c>
      <c r="I2498" s="413"/>
      <c r="J2498" s="413" t="s">
        <v>12985</v>
      </c>
      <c r="K2498" s="413"/>
      <c r="L2498" s="413"/>
    </row>
    <row r="2499" spans="1:12" ht="24" customHeight="1">
      <c r="A2499" s="300" t="s">
        <v>12986</v>
      </c>
      <c r="B2499" s="301" t="s">
        <v>12987</v>
      </c>
      <c r="C2499" s="300" t="s">
        <v>9</v>
      </c>
      <c r="D2499" s="300" t="s">
        <v>9831</v>
      </c>
      <c r="E2499" s="302" t="s">
        <v>12988</v>
      </c>
      <c r="F2499" s="423" t="s">
        <v>12989</v>
      </c>
      <c r="G2499" s="423"/>
      <c r="H2499" s="423">
        <v>2.6278900000000001E-2</v>
      </c>
      <c r="I2499" s="423"/>
      <c r="J2499" s="424">
        <v>0.26590000000000003</v>
      </c>
      <c r="K2499" s="424"/>
      <c r="L2499" s="424"/>
    </row>
    <row r="2500" spans="1:12" ht="36" customHeight="1">
      <c r="A2500" s="300" t="s">
        <v>12986</v>
      </c>
      <c r="B2500" s="301" t="s">
        <v>12990</v>
      </c>
      <c r="C2500" s="300" t="s">
        <v>9</v>
      </c>
      <c r="D2500" s="300" t="s">
        <v>11426</v>
      </c>
      <c r="E2500" s="302" t="s">
        <v>51</v>
      </c>
      <c r="F2500" s="423" t="s">
        <v>12991</v>
      </c>
      <c r="G2500" s="423"/>
      <c r="H2500" s="423">
        <v>1.3771E-3</v>
      </c>
      <c r="I2500" s="423"/>
      <c r="J2500" s="424">
        <v>0.182</v>
      </c>
      <c r="K2500" s="424"/>
      <c r="L2500" s="424"/>
    </row>
    <row r="2501" spans="1:12" ht="24" customHeight="1">
      <c r="A2501" s="300" t="s">
        <v>12986</v>
      </c>
      <c r="B2501" s="301" t="s">
        <v>13085</v>
      </c>
      <c r="C2501" s="300" t="s">
        <v>9</v>
      </c>
      <c r="D2501" s="300" t="s">
        <v>7909</v>
      </c>
      <c r="E2501" s="302" t="s">
        <v>51</v>
      </c>
      <c r="F2501" s="423" t="s">
        <v>13086</v>
      </c>
      <c r="G2501" s="423"/>
      <c r="H2501" s="423">
        <v>9.7340000000000002E-4</v>
      </c>
      <c r="I2501" s="423"/>
      <c r="J2501" s="424">
        <v>0.1012</v>
      </c>
      <c r="K2501" s="424"/>
      <c r="L2501" s="424"/>
    </row>
    <row r="2502" spans="1:12" ht="24" customHeight="1">
      <c r="A2502" s="300" t="s">
        <v>12986</v>
      </c>
      <c r="B2502" s="301" t="s">
        <v>13087</v>
      </c>
      <c r="C2502" s="300" t="s">
        <v>9</v>
      </c>
      <c r="D2502" s="300" t="s">
        <v>8873</v>
      </c>
      <c r="E2502" s="302" t="s">
        <v>51</v>
      </c>
      <c r="F2502" s="423" t="s">
        <v>13088</v>
      </c>
      <c r="G2502" s="423"/>
      <c r="H2502" s="423">
        <v>9.2800000000000006E-5</v>
      </c>
      <c r="I2502" s="423"/>
      <c r="J2502" s="424">
        <v>8.0699999999999994E-2</v>
      </c>
      <c r="K2502" s="424"/>
      <c r="L2502" s="424"/>
    </row>
    <row r="2503" spans="1:12" ht="48" customHeight="1">
      <c r="A2503" s="300" t="s">
        <v>12986</v>
      </c>
      <c r="B2503" s="301" t="s">
        <v>13089</v>
      </c>
      <c r="C2503" s="300" t="s">
        <v>9</v>
      </c>
      <c r="D2503" s="300" t="s">
        <v>9227</v>
      </c>
      <c r="E2503" s="302" t="s">
        <v>51</v>
      </c>
      <c r="F2503" s="423" t="s">
        <v>13090</v>
      </c>
      <c r="G2503" s="423"/>
      <c r="H2503" s="423">
        <v>6.4800000000000003E-5</v>
      </c>
      <c r="I2503" s="423"/>
      <c r="J2503" s="424">
        <v>8.6599999999999996E-2</v>
      </c>
      <c r="K2503" s="424"/>
      <c r="L2503" s="424"/>
    </row>
    <row r="2504" spans="1:12" ht="24" customHeight="1">
      <c r="A2504" s="300" t="s">
        <v>12986</v>
      </c>
      <c r="B2504" s="301" t="s">
        <v>13091</v>
      </c>
      <c r="C2504" s="300" t="s">
        <v>9</v>
      </c>
      <c r="D2504" s="300" t="s">
        <v>9580</v>
      </c>
      <c r="E2504" s="302" t="s">
        <v>51</v>
      </c>
      <c r="F2504" s="423" t="s">
        <v>13092</v>
      </c>
      <c r="G2504" s="423"/>
      <c r="H2504" s="423">
        <v>6.3600000000000001E-5</v>
      </c>
      <c r="I2504" s="423"/>
      <c r="J2504" s="424">
        <v>5.7000000000000002E-2</v>
      </c>
      <c r="K2504" s="424"/>
      <c r="L2504" s="424"/>
    </row>
    <row r="2505" spans="1:12" ht="17.100000000000001" customHeight="1">
      <c r="A2505" s="298"/>
      <c r="B2505" s="298"/>
      <c r="C2505" s="298"/>
      <c r="D2505" s="298"/>
      <c r="E2505" s="298"/>
      <c r="F2505" s="298"/>
      <c r="G2505" s="298"/>
      <c r="H2505" s="298"/>
      <c r="I2505" s="298"/>
      <c r="J2505" s="298" t="s">
        <v>12992</v>
      </c>
      <c r="K2505" s="298"/>
      <c r="L2505" s="298" t="s">
        <v>13425</v>
      </c>
    </row>
    <row r="2506" spans="1:12">
      <c r="A2506" s="414" t="s">
        <v>12994</v>
      </c>
      <c r="B2506" s="414"/>
      <c r="C2506" s="414"/>
      <c r="D2506" s="414"/>
      <c r="E2506" s="414"/>
      <c r="F2506" s="414"/>
      <c r="G2506" s="414"/>
      <c r="H2506" s="414"/>
      <c r="I2506" s="294"/>
      <c r="J2506" s="294"/>
      <c r="K2506" s="294"/>
      <c r="L2506" s="294"/>
    </row>
    <row r="2507" spans="1:12" ht="17.100000000000001" customHeight="1">
      <c r="A2507" s="294" t="s">
        <v>12978</v>
      </c>
      <c r="B2507" s="298" t="s">
        <v>12979</v>
      </c>
      <c r="C2507" s="294" t="s">
        <v>12980</v>
      </c>
      <c r="D2507" s="294" t="s">
        <v>12981</v>
      </c>
      <c r="E2507" s="299" t="s">
        <v>12982</v>
      </c>
      <c r="F2507" s="413" t="s">
        <v>12983</v>
      </c>
      <c r="G2507" s="413"/>
      <c r="H2507" s="413" t="s">
        <v>12984</v>
      </c>
      <c r="I2507" s="413"/>
      <c r="J2507" s="413" t="s">
        <v>12985</v>
      </c>
      <c r="K2507" s="413"/>
      <c r="L2507" s="413"/>
    </row>
    <row r="2508" spans="1:12" ht="24" customHeight="1">
      <c r="A2508" s="300" t="s">
        <v>12986</v>
      </c>
      <c r="B2508" s="301" t="s">
        <v>13185</v>
      </c>
      <c r="C2508" s="300" t="s">
        <v>9</v>
      </c>
      <c r="D2508" s="300" t="s">
        <v>10150</v>
      </c>
      <c r="E2508" s="302" t="s">
        <v>27</v>
      </c>
      <c r="F2508" s="423" t="s">
        <v>13186</v>
      </c>
      <c r="G2508" s="423"/>
      <c r="H2508" s="423">
        <v>0.27810810000000002</v>
      </c>
      <c r="I2508" s="423"/>
      <c r="J2508" s="424">
        <v>1.4238999999999999</v>
      </c>
      <c r="K2508" s="424"/>
      <c r="L2508" s="424"/>
    </row>
    <row r="2509" spans="1:12" ht="24" customHeight="1">
      <c r="A2509" s="300" t="s">
        <v>12986</v>
      </c>
      <c r="B2509" s="301" t="s">
        <v>13187</v>
      </c>
      <c r="C2509" s="300" t="s">
        <v>9</v>
      </c>
      <c r="D2509" s="300" t="s">
        <v>7901</v>
      </c>
      <c r="E2509" s="302" t="s">
        <v>27</v>
      </c>
      <c r="F2509" s="423" t="s">
        <v>13188</v>
      </c>
      <c r="G2509" s="423"/>
      <c r="H2509" s="423">
        <v>0.27882449999999998</v>
      </c>
      <c r="I2509" s="423"/>
      <c r="J2509" s="424">
        <v>1.5251999999999999</v>
      </c>
      <c r="K2509" s="424"/>
      <c r="L2509" s="424"/>
    </row>
    <row r="2510" spans="1:12" ht="24" customHeight="1">
      <c r="A2510" s="300" t="s">
        <v>12986</v>
      </c>
      <c r="B2510" s="301" t="s">
        <v>13133</v>
      </c>
      <c r="C2510" s="300" t="s">
        <v>9</v>
      </c>
      <c r="D2510" s="300" t="s">
        <v>7905</v>
      </c>
      <c r="E2510" s="302" t="s">
        <v>27</v>
      </c>
      <c r="F2510" s="423" t="s">
        <v>13134</v>
      </c>
      <c r="G2510" s="423"/>
      <c r="H2510" s="423">
        <v>1.3905403000000001</v>
      </c>
      <c r="I2510" s="423"/>
      <c r="J2510" s="424">
        <v>9.6643000000000008</v>
      </c>
      <c r="K2510" s="424"/>
      <c r="L2510" s="424"/>
    </row>
    <row r="2511" spans="1:12" ht="17.100000000000001" customHeight="1">
      <c r="A2511" s="298"/>
      <c r="B2511" s="298"/>
      <c r="C2511" s="298"/>
      <c r="D2511" s="298"/>
      <c r="E2511" s="298"/>
      <c r="F2511" s="298"/>
      <c r="G2511" s="298"/>
      <c r="H2511" s="298"/>
      <c r="I2511" s="298"/>
      <c r="J2511" s="298" t="s">
        <v>12992</v>
      </c>
      <c r="K2511" s="298"/>
      <c r="L2511" s="298" t="s">
        <v>13863</v>
      </c>
    </row>
    <row r="2512" spans="1:12">
      <c r="A2512" s="414" t="s">
        <v>12998</v>
      </c>
      <c r="B2512" s="414"/>
      <c r="C2512" s="414"/>
      <c r="D2512" s="414"/>
      <c r="E2512" s="414"/>
      <c r="F2512" s="414"/>
      <c r="G2512" s="414"/>
      <c r="H2512" s="414"/>
      <c r="I2512" s="294"/>
      <c r="J2512" s="294"/>
      <c r="K2512" s="294"/>
      <c r="L2512" s="294"/>
    </row>
    <row r="2513" spans="1:12" ht="17.100000000000001" customHeight="1">
      <c r="A2513" s="294" t="s">
        <v>12978</v>
      </c>
      <c r="B2513" s="298" t="s">
        <v>12979</v>
      </c>
      <c r="C2513" s="294" t="s">
        <v>12980</v>
      </c>
      <c r="D2513" s="294" t="s">
        <v>12981</v>
      </c>
      <c r="E2513" s="299" t="s">
        <v>12982</v>
      </c>
      <c r="F2513" s="413" t="s">
        <v>12983</v>
      </c>
      <c r="G2513" s="413"/>
      <c r="H2513" s="413" t="s">
        <v>12984</v>
      </c>
      <c r="I2513" s="413"/>
      <c r="J2513" s="413" t="s">
        <v>12985</v>
      </c>
      <c r="K2513" s="413"/>
      <c r="L2513" s="413"/>
    </row>
    <row r="2514" spans="1:12" ht="24" customHeight="1">
      <c r="A2514" s="300" t="s">
        <v>12986</v>
      </c>
      <c r="B2514" s="301" t="s">
        <v>13138</v>
      </c>
      <c r="C2514" s="300" t="s">
        <v>9</v>
      </c>
      <c r="D2514" s="300" t="s">
        <v>12530</v>
      </c>
      <c r="E2514" s="302" t="s">
        <v>20</v>
      </c>
      <c r="F2514" s="423" t="s">
        <v>13139</v>
      </c>
      <c r="G2514" s="423"/>
      <c r="H2514" s="423">
        <v>2.3069999999999999</v>
      </c>
      <c r="I2514" s="423"/>
      <c r="J2514" s="424">
        <v>11.53</v>
      </c>
      <c r="K2514" s="424"/>
      <c r="L2514" s="424"/>
    </row>
    <row r="2515" spans="1:12" ht="24" customHeight="1">
      <c r="A2515" s="300" t="s">
        <v>12986</v>
      </c>
      <c r="B2515" s="301" t="s">
        <v>13324</v>
      </c>
      <c r="C2515" s="300" t="s">
        <v>9</v>
      </c>
      <c r="D2515" s="300" t="s">
        <v>7996</v>
      </c>
      <c r="E2515" s="302" t="s">
        <v>13082</v>
      </c>
      <c r="F2515" s="423" t="s">
        <v>13325</v>
      </c>
      <c r="G2515" s="423"/>
      <c r="H2515" s="423">
        <v>1.335</v>
      </c>
      <c r="I2515" s="423"/>
      <c r="J2515" s="424">
        <v>32.049999999999997</v>
      </c>
      <c r="K2515" s="424"/>
      <c r="L2515" s="424"/>
    </row>
    <row r="2516" spans="1:12" ht="24" customHeight="1">
      <c r="A2516" s="300" t="s">
        <v>12986</v>
      </c>
      <c r="B2516" s="301" t="s">
        <v>13330</v>
      </c>
      <c r="C2516" s="300" t="s">
        <v>9</v>
      </c>
      <c r="D2516" s="300" t="s">
        <v>12533</v>
      </c>
      <c r="E2516" s="302" t="s">
        <v>20</v>
      </c>
      <c r="F2516" s="423" t="s">
        <v>13331</v>
      </c>
      <c r="G2516" s="423"/>
      <c r="H2516" s="423">
        <v>8.2910000000000004</v>
      </c>
      <c r="I2516" s="423"/>
      <c r="J2516" s="424">
        <v>14.84</v>
      </c>
      <c r="K2516" s="424"/>
      <c r="L2516" s="424"/>
    </row>
    <row r="2517" spans="1:12" ht="24" customHeight="1">
      <c r="A2517" s="300" t="s">
        <v>12986</v>
      </c>
      <c r="B2517" s="301" t="s">
        <v>13562</v>
      </c>
      <c r="C2517" s="300" t="s">
        <v>9</v>
      </c>
      <c r="D2517" s="300" t="s">
        <v>10592</v>
      </c>
      <c r="E2517" s="302" t="s">
        <v>23</v>
      </c>
      <c r="F2517" s="423" t="s">
        <v>13141</v>
      </c>
      <c r="G2517" s="423"/>
      <c r="H2517" s="423">
        <v>0.215</v>
      </c>
      <c r="I2517" s="423"/>
      <c r="J2517" s="424">
        <v>2.38</v>
      </c>
      <c r="K2517" s="424"/>
      <c r="L2517" s="424"/>
    </row>
    <row r="2518" spans="1:12" ht="36" customHeight="1">
      <c r="A2518" s="300" t="s">
        <v>12986</v>
      </c>
      <c r="B2518" s="301" t="s">
        <v>13219</v>
      </c>
      <c r="C2518" s="300" t="s">
        <v>9</v>
      </c>
      <c r="D2518" s="300" t="s">
        <v>10853</v>
      </c>
      <c r="E2518" s="302" t="s">
        <v>51</v>
      </c>
      <c r="F2518" s="423" t="s">
        <v>13220</v>
      </c>
      <c r="G2518" s="423"/>
      <c r="H2518" s="423">
        <v>2.6699999999999998E-5</v>
      </c>
      <c r="I2518" s="423"/>
      <c r="J2518" s="424">
        <v>3.49E-2</v>
      </c>
      <c r="K2518" s="424"/>
      <c r="L2518" s="424"/>
    </row>
    <row r="2519" spans="1:12" ht="24" customHeight="1">
      <c r="A2519" s="300" t="s">
        <v>12986</v>
      </c>
      <c r="B2519" s="301" t="s">
        <v>13096</v>
      </c>
      <c r="C2519" s="300" t="s">
        <v>9</v>
      </c>
      <c r="D2519" s="300" t="s">
        <v>8825</v>
      </c>
      <c r="E2519" s="302" t="s">
        <v>13097</v>
      </c>
      <c r="F2519" s="423" t="s">
        <v>13098</v>
      </c>
      <c r="G2519" s="423"/>
      <c r="H2519" s="423">
        <v>0.1945819</v>
      </c>
      <c r="I2519" s="423"/>
      <c r="J2519" s="424">
        <v>0.1148</v>
      </c>
      <c r="K2519" s="424"/>
      <c r="L2519" s="424"/>
    </row>
    <row r="2520" spans="1:12" ht="24" customHeight="1">
      <c r="A2520" s="300" t="s">
        <v>12986</v>
      </c>
      <c r="B2520" s="301" t="s">
        <v>13003</v>
      </c>
      <c r="C2520" s="300" t="s">
        <v>9</v>
      </c>
      <c r="D2520" s="300" t="s">
        <v>7216</v>
      </c>
      <c r="E2520" s="302" t="s">
        <v>51</v>
      </c>
      <c r="F2520" s="423" t="s">
        <v>13004</v>
      </c>
      <c r="G2520" s="423"/>
      <c r="H2520" s="423">
        <v>5.0964000000000001E-3</v>
      </c>
      <c r="I2520" s="423"/>
      <c r="J2520" s="424">
        <v>0.17030000000000001</v>
      </c>
      <c r="K2520" s="424"/>
      <c r="L2520" s="424"/>
    </row>
    <row r="2521" spans="1:12" ht="24" customHeight="1">
      <c r="A2521" s="300" t="s">
        <v>12986</v>
      </c>
      <c r="B2521" s="301" t="s">
        <v>13005</v>
      </c>
      <c r="C2521" s="300" t="s">
        <v>9</v>
      </c>
      <c r="D2521" s="300" t="s">
        <v>7393</v>
      </c>
      <c r="E2521" s="302" t="s">
        <v>12988</v>
      </c>
      <c r="F2521" s="423" t="s">
        <v>13006</v>
      </c>
      <c r="G2521" s="423"/>
      <c r="H2521" s="423">
        <v>3.0658999999999999E-3</v>
      </c>
      <c r="I2521" s="423"/>
      <c r="J2521" s="424">
        <v>0.1656</v>
      </c>
      <c r="K2521" s="424"/>
      <c r="L2521" s="424"/>
    </row>
    <row r="2522" spans="1:12" ht="24" customHeight="1">
      <c r="A2522" s="300" t="s">
        <v>12986</v>
      </c>
      <c r="B2522" s="301" t="s">
        <v>13007</v>
      </c>
      <c r="C2522" s="300" t="s">
        <v>9</v>
      </c>
      <c r="D2522" s="300" t="s">
        <v>10619</v>
      </c>
      <c r="E2522" s="302" t="s">
        <v>51</v>
      </c>
      <c r="F2522" s="423" t="s">
        <v>13008</v>
      </c>
      <c r="G2522" s="423"/>
      <c r="H2522" s="423">
        <v>2.3784000000000001E-3</v>
      </c>
      <c r="I2522" s="423"/>
      <c r="J2522" s="424">
        <v>0.45490000000000003</v>
      </c>
      <c r="K2522" s="424"/>
      <c r="L2522" s="424"/>
    </row>
    <row r="2523" spans="1:12" ht="24" customHeight="1">
      <c r="A2523" s="300" t="s">
        <v>12986</v>
      </c>
      <c r="B2523" s="301" t="s">
        <v>13009</v>
      </c>
      <c r="C2523" s="300" t="s">
        <v>9</v>
      </c>
      <c r="D2523" s="300" t="s">
        <v>10769</v>
      </c>
      <c r="E2523" s="302" t="s">
        <v>51</v>
      </c>
      <c r="F2523" s="423" t="s">
        <v>13010</v>
      </c>
      <c r="G2523" s="423"/>
      <c r="H2523" s="423">
        <v>0.2137898</v>
      </c>
      <c r="I2523" s="423"/>
      <c r="J2523" s="424">
        <v>0.26939999999999997</v>
      </c>
      <c r="K2523" s="424"/>
      <c r="L2523" s="424"/>
    </row>
    <row r="2524" spans="1:12" ht="24" customHeight="1">
      <c r="A2524" s="300" t="s">
        <v>12986</v>
      </c>
      <c r="B2524" s="301" t="s">
        <v>13011</v>
      </c>
      <c r="C2524" s="300" t="s">
        <v>9</v>
      </c>
      <c r="D2524" s="300" t="s">
        <v>10929</v>
      </c>
      <c r="E2524" s="302" t="s">
        <v>51</v>
      </c>
      <c r="F2524" s="423" t="s">
        <v>13012</v>
      </c>
      <c r="G2524" s="423"/>
      <c r="H2524" s="423">
        <v>2.0612E-3</v>
      </c>
      <c r="I2524" s="423"/>
      <c r="J2524" s="424">
        <v>0.31009999999999999</v>
      </c>
      <c r="K2524" s="424"/>
      <c r="L2524" s="424"/>
    </row>
    <row r="2525" spans="1:12" ht="24" customHeight="1">
      <c r="A2525" s="300" t="s">
        <v>12986</v>
      </c>
      <c r="B2525" s="301" t="s">
        <v>13099</v>
      </c>
      <c r="C2525" s="300" t="s">
        <v>9</v>
      </c>
      <c r="D2525" s="300" t="s">
        <v>7224</v>
      </c>
      <c r="E2525" s="302" t="s">
        <v>51</v>
      </c>
      <c r="F2525" s="423" t="s">
        <v>13100</v>
      </c>
      <c r="G2525" s="423"/>
      <c r="H2525" s="423">
        <v>1.14971E-2</v>
      </c>
      <c r="I2525" s="423"/>
      <c r="J2525" s="424">
        <v>0.1057</v>
      </c>
      <c r="K2525" s="424"/>
      <c r="L2525" s="424"/>
    </row>
    <row r="2526" spans="1:12" ht="24" customHeight="1">
      <c r="A2526" s="300" t="s">
        <v>12986</v>
      </c>
      <c r="B2526" s="301" t="s">
        <v>13101</v>
      </c>
      <c r="C2526" s="300" t="s">
        <v>9</v>
      </c>
      <c r="D2526" s="300" t="s">
        <v>7359</v>
      </c>
      <c r="E2526" s="302" t="s">
        <v>51</v>
      </c>
      <c r="F2526" s="423" t="s">
        <v>13102</v>
      </c>
      <c r="G2526" s="423"/>
      <c r="H2526" s="423">
        <v>3.7110000000000002E-4</v>
      </c>
      <c r="I2526" s="423"/>
      <c r="J2526" s="424">
        <v>4.7699999999999999E-2</v>
      </c>
      <c r="K2526" s="424"/>
      <c r="L2526" s="424"/>
    </row>
    <row r="2527" spans="1:12" ht="24" customHeight="1">
      <c r="A2527" s="300" t="s">
        <v>12986</v>
      </c>
      <c r="B2527" s="301" t="s">
        <v>13103</v>
      </c>
      <c r="C2527" s="300" t="s">
        <v>9</v>
      </c>
      <c r="D2527" s="300" t="s">
        <v>8851</v>
      </c>
      <c r="E2527" s="302" t="s">
        <v>51</v>
      </c>
      <c r="F2527" s="423" t="s">
        <v>13104</v>
      </c>
      <c r="G2527" s="423"/>
      <c r="H2527" s="423">
        <v>2.9690000000000001E-4</v>
      </c>
      <c r="I2527" s="423"/>
      <c r="J2527" s="424">
        <v>5.7500000000000002E-2</v>
      </c>
      <c r="K2527" s="424"/>
      <c r="L2527" s="424"/>
    </row>
    <row r="2528" spans="1:12" ht="24" customHeight="1">
      <c r="A2528" s="300" t="s">
        <v>12986</v>
      </c>
      <c r="B2528" s="301" t="s">
        <v>13105</v>
      </c>
      <c r="C2528" s="300" t="s">
        <v>9</v>
      </c>
      <c r="D2528" s="300" t="s">
        <v>8852</v>
      </c>
      <c r="E2528" s="302" t="s">
        <v>51</v>
      </c>
      <c r="F2528" s="423" t="s">
        <v>13106</v>
      </c>
      <c r="G2528" s="423"/>
      <c r="H2528" s="423">
        <v>6.3600000000000001E-5</v>
      </c>
      <c r="I2528" s="423"/>
      <c r="J2528" s="424">
        <v>3.49E-2</v>
      </c>
      <c r="K2528" s="424"/>
      <c r="L2528" s="424"/>
    </row>
    <row r="2529" spans="1:12" ht="24" customHeight="1">
      <c r="A2529" s="300" t="s">
        <v>12986</v>
      </c>
      <c r="B2529" s="301" t="s">
        <v>13107</v>
      </c>
      <c r="C2529" s="300" t="s">
        <v>9</v>
      </c>
      <c r="D2529" s="300" t="s">
        <v>9000</v>
      </c>
      <c r="E2529" s="302" t="s">
        <v>51</v>
      </c>
      <c r="F2529" s="423" t="s">
        <v>13108</v>
      </c>
      <c r="G2529" s="423"/>
      <c r="H2529" s="423">
        <v>1.30858E-2</v>
      </c>
      <c r="I2529" s="423"/>
      <c r="J2529" s="424">
        <v>8.8599999999999998E-2</v>
      </c>
      <c r="K2529" s="424"/>
      <c r="L2529" s="424"/>
    </row>
    <row r="2530" spans="1:12" ht="24" customHeight="1">
      <c r="A2530" s="300" t="s">
        <v>12986</v>
      </c>
      <c r="B2530" s="301" t="s">
        <v>13109</v>
      </c>
      <c r="C2530" s="300" t="s">
        <v>9</v>
      </c>
      <c r="D2530" s="300" t="s">
        <v>9574</v>
      </c>
      <c r="E2530" s="302" t="s">
        <v>51</v>
      </c>
      <c r="F2530" s="423" t="s">
        <v>13110</v>
      </c>
      <c r="G2530" s="423"/>
      <c r="H2530" s="423">
        <v>4.1498999999999998E-3</v>
      </c>
      <c r="I2530" s="423"/>
      <c r="J2530" s="424">
        <v>3.6600000000000001E-2</v>
      </c>
      <c r="K2530" s="424"/>
      <c r="L2530" s="424"/>
    </row>
    <row r="2531" spans="1:12" ht="24" customHeight="1">
      <c r="A2531" s="300" t="s">
        <v>12986</v>
      </c>
      <c r="B2531" s="301" t="s">
        <v>13111</v>
      </c>
      <c r="C2531" s="300" t="s">
        <v>9</v>
      </c>
      <c r="D2531" s="300" t="s">
        <v>10714</v>
      </c>
      <c r="E2531" s="302" t="s">
        <v>93</v>
      </c>
      <c r="F2531" s="423" t="s">
        <v>13112</v>
      </c>
      <c r="G2531" s="423"/>
      <c r="H2531" s="423">
        <v>2.1811000000000001E-3</v>
      </c>
      <c r="I2531" s="423"/>
      <c r="J2531" s="424">
        <v>3.3300000000000003E-2</v>
      </c>
      <c r="K2531" s="424"/>
      <c r="L2531" s="424"/>
    </row>
    <row r="2532" spans="1:12" ht="24" customHeight="1">
      <c r="A2532" s="300" t="s">
        <v>12986</v>
      </c>
      <c r="B2532" s="301" t="s">
        <v>13113</v>
      </c>
      <c r="C2532" s="300" t="s">
        <v>9</v>
      </c>
      <c r="D2532" s="300" t="s">
        <v>10809</v>
      </c>
      <c r="E2532" s="302" t="s">
        <v>51</v>
      </c>
      <c r="F2532" s="423" t="s">
        <v>13114</v>
      </c>
      <c r="G2532" s="423"/>
      <c r="H2532" s="423">
        <v>2.1811000000000001E-3</v>
      </c>
      <c r="I2532" s="423"/>
      <c r="J2532" s="424">
        <v>2.6200000000000001E-2</v>
      </c>
      <c r="K2532" s="424"/>
      <c r="L2532" s="424"/>
    </row>
    <row r="2533" spans="1:12" ht="24" customHeight="1">
      <c r="A2533" s="300" t="s">
        <v>12986</v>
      </c>
      <c r="B2533" s="301" t="s">
        <v>13115</v>
      </c>
      <c r="C2533" s="300" t="s">
        <v>9</v>
      </c>
      <c r="D2533" s="300" t="s">
        <v>10810</v>
      </c>
      <c r="E2533" s="302" t="s">
        <v>51</v>
      </c>
      <c r="F2533" s="423" t="s">
        <v>13116</v>
      </c>
      <c r="G2533" s="423"/>
      <c r="H2533" s="423">
        <v>2.1811000000000001E-3</v>
      </c>
      <c r="I2533" s="423"/>
      <c r="J2533" s="424">
        <v>5.8000000000000003E-2</v>
      </c>
      <c r="K2533" s="424"/>
      <c r="L2533" s="424"/>
    </row>
    <row r="2534" spans="1:12" ht="24" customHeight="1">
      <c r="A2534" s="300" t="s">
        <v>12986</v>
      </c>
      <c r="B2534" s="301" t="s">
        <v>13117</v>
      </c>
      <c r="C2534" s="300" t="s">
        <v>9</v>
      </c>
      <c r="D2534" s="300" t="s">
        <v>10837</v>
      </c>
      <c r="E2534" s="302" t="s">
        <v>51</v>
      </c>
      <c r="F2534" s="423" t="s">
        <v>13118</v>
      </c>
      <c r="G2534" s="423"/>
      <c r="H2534" s="423">
        <v>7.4300000000000004E-5</v>
      </c>
      <c r="I2534" s="423"/>
      <c r="J2534" s="424">
        <v>3.3099999999999997E-2</v>
      </c>
      <c r="K2534" s="424"/>
      <c r="L2534" s="424"/>
    </row>
    <row r="2535" spans="1:12" ht="17.100000000000001" customHeight="1">
      <c r="A2535" s="298"/>
      <c r="B2535" s="298"/>
      <c r="C2535" s="298"/>
      <c r="D2535" s="298"/>
      <c r="E2535" s="298"/>
      <c r="F2535" s="298"/>
      <c r="G2535" s="298"/>
      <c r="H2535" s="298"/>
      <c r="I2535" s="298"/>
      <c r="J2535" s="298" t="s">
        <v>12992</v>
      </c>
      <c r="K2535" s="298"/>
      <c r="L2535" s="298" t="s">
        <v>13864</v>
      </c>
    </row>
    <row r="2536" spans="1:12">
      <c r="A2536" s="414" t="s">
        <v>13056</v>
      </c>
      <c r="B2536" s="414"/>
      <c r="C2536" s="414"/>
      <c r="D2536" s="414"/>
      <c r="E2536" s="414"/>
      <c r="F2536" s="414"/>
      <c r="G2536" s="414"/>
      <c r="H2536" s="414"/>
      <c r="I2536" s="294"/>
      <c r="J2536" s="294"/>
      <c r="K2536" s="294"/>
      <c r="L2536" s="294"/>
    </row>
    <row r="2537" spans="1:12" ht="17.100000000000001" customHeight="1">
      <c r="A2537" s="294" t="s">
        <v>12978</v>
      </c>
      <c r="B2537" s="298" t="s">
        <v>12979</v>
      </c>
      <c r="C2537" s="294" t="s">
        <v>12980</v>
      </c>
      <c r="D2537" s="294" t="s">
        <v>12981</v>
      </c>
      <c r="E2537" s="299" t="s">
        <v>12982</v>
      </c>
      <c r="F2537" s="413" t="s">
        <v>12983</v>
      </c>
      <c r="G2537" s="413"/>
      <c r="H2537" s="413" t="s">
        <v>12984</v>
      </c>
      <c r="I2537" s="413"/>
      <c r="J2537" s="413" t="s">
        <v>12985</v>
      </c>
      <c r="K2537" s="413"/>
      <c r="L2537" s="413"/>
    </row>
    <row r="2538" spans="1:12" ht="24" customHeight="1">
      <c r="A2538" s="300" t="s">
        <v>12986</v>
      </c>
      <c r="B2538" s="301" t="s">
        <v>13057</v>
      </c>
      <c r="C2538" s="300" t="s">
        <v>9</v>
      </c>
      <c r="D2538" s="300" t="s">
        <v>12549</v>
      </c>
      <c r="E2538" s="302" t="s">
        <v>27</v>
      </c>
      <c r="F2538" s="423" t="s">
        <v>12948</v>
      </c>
      <c r="G2538" s="423"/>
      <c r="H2538" s="423">
        <v>1.9127518999999999</v>
      </c>
      <c r="I2538" s="423"/>
      <c r="J2538" s="424">
        <v>1.2433000000000001</v>
      </c>
      <c r="K2538" s="424"/>
      <c r="L2538" s="424"/>
    </row>
    <row r="2539" spans="1:12" ht="17.100000000000001" customHeight="1">
      <c r="A2539" s="298"/>
      <c r="B2539" s="298"/>
      <c r="C2539" s="298"/>
      <c r="D2539" s="298"/>
      <c r="E2539" s="298"/>
      <c r="F2539" s="298"/>
      <c r="G2539" s="298"/>
      <c r="H2539" s="298"/>
      <c r="I2539" s="298"/>
      <c r="J2539" s="298" t="s">
        <v>12992</v>
      </c>
      <c r="K2539" s="298"/>
      <c r="L2539" s="298" t="s">
        <v>13865</v>
      </c>
    </row>
    <row r="2540" spans="1:12">
      <c r="A2540" s="414" t="s">
        <v>13058</v>
      </c>
      <c r="B2540" s="414"/>
      <c r="C2540" s="414"/>
      <c r="D2540" s="414"/>
      <c r="E2540" s="414"/>
      <c r="F2540" s="414"/>
      <c r="G2540" s="414"/>
      <c r="H2540" s="414"/>
      <c r="I2540" s="294"/>
      <c r="J2540" s="294"/>
      <c r="K2540" s="294"/>
      <c r="L2540" s="294"/>
    </row>
    <row r="2541" spans="1:12" ht="17.100000000000001" customHeight="1">
      <c r="A2541" s="294" t="s">
        <v>12978</v>
      </c>
      <c r="B2541" s="298" t="s">
        <v>12979</v>
      </c>
      <c r="C2541" s="294" t="s">
        <v>12980</v>
      </c>
      <c r="D2541" s="294" t="s">
        <v>12981</v>
      </c>
      <c r="E2541" s="299" t="s">
        <v>12982</v>
      </c>
      <c r="F2541" s="413" t="s">
        <v>12983</v>
      </c>
      <c r="G2541" s="413"/>
      <c r="H2541" s="413" t="s">
        <v>12984</v>
      </c>
      <c r="I2541" s="413"/>
      <c r="J2541" s="413" t="s">
        <v>12985</v>
      </c>
      <c r="K2541" s="413"/>
      <c r="L2541" s="413"/>
    </row>
    <row r="2542" spans="1:12" ht="24" customHeight="1">
      <c r="A2542" s="300" t="s">
        <v>12986</v>
      </c>
      <c r="B2542" s="301" t="s">
        <v>13059</v>
      </c>
      <c r="C2542" s="300" t="s">
        <v>9</v>
      </c>
      <c r="D2542" s="300" t="s">
        <v>12535</v>
      </c>
      <c r="E2542" s="302" t="s">
        <v>27</v>
      </c>
      <c r="F2542" s="423" t="s">
        <v>12936</v>
      </c>
      <c r="G2542" s="423"/>
      <c r="H2542" s="423">
        <v>1.9127518999999999</v>
      </c>
      <c r="I2542" s="423"/>
      <c r="J2542" s="424">
        <v>9.5600000000000004E-2</v>
      </c>
      <c r="K2542" s="424"/>
      <c r="L2542" s="424"/>
    </row>
    <row r="2543" spans="1:12" ht="17.100000000000001" customHeight="1">
      <c r="A2543" s="298"/>
      <c r="B2543" s="298"/>
      <c r="C2543" s="298"/>
      <c r="D2543" s="298"/>
      <c r="E2543" s="298"/>
      <c r="F2543" s="298"/>
      <c r="G2543" s="298"/>
      <c r="H2543" s="298"/>
      <c r="I2543" s="298"/>
      <c r="J2543" s="298" t="s">
        <v>12992</v>
      </c>
      <c r="K2543" s="298"/>
      <c r="L2543" s="298" t="s">
        <v>13119</v>
      </c>
    </row>
    <row r="2544" spans="1:12">
      <c r="A2544" s="414" t="s">
        <v>13060</v>
      </c>
      <c r="B2544" s="414"/>
      <c r="C2544" s="414"/>
      <c r="D2544" s="414"/>
      <c r="E2544" s="414"/>
      <c r="F2544" s="414"/>
      <c r="G2544" s="414"/>
      <c r="H2544" s="414"/>
      <c r="I2544" s="294"/>
      <c r="J2544" s="294"/>
      <c r="K2544" s="294"/>
      <c r="L2544" s="294"/>
    </row>
    <row r="2545" spans="1:12" ht="17.100000000000001" customHeight="1">
      <c r="A2545" s="294" t="s">
        <v>12978</v>
      </c>
      <c r="B2545" s="298" t="s">
        <v>12979</v>
      </c>
      <c r="C2545" s="294" t="s">
        <v>12980</v>
      </c>
      <c r="D2545" s="294" t="s">
        <v>12981</v>
      </c>
      <c r="E2545" s="299" t="s">
        <v>12982</v>
      </c>
      <c r="F2545" s="413" t="s">
        <v>12983</v>
      </c>
      <c r="G2545" s="413"/>
      <c r="H2545" s="413" t="s">
        <v>12984</v>
      </c>
      <c r="I2545" s="413"/>
      <c r="J2545" s="413" t="s">
        <v>12985</v>
      </c>
      <c r="K2545" s="413"/>
      <c r="L2545" s="413"/>
    </row>
    <row r="2546" spans="1:12" ht="24" customHeight="1">
      <c r="A2546" s="300" t="s">
        <v>12986</v>
      </c>
      <c r="B2546" s="301" t="s">
        <v>13061</v>
      </c>
      <c r="C2546" s="300" t="s">
        <v>9</v>
      </c>
      <c r="D2546" s="300" t="s">
        <v>12522</v>
      </c>
      <c r="E2546" s="302" t="s">
        <v>27</v>
      </c>
      <c r="F2546" s="423" t="s">
        <v>12964</v>
      </c>
      <c r="G2546" s="423"/>
      <c r="H2546" s="423">
        <v>1.9127518999999999</v>
      </c>
      <c r="I2546" s="423"/>
      <c r="J2546" s="424">
        <v>4.8392999999999997</v>
      </c>
      <c r="K2546" s="424"/>
      <c r="L2546" s="424"/>
    </row>
    <row r="2547" spans="1:12" ht="24" customHeight="1">
      <c r="A2547" s="300" t="s">
        <v>12986</v>
      </c>
      <c r="B2547" s="301" t="s">
        <v>13062</v>
      </c>
      <c r="C2547" s="300" t="s">
        <v>9</v>
      </c>
      <c r="D2547" s="300" t="s">
        <v>12527</v>
      </c>
      <c r="E2547" s="302" t="s">
        <v>27</v>
      </c>
      <c r="F2547" s="423" t="s">
        <v>13063</v>
      </c>
      <c r="G2547" s="423"/>
      <c r="H2547" s="423">
        <v>1.9127518999999999</v>
      </c>
      <c r="I2547" s="423"/>
      <c r="J2547" s="424">
        <v>0.65029999999999999</v>
      </c>
      <c r="K2547" s="424"/>
      <c r="L2547" s="424"/>
    </row>
    <row r="2548" spans="1:12" ht="17.100000000000001" customHeight="1">
      <c r="A2548" s="298"/>
      <c r="B2548" s="298"/>
      <c r="C2548" s="298"/>
      <c r="D2548" s="298"/>
      <c r="E2548" s="298"/>
      <c r="F2548" s="298"/>
      <c r="G2548" s="298"/>
      <c r="H2548" s="298"/>
      <c r="I2548" s="298"/>
      <c r="J2548" s="298" t="s">
        <v>12992</v>
      </c>
      <c r="K2548" s="298"/>
      <c r="L2548" s="298" t="s">
        <v>13866</v>
      </c>
    </row>
    <row r="2549" spans="1:12" ht="17.100000000000001" customHeight="1">
      <c r="A2549" s="294" t="s">
        <v>13014</v>
      </c>
      <c r="B2549" s="294"/>
      <c r="C2549" s="294"/>
      <c r="D2549" s="294"/>
      <c r="E2549" s="294"/>
      <c r="F2549" s="294"/>
      <c r="G2549" s="294"/>
      <c r="H2549" s="294"/>
      <c r="I2549" s="294"/>
      <c r="J2549" s="294"/>
      <c r="K2549" s="294"/>
      <c r="L2549" s="294"/>
    </row>
    <row r="2550" spans="1:12" ht="17.100000000000001" customHeight="1">
      <c r="A2550" s="298"/>
      <c r="B2550" s="298"/>
      <c r="C2550" s="298"/>
      <c r="D2550" s="298"/>
      <c r="E2550" s="298"/>
      <c r="F2550" s="298"/>
      <c r="G2550" s="298"/>
      <c r="H2550" s="298"/>
      <c r="I2550" s="298"/>
      <c r="J2550" s="298" t="s">
        <v>13015</v>
      </c>
      <c r="K2550" s="298"/>
      <c r="L2550" s="298" t="s">
        <v>13867</v>
      </c>
    </row>
    <row r="2551" spans="1:12" ht="17.100000000000001" customHeight="1">
      <c r="A2551" s="298"/>
      <c r="B2551" s="298"/>
      <c r="C2551" s="298"/>
      <c r="D2551" s="298"/>
      <c r="E2551" s="298"/>
      <c r="F2551" s="298"/>
      <c r="G2551" s="298"/>
      <c r="H2551" s="298"/>
      <c r="I2551" s="298"/>
      <c r="J2551" s="298" t="s">
        <v>13017</v>
      </c>
      <c r="K2551" s="298" t="s">
        <v>13018</v>
      </c>
      <c r="L2551" s="298" t="s">
        <v>13868</v>
      </c>
    </row>
    <row r="2552" spans="1:12" ht="17.100000000000001" customHeight="1">
      <c r="A2552" s="298"/>
      <c r="B2552" s="298"/>
      <c r="C2552" s="298"/>
      <c r="D2552" s="298"/>
      <c r="E2552" s="298"/>
      <c r="F2552" s="298"/>
      <c r="G2552" s="298"/>
      <c r="H2552" s="298"/>
      <c r="I2552" s="298"/>
      <c r="J2552" s="298" t="s">
        <v>13020</v>
      </c>
      <c r="K2552" s="298"/>
      <c r="L2552" s="298" t="s">
        <v>13869</v>
      </c>
    </row>
    <row r="2553" spans="1:12" ht="17.100000000000001" customHeight="1">
      <c r="A2553" s="298"/>
      <c r="B2553" s="298"/>
      <c r="C2553" s="298"/>
      <c r="D2553" s="298"/>
      <c r="E2553" s="298"/>
      <c r="F2553" s="298"/>
      <c r="G2553" s="298"/>
      <c r="H2553" s="298"/>
      <c r="I2553" s="298"/>
      <c r="J2553" s="298" t="s">
        <v>13022</v>
      </c>
      <c r="K2553" s="298" t="s">
        <v>12974</v>
      </c>
      <c r="L2553" s="298" t="s">
        <v>13870</v>
      </c>
    </row>
    <row r="2554" spans="1:12" ht="17.100000000000001" customHeight="1">
      <c r="A2554" s="298"/>
      <c r="B2554" s="298"/>
      <c r="C2554" s="298"/>
      <c r="D2554" s="298"/>
      <c r="E2554" s="298"/>
      <c r="F2554" s="298"/>
      <c r="G2554" s="298"/>
      <c r="H2554" s="298"/>
      <c r="I2554" s="298"/>
      <c r="J2554" s="298" t="s">
        <v>13024</v>
      </c>
      <c r="K2554" s="298"/>
      <c r="L2554" s="298" t="s">
        <v>13871</v>
      </c>
    </row>
    <row r="2555" spans="1:12" ht="30" customHeight="1">
      <c r="A2555" s="299"/>
      <c r="B2555" s="299"/>
      <c r="C2555" s="299"/>
      <c r="D2555" s="299"/>
      <c r="E2555" s="299"/>
      <c r="F2555" s="299"/>
      <c r="G2555" s="299"/>
      <c r="H2555" s="299"/>
      <c r="I2555" s="299"/>
      <c r="J2555" s="299"/>
      <c r="K2555" s="299"/>
      <c r="L2555" s="299"/>
    </row>
    <row r="2556" spans="1:12" ht="24" customHeight="1">
      <c r="A2556" s="295" t="s">
        <v>13872</v>
      </c>
      <c r="B2556" s="296" t="s">
        <v>13873</v>
      </c>
      <c r="C2556" s="295" t="s">
        <v>9</v>
      </c>
      <c r="D2556" s="295" t="s">
        <v>3434</v>
      </c>
      <c r="E2556" s="297" t="s">
        <v>13082</v>
      </c>
      <c r="F2556" s="296"/>
      <c r="G2556" s="296"/>
      <c r="H2556" s="296"/>
      <c r="I2556" s="296"/>
      <c r="J2556" s="296"/>
      <c r="K2556" s="296"/>
      <c r="L2556" s="296"/>
    </row>
    <row r="2557" spans="1:12">
      <c r="A2557" s="414" t="s">
        <v>12977</v>
      </c>
      <c r="B2557" s="414"/>
      <c r="C2557" s="414"/>
      <c r="D2557" s="414"/>
      <c r="E2557" s="414"/>
      <c r="F2557" s="414"/>
      <c r="G2557" s="414"/>
      <c r="H2557" s="414"/>
      <c r="I2557" s="294"/>
      <c r="J2557" s="294"/>
      <c r="K2557" s="294"/>
      <c r="L2557" s="294"/>
    </row>
    <row r="2558" spans="1:12" ht="17.100000000000001" customHeight="1">
      <c r="A2558" s="294" t="s">
        <v>12978</v>
      </c>
      <c r="B2558" s="298" t="s">
        <v>12979</v>
      </c>
      <c r="C2558" s="294" t="s">
        <v>12980</v>
      </c>
      <c r="D2558" s="294" t="s">
        <v>12981</v>
      </c>
      <c r="E2558" s="299" t="s">
        <v>12982</v>
      </c>
      <c r="F2558" s="413" t="s">
        <v>12983</v>
      </c>
      <c r="G2558" s="413"/>
      <c r="H2558" s="413" t="s">
        <v>12984</v>
      </c>
      <c r="I2558" s="413"/>
      <c r="J2558" s="413" t="s">
        <v>12985</v>
      </c>
      <c r="K2558" s="413"/>
      <c r="L2558" s="413"/>
    </row>
    <row r="2559" spans="1:12" ht="24" customHeight="1">
      <c r="A2559" s="300" t="s">
        <v>12986</v>
      </c>
      <c r="B2559" s="301" t="s">
        <v>12987</v>
      </c>
      <c r="C2559" s="300" t="s">
        <v>9</v>
      </c>
      <c r="D2559" s="300" t="s">
        <v>9831</v>
      </c>
      <c r="E2559" s="302" t="s">
        <v>12988</v>
      </c>
      <c r="F2559" s="423" t="s">
        <v>12989</v>
      </c>
      <c r="G2559" s="423"/>
      <c r="H2559" s="423">
        <v>2.1150599999999999E-2</v>
      </c>
      <c r="I2559" s="423"/>
      <c r="J2559" s="424">
        <v>0.214</v>
      </c>
      <c r="K2559" s="424"/>
      <c r="L2559" s="424"/>
    </row>
    <row r="2560" spans="1:12" ht="36" customHeight="1">
      <c r="A2560" s="300" t="s">
        <v>12986</v>
      </c>
      <c r="B2560" s="301" t="s">
        <v>12990</v>
      </c>
      <c r="C2560" s="300" t="s">
        <v>9</v>
      </c>
      <c r="D2560" s="300" t="s">
        <v>11426</v>
      </c>
      <c r="E2560" s="302" t="s">
        <v>51</v>
      </c>
      <c r="F2560" s="423" t="s">
        <v>12991</v>
      </c>
      <c r="G2560" s="423"/>
      <c r="H2560" s="423">
        <v>1.1084000000000001E-3</v>
      </c>
      <c r="I2560" s="423"/>
      <c r="J2560" s="424">
        <v>0.14649999999999999</v>
      </c>
      <c r="K2560" s="424"/>
      <c r="L2560" s="424"/>
    </row>
    <row r="2561" spans="1:12" ht="24" customHeight="1">
      <c r="A2561" s="300" t="s">
        <v>12986</v>
      </c>
      <c r="B2561" s="301" t="s">
        <v>13085</v>
      </c>
      <c r="C2561" s="300" t="s">
        <v>9</v>
      </c>
      <c r="D2561" s="300" t="s">
        <v>7909</v>
      </c>
      <c r="E2561" s="302" t="s">
        <v>51</v>
      </c>
      <c r="F2561" s="423" t="s">
        <v>13086</v>
      </c>
      <c r="G2561" s="423"/>
      <c r="H2561" s="423">
        <v>7.8299999999999995E-4</v>
      </c>
      <c r="I2561" s="423"/>
      <c r="J2561" s="424">
        <v>8.14E-2</v>
      </c>
      <c r="K2561" s="424"/>
      <c r="L2561" s="424"/>
    </row>
    <row r="2562" spans="1:12" ht="24" customHeight="1">
      <c r="A2562" s="300" t="s">
        <v>12986</v>
      </c>
      <c r="B2562" s="301" t="s">
        <v>13087</v>
      </c>
      <c r="C2562" s="300" t="s">
        <v>9</v>
      </c>
      <c r="D2562" s="300" t="s">
        <v>8873</v>
      </c>
      <c r="E2562" s="302" t="s">
        <v>51</v>
      </c>
      <c r="F2562" s="423" t="s">
        <v>13088</v>
      </c>
      <c r="G2562" s="423"/>
      <c r="H2562" s="423">
        <v>7.47E-5</v>
      </c>
      <c r="I2562" s="423"/>
      <c r="J2562" s="424">
        <v>6.4899999999999999E-2</v>
      </c>
      <c r="K2562" s="424"/>
      <c r="L2562" s="424"/>
    </row>
    <row r="2563" spans="1:12" ht="48" customHeight="1">
      <c r="A2563" s="300" t="s">
        <v>12986</v>
      </c>
      <c r="B2563" s="301" t="s">
        <v>13089</v>
      </c>
      <c r="C2563" s="300" t="s">
        <v>9</v>
      </c>
      <c r="D2563" s="300" t="s">
        <v>9227</v>
      </c>
      <c r="E2563" s="302" t="s">
        <v>51</v>
      </c>
      <c r="F2563" s="423" t="s">
        <v>13090</v>
      </c>
      <c r="G2563" s="423"/>
      <c r="H2563" s="423">
        <v>5.2200000000000002E-5</v>
      </c>
      <c r="I2563" s="423"/>
      <c r="J2563" s="424">
        <v>6.9800000000000001E-2</v>
      </c>
      <c r="K2563" s="424"/>
      <c r="L2563" s="424"/>
    </row>
    <row r="2564" spans="1:12" ht="24" customHeight="1">
      <c r="A2564" s="300" t="s">
        <v>12986</v>
      </c>
      <c r="B2564" s="301" t="s">
        <v>13091</v>
      </c>
      <c r="C2564" s="300" t="s">
        <v>9</v>
      </c>
      <c r="D2564" s="300" t="s">
        <v>9580</v>
      </c>
      <c r="E2564" s="302" t="s">
        <v>51</v>
      </c>
      <c r="F2564" s="423" t="s">
        <v>13092</v>
      </c>
      <c r="G2564" s="423"/>
      <c r="H2564" s="423">
        <v>5.1199999999999998E-5</v>
      </c>
      <c r="I2564" s="423"/>
      <c r="J2564" s="424">
        <v>4.5900000000000003E-2</v>
      </c>
      <c r="K2564" s="424"/>
      <c r="L2564" s="424"/>
    </row>
    <row r="2565" spans="1:12" ht="17.100000000000001" customHeight="1">
      <c r="A2565" s="298"/>
      <c r="B2565" s="298"/>
      <c r="C2565" s="298"/>
      <c r="D2565" s="298"/>
      <c r="E2565" s="298"/>
      <c r="F2565" s="298"/>
      <c r="G2565" s="298"/>
      <c r="H2565" s="298"/>
      <c r="I2565" s="298"/>
      <c r="J2565" s="298" t="s">
        <v>12992</v>
      </c>
      <c r="K2565" s="298"/>
      <c r="L2565" s="298" t="s">
        <v>13874</v>
      </c>
    </row>
    <row r="2566" spans="1:12">
      <c r="A2566" s="414" t="s">
        <v>12994</v>
      </c>
      <c r="B2566" s="414"/>
      <c r="C2566" s="414"/>
      <c r="D2566" s="414"/>
      <c r="E2566" s="414"/>
      <c r="F2566" s="414"/>
      <c r="G2566" s="414"/>
      <c r="H2566" s="414"/>
      <c r="I2566" s="294"/>
      <c r="J2566" s="294"/>
      <c r="K2566" s="294"/>
      <c r="L2566" s="294"/>
    </row>
    <row r="2567" spans="1:12" ht="17.100000000000001" customHeight="1">
      <c r="A2567" s="294" t="s">
        <v>12978</v>
      </c>
      <c r="B2567" s="298" t="s">
        <v>12979</v>
      </c>
      <c r="C2567" s="294" t="s">
        <v>12980</v>
      </c>
      <c r="D2567" s="294" t="s">
        <v>12981</v>
      </c>
      <c r="E2567" s="299" t="s">
        <v>12982</v>
      </c>
      <c r="F2567" s="413" t="s">
        <v>12983</v>
      </c>
      <c r="G2567" s="413"/>
      <c r="H2567" s="413" t="s">
        <v>12984</v>
      </c>
      <c r="I2567" s="413"/>
      <c r="J2567" s="413" t="s">
        <v>12985</v>
      </c>
      <c r="K2567" s="413"/>
      <c r="L2567" s="413"/>
    </row>
    <row r="2568" spans="1:12" ht="24" customHeight="1">
      <c r="A2568" s="300" t="s">
        <v>12986</v>
      </c>
      <c r="B2568" s="301" t="s">
        <v>13185</v>
      </c>
      <c r="C2568" s="300" t="s">
        <v>9</v>
      </c>
      <c r="D2568" s="300" t="s">
        <v>10150</v>
      </c>
      <c r="E2568" s="302" t="s">
        <v>27</v>
      </c>
      <c r="F2568" s="423" t="s">
        <v>13186</v>
      </c>
      <c r="G2568" s="423"/>
      <c r="H2568" s="423">
        <v>0.22466900000000001</v>
      </c>
      <c r="I2568" s="423"/>
      <c r="J2568" s="424">
        <v>1.1503000000000001</v>
      </c>
      <c r="K2568" s="424"/>
      <c r="L2568" s="424"/>
    </row>
    <row r="2569" spans="1:12" ht="24" customHeight="1">
      <c r="A2569" s="300" t="s">
        <v>12986</v>
      </c>
      <c r="B2569" s="301" t="s">
        <v>13187</v>
      </c>
      <c r="C2569" s="300" t="s">
        <v>9</v>
      </c>
      <c r="D2569" s="300" t="s">
        <v>7901</v>
      </c>
      <c r="E2569" s="302" t="s">
        <v>27</v>
      </c>
      <c r="F2569" s="423" t="s">
        <v>13188</v>
      </c>
      <c r="G2569" s="423"/>
      <c r="H2569" s="423">
        <v>0.22423770000000001</v>
      </c>
      <c r="I2569" s="423"/>
      <c r="J2569" s="424">
        <v>1.2265999999999999</v>
      </c>
      <c r="K2569" s="424"/>
      <c r="L2569" s="424"/>
    </row>
    <row r="2570" spans="1:12" ht="24" customHeight="1">
      <c r="A2570" s="300" t="s">
        <v>12986</v>
      </c>
      <c r="B2570" s="301" t="s">
        <v>13133</v>
      </c>
      <c r="C2570" s="300" t="s">
        <v>9</v>
      </c>
      <c r="D2570" s="300" t="s">
        <v>7905</v>
      </c>
      <c r="E2570" s="302" t="s">
        <v>27</v>
      </c>
      <c r="F2570" s="423" t="s">
        <v>13134</v>
      </c>
      <c r="G2570" s="423"/>
      <c r="H2570" s="423">
        <v>1.1193150000000001</v>
      </c>
      <c r="I2570" s="423"/>
      <c r="J2570" s="424">
        <v>7.7792000000000003</v>
      </c>
      <c r="K2570" s="424"/>
      <c r="L2570" s="424"/>
    </row>
    <row r="2571" spans="1:12" ht="17.100000000000001" customHeight="1">
      <c r="A2571" s="298"/>
      <c r="B2571" s="298"/>
      <c r="C2571" s="298"/>
      <c r="D2571" s="298"/>
      <c r="E2571" s="298"/>
      <c r="F2571" s="298"/>
      <c r="G2571" s="298"/>
      <c r="H2571" s="298"/>
      <c r="I2571" s="298"/>
      <c r="J2571" s="298" t="s">
        <v>12992</v>
      </c>
      <c r="K2571" s="298"/>
      <c r="L2571" s="298" t="s">
        <v>13875</v>
      </c>
    </row>
    <row r="2572" spans="1:12">
      <c r="A2572" s="414" t="s">
        <v>12998</v>
      </c>
      <c r="B2572" s="414"/>
      <c r="C2572" s="414"/>
      <c r="D2572" s="414"/>
      <c r="E2572" s="414"/>
      <c r="F2572" s="414"/>
      <c r="G2572" s="414"/>
      <c r="H2572" s="414"/>
      <c r="I2572" s="294"/>
      <c r="J2572" s="294"/>
      <c r="K2572" s="294"/>
      <c r="L2572" s="294"/>
    </row>
    <row r="2573" spans="1:12" ht="17.100000000000001" customHeight="1">
      <c r="A2573" s="294" t="s">
        <v>12978</v>
      </c>
      <c r="B2573" s="298" t="s">
        <v>12979</v>
      </c>
      <c r="C2573" s="294" t="s">
        <v>12980</v>
      </c>
      <c r="D2573" s="294" t="s">
        <v>12981</v>
      </c>
      <c r="E2573" s="299" t="s">
        <v>12982</v>
      </c>
      <c r="F2573" s="413" t="s">
        <v>12983</v>
      </c>
      <c r="G2573" s="413"/>
      <c r="H2573" s="413" t="s">
        <v>12984</v>
      </c>
      <c r="I2573" s="413"/>
      <c r="J2573" s="413" t="s">
        <v>12985</v>
      </c>
      <c r="K2573" s="413"/>
      <c r="L2573" s="413"/>
    </row>
    <row r="2574" spans="1:12" ht="24" customHeight="1">
      <c r="A2574" s="300" t="s">
        <v>12986</v>
      </c>
      <c r="B2574" s="301" t="s">
        <v>13138</v>
      </c>
      <c r="C2574" s="300" t="s">
        <v>9</v>
      </c>
      <c r="D2574" s="300" t="s">
        <v>12530</v>
      </c>
      <c r="E2574" s="302" t="s">
        <v>20</v>
      </c>
      <c r="F2574" s="423" t="s">
        <v>13139</v>
      </c>
      <c r="G2574" s="423"/>
      <c r="H2574" s="423">
        <v>0.16200000000000001</v>
      </c>
      <c r="I2574" s="423"/>
      <c r="J2574" s="424">
        <v>0.81</v>
      </c>
      <c r="K2574" s="424"/>
      <c r="L2574" s="424"/>
    </row>
    <row r="2575" spans="1:12" ht="24" customHeight="1">
      <c r="A2575" s="300" t="s">
        <v>12986</v>
      </c>
      <c r="B2575" s="301" t="s">
        <v>13324</v>
      </c>
      <c r="C2575" s="300" t="s">
        <v>9</v>
      </c>
      <c r="D2575" s="300" t="s">
        <v>7996</v>
      </c>
      <c r="E2575" s="302" t="s">
        <v>13082</v>
      </c>
      <c r="F2575" s="423" t="s">
        <v>13325</v>
      </c>
      <c r="G2575" s="423"/>
      <c r="H2575" s="423">
        <v>1.19</v>
      </c>
      <c r="I2575" s="423"/>
      <c r="J2575" s="424">
        <v>28.57</v>
      </c>
      <c r="K2575" s="424"/>
      <c r="L2575" s="424"/>
    </row>
    <row r="2576" spans="1:12" ht="24" customHeight="1">
      <c r="A2576" s="300" t="s">
        <v>12986</v>
      </c>
      <c r="B2576" s="301" t="s">
        <v>13330</v>
      </c>
      <c r="C2576" s="300" t="s">
        <v>9</v>
      </c>
      <c r="D2576" s="300" t="s">
        <v>12533</v>
      </c>
      <c r="E2576" s="302" t="s">
        <v>20</v>
      </c>
      <c r="F2576" s="423" t="s">
        <v>13331</v>
      </c>
      <c r="G2576" s="423"/>
      <c r="H2576" s="423">
        <v>7.734</v>
      </c>
      <c r="I2576" s="423"/>
      <c r="J2576" s="424">
        <v>13.84</v>
      </c>
      <c r="K2576" s="424"/>
      <c r="L2576" s="424"/>
    </row>
    <row r="2577" spans="1:12" ht="24" customHeight="1">
      <c r="A2577" s="300" t="s">
        <v>12986</v>
      </c>
      <c r="B2577" s="301" t="s">
        <v>13562</v>
      </c>
      <c r="C2577" s="300" t="s">
        <v>9</v>
      </c>
      <c r="D2577" s="300" t="s">
        <v>10592</v>
      </c>
      <c r="E2577" s="302" t="s">
        <v>23</v>
      </c>
      <c r="F2577" s="423" t="s">
        <v>13141</v>
      </c>
      <c r="G2577" s="423"/>
      <c r="H2577" s="423">
        <v>0.155</v>
      </c>
      <c r="I2577" s="423"/>
      <c r="J2577" s="424">
        <v>1.71</v>
      </c>
      <c r="K2577" s="424"/>
      <c r="L2577" s="424"/>
    </row>
    <row r="2578" spans="1:12" ht="36" customHeight="1">
      <c r="A2578" s="300" t="s">
        <v>12986</v>
      </c>
      <c r="B2578" s="301" t="s">
        <v>13219</v>
      </c>
      <c r="C2578" s="300" t="s">
        <v>9</v>
      </c>
      <c r="D2578" s="300" t="s">
        <v>10853</v>
      </c>
      <c r="E2578" s="302" t="s">
        <v>51</v>
      </c>
      <c r="F2578" s="423" t="s">
        <v>13220</v>
      </c>
      <c r="G2578" s="423"/>
      <c r="H2578" s="423">
        <v>2.1800000000000001E-5</v>
      </c>
      <c r="I2578" s="423"/>
      <c r="J2578" s="424">
        <v>2.8500000000000001E-2</v>
      </c>
      <c r="K2578" s="424"/>
      <c r="L2578" s="424"/>
    </row>
    <row r="2579" spans="1:12" ht="24" customHeight="1">
      <c r="A2579" s="300" t="s">
        <v>12986</v>
      </c>
      <c r="B2579" s="301" t="s">
        <v>13096</v>
      </c>
      <c r="C2579" s="300" t="s">
        <v>9</v>
      </c>
      <c r="D2579" s="300" t="s">
        <v>8825</v>
      </c>
      <c r="E2579" s="302" t="s">
        <v>13097</v>
      </c>
      <c r="F2579" s="423" t="s">
        <v>13098</v>
      </c>
      <c r="G2579" s="423"/>
      <c r="H2579" s="423">
        <v>0.16936229999999999</v>
      </c>
      <c r="I2579" s="423"/>
      <c r="J2579" s="424">
        <v>9.9900000000000003E-2</v>
      </c>
      <c r="K2579" s="424"/>
      <c r="L2579" s="424"/>
    </row>
    <row r="2580" spans="1:12" ht="24" customHeight="1">
      <c r="A2580" s="300" t="s">
        <v>12986</v>
      </c>
      <c r="B2580" s="301" t="s">
        <v>13003</v>
      </c>
      <c r="C2580" s="300" t="s">
        <v>9</v>
      </c>
      <c r="D2580" s="300" t="s">
        <v>7216</v>
      </c>
      <c r="E2580" s="302" t="s">
        <v>51</v>
      </c>
      <c r="F2580" s="423" t="s">
        <v>13004</v>
      </c>
      <c r="G2580" s="423"/>
      <c r="H2580" s="423">
        <v>4.1018000000000001E-3</v>
      </c>
      <c r="I2580" s="423"/>
      <c r="J2580" s="424">
        <v>0.13700000000000001</v>
      </c>
      <c r="K2580" s="424"/>
      <c r="L2580" s="424"/>
    </row>
    <row r="2581" spans="1:12" ht="24" customHeight="1">
      <c r="A2581" s="300" t="s">
        <v>12986</v>
      </c>
      <c r="B2581" s="301" t="s">
        <v>13005</v>
      </c>
      <c r="C2581" s="300" t="s">
        <v>9</v>
      </c>
      <c r="D2581" s="300" t="s">
        <v>7393</v>
      </c>
      <c r="E2581" s="302" t="s">
        <v>12988</v>
      </c>
      <c r="F2581" s="423" t="s">
        <v>13006</v>
      </c>
      <c r="G2581" s="423"/>
      <c r="H2581" s="423">
        <v>2.4675999999999999E-3</v>
      </c>
      <c r="I2581" s="423"/>
      <c r="J2581" s="424">
        <v>0.1333</v>
      </c>
      <c r="K2581" s="424"/>
      <c r="L2581" s="424"/>
    </row>
    <row r="2582" spans="1:12" ht="24" customHeight="1">
      <c r="A2582" s="300" t="s">
        <v>12986</v>
      </c>
      <c r="B2582" s="301" t="s">
        <v>13007</v>
      </c>
      <c r="C2582" s="300" t="s">
        <v>9</v>
      </c>
      <c r="D2582" s="300" t="s">
        <v>10619</v>
      </c>
      <c r="E2582" s="302" t="s">
        <v>51</v>
      </c>
      <c r="F2582" s="423" t="s">
        <v>13008</v>
      </c>
      <c r="G2582" s="423"/>
      <c r="H2582" s="423">
        <v>1.9141E-3</v>
      </c>
      <c r="I2582" s="423"/>
      <c r="J2582" s="424">
        <v>0.36609999999999998</v>
      </c>
      <c r="K2582" s="424"/>
      <c r="L2582" s="424"/>
    </row>
    <row r="2583" spans="1:12" ht="24" customHeight="1">
      <c r="A2583" s="300" t="s">
        <v>12986</v>
      </c>
      <c r="B2583" s="301" t="s">
        <v>13009</v>
      </c>
      <c r="C2583" s="300" t="s">
        <v>9</v>
      </c>
      <c r="D2583" s="300" t="s">
        <v>10769</v>
      </c>
      <c r="E2583" s="302" t="s">
        <v>51</v>
      </c>
      <c r="F2583" s="423" t="s">
        <v>13010</v>
      </c>
      <c r="G2583" s="423"/>
      <c r="H2583" s="423">
        <v>0.17206859999999999</v>
      </c>
      <c r="I2583" s="423"/>
      <c r="J2583" s="424">
        <v>0.21679999999999999</v>
      </c>
      <c r="K2583" s="424"/>
      <c r="L2583" s="424"/>
    </row>
    <row r="2584" spans="1:12" ht="24" customHeight="1">
      <c r="A2584" s="300" t="s">
        <v>12986</v>
      </c>
      <c r="B2584" s="301" t="s">
        <v>13011</v>
      </c>
      <c r="C2584" s="300" t="s">
        <v>9</v>
      </c>
      <c r="D2584" s="300" t="s">
        <v>10929</v>
      </c>
      <c r="E2584" s="302" t="s">
        <v>51</v>
      </c>
      <c r="F2584" s="423" t="s">
        <v>13012</v>
      </c>
      <c r="G2584" s="423"/>
      <c r="H2584" s="423">
        <v>1.6589E-3</v>
      </c>
      <c r="I2584" s="423"/>
      <c r="J2584" s="424">
        <v>0.24959999999999999</v>
      </c>
      <c r="K2584" s="424"/>
      <c r="L2584" s="424"/>
    </row>
    <row r="2585" spans="1:12" ht="24" customHeight="1">
      <c r="A2585" s="300" t="s">
        <v>12986</v>
      </c>
      <c r="B2585" s="301" t="s">
        <v>13099</v>
      </c>
      <c r="C2585" s="300" t="s">
        <v>9</v>
      </c>
      <c r="D2585" s="300" t="s">
        <v>7224</v>
      </c>
      <c r="E2585" s="302" t="s">
        <v>51</v>
      </c>
      <c r="F2585" s="423" t="s">
        <v>13100</v>
      </c>
      <c r="G2585" s="423"/>
      <c r="H2585" s="423">
        <v>9.2484000000000004E-3</v>
      </c>
      <c r="I2585" s="423"/>
      <c r="J2585" s="424">
        <v>8.5000000000000006E-2</v>
      </c>
      <c r="K2585" s="424"/>
      <c r="L2585" s="424"/>
    </row>
    <row r="2586" spans="1:12" ht="24" customHeight="1">
      <c r="A2586" s="300" t="s">
        <v>12986</v>
      </c>
      <c r="B2586" s="301" t="s">
        <v>13101</v>
      </c>
      <c r="C2586" s="300" t="s">
        <v>9</v>
      </c>
      <c r="D2586" s="300" t="s">
        <v>7359</v>
      </c>
      <c r="E2586" s="302" t="s">
        <v>51</v>
      </c>
      <c r="F2586" s="423" t="s">
        <v>13102</v>
      </c>
      <c r="G2586" s="423"/>
      <c r="H2586" s="423">
        <v>2.9839999999999999E-4</v>
      </c>
      <c r="I2586" s="423"/>
      <c r="J2586" s="424">
        <v>3.8300000000000001E-2</v>
      </c>
      <c r="K2586" s="424"/>
      <c r="L2586" s="424"/>
    </row>
    <row r="2587" spans="1:12" ht="24" customHeight="1">
      <c r="A2587" s="300" t="s">
        <v>12986</v>
      </c>
      <c r="B2587" s="301" t="s">
        <v>13103</v>
      </c>
      <c r="C2587" s="300" t="s">
        <v>9</v>
      </c>
      <c r="D2587" s="300" t="s">
        <v>8851</v>
      </c>
      <c r="E2587" s="302" t="s">
        <v>51</v>
      </c>
      <c r="F2587" s="423" t="s">
        <v>13104</v>
      </c>
      <c r="G2587" s="423"/>
      <c r="H2587" s="423">
        <v>2.388E-4</v>
      </c>
      <c r="I2587" s="423"/>
      <c r="J2587" s="424">
        <v>4.6199999999999998E-2</v>
      </c>
      <c r="K2587" s="424"/>
      <c r="L2587" s="424"/>
    </row>
    <row r="2588" spans="1:12" ht="24" customHeight="1">
      <c r="A2588" s="300" t="s">
        <v>12986</v>
      </c>
      <c r="B2588" s="301" t="s">
        <v>13105</v>
      </c>
      <c r="C2588" s="300" t="s">
        <v>9</v>
      </c>
      <c r="D2588" s="300" t="s">
        <v>8852</v>
      </c>
      <c r="E2588" s="302" t="s">
        <v>51</v>
      </c>
      <c r="F2588" s="423" t="s">
        <v>13106</v>
      </c>
      <c r="G2588" s="423"/>
      <c r="H2588" s="423">
        <v>5.1199999999999998E-5</v>
      </c>
      <c r="I2588" s="423"/>
      <c r="J2588" s="424">
        <v>2.81E-2</v>
      </c>
      <c r="K2588" s="424"/>
      <c r="L2588" s="424"/>
    </row>
    <row r="2589" spans="1:12" ht="24" customHeight="1">
      <c r="A2589" s="300" t="s">
        <v>12986</v>
      </c>
      <c r="B2589" s="301" t="s">
        <v>13107</v>
      </c>
      <c r="C2589" s="300" t="s">
        <v>9</v>
      </c>
      <c r="D2589" s="300" t="s">
        <v>9000</v>
      </c>
      <c r="E2589" s="302" t="s">
        <v>51</v>
      </c>
      <c r="F2589" s="423" t="s">
        <v>13108</v>
      </c>
      <c r="G2589" s="423"/>
      <c r="H2589" s="423">
        <v>1.0526499999999999E-2</v>
      </c>
      <c r="I2589" s="423"/>
      <c r="J2589" s="424">
        <v>7.1300000000000002E-2</v>
      </c>
      <c r="K2589" s="424"/>
      <c r="L2589" s="424"/>
    </row>
    <row r="2590" spans="1:12" ht="24" customHeight="1">
      <c r="A2590" s="300" t="s">
        <v>12986</v>
      </c>
      <c r="B2590" s="301" t="s">
        <v>13109</v>
      </c>
      <c r="C2590" s="300" t="s">
        <v>9</v>
      </c>
      <c r="D2590" s="300" t="s">
        <v>9574</v>
      </c>
      <c r="E2590" s="302" t="s">
        <v>51</v>
      </c>
      <c r="F2590" s="423" t="s">
        <v>13110</v>
      </c>
      <c r="G2590" s="423"/>
      <c r="H2590" s="423">
        <v>3.3383000000000002E-3</v>
      </c>
      <c r="I2590" s="423"/>
      <c r="J2590" s="424">
        <v>2.9499999999999998E-2</v>
      </c>
      <c r="K2590" s="424"/>
      <c r="L2590" s="424"/>
    </row>
    <row r="2591" spans="1:12" ht="24" customHeight="1">
      <c r="A2591" s="300" t="s">
        <v>12986</v>
      </c>
      <c r="B2591" s="301" t="s">
        <v>13111</v>
      </c>
      <c r="C2591" s="300" t="s">
        <v>9</v>
      </c>
      <c r="D2591" s="300" t="s">
        <v>10714</v>
      </c>
      <c r="E2591" s="302" t="s">
        <v>93</v>
      </c>
      <c r="F2591" s="423" t="s">
        <v>13112</v>
      </c>
      <c r="G2591" s="423"/>
      <c r="H2591" s="423">
        <v>1.7545E-3</v>
      </c>
      <c r="I2591" s="423"/>
      <c r="J2591" s="424">
        <v>2.6800000000000001E-2</v>
      </c>
      <c r="K2591" s="424"/>
      <c r="L2591" s="424"/>
    </row>
    <row r="2592" spans="1:12" ht="24" customHeight="1">
      <c r="A2592" s="300" t="s">
        <v>12986</v>
      </c>
      <c r="B2592" s="301" t="s">
        <v>13113</v>
      </c>
      <c r="C2592" s="300" t="s">
        <v>9</v>
      </c>
      <c r="D2592" s="300" t="s">
        <v>10809</v>
      </c>
      <c r="E2592" s="302" t="s">
        <v>51</v>
      </c>
      <c r="F2592" s="423" t="s">
        <v>13114</v>
      </c>
      <c r="G2592" s="423"/>
      <c r="H2592" s="423">
        <v>1.7545E-3</v>
      </c>
      <c r="I2592" s="423"/>
      <c r="J2592" s="424">
        <v>2.1100000000000001E-2</v>
      </c>
      <c r="K2592" s="424"/>
      <c r="L2592" s="424"/>
    </row>
    <row r="2593" spans="1:12" ht="24" customHeight="1">
      <c r="A2593" s="300" t="s">
        <v>12986</v>
      </c>
      <c r="B2593" s="301" t="s">
        <v>13115</v>
      </c>
      <c r="C2593" s="300" t="s">
        <v>9</v>
      </c>
      <c r="D2593" s="300" t="s">
        <v>10810</v>
      </c>
      <c r="E2593" s="302" t="s">
        <v>51</v>
      </c>
      <c r="F2593" s="423" t="s">
        <v>13116</v>
      </c>
      <c r="G2593" s="423"/>
      <c r="H2593" s="423">
        <v>1.7545E-3</v>
      </c>
      <c r="I2593" s="423"/>
      <c r="J2593" s="424">
        <v>4.6699999999999998E-2</v>
      </c>
      <c r="K2593" s="424"/>
      <c r="L2593" s="424"/>
    </row>
    <row r="2594" spans="1:12" ht="24" customHeight="1">
      <c r="A2594" s="300" t="s">
        <v>12986</v>
      </c>
      <c r="B2594" s="301" t="s">
        <v>13117</v>
      </c>
      <c r="C2594" s="300" t="s">
        <v>9</v>
      </c>
      <c r="D2594" s="300" t="s">
        <v>10837</v>
      </c>
      <c r="E2594" s="302" t="s">
        <v>51</v>
      </c>
      <c r="F2594" s="423" t="s">
        <v>13118</v>
      </c>
      <c r="G2594" s="423"/>
      <c r="H2594" s="423">
        <v>5.9799999999999997E-5</v>
      </c>
      <c r="I2594" s="423"/>
      <c r="J2594" s="424">
        <v>2.6599999999999999E-2</v>
      </c>
      <c r="K2594" s="424"/>
      <c r="L2594" s="424"/>
    </row>
    <row r="2595" spans="1:12" ht="17.100000000000001" customHeight="1">
      <c r="A2595" s="298"/>
      <c r="B2595" s="298"/>
      <c r="C2595" s="298"/>
      <c r="D2595" s="298"/>
      <c r="E2595" s="298"/>
      <c r="F2595" s="298"/>
      <c r="G2595" s="298"/>
      <c r="H2595" s="298"/>
      <c r="I2595" s="298"/>
      <c r="J2595" s="298" t="s">
        <v>12992</v>
      </c>
      <c r="K2595" s="298"/>
      <c r="L2595" s="298" t="s">
        <v>13876</v>
      </c>
    </row>
    <row r="2596" spans="1:12">
      <c r="A2596" s="414" t="s">
        <v>13056</v>
      </c>
      <c r="B2596" s="414"/>
      <c r="C2596" s="414"/>
      <c r="D2596" s="414"/>
      <c r="E2596" s="414"/>
      <c r="F2596" s="414"/>
      <c r="G2596" s="414"/>
      <c r="H2596" s="414"/>
      <c r="I2596" s="294"/>
      <c r="J2596" s="294"/>
      <c r="K2596" s="294"/>
      <c r="L2596" s="294"/>
    </row>
    <row r="2597" spans="1:12" ht="17.100000000000001" customHeight="1">
      <c r="A2597" s="294" t="s">
        <v>12978</v>
      </c>
      <c r="B2597" s="298" t="s">
        <v>12979</v>
      </c>
      <c r="C2597" s="294" t="s">
        <v>12980</v>
      </c>
      <c r="D2597" s="294" t="s">
        <v>12981</v>
      </c>
      <c r="E2597" s="299" t="s">
        <v>12982</v>
      </c>
      <c r="F2597" s="413" t="s">
        <v>12983</v>
      </c>
      <c r="G2597" s="413"/>
      <c r="H2597" s="413" t="s">
        <v>12984</v>
      </c>
      <c r="I2597" s="413"/>
      <c r="J2597" s="413" t="s">
        <v>12985</v>
      </c>
      <c r="K2597" s="413"/>
      <c r="L2597" s="413"/>
    </row>
    <row r="2598" spans="1:12" ht="24" customHeight="1">
      <c r="A2598" s="300" t="s">
        <v>12986</v>
      </c>
      <c r="B2598" s="301" t="s">
        <v>13057</v>
      </c>
      <c r="C2598" s="300" t="s">
        <v>9</v>
      </c>
      <c r="D2598" s="300" t="s">
        <v>12549</v>
      </c>
      <c r="E2598" s="302" t="s">
        <v>27</v>
      </c>
      <c r="F2598" s="423" t="s">
        <v>12948</v>
      </c>
      <c r="G2598" s="423"/>
      <c r="H2598" s="423">
        <v>1.5394772999999999</v>
      </c>
      <c r="I2598" s="423"/>
      <c r="J2598" s="424">
        <v>1.0006999999999999</v>
      </c>
      <c r="K2598" s="424"/>
      <c r="L2598" s="424"/>
    </row>
    <row r="2599" spans="1:12" ht="17.100000000000001" customHeight="1">
      <c r="A2599" s="298"/>
      <c r="B2599" s="298"/>
      <c r="C2599" s="298"/>
      <c r="D2599" s="298"/>
      <c r="E2599" s="298"/>
      <c r="F2599" s="298"/>
      <c r="G2599" s="298"/>
      <c r="H2599" s="298"/>
      <c r="I2599" s="298"/>
      <c r="J2599" s="298" t="s">
        <v>12992</v>
      </c>
      <c r="K2599" s="298"/>
      <c r="L2599" s="298" t="s">
        <v>13877</v>
      </c>
    </row>
    <row r="2600" spans="1:12">
      <c r="A2600" s="414" t="s">
        <v>13058</v>
      </c>
      <c r="B2600" s="414"/>
      <c r="C2600" s="414"/>
      <c r="D2600" s="414"/>
      <c r="E2600" s="414"/>
      <c r="F2600" s="414"/>
      <c r="G2600" s="414"/>
      <c r="H2600" s="414"/>
      <c r="I2600" s="294"/>
      <c r="J2600" s="294"/>
      <c r="K2600" s="294"/>
      <c r="L2600" s="294"/>
    </row>
    <row r="2601" spans="1:12" ht="17.100000000000001" customHeight="1">
      <c r="A2601" s="294" t="s">
        <v>12978</v>
      </c>
      <c r="B2601" s="298" t="s">
        <v>12979</v>
      </c>
      <c r="C2601" s="294" t="s">
        <v>12980</v>
      </c>
      <c r="D2601" s="294" t="s">
        <v>12981</v>
      </c>
      <c r="E2601" s="299" t="s">
        <v>12982</v>
      </c>
      <c r="F2601" s="413" t="s">
        <v>12983</v>
      </c>
      <c r="G2601" s="413"/>
      <c r="H2601" s="413" t="s">
        <v>12984</v>
      </c>
      <c r="I2601" s="413"/>
      <c r="J2601" s="413" t="s">
        <v>12985</v>
      </c>
      <c r="K2601" s="413"/>
      <c r="L2601" s="413"/>
    </row>
    <row r="2602" spans="1:12" ht="24" customHeight="1">
      <c r="A2602" s="300" t="s">
        <v>12986</v>
      </c>
      <c r="B2602" s="301" t="s">
        <v>13059</v>
      </c>
      <c r="C2602" s="300" t="s">
        <v>9</v>
      </c>
      <c r="D2602" s="300" t="s">
        <v>12535</v>
      </c>
      <c r="E2602" s="302" t="s">
        <v>27</v>
      </c>
      <c r="F2602" s="423" t="s">
        <v>12936</v>
      </c>
      <c r="G2602" s="423"/>
      <c r="H2602" s="423">
        <v>1.5394772999999999</v>
      </c>
      <c r="I2602" s="423"/>
      <c r="J2602" s="424">
        <v>7.6999999999999999E-2</v>
      </c>
      <c r="K2602" s="424"/>
      <c r="L2602" s="424"/>
    </row>
    <row r="2603" spans="1:12" ht="17.100000000000001" customHeight="1">
      <c r="A2603" s="298"/>
      <c r="B2603" s="298"/>
      <c r="C2603" s="298"/>
      <c r="D2603" s="298"/>
      <c r="E2603" s="298"/>
      <c r="F2603" s="298"/>
      <c r="G2603" s="298"/>
      <c r="H2603" s="298"/>
      <c r="I2603" s="298"/>
      <c r="J2603" s="298" t="s">
        <v>12992</v>
      </c>
      <c r="K2603" s="298"/>
      <c r="L2603" s="298" t="s">
        <v>12935</v>
      </c>
    </row>
    <row r="2604" spans="1:12">
      <c r="A2604" s="414" t="s">
        <v>13060</v>
      </c>
      <c r="B2604" s="414"/>
      <c r="C2604" s="414"/>
      <c r="D2604" s="414"/>
      <c r="E2604" s="414"/>
      <c r="F2604" s="414"/>
      <c r="G2604" s="414"/>
      <c r="H2604" s="414"/>
      <c r="I2604" s="294"/>
      <c r="J2604" s="294"/>
      <c r="K2604" s="294"/>
      <c r="L2604" s="294"/>
    </row>
    <row r="2605" spans="1:12" ht="17.100000000000001" customHeight="1">
      <c r="A2605" s="294" t="s">
        <v>12978</v>
      </c>
      <c r="B2605" s="298" t="s">
        <v>12979</v>
      </c>
      <c r="C2605" s="294" t="s">
        <v>12980</v>
      </c>
      <c r="D2605" s="294" t="s">
        <v>12981</v>
      </c>
      <c r="E2605" s="299" t="s">
        <v>12982</v>
      </c>
      <c r="F2605" s="413" t="s">
        <v>12983</v>
      </c>
      <c r="G2605" s="413"/>
      <c r="H2605" s="413" t="s">
        <v>12984</v>
      </c>
      <c r="I2605" s="413"/>
      <c r="J2605" s="413" t="s">
        <v>12985</v>
      </c>
      <c r="K2605" s="413"/>
      <c r="L2605" s="413"/>
    </row>
    <row r="2606" spans="1:12" ht="24" customHeight="1">
      <c r="A2606" s="300" t="s">
        <v>12986</v>
      </c>
      <c r="B2606" s="301" t="s">
        <v>13061</v>
      </c>
      <c r="C2606" s="300" t="s">
        <v>9</v>
      </c>
      <c r="D2606" s="300" t="s">
        <v>12522</v>
      </c>
      <c r="E2606" s="302" t="s">
        <v>27</v>
      </c>
      <c r="F2606" s="423" t="s">
        <v>12964</v>
      </c>
      <c r="G2606" s="423"/>
      <c r="H2606" s="423">
        <v>1.5394772999999999</v>
      </c>
      <c r="I2606" s="423"/>
      <c r="J2606" s="424">
        <v>3.8948999999999998</v>
      </c>
      <c r="K2606" s="424"/>
      <c r="L2606" s="424"/>
    </row>
    <row r="2607" spans="1:12" ht="24" customHeight="1">
      <c r="A2607" s="300" t="s">
        <v>12986</v>
      </c>
      <c r="B2607" s="301" t="s">
        <v>13062</v>
      </c>
      <c r="C2607" s="300" t="s">
        <v>9</v>
      </c>
      <c r="D2607" s="300" t="s">
        <v>12527</v>
      </c>
      <c r="E2607" s="302" t="s">
        <v>27</v>
      </c>
      <c r="F2607" s="423" t="s">
        <v>13063</v>
      </c>
      <c r="G2607" s="423"/>
      <c r="H2607" s="423">
        <v>1.5394772999999999</v>
      </c>
      <c r="I2607" s="423"/>
      <c r="J2607" s="424">
        <v>0.52339999999999998</v>
      </c>
      <c r="K2607" s="424"/>
      <c r="L2607" s="424"/>
    </row>
    <row r="2608" spans="1:12" ht="17.100000000000001" customHeight="1">
      <c r="A2608" s="298"/>
      <c r="B2608" s="298"/>
      <c r="C2608" s="298"/>
      <c r="D2608" s="298"/>
      <c r="E2608" s="298"/>
      <c r="F2608" s="298"/>
      <c r="G2608" s="298"/>
      <c r="H2608" s="298"/>
      <c r="I2608" s="298"/>
      <c r="J2608" s="298" t="s">
        <v>12992</v>
      </c>
      <c r="K2608" s="298"/>
      <c r="L2608" s="298" t="s">
        <v>13878</v>
      </c>
    </row>
    <row r="2609" spans="1:12" ht="17.100000000000001" customHeight="1">
      <c r="A2609" s="294" t="s">
        <v>13014</v>
      </c>
      <c r="B2609" s="294"/>
      <c r="C2609" s="294"/>
      <c r="D2609" s="294"/>
      <c r="E2609" s="294"/>
      <c r="F2609" s="294"/>
      <c r="G2609" s="294"/>
      <c r="H2609" s="294"/>
      <c r="I2609" s="294"/>
      <c r="J2609" s="294"/>
      <c r="K2609" s="294"/>
      <c r="L2609" s="294"/>
    </row>
    <row r="2610" spans="1:12" ht="17.100000000000001" customHeight="1">
      <c r="A2610" s="298"/>
      <c r="B2610" s="298"/>
      <c r="C2610" s="298"/>
      <c r="D2610" s="298"/>
      <c r="E2610" s="298"/>
      <c r="F2610" s="298"/>
      <c r="G2610" s="298"/>
      <c r="H2610" s="298"/>
      <c r="I2610" s="298"/>
      <c r="J2610" s="298" t="s">
        <v>13015</v>
      </c>
      <c r="K2610" s="298"/>
      <c r="L2610" s="298" t="s">
        <v>13879</v>
      </c>
    </row>
    <row r="2611" spans="1:12" ht="17.100000000000001" customHeight="1">
      <c r="A2611" s="298"/>
      <c r="B2611" s="298"/>
      <c r="C2611" s="298"/>
      <c r="D2611" s="298"/>
      <c r="E2611" s="298"/>
      <c r="F2611" s="298"/>
      <c r="G2611" s="298"/>
      <c r="H2611" s="298"/>
      <c r="I2611" s="298"/>
      <c r="J2611" s="298" t="s">
        <v>13017</v>
      </c>
      <c r="K2611" s="298" t="s">
        <v>13018</v>
      </c>
      <c r="L2611" s="298" t="s">
        <v>13880</v>
      </c>
    </row>
    <row r="2612" spans="1:12" ht="17.100000000000001" customHeight="1">
      <c r="A2612" s="298"/>
      <c r="B2612" s="298"/>
      <c r="C2612" s="298"/>
      <c r="D2612" s="298"/>
      <c r="E2612" s="298"/>
      <c r="F2612" s="298"/>
      <c r="G2612" s="298"/>
      <c r="H2612" s="298"/>
      <c r="I2612" s="298"/>
      <c r="J2612" s="298" t="s">
        <v>13020</v>
      </c>
      <c r="K2612" s="298"/>
      <c r="L2612" s="298" t="s">
        <v>13881</v>
      </c>
    </row>
    <row r="2613" spans="1:12" ht="17.100000000000001" customHeight="1">
      <c r="A2613" s="298"/>
      <c r="B2613" s="298"/>
      <c r="C2613" s="298"/>
      <c r="D2613" s="298"/>
      <c r="E2613" s="298"/>
      <c r="F2613" s="298"/>
      <c r="G2613" s="298"/>
      <c r="H2613" s="298"/>
      <c r="I2613" s="298"/>
      <c r="J2613" s="298" t="s">
        <v>13022</v>
      </c>
      <c r="K2613" s="298" t="s">
        <v>12974</v>
      </c>
      <c r="L2613" s="298" t="s">
        <v>13882</v>
      </c>
    </row>
    <row r="2614" spans="1:12" ht="17.100000000000001" customHeight="1">
      <c r="A2614" s="298"/>
      <c r="B2614" s="298"/>
      <c r="C2614" s="298"/>
      <c r="D2614" s="298"/>
      <c r="E2614" s="298"/>
      <c r="F2614" s="298"/>
      <c r="G2614" s="298"/>
      <c r="H2614" s="298"/>
      <c r="I2614" s="298"/>
      <c r="J2614" s="298" t="s">
        <v>13024</v>
      </c>
      <c r="K2614" s="298"/>
      <c r="L2614" s="298" t="s">
        <v>13883</v>
      </c>
    </row>
    <row r="2615" spans="1:12" ht="30" customHeight="1">
      <c r="A2615" s="299"/>
      <c r="B2615" s="299"/>
      <c r="C2615" s="299"/>
      <c r="D2615" s="299"/>
      <c r="E2615" s="299"/>
      <c r="F2615" s="299"/>
      <c r="G2615" s="299"/>
      <c r="H2615" s="299"/>
      <c r="I2615" s="299"/>
      <c r="J2615" s="299"/>
      <c r="K2615" s="299"/>
      <c r="L2615" s="299"/>
    </row>
    <row r="2616" spans="1:12" ht="36" customHeight="1">
      <c r="A2616" s="295" t="s">
        <v>13884</v>
      </c>
      <c r="B2616" s="296" t="s">
        <v>13885</v>
      </c>
      <c r="C2616" s="295" t="s">
        <v>9</v>
      </c>
      <c r="D2616" s="295" t="s">
        <v>4788</v>
      </c>
      <c r="E2616" s="297" t="s">
        <v>13082</v>
      </c>
      <c r="F2616" s="296"/>
      <c r="G2616" s="296"/>
      <c r="H2616" s="296"/>
      <c r="I2616" s="296"/>
      <c r="J2616" s="296"/>
      <c r="K2616" s="296"/>
      <c r="L2616" s="296"/>
    </row>
    <row r="2617" spans="1:12">
      <c r="A2617" s="414" t="s">
        <v>12977</v>
      </c>
      <c r="B2617" s="414"/>
      <c r="C2617" s="414"/>
      <c r="D2617" s="414"/>
      <c r="E2617" s="414"/>
      <c r="F2617" s="414"/>
      <c r="G2617" s="414"/>
      <c r="H2617" s="414"/>
      <c r="I2617" s="294"/>
      <c r="J2617" s="294"/>
      <c r="K2617" s="294"/>
      <c r="L2617" s="294"/>
    </row>
    <row r="2618" spans="1:12" ht="17.100000000000001" customHeight="1">
      <c r="A2618" s="294" t="s">
        <v>12978</v>
      </c>
      <c r="B2618" s="298" t="s">
        <v>12979</v>
      </c>
      <c r="C2618" s="294" t="s">
        <v>12980</v>
      </c>
      <c r="D2618" s="294" t="s">
        <v>12981</v>
      </c>
      <c r="E2618" s="299" t="s">
        <v>12982</v>
      </c>
      <c r="F2618" s="413" t="s">
        <v>12983</v>
      </c>
      <c r="G2618" s="413"/>
      <c r="H2618" s="413" t="s">
        <v>12984</v>
      </c>
      <c r="I2618" s="413"/>
      <c r="J2618" s="413" t="s">
        <v>12985</v>
      </c>
      <c r="K2618" s="413"/>
      <c r="L2618" s="413"/>
    </row>
    <row r="2619" spans="1:12" ht="24" customHeight="1">
      <c r="A2619" s="300" t="s">
        <v>12986</v>
      </c>
      <c r="B2619" s="301" t="s">
        <v>12987</v>
      </c>
      <c r="C2619" s="300" t="s">
        <v>9</v>
      </c>
      <c r="D2619" s="300" t="s">
        <v>9831</v>
      </c>
      <c r="E2619" s="302" t="s">
        <v>12988</v>
      </c>
      <c r="F2619" s="423" t="s">
        <v>12989</v>
      </c>
      <c r="G2619" s="423"/>
      <c r="H2619" s="423">
        <v>1.9515600000000001E-2</v>
      </c>
      <c r="I2619" s="423"/>
      <c r="J2619" s="424">
        <v>0.19750000000000001</v>
      </c>
      <c r="K2619" s="424"/>
      <c r="L2619" s="424"/>
    </row>
    <row r="2620" spans="1:12" ht="36" customHeight="1">
      <c r="A2620" s="300" t="s">
        <v>12986</v>
      </c>
      <c r="B2620" s="301" t="s">
        <v>12990</v>
      </c>
      <c r="C2620" s="300" t="s">
        <v>9</v>
      </c>
      <c r="D2620" s="300" t="s">
        <v>11426</v>
      </c>
      <c r="E2620" s="302" t="s">
        <v>51</v>
      </c>
      <c r="F2620" s="423" t="s">
        <v>12991</v>
      </c>
      <c r="G2620" s="423"/>
      <c r="H2620" s="423">
        <v>1.0227000000000001E-3</v>
      </c>
      <c r="I2620" s="423"/>
      <c r="J2620" s="424">
        <v>0.13519999999999999</v>
      </c>
      <c r="K2620" s="424"/>
      <c r="L2620" s="424"/>
    </row>
    <row r="2621" spans="1:12" ht="24" customHeight="1">
      <c r="A2621" s="300" t="s">
        <v>12986</v>
      </c>
      <c r="B2621" s="301" t="s">
        <v>13085</v>
      </c>
      <c r="C2621" s="300" t="s">
        <v>9</v>
      </c>
      <c r="D2621" s="300" t="s">
        <v>7909</v>
      </c>
      <c r="E2621" s="302" t="s">
        <v>51</v>
      </c>
      <c r="F2621" s="423" t="s">
        <v>13086</v>
      </c>
      <c r="G2621" s="423"/>
      <c r="H2621" s="423">
        <v>7.2289999999999995E-4</v>
      </c>
      <c r="I2621" s="423"/>
      <c r="J2621" s="424">
        <v>7.5200000000000003E-2</v>
      </c>
      <c r="K2621" s="424"/>
      <c r="L2621" s="424"/>
    </row>
    <row r="2622" spans="1:12" ht="24" customHeight="1">
      <c r="A2622" s="300" t="s">
        <v>12986</v>
      </c>
      <c r="B2622" s="301" t="s">
        <v>13087</v>
      </c>
      <c r="C2622" s="300" t="s">
        <v>9</v>
      </c>
      <c r="D2622" s="300" t="s">
        <v>8873</v>
      </c>
      <c r="E2622" s="302" t="s">
        <v>51</v>
      </c>
      <c r="F2622" s="423" t="s">
        <v>13088</v>
      </c>
      <c r="G2622" s="423"/>
      <c r="H2622" s="423">
        <v>6.8899999999999994E-5</v>
      </c>
      <c r="I2622" s="423"/>
      <c r="J2622" s="424">
        <v>5.9900000000000002E-2</v>
      </c>
      <c r="K2622" s="424"/>
      <c r="L2622" s="424"/>
    </row>
    <row r="2623" spans="1:12" ht="48" customHeight="1">
      <c r="A2623" s="300" t="s">
        <v>12986</v>
      </c>
      <c r="B2623" s="301" t="s">
        <v>13089</v>
      </c>
      <c r="C2623" s="300" t="s">
        <v>9</v>
      </c>
      <c r="D2623" s="300" t="s">
        <v>9227</v>
      </c>
      <c r="E2623" s="302" t="s">
        <v>51</v>
      </c>
      <c r="F2623" s="423" t="s">
        <v>13090</v>
      </c>
      <c r="G2623" s="423"/>
      <c r="H2623" s="423">
        <v>4.8199999999999999E-5</v>
      </c>
      <c r="I2623" s="423"/>
      <c r="J2623" s="424">
        <v>6.4399999999999999E-2</v>
      </c>
      <c r="K2623" s="424"/>
      <c r="L2623" s="424"/>
    </row>
    <row r="2624" spans="1:12" ht="24" customHeight="1">
      <c r="A2624" s="300" t="s">
        <v>12986</v>
      </c>
      <c r="B2624" s="301" t="s">
        <v>13091</v>
      </c>
      <c r="C2624" s="300" t="s">
        <v>9</v>
      </c>
      <c r="D2624" s="300" t="s">
        <v>9580</v>
      </c>
      <c r="E2624" s="302" t="s">
        <v>51</v>
      </c>
      <c r="F2624" s="423" t="s">
        <v>13092</v>
      </c>
      <c r="G2624" s="423"/>
      <c r="H2624" s="423">
        <v>4.7299999999999998E-5</v>
      </c>
      <c r="I2624" s="423"/>
      <c r="J2624" s="424">
        <v>4.24E-2</v>
      </c>
      <c r="K2624" s="424"/>
      <c r="L2624" s="424"/>
    </row>
    <row r="2625" spans="1:12" ht="17.100000000000001" customHeight="1">
      <c r="A2625" s="298"/>
      <c r="B2625" s="298"/>
      <c r="C2625" s="298"/>
      <c r="D2625" s="298"/>
      <c r="E2625" s="298"/>
      <c r="F2625" s="298"/>
      <c r="G2625" s="298"/>
      <c r="H2625" s="298"/>
      <c r="I2625" s="298"/>
      <c r="J2625" s="298" t="s">
        <v>12992</v>
      </c>
      <c r="K2625" s="298"/>
      <c r="L2625" s="298" t="s">
        <v>12915</v>
      </c>
    </row>
    <row r="2626" spans="1:12">
      <c r="A2626" s="414" t="s">
        <v>12994</v>
      </c>
      <c r="B2626" s="414"/>
      <c r="C2626" s="414"/>
      <c r="D2626" s="414"/>
      <c r="E2626" s="414"/>
      <c r="F2626" s="414"/>
      <c r="G2626" s="414"/>
      <c r="H2626" s="414"/>
      <c r="I2626" s="294"/>
      <c r="J2626" s="294"/>
      <c r="K2626" s="294"/>
      <c r="L2626" s="294"/>
    </row>
    <row r="2627" spans="1:12" ht="17.100000000000001" customHeight="1">
      <c r="A2627" s="294" t="s">
        <v>12978</v>
      </c>
      <c r="B2627" s="298" t="s">
        <v>12979</v>
      </c>
      <c r="C2627" s="294" t="s">
        <v>12980</v>
      </c>
      <c r="D2627" s="294" t="s">
        <v>12981</v>
      </c>
      <c r="E2627" s="299" t="s">
        <v>12982</v>
      </c>
      <c r="F2627" s="413" t="s">
        <v>12983</v>
      </c>
      <c r="G2627" s="413"/>
      <c r="H2627" s="413" t="s">
        <v>12984</v>
      </c>
      <c r="I2627" s="413"/>
      <c r="J2627" s="413" t="s">
        <v>12985</v>
      </c>
      <c r="K2627" s="413"/>
      <c r="L2627" s="413"/>
    </row>
    <row r="2628" spans="1:12" ht="24" customHeight="1">
      <c r="A2628" s="300" t="s">
        <v>12986</v>
      </c>
      <c r="B2628" s="301" t="s">
        <v>13185</v>
      </c>
      <c r="C2628" s="300" t="s">
        <v>9</v>
      </c>
      <c r="D2628" s="300" t="s">
        <v>10150</v>
      </c>
      <c r="E2628" s="302" t="s">
        <v>27</v>
      </c>
      <c r="F2628" s="423" t="s">
        <v>13186</v>
      </c>
      <c r="G2628" s="423"/>
      <c r="H2628" s="423">
        <v>0.2065044</v>
      </c>
      <c r="I2628" s="423"/>
      <c r="J2628" s="424">
        <v>1.0572999999999999</v>
      </c>
      <c r="K2628" s="424"/>
      <c r="L2628" s="424"/>
    </row>
    <row r="2629" spans="1:12" ht="24" customHeight="1">
      <c r="A2629" s="300" t="s">
        <v>12986</v>
      </c>
      <c r="B2629" s="301" t="s">
        <v>13187</v>
      </c>
      <c r="C2629" s="300" t="s">
        <v>9</v>
      </c>
      <c r="D2629" s="300" t="s">
        <v>7901</v>
      </c>
      <c r="E2629" s="302" t="s">
        <v>27</v>
      </c>
      <c r="F2629" s="423" t="s">
        <v>13188</v>
      </c>
      <c r="G2629" s="423"/>
      <c r="H2629" s="423">
        <v>0.20703640000000001</v>
      </c>
      <c r="I2629" s="423"/>
      <c r="J2629" s="424">
        <v>1.1325000000000001</v>
      </c>
      <c r="K2629" s="424"/>
      <c r="L2629" s="424"/>
    </row>
    <row r="2630" spans="1:12" ht="24" customHeight="1">
      <c r="A2630" s="300" t="s">
        <v>12986</v>
      </c>
      <c r="B2630" s="301" t="s">
        <v>13133</v>
      </c>
      <c r="C2630" s="300" t="s">
        <v>9</v>
      </c>
      <c r="D2630" s="300" t="s">
        <v>7905</v>
      </c>
      <c r="E2630" s="302" t="s">
        <v>27</v>
      </c>
      <c r="F2630" s="423" t="s">
        <v>13134</v>
      </c>
      <c r="G2630" s="423"/>
      <c r="H2630" s="423">
        <v>1.0335293000000001</v>
      </c>
      <c r="I2630" s="423"/>
      <c r="J2630" s="424">
        <v>7.1829999999999998</v>
      </c>
      <c r="K2630" s="424"/>
      <c r="L2630" s="424"/>
    </row>
    <row r="2631" spans="1:12" ht="17.100000000000001" customHeight="1">
      <c r="A2631" s="298"/>
      <c r="B2631" s="298"/>
      <c r="C2631" s="298"/>
      <c r="D2631" s="298"/>
      <c r="E2631" s="298"/>
      <c r="F2631" s="298"/>
      <c r="G2631" s="298"/>
      <c r="H2631" s="298"/>
      <c r="I2631" s="298"/>
      <c r="J2631" s="298" t="s">
        <v>12992</v>
      </c>
      <c r="K2631" s="298"/>
      <c r="L2631" s="298" t="s">
        <v>13886</v>
      </c>
    </row>
    <row r="2632" spans="1:12">
      <c r="A2632" s="414" t="s">
        <v>12998</v>
      </c>
      <c r="B2632" s="414"/>
      <c r="C2632" s="414"/>
      <c r="D2632" s="414"/>
      <c r="E2632" s="414"/>
      <c r="F2632" s="414"/>
      <c r="G2632" s="414"/>
      <c r="H2632" s="414"/>
      <c r="I2632" s="294"/>
      <c r="J2632" s="294"/>
      <c r="K2632" s="294"/>
      <c r="L2632" s="294"/>
    </row>
    <row r="2633" spans="1:12" ht="17.100000000000001" customHeight="1">
      <c r="A2633" s="294" t="s">
        <v>12978</v>
      </c>
      <c r="B2633" s="298" t="s">
        <v>12979</v>
      </c>
      <c r="C2633" s="294" t="s">
        <v>12980</v>
      </c>
      <c r="D2633" s="294" t="s">
        <v>12981</v>
      </c>
      <c r="E2633" s="299" t="s">
        <v>12982</v>
      </c>
      <c r="F2633" s="413" t="s">
        <v>12983</v>
      </c>
      <c r="G2633" s="413"/>
      <c r="H2633" s="413" t="s">
        <v>12984</v>
      </c>
      <c r="I2633" s="413"/>
      <c r="J2633" s="413" t="s">
        <v>12985</v>
      </c>
      <c r="K2633" s="413"/>
      <c r="L2633" s="413"/>
    </row>
    <row r="2634" spans="1:12" ht="24" customHeight="1">
      <c r="A2634" s="300" t="s">
        <v>12986</v>
      </c>
      <c r="B2634" s="301" t="s">
        <v>13138</v>
      </c>
      <c r="C2634" s="300" t="s">
        <v>9</v>
      </c>
      <c r="D2634" s="300" t="s">
        <v>12530</v>
      </c>
      <c r="E2634" s="302" t="s">
        <v>20</v>
      </c>
      <c r="F2634" s="423" t="s">
        <v>13139</v>
      </c>
      <c r="G2634" s="423"/>
      <c r="H2634" s="423">
        <v>6.4820000000000002</v>
      </c>
      <c r="I2634" s="423"/>
      <c r="J2634" s="424">
        <v>32.409999999999997</v>
      </c>
      <c r="K2634" s="424"/>
      <c r="L2634" s="424"/>
    </row>
    <row r="2635" spans="1:12" ht="24" customHeight="1">
      <c r="A2635" s="300" t="s">
        <v>12986</v>
      </c>
      <c r="B2635" s="301" t="s">
        <v>13324</v>
      </c>
      <c r="C2635" s="300" t="s">
        <v>9</v>
      </c>
      <c r="D2635" s="300" t="s">
        <v>7996</v>
      </c>
      <c r="E2635" s="302" t="s">
        <v>13082</v>
      </c>
      <c r="F2635" s="423" t="s">
        <v>13325</v>
      </c>
      <c r="G2635" s="423"/>
      <c r="H2635" s="423">
        <v>1.345</v>
      </c>
      <c r="I2635" s="423"/>
      <c r="J2635" s="424">
        <v>32.29</v>
      </c>
      <c r="K2635" s="424"/>
      <c r="L2635" s="424"/>
    </row>
    <row r="2636" spans="1:12" ht="24" customHeight="1">
      <c r="A2636" s="300" t="s">
        <v>12986</v>
      </c>
      <c r="B2636" s="301" t="s">
        <v>13328</v>
      </c>
      <c r="C2636" s="300" t="s">
        <v>9</v>
      </c>
      <c r="D2636" s="300" t="s">
        <v>10588</v>
      </c>
      <c r="E2636" s="302" t="s">
        <v>23</v>
      </c>
      <c r="F2636" s="423" t="s">
        <v>13329</v>
      </c>
      <c r="G2636" s="423"/>
      <c r="H2636" s="423">
        <v>5.0999999999999997E-2</v>
      </c>
      <c r="I2636" s="423"/>
      <c r="J2636" s="424">
        <v>0.62</v>
      </c>
      <c r="K2636" s="424"/>
      <c r="L2636" s="424"/>
    </row>
    <row r="2637" spans="1:12" ht="24" customHeight="1">
      <c r="A2637" s="300" t="s">
        <v>12986</v>
      </c>
      <c r="B2637" s="301" t="s">
        <v>13330</v>
      </c>
      <c r="C2637" s="300" t="s">
        <v>9</v>
      </c>
      <c r="D2637" s="300" t="s">
        <v>12533</v>
      </c>
      <c r="E2637" s="302" t="s">
        <v>20</v>
      </c>
      <c r="F2637" s="423" t="s">
        <v>13331</v>
      </c>
      <c r="G2637" s="423"/>
      <c r="H2637" s="423">
        <v>0.77500000000000002</v>
      </c>
      <c r="I2637" s="423"/>
      <c r="J2637" s="424">
        <v>1.38</v>
      </c>
      <c r="K2637" s="424"/>
      <c r="L2637" s="424"/>
    </row>
    <row r="2638" spans="1:12" ht="24" customHeight="1">
      <c r="A2638" s="300" t="s">
        <v>12986</v>
      </c>
      <c r="B2638" s="301" t="s">
        <v>13742</v>
      </c>
      <c r="C2638" s="300" t="s">
        <v>9</v>
      </c>
      <c r="D2638" s="300" t="s">
        <v>10593</v>
      </c>
      <c r="E2638" s="302" t="s">
        <v>23</v>
      </c>
      <c r="F2638" s="423" t="s">
        <v>13743</v>
      </c>
      <c r="G2638" s="423"/>
      <c r="H2638" s="423">
        <v>0.04</v>
      </c>
      <c r="I2638" s="423"/>
      <c r="J2638" s="424">
        <v>0.45</v>
      </c>
      <c r="K2638" s="424"/>
      <c r="L2638" s="424"/>
    </row>
    <row r="2639" spans="1:12" ht="36" customHeight="1">
      <c r="A2639" s="300" t="s">
        <v>12986</v>
      </c>
      <c r="B2639" s="301" t="s">
        <v>13219</v>
      </c>
      <c r="C2639" s="300" t="s">
        <v>9</v>
      </c>
      <c r="D2639" s="300" t="s">
        <v>10853</v>
      </c>
      <c r="E2639" s="302" t="s">
        <v>51</v>
      </c>
      <c r="F2639" s="423" t="s">
        <v>13220</v>
      </c>
      <c r="G2639" s="423"/>
      <c r="H2639" s="423">
        <v>2.0400000000000001E-5</v>
      </c>
      <c r="I2639" s="423"/>
      <c r="J2639" s="424">
        <v>2.6700000000000002E-2</v>
      </c>
      <c r="K2639" s="424"/>
      <c r="L2639" s="424"/>
    </row>
    <row r="2640" spans="1:12" ht="24" customHeight="1">
      <c r="A2640" s="300" t="s">
        <v>12986</v>
      </c>
      <c r="B2640" s="301" t="s">
        <v>13096</v>
      </c>
      <c r="C2640" s="300" t="s">
        <v>9</v>
      </c>
      <c r="D2640" s="300" t="s">
        <v>8825</v>
      </c>
      <c r="E2640" s="302" t="s">
        <v>13097</v>
      </c>
      <c r="F2640" s="423" t="s">
        <v>13098</v>
      </c>
      <c r="G2640" s="423"/>
      <c r="H2640" s="423">
        <v>0.17246539999999999</v>
      </c>
      <c r="I2640" s="423"/>
      <c r="J2640" s="424">
        <v>0.1018</v>
      </c>
      <c r="K2640" s="424"/>
      <c r="L2640" s="424"/>
    </row>
    <row r="2641" spans="1:12" ht="24" customHeight="1">
      <c r="A2641" s="300" t="s">
        <v>12986</v>
      </c>
      <c r="B2641" s="301" t="s">
        <v>13003</v>
      </c>
      <c r="C2641" s="300" t="s">
        <v>9</v>
      </c>
      <c r="D2641" s="300" t="s">
        <v>7216</v>
      </c>
      <c r="E2641" s="302" t="s">
        <v>51</v>
      </c>
      <c r="F2641" s="423" t="s">
        <v>13004</v>
      </c>
      <c r="G2641" s="423"/>
      <c r="H2641" s="423">
        <v>3.7847000000000002E-3</v>
      </c>
      <c r="I2641" s="423"/>
      <c r="J2641" s="424">
        <v>0.12640000000000001</v>
      </c>
      <c r="K2641" s="424"/>
      <c r="L2641" s="424"/>
    </row>
    <row r="2642" spans="1:12" ht="24" customHeight="1">
      <c r="A2642" s="300" t="s">
        <v>12986</v>
      </c>
      <c r="B2642" s="301" t="s">
        <v>13005</v>
      </c>
      <c r="C2642" s="300" t="s">
        <v>9</v>
      </c>
      <c r="D2642" s="300" t="s">
        <v>7393</v>
      </c>
      <c r="E2642" s="302" t="s">
        <v>12988</v>
      </c>
      <c r="F2642" s="423" t="s">
        <v>13006</v>
      </c>
      <c r="G2642" s="423"/>
      <c r="H2642" s="423">
        <v>2.2769000000000001E-3</v>
      </c>
      <c r="I2642" s="423"/>
      <c r="J2642" s="424">
        <v>0.123</v>
      </c>
      <c r="K2642" s="424"/>
      <c r="L2642" s="424"/>
    </row>
    <row r="2643" spans="1:12" ht="24" customHeight="1">
      <c r="A2643" s="300" t="s">
        <v>12986</v>
      </c>
      <c r="B2643" s="301" t="s">
        <v>13007</v>
      </c>
      <c r="C2643" s="300" t="s">
        <v>9</v>
      </c>
      <c r="D2643" s="300" t="s">
        <v>10619</v>
      </c>
      <c r="E2643" s="302" t="s">
        <v>51</v>
      </c>
      <c r="F2643" s="423" t="s">
        <v>13008</v>
      </c>
      <c r="G2643" s="423"/>
      <c r="H2643" s="423">
        <v>1.7662000000000001E-3</v>
      </c>
      <c r="I2643" s="423"/>
      <c r="J2643" s="424">
        <v>0.33779999999999999</v>
      </c>
      <c r="K2643" s="424"/>
      <c r="L2643" s="424"/>
    </row>
    <row r="2644" spans="1:12" ht="24" customHeight="1">
      <c r="A2644" s="300" t="s">
        <v>12986</v>
      </c>
      <c r="B2644" s="301" t="s">
        <v>13009</v>
      </c>
      <c r="C2644" s="300" t="s">
        <v>9</v>
      </c>
      <c r="D2644" s="300" t="s">
        <v>10769</v>
      </c>
      <c r="E2644" s="302" t="s">
        <v>51</v>
      </c>
      <c r="F2644" s="423" t="s">
        <v>13010</v>
      </c>
      <c r="G2644" s="423"/>
      <c r="H2644" s="423">
        <v>0.15876789999999999</v>
      </c>
      <c r="I2644" s="423"/>
      <c r="J2644" s="424">
        <v>0.2</v>
      </c>
      <c r="K2644" s="424"/>
      <c r="L2644" s="424"/>
    </row>
    <row r="2645" spans="1:12" ht="24" customHeight="1">
      <c r="A2645" s="300" t="s">
        <v>12986</v>
      </c>
      <c r="B2645" s="301" t="s">
        <v>13011</v>
      </c>
      <c r="C2645" s="300" t="s">
        <v>9</v>
      </c>
      <c r="D2645" s="300" t="s">
        <v>10929</v>
      </c>
      <c r="E2645" s="302" t="s">
        <v>51</v>
      </c>
      <c r="F2645" s="423" t="s">
        <v>13012</v>
      </c>
      <c r="G2645" s="423"/>
      <c r="H2645" s="423">
        <v>1.5307000000000001E-3</v>
      </c>
      <c r="I2645" s="423"/>
      <c r="J2645" s="424">
        <v>0.2303</v>
      </c>
      <c r="K2645" s="424"/>
      <c r="L2645" s="424"/>
    </row>
    <row r="2646" spans="1:12" ht="24" customHeight="1">
      <c r="A2646" s="300" t="s">
        <v>12986</v>
      </c>
      <c r="B2646" s="301" t="s">
        <v>13099</v>
      </c>
      <c r="C2646" s="300" t="s">
        <v>9</v>
      </c>
      <c r="D2646" s="300" t="s">
        <v>7224</v>
      </c>
      <c r="E2646" s="302" t="s">
        <v>51</v>
      </c>
      <c r="F2646" s="423" t="s">
        <v>13100</v>
      </c>
      <c r="G2646" s="423"/>
      <c r="H2646" s="423">
        <v>8.5391000000000009E-3</v>
      </c>
      <c r="I2646" s="423"/>
      <c r="J2646" s="424">
        <v>7.85E-2</v>
      </c>
      <c r="K2646" s="424"/>
      <c r="L2646" s="424"/>
    </row>
    <row r="2647" spans="1:12" ht="24" customHeight="1">
      <c r="A2647" s="300" t="s">
        <v>12986</v>
      </c>
      <c r="B2647" s="301" t="s">
        <v>13101</v>
      </c>
      <c r="C2647" s="300" t="s">
        <v>9</v>
      </c>
      <c r="D2647" s="300" t="s">
        <v>7359</v>
      </c>
      <c r="E2647" s="302" t="s">
        <v>51</v>
      </c>
      <c r="F2647" s="423" t="s">
        <v>13102</v>
      </c>
      <c r="G2647" s="423"/>
      <c r="H2647" s="423">
        <v>2.7559999999999998E-4</v>
      </c>
      <c r="I2647" s="423"/>
      <c r="J2647" s="424">
        <v>3.5400000000000001E-2</v>
      </c>
      <c r="K2647" s="424"/>
      <c r="L2647" s="424"/>
    </row>
    <row r="2648" spans="1:12" ht="24" customHeight="1">
      <c r="A2648" s="300" t="s">
        <v>12986</v>
      </c>
      <c r="B2648" s="301" t="s">
        <v>13103</v>
      </c>
      <c r="C2648" s="300" t="s">
        <v>9</v>
      </c>
      <c r="D2648" s="300" t="s">
        <v>8851</v>
      </c>
      <c r="E2648" s="302" t="s">
        <v>51</v>
      </c>
      <c r="F2648" s="423" t="s">
        <v>13104</v>
      </c>
      <c r="G2648" s="423"/>
      <c r="H2648" s="423">
        <v>2.2049999999999999E-4</v>
      </c>
      <c r="I2648" s="423"/>
      <c r="J2648" s="424">
        <v>4.2700000000000002E-2</v>
      </c>
      <c r="K2648" s="424"/>
      <c r="L2648" s="424"/>
    </row>
    <row r="2649" spans="1:12" ht="24" customHeight="1">
      <c r="A2649" s="300" t="s">
        <v>12986</v>
      </c>
      <c r="B2649" s="301" t="s">
        <v>13105</v>
      </c>
      <c r="C2649" s="300" t="s">
        <v>9</v>
      </c>
      <c r="D2649" s="300" t="s">
        <v>8852</v>
      </c>
      <c r="E2649" s="302" t="s">
        <v>51</v>
      </c>
      <c r="F2649" s="423" t="s">
        <v>13106</v>
      </c>
      <c r="G2649" s="423"/>
      <c r="H2649" s="423">
        <v>4.7299999999999998E-5</v>
      </c>
      <c r="I2649" s="423"/>
      <c r="J2649" s="424">
        <v>2.5899999999999999E-2</v>
      </c>
      <c r="K2649" s="424"/>
      <c r="L2649" s="424"/>
    </row>
    <row r="2650" spans="1:12" ht="24" customHeight="1">
      <c r="A2650" s="300" t="s">
        <v>12986</v>
      </c>
      <c r="B2650" s="301" t="s">
        <v>13107</v>
      </c>
      <c r="C2650" s="300" t="s">
        <v>9</v>
      </c>
      <c r="D2650" s="300" t="s">
        <v>9000</v>
      </c>
      <c r="E2650" s="302" t="s">
        <v>51</v>
      </c>
      <c r="F2650" s="423" t="s">
        <v>13108</v>
      </c>
      <c r="G2650" s="423"/>
      <c r="H2650" s="423">
        <v>9.7190999999999996E-3</v>
      </c>
      <c r="I2650" s="423"/>
      <c r="J2650" s="424">
        <v>6.5799999999999997E-2</v>
      </c>
      <c r="K2650" s="424"/>
      <c r="L2650" s="424"/>
    </row>
    <row r="2651" spans="1:12" ht="24" customHeight="1">
      <c r="A2651" s="300" t="s">
        <v>12986</v>
      </c>
      <c r="B2651" s="301" t="s">
        <v>13109</v>
      </c>
      <c r="C2651" s="300" t="s">
        <v>9</v>
      </c>
      <c r="D2651" s="300" t="s">
        <v>9574</v>
      </c>
      <c r="E2651" s="302" t="s">
        <v>51</v>
      </c>
      <c r="F2651" s="423" t="s">
        <v>13110</v>
      </c>
      <c r="G2651" s="423"/>
      <c r="H2651" s="423">
        <v>3.0821999999999998E-3</v>
      </c>
      <c r="I2651" s="423"/>
      <c r="J2651" s="424">
        <v>2.7199999999999998E-2</v>
      </c>
      <c r="K2651" s="424"/>
      <c r="L2651" s="424"/>
    </row>
    <row r="2652" spans="1:12" ht="24" customHeight="1">
      <c r="A2652" s="300" t="s">
        <v>12986</v>
      </c>
      <c r="B2652" s="301" t="s">
        <v>13111</v>
      </c>
      <c r="C2652" s="300" t="s">
        <v>9</v>
      </c>
      <c r="D2652" s="300" t="s">
        <v>10714</v>
      </c>
      <c r="E2652" s="302" t="s">
        <v>93</v>
      </c>
      <c r="F2652" s="423" t="s">
        <v>13112</v>
      </c>
      <c r="G2652" s="423"/>
      <c r="H2652" s="423">
        <v>1.6199000000000001E-3</v>
      </c>
      <c r="I2652" s="423"/>
      <c r="J2652" s="424">
        <v>2.47E-2</v>
      </c>
      <c r="K2652" s="424"/>
      <c r="L2652" s="424"/>
    </row>
    <row r="2653" spans="1:12" ht="24" customHeight="1">
      <c r="A2653" s="300" t="s">
        <v>12986</v>
      </c>
      <c r="B2653" s="301" t="s">
        <v>13113</v>
      </c>
      <c r="C2653" s="300" t="s">
        <v>9</v>
      </c>
      <c r="D2653" s="300" t="s">
        <v>10809</v>
      </c>
      <c r="E2653" s="302" t="s">
        <v>51</v>
      </c>
      <c r="F2653" s="423" t="s">
        <v>13114</v>
      </c>
      <c r="G2653" s="423"/>
      <c r="H2653" s="423">
        <v>1.6199000000000001E-3</v>
      </c>
      <c r="I2653" s="423"/>
      <c r="J2653" s="424">
        <v>1.9400000000000001E-2</v>
      </c>
      <c r="K2653" s="424"/>
      <c r="L2653" s="424"/>
    </row>
    <row r="2654" spans="1:12" ht="24" customHeight="1">
      <c r="A2654" s="300" t="s">
        <v>12986</v>
      </c>
      <c r="B2654" s="301" t="s">
        <v>13115</v>
      </c>
      <c r="C2654" s="300" t="s">
        <v>9</v>
      </c>
      <c r="D2654" s="300" t="s">
        <v>10810</v>
      </c>
      <c r="E2654" s="302" t="s">
        <v>51</v>
      </c>
      <c r="F2654" s="423" t="s">
        <v>13116</v>
      </c>
      <c r="G2654" s="423"/>
      <c r="H2654" s="423">
        <v>1.6199000000000001E-3</v>
      </c>
      <c r="I2654" s="423"/>
      <c r="J2654" s="424">
        <v>4.3099999999999999E-2</v>
      </c>
      <c r="K2654" s="424"/>
      <c r="L2654" s="424"/>
    </row>
    <row r="2655" spans="1:12" ht="24" customHeight="1">
      <c r="A2655" s="300" t="s">
        <v>12986</v>
      </c>
      <c r="B2655" s="301" t="s">
        <v>13117</v>
      </c>
      <c r="C2655" s="300" t="s">
        <v>9</v>
      </c>
      <c r="D2655" s="300" t="s">
        <v>10837</v>
      </c>
      <c r="E2655" s="302" t="s">
        <v>51</v>
      </c>
      <c r="F2655" s="423" t="s">
        <v>13118</v>
      </c>
      <c r="G2655" s="423"/>
      <c r="H2655" s="423">
        <v>5.52E-5</v>
      </c>
      <c r="I2655" s="423"/>
      <c r="J2655" s="424">
        <v>2.46E-2</v>
      </c>
      <c r="K2655" s="424"/>
      <c r="L2655" s="424"/>
    </row>
    <row r="2656" spans="1:12" ht="17.100000000000001" customHeight="1">
      <c r="A2656" s="298"/>
      <c r="B2656" s="298"/>
      <c r="C2656" s="298"/>
      <c r="D2656" s="298"/>
      <c r="E2656" s="298"/>
      <c r="F2656" s="298"/>
      <c r="G2656" s="298"/>
      <c r="H2656" s="298"/>
      <c r="I2656" s="298"/>
      <c r="J2656" s="298" t="s">
        <v>12992</v>
      </c>
      <c r="K2656" s="298"/>
      <c r="L2656" s="298" t="s">
        <v>13887</v>
      </c>
    </row>
    <row r="2657" spans="1:12">
      <c r="A2657" s="414" t="s">
        <v>13056</v>
      </c>
      <c r="B2657" s="414"/>
      <c r="C2657" s="414"/>
      <c r="D2657" s="414"/>
      <c r="E2657" s="414"/>
      <c r="F2657" s="414"/>
      <c r="G2657" s="414"/>
      <c r="H2657" s="414"/>
      <c r="I2657" s="294"/>
      <c r="J2657" s="294"/>
      <c r="K2657" s="294"/>
      <c r="L2657" s="294"/>
    </row>
    <row r="2658" spans="1:12" ht="17.100000000000001" customHeight="1">
      <c r="A2658" s="294" t="s">
        <v>12978</v>
      </c>
      <c r="B2658" s="298" t="s">
        <v>12979</v>
      </c>
      <c r="C2658" s="294" t="s">
        <v>12980</v>
      </c>
      <c r="D2658" s="294" t="s">
        <v>12981</v>
      </c>
      <c r="E2658" s="299" t="s">
        <v>12982</v>
      </c>
      <c r="F2658" s="413" t="s">
        <v>12983</v>
      </c>
      <c r="G2658" s="413"/>
      <c r="H2658" s="413" t="s">
        <v>12984</v>
      </c>
      <c r="I2658" s="413"/>
      <c r="J2658" s="413" t="s">
        <v>12985</v>
      </c>
      <c r="K2658" s="413"/>
      <c r="L2658" s="413"/>
    </row>
    <row r="2659" spans="1:12" ht="24" customHeight="1">
      <c r="A2659" s="300" t="s">
        <v>12986</v>
      </c>
      <c r="B2659" s="301" t="s">
        <v>13057</v>
      </c>
      <c r="C2659" s="300" t="s">
        <v>9</v>
      </c>
      <c r="D2659" s="300" t="s">
        <v>12549</v>
      </c>
      <c r="E2659" s="302" t="s">
        <v>27</v>
      </c>
      <c r="F2659" s="423" t="s">
        <v>12948</v>
      </c>
      <c r="G2659" s="423"/>
      <c r="H2659" s="423">
        <v>1.4204778</v>
      </c>
      <c r="I2659" s="423"/>
      <c r="J2659" s="424">
        <v>0.92330000000000001</v>
      </c>
      <c r="K2659" s="424"/>
      <c r="L2659" s="424"/>
    </row>
    <row r="2660" spans="1:12" ht="17.100000000000001" customHeight="1">
      <c r="A2660" s="298"/>
      <c r="B2660" s="298"/>
      <c r="C2660" s="298"/>
      <c r="D2660" s="298"/>
      <c r="E2660" s="298"/>
      <c r="F2660" s="298"/>
      <c r="G2660" s="298"/>
      <c r="H2660" s="298"/>
      <c r="I2660" s="298"/>
      <c r="J2660" s="298" t="s">
        <v>12992</v>
      </c>
      <c r="K2660" s="298"/>
      <c r="L2660" s="298" t="s">
        <v>13888</v>
      </c>
    </row>
    <row r="2661" spans="1:12">
      <c r="A2661" s="414" t="s">
        <v>13058</v>
      </c>
      <c r="B2661" s="414"/>
      <c r="C2661" s="414"/>
      <c r="D2661" s="414"/>
      <c r="E2661" s="414"/>
      <c r="F2661" s="414"/>
      <c r="G2661" s="414"/>
      <c r="H2661" s="414"/>
      <c r="I2661" s="294"/>
      <c r="J2661" s="294"/>
      <c r="K2661" s="294"/>
      <c r="L2661" s="294"/>
    </row>
    <row r="2662" spans="1:12" ht="17.100000000000001" customHeight="1">
      <c r="A2662" s="294" t="s">
        <v>12978</v>
      </c>
      <c r="B2662" s="298" t="s">
        <v>12979</v>
      </c>
      <c r="C2662" s="294" t="s">
        <v>12980</v>
      </c>
      <c r="D2662" s="294" t="s">
        <v>12981</v>
      </c>
      <c r="E2662" s="299" t="s">
        <v>12982</v>
      </c>
      <c r="F2662" s="413" t="s">
        <v>12983</v>
      </c>
      <c r="G2662" s="413"/>
      <c r="H2662" s="413" t="s">
        <v>12984</v>
      </c>
      <c r="I2662" s="413"/>
      <c r="J2662" s="413" t="s">
        <v>12985</v>
      </c>
      <c r="K2662" s="413"/>
      <c r="L2662" s="413"/>
    </row>
    <row r="2663" spans="1:12" ht="24" customHeight="1">
      <c r="A2663" s="300" t="s">
        <v>12986</v>
      </c>
      <c r="B2663" s="301" t="s">
        <v>13059</v>
      </c>
      <c r="C2663" s="300" t="s">
        <v>9</v>
      </c>
      <c r="D2663" s="300" t="s">
        <v>12535</v>
      </c>
      <c r="E2663" s="302" t="s">
        <v>27</v>
      </c>
      <c r="F2663" s="423" t="s">
        <v>12936</v>
      </c>
      <c r="G2663" s="423"/>
      <c r="H2663" s="423">
        <v>1.4204778</v>
      </c>
      <c r="I2663" s="423"/>
      <c r="J2663" s="424">
        <v>7.0999999999999994E-2</v>
      </c>
      <c r="K2663" s="424"/>
      <c r="L2663" s="424"/>
    </row>
    <row r="2664" spans="1:12" ht="17.100000000000001" customHeight="1">
      <c r="A2664" s="298"/>
      <c r="B2664" s="298"/>
      <c r="C2664" s="298"/>
      <c r="D2664" s="298"/>
      <c r="E2664" s="298"/>
      <c r="F2664" s="298"/>
      <c r="G2664" s="298"/>
      <c r="H2664" s="298"/>
      <c r="I2664" s="298"/>
      <c r="J2664" s="298" t="s">
        <v>12992</v>
      </c>
      <c r="K2664" s="298"/>
      <c r="L2664" s="298" t="s">
        <v>12952</v>
      </c>
    </row>
    <row r="2665" spans="1:12">
      <c r="A2665" s="414" t="s">
        <v>13060</v>
      </c>
      <c r="B2665" s="414"/>
      <c r="C2665" s="414"/>
      <c r="D2665" s="414"/>
      <c r="E2665" s="414"/>
      <c r="F2665" s="414"/>
      <c r="G2665" s="414"/>
      <c r="H2665" s="414"/>
      <c r="I2665" s="294"/>
      <c r="J2665" s="294"/>
      <c r="K2665" s="294"/>
      <c r="L2665" s="294"/>
    </row>
    <row r="2666" spans="1:12" ht="17.100000000000001" customHeight="1">
      <c r="A2666" s="294" t="s">
        <v>12978</v>
      </c>
      <c r="B2666" s="298" t="s">
        <v>12979</v>
      </c>
      <c r="C2666" s="294" t="s">
        <v>12980</v>
      </c>
      <c r="D2666" s="294" t="s">
        <v>12981</v>
      </c>
      <c r="E2666" s="299" t="s">
        <v>12982</v>
      </c>
      <c r="F2666" s="413" t="s">
        <v>12983</v>
      </c>
      <c r="G2666" s="413"/>
      <c r="H2666" s="413" t="s">
        <v>12984</v>
      </c>
      <c r="I2666" s="413"/>
      <c r="J2666" s="413" t="s">
        <v>12985</v>
      </c>
      <c r="K2666" s="413"/>
      <c r="L2666" s="413"/>
    </row>
    <row r="2667" spans="1:12" ht="24" customHeight="1">
      <c r="A2667" s="300" t="s">
        <v>12986</v>
      </c>
      <c r="B2667" s="301" t="s">
        <v>13061</v>
      </c>
      <c r="C2667" s="300" t="s">
        <v>9</v>
      </c>
      <c r="D2667" s="300" t="s">
        <v>12522</v>
      </c>
      <c r="E2667" s="302" t="s">
        <v>27</v>
      </c>
      <c r="F2667" s="423" t="s">
        <v>12964</v>
      </c>
      <c r="G2667" s="423"/>
      <c r="H2667" s="423">
        <v>1.4204778</v>
      </c>
      <c r="I2667" s="423"/>
      <c r="J2667" s="424">
        <v>3.5937999999999999</v>
      </c>
      <c r="K2667" s="424"/>
      <c r="L2667" s="424"/>
    </row>
    <row r="2668" spans="1:12" ht="24" customHeight="1">
      <c r="A2668" s="300" t="s">
        <v>12986</v>
      </c>
      <c r="B2668" s="301" t="s">
        <v>13062</v>
      </c>
      <c r="C2668" s="300" t="s">
        <v>9</v>
      </c>
      <c r="D2668" s="300" t="s">
        <v>12527</v>
      </c>
      <c r="E2668" s="302" t="s">
        <v>27</v>
      </c>
      <c r="F2668" s="423" t="s">
        <v>13063</v>
      </c>
      <c r="G2668" s="423"/>
      <c r="H2668" s="423">
        <v>1.4204778</v>
      </c>
      <c r="I2668" s="423"/>
      <c r="J2668" s="424">
        <v>0.48299999999999998</v>
      </c>
      <c r="K2668" s="424"/>
      <c r="L2668" s="424"/>
    </row>
    <row r="2669" spans="1:12" ht="17.100000000000001" customHeight="1">
      <c r="A2669" s="298"/>
      <c r="B2669" s="298"/>
      <c r="C2669" s="298"/>
      <c r="D2669" s="298"/>
      <c r="E2669" s="298"/>
      <c r="F2669" s="298"/>
      <c r="G2669" s="298"/>
      <c r="H2669" s="298"/>
      <c r="I2669" s="298"/>
      <c r="J2669" s="298" t="s">
        <v>12992</v>
      </c>
      <c r="K2669" s="298"/>
      <c r="L2669" s="298" t="s">
        <v>13889</v>
      </c>
    </row>
    <row r="2670" spans="1:12" ht="17.100000000000001" customHeight="1">
      <c r="A2670" s="294" t="s">
        <v>13014</v>
      </c>
      <c r="B2670" s="294"/>
      <c r="C2670" s="294"/>
      <c r="D2670" s="294"/>
      <c r="E2670" s="294"/>
      <c r="F2670" s="294"/>
      <c r="G2670" s="294"/>
      <c r="H2670" s="294"/>
      <c r="I2670" s="294"/>
      <c r="J2670" s="294"/>
      <c r="K2670" s="294"/>
      <c r="L2670" s="294"/>
    </row>
    <row r="2671" spans="1:12" ht="17.100000000000001" customHeight="1">
      <c r="A2671" s="298"/>
      <c r="B2671" s="298"/>
      <c r="C2671" s="298"/>
      <c r="D2671" s="298"/>
      <c r="E2671" s="298"/>
      <c r="F2671" s="298"/>
      <c r="G2671" s="298"/>
      <c r="H2671" s="298"/>
      <c r="I2671" s="298"/>
      <c r="J2671" s="298" t="s">
        <v>13015</v>
      </c>
      <c r="K2671" s="298"/>
      <c r="L2671" s="298" t="s">
        <v>13890</v>
      </c>
    </row>
    <row r="2672" spans="1:12" ht="17.100000000000001" customHeight="1">
      <c r="A2672" s="298"/>
      <c r="B2672" s="298"/>
      <c r="C2672" s="298"/>
      <c r="D2672" s="298"/>
      <c r="E2672" s="298"/>
      <c r="F2672" s="298"/>
      <c r="G2672" s="298"/>
      <c r="H2672" s="298"/>
      <c r="I2672" s="298"/>
      <c r="J2672" s="298" t="s">
        <v>13017</v>
      </c>
      <c r="K2672" s="298" t="s">
        <v>13018</v>
      </c>
      <c r="L2672" s="298" t="s">
        <v>13891</v>
      </c>
    </row>
    <row r="2673" spans="1:12" ht="17.100000000000001" customHeight="1">
      <c r="A2673" s="298"/>
      <c r="B2673" s="298"/>
      <c r="C2673" s="298"/>
      <c r="D2673" s="298"/>
      <c r="E2673" s="298"/>
      <c r="F2673" s="298"/>
      <c r="G2673" s="298"/>
      <c r="H2673" s="298"/>
      <c r="I2673" s="298"/>
      <c r="J2673" s="298" t="s">
        <v>13020</v>
      </c>
      <c r="K2673" s="298"/>
      <c r="L2673" s="298" t="s">
        <v>13892</v>
      </c>
    </row>
    <row r="2674" spans="1:12" ht="17.100000000000001" customHeight="1">
      <c r="A2674" s="298"/>
      <c r="B2674" s="298"/>
      <c r="C2674" s="298"/>
      <c r="D2674" s="298"/>
      <c r="E2674" s="298"/>
      <c r="F2674" s="298"/>
      <c r="G2674" s="298"/>
      <c r="H2674" s="298"/>
      <c r="I2674" s="298"/>
      <c r="J2674" s="298" t="s">
        <v>13022</v>
      </c>
      <c r="K2674" s="298" t="s">
        <v>12974</v>
      </c>
      <c r="L2674" s="298" t="s">
        <v>13893</v>
      </c>
    </row>
    <row r="2675" spans="1:12" ht="17.100000000000001" customHeight="1">
      <c r="A2675" s="298"/>
      <c r="B2675" s="298"/>
      <c r="C2675" s="298"/>
      <c r="D2675" s="298"/>
      <c r="E2675" s="298"/>
      <c r="F2675" s="298"/>
      <c r="G2675" s="298"/>
      <c r="H2675" s="298"/>
      <c r="I2675" s="298"/>
      <c r="J2675" s="298" t="s">
        <v>13024</v>
      </c>
      <c r="K2675" s="298"/>
      <c r="L2675" s="298" t="s">
        <v>13894</v>
      </c>
    </row>
    <row r="2676" spans="1:12" ht="30" customHeight="1">
      <c r="A2676" s="299"/>
      <c r="B2676" s="299"/>
      <c r="C2676" s="299"/>
      <c r="D2676" s="299"/>
      <c r="E2676" s="299"/>
      <c r="F2676" s="299"/>
      <c r="G2676" s="299"/>
      <c r="H2676" s="299"/>
      <c r="I2676" s="299"/>
      <c r="J2676" s="299"/>
      <c r="K2676" s="299"/>
      <c r="L2676" s="299"/>
    </row>
    <row r="2677" spans="1:12" ht="24" customHeight="1">
      <c r="A2677" s="295" t="s">
        <v>13895</v>
      </c>
      <c r="B2677" s="296" t="s">
        <v>13896</v>
      </c>
      <c r="C2677" s="295" t="s">
        <v>9</v>
      </c>
      <c r="D2677" s="295" t="s">
        <v>3436</v>
      </c>
      <c r="E2677" s="297" t="s">
        <v>13082</v>
      </c>
      <c r="F2677" s="296"/>
      <c r="G2677" s="296"/>
      <c r="H2677" s="296"/>
      <c r="I2677" s="296"/>
      <c r="J2677" s="296"/>
      <c r="K2677" s="296"/>
      <c r="L2677" s="296"/>
    </row>
    <row r="2678" spans="1:12">
      <c r="A2678" s="414" t="s">
        <v>12977</v>
      </c>
      <c r="B2678" s="414"/>
      <c r="C2678" s="414"/>
      <c r="D2678" s="414"/>
      <c r="E2678" s="414"/>
      <c r="F2678" s="414"/>
      <c r="G2678" s="414"/>
      <c r="H2678" s="414"/>
      <c r="I2678" s="294"/>
      <c r="J2678" s="294"/>
      <c r="K2678" s="294"/>
      <c r="L2678" s="294"/>
    </row>
    <row r="2679" spans="1:12" ht="17.100000000000001" customHeight="1">
      <c r="A2679" s="294" t="s">
        <v>12978</v>
      </c>
      <c r="B2679" s="298" t="s">
        <v>12979</v>
      </c>
      <c r="C2679" s="294" t="s">
        <v>12980</v>
      </c>
      <c r="D2679" s="294" t="s">
        <v>12981</v>
      </c>
      <c r="E2679" s="299" t="s">
        <v>12982</v>
      </c>
      <c r="F2679" s="413" t="s">
        <v>12983</v>
      </c>
      <c r="G2679" s="413"/>
      <c r="H2679" s="413" t="s">
        <v>12984</v>
      </c>
      <c r="I2679" s="413"/>
      <c r="J2679" s="413" t="s">
        <v>12985</v>
      </c>
      <c r="K2679" s="413"/>
      <c r="L2679" s="413"/>
    </row>
    <row r="2680" spans="1:12" ht="24" customHeight="1">
      <c r="A2680" s="300" t="s">
        <v>12986</v>
      </c>
      <c r="B2680" s="301" t="s">
        <v>12987</v>
      </c>
      <c r="C2680" s="300" t="s">
        <v>9</v>
      </c>
      <c r="D2680" s="300" t="s">
        <v>9831</v>
      </c>
      <c r="E2680" s="302" t="s">
        <v>12988</v>
      </c>
      <c r="F2680" s="423" t="s">
        <v>12989</v>
      </c>
      <c r="G2680" s="423"/>
      <c r="H2680" s="423">
        <v>5.3180000000000002E-4</v>
      </c>
      <c r="I2680" s="423"/>
      <c r="J2680" s="424">
        <v>5.4000000000000003E-3</v>
      </c>
      <c r="K2680" s="424"/>
      <c r="L2680" s="424"/>
    </row>
    <row r="2681" spans="1:12" ht="36" customHeight="1">
      <c r="A2681" s="300" t="s">
        <v>12986</v>
      </c>
      <c r="B2681" s="301" t="s">
        <v>12990</v>
      </c>
      <c r="C2681" s="300" t="s">
        <v>9</v>
      </c>
      <c r="D2681" s="300" t="s">
        <v>11426</v>
      </c>
      <c r="E2681" s="302" t="s">
        <v>51</v>
      </c>
      <c r="F2681" s="423" t="s">
        <v>12991</v>
      </c>
      <c r="G2681" s="423"/>
      <c r="H2681" s="423">
        <v>2.7900000000000001E-5</v>
      </c>
      <c r="I2681" s="423"/>
      <c r="J2681" s="424">
        <v>3.7000000000000002E-3</v>
      </c>
      <c r="K2681" s="424"/>
      <c r="L2681" s="424"/>
    </row>
    <row r="2682" spans="1:12" ht="24" customHeight="1">
      <c r="A2682" s="300" t="s">
        <v>12986</v>
      </c>
      <c r="B2682" s="301" t="s">
        <v>13085</v>
      </c>
      <c r="C2682" s="300" t="s">
        <v>9</v>
      </c>
      <c r="D2682" s="300" t="s">
        <v>7909</v>
      </c>
      <c r="E2682" s="302" t="s">
        <v>51</v>
      </c>
      <c r="F2682" s="423" t="s">
        <v>13086</v>
      </c>
      <c r="G2682" s="423"/>
      <c r="H2682" s="423">
        <v>1.95E-5</v>
      </c>
      <c r="I2682" s="423"/>
      <c r="J2682" s="424">
        <v>2E-3</v>
      </c>
      <c r="K2682" s="424"/>
      <c r="L2682" s="424"/>
    </row>
    <row r="2683" spans="1:12" ht="24" customHeight="1">
      <c r="A2683" s="300" t="s">
        <v>12986</v>
      </c>
      <c r="B2683" s="301" t="s">
        <v>13087</v>
      </c>
      <c r="C2683" s="300" t="s">
        <v>9</v>
      </c>
      <c r="D2683" s="300" t="s">
        <v>8873</v>
      </c>
      <c r="E2683" s="302" t="s">
        <v>51</v>
      </c>
      <c r="F2683" s="423" t="s">
        <v>13088</v>
      </c>
      <c r="G2683" s="423"/>
      <c r="H2683" s="423">
        <v>1.7999999999999999E-6</v>
      </c>
      <c r="I2683" s="423"/>
      <c r="J2683" s="424">
        <v>1.6000000000000001E-3</v>
      </c>
      <c r="K2683" s="424"/>
      <c r="L2683" s="424"/>
    </row>
    <row r="2684" spans="1:12" ht="48" customHeight="1">
      <c r="A2684" s="300" t="s">
        <v>12986</v>
      </c>
      <c r="B2684" s="301" t="s">
        <v>13089</v>
      </c>
      <c r="C2684" s="300" t="s">
        <v>9</v>
      </c>
      <c r="D2684" s="300" t="s">
        <v>9227</v>
      </c>
      <c r="E2684" s="302" t="s">
        <v>51</v>
      </c>
      <c r="F2684" s="423" t="s">
        <v>13090</v>
      </c>
      <c r="G2684" s="423"/>
      <c r="H2684" s="423">
        <v>1.3E-6</v>
      </c>
      <c r="I2684" s="423"/>
      <c r="J2684" s="424">
        <v>1.6999999999999999E-3</v>
      </c>
      <c r="K2684" s="424"/>
      <c r="L2684" s="424"/>
    </row>
    <row r="2685" spans="1:12" ht="24" customHeight="1">
      <c r="A2685" s="300" t="s">
        <v>12986</v>
      </c>
      <c r="B2685" s="301" t="s">
        <v>13091</v>
      </c>
      <c r="C2685" s="300" t="s">
        <v>9</v>
      </c>
      <c r="D2685" s="300" t="s">
        <v>9580</v>
      </c>
      <c r="E2685" s="302" t="s">
        <v>51</v>
      </c>
      <c r="F2685" s="423" t="s">
        <v>13092</v>
      </c>
      <c r="G2685" s="423"/>
      <c r="H2685" s="423">
        <v>1.3E-6</v>
      </c>
      <c r="I2685" s="423"/>
      <c r="J2685" s="424">
        <v>1.1999999999999999E-3</v>
      </c>
      <c r="K2685" s="424"/>
      <c r="L2685" s="424"/>
    </row>
    <row r="2686" spans="1:12" ht="17.100000000000001" customHeight="1">
      <c r="A2686" s="298"/>
      <c r="B2686" s="298"/>
      <c r="C2686" s="298"/>
      <c r="D2686" s="298"/>
      <c r="E2686" s="298"/>
      <c r="F2686" s="298"/>
      <c r="G2686" s="298"/>
      <c r="H2686" s="298"/>
      <c r="I2686" s="298"/>
      <c r="J2686" s="298" t="s">
        <v>12992</v>
      </c>
      <c r="K2686" s="298"/>
      <c r="L2686" s="298" t="s">
        <v>12909</v>
      </c>
    </row>
    <row r="2687" spans="1:12">
      <c r="A2687" s="414" t="s">
        <v>12994</v>
      </c>
      <c r="B2687" s="414"/>
      <c r="C2687" s="414"/>
      <c r="D2687" s="414"/>
      <c r="E2687" s="414"/>
      <c r="F2687" s="414"/>
      <c r="G2687" s="414"/>
      <c r="H2687" s="414"/>
      <c r="I2687" s="294"/>
      <c r="J2687" s="294"/>
      <c r="K2687" s="294"/>
      <c r="L2687" s="294"/>
    </row>
    <row r="2688" spans="1:12" ht="17.100000000000001" customHeight="1">
      <c r="A2688" s="294" t="s">
        <v>12978</v>
      </c>
      <c r="B2688" s="298" t="s">
        <v>12979</v>
      </c>
      <c r="C2688" s="294" t="s">
        <v>12980</v>
      </c>
      <c r="D2688" s="294" t="s">
        <v>12981</v>
      </c>
      <c r="E2688" s="299" t="s">
        <v>12982</v>
      </c>
      <c r="F2688" s="413" t="s">
        <v>12983</v>
      </c>
      <c r="G2688" s="413"/>
      <c r="H2688" s="413" t="s">
        <v>12984</v>
      </c>
      <c r="I2688" s="413"/>
      <c r="J2688" s="413" t="s">
        <v>12985</v>
      </c>
      <c r="K2688" s="413"/>
      <c r="L2688" s="413"/>
    </row>
    <row r="2689" spans="1:12" ht="24" customHeight="1">
      <c r="A2689" s="300" t="s">
        <v>12986</v>
      </c>
      <c r="B2689" s="301" t="s">
        <v>13185</v>
      </c>
      <c r="C2689" s="300" t="s">
        <v>9</v>
      </c>
      <c r="D2689" s="300" t="s">
        <v>10150</v>
      </c>
      <c r="E2689" s="302" t="s">
        <v>27</v>
      </c>
      <c r="F2689" s="423" t="s">
        <v>13186</v>
      </c>
      <c r="G2689" s="423"/>
      <c r="H2689" s="423">
        <v>5.7343999999999997E-3</v>
      </c>
      <c r="I2689" s="423"/>
      <c r="J2689" s="424">
        <v>2.9399999999999999E-2</v>
      </c>
      <c r="K2689" s="424"/>
      <c r="L2689" s="424"/>
    </row>
    <row r="2690" spans="1:12" ht="24" customHeight="1">
      <c r="A2690" s="300" t="s">
        <v>12986</v>
      </c>
      <c r="B2690" s="301" t="s">
        <v>13187</v>
      </c>
      <c r="C2690" s="300" t="s">
        <v>9</v>
      </c>
      <c r="D2690" s="300" t="s">
        <v>7901</v>
      </c>
      <c r="E2690" s="302" t="s">
        <v>27</v>
      </c>
      <c r="F2690" s="423" t="s">
        <v>13188</v>
      </c>
      <c r="G2690" s="423"/>
      <c r="H2690" s="423">
        <v>5.7492000000000003E-3</v>
      </c>
      <c r="I2690" s="423"/>
      <c r="J2690" s="424">
        <v>3.1399999999999997E-2</v>
      </c>
      <c r="K2690" s="424"/>
      <c r="L2690" s="424"/>
    </row>
    <row r="2691" spans="1:12" ht="24" customHeight="1">
      <c r="A2691" s="300" t="s">
        <v>12986</v>
      </c>
      <c r="B2691" s="301" t="s">
        <v>13133</v>
      </c>
      <c r="C2691" s="300" t="s">
        <v>9</v>
      </c>
      <c r="D2691" s="300" t="s">
        <v>7905</v>
      </c>
      <c r="E2691" s="302" t="s">
        <v>27</v>
      </c>
      <c r="F2691" s="423" t="s">
        <v>13134</v>
      </c>
      <c r="G2691" s="423"/>
      <c r="H2691" s="423">
        <v>2.6760599999999999E-2</v>
      </c>
      <c r="I2691" s="423"/>
      <c r="J2691" s="424">
        <v>0.186</v>
      </c>
      <c r="K2691" s="424"/>
      <c r="L2691" s="424"/>
    </row>
    <row r="2692" spans="1:12" ht="17.100000000000001" customHeight="1">
      <c r="A2692" s="298"/>
      <c r="B2692" s="298"/>
      <c r="C2692" s="298"/>
      <c r="D2692" s="298"/>
      <c r="E2692" s="298"/>
      <c r="F2692" s="298"/>
      <c r="G2692" s="298"/>
      <c r="H2692" s="298"/>
      <c r="I2692" s="298"/>
      <c r="J2692" s="298" t="s">
        <v>12992</v>
      </c>
      <c r="K2692" s="298"/>
      <c r="L2692" s="298" t="s">
        <v>12922</v>
      </c>
    </row>
    <row r="2693" spans="1:12">
      <c r="A2693" s="414" t="s">
        <v>12998</v>
      </c>
      <c r="B2693" s="414"/>
      <c r="C2693" s="414"/>
      <c r="D2693" s="414"/>
      <c r="E2693" s="414"/>
      <c r="F2693" s="414"/>
      <c r="G2693" s="414"/>
      <c r="H2693" s="414"/>
      <c r="I2693" s="294"/>
      <c r="J2693" s="294"/>
      <c r="K2693" s="294"/>
      <c r="L2693" s="294"/>
    </row>
    <row r="2694" spans="1:12" ht="17.100000000000001" customHeight="1">
      <c r="A2694" s="294" t="s">
        <v>12978</v>
      </c>
      <c r="B2694" s="298" t="s">
        <v>12979</v>
      </c>
      <c r="C2694" s="294" t="s">
        <v>12980</v>
      </c>
      <c r="D2694" s="294" t="s">
        <v>12981</v>
      </c>
      <c r="E2694" s="299" t="s">
        <v>12982</v>
      </c>
      <c r="F2694" s="413" t="s">
        <v>12983</v>
      </c>
      <c r="G2694" s="413"/>
      <c r="H2694" s="413" t="s">
        <v>12984</v>
      </c>
      <c r="I2694" s="413"/>
      <c r="J2694" s="413" t="s">
        <v>12985</v>
      </c>
      <c r="K2694" s="413"/>
      <c r="L2694" s="413"/>
    </row>
    <row r="2695" spans="1:12" ht="24" customHeight="1">
      <c r="A2695" s="300" t="s">
        <v>12986</v>
      </c>
      <c r="B2695" s="301" t="s">
        <v>13324</v>
      </c>
      <c r="C2695" s="300" t="s">
        <v>9</v>
      </c>
      <c r="D2695" s="300" t="s">
        <v>7996</v>
      </c>
      <c r="E2695" s="302" t="s">
        <v>13082</v>
      </c>
      <c r="F2695" s="423" t="s">
        <v>13325</v>
      </c>
      <c r="G2695" s="423"/>
      <c r="H2695" s="423">
        <v>1.05</v>
      </c>
      <c r="I2695" s="423"/>
      <c r="J2695" s="424">
        <v>25.21</v>
      </c>
      <c r="K2695" s="424"/>
      <c r="L2695" s="424"/>
    </row>
    <row r="2696" spans="1:12" ht="36" customHeight="1">
      <c r="A2696" s="300" t="s">
        <v>12986</v>
      </c>
      <c r="B2696" s="301" t="s">
        <v>13219</v>
      </c>
      <c r="C2696" s="300" t="s">
        <v>9</v>
      </c>
      <c r="D2696" s="300" t="s">
        <v>10853</v>
      </c>
      <c r="E2696" s="302" t="s">
        <v>51</v>
      </c>
      <c r="F2696" s="423" t="s">
        <v>13220</v>
      </c>
      <c r="G2696" s="423"/>
      <c r="H2696" s="423">
        <v>8.9999999999999996E-7</v>
      </c>
      <c r="I2696" s="423"/>
      <c r="J2696" s="424">
        <v>1.1999999999999999E-3</v>
      </c>
      <c r="K2696" s="424"/>
      <c r="L2696" s="424"/>
    </row>
    <row r="2697" spans="1:12" ht="24" customHeight="1">
      <c r="A2697" s="300" t="s">
        <v>12986</v>
      </c>
      <c r="B2697" s="301" t="s">
        <v>13096</v>
      </c>
      <c r="C2697" s="300" t="s">
        <v>9</v>
      </c>
      <c r="D2697" s="300" t="s">
        <v>8825</v>
      </c>
      <c r="E2697" s="302" t="s">
        <v>13097</v>
      </c>
      <c r="F2697" s="423" t="s">
        <v>13098</v>
      </c>
      <c r="G2697" s="423"/>
      <c r="H2697" s="423">
        <v>1.5339E-2</v>
      </c>
      <c r="I2697" s="423"/>
      <c r="J2697" s="424">
        <v>9.1000000000000004E-3</v>
      </c>
      <c r="K2697" s="424"/>
      <c r="L2697" s="424"/>
    </row>
    <row r="2698" spans="1:12" ht="24" customHeight="1">
      <c r="A2698" s="300" t="s">
        <v>12986</v>
      </c>
      <c r="B2698" s="301" t="s">
        <v>13003</v>
      </c>
      <c r="C2698" s="300" t="s">
        <v>9</v>
      </c>
      <c r="D2698" s="300" t="s">
        <v>7216</v>
      </c>
      <c r="E2698" s="302" t="s">
        <v>51</v>
      </c>
      <c r="F2698" s="423" t="s">
        <v>13004</v>
      </c>
      <c r="G2698" s="423"/>
      <c r="H2698" s="423">
        <v>1.032E-4</v>
      </c>
      <c r="I2698" s="423"/>
      <c r="J2698" s="424">
        <v>3.3999999999999998E-3</v>
      </c>
      <c r="K2698" s="424"/>
      <c r="L2698" s="424"/>
    </row>
    <row r="2699" spans="1:12" ht="24" customHeight="1">
      <c r="A2699" s="300" t="s">
        <v>12986</v>
      </c>
      <c r="B2699" s="301" t="s">
        <v>13005</v>
      </c>
      <c r="C2699" s="300" t="s">
        <v>9</v>
      </c>
      <c r="D2699" s="300" t="s">
        <v>7393</v>
      </c>
      <c r="E2699" s="302" t="s">
        <v>12988</v>
      </c>
      <c r="F2699" s="423" t="s">
        <v>13006</v>
      </c>
      <c r="G2699" s="423"/>
      <c r="H2699" s="423">
        <v>6.2000000000000003E-5</v>
      </c>
      <c r="I2699" s="423"/>
      <c r="J2699" s="424">
        <v>3.3E-3</v>
      </c>
      <c r="K2699" s="424"/>
      <c r="L2699" s="424"/>
    </row>
    <row r="2700" spans="1:12" ht="24" customHeight="1">
      <c r="A2700" s="300" t="s">
        <v>12986</v>
      </c>
      <c r="B2700" s="301" t="s">
        <v>13007</v>
      </c>
      <c r="C2700" s="300" t="s">
        <v>9</v>
      </c>
      <c r="D2700" s="300" t="s">
        <v>10619</v>
      </c>
      <c r="E2700" s="302" t="s">
        <v>51</v>
      </c>
      <c r="F2700" s="423" t="s">
        <v>13008</v>
      </c>
      <c r="G2700" s="423"/>
      <c r="H2700" s="423">
        <v>4.8099999999999997E-5</v>
      </c>
      <c r="I2700" s="423"/>
      <c r="J2700" s="424">
        <v>9.1999999999999998E-3</v>
      </c>
      <c r="K2700" s="424"/>
      <c r="L2700" s="424"/>
    </row>
    <row r="2701" spans="1:12" ht="24" customHeight="1">
      <c r="A2701" s="300" t="s">
        <v>12986</v>
      </c>
      <c r="B2701" s="301" t="s">
        <v>13009</v>
      </c>
      <c r="C2701" s="300" t="s">
        <v>9</v>
      </c>
      <c r="D2701" s="300" t="s">
        <v>10769</v>
      </c>
      <c r="E2701" s="302" t="s">
        <v>51</v>
      </c>
      <c r="F2701" s="423" t="s">
        <v>13010</v>
      </c>
      <c r="G2701" s="423"/>
      <c r="H2701" s="423">
        <v>4.3267999999999996E-3</v>
      </c>
      <c r="I2701" s="423"/>
      <c r="J2701" s="424">
        <v>5.4999999999999997E-3</v>
      </c>
      <c r="K2701" s="424"/>
      <c r="L2701" s="424"/>
    </row>
    <row r="2702" spans="1:12" ht="24" customHeight="1">
      <c r="A2702" s="300" t="s">
        <v>12986</v>
      </c>
      <c r="B2702" s="301" t="s">
        <v>13011</v>
      </c>
      <c r="C2702" s="300" t="s">
        <v>9</v>
      </c>
      <c r="D2702" s="300" t="s">
        <v>10929</v>
      </c>
      <c r="E2702" s="302" t="s">
        <v>51</v>
      </c>
      <c r="F2702" s="423" t="s">
        <v>13012</v>
      </c>
      <c r="G2702" s="423"/>
      <c r="H2702" s="423">
        <v>4.18E-5</v>
      </c>
      <c r="I2702" s="423"/>
      <c r="J2702" s="424">
        <v>6.3E-3</v>
      </c>
      <c r="K2702" s="424"/>
      <c r="L2702" s="424"/>
    </row>
    <row r="2703" spans="1:12" ht="24" customHeight="1">
      <c r="A2703" s="300" t="s">
        <v>12986</v>
      </c>
      <c r="B2703" s="301" t="s">
        <v>13099</v>
      </c>
      <c r="C2703" s="300" t="s">
        <v>9</v>
      </c>
      <c r="D2703" s="300" t="s">
        <v>7224</v>
      </c>
      <c r="E2703" s="302" t="s">
        <v>51</v>
      </c>
      <c r="F2703" s="423" t="s">
        <v>13100</v>
      </c>
      <c r="G2703" s="423"/>
      <c r="H2703" s="423">
        <v>2.308E-4</v>
      </c>
      <c r="I2703" s="423"/>
      <c r="J2703" s="424">
        <v>2.0999999999999999E-3</v>
      </c>
      <c r="K2703" s="424"/>
      <c r="L2703" s="424"/>
    </row>
    <row r="2704" spans="1:12" ht="24" customHeight="1">
      <c r="A2704" s="300" t="s">
        <v>12986</v>
      </c>
      <c r="B2704" s="301" t="s">
        <v>13101</v>
      </c>
      <c r="C2704" s="300" t="s">
        <v>9</v>
      </c>
      <c r="D2704" s="300" t="s">
        <v>7359</v>
      </c>
      <c r="E2704" s="302" t="s">
        <v>51</v>
      </c>
      <c r="F2704" s="423" t="s">
        <v>13102</v>
      </c>
      <c r="G2704" s="423"/>
      <c r="H2704" s="423">
        <v>7.5000000000000002E-6</v>
      </c>
      <c r="I2704" s="423"/>
      <c r="J2704" s="424">
        <v>1E-3</v>
      </c>
      <c r="K2704" s="424"/>
      <c r="L2704" s="424"/>
    </row>
    <row r="2705" spans="1:12" ht="24" customHeight="1">
      <c r="A2705" s="300" t="s">
        <v>12986</v>
      </c>
      <c r="B2705" s="301" t="s">
        <v>13103</v>
      </c>
      <c r="C2705" s="300" t="s">
        <v>9</v>
      </c>
      <c r="D2705" s="300" t="s">
        <v>8851</v>
      </c>
      <c r="E2705" s="302" t="s">
        <v>51</v>
      </c>
      <c r="F2705" s="423" t="s">
        <v>13104</v>
      </c>
      <c r="G2705" s="423"/>
      <c r="H2705" s="423">
        <v>6.0000000000000002E-6</v>
      </c>
      <c r="I2705" s="423"/>
      <c r="J2705" s="424">
        <v>1.1999999999999999E-3</v>
      </c>
      <c r="K2705" s="424"/>
      <c r="L2705" s="424"/>
    </row>
    <row r="2706" spans="1:12" ht="24" customHeight="1">
      <c r="A2706" s="300" t="s">
        <v>12986</v>
      </c>
      <c r="B2706" s="301" t="s">
        <v>13105</v>
      </c>
      <c r="C2706" s="300" t="s">
        <v>9</v>
      </c>
      <c r="D2706" s="300" t="s">
        <v>8852</v>
      </c>
      <c r="E2706" s="302" t="s">
        <v>51</v>
      </c>
      <c r="F2706" s="423" t="s">
        <v>13106</v>
      </c>
      <c r="G2706" s="423"/>
      <c r="H2706" s="423">
        <v>1.3E-6</v>
      </c>
      <c r="I2706" s="423"/>
      <c r="J2706" s="424">
        <v>6.9999999999999999E-4</v>
      </c>
      <c r="K2706" s="424"/>
      <c r="L2706" s="424"/>
    </row>
    <row r="2707" spans="1:12" ht="24" customHeight="1">
      <c r="A2707" s="300" t="s">
        <v>12986</v>
      </c>
      <c r="B2707" s="301" t="s">
        <v>13107</v>
      </c>
      <c r="C2707" s="300" t="s">
        <v>9</v>
      </c>
      <c r="D2707" s="300" t="s">
        <v>9000</v>
      </c>
      <c r="E2707" s="302" t="s">
        <v>51</v>
      </c>
      <c r="F2707" s="423" t="s">
        <v>13108</v>
      </c>
      <c r="G2707" s="423"/>
      <c r="H2707" s="423">
        <v>2.6269999999999999E-4</v>
      </c>
      <c r="I2707" s="423"/>
      <c r="J2707" s="424">
        <v>1.8E-3</v>
      </c>
      <c r="K2707" s="424"/>
      <c r="L2707" s="424"/>
    </row>
    <row r="2708" spans="1:12" ht="24" customHeight="1">
      <c r="A2708" s="300" t="s">
        <v>12986</v>
      </c>
      <c r="B2708" s="301" t="s">
        <v>13109</v>
      </c>
      <c r="C2708" s="300" t="s">
        <v>9</v>
      </c>
      <c r="D2708" s="300" t="s">
        <v>9574</v>
      </c>
      <c r="E2708" s="302" t="s">
        <v>51</v>
      </c>
      <c r="F2708" s="423" t="s">
        <v>13110</v>
      </c>
      <c r="G2708" s="423"/>
      <c r="H2708" s="423">
        <v>8.3300000000000005E-5</v>
      </c>
      <c r="I2708" s="423"/>
      <c r="J2708" s="424">
        <v>6.9999999999999999E-4</v>
      </c>
      <c r="K2708" s="424"/>
      <c r="L2708" s="424"/>
    </row>
    <row r="2709" spans="1:12" ht="24" customHeight="1">
      <c r="A2709" s="300" t="s">
        <v>12986</v>
      </c>
      <c r="B2709" s="301" t="s">
        <v>13111</v>
      </c>
      <c r="C2709" s="300" t="s">
        <v>9</v>
      </c>
      <c r="D2709" s="300" t="s">
        <v>10714</v>
      </c>
      <c r="E2709" s="302" t="s">
        <v>93</v>
      </c>
      <c r="F2709" s="423" t="s">
        <v>13112</v>
      </c>
      <c r="G2709" s="423"/>
      <c r="H2709" s="423">
        <v>4.3699999999999998E-5</v>
      </c>
      <c r="I2709" s="423"/>
      <c r="J2709" s="424">
        <v>6.9999999999999999E-4</v>
      </c>
      <c r="K2709" s="424"/>
      <c r="L2709" s="424"/>
    </row>
    <row r="2710" spans="1:12" ht="24" customHeight="1">
      <c r="A2710" s="300" t="s">
        <v>12986</v>
      </c>
      <c r="B2710" s="301" t="s">
        <v>13113</v>
      </c>
      <c r="C2710" s="300" t="s">
        <v>9</v>
      </c>
      <c r="D2710" s="300" t="s">
        <v>10809</v>
      </c>
      <c r="E2710" s="302" t="s">
        <v>51</v>
      </c>
      <c r="F2710" s="423" t="s">
        <v>13114</v>
      </c>
      <c r="G2710" s="423"/>
      <c r="H2710" s="423">
        <v>4.3699999999999998E-5</v>
      </c>
      <c r="I2710" s="423"/>
      <c r="J2710" s="424">
        <v>5.0000000000000001E-4</v>
      </c>
      <c r="K2710" s="424"/>
      <c r="L2710" s="424"/>
    </row>
    <row r="2711" spans="1:12" ht="24" customHeight="1">
      <c r="A2711" s="300" t="s">
        <v>12986</v>
      </c>
      <c r="B2711" s="301" t="s">
        <v>13115</v>
      </c>
      <c r="C2711" s="300" t="s">
        <v>9</v>
      </c>
      <c r="D2711" s="300" t="s">
        <v>10810</v>
      </c>
      <c r="E2711" s="302" t="s">
        <v>51</v>
      </c>
      <c r="F2711" s="423" t="s">
        <v>13116</v>
      </c>
      <c r="G2711" s="423"/>
      <c r="H2711" s="423">
        <v>4.3699999999999998E-5</v>
      </c>
      <c r="I2711" s="423"/>
      <c r="J2711" s="424">
        <v>1.1999999999999999E-3</v>
      </c>
      <c r="K2711" s="424"/>
      <c r="L2711" s="424"/>
    </row>
    <row r="2712" spans="1:12" ht="24" customHeight="1">
      <c r="A2712" s="300" t="s">
        <v>12986</v>
      </c>
      <c r="B2712" s="301" t="s">
        <v>13117</v>
      </c>
      <c r="C2712" s="300" t="s">
        <v>9</v>
      </c>
      <c r="D2712" s="300" t="s">
        <v>10837</v>
      </c>
      <c r="E2712" s="302" t="s">
        <v>51</v>
      </c>
      <c r="F2712" s="423" t="s">
        <v>13118</v>
      </c>
      <c r="G2712" s="423"/>
      <c r="H2712" s="423">
        <v>1.5E-6</v>
      </c>
      <c r="I2712" s="423"/>
      <c r="J2712" s="424">
        <v>6.9999999999999999E-4</v>
      </c>
      <c r="K2712" s="424"/>
      <c r="L2712" s="424"/>
    </row>
    <row r="2713" spans="1:12" ht="17.100000000000001" customHeight="1">
      <c r="A2713" s="298"/>
      <c r="B2713" s="298"/>
      <c r="C2713" s="298"/>
      <c r="D2713" s="298"/>
      <c r="E2713" s="298"/>
      <c r="F2713" s="298"/>
      <c r="G2713" s="298"/>
      <c r="H2713" s="298"/>
      <c r="I2713" s="298"/>
      <c r="J2713" s="298" t="s">
        <v>12992</v>
      </c>
      <c r="K2713" s="298"/>
      <c r="L2713" s="298" t="s">
        <v>13897</v>
      </c>
    </row>
    <row r="2714" spans="1:12">
      <c r="A2714" s="414" t="s">
        <v>13056</v>
      </c>
      <c r="B2714" s="414"/>
      <c r="C2714" s="414"/>
      <c r="D2714" s="414"/>
      <c r="E2714" s="414"/>
      <c r="F2714" s="414"/>
      <c r="G2714" s="414"/>
      <c r="H2714" s="414"/>
      <c r="I2714" s="294"/>
      <c r="J2714" s="294"/>
      <c r="K2714" s="294"/>
      <c r="L2714" s="294"/>
    </row>
    <row r="2715" spans="1:12" ht="17.100000000000001" customHeight="1">
      <c r="A2715" s="294" t="s">
        <v>12978</v>
      </c>
      <c r="B2715" s="298" t="s">
        <v>12979</v>
      </c>
      <c r="C2715" s="294" t="s">
        <v>12980</v>
      </c>
      <c r="D2715" s="294" t="s">
        <v>12981</v>
      </c>
      <c r="E2715" s="299" t="s">
        <v>12982</v>
      </c>
      <c r="F2715" s="413" t="s">
        <v>12983</v>
      </c>
      <c r="G2715" s="413"/>
      <c r="H2715" s="413" t="s">
        <v>12984</v>
      </c>
      <c r="I2715" s="413"/>
      <c r="J2715" s="413" t="s">
        <v>12985</v>
      </c>
      <c r="K2715" s="413"/>
      <c r="L2715" s="413"/>
    </row>
    <row r="2716" spans="1:12" ht="24" customHeight="1">
      <c r="A2716" s="300" t="s">
        <v>12986</v>
      </c>
      <c r="B2716" s="301" t="s">
        <v>13057</v>
      </c>
      <c r="C2716" s="300" t="s">
        <v>9</v>
      </c>
      <c r="D2716" s="300" t="s">
        <v>12549</v>
      </c>
      <c r="E2716" s="302" t="s">
        <v>27</v>
      </c>
      <c r="F2716" s="423" t="s">
        <v>12948</v>
      </c>
      <c r="G2716" s="423"/>
      <c r="H2716" s="423">
        <v>3.8710500000000002E-2</v>
      </c>
      <c r="I2716" s="423"/>
      <c r="J2716" s="424">
        <v>2.52E-2</v>
      </c>
      <c r="K2716" s="424"/>
      <c r="L2716" s="424"/>
    </row>
    <row r="2717" spans="1:12" ht="17.100000000000001" customHeight="1">
      <c r="A2717" s="298"/>
      <c r="B2717" s="298"/>
      <c r="C2717" s="298"/>
      <c r="D2717" s="298"/>
      <c r="E2717" s="298"/>
      <c r="F2717" s="298"/>
      <c r="G2717" s="298"/>
      <c r="H2717" s="298"/>
      <c r="I2717" s="298"/>
      <c r="J2717" s="298" t="s">
        <v>12992</v>
      </c>
      <c r="K2717" s="298"/>
      <c r="L2717" s="298" t="s">
        <v>12929</v>
      </c>
    </row>
    <row r="2718" spans="1:12">
      <c r="A2718" s="414" t="s">
        <v>13058</v>
      </c>
      <c r="B2718" s="414"/>
      <c r="C2718" s="414"/>
      <c r="D2718" s="414"/>
      <c r="E2718" s="414"/>
      <c r="F2718" s="414"/>
      <c r="G2718" s="414"/>
      <c r="H2718" s="414"/>
      <c r="I2718" s="294"/>
      <c r="J2718" s="294"/>
      <c r="K2718" s="294"/>
      <c r="L2718" s="294"/>
    </row>
    <row r="2719" spans="1:12" ht="17.100000000000001" customHeight="1">
      <c r="A2719" s="294" t="s">
        <v>12978</v>
      </c>
      <c r="B2719" s="298" t="s">
        <v>12979</v>
      </c>
      <c r="C2719" s="294" t="s">
        <v>12980</v>
      </c>
      <c r="D2719" s="294" t="s">
        <v>12981</v>
      </c>
      <c r="E2719" s="299" t="s">
        <v>12982</v>
      </c>
      <c r="F2719" s="413" t="s">
        <v>12983</v>
      </c>
      <c r="G2719" s="413"/>
      <c r="H2719" s="413" t="s">
        <v>12984</v>
      </c>
      <c r="I2719" s="413"/>
      <c r="J2719" s="413" t="s">
        <v>12985</v>
      </c>
      <c r="K2719" s="413"/>
      <c r="L2719" s="413"/>
    </row>
    <row r="2720" spans="1:12" ht="24" customHeight="1">
      <c r="A2720" s="300" t="s">
        <v>12986</v>
      </c>
      <c r="B2720" s="301" t="s">
        <v>13059</v>
      </c>
      <c r="C2720" s="300" t="s">
        <v>9</v>
      </c>
      <c r="D2720" s="300" t="s">
        <v>12535</v>
      </c>
      <c r="E2720" s="302" t="s">
        <v>27</v>
      </c>
      <c r="F2720" s="423" t="s">
        <v>12936</v>
      </c>
      <c r="G2720" s="423"/>
      <c r="H2720" s="423">
        <v>3.8710500000000002E-2</v>
      </c>
      <c r="I2720" s="423"/>
      <c r="J2720" s="424">
        <v>1.9E-3</v>
      </c>
      <c r="K2720" s="424"/>
      <c r="L2720" s="424"/>
    </row>
    <row r="2721" spans="1:12" ht="17.100000000000001" customHeight="1">
      <c r="A2721" s="298"/>
      <c r="B2721" s="298"/>
      <c r="C2721" s="298"/>
      <c r="D2721" s="298"/>
      <c r="E2721" s="298"/>
      <c r="F2721" s="298"/>
      <c r="G2721" s="298"/>
      <c r="H2721" s="298"/>
      <c r="I2721" s="298"/>
      <c r="J2721" s="298" t="s">
        <v>12992</v>
      </c>
      <c r="K2721" s="298"/>
      <c r="L2721" s="298" t="s">
        <v>13120</v>
      </c>
    </row>
    <row r="2722" spans="1:12">
      <c r="A2722" s="414" t="s">
        <v>13060</v>
      </c>
      <c r="B2722" s="414"/>
      <c r="C2722" s="414"/>
      <c r="D2722" s="414"/>
      <c r="E2722" s="414"/>
      <c r="F2722" s="414"/>
      <c r="G2722" s="414"/>
      <c r="H2722" s="414"/>
      <c r="I2722" s="294"/>
      <c r="J2722" s="294"/>
      <c r="K2722" s="294"/>
      <c r="L2722" s="294"/>
    </row>
    <row r="2723" spans="1:12" ht="17.100000000000001" customHeight="1">
      <c r="A2723" s="294" t="s">
        <v>12978</v>
      </c>
      <c r="B2723" s="298" t="s">
        <v>12979</v>
      </c>
      <c r="C2723" s="294" t="s">
        <v>12980</v>
      </c>
      <c r="D2723" s="294" t="s">
        <v>12981</v>
      </c>
      <c r="E2723" s="299" t="s">
        <v>12982</v>
      </c>
      <c r="F2723" s="413" t="s">
        <v>12983</v>
      </c>
      <c r="G2723" s="413"/>
      <c r="H2723" s="413" t="s">
        <v>12984</v>
      </c>
      <c r="I2723" s="413"/>
      <c r="J2723" s="413" t="s">
        <v>12985</v>
      </c>
      <c r="K2723" s="413"/>
      <c r="L2723" s="413"/>
    </row>
    <row r="2724" spans="1:12" ht="24" customHeight="1">
      <c r="A2724" s="300" t="s">
        <v>12986</v>
      </c>
      <c r="B2724" s="301" t="s">
        <v>13061</v>
      </c>
      <c r="C2724" s="300" t="s">
        <v>9</v>
      </c>
      <c r="D2724" s="300" t="s">
        <v>12522</v>
      </c>
      <c r="E2724" s="302" t="s">
        <v>27</v>
      </c>
      <c r="F2724" s="423" t="s">
        <v>12964</v>
      </c>
      <c r="G2724" s="423"/>
      <c r="H2724" s="423">
        <v>3.8710500000000002E-2</v>
      </c>
      <c r="I2724" s="423"/>
      <c r="J2724" s="424">
        <v>9.7900000000000001E-2</v>
      </c>
      <c r="K2724" s="424"/>
      <c r="L2724" s="424"/>
    </row>
    <row r="2725" spans="1:12" ht="24" customHeight="1">
      <c r="A2725" s="300" t="s">
        <v>12986</v>
      </c>
      <c r="B2725" s="301" t="s">
        <v>13062</v>
      </c>
      <c r="C2725" s="300" t="s">
        <v>9</v>
      </c>
      <c r="D2725" s="300" t="s">
        <v>12527</v>
      </c>
      <c r="E2725" s="302" t="s">
        <v>27</v>
      </c>
      <c r="F2725" s="423" t="s">
        <v>13063</v>
      </c>
      <c r="G2725" s="423"/>
      <c r="H2725" s="423">
        <v>3.8710500000000002E-2</v>
      </c>
      <c r="I2725" s="423"/>
      <c r="J2725" s="424">
        <v>1.32E-2</v>
      </c>
      <c r="K2725" s="424"/>
      <c r="L2725" s="424"/>
    </row>
    <row r="2726" spans="1:12" ht="17.100000000000001" customHeight="1">
      <c r="A2726" s="298"/>
      <c r="B2726" s="298"/>
      <c r="C2726" s="298"/>
      <c r="D2726" s="298"/>
      <c r="E2726" s="298"/>
      <c r="F2726" s="298"/>
      <c r="G2726" s="298"/>
      <c r="H2726" s="298"/>
      <c r="I2726" s="298"/>
      <c r="J2726" s="298" t="s">
        <v>12992</v>
      </c>
      <c r="K2726" s="298"/>
      <c r="L2726" s="298" t="s">
        <v>12903</v>
      </c>
    </row>
    <row r="2727" spans="1:12" ht="17.100000000000001" customHeight="1">
      <c r="A2727" s="294" t="s">
        <v>13014</v>
      </c>
      <c r="B2727" s="294"/>
      <c r="C2727" s="294"/>
      <c r="D2727" s="294"/>
      <c r="E2727" s="294"/>
      <c r="F2727" s="294"/>
      <c r="G2727" s="294"/>
      <c r="H2727" s="294"/>
      <c r="I2727" s="294"/>
      <c r="J2727" s="294"/>
      <c r="K2727" s="294"/>
      <c r="L2727" s="294"/>
    </row>
    <row r="2728" spans="1:12" ht="17.100000000000001" customHeight="1">
      <c r="A2728" s="298"/>
      <c r="B2728" s="298"/>
      <c r="C2728" s="298"/>
      <c r="D2728" s="298"/>
      <c r="E2728" s="298"/>
      <c r="F2728" s="298"/>
      <c r="G2728" s="298"/>
      <c r="H2728" s="298"/>
      <c r="I2728" s="298"/>
      <c r="J2728" s="298" t="s">
        <v>13015</v>
      </c>
      <c r="K2728" s="298"/>
      <c r="L2728" s="298" t="s">
        <v>13898</v>
      </c>
    </row>
    <row r="2729" spans="1:12" ht="17.100000000000001" customHeight="1">
      <c r="A2729" s="298"/>
      <c r="B2729" s="298"/>
      <c r="C2729" s="298"/>
      <c r="D2729" s="298"/>
      <c r="E2729" s="298"/>
      <c r="F2729" s="298"/>
      <c r="G2729" s="298"/>
      <c r="H2729" s="298"/>
      <c r="I2729" s="298"/>
      <c r="J2729" s="298" t="s">
        <v>13017</v>
      </c>
      <c r="K2729" s="298" t="s">
        <v>13018</v>
      </c>
      <c r="L2729" s="298" t="s">
        <v>13899</v>
      </c>
    </row>
    <row r="2730" spans="1:12" ht="17.100000000000001" customHeight="1">
      <c r="A2730" s="298"/>
      <c r="B2730" s="298"/>
      <c r="C2730" s="298"/>
      <c r="D2730" s="298"/>
      <c r="E2730" s="298"/>
      <c r="F2730" s="298"/>
      <c r="G2730" s="298"/>
      <c r="H2730" s="298"/>
      <c r="I2730" s="298"/>
      <c r="J2730" s="298" t="s">
        <v>13020</v>
      </c>
      <c r="K2730" s="298"/>
      <c r="L2730" s="298" t="s">
        <v>13900</v>
      </c>
    </row>
    <row r="2731" spans="1:12" ht="17.100000000000001" customHeight="1">
      <c r="A2731" s="298"/>
      <c r="B2731" s="298"/>
      <c r="C2731" s="298"/>
      <c r="D2731" s="298"/>
      <c r="E2731" s="298"/>
      <c r="F2731" s="298"/>
      <c r="G2731" s="298"/>
      <c r="H2731" s="298"/>
      <c r="I2731" s="298"/>
      <c r="J2731" s="298" t="s">
        <v>13022</v>
      </c>
      <c r="K2731" s="298" t="s">
        <v>12974</v>
      </c>
      <c r="L2731" s="298" t="s">
        <v>13901</v>
      </c>
    </row>
    <row r="2732" spans="1:12" ht="17.100000000000001" customHeight="1">
      <c r="A2732" s="298"/>
      <c r="B2732" s="298"/>
      <c r="C2732" s="298"/>
      <c r="D2732" s="298"/>
      <c r="E2732" s="298"/>
      <c r="F2732" s="298"/>
      <c r="G2732" s="298"/>
      <c r="H2732" s="298"/>
      <c r="I2732" s="298"/>
      <c r="J2732" s="298" t="s">
        <v>13024</v>
      </c>
      <c r="K2732" s="298"/>
      <c r="L2732" s="298" t="s">
        <v>13902</v>
      </c>
    </row>
    <row r="2733" spans="1:12" ht="30" customHeight="1">
      <c r="A2733" s="299"/>
      <c r="B2733" s="299"/>
      <c r="C2733" s="299"/>
      <c r="D2733" s="299"/>
      <c r="E2733" s="299"/>
      <c r="F2733" s="299"/>
      <c r="G2733" s="299"/>
      <c r="H2733" s="299"/>
      <c r="I2733" s="299"/>
      <c r="J2733" s="299"/>
      <c r="K2733" s="299"/>
      <c r="L2733" s="299"/>
    </row>
    <row r="2734" spans="1:12" ht="36" customHeight="1">
      <c r="A2734" s="295" t="s">
        <v>13903</v>
      </c>
      <c r="B2734" s="296" t="s">
        <v>13904</v>
      </c>
      <c r="C2734" s="295" t="s">
        <v>9</v>
      </c>
      <c r="D2734" s="295" t="s">
        <v>1539</v>
      </c>
      <c r="E2734" s="297" t="s">
        <v>13145</v>
      </c>
      <c r="F2734" s="296"/>
      <c r="G2734" s="296"/>
      <c r="H2734" s="296"/>
      <c r="I2734" s="296"/>
      <c r="J2734" s="296"/>
      <c r="K2734" s="296"/>
      <c r="L2734" s="296"/>
    </row>
    <row r="2735" spans="1:12">
      <c r="A2735" s="414" t="s">
        <v>12977</v>
      </c>
      <c r="B2735" s="414"/>
      <c r="C2735" s="414"/>
      <c r="D2735" s="414"/>
      <c r="E2735" s="414"/>
      <c r="F2735" s="414"/>
      <c r="G2735" s="414"/>
      <c r="H2735" s="414"/>
      <c r="I2735" s="294"/>
      <c r="J2735" s="294"/>
      <c r="K2735" s="294"/>
      <c r="L2735" s="294"/>
    </row>
    <row r="2736" spans="1:12" ht="17.100000000000001" customHeight="1">
      <c r="A2736" s="294" t="s">
        <v>12978</v>
      </c>
      <c r="B2736" s="298" t="s">
        <v>12979</v>
      </c>
      <c r="C2736" s="294" t="s">
        <v>12980</v>
      </c>
      <c r="D2736" s="294" t="s">
        <v>12981</v>
      </c>
      <c r="E2736" s="299" t="s">
        <v>12982</v>
      </c>
      <c r="F2736" s="413" t="s">
        <v>12983</v>
      </c>
      <c r="G2736" s="413"/>
      <c r="H2736" s="413" t="s">
        <v>12984</v>
      </c>
      <c r="I2736" s="413"/>
      <c r="J2736" s="413" t="s">
        <v>12985</v>
      </c>
      <c r="K2736" s="413"/>
      <c r="L2736" s="413"/>
    </row>
    <row r="2737" spans="1:12" ht="24" customHeight="1">
      <c r="A2737" s="300" t="s">
        <v>12986</v>
      </c>
      <c r="B2737" s="301" t="s">
        <v>13085</v>
      </c>
      <c r="C2737" s="300" t="s">
        <v>9</v>
      </c>
      <c r="D2737" s="300" t="s">
        <v>7909</v>
      </c>
      <c r="E2737" s="302" t="s">
        <v>51</v>
      </c>
      <c r="F2737" s="423" t="s">
        <v>13086</v>
      </c>
      <c r="G2737" s="423"/>
      <c r="H2737" s="423">
        <v>1.9909999999999999E-4</v>
      </c>
      <c r="I2737" s="423"/>
      <c r="J2737" s="424">
        <v>2.07E-2</v>
      </c>
      <c r="K2737" s="424"/>
      <c r="L2737" s="424"/>
    </row>
    <row r="2738" spans="1:12" ht="24" customHeight="1">
      <c r="A2738" s="300" t="s">
        <v>12986</v>
      </c>
      <c r="B2738" s="301" t="s">
        <v>13087</v>
      </c>
      <c r="C2738" s="300" t="s">
        <v>9</v>
      </c>
      <c r="D2738" s="300" t="s">
        <v>8873</v>
      </c>
      <c r="E2738" s="302" t="s">
        <v>51</v>
      </c>
      <c r="F2738" s="423" t="s">
        <v>13088</v>
      </c>
      <c r="G2738" s="423"/>
      <c r="H2738" s="423">
        <v>1.8899999999999999E-5</v>
      </c>
      <c r="I2738" s="423"/>
      <c r="J2738" s="424">
        <v>1.6400000000000001E-2</v>
      </c>
      <c r="K2738" s="424"/>
      <c r="L2738" s="424"/>
    </row>
    <row r="2739" spans="1:12" ht="48" customHeight="1">
      <c r="A2739" s="300" t="s">
        <v>12986</v>
      </c>
      <c r="B2739" s="301" t="s">
        <v>13089</v>
      </c>
      <c r="C2739" s="300" t="s">
        <v>9</v>
      </c>
      <c r="D2739" s="300" t="s">
        <v>9227</v>
      </c>
      <c r="E2739" s="302" t="s">
        <v>51</v>
      </c>
      <c r="F2739" s="423" t="s">
        <v>13090</v>
      </c>
      <c r="G2739" s="423"/>
      <c r="H2739" s="423">
        <v>1.3200000000000001E-5</v>
      </c>
      <c r="I2739" s="423"/>
      <c r="J2739" s="424">
        <v>1.7600000000000001E-2</v>
      </c>
      <c r="K2739" s="424"/>
      <c r="L2739" s="424"/>
    </row>
    <row r="2740" spans="1:12" ht="24" customHeight="1">
      <c r="A2740" s="300" t="s">
        <v>12986</v>
      </c>
      <c r="B2740" s="301" t="s">
        <v>13091</v>
      </c>
      <c r="C2740" s="300" t="s">
        <v>9</v>
      </c>
      <c r="D2740" s="300" t="s">
        <v>9580</v>
      </c>
      <c r="E2740" s="302" t="s">
        <v>51</v>
      </c>
      <c r="F2740" s="423" t="s">
        <v>13092</v>
      </c>
      <c r="G2740" s="423"/>
      <c r="H2740" s="423">
        <v>1.2999999999999999E-5</v>
      </c>
      <c r="I2740" s="423"/>
      <c r="J2740" s="424">
        <v>1.17E-2</v>
      </c>
      <c r="K2740" s="424"/>
      <c r="L2740" s="424"/>
    </row>
    <row r="2741" spans="1:12" ht="24" customHeight="1">
      <c r="A2741" s="300" t="s">
        <v>12986</v>
      </c>
      <c r="B2741" s="301" t="s">
        <v>12987</v>
      </c>
      <c r="C2741" s="300" t="s">
        <v>9</v>
      </c>
      <c r="D2741" s="300" t="s">
        <v>9831</v>
      </c>
      <c r="E2741" s="302" t="s">
        <v>12988</v>
      </c>
      <c r="F2741" s="423" t="s">
        <v>12989</v>
      </c>
      <c r="G2741" s="423"/>
      <c r="H2741" s="423">
        <v>4.6090999999999997E-3</v>
      </c>
      <c r="I2741" s="423"/>
      <c r="J2741" s="424">
        <v>4.6600000000000003E-2</v>
      </c>
      <c r="K2741" s="424"/>
      <c r="L2741" s="424"/>
    </row>
    <row r="2742" spans="1:12" ht="36" customHeight="1">
      <c r="A2742" s="300" t="s">
        <v>12986</v>
      </c>
      <c r="B2742" s="301" t="s">
        <v>12990</v>
      </c>
      <c r="C2742" s="300" t="s">
        <v>9</v>
      </c>
      <c r="D2742" s="300" t="s">
        <v>11426</v>
      </c>
      <c r="E2742" s="302" t="s">
        <v>51</v>
      </c>
      <c r="F2742" s="423" t="s">
        <v>12991</v>
      </c>
      <c r="G2742" s="423"/>
      <c r="H2742" s="423">
        <v>2.4149999999999999E-4</v>
      </c>
      <c r="I2742" s="423"/>
      <c r="J2742" s="424">
        <v>3.1899999999999998E-2</v>
      </c>
      <c r="K2742" s="424"/>
      <c r="L2742" s="424"/>
    </row>
    <row r="2743" spans="1:12" ht="17.100000000000001" customHeight="1">
      <c r="A2743" s="298"/>
      <c r="B2743" s="298"/>
      <c r="C2743" s="298"/>
      <c r="D2743" s="298"/>
      <c r="E2743" s="298"/>
      <c r="F2743" s="298"/>
      <c r="G2743" s="298"/>
      <c r="H2743" s="298"/>
      <c r="I2743" s="298"/>
      <c r="J2743" s="298" t="s">
        <v>12992</v>
      </c>
      <c r="K2743" s="298"/>
      <c r="L2743" s="298" t="s">
        <v>12905</v>
      </c>
    </row>
    <row r="2744" spans="1:12">
      <c r="A2744" s="414" t="s">
        <v>12994</v>
      </c>
      <c r="B2744" s="414"/>
      <c r="C2744" s="414"/>
      <c r="D2744" s="414"/>
      <c r="E2744" s="414"/>
      <c r="F2744" s="414"/>
      <c r="G2744" s="414"/>
      <c r="H2744" s="414"/>
      <c r="I2744" s="294"/>
      <c r="J2744" s="294"/>
      <c r="K2744" s="294"/>
      <c r="L2744" s="294"/>
    </row>
    <row r="2745" spans="1:12" ht="17.100000000000001" customHeight="1">
      <c r="A2745" s="294" t="s">
        <v>12978</v>
      </c>
      <c r="B2745" s="298" t="s">
        <v>12979</v>
      </c>
      <c r="C2745" s="294" t="s">
        <v>12980</v>
      </c>
      <c r="D2745" s="294" t="s">
        <v>12981</v>
      </c>
      <c r="E2745" s="299" t="s">
        <v>12982</v>
      </c>
      <c r="F2745" s="413" t="s">
        <v>12983</v>
      </c>
      <c r="G2745" s="413"/>
      <c r="H2745" s="413" t="s">
        <v>12984</v>
      </c>
      <c r="I2745" s="413"/>
      <c r="J2745" s="413" t="s">
        <v>12985</v>
      </c>
      <c r="K2745" s="413"/>
      <c r="L2745" s="413"/>
    </row>
    <row r="2746" spans="1:12" ht="24" customHeight="1">
      <c r="A2746" s="300" t="s">
        <v>12986</v>
      </c>
      <c r="B2746" s="301" t="s">
        <v>13133</v>
      </c>
      <c r="C2746" s="300" t="s">
        <v>9</v>
      </c>
      <c r="D2746" s="300" t="s">
        <v>7905</v>
      </c>
      <c r="E2746" s="302" t="s">
        <v>27</v>
      </c>
      <c r="F2746" s="423" t="s">
        <v>13134</v>
      </c>
      <c r="G2746" s="423"/>
      <c r="H2746" s="423">
        <v>0.17118949999999999</v>
      </c>
      <c r="I2746" s="423"/>
      <c r="J2746" s="424">
        <v>1.1898</v>
      </c>
      <c r="K2746" s="424"/>
      <c r="L2746" s="424"/>
    </row>
    <row r="2747" spans="1:12" ht="24" customHeight="1">
      <c r="A2747" s="300" t="s">
        <v>12986</v>
      </c>
      <c r="B2747" s="301" t="s">
        <v>13093</v>
      </c>
      <c r="C2747" s="300" t="s">
        <v>9</v>
      </c>
      <c r="D2747" s="300" t="s">
        <v>10857</v>
      </c>
      <c r="E2747" s="302" t="s">
        <v>27</v>
      </c>
      <c r="F2747" s="423" t="s">
        <v>13094</v>
      </c>
      <c r="G2747" s="423"/>
      <c r="H2747" s="423">
        <v>0.17251250000000001</v>
      </c>
      <c r="I2747" s="423"/>
      <c r="J2747" s="424">
        <v>0.89190000000000003</v>
      </c>
      <c r="K2747" s="424"/>
      <c r="L2747" s="424"/>
    </row>
    <row r="2748" spans="1:12" ht="17.100000000000001" customHeight="1">
      <c r="A2748" s="298"/>
      <c r="B2748" s="298"/>
      <c r="C2748" s="298"/>
      <c r="D2748" s="298"/>
      <c r="E2748" s="298"/>
      <c r="F2748" s="298"/>
      <c r="G2748" s="298"/>
      <c r="H2748" s="298"/>
      <c r="I2748" s="298"/>
      <c r="J2748" s="298" t="s">
        <v>12992</v>
      </c>
      <c r="K2748" s="298"/>
      <c r="L2748" s="298" t="s">
        <v>13365</v>
      </c>
    </row>
    <row r="2749" spans="1:12">
      <c r="A2749" s="414" t="s">
        <v>12998</v>
      </c>
      <c r="B2749" s="414"/>
      <c r="C2749" s="414"/>
      <c r="D2749" s="414"/>
      <c r="E2749" s="414"/>
      <c r="F2749" s="414"/>
      <c r="G2749" s="414"/>
      <c r="H2749" s="414"/>
      <c r="I2749" s="294"/>
      <c r="J2749" s="294"/>
      <c r="K2749" s="294"/>
      <c r="L2749" s="294"/>
    </row>
    <row r="2750" spans="1:12" ht="17.100000000000001" customHeight="1">
      <c r="A2750" s="294" t="s">
        <v>12978</v>
      </c>
      <c r="B2750" s="298" t="s">
        <v>12979</v>
      </c>
      <c r="C2750" s="294" t="s">
        <v>12980</v>
      </c>
      <c r="D2750" s="294" t="s">
        <v>12981</v>
      </c>
      <c r="E2750" s="299" t="s">
        <v>12982</v>
      </c>
      <c r="F2750" s="413" t="s">
        <v>12983</v>
      </c>
      <c r="G2750" s="413"/>
      <c r="H2750" s="413" t="s">
        <v>12984</v>
      </c>
      <c r="I2750" s="413"/>
      <c r="J2750" s="413" t="s">
        <v>12985</v>
      </c>
      <c r="K2750" s="413"/>
      <c r="L2750" s="413"/>
    </row>
    <row r="2751" spans="1:12" ht="24" customHeight="1">
      <c r="A2751" s="300" t="s">
        <v>12986</v>
      </c>
      <c r="B2751" s="301" t="s">
        <v>13138</v>
      </c>
      <c r="C2751" s="300" t="s">
        <v>9</v>
      </c>
      <c r="D2751" s="300" t="s">
        <v>12530</v>
      </c>
      <c r="E2751" s="302" t="s">
        <v>20</v>
      </c>
      <c r="F2751" s="423" t="s">
        <v>13139</v>
      </c>
      <c r="G2751" s="423"/>
      <c r="H2751" s="423">
        <v>0.4</v>
      </c>
      <c r="I2751" s="423"/>
      <c r="J2751" s="424">
        <v>2</v>
      </c>
      <c r="K2751" s="424"/>
      <c r="L2751" s="424"/>
    </row>
    <row r="2752" spans="1:12" ht="24" customHeight="1">
      <c r="A2752" s="300" t="s">
        <v>12986</v>
      </c>
      <c r="B2752" s="301" t="s">
        <v>13140</v>
      </c>
      <c r="C2752" s="300" t="s">
        <v>9</v>
      </c>
      <c r="D2752" s="300" t="s">
        <v>10598</v>
      </c>
      <c r="E2752" s="302" t="s">
        <v>23</v>
      </c>
      <c r="F2752" s="423" t="s">
        <v>13141</v>
      </c>
      <c r="G2752" s="423"/>
      <c r="H2752" s="423">
        <v>3.3000000000000002E-2</v>
      </c>
      <c r="I2752" s="423"/>
      <c r="J2752" s="424">
        <v>0.36</v>
      </c>
      <c r="K2752" s="424"/>
      <c r="L2752" s="424"/>
    </row>
    <row r="2753" spans="1:12" ht="24" customHeight="1">
      <c r="A2753" s="300" t="s">
        <v>12986</v>
      </c>
      <c r="B2753" s="301" t="s">
        <v>13563</v>
      </c>
      <c r="C2753" s="300" t="s">
        <v>9</v>
      </c>
      <c r="D2753" s="300" t="s">
        <v>12542</v>
      </c>
      <c r="E2753" s="302" t="s">
        <v>20</v>
      </c>
      <c r="F2753" s="423" t="s">
        <v>13564</v>
      </c>
      <c r="G2753" s="423"/>
      <c r="H2753" s="423">
        <v>0.24399999999999999</v>
      </c>
      <c r="I2753" s="423"/>
      <c r="J2753" s="424">
        <v>1.5</v>
      </c>
      <c r="K2753" s="424"/>
      <c r="L2753" s="424"/>
    </row>
    <row r="2754" spans="1:12" ht="24" customHeight="1">
      <c r="A2754" s="300" t="s">
        <v>12986</v>
      </c>
      <c r="B2754" s="301" t="s">
        <v>13099</v>
      </c>
      <c r="C2754" s="300" t="s">
        <v>9</v>
      </c>
      <c r="D2754" s="300" t="s">
        <v>7224</v>
      </c>
      <c r="E2754" s="302" t="s">
        <v>51</v>
      </c>
      <c r="F2754" s="423" t="s">
        <v>13100</v>
      </c>
      <c r="G2754" s="423"/>
      <c r="H2754" s="423">
        <v>2.3525E-3</v>
      </c>
      <c r="I2754" s="423"/>
      <c r="J2754" s="424">
        <v>2.1600000000000001E-2</v>
      </c>
      <c r="K2754" s="424"/>
      <c r="L2754" s="424"/>
    </row>
    <row r="2755" spans="1:12" ht="24" customHeight="1">
      <c r="A2755" s="300" t="s">
        <v>12986</v>
      </c>
      <c r="B2755" s="301" t="s">
        <v>13101</v>
      </c>
      <c r="C2755" s="300" t="s">
        <v>9</v>
      </c>
      <c r="D2755" s="300" t="s">
        <v>7359</v>
      </c>
      <c r="E2755" s="302" t="s">
        <v>51</v>
      </c>
      <c r="F2755" s="423" t="s">
        <v>13102</v>
      </c>
      <c r="G2755" s="423"/>
      <c r="H2755" s="423">
        <v>7.6000000000000004E-5</v>
      </c>
      <c r="I2755" s="423"/>
      <c r="J2755" s="424">
        <v>9.7999999999999997E-3</v>
      </c>
      <c r="K2755" s="424"/>
      <c r="L2755" s="424"/>
    </row>
    <row r="2756" spans="1:12" ht="24" customHeight="1">
      <c r="A2756" s="300" t="s">
        <v>12986</v>
      </c>
      <c r="B2756" s="301" t="s">
        <v>13103</v>
      </c>
      <c r="C2756" s="300" t="s">
        <v>9</v>
      </c>
      <c r="D2756" s="300" t="s">
        <v>8851</v>
      </c>
      <c r="E2756" s="302" t="s">
        <v>51</v>
      </c>
      <c r="F2756" s="423" t="s">
        <v>13104</v>
      </c>
      <c r="G2756" s="423"/>
      <c r="H2756" s="423">
        <v>6.0800000000000001E-5</v>
      </c>
      <c r="I2756" s="423"/>
      <c r="J2756" s="424">
        <v>1.18E-2</v>
      </c>
      <c r="K2756" s="424"/>
      <c r="L2756" s="424"/>
    </row>
    <row r="2757" spans="1:12" ht="24" customHeight="1">
      <c r="A2757" s="300" t="s">
        <v>12986</v>
      </c>
      <c r="B2757" s="301" t="s">
        <v>13105</v>
      </c>
      <c r="C2757" s="300" t="s">
        <v>9</v>
      </c>
      <c r="D2757" s="300" t="s">
        <v>8852</v>
      </c>
      <c r="E2757" s="302" t="s">
        <v>51</v>
      </c>
      <c r="F2757" s="423" t="s">
        <v>13106</v>
      </c>
      <c r="G2757" s="423"/>
      <c r="H2757" s="423">
        <v>1.2999999999999999E-5</v>
      </c>
      <c r="I2757" s="423"/>
      <c r="J2757" s="424">
        <v>7.1000000000000004E-3</v>
      </c>
      <c r="K2757" s="424"/>
      <c r="L2757" s="424"/>
    </row>
    <row r="2758" spans="1:12" ht="24" customHeight="1">
      <c r="A2758" s="300" t="s">
        <v>12986</v>
      </c>
      <c r="B2758" s="301" t="s">
        <v>13107</v>
      </c>
      <c r="C2758" s="300" t="s">
        <v>9</v>
      </c>
      <c r="D2758" s="300" t="s">
        <v>9000</v>
      </c>
      <c r="E2758" s="302" t="s">
        <v>51</v>
      </c>
      <c r="F2758" s="423" t="s">
        <v>13108</v>
      </c>
      <c r="G2758" s="423"/>
      <c r="H2758" s="423">
        <v>2.6776999999999999E-3</v>
      </c>
      <c r="I2758" s="423"/>
      <c r="J2758" s="424">
        <v>1.8100000000000002E-2</v>
      </c>
      <c r="K2758" s="424"/>
      <c r="L2758" s="424"/>
    </row>
    <row r="2759" spans="1:12" ht="24" customHeight="1">
      <c r="A2759" s="300" t="s">
        <v>12986</v>
      </c>
      <c r="B2759" s="301" t="s">
        <v>13109</v>
      </c>
      <c r="C2759" s="300" t="s">
        <v>9</v>
      </c>
      <c r="D2759" s="300" t="s">
        <v>9574</v>
      </c>
      <c r="E2759" s="302" t="s">
        <v>51</v>
      </c>
      <c r="F2759" s="423" t="s">
        <v>13110</v>
      </c>
      <c r="G2759" s="423"/>
      <c r="H2759" s="423">
        <v>8.4920000000000004E-4</v>
      </c>
      <c r="I2759" s="423"/>
      <c r="J2759" s="424">
        <v>7.4999999999999997E-3</v>
      </c>
      <c r="K2759" s="424"/>
      <c r="L2759" s="424"/>
    </row>
    <row r="2760" spans="1:12" ht="24" customHeight="1">
      <c r="A2760" s="300" t="s">
        <v>12986</v>
      </c>
      <c r="B2760" s="301" t="s">
        <v>13111</v>
      </c>
      <c r="C2760" s="300" t="s">
        <v>9</v>
      </c>
      <c r="D2760" s="300" t="s">
        <v>10714</v>
      </c>
      <c r="E2760" s="302" t="s">
        <v>93</v>
      </c>
      <c r="F2760" s="423" t="s">
        <v>13112</v>
      </c>
      <c r="G2760" s="423"/>
      <c r="H2760" s="423">
        <v>4.4640000000000001E-4</v>
      </c>
      <c r="I2760" s="423"/>
      <c r="J2760" s="424">
        <v>6.7999999999999996E-3</v>
      </c>
      <c r="K2760" s="424"/>
      <c r="L2760" s="424"/>
    </row>
    <row r="2761" spans="1:12" ht="24" customHeight="1">
      <c r="A2761" s="300" t="s">
        <v>12986</v>
      </c>
      <c r="B2761" s="301" t="s">
        <v>13113</v>
      </c>
      <c r="C2761" s="300" t="s">
        <v>9</v>
      </c>
      <c r="D2761" s="300" t="s">
        <v>10809</v>
      </c>
      <c r="E2761" s="302" t="s">
        <v>51</v>
      </c>
      <c r="F2761" s="423" t="s">
        <v>13114</v>
      </c>
      <c r="G2761" s="423"/>
      <c r="H2761" s="423">
        <v>4.4640000000000001E-4</v>
      </c>
      <c r="I2761" s="423"/>
      <c r="J2761" s="424">
        <v>5.4000000000000003E-3</v>
      </c>
      <c r="K2761" s="424"/>
      <c r="L2761" s="424"/>
    </row>
    <row r="2762" spans="1:12" ht="24" customHeight="1">
      <c r="A2762" s="300" t="s">
        <v>12986</v>
      </c>
      <c r="B2762" s="301" t="s">
        <v>13115</v>
      </c>
      <c r="C2762" s="300" t="s">
        <v>9</v>
      </c>
      <c r="D2762" s="300" t="s">
        <v>10810</v>
      </c>
      <c r="E2762" s="302" t="s">
        <v>51</v>
      </c>
      <c r="F2762" s="423" t="s">
        <v>13116</v>
      </c>
      <c r="G2762" s="423"/>
      <c r="H2762" s="423">
        <v>4.4640000000000001E-4</v>
      </c>
      <c r="I2762" s="423"/>
      <c r="J2762" s="424">
        <v>1.1900000000000001E-2</v>
      </c>
      <c r="K2762" s="424"/>
      <c r="L2762" s="424"/>
    </row>
    <row r="2763" spans="1:12" ht="24" customHeight="1">
      <c r="A2763" s="300" t="s">
        <v>12986</v>
      </c>
      <c r="B2763" s="301" t="s">
        <v>13117</v>
      </c>
      <c r="C2763" s="300" t="s">
        <v>9</v>
      </c>
      <c r="D2763" s="300" t="s">
        <v>10837</v>
      </c>
      <c r="E2763" s="302" t="s">
        <v>51</v>
      </c>
      <c r="F2763" s="423" t="s">
        <v>13118</v>
      </c>
      <c r="G2763" s="423"/>
      <c r="H2763" s="423">
        <v>1.52E-5</v>
      </c>
      <c r="I2763" s="423"/>
      <c r="J2763" s="424">
        <v>6.7999999999999996E-3</v>
      </c>
      <c r="K2763" s="424"/>
      <c r="L2763" s="424"/>
    </row>
    <row r="2764" spans="1:12" ht="24" customHeight="1">
      <c r="A2764" s="300" t="s">
        <v>12986</v>
      </c>
      <c r="B2764" s="301" t="s">
        <v>13003</v>
      </c>
      <c r="C2764" s="300" t="s">
        <v>9</v>
      </c>
      <c r="D2764" s="300" t="s">
        <v>7216</v>
      </c>
      <c r="E2764" s="302" t="s">
        <v>51</v>
      </c>
      <c r="F2764" s="423" t="s">
        <v>13004</v>
      </c>
      <c r="G2764" s="423"/>
      <c r="H2764" s="423">
        <v>8.9380000000000004E-4</v>
      </c>
      <c r="I2764" s="423"/>
      <c r="J2764" s="424">
        <v>2.9899999999999999E-2</v>
      </c>
      <c r="K2764" s="424"/>
      <c r="L2764" s="424"/>
    </row>
    <row r="2765" spans="1:12" ht="24" customHeight="1">
      <c r="A2765" s="300" t="s">
        <v>12986</v>
      </c>
      <c r="B2765" s="301" t="s">
        <v>13005</v>
      </c>
      <c r="C2765" s="300" t="s">
        <v>9</v>
      </c>
      <c r="D2765" s="300" t="s">
        <v>7393</v>
      </c>
      <c r="E2765" s="302" t="s">
        <v>12988</v>
      </c>
      <c r="F2765" s="423" t="s">
        <v>13006</v>
      </c>
      <c r="G2765" s="423"/>
      <c r="H2765" s="423">
        <v>5.3779999999999995E-4</v>
      </c>
      <c r="I2765" s="423"/>
      <c r="J2765" s="424">
        <v>2.9000000000000001E-2</v>
      </c>
      <c r="K2765" s="424"/>
      <c r="L2765" s="424"/>
    </row>
    <row r="2766" spans="1:12" ht="24" customHeight="1">
      <c r="A2766" s="300" t="s">
        <v>12986</v>
      </c>
      <c r="B2766" s="301" t="s">
        <v>13007</v>
      </c>
      <c r="C2766" s="300" t="s">
        <v>9</v>
      </c>
      <c r="D2766" s="300" t="s">
        <v>10619</v>
      </c>
      <c r="E2766" s="302" t="s">
        <v>51</v>
      </c>
      <c r="F2766" s="423" t="s">
        <v>13008</v>
      </c>
      <c r="G2766" s="423"/>
      <c r="H2766" s="423">
        <v>4.172E-4</v>
      </c>
      <c r="I2766" s="423"/>
      <c r="J2766" s="424">
        <v>7.9799999999999996E-2</v>
      </c>
      <c r="K2766" s="424"/>
      <c r="L2766" s="424"/>
    </row>
    <row r="2767" spans="1:12" ht="24" customHeight="1">
      <c r="A2767" s="300" t="s">
        <v>12986</v>
      </c>
      <c r="B2767" s="301" t="s">
        <v>13009</v>
      </c>
      <c r="C2767" s="300" t="s">
        <v>9</v>
      </c>
      <c r="D2767" s="300" t="s">
        <v>10769</v>
      </c>
      <c r="E2767" s="302" t="s">
        <v>51</v>
      </c>
      <c r="F2767" s="423" t="s">
        <v>13010</v>
      </c>
      <c r="G2767" s="423"/>
      <c r="H2767" s="423">
        <v>3.7497099999999998E-2</v>
      </c>
      <c r="I2767" s="423"/>
      <c r="J2767" s="424">
        <v>4.7199999999999999E-2</v>
      </c>
      <c r="K2767" s="424"/>
      <c r="L2767" s="424"/>
    </row>
    <row r="2768" spans="1:12" ht="24" customHeight="1">
      <c r="A2768" s="300" t="s">
        <v>12986</v>
      </c>
      <c r="B2768" s="301" t="s">
        <v>13011</v>
      </c>
      <c r="C2768" s="300" t="s">
        <v>9</v>
      </c>
      <c r="D2768" s="300" t="s">
        <v>10929</v>
      </c>
      <c r="E2768" s="302" t="s">
        <v>51</v>
      </c>
      <c r="F2768" s="423" t="s">
        <v>13012</v>
      </c>
      <c r="G2768" s="423"/>
      <c r="H2768" s="423">
        <v>3.615E-4</v>
      </c>
      <c r="I2768" s="423"/>
      <c r="J2768" s="424">
        <v>5.4399999999999997E-2</v>
      </c>
      <c r="K2768" s="424"/>
      <c r="L2768" s="424"/>
    </row>
    <row r="2769" spans="1:12" ht="17.100000000000001" customHeight="1">
      <c r="A2769" s="298"/>
      <c r="B2769" s="298"/>
      <c r="C2769" s="298"/>
      <c r="D2769" s="298"/>
      <c r="E2769" s="298"/>
      <c r="F2769" s="298"/>
      <c r="G2769" s="298"/>
      <c r="H2769" s="298"/>
      <c r="I2769" s="298"/>
      <c r="J2769" s="298" t="s">
        <v>12992</v>
      </c>
      <c r="K2769" s="298"/>
      <c r="L2769" s="298" t="s">
        <v>13905</v>
      </c>
    </row>
    <row r="2770" spans="1:12">
      <c r="A2770" s="414" t="s">
        <v>13056</v>
      </c>
      <c r="B2770" s="414"/>
      <c r="C2770" s="414"/>
      <c r="D2770" s="414"/>
      <c r="E2770" s="414"/>
      <c r="F2770" s="414"/>
      <c r="G2770" s="414"/>
      <c r="H2770" s="414"/>
      <c r="I2770" s="294"/>
      <c r="J2770" s="294"/>
      <c r="K2770" s="294"/>
      <c r="L2770" s="294"/>
    </row>
    <row r="2771" spans="1:12" ht="17.100000000000001" customHeight="1">
      <c r="A2771" s="294" t="s">
        <v>12978</v>
      </c>
      <c r="B2771" s="298" t="s">
        <v>12979</v>
      </c>
      <c r="C2771" s="294" t="s">
        <v>12980</v>
      </c>
      <c r="D2771" s="294" t="s">
        <v>12981</v>
      </c>
      <c r="E2771" s="299" t="s">
        <v>12982</v>
      </c>
      <c r="F2771" s="413" t="s">
        <v>12983</v>
      </c>
      <c r="G2771" s="413"/>
      <c r="H2771" s="413" t="s">
        <v>12984</v>
      </c>
      <c r="I2771" s="413"/>
      <c r="J2771" s="413" t="s">
        <v>12985</v>
      </c>
      <c r="K2771" s="413"/>
      <c r="L2771" s="413"/>
    </row>
    <row r="2772" spans="1:12" ht="24" customHeight="1">
      <c r="A2772" s="300" t="s">
        <v>12986</v>
      </c>
      <c r="B2772" s="301" t="s">
        <v>13057</v>
      </c>
      <c r="C2772" s="300" t="s">
        <v>9</v>
      </c>
      <c r="D2772" s="300" t="s">
        <v>12549</v>
      </c>
      <c r="E2772" s="302" t="s">
        <v>27</v>
      </c>
      <c r="F2772" s="423" t="s">
        <v>12948</v>
      </c>
      <c r="G2772" s="423"/>
      <c r="H2772" s="423">
        <v>0.33548250000000002</v>
      </c>
      <c r="I2772" s="423"/>
      <c r="J2772" s="424">
        <v>0.21809999999999999</v>
      </c>
      <c r="K2772" s="424"/>
      <c r="L2772" s="424"/>
    </row>
    <row r="2773" spans="1:12" ht="17.100000000000001" customHeight="1">
      <c r="A2773" s="298"/>
      <c r="B2773" s="298"/>
      <c r="C2773" s="298"/>
      <c r="D2773" s="298"/>
      <c r="E2773" s="298"/>
      <c r="F2773" s="298"/>
      <c r="G2773" s="298"/>
      <c r="H2773" s="298"/>
      <c r="I2773" s="298"/>
      <c r="J2773" s="298" t="s">
        <v>12992</v>
      </c>
      <c r="K2773" s="298"/>
      <c r="L2773" s="298" t="s">
        <v>12943</v>
      </c>
    </row>
    <row r="2774" spans="1:12">
      <c r="A2774" s="414" t="s">
        <v>13058</v>
      </c>
      <c r="B2774" s="414"/>
      <c r="C2774" s="414"/>
      <c r="D2774" s="414"/>
      <c r="E2774" s="414"/>
      <c r="F2774" s="414"/>
      <c r="G2774" s="414"/>
      <c r="H2774" s="414"/>
      <c r="I2774" s="294"/>
      <c r="J2774" s="294"/>
      <c r="K2774" s="294"/>
      <c r="L2774" s="294"/>
    </row>
    <row r="2775" spans="1:12" ht="17.100000000000001" customHeight="1">
      <c r="A2775" s="294" t="s">
        <v>12978</v>
      </c>
      <c r="B2775" s="298" t="s">
        <v>12979</v>
      </c>
      <c r="C2775" s="294" t="s">
        <v>12980</v>
      </c>
      <c r="D2775" s="294" t="s">
        <v>12981</v>
      </c>
      <c r="E2775" s="299" t="s">
        <v>12982</v>
      </c>
      <c r="F2775" s="413" t="s">
        <v>12983</v>
      </c>
      <c r="G2775" s="413"/>
      <c r="H2775" s="413" t="s">
        <v>12984</v>
      </c>
      <c r="I2775" s="413"/>
      <c r="J2775" s="413" t="s">
        <v>12985</v>
      </c>
      <c r="K2775" s="413"/>
      <c r="L2775" s="413"/>
    </row>
    <row r="2776" spans="1:12" ht="24" customHeight="1">
      <c r="A2776" s="300" t="s">
        <v>12986</v>
      </c>
      <c r="B2776" s="301" t="s">
        <v>13059</v>
      </c>
      <c r="C2776" s="300" t="s">
        <v>9</v>
      </c>
      <c r="D2776" s="300" t="s">
        <v>12535</v>
      </c>
      <c r="E2776" s="302" t="s">
        <v>27</v>
      </c>
      <c r="F2776" s="423" t="s">
        <v>12936</v>
      </c>
      <c r="G2776" s="423"/>
      <c r="H2776" s="423">
        <v>0.33548250000000002</v>
      </c>
      <c r="I2776" s="423"/>
      <c r="J2776" s="424">
        <v>1.6799999999999999E-2</v>
      </c>
      <c r="K2776" s="424"/>
      <c r="L2776" s="424"/>
    </row>
    <row r="2777" spans="1:12" ht="17.100000000000001" customHeight="1">
      <c r="A2777" s="298"/>
      <c r="B2777" s="298"/>
      <c r="C2777" s="298"/>
      <c r="D2777" s="298"/>
      <c r="E2777" s="298"/>
      <c r="F2777" s="298"/>
      <c r="G2777" s="298"/>
      <c r="H2777" s="298"/>
      <c r="I2777" s="298"/>
      <c r="J2777" s="298" t="s">
        <v>12992</v>
      </c>
      <c r="K2777" s="298"/>
      <c r="L2777" s="298" t="s">
        <v>12909</v>
      </c>
    </row>
    <row r="2778" spans="1:12">
      <c r="A2778" s="414" t="s">
        <v>13060</v>
      </c>
      <c r="B2778" s="414"/>
      <c r="C2778" s="414"/>
      <c r="D2778" s="414"/>
      <c r="E2778" s="414"/>
      <c r="F2778" s="414"/>
      <c r="G2778" s="414"/>
      <c r="H2778" s="414"/>
      <c r="I2778" s="294"/>
      <c r="J2778" s="294"/>
      <c r="K2778" s="294"/>
      <c r="L2778" s="294"/>
    </row>
    <row r="2779" spans="1:12" ht="17.100000000000001" customHeight="1">
      <c r="A2779" s="294" t="s">
        <v>12978</v>
      </c>
      <c r="B2779" s="298" t="s">
        <v>12979</v>
      </c>
      <c r="C2779" s="294" t="s">
        <v>12980</v>
      </c>
      <c r="D2779" s="294" t="s">
        <v>12981</v>
      </c>
      <c r="E2779" s="299" t="s">
        <v>12982</v>
      </c>
      <c r="F2779" s="413" t="s">
        <v>12983</v>
      </c>
      <c r="G2779" s="413"/>
      <c r="H2779" s="413" t="s">
        <v>12984</v>
      </c>
      <c r="I2779" s="413"/>
      <c r="J2779" s="413" t="s">
        <v>12985</v>
      </c>
      <c r="K2779" s="413"/>
      <c r="L2779" s="413"/>
    </row>
    <row r="2780" spans="1:12" ht="24" customHeight="1">
      <c r="A2780" s="300" t="s">
        <v>12986</v>
      </c>
      <c r="B2780" s="301" t="s">
        <v>13061</v>
      </c>
      <c r="C2780" s="300" t="s">
        <v>9</v>
      </c>
      <c r="D2780" s="300" t="s">
        <v>12522</v>
      </c>
      <c r="E2780" s="302" t="s">
        <v>27</v>
      </c>
      <c r="F2780" s="423" t="s">
        <v>12964</v>
      </c>
      <c r="G2780" s="423"/>
      <c r="H2780" s="423">
        <v>0.33548250000000002</v>
      </c>
      <c r="I2780" s="423"/>
      <c r="J2780" s="424">
        <v>0.8488</v>
      </c>
      <c r="K2780" s="424"/>
      <c r="L2780" s="424"/>
    </row>
    <row r="2781" spans="1:12" ht="24" customHeight="1">
      <c r="A2781" s="300" t="s">
        <v>12986</v>
      </c>
      <c r="B2781" s="301" t="s">
        <v>13062</v>
      </c>
      <c r="C2781" s="300" t="s">
        <v>9</v>
      </c>
      <c r="D2781" s="300" t="s">
        <v>12527</v>
      </c>
      <c r="E2781" s="302" t="s">
        <v>27</v>
      </c>
      <c r="F2781" s="423" t="s">
        <v>13063</v>
      </c>
      <c r="G2781" s="423"/>
      <c r="H2781" s="423">
        <v>0.33548250000000002</v>
      </c>
      <c r="I2781" s="423"/>
      <c r="J2781" s="424">
        <v>0.11409999999999999</v>
      </c>
      <c r="K2781" s="424"/>
      <c r="L2781" s="424"/>
    </row>
    <row r="2782" spans="1:12" ht="17.100000000000001" customHeight="1">
      <c r="A2782" s="298"/>
      <c r="B2782" s="298"/>
      <c r="C2782" s="298"/>
      <c r="D2782" s="298"/>
      <c r="E2782" s="298"/>
      <c r="F2782" s="298"/>
      <c r="G2782" s="298"/>
      <c r="H2782" s="298"/>
      <c r="I2782" s="298"/>
      <c r="J2782" s="298" t="s">
        <v>12992</v>
      </c>
      <c r="K2782" s="298"/>
      <c r="L2782" s="298" t="s">
        <v>13906</v>
      </c>
    </row>
    <row r="2783" spans="1:12" ht="17.100000000000001" customHeight="1">
      <c r="A2783" s="294" t="s">
        <v>13014</v>
      </c>
      <c r="B2783" s="294"/>
      <c r="C2783" s="294"/>
      <c r="D2783" s="294"/>
      <c r="E2783" s="294"/>
      <c r="F2783" s="294"/>
      <c r="G2783" s="294"/>
      <c r="H2783" s="294"/>
      <c r="I2783" s="294"/>
      <c r="J2783" s="294"/>
      <c r="K2783" s="294"/>
      <c r="L2783" s="294"/>
    </row>
    <row r="2784" spans="1:12" ht="17.100000000000001" customHeight="1">
      <c r="A2784" s="298"/>
      <c r="B2784" s="298"/>
      <c r="C2784" s="298"/>
      <c r="D2784" s="298"/>
      <c r="E2784" s="298"/>
      <c r="F2784" s="298"/>
      <c r="G2784" s="298"/>
      <c r="H2784" s="298"/>
      <c r="I2784" s="298"/>
      <c r="J2784" s="298" t="s">
        <v>13015</v>
      </c>
      <c r="K2784" s="298"/>
      <c r="L2784" s="298" t="s">
        <v>13907</v>
      </c>
    </row>
    <row r="2785" spans="1:12" ht="17.100000000000001" customHeight="1">
      <c r="A2785" s="298"/>
      <c r="B2785" s="298"/>
      <c r="C2785" s="298"/>
      <c r="D2785" s="298"/>
      <c r="E2785" s="298"/>
      <c r="F2785" s="298"/>
      <c r="G2785" s="298"/>
      <c r="H2785" s="298"/>
      <c r="I2785" s="298"/>
      <c r="J2785" s="298" t="s">
        <v>13017</v>
      </c>
      <c r="K2785" s="298" t="s">
        <v>13018</v>
      </c>
      <c r="L2785" s="298" t="s">
        <v>13908</v>
      </c>
    </row>
    <row r="2786" spans="1:12" ht="17.100000000000001" customHeight="1">
      <c r="A2786" s="298"/>
      <c r="B2786" s="298"/>
      <c r="C2786" s="298"/>
      <c r="D2786" s="298"/>
      <c r="E2786" s="298"/>
      <c r="F2786" s="298"/>
      <c r="G2786" s="298"/>
      <c r="H2786" s="298"/>
      <c r="I2786" s="298"/>
      <c r="J2786" s="298" t="s">
        <v>13020</v>
      </c>
      <c r="K2786" s="298"/>
      <c r="L2786" s="298" t="s">
        <v>13909</v>
      </c>
    </row>
    <row r="2787" spans="1:12" ht="17.100000000000001" customHeight="1">
      <c r="A2787" s="298"/>
      <c r="B2787" s="298"/>
      <c r="C2787" s="298"/>
      <c r="D2787" s="298"/>
      <c r="E2787" s="298"/>
      <c r="F2787" s="298"/>
      <c r="G2787" s="298"/>
      <c r="H2787" s="298"/>
      <c r="I2787" s="298"/>
      <c r="J2787" s="298" t="s">
        <v>13022</v>
      </c>
      <c r="K2787" s="298" t="s">
        <v>12974</v>
      </c>
      <c r="L2787" s="298" t="s">
        <v>13910</v>
      </c>
    </row>
    <row r="2788" spans="1:12" ht="17.100000000000001" customHeight="1">
      <c r="A2788" s="298"/>
      <c r="B2788" s="298"/>
      <c r="C2788" s="298"/>
      <c r="D2788" s="298"/>
      <c r="E2788" s="298"/>
      <c r="F2788" s="298"/>
      <c r="G2788" s="298"/>
      <c r="H2788" s="298"/>
      <c r="I2788" s="298"/>
      <c r="J2788" s="298" t="s">
        <v>13024</v>
      </c>
      <c r="K2788" s="298"/>
      <c r="L2788" s="298" t="s">
        <v>13911</v>
      </c>
    </row>
    <row r="2789" spans="1:12" ht="30" customHeight="1">
      <c r="A2789" s="299"/>
      <c r="B2789" s="299"/>
      <c r="C2789" s="299"/>
      <c r="D2789" s="299"/>
      <c r="E2789" s="299"/>
      <c r="F2789" s="299"/>
      <c r="G2789" s="299"/>
      <c r="H2789" s="299"/>
      <c r="I2789" s="299"/>
      <c r="J2789" s="299"/>
      <c r="K2789" s="299"/>
      <c r="L2789" s="299"/>
    </row>
    <row r="2790" spans="1:12" ht="36" customHeight="1">
      <c r="A2790" s="295" t="s">
        <v>13912</v>
      </c>
      <c r="B2790" s="296" t="s">
        <v>13913</v>
      </c>
      <c r="C2790" s="295" t="s">
        <v>9</v>
      </c>
      <c r="D2790" s="295" t="s">
        <v>5547</v>
      </c>
      <c r="E2790" s="297" t="s">
        <v>13082</v>
      </c>
      <c r="F2790" s="296"/>
      <c r="G2790" s="296"/>
      <c r="H2790" s="296"/>
      <c r="I2790" s="296"/>
      <c r="J2790" s="296"/>
      <c r="K2790" s="296"/>
      <c r="L2790" s="296"/>
    </row>
    <row r="2791" spans="1:12">
      <c r="A2791" s="414" t="s">
        <v>12977</v>
      </c>
      <c r="B2791" s="414"/>
      <c r="C2791" s="414"/>
      <c r="D2791" s="414"/>
      <c r="E2791" s="414"/>
      <c r="F2791" s="414"/>
      <c r="G2791" s="414"/>
      <c r="H2791" s="414"/>
      <c r="I2791" s="294"/>
      <c r="J2791" s="294"/>
      <c r="K2791" s="294"/>
      <c r="L2791" s="294"/>
    </row>
    <row r="2792" spans="1:12" ht="17.100000000000001" customHeight="1">
      <c r="A2792" s="294" t="s">
        <v>12978</v>
      </c>
      <c r="B2792" s="298" t="s">
        <v>12979</v>
      </c>
      <c r="C2792" s="294" t="s">
        <v>12980</v>
      </c>
      <c r="D2792" s="294" t="s">
        <v>12981</v>
      </c>
      <c r="E2792" s="299" t="s">
        <v>12982</v>
      </c>
      <c r="F2792" s="413" t="s">
        <v>12983</v>
      </c>
      <c r="G2792" s="413"/>
      <c r="H2792" s="413" t="s">
        <v>12984</v>
      </c>
      <c r="I2792" s="413"/>
      <c r="J2792" s="413" t="s">
        <v>12985</v>
      </c>
      <c r="K2792" s="413"/>
      <c r="L2792" s="413"/>
    </row>
    <row r="2793" spans="1:12" ht="24" customHeight="1">
      <c r="A2793" s="300" t="s">
        <v>12986</v>
      </c>
      <c r="B2793" s="301" t="s">
        <v>13284</v>
      </c>
      <c r="C2793" s="300" t="s">
        <v>9</v>
      </c>
      <c r="D2793" s="300" t="s">
        <v>11893</v>
      </c>
      <c r="E2793" s="302" t="s">
        <v>51</v>
      </c>
      <c r="F2793" s="423" t="s">
        <v>13285</v>
      </c>
      <c r="G2793" s="423"/>
      <c r="H2793" s="423">
        <v>2.0999999999999998E-6</v>
      </c>
      <c r="I2793" s="423"/>
      <c r="J2793" s="424">
        <v>4.0000000000000001E-3</v>
      </c>
      <c r="K2793" s="424"/>
      <c r="L2793" s="424"/>
    </row>
    <row r="2794" spans="1:12" ht="24" customHeight="1">
      <c r="A2794" s="300" t="s">
        <v>12986</v>
      </c>
      <c r="B2794" s="301" t="s">
        <v>13085</v>
      </c>
      <c r="C2794" s="300" t="s">
        <v>9</v>
      </c>
      <c r="D2794" s="300" t="s">
        <v>7909</v>
      </c>
      <c r="E2794" s="302" t="s">
        <v>51</v>
      </c>
      <c r="F2794" s="423" t="s">
        <v>13086</v>
      </c>
      <c r="G2794" s="423"/>
      <c r="H2794" s="423">
        <v>1.0313E-3</v>
      </c>
      <c r="I2794" s="423"/>
      <c r="J2794" s="424">
        <v>0.10730000000000001</v>
      </c>
      <c r="K2794" s="424"/>
      <c r="L2794" s="424"/>
    </row>
    <row r="2795" spans="1:12" ht="24" customHeight="1">
      <c r="A2795" s="300" t="s">
        <v>12986</v>
      </c>
      <c r="B2795" s="301" t="s">
        <v>13087</v>
      </c>
      <c r="C2795" s="300" t="s">
        <v>9</v>
      </c>
      <c r="D2795" s="300" t="s">
        <v>8873</v>
      </c>
      <c r="E2795" s="302" t="s">
        <v>51</v>
      </c>
      <c r="F2795" s="423" t="s">
        <v>13088</v>
      </c>
      <c r="G2795" s="423"/>
      <c r="H2795" s="423">
        <v>9.8200000000000002E-5</v>
      </c>
      <c r="I2795" s="423"/>
      <c r="J2795" s="424">
        <v>8.5400000000000004E-2</v>
      </c>
      <c r="K2795" s="424"/>
      <c r="L2795" s="424"/>
    </row>
    <row r="2796" spans="1:12" ht="48" customHeight="1">
      <c r="A2796" s="300" t="s">
        <v>12986</v>
      </c>
      <c r="B2796" s="301" t="s">
        <v>13089</v>
      </c>
      <c r="C2796" s="300" t="s">
        <v>9</v>
      </c>
      <c r="D2796" s="300" t="s">
        <v>9227</v>
      </c>
      <c r="E2796" s="302" t="s">
        <v>51</v>
      </c>
      <c r="F2796" s="423" t="s">
        <v>13090</v>
      </c>
      <c r="G2796" s="423"/>
      <c r="H2796" s="423">
        <v>6.86E-5</v>
      </c>
      <c r="I2796" s="423"/>
      <c r="J2796" s="424">
        <v>9.1700000000000004E-2</v>
      </c>
      <c r="K2796" s="424"/>
      <c r="L2796" s="424"/>
    </row>
    <row r="2797" spans="1:12" ht="24" customHeight="1">
      <c r="A2797" s="300" t="s">
        <v>12986</v>
      </c>
      <c r="B2797" s="301" t="s">
        <v>13091</v>
      </c>
      <c r="C2797" s="300" t="s">
        <v>9</v>
      </c>
      <c r="D2797" s="300" t="s">
        <v>9580</v>
      </c>
      <c r="E2797" s="302" t="s">
        <v>51</v>
      </c>
      <c r="F2797" s="423" t="s">
        <v>13092</v>
      </c>
      <c r="G2797" s="423"/>
      <c r="H2797" s="423">
        <v>6.7199999999999994E-5</v>
      </c>
      <c r="I2797" s="423"/>
      <c r="J2797" s="424">
        <v>6.0199999999999997E-2</v>
      </c>
      <c r="K2797" s="424"/>
      <c r="L2797" s="424"/>
    </row>
    <row r="2798" spans="1:12" ht="24" customHeight="1">
      <c r="A2798" s="300" t="s">
        <v>12986</v>
      </c>
      <c r="B2798" s="301" t="s">
        <v>12987</v>
      </c>
      <c r="C2798" s="300" t="s">
        <v>9</v>
      </c>
      <c r="D2798" s="300" t="s">
        <v>9831</v>
      </c>
      <c r="E2798" s="302" t="s">
        <v>12988</v>
      </c>
      <c r="F2798" s="423" t="s">
        <v>12989</v>
      </c>
      <c r="G2798" s="423"/>
      <c r="H2798" s="423">
        <v>2.4827999999999999E-2</v>
      </c>
      <c r="I2798" s="423"/>
      <c r="J2798" s="424">
        <v>0.25130000000000002</v>
      </c>
      <c r="K2798" s="424"/>
      <c r="L2798" s="424"/>
    </row>
    <row r="2799" spans="1:12" ht="36" customHeight="1">
      <c r="A2799" s="300" t="s">
        <v>12986</v>
      </c>
      <c r="B2799" s="301" t="s">
        <v>12990</v>
      </c>
      <c r="C2799" s="300" t="s">
        <v>9</v>
      </c>
      <c r="D2799" s="300" t="s">
        <v>11426</v>
      </c>
      <c r="E2799" s="302" t="s">
        <v>51</v>
      </c>
      <c r="F2799" s="423" t="s">
        <v>12991</v>
      </c>
      <c r="G2799" s="423"/>
      <c r="H2799" s="423">
        <v>1.3012E-3</v>
      </c>
      <c r="I2799" s="423"/>
      <c r="J2799" s="424">
        <v>0.17199999999999999</v>
      </c>
      <c r="K2799" s="424"/>
      <c r="L2799" s="424"/>
    </row>
    <row r="2800" spans="1:12" ht="36" customHeight="1">
      <c r="A2800" s="300" t="s">
        <v>12986</v>
      </c>
      <c r="B2800" s="301" t="s">
        <v>13182</v>
      </c>
      <c r="C2800" s="300" t="s">
        <v>9</v>
      </c>
      <c r="D2800" s="300" t="s">
        <v>7288</v>
      </c>
      <c r="E2800" s="302" t="s">
        <v>51</v>
      </c>
      <c r="F2800" s="423" t="s">
        <v>13183</v>
      </c>
      <c r="G2800" s="423"/>
      <c r="H2800" s="423">
        <v>7.6000000000000001E-6</v>
      </c>
      <c r="I2800" s="423"/>
      <c r="J2800" s="424">
        <v>0.11020000000000001</v>
      </c>
      <c r="K2800" s="424"/>
      <c r="L2800" s="424"/>
    </row>
    <row r="2801" spans="1:12" ht="17.100000000000001" customHeight="1">
      <c r="A2801" s="298"/>
      <c r="B2801" s="298"/>
      <c r="C2801" s="298"/>
      <c r="D2801" s="298"/>
      <c r="E2801" s="298"/>
      <c r="F2801" s="298"/>
      <c r="G2801" s="298"/>
      <c r="H2801" s="298"/>
      <c r="I2801" s="298"/>
      <c r="J2801" s="298" t="s">
        <v>12992</v>
      </c>
      <c r="K2801" s="298"/>
      <c r="L2801" s="298" t="s">
        <v>13160</v>
      </c>
    </row>
    <row r="2802" spans="1:12">
      <c r="A2802" s="414" t="s">
        <v>12994</v>
      </c>
      <c r="B2802" s="414"/>
      <c r="C2802" s="414"/>
      <c r="D2802" s="414"/>
      <c r="E2802" s="414"/>
      <c r="F2802" s="414"/>
      <c r="G2802" s="414"/>
      <c r="H2802" s="414"/>
      <c r="I2802" s="294"/>
      <c r="J2802" s="294"/>
      <c r="K2802" s="294"/>
      <c r="L2802" s="294"/>
    </row>
    <row r="2803" spans="1:12" ht="17.100000000000001" customHeight="1">
      <c r="A2803" s="294" t="s">
        <v>12978</v>
      </c>
      <c r="B2803" s="298" t="s">
        <v>12979</v>
      </c>
      <c r="C2803" s="294" t="s">
        <v>12980</v>
      </c>
      <c r="D2803" s="294" t="s">
        <v>12981</v>
      </c>
      <c r="E2803" s="299" t="s">
        <v>12982</v>
      </c>
      <c r="F2803" s="413" t="s">
        <v>12983</v>
      </c>
      <c r="G2803" s="413"/>
      <c r="H2803" s="413" t="s">
        <v>12984</v>
      </c>
      <c r="I2803" s="413"/>
      <c r="J2803" s="413" t="s">
        <v>12985</v>
      </c>
      <c r="K2803" s="413"/>
      <c r="L2803" s="413"/>
    </row>
    <row r="2804" spans="1:12" ht="24" customHeight="1">
      <c r="A2804" s="300" t="s">
        <v>12986</v>
      </c>
      <c r="B2804" s="301" t="s">
        <v>13133</v>
      </c>
      <c r="C2804" s="300" t="s">
        <v>9</v>
      </c>
      <c r="D2804" s="300" t="s">
        <v>7905</v>
      </c>
      <c r="E2804" s="302" t="s">
        <v>27</v>
      </c>
      <c r="F2804" s="423" t="s">
        <v>13134</v>
      </c>
      <c r="G2804" s="423"/>
      <c r="H2804" s="423">
        <v>0.26273819999999998</v>
      </c>
      <c r="I2804" s="423"/>
      <c r="J2804" s="424">
        <v>1.8260000000000001</v>
      </c>
      <c r="K2804" s="424"/>
      <c r="L2804" s="424"/>
    </row>
    <row r="2805" spans="1:12" ht="24" customHeight="1">
      <c r="A2805" s="300" t="s">
        <v>12986</v>
      </c>
      <c r="B2805" s="301" t="s">
        <v>13192</v>
      </c>
      <c r="C2805" s="300" t="s">
        <v>9</v>
      </c>
      <c r="D2805" s="300" t="s">
        <v>10306</v>
      </c>
      <c r="E2805" s="302" t="s">
        <v>27</v>
      </c>
      <c r="F2805" s="423" t="s">
        <v>13134</v>
      </c>
      <c r="G2805" s="423"/>
      <c r="H2805" s="423">
        <v>0.41696660000000002</v>
      </c>
      <c r="I2805" s="423"/>
      <c r="J2805" s="424">
        <v>2.8978999999999999</v>
      </c>
      <c r="K2805" s="424"/>
      <c r="L2805" s="424"/>
    </row>
    <row r="2806" spans="1:12" ht="24" customHeight="1">
      <c r="A2806" s="300" t="s">
        <v>12986</v>
      </c>
      <c r="B2806" s="301" t="s">
        <v>13093</v>
      </c>
      <c r="C2806" s="300" t="s">
        <v>9</v>
      </c>
      <c r="D2806" s="300" t="s">
        <v>10857</v>
      </c>
      <c r="E2806" s="302" t="s">
        <v>27</v>
      </c>
      <c r="F2806" s="423" t="s">
        <v>13094</v>
      </c>
      <c r="G2806" s="423"/>
      <c r="H2806" s="423">
        <v>1.0929943</v>
      </c>
      <c r="I2806" s="423"/>
      <c r="J2806" s="424">
        <v>5.6508000000000003</v>
      </c>
      <c r="K2806" s="424"/>
      <c r="L2806" s="424"/>
    </row>
    <row r="2807" spans="1:12" ht="24" customHeight="1">
      <c r="A2807" s="300" t="s">
        <v>12986</v>
      </c>
      <c r="B2807" s="301" t="s">
        <v>13131</v>
      </c>
      <c r="C2807" s="300" t="s">
        <v>9</v>
      </c>
      <c r="D2807" s="300" t="s">
        <v>10137</v>
      </c>
      <c r="E2807" s="302" t="s">
        <v>27</v>
      </c>
      <c r="F2807" s="423" t="s">
        <v>13132</v>
      </c>
      <c r="G2807" s="423"/>
      <c r="H2807" s="423">
        <v>7.0701200000000006E-2</v>
      </c>
      <c r="I2807" s="423"/>
      <c r="J2807" s="424">
        <v>0.33939999999999998</v>
      </c>
      <c r="K2807" s="424"/>
      <c r="L2807" s="424"/>
    </row>
    <row r="2808" spans="1:12" ht="17.100000000000001" customHeight="1">
      <c r="A2808" s="298"/>
      <c r="B2808" s="298"/>
      <c r="C2808" s="298"/>
      <c r="D2808" s="298"/>
      <c r="E2808" s="298"/>
      <c r="F2808" s="298"/>
      <c r="G2808" s="298"/>
      <c r="H2808" s="298"/>
      <c r="I2808" s="298"/>
      <c r="J2808" s="298" t="s">
        <v>12992</v>
      </c>
      <c r="K2808" s="298"/>
      <c r="L2808" s="298" t="s">
        <v>13914</v>
      </c>
    </row>
    <row r="2809" spans="1:12">
      <c r="A2809" s="414" t="s">
        <v>12998</v>
      </c>
      <c r="B2809" s="414"/>
      <c r="C2809" s="414"/>
      <c r="D2809" s="414"/>
      <c r="E2809" s="414"/>
      <c r="F2809" s="414"/>
      <c r="G2809" s="414"/>
      <c r="H2809" s="414"/>
      <c r="I2809" s="294"/>
      <c r="J2809" s="294"/>
      <c r="K2809" s="294"/>
      <c r="L2809" s="294"/>
    </row>
    <row r="2810" spans="1:12" ht="17.100000000000001" customHeight="1">
      <c r="A2810" s="294" t="s">
        <v>12978</v>
      </c>
      <c r="B2810" s="298" t="s">
        <v>12979</v>
      </c>
      <c r="C2810" s="294" t="s">
        <v>12980</v>
      </c>
      <c r="D2810" s="294" t="s">
        <v>12981</v>
      </c>
      <c r="E2810" s="299" t="s">
        <v>12982</v>
      </c>
      <c r="F2810" s="413" t="s">
        <v>12983</v>
      </c>
      <c r="G2810" s="413"/>
      <c r="H2810" s="413" t="s">
        <v>12984</v>
      </c>
      <c r="I2810" s="413"/>
      <c r="J2810" s="413" t="s">
        <v>12985</v>
      </c>
      <c r="K2810" s="413"/>
      <c r="L2810" s="413"/>
    </row>
    <row r="2811" spans="1:12" ht="24" customHeight="1">
      <c r="A2811" s="300" t="s">
        <v>12986</v>
      </c>
      <c r="B2811" s="301" t="s">
        <v>13138</v>
      </c>
      <c r="C2811" s="300" t="s">
        <v>9</v>
      </c>
      <c r="D2811" s="300" t="s">
        <v>12530</v>
      </c>
      <c r="E2811" s="302" t="s">
        <v>20</v>
      </c>
      <c r="F2811" s="423" t="s">
        <v>13139</v>
      </c>
      <c r="G2811" s="423"/>
      <c r="H2811" s="423">
        <v>1.1000000000000001</v>
      </c>
      <c r="I2811" s="423"/>
      <c r="J2811" s="424">
        <v>5.5</v>
      </c>
      <c r="K2811" s="424"/>
      <c r="L2811" s="424"/>
    </row>
    <row r="2812" spans="1:12" ht="24" customHeight="1">
      <c r="A2812" s="300" t="s">
        <v>12986</v>
      </c>
      <c r="B2812" s="301" t="s">
        <v>13140</v>
      </c>
      <c r="C2812" s="300" t="s">
        <v>9</v>
      </c>
      <c r="D2812" s="300" t="s">
        <v>10598</v>
      </c>
      <c r="E2812" s="302" t="s">
        <v>23</v>
      </c>
      <c r="F2812" s="423" t="s">
        <v>13141</v>
      </c>
      <c r="G2812" s="423"/>
      <c r="H2812" s="423">
        <v>0.02</v>
      </c>
      <c r="I2812" s="423"/>
      <c r="J2812" s="424">
        <v>0.22</v>
      </c>
      <c r="K2812" s="424"/>
      <c r="L2812" s="424"/>
    </row>
    <row r="2813" spans="1:12" ht="24" customHeight="1">
      <c r="A2813" s="300" t="s">
        <v>12986</v>
      </c>
      <c r="B2813" s="301" t="s">
        <v>13744</v>
      </c>
      <c r="C2813" s="300" t="s">
        <v>9</v>
      </c>
      <c r="D2813" s="300" t="s">
        <v>12544</v>
      </c>
      <c r="E2813" s="302" t="s">
        <v>20</v>
      </c>
      <c r="F2813" s="423" t="s">
        <v>13745</v>
      </c>
      <c r="G2813" s="423"/>
      <c r="H2813" s="423">
        <v>0.3</v>
      </c>
      <c r="I2813" s="423"/>
      <c r="J2813" s="424">
        <v>2.37</v>
      </c>
      <c r="K2813" s="424"/>
      <c r="L2813" s="424"/>
    </row>
    <row r="2814" spans="1:12" ht="36" customHeight="1">
      <c r="A2814" s="300" t="s">
        <v>12986</v>
      </c>
      <c r="B2814" s="301" t="s">
        <v>13915</v>
      </c>
      <c r="C2814" s="300" t="s">
        <v>9</v>
      </c>
      <c r="D2814" s="300" t="s">
        <v>9519</v>
      </c>
      <c r="E2814" s="302" t="s">
        <v>13082</v>
      </c>
      <c r="F2814" s="423" t="s">
        <v>13916</v>
      </c>
      <c r="G2814" s="423"/>
      <c r="H2814" s="423">
        <v>1</v>
      </c>
      <c r="I2814" s="423"/>
      <c r="J2814" s="424">
        <v>64.680000000000007</v>
      </c>
      <c r="K2814" s="424"/>
      <c r="L2814" s="424"/>
    </row>
    <row r="2815" spans="1:12" ht="24" customHeight="1">
      <c r="A2815" s="300" t="s">
        <v>12986</v>
      </c>
      <c r="B2815" s="301" t="s">
        <v>13096</v>
      </c>
      <c r="C2815" s="300" t="s">
        <v>9</v>
      </c>
      <c r="D2815" s="300" t="s">
        <v>8825</v>
      </c>
      <c r="E2815" s="302" t="s">
        <v>13097</v>
      </c>
      <c r="F2815" s="423" t="s">
        <v>13098</v>
      </c>
      <c r="G2815" s="423"/>
      <c r="H2815" s="423">
        <v>9.4777100000000003E-2</v>
      </c>
      <c r="I2815" s="423"/>
      <c r="J2815" s="424">
        <v>5.5899999999999998E-2</v>
      </c>
      <c r="K2815" s="424"/>
      <c r="L2815" s="424"/>
    </row>
    <row r="2816" spans="1:12" ht="24" customHeight="1">
      <c r="A2816" s="300" t="s">
        <v>12986</v>
      </c>
      <c r="B2816" s="301" t="s">
        <v>13099</v>
      </c>
      <c r="C2816" s="300" t="s">
        <v>9</v>
      </c>
      <c r="D2816" s="300" t="s">
        <v>7224</v>
      </c>
      <c r="E2816" s="302" t="s">
        <v>51</v>
      </c>
      <c r="F2816" s="423" t="s">
        <v>13100</v>
      </c>
      <c r="G2816" s="423"/>
      <c r="H2816" s="423">
        <v>1.21823E-2</v>
      </c>
      <c r="I2816" s="423"/>
      <c r="J2816" s="424">
        <v>0.112</v>
      </c>
      <c r="K2816" s="424"/>
      <c r="L2816" s="424"/>
    </row>
    <row r="2817" spans="1:12" ht="24" customHeight="1">
      <c r="A2817" s="300" t="s">
        <v>12986</v>
      </c>
      <c r="B2817" s="301" t="s">
        <v>13101</v>
      </c>
      <c r="C2817" s="300" t="s">
        <v>9</v>
      </c>
      <c r="D2817" s="300" t="s">
        <v>7359</v>
      </c>
      <c r="E2817" s="302" t="s">
        <v>51</v>
      </c>
      <c r="F2817" s="423" t="s">
        <v>13102</v>
      </c>
      <c r="G2817" s="423"/>
      <c r="H2817" s="423">
        <v>3.9320000000000002E-4</v>
      </c>
      <c r="I2817" s="423"/>
      <c r="J2817" s="424">
        <v>5.0500000000000003E-2</v>
      </c>
      <c r="K2817" s="424"/>
      <c r="L2817" s="424"/>
    </row>
    <row r="2818" spans="1:12" ht="24" customHeight="1">
      <c r="A2818" s="300" t="s">
        <v>12986</v>
      </c>
      <c r="B2818" s="301" t="s">
        <v>13103</v>
      </c>
      <c r="C2818" s="300" t="s">
        <v>9</v>
      </c>
      <c r="D2818" s="300" t="s">
        <v>8851</v>
      </c>
      <c r="E2818" s="302" t="s">
        <v>51</v>
      </c>
      <c r="F2818" s="423" t="s">
        <v>13104</v>
      </c>
      <c r="G2818" s="423"/>
      <c r="H2818" s="423">
        <v>3.146E-4</v>
      </c>
      <c r="I2818" s="423"/>
      <c r="J2818" s="424">
        <v>6.0900000000000003E-2</v>
      </c>
      <c r="K2818" s="424"/>
      <c r="L2818" s="424"/>
    </row>
    <row r="2819" spans="1:12" ht="24" customHeight="1">
      <c r="A2819" s="300" t="s">
        <v>12986</v>
      </c>
      <c r="B2819" s="301" t="s">
        <v>13105</v>
      </c>
      <c r="C2819" s="300" t="s">
        <v>9</v>
      </c>
      <c r="D2819" s="300" t="s">
        <v>8852</v>
      </c>
      <c r="E2819" s="302" t="s">
        <v>51</v>
      </c>
      <c r="F2819" s="423" t="s">
        <v>13106</v>
      </c>
      <c r="G2819" s="423"/>
      <c r="H2819" s="423">
        <v>6.7199999999999994E-5</v>
      </c>
      <c r="I2819" s="423"/>
      <c r="J2819" s="424">
        <v>3.6799999999999999E-2</v>
      </c>
      <c r="K2819" s="424"/>
      <c r="L2819" s="424"/>
    </row>
    <row r="2820" spans="1:12" ht="24" customHeight="1">
      <c r="A2820" s="300" t="s">
        <v>12986</v>
      </c>
      <c r="B2820" s="301" t="s">
        <v>13107</v>
      </c>
      <c r="C2820" s="300" t="s">
        <v>9</v>
      </c>
      <c r="D2820" s="300" t="s">
        <v>9000</v>
      </c>
      <c r="E2820" s="302" t="s">
        <v>51</v>
      </c>
      <c r="F2820" s="423" t="s">
        <v>13108</v>
      </c>
      <c r="G2820" s="423"/>
      <c r="H2820" s="423">
        <v>1.3865799999999999E-2</v>
      </c>
      <c r="I2820" s="423"/>
      <c r="J2820" s="424">
        <v>9.3899999999999997E-2</v>
      </c>
      <c r="K2820" s="424"/>
      <c r="L2820" s="424"/>
    </row>
    <row r="2821" spans="1:12" ht="24" customHeight="1">
      <c r="A2821" s="300" t="s">
        <v>12986</v>
      </c>
      <c r="B2821" s="301" t="s">
        <v>13109</v>
      </c>
      <c r="C2821" s="300" t="s">
        <v>9</v>
      </c>
      <c r="D2821" s="300" t="s">
        <v>9574</v>
      </c>
      <c r="E2821" s="302" t="s">
        <v>51</v>
      </c>
      <c r="F2821" s="423" t="s">
        <v>13110</v>
      </c>
      <c r="G2821" s="423"/>
      <c r="H2821" s="423">
        <v>4.3972000000000004E-3</v>
      </c>
      <c r="I2821" s="423"/>
      <c r="J2821" s="424">
        <v>3.8800000000000001E-2</v>
      </c>
      <c r="K2821" s="424"/>
      <c r="L2821" s="424"/>
    </row>
    <row r="2822" spans="1:12" ht="24" customHeight="1">
      <c r="A2822" s="300" t="s">
        <v>12986</v>
      </c>
      <c r="B2822" s="301" t="s">
        <v>13111</v>
      </c>
      <c r="C2822" s="300" t="s">
        <v>9</v>
      </c>
      <c r="D2822" s="300" t="s">
        <v>10714</v>
      </c>
      <c r="E2822" s="302" t="s">
        <v>93</v>
      </c>
      <c r="F2822" s="423" t="s">
        <v>13112</v>
      </c>
      <c r="G2822" s="423"/>
      <c r="H2822" s="423">
        <v>2.3111E-3</v>
      </c>
      <c r="I2822" s="423"/>
      <c r="J2822" s="424">
        <v>3.5299999999999998E-2</v>
      </c>
      <c r="K2822" s="424"/>
      <c r="L2822" s="424"/>
    </row>
    <row r="2823" spans="1:12" ht="24" customHeight="1">
      <c r="A2823" s="300" t="s">
        <v>12986</v>
      </c>
      <c r="B2823" s="301" t="s">
        <v>13113</v>
      </c>
      <c r="C2823" s="300" t="s">
        <v>9</v>
      </c>
      <c r="D2823" s="300" t="s">
        <v>10809</v>
      </c>
      <c r="E2823" s="302" t="s">
        <v>51</v>
      </c>
      <c r="F2823" s="423" t="s">
        <v>13114</v>
      </c>
      <c r="G2823" s="423"/>
      <c r="H2823" s="423">
        <v>2.3111E-3</v>
      </c>
      <c r="I2823" s="423"/>
      <c r="J2823" s="424">
        <v>2.7699999999999999E-2</v>
      </c>
      <c r="K2823" s="424"/>
      <c r="L2823" s="424"/>
    </row>
    <row r="2824" spans="1:12" ht="24" customHeight="1">
      <c r="A2824" s="300" t="s">
        <v>12986</v>
      </c>
      <c r="B2824" s="301" t="s">
        <v>13115</v>
      </c>
      <c r="C2824" s="300" t="s">
        <v>9</v>
      </c>
      <c r="D2824" s="300" t="s">
        <v>10810</v>
      </c>
      <c r="E2824" s="302" t="s">
        <v>51</v>
      </c>
      <c r="F2824" s="423" t="s">
        <v>13116</v>
      </c>
      <c r="G2824" s="423"/>
      <c r="H2824" s="423">
        <v>2.3111E-3</v>
      </c>
      <c r="I2824" s="423"/>
      <c r="J2824" s="424">
        <v>6.1499999999999999E-2</v>
      </c>
      <c r="K2824" s="424"/>
      <c r="L2824" s="424"/>
    </row>
    <row r="2825" spans="1:12" ht="24" customHeight="1">
      <c r="A2825" s="300" t="s">
        <v>12986</v>
      </c>
      <c r="B2825" s="301" t="s">
        <v>13117</v>
      </c>
      <c r="C2825" s="300" t="s">
        <v>9</v>
      </c>
      <c r="D2825" s="300" t="s">
        <v>10837</v>
      </c>
      <c r="E2825" s="302" t="s">
        <v>51</v>
      </c>
      <c r="F2825" s="423" t="s">
        <v>13118</v>
      </c>
      <c r="G2825" s="423"/>
      <c r="H2825" s="423">
        <v>7.8800000000000004E-5</v>
      </c>
      <c r="I2825" s="423"/>
      <c r="J2825" s="424">
        <v>3.5099999999999999E-2</v>
      </c>
      <c r="K2825" s="424"/>
      <c r="L2825" s="424"/>
    </row>
    <row r="2826" spans="1:12" ht="24" customHeight="1">
      <c r="A2826" s="300" t="s">
        <v>12986</v>
      </c>
      <c r="B2826" s="301" t="s">
        <v>13003</v>
      </c>
      <c r="C2826" s="300" t="s">
        <v>9</v>
      </c>
      <c r="D2826" s="300" t="s">
        <v>7216</v>
      </c>
      <c r="E2826" s="302" t="s">
        <v>51</v>
      </c>
      <c r="F2826" s="423" t="s">
        <v>13004</v>
      </c>
      <c r="G2826" s="423"/>
      <c r="H2826" s="423">
        <v>4.8152000000000004E-3</v>
      </c>
      <c r="I2826" s="423"/>
      <c r="J2826" s="424">
        <v>0.16089999999999999</v>
      </c>
      <c r="K2826" s="424"/>
      <c r="L2826" s="424"/>
    </row>
    <row r="2827" spans="1:12" ht="24" customHeight="1">
      <c r="A2827" s="300" t="s">
        <v>12986</v>
      </c>
      <c r="B2827" s="301" t="s">
        <v>13005</v>
      </c>
      <c r="C2827" s="300" t="s">
        <v>9</v>
      </c>
      <c r="D2827" s="300" t="s">
        <v>7393</v>
      </c>
      <c r="E2827" s="302" t="s">
        <v>12988</v>
      </c>
      <c r="F2827" s="423" t="s">
        <v>13006</v>
      </c>
      <c r="G2827" s="423"/>
      <c r="H2827" s="423">
        <v>2.8966E-3</v>
      </c>
      <c r="I2827" s="423"/>
      <c r="J2827" s="424">
        <v>0.15640000000000001</v>
      </c>
      <c r="K2827" s="424"/>
      <c r="L2827" s="424"/>
    </row>
    <row r="2828" spans="1:12" ht="24" customHeight="1">
      <c r="A2828" s="300" t="s">
        <v>12986</v>
      </c>
      <c r="B2828" s="301" t="s">
        <v>13007</v>
      </c>
      <c r="C2828" s="300" t="s">
        <v>9</v>
      </c>
      <c r="D2828" s="300" t="s">
        <v>10619</v>
      </c>
      <c r="E2828" s="302" t="s">
        <v>51</v>
      </c>
      <c r="F2828" s="423" t="s">
        <v>13008</v>
      </c>
      <c r="G2828" s="423"/>
      <c r="H2828" s="423">
        <v>2.2469999999999999E-3</v>
      </c>
      <c r="I2828" s="423"/>
      <c r="J2828" s="424">
        <v>0.42970000000000003</v>
      </c>
      <c r="K2828" s="424"/>
      <c r="L2828" s="424"/>
    </row>
    <row r="2829" spans="1:12" ht="24" customHeight="1">
      <c r="A2829" s="300" t="s">
        <v>12986</v>
      </c>
      <c r="B2829" s="301" t="s">
        <v>13009</v>
      </c>
      <c r="C2829" s="300" t="s">
        <v>9</v>
      </c>
      <c r="D2829" s="300" t="s">
        <v>10769</v>
      </c>
      <c r="E2829" s="302" t="s">
        <v>51</v>
      </c>
      <c r="F2829" s="423" t="s">
        <v>13010</v>
      </c>
      <c r="G2829" s="423"/>
      <c r="H2829" s="423">
        <v>0.2019861</v>
      </c>
      <c r="I2829" s="423"/>
      <c r="J2829" s="424">
        <v>0.2545</v>
      </c>
      <c r="K2829" s="424"/>
      <c r="L2829" s="424"/>
    </row>
    <row r="2830" spans="1:12" ht="24" customHeight="1">
      <c r="A2830" s="300" t="s">
        <v>12986</v>
      </c>
      <c r="B2830" s="301" t="s">
        <v>13011</v>
      </c>
      <c r="C2830" s="300" t="s">
        <v>9</v>
      </c>
      <c r="D2830" s="300" t="s">
        <v>10929</v>
      </c>
      <c r="E2830" s="302" t="s">
        <v>51</v>
      </c>
      <c r="F2830" s="423" t="s">
        <v>13012</v>
      </c>
      <c r="G2830" s="423"/>
      <c r="H2830" s="423">
        <v>1.9472999999999999E-3</v>
      </c>
      <c r="I2830" s="423"/>
      <c r="J2830" s="424">
        <v>0.29299999999999998</v>
      </c>
      <c r="K2830" s="424"/>
      <c r="L2830" s="424"/>
    </row>
    <row r="2831" spans="1:12" ht="24" customHeight="1">
      <c r="A2831" s="300" t="s">
        <v>12986</v>
      </c>
      <c r="B2831" s="301" t="s">
        <v>13144</v>
      </c>
      <c r="C2831" s="300" t="s">
        <v>9</v>
      </c>
      <c r="D2831" s="300" t="s">
        <v>7134</v>
      </c>
      <c r="E2831" s="302" t="s">
        <v>13145</v>
      </c>
      <c r="F2831" s="423" t="s">
        <v>13146</v>
      </c>
      <c r="G2831" s="423"/>
      <c r="H2831" s="423">
        <v>4.5831700000000003E-2</v>
      </c>
      <c r="I2831" s="423"/>
      <c r="J2831" s="424">
        <v>2.8759000000000001</v>
      </c>
      <c r="K2831" s="424"/>
      <c r="L2831" s="424"/>
    </row>
    <row r="2832" spans="1:12" ht="24" customHeight="1">
      <c r="A2832" s="300" t="s">
        <v>12986</v>
      </c>
      <c r="B2832" s="301" t="s">
        <v>13147</v>
      </c>
      <c r="C2832" s="300" t="s">
        <v>9</v>
      </c>
      <c r="D2832" s="300" t="s">
        <v>8045</v>
      </c>
      <c r="E2832" s="302" t="s">
        <v>23</v>
      </c>
      <c r="F2832" s="423" t="s">
        <v>12928</v>
      </c>
      <c r="G2832" s="423"/>
      <c r="H2832" s="423">
        <v>14.9709538</v>
      </c>
      <c r="I2832" s="423"/>
      <c r="J2832" s="424">
        <v>7.3357999999999999</v>
      </c>
      <c r="K2832" s="424"/>
      <c r="L2832" s="424"/>
    </row>
    <row r="2833" spans="1:12" ht="24" customHeight="1">
      <c r="A2833" s="300" t="s">
        <v>12986</v>
      </c>
      <c r="B2833" s="301" t="s">
        <v>13148</v>
      </c>
      <c r="C2833" s="300" t="s">
        <v>9</v>
      </c>
      <c r="D2833" s="300" t="s">
        <v>10292</v>
      </c>
      <c r="E2833" s="302" t="s">
        <v>13145</v>
      </c>
      <c r="F2833" s="423" t="s">
        <v>13149</v>
      </c>
      <c r="G2833" s="423"/>
      <c r="H2833" s="423">
        <v>3.1738000000000002E-2</v>
      </c>
      <c r="I2833" s="423"/>
      <c r="J2833" s="424">
        <v>2.1038999999999999</v>
      </c>
      <c r="K2833" s="424"/>
      <c r="L2833" s="424"/>
    </row>
    <row r="2834" spans="1:12" ht="17.100000000000001" customHeight="1">
      <c r="A2834" s="298"/>
      <c r="B2834" s="298"/>
      <c r="C2834" s="298"/>
      <c r="D2834" s="298"/>
      <c r="E2834" s="298"/>
      <c r="F2834" s="298"/>
      <c r="G2834" s="298"/>
      <c r="H2834" s="298"/>
      <c r="I2834" s="298"/>
      <c r="J2834" s="298" t="s">
        <v>12992</v>
      </c>
      <c r="K2834" s="298"/>
      <c r="L2834" s="298" t="s">
        <v>13917</v>
      </c>
    </row>
    <row r="2835" spans="1:12">
      <c r="A2835" s="414" t="s">
        <v>13056</v>
      </c>
      <c r="B2835" s="414"/>
      <c r="C2835" s="414"/>
      <c r="D2835" s="414"/>
      <c r="E2835" s="414"/>
      <c r="F2835" s="414"/>
      <c r="G2835" s="414"/>
      <c r="H2835" s="414"/>
      <c r="I2835" s="294"/>
      <c r="J2835" s="294"/>
      <c r="K2835" s="294"/>
      <c r="L2835" s="294"/>
    </row>
    <row r="2836" spans="1:12" ht="17.100000000000001" customHeight="1">
      <c r="A2836" s="294" t="s">
        <v>12978</v>
      </c>
      <c r="B2836" s="298" t="s">
        <v>12979</v>
      </c>
      <c r="C2836" s="294" t="s">
        <v>12980</v>
      </c>
      <c r="D2836" s="294" t="s">
        <v>12981</v>
      </c>
      <c r="E2836" s="299" t="s">
        <v>12982</v>
      </c>
      <c r="F2836" s="413" t="s">
        <v>12983</v>
      </c>
      <c r="G2836" s="413"/>
      <c r="H2836" s="413" t="s">
        <v>12984</v>
      </c>
      <c r="I2836" s="413"/>
      <c r="J2836" s="413" t="s">
        <v>12985</v>
      </c>
      <c r="K2836" s="413"/>
      <c r="L2836" s="413"/>
    </row>
    <row r="2837" spans="1:12" ht="24" customHeight="1">
      <c r="A2837" s="300" t="s">
        <v>12986</v>
      </c>
      <c r="B2837" s="301" t="s">
        <v>13057</v>
      </c>
      <c r="C2837" s="300" t="s">
        <v>9</v>
      </c>
      <c r="D2837" s="300" t="s">
        <v>12549</v>
      </c>
      <c r="E2837" s="302" t="s">
        <v>27</v>
      </c>
      <c r="F2837" s="423" t="s">
        <v>12948</v>
      </c>
      <c r="G2837" s="423"/>
      <c r="H2837" s="423">
        <v>1.8071458</v>
      </c>
      <c r="I2837" s="423"/>
      <c r="J2837" s="424">
        <v>1.1746000000000001</v>
      </c>
      <c r="K2837" s="424"/>
      <c r="L2837" s="424"/>
    </row>
    <row r="2838" spans="1:12" ht="17.100000000000001" customHeight="1">
      <c r="A2838" s="298"/>
      <c r="B2838" s="298"/>
      <c r="C2838" s="298"/>
      <c r="D2838" s="298"/>
      <c r="E2838" s="298"/>
      <c r="F2838" s="298"/>
      <c r="G2838" s="298"/>
      <c r="H2838" s="298"/>
      <c r="I2838" s="298"/>
      <c r="J2838" s="298" t="s">
        <v>12992</v>
      </c>
      <c r="K2838" s="298"/>
      <c r="L2838" s="298" t="s">
        <v>13918</v>
      </c>
    </row>
    <row r="2839" spans="1:12">
      <c r="A2839" s="414" t="s">
        <v>13058</v>
      </c>
      <c r="B2839" s="414"/>
      <c r="C2839" s="414"/>
      <c r="D2839" s="414"/>
      <c r="E2839" s="414"/>
      <c r="F2839" s="414"/>
      <c r="G2839" s="414"/>
      <c r="H2839" s="414"/>
      <c r="I2839" s="294"/>
      <c r="J2839" s="294"/>
      <c r="K2839" s="294"/>
      <c r="L2839" s="294"/>
    </row>
    <row r="2840" spans="1:12" ht="17.100000000000001" customHeight="1">
      <c r="A2840" s="294" t="s">
        <v>12978</v>
      </c>
      <c r="B2840" s="298" t="s">
        <v>12979</v>
      </c>
      <c r="C2840" s="294" t="s">
        <v>12980</v>
      </c>
      <c r="D2840" s="294" t="s">
        <v>12981</v>
      </c>
      <c r="E2840" s="299" t="s">
        <v>12982</v>
      </c>
      <c r="F2840" s="413" t="s">
        <v>12983</v>
      </c>
      <c r="G2840" s="413"/>
      <c r="H2840" s="413" t="s">
        <v>12984</v>
      </c>
      <c r="I2840" s="413"/>
      <c r="J2840" s="413" t="s">
        <v>12985</v>
      </c>
      <c r="K2840" s="413"/>
      <c r="L2840" s="413"/>
    </row>
    <row r="2841" spans="1:12" ht="24" customHeight="1">
      <c r="A2841" s="300" t="s">
        <v>12986</v>
      </c>
      <c r="B2841" s="301" t="s">
        <v>13059</v>
      </c>
      <c r="C2841" s="300" t="s">
        <v>9</v>
      </c>
      <c r="D2841" s="300" t="s">
        <v>12535</v>
      </c>
      <c r="E2841" s="302" t="s">
        <v>27</v>
      </c>
      <c r="F2841" s="423" t="s">
        <v>12936</v>
      </c>
      <c r="G2841" s="423"/>
      <c r="H2841" s="423">
        <v>1.8071458</v>
      </c>
      <c r="I2841" s="423"/>
      <c r="J2841" s="424">
        <v>9.0399999999999994E-2</v>
      </c>
      <c r="K2841" s="424"/>
      <c r="L2841" s="424"/>
    </row>
    <row r="2842" spans="1:12" ht="17.100000000000001" customHeight="1">
      <c r="A2842" s="298"/>
      <c r="B2842" s="298"/>
      <c r="C2842" s="298"/>
      <c r="D2842" s="298"/>
      <c r="E2842" s="298"/>
      <c r="F2842" s="298"/>
      <c r="G2842" s="298"/>
      <c r="H2842" s="298"/>
      <c r="I2842" s="298"/>
      <c r="J2842" s="298" t="s">
        <v>12992</v>
      </c>
      <c r="K2842" s="298"/>
      <c r="L2842" s="298" t="s">
        <v>12933</v>
      </c>
    </row>
    <row r="2843" spans="1:12">
      <c r="A2843" s="414" t="s">
        <v>13060</v>
      </c>
      <c r="B2843" s="414"/>
      <c r="C2843" s="414"/>
      <c r="D2843" s="414"/>
      <c r="E2843" s="414"/>
      <c r="F2843" s="414"/>
      <c r="G2843" s="414"/>
      <c r="H2843" s="414"/>
      <c r="I2843" s="294"/>
      <c r="J2843" s="294"/>
      <c r="K2843" s="294"/>
      <c r="L2843" s="294"/>
    </row>
    <row r="2844" spans="1:12" ht="17.100000000000001" customHeight="1">
      <c r="A2844" s="294" t="s">
        <v>12978</v>
      </c>
      <c r="B2844" s="298" t="s">
        <v>12979</v>
      </c>
      <c r="C2844" s="294" t="s">
        <v>12980</v>
      </c>
      <c r="D2844" s="294" t="s">
        <v>12981</v>
      </c>
      <c r="E2844" s="299" t="s">
        <v>12982</v>
      </c>
      <c r="F2844" s="413" t="s">
        <v>12983</v>
      </c>
      <c r="G2844" s="413"/>
      <c r="H2844" s="413" t="s">
        <v>12984</v>
      </c>
      <c r="I2844" s="413"/>
      <c r="J2844" s="413" t="s">
        <v>12985</v>
      </c>
      <c r="K2844" s="413"/>
      <c r="L2844" s="413"/>
    </row>
    <row r="2845" spans="1:12" ht="24" customHeight="1">
      <c r="A2845" s="300" t="s">
        <v>12986</v>
      </c>
      <c r="B2845" s="301" t="s">
        <v>13061</v>
      </c>
      <c r="C2845" s="300" t="s">
        <v>9</v>
      </c>
      <c r="D2845" s="300" t="s">
        <v>12522</v>
      </c>
      <c r="E2845" s="302" t="s">
        <v>27</v>
      </c>
      <c r="F2845" s="423" t="s">
        <v>12964</v>
      </c>
      <c r="G2845" s="423"/>
      <c r="H2845" s="423">
        <v>1.8071458</v>
      </c>
      <c r="I2845" s="423"/>
      <c r="J2845" s="424">
        <v>4.5720999999999998</v>
      </c>
      <c r="K2845" s="424"/>
      <c r="L2845" s="424"/>
    </row>
    <row r="2846" spans="1:12" ht="24" customHeight="1">
      <c r="A2846" s="300" t="s">
        <v>12986</v>
      </c>
      <c r="B2846" s="301" t="s">
        <v>13062</v>
      </c>
      <c r="C2846" s="300" t="s">
        <v>9</v>
      </c>
      <c r="D2846" s="300" t="s">
        <v>12527</v>
      </c>
      <c r="E2846" s="302" t="s">
        <v>27</v>
      </c>
      <c r="F2846" s="423" t="s">
        <v>13063</v>
      </c>
      <c r="G2846" s="423"/>
      <c r="H2846" s="423">
        <v>1.8071458</v>
      </c>
      <c r="I2846" s="423"/>
      <c r="J2846" s="424">
        <v>0.61439999999999995</v>
      </c>
      <c r="K2846" s="424"/>
      <c r="L2846" s="424"/>
    </row>
    <row r="2847" spans="1:12" ht="17.100000000000001" customHeight="1">
      <c r="A2847" s="298"/>
      <c r="B2847" s="298"/>
      <c r="C2847" s="298"/>
      <c r="D2847" s="298"/>
      <c r="E2847" s="298"/>
      <c r="F2847" s="298"/>
      <c r="G2847" s="298"/>
      <c r="H2847" s="298"/>
      <c r="I2847" s="298"/>
      <c r="J2847" s="298" t="s">
        <v>12992</v>
      </c>
      <c r="K2847" s="298"/>
      <c r="L2847" s="298" t="s">
        <v>13919</v>
      </c>
    </row>
    <row r="2848" spans="1:12" ht="17.100000000000001" customHeight="1">
      <c r="A2848" s="294" t="s">
        <v>13014</v>
      </c>
      <c r="B2848" s="294"/>
      <c r="C2848" s="294"/>
      <c r="D2848" s="294"/>
      <c r="E2848" s="294"/>
      <c r="F2848" s="294"/>
      <c r="G2848" s="294"/>
      <c r="H2848" s="294"/>
      <c r="I2848" s="294"/>
      <c r="J2848" s="294"/>
      <c r="K2848" s="294"/>
      <c r="L2848" s="294"/>
    </row>
    <row r="2849" spans="1:12" ht="17.100000000000001" customHeight="1">
      <c r="A2849" s="298"/>
      <c r="B2849" s="298"/>
      <c r="C2849" s="298"/>
      <c r="D2849" s="298"/>
      <c r="E2849" s="298"/>
      <c r="F2849" s="298"/>
      <c r="G2849" s="298"/>
      <c r="H2849" s="298"/>
      <c r="I2849" s="298"/>
      <c r="J2849" s="298" t="s">
        <v>13015</v>
      </c>
      <c r="K2849" s="298"/>
      <c r="L2849" s="298" t="s">
        <v>13920</v>
      </c>
    </row>
    <row r="2850" spans="1:12" ht="17.100000000000001" customHeight="1">
      <c r="A2850" s="298"/>
      <c r="B2850" s="298"/>
      <c r="C2850" s="298"/>
      <c r="D2850" s="298"/>
      <c r="E2850" s="298"/>
      <c r="F2850" s="298"/>
      <c r="G2850" s="298"/>
      <c r="H2850" s="298"/>
      <c r="I2850" s="298"/>
      <c r="J2850" s="298" t="s">
        <v>13017</v>
      </c>
      <c r="K2850" s="298" t="s">
        <v>13018</v>
      </c>
      <c r="L2850" s="298" t="s">
        <v>13921</v>
      </c>
    </row>
    <row r="2851" spans="1:12" ht="17.100000000000001" customHeight="1">
      <c r="A2851" s="298"/>
      <c r="B2851" s="298"/>
      <c r="C2851" s="298"/>
      <c r="D2851" s="298"/>
      <c r="E2851" s="298"/>
      <c r="F2851" s="298"/>
      <c r="G2851" s="298"/>
      <c r="H2851" s="298"/>
      <c r="I2851" s="298"/>
      <c r="J2851" s="298" t="s">
        <v>13020</v>
      </c>
      <c r="K2851" s="298"/>
      <c r="L2851" s="298" t="s">
        <v>13922</v>
      </c>
    </row>
    <row r="2852" spans="1:12" ht="17.100000000000001" customHeight="1">
      <c r="A2852" s="298"/>
      <c r="B2852" s="298"/>
      <c r="C2852" s="298"/>
      <c r="D2852" s="298"/>
      <c r="E2852" s="298"/>
      <c r="F2852" s="298"/>
      <c r="G2852" s="298"/>
      <c r="H2852" s="298"/>
      <c r="I2852" s="298"/>
      <c r="J2852" s="298" t="s">
        <v>13022</v>
      </c>
      <c r="K2852" s="298" t="s">
        <v>12974</v>
      </c>
      <c r="L2852" s="298" t="s">
        <v>13923</v>
      </c>
    </row>
    <row r="2853" spans="1:12" ht="17.100000000000001" customHeight="1">
      <c r="A2853" s="298"/>
      <c r="B2853" s="298"/>
      <c r="C2853" s="298"/>
      <c r="D2853" s="298"/>
      <c r="E2853" s="298"/>
      <c r="F2853" s="298"/>
      <c r="G2853" s="298"/>
      <c r="H2853" s="298"/>
      <c r="I2853" s="298"/>
      <c r="J2853" s="298" t="s">
        <v>13024</v>
      </c>
      <c r="K2853" s="298"/>
      <c r="L2853" s="298" t="s">
        <v>13924</v>
      </c>
    </row>
    <row r="2854" spans="1:12" ht="30" customHeight="1">
      <c r="A2854" s="299"/>
      <c r="B2854" s="299"/>
      <c r="C2854" s="299"/>
      <c r="D2854" s="299"/>
      <c r="E2854" s="299"/>
      <c r="F2854" s="299"/>
      <c r="G2854" s="299"/>
      <c r="H2854" s="299"/>
      <c r="I2854" s="299"/>
      <c r="J2854" s="299"/>
      <c r="K2854" s="299"/>
      <c r="L2854" s="299"/>
    </row>
    <row r="2855" spans="1:12" ht="36" customHeight="1">
      <c r="A2855" s="295" t="s">
        <v>13925</v>
      </c>
      <c r="B2855" s="296" t="s">
        <v>13926</v>
      </c>
      <c r="C2855" s="295" t="s">
        <v>9</v>
      </c>
      <c r="D2855" s="295" t="s">
        <v>5549</v>
      </c>
      <c r="E2855" s="297" t="s">
        <v>13082</v>
      </c>
      <c r="F2855" s="296"/>
      <c r="G2855" s="296"/>
      <c r="H2855" s="296"/>
      <c r="I2855" s="296"/>
      <c r="J2855" s="296"/>
      <c r="K2855" s="296"/>
      <c r="L2855" s="296"/>
    </row>
    <row r="2856" spans="1:12">
      <c r="A2856" s="414" t="s">
        <v>12977</v>
      </c>
      <c r="B2856" s="414"/>
      <c r="C2856" s="414"/>
      <c r="D2856" s="414"/>
      <c r="E2856" s="414"/>
      <c r="F2856" s="414"/>
      <c r="G2856" s="414"/>
      <c r="H2856" s="414"/>
      <c r="I2856" s="294"/>
      <c r="J2856" s="294"/>
      <c r="K2856" s="294"/>
      <c r="L2856" s="294"/>
    </row>
    <row r="2857" spans="1:12" ht="17.100000000000001" customHeight="1">
      <c r="A2857" s="294" t="s">
        <v>12978</v>
      </c>
      <c r="B2857" s="298" t="s">
        <v>12979</v>
      </c>
      <c r="C2857" s="294" t="s">
        <v>12980</v>
      </c>
      <c r="D2857" s="294" t="s">
        <v>12981</v>
      </c>
      <c r="E2857" s="299" t="s">
        <v>12982</v>
      </c>
      <c r="F2857" s="413" t="s">
        <v>12983</v>
      </c>
      <c r="G2857" s="413"/>
      <c r="H2857" s="413" t="s">
        <v>12984</v>
      </c>
      <c r="I2857" s="413"/>
      <c r="J2857" s="413" t="s">
        <v>12985</v>
      </c>
      <c r="K2857" s="413"/>
      <c r="L2857" s="413"/>
    </row>
    <row r="2858" spans="1:12" ht="24" customHeight="1">
      <c r="A2858" s="300" t="s">
        <v>12986</v>
      </c>
      <c r="B2858" s="301" t="s">
        <v>13284</v>
      </c>
      <c r="C2858" s="300" t="s">
        <v>9</v>
      </c>
      <c r="D2858" s="300" t="s">
        <v>11893</v>
      </c>
      <c r="E2858" s="302" t="s">
        <v>51</v>
      </c>
      <c r="F2858" s="423" t="s">
        <v>13285</v>
      </c>
      <c r="G2858" s="423"/>
      <c r="H2858" s="423">
        <v>2.6000000000000001E-6</v>
      </c>
      <c r="I2858" s="423"/>
      <c r="J2858" s="424">
        <v>5.0000000000000001E-3</v>
      </c>
      <c r="K2858" s="424"/>
      <c r="L2858" s="424"/>
    </row>
    <row r="2859" spans="1:12" ht="24" customHeight="1">
      <c r="A2859" s="300" t="s">
        <v>12986</v>
      </c>
      <c r="B2859" s="301" t="s">
        <v>13085</v>
      </c>
      <c r="C2859" s="300" t="s">
        <v>9</v>
      </c>
      <c r="D2859" s="300" t="s">
        <v>7909</v>
      </c>
      <c r="E2859" s="302" t="s">
        <v>51</v>
      </c>
      <c r="F2859" s="423" t="s">
        <v>13086</v>
      </c>
      <c r="G2859" s="423"/>
      <c r="H2859" s="423">
        <v>1.0868E-3</v>
      </c>
      <c r="I2859" s="423"/>
      <c r="J2859" s="424">
        <v>0.113</v>
      </c>
      <c r="K2859" s="424"/>
      <c r="L2859" s="424"/>
    </row>
    <row r="2860" spans="1:12" ht="24" customHeight="1">
      <c r="A2860" s="300" t="s">
        <v>12986</v>
      </c>
      <c r="B2860" s="301" t="s">
        <v>13087</v>
      </c>
      <c r="C2860" s="300" t="s">
        <v>9</v>
      </c>
      <c r="D2860" s="300" t="s">
        <v>8873</v>
      </c>
      <c r="E2860" s="302" t="s">
        <v>51</v>
      </c>
      <c r="F2860" s="423" t="s">
        <v>13088</v>
      </c>
      <c r="G2860" s="423"/>
      <c r="H2860" s="423">
        <v>1.037E-4</v>
      </c>
      <c r="I2860" s="423"/>
      <c r="J2860" s="424">
        <v>9.0200000000000002E-2</v>
      </c>
      <c r="K2860" s="424"/>
      <c r="L2860" s="424"/>
    </row>
    <row r="2861" spans="1:12" ht="48" customHeight="1">
      <c r="A2861" s="300" t="s">
        <v>12986</v>
      </c>
      <c r="B2861" s="301" t="s">
        <v>13089</v>
      </c>
      <c r="C2861" s="300" t="s">
        <v>9</v>
      </c>
      <c r="D2861" s="300" t="s">
        <v>9227</v>
      </c>
      <c r="E2861" s="302" t="s">
        <v>51</v>
      </c>
      <c r="F2861" s="423" t="s">
        <v>13090</v>
      </c>
      <c r="G2861" s="423"/>
      <c r="H2861" s="423">
        <v>7.2399999999999998E-5</v>
      </c>
      <c r="I2861" s="423"/>
      <c r="J2861" s="424">
        <v>9.6799999999999997E-2</v>
      </c>
      <c r="K2861" s="424"/>
      <c r="L2861" s="424"/>
    </row>
    <row r="2862" spans="1:12" ht="24" customHeight="1">
      <c r="A2862" s="300" t="s">
        <v>12986</v>
      </c>
      <c r="B2862" s="301" t="s">
        <v>13091</v>
      </c>
      <c r="C2862" s="300" t="s">
        <v>9</v>
      </c>
      <c r="D2862" s="300" t="s">
        <v>9580</v>
      </c>
      <c r="E2862" s="302" t="s">
        <v>51</v>
      </c>
      <c r="F2862" s="423" t="s">
        <v>13092</v>
      </c>
      <c r="G2862" s="423"/>
      <c r="H2862" s="423">
        <v>7.1000000000000005E-5</v>
      </c>
      <c r="I2862" s="423"/>
      <c r="J2862" s="424">
        <v>6.3600000000000004E-2</v>
      </c>
      <c r="K2862" s="424"/>
      <c r="L2862" s="424"/>
    </row>
    <row r="2863" spans="1:12" ht="24" customHeight="1">
      <c r="A2863" s="300" t="s">
        <v>12986</v>
      </c>
      <c r="B2863" s="301" t="s">
        <v>12987</v>
      </c>
      <c r="C2863" s="300" t="s">
        <v>9</v>
      </c>
      <c r="D2863" s="300" t="s">
        <v>9831</v>
      </c>
      <c r="E2863" s="302" t="s">
        <v>12988</v>
      </c>
      <c r="F2863" s="423" t="s">
        <v>12989</v>
      </c>
      <c r="G2863" s="423"/>
      <c r="H2863" s="423">
        <v>2.63229E-2</v>
      </c>
      <c r="I2863" s="423"/>
      <c r="J2863" s="424">
        <v>0.26640000000000003</v>
      </c>
      <c r="K2863" s="424"/>
      <c r="L2863" s="424"/>
    </row>
    <row r="2864" spans="1:12" ht="36" customHeight="1">
      <c r="A2864" s="300" t="s">
        <v>12986</v>
      </c>
      <c r="B2864" s="301" t="s">
        <v>12990</v>
      </c>
      <c r="C2864" s="300" t="s">
        <v>9</v>
      </c>
      <c r="D2864" s="300" t="s">
        <v>11426</v>
      </c>
      <c r="E2864" s="302" t="s">
        <v>51</v>
      </c>
      <c r="F2864" s="423" t="s">
        <v>12991</v>
      </c>
      <c r="G2864" s="423"/>
      <c r="H2864" s="423">
        <v>1.3794E-3</v>
      </c>
      <c r="I2864" s="423"/>
      <c r="J2864" s="424">
        <v>0.18229999999999999</v>
      </c>
      <c r="K2864" s="424"/>
      <c r="L2864" s="424"/>
    </row>
    <row r="2865" spans="1:12" ht="36" customHeight="1">
      <c r="A2865" s="300" t="s">
        <v>12986</v>
      </c>
      <c r="B2865" s="301" t="s">
        <v>13182</v>
      </c>
      <c r="C2865" s="300" t="s">
        <v>9</v>
      </c>
      <c r="D2865" s="300" t="s">
        <v>7288</v>
      </c>
      <c r="E2865" s="302" t="s">
        <v>51</v>
      </c>
      <c r="F2865" s="423" t="s">
        <v>13183</v>
      </c>
      <c r="G2865" s="423"/>
      <c r="H2865" s="423">
        <v>9.3000000000000007E-6</v>
      </c>
      <c r="I2865" s="423"/>
      <c r="J2865" s="424">
        <v>0.1348</v>
      </c>
      <c r="K2865" s="424"/>
      <c r="L2865" s="424"/>
    </row>
    <row r="2866" spans="1:12" ht="17.100000000000001" customHeight="1">
      <c r="A2866" s="298"/>
      <c r="B2866" s="298"/>
      <c r="C2866" s="298"/>
      <c r="D2866" s="298"/>
      <c r="E2866" s="298"/>
      <c r="F2866" s="298"/>
      <c r="G2866" s="298"/>
      <c r="H2866" s="298"/>
      <c r="I2866" s="298"/>
      <c r="J2866" s="298" t="s">
        <v>12992</v>
      </c>
      <c r="K2866" s="298"/>
      <c r="L2866" s="298" t="s">
        <v>12906</v>
      </c>
    </row>
    <row r="2867" spans="1:12">
      <c r="A2867" s="414" t="s">
        <v>12994</v>
      </c>
      <c r="B2867" s="414"/>
      <c r="C2867" s="414"/>
      <c r="D2867" s="414"/>
      <c r="E2867" s="414"/>
      <c r="F2867" s="414"/>
      <c r="G2867" s="414"/>
      <c r="H2867" s="414"/>
      <c r="I2867" s="294"/>
      <c r="J2867" s="294"/>
      <c r="K2867" s="294"/>
      <c r="L2867" s="294"/>
    </row>
    <row r="2868" spans="1:12" ht="17.100000000000001" customHeight="1">
      <c r="A2868" s="294" t="s">
        <v>12978</v>
      </c>
      <c r="B2868" s="298" t="s">
        <v>12979</v>
      </c>
      <c r="C2868" s="294" t="s">
        <v>12980</v>
      </c>
      <c r="D2868" s="294" t="s">
        <v>12981</v>
      </c>
      <c r="E2868" s="299" t="s">
        <v>12982</v>
      </c>
      <c r="F2868" s="413" t="s">
        <v>12983</v>
      </c>
      <c r="G2868" s="413"/>
      <c r="H2868" s="413" t="s">
        <v>12984</v>
      </c>
      <c r="I2868" s="413"/>
      <c r="J2868" s="413" t="s">
        <v>12985</v>
      </c>
      <c r="K2868" s="413"/>
      <c r="L2868" s="413"/>
    </row>
    <row r="2869" spans="1:12" ht="24" customHeight="1">
      <c r="A2869" s="300" t="s">
        <v>12986</v>
      </c>
      <c r="B2869" s="301" t="s">
        <v>13133</v>
      </c>
      <c r="C2869" s="300" t="s">
        <v>9</v>
      </c>
      <c r="D2869" s="300" t="s">
        <v>7905</v>
      </c>
      <c r="E2869" s="302" t="s">
        <v>27</v>
      </c>
      <c r="F2869" s="423" t="s">
        <v>13134</v>
      </c>
      <c r="G2869" s="423"/>
      <c r="H2869" s="423">
        <v>0.26532030000000001</v>
      </c>
      <c r="I2869" s="423"/>
      <c r="J2869" s="424">
        <v>1.8440000000000001</v>
      </c>
      <c r="K2869" s="424"/>
      <c r="L2869" s="424"/>
    </row>
    <row r="2870" spans="1:12" ht="24" customHeight="1">
      <c r="A2870" s="300" t="s">
        <v>12986</v>
      </c>
      <c r="B2870" s="301" t="s">
        <v>13192</v>
      </c>
      <c r="C2870" s="300" t="s">
        <v>9</v>
      </c>
      <c r="D2870" s="300" t="s">
        <v>10306</v>
      </c>
      <c r="E2870" s="302" t="s">
        <v>27</v>
      </c>
      <c r="F2870" s="423" t="s">
        <v>13134</v>
      </c>
      <c r="G2870" s="423"/>
      <c r="H2870" s="423">
        <v>0.47043740000000001</v>
      </c>
      <c r="I2870" s="423"/>
      <c r="J2870" s="424">
        <v>3.2694999999999999</v>
      </c>
      <c r="K2870" s="424"/>
      <c r="L2870" s="424"/>
    </row>
    <row r="2871" spans="1:12" ht="24" customHeight="1">
      <c r="A2871" s="300" t="s">
        <v>12986</v>
      </c>
      <c r="B2871" s="301" t="s">
        <v>13093</v>
      </c>
      <c r="C2871" s="300" t="s">
        <v>9</v>
      </c>
      <c r="D2871" s="300" t="s">
        <v>10857</v>
      </c>
      <c r="E2871" s="302" t="s">
        <v>27</v>
      </c>
      <c r="F2871" s="423" t="s">
        <v>13094</v>
      </c>
      <c r="G2871" s="423"/>
      <c r="H2871" s="423">
        <v>1.1329841</v>
      </c>
      <c r="I2871" s="423"/>
      <c r="J2871" s="424">
        <v>5.8574999999999999</v>
      </c>
      <c r="K2871" s="424"/>
      <c r="L2871" s="424"/>
    </row>
    <row r="2872" spans="1:12" ht="24" customHeight="1">
      <c r="A2872" s="300" t="s">
        <v>12986</v>
      </c>
      <c r="B2872" s="301" t="s">
        <v>13131</v>
      </c>
      <c r="C2872" s="300" t="s">
        <v>9</v>
      </c>
      <c r="D2872" s="300" t="s">
        <v>10137</v>
      </c>
      <c r="E2872" s="302" t="s">
        <v>27</v>
      </c>
      <c r="F2872" s="423" t="s">
        <v>13132</v>
      </c>
      <c r="G2872" s="423"/>
      <c r="H2872" s="423">
        <v>8.61846E-2</v>
      </c>
      <c r="I2872" s="423"/>
      <c r="J2872" s="424">
        <v>0.41370000000000001</v>
      </c>
      <c r="K2872" s="424"/>
      <c r="L2872" s="424"/>
    </row>
    <row r="2873" spans="1:12" ht="17.100000000000001" customHeight="1">
      <c r="A2873" s="298"/>
      <c r="B2873" s="298"/>
      <c r="C2873" s="298"/>
      <c r="D2873" s="298"/>
      <c r="E2873" s="298"/>
      <c r="F2873" s="298"/>
      <c r="G2873" s="298"/>
      <c r="H2873" s="298"/>
      <c r="I2873" s="298"/>
      <c r="J2873" s="298" t="s">
        <v>12992</v>
      </c>
      <c r="K2873" s="298"/>
      <c r="L2873" s="298" t="s">
        <v>13927</v>
      </c>
    </row>
    <row r="2874" spans="1:12">
      <c r="A2874" s="414" t="s">
        <v>12998</v>
      </c>
      <c r="B2874" s="414"/>
      <c r="C2874" s="414"/>
      <c r="D2874" s="414"/>
      <c r="E2874" s="414"/>
      <c r="F2874" s="414"/>
      <c r="G2874" s="414"/>
      <c r="H2874" s="414"/>
      <c r="I2874" s="294"/>
      <c r="J2874" s="294"/>
      <c r="K2874" s="294"/>
      <c r="L2874" s="294"/>
    </row>
    <row r="2875" spans="1:12" ht="17.100000000000001" customHeight="1">
      <c r="A2875" s="294" t="s">
        <v>12978</v>
      </c>
      <c r="B2875" s="298" t="s">
        <v>12979</v>
      </c>
      <c r="C2875" s="294" t="s">
        <v>12980</v>
      </c>
      <c r="D2875" s="294" t="s">
        <v>12981</v>
      </c>
      <c r="E2875" s="299" t="s">
        <v>12982</v>
      </c>
      <c r="F2875" s="413" t="s">
        <v>12983</v>
      </c>
      <c r="G2875" s="413"/>
      <c r="H2875" s="413" t="s">
        <v>12984</v>
      </c>
      <c r="I2875" s="413"/>
      <c r="J2875" s="413" t="s">
        <v>12985</v>
      </c>
      <c r="K2875" s="413"/>
      <c r="L2875" s="413"/>
    </row>
    <row r="2876" spans="1:12" ht="24" customHeight="1">
      <c r="A2876" s="300" t="s">
        <v>12986</v>
      </c>
      <c r="B2876" s="301" t="s">
        <v>13138</v>
      </c>
      <c r="C2876" s="300" t="s">
        <v>9</v>
      </c>
      <c r="D2876" s="300" t="s">
        <v>12530</v>
      </c>
      <c r="E2876" s="302" t="s">
        <v>20</v>
      </c>
      <c r="F2876" s="423" t="s">
        <v>13139</v>
      </c>
      <c r="G2876" s="423"/>
      <c r="H2876" s="423">
        <v>1.1000000000000001</v>
      </c>
      <c r="I2876" s="423"/>
      <c r="J2876" s="424">
        <v>5.5</v>
      </c>
      <c r="K2876" s="424"/>
      <c r="L2876" s="424"/>
    </row>
    <row r="2877" spans="1:12" ht="24" customHeight="1">
      <c r="A2877" s="300" t="s">
        <v>12986</v>
      </c>
      <c r="B2877" s="301" t="s">
        <v>13140</v>
      </c>
      <c r="C2877" s="300" t="s">
        <v>9</v>
      </c>
      <c r="D2877" s="300" t="s">
        <v>10598</v>
      </c>
      <c r="E2877" s="302" t="s">
        <v>23</v>
      </c>
      <c r="F2877" s="423" t="s">
        <v>13141</v>
      </c>
      <c r="G2877" s="423"/>
      <c r="H2877" s="423">
        <v>0.02</v>
      </c>
      <c r="I2877" s="423"/>
      <c r="J2877" s="424">
        <v>0.22</v>
      </c>
      <c r="K2877" s="424"/>
      <c r="L2877" s="424"/>
    </row>
    <row r="2878" spans="1:12" ht="24" customHeight="1">
      <c r="A2878" s="300" t="s">
        <v>12986</v>
      </c>
      <c r="B2878" s="301" t="s">
        <v>13744</v>
      </c>
      <c r="C2878" s="300" t="s">
        <v>9</v>
      </c>
      <c r="D2878" s="300" t="s">
        <v>12544</v>
      </c>
      <c r="E2878" s="302" t="s">
        <v>20</v>
      </c>
      <c r="F2878" s="423" t="s">
        <v>13745</v>
      </c>
      <c r="G2878" s="423"/>
      <c r="H2878" s="423">
        <v>0.3</v>
      </c>
      <c r="I2878" s="423"/>
      <c r="J2878" s="424">
        <v>2.37</v>
      </c>
      <c r="K2878" s="424"/>
      <c r="L2878" s="424"/>
    </row>
    <row r="2879" spans="1:12" ht="36" customHeight="1">
      <c r="A2879" s="300" t="s">
        <v>12986</v>
      </c>
      <c r="B2879" s="301" t="s">
        <v>13928</v>
      </c>
      <c r="C2879" s="300" t="s">
        <v>9</v>
      </c>
      <c r="D2879" s="300" t="s">
        <v>9524</v>
      </c>
      <c r="E2879" s="302" t="s">
        <v>13082</v>
      </c>
      <c r="F2879" s="423" t="s">
        <v>13929</v>
      </c>
      <c r="G2879" s="423"/>
      <c r="H2879" s="423">
        <v>1</v>
      </c>
      <c r="I2879" s="423"/>
      <c r="J2879" s="424">
        <v>78.34</v>
      </c>
      <c r="K2879" s="424"/>
      <c r="L2879" s="424"/>
    </row>
    <row r="2880" spans="1:12" ht="24" customHeight="1">
      <c r="A2880" s="300" t="s">
        <v>12986</v>
      </c>
      <c r="B2880" s="301" t="s">
        <v>13096</v>
      </c>
      <c r="C2880" s="300" t="s">
        <v>9</v>
      </c>
      <c r="D2880" s="300" t="s">
        <v>8825</v>
      </c>
      <c r="E2880" s="302" t="s">
        <v>13097</v>
      </c>
      <c r="F2880" s="423" t="s">
        <v>13098</v>
      </c>
      <c r="G2880" s="423"/>
      <c r="H2880" s="423">
        <v>0.1155007</v>
      </c>
      <c r="I2880" s="423"/>
      <c r="J2880" s="424">
        <v>6.8099999999999994E-2</v>
      </c>
      <c r="K2880" s="424"/>
      <c r="L2880" s="424"/>
    </row>
    <row r="2881" spans="1:12" ht="24" customHeight="1">
      <c r="A2881" s="300" t="s">
        <v>12986</v>
      </c>
      <c r="B2881" s="301" t="s">
        <v>13099</v>
      </c>
      <c r="C2881" s="300" t="s">
        <v>9</v>
      </c>
      <c r="D2881" s="300" t="s">
        <v>7224</v>
      </c>
      <c r="E2881" s="302" t="s">
        <v>51</v>
      </c>
      <c r="F2881" s="423" t="s">
        <v>13100</v>
      </c>
      <c r="G2881" s="423"/>
      <c r="H2881" s="423">
        <v>1.28381E-2</v>
      </c>
      <c r="I2881" s="423"/>
      <c r="J2881" s="424">
        <v>0.11799999999999999</v>
      </c>
      <c r="K2881" s="424"/>
      <c r="L2881" s="424"/>
    </row>
    <row r="2882" spans="1:12" ht="24" customHeight="1">
      <c r="A2882" s="300" t="s">
        <v>12986</v>
      </c>
      <c r="B2882" s="301" t="s">
        <v>13101</v>
      </c>
      <c r="C2882" s="300" t="s">
        <v>9</v>
      </c>
      <c r="D2882" s="300" t="s">
        <v>7359</v>
      </c>
      <c r="E2882" s="302" t="s">
        <v>51</v>
      </c>
      <c r="F2882" s="423" t="s">
        <v>13102</v>
      </c>
      <c r="G2882" s="423"/>
      <c r="H2882" s="423">
        <v>4.1429999999999999E-4</v>
      </c>
      <c r="I2882" s="423"/>
      <c r="J2882" s="424">
        <v>5.3199999999999997E-2</v>
      </c>
      <c r="K2882" s="424"/>
      <c r="L2882" s="424"/>
    </row>
    <row r="2883" spans="1:12" ht="24" customHeight="1">
      <c r="A2883" s="300" t="s">
        <v>12986</v>
      </c>
      <c r="B2883" s="301" t="s">
        <v>13103</v>
      </c>
      <c r="C2883" s="300" t="s">
        <v>9</v>
      </c>
      <c r="D2883" s="300" t="s">
        <v>8851</v>
      </c>
      <c r="E2883" s="302" t="s">
        <v>51</v>
      </c>
      <c r="F2883" s="423" t="s">
        <v>13104</v>
      </c>
      <c r="G2883" s="423"/>
      <c r="H2883" s="423">
        <v>3.3159999999999998E-4</v>
      </c>
      <c r="I2883" s="423"/>
      <c r="J2883" s="424">
        <v>6.4199999999999993E-2</v>
      </c>
      <c r="K2883" s="424"/>
      <c r="L2883" s="424"/>
    </row>
    <row r="2884" spans="1:12" ht="24" customHeight="1">
      <c r="A2884" s="300" t="s">
        <v>12986</v>
      </c>
      <c r="B2884" s="301" t="s">
        <v>13105</v>
      </c>
      <c r="C2884" s="300" t="s">
        <v>9</v>
      </c>
      <c r="D2884" s="300" t="s">
        <v>8852</v>
      </c>
      <c r="E2884" s="302" t="s">
        <v>51</v>
      </c>
      <c r="F2884" s="423" t="s">
        <v>13106</v>
      </c>
      <c r="G2884" s="423"/>
      <c r="H2884" s="423">
        <v>7.1000000000000005E-5</v>
      </c>
      <c r="I2884" s="423"/>
      <c r="J2884" s="424">
        <v>3.8899999999999997E-2</v>
      </c>
      <c r="K2884" s="424"/>
      <c r="L2884" s="424"/>
    </row>
    <row r="2885" spans="1:12" ht="24" customHeight="1">
      <c r="A2885" s="300" t="s">
        <v>12986</v>
      </c>
      <c r="B2885" s="301" t="s">
        <v>13107</v>
      </c>
      <c r="C2885" s="300" t="s">
        <v>9</v>
      </c>
      <c r="D2885" s="300" t="s">
        <v>9000</v>
      </c>
      <c r="E2885" s="302" t="s">
        <v>51</v>
      </c>
      <c r="F2885" s="423" t="s">
        <v>13108</v>
      </c>
      <c r="G2885" s="423"/>
      <c r="H2885" s="423">
        <v>1.4612099999999999E-2</v>
      </c>
      <c r="I2885" s="423"/>
      <c r="J2885" s="424">
        <v>9.8900000000000002E-2</v>
      </c>
      <c r="K2885" s="424"/>
      <c r="L2885" s="424"/>
    </row>
    <row r="2886" spans="1:12" ht="24" customHeight="1">
      <c r="A2886" s="300" t="s">
        <v>12986</v>
      </c>
      <c r="B2886" s="301" t="s">
        <v>13109</v>
      </c>
      <c r="C2886" s="300" t="s">
        <v>9</v>
      </c>
      <c r="D2886" s="300" t="s">
        <v>9574</v>
      </c>
      <c r="E2886" s="302" t="s">
        <v>51</v>
      </c>
      <c r="F2886" s="423" t="s">
        <v>13110</v>
      </c>
      <c r="G2886" s="423"/>
      <c r="H2886" s="423">
        <v>4.6338999999999998E-3</v>
      </c>
      <c r="I2886" s="423"/>
      <c r="J2886" s="424">
        <v>4.0899999999999999E-2</v>
      </c>
      <c r="K2886" s="424"/>
      <c r="L2886" s="424"/>
    </row>
    <row r="2887" spans="1:12" ht="24" customHeight="1">
      <c r="A2887" s="300" t="s">
        <v>12986</v>
      </c>
      <c r="B2887" s="301" t="s">
        <v>13111</v>
      </c>
      <c r="C2887" s="300" t="s">
        <v>9</v>
      </c>
      <c r="D2887" s="300" t="s">
        <v>10714</v>
      </c>
      <c r="E2887" s="302" t="s">
        <v>93</v>
      </c>
      <c r="F2887" s="423" t="s">
        <v>13112</v>
      </c>
      <c r="G2887" s="423"/>
      <c r="H2887" s="423">
        <v>2.4353000000000001E-3</v>
      </c>
      <c r="I2887" s="423"/>
      <c r="J2887" s="424">
        <v>3.7199999999999997E-2</v>
      </c>
      <c r="K2887" s="424"/>
      <c r="L2887" s="424"/>
    </row>
    <row r="2888" spans="1:12" ht="24" customHeight="1">
      <c r="A2888" s="300" t="s">
        <v>12986</v>
      </c>
      <c r="B2888" s="301" t="s">
        <v>13113</v>
      </c>
      <c r="C2888" s="300" t="s">
        <v>9</v>
      </c>
      <c r="D2888" s="300" t="s">
        <v>10809</v>
      </c>
      <c r="E2888" s="302" t="s">
        <v>51</v>
      </c>
      <c r="F2888" s="423" t="s">
        <v>13114</v>
      </c>
      <c r="G2888" s="423"/>
      <c r="H2888" s="423">
        <v>2.4353000000000001E-3</v>
      </c>
      <c r="I2888" s="423"/>
      <c r="J2888" s="424">
        <v>2.92E-2</v>
      </c>
      <c r="K2888" s="424"/>
      <c r="L2888" s="424"/>
    </row>
    <row r="2889" spans="1:12" ht="24" customHeight="1">
      <c r="A2889" s="300" t="s">
        <v>12986</v>
      </c>
      <c r="B2889" s="301" t="s">
        <v>13115</v>
      </c>
      <c r="C2889" s="300" t="s">
        <v>9</v>
      </c>
      <c r="D2889" s="300" t="s">
        <v>10810</v>
      </c>
      <c r="E2889" s="302" t="s">
        <v>51</v>
      </c>
      <c r="F2889" s="423" t="s">
        <v>13116</v>
      </c>
      <c r="G2889" s="423"/>
      <c r="H2889" s="423">
        <v>2.4353000000000001E-3</v>
      </c>
      <c r="I2889" s="423"/>
      <c r="J2889" s="424">
        <v>6.4799999999999996E-2</v>
      </c>
      <c r="K2889" s="424"/>
      <c r="L2889" s="424"/>
    </row>
    <row r="2890" spans="1:12" ht="24" customHeight="1">
      <c r="A2890" s="300" t="s">
        <v>12986</v>
      </c>
      <c r="B2890" s="301" t="s">
        <v>13117</v>
      </c>
      <c r="C2890" s="300" t="s">
        <v>9</v>
      </c>
      <c r="D2890" s="300" t="s">
        <v>10837</v>
      </c>
      <c r="E2890" s="302" t="s">
        <v>51</v>
      </c>
      <c r="F2890" s="423" t="s">
        <v>13118</v>
      </c>
      <c r="G2890" s="423"/>
      <c r="H2890" s="423">
        <v>8.2999999999999998E-5</v>
      </c>
      <c r="I2890" s="423"/>
      <c r="J2890" s="424">
        <v>3.6999999999999998E-2</v>
      </c>
      <c r="K2890" s="424"/>
      <c r="L2890" s="424"/>
    </row>
    <row r="2891" spans="1:12" ht="24" customHeight="1">
      <c r="A2891" s="300" t="s">
        <v>12986</v>
      </c>
      <c r="B2891" s="301" t="s">
        <v>13003</v>
      </c>
      <c r="C2891" s="300" t="s">
        <v>9</v>
      </c>
      <c r="D2891" s="300" t="s">
        <v>7216</v>
      </c>
      <c r="E2891" s="302" t="s">
        <v>51</v>
      </c>
      <c r="F2891" s="423" t="s">
        <v>13004</v>
      </c>
      <c r="G2891" s="423"/>
      <c r="H2891" s="423">
        <v>5.1048999999999999E-3</v>
      </c>
      <c r="I2891" s="423"/>
      <c r="J2891" s="424">
        <v>0.1706</v>
      </c>
      <c r="K2891" s="424"/>
      <c r="L2891" s="424"/>
    </row>
    <row r="2892" spans="1:12" ht="24" customHeight="1">
      <c r="A2892" s="300" t="s">
        <v>12986</v>
      </c>
      <c r="B2892" s="301" t="s">
        <v>13005</v>
      </c>
      <c r="C2892" s="300" t="s">
        <v>9</v>
      </c>
      <c r="D2892" s="300" t="s">
        <v>7393</v>
      </c>
      <c r="E2892" s="302" t="s">
        <v>12988</v>
      </c>
      <c r="F2892" s="423" t="s">
        <v>13006</v>
      </c>
      <c r="G2892" s="423"/>
      <c r="H2892" s="423">
        <v>3.0710999999999998E-3</v>
      </c>
      <c r="I2892" s="423"/>
      <c r="J2892" s="424">
        <v>0.1658</v>
      </c>
      <c r="K2892" s="424"/>
      <c r="L2892" s="424"/>
    </row>
    <row r="2893" spans="1:12" ht="24" customHeight="1">
      <c r="A2893" s="300" t="s">
        <v>12986</v>
      </c>
      <c r="B2893" s="301" t="s">
        <v>13007</v>
      </c>
      <c r="C2893" s="300" t="s">
        <v>9</v>
      </c>
      <c r="D2893" s="300" t="s">
        <v>10619</v>
      </c>
      <c r="E2893" s="302" t="s">
        <v>51</v>
      </c>
      <c r="F2893" s="423" t="s">
        <v>13008</v>
      </c>
      <c r="G2893" s="423"/>
      <c r="H2893" s="423">
        <v>2.3823E-3</v>
      </c>
      <c r="I2893" s="423"/>
      <c r="J2893" s="424">
        <v>0.4556</v>
      </c>
      <c r="K2893" s="424"/>
      <c r="L2893" s="424"/>
    </row>
    <row r="2894" spans="1:12" ht="24" customHeight="1">
      <c r="A2894" s="300" t="s">
        <v>12986</v>
      </c>
      <c r="B2894" s="301" t="s">
        <v>13009</v>
      </c>
      <c r="C2894" s="300" t="s">
        <v>9</v>
      </c>
      <c r="D2894" s="300" t="s">
        <v>10769</v>
      </c>
      <c r="E2894" s="302" t="s">
        <v>51</v>
      </c>
      <c r="F2894" s="423" t="s">
        <v>13010</v>
      </c>
      <c r="G2894" s="423"/>
      <c r="H2894" s="423">
        <v>0.21414759999999999</v>
      </c>
      <c r="I2894" s="423"/>
      <c r="J2894" s="424">
        <v>0.26979999999999998</v>
      </c>
      <c r="K2894" s="424"/>
      <c r="L2894" s="424"/>
    </row>
    <row r="2895" spans="1:12" ht="24" customHeight="1">
      <c r="A2895" s="300" t="s">
        <v>12986</v>
      </c>
      <c r="B2895" s="301" t="s">
        <v>13011</v>
      </c>
      <c r="C2895" s="300" t="s">
        <v>9</v>
      </c>
      <c r="D2895" s="300" t="s">
        <v>10929</v>
      </c>
      <c r="E2895" s="302" t="s">
        <v>51</v>
      </c>
      <c r="F2895" s="423" t="s">
        <v>13012</v>
      </c>
      <c r="G2895" s="423"/>
      <c r="H2895" s="423">
        <v>2.0647E-3</v>
      </c>
      <c r="I2895" s="423"/>
      <c r="J2895" s="424">
        <v>0.31069999999999998</v>
      </c>
      <c r="K2895" s="424"/>
      <c r="L2895" s="424"/>
    </row>
    <row r="2896" spans="1:12" ht="24" customHeight="1">
      <c r="A2896" s="300" t="s">
        <v>12986</v>
      </c>
      <c r="B2896" s="301" t="s">
        <v>13144</v>
      </c>
      <c r="C2896" s="300" t="s">
        <v>9</v>
      </c>
      <c r="D2896" s="300" t="s">
        <v>7134</v>
      </c>
      <c r="E2896" s="302" t="s">
        <v>13145</v>
      </c>
      <c r="F2896" s="423" t="s">
        <v>13146</v>
      </c>
      <c r="G2896" s="423"/>
      <c r="H2896" s="423">
        <v>5.5853100000000003E-2</v>
      </c>
      <c r="I2896" s="423"/>
      <c r="J2896" s="424">
        <v>3.5047999999999999</v>
      </c>
      <c r="K2896" s="424"/>
      <c r="L2896" s="424"/>
    </row>
    <row r="2897" spans="1:12" ht="24" customHeight="1">
      <c r="A2897" s="300" t="s">
        <v>12986</v>
      </c>
      <c r="B2897" s="301" t="s">
        <v>13147</v>
      </c>
      <c r="C2897" s="300" t="s">
        <v>9</v>
      </c>
      <c r="D2897" s="300" t="s">
        <v>8045</v>
      </c>
      <c r="E2897" s="302" t="s">
        <v>23</v>
      </c>
      <c r="F2897" s="423" t="s">
        <v>12928</v>
      </c>
      <c r="G2897" s="423"/>
      <c r="H2897" s="423">
        <v>18.244453499999999</v>
      </c>
      <c r="I2897" s="423"/>
      <c r="J2897" s="424">
        <v>8.9398</v>
      </c>
      <c r="K2897" s="424"/>
      <c r="L2897" s="424"/>
    </row>
    <row r="2898" spans="1:12" ht="24" customHeight="1">
      <c r="A2898" s="300" t="s">
        <v>12986</v>
      </c>
      <c r="B2898" s="301" t="s">
        <v>13148</v>
      </c>
      <c r="C2898" s="300" t="s">
        <v>9</v>
      </c>
      <c r="D2898" s="300" t="s">
        <v>10292</v>
      </c>
      <c r="E2898" s="302" t="s">
        <v>13145</v>
      </c>
      <c r="F2898" s="423" t="s">
        <v>13149</v>
      </c>
      <c r="G2898" s="423"/>
      <c r="H2898" s="423">
        <v>3.8677799999999998E-2</v>
      </c>
      <c r="I2898" s="423"/>
      <c r="J2898" s="424">
        <v>2.5640000000000001</v>
      </c>
      <c r="K2898" s="424"/>
      <c r="L2898" s="424"/>
    </row>
    <row r="2899" spans="1:12" ht="17.100000000000001" customHeight="1">
      <c r="A2899" s="298"/>
      <c r="B2899" s="298"/>
      <c r="C2899" s="298"/>
      <c r="D2899" s="298"/>
      <c r="E2899" s="298"/>
      <c r="F2899" s="298"/>
      <c r="G2899" s="298"/>
      <c r="H2899" s="298"/>
      <c r="I2899" s="298"/>
      <c r="J2899" s="298" t="s">
        <v>12992</v>
      </c>
      <c r="K2899" s="298"/>
      <c r="L2899" s="298" t="s">
        <v>13930</v>
      </c>
    </row>
    <row r="2900" spans="1:12">
      <c r="A2900" s="414" t="s">
        <v>13056</v>
      </c>
      <c r="B2900" s="414"/>
      <c r="C2900" s="414"/>
      <c r="D2900" s="414"/>
      <c r="E2900" s="414"/>
      <c r="F2900" s="414"/>
      <c r="G2900" s="414"/>
      <c r="H2900" s="414"/>
      <c r="I2900" s="294"/>
      <c r="J2900" s="294"/>
      <c r="K2900" s="294"/>
      <c r="L2900" s="294"/>
    </row>
    <row r="2901" spans="1:12" ht="17.100000000000001" customHeight="1">
      <c r="A2901" s="294" t="s">
        <v>12978</v>
      </c>
      <c r="B2901" s="298" t="s">
        <v>12979</v>
      </c>
      <c r="C2901" s="294" t="s">
        <v>12980</v>
      </c>
      <c r="D2901" s="294" t="s">
        <v>12981</v>
      </c>
      <c r="E2901" s="299" t="s">
        <v>12982</v>
      </c>
      <c r="F2901" s="413" t="s">
        <v>12983</v>
      </c>
      <c r="G2901" s="413"/>
      <c r="H2901" s="413" t="s">
        <v>12984</v>
      </c>
      <c r="I2901" s="413"/>
      <c r="J2901" s="413" t="s">
        <v>12985</v>
      </c>
      <c r="K2901" s="413"/>
      <c r="L2901" s="413"/>
    </row>
    <row r="2902" spans="1:12" ht="24" customHeight="1">
      <c r="A2902" s="300" t="s">
        <v>12986</v>
      </c>
      <c r="B2902" s="301" t="s">
        <v>13057</v>
      </c>
      <c r="C2902" s="300" t="s">
        <v>9</v>
      </c>
      <c r="D2902" s="300" t="s">
        <v>12549</v>
      </c>
      <c r="E2902" s="302" t="s">
        <v>27</v>
      </c>
      <c r="F2902" s="423" t="s">
        <v>12948</v>
      </c>
      <c r="G2902" s="423"/>
      <c r="H2902" s="423">
        <v>1.9159537</v>
      </c>
      <c r="I2902" s="423"/>
      <c r="J2902" s="424">
        <v>1.2454000000000001</v>
      </c>
      <c r="K2902" s="424"/>
      <c r="L2902" s="424"/>
    </row>
    <row r="2903" spans="1:12" ht="17.100000000000001" customHeight="1">
      <c r="A2903" s="298"/>
      <c r="B2903" s="298"/>
      <c r="C2903" s="298"/>
      <c r="D2903" s="298"/>
      <c r="E2903" s="298"/>
      <c r="F2903" s="298"/>
      <c r="G2903" s="298"/>
      <c r="H2903" s="298"/>
      <c r="I2903" s="298"/>
      <c r="J2903" s="298" t="s">
        <v>12992</v>
      </c>
      <c r="K2903" s="298"/>
      <c r="L2903" s="298" t="s">
        <v>12911</v>
      </c>
    </row>
    <row r="2904" spans="1:12">
      <c r="A2904" s="414" t="s">
        <v>13058</v>
      </c>
      <c r="B2904" s="414"/>
      <c r="C2904" s="414"/>
      <c r="D2904" s="414"/>
      <c r="E2904" s="414"/>
      <c r="F2904" s="414"/>
      <c r="G2904" s="414"/>
      <c r="H2904" s="414"/>
      <c r="I2904" s="294"/>
      <c r="J2904" s="294"/>
      <c r="K2904" s="294"/>
      <c r="L2904" s="294"/>
    </row>
    <row r="2905" spans="1:12" ht="17.100000000000001" customHeight="1">
      <c r="A2905" s="294" t="s">
        <v>12978</v>
      </c>
      <c r="B2905" s="298" t="s">
        <v>12979</v>
      </c>
      <c r="C2905" s="294" t="s">
        <v>12980</v>
      </c>
      <c r="D2905" s="294" t="s">
        <v>12981</v>
      </c>
      <c r="E2905" s="299" t="s">
        <v>12982</v>
      </c>
      <c r="F2905" s="413" t="s">
        <v>12983</v>
      </c>
      <c r="G2905" s="413"/>
      <c r="H2905" s="413" t="s">
        <v>12984</v>
      </c>
      <c r="I2905" s="413"/>
      <c r="J2905" s="413" t="s">
        <v>12985</v>
      </c>
      <c r="K2905" s="413"/>
      <c r="L2905" s="413"/>
    </row>
    <row r="2906" spans="1:12" ht="24" customHeight="1">
      <c r="A2906" s="300" t="s">
        <v>12986</v>
      </c>
      <c r="B2906" s="301" t="s">
        <v>13059</v>
      </c>
      <c r="C2906" s="300" t="s">
        <v>9</v>
      </c>
      <c r="D2906" s="300" t="s">
        <v>12535</v>
      </c>
      <c r="E2906" s="302" t="s">
        <v>27</v>
      </c>
      <c r="F2906" s="423" t="s">
        <v>12936</v>
      </c>
      <c r="G2906" s="423"/>
      <c r="H2906" s="423">
        <v>1.9159537</v>
      </c>
      <c r="I2906" s="423"/>
      <c r="J2906" s="424">
        <v>9.5799999999999996E-2</v>
      </c>
      <c r="K2906" s="424"/>
      <c r="L2906" s="424"/>
    </row>
    <row r="2907" spans="1:12" ht="17.100000000000001" customHeight="1">
      <c r="A2907" s="298"/>
      <c r="B2907" s="298"/>
      <c r="C2907" s="298"/>
      <c r="D2907" s="298"/>
      <c r="E2907" s="298"/>
      <c r="F2907" s="298"/>
      <c r="G2907" s="298"/>
      <c r="H2907" s="298"/>
      <c r="I2907" s="298"/>
      <c r="J2907" s="298" t="s">
        <v>12992</v>
      </c>
      <c r="K2907" s="298"/>
      <c r="L2907" s="298" t="s">
        <v>13119</v>
      </c>
    </row>
    <row r="2908" spans="1:12">
      <c r="A2908" s="414" t="s">
        <v>13060</v>
      </c>
      <c r="B2908" s="414"/>
      <c r="C2908" s="414"/>
      <c r="D2908" s="414"/>
      <c r="E2908" s="414"/>
      <c r="F2908" s="414"/>
      <c r="G2908" s="414"/>
      <c r="H2908" s="414"/>
      <c r="I2908" s="294"/>
      <c r="J2908" s="294"/>
      <c r="K2908" s="294"/>
      <c r="L2908" s="294"/>
    </row>
    <row r="2909" spans="1:12" ht="17.100000000000001" customHeight="1">
      <c r="A2909" s="294" t="s">
        <v>12978</v>
      </c>
      <c r="B2909" s="298" t="s">
        <v>12979</v>
      </c>
      <c r="C2909" s="294" t="s">
        <v>12980</v>
      </c>
      <c r="D2909" s="294" t="s">
        <v>12981</v>
      </c>
      <c r="E2909" s="299" t="s">
        <v>12982</v>
      </c>
      <c r="F2909" s="413" t="s">
        <v>12983</v>
      </c>
      <c r="G2909" s="413"/>
      <c r="H2909" s="413" t="s">
        <v>12984</v>
      </c>
      <c r="I2909" s="413"/>
      <c r="J2909" s="413" t="s">
        <v>12985</v>
      </c>
      <c r="K2909" s="413"/>
      <c r="L2909" s="413"/>
    </row>
    <row r="2910" spans="1:12" ht="24" customHeight="1">
      <c r="A2910" s="300" t="s">
        <v>12986</v>
      </c>
      <c r="B2910" s="301" t="s">
        <v>13061</v>
      </c>
      <c r="C2910" s="300" t="s">
        <v>9</v>
      </c>
      <c r="D2910" s="300" t="s">
        <v>12522</v>
      </c>
      <c r="E2910" s="302" t="s">
        <v>27</v>
      </c>
      <c r="F2910" s="423" t="s">
        <v>12964</v>
      </c>
      <c r="G2910" s="423"/>
      <c r="H2910" s="423">
        <v>1.9159537</v>
      </c>
      <c r="I2910" s="423"/>
      <c r="J2910" s="424">
        <v>4.8474000000000004</v>
      </c>
      <c r="K2910" s="424"/>
      <c r="L2910" s="424"/>
    </row>
    <row r="2911" spans="1:12" ht="24" customHeight="1">
      <c r="A2911" s="300" t="s">
        <v>12986</v>
      </c>
      <c r="B2911" s="301" t="s">
        <v>13062</v>
      </c>
      <c r="C2911" s="300" t="s">
        <v>9</v>
      </c>
      <c r="D2911" s="300" t="s">
        <v>12527</v>
      </c>
      <c r="E2911" s="302" t="s">
        <v>27</v>
      </c>
      <c r="F2911" s="423" t="s">
        <v>13063</v>
      </c>
      <c r="G2911" s="423"/>
      <c r="H2911" s="423">
        <v>1.9159537</v>
      </c>
      <c r="I2911" s="423"/>
      <c r="J2911" s="424">
        <v>0.65139999999999998</v>
      </c>
      <c r="K2911" s="424"/>
      <c r="L2911" s="424"/>
    </row>
    <row r="2912" spans="1:12" ht="17.100000000000001" customHeight="1">
      <c r="A2912" s="298"/>
      <c r="B2912" s="298"/>
      <c r="C2912" s="298"/>
      <c r="D2912" s="298"/>
      <c r="E2912" s="298"/>
      <c r="F2912" s="298"/>
      <c r="G2912" s="298"/>
      <c r="H2912" s="298"/>
      <c r="I2912" s="298"/>
      <c r="J2912" s="298" t="s">
        <v>12992</v>
      </c>
      <c r="K2912" s="298"/>
      <c r="L2912" s="298" t="s">
        <v>13931</v>
      </c>
    </row>
    <row r="2913" spans="1:12" ht="17.100000000000001" customHeight="1">
      <c r="A2913" s="294" t="s">
        <v>13014</v>
      </c>
      <c r="B2913" s="294"/>
      <c r="C2913" s="294"/>
      <c r="D2913" s="294"/>
      <c r="E2913" s="294"/>
      <c r="F2913" s="294"/>
      <c r="G2913" s="294"/>
      <c r="H2913" s="294"/>
      <c r="I2913" s="294"/>
      <c r="J2913" s="294"/>
      <c r="K2913" s="294"/>
      <c r="L2913" s="294"/>
    </row>
    <row r="2914" spans="1:12" ht="17.100000000000001" customHeight="1">
      <c r="A2914" s="298"/>
      <c r="B2914" s="298"/>
      <c r="C2914" s="298"/>
      <c r="D2914" s="298"/>
      <c r="E2914" s="298"/>
      <c r="F2914" s="298"/>
      <c r="G2914" s="298"/>
      <c r="H2914" s="298"/>
      <c r="I2914" s="298"/>
      <c r="J2914" s="298" t="s">
        <v>13015</v>
      </c>
      <c r="K2914" s="298"/>
      <c r="L2914" s="298" t="s">
        <v>13932</v>
      </c>
    </row>
    <row r="2915" spans="1:12" ht="17.100000000000001" customHeight="1">
      <c r="A2915" s="298"/>
      <c r="B2915" s="298"/>
      <c r="C2915" s="298"/>
      <c r="D2915" s="298"/>
      <c r="E2915" s="298"/>
      <c r="F2915" s="298"/>
      <c r="G2915" s="298"/>
      <c r="H2915" s="298"/>
      <c r="I2915" s="298"/>
      <c r="J2915" s="298" t="s">
        <v>13017</v>
      </c>
      <c r="K2915" s="298" t="s">
        <v>13018</v>
      </c>
      <c r="L2915" s="298" t="s">
        <v>13933</v>
      </c>
    </row>
    <row r="2916" spans="1:12" ht="17.100000000000001" customHeight="1">
      <c r="A2916" s="298"/>
      <c r="B2916" s="298"/>
      <c r="C2916" s="298"/>
      <c r="D2916" s="298"/>
      <c r="E2916" s="298"/>
      <c r="F2916" s="298"/>
      <c r="G2916" s="298"/>
      <c r="H2916" s="298"/>
      <c r="I2916" s="298"/>
      <c r="J2916" s="298" t="s">
        <v>13020</v>
      </c>
      <c r="K2916" s="298"/>
      <c r="L2916" s="298" t="s">
        <v>13934</v>
      </c>
    </row>
    <row r="2917" spans="1:12" ht="17.100000000000001" customHeight="1">
      <c r="A2917" s="298"/>
      <c r="B2917" s="298"/>
      <c r="C2917" s="298"/>
      <c r="D2917" s="298"/>
      <c r="E2917" s="298"/>
      <c r="F2917" s="298"/>
      <c r="G2917" s="298"/>
      <c r="H2917" s="298"/>
      <c r="I2917" s="298"/>
      <c r="J2917" s="298" t="s">
        <v>13022</v>
      </c>
      <c r="K2917" s="298" t="s">
        <v>12974</v>
      </c>
      <c r="L2917" s="298" t="s">
        <v>13935</v>
      </c>
    </row>
    <row r="2918" spans="1:12" ht="17.100000000000001" customHeight="1">
      <c r="A2918" s="298"/>
      <c r="B2918" s="298"/>
      <c r="C2918" s="298"/>
      <c r="D2918" s="298"/>
      <c r="E2918" s="298"/>
      <c r="F2918" s="298"/>
      <c r="G2918" s="298"/>
      <c r="H2918" s="298"/>
      <c r="I2918" s="298"/>
      <c r="J2918" s="298" t="s">
        <v>13024</v>
      </c>
      <c r="K2918" s="298"/>
      <c r="L2918" s="298" t="s">
        <v>13936</v>
      </c>
    </row>
    <row r="2919" spans="1:12" ht="30" customHeight="1">
      <c r="A2919" s="299"/>
      <c r="B2919" s="299"/>
      <c r="C2919" s="299"/>
      <c r="D2919" s="299"/>
      <c r="E2919" s="299"/>
      <c r="F2919" s="299"/>
      <c r="G2919" s="299"/>
      <c r="H2919" s="299"/>
      <c r="I2919" s="299"/>
      <c r="J2919" s="299"/>
      <c r="K2919" s="299"/>
      <c r="L2919" s="299"/>
    </row>
    <row r="2920" spans="1:12" ht="48" customHeight="1">
      <c r="A2920" s="295" t="s">
        <v>13937</v>
      </c>
      <c r="B2920" s="296" t="s">
        <v>13938</v>
      </c>
      <c r="C2920" s="295" t="s">
        <v>9</v>
      </c>
      <c r="D2920" s="295" t="s">
        <v>3739</v>
      </c>
      <c r="E2920" s="297" t="s">
        <v>13145</v>
      </c>
      <c r="F2920" s="296"/>
      <c r="G2920" s="296"/>
      <c r="H2920" s="296"/>
      <c r="I2920" s="296"/>
      <c r="J2920" s="296"/>
      <c r="K2920" s="296"/>
      <c r="L2920" s="296"/>
    </row>
    <row r="2921" spans="1:12">
      <c r="A2921" s="414" t="s">
        <v>12977</v>
      </c>
      <c r="B2921" s="414"/>
      <c r="C2921" s="414"/>
      <c r="D2921" s="414"/>
      <c r="E2921" s="414"/>
      <c r="F2921" s="414"/>
      <c r="G2921" s="414"/>
      <c r="H2921" s="414"/>
      <c r="I2921" s="294"/>
      <c r="J2921" s="294"/>
      <c r="K2921" s="294"/>
      <c r="L2921" s="294"/>
    </row>
    <row r="2922" spans="1:12" ht="17.100000000000001" customHeight="1">
      <c r="A2922" s="294" t="s">
        <v>12978</v>
      </c>
      <c r="B2922" s="298" t="s">
        <v>12979</v>
      </c>
      <c r="C2922" s="294" t="s">
        <v>12980</v>
      </c>
      <c r="D2922" s="294" t="s">
        <v>12981</v>
      </c>
      <c r="E2922" s="299" t="s">
        <v>12982</v>
      </c>
      <c r="F2922" s="413" t="s">
        <v>12983</v>
      </c>
      <c r="G2922" s="413"/>
      <c r="H2922" s="413" t="s">
        <v>12984</v>
      </c>
      <c r="I2922" s="413"/>
      <c r="J2922" s="413" t="s">
        <v>12985</v>
      </c>
      <c r="K2922" s="413"/>
      <c r="L2922" s="413"/>
    </row>
    <row r="2923" spans="1:12" ht="24" customHeight="1">
      <c r="A2923" s="300" t="s">
        <v>12986</v>
      </c>
      <c r="B2923" s="301" t="s">
        <v>13284</v>
      </c>
      <c r="C2923" s="300" t="s">
        <v>9</v>
      </c>
      <c r="D2923" s="300" t="s">
        <v>11893</v>
      </c>
      <c r="E2923" s="302" t="s">
        <v>51</v>
      </c>
      <c r="F2923" s="423" t="s">
        <v>13285</v>
      </c>
      <c r="G2923" s="423"/>
      <c r="H2923" s="423">
        <v>3.7599999999999999E-5</v>
      </c>
      <c r="I2923" s="423"/>
      <c r="J2923" s="424">
        <v>7.2400000000000006E-2</v>
      </c>
      <c r="K2923" s="424"/>
      <c r="L2923" s="424"/>
    </row>
    <row r="2924" spans="1:12" ht="24" customHeight="1">
      <c r="A2924" s="300" t="s">
        <v>12986</v>
      </c>
      <c r="B2924" s="301" t="s">
        <v>13085</v>
      </c>
      <c r="C2924" s="300" t="s">
        <v>9</v>
      </c>
      <c r="D2924" s="300" t="s">
        <v>7909</v>
      </c>
      <c r="E2924" s="302" t="s">
        <v>51</v>
      </c>
      <c r="F2924" s="423" t="s">
        <v>13086</v>
      </c>
      <c r="G2924" s="423"/>
      <c r="H2924" s="423">
        <v>9.3269999999999996E-4</v>
      </c>
      <c r="I2924" s="423"/>
      <c r="J2924" s="424">
        <v>9.7000000000000003E-2</v>
      </c>
      <c r="K2924" s="424"/>
      <c r="L2924" s="424"/>
    </row>
    <row r="2925" spans="1:12" ht="24" customHeight="1">
      <c r="A2925" s="300" t="s">
        <v>12986</v>
      </c>
      <c r="B2925" s="301" t="s">
        <v>13087</v>
      </c>
      <c r="C2925" s="300" t="s">
        <v>9</v>
      </c>
      <c r="D2925" s="300" t="s">
        <v>8873</v>
      </c>
      <c r="E2925" s="302" t="s">
        <v>51</v>
      </c>
      <c r="F2925" s="423" t="s">
        <v>13088</v>
      </c>
      <c r="G2925" s="423"/>
      <c r="H2925" s="423">
        <v>8.8999999999999995E-5</v>
      </c>
      <c r="I2925" s="423"/>
      <c r="J2925" s="424">
        <v>7.7399999999999997E-2</v>
      </c>
      <c r="K2925" s="424"/>
      <c r="L2925" s="424"/>
    </row>
    <row r="2926" spans="1:12" ht="48" customHeight="1">
      <c r="A2926" s="300" t="s">
        <v>12986</v>
      </c>
      <c r="B2926" s="301" t="s">
        <v>13089</v>
      </c>
      <c r="C2926" s="300" t="s">
        <v>9</v>
      </c>
      <c r="D2926" s="300" t="s">
        <v>9227</v>
      </c>
      <c r="E2926" s="302" t="s">
        <v>51</v>
      </c>
      <c r="F2926" s="423" t="s">
        <v>13090</v>
      </c>
      <c r="G2926" s="423"/>
      <c r="H2926" s="423">
        <v>6.2199999999999994E-5</v>
      </c>
      <c r="I2926" s="423"/>
      <c r="J2926" s="424">
        <v>8.3199999999999996E-2</v>
      </c>
      <c r="K2926" s="424"/>
      <c r="L2926" s="424"/>
    </row>
    <row r="2927" spans="1:12" ht="24" customHeight="1">
      <c r="A2927" s="300" t="s">
        <v>12986</v>
      </c>
      <c r="B2927" s="301" t="s">
        <v>13091</v>
      </c>
      <c r="C2927" s="300" t="s">
        <v>9</v>
      </c>
      <c r="D2927" s="300" t="s">
        <v>9580</v>
      </c>
      <c r="E2927" s="302" t="s">
        <v>51</v>
      </c>
      <c r="F2927" s="423" t="s">
        <v>13092</v>
      </c>
      <c r="G2927" s="423"/>
      <c r="H2927" s="423">
        <v>6.0900000000000003E-5</v>
      </c>
      <c r="I2927" s="423"/>
      <c r="J2927" s="424">
        <v>5.4600000000000003E-2</v>
      </c>
      <c r="K2927" s="424"/>
      <c r="L2927" s="424"/>
    </row>
    <row r="2928" spans="1:12" ht="24" customHeight="1">
      <c r="A2928" s="300" t="s">
        <v>12986</v>
      </c>
      <c r="B2928" s="301" t="s">
        <v>12987</v>
      </c>
      <c r="C2928" s="300" t="s">
        <v>9</v>
      </c>
      <c r="D2928" s="300" t="s">
        <v>9831</v>
      </c>
      <c r="E2928" s="302" t="s">
        <v>12988</v>
      </c>
      <c r="F2928" s="423" t="s">
        <v>12989</v>
      </c>
      <c r="G2928" s="423"/>
      <c r="H2928" s="423">
        <v>2.15844E-2</v>
      </c>
      <c r="I2928" s="423"/>
      <c r="J2928" s="424">
        <v>0.21840000000000001</v>
      </c>
      <c r="K2928" s="424"/>
      <c r="L2928" s="424"/>
    </row>
    <row r="2929" spans="1:12" ht="36" customHeight="1">
      <c r="A2929" s="300" t="s">
        <v>12986</v>
      </c>
      <c r="B2929" s="301" t="s">
        <v>12990</v>
      </c>
      <c r="C2929" s="300" t="s">
        <v>9</v>
      </c>
      <c r="D2929" s="300" t="s">
        <v>11426</v>
      </c>
      <c r="E2929" s="302" t="s">
        <v>51</v>
      </c>
      <c r="F2929" s="423" t="s">
        <v>12991</v>
      </c>
      <c r="G2929" s="423"/>
      <c r="H2929" s="423">
        <v>1.1312E-3</v>
      </c>
      <c r="I2929" s="423"/>
      <c r="J2929" s="424">
        <v>0.14949999999999999</v>
      </c>
      <c r="K2929" s="424"/>
      <c r="L2929" s="424"/>
    </row>
    <row r="2930" spans="1:12" ht="17.100000000000001" customHeight="1">
      <c r="A2930" s="298"/>
      <c r="B2930" s="298"/>
      <c r="C2930" s="298"/>
      <c r="D2930" s="298"/>
      <c r="E2930" s="298"/>
      <c r="F2930" s="298"/>
      <c r="G2930" s="298"/>
      <c r="H2930" s="298"/>
      <c r="I2930" s="298"/>
      <c r="J2930" s="298" t="s">
        <v>12992</v>
      </c>
      <c r="K2930" s="298"/>
      <c r="L2930" s="298" t="s">
        <v>13939</v>
      </c>
    </row>
    <row r="2931" spans="1:12">
      <c r="A2931" s="414" t="s">
        <v>12994</v>
      </c>
      <c r="B2931" s="414"/>
      <c r="C2931" s="414"/>
      <c r="D2931" s="414"/>
      <c r="E2931" s="414"/>
      <c r="F2931" s="414"/>
      <c r="G2931" s="414"/>
      <c r="H2931" s="414"/>
      <c r="I2931" s="294"/>
      <c r="J2931" s="294"/>
      <c r="K2931" s="294"/>
      <c r="L2931" s="294"/>
    </row>
    <row r="2932" spans="1:12" ht="17.100000000000001" customHeight="1">
      <c r="A2932" s="294" t="s">
        <v>12978</v>
      </c>
      <c r="B2932" s="298" t="s">
        <v>12979</v>
      </c>
      <c r="C2932" s="294" t="s">
        <v>12980</v>
      </c>
      <c r="D2932" s="294" t="s">
        <v>12981</v>
      </c>
      <c r="E2932" s="299" t="s">
        <v>12982</v>
      </c>
      <c r="F2932" s="413" t="s">
        <v>12983</v>
      </c>
      <c r="G2932" s="413"/>
      <c r="H2932" s="413" t="s">
        <v>12984</v>
      </c>
      <c r="I2932" s="413"/>
      <c r="J2932" s="413" t="s">
        <v>12985</v>
      </c>
      <c r="K2932" s="413"/>
      <c r="L2932" s="413"/>
    </row>
    <row r="2933" spans="1:12" ht="24" customHeight="1">
      <c r="A2933" s="300" t="s">
        <v>12986</v>
      </c>
      <c r="B2933" s="301" t="s">
        <v>13133</v>
      </c>
      <c r="C2933" s="300" t="s">
        <v>9</v>
      </c>
      <c r="D2933" s="300" t="s">
        <v>7905</v>
      </c>
      <c r="E2933" s="302" t="s">
        <v>27</v>
      </c>
      <c r="F2933" s="423" t="s">
        <v>13134</v>
      </c>
      <c r="G2933" s="423"/>
      <c r="H2933" s="423">
        <v>0.20053289999999999</v>
      </c>
      <c r="I2933" s="423"/>
      <c r="J2933" s="424">
        <v>1.3936999999999999</v>
      </c>
      <c r="K2933" s="424"/>
      <c r="L2933" s="424"/>
    </row>
    <row r="2934" spans="1:12" ht="24" customHeight="1">
      <c r="A2934" s="300" t="s">
        <v>12986</v>
      </c>
      <c r="B2934" s="301" t="s">
        <v>13192</v>
      </c>
      <c r="C2934" s="300" t="s">
        <v>9</v>
      </c>
      <c r="D2934" s="300" t="s">
        <v>10306</v>
      </c>
      <c r="E2934" s="302" t="s">
        <v>27</v>
      </c>
      <c r="F2934" s="423" t="s">
        <v>13134</v>
      </c>
      <c r="G2934" s="423"/>
      <c r="H2934" s="423">
        <v>0.2020826</v>
      </c>
      <c r="I2934" s="423"/>
      <c r="J2934" s="424">
        <v>1.4045000000000001</v>
      </c>
      <c r="K2934" s="424"/>
      <c r="L2934" s="424"/>
    </row>
    <row r="2935" spans="1:12" ht="24" customHeight="1">
      <c r="A2935" s="300" t="s">
        <v>12986</v>
      </c>
      <c r="B2935" s="301" t="s">
        <v>13093</v>
      </c>
      <c r="C2935" s="300" t="s">
        <v>9</v>
      </c>
      <c r="D2935" s="300" t="s">
        <v>10857</v>
      </c>
      <c r="E2935" s="302" t="s">
        <v>27</v>
      </c>
      <c r="F2935" s="423" t="s">
        <v>13094</v>
      </c>
      <c r="G2935" s="423"/>
      <c r="H2935" s="423">
        <v>1.2104645999999999</v>
      </c>
      <c r="I2935" s="423"/>
      <c r="J2935" s="424">
        <v>6.2580999999999998</v>
      </c>
      <c r="K2935" s="424"/>
      <c r="L2935" s="424"/>
    </row>
    <row r="2936" spans="1:12" ht="17.100000000000001" customHeight="1">
      <c r="A2936" s="298"/>
      <c r="B2936" s="298"/>
      <c r="C2936" s="298"/>
      <c r="D2936" s="298"/>
      <c r="E2936" s="298"/>
      <c r="F2936" s="298"/>
      <c r="G2936" s="298"/>
      <c r="H2936" s="298"/>
      <c r="I2936" s="298"/>
      <c r="J2936" s="298" t="s">
        <v>12992</v>
      </c>
      <c r="K2936" s="298"/>
      <c r="L2936" s="298" t="s">
        <v>13940</v>
      </c>
    </row>
    <row r="2937" spans="1:12">
      <c r="A2937" s="414" t="s">
        <v>12998</v>
      </c>
      <c r="B2937" s="414"/>
      <c r="C2937" s="414"/>
      <c r="D2937" s="414"/>
      <c r="E2937" s="414"/>
      <c r="F2937" s="414"/>
      <c r="G2937" s="414"/>
      <c r="H2937" s="414"/>
      <c r="I2937" s="294"/>
      <c r="J2937" s="294"/>
      <c r="K2937" s="294"/>
      <c r="L2937" s="294"/>
    </row>
    <row r="2938" spans="1:12" ht="17.100000000000001" customHeight="1">
      <c r="A2938" s="294" t="s">
        <v>12978</v>
      </c>
      <c r="B2938" s="298" t="s">
        <v>12979</v>
      </c>
      <c r="C2938" s="294" t="s">
        <v>12980</v>
      </c>
      <c r="D2938" s="294" t="s">
        <v>12981</v>
      </c>
      <c r="E2938" s="299" t="s">
        <v>12982</v>
      </c>
      <c r="F2938" s="413" t="s">
        <v>12983</v>
      </c>
      <c r="G2938" s="413"/>
      <c r="H2938" s="413" t="s">
        <v>12984</v>
      </c>
      <c r="I2938" s="413"/>
      <c r="J2938" s="413" t="s">
        <v>12985</v>
      </c>
      <c r="K2938" s="413"/>
      <c r="L2938" s="413"/>
    </row>
    <row r="2939" spans="1:12" ht="36" customHeight="1">
      <c r="A2939" s="300" t="s">
        <v>12986</v>
      </c>
      <c r="B2939" s="301" t="s">
        <v>13941</v>
      </c>
      <c r="C2939" s="300" t="s">
        <v>9</v>
      </c>
      <c r="D2939" s="300" t="s">
        <v>8101</v>
      </c>
      <c r="E2939" s="302" t="s">
        <v>13145</v>
      </c>
      <c r="F2939" s="423" t="s">
        <v>13942</v>
      </c>
      <c r="G2939" s="423"/>
      <c r="H2939" s="423">
        <v>1.103</v>
      </c>
      <c r="I2939" s="423"/>
      <c r="J2939" s="424">
        <v>427.01</v>
      </c>
      <c r="K2939" s="424"/>
      <c r="L2939" s="424"/>
    </row>
    <row r="2940" spans="1:12" ht="24" customHeight="1">
      <c r="A2940" s="300" t="s">
        <v>12986</v>
      </c>
      <c r="B2940" s="301" t="s">
        <v>13096</v>
      </c>
      <c r="C2940" s="300" t="s">
        <v>9</v>
      </c>
      <c r="D2940" s="300" t="s">
        <v>8825</v>
      </c>
      <c r="E2940" s="302" t="s">
        <v>13097</v>
      </c>
      <c r="F2940" s="423" t="s">
        <v>13098</v>
      </c>
      <c r="G2940" s="423"/>
      <c r="H2940" s="423">
        <v>8.3987400000000004E-2</v>
      </c>
      <c r="I2940" s="423"/>
      <c r="J2940" s="424">
        <v>4.9599999999999998E-2</v>
      </c>
      <c r="K2940" s="424"/>
      <c r="L2940" s="424"/>
    </row>
    <row r="2941" spans="1:12" ht="24" customHeight="1">
      <c r="A2941" s="300" t="s">
        <v>12986</v>
      </c>
      <c r="B2941" s="301" t="s">
        <v>13099</v>
      </c>
      <c r="C2941" s="300" t="s">
        <v>9</v>
      </c>
      <c r="D2941" s="300" t="s">
        <v>7224</v>
      </c>
      <c r="E2941" s="302" t="s">
        <v>51</v>
      </c>
      <c r="F2941" s="423" t="s">
        <v>13100</v>
      </c>
      <c r="G2941" s="423"/>
      <c r="H2941" s="423">
        <v>1.10171E-2</v>
      </c>
      <c r="I2941" s="423"/>
      <c r="J2941" s="424">
        <v>0.1012</v>
      </c>
      <c r="K2941" s="424"/>
      <c r="L2941" s="424"/>
    </row>
    <row r="2942" spans="1:12" ht="24" customHeight="1">
      <c r="A2942" s="300" t="s">
        <v>12986</v>
      </c>
      <c r="B2942" s="301" t="s">
        <v>13101</v>
      </c>
      <c r="C2942" s="300" t="s">
        <v>9</v>
      </c>
      <c r="D2942" s="300" t="s">
        <v>7359</v>
      </c>
      <c r="E2942" s="302" t="s">
        <v>51</v>
      </c>
      <c r="F2942" s="423" t="s">
        <v>13102</v>
      </c>
      <c r="G2942" s="423"/>
      <c r="H2942" s="423">
        <v>3.5540000000000002E-4</v>
      </c>
      <c r="I2942" s="423"/>
      <c r="J2942" s="424">
        <v>4.5699999999999998E-2</v>
      </c>
      <c r="K2942" s="424"/>
      <c r="L2942" s="424"/>
    </row>
    <row r="2943" spans="1:12" ht="24" customHeight="1">
      <c r="A2943" s="300" t="s">
        <v>12986</v>
      </c>
      <c r="B2943" s="301" t="s">
        <v>13103</v>
      </c>
      <c r="C2943" s="300" t="s">
        <v>9</v>
      </c>
      <c r="D2943" s="300" t="s">
        <v>8851</v>
      </c>
      <c r="E2943" s="302" t="s">
        <v>51</v>
      </c>
      <c r="F2943" s="423" t="s">
        <v>13104</v>
      </c>
      <c r="G2943" s="423"/>
      <c r="H2943" s="423">
        <v>2.8449999999999998E-4</v>
      </c>
      <c r="I2943" s="423"/>
      <c r="J2943" s="424">
        <v>5.5100000000000003E-2</v>
      </c>
      <c r="K2943" s="424"/>
      <c r="L2943" s="424"/>
    </row>
    <row r="2944" spans="1:12" ht="24" customHeight="1">
      <c r="A2944" s="300" t="s">
        <v>12986</v>
      </c>
      <c r="B2944" s="301" t="s">
        <v>13105</v>
      </c>
      <c r="C2944" s="300" t="s">
        <v>9</v>
      </c>
      <c r="D2944" s="300" t="s">
        <v>8852</v>
      </c>
      <c r="E2944" s="302" t="s">
        <v>51</v>
      </c>
      <c r="F2944" s="423" t="s">
        <v>13106</v>
      </c>
      <c r="G2944" s="423"/>
      <c r="H2944" s="423">
        <v>6.0900000000000003E-5</v>
      </c>
      <c r="I2944" s="423"/>
      <c r="J2944" s="424">
        <v>3.3399999999999999E-2</v>
      </c>
      <c r="K2944" s="424"/>
      <c r="L2944" s="424"/>
    </row>
    <row r="2945" spans="1:12" ht="24" customHeight="1">
      <c r="A2945" s="300" t="s">
        <v>12986</v>
      </c>
      <c r="B2945" s="301" t="s">
        <v>13107</v>
      </c>
      <c r="C2945" s="300" t="s">
        <v>9</v>
      </c>
      <c r="D2945" s="300" t="s">
        <v>9000</v>
      </c>
      <c r="E2945" s="302" t="s">
        <v>51</v>
      </c>
      <c r="F2945" s="423" t="s">
        <v>13108</v>
      </c>
      <c r="G2945" s="423"/>
      <c r="H2945" s="423">
        <v>1.25395E-2</v>
      </c>
      <c r="I2945" s="423"/>
      <c r="J2945" s="424">
        <v>8.4900000000000003E-2</v>
      </c>
      <c r="K2945" s="424"/>
      <c r="L2945" s="424"/>
    </row>
    <row r="2946" spans="1:12" ht="24" customHeight="1">
      <c r="A2946" s="300" t="s">
        <v>12986</v>
      </c>
      <c r="B2946" s="301" t="s">
        <v>13109</v>
      </c>
      <c r="C2946" s="300" t="s">
        <v>9</v>
      </c>
      <c r="D2946" s="300" t="s">
        <v>9574</v>
      </c>
      <c r="E2946" s="302" t="s">
        <v>51</v>
      </c>
      <c r="F2946" s="423" t="s">
        <v>13110</v>
      </c>
      <c r="G2946" s="423"/>
      <c r="H2946" s="423">
        <v>3.9766999999999997E-3</v>
      </c>
      <c r="I2946" s="423"/>
      <c r="J2946" s="424">
        <v>3.5099999999999999E-2</v>
      </c>
      <c r="K2946" s="424"/>
      <c r="L2946" s="424"/>
    </row>
    <row r="2947" spans="1:12" ht="24" customHeight="1">
      <c r="A2947" s="300" t="s">
        <v>12986</v>
      </c>
      <c r="B2947" s="301" t="s">
        <v>13111</v>
      </c>
      <c r="C2947" s="300" t="s">
        <v>9</v>
      </c>
      <c r="D2947" s="300" t="s">
        <v>10714</v>
      </c>
      <c r="E2947" s="302" t="s">
        <v>93</v>
      </c>
      <c r="F2947" s="423" t="s">
        <v>13112</v>
      </c>
      <c r="G2947" s="423"/>
      <c r="H2947" s="423">
        <v>2.0899E-3</v>
      </c>
      <c r="I2947" s="423"/>
      <c r="J2947" s="424">
        <v>3.1899999999999998E-2</v>
      </c>
      <c r="K2947" s="424"/>
      <c r="L2947" s="424"/>
    </row>
    <row r="2948" spans="1:12" ht="24" customHeight="1">
      <c r="A2948" s="300" t="s">
        <v>12986</v>
      </c>
      <c r="B2948" s="301" t="s">
        <v>13113</v>
      </c>
      <c r="C2948" s="300" t="s">
        <v>9</v>
      </c>
      <c r="D2948" s="300" t="s">
        <v>10809</v>
      </c>
      <c r="E2948" s="302" t="s">
        <v>51</v>
      </c>
      <c r="F2948" s="423" t="s">
        <v>13114</v>
      </c>
      <c r="G2948" s="423"/>
      <c r="H2948" s="423">
        <v>2.0899E-3</v>
      </c>
      <c r="I2948" s="423"/>
      <c r="J2948" s="424">
        <v>2.5100000000000001E-2</v>
      </c>
      <c r="K2948" s="424"/>
      <c r="L2948" s="424"/>
    </row>
    <row r="2949" spans="1:12" ht="24" customHeight="1">
      <c r="A2949" s="300" t="s">
        <v>12986</v>
      </c>
      <c r="B2949" s="301" t="s">
        <v>13115</v>
      </c>
      <c r="C2949" s="300" t="s">
        <v>9</v>
      </c>
      <c r="D2949" s="300" t="s">
        <v>10810</v>
      </c>
      <c r="E2949" s="302" t="s">
        <v>51</v>
      </c>
      <c r="F2949" s="423" t="s">
        <v>13116</v>
      </c>
      <c r="G2949" s="423"/>
      <c r="H2949" s="423">
        <v>2.0899E-3</v>
      </c>
      <c r="I2949" s="423"/>
      <c r="J2949" s="424">
        <v>5.5599999999999997E-2</v>
      </c>
      <c r="K2949" s="424"/>
      <c r="L2949" s="424"/>
    </row>
    <row r="2950" spans="1:12" ht="24" customHeight="1">
      <c r="A2950" s="300" t="s">
        <v>12986</v>
      </c>
      <c r="B2950" s="301" t="s">
        <v>13117</v>
      </c>
      <c r="C2950" s="300" t="s">
        <v>9</v>
      </c>
      <c r="D2950" s="300" t="s">
        <v>10837</v>
      </c>
      <c r="E2950" s="302" t="s">
        <v>51</v>
      </c>
      <c r="F2950" s="423" t="s">
        <v>13118</v>
      </c>
      <c r="G2950" s="423"/>
      <c r="H2950" s="423">
        <v>7.1099999999999994E-5</v>
      </c>
      <c r="I2950" s="423"/>
      <c r="J2950" s="424">
        <v>3.1699999999999999E-2</v>
      </c>
      <c r="K2950" s="424"/>
      <c r="L2950" s="424"/>
    </row>
    <row r="2951" spans="1:12" ht="24" customHeight="1">
      <c r="A2951" s="300" t="s">
        <v>12986</v>
      </c>
      <c r="B2951" s="301" t="s">
        <v>13003</v>
      </c>
      <c r="C2951" s="300" t="s">
        <v>9</v>
      </c>
      <c r="D2951" s="300" t="s">
        <v>7216</v>
      </c>
      <c r="E2951" s="302" t="s">
        <v>51</v>
      </c>
      <c r="F2951" s="423" t="s">
        <v>13004</v>
      </c>
      <c r="G2951" s="423"/>
      <c r="H2951" s="423">
        <v>4.1859000000000002E-3</v>
      </c>
      <c r="I2951" s="423"/>
      <c r="J2951" s="424">
        <v>0.1399</v>
      </c>
      <c r="K2951" s="424"/>
      <c r="L2951" s="424"/>
    </row>
    <row r="2952" spans="1:12" ht="24" customHeight="1">
      <c r="A2952" s="300" t="s">
        <v>12986</v>
      </c>
      <c r="B2952" s="301" t="s">
        <v>13005</v>
      </c>
      <c r="C2952" s="300" t="s">
        <v>9</v>
      </c>
      <c r="D2952" s="300" t="s">
        <v>7393</v>
      </c>
      <c r="E2952" s="302" t="s">
        <v>12988</v>
      </c>
      <c r="F2952" s="423" t="s">
        <v>13006</v>
      </c>
      <c r="G2952" s="423"/>
      <c r="H2952" s="423">
        <v>2.5182999999999998E-3</v>
      </c>
      <c r="I2952" s="423"/>
      <c r="J2952" s="424">
        <v>0.13600000000000001</v>
      </c>
      <c r="K2952" s="424"/>
      <c r="L2952" s="424"/>
    </row>
    <row r="2953" spans="1:12" ht="24" customHeight="1">
      <c r="A2953" s="300" t="s">
        <v>12986</v>
      </c>
      <c r="B2953" s="301" t="s">
        <v>13007</v>
      </c>
      <c r="C2953" s="300" t="s">
        <v>9</v>
      </c>
      <c r="D2953" s="300" t="s">
        <v>10619</v>
      </c>
      <c r="E2953" s="302" t="s">
        <v>51</v>
      </c>
      <c r="F2953" s="423" t="s">
        <v>13008</v>
      </c>
      <c r="G2953" s="423"/>
      <c r="H2953" s="423">
        <v>1.9532999999999998E-3</v>
      </c>
      <c r="I2953" s="423"/>
      <c r="J2953" s="424">
        <v>0.37359999999999999</v>
      </c>
      <c r="K2953" s="424"/>
      <c r="L2953" s="424"/>
    </row>
    <row r="2954" spans="1:12" ht="24" customHeight="1">
      <c r="A2954" s="300" t="s">
        <v>12986</v>
      </c>
      <c r="B2954" s="301" t="s">
        <v>13009</v>
      </c>
      <c r="C2954" s="300" t="s">
        <v>9</v>
      </c>
      <c r="D2954" s="300" t="s">
        <v>10769</v>
      </c>
      <c r="E2954" s="302" t="s">
        <v>51</v>
      </c>
      <c r="F2954" s="423" t="s">
        <v>13010</v>
      </c>
      <c r="G2954" s="423"/>
      <c r="H2954" s="423">
        <v>0.17559849999999999</v>
      </c>
      <c r="I2954" s="423"/>
      <c r="J2954" s="424">
        <v>0.2213</v>
      </c>
      <c r="K2954" s="424"/>
      <c r="L2954" s="424"/>
    </row>
    <row r="2955" spans="1:12" ht="24" customHeight="1">
      <c r="A2955" s="300" t="s">
        <v>12986</v>
      </c>
      <c r="B2955" s="301" t="s">
        <v>13011</v>
      </c>
      <c r="C2955" s="300" t="s">
        <v>9</v>
      </c>
      <c r="D2955" s="300" t="s">
        <v>10929</v>
      </c>
      <c r="E2955" s="302" t="s">
        <v>51</v>
      </c>
      <c r="F2955" s="423" t="s">
        <v>13012</v>
      </c>
      <c r="G2955" s="423"/>
      <c r="H2955" s="423">
        <v>1.6929E-3</v>
      </c>
      <c r="I2955" s="423"/>
      <c r="J2955" s="424">
        <v>0.25469999999999998</v>
      </c>
      <c r="K2955" s="424"/>
      <c r="L2955" s="424"/>
    </row>
    <row r="2956" spans="1:12" ht="17.100000000000001" customHeight="1">
      <c r="A2956" s="298"/>
      <c r="B2956" s="298"/>
      <c r="C2956" s="298"/>
      <c r="D2956" s="298"/>
      <c r="E2956" s="298"/>
      <c r="F2956" s="298"/>
      <c r="G2956" s="298"/>
      <c r="H2956" s="298"/>
      <c r="I2956" s="298"/>
      <c r="J2956" s="298" t="s">
        <v>12992</v>
      </c>
      <c r="K2956" s="298"/>
      <c r="L2956" s="298" t="s">
        <v>13943</v>
      </c>
    </row>
    <row r="2957" spans="1:12">
      <c r="A2957" s="414" t="s">
        <v>13056</v>
      </c>
      <c r="B2957" s="414"/>
      <c r="C2957" s="414"/>
      <c r="D2957" s="414"/>
      <c r="E2957" s="414"/>
      <c r="F2957" s="414"/>
      <c r="G2957" s="414"/>
      <c r="H2957" s="414"/>
      <c r="I2957" s="294"/>
      <c r="J2957" s="294"/>
      <c r="K2957" s="294"/>
      <c r="L2957" s="294"/>
    </row>
    <row r="2958" spans="1:12" ht="17.100000000000001" customHeight="1">
      <c r="A2958" s="294" t="s">
        <v>12978</v>
      </c>
      <c r="B2958" s="298" t="s">
        <v>12979</v>
      </c>
      <c r="C2958" s="294" t="s">
        <v>12980</v>
      </c>
      <c r="D2958" s="294" t="s">
        <v>12981</v>
      </c>
      <c r="E2958" s="299" t="s">
        <v>12982</v>
      </c>
      <c r="F2958" s="413" t="s">
        <v>12983</v>
      </c>
      <c r="G2958" s="413"/>
      <c r="H2958" s="413" t="s">
        <v>12984</v>
      </c>
      <c r="I2958" s="413"/>
      <c r="J2958" s="413" t="s">
        <v>12985</v>
      </c>
      <c r="K2958" s="413"/>
      <c r="L2958" s="413"/>
    </row>
    <row r="2959" spans="1:12" ht="24" customHeight="1">
      <c r="A2959" s="300" t="s">
        <v>12986</v>
      </c>
      <c r="B2959" s="301" t="s">
        <v>13057</v>
      </c>
      <c r="C2959" s="300" t="s">
        <v>9</v>
      </c>
      <c r="D2959" s="300" t="s">
        <v>12549</v>
      </c>
      <c r="E2959" s="302" t="s">
        <v>27</v>
      </c>
      <c r="F2959" s="423" t="s">
        <v>12948</v>
      </c>
      <c r="G2959" s="423"/>
      <c r="H2959" s="423">
        <v>1.5710582</v>
      </c>
      <c r="I2959" s="423"/>
      <c r="J2959" s="424">
        <v>1.0212000000000001</v>
      </c>
      <c r="K2959" s="424"/>
      <c r="L2959" s="424"/>
    </row>
    <row r="2960" spans="1:12" ht="17.100000000000001" customHeight="1">
      <c r="A2960" s="298"/>
      <c r="B2960" s="298"/>
      <c r="C2960" s="298"/>
      <c r="D2960" s="298"/>
      <c r="E2960" s="298"/>
      <c r="F2960" s="298"/>
      <c r="G2960" s="298"/>
      <c r="H2960" s="298"/>
      <c r="I2960" s="298"/>
      <c r="J2960" s="298" t="s">
        <v>12992</v>
      </c>
      <c r="K2960" s="298"/>
      <c r="L2960" s="298" t="s">
        <v>12955</v>
      </c>
    </row>
    <row r="2961" spans="1:12">
      <c r="A2961" s="414" t="s">
        <v>13058</v>
      </c>
      <c r="B2961" s="414"/>
      <c r="C2961" s="414"/>
      <c r="D2961" s="414"/>
      <c r="E2961" s="414"/>
      <c r="F2961" s="414"/>
      <c r="G2961" s="414"/>
      <c r="H2961" s="414"/>
      <c r="I2961" s="294"/>
      <c r="J2961" s="294"/>
      <c r="K2961" s="294"/>
      <c r="L2961" s="294"/>
    </row>
    <row r="2962" spans="1:12" ht="17.100000000000001" customHeight="1">
      <c r="A2962" s="294" t="s">
        <v>12978</v>
      </c>
      <c r="B2962" s="298" t="s">
        <v>12979</v>
      </c>
      <c r="C2962" s="294" t="s">
        <v>12980</v>
      </c>
      <c r="D2962" s="294" t="s">
        <v>12981</v>
      </c>
      <c r="E2962" s="299" t="s">
        <v>12982</v>
      </c>
      <c r="F2962" s="413" t="s">
        <v>12983</v>
      </c>
      <c r="G2962" s="413"/>
      <c r="H2962" s="413" t="s">
        <v>12984</v>
      </c>
      <c r="I2962" s="413"/>
      <c r="J2962" s="413" t="s">
        <v>12985</v>
      </c>
      <c r="K2962" s="413"/>
      <c r="L2962" s="413"/>
    </row>
    <row r="2963" spans="1:12" ht="24" customHeight="1">
      <c r="A2963" s="300" t="s">
        <v>12986</v>
      </c>
      <c r="B2963" s="301" t="s">
        <v>13059</v>
      </c>
      <c r="C2963" s="300" t="s">
        <v>9</v>
      </c>
      <c r="D2963" s="300" t="s">
        <v>12535</v>
      </c>
      <c r="E2963" s="302" t="s">
        <v>27</v>
      </c>
      <c r="F2963" s="423" t="s">
        <v>12936</v>
      </c>
      <c r="G2963" s="423"/>
      <c r="H2963" s="423">
        <v>1.5710582</v>
      </c>
      <c r="I2963" s="423"/>
      <c r="J2963" s="424">
        <v>7.8600000000000003E-2</v>
      </c>
      <c r="K2963" s="424"/>
      <c r="L2963" s="424"/>
    </row>
    <row r="2964" spans="1:12" ht="17.100000000000001" customHeight="1">
      <c r="A2964" s="298"/>
      <c r="B2964" s="298"/>
      <c r="C2964" s="298"/>
      <c r="D2964" s="298"/>
      <c r="E2964" s="298"/>
      <c r="F2964" s="298"/>
      <c r="G2964" s="298"/>
      <c r="H2964" s="298"/>
      <c r="I2964" s="298"/>
      <c r="J2964" s="298" t="s">
        <v>12992</v>
      </c>
      <c r="K2964" s="298"/>
      <c r="L2964" s="298" t="s">
        <v>12935</v>
      </c>
    </row>
    <row r="2965" spans="1:12">
      <c r="A2965" s="414" t="s">
        <v>13060</v>
      </c>
      <c r="B2965" s="414"/>
      <c r="C2965" s="414"/>
      <c r="D2965" s="414"/>
      <c r="E2965" s="414"/>
      <c r="F2965" s="414"/>
      <c r="G2965" s="414"/>
      <c r="H2965" s="414"/>
      <c r="I2965" s="294"/>
      <c r="J2965" s="294"/>
      <c r="K2965" s="294"/>
      <c r="L2965" s="294"/>
    </row>
    <row r="2966" spans="1:12" ht="17.100000000000001" customHeight="1">
      <c r="A2966" s="294" t="s">
        <v>12978</v>
      </c>
      <c r="B2966" s="298" t="s">
        <v>12979</v>
      </c>
      <c r="C2966" s="294" t="s">
        <v>12980</v>
      </c>
      <c r="D2966" s="294" t="s">
        <v>12981</v>
      </c>
      <c r="E2966" s="299" t="s">
        <v>12982</v>
      </c>
      <c r="F2966" s="413" t="s">
        <v>12983</v>
      </c>
      <c r="G2966" s="413"/>
      <c r="H2966" s="413" t="s">
        <v>12984</v>
      </c>
      <c r="I2966" s="413"/>
      <c r="J2966" s="413" t="s">
        <v>12985</v>
      </c>
      <c r="K2966" s="413"/>
      <c r="L2966" s="413"/>
    </row>
    <row r="2967" spans="1:12" ht="24" customHeight="1">
      <c r="A2967" s="300" t="s">
        <v>12986</v>
      </c>
      <c r="B2967" s="301" t="s">
        <v>13061</v>
      </c>
      <c r="C2967" s="300" t="s">
        <v>9</v>
      </c>
      <c r="D2967" s="300" t="s">
        <v>12522</v>
      </c>
      <c r="E2967" s="302" t="s">
        <v>27</v>
      </c>
      <c r="F2967" s="423" t="s">
        <v>12964</v>
      </c>
      <c r="G2967" s="423"/>
      <c r="H2967" s="423">
        <v>1.5710582</v>
      </c>
      <c r="I2967" s="423"/>
      <c r="J2967" s="424">
        <v>3.9748000000000001</v>
      </c>
      <c r="K2967" s="424"/>
      <c r="L2967" s="424"/>
    </row>
    <row r="2968" spans="1:12" ht="24" customHeight="1">
      <c r="A2968" s="300" t="s">
        <v>12986</v>
      </c>
      <c r="B2968" s="301" t="s">
        <v>13062</v>
      </c>
      <c r="C2968" s="300" t="s">
        <v>9</v>
      </c>
      <c r="D2968" s="300" t="s">
        <v>12527</v>
      </c>
      <c r="E2968" s="302" t="s">
        <v>27</v>
      </c>
      <c r="F2968" s="423" t="s">
        <v>13063</v>
      </c>
      <c r="G2968" s="423"/>
      <c r="H2968" s="423">
        <v>1.5710582</v>
      </c>
      <c r="I2968" s="423"/>
      <c r="J2968" s="424">
        <v>0.53420000000000001</v>
      </c>
      <c r="K2968" s="424"/>
      <c r="L2968" s="424"/>
    </row>
    <row r="2969" spans="1:12" ht="17.100000000000001" customHeight="1">
      <c r="A2969" s="298"/>
      <c r="B2969" s="298"/>
      <c r="C2969" s="298"/>
      <c r="D2969" s="298"/>
      <c r="E2969" s="298"/>
      <c r="F2969" s="298"/>
      <c r="G2969" s="298"/>
      <c r="H2969" s="298"/>
      <c r="I2969" s="298"/>
      <c r="J2969" s="298" t="s">
        <v>12992</v>
      </c>
      <c r="K2969" s="298"/>
      <c r="L2969" s="298" t="s">
        <v>13944</v>
      </c>
    </row>
    <row r="2970" spans="1:12" ht="17.100000000000001" customHeight="1">
      <c r="A2970" s="294" t="s">
        <v>13014</v>
      </c>
      <c r="B2970" s="294"/>
      <c r="C2970" s="294"/>
      <c r="D2970" s="294"/>
      <c r="E2970" s="294"/>
      <c r="F2970" s="294"/>
      <c r="G2970" s="294"/>
      <c r="H2970" s="294"/>
      <c r="I2970" s="294"/>
      <c r="J2970" s="294"/>
      <c r="K2970" s="294"/>
      <c r="L2970" s="294"/>
    </row>
    <row r="2971" spans="1:12" ht="17.100000000000001" customHeight="1">
      <c r="A2971" s="298"/>
      <c r="B2971" s="298"/>
      <c r="C2971" s="298"/>
      <c r="D2971" s="298"/>
      <c r="E2971" s="298"/>
      <c r="F2971" s="298"/>
      <c r="G2971" s="298"/>
      <c r="H2971" s="298"/>
      <c r="I2971" s="298"/>
      <c r="J2971" s="298" t="s">
        <v>13015</v>
      </c>
      <c r="K2971" s="298"/>
      <c r="L2971" s="298" t="s">
        <v>13945</v>
      </c>
    </row>
    <row r="2972" spans="1:12" ht="17.100000000000001" customHeight="1">
      <c r="A2972" s="298"/>
      <c r="B2972" s="298"/>
      <c r="C2972" s="298"/>
      <c r="D2972" s="298"/>
      <c r="E2972" s="298"/>
      <c r="F2972" s="298"/>
      <c r="G2972" s="298"/>
      <c r="H2972" s="298"/>
      <c r="I2972" s="298"/>
      <c r="J2972" s="298" t="s">
        <v>13017</v>
      </c>
      <c r="K2972" s="298" t="s">
        <v>13018</v>
      </c>
      <c r="L2972" s="298" t="s">
        <v>13946</v>
      </c>
    </row>
    <row r="2973" spans="1:12" ht="17.100000000000001" customHeight="1">
      <c r="A2973" s="298"/>
      <c r="B2973" s="298"/>
      <c r="C2973" s="298"/>
      <c r="D2973" s="298"/>
      <c r="E2973" s="298"/>
      <c r="F2973" s="298"/>
      <c r="G2973" s="298"/>
      <c r="H2973" s="298"/>
      <c r="I2973" s="298"/>
      <c r="J2973" s="298" t="s">
        <v>13020</v>
      </c>
      <c r="K2973" s="298"/>
      <c r="L2973" s="298" t="s">
        <v>13947</v>
      </c>
    </row>
    <row r="2974" spans="1:12" ht="17.100000000000001" customHeight="1">
      <c r="A2974" s="298"/>
      <c r="B2974" s="298"/>
      <c r="C2974" s="298"/>
      <c r="D2974" s="298"/>
      <c r="E2974" s="298"/>
      <c r="F2974" s="298"/>
      <c r="G2974" s="298"/>
      <c r="H2974" s="298"/>
      <c r="I2974" s="298"/>
      <c r="J2974" s="298" t="s">
        <v>13022</v>
      </c>
      <c r="K2974" s="298" t="s">
        <v>12974</v>
      </c>
      <c r="L2974" s="298" t="s">
        <v>13948</v>
      </c>
    </row>
    <row r="2975" spans="1:12" ht="17.100000000000001" customHeight="1">
      <c r="A2975" s="298"/>
      <c r="B2975" s="298"/>
      <c r="C2975" s="298"/>
      <c r="D2975" s="298"/>
      <c r="E2975" s="298"/>
      <c r="F2975" s="298"/>
      <c r="G2975" s="298"/>
      <c r="H2975" s="298"/>
      <c r="I2975" s="298"/>
      <c r="J2975" s="298" t="s">
        <v>13024</v>
      </c>
      <c r="K2975" s="298"/>
      <c r="L2975" s="298" t="s">
        <v>13949</v>
      </c>
    </row>
    <row r="2976" spans="1:12" ht="30" customHeight="1">
      <c r="A2976" s="299"/>
      <c r="B2976" s="299"/>
      <c r="C2976" s="299"/>
      <c r="D2976" s="299"/>
      <c r="E2976" s="299"/>
      <c r="F2976" s="299"/>
      <c r="G2976" s="299"/>
      <c r="H2976" s="299"/>
      <c r="I2976" s="299"/>
      <c r="J2976" s="299"/>
      <c r="K2976" s="299"/>
      <c r="L2976" s="299"/>
    </row>
    <row r="2977" spans="1:12" ht="60" customHeight="1">
      <c r="A2977" s="295" t="s">
        <v>13950</v>
      </c>
      <c r="B2977" s="296" t="s">
        <v>13951</v>
      </c>
      <c r="C2977" s="295" t="s">
        <v>9</v>
      </c>
      <c r="D2977" s="295" t="s">
        <v>3746</v>
      </c>
      <c r="E2977" s="297" t="s">
        <v>13145</v>
      </c>
      <c r="F2977" s="296"/>
      <c r="G2977" s="296"/>
      <c r="H2977" s="296"/>
      <c r="I2977" s="296"/>
      <c r="J2977" s="296"/>
      <c r="K2977" s="296"/>
      <c r="L2977" s="296"/>
    </row>
    <row r="2978" spans="1:12">
      <c r="A2978" s="414" t="s">
        <v>12977</v>
      </c>
      <c r="B2978" s="414"/>
      <c r="C2978" s="414"/>
      <c r="D2978" s="414"/>
      <c r="E2978" s="414"/>
      <c r="F2978" s="414"/>
      <c r="G2978" s="414"/>
      <c r="H2978" s="414"/>
      <c r="I2978" s="294"/>
      <c r="J2978" s="294"/>
      <c r="K2978" s="294"/>
      <c r="L2978" s="294"/>
    </row>
    <row r="2979" spans="1:12" ht="17.100000000000001" customHeight="1">
      <c r="A2979" s="294" t="s">
        <v>12978</v>
      </c>
      <c r="B2979" s="298" t="s">
        <v>12979</v>
      </c>
      <c r="C2979" s="294" t="s">
        <v>12980</v>
      </c>
      <c r="D2979" s="294" t="s">
        <v>12981</v>
      </c>
      <c r="E2979" s="299" t="s">
        <v>12982</v>
      </c>
      <c r="F2979" s="413" t="s">
        <v>12983</v>
      </c>
      <c r="G2979" s="413"/>
      <c r="H2979" s="413" t="s">
        <v>12984</v>
      </c>
      <c r="I2979" s="413"/>
      <c r="J2979" s="413" t="s">
        <v>12985</v>
      </c>
      <c r="K2979" s="413"/>
      <c r="L2979" s="413"/>
    </row>
    <row r="2980" spans="1:12" ht="24" customHeight="1">
      <c r="A2980" s="300" t="s">
        <v>12986</v>
      </c>
      <c r="B2980" s="301" t="s">
        <v>13284</v>
      </c>
      <c r="C2980" s="300" t="s">
        <v>9</v>
      </c>
      <c r="D2980" s="300" t="s">
        <v>11893</v>
      </c>
      <c r="E2980" s="302" t="s">
        <v>51</v>
      </c>
      <c r="F2980" s="423" t="s">
        <v>13285</v>
      </c>
      <c r="G2980" s="423"/>
      <c r="H2980" s="423">
        <v>1.082E-4</v>
      </c>
      <c r="I2980" s="423"/>
      <c r="J2980" s="424">
        <v>0.20830000000000001</v>
      </c>
      <c r="K2980" s="424"/>
      <c r="L2980" s="424"/>
    </row>
    <row r="2981" spans="1:12" ht="24" customHeight="1">
      <c r="A2981" s="300" t="s">
        <v>12986</v>
      </c>
      <c r="B2981" s="301" t="s">
        <v>13085</v>
      </c>
      <c r="C2981" s="300" t="s">
        <v>9</v>
      </c>
      <c r="D2981" s="300" t="s">
        <v>7909</v>
      </c>
      <c r="E2981" s="302" t="s">
        <v>51</v>
      </c>
      <c r="F2981" s="423" t="s">
        <v>13086</v>
      </c>
      <c r="G2981" s="423"/>
      <c r="H2981" s="423">
        <v>3.9094999999999998E-3</v>
      </c>
      <c r="I2981" s="423"/>
      <c r="J2981" s="424">
        <v>0.40660000000000002</v>
      </c>
      <c r="K2981" s="424"/>
      <c r="L2981" s="424"/>
    </row>
    <row r="2982" spans="1:12" ht="24" customHeight="1">
      <c r="A2982" s="300" t="s">
        <v>12986</v>
      </c>
      <c r="B2982" s="301" t="s">
        <v>13087</v>
      </c>
      <c r="C2982" s="300" t="s">
        <v>9</v>
      </c>
      <c r="D2982" s="300" t="s">
        <v>8873</v>
      </c>
      <c r="E2982" s="302" t="s">
        <v>51</v>
      </c>
      <c r="F2982" s="423" t="s">
        <v>13088</v>
      </c>
      <c r="G2982" s="423"/>
      <c r="H2982" s="423">
        <v>3.7270000000000001E-4</v>
      </c>
      <c r="I2982" s="423"/>
      <c r="J2982" s="424">
        <v>0.32400000000000001</v>
      </c>
      <c r="K2982" s="424"/>
      <c r="L2982" s="424"/>
    </row>
    <row r="2983" spans="1:12" ht="48" customHeight="1">
      <c r="A2983" s="300" t="s">
        <v>12986</v>
      </c>
      <c r="B2983" s="301" t="s">
        <v>13089</v>
      </c>
      <c r="C2983" s="300" t="s">
        <v>9</v>
      </c>
      <c r="D2983" s="300" t="s">
        <v>9227</v>
      </c>
      <c r="E2983" s="302" t="s">
        <v>51</v>
      </c>
      <c r="F2983" s="423" t="s">
        <v>13090</v>
      </c>
      <c r="G2983" s="423"/>
      <c r="H2983" s="423">
        <v>2.608E-4</v>
      </c>
      <c r="I2983" s="423"/>
      <c r="J2983" s="424">
        <v>0.34870000000000001</v>
      </c>
      <c r="K2983" s="424"/>
      <c r="L2983" s="424"/>
    </row>
    <row r="2984" spans="1:12" ht="24" customHeight="1">
      <c r="A2984" s="300" t="s">
        <v>12986</v>
      </c>
      <c r="B2984" s="301" t="s">
        <v>13091</v>
      </c>
      <c r="C2984" s="300" t="s">
        <v>9</v>
      </c>
      <c r="D2984" s="300" t="s">
        <v>9580</v>
      </c>
      <c r="E2984" s="302" t="s">
        <v>51</v>
      </c>
      <c r="F2984" s="423" t="s">
        <v>13092</v>
      </c>
      <c r="G2984" s="423"/>
      <c r="H2984" s="423">
        <v>2.5539999999999997E-4</v>
      </c>
      <c r="I2984" s="423"/>
      <c r="J2984" s="424">
        <v>0.22889999999999999</v>
      </c>
      <c r="K2984" s="424"/>
      <c r="L2984" s="424"/>
    </row>
    <row r="2985" spans="1:12" ht="24" customHeight="1">
      <c r="A2985" s="300" t="s">
        <v>12986</v>
      </c>
      <c r="B2985" s="301" t="s">
        <v>12987</v>
      </c>
      <c r="C2985" s="300" t="s">
        <v>9</v>
      </c>
      <c r="D2985" s="300" t="s">
        <v>9831</v>
      </c>
      <c r="E2985" s="302" t="s">
        <v>12988</v>
      </c>
      <c r="F2985" s="423" t="s">
        <v>12989</v>
      </c>
      <c r="G2985" s="423"/>
      <c r="H2985" s="423">
        <v>9.0470800000000004E-2</v>
      </c>
      <c r="I2985" s="423"/>
      <c r="J2985" s="424">
        <v>0.91559999999999997</v>
      </c>
      <c r="K2985" s="424"/>
      <c r="L2985" s="424"/>
    </row>
    <row r="2986" spans="1:12" ht="36" customHeight="1">
      <c r="A2986" s="300" t="s">
        <v>12986</v>
      </c>
      <c r="B2986" s="301" t="s">
        <v>12990</v>
      </c>
      <c r="C2986" s="300" t="s">
        <v>9</v>
      </c>
      <c r="D2986" s="300" t="s">
        <v>11426</v>
      </c>
      <c r="E2986" s="302" t="s">
        <v>51</v>
      </c>
      <c r="F2986" s="423" t="s">
        <v>12991</v>
      </c>
      <c r="G2986" s="423"/>
      <c r="H2986" s="423">
        <v>4.7413000000000004E-3</v>
      </c>
      <c r="I2986" s="423"/>
      <c r="J2986" s="424">
        <v>0.62670000000000003</v>
      </c>
      <c r="K2986" s="424"/>
      <c r="L2986" s="424"/>
    </row>
    <row r="2987" spans="1:12" ht="17.100000000000001" customHeight="1">
      <c r="A2987" s="298"/>
      <c r="B2987" s="298"/>
      <c r="C2987" s="298"/>
      <c r="D2987" s="298"/>
      <c r="E2987" s="298"/>
      <c r="F2987" s="298"/>
      <c r="G2987" s="298"/>
      <c r="H2987" s="298"/>
      <c r="I2987" s="298"/>
      <c r="J2987" s="298" t="s">
        <v>12992</v>
      </c>
      <c r="K2987" s="298"/>
      <c r="L2987" s="298" t="s">
        <v>13952</v>
      </c>
    </row>
    <row r="2988" spans="1:12">
      <c r="A2988" s="414" t="s">
        <v>12994</v>
      </c>
      <c r="B2988" s="414"/>
      <c r="C2988" s="414"/>
      <c r="D2988" s="414"/>
      <c r="E2988" s="414"/>
      <c r="F2988" s="414"/>
      <c r="G2988" s="414"/>
      <c r="H2988" s="414"/>
      <c r="I2988" s="294"/>
      <c r="J2988" s="294"/>
      <c r="K2988" s="294"/>
      <c r="L2988" s="294"/>
    </row>
    <row r="2989" spans="1:12" ht="17.100000000000001" customHeight="1">
      <c r="A2989" s="294" t="s">
        <v>12978</v>
      </c>
      <c r="B2989" s="298" t="s">
        <v>12979</v>
      </c>
      <c r="C2989" s="294" t="s">
        <v>12980</v>
      </c>
      <c r="D2989" s="294" t="s">
        <v>12981</v>
      </c>
      <c r="E2989" s="299" t="s">
        <v>12982</v>
      </c>
      <c r="F2989" s="413" t="s">
        <v>12983</v>
      </c>
      <c r="G2989" s="413"/>
      <c r="H2989" s="413" t="s">
        <v>12984</v>
      </c>
      <c r="I2989" s="413"/>
      <c r="J2989" s="413" t="s">
        <v>12985</v>
      </c>
      <c r="K2989" s="413"/>
      <c r="L2989" s="413"/>
    </row>
    <row r="2990" spans="1:12" ht="24" customHeight="1">
      <c r="A2990" s="300" t="s">
        <v>12986</v>
      </c>
      <c r="B2990" s="301" t="s">
        <v>13133</v>
      </c>
      <c r="C2990" s="300" t="s">
        <v>9</v>
      </c>
      <c r="D2990" s="300" t="s">
        <v>7905</v>
      </c>
      <c r="E2990" s="302" t="s">
        <v>27</v>
      </c>
      <c r="F2990" s="423" t="s">
        <v>13134</v>
      </c>
      <c r="G2990" s="423"/>
      <c r="H2990" s="423">
        <v>0.51014539999999997</v>
      </c>
      <c r="I2990" s="423"/>
      <c r="J2990" s="424">
        <v>3.5455000000000001</v>
      </c>
      <c r="K2990" s="424"/>
      <c r="L2990" s="424"/>
    </row>
    <row r="2991" spans="1:12" ht="24" customHeight="1">
      <c r="A2991" s="300" t="s">
        <v>12986</v>
      </c>
      <c r="B2991" s="301" t="s">
        <v>13192</v>
      </c>
      <c r="C2991" s="300" t="s">
        <v>9</v>
      </c>
      <c r="D2991" s="300" t="s">
        <v>10306</v>
      </c>
      <c r="E2991" s="302" t="s">
        <v>27</v>
      </c>
      <c r="F2991" s="423" t="s">
        <v>13134</v>
      </c>
      <c r="G2991" s="423"/>
      <c r="H2991" s="423">
        <v>1.5432796</v>
      </c>
      <c r="I2991" s="423"/>
      <c r="J2991" s="424">
        <v>10.7258</v>
      </c>
      <c r="K2991" s="424"/>
      <c r="L2991" s="424"/>
    </row>
    <row r="2992" spans="1:12" ht="24" customHeight="1">
      <c r="A2992" s="300" t="s">
        <v>12986</v>
      </c>
      <c r="B2992" s="301" t="s">
        <v>13093</v>
      </c>
      <c r="C2992" s="300" t="s">
        <v>9</v>
      </c>
      <c r="D2992" s="300" t="s">
        <v>10857</v>
      </c>
      <c r="E2992" s="302" t="s">
        <v>27</v>
      </c>
      <c r="F2992" s="423" t="s">
        <v>13094</v>
      </c>
      <c r="G2992" s="423"/>
      <c r="H2992" s="423">
        <v>4.7029896000000004</v>
      </c>
      <c r="I2992" s="423"/>
      <c r="J2992" s="424">
        <v>24.314499999999999</v>
      </c>
      <c r="K2992" s="424"/>
      <c r="L2992" s="424"/>
    </row>
    <row r="2993" spans="1:12" ht="17.100000000000001" customHeight="1">
      <c r="A2993" s="298"/>
      <c r="B2993" s="298"/>
      <c r="C2993" s="298"/>
      <c r="D2993" s="298"/>
      <c r="E2993" s="298"/>
      <c r="F2993" s="298"/>
      <c r="G2993" s="298"/>
      <c r="H2993" s="298"/>
      <c r="I2993" s="298"/>
      <c r="J2993" s="298" t="s">
        <v>12992</v>
      </c>
      <c r="K2993" s="298"/>
      <c r="L2993" s="298" t="s">
        <v>13953</v>
      </c>
    </row>
    <row r="2994" spans="1:12">
      <c r="A2994" s="414" t="s">
        <v>12998</v>
      </c>
      <c r="B2994" s="414"/>
      <c r="C2994" s="414"/>
      <c r="D2994" s="414"/>
      <c r="E2994" s="414"/>
      <c r="F2994" s="414"/>
      <c r="G2994" s="414"/>
      <c r="H2994" s="414"/>
      <c r="I2994" s="294"/>
      <c r="J2994" s="294"/>
      <c r="K2994" s="294"/>
      <c r="L2994" s="294"/>
    </row>
    <row r="2995" spans="1:12" ht="17.100000000000001" customHeight="1">
      <c r="A2995" s="294" t="s">
        <v>12978</v>
      </c>
      <c r="B2995" s="298" t="s">
        <v>12979</v>
      </c>
      <c r="C2995" s="294" t="s">
        <v>12980</v>
      </c>
      <c r="D2995" s="294" t="s">
        <v>12981</v>
      </c>
      <c r="E2995" s="299" t="s">
        <v>12982</v>
      </c>
      <c r="F2995" s="413" t="s">
        <v>12983</v>
      </c>
      <c r="G2995" s="413"/>
      <c r="H2995" s="413" t="s">
        <v>12984</v>
      </c>
      <c r="I2995" s="413"/>
      <c r="J2995" s="413" t="s">
        <v>12985</v>
      </c>
      <c r="K2995" s="413"/>
      <c r="L2995" s="413"/>
    </row>
    <row r="2996" spans="1:12" ht="36" customHeight="1">
      <c r="A2996" s="300" t="s">
        <v>12986</v>
      </c>
      <c r="B2996" s="301" t="s">
        <v>13954</v>
      </c>
      <c r="C2996" s="300" t="s">
        <v>9</v>
      </c>
      <c r="D2996" s="300" t="s">
        <v>8095</v>
      </c>
      <c r="E2996" s="302" t="s">
        <v>13145</v>
      </c>
      <c r="F2996" s="423" t="s">
        <v>13955</v>
      </c>
      <c r="G2996" s="423"/>
      <c r="H2996" s="423">
        <v>1.103</v>
      </c>
      <c r="I2996" s="423"/>
      <c r="J2996" s="424">
        <v>352.24</v>
      </c>
      <c r="K2996" s="424"/>
      <c r="L2996" s="424"/>
    </row>
    <row r="2997" spans="1:12" ht="24" customHeight="1">
      <c r="A2997" s="300" t="s">
        <v>12986</v>
      </c>
      <c r="B2997" s="301" t="s">
        <v>13096</v>
      </c>
      <c r="C2997" s="300" t="s">
        <v>9</v>
      </c>
      <c r="D2997" s="300" t="s">
        <v>8825</v>
      </c>
      <c r="E2997" s="302" t="s">
        <v>13097</v>
      </c>
      <c r="F2997" s="423" t="s">
        <v>13098</v>
      </c>
      <c r="G2997" s="423"/>
      <c r="H2997" s="423">
        <v>0.37111499999999997</v>
      </c>
      <c r="I2997" s="423"/>
      <c r="J2997" s="424">
        <v>0.219</v>
      </c>
      <c r="K2997" s="424"/>
      <c r="L2997" s="424"/>
    </row>
    <row r="2998" spans="1:12" ht="24" customHeight="1">
      <c r="A2998" s="300" t="s">
        <v>12986</v>
      </c>
      <c r="B2998" s="301" t="s">
        <v>13099</v>
      </c>
      <c r="C2998" s="300" t="s">
        <v>9</v>
      </c>
      <c r="D2998" s="300" t="s">
        <v>7224</v>
      </c>
      <c r="E2998" s="302" t="s">
        <v>51</v>
      </c>
      <c r="F2998" s="423" t="s">
        <v>13100</v>
      </c>
      <c r="G2998" s="423"/>
      <c r="H2998" s="423">
        <v>4.6177799999999998E-2</v>
      </c>
      <c r="I2998" s="423"/>
      <c r="J2998" s="424">
        <v>0.4244</v>
      </c>
      <c r="K2998" s="424"/>
      <c r="L2998" s="424"/>
    </row>
    <row r="2999" spans="1:12" ht="24" customHeight="1">
      <c r="A2999" s="300" t="s">
        <v>12986</v>
      </c>
      <c r="B2999" s="301" t="s">
        <v>13101</v>
      </c>
      <c r="C2999" s="300" t="s">
        <v>9</v>
      </c>
      <c r="D2999" s="300" t="s">
        <v>7359</v>
      </c>
      <c r="E2999" s="302" t="s">
        <v>51</v>
      </c>
      <c r="F2999" s="423" t="s">
        <v>13102</v>
      </c>
      <c r="G2999" s="423"/>
      <c r="H2999" s="423">
        <v>1.4901000000000001E-3</v>
      </c>
      <c r="I2999" s="423"/>
      <c r="J2999" s="424">
        <v>0.1915</v>
      </c>
      <c r="K2999" s="424"/>
      <c r="L2999" s="424"/>
    </row>
    <row r="3000" spans="1:12" ht="24" customHeight="1">
      <c r="A3000" s="300" t="s">
        <v>12986</v>
      </c>
      <c r="B3000" s="301" t="s">
        <v>13103</v>
      </c>
      <c r="C3000" s="300" t="s">
        <v>9</v>
      </c>
      <c r="D3000" s="300" t="s">
        <v>8851</v>
      </c>
      <c r="E3000" s="302" t="s">
        <v>51</v>
      </c>
      <c r="F3000" s="423" t="s">
        <v>13104</v>
      </c>
      <c r="G3000" s="423"/>
      <c r="H3000" s="423">
        <v>1.1925E-3</v>
      </c>
      <c r="I3000" s="423"/>
      <c r="J3000" s="424">
        <v>0.23089999999999999</v>
      </c>
      <c r="K3000" s="424"/>
      <c r="L3000" s="424"/>
    </row>
    <row r="3001" spans="1:12" ht="24" customHeight="1">
      <c r="A3001" s="300" t="s">
        <v>12986</v>
      </c>
      <c r="B3001" s="301" t="s">
        <v>13105</v>
      </c>
      <c r="C3001" s="300" t="s">
        <v>9</v>
      </c>
      <c r="D3001" s="300" t="s">
        <v>8852</v>
      </c>
      <c r="E3001" s="302" t="s">
        <v>51</v>
      </c>
      <c r="F3001" s="423" t="s">
        <v>13106</v>
      </c>
      <c r="G3001" s="423"/>
      <c r="H3001" s="423">
        <v>2.5539999999999997E-4</v>
      </c>
      <c r="I3001" s="423"/>
      <c r="J3001" s="424">
        <v>0.1401</v>
      </c>
      <c r="K3001" s="424"/>
      <c r="L3001" s="424"/>
    </row>
    <row r="3002" spans="1:12" ht="24" customHeight="1">
      <c r="A3002" s="300" t="s">
        <v>12986</v>
      </c>
      <c r="B3002" s="301" t="s">
        <v>13107</v>
      </c>
      <c r="C3002" s="300" t="s">
        <v>9</v>
      </c>
      <c r="D3002" s="300" t="s">
        <v>9000</v>
      </c>
      <c r="E3002" s="302" t="s">
        <v>51</v>
      </c>
      <c r="F3002" s="423" t="s">
        <v>13108</v>
      </c>
      <c r="G3002" s="423"/>
      <c r="H3002" s="423">
        <v>5.2559399999999999E-2</v>
      </c>
      <c r="I3002" s="423"/>
      <c r="J3002" s="424">
        <v>0.35580000000000001</v>
      </c>
      <c r="K3002" s="424"/>
      <c r="L3002" s="424"/>
    </row>
    <row r="3003" spans="1:12" ht="24" customHeight="1">
      <c r="A3003" s="300" t="s">
        <v>12986</v>
      </c>
      <c r="B3003" s="301" t="s">
        <v>13109</v>
      </c>
      <c r="C3003" s="300" t="s">
        <v>9</v>
      </c>
      <c r="D3003" s="300" t="s">
        <v>9574</v>
      </c>
      <c r="E3003" s="302" t="s">
        <v>51</v>
      </c>
      <c r="F3003" s="423" t="s">
        <v>13110</v>
      </c>
      <c r="G3003" s="423"/>
      <c r="H3003" s="423">
        <v>1.6668100000000002E-2</v>
      </c>
      <c r="I3003" s="423"/>
      <c r="J3003" s="424">
        <v>0.1472</v>
      </c>
      <c r="K3003" s="424"/>
      <c r="L3003" s="424"/>
    </row>
    <row r="3004" spans="1:12" ht="24" customHeight="1">
      <c r="A3004" s="300" t="s">
        <v>12986</v>
      </c>
      <c r="B3004" s="301" t="s">
        <v>13111</v>
      </c>
      <c r="C3004" s="300" t="s">
        <v>9</v>
      </c>
      <c r="D3004" s="300" t="s">
        <v>10714</v>
      </c>
      <c r="E3004" s="302" t="s">
        <v>93</v>
      </c>
      <c r="F3004" s="423" t="s">
        <v>13112</v>
      </c>
      <c r="G3004" s="423"/>
      <c r="H3004" s="423">
        <v>8.7600999999999998E-3</v>
      </c>
      <c r="I3004" s="423"/>
      <c r="J3004" s="424">
        <v>0.13370000000000001</v>
      </c>
      <c r="K3004" s="424"/>
      <c r="L3004" s="424"/>
    </row>
    <row r="3005" spans="1:12" ht="24" customHeight="1">
      <c r="A3005" s="300" t="s">
        <v>12986</v>
      </c>
      <c r="B3005" s="301" t="s">
        <v>13113</v>
      </c>
      <c r="C3005" s="300" t="s">
        <v>9</v>
      </c>
      <c r="D3005" s="300" t="s">
        <v>10809</v>
      </c>
      <c r="E3005" s="302" t="s">
        <v>51</v>
      </c>
      <c r="F3005" s="423" t="s">
        <v>13114</v>
      </c>
      <c r="G3005" s="423"/>
      <c r="H3005" s="423">
        <v>8.7600999999999998E-3</v>
      </c>
      <c r="I3005" s="423"/>
      <c r="J3005" s="424">
        <v>0.1051</v>
      </c>
      <c r="K3005" s="424"/>
      <c r="L3005" s="424"/>
    </row>
    <row r="3006" spans="1:12" ht="24" customHeight="1">
      <c r="A3006" s="300" t="s">
        <v>12986</v>
      </c>
      <c r="B3006" s="301" t="s">
        <v>13115</v>
      </c>
      <c r="C3006" s="300" t="s">
        <v>9</v>
      </c>
      <c r="D3006" s="300" t="s">
        <v>10810</v>
      </c>
      <c r="E3006" s="302" t="s">
        <v>51</v>
      </c>
      <c r="F3006" s="423" t="s">
        <v>13116</v>
      </c>
      <c r="G3006" s="423"/>
      <c r="H3006" s="423">
        <v>8.7600999999999998E-3</v>
      </c>
      <c r="I3006" s="423"/>
      <c r="J3006" s="424">
        <v>0.2331</v>
      </c>
      <c r="K3006" s="424"/>
      <c r="L3006" s="424"/>
    </row>
    <row r="3007" spans="1:12" ht="24" customHeight="1">
      <c r="A3007" s="300" t="s">
        <v>12986</v>
      </c>
      <c r="B3007" s="301" t="s">
        <v>13117</v>
      </c>
      <c r="C3007" s="300" t="s">
        <v>9</v>
      </c>
      <c r="D3007" s="300" t="s">
        <v>10837</v>
      </c>
      <c r="E3007" s="302" t="s">
        <v>51</v>
      </c>
      <c r="F3007" s="423" t="s">
        <v>13118</v>
      </c>
      <c r="G3007" s="423"/>
      <c r="H3007" s="423">
        <v>2.9829999999999999E-4</v>
      </c>
      <c r="I3007" s="423"/>
      <c r="J3007" s="424">
        <v>0.1328</v>
      </c>
      <c r="K3007" s="424"/>
      <c r="L3007" s="424"/>
    </row>
    <row r="3008" spans="1:12" ht="24" customHeight="1">
      <c r="A3008" s="300" t="s">
        <v>12986</v>
      </c>
      <c r="B3008" s="301" t="s">
        <v>13003</v>
      </c>
      <c r="C3008" s="300" t="s">
        <v>9</v>
      </c>
      <c r="D3008" s="300" t="s">
        <v>7216</v>
      </c>
      <c r="E3008" s="302" t="s">
        <v>51</v>
      </c>
      <c r="F3008" s="423" t="s">
        <v>13004</v>
      </c>
      <c r="G3008" s="423"/>
      <c r="H3008" s="423">
        <v>1.75452E-2</v>
      </c>
      <c r="I3008" s="423"/>
      <c r="J3008" s="424">
        <v>0.58620000000000005</v>
      </c>
      <c r="K3008" s="424"/>
      <c r="L3008" s="424"/>
    </row>
    <row r="3009" spans="1:12" ht="24" customHeight="1">
      <c r="A3009" s="300" t="s">
        <v>12986</v>
      </c>
      <c r="B3009" s="301" t="s">
        <v>13005</v>
      </c>
      <c r="C3009" s="300" t="s">
        <v>9</v>
      </c>
      <c r="D3009" s="300" t="s">
        <v>7393</v>
      </c>
      <c r="E3009" s="302" t="s">
        <v>12988</v>
      </c>
      <c r="F3009" s="423" t="s">
        <v>13006</v>
      </c>
      <c r="G3009" s="423"/>
      <c r="H3009" s="423">
        <v>1.0555200000000001E-2</v>
      </c>
      <c r="I3009" s="423"/>
      <c r="J3009" s="424">
        <v>0.56999999999999995</v>
      </c>
      <c r="K3009" s="424"/>
      <c r="L3009" s="424"/>
    </row>
    <row r="3010" spans="1:12" ht="24" customHeight="1">
      <c r="A3010" s="300" t="s">
        <v>12986</v>
      </c>
      <c r="B3010" s="301" t="s">
        <v>13007</v>
      </c>
      <c r="C3010" s="300" t="s">
        <v>9</v>
      </c>
      <c r="D3010" s="300" t="s">
        <v>10619</v>
      </c>
      <c r="E3010" s="302" t="s">
        <v>51</v>
      </c>
      <c r="F3010" s="423" t="s">
        <v>13008</v>
      </c>
      <c r="G3010" s="423"/>
      <c r="H3010" s="423">
        <v>8.1878999999999997E-3</v>
      </c>
      <c r="I3010" s="423"/>
      <c r="J3010" s="424">
        <v>1.5659000000000001</v>
      </c>
      <c r="K3010" s="424"/>
      <c r="L3010" s="424"/>
    </row>
    <row r="3011" spans="1:12" ht="24" customHeight="1">
      <c r="A3011" s="300" t="s">
        <v>12986</v>
      </c>
      <c r="B3011" s="301" t="s">
        <v>13009</v>
      </c>
      <c r="C3011" s="300" t="s">
        <v>9</v>
      </c>
      <c r="D3011" s="300" t="s">
        <v>10769</v>
      </c>
      <c r="E3011" s="302" t="s">
        <v>51</v>
      </c>
      <c r="F3011" s="423" t="s">
        <v>13010</v>
      </c>
      <c r="G3011" s="423"/>
      <c r="H3011" s="423">
        <v>0.7360179</v>
      </c>
      <c r="I3011" s="423"/>
      <c r="J3011" s="424">
        <v>0.9274</v>
      </c>
      <c r="K3011" s="424"/>
      <c r="L3011" s="424"/>
    </row>
    <row r="3012" spans="1:12" ht="24" customHeight="1">
      <c r="A3012" s="300" t="s">
        <v>12986</v>
      </c>
      <c r="B3012" s="301" t="s">
        <v>13011</v>
      </c>
      <c r="C3012" s="300" t="s">
        <v>9</v>
      </c>
      <c r="D3012" s="300" t="s">
        <v>10929</v>
      </c>
      <c r="E3012" s="302" t="s">
        <v>51</v>
      </c>
      <c r="F3012" s="423" t="s">
        <v>13012</v>
      </c>
      <c r="G3012" s="423"/>
      <c r="H3012" s="423">
        <v>7.0961000000000002E-3</v>
      </c>
      <c r="I3012" s="423"/>
      <c r="J3012" s="424">
        <v>1.0677000000000001</v>
      </c>
      <c r="K3012" s="424"/>
      <c r="L3012" s="424"/>
    </row>
    <row r="3013" spans="1:12" ht="17.100000000000001" customHeight="1">
      <c r="A3013" s="298"/>
      <c r="B3013" s="298"/>
      <c r="C3013" s="298"/>
      <c r="D3013" s="298"/>
      <c r="E3013" s="298"/>
      <c r="F3013" s="298"/>
      <c r="G3013" s="298"/>
      <c r="H3013" s="298"/>
      <c r="I3013" s="298"/>
      <c r="J3013" s="298" t="s">
        <v>12992</v>
      </c>
      <c r="K3013" s="298"/>
      <c r="L3013" s="298" t="s">
        <v>13956</v>
      </c>
    </row>
    <row r="3014" spans="1:12">
      <c r="A3014" s="414" t="s">
        <v>13056</v>
      </c>
      <c r="B3014" s="414"/>
      <c r="C3014" s="414"/>
      <c r="D3014" s="414"/>
      <c r="E3014" s="414"/>
      <c r="F3014" s="414"/>
      <c r="G3014" s="414"/>
      <c r="H3014" s="414"/>
      <c r="I3014" s="294"/>
      <c r="J3014" s="294"/>
      <c r="K3014" s="294"/>
      <c r="L3014" s="294"/>
    </row>
    <row r="3015" spans="1:12" ht="17.100000000000001" customHeight="1">
      <c r="A3015" s="294" t="s">
        <v>12978</v>
      </c>
      <c r="B3015" s="298" t="s">
        <v>12979</v>
      </c>
      <c r="C3015" s="294" t="s">
        <v>12980</v>
      </c>
      <c r="D3015" s="294" t="s">
        <v>12981</v>
      </c>
      <c r="E3015" s="299" t="s">
        <v>12982</v>
      </c>
      <c r="F3015" s="413" t="s">
        <v>12983</v>
      </c>
      <c r="G3015" s="413"/>
      <c r="H3015" s="413" t="s">
        <v>12984</v>
      </c>
      <c r="I3015" s="413"/>
      <c r="J3015" s="413" t="s">
        <v>12985</v>
      </c>
      <c r="K3015" s="413"/>
      <c r="L3015" s="413"/>
    </row>
    <row r="3016" spans="1:12" ht="24" customHeight="1">
      <c r="A3016" s="300" t="s">
        <v>12986</v>
      </c>
      <c r="B3016" s="301" t="s">
        <v>13057</v>
      </c>
      <c r="C3016" s="300" t="s">
        <v>9</v>
      </c>
      <c r="D3016" s="300" t="s">
        <v>12549</v>
      </c>
      <c r="E3016" s="302" t="s">
        <v>27</v>
      </c>
      <c r="F3016" s="423" t="s">
        <v>12948</v>
      </c>
      <c r="G3016" s="423"/>
      <c r="H3016" s="423">
        <v>6.5850651999999998</v>
      </c>
      <c r="I3016" s="423"/>
      <c r="J3016" s="424">
        <v>4.2803000000000004</v>
      </c>
      <c r="K3016" s="424"/>
      <c r="L3016" s="424"/>
    </row>
    <row r="3017" spans="1:12" ht="17.100000000000001" customHeight="1">
      <c r="A3017" s="298"/>
      <c r="B3017" s="298"/>
      <c r="C3017" s="298"/>
      <c r="D3017" s="298"/>
      <c r="E3017" s="298"/>
      <c r="F3017" s="298"/>
      <c r="G3017" s="298"/>
      <c r="H3017" s="298"/>
      <c r="I3017" s="298"/>
      <c r="J3017" s="298" t="s">
        <v>12992</v>
      </c>
      <c r="K3017" s="298"/>
      <c r="L3017" s="298" t="s">
        <v>13957</v>
      </c>
    </row>
    <row r="3018" spans="1:12">
      <c r="A3018" s="414" t="s">
        <v>13058</v>
      </c>
      <c r="B3018" s="414"/>
      <c r="C3018" s="414"/>
      <c r="D3018" s="414"/>
      <c r="E3018" s="414"/>
      <c r="F3018" s="414"/>
      <c r="G3018" s="414"/>
      <c r="H3018" s="414"/>
      <c r="I3018" s="294"/>
      <c r="J3018" s="294"/>
      <c r="K3018" s="294"/>
      <c r="L3018" s="294"/>
    </row>
    <row r="3019" spans="1:12" ht="17.100000000000001" customHeight="1">
      <c r="A3019" s="294" t="s">
        <v>12978</v>
      </c>
      <c r="B3019" s="298" t="s">
        <v>12979</v>
      </c>
      <c r="C3019" s="294" t="s">
        <v>12980</v>
      </c>
      <c r="D3019" s="294" t="s">
        <v>12981</v>
      </c>
      <c r="E3019" s="299" t="s">
        <v>12982</v>
      </c>
      <c r="F3019" s="413" t="s">
        <v>12983</v>
      </c>
      <c r="G3019" s="413"/>
      <c r="H3019" s="413" t="s">
        <v>12984</v>
      </c>
      <c r="I3019" s="413"/>
      <c r="J3019" s="413" t="s">
        <v>12985</v>
      </c>
      <c r="K3019" s="413"/>
      <c r="L3019" s="413"/>
    </row>
    <row r="3020" spans="1:12" ht="24" customHeight="1">
      <c r="A3020" s="300" t="s">
        <v>12986</v>
      </c>
      <c r="B3020" s="301" t="s">
        <v>13059</v>
      </c>
      <c r="C3020" s="300" t="s">
        <v>9</v>
      </c>
      <c r="D3020" s="300" t="s">
        <v>12535</v>
      </c>
      <c r="E3020" s="302" t="s">
        <v>27</v>
      </c>
      <c r="F3020" s="423" t="s">
        <v>12936</v>
      </c>
      <c r="G3020" s="423"/>
      <c r="H3020" s="423">
        <v>6.5850651999999998</v>
      </c>
      <c r="I3020" s="423"/>
      <c r="J3020" s="424">
        <v>0.32929999999999998</v>
      </c>
      <c r="K3020" s="424"/>
      <c r="L3020" s="424"/>
    </row>
    <row r="3021" spans="1:12" ht="17.100000000000001" customHeight="1">
      <c r="A3021" s="298"/>
      <c r="B3021" s="298"/>
      <c r="C3021" s="298"/>
      <c r="D3021" s="298"/>
      <c r="E3021" s="298"/>
      <c r="F3021" s="298"/>
      <c r="G3021" s="298"/>
      <c r="H3021" s="298"/>
      <c r="I3021" s="298"/>
      <c r="J3021" s="298" t="s">
        <v>12992</v>
      </c>
      <c r="K3021" s="298"/>
      <c r="L3021" s="298" t="s">
        <v>12961</v>
      </c>
    </row>
    <row r="3022" spans="1:12">
      <c r="A3022" s="414" t="s">
        <v>13060</v>
      </c>
      <c r="B3022" s="414"/>
      <c r="C3022" s="414"/>
      <c r="D3022" s="414"/>
      <c r="E3022" s="414"/>
      <c r="F3022" s="414"/>
      <c r="G3022" s="414"/>
      <c r="H3022" s="414"/>
      <c r="I3022" s="294"/>
      <c r="J3022" s="294"/>
      <c r="K3022" s="294"/>
      <c r="L3022" s="294"/>
    </row>
    <row r="3023" spans="1:12" ht="17.100000000000001" customHeight="1">
      <c r="A3023" s="294" t="s">
        <v>12978</v>
      </c>
      <c r="B3023" s="298" t="s">
        <v>12979</v>
      </c>
      <c r="C3023" s="294" t="s">
        <v>12980</v>
      </c>
      <c r="D3023" s="294" t="s">
        <v>12981</v>
      </c>
      <c r="E3023" s="299" t="s">
        <v>12982</v>
      </c>
      <c r="F3023" s="413" t="s">
        <v>12983</v>
      </c>
      <c r="G3023" s="413"/>
      <c r="H3023" s="413" t="s">
        <v>12984</v>
      </c>
      <c r="I3023" s="413"/>
      <c r="J3023" s="413" t="s">
        <v>12985</v>
      </c>
      <c r="K3023" s="413"/>
      <c r="L3023" s="413"/>
    </row>
    <row r="3024" spans="1:12" ht="24" customHeight="1">
      <c r="A3024" s="300" t="s">
        <v>12986</v>
      </c>
      <c r="B3024" s="301" t="s">
        <v>13061</v>
      </c>
      <c r="C3024" s="300" t="s">
        <v>9</v>
      </c>
      <c r="D3024" s="300" t="s">
        <v>12522</v>
      </c>
      <c r="E3024" s="302" t="s">
        <v>27</v>
      </c>
      <c r="F3024" s="423" t="s">
        <v>12964</v>
      </c>
      <c r="G3024" s="423"/>
      <c r="H3024" s="423">
        <v>6.5850651999999998</v>
      </c>
      <c r="I3024" s="423"/>
      <c r="J3024" s="424">
        <v>16.6602</v>
      </c>
      <c r="K3024" s="424"/>
      <c r="L3024" s="424"/>
    </row>
    <row r="3025" spans="1:12" ht="24" customHeight="1">
      <c r="A3025" s="300" t="s">
        <v>12986</v>
      </c>
      <c r="B3025" s="301" t="s">
        <v>13062</v>
      </c>
      <c r="C3025" s="300" t="s">
        <v>9</v>
      </c>
      <c r="D3025" s="300" t="s">
        <v>12527</v>
      </c>
      <c r="E3025" s="302" t="s">
        <v>27</v>
      </c>
      <c r="F3025" s="423" t="s">
        <v>13063</v>
      </c>
      <c r="G3025" s="423"/>
      <c r="H3025" s="423">
        <v>6.5850651999999998</v>
      </c>
      <c r="I3025" s="423"/>
      <c r="J3025" s="424">
        <v>2.2389000000000001</v>
      </c>
      <c r="K3025" s="424"/>
      <c r="L3025" s="424"/>
    </row>
    <row r="3026" spans="1:12" ht="17.100000000000001" customHeight="1">
      <c r="A3026" s="298"/>
      <c r="B3026" s="298"/>
      <c r="C3026" s="298"/>
      <c r="D3026" s="298"/>
      <c r="E3026" s="298"/>
      <c r="F3026" s="298"/>
      <c r="G3026" s="298"/>
      <c r="H3026" s="298"/>
      <c r="I3026" s="298"/>
      <c r="J3026" s="298" t="s">
        <v>12992</v>
      </c>
      <c r="K3026" s="298"/>
      <c r="L3026" s="298" t="s">
        <v>13958</v>
      </c>
    </row>
    <row r="3027" spans="1:12" ht="17.100000000000001" customHeight="1">
      <c r="A3027" s="294" t="s">
        <v>13014</v>
      </c>
      <c r="B3027" s="294"/>
      <c r="C3027" s="294"/>
      <c r="D3027" s="294"/>
      <c r="E3027" s="294"/>
      <c r="F3027" s="294"/>
      <c r="G3027" s="294"/>
      <c r="H3027" s="294"/>
      <c r="I3027" s="294"/>
      <c r="J3027" s="294"/>
      <c r="K3027" s="294"/>
      <c r="L3027" s="294"/>
    </row>
    <row r="3028" spans="1:12" ht="17.100000000000001" customHeight="1">
      <c r="A3028" s="298"/>
      <c r="B3028" s="298"/>
      <c r="C3028" s="298"/>
      <c r="D3028" s="298"/>
      <c r="E3028" s="298"/>
      <c r="F3028" s="298"/>
      <c r="G3028" s="298"/>
      <c r="H3028" s="298"/>
      <c r="I3028" s="298"/>
      <c r="J3028" s="298" t="s">
        <v>13015</v>
      </c>
      <c r="K3028" s="298"/>
      <c r="L3028" s="298" t="s">
        <v>13959</v>
      </c>
    </row>
    <row r="3029" spans="1:12" ht="17.100000000000001" customHeight="1">
      <c r="A3029" s="298"/>
      <c r="B3029" s="298"/>
      <c r="C3029" s="298"/>
      <c r="D3029" s="298"/>
      <c r="E3029" s="298"/>
      <c r="F3029" s="298"/>
      <c r="G3029" s="298"/>
      <c r="H3029" s="298"/>
      <c r="I3029" s="298"/>
      <c r="J3029" s="298" t="s">
        <v>13017</v>
      </c>
      <c r="K3029" s="298" t="s">
        <v>13018</v>
      </c>
      <c r="L3029" s="298" t="s">
        <v>13960</v>
      </c>
    </row>
    <row r="3030" spans="1:12" ht="17.100000000000001" customHeight="1">
      <c r="A3030" s="298"/>
      <c r="B3030" s="298"/>
      <c r="C3030" s="298"/>
      <c r="D3030" s="298"/>
      <c r="E3030" s="298"/>
      <c r="F3030" s="298"/>
      <c r="G3030" s="298"/>
      <c r="H3030" s="298"/>
      <c r="I3030" s="298"/>
      <c r="J3030" s="298" t="s">
        <v>13020</v>
      </c>
      <c r="K3030" s="298"/>
      <c r="L3030" s="298" t="s">
        <v>13961</v>
      </c>
    </row>
    <row r="3031" spans="1:12" ht="17.100000000000001" customHeight="1">
      <c r="A3031" s="298"/>
      <c r="B3031" s="298"/>
      <c r="C3031" s="298"/>
      <c r="D3031" s="298"/>
      <c r="E3031" s="298"/>
      <c r="F3031" s="298"/>
      <c r="G3031" s="298"/>
      <c r="H3031" s="298"/>
      <c r="I3031" s="298"/>
      <c r="J3031" s="298" t="s">
        <v>13022</v>
      </c>
      <c r="K3031" s="298" t="s">
        <v>12974</v>
      </c>
      <c r="L3031" s="298" t="s">
        <v>13962</v>
      </c>
    </row>
    <row r="3032" spans="1:12" ht="17.100000000000001" customHeight="1">
      <c r="A3032" s="298"/>
      <c r="B3032" s="298"/>
      <c r="C3032" s="298"/>
      <c r="D3032" s="298"/>
      <c r="E3032" s="298"/>
      <c r="F3032" s="298"/>
      <c r="G3032" s="298"/>
      <c r="H3032" s="298"/>
      <c r="I3032" s="298"/>
      <c r="J3032" s="298" t="s">
        <v>13024</v>
      </c>
      <c r="K3032" s="298"/>
      <c r="L3032" s="298" t="s">
        <v>13963</v>
      </c>
    </row>
    <row r="3033" spans="1:12" ht="30" customHeight="1">
      <c r="A3033" s="299"/>
      <c r="B3033" s="299"/>
      <c r="C3033" s="299"/>
      <c r="D3033" s="299"/>
      <c r="E3033" s="299"/>
      <c r="F3033" s="299"/>
      <c r="G3033" s="299"/>
      <c r="H3033" s="299"/>
      <c r="I3033" s="299"/>
      <c r="J3033" s="299"/>
      <c r="K3033" s="299"/>
      <c r="L3033" s="299"/>
    </row>
    <row r="3034" spans="1:12" ht="36" customHeight="1">
      <c r="A3034" s="295" t="s">
        <v>13964</v>
      </c>
      <c r="B3034" s="296" t="s">
        <v>13965</v>
      </c>
      <c r="C3034" s="295" t="s">
        <v>9</v>
      </c>
      <c r="D3034" s="295" t="s">
        <v>6373</v>
      </c>
      <c r="E3034" s="297" t="s">
        <v>13082</v>
      </c>
      <c r="F3034" s="296"/>
      <c r="G3034" s="296"/>
      <c r="H3034" s="296"/>
      <c r="I3034" s="296"/>
      <c r="J3034" s="296"/>
      <c r="K3034" s="296"/>
      <c r="L3034" s="296"/>
    </row>
    <row r="3035" spans="1:12">
      <c r="A3035" s="414" t="s">
        <v>12977</v>
      </c>
      <c r="B3035" s="414"/>
      <c r="C3035" s="414"/>
      <c r="D3035" s="414"/>
      <c r="E3035" s="414"/>
      <c r="F3035" s="414"/>
      <c r="G3035" s="414"/>
      <c r="H3035" s="414"/>
      <c r="I3035" s="294"/>
      <c r="J3035" s="294"/>
      <c r="K3035" s="294"/>
      <c r="L3035" s="294"/>
    </row>
    <row r="3036" spans="1:12" ht="17.100000000000001" customHeight="1">
      <c r="A3036" s="294" t="s">
        <v>12978</v>
      </c>
      <c r="B3036" s="298" t="s">
        <v>12979</v>
      </c>
      <c r="C3036" s="294" t="s">
        <v>12980</v>
      </c>
      <c r="D3036" s="294" t="s">
        <v>12981</v>
      </c>
      <c r="E3036" s="299" t="s">
        <v>12982</v>
      </c>
      <c r="F3036" s="413" t="s">
        <v>12983</v>
      </c>
      <c r="G3036" s="413"/>
      <c r="H3036" s="413" t="s">
        <v>12984</v>
      </c>
      <c r="I3036" s="413"/>
      <c r="J3036" s="413" t="s">
        <v>12985</v>
      </c>
      <c r="K3036" s="413"/>
      <c r="L3036" s="413"/>
    </row>
    <row r="3037" spans="1:12" ht="24" customHeight="1">
      <c r="A3037" s="300" t="s">
        <v>12986</v>
      </c>
      <c r="B3037" s="301" t="s">
        <v>13085</v>
      </c>
      <c r="C3037" s="300" t="s">
        <v>9</v>
      </c>
      <c r="D3037" s="300" t="s">
        <v>7909</v>
      </c>
      <c r="E3037" s="302" t="s">
        <v>51</v>
      </c>
      <c r="F3037" s="423" t="s">
        <v>13086</v>
      </c>
      <c r="G3037" s="423"/>
      <c r="H3037" s="423">
        <v>6.6890000000000005E-4</v>
      </c>
      <c r="I3037" s="423"/>
      <c r="J3037" s="424">
        <v>6.9599999999999995E-2</v>
      </c>
      <c r="K3037" s="424"/>
      <c r="L3037" s="424"/>
    </row>
    <row r="3038" spans="1:12" ht="24" customHeight="1">
      <c r="A3038" s="300" t="s">
        <v>12986</v>
      </c>
      <c r="B3038" s="301" t="s">
        <v>13087</v>
      </c>
      <c r="C3038" s="300" t="s">
        <v>9</v>
      </c>
      <c r="D3038" s="300" t="s">
        <v>8873</v>
      </c>
      <c r="E3038" s="302" t="s">
        <v>51</v>
      </c>
      <c r="F3038" s="423" t="s">
        <v>13088</v>
      </c>
      <c r="G3038" s="423"/>
      <c r="H3038" s="423">
        <v>6.3800000000000006E-5</v>
      </c>
      <c r="I3038" s="423"/>
      <c r="J3038" s="424">
        <v>5.5500000000000001E-2</v>
      </c>
      <c r="K3038" s="424"/>
      <c r="L3038" s="424"/>
    </row>
    <row r="3039" spans="1:12" ht="48" customHeight="1">
      <c r="A3039" s="300" t="s">
        <v>12986</v>
      </c>
      <c r="B3039" s="301" t="s">
        <v>13089</v>
      </c>
      <c r="C3039" s="300" t="s">
        <v>9</v>
      </c>
      <c r="D3039" s="300" t="s">
        <v>9227</v>
      </c>
      <c r="E3039" s="302" t="s">
        <v>51</v>
      </c>
      <c r="F3039" s="423" t="s">
        <v>13090</v>
      </c>
      <c r="G3039" s="423"/>
      <c r="H3039" s="423">
        <v>4.46E-5</v>
      </c>
      <c r="I3039" s="423"/>
      <c r="J3039" s="424">
        <v>5.96E-2</v>
      </c>
      <c r="K3039" s="424"/>
      <c r="L3039" s="424"/>
    </row>
    <row r="3040" spans="1:12" ht="24" customHeight="1">
      <c r="A3040" s="300" t="s">
        <v>12986</v>
      </c>
      <c r="B3040" s="301" t="s">
        <v>13091</v>
      </c>
      <c r="C3040" s="300" t="s">
        <v>9</v>
      </c>
      <c r="D3040" s="300" t="s">
        <v>9580</v>
      </c>
      <c r="E3040" s="302" t="s">
        <v>51</v>
      </c>
      <c r="F3040" s="423" t="s">
        <v>13092</v>
      </c>
      <c r="G3040" s="423"/>
      <c r="H3040" s="423">
        <v>4.3699999999999998E-5</v>
      </c>
      <c r="I3040" s="423"/>
      <c r="J3040" s="424">
        <v>3.9199999999999999E-2</v>
      </c>
      <c r="K3040" s="424"/>
      <c r="L3040" s="424"/>
    </row>
    <row r="3041" spans="1:12" ht="24" customHeight="1">
      <c r="A3041" s="300" t="s">
        <v>12986</v>
      </c>
      <c r="B3041" s="301" t="s">
        <v>12987</v>
      </c>
      <c r="C3041" s="300" t="s">
        <v>9</v>
      </c>
      <c r="D3041" s="300" t="s">
        <v>9831</v>
      </c>
      <c r="E3041" s="302" t="s">
        <v>12988</v>
      </c>
      <c r="F3041" s="423" t="s">
        <v>12989</v>
      </c>
      <c r="G3041" s="423"/>
      <c r="H3041" s="423">
        <v>1.54792E-2</v>
      </c>
      <c r="I3041" s="423"/>
      <c r="J3041" s="424">
        <v>0.15659999999999999</v>
      </c>
      <c r="K3041" s="424"/>
      <c r="L3041" s="424"/>
    </row>
    <row r="3042" spans="1:12" ht="36" customHeight="1">
      <c r="A3042" s="300" t="s">
        <v>12986</v>
      </c>
      <c r="B3042" s="301" t="s">
        <v>12990</v>
      </c>
      <c r="C3042" s="300" t="s">
        <v>9</v>
      </c>
      <c r="D3042" s="300" t="s">
        <v>11426</v>
      </c>
      <c r="E3042" s="302" t="s">
        <v>51</v>
      </c>
      <c r="F3042" s="423" t="s">
        <v>12991</v>
      </c>
      <c r="G3042" s="423"/>
      <c r="H3042" s="423">
        <v>8.1119999999999999E-4</v>
      </c>
      <c r="I3042" s="423"/>
      <c r="J3042" s="424">
        <v>0.1072</v>
      </c>
      <c r="K3042" s="424"/>
      <c r="L3042" s="424"/>
    </row>
    <row r="3043" spans="1:12" ht="17.100000000000001" customHeight="1">
      <c r="A3043" s="298"/>
      <c r="B3043" s="298"/>
      <c r="C3043" s="298"/>
      <c r="D3043" s="298"/>
      <c r="E3043" s="298"/>
      <c r="F3043" s="298"/>
      <c r="G3043" s="298"/>
      <c r="H3043" s="298"/>
      <c r="I3043" s="298"/>
      <c r="J3043" s="298" t="s">
        <v>12992</v>
      </c>
      <c r="K3043" s="298"/>
      <c r="L3043" s="298" t="s">
        <v>12928</v>
      </c>
    </row>
    <row r="3044" spans="1:12">
      <c r="A3044" s="414" t="s">
        <v>12994</v>
      </c>
      <c r="B3044" s="414"/>
      <c r="C3044" s="414"/>
      <c r="D3044" s="414"/>
      <c r="E3044" s="414"/>
      <c r="F3044" s="414"/>
      <c r="G3044" s="414"/>
      <c r="H3044" s="414"/>
      <c r="I3044" s="294"/>
      <c r="J3044" s="294"/>
      <c r="K3044" s="294"/>
      <c r="L3044" s="294"/>
    </row>
    <row r="3045" spans="1:12" ht="17.100000000000001" customHeight="1">
      <c r="A3045" s="294" t="s">
        <v>12978</v>
      </c>
      <c r="B3045" s="298" t="s">
        <v>12979</v>
      </c>
      <c r="C3045" s="294" t="s">
        <v>12980</v>
      </c>
      <c r="D3045" s="294" t="s">
        <v>12981</v>
      </c>
      <c r="E3045" s="299" t="s">
        <v>12982</v>
      </c>
      <c r="F3045" s="413" t="s">
        <v>12983</v>
      </c>
      <c r="G3045" s="413"/>
      <c r="H3045" s="413" t="s">
        <v>12984</v>
      </c>
      <c r="I3045" s="413"/>
      <c r="J3045" s="413" t="s">
        <v>12985</v>
      </c>
      <c r="K3045" s="413"/>
      <c r="L3045" s="413"/>
    </row>
    <row r="3046" spans="1:12" ht="24" customHeight="1">
      <c r="A3046" s="300" t="s">
        <v>12986</v>
      </c>
      <c r="B3046" s="301" t="s">
        <v>13966</v>
      </c>
      <c r="C3046" s="300" t="s">
        <v>9</v>
      </c>
      <c r="D3046" s="300" t="s">
        <v>6993</v>
      </c>
      <c r="E3046" s="302" t="s">
        <v>27</v>
      </c>
      <c r="F3046" s="423" t="s">
        <v>13967</v>
      </c>
      <c r="G3046" s="423"/>
      <c r="H3046" s="423">
        <v>0.1934468</v>
      </c>
      <c r="I3046" s="423"/>
      <c r="J3046" s="424">
        <v>1.2961</v>
      </c>
      <c r="K3046" s="424"/>
      <c r="L3046" s="424"/>
    </row>
    <row r="3047" spans="1:12" ht="24" customHeight="1">
      <c r="A3047" s="300" t="s">
        <v>12986</v>
      </c>
      <c r="B3047" s="301" t="s">
        <v>13968</v>
      </c>
      <c r="C3047" s="300" t="s">
        <v>9</v>
      </c>
      <c r="D3047" s="300" t="s">
        <v>9198</v>
      </c>
      <c r="E3047" s="302" t="s">
        <v>27</v>
      </c>
      <c r="F3047" s="423" t="s">
        <v>13969</v>
      </c>
      <c r="G3047" s="423"/>
      <c r="H3047" s="423">
        <v>0.96252510000000002</v>
      </c>
      <c r="I3047" s="423"/>
      <c r="J3047" s="424">
        <v>7.0842000000000001</v>
      </c>
      <c r="K3047" s="424"/>
      <c r="L3047" s="424"/>
    </row>
    <row r="3048" spans="1:12" ht="17.100000000000001" customHeight="1">
      <c r="A3048" s="298"/>
      <c r="B3048" s="298"/>
      <c r="C3048" s="298"/>
      <c r="D3048" s="298"/>
      <c r="E3048" s="298"/>
      <c r="F3048" s="298"/>
      <c r="G3048" s="298"/>
      <c r="H3048" s="298"/>
      <c r="I3048" s="298"/>
      <c r="J3048" s="298" t="s">
        <v>12992</v>
      </c>
      <c r="K3048" s="298"/>
      <c r="L3048" s="298" t="s">
        <v>13970</v>
      </c>
    </row>
    <row r="3049" spans="1:12">
      <c r="A3049" s="414" t="s">
        <v>12998</v>
      </c>
      <c r="B3049" s="414"/>
      <c r="C3049" s="414"/>
      <c r="D3049" s="414"/>
      <c r="E3049" s="414"/>
      <c r="F3049" s="414"/>
      <c r="G3049" s="414"/>
      <c r="H3049" s="414"/>
      <c r="I3049" s="294"/>
      <c r="J3049" s="294"/>
      <c r="K3049" s="294"/>
      <c r="L3049" s="294"/>
    </row>
    <row r="3050" spans="1:12" ht="17.100000000000001" customHeight="1">
      <c r="A3050" s="294" t="s">
        <v>12978</v>
      </c>
      <c r="B3050" s="298" t="s">
        <v>12979</v>
      </c>
      <c r="C3050" s="294" t="s">
        <v>12980</v>
      </c>
      <c r="D3050" s="294" t="s">
        <v>12981</v>
      </c>
      <c r="E3050" s="299" t="s">
        <v>12982</v>
      </c>
      <c r="F3050" s="413" t="s">
        <v>12983</v>
      </c>
      <c r="G3050" s="413"/>
      <c r="H3050" s="413" t="s">
        <v>12984</v>
      </c>
      <c r="I3050" s="413"/>
      <c r="J3050" s="413" t="s">
        <v>12985</v>
      </c>
      <c r="K3050" s="413"/>
      <c r="L3050" s="413"/>
    </row>
    <row r="3051" spans="1:12" ht="24" customHeight="1">
      <c r="A3051" s="300" t="s">
        <v>12986</v>
      </c>
      <c r="B3051" s="301" t="s">
        <v>13971</v>
      </c>
      <c r="C3051" s="300" t="s">
        <v>9</v>
      </c>
      <c r="D3051" s="300" t="s">
        <v>9084</v>
      </c>
      <c r="E3051" s="302" t="s">
        <v>23</v>
      </c>
      <c r="F3051" s="423" t="s">
        <v>13972</v>
      </c>
      <c r="G3051" s="423"/>
      <c r="H3051" s="423">
        <v>0.26</v>
      </c>
      <c r="I3051" s="423"/>
      <c r="J3051" s="424">
        <v>1.93</v>
      </c>
      <c r="K3051" s="424"/>
      <c r="L3051" s="424"/>
    </row>
    <row r="3052" spans="1:12" ht="24" customHeight="1">
      <c r="A3052" s="300" t="s">
        <v>12986</v>
      </c>
      <c r="B3052" s="301" t="s">
        <v>13973</v>
      </c>
      <c r="C3052" s="300" t="s">
        <v>9</v>
      </c>
      <c r="D3052" s="300" t="s">
        <v>9914</v>
      </c>
      <c r="E3052" s="302" t="s">
        <v>13082</v>
      </c>
      <c r="F3052" s="423" t="s">
        <v>13974</v>
      </c>
      <c r="G3052" s="423"/>
      <c r="H3052" s="423">
        <v>1.125</v>
      </c>
      <c r="I3052" s="423"/>
      <c r="J3052" s="424">
        <v>42.01</v>
      </c>
      <c r="K3052" s="424"/>
      <c r="L3052" s="424"/>
    </row>
    <row r="3053" spans="1:12" ht="24" customHeight="1">
      <c r="A3053" s="300" t="s">
        <v>12986</v>
      </c>
      <c r="B3053" s="301" t="s">
        <v>13975</v>
      </c>
      <c r="C3053" s="300" t="s">
        <v>9</v>
      </c>
      <c r="D3053" s="300" t="s">
        <v>10605</v>
      </c>
      <c r="E3053" s="302" t="s">
        <v>93</v>
      </c>
      <c r="F3053" s="423" t="s">
        <v>13976</v>
      </c>
      <c r="G3053" s="423"/>
      <c r="H3053" s="423">
        <v>0.61499999999999999</v>
      </c>
      <c r="I3053" s="423"/>
      <c r="J3053" s="424">
        <v>7.93</v>
      </c>
      <c r="K3053" s="424"/>
      <c r="L3053" s="424"/>
    </row>
    <row r="3054" spans="1:12" ht="24" customHeight="1">
      <c r="A3054" s="300" t="s">
        <v>12986</v>
      </c>
      <c r="B3054" s="301" t="s">
        <v>13099</v>
      </c>
      <c r="C3054" s="300" t="s">
        <v>9</v>
      </c>
      <c r="D3054" s="300" t="s">
        <v>7224</v>
      </c>
      <c r="E3054" s="302" t="s">
        <v>51</v>
      </c>
      <c r="F3054" s="423" t="s">
        <v>13100</v>
      </c>
      <c r="G3054" s="423"/>
      <c r="H3054" s="423">
        <v>7.9009000000000006E-3</v>
      </c>
      <c r="I3054" s="423"/>
      <c r="J3054" s="424">
        <v>7.2599999999999998E-2</v>
      </c>
      <c r="K3054" s="424"/>
      <c r="L3054" s="424"/>
    </row>
    <row r="3055" spans="1:12" ht="24" customHeight="1">
      <c r="A3055" s="300" t="s">
        <v>12986</v>
      </c>
      <c r="B3055" s="301" t="s">
        <v>13101</v>
      </c>
      <c r="C3055" s="300" t="s">
        <v>9</v>
      </c>
      <c r="D3055" s="300" t="s">
        <v>7359</v>
      </c>
      <c r="E3055" s="302" t="s">
        <v>51</v>
      </c>
      <c r="F3055" s="423" t="s">
        <v>13102</v>
      </c>
      <c r="G3055" s="423"/>
      <c r="H3055" s="423">
        <v>2.5490000000000002E-4</v>
      </c>
      <c r="I3055" s="423"/>
      <c r="J3055" s="424">
        <v>3.2800000000000003E-2</v>
      </c>
      <c r="K3055" s="424"/>
      <c r="L3055" s="424"/>
    </row>
    <row r="3056" spans="1:12" ht="24" customHeight="1">
      <c r="A3056" s="300" t="s">
        <v>12986</v>
      </c>
      <c r="B3056" s="301" t="s">
        <v>13103</v>
      </c>
      <c r="C3056" s="300" t="s">
        <v>9</v>
      </c>
      <c r="D3056" s="300" t="s">
        <v>8851</v>
      </c>
      <c r="E3056" s="302" t="s">
        <v>51</v>
      </c>
      <c r="F3056" s="423" t="s">
        <v>13104</v>
      </c>
      <c r="G3056" s="423"/>
      <c r="H3056" s="423">
        <v>2.041E-4</v>
      </c>
      <c r="I3056" s="423"/>
      <c r="J3056" s="424">
        <v>3.95E-2</v>
      </c>
      <c r="K3056" s="424"/>
      <c r="L3056" s="424"/>
    </row>
    <row r="3057" spans="1:12" ht="24" customHeight="1">
      <c r="A3057" s="300" t="s">
        <v>12986</v>
      </c>
      <c r="B3057" s="301" t="s">
        <v>13105</v>
      </c>
      <c r="C3057" s="300" t="s">
        <v>9</v>
      </c>
      <c r="D3057" s="300" t="s">
        <v>8852</v>
      </c>
      <c r="E3057" s="302" t="s">
        <v>51</v>
      </c>
      <c r="F3057" s="423" t="s">
        <v>13106</v>
      </c>
      <c r="G3057" s="423"/>
      <c r="H3057" s="423">
        <v>4.3699999999999998E-5</v>
      </c>
      <c r="I3057" s="423"/>
      <c r="J3057" s="424">
        <v>2.4E-2</v>
      </c>
      <c r="K3057" s="424"/>
      <c r="L3057" s="424"/>
    </row>
    <row r="3058" spans="1:12" ht="24" customHeight="1">
      <c r="A3058" s="300" t="s">
        <v>12986</v>
      </c>
      <c r="B3058" s="301" t="s">
        <v>13107</v>
      </c>
      <c r="C3058" s="300" t="s">
        <v>9</v>
      </c>
      <c r="D3058" s="300" t="s">
        <v>9000</v>
      </c>
      <c r="E3058" s="302" t="s">
        <v>51</v>
      </c>
      <c r="F3058" s="423" t="s">
        <v>13108</v>
      </c>
      <c r="G3058" s="423"/>
      <c r="H3058" s="423">
        <v>8.9928000000000004E-3</v>
      </c>
      <c r="I3058" s="423"/>
      <c r="J3058" s="424">
        <v>6.0900000000000003E-2</v>
      </c>
      <c r="K3058" s="424"/>
      <c r="L3058" s="424"/>
    </row>
    <row r="3059" spans="1:12" ht="24" customHeight="1">
      <c r="A3059" s="300" t="s">
        <v>12986</v>
      </c>
      <c r="B3059" s="301" t="s">
        <v>13109</v>
      </c>
      <c r="C3059" s="300" t="s">
        <v>9</v>
      </c>
      <c r="D3059" s="300" t="s">
        <v>9574</v>
      </c>
      <c r="E3059" s="302" t="s">
        <v>51</v>
      </c>
      <c r="F3059" s="423" t="s">
        <v>13110</v>
      </c>
      <c r="G3059" s="423"/>
      <c r="H3059" s="423">
        <v>2.8519000000000001E-3</v>
      </c>
      <c r="I3059" s="423"/>
      <c r="J3059" s="424">
        <v>2.52E-2</v>
      </c>
      <c r="K3059" s="424"/>
      <c r="L3059" s="424"/>
    </row>
    <row r="3060" spans="1:12" ht="24" customHeight="1">
      <c r="A3060" s="300" t="s">
        <v>12986</v>
      </c>
      <c r="B3060" s="301" t="s">
        <v>13111</v>
      </c>
      <c r="C3060" s="300" t="s">
        <v>9</v>
      </c>
      <c r="D3060" s="300" t="s">
        <v>10714</v>
      </c>
      <c r="E3060" s="302" t="s">
        <v>93</v>
      </c>
      <c r="F3060" s="423" t="s">
        <v>13112</v>
      </c>
      <c r="G3060" s="423"/>
      <c r="H3060" s="423">
        <v>1.4988E-3</v>
      </c>
      <c r="I3060" s="423"/>
      <c r="J3060" s="424">
        <v>2.29E-2</v>
      </c>
      <c r="K3060" s="424"/>
      <c r="L3060" s="424"/>
    </row>
    <row r="3061" spans="1:12" ht="24" customHeight="1">
      <c r="A3061" s="300" t="s">
        <v>12986</v>
      </c>
      <c r="B3061" s="301" t="s">
        <v>13113</v>
      </c>
      <c r="C3061" s="300" t="s">
        <v>9</v>
      </c>
      <c r="D3061" s="300" t="s">
        <v>10809</v>
      </c>
      <c r="E3061" s="302" t="s">
        <v>51</v>
      </c>
      <c r="F3061" s="423" t="s">
        <v>13114</v>
      </c>
      <c r="G3061" s="423"/>
      <c r="H3061" s="423">
        <v>1.4988E-3</v>
      </c>
      <c r="I3061" s="423"/>
      <c r="J3061" s="424">
        <v>1.7999999999999999E-2</v>
      </c>
      <c r="K3061" s="424"/>
      <c r="L3061" s="424"/>
    </row>
    <row r="3062" spans="1:12" ht="24" customHeight="1">
      <c r="A3062" s="300" t="s">
        <v>12986</v>
      </c>
      <c r="B3062" s="301" t="s">
        <v>13115</v>
      </c>
      <c r="C3062" s="300" t="s">
        <v>9</v>
      </c>
      <c r="D3062" s="300" t="s">
        <v>10810</v>
      </c>
      <c r="E3062" s="302" t="s">
        <v>51</v>
      </c>
      <c r="F3062" s="423" t="s">
        <v>13116</v>
      </c>
      <c r="G3062" s="423"/>
      <c r="H3062" s="423">
        <v>1.4988E-3</v>
      </c>
      <c r="I3062" s="423"/>
      <c r="J3062" s="424">
        <v>3.9899999999999998E-2</v>
      </c>
      <c r="K3062" s="424"/>
      <c r="L3062" s="424"/>
    </row>
    <row r="3063" spans="1:12" ht="24" customHeight="1">
      <c r="A3063" s="300" t="s">
        <v>12986</v>
      </c>
      <c r="B3063" s="301" t="s">
        <v>13117</v>
      </c>
      <c r="C3063" s="300" t="s">
        <v>9</v>
      </c>
      <c r="D3063" s="300" t="s">
        <v>10837</v>
      </c>
      <c r="E3063" s="302" t="s">
        <v>51</v>
      </c>
      <c r="F3063" s="423" t="s">
        <v>13118</v>
      </c>
      <c r="G3063" s="423"/>
      <c r="H3063" s="423">
        <v>5.1E-5</v>
      </c>
      <c r="I3063" s="423"/>
      <c r="J3063" s="424">
        <v>2.2700000000000001E-2</v>
      </c>
      <c r="K3063" s="424"/>
      <c r="L3063" s="424"/>
    </row>
    <row r="3064" spans="1:12" ht="24" customHeight="1">
      <c r="A3064" s="300" t="s">
        <v>12986</v>
      </c>
      <c r="B3064" s="301" t="s">
        <v>13003</v>
      </c>
      <c r="C3064" s="300" t="s">
        <v>9</v>
      </c>
      <c r="D3064" s="300" t="s">
        <v>7216</v>
      </c>
      <c r="E3064" s="302" t="s">
        <v>51</v>
      </c>
      <c r="F3064" s="423" t="s">
        <v>13004</v>
      </c>
      <c r="G3064" s="423"/>
      <c r="H3064" s="423">
        <v>3.0019999999999999E-3</v>
      </c>
      <c r="I3064" s="423"/>
      <c r="J3064" s="424">
        <v>0.1003</v>
      </c>
      <c r="K3064" s="424"/>
      <c r="L3064" s="424"/>
    </row>
    <row r="3065" spans="1:12" ht="24" customHeight="1">
      <c r="A3065" s="300" t="s">
        <v>12986</v>
      </c>
      <c r="B3065" s="301" t="s">
        <v>13005</v>
      </c>
      <c r="C3065" s="300" t="s">
        <v>9</v>
      </c>
      <c r="D3065" s="300" t="s">
        <v>7393</v>
      </c>
      <c r="E3065" s="302" t="s">
        <v>12988</v>
      </c>
      <c r="F3065" s="423" t="s">
        <v>13006</v>
      </c>
      <c r="G3065" s="423"/>
      <c r="H3065" s="423">
        <v>1.8059E-3</v>
      </c>
      <c r="I3065" s="423"/>
      <c r="J3065" s="424">
        <v>9.7500000000000003E-2</v>
      </c>
      <c r="K3065" s="424"/>
      <c r="L3065" s="424"/>
    </row>
    <row r="3066" spans="1:12" ht="24" customHeight="1">
      <c r="A3066" s="300" t="s">
        <v>12986</v>
      </c>
      <c r="B3066" s="301" t="s">
        <v>13007</v>
      </c>
      <c r="C3066" s="300" t="s">
        <v>9</v>
      </c>
      <c r="D3066" s="300" t="s">
        <v>10619</v>
      </c>
      <c r="E3066" s="302" t="s">
        <v>51</v>
      </c>
      <c r="F3066" s="423" t="s">
        <v>13008</v>
      </c>
      <c r="G3066" s="423"/>
      <c r="H3066" s="423">
        <v>1.4008E-3</v>
      </c>
      <c r="I3066" s="423"/>
      <c r="J3066" s="424">
        <v>0.26790000000000003</v>
      </c>
      <c r="K3066" s="424"/>
      <c r="L3066" s="424"/>
    </row>
    <row r="3067" spans="1:12" ht="24" customHeight="1">
      <c r="A3067" s="300" t="s">
        <v>12986</v>
      </c>
      <c r="B3067" s="301" t="s">
        <v>13009</v>
      </c>
      <c r="C3067" s="300" t="s">
        <v>9</v>
      </c>
      <c r="D3067" s="300" t="s">
        <v>10769</v>
      </c>
      <c r="E3067" s="302" t="s">
        <v>51</v>
      </c>
      <c r="F3067" s="423" t="s">
        <v>13010</v>
      </c>
      <c r="G3067" s="423"/>
      <c r="H3067" s="423">
        <v>0.1259296</v>
      </c>
      <c r="I3067" s="423"/>
      <c r="J3067" s="424">
        <v>0.15870000000000001</v>
      </c>
      <c r="K3067" s="424"/>
      <c r="L3067" s="424"/>
    </row>
    <row r="3068" spans="1:12" ht="24" customHeight="1">
      <c r="A3068" s="300" t="s">
        <v>12986</v>
      </c>
      <c r="B3068" s="301" t="s">
        <v>13011</v>
      </c>
      <c r="C3068" s="300" t="s">
        <v>9</v>
      </c>
      <c r="D3068" s="300" t="s">
        <v>10929</v>
      </c>
      <c r="E3068" s="302" t="s">
        <v>51</v>
      </c>
      <c r="F3068" s="423" t="s">
        <v>13012</v>
      </c>
      <c r="G3068" s="423"/>
      <c r="H3068" s="423">
        <v>1.2141000000000001E-3</v>
      </c>
      <c r="I3068" s="423"/>
      <c r="J3068" s="424">
        <v>0.1827</v>
      </c>
      <c r="K3068" s="424"/>
      <c r="L3068" s="424"/>
    </row>
    <row r="3069" spans="1:12" ht="17.100000000000001" customHeight="1">
      <c r="A3069" s="298"/>
      <c r="B3069" s="298"/>
      <c r="C3069" s="298"/>
      <c r="D3069" s="298"/>
      <c r="E3069" s="298"/>
      <c r="F3069" s="298"/>
      <c r="G3069" s="298"/>
      <c r="H3069" s="298"/>
      <c r="I3069" s="298"/>
      <c r="J3069" s="298" t="s">
        <v>12992</v>
      </c>
      <c r="K3069" s="298"/>
      <c r="L3069" s="298" t="s">
        <v>13977</v>
      </c>
    </row>
    <row r="3070" spans="1:12">
      <c r="A3070" s="414" t="s">
        <v>13056</v>
      </c>
      <c r="B3070" s="414"/>
      <c r="C3070" s="414"/>
      <c r="D3070" s="414"/>
      <c r="E3070" s="414"/>
      <c r="F3070" s="414"/>
      <c r="G3070" s="414"/>
      <c r="H3070" s="414"/>
      <c r="I3070" s="294"/>
      <c r="J3070" s="294"/>
      <c r="K3070" s="294"/>
      <c r="L3070" s="294"/>
    </row>
    <row r="3071" spans="1:12" ht="17.100000000000001" customHeight="1">
      <c r="A3071" s="294" t="s">
        <v>12978</v>
      </c>
      <c r="B3071" s="298" t="s">
        <v>12979</v>
      </c>
      <c r="C3071" s="294" t="s">
        <v>12980</v>
      </c>
      <c r="D3071" s="294" t="s">
        <v>12981</v>
      </c>
      <c r="E3071" s="299" t="s">
        <v>12982</v>
      </c>
      <c r="F3071" s="413" t="s">
        <v>12983</v>
      </c>
      <c r="G3071" s="413"/>
      <c r="H3071" s="413" t="s">
        <v>12984</v>
      </c>
      <c r="I3071" s="413"/>
      <c r="J3071" s="413" t="s">
        <v>12985</v>
      </c>
      <c r="K3071" s="413"/>
      <c r="L3071" s="413"/>
    </row>
    <row r="3072" spans="1:12" ht="24" customHeight="1">
      <c r="A3072" s="300" t="s">
        <v>12986</v>
      </c>
      <c r="B3072" s="301" t="s">
        <v>13057</v>
      </c>
      <c r="C3072" s="300" t="s">
        <v>9</v>
      </c>
      <c r="D3072" s="300" t="s">
        <v>12549</v>
      </c>
      <c r="E3072" s="302" t="s">
        <v>27</v>
      </c>
      <c r="F3072" s="423" t="s">
        <v>12948</v>
      </c>
      <c r="G3072" s="423"/>
      <c r="H3072" s="423">
        <v>1.1266768</v>
      </c>
      <c r="I3072" s="423"/>
      <c r="J3072" s="424">
        <v>0.73229999999999995</v>
      </c>
      <c r="K3072" s="424"/>
      <c r="L3072" s="424"/>
    </row>
    <row r="3073" spans="1:12" ht="17.100000000000001" customHeight="1">
      <c r="A3073" s="298"/>
      <c r="B3073" s="298"/>
      <c r="C3073" s="298"/>
      <c r="D3073" s="298"/>
      <c r="E3073" s="298"/>
      <c r="F3073" s="298"/>
      <c r="G3073" s="298"/>
      <c r="H3073" s="298"/>
      <c r="I3073" s="298"/>
      <c r="J3073" s="298" t="s">
        <v>12992</v>
      </c>
      <c r="K3073" s="298"/>
      <c r="L3073" s="298" t="s">
        <v>13243</v>
      </c>
    </row>
    <row r="3074" spans="1:12">
      <c r="A3074" s="414" t="s">
        <v>13058</v>
      </c>
      <c r="B3074" s="414"/>
      <c r="C3074" s="414"/>
      <c r="D3074" s="414"/>
      <c r="E3074" s="414"/>
      <c r="F3074" s="414"/>
      <c r="G3074" s="414"/>
      <c r="H3074" s="414"/>
      <c r="I3074" s="294"/>
      <c r="J3074" s="294"/>
      <c r="K3074" s="294"/>
      <c r="L3074" s="294"/>
    </row>
    <row r="3075" spans="1:12" ht="17.100000000000001" customHeight="1">
      <c r="A3075" s="294" t="s">
        <v>12978</v>
      </c>
      <c r="B3075" s="298" t="s">
        <v>12979</v>
      </c>
      <c r="C3075" s="294" t="s">
        <v>12980</v>
      </c>
      <c r="D3075" s="294" t="s">
        <v>12981</v>
      </c>
      <c r="E3075" s="299" t="s">
        <v>12982</v>
      </c>
      <c r="F3075" s="413" t="s">
        <v>12983</v>
      </c>
      <c r="G3075" s="413"/>
      <c r="H3075" s="413" t="s">
        <v>12984</v>
      </c>
      <c r="I3075" s="413"/>
      <c r="J3075" s="413" t="s">
        <v>12985</v>
      </c>
      <c r="K3075" s="413"/>
      <c r="L3075" s="413"/>
    </row>
    <row r="3076" spans="1:12" ht="24" customHeight="1">
      <c r="A3076" s="300" t="s">
        <v>12986</v>
      </c>
      <c r="B3076" s="301" t="s">
        <v>13059</v>
      </c>
      <c r="C3076" s="300" t="s">
        <v>9</v>
      </c>
      <c r="D3076" s="300" t="s">
        <v>12535</v>
      </c>
      <c r="E3076" s="302" t="s">
        <v>27</v>
      </c>
      <c r="F3076" s="423" t="s">
        <v>12936</v>
      </c>
      <c r="G3076" s="423"/>
      <c r="H3076" s="423">
        <v>1.1266768</v>
      </c>
      <c r="I3076" s="423"/>
      <c r="J3076" s="424">
        <v>5.6300000000000003E-2</v>
      </c>
      <c r="K3076" s="424"/>
      <c r="L3076" s="424"/>
    </row>
    <row r="3077" spans="1:12" ht="17.100000000000001" customHeight="1">
      <c r="A3077" s="298"/>
      <c r="B3077" s="298"/>
      <c r="C3077" s="298"/>
      <c r="D3077" s="298"/>
      <c r="E3077" s="298"/>
      <c r="F3077" s="298"/>
      <c r="G3077" s="298"/>
      <c r="H3077" s="298"/>
      <c r="I3077" s="298"/>
      <c r="J3077" s="298" t="s">
        <v>12992</v>
      </c>
      <c r="K3077" s="298"/>
      <c r="L3077" s="298" t="s">
        <v>12960</v>
      </c>
    </row>
    <row r="3078" spans="1:12">
      <c r="A3078" s="414" t="s">
        <v>13060</v>
      </c>
      <c r="B3078" s="414"/>
      <c r="C3078" s="414"/>
      <c r="D3078" s="414"/>
      <c r="E3078" s="414"/>
      <c r="F3078" s="414"/>
      <c r="G3078" s="414"/>
      <c r="H3078" s="414"/>
      <c r="I3078" s="294"/>
      <c r="J3078" s="294"/>
      <c r="K3078" s="294"/>
      <c r="L3078" s="294"/>
    </row>
    <row r="3079" spans="1:12" ht="17.100000000000001" customHeight="1">
      <c r="A3079" s="294" t="s">
        <v>12978</v>
      </c>
      <c r="B3079" s="298" t="s">
        <v>12979</v>
      </c>
      <c r="C3079" s="294" t="s">
        <v>12980</v>
      </c>
      <c r="D3079" s="294" t="s">
        <v>12981</v>
      </c>
      <c r="E3079" s="299" t="s">
        <v>12982</v>
      </c>
      <c r="F3079" s="413" t="s">
        <v>12983</v>
      </c>
      <c r="G3079" s="413"/>
      <c r="H3079" s="413" t="s">
        <v>12984</v>
      </c>
      <c r="I3079" s="413"/>
      <c r="J3079" s="413" t="s">
        <v>12985</v>
      </c>
      <c r="K3079" s="413"/>
      <c r="L3079" s="413"/>
    </row>
    <row r="3080" spans="1:12" ht="24" customHeight="1">
      <c r="A3080" s="300" t="s">
        <v>12986</v>
      </c>
      <c r="B3080" s="301" t="s">
        <v>13061</v>
      </c>
      <c r="C3080" s="300" t="s">
        <v>9</v>
      </c>
      <c r="D3080" s="300" t="s">
        <v>12522</v>
      </c>
      <c r="E3080" s="302" t="s">
        <v>27</v>
      </c>
      <c r="F3080" s="423" t="s">
        <v>12964</v>
      </c>
      <c r="G3080" s="423"/>
      <c r="H3080" s="423">
        <v>1.1266768</v>
      </c>
      <c r="I3080" s="423"/>
      <c r="J3080" s="424">
        <v>2.8504999999999998</v>
      </c>
      <c r="K3080" s="424"/>
      <c r="L3080" s="424"/>
    </row>
    <row r="3081" spans="1:12" ht="24" customHeight="1">
      <c r="A3081" s="300" t="s">
        <v>12986</v>
      </c>
      <c r="B3081" s="301" t="s">
        <v>13062</v>
      </c>
      <c r="C3081" s="300" t="s">
        <v>9</v>
      </c>
      <c r="D3081" s="300" t="s">
        <v>12527</v>
      </c>
      <c r="E3081" s="302" t="s">
        <v>27</v>
      </c>
      <c r="F3081" s="423" t="s">
        <v>13063</v>
      </c>
      <c r="G3081" s="423"/>
      <c r="H3081" s="423">
        <v>1.1266768</v>
      </c>
      <c r="I3081" s="423"/>
      <c r="J3081" s="424">
        <v>0.3831</v>
      </c>
      <c r="K3081" s="424"/>
      <c r="L3081" s="424"/>
    </row>
    <row r="3082" spans="1:12" ht="17.100000000000001" customHeight="1">
      <c r="A3082" s="298"/>
      <c r="B3082" s="298"/>
      <c r="C3082" s="298"/>
      <c r="D3082" s="298"/>
      <c r="E3082" s="298"/>
      <c r="F3082" s="298"/>
      <c r="G3082" s="298"/>
      <c r="H3082" s="298"/>
      <c r="I3082" s="298"/>
      <c r="J3082" s="298" t="s">
        <v>12992</v>
      </c>
      <c r="K3082" s="298"/>
      <c r="L3082" s="298" t="s">
        <v>13978</v>
      </c>
    </row>
    <row r="3083" spans="1:12" ht="17.100000000000001" customHeight="1">
      <c r="A3083" s="294" t="s">
        <v>13014</v>
      </c>
      <c r="B3083" s="294"/>
      <c r="C3083" s="294"/>
      <c r="D3083" s="294"/>
      <c r="E3083" s="294"/>
      <c r="F3083" s="294"/>
      <c r="G3083" s="294"/>
      <c r="H3083" s="294"/>
      <c r="I3083" s="294"/>
      <c r="J3083" s="294"/>
      <c r="K3083" s="294"/>
      <c r="L3083" s="294"/>
    </row>
    <row r="3084" spans="1:12" ht="17.100000000000001" customHeight="1">
      <c r="A3084" s="298"/>
      <c r="B3084" s="298"/>
      <c r="C3084" s="298"/>
      <c r="D3084" s="298"/>
      <c r="E3084" s="298"/>
      <c r="F3084" s="298"/>
      <c r="G3084" s="298"/>
      <c r="H3084" s="298"/>
      <c r="I3084" s="298"/>
      <c r="J3084" s="298" t="s">
        <v>13015</v>
      </c>
      <c r="K3084" s="298"/>
      <c r="L3084" s="298" t="s">
        <v>13979</v>
      </c>
    </row>
    <row r="3085" spans="1:12" ht="17.100000000000001" customHeight="1">
      <c r="A3085" s="298"/>
      <c r="B3085" s="298"/>
      <c r="C3085" s="298"/>
      <c r="D3085" s="298"/>
      <c r="E3085" s="298"/>
      <c r="F3085" s="298"/>
      <c r="G3085" s="298"/>
      <c r="H3085" s="298"/>
      <c r="I3085" s="298"/>
      <c r="J3085" s="298" t="s">
        <v>13017</v>
      </c>
      <c r="K3085" s="298" t="s">
        <v>13018</v>
      </c>
      <c r="L3085" s="298" t="s">
        <v>13980</v>
      </c>
    </row>
    <row r="3086" spans="1:12" ht="17.100000000000001" customHeight="1">
      <c r="A3086" s="298"/>
      <c r="B3086" s="298"/>
      <c r="C3086" s="298"/>
      <c r="D3086" s="298"/>
      <c r="E3086" s="298"/>
      <c r="F3086" s="298"/>
      <c r="G3086" s="298"/>
      <c r="H3086" s="298"/>
      <c r="I3086" s="298"/>
      <c r="J3086" s="298" t="s">
        <v>13020</v>
      </c>
      <c r="K3086" s="298"/>
      <c r="L3086" s="298" t="s">
        <v>13981</v>
      </c>
    </row>
    <row r="3087" spans="1:12" ht="17.100000000000001" customHeight="1">
      <c r="A3087" s="298"/>
      <c r="B3087" s="298"/>
      <c r="C3087" s="298"/>
      <c r="D3087" s="298"/>
      <c r="E3087" s="298"/>
      <c r="F3087" s="298"/>
      <c r="G3087" s="298"/>
      <c r="H3087" s="298"/>
      <c r="I3087" s="298"/>
      <c r="J3087" s="298" t="s">
        <v>13022</v>
      </c>
      <c r="K3087" s="298" t="s">
        <v>12974</v>
      </c>
      <c r="L3087" s="298" t="s">
        <v>13982</v>
      </c>
    </row>
    <row r="3088" spans="1:12" ht="17.100000000000001" customHeight="1">
      <c r="A3088" s="298"/>
      <c r="B3088" s="298"/>
      <c r="C3088" s="298"/>
      <c r="D3088" s="298"/>
      <c r="E3088" s="298"/>
      <c r="F3088" s="298"/>
      <c r="G3088" s="298"/>
      <c r="H3088" s="298"/>
      <c r="I3088" s="298"/>
      <c r="J3088" s="298" t="s">
        <v>13024</v>
      </c>
      <c r="K3088" s="298"/>
      <c r="L3088" s="298" t="s">
        <v>13983</v>
      </c>
    </row>
    <row r="3089" spans="1:12" ht="30" customHeight="1">
      <c r="A3089" s="299"/>
      <c r="B3089" s="299"/>
      <c r="C3089" s="299"/>
      <c r="D3089" s="299"/>
      <c r="E3089" s="299"/>
      <c r="F3089" s="299"/>
      <c r="G3089" s="299"/>
      <c r="H3089" s="299"/>
      <c r="I3089" s="299"/>
      <c r="J3089" s="299"/>
      <c r="K3089" s="299"/>
      <c r="L3089" s="299"/>
    </row>
    <row r="3090" spans="1:12" ht="24" customHeight="1">
      <c r="A3090" s="295" t="s">
        <v>13984</v>
      </c>
      <c r="B3090" s="296" t="s">
        <v>13985</v>
      </c>
      <c r="C3090" s="295" t="s">
        <v>9</v>
      </c>
      <c r="D3090" s="295" t="s">
        <v>5384</v>
      </c>
      <c r="E3090" s="297" t="s">
        <v>13082</v>
      </c>
      <c r="F3090" s="296"/>
      <c r="G3090" s="296"/>
      <c r="H3090" s="296"/>
      <c r="I3090" s="296"/>
      <c r="J3090" s="296"/>
      <c r="K3090" s="296"/>
      <c r="L3090" s="296"/>
    </row>
    <row r="3091" spans="1:12">
      <c r="A3091" s="414" t="s">
        <v>12977</v>
      </c>
      <c r="B3091" s="414"/>
      <c r="C3091" s="414"/>
      <c r="D3091" s="414"/>
      <c r="E3091" s="414"/>
      <c r="F3091" s="414"/>
      <c r="G3091" s="414"/>
      <c r="H3091" s="414"/>
      <c r="I3091" s="294"/>
      <c r="J3091" s="294"/>
      <c r="K3091" s="294"/>
      <c r="L3091" s="294"/>
    </row>
    <row r="3092" spans="1:12" ht="17.100000000000001" customHeight="1">
      <c r="A3092" s="294" t="s">
        <v>12978</v>
      </c>
      <c r="B3092" s="298" t="s">
        <v>12979</v>
      </c>
      <c r="C3092" s="294" t="s">
        <v>12980</v>
      </c>
      <c r="D3092" s="294" t="s">
        <v>12981</v>
      </c>
      <c r="E3092" s="299" t="s">
        <v>12982</v>
      </c>
      <c r="F3092" s="413" t="s">
        <v>12983</v>
      </c>
      <c r="G3092" s="413"/>
      <c r="H3092" s="413" t="s">
        <v>12984</v>
      </c>
      <c r="I3092" s="413"/>
      <c r="J3092" s="413" t="s">
        <v>12985</v>
      </c>
      <c r="K3092" s="413"/>
      <c r="L3092" s="413"/>
    </row>
    <row r="3093" spans="1:12" ht="24" customHeight="1">
      <c r="A3093" s="300" t="s">
        <v>12986</v>
      </c>
      <c r="B3093" s="301" t="s">
        <v>13085</v>
      </c>
      <c r="C3093" s="300" t="s">
        <v>9</v>
      </c>
      <c r="D3093" s="300" t="s">
        <v>7909</v>
      </c>
      <c r="E3093" s="302" t="s">
        <v>51</v>
      </c>
      <c r="F3093" s="423" t="s">
        <v>13086</v>
      </c>
      <c r="G3093" s="423"/>
      <c r="H3093" s="423">
        <v>1.0577E-3</v>
      </c>
      <c r="I3093" s="423"/>
      <c r="J3093" s="424">
        <v>0.11</v>
      </c>
      <c r="K3093" s="424"/>
      <c r="L3093" s="424"/>
    </row>
    <row r="3094" spans="1:12" ht="24" customHeight="1">
      <c r="A3094" s="300" t="s">
        <v>12986</v>
      </c>
      <c r="B3094" s="301" t="s">
        <v>13087</v>
      </c>
      <c r="C3094" s="300" t="s">
        <v>9</v>
      </c>
      <c r="D3094" s="300" t="s">
        <v>8873</v>
      </c>
      <c r="E3094" s="302" t="s">
        <v>51</v>
      </c>
      <c r="F3094" s="423" t="s">
        <v>13088</v>
      </c>
      <c r="G3094" s="423"/>
      <c r="H3094" s="423">
        <v>1.009E-4</v>
      </c>
      <c r="I3094" s="423"/>
      <c r="J3094" s="424">
        <v>8.77E-2</v>
      </c>
      <c r="K3094" s="424"/>
      <c r="L3094" s="424"/>
    </row>
    <row r="3095" spans="1:12" ht="48" customHeight="1">
      <c r="A3095" s="300" t="s">
        <v>12986</v>
      </c>
      <c r="B3095" s="301" t="s">
        <v>13089</v>
      </c>
      <c r="C3095" s="300" t="s">
        <v>9</v>
      </c>
      <c r="D3095" s="300" t="s">
        <v>9227</v>
      </c>
      <c r="E3095" s="302" t="s">
        <v>51</v>
      </c>
      <c r="F3095" s="423" t="s">
        <v>13090</v>
      </c>
      <c r="G3095" s="423"/>
      <c r="H3095" s="423">
        <v>7.0599999999999995E-5</v>
      </c>
      <c r="I3095" s="423"/>
      <c r="J3095" s="424">
        <v>9.4399999999999998E-2</v>
      </c>
      <c r="K3095" s="424"/>
      <c r="L3095" s="424"/>
    </row>
    <row r="3096" spans="1:12" ht="24" customHeight="1">
      <c r="A3096" s="300" t="s">
        <v>12986</v>
      </c>
      <c r="B3096" s="301" t="s">
        <v>13091</v>
      </c>
      <c r="C3096" s="300" t="s">
        <v>9</v>
      </c>
      <c r="D3096" s="300" t="s">
        <v>9580</v>
      </c>
      <c r="E3096" s="302" t="s">
        <v>51</v>
      </c>
      <c r="F3096" s="423" t="s">
        <v>13092</v>
      </c>
      <c r="G3096" s="423"/>
      <c r="H3096" s="423">
        <v>6.9200000000000002E-5</v>
      </c>
      <c r="I3096" s="423"/>
      <c r="J3096" s="424">
        <v>6.2E-2</v>
      </c>
      <c r="K3096" s="424"/>
      <c r="L3096" s="424"/>
    </row>
    <row r="3097" spans="1:12" ht="24" customHeight="1">
      <c r="A3097" s="300" t="s">
        <v>12986</v>
      </c>
      <c r="B3097" s="301" t="s">
        <v>12987</v>
      </c>
      <c r="C3097" s="300" t="s">
        <v>9</v>
      </c>
      <c r="D3097" s="300" t="s">
        <v>9831</v>
      </c>
      <c r="E3097" s="302" t="s">
        <v>12988</v>
      </c>
      <c r="F3097" s="423" t="s">
        <v>12989</v>
      </c>
      <c r="G3097" s="423"/>
      <c r="H3097" s="423">
        <v>2.44774E-2</v>
      </c>
      <c r="I3097" s="423"/>
      <c r="J3097" s="424">
        <v>0.2477</v>
      </c>
      <c r="K3097" s="424"/>
      <c r="L3097" s="424"/>
    </row>
    <row r="3098" spans="1:12" ht="36" customHeight="1">
      <c r="A3098" s="300" t="s">
        <v>12986</v>
      </c>
      <c r="B3098" s="301" t="s">
        <v>12990</v>
      </c>
      <c r="C3098" s="300" t="s">
        <v>9</v>
      </c>
      <c r="D3098" s="300" t="s">
        <v>11426</v>
      </c>
      <c r="E3098" s="302" t="s">
        <v>51</v>
      </c>
      <c r="F3098" s="423" t="s">
        <v>12991</v>
      </c>
      <c r="G3098" s="423"/>
      <c r="H3098" s="423">
        <v>1.2828E-3</v>
      </c>
      <c r="I3098" s="423"/>
      <c r="J3098" s="424">
        <v>0.1696</v>
      </c>
      <c r="K3098" s="424"/>
      <c r="L3098" s="424"/>
    </row>
    <row r="3099" spans="1:12" ht="17.100000000000001" customHeight="1">
      <c r="A3099" s="298"/>
      <c r="B3099" s="298"/>
      <c r="C3099" s="298"/>
      <c r="D3099" s="298"/>
      <c r="E3099" s="298"/>
      <c r="F3099" s="298"/>
      <c r="G3099" s="298"/>
      <c r="H3099" s="298"/>
      <c r="I3099" s="298"/>
      <c r="J3099" s="298" t="s">
        <v>12992</v>
      </c>
      <c r="K3099" s="298"/>
      <c r="L3099" s="298" t="s">
        <v>13425</v>
      </c>
    </row>
    <row r="3100" spans="1:12">
      <c r="A3100" s="414" t="s">
        <v>12994</v>
      </c>
      <c r="B3100" s="414"/>
      <c r="C3100" s="414"/>
      <c r="D3100" s="414"/>
      <c r="E3100" s="414"/>
      <c r="F3100" s="414"/>
      <c r="G3100" s="414"/>
      <c r="H3100" s="414"/>
      <c r="I3100" s="294"/>
      <c r="J3100" s="294"/>
      <c r="K3100" s="294"/>
      <c r="L3100" s="294"/>
    </row>
    <row r="3101" spans="1:12" ht="17.100000000000001" customHeight="1">
      <c r="A3101" s="294" t="s">
        <v>12978</v>
      </c>
      <c r="B3101" s="298" t="s">
        <v>12979</v>
      </c>
      <c r="C3101" s="294" t="s">
        <v>12980</v>
      </c>
      <c r="D3101" s="294" t="s">
        <v>12981</v>
      </c>
      <c r="E3101" s="299" t="s">
        <v>12982</v>
      </c>
      <c r="F3101" s="413" t="s">
        <v>12983</v>
      </c>
      <c r="G3101" s="413"/>
      <c r="H3101" s="413" t="s">
        <v>12984</v>
      </c>
      <c r="I3101" s="413"/>
      <c r="J3101" s="413" t="s">
        <v>12985</v>
      </c>
      <c r="K3101" s="413"/>
      <c r="L3101" s="413"/>
    </row>
    <row r="3102" spans="1:12" ht="24" customHeight="1">
      <c r="A3102" s="300" t="s">
        <v>12986</v>
      </c>
      <c r="B3102" s="301" t="s">
        <v>13968</v>
      </c>
      <c r="C3102" s="300" t="s">
        <v>9</v>
      </c>
      <c r="D3102" s="300" t="s">
        <v>9198</v>
      </c>
      <c r="E3102" s="302" t="s">
        <v>27</v>
      </c>
      <c r="F3102" s="423" t="s">
        <v>13969</v>
      </c>
      <c r="G3102" s="423"/>
      <c r="H3102" s="423">
        <v>1.2186775999999999</v>
      </c>
      <c r="I3102" s="423"/>
      <c r="J3102" s="424">
        <v>8.9695</v>
      </c>
      <c r="K3102" s="424"/>
      <c r="L3102" s="424"/>
    </row>
    <row r="3103" spans="1:12" ht="24" customHeight="1">
      <c r="A3103" s="300" t="s">
        <v>12986</v>
      </c>
      <c r="B3103" s="301" t="s">
        <v>13093</v>
      </c>
      <c r="C3103" s="300" t="s">
        <v>9</v>
      </c>
      <c r="D3103" s="300" t="s">
        <v>10857</v>
      </c>
      <c r="E3103" s="302" t="s">
        <v>27</v>
      </c>
      <c r="F3103" s="423" t="s">
        <v>13094</v>
      </c>
      <c r="G3103" s="423"/>
      <c r="H3103" s="423">
        <v>0.60933879999999996</v>
      </c>
      <c r="I3103" s="423"/>
      <c r="J3103" s="424">
        <v>3.1503000000000001</v>
      </c>
      <c r="K3103" s="424"/>
      <c r="L3103" s="424"/>
    </row>
    <row r="3104" spans="1:12" ht="17.100000000000001" customHeight="1">
      <c r="A3104" s="298"/>
      <c r="B3104" s="298"/>
      <c r="C3104" s="298"/>
      <c r="D3104" s="298"/>
      <c r="E3104" s="298"/>
      <c r="F3104" s="298"/>
      <c r="G3104" s="298"/>
      <c r="H3104" s="298"/>
      <c r="I3104" s="298"/>
      <c r="J3104" s="298" t="s">
        <v>12992</v>
      </c>
      <c r="K3104" s="298"/>
      <c r="L3104" s="298" t="s">
        <v>13986</v>
      </c>
    </row>
    <row r="3105" spans="1:12">
      <c r="A3105" s="414" t="s">
        <v>12998</v>
      </c>
      <c r="B3105" s="414"/>
      <c r="C3105" s="414"/>
      <c r="D3105" s="414"/>
      <c r="E3105" s="414"/>
      <c r="F3105" s="414"/>
      <c r="G3105" s="414"/>
      <c r="H3105" s="414"/>
      <c r="I3105" s="294"/>
      <c r="J3105" s="294"/>
      <c r="K3105" s="294"/>
      <c r="L3105" s="294"/>
    </row>
    <row r="3106" spans="1:12" ht="17.100000000000001" customHeight="1">
      <c r="A3106" s="294" t="s">
        <v>12978</v>
      </c>
      <c r="B3106" s="298" t="s">
        <v>12979</v>
      </c>
      <c r="C3106" s="294" t="s">
        <v>12980</v>
      </c>
      <c r="D3106" s="294" t="s">
        <v>12981</v>
      </c>
      <c r="E3106" s="299" t="s">
        <v>12982</v>
      </c>
      <c r="F3106" s="413" t="s">
        <v>12983</v>
      </c>
      <c r="G3106" s="413"/>
      <c r="H3106" s="413" t="s">
        <v>12984</v>
      </c>
      <c r="I3106" s="413"/>
      <c r="J3106" s="413" t="s">
        <v>12985</v>
      </c>
      <c r="K3106" s="413"/>
      <c r="L3106" s="413"/>
    </row>
    <row r="3107" spans="1:12" ht="24" customHeight="1">
      <c r="A3107" s="300" t="s">
        <v>12986</v>
      </c>
      <c r="B3107" s="301" t="s">
        <v>13987</v>
      </c>
      <c r="C3107" s="300" t="s">
        <v>9</v>
      </c>
      <c r="D3107" s="300" t="s">
        <v>11358</v>
      </c>
      <c r="E3107" s="302" t="s">
        <v>93</v>
      </c>
      <c r="F3107" s="423" t="s">
        <v>13988</v>
      </c>
      <c r="G3107" s="423"/>
      <c r="H3107" s="423">
        <v>0.5</v>
      </c>
      <c r="I3107" s="423"/>
      <c r="J3107" s="424">
        <v>19.7</v>
      </c>
      <c r="K3107" s="424"/>
      <c r="L3107" s="424"/>
    </row>
    <row r="3108" spans="1:12" ht="24" customHeight="1">
      <c r="A3108" s="300" t="s">
        <v>12986</v>
      </c>
      <c r="B3108" s="301" t="s">
        <v>13099</v>
      </c>
      <c r="C3108" s="300" t="s">
        <v>9</v>
      </c>
      <c r="D3108" s="300" t="s">
        <v>7224</v>
      </c>
      <c r="E3108" s="302" t="s">
        <v>51</v>
      </c>
      <c r="F3108" s="423" t="s">
        <v>13100</v>
      </c>
      <c r="G3108" s="423"/>
      <c r="H3108" s="423">
        <v>1.2493600000000001E-2</v>
      </c>
      <c r="I3108" s="423"/>
      <c r="J3108" s="424">
        <v>0.1148</v>
      </c>
      <c r="K3108" s="424"/>
      <c r="L3108" s="424"/>
    </row>
    <row r="3109" spans="1:12" ht="24" customHeight="1">
      <c r="A3109" s="300" t="s">
        <v>12986</v>
      </c>
      <c r="B3109" s="301" t="s">
        <v>13101</v>
      </c>
      <c r="C3109" s="300" t="s">
        <v>9</v>
      </c>
      <c r="D3109" s="300" t="s">
        <v>7359</v>
      </c>
      <c r="E3109" s="302" t="s">
        <v>51</v>
      </c>
      <c r="F3109" s="423" t="s">
        <v>13102</v>
      </c>
      <c r="G3109" s="423"/>
      <c r="H3109" s="423">
        <v>4.0319999999999999E-4</v>
      </c>
      <c r="I3109" s="423"/>
      <c r="J3109" s="424">
        <v>5.1799999999999999E-2</v>
      </c>
      <c r="K3109" s="424"/>
      <c r="L3109" s="424"/>
    </row>
    <row r="3110" spans="1:12" ht="24" customHeight="1">
      <c r="A3110" s="300" t="s">
        <v>12986</v>
      </c>
      <c r="B3110" s="301" t="s">
        <v>13103</v>
      </c>
      <c r="C3110" s="300" t="s">
        <v>9</v>
      </c>
      <c r="D3110" s="300" t="s">
        <v>8851</v>
      </c>
      <c r="E3110" s="302" t="s">
        <v>51</v>
      </c>
      <c r="F3110" s="423" t="s">
        <v>13104</v>
      </c>
      <c r="G3110" s="423"/>
      <c r="H3110" s="423">
        <v>3.2269999999999998E-4</v>
      </c>
      <c r="I3110" s="423"/>
      <c r="J3110" s="424">
        <v>6.25E-2</v>
      </c>
      <c r="K3110" s="424"/>
      <c r="L3110" s="424"/>
    </row>
    <row r="3111" spans="1:12" ht="24" customHeight="1">
      <c r="A3111" s="300" t="s">
        <v>12986</v>
      </c>
      <c r="B3111" s="301" t="s">
        <v>13105</v>
      </c>
      <c r="C3111" s="300" t="s">
        <v>9</v>
      </c>
      <c r="D3111" s="300" t="s">
        <v>8852</v>
      </c>
      <c r="E3111" s="302" t="s">
        <v>51</v>
      </c>
      <c r="F3111" s="423" t="s">
        <v>13106</v>
      </c>
      <c r="G3111" s="423"/>
      <c r="H3111" s="423">
        <v>6.9200000000000002E-5</v>
      </c>
      <c r="I3111" s="423"/>
      <c r="J3111" s="424">
        <v>3.7900000000000003E-2</v>
      </c>
      <c r="K3111" s="424"/>
      <c r="L3111" s="424"/>
    </row>
    <row r="3112" spans="1:12" ht="24" customHeight="1">
      <c r="A3112" s="300" t="s">
        <v>12986</v>
      </c>
      <c r="B3112" s="301" t="s">
        <v>13107</v>
      </c>
      <c r="C3112" s="300" t="s">
        <v>9</v>
      </c>
      <c r="D3112" s="300" t="s">
        <v>9000</v>
      </c>
      <c r="E3112" s="302" t="s">
        <v>51</v>
      </c>
      <c r="F3112" s="423" t="s">
        <v>13108</v>
      </c>
      <c r="G3112" s="423"/>
      <c r="H3112" s="423">
        <v>1.4220200000000001E-2</v>
      </c>
      <c r="I3112" s="423"/>
      <c r="J3112" s="424">
        <v>9.6299999999999997E-2</v>
      </c>
      <c r="K3112" s="424"/>
      <c r="L3112" s="424"/>
    </row>
    <row r="3113" spans="1:12" ht="24" customHeight="1">
      <c r="A3113" s="300" t="s">
        <v>12986</v>
      </c>
      <c r="B3113" s="301" t="s">
        <v>13109</v>
      </c>
      <c r="C3113" s="300" t="s">
        <v>9</v>
      </c>
      <c r="D3113" s="300" t="s">
        <v>9574</v>
      </c>
      <c r="E3113" s="302" t="s">
        <v>51</v>
      </c>
      <c r="F3113" s="423" t="s">
        <v>13110</v>
      </c>
      <c r="G3113" s="423"/>
      <c r="H3113" s="423">
        <v>4.5095999999999999E-3</v>
      </c>
      <c r="I3113" s="423"/>
      <c r="J3113" s="424">
        <v>3.9800000000000002E-2</v>
      </c>
      <c r="K3113" s="424"/>
      <c r="L3113" s="424"/>
    </row>
    <row r="3114" spans="1:12" ht="24" customHeight="1">
      <c r="A3114" s="300" t="s">
        <v>12986</v>
      </c>
      <c r="B3114" s="301" t="s">
        <v>13111</v>
      </c>
      <c r="C3114" s="300" t="s">
        <v>9</v>
      </c>
      <c r="D3114" s="300" t="s">
        <v>10714</v>
      </c>
      <c r="E3114" s="302" t="s">
        <v>93</v>
      </c>
      <c r="F3114" s="423" t="s">
        <v>13112</v>
      </c>
      <c r="G3114" s="423"/>
      <c r="H3114" s="423">
        <v>2.3701999999999998E-3</v>
      </c>
      <c r="I3114" s="423"/>
      <c r="J3114" s="424">
        <v>3.6200000000000003E-2</v>
      </c>
      <c r="K3114" s="424"/>
      <c r="L3114" s="424"/>
    </row>
    <row r="3115" spans="1:12" ht="24" customHeight="1">
      <c r="A3115" s="300" t="s">
        <v>12986</v>
      </c>
      <c r="B3115" s="301" t="s">
        <v>13113</v>
      </c>
      <c r="C3115" s="300" t="s">
        <v>9</v>
      </c>
      <c r="D3115" s="300" t="s">
        <v>10809</v>
      </c>
      <c r="E3115" s="302" t="s">
        <v>51</v>
      </c>
      <c r="F3115" s="423" t="s">
        <v>13114</v>
      </c>
      <c r="G3115" s="423"/>
      <c r="H3115" s="423">
        <v>2.3701999999999998E-3</v>
      </c>
      <c r="I3115" s="423"/>
      <c r="J3115" s="424">
        <v>2.8400000000000002E-2</v>
      </c>
      <c r="K3115" s="424"/>
      <c r="L3115" s="424"/>
    </row>
    <row r="3116" spans="1:12" ht="24" customHeight="1">
      <c r="A3116" s="300" t="s">
        <v>12986</v>
      </c>
      <c r="B3116" s="301" t="s">
        <v>13115</v>
      </c>
      <c r="C3116" s="300" t="s">
        <v>9</v>
      </c>
      <c r="D3116" s="300" t="s">
        <v>10810</v>
      </c>
      <c r="E3116" s="302" t="s">
        <v>51</v>
      </c>
      <c r="F3116" s="423" t="s">
        <v>13116</v>
      </c>
      <c r="G3116" s="423"/>
      <c r="H3116" s="423">
        <v>2.3701999999999998E-3</v>
      </c>
      <c r="I3116" s="423"/>
      <c r="J3116" s="424">
        <v>6.3100000000000003E-2</v>
      </c>
      <c r="K3116" s="424"/>
      <c r="L3116" s="424"/>
    </row>
    <row r="3117" spans="1:12" ht="24" customHeight="1">
      <c r="A3117" s="300" t="s">
        <v>12986</v>
      </c>
      <c r="B3117" s="301" t="s">
        <v>13117</v>
      </c>
      <c r="C3117" s="300" t="s">
        <v>9</v>
      </c>
      <c r="D3117" s="300" t="s">
        <v>10837</v>
      </c>
      <c r="E3117" s="302" t="s">
        <v>51</v>
      </c>
      <c r="F3117" s="423" t="s">
        <v>13118</v>
      </c>
      <c r="G3117" s="423"/>
      <c r="H3117" s="423">
        <v>8.0799999999999999E-5</v>
      </c>
      <c r="I3117" s="423"/>
      <c r="J3117" s="424">
        <v>3.5999999999999997E-2</v>
      </c>
      <c r="K3117" s="424"/>
      <c r="L3117" s="424"/>
    </row>
    <row r="3118" spans="1:12" ht="24" customHeight="1">
      <c r="A3118" s="300" t="s">
        <v>12986</v>
      </c>
      <c r="B3118" s="301" t="s">
        <v>13003</v>
      </c>
      <c r="C3118" s="300" t="s">
        <v>9</v>
      </c>
      <c r="D3118" s="300" t="s">
        <v>7216</v>
      </c>
      <c r="E3118" s="302" t="s">
        <v>51</v>
      </c>
      <c r="F3118" s="423" t="s">
        <v>13004</v>
      </c>
      <c r="G3118" s="423"/>
      <c r="H3118" s="423">
        <v>4.7469000000000001E-3</v>
      </c>
      <c r="I3118" s="423"/>
      <c r="J3118" s="424">
        <v>0.15859999999999999</v>
      </c>
      <c r="K3118" s="424"/>
      <c r="L3118" s="424"/>
    </row>
    <row r="3119" spans="1:12" ht="24" customHeight="1">
      <c r="A3119" s="300" t="s">
        <v>12986</v>
      </c>
      <c r="B3119" s="301" t="s">
        <v>13005</v>
      </c>
      <c r="C3119" s="300" t="s">
        <v>9</v>
      </c>
      <c r="D3119" s="300" t="s">
        <v>7393</v>
      </c>
      <c r="E3119" s="302" t="s">
        <v>12988</v>
      </c>
      <c r="F3119" s="423" t="s">
        <v>13006</v>
      </c>
      <c r="G3119" s="423"/>
      <c r="H3119" s="423">
        <v>2.8557000000000001E-3</v>
      </c>
      <c r="I3119" s="423"/>
      <c r="J3119" s="424">
        <v>0.1542</v>
      </c>
      <c r="K3119" s="424"/>
      <c r="L3119" s="424"/>
    </row>
    <row r="3120" spans="1:12" ht="24" customHeight="1">
      <c r="A3120" s="300" t="s">
        <v>12986</v>
      </c>
      <c r="B3120" s="301" t="s">
        <v>13007</v>
      </c>
      <c r="C3120" s="300" t="s">
        <v>9</v>
      </c>
      <c r="D3120" s="300" t="s">
        <v>10619</v>
      </c>
      <c r="E3120" s="302" t="s">
        <v>51</v>
      </c>
      <c r="F3120" s="423" t="s">
        <v>13008</v>
      </c>
      <c r="G3120" s="423"/>
      <c r="H3120" s="423">
        <v>2.2152999999999999E-3</v>
      </c>
      <c r="I3120" s="423"/>
      <c r="J3120" s="424">
        <v>0.42370000000000002</v>
      </c>
      <c r="K3120" s="424"/>
      <c r="L3120" s="424"/>
    </row>
    <row r="3121" spans="1:12" ht="24" customHeight="1">
      <c r="A3121" s="300" t="s">
        <v>12986</v>
      </c>
      <c r="B3121" s="301" t="s">
        <v>13009</v>
      </c>
      <c r="C3121" s="300" t="s">
        <v>9</v>
      </c>
      <c r="D3121" s="300" t="s">
        <v>10769</v>
      </c>
      <c r="E3121" s="302" t="s">
        <v>51</v>
      </c>
      <c r="F3121" s="423" t="s">
        <v>13010</v>
      </c>
      <c r="G3121" s="423"/>
      <c r="H3121" s="423">
        <v>0.19913359999999999</v>
      </c>
      <c r="I3121" s="423"/>
      <c r="J3121" s="424">
        <v>0.25090000000000001</v>
      </c>
      <c r="K3121" s="424"/>
      <c r="L3121" s="424"/>
    </row>
    <row r="3122" spans="1:12" ht="24" customHeight="1">
      <c r="A3122" s="300" t="s">
        <v>12986</v>
      </c>
      <c r="B3122" s="301" t="s">
        <v>13011</v>
      </c>
      <c r="C3122" s="300" t="s">
        <v>9</v>
      </c>
      <c r="D3122" s="300" t="s">
        <v>10929</v>
      </c>
      <c r="E3122" s="302" t="s">
        <v>51</v>
      </c>
      <c r="F3122" s="423" t="s">
        <v>13012</v>
      </c>
      <c r="G3122" s="423"/>
      <c r="H3122" s="423">
        <v>1.9199E-3</v>
      </c>
      <c r="I3122" s="423"/>
      <c r="J3122" s="424">
        <v>0.28889999999999999</v>
      </c>
      <c r="K3122" s="424"/>
      <c r="L3122" s="424"/>
    </row>
    <row r="3123" spans="1:12" ht="17.100000000000001" customHeight="1">
      <c r="A3123" s="298"/>
      <c r="B3123" s="298"/>
      <c r="C3123" s="298"/>
      <c r="D3123" s="298"/>
      <c r="E3123" s="298"/>
      <c r="F3123" s="298"/>
      <c r="G3123" s="298"/>
      <c r="H3123" s="298"/>
      <c r="I3123" s="298"/>
      <c r="J3123" s="298" t="s">
        <v>12992</v>
      </c>
      <c r="K3123" s="298"/>
      <c r="L3123" s="298" t="s">
        <v>13989</v>
      </c>
    </row>
    <row r="3124" spans="1:12">
      <c r="A3124" s="414" t="s">
        <v>13056</v>
      </c>
      <c r="B3124" s="414"/>
      <c r="C3124" s="414"/>
      <c r="D3124" s="414"/>
      <c r="E3124" s="414"/>
      <c r="F3124" s="414"/>
      <c r="G3124" s="414"/>
      <c r="H3124" s="414"/>
      <c r="I3124" s="294"/>
      <c r="J3124" s="294"/>
      <c r="K3124" s="294"/>
      <c r="L3124" s="294"/>
    </row>
    <row r="3125" spans="1:12" ht="17.100000000000001" customHeight="1">
      <c r="A3125" s="294" t="s">
        <v>12978</v>
      </c>
      <c r="B3125" s="298" t="s">
        <v>12979</v>
      </c>
      <c r="C3125" s="294" t="s">
        <v>12980</v>
      </c>
      <c r="D3125" s="294" t="s">
        <v>12981</v>
      </c>
      <c r="E3125" s="299" t="s">
        <v>12982</v>
      </c>
      <c r="F3125" s="413" t="s">
        <v>12983</v>
      </c>
      <c r="G3125" s="413"/>
      <c r="H3125" s="413" t="s">
        <v>12984</v>
      </c>
      <c r="I3125" s="413"/>
      <c r="J3125" s="413" t="s">
        <v>12985</v>
      </c>
      <c r="K3125" s="413"/>
      <c r="L3125" s="413"/>
    </row>
    <row r="3126" spans="1:12" ht="24" customHeight="1">
      <c r="A3126" s="300" t="s">
        <v>12986</v>
      </c>
      <c r="B3126" s="301" t="s">
        <v>13057</v>
      </c>
      <c r="C3126" s="300" t="s">
        <v>9</v>
      </c>
      <c r="D3126" s="300" t="s">
        <v>12549</v>
      </c>
      <c r="E3126" s="302" t="s">
        <v>27</v>
      </c>
      <c r="F3126" s="423" t="s">
        <v>12948</v>
      </c>
      <c r="G3126" s="423"/>
      <c r="H3126" s="423">
        <v>1.7816243</v>
      </c>
      <c r="I3126" s="423"/>
      <c r="J3126" s="424">
        <v>1.1580999999999999</v>
      </c>
      <c r="K3126" s="424"/>
      <c r="L3126" s="424"/>
    </row>
    <row r="3127" spans="1:12" ht="17.100000000000001" customHeight="1">
      <c r="A3127" s="298"/>
      <c r="B3127" s="298"/>
      <c r="C3127" s="298"/>
      <c r="D3127" s="298"/>
      <c r="E3127" s="298"/>
      <c r="F3127" s="298"/>
      <c r="G3127" s="298"/>
      <c r="H3127" s="298"/>
      <c r="I3127" s="298"/>
      <c r="J3127" s="298" t="s">
        <v>12992</v>
      </c>
      <c r="K3127" s="298"/>
      <c r="L3127" s="298" t="s">
        <v>12945</v>
      </c>
    </row>
    <row r="3128" spans="1:12">
      <c r="A3128" s="414" t="s">
        <v>13058</v>
      </c>
      <c r="B3128" s="414"/>
      <c r="C3128" s="414"/>
      <c r="D3128" s="414"/>
      <c r="E3128" s="414"/>
      <c r="F3128" s="414"/>
      <c r="G3128" s="414"/>
      <c r="H3128" s="414"/>
      <c r="I3128" s="294"/>
      <c r="J3128" s="294"/>
      <c r="K3128" s="294"/>
      <c r="L3128" s="294"/>
    </row>
    <row r="3129" spans="1:12" ht="17.100000000000001" customHeight="1">
      <c r="A3129" s="294" t="s">
        <v>12978</v>
      </c>
      <c r="B3129" s="298" t="s">
        <v>12979</v>
      </c>
      <c r="C3129" s="294" t="s">
        <v>12980</v>
      </c>
      <c r="D3129" s="294" t="s">
        <v>12981</v>
      </c>
      <c r="E3129" s="299" t="s">
        <v>12982</v>
      </c>
      <c r="F3129" s="413" t="s">
        <v>12983</v>
      </c>
      <c r="G3129" s="413"/>
      <c r="H3129" s="413" t="s">
        <v>12984</v>
      </c>
      <c r="I3129" s="413"/>
      <c r="J3129" s="413" t="s">
        <v>12985</v>
      </c>
      <c r="K3129" s="413"/>
      <c r="L3129" s="413"/>
    </row>
    <row r="3130" spans="1:12" ht="24" customHeight="1">
      <c r="A3130" s="300" t="s">
        <v>12986</v>
      </c>
      <c r="B3130" s="301" t="s">
        <v>13059</v>
      </c>
      <c r="C3130" s="300" t="s">
        <v>9</v>
      </c>
      <c r="D3130" s="300" t="s">
        <v>12535</v>
      </c>
      <c r="E3130" s="302" t="s">
        <v>27</v>
      </c>
      <c r="F3130" s="423" t="s">
        <v>12936</v>
      </c>
      <c r="G3130" s="423"/>
      <c r="H3130" s="423">
        <v>1.7816243</v>
      </c>
      <c r="I3130" s="423"/>
      <c r="J3130" s="424">
        <v>8.9099999999999999E-2</v>
      </c>
      <c r="K3130" s="424"/>
      <c r="L3130" s="424"/>
    </row>
    <row r="3131" spans="1:12" ht="17.100000000000001" customHeight="1">
      <c r="A3131" s="298"/>
      <c r="B3131" s="298"/>
      <c r="C3131" s="298"/>
      <c r="D3131" s="298"/>
      <c r="E3131" s="298"/>
      <c r="F3131" s="298"/>
      <c r="G3131" s="298"/>
      <c r="H3131" s="298"/>
      <c r="I3131" s="298"/>
      <c r="J3131" s="298" t="s">
        <v>12992</v>
      </c>
      <c r="K3131" s="298"/>
      <c r="L3131" s="298" t="s">
        <v>12933</v>
      </c>
    </row>
    <row r="3132" spans="1:12">
      <c r="A3132" s="414" t="s">
        <v>13060</v>
      </c>
      <c r="B3132" s="414"/>
      <c r="C3132" s="414"/>
      <c r="D3132" s="414"/>
      <c r="E3132" s="414"/>
      <c r="F3132" s="414"/>
      <c r="G3132" s="414"/>
      <c r="H3132" s="414"/>
      <c r="I3132" s="294"/>
      <c r="J3132" s="294"/>
      <c r="K3132" s="294"/>
      <c r="L3132" s="294"/>
    </row>
    <row r="3133" spans="1:12" ht="17.100000000000001" customHeight="1">
      <c r="A3133" s="294" t="s">
        <v>12978</v>
      </c>
      <c r="B3133" s="298" t="s">
        <v>12979</v>
      </c>
      <c r="C3133" s="294" t="s">
        <v>12980</v>
      </c>
      <c r="D3133" s="294" t="s">
        <v>12981</v>
      </c>
      <c r="E3133" s="299" t="s">
        <v>12982</v>
      </c>
      <c r="F3133" s="413" t="s">
        <v>12983</v>
      </c>
      <c r="G3133" s="413"/>
      <c r="H3133" s="413" t="s">
        <v>12984</v>
      </c>
      <c r="I3133" s="413"/>
      <c r="J3133" s="413" t="s">
        <v>12985</v>
      </c>
      <c r="K3133" s="413"/>
      <c r="L3133" s="413"/>
    </row>
    <row r="3134" spans="1:12" ht="24" customHeight="1">
      <c r="A3134" s="300" t="s">
        <v>12986</v>
      </c>
      <c r="B3134" s="301" t="s">
        <v>13061</v>
      </c>
      <c r="C3134" s="300" t="s">
        <v>9</v>
      </c>
      <c r="D3134" s="300" t="s">
        <v>12522</v>
      </c>
      <c r="E3134" s="302" t="s">
        <v>27</v>
      </c>
      <c r="F3134" s="423" t="s">
        <v>12964</v>
      </c>
      <c r="G3134" s="423"/>
      <c r="H3134" s="423">
        <v>1.7816243</v>
      </c>
      <c r="I3134" s="423"/>
      <c r="J3134" s="424">
        <v>4.5075000000000003</v>
      </c>
      <c r="K3134" s="424"/>
      <c r="L3134" s="424"/>
    </row>
    <row r="3135" spans="1:12" ht="24" customHeight="1">
      <c r="A3135" s="300" t="s">
        <v>12986</v>
      </c>
      <c r="B3135" s="301" t="s">
        <v>13062</v>
      </c>
      <c r="C3135" s="300" t="s">
        <v>9</v>
      </c>
      <c r="D3135" s="300" t="s">
        <v>12527</v>
      </c>
      <c r="E3135" s="302" t="s">
        <v>27</v>
      </c>
      <c r="F3135" s="423" t="s">
        <v>13063</v>
      </c>
      <c r="G3135" s="423"/>
      <c r="H3135" s="423">
        <v>1.7816243</v>
      </c>
      <c r="I3135" s="423"/>
      <c r="J3135" s="424">
        <v>0.60580000000000001</v>
      </c>
      <c r="K3135" s="424"/>
      <c r="L3135" s="424"/>
    </row>
    <row r="3136" spans="1:12" ht="17.100000000000001" customHeight="1">
      <c r="A3136" s="298"/>
      <c r="B3136" s="298"/>
      <c r="C3136" s="298"/>
      <c r="D3136" s="298"/>
      <c r="E3136" s="298"/>
      <c r="F3136" s="298"/>
      <c r="G3136" s="298"/>
      <c r="H3136" s="298"/>
      <c r="I3136" s="298"/>
      <c r="J3136" s="298" t="s">
        <v>12992</v>
      </c>
      <c r="K3136" s="298"/>
      <c r="L3136" s="298" t="s">
        <v>13990</v>
      </c>
    </row>
    <row r="3137" spans="1:12" ht="17.100000000000001" customHeight="1">
      <c r="A3137" s="294" t="s">
        <v>13014</v>
      </c>
      <c r="B3137" s="294"/>
      <c r="C3137" s="294"/>
      <c r="D3137" s="294"/>
      <c r="E3137" s="294"/>
      <c r="F3137" s="294"/>
      <c r="G3137" s="294"/>
      <c r="H3137" s="294"/>
      <c r="I3137" s="294"/>
      <c r="J3137" s="294"/>
      <c r="K3137" s="294"/>
      <c r="L3137" s="294"/>
    </row>
    <row r="3138" spans="1:12" ht="17.100000000000001" customHeight="1">
      <c r="A3138" s="298"/>
      <c r="B3138" s="298"/>
      <c r="C3138" s="298"/>
      <c r="D3138" s="298"/>
      <c r="E3138" s="298"/>
      <c r="F3138" s="298"/>
      <c r="G3138" s="298"/>
      <c r="H3138" s="298"/>
      <c r="I3138" s="298"/>
      <c r="J3138" s="298" t="s">
        <v>13015</v>
      </c>
      <c r="K3138" s="298"/>
      <c r="L3138" s="298" t="s">
        <v>13991</v>
      </c>
    </row>
    <row r="3139" spans="1:12" ht="17.100000000000001" customHeight="1">
      <c r="A3139" s="298"/>
      <c r="B3139" s="298"/>
      <c r="C3139" s="298"/>
      <c r="D3139" s="298"/>
      <c r="E3139" s="298"/>
      <c r="F3139" s="298"/>
      <c r="G3139" s="298"/>
      <c r="H3139" s="298"/>
      <c r="I3139" s="298"/>
      <c r="J3139" s="298" t="s">
        <v>13017</v>
      </c>
      <c r="K3139" s="298" t="s">
        <v>13018</v>
      </c>
      <c r="L3139" s="298" t="s">
        <v>13992</v>
      </c>
    </row>
    <row r="3140" spans="1:12" ht="17.100000000000001" customHeight="1">
      <c r="A3140" s="298"/>
      <c r="B3140" s="298"/>
      <c r="C3140" s="298"/>
      <c r="D3140" s="298"/>
      <c r="E3140" s="298"/>
      <c r="F3140" s="298"/>
      <c r="G3140" s="298"/>
      <c r="H3140" s="298"/>
      <c r="I3140" s="298"/>
      <c r="J3140" s="298" t="s">
        <v>13020</v>
      </c>
      <c r="K3140" s="298"/>
      <c r="L3140" s="298" t="s">
        <v>13993</v>
      </c>
    </row>
    <row r="3141" spans="1:12" ht="17.100000000000001" customHeight="1">
      <c r="A3141" s="298"/>
      <c r="B3141" s="298"/>
      <c r="C3141" s="298"/>
      <c r="D3141" s="298"/>
      <c r="E3141" s="298"/>
      <c r="F3141" s="298"/>
      <c r="G3141" s="298"/>
      <c r="H3141" s="298"/>
      <c r="I3141" s="298"/>
      <c r="J3141" s="298" t="s">
        <v>13022</v>
      </c>
      <c r="K3141" s="298" t="s">
        <v>12974</v>
      </c>
      <c r="L3141" s="298" t="s">
        <v>13994</v>
      </c>
    </row>
    <row r="3142" spans="1:12" ht="17.100000000000001" customHeight="1">
      <c r="A3142" s="298"/>
      <c r="B3142" s="298"/>
      <c r="C3142" s="298"/>
      <c r="D3142" s="298"/>
      <c r="E3142" s="298"/>
      <c r="F3142" s="298"/>
      <c r="G3142" s="298"/>
      <c r="H3142" s="298"/>
      <c r="I3142" s="298"/>
      <c r="J3142" s="298" t="s">
        <v>13024</v>
      </c>
      <c r="K3142" s="298"/>
      <c r="L3142" s="298" t="s">
        <v>13995</v>
      </c>
    </row>
    <row r="3143" spans="1:12" ht="30" customHeight="1">
      <c r="A3143" s="299"/>
      <c r="B3143" s="299"/>
      <c r="C3143" s="299"/>
      <c r="D3143" s="299"/>
      <c r="E3143" s="299"/>
      <c r="F3143" s="299"/>
      <c r="G3143" s="299"/>
      <c r="H3143" s="299"/>
      <c r="I3143" s="299"/>
      <c r="J3143" s="299"/>
      <c r="K3143" s="299"/>
      <c r="L3143" s="299"/>
    </row>
    <row r="3144" spans="1:12" ht="60" customHeight="1">
      <c r="A3144" s="295" t="s">
        <v>13996</v>
      </c>
      <c r="B3144" s="296" t="s">
        <v>13997</v>
      </c>
      <c r="C3144" s="295" t="s">
        <v>9</v>
      </c>
      <c r="D3144" s="295" t="s">
        <v>1880</v>
      </c>
      <c r="E3144" s="297" t="s">
        <v>13082</v>
      </c>
      <c r="F3144" s="296"/>
      <c r="G3144" s="296"/>
      <c r="H3144" s="296"/>
      <c r="I3144" s="296"/>
      <c r="J3144" s="296"/>
      <c r="K3144" s="296"/>
      <c r="L3144" s="296"/>
    </row>
    <row r="3145" spans="1:12">
      <c r="A3145" s="414" t="s">
        <v>12977</v>
      </c>
      <c r="B3145" s="414"/>
      <c r="C3145" s="414"/>
      <c r="D3145" s="414"/>
      <c r="E3145" s="414"/>
      <c r="F3145" s="414"/>
      <c r="G3145" s="414"/>
      <c r="H3145" s="414"/>
      <c r="I3145" s="294"/>
      <c r="J3145" s="294"/>
      <c r="K3145" s="294"/>
      <c r="L3145" s="294"/>
    </row>
    <row r="3146" spans="1:12" ht="17.100000000000001" customHeight="1">
      <c r="A3146" s="294" t="s">
        <v>12978</v>
      </c>
      <c r="B3146" s="298" t="s">
        <v>12979</v>
      </c>
      <c r="C3146" s="294" t="s">
        <v>12980</v>
      </c>
      <c r="D3146" s="294" t="s">
        <v>12981</v>
      </c>
      <c r="E3146" s="299" t="s">
        <v>12982</v>
      </c>
      <c r="F3146" s="413" t="s">
        <v>12983</v>
      </c>
      <c r="G3146" s="413"/>
      <c r="H3146" s="413" t="s">
        <v>12984</v>
      </c>
      <c r="I3146" s="413"/>
      <c r="J3146" s="413" t="s">
        <v>12985</v>
      </c>
      <c r="K3146" s="413"/>
      <c r="L3146" s="413"/>
    </row>
    <row r="3147" spans="1:12" ht="36" customHeight="1">
      <c r="A3147" s="300" t="s">
        <v>12986</v>
      </c>
      <c r="B3147" s="301" t="s">
        <v>13128</v>
      </c>
      <c r="C3147" s="300" t="s">
        <v>9</v>
      </c>
      <c r="D3147" s="300" t="s">
        <v>7283</v>
      </c>
      <c r="E3147" s="302" t="s">
        <v>51</v>
      </c>
      <c r="F3147" s="423" t="s">
        <v>13129</v>
      </c>
      <c r="G3147" s="423"/>
      <c r="H3147" s="423">
        <v>5.1000000000000003E-6</v>
      </c>
      <c r="I3147" s="423"/>
      <c r="J3147" s="424">
        <v>1.8200000000000001E-2</v>
      </c>
      <c r="K3147" s="424"/>
      <c r="L3147" s="424"/>
    </row>
    <row r="3148" spans="1:12" ht="24" customHeight="1">
      <c r="A3148" s="300" t="s">
        <v>12986</v>
      </c>
      <c r="B3148" s="301" t="s">
        <v>12987</v>
      </c>
      <c r="C3148" s="300" t="s">
        <v>9</v>
      </c>
      <c r="D3148" s="300" t="s">
        <v>9831</v>
      </c>
      <c r="E3148" s="302" t="s">
        <v>12988</v>
      </c>
      <c r="F3148" s="423" t="s">
        <v>12989</v>
      </c>
      <c r="G3148" s="423"/>
      <c r="H3148" s="423">
        <v>1.8327900000000001E-2</v>
      </c>
      <c r="I3148" s="423"/>
      <c r="J3148" s="424">
        <v>0.1855</v>
      </c>
      <c r="K3148" s="424"/>
      <c r="L3148" s="424"/>
    </row>
    <row r="3149" spans="1:12" ht="36" customHeight="1">
      <c r="A3149" s="300" t="s">
        <v>12986</v>
      </c>
      <c r="B3149" s="301" t="s">
        <v>12990</v>
      </c>
      <c r="C3149" s="300" t="s">
        <v>9</v>
      </c>
      <c r="D3149" s="300" t="s">
        <v>11426</v>
      </c>
      <c r="E3149" s="302" t="s">
        <v>51</v>
      </c>
      <c r="F3149" s="423" t="s">
        <v>12991</v>
      </c>
      <c r="G3149" s="423"/>
      <c r="H3149" s="423">
        <v>9.6049999999999998E-4</v>
      </c>
      <c r="I3149" s="423"/>
      <c r="J3149" s="424">
        <v>0.127</v>
      </c>
      <c r="K3149" s="424"/>
      <c r="L3149" s="424"/>
    </row>
    <row r="3150" spans="1:12" ht="24" customHeight="1">
      <c r="A3150" s="300" t="s">
        <v>12986</v>
      </c>
      <c r="B3150" s="301" t="s">
        <v>13085</v>
      </c>
      <c r="C3150" s="300" t="s">
        <v>9</v>
      </c>
      <c r="D3150" s="300" t="s">
        <v>7909</v>
      </c>
      <c r="E3150" s="302" t="s">
        <v>51</v>
      </c>
      <c r="F3150" s="423" t="s">
        <v>13086</v>
      </c>
      <c r="G3150" s="423"/>
      <c r="H3150" s="423">
        <v>7.5909999999999997E-4</v>
      </c>
      <c r="I3150" s="423"/>
      <c r="J3150" s="424">
        <v>7.8899999999999998E-2</v>
      </c>
      <c r="K3150" s="424"/>
      <c r="L3150" s="424"/>
    </row>
    <row r="3151" spans="1:12" ht="24" customHeight="1">
      <c r="A3151" s="300" t="s">
        <v>12986</v>
      </c>
      <c r="B3151" s="301" t="s">
        <v>13087</v>
      </c>
      <c r="C3151" s="300" t="s">
        <v>9</v>
      </c>
      <c r="D3151" s="300" t="s">
        <v>8873</v>
      </c>
      <c r="E3151" s="302" t="s">
        <v>51</v>
      </c>
      <c r="F3151" s="423" t="s">
        <v>13088</v>
      </c>
      <c r="G3151" s="423"/>
      <c r="H3151" s="423">
        <v>7.2299999999999996E-5</v>
      </c>
      <c r="I3151" s="423"/>
      <c r="J3151" s="424">
        <v>6.2899999999999998E-2</v>
      </c>
      <c r="K3151" s="424"/>
      <c r="L3151" s="424"/>
    </row>
    <row r="3152" spans="1:12" ht="48" customHeight="1">
      <c r="A3152" s="300" t="s">
        <v>12986</v>
      </c>
      <c r="B3152" s="301" t="s">
        <v>13089</v>
      </c>
      <c r="C3152" s="300" t="s">
        <v>9</v>
      </c>
      <c r="D3152" s="300" t="s">
        <v>9227</v>
      </c>
      <c r="E3152" s="302" t="s">
        <v>51</v>
      </c>
      <c r="F3152" s="423" t="s">
        <v>13090</v>
      </c>
      <c r="G3152" s="423"/>
      <c r="H3152" s="423">
        <v>5.0599999999999997E-5</v>
      </c>
      <c r="I3152" s="423"/>
      <c r="J3152" s="424">
        <v>6.7699999999999996E-2</v>
      </c>
      <c r="K3152" s="424"/>
      <c r="L3152" s="424"/>
    </row>
    <row r="3153" spans="1:12" ht="24" customHeight="1">
      <c r="A3153" s="300" t="s">
        <v>12986</v>
      </c>
      <c r="B3153" s="301" t="s">
        <v>13091</v>
      </c>
      <c r="C3153" s="300" t="s">
        <v>9</v>
      </c>
      <c r="D3153" s="300" t="s">
        <v>9580</v>
      </c>
      <c r="E3153" s="302" t="s">
        <v>51</v>
      </c>
      <c r="F3153" s="423" t="s">
        <v>13092</v>
      </c>
      <c r="G3153" s="423"/>
      <c r="H3153" s="423">
        <v>4.9700000000000002E-5</v>
      </c>
      <c r="I3153" s="423"/>
      <c r="J3153" s="424">
        <v>4.4499999999999998E-2</v>
      </c>
      <c r="K3153" s="424"/>
      <c r="L3153" s="424"/>
    </row>
    <row r="3154" spans="1:12" ht="17.100000000000001" customHeight="1">
      <c r="A3154" s="298"/>
      <c r="B3154" s="298"/>
      <c r="C3154" s="298"/>
      <c r="D3154" s="298"/>
      <c r="E3154" s="298"/>
      <c r="F3154" s="298"/>
      <c r="G3154" s="298"/>
      <c r="H3154" s="298"/>
      <c r="I3154" s="298"/>
      <c r="J3154" s="298" t="s">
        <v>12992</v>
      </c>
      <c r="K3154" s="298"/>
      <c r="L3154" s="298" t="s">
        <v>13998</v>
      </c>
    </row>
    <row r="3155" spans="1:12">
      <c r="A3155" s="414" t="s">
        <v>12994</v>
      </c>
      <c r="B3155" s="414"/>
      <c r="C3155" s="414"/>
      <c r="D3155" s="414"/>
      <c r="E3155" s="414"/>
      <c r="F3155" s="414"/>
      <c r="G3155" s="414"/>
      <c r="H3155" s="414"/>
      <c r="I3155" s="294"/>
      <c r="J3155" s="294"/>
      <c r="K3155" s="294"/>
      <c r="L3155" s="294"/>
    </row>
    <row r="3156" spans="1:12" ht="17.100000000000001" customHeight="1">
      <c r="A3156" s="294" t="s">
        <v>12978</v>
      </c>
      <c r="B3156" s="298" t="s">
        <v>12979</v>
      </c>
      <c r="C3156" s="294" t="s">
        <v>12980</v>
      </c>
      <c r="D3156" s="294" t="s">
        <v>12981</v>
      </c>
      <c r="E3156" s="299" t="s">
        <v>12982</v>
      </c>
      <c r="F3156" s="413" t="s">
        <v>12983</v>
      </c>
      <c r="G3156" s="413"/>
      <c r="H3156" s="413" t="s">
        <v>12984</v>
      </c>
      <c r="I3156" s="413"/>
      <c r="J3156" s="413" t="s">
        <v>12985</v>
      </c>
      <c r="K3156" s="413"/>
      <c r="L3156" s="413"/>
    </row>
    <row r="3157" spans="1:12" ht="24" customHeight="1">
      <c r="A3157" s="300" t="s">
        <v>12986</v>
      </c>
      <c r="B3157" s="301" t="s">
        <v>13131</v>
      </c>
      <c r="C3157" s="300" t="s">
        <v>9</v>
      </c>
      <c r="D3157" s="300" t="s">
        <v>10137</v>
      </c>
      <c r="E3157" s="302" t="s">
        <v>27</v>
      </c>
      <c r="F3157" s="423" t="s">
        <v>13132</v>
      </c>
      <c r="G3157" s="423"/>
      <c r="H3157" s="423">
        <v>5.6318800000000002E-2</v>
      </c>
      <c r="I3157" s="423"/>
      <c r="J3157" s="424">
        <v>0.27029999999999998</v>
      </c>
      <c r="K3157" s="424"/>
      <c r="L3157" s="424"/>
    </row>
    <row r="3158" spans="1:12" ht="24" customHeight="1">
      <c r="A3158" s="300" t="s">
        <v>12986</v>
      </c>
      <c r="B3158" s="301" t="s">
        <v>13192</v>
      </c>
      <c r="C3158" s="300" t="s">
        <v>9</v>
      </c>
      <c r="D3158" s="300" t="s">
        <v>10306</v>
      </c>
      <c r="E3158" s="302" t="s">
        <v>27</v>
      </c>
      <c r="F3158" s="423" t="s">
        <v>13134</v>
      </c>
      <c r="G3158" s="423"/>
      <c r="H3158" s="423">
        <v>0.8730521</v>
      </c>
      <c r="I3158" s="423"/>
      <c r="J3158" s="424">
        <v>6.0677000000000003</v>
      </c>
      <c r="K3158" s="424"/>
      <c r="L3158" s="424"/>
    </row>
    <row r="3159" spans="1:12" ht="24" customHeight="1">
      <c r="A3159" s="300" t="s">
        <v>12986</v>
      </c>
      <c r="B3159" s="301" t="s">
        <v>13093</v>
      </c>
      <c r="C3159" s="300" t="s">
        <v>9</v>
      </c>
      <c r="D3159" s="300" t="s">
        <v>10857</v>
      </c>
      <c r="E3159" s="302" t="s">
        <v>27</v>
      </c>
      <c r="F3159" s="423" t="s">
        <v>13094</v>
      </c>
      <c r="G3159" s="423"/>
      <c r="H3159" s="423">
        <v>0.43652609999999997</v>
      </c>
      <c r="I3159" s="423"/>
      <c r="J3159" s="424">
        <v>2.2568000000000001</v>
      </c>
      <c r="K3159" s="424"/>
      <c r="L3159" s="424"/>
    </row>
    <row r="3160" spans="1:12" ht="17.100000000000001" customHeight="1">
      <c r="A3160" s="298"/>
      <c r="B3160" s="298"/>
      <c r="C3160" s="298"/>
      <c r="D3160" s="298"/>
      <c r="E3160" s="298"/>
      <c r="F3160" s="298"/>
      <c r="G3160" s="298"/>
      <c r="H3160" s="298"/>
      <c r="I3160" s="298"/>
      <c r="J3160" s="298" t="s">
        <v>12992</v>
      </c>
      <c r="K3160" s="298"/>
      <c r="L3160" s="298" t="s">
        <v>13999</v>
      </c>
    </row>
    <row r="3161" spans="1:12">
      <c r="A3161" s="414" t="s">
        <v>12998</v>
      </c>
      <c r="B3161" s="414"/>
      <c r="C3161" s="414"/>
      <c r="D3161" s="414"/>
      <c r="E3161" s="414"/>
      <c r="F3161" s="414"/>
      <c r="G3161" s="414"/>
      <c r="H3161" s="414"/>
      <c r="I3161" s="294"/>
      <c r="J3161" s="294"/>
      <c r="K3161" s="294"/>
      <c r="L3161" s="294"/>
    </row>
    <row r="3162" spans="1:12" ht="17.100000000000001" customHeight="1">
      <c r="A3162" s="294" t="s">
        <v>12978</v>
      </c>
      <c r="B3162" s="298" t="s">
        <v>12979</v>
      </c>
      <c r="C3162" s="294" t="s">
        <v>12980</v>
      </c>
      <c r="D3162" s="294" t="s">
        <v>12981</v>
      </c>
      <c r="E3162" s="299" t="s">
        <v>12982</v>
      </c>
      <c r="F3162" s="413" t="s">
        <v>12983</v>
      </c>
      <c r="G3162" s="413"/>
      <c r="H3162" s="413" t="s">
        <v>12984</v>
      </c>
      <c r="I3162" s="413"/>
      <c r="J3162" s="413" t="s">
        <v>12985</v>
      </c>
      <c r="K3162" s="413"/>
      <c r="L3162" s="413"/>
    </row>
    <row r="3163" spans="1:12" ht="24" customHeight="1">
      <c r="A3163" s="300" t="s">
        <v>12986</v>
      </c>
      <c r="B3163" s="301" t="s">
        <v>13428</v>
      </c>
      <c r="C3163" s="300" t="s">
        <v>9</v>
      </c>
      <c r="D3163" s="300" t="s">
        <v>10374</v>
      </c>
      <c r="E3163" s="302" t="s">
        <v>12924</v>
      </c>
      <c r="F3163" s="423" t="s">
        <v>13429</v>
      </c>
      <c r="G3163" s="423"/>
      <c r="H3163" s="423">
        <v>1.89E-2</v>
      </c>
      <c r="I3163" s="423"/>
      <c r="J3163" s="424">
        <v>0.47</v>
      </c>
      <c r="K3163" s="424"/>
      <c r="L3163" s="424"/>
    </row>
    <row r="3164" spans="1:12" ht="24" customHeight="1">
      <c r="A3164" s="300" t="s">
        <v>12986</v>
      </c>
      <c r="B3164" s="301" t="s">
        <v>14000</v>
      </c>
      <c r="C3164" s="300" t="s">
        <v>9</v>
      </c>
      <c r="D3164" s="300" t="s">
        <v>7299</v>
      </c>
      <c r="E3164" s="302" t="s">
        <v>51</v>
      </c>
      <c r="F3164" s="423" t="s">
        <v>14001</v>
      </c>
      <c r="G3164" s="423"/>
      <c r="H3164" s="423">
        <v>13.35</v>
      </c>
      <c r="I3164" s="423"/>
      <c r="J3164" s="424">
        <v>25.63</v>
      </c>
      <c r="K3164" s="424"/>
      <c r="L3164" s="424"/>
    </row>
    <row r="3165" spans="1:12" ht="36" customHeight="1">
      <c r="A3165" s="300" t="s">
        <v>12986</v>
      </c>
      <c r="B3165" s="301" t="s">
        <v>14002</v>
      </c>
      <c r="C3165" s="300" t="s">
        <v>9</v>
      </c>
      <c r="D3165" s="300" t="s">
        <v>11196</v>
      </c>
      <c r="E3165" s="302" t="s">
        <v>20</v>
      </c>
      <c r="F3165" s="423" t="s">
        <v>12964</v>
      </c>
      <c r="G3165" s="423"/>
      <c r="H3165" s="423">
        <v>0.78500000000000003</v>
      </c>
      <c r="I3165" s="423"/>
      <c r="J3165" s="424">
        <v>1.98</v>
      </c>
      <c r="K3165" s="424"/>
      <c r="L3165" s="424"/>
    </row>
    <row r="3166" spans="1:12" ht="24" customHeight="1">
      <c r="A3166" s="300" t="s">
        <v>12986</v>
      </c>
      <c r="B3166" s="301" t="s">
        <v>13144</v>
      </c>
      <c r="C3166" s="300" t="s">
        <v>9</v>
      </c>
      <c r="D3166" s="300" t="s">
        <v>7134</v>
      </c>
      <c r="E3166" s="302" t="s">
        <v>13145</v>
      </c>
      <c r="F3166" s="423" t="s">
        <v>13146</v>
      </c>
      <c r="G3166" s="423"/>
      <c r="H3166" s="423">
        <v>1.5085899999999999E-2</v>
      </c>
      <c r="I3166" s="423"/>
      <c r="J3166" s="424">
        <v>0.9466</v>
      </c>
      <c r="K3166" s="424"/>
      <c r="L3166" s="424"/>
    </row>
    <row r="3167" spans="1:12" ht="24" customHeight="1">
      <c r="A3167" s="300" t="s">
        <v>12986</v>
      </c>
      <c r="B3167" s="301" t="s">
        <v>13147</v>
      </c>
      <c r="C3167" s="300" t="s">
        <v>9</v>
      </c>
      <c r="D3167" s="300" t="s">
        <v>8045</v>
      </c>
      <c r="E3167" s="302" t="s">
        <v>23</v>
      </c>
      <c r="F3167" s="423" t="s">
        <v>12928</v>
      </c>
      <c r="G3167" s="423"/>
      <c r="H3167" s="423">
        <v>2.170855</v>
      </c>
      <c r="I3167" s="423"/>
      <c r="J3167" s="424">
        <v>1.0637000000000001</v>
      </c>
      <c r="K3167" s="424"/>
      <c r="L3167" s="424"/>
    </row>
    <row r="3168" spans="1:12" ht="24" customHeight="1">
      <c r="A3168" s="300" t="s">
        <v>12986</v>
      </c>
      <c r="B3168" s="301" t="s">
        <v>13163</v>
      </c>
      <c r="C3168" s="300" t="s">
        <v>9</v>
      </c>
      <c r="D3168" s="300" t="s">
        <v>7772</v>
      </c>
      <c r="E3168" s="302" t="s">
        <v>23</v>
      </c>
      <c r="F3168" s="423" t="s">
        <v>12915</v>
      </c>
      <c r="G3168" s="423"/>
      <c r="H3168" s="423">
        <v>2.2652299</v>
      </c>
      <c r="I3168" s="423"/>
      <c r="J3168" s="424">
        <v>1.2911999999999999</v>
      </c>
      <c r="K3168" s="424"/>
      <c r="L3168" s="424"/>
    </row>
    <row r="3169" spans="1:12" ht="24" customHeight="1">
      <c r="A3169" s="300" t="s">
        <v>12986</v>
      </c>
      <c r="B3169" s="301" t="s">
        <v>13096</v>
      </c>
      <c r="C3169" s="300" t="s">
        <v>9</v>
      </c>
      <c r="D3169" s="300" t="s">
        <v>8825</v>
      </c>
      <c r="E3169" s="302" t="s">
        <v>13097</v>
      </c>
      <c r="F3169" s="423" t="s">
        <v>13098</v>
      </c>
      <c r="G3169" s="423"/>
      <c r="H3169" s="423">
        <v>1.62262E-2</v>
      </c>
      <c r="I3169" s="423"/>
      <c r="J3169" s="424">
        <v>9.5999999999999992E-3</v>
      </c>
      <c r="K3169" s="424"/>
      <c r="L3169" s="424"/>
    </row>
    <row r="3170" spans="1:12" ht="24" customHeight="1">
      <c r="A3170" s="300" t="s">
        <v>12986</v>
      </c>
      <c r="B3170" s="301" t="s">
        <v>13003</v>
      </c>
      <c r="C3170" s="300" t="s">
        <v>9</v>
      </c>
      <c r="D3170" s="300" t="s">
        <v>7216</v>
      </c>
      <c r="E3170" s="302" t="s">
        <v>51</v>
      </c>
      <c r="F3170" s="423" t="s">
        <v>13004</v>
      </c>
      <c r="G3170" s="423"/>
      <c r="H3170" s="423">
        <v>3.5542999999999998E-3</v>
      </c>
      <c r="I3170" s="423"/>
      <c r="J3170" s="424">
        <v>0.1187</v>
      </c>
      <c r="K3170" s="424"/>
      <c r="L3170" s="424"/>
    </row>
    <row r="3171" spans="1:12" ht="24" customHeight="1">
      <c r="A3171" s="300" t="s">
        <v>12986</v>
      </c>
      <c r="B3171" s="301" t="s">
        <v>13005</v>
      </c>
      <c r="C3171" s="300" t="s">
        <v>9</v>
      </c>
      <c r="D3171" s="300" t="s">
        <v>7393</v>
      </c>
      <c r="E3171" s="302" t="s">
        <v>12988</v>
      </c>
      <c r="F3171" s="423" t="s">
        <v>13006</v>
      </c>
      <c r="G3171" s="423"/>
      <c r="H3171" s="423">
        <v>2.1381999999999998E-3</v>
      </c>
      <c r="I3171" s="423"/>
      <c r="J3171" s="424">
        <v>0.11550000000000001</v>
      </c>
      <c r="K3171" s="424"/>
      <c r="L3171" s="424"/>
    </row>
    <row r="3172" spans="1:12" ht="24" customHeight="1">
      <c r="A3172" s="300" t="s">
        <v>12986</v>
      </c>
      <c r="B3172" s="301" t="s">
        <v>13007</v>
      </c>
      <c r="C3172" s="300" t="s">
        <v>9</v>
      </c>
      <c r="D3172" s="300" t="s">
        <v>10619</v>
      </c>
      <c r="E3172" s="302" t="s">
        <v>51</v>
      </c>
      <c r="F3172" s="423" t="s">
        <v>13008</v>
      </c>
      <c r="G3172" s="423"/>
      <c r="H3172" s="423">
        <v>1.6586999999999999E-3</v>
      </c>
      <c r="I3172" s="423"/>
      <c r="J3172" s="424">
        <v>0.31719999999999998</v>
      </c>
      <c r="K3172" s="424"/>
      <c r="L3172" s="424"/>
    </row>
    <row r="3173" spans="1:12" ht="24" customHeight="1">
      <c r="A3173" s="300" t="s">
        <v>12986</v>
      </c>
      <c r="B3173" s="301" t="s">
        <v>13009</v>
      </c>
      <c r="C3173" s="300" t="s">
        <v>9</v>
      </c>
      <c r="D3173" s="300" t="s">
        <v>10769</v>
      </c>
      <c r="E3173" s="302" t="s">
        <v>51</v>
      </c>
      <c r="F3173" s="423" t="s">
        <v>13010</v>
      </c>
      <c r="G3173" s="423"/>
      <c r="H3173" s="423">
        <v>0.1491043</v>
      </c>
      <c r="I3173" s="423"/>
      <c r="J3173" s="424">
        <v>0.18790000000000001</v>
      </c>
      <c r="K3173" s="424"/>
      <c r="L3173" s="424"/>
    </row>
    <row r="3174" spans="1:12" ht="24" customHeight="1">
      <c r="A3174" s="300" t="s">
        <v>12986</v>
      </c>
      <c r="B3174" s="301" t="s">
        <v>13011</v>
      </c>
      <c r="C3174" s="300" t="s">
        <v>9</v>
      </c>
      <c r="D3174" s="300" t="s">
        <v>10929</v>
      </c>
      <c r="E3174" s="302" t="s">
        <v>51</v>
      </c>
      <c r="F3174" s="423" t="s">
        <v>13012</v>
      </c>
      <c r="G3174" s="423"/>
      <c r="H3174" s="423">
        <v>1.4375E-3</v>
      </c>
      <c r="I3174" s="423"/>
      <c r="J3174" s="424">
        <v>0.21629999999999999</v>
      </c>
      <c r="K3174" s="424"/>
      <c r="L3174" s="424"/>
    </row>
    <row r="3175" spans="1:12" ht="24" customHeight="1">
      <c r="A3175" s="300" t="s">
        <v>12986</v>
      </c>
      <c r="B3175" s="301" t="s">
        <v>13099</v>
      </c>
      <c r="C3175" s="300" t="s">
        <v>9</v>
      </c>
      <c r="D3175" s="300" t="s">
        <v>7224</v>
      </c>
      <c r="E3175" s="302" t="s">
        <v>51</v>
      </c>
      <c r="F3175" s="423" t="s">
        <v>13100</v>
      </c>
      <c r="G3175" s="423"/>
      <c r="H3175" s="423">
        <v>8.9653000000000007E-3</v>
      </c>
      <c r="I3175" s="423"/>
      <c r="J3175" s="424">
        <v>8.2400000000000001E-2</v>
      </c>
      <c r="K3175" s="424"/>
      <c r="L3175" s="424"/>
    </row>
    <row r="3176" spans="1:12" ht="24" customHeight="1">
      <c r="A3176" s="300" t="s">
        <v>12986</v>
      </c>
      <c r="B3176" s="301" t="s">
        <v>13101</v>
      </c>
      <c r="C3176" s="300" t="s">
        <v>9</v>
      </c>
      <c r="D3176" s="300" t="s">
        <v>7359</v>
      </c>
      <c r="E3176" s="302" t="s">
        <v>51</v>
      </c>
      <c r="F3176" s="423" t="s">
        <v>13102</v>
      </c>
      <c r="G3176" s="423"/>
      <c r="H3176" s="423">
        <v>2.8929999999999998E-4</v>
      </c>
      <c r="I3176" s="423"/>
      <c r="J3176" s="424">
        <v>3.7199999999999997E-2</v>
      </c>
      <c r="K3176" s="424"/>
      <c r="L3176" s="424"/>
    </row>
    <row r="3177" spans="1:12" ht="24" customHeight="1">
      <c r="A3177" s="300" t="s">
        <v>12986</v>
      </c>
      <c r="B3177" s="301" t="s">
        <v>13103</v>
      </c>
      <c r="C3177" s="300" t="s">
        <v>9</v>
      </c>
      <c r="D3177" s="300" t="s">
        <v>8851</v>
      </c>
      <c r="E3177" s="302" t="s">
        <v>51</v>
      </c>
      <c r="F3177" s="423" t="s">
        <v>13104</v>
      </c>
      <c r="G3177" s="423"/>
      <c r="H3177" s="423">
        <v>2.3149999999999999E-4</v>
      </c>
      <c r="I3177" s="423"/>
      <c r="J3177" s="424">
        <v>4.48E-2</v>
      </c>
      <c r="K3177" s="424"/>
      <c r="L3177" s="424"/>
    </row>
    <row r="3178" spans="1:12" ht="24" customHeight="1">
      <c r="A3178" s="300" t="s">
        <v>12986</v>
      </c>
      <c r="B3178" s="301" t="s">
        <v>13105</v>
      </c>
      <c r="C3178" s="300" t="s">
        <v>9</v>
      </c>
      <c r="D3178" s="300" t="s">
        <v>8852</v>
      </c>
      <c r="E3178" s="302" t="s">
        <v>51</v>
      </c>
      <c r="F3178" s="423" t="s">
        <v>13106</v>
      </c>
      <c r="G3178" s="423"/>
      <c r="H3178" s="423">
        <v>4.9700000000000002E-5</v>
      </c>
      <c r="I3178" s="423"/>
      <c r="J3178" s="424">
        <v>2.7300000000000001E-2</v>
      </c>
      <c r="K3178" s="424"/>
      <c r="L3178" s="424"/>
    </row>
    <row r="3179" spans="1:12" ht="24" customHeight="1">
      <c r="A3179" s="300" t="s">
        <v>12986</v>
      </c>
      <c r="B3179" s="301" t="s">
        <v>13107</v>
      </c>
      <c r="C3179" s="300" t="s">
        <v>9</v>
      </c>
      <c r="D3179" s="300" t="s">
        <v>9000</v>
      </c>
      <c r="E3179" s="302" t="s">
        <v>51</v>
      </c>
      <c r="F3179" s="423" t="s">
        <v>13108</v>
      </c>
      <c r="G3179" s="423"/>
      <c r="H3179" s="423">
        <v>1.0204299999999999E-2</v>
      </c>
      <c r="I3179" s="423"/>
      <c r="J3179" s="424">
        <v>6.9099999999999995E-2</v>
      </c>
      <c r="K3179" s="424"/>
      <c r="L3179" s="424"/>
    </row>
    <row r="3180" spans="1:12" ht="24" customHeight="1">
      <c r="A3180" s="300" t="s">
        <v>12986</v>
      </c>
      <c r="B3180" s="301" t="s">
        <v>13109</v>
      </c>
      <c r="C3180" s="300" t="s">
        <v>9</v>
      </c>
      <c r="D3180" s="300" t="s">
        <v>9574</v>
      </c>
      <c r="E3180" s="302" t="s">
        <v>51</v>
      </c>
      <c r="F3180" s="423" t="s">
        <v>13110</v>
      </c>
      <c r="G3180" s="423"/>
      <c r="H3180" s="423">
        <v>3.2360000000000002E-3</v>
      </c>
      <c r="I3180" s="423"/>
      <c r="J3180" s="424">
        <v>2.86E-2</v>
      </c>
      <c r="K3180" s="424"/>
      <c r="L3180" s="424"/>
    </row>
    <row r="3181" spans="1:12" ht="24" customHeight="1">
      <c r="A3181" s="300" t="s">
        <v>12986</v>
      </c>
      <c r="B3181" s="301" t="s">
        <v>13111</v>
      </c>
      <c r="C3181" s="300" t="s">
        <v>9</v>
      </c>
      <c r="D3181" s="300" t="s">
        <v>10714</v>
      </c>
      <c r="E3181" s="302" t="s">
        <v>93</v>
      </c>
      <c r="F3181" s="423" t="s">
        <v>13112</v>
      </c>
      <c r="G3181" s="423"/>
      <c r="H3181" s="423">
        <v>1.7007999999999999E-3</v>
      </c>
      <c r="I3181" s="423"/>
      <c r="J3181" s="424">
        <v>2.5999999999999999E-2</v>
      </c>
      <c r="K3181" s="424"/>
      <c r="L3181" s="424"/>
    </row>
    <row r="3182" spans="1:12" ht="24" customHeight="1">
      <c r="A3182" s="300" t="s">
        <v>12986</v>
      </c>
      <c r="B3182" s="301" t="s">
        <v>13113</v>
      </c>
      <c r="C3182" s="300" t="s">
        <v>9</v>
      </c>
      <c r="D3182" s="300" t="s">
        <v>10809</v>
      </c>
      <c r="E3182" s="302" t="s">
        <v>51</v>
      </c>
      <c r="F3182" s="423" t="s">
        <v>13114</v>
      </c>
      <c r="G3182" s="423"/>
      <c r="H3182" s="423">
        <v>1.7007999999999999E-3</v>
      </c>
      <c r="I3182" s="423"/>
      <c r="J3182" s="424">
        <v>2.0400000000000001E-2</v>
      </c>
      <c r="K3182" s="424"/>
      <c r="L3182" s="424"/>
    </row>
    <row r="3183" spans="1:12" ht="24" customHeight="1">
      <c r="A3183" s="300" t="s">
        <v>12986</v>
      </c>
      <c r="B3183" s="301" t="s">
        <v>13115</v>
      </c>
      <c r="C3183" s="300" t="s">
        <v>9</v>
      </c>
      <c r="D3183" s="300" t="s">
        <v>10810</v>
      </c>
      <c r="E3183" s="302" t="s">
        <v>51</v>
      </c>
      <c r="F3183" s="423" t="s">
        <v>13116</v>
      </c>
      <c r="G3183" s="423"/>
      <c r="H3183" s="423">
        <v>1.7007999999999999E-3</v>
      </c>
      <c r="I3183" s="423"/>
      <c r="J3183" s="424">
        <v>4.53E-2</v>
      </c>
      <c r="K3183" s="424"/>
      <c r="L3183" s="424"/>
    </row>
    <row r="3184" spans="1:12" ht="24" customHeight="1">
      <c r="A3184" s="300" t="s">
        <v>12986</v>
      </c>
      <c r="B3184" s="301" t="s">
        <v>13117</v>
      </c>
      <c r="C3184" s="300" t="s">
        <v>9</v>
      </c>
      <c r="D3184" s="300" t="s">
        <v>10837</v>
      </c>
      <c r="E3184" s="302" t="s">
        <v>51</v>
      </c>
      <c r="F3184" s="423" t="s">
        <v>13118</v>
      </c>
      <c r="G3184" s="423"/>
      <c r="H3184" s="423">
        <v>5.8E-5</v>
      </c>
      <c r="I3184" s="423"/>
      <c r="J3184" s="424">
        <v>2.58E-2</v>
      </c>
      <c r="K3184" s="424"/>
      <c r="L3184" s="424"/>
    </row>
    <row r="3185" spans="1:12" ht="17.100000000000001" customHeight="1">
      <c r="A3185" s="298"/>
      <c r="B3185" s="298"/>
      <c r="C3185" s="298"/>
      <c r="D3185" s="298"/>
      <c r="E3185" s="298"/>
      <c r="F3185" s="298"/>
      <c r="G3185" s="298"/>
      <c r="H3185" s="298"/>
      <c r="I3185" s="298"/>
      <c r="J3185" s="298" t="s">
        <v>12992</v>
      </c>
      <c r="K3185" s="298"/>
      <c r="L3185" s="298" t="s">
        <v>14003</v>
      </c>
    </row>
    <row r="3186" spans="1:12">
      <c r="A3186" s="414" t="s">
        <v>13056</v>
      </c>
      <c r="B3186" s="414"/>
      <c r="C3186" s="414"/>
      <c r="D3186" s="414"/>
      <c r="E3186" s="414"/>
      <c r="F3186" s="414"/>
      <c r="G3186" s="414"/>
      <c r="H3186" s="414"/>
      <c r="I3186" s="294"/>
      <c r="J3186" s="294"/>
      <c r="K3186" s="294"/>
      <c r="L3186" s="294"/>
    </row>
    <row r="3187" spans="1:12" ht="17.100000000000001" customHeight="1">
      <c r="A3187" s="294" t="s">
        <v>12978</v>
      </c>
      <c r="B3187" s="298" t="s">
        <v>12979</v>
      </c>
      <c r="C3187" s="294" t="s">
        <v>12980</v>
      </c>
      <c r="D3187" s="294" t="s">
        <v>12981</v>
      </c>
      <c r="E3187" s="299" t="s">
        <v>12982</v>
      </c>
      <c r="F3187" s="413" t="s">
        <v>12983</v>
      </c>
      <c r="G3187" s="413"/>
      <c r="H3187" s="413" t="s">
        <v>12984</v>
      </c>
      <c r="I3187" s="413"/>
      <c r="J3187" s="413" t="s">
        <v>12985</v>
      </c>
      <c r="K3187" s="413"/>
      <c r="L3187" s="413"/>
    </row>
    <row r="3188" spans="1:12" ht="24" customHeight="1">
      <c r="A3188" s="300" t="s">
        <v>12986</v>
      </c>
      <c r="B3188" s="301" t="s">
        <v>13057</v>
      </c>
      <c r="C3188" s="300" t="s">
        <v>9</v>
      </c>
      <c r="D3188" s="300" t="s">
        <v>12549</v>
      </c>
      <c r="E3188" s="302" t="s">
        <v>27</v>
      </c>
      <c r="F3188" s="423" t="s">
        <v>12948</v>
      </c>
      <c r="G3188" s="423"/>
      <c r="H3188" s="423">
        <v>1.3340185</v>
      </c>
      <c r="I3188" s="423"/>
      <c r="J3188" s="424">
        <v>0.86709999999999998</v>
      </c>
      <c r="K3188" s="424"/>
      <c r="L3188" s="424"/>
    </row>
    <row r="3189" spans="1:12" ht="17.100000000000001" customHeight="1">
      <c r="A3189" s="298"/>
      <c r="B3189" s="298"/>
      <c r="C3189" s="298"/>
      <c r="D3189" s="298"/>
      <c r="E3189" s="298"/>
      <c r="F3189" s="298"/>
      <c r="G3189" s="298"/>
      <c r="H3189" s="298"/>
      <c r="I3189" s="298"/>
      <c r="J3189" s="298" t="s">
        <v>12992</v>
      </c>
      <c r="K3189" s="298"/>
      <c r="L3189" s="298" t="s">
        <v>14004</v>
      </c>
    </row>
    <row r="3190" spans="1:12">
      <c r="A3190" s="414" t="s">
        <v>13058</v>
      </c>
      <c r="B3190" s="414"/>
      <c r="C3190" s="414"/>
      <c r="D3190" s="414"/>
      <c r="E3190" s="414"/>
      <c r="F3190" s="414"/>
      <c r="G3190" s="414"/>
      <c r="H3190" s="414"/>
      <c r="I3190" s="294"/>
      <c r="J3190" s="294"/>
      <c r="K3190" s="294"/>
      <c r="L3190" s="294"/>
    </row>
    <row r="3191" spans="1:12" ht="17.100000000000001" customHeight="1">
      <c r="A3191" s="294" t="s">
        <v>12978</v>
      </c>
      <c r="B3191" s="298" t="s">
        <v>12979</v>
      </c>
      <c r="C3191" s="294" t="s">
        <v>12980</v>
      </c>
      <c r="D3191" s="294" t="s">
        <v>12981</v>
      </c>
      <c r="E3191" s="299" t="s">
        <v>12982</v>
      </c>
      <c r="F3191" s="413" t="s">
        <v>12983</v>
      </c>
      <c r="G3191" s="413"/>
      <c r="H3191" s="413" t="s">
        <v>12984</v>
      </c>
      <c r="I3191" s="413"/>
      <c r="J3191" s="413" t="s">
        <v>12985</v>
      </c>
      <c r="K3191" s="413"/>
      <c r="L3191" s="413"/>
    </row>
    <row r="3192" spans="1:12" ht="24" customHeight="1">
      <c r="A3192" s="300" t="s">
        <v>12986</v>
      </c>
      <c r="B3192" s="301" t="s">
        <v>13059</v>
      </c>
      <c r="C3192" s="300" t="s">
        <v>9</v>
      </c>
      <c r="D3192" s="300" t="s">
        <v>12535</v>
      </c>
      <c r="E3192" s="302" t="s">
        <v>27</v>
      </c>
      <c r="F3192" s="423" t="s">
        <v>12936</v>
      </c>
      <c r="G3192" s="423"/>
      <c r="H3192" s="423">
        <v>1.3340185</v>
      </c>
      <c r="I3192" s="423"/>
      <c r="J3192" s="424">
        <v>6.6699999999999995E-2</v>
      </c>
      <c r="K3192" s="424"/>
      <c r="L3192" s="424"/>
    </row>
    <row r="3193" spans="1:12" ht="17.100000000000001" customHeight="1">
      <c r="A3193" s="298"/>
      <c r="B3193" s="298"/>
      <c r="C3193" s="298"/>
      <c r="D3193" s="298"/>
      <c r="E3193" s="298"/>
      <c r="F3193" s="298"/>
      <c r="G3193" s="298"/>
      <c r="H3193" s="298"/>
      <c r="I3193" s="298"/>
      <c r="J3193" s="298" t="s">
        <v>12992</v>
      </c>
      <c r="K3193" s="298"/>
      <c r="L3193" s="298" t="s">
        <v>12952</v>
      </c>
    </row>
    <row r="3194" spans="1:12">
      <c r="A3194" s="414" t="s">
        <v>13060</v>
      </c>
      <c r="B3194" s="414"/>
      <c r="C3194" s="414"/>
      <c r="D3194" s="414"/>
      <c r="E3194" s="414"/>
      <c r="F3194" s="414"/>
      <c r="G3194" s="414"/>
      <c r="H3194" s="414"/>
      <c r="I3194" s="294"/>
      <c r="J3194" s="294"/>
      <c r="K3194" s="294"/>
      <c r="L3194" s="294"/>
    </row>
    <row r="3195" spans="1:12" ht="17.100000000000001" customHeight="1">
      <c r="A3195" s="294" t="s">
        <v>12978</v>
      </c>
      <c r="B3195" s="298" t="s">
        <v>12979</v>
      </c>
      <c r="C3195" s="294" t="s">
        <v>12980</v>
      </c>
      <c r="D3195" s="294" t="s">
        <v>12981</v>
      </c>
      <c r="E3195" s="299" t="s">
        <v>12982</v>
      </c>
      <c r="F3195" s="413" t="s">
        <v>12983</v>
      </c>
      <c r="G3195" s="413"/>
      <c r="H3195" s="413" t="s">
        <v>12984</v>
      </c>
      <c r="I3195" s="413"/>
      <c r="J3195" s="413" t="s">
        <v>12985</v>
      </c>
      <c r="K3195" s="413"/>
      <c r="L3195" s="413"/>
    </row>
    <row r="3196" spans="1:12" ht="24" customHeight="1">
      <c r="A3196" s="300" t="s">
        <v>12986</v>
      </c>
      <c r="B3196" s="301" t="s">
        <v>13061</v>
      </c>
      <c r="C3196" s="300" t="s">
        <v>9</v>
      </c>
      <c r="D3196" s="300" t="s">
        <v>12522</v>
      </c>
      <c r="E3196" s="302" t="s">
        <v>27</v>
      </c>
      <c r="F3196" s="423" t="s">
        <v>12964</v>
      </c>
      <c r="G3196" s="423"/>
      <c r="H3196" s="423">
        <v>1.3340185</v>
      </c>
      <c r="I3196" s="423"/>
      <c r="J3196" s="424">
        <v>3.3751000000000002</v>
      </c>
      <c r="K3196" s="424"/>
      <c r="L3196" s="424"/>
    </row>
    <row r="3197" spans="1:12" ht="24" customHeight="1">
      <c r="A3197" s="300" t="s">
        <v>12986</v>
      </c>
      <c r="B3197" s="301" t="s">
        <v>13062</v>
      </c>
      <c r="C3197" s="300" t="s">
        <v>9</v>
      </c>
      <c r="D3197" s="300" t="s">
        <v>12527</v>
      </c>
      <c r="E3197" s="302" t="s">
        <v>27</v>
      </c>
      <c r="F3197" s="423" t="s">
        <v>13063</v>
      </c>
      <c r="G3197" s="423"/>
      <c r="H3197" s="423">
        <v>1.3340185</v>
      </c>
      <c r="I3197" s="423"/>
      <c r="J3197" s="424">
        <v>0.4536</v>
      </c>
      <c r="K3197" s="424"/>
      <c r="L3197" s="424"/>
    </row>
    <row r="3198" spans="1:12" ht="17.100000000000001" customHeight="1">
      <c r="A3198" s="298"/>
      <c r="B3198" s="298"/>
      <c r="C3198" s="298"/>
      <c r="D3198" s="298"/>
      <c r="E3198" s="298"/>
      <c r="F3198" s="298"/>
      <c r="G3198" s="298"/>
      <c r="H3198" s="298"/>
      <c r="I3198" s="298"/>
      <c r="J3198" s="298" t="s">
        <v>12992</v>
      </c>
      <c r="K3198" s="298"/>
      <c r="L3198" s="298" t="s">
        <v>14005</v>
      </c>
    </row>
    <row r="3199" spans="1:12" ht="17.100000000000001" customHeight="1">
      <c r="A3199" s="294" t="s">
        <v>13014</v>
      </c>
      <c r="B3199" s="294"/>
      <c r="C3199" s="294"/>
      <c r="D3199" s="294"/>
      <c r="E3199" s="294"/>
      <c r="F3199" s="294"/>
      <c r="G3199" s="294"/>
      <c r="H3199" s="294"/>
      <c r="I3199" s="294"/>
      <c r="J3199" s="294"/>
      <c r="K3199" s="294"/>
      <c r="L3199" s="294"/>
    </row>
    <row r="3200" spans="1:12" ht="17.100000000000001" customHeight="1">
      <c r="A3200" s="298"/>
      <c r="B3200" s="298"/>
      <c r="C3200" s="298"/>
      <c r="D3200" s="298"/>
      <c r="E3200" s="298"/>
      <c r="F3200" s="298"/>
      <c r="G3200" s="298"/>
      <c r="H3200" s="298"/>
      <c r="I3200" s="298"/>
      <c r="J3200" s="298" t="s">
        <v>13015</v>
      </c>
      <c r="K3200" s="298"/>
      <c r="L3200" s="298" t="s">
        <v>14006</v>
      </c>
    </row>
    <row r="3201" spans="1:12" ht="17.100000000000001" customHeight="1">
      <c r="A3201" s="298"/>
      <c r="B3201" s="298"/>
      <c r="C3201" s="298"/>
      <c r="D3201" s="298"/>
      <c r="E3201" s="298"/>
      <c r="F3201" s="298"/>
      <c r="G3201" s="298"/>
      <c r="H3201" s="298"/>
      <c r="I3201" s="298"/>
      <c r="J3201" s="298" t="s">
        <v>13017</v>
      </c>
      <c r="K3201" s="298" t="s">
        <v>13018</v>
      </c>
      <c r="L3201" s="298" t="s">
        <v>14007</v>
      </c>
    </row>
    <row r="3202" spans="1:12" ht="17.100000000000001" customHeight="1">
      <c r="A3202" s="298"/>
      <c r="B3202" s="298"/>
      <c r="C3202" s="298"/>
      <c r="D3202" s="298"/>
      <c r="E3202" s="298"/>
      <c r="F3202" s="298"/>
      <c r="G3202" s="298"/>
      <c r="H3202" s="298"/>
      <c r="I3202" s="298"/>
      <c r="J3202" s="298" t="s">
        <v>13020</v>
      </c>
      <c r="K3202" s="298"/>
      <c r="L3202" s="298" t="s">
        <v>14008</v>
      </c>
    </row>
    <row r="3203" spans="1:12" ht="17.100000000000001" customHeight="1">
      <c r="A3203" s="298"/>
      <c r="B3203" s="298"/>
      <c r="C3203" s="298"/>
      <c r="D3203" s="298"/>
      <c r="E3203" s="298"/>
      <c r="F3203" s="298"/>
      <c r="G3203" s="298"/>
      <c r="H3203" s="298"/>
      <c r="I3203" s="298"/>
      <c r="J3203" s="298" t="s">
        <v>13022</v>
      </c>
      <c r="K3203" s="298" t="s">
        <v>12974</v>
      </c>
      <c r="L3203" s="298" t="s">
        <v>14009</v>
      </c>
    </row>
    <row r="3204" spans="1:12" ht="17.100000000000001" customHeight="1">
      <c r="A3204" s="298"/>
      <c r="B3204" s="298"/>
      <c r="C3204" s="298"/>
      <c r="D3204" s="298"/>
      <c r="E3204" s="298"/>
      <c r="F3204" s="298"/>
      <c r="G3204" s="298"/>
      <c r="H3204" s="298"/>
      <c r="I3204" s="298"/>
      <c r="J3204" s="298" t="s">
        <v>13024</v>
      </c>
      <c r="K3204" s="298"/>
      <c r="L3204" s="298" t="s">
        <v>14010</v>
      </c>
    </row>
    <row r="3205" spans="1:12" ht="30" customHeight="1">
      <c r="A3205" s="299"/>
      <c r="B3205" s="299"/>
      <c r="C3205" s="299"/>
      <c r="D3205" s="299"/>
      <c r="E3205" s="299"/>
      <c r="F3205" s="299"/>
      <c r="G3205" s="299"/>
      <c r="H3205" s="299"/>
      <c r="I3205" s="299"/>
      <c r="J3205" s="299"/>
      <c r="K3205" s="299"/>
      <c r="L3205" s="299"/>
    </row>
    <row r="3206" spans="1:12" ht="36" customHeight="1">
      <c r="A3206" s="295" t="s">
        <v>14011</v>
      </c>
      <c r="B3206" s="296" t="s">
        <v>14012</v>
      </c>
      <c r="C3206" s="295" t="s">
        <v>9</v>
      </c>
      <c r="D3206" s="295" t="s">
        <v>4644</v>
      </c>
      <c r="E3206" s="297" t="s">
        <v>13145</v>
      </c>
      <c r="F3206" s="296"/>
      <c r="G3206" s="296"/>
      <c r="H3206" s="296"/>
      <c r="I3206" s="296"/>
      <c r="J3206" s="296"/>
      <c r="K3206" s="296"/>
      <c r="L3206" s="296"/>
    </row>
    <row r="3207" spans="1:12">
      <c r="A3207" s="414" t="s">
        <v>12977</v>
      </c>
      <c r="B3207" s="414"/>
      <c r="C3207" s="414"/>
      <c r="D3207" s="414"/>
      <c r="E3207" s="414"/>
      <c r="F3207" s="414"/>
      <c r="G3207" s="414"/>
      <c r="H3207" s="414"/>
      <c r="I3207" s="294"/>
      <c r="J3207" s="294"/>
      <c r="K3207" s="294"/>
      <c r="L3207" s="294"/>
    </row>
    <row r="3208" spans="1:12" ht="17.100000000000001" customHeight="1">
      <c r="A3208" s="294" t="s">
        <v>12978</v>
      </c>
      <c r="B3208" s="298" t="s">
        <v>12979</v>
      </c>
      <c r="C3208" s="294" t="s">
        <v>12980</v>
      </c>
      <c r="D3208" s="294" t="s">
        <v>12981</v>
      </c>
      <c r="E3208" s="299" t="s">
        <v>12982</v>
      </c>
      <c r="F3208" s="413" t="s">
        <v>12983</v>
      </c>
      <c r="G3208" s="413"/>
      <c r="H3208" s="413" t="s">
        <v>12984</v>
      </c>
      <c r="I3208" s="413"/>
      <c r="J3208" s="413" t="s">
        <v>12985</v>
      </c>
      <c r="K3208" s="413"/>
      <c r="L3208" s="413"/>
    </row>
    <row r="3209" spans="1:12" ht="36" customHeight="1">
      <c r="A3209" s="300" t="s">
        <v>12986</v>
      </c>
      <c r="B3209" s="301" t="s">
        <v>13288</v>
      </c>
      <c r="C3209" s="300" t="s">
        <v>9</v>
      </c>
      <c r="D3209" s="300" t="s">
        <v>10022</v>
      </c>
      <c r="E3209" s="302" t="s">
        <v>51</v>
      </c>
      <c r="F3209" s="423" t="s">
        <v>13289</v>
      </c>
      <c r="G3209" s="423"/>
      <c r="H3209" s="423">
        <v>1.3410000000000001E-4</v>
      </c>
      <c r="I3209" s="423"/>
      <c r="J3209" s="424">
        <v>1.2666999999999999</v>
      </c>
      <c r="K3209" s="424"/>
      <c r="L3209" s="424"/>
    </row>
    <row r="3210" spans="1:12" ht="24" customHeight="1">
      <c r="A3210" s="300" t="s">
        <v>12986</v>
      </c>
      <c r="B3210" s="301" t="s">
        <v>12987</v>
      </c>
      <c r="C3210" s="300" t="s">
        <v>9</v>
      </c>
      <c r="D3210" s="300" t="s">
        <v>9831</v>
      </c>
      <c r="E3210" s="302" t="s">
        <v>12988</v>
      </c>
      <c r="F3210" s="423" t="s">
        <v>12989</v>
      </c>
      <c r="G3210" s="423"/>
      <c r="H3210" s="423">
        <v>0.21010100000000001</v>
      </c>
      <c r="I3210" s="423"/>
      <c r="J3210" s="424">
        <v>2.1261999999999999</v>
      </c>
      <c r="K3210" s="424"/>
      <c r="L3210" s="424"/>
    </row>
    <row r="3211" spans="1:12" ht="36" customHeight="1">
      <c r="A3211" s="300" t="s">
        <v>12986</v>
      </c>
      <c r="B3211" s="301" t="s">
        <v>12990</v>
      </c>
      <c r="C3211" s="300" t="s">
        <v>9</v>
      </c>
      <c r="D3211" s="300" t="s">
        <v>11426</v>
      </c>
      <c r="E3211" s="302" t="s">
        <v>51</v>
      </c>
      <c r="F3211" s="423" t="s">
        <v>12991</v>
      </c>
      <c r="G3211" s="423"/>
      <c r="H3211" s="423">
        <v>1.1010600000000001E-2</v>
      </c>
      <c r="I3211" s="423"/>
      <c r="J3211" s="424">
        <v>1.4554</v>
      </c>
      <c r="K3211" s="424"/>
      <c r="L3211" s="424"/>
    </row>
    <row r="3212" spans="1:12" ht="24" customHeight="1">
      <c r="A3212" s="300" t="s">
        <v>12986</v>
      </c>
      <c r="B3212" s="301" t="s">
        <v>13085</v>
      </c>
      <c r="C3212" s="300" t="s">
        <v>9</v>
      </c>
      <c r="D3212" s="300" t="s">
        <v>7909</v>
      </c>
      <c r="E3212" s="302" t="s">
        <v>51</v>
      </c>
      <c r="F3212" s="423" t="s">
        <v>13086</v>
      </c>
      <c r="G3212" s="423"/>
      <c r="H3212" s="423">
        <v>8.2587000000000008E-3</v>
      </c>
      <c r="I3212" s="423"/>
      <c r="J3212" s="424">
        <v>0.8589</v>
      </c>
      <c r="K3212" s="424"/>
      <c r="L3212" s="424"/>
    </row>
    <row r="3213" spans="1:12" ht="24" customHeight="1">
      <c r="A3213" s="300" t="s">
        <v>12986</v>
      </c>
      <c r="B3213" s="301" t="s">
        <v>13087</v>
      </c>
      <c r="C3213" s="300" t="s">
        <v>9</v>
      </c>
      <c r="D3213" s="300" t="s">
        <v>8873</v>
      </c>
      <c r="E3213" s="302" t="s">
        <v>51</v>
      </c>
      <c r="F3213" s="423" t="s">
        <v>13088</v>
      </c>
      <c r="G3213" s="423"/>
      <c r="H3213" s="423">
        <v>7.873E-4</v>
      </c>
      <c r="I3213" s="423"/>
      <c r="J3213" s="424">
        <v>0.6845</v>
      </c>
      <c r="K3213" s="424"/>
      <c r="L3213" s="424"/>
    </row>
    <row r="3214" spans="1:12" ht="48" customHeight="1">
      <c r="A3214" s="300" t="s">
        <v>12986</v>
      </c>
      <c r="B3214" s="301" t="s">
        <v>13089</v>
      </c>
      <c r="C3214" s="300" t="s">
        <v>9</v>
      </c>
      <c r="D3214" s="300" t="s">
        <v>9227</v>
      </c>
      <c r="E3214" s="302" t="s">
        <v>51</v>
      </c>
      <c r="F3214" s="423" t="s">
        <v>13090</v>
      </c>
      <c r="G3214" s="423"/>
      <c r="H3214" s="423">
        <v>5.509E-4</v>
      </c>
      <c r="I3214" s="423"/>
      <c r="J3214" s="424">
        <v>0.73660000000000003</v>
      </c>
      <c r="K3214" s="424"/>
      <c r="L3214" s="424"/>
    </row>
    <row r="3215" spans="1:12" ht="24" customHeight="1">
      <c r="A3215" s="300" t="s">
        <v>12986</v>
      </c>
      <c r="B3215" s="301" t="s">
        <v>13091</v>
      </c>
      <c r="C3215" s="300" t="s">
        <v>9</v>
      </c>
      <c r="D3215" s="300" t="s">
        <v>9580</v>
      </c>
      <c r="E3215" s="302" t="s">
        <v>51</v>
      </c>
      <c r="F3215" s="423" t="s">
        <v>13092</v>
      </c>
      <c r="G3215" s="423"/>
      <c r="H3215" s="423">
        <v>5.3970000000000005E-4</v>
      </c>
      <c r="I3215" s="423"/>
      <c r="J3215" s="424">
        <v>0.48380000000000001</v>
      </c>
      <c r="K3215" s="424"/>
      <c r="L3215" s="424"/>
    </row>
    <row r="3216" spans="1:12" ht="17.100000000000001" customHeight="1">
      <c r="A3216" s="298"/>
      <c r="B3216" s="298"/>
      <c r="C3216" s="298"/>
      <c r="D3216" s="298"/>
      <c r="E3216" s="298"/>
      <c r="F3216" s="298"/>
      <c r="G3216" s="298"/>
      <c r="H3216" s="298"/>
      <c r="I3216" s="298"/>
      <c r="J3216" s="298" t="s">
        <v>12992</v>
      </c>
      <c r="K3216" s="298"/>
      <c r="L3216" s="298" t="s">
        <v>14013</v>
      </c>
    </row>
    <row r="3217" spans="1:12">
      <c r="A3217" s="414" t="s">
        <v>12994</v>
      </c>
      <c r="B3217" s="414"/>
      <c r="C3217" s="414"/>
      <c r="D3217" s="414"/>
      <c r="E3217" s="414"/>
      <c r="F3217" s="414"/>
      <c r="G3217" s="414"/>
      <c r="H3217" s="414"/>
      <c r="I3217" s="294"/>
      <c r="J3217" s="294"/>
      <c r="K3217" s="294"/>
      <c r="L3217" s="294"/>
    </row>
    <row r="3218" spans="1:12" ht="17.100000000000001" customHeight="1">
      <c r="A3218" s="294" t="s">
        <v>12978</v>
      </c>
      <c r="B3218" s="298" t="s">
        <v>12979</v>
      </c>
      <c r="C3218" s="294" t="s">
        <v>12980</v>
      </c>
      <c r="D3218" s="294" t="s">
        <v>12981</v>
      </c>
      <c r="E3218" s="299" t="s">
        <v>12982</v>
      </c>
      <c r="F3218" s="413" t="s">
        <v>12983</v>
      </c>
      <c r="G3218" s="413"/>
      <c r="H3218" s="413" t="s">
        <v>12984</v>
      </c>
      <c r="I3218" s="413"/>
      <c r="J3218" s="413" t="s">
        <v>12985</v>
      </c>
      <c r="K3218" s="413"/>
      <c r="L3218" s="413"/>
    </row>
    <row r="3219" spans="1:12" ht="24" customHeight="1">
      <c r="A3219" s="300" t="s">
        <v>12986</v>
      </c>
      <c r="B3219" s="301" t="s">
        <v>13131</v>
      </c>
      <c r="C3219" s="300" t="s">
        <v>9</v>
      </c>
      <c r="D3219" s="300" t="s">
        <v>10137</v>
      </c>
      <c r="E3219" s="302" t="s">
        <v>27</v>
      </c>
      <c r="F3219" s="423" t="s">
        <v>13132</v>
      </c>
      <c r="G3219" s="423"/>
      <c r="H3219" s="423">
        <v>1.3989568999999999</v>
      </c>
      <c r="I3219" s="423"/>
      <c r="J3219" s="424">
        <v>6.7149999999999999</v>
      </c>
      <c r="K3219" s="424"/>
      <c r="L3219" s="424"/>
    </row>
    <row r="3220" spans="1:12" ht="24" customHeight="1">
      <c r="A3220" s="300" t="s">
        <v>12986</v>
      </c>
      <c r="B3220" s="301" t="s">
        <v>13192</v>
      </c>
      <c r="C3220" s="300" t="s">
        <v>9</v>
      </c>
      <c r="D3220" s="300" t="s">
        <v>10306</v>
      </c>
      <c r="E3220" s="302" t="s">
        <v>27</v>
      </c>
      <c r="F3220" s="423" t="s">
        <v>13134</v>
      </c>
      <c r="G3220" s="423"/>
      <c r="H3220" s="423">
        <v>7.1137934999999999</v>
      </c>
      <c r="I3220" s="423"/>
      <c r="J3220" s="424">
        <v>49.440899999999999</v>
      </c>
      <c r="K3220" s="424"/>
      <c r="L3220" s="424"/>
    </row>
    <row r="3221" spans="1:12" ht="24" customHeight="1">
      <c r="A3221" s="300" t="s">
        <v>12986</v>
      </c>
      <c r="B3221" s="301" t="s">
        <v>13093</v>
      </c>
      <c r="C3221" s="300" t="s">
        <v>9</v>
      </c>
      <c r="D3221" s="300" t="s">
        <v>10857</v>
      </c>
      <c r="E3221" s="302" t="s">
        <v>27</v>
      </c>
      <c r="F3221" s="423" t="s">
        <v>13094</v>
      </c>
      <c r="G3221" s="423"/>
      <c r="H3221" s="423">
        <v>7.1137934999999999</v>
      </c>
      <c r="I3221" s="423"/>
      <c r="J3221" s="424">
        <v>36.778300000000002</v>
      </c>
      <c r="K3221" s="424"/>
      <c r="L3221" s="424"/>
    </row>
    <row r="3222" spans="1:12" ht="17.100000000000001" customHeight="1">
      <c r="A3222" s="298"/>
      <c r="B3222" s="298"/>
      <c r="C3222" s="298"/>
      <c r="D3222" s="298"/>
      <c r="E3222" s="298"/>
      <c r="F3222" s="298"/>
      <c r="G3222" s="298"/>
      <c r="H3222" s="298"/>
      <c r="I3222" s="298"/>
      <c r="J3222" s="298" t="s">
        <v>12992</v>
      </c>
      <c r="K3222" s="298"/>
      <c r="L3222" s="298" t="s">
        <v>14014</v>
      </c>
    </row>
    <row r="3223" spans="1:12">
      <c r="A3223" s="414" t="s">
        <v>12998</v>
      </c>
      <c r="B3223" s="414"/>
      <c r="C3223" s="414"/>
      <c r="D3223" s="414"/>
      <c r="E3223" s="414"/>
      <c r="F3223" s="414"/>
      <c r="G3223" s="414"/>
      <c r="H3223" s="414"/>
      <c r="I3223" s="294"/>
      <c r="J3223" s="294"/>
      <c r="K3223" s="294"/>
      <c r="L3223" s="294"/>
    </row>
    <row r="3224" spans="1:12" ht="17.100000000000001" customHeight="1">
      <c r="A3224" s="294" t="s">
        <v>12978</v>
      </c>
      <c r="B3224" s="298" t="s">
        <v>12979</v>
      </c>
      <c r="C3224" s="294" t="s">
        <v>12980</v>
      </c>
      <c r="D3224" s="294" t="s">
        <v>12981</v>
      </c>
      <c r="E3224" s="299" t="s">
        <v>12982</v>
      </c>
      <c r="F3224" s="413" t="s">
        <v>12983</v>
      </c>
      <c r="G3224" s="413"/>
      <c r="H3224" s="413" t="s">
        <v>12984</v>
      </c>
      <c r="I3224" s="413"/>
      <c r="J3224" s="413" t="s">
        <v>12985</v>
      </c>
      <c r="K3224" s="413"/>
      <c r="L3224" s="413"/>
    </row>
    <row r="3225" spans="1:12" ht="24" customHeight="1">
      <c r="A3225" s="300" t="s">
        <v>12986</v>
      </c>
      <c r="B3225" s="301" t="s">
        <v>13322</v>
      </c>
      <c r="C3225" s="300" t="s">
        <v>9</v>
      </c>
      <c r="D3225" s="300" t="s">
        <v>11326</v>
      </c>
      <c r="E3225" s="302" t="s">
        <v>51</v>
      </c>
      <c r="F3225" s="423" t="s">
        <v>13323</v>
      </c>
      <c r="G3225" s="423"/>
      <c r="H3225" s="423">
        <v>795</v>
      </c>
      <c r="I3225" s="423"/>
      <c r="J3225" s="424">
        <v>294.14999999999998</v>
      </c>
      <c r="K3225" s="424"/>
      <c r="L3225" s="424"/>
    </row>
    <row r="3226" spans="1:12" ht="24" customHeight="1">
      <c r="A3226" s="300" t="s">
        <v>12986</v>
      </c>
      <c r="B3226" s="301" t="s">
        <v>13144</v>
      </c>
      <c r="C3226" s="300" t="s">
        <v>9</v>
      </c>
      <c r="D3226" s="300" t="s">
        <v>7134</v>
      </c>
      <c r="E3226" s="302" t="s">
        <v>13145</v>
      </c>
      <c r="F3226" s="423" t="s">
        <v>13146</v>
      </c>
      <c r="G3226" s="423"/>
      <c r="H3226" s="423">
        <v>0.3539754</v>
      </c>
      <c r="I3226" s="423"/>
      <c r="J3226" s="424">
        <v>22.212</v>
      </c>
      <c r="K3226" s="424"/>
      <c r="L3226" s="424"/>
    </row>
    <row r="3227" spans="1:12" ht="24" customHeight="1">
      <c r="A3227" s="300" t="s">
        <v>12986</v>
      </c>
      <c r="B3227" s="301" t="s">
        <v>13147</v>
      </c>
      <c r="C3227" s="300" t="s">
        <v>9</v>
      </c>
      <c r="D3227" s="300" t="s">
        <v>8045</v>
      </c>
      <c r="E3227" s="302" t="s">
        <v>23</v>
      </c>
      <c r="F3227" s="423" t="s">
        <v>12928</v>
      </c>
      <c r="G3227" s="423"/>
      <c r="H3227" s="423">
        <v>50.751579100000001</v>
      </c>
      <c r="I3227" s="423"/>
      <c r="J3227" s="424">
        <v>24.868300000000001</v>
      </c>
      <c r="K3227" s="424"/>
      <c r="L3227" s="424"/>
    </row>
    <row r="3228" spans="1:12" ht="24" customHeight="1">
      <c r="A3228" s="300" t="s">
        <v>12986</v>
      </c>
      <c r="B3228" s="301" t="s">
        <v>13163</v>
      </c>
      <c r="C3228" s="300" t="s">
        <v>9</v>
      </c>
      <c r="D3228" s="300" t="s">
        <v>7772</v>
      </c>
      <c r="E3228" s="302" t="s">
        <v>23</v>
      </c>
      <c r="F3228" s="423" t="s">
        <v>12915</v>
      </c>
      <c r="G3228" s="423"/>
      <c r="H3228" s="423">
        <v>52.960385700000003</v>
      </c>
      <c r="I3228" s="423"/>
      <c r="J3228" s="424">
        <v>30.1874</v>
      </c>
      <c r="K3228" s="424"/>
      <c r="L3228" s="424"/>
    </row>
    <row r="3229" spans="1:12" ht="24" customHeight="1">
      <c r="A3229" s="300" t="s">
        <v>12986</v>
      </c>
      <c r="B3229" s="301" t="s">
        <v>13096</v>
      </c>
      <c r="C3229" s="300" t="s">
        <v>9</v>
      </c>
      <c r="D3229" s="300" t="s">
        <v>8825</v>
      </c>
      <c r="E3229" s="302" t="s">
        <v>13097</v>
      </c>
      <c r="F3229" s="423" t="s">
        <v>13098</v>
      </c>
      <c r="G3229" s="423"/>
      <c r="H3229" s="423">
        <v>1.0104441</v>
      </c>
      <c r="I3229" s="423"/>
      <c r="J3229" s="424">
        <v>0.59619999999999995</v>
      </c>
      <c r="K3229" s="424"/>
      <c r="L3229" s="424"/>
    </row>
    <row r="3230" spans="1:12" ht="24" customHeight="1">
      <c r="A3230" s="300" t="s">
        <v>12986</v>
      </c>
      <c r="B3230" s="301" t="s">
        <v>13003</v>
      </c>
      <c r="C3230" s="300" t="s">
        <v>9</v>
      </c>
      <c r="D3230" s="300" t="s">
        <v>7216</v>
      </c>
      <c r="E3230" s="302" t="s">
        <v>51</v>
      </c>
      <c r="F3230" s="423" t="s">
        <v>13004</v>
      </c>
      <c r="G3230" s="423"/>
      <c r="H3230" s="423">
        <v>4.0745400000000001E-2</v>
      </c>
      <c r="I3230" s="423"/>
      <c r="J3230" s="424">
        <v>1.3613</v>
      </c>
      <c r="K3230" s="424"/>
      <c r="L3230" s="424"/>
    </row>
    <row r="3231" spans="1:12" ht="24" customHeight="1">
      <c r="A3231" s="300" t="s">
        <v>12986</v>
      </c>
      <c r="B3231" s="301" t="s">
        <v>13005</v>
      </c>
      <c r="C3231" s="300" t="s">
        <v>9</v>
      </c>
      <c r="D3231" s="300" t="s">
        <v>7393</v>
      </c>
      <c r="E3231" s="302" t="s">
        <v>12988</v>
      </c>
      <c r="F3231" s="423" t="s">
        <v>13006</v>
      </c>
      <c r="G3231" s="423"/>
      <c r="H3231" s="423">
        <v>2.45124E-2</v>
      </c>
      <c r="I3231" s="423"/>
      <c r="J3231" s="424">
        <v>1.3237000000000001</v>
      </c>
      <c r="K3231" s="424"/>
      <c r="L3231" s="424"/>
    </row>
    <row r="3232" spans="1:12" ht="24" customHeight="1">
      <c r="A3232" s="300" t="s">
        <v>12986</v>
      </c>
      <c r="B3232" s="301" t="s">
        <v>13007</v>
      </c>
      <c r="C3232" s="300" t="s">
        <v>9</v>
      </c>
      <c r="D3232" s="300" t="s">
        <v>10619</v>
      </c>
      <c r="E3232" s="302" t="s">
        <v>51</v>
      </c>
      <c r="F3232" s="423" t="s">
        <v>13008</v>
      </c>
      <c r="G3232" s="423"/>
      <c r="H3232" s="423">
        <v>1.9014699999999999E-2</v>
      </c>
      <c r="I3232" s="423"/>
      <c r="J3232" s="424">
        <v>3.6366000000000001</v>
      </c>
      <c r="K3232" s="424"/>
      <c r="L3232" s="424"/>
    </row>
    <row r="3233" spans="1:12" ht="24" customHeight="1">
      <c r="A3233" s="300" t="s">
        <v>12986</v>
      </c>
      <c r="B3233" s="301" t="s">
        <v>13009</v>
      </c>
      <c r="C3233" s="300" t="s">
        <v>9</v>
      </c>
      <c r="D3233" s="300" t="s">
        <v>10769</v>
      </c>
      <c r="E3233" s="302" t="s">
        <v>51</v>
      </c>
      <c r="F3233" s="423" t="s">
        <v>13010</v>
      </c>
      <c r="G3233" s="423"/>
      <c r="H3233" s="423">
        <v>1.7092586000000001</v>
      </c>
      <c r="I3233" s="423"/>
      <c r="J3233" s="424">
        <v>2.1537000000000002</v>
      </c>
      <c r="K3233" s="424"/>
      <c r="L3233" s="424"/>
    </row>
    <row r="3234" spans="1:12" ht="24" customHeight="1">
      <c r="A3234" s="300" t="s">
        <v>12986</v>
      </c>
      <c r="B3234" s="301" t="s">
        <v>13011</v>
      </c>
      <c r="C3234" s="300" t="s">
        <v>9</v>
      </c>
      <c r="D3234" s="300" t="s">
        <v>10929</v>
      </c>
      <c r="E3234" s="302" t="s">
        <v>51</v>
      </c>
      <c r="F3234" s="423" t="s">
        <v>13012</v>
      </c>
      <c r="G3234" s="423"/>
      <c r="H3234" s="423">
        <v>1.6479199999999999E-2</v>
      </c>
      <c r="I3234" s="423"/>
      <c r="J3234" s="424">
        <v>2.4794999999999998</v>
      </c>
      <c r="K3234" s="424"/>
      <c r="L3234" s="424"/>
    </row>
    <row r="3235" spans="1:12" ht="24" customHeight="1">
      <c r="A3235" s="300" t="s">
        <v>12986</v>
      </c>
      <c r="B3235" s="301" t="s">
        <v>13099</v>
      </c>
      <c r="C3235" s="300" t="s">
        <v>9</v>
      </c>
      <c r="D3235" s="300" t="s">
        <v>7224</v>
      </c>
      <c r="E3235" s="302" t="s">
        <v>51</v>
      </c>
      <c r="F3235" s="423" t="s">
        <v>13100</v>
      </c>
      <c r="G3235" s="423"/>
      <c r="H3235" s="423">
        <v>9.7548200000000002E-2</v>
      </c>
      <c r="I3235" s="423"/>
      <c r="J3235" s="424">
        <v>0.89649999999999996</v>
      </c>
      <c r="K3235" s="424"/>
      <c r="L3235" s="424"/>
    </row>
    <row r="3236" spans="1:12" ht="24" customHeight="1">
      <c r="A3236" s="300" t="s">
        <v>12986</v>
      </c>
      <c r="B3236" s="301" t="s">
        <v>13101</v>
      </c>
      <c r="C3236" s="300" t="s">
        <v>9</v>
      </c>
      <c r="D3236" s="300" t="s">
        <v>7359</v>
      </c>
      <c r="E3236" s="302" t="s">
        <v>51</v>
      </c>
      <c r="F3236" s="423" t="s">
        <v>13102</v>
      </c>
      <c r="G3236" s="423"/>
      <c r="H3236" s="423">
        <v>3.1480000000000002E-3</v>
      </c>
      <c r="I3236" s="423"/>
      <c r="J3236" s="424">
        <v>0.40450000000000003</v>
      </c>
      <c r="K3236" s="424"/>
      <c r="L3236" s="424"/>
    </row>
    <row r="3237" spans="1:12" ht="24" customHeight="1">
      <c r="A3237" s="300" t="s">
        <v>12986</v>
      </c>
      <c r="B3237" s="301" t="s">
        <v>13103</v>
      </c>
      <c r="C3237" s="300" t="s">
        <v>9</v>
      </c>
      <c r="D3237" s="300" t="s">
        <v>8851</v>
      </c>
      <c r="E3237" s="302" t="s">
        <v>51</v>
      </c>
      <c r="F3237" s="423" t="s">
        <v>13104</v>
      </c>
      <c r="G3237" s="423"/>
      <c r="H3237" s="423">
        <v>2.5192000000000001E-3</v>
      </c>
      <c r="I3237" s="423"/>
      <c r="J3237" s="424">
        <v>0.48780000000000001</v>
      </c>
      <c r="K3237" s="424"/>
      <c r="L3237" s="424"/>
    </row>
    <row r="3238" spans="1:12" ht="24" customHeight="1">
      <c r="A3238" s="300" t="s">
        <v>12986</v>
      </c>
      <c r="B3238" s="301" t="s">
        <v>13105</v>
      </c>
      <c r="C3238" s="300" t="s">
        <v>9</v>
      </c>
      <c r="D3238" s="300" t="s">
        <v>8852</v>
      </c>
      <c r="E3238" s="302" t="s">
        <v>51</v>
      </c>
      <c r="F3238" s="423" t="s">
        <v>13106</v>
      </c>
      <c r="G3238" s="423"/>
      <c r="H3238" s="423">
        <v>5.3970000000000005E-4</v>
      </c>
      <c r="I3238" s="423"/>
      <c r="J3238" s="424">
        <v>0.2959</v>
      </c>
      <c r="K3238" s="424"/>
      <c r="L3238" s="424"/>
    </row>
    <row r="3239" spans="1:12" ht="24" customHeight="1">
      <c r="A3239" s="300" t="s">
        <v>12986</v>
      </c>
      <c r="B3239" s="301" t="s">
        <v>13107</v>
      </c>
      <c r="C3239" s="300" t="s">
        <v>9</v>
      </c>
      <c r="D3239" s="300" t="s">
        <v>9000</v>
      </c>
      <c r="E3239" s="302" t="s">
        <v>51</v>
      </c>
      <c r="F3239" s="423" t="s">
        <v>13108</v>
      </c>
      <c r="G3239" s="423"/>
      <c r="H3239" s="423">
        <v>0.1110289</v>
      </c>
      <c r="I3239" s="423"/>
      <c r="J3239" s="424">
        <v>0.75170000000000003</v>
      </c>
      <c r="K3239" s="424"/>
      <c r="L3239" s="424"/>
    </row>
    <row r="3240" spans="1:12" ht="24" customHeight="1">
      <c r="A3240" s="300" t="s">
        <v>12986</v>
      </c>
      <c r="B3240" s="301" t="s">
        <v>13109</v>
      </c>
      <c r="C3240" s="300" t="s">
        <v>9</v>
      </c>
      <c r="D3240" s="300" t="s">
        <v>9574</v>
      </c>
      <c r="E3240" s="302" t="s">
        <v>51</v>
      </c>
      <c r="F3240" s="423" t="s">
        <v>13110</v>
      </c>
      <c r="G3240" s="423"/>
      <c r="H3240" s="423">
        <v>3.5210499999999999E-2</v>
      </c>
      <c r="I3240" s="423"/>
      <c r="J3240" s="424">
        <v>0.31090000000000001</v>
      </c>
      <c r="K3240" s="424"/>
      <c r="L3240" s="424"/>
    </row>
    <row r="3241" spans="1:12" ht="24" customHeight="1">
      <c r="A3241" s="300" t="s">
        <v>12986</v>
      </c>
      <c r="B3241" s="301" t="s">
        <v>13111</v>
      </c>
      <c r="C3241" s="300" t="s">
        <v>9</v>
      </c>
      <c r="D3241" s="300" t="s">
        <v>10714</v>
      </c>
      <c r="E3241" s="302" t="s">
        <v>93</v>
      </c>
      <c r="F3241" s="423" t="s">
        <v>13112</v>
      </c>
      <c r="G3241" s="423"/>
      <c r="H3241" s="423">
        <v>1.8505299999999999E-2</v>
      </c>
      <c r="I3241" s="423"/>
      <c r="J3241" s="424">
        <v>0.28239999999999998</v>
      </c>
      <c r="K3241" s="424"/>
      <c r="L3241" s="424"/>
    </row>
    <row r="3242" spans="1:12" ht="24" customHeight="1">
      <c r="A3242" s="300" t="s">
        <v>12986</v>
      </c>
      <c r="B3242" s="301" t="s">
        <v>13113</v>
      </c>
      <c r="C3242" s="300" t="s">
        <v>9</v>
      </c>
      <c r="D3242" s="300" t="s">
        <v>10809</v>
      </c>
      <c r="E3242" s="302" t="s">
        <v>51</v>
      </c>
      <c r="F3242" s="423" t="s">
        <v>13114</v>
      </c>
      <c r="G3242" s="423"/>
      <c r="H3242" s="423">
        <v>1.8505299999999999E-2</v>
      </c>
      <c r="I3242" s="423"/>
      <c r="J3242" s="424">
        <v>0.22209999999999999</v>
      </c>
      <c r="K3242" s="424"/>
      <c r="L3242" s="424"/>
    </row>
    <row r="3243" spans="1:12" ht="24" customHeight="1">
      <c r="A3243" s="300" t="s">
        <v>12986</v>
      </c>
      <c r="B3243" s="301" t="s">
        <v>13115</v>
      </c>
      <c r="C3243" s="300" t="s">
        <v>9</v>
      </c>
      <c r="D3243" s="300" t="s">
        <v>10810</v>
      </c>
      <c r="E3243" s="302" t="s">
        <v>51</v>
      </c>
      <c r="F3243" s="423" t="s">
        <v>13116</v>
      </c>
      <c r="G3243" s="423"/>
      <c r="H3243" s="423">
        <v>1.8505299999999999E-2</v>
      </c>
      <c r="I3243" s="423"/>
      <c r="J3243" s="424">
        <v>0.4924</v>
      </c>
      <c r="K3243" s="424"/>
      <c r="L3243" s="424"/>
    </row>
    <row r="3244" spans="1:12" ht="24" customHeight="1">
      <c r="A3244" s="300" t="s">
        <v>12986</v>
      </c>
      <c r="B3244" s="301" t="s">
        <v>13117</v>
      </c>
      <c r="C3244" s="300" t="s">
        <v>9</v>
      </c>
      <c r="D3244" s="300" t="s">
        <v>10837</v>
      </c>
      <c r="E3244" s="302" t="s">
        <v>51</v>
      </c>
      <c r="F3244" s="423" t="s">
        <v>13118</v>
      </c>
      <c r="G3244" s="423"/>
      <c r="H3244" s="423">
        <v>6.3020000000000003E-4</v>
      </c>
      <c r="I3244" s="423"/>
      <c r="J3244" s="424">
        <v>0.28060000000000002</v>
      </c>
      <c r="K3244" s="424"/>
      <c r="L3244" s="424"/>
    </row>
    <row r="3245" spans="1:12" ht="17.100000000000001" customHeight="1">
      <c r="A3245" s="298"/>
      <c r="B3245" s="298"/>
      <c r="C3245" s="298"/>
      <c r="D3245" s="298"/>
      <c r="E3245" s="298"/>
      <c r="F3245" s="298"/>
      <c r="G3245" s="298"/>
      <c r="H3245" s="298"/>
      <c r="I3245" s="298"/>
      <c r="J3245" s="298" t="s">
        <v>12992</v>
      </c>
      <c r="K3245" s="298"/>
      <c r="L3245" s="298" t="s">
        <v>14015</v>
      </c>
    </row>
    <row r="3246" spans="1:12">
      <c r="A3246" s="414" t="s">
        <v>13056</v>
      </c>
      <c r="B3246" s="414"/>
      <c r="C3246" s="414"/>
      <c r="D3246" s="414"/>
      <c r="E3246" s="414"/>
      <c r="F3246" s="414"/>
      <c r="G3246" s="414"/>
      <c r="H3246" s="414"/>
      <c r="I3246" s="294"/>
      <c r="J3246" s="294"/>
      <c r="K3246" s="294"/>
      <c r="L3246" s="294"/>
    </row>
    <row r="3247" spans="1:12" ht="17.100000000000001" customHeight="1">
      <c r="A3247" s="294" t="s">
        <v>12978</v>
      </c>
      <c r="B3247" s="298" t="s">
        <v>12979</v>
      </c>
      <c r="C3247" s="294" t="s">
        <v>12980</v>
      </c>
      <c r="D3247" s="294" t="s">
        <v>12981</v>
      </c>
      <c r="E3247" s="299" t="s">
        <v>12982</v>
      </c>
      <c r="F3247" s="413" t="s">
        <v>12983</v>
      </c>
      <c r="G3247" s="413"/>
      <c r="H3247" s="413" t="s">
        <v>12984</v>
      </c>
      <c r="I3247" s="413"/>
      <c r="J3247" s="413" t="s">
        <v>12985</v>
      </c>
      <c r="K3247" s="413"/>
      <c r="L3247" s="413"/>
    </row>
    <row r="3248" spans="1:12" ht="24" customHeight="1">
      <c r="A3248" s="300" t="s">
        <v>12986</v>
      </c>
      <c r="B3248" s="301" t="s">
        <v>13057</v>
      </c>
      <c r="C3248" s="300" t="s">
        <v>9</v>
      </c>
      <c r="D3248" s="300" t="s">
        <v>12549</v>
      </c>
      <c r="E3248" s="302" t="s">
        <v>27</v>
      </c>
      <c r="F3248" s="423" t="s">
        <v>12948</v>
      </c>
      <c r="G3248" s="423"/>
      <c r="H3248" s="423">
        <v>15.2925328</v>
      </c>
      <c r="I3248" s="423"/>
      <c r="J3248" s="424">
        <v>9.9400999999999993</v>
      </c>
      <c r="K3248" s="424"/>
      <c r="L3248" s="424"/>
    </row>
    <row r="3249" spans="1:12" ht="17.100000000000001" customHeight="1">
      <c r="A3249" s="298"/>
      <c r="B3249" s="298"/>
      <c r="C3249" s="298"/>
      <c r="D3249" s="298"/>
      <c r="E3249" s="298"/>
      <c r="F3249" s="298"/>
      <c r="G3249" s="298"/>
      <c r="H3249" s="298"/>
      <c r="I3249" s="298"/>
      <c r="J3249" s="298" t="s">
        <v>12992</v>
      </c>
      <c r="K3249" s="298"/>
      <c r="L3249" s="298" t="s">
        <v>13802</v>
      </c>
    </row>
    <row r="3250" spans="1:12">
      <c r="A3250" s="414" t="s">
        <v>13058</v>
      </c>
      <c r="B3250" s="414"/>
      <c r="C3250" s="414"/>
      <c r="D3250" s="414"/>
      <c r="E3250" s="414"/>
      <c r="F3250" s="414"/>
      <c r="G3250" s="414"/>
      <c r="H3250" s="414"/>
      <c r="I3250" s="294"/>
      <c r="J3250" s="294"/>
      <c r="K3250" s="294"/>
      <c r="L3250" s="294"/>
    </row>
    <row r="3251" spans="1:12" ht="17.100000000000001" customHeight="1">
      <c r="A3251" s="294" t="s">
        <v>12978</v>
      </c>
      <c r="B3251" s="298" t="s">
        <v>12979</v>
      </c>
      <c r="C3251" s="294" t="s">
        <v>12980</v>
      </c>
      <c r="D3251" s="294" t="s">
        <v>12981</v>
      </c>
      <c r="E3251" s="299" t="s">
        <v>12982</v>
      </c>
      <c r="F3251" s="413" t="s">
        <v>12983</v>
      </c>
      <c r="G3251" s="413"/>
      <c r="H3251" s="413" t="s">
        <v>12984</v>
      </c>
      <c r="I3251" s="413"/>
      <c r="J3251" s="413" t="s">
        <v>12985</v>
      </c>
      <c r="K3251" s="413"/>
      <c r="L3251" s="413"/>
    </row>
    <row r="3252" spans="1:12" ht="24" customHeight="1">
      <c r="A3252" s="300" t="s">
        <v>12986</v>
      </c>
      <c r="B3252" s="301" t="s">
        <v>13059</v>
      </c>
      <c r="C3252" s="300" t="s">
        <v>9</v>
      </c>
      <c r="D3252" s="300" t="s">
        <v>12535</v>
      </c>
      <c r="E3252" s="302" t="s">
        <v>27</v>
      </c>
      <c r="F3252" s="423" t="s">
        <v>12936</v>
      </c>
      <c r="G3252" s="423"/>
      <c r="H3252" s="423">
        <v>15.2925328</v>
      </c>
      <c r="I3252" s="423"/>
      <c r="J3252" s="424">
        <v>0.76459999999999995</v>
      </c>
      <c r="K3252" s="424"/>
      <c r="L3252" s="424"/>
    </row>
    <row r="3253" spans="1:12" ht="17.100000000000001" customHeight="1">
      <c r="A3253" s="298"/>
      <c r="B3253" s="298"/>
      <c r="C3253" s="298"/>
      <c r="D3253" s="298"/>
      <c r="E3253" s="298"/>
      <c r="F3253" s="298"/>
      <c r="G3253" s="298"/>
      <c r="H3253" s="298"/>
      <c r="I3253" s="298"/>
      <c r="J3253" s="298" t="s">
        <v>12992</v>
      </c>
      <c r="K3253" s="298"/>
      <c r="L3253" s="298" t="s">
        <v>14016</v>
      </c>
    </row>
    <row r="3254" spans="1:12">
      <c r="A3254" s="414" t="s">
        <v>13060</v>
      </c>
      <c r="B3254" s="414"/>
      <c r="C3254" s="414"/>
      <c r="D3254" s="414"/>
      <c r="E3254" s="414"/>
      <c r="F3254" s="414"/>
      <c r="G3254" s="414"/>
      <c r="H3254" s="414"/>
      <c r="I3254" s="294"/>
      <c r="J3254" s="294"/>
      <c r="K3254" s="294"/>
      <c r="L3254" s="294"/>
    </row>
    <row r="3255" spans="1:12" ht="17.100000000000001" customHeight="1">
      <c r="A3255" s="294" t="s">
        <v>12978</v>
      </c>
      <c r="B3255" s="298" t="s">
        <v>12979</v>
      </c>
      <c r="C3255" s="294" t="s">
        <v>12980</v>
      </c>
      <c r="D3255" s="294" t="s">
        <v>12981</v>
      </c>
      <c r="E3255" s="299" t="s">
        <v>12982</v>
      </c>
      <c r="F3255" s="413" t="s">
        <v>12983</v>
      </c>
      <c r="G3255" s="413"/>
      <c r="H3255" s="413" t="s">
        <v>12984</v>
      </c>
      <c r="I3255" s="413"/>
      <c r="J3255" s="413" t="s">
        <v>12985</v>
      </c>
      <c r="K3255" s="413"/>
      <c r="L3255" s="413"/>
    </row>
    <row r="3256" spans="1:12" ht="24" customHeight="1">
      <c r="A3256" s="300" t="s">
        <v>12986</v>
      </c>
      <c r="B3256" s="301" t="s">
        <v>13061</v>
      </c>
      <c r="C3256" s="300" t="s">
        <v>9</v>
      </c>
      <c r="D3256" s="300" t="s">
        <v>12522</v>
      </c>
      <c r="E3256" s="302" t="s">
        <v>27</v>
      </c>
      <c r="F3256" s="423" t="s">
        <v>12964</v>
      </c>
      <c r="G3256" s="423"/>
      <c r="H3256" s="423">
        <v>15.2925328</v>
      </c>
      <c r="I3256" s="423"/>
      <c r="J3256" s="424">
        <v>38.690100000000001</v>
      </c>
      <c r="K3256" s="424"/>
      <c r="L3256" s="424"/>
    </row>
    <row r="3257" spans="1:12" ht="24" customHeight="1">
      <c r="A3257" s="300" t="s">
        <v>12986</v>
      </c>
      <c r="B3257" s="301" t="s">
        <v>13062</v>
      </c>
      <c r="C3257" s="300" t="s">
        <v>9</v>
      </c>
      <c r="D3257" s="300" t="s">
        <v>12527</v>
      </c>
      <c r="E3257" s="302" t="s">
        <v>27</v>
      </c>
      <c r="F3257" s="423" t="s">
        <v>13063</v>
      </c>
      <c r="G3257" s="423"/>
      <c r="H3257" s="423">
        <v>15.2925328</v>
      </c>
      <c r="I3257" s="423"/>
      <c r="J3257" s="424">
        <v>5.1994999999999996</v>
      </c>
      <c r="K3257" s="424"/>
      <c r="L3257" s="424"/>
    </row>
    <row r="3258" spans="1:12" ht="17.100000000000001" customHeight="1">
      <c r="A3258" s="298"/>
      <c r="B3258" s="298"/>
      <c r="C3258" s="298"/>
      <c r="D3258" s="298"/>
      <c r="E3258" s="298"/>
      <c r="F3258" s="298"/>
      <c r="G3258" s="298"/>
      <c r="H3258" s="298"/>
      <c r="I3258" s="298"/>
      <c r="J3258" s="298" t="s">
        <v>12992</v>
      </c>
      <c r="K3258" s="298"/>
      <c r="L3258" s="298" t="s">
        <v>14017</v>
      </c>
    </row>
    <row r="3259" spans="1:12" ht="17.100000000000001" customHeight="1">
      <c r="A3259" s="294" t="s">
        <v>13014</v>
      </c>
      <c r="B3259" s="294"/>
      <c r="C3259" s="294"/>
      <c r="D3259" s="294"/>
      <c r="E3259" s="294"/>
      <c r="F3259" s="294"/>
      <c r="G3259" s="294"/>
      <c r="H3259" s="294"/>
      <c r="I3259" s="294"/>
      <c r="J3259" s="294"/>
      <c r="K3259" s="294"/>
      <c r="L3259" s="294"/>
    </row>
    <row r="3260" spans="1:12" ht="17.100000000000001" customHeight="1">
      <c r="A3260" s="298"/>
      <c r="B3260" s="298"/>
      <c r="C3260" s="298"/>
      <c r="D3260" s="298"/>
      <c r="E3260" s="298"/>
      <c r="F3260" s="298"/>
      <c r="G3260" s="298"/>
      <c r="H3260" s="298"/>
      <c r="I3260" s="298"/>
      <c r="J3260" s="298" t="s">
        <v>13015</v>
      </c>
      <c r="K3260" s="298"/>
      <c r="L3260" s="298" t="s">
        <v>14018</v>
      </c>
    </row>
    <row r="3261" spans="1:12" ht="17.100000000000001" customHeight="1">
      <c r="A3261" s="298"/>
      <c r="B3261" s="298"/>
      <c r="C3261" s="298"/>
      <c r="D3261" s="298"/>
      <c r="E3261" s="298"/>
      <c r="F3261" s="298"/>
      <c r="G3261" s="298"/>
      <c r="H3261" s="298"/>
      <c r="I3261" s="298"/>
      <c r="J3261" s="298" t="s">
        <v>13017</v>
      </c>
      <c r="K3261" s="298" t="s">
        <v>13018</v>
      </c>
      <c r="L3261" s="298" t="s">
        <v>14019</v>
      </c>
    </row>
    <row r="3262" spans="1:12" ht="17.100000000000001" customHeight="1">
      <c r="A3262" s="298"/>
      <c r="B3262" s="298"/>
      <c r="C3262" s="298"/>
      <c r="D3262" s="298"/>
      <c r="E3262" s="298"/>
      <c r="F3262" s="298"/>
      <c r="G3262" s="298"/>
      <c r="H3262" s="298"/>
      <c r="I3262" s="298"/>
      <c r="J3262" s="298" t="s">
        <v>13020</v>
      </c>
      <c r="K3262" s="298"/>
      <c r="L3262" s="298" t="s">
        <v>14020</v>
      </c>
    </row>
    <row r="3263" spans="1:12" ht="17.100000000000001" customHeight="1">
      <c r="A3263" s="298"/>
      <c r="B3263" s="298"/>
      <c r="C3263" s="298"/>
      <c r="D3263" s="298"/>
      <c r="E3263" s="298"/>
      <c r="F3263" s="298"/>
      <c r="G3263" s="298"/>
      <c r="H3263" s="298"/>
      <c r="I3263" s="298"/>
      <c r="J3263" s="298" t="s">
        <v>13022</v>
      </c>
      <c r="K3263" s="298" t="s">
        <v>12974</v>
      </c>
      <c r="L3263" s="298" t="s">
        <v>14021</v>
      </c>
    </row>
    <row r="3264" spans="1:12" ht="17.100000000000001" customHeight="1">
      <c r="A3264" s="298"/>
      <c r="B3264" s="298"/>
      <c r="C3264" s="298"/>
      <c r="D3264" s="298"/>
      <c r="E3264" s="298"/>
      <c r="F3264" s="298"/>
      <c r="G3264" s="298"/>
      <c r="H3264" s="298"/>
      <c r="I3264" s="298"/>
      <c r="J3264" s="298" t="s">
        <v>13024</v>
      </c>
      <c r="K3264" s="298"/>
      <c r="L3264" s="298" t="s">
        <v>14022</v>
      </c>
    </row>
    <row r="3265" spans="1:12" ht="30" customHeight="1">
      <c r="A3265" s="299"/>
      <c r="B3265" s="299"/>
      <c r="C3265" s="299"/>
      <c r="D3265" s="299"/>
      <c r="E3265" s="299"/>
      <c r="F3265" s="299"/>
      <c r="G3265" s="299"/>
      <c r="H3265" s="299"/>
      <c r="I3265" s="299"/>
      <c r="J3265" s="299"/>
      <c r="K3265" s="299"/>
      <c r="L3265" s="299"/>
    </row>
    <row r="3266" spans="1:12" ht="24" customHeight="1">
      <c r="A3266" s="295" t="s">
        <v>14023</v>
      </c>
      <c r="B3266" s="296" t="s">
        <v>14024</v>
      </c>
      <c r="C3266" s="295" t="s">
        <v>9</v>
      </c>
      <c r="D3266" s="295" t="s">
        <v>3977</v>
      </c>
      <c r="E3266" s="297" t="s">
        <v>20</v>
      </c>
      <c r="F3266" s="296"/>
      <c r="G3266" s="296"/>
      <c r="H3266" s="296"/>
      <c r="I3266" s="296"/>
      <c r="J3266" s="296"/>
      <c r="K3266" s="296"/>
      <c r="L3266" s="296"/>
    </row>
    <row r="3267" spans="1:12">
      <c r="A3267" s="414" t="s">
        <v>12977</v>
      </c>
      <c r="B3267" s="414"/>
      <c r="C3267" s="414"/>
      <c r="D3267" s="414"/>
      <c r="E3267" s="414"/>
      <c r="F3267" s="414"/>
      <c r="G3267" s="414"/>
      <c r="H3267" s="414"/>
      <c r="I3267" s="294"/>
      <c r="J3267" s="294"/>
      <c r="K3267" s="294"/>
      <c r="L3267" s="294"/>
    </row>
    <row r="3268" spans="1:12" ht="17.100000000000001" customHeight="1">
      <c r="A3268" s="294" t="s">
        <v>12978</v>
      </c>
      <c r="B3268" s="298" t="s">
        <v>12979</v>
      </c>
      <c r="C3268" s="294" t="s">
        <v>12980</v>
      </c>
      <c r="D3268" s="294" t="s">
        <v>12981</v>
      </c>
      <c r="E3268" s="299" t="s">
        <v>12982</v>
      </c>
      <c r="F3268" s="413" t="s">
        <v>12983</v>
      </c>
      <c r="G3268" s="413"/>
      <c r="H3268" s="413" t="s">
        <v>12984</v>
      </c>
      <c r="I3268" s="413"/>
      <c r="J3268" s="413" t="s">
        <v>12985</v>
      </c>
      <c r="K3268" s="413"/>
      <c r="L3268" s="413"/>
    </row>
    <row r="3269" spans="1:12" ht="24" customHeight="1">
      <c r="A3269" s="300" t="s">
        <v>12986</v>
      </c>
      <c r="B3269" s="301" t="s">
        <v>12987</v>
      </c>
      <c r="C3269" s="300" t="s">
        <v>9</v>
      </c>
      <c r="D3269" s="300" t="s">
        <v>9831</v>
      </c>
      <c r="E3269" s="302" t="s">
        <v>12988</v>
      </c>
      <c r="F3269" s="423" t="s">
        <v>12989</v>
      </c>
      <c r="G3269" s="423"/>
      <c r="H3269" s="423">
        <v>1.1782900000000001E-2</v>
      </c>
      <c r="I3269" s="423"/>
      <c r="J3269" s="424">
        <v>0.1192</v>
      </c>
      <c r="K3269" s="424"/>
      <c r="L3269" s="424"/>
    </row>
    <row r="3270" spans="1:12" ht="36" customHeight="1">
      <c r="A3270" s="300" t="s">
        <v>12986</v>
      </c>
      <c r="B3270" s="301" t="s">
        <v>12990</v>
      </c>
      <c r="C3270" s="300" t="s">
        <v>9</v>
      </c>
      <c r="D3270" s="300" t="s">
        <v>11426</v>
      </c>
      <c r="E3270" s="302" t="s">
        <v>51</v>
      </c>
      <c r="F3270" s="423" t="s">
        <v>12991</v>
      </c>
      <c r="G3270" s="423"/>
      <c r="H3270" s="423">
        <v>6.1760000000000005E-4</v>
      </c>
      <c r="I3270" s="423"/>
      <c r="J3270" s="424">
        <v>8.1600000000000006E-2</v>
      </c>
      <c r="K3270" s="424"/>
      <c r="L3270" s="424"/>
    </row>
    <row r="3271" spans="1:12" ht="24" customHeight="1">
      <c r="A3271" s="300" t="s">
        <v>12986</v>
      </c>
      <c r="B3271" s="301" t="s">
        <v>13085</v>
      </c>
      <c r="C3271" s="300" t="s">
        <v>9</v>
      </c>
      <c r="D3271" s="300" t="s">
        <v>7909</v>
      </c>
      <c r="E3271" s="302" t="s">
        <v>51</v>
      </c>
      <c r="F3271" s="423" t="s">
        <v>13086</v>
      </c>
      <c r="G3271" s="423"/>
      <c r="H3271" s="423">
        <v>4.773E-4</v>
      </c>
      <c r="I3271" s="423"/>
      <c r="J3271" s="424">
        <v>4.9599999999999998E-2</v>
      </c>
      <c r="K3271" s="424"/>
      <c r="L3271" s="424"/>
    </row>
    <row r="3272" spans="1:12" ht="24" customHeight="1">
      <c r="A3272" s="300" t="s">
        <v>12986</v>
      </c>
      <c r="B3272" s="301" t="s">
        <v>13087</v>
      </c>
      <c r="C3272" s="300" t="s">
        <v>9</v>
      </c>
      <c r="D3272" s="300" t="s">
        <v>8873</v>
      </c>
      <c r="E3272" s="302" t="s">
        <v>51</v>
      </c>
      <c r="F3272" s="423" t="s">
        <v>13088</v>
      </c>
      <c r="G3272" s="423"/>
      <c r="H3272" s="423">
        <v>4.5599999999999997E-5</v>
      </c>
      <c r="I3272" s="423"/>
      <c r="J3272" s="424">
        <v>3.9600000000000003E-2</v>
      </c>
      <c r="K3272" s="424"/>
      <c r="L3272" s="424"/>
    </row>
    <row r="3273" spans="1:12" ht="48" customHeight="1">
      <c r="A3273" s="300" t="s">
        <v>12986</v>
      </c>
      <c r="B3273" s="301" t="s">
        <v>13089</v>
      </c>
      <c r="C3273" s="300" t="s">
        <v>9</v>
      </c>
      <c r="D3273" s="300" t="s">
        <v>9227</v>
      </c>
      <c r="E3273" s="302" t="s">
        <v>51</v>
      </c>
      <c r="F3273" s="423" t="s">
        <v>13090</v>
      </c>
      <c r="G3273" s="423"/>
      <c r="H3273" s="423">
        <v>3.1699999999999998E-5</v>
      </c>
      <c r="I3273" s="423"/>
      <c r="J3273" s="424">
        <v>4.24E-2</v>
      </c>
      <c r="K3273" s="424"/>
      <c r="L3273" s="424"/>
    </row>
    <row r="3274" spans="1:12" ht="24" customHeight="1">
      <c r="A3274" s="300" t="s">
        <v>12986</v>
      </c>
      <c r="B3274" s="301" t="s">
        <v>13091</v>
      </c>
      <c r="C3274" s="300" t="s">
        <v>9</v>
      </c>
      <c r="D3274" s="300" t="s">
        <v>9580</v>
      </c>
      <c r="E3274" s="302" t="s">
        <v>51</v>
      </c>
      <c r="F3274" s="423" t="s">
        <v>13092</v>
      </c>
      <c r="G3274" s="423"/>
      <c r="H3274" s="423">
        <v>3.1099999999999997E-5</v>
      </c>
      <c r="I3274" s="423"/>
      <c r="J3274" s="424">
        <v>2.7900000000000001E-2</v>
      </c>
      <c r="K3274" s="424"/>
      <c r="L3274" s="424"/>
    </row>
    <row r="3275" spans="1:12" ht="36" customHeight="1">
      <c r="A3275" s="300" t="s">
        <v>12986</v>
      </c>
      <c r="B3275" s="301" t="s">
        <v>13182</v>
      </c>
      <c r="C3275" s="300" t="s">
        <v>9</v>
      </c>
      <c r="D3275" s="300" t="s">
        <v>7288</v>
      </c>
      <c r="E3275" s="302" t="s">
        <v>51</v>
      </c>
      <c r="F3275" s="423" t="s">
        <v>13183</v>
      </c>
      <c r="G3275" s="423"/>
      <c r="H3275" s="423">
        <v>2.6000000000000001E-6</v>
      </c>
      <c r="I3275" s="423"/>
      <c r="J3275" s="424">
        <v>3.7699999999999997E-2</v>
      </c>
      <c r="K3275" s="424"/>
      <c r="L3275" s="424"/>
    </row>
    <row r="3276" spans="1:12" ht="17.100000000000001" customHeight="1">
      <c r="A3276" s="298"/>
      <c r="B3276" s="298"/>
      <c r="C3276" s="298"/>
      <c r="D3276" s="298"/>
      <c r="E3276" s="298"/>
      <c r="F3276" s="298"/>
      <c r="G3276" s="298"/>
      <c r="H3276" s="298"/>
      <c r="I3276" s="298"/>
      <c r="J3276" s="298" t="s">
        <v>12992</v>
      </c>
      <c r="K3276" s="298"/>
      <c r="L3276" s="298" t="s">
        <v>14025</v>
      </c>
    </row>
    <row r="3277" spans="1:12">
      <c r="A3277" s="414" t="s">
        <v>12994</v>
      </c>
      <c r="B3277" s="414"/>
      <c r="C3277" s="414"/>
      <c r="D3277" s="414"/>
      <c r="E3277" s="414"/>
      <c r="F3277" s="414"/>
      <c r="G3277" s="414"/>
      <c r="H3277" s="414"/>
      <c r="I3277" s="294"/>
      <c r="J3277" s="294"/>
      <c r="K3277" s="294"/>
      <c r="L3277" s="294"/>
    </row>
    <row r="3278" spans="1:12" ht="17.100000000000001" customHeight="1">
      <c r="A3278" s="294" t="s">
        <v>12978</v>
      </c>
      <c r="B3278" s="298" t="s">
        <v>12979</v>
      </c>
      <c r="C3278" s="294" t="s">
        <v>12980</v>
      </c>
      <c r="D3278" s="294" t="s">
        <v>12981</v>
      </c>
      <c r="E3278" s="299" t="s">
        <v>12982</v>
      </c>
      <c r="F3278" s="413" t="s">
        <v>12983</v>
      </c>
      <c r="G3278" s="413"/>
      <c r="H3278" s="413" t="s">
        <v>12984</v>
      </c>
      <c r="I3278" s="413"/>
      <c r="J3278" s="413" t="s">
        <v>12985</v>
      </c>
      <c r="K3278" s="413"/>
      <c r="L3278" s="413"/>
    </row>
    <row r="3279" spans="1:12" ht="24" customHeight="1">
      <c r="A3279" s="300" t="s">
        <v>12986</v>
      </c>
      <c r="B3279" s="301" t="s">
        <v>13185</v>
      </c>
      <c r="C3279" s="300" t="s">
        <v>9</v>
      </c>
      <c r="D3279" s="300" t="s">
        <v>10150</v>
      </c>
      <c r="E3279" s="302" t="s">
        <v>27</v>
      </c>
      <c r="F3279" s="423" t="s">
        <v>13186</v>
      </c>
      <c r="G3279" s="423"/>
      <c r="H3279" s="423">
        <v>3.0976199999999999E-2</v>
      </c>
      <c r="I3279" s="423"/>
      <c r="J3279" s="424">
        <v>0.15859999999999999</v>
      </c>
      <c r="K3279" s="424"/>
      <c r="L3279" s="424"/>
    </row>
    <row r="3280" spans="1:12" ht="24" customHeight="1">
      <c r="A3280" s="300" t="s">
        <v>12986</v>
      </c>
      <c r="B3280" s="301" t="s">
        <v>13187</v>
      </c>
      <c r="C3280" s="300" t="s">
        <v>9</v>
      </c>
      <c r="D3280" s="300" t="s">
        <v>7901</v>
      </c>
      <c r="E3280" s="302" t="s">
        <v>27</v>
      </c>
      <c r="F3280" s="423" t="s">
        <v>13188</v>
      </c>
      <c r="G3280" s="423"/>
      <c r="H3280" s="423">
        <v>3.1056E-2</v>
      </c>
      <c r="I3280" s="423"/>
      <c r="J3280" s="424">
        <v>0.1699</v>
      </c>
      <c r="K3280" s="424"/>
      <c r="L3280" s="424"/>
    </row>
    <row r="3281" spans="1:12" ht="24" customHeight="1">
      <c r="A3281" s="300" t="s">
        <v>12986</v>
      </c>
      <c r="B3281" s="301" t="s">
        <v>13133</v>
      </c>
      <c r="C3281" s="300" t="s">
        <v>9</v>
      </c>
      <c r="D3281" s="300" t="s">
        <v>7905</v>
      </c>
      <c r="E3281" s="302" t="s">
        <v>27</v>
      </c>
      <c r="F3281" s="423" t="s">
        <v>13134</v>
      </c>
      <c r="G3281" s="423"/>
      <c r="H3281" s="423">
        <v>0.15417690000000001</v>
      </c>
      <c r="I3281" s="423"/>
      <c r="J3281" s="424">
        <v>1.0714999999999999</v>
      </c>
      <c r="K3281" s="424"/>
      <c r="L3281" s="424"/>
    </row>
    <row r="3282" spans="1:12" ht="24" customHeight="1">
      <c r="A3282" s="300" t="s">
        <v>12986</v>
      </c>
      <c r="B3282" s="301" t="s">
        <v>13292</v>
      </c>
      <c r="C3282" s="300" t="s">
        <v>9</v>
      </c>
      <c r="D3282" s="300" t="s">
        <v>6981</v>
      </c>
      <c r="E3282" s="302" t="s">
        <v>27</v>
      </c>
      <c r="F3282" s="423" t="s">
        <v>13293</v>
      </c>
      <c r="G3282" s="423"/>
      <c r="H3282" s="423">
        <v>2.9076000000000002E-3</v>
      </c>
      <c r="I3282" s="423"/>
      <c r="J3282" s="424">
        <v>1.41E-2</v>
      </c>
      <c r="K3282" s="424"/>
      <c r="L3282" s="424"/>
    </row>
    <row r="3283" spans="1:12" ht="24" customHeight="1">
      <c r="A3283" s="300" t="s">
        <v>12986</v>
      </c>
      <c r="B3283" s="301" t="s">
        <v>13294</v>
      </c>
      <c r="C3283" s="300" t="s">
        <v>9</v>
      </c>
      <c r="D3283" s="300" t="s">
        <v>7164</v>
      </c>
      <c r="E3283" s="302" t="s">
        <v>27</v>
      </c>
      <c r="F3283" s="423" t="s">
        <v>13134</v>
      </c>
      <c r="G3283" s="423"/>
      <c r="H3283" s="423">
        <v>2.0697699999999999E-2</v>
      </c>
      <c r="I3283" s="423"/>
      <c r="J3283" s="424">
        <v>0.14380000000000001</v>
      </c>
      <c r="K3283" s="424"/>
      <c r="L3283" s="424"/>
    </row>
    <row r="3284" spans="1:12" ht="24" customHeight="1">
      <c r="A3284" s="300" t="s">
        <v>12986</v>
      </c>
      <c r="B3284" s="301" t="s">
        <v>13093</v>
      </c>
      <c r="C3284" s="300" t="s">
        <v>9</v>
      </c>
      <c r="D3284" s="300" t="s">
        <v>10857</v>
      </c>
      <c r="E3284" s="302" t="s">
        <v>27</v>
      </c>
      <c r="F3284" s="423" t="s">
        <v>13094</v>
      </c>
      <c r="G3284" s="423"/>
      <c r="H3284" s="423">
        <v>0.22756960000000001</v>
      </c>
      <c r="I3284" s="423"/>
      <c r="J3284" s="424">
        <v>1.1765000000000001</v>
      </c>
      <c r="K3284" s="424"/>
      <c r="L3284" s="424"/>
    </row>
    <row r="3285" spans="1:12" ht="24" customHeight="1">
      <c r="A3285" s="300" t="s">
        <v>12986</v>
      </c>
      <c r="B3285" s="301" t="s">
        <v>13131</v>
      </c>
      <c r="C3285" s="300" t="s">
        <v>9</v>
      </c>
      <c r="D3285" s="300" t="s">
        <v>10137</v>
      </c>
      <c r="E3285" s="302" t="s">
        <v>27</v>
      </c>
      <c r="F3285" s="423" t="s">
        <v>13132</v>
      </c>
      <c r="G3285" s="423"/>
      <c r="H3285" s="423">
        <v>2.31121E-2</v>
      </c>
      <c r="I3285" s="423"/>
      <c r="J3285" s="424">
        <v>0.1109</v>
      </c>
      <c r="K3285" s="424"/>
      <c r="L3285" s="424"/>
    </row>
    <row r="3286" spans="1:12" ht="24" customHeight="1">
      <c r="A3286" s="300" t="s">
        <v>12986</v>
      </c>
      <c r="B3286" s="301" t="s">
        <v>13192</v>
      </c>
      <c r="C3286" s="300" t="s">
        <v>9</v>
      </c>
      <c r="D3286" s="300" t="s">
        <v>10306</v>
      </c>
      <c r="E3286" s="302" t="s">
        <v>27</v>
      </c>
      <c r="F3286" s="423" t="s">
        <v>13134</v>
      </c>
      <c r="G3286" s="423"/>
      <c r="H3286" s="423">
        <v>0.3810732</v>
      </c>
      <c r="I3286" s="423"/>
      <c r="J3286" s="424">
        <v>2.6484999999999999</v>
      </c>
      <c r="K3286" s="424"/>
      <c r="L3286" s="424"/>
    </row>
    <row r="3287" spans="1:12" ht="17.100000000000001" customHeight="1">
      <c r="A3287" s="298"/>
      <c r="B3287" s="298"/>
      <c r="C3287" s="298"/>
      <c r="D3287" s="298"/>
      <c r="E3287" s="298"/>
      <c r="F3287" s="298"/>
      <c r="G3287" s="298"/>
      <c r="H3287" s="298"/>
      <c r="I3287" s="298"/>
      <c r="J3287" s="298" t="s">
        <v>12992</v>
      </c>
      <c r="K3287" s="298"/>
      <c r="L3287" s="298" t="s">
        <v>13866</v>
      </c>
    </row>
    <row r="3288" spans="1:12">
      <c r="A3288" s="414" t="s">
        <v>12998</v>
      </c>
      <c r="B3288" s="414"/>
      <c r="C3288" s="414"/>
      <c r="D3288" s="414"/>
      <c r="E3288" s="414"/>
      <c r="F3288" s="414"/>
      <c r="G3288" s="414"/>
      <c r="H3288" s="414"/>
      <c r="I3288" s="294"/>
      <c r="J3288" s="294"/>
      <c r="K3288" s="294"/>
      <c r="L3288" s="294"/>
    </row>
    <row r="3289" spans="1:12" ht="17.100000000000001" customHeight="1">
      <c r="A3289" s="294" t="s">
        <v>12978</v>
      </c>
      <c r="B3289" s="298" t="s">
        <v>12979</v>
      </c>
      <c r="C3289" s="294" t="s">
        <v>12980</v>
      </c>
      <c r="D3289" s="294" t="s">
        <v>12981</v>
      </c>
      <c r="E3289" s="299" t="s">
        <v>12982</v>
      </c>
      <c r="F3289" s="413" t="s">
        <v>12983</v>
      </c>
      <c r="G3289" s="413"/>
      <c r="H3289" s="413" t="s">
        <v>12984</v>
      </c>
      <c r="I3289" s="413"/>
      <c r="J3289" s="413" t="s">
        <v>12985</v>
      </c>
      <c r="K3289" s="413"/>
      <c r="L3289" s="413"/>
    </row>
    <row r="3290" spans="1:12" ht="24" customHeight="1">
      <c r="A3290" s="300" t="s">
        <v>12986</v>
      </c>
      <c r="B3290" s="301" t="s">
        <v>13138</v>
      </c>
      <c r="C3290" s="300" t="s">
        <v>9</v>
      </c>
      <c r="D3290" s="300" t="s">
        <v>12530</v>
      </c>
      <c r="E3290" s="302" t="s">
        <v>20</v>
      </c>
      <c r="F3290" s="423" t="s">
        <v>13139</v>
      </c>
      <c r="G3290" s="423"/>
      <c r="H3290" s="423">
        <v>0.35199999999999998</v>
      </c>
      <c r="I3290" s="423"/>
      <c r="J3290" s="424">
        <v>1.76</v>
      </c>
      <c r="K3290" s="424"/>
      <c r="L3290" s="424"/>
    </row>
    <row r="3291" spans="1:12" ht="36" customHeight="1">
      <c r="A3291" s="300" t="s">
        <v>12986</v>
      </c>
      <c r="B3291" s="301" t="s">
        <v>13334</v>
      </c>
      <c r="C3291" s="300" t="s">
        <v>9</v>
      </c>
      <c r="D3291" s="300" t="s">
        <v>8874</v>
      </c>
      <c r="E3291" s="302" t="s">
        <v>51</v>
      </c>
      <c r="F3291" s="423" t="s">
        <v>12956</v>
      </c>
      <c r="G3291" s="423"/>
      <c r="H3291" s="423">
        <v>6</v>
      </c>
      <c r="I3291" s="423"/>
      <c r="J3291" s="424">
        <v>0.84</v>
      </c>
      <c r="K3291" s="424"/>
      <c r="L3291" s="424"/>
    </row>
    <row r="3292" spans="1:12" ht="24" customHeight="1">
      <c r="A3292" s="300" t="s">
        <v>12986</v>
      </c>
      <c r="B3292" s="301" t="s">
        <v>13326</v>
      </c>
      <c r="C3292" s="300" t="s">
        <v>9</v>
      </c>
      <c r="D3292" s="300" t="s">
        <v>8610</v>
      </c>
      <c r="E3292" s="302" t="s">
        <v>93</v>
      </c>
      <c r="F3292" s="423" t="s">
        <v>13327</v>
      </c>
      <c r="G3292" s="423"/>
      <c r="H3292" s="423">
        <v>6.0000000000000001E-3</v>
      </c>
      <c r="I3292" s="423"/>
      <c r="J3292" s="424">
        <v>0.03</v>
      </c>
      <c r="K3292" s="424"/>
      <c r="L3292" s="424"/>
    </row>
    <row r="3293" spans="1:12" ht="24" customHeight="1">
      <c r="A3293" s="300" t="s">
        <v>12986</v>
      </c>
      <c r="B3293" s="301" t="s">
        <v>13330</v>
      </c>
      <c r="C3293" s="300" t="s">
        <v>9</v>
      </c>
      <c r="D3293" s="300" t="s">
        <v>12533</v>
      </c>
      <c r="E3293" s="302" t="s">
        <v>20</v>
      </c>
      <c r="F3293" s="423" t="s">
        <v>13331</v>
      </c>
      <c r="G3293" s="423"/>
      <c r="H3293" s="423">
        <v>1.4340904999999999</v>
      </c>
      <c r="I3293" s="423"/>
      <c r="J3293" s="424">
        <v>2.5670000000000002</v>
      </c>
      <c r="K3293" s="424"/>
      <c r="L3293" s="424"/>
    </row>
    <row r="3294" spans="1:12" ht="24" customHeight="1">
      <c r="A3294" s="300" t="s">
        <v>12986</v>
      </c>
      <c r="B3294" s="301" t="s">
        <v>13562</v>
      </c>
      <c r="C3294" s="300" t="s">
        <v>9</v>
      </c>
      <c r="D3294" s="300" t="s">
        <v>10592</v>
      </c>
      <c r="E3294" s="302" t="s">
        <v>23</v>
      </c>
      <c r="F3294" s="423" t="s">
        <v>13141</v>
      </c>
      <c r="G3294" s="423"/>
      <c r="H3294" s="423">
        <v>1.07957E-2</v>
      </c>
      <c r="I3294" s="423"/>
      <c r="J3294" s="424">
        <v>0.1197</v>
      </c>
      <c r="K3294" s="424"/>
      <c r="L3294" s="424"/>
    </row>
    <row r="3295" spans="1:12" ht="24" customHeight="1">
      <c r="A3295" s="300" t="s">
        <v>12986</v>
      </c>
      <c r="B3295" s="301" t="s">
        <v>13744</v>
      </c>
      <c r="C3295" s="300" t="s">
        <v>9</v>
      </c>
      <c r="D3295" s="300" t="s">
        <v>12544</v>
      </c>
      <c r="E3295" s="302" t="s">
        <v>20</v>
      </c>
      <c r="F3295" s="423" t="s">
        <v>13745</v>
      </c>
      <c r="G3295" s="423"/>
      <c r="H3295" s="423">
        <v>1.2909600000000001</v>
      </c>
      <c r="I3295" s="423"/>
      <c r="J3295" s="424">
        <v>10.198600000000001</v>
      </c>
      <c r="K3295" s="424"/>
      <c r="L3295" s="424"/>
    </row>
    <row r="3296" spans="1:12" ht="36" customHeight="1">
      <c r="A3296" s="300" t="s">
        <v>12986</v>
      </c>
      <c r="B3296" s="301" t="s">
        <v>13219</v>
      </c>
      <c r="C3296" s="300" t="s">
        <v>9</v>
      </c>
      <c r="D3296" s="300" t="s">
        <v>10853</v>
      </c>
      <c r="E3296" s="302" t="s">
        <v>51</v>
      </c>
      <c r="F3296" s="423" t="s">
        <v>13220</v>
      </c>
      <c r="G3296" s="423"/>
      <c r="H3296" s="423">
        <v>3.7000000000000002E-6</v>
      </c>
      <c r="I3296" s="423"/>
      <c r="J3296" s="424">
        <v>4.7999999999999996E-3</v>
      </c>
      <c r="K3296" s="424"/>
      <c r="L3296" s="424"/>
    </row>
    <row r="3297" spans="1:12" ht="24" customHeight="1">
      <c r="A3297" s="300" t="s">
        <v>12986</v>
      </c>
      <c r="B3297" s="301" t="s">
        <v>13096</v>
      </c>
      <c r="C3297" s="300" t="s">
        <v>9</v>
      </c>
      <c r="D3297" s="300" t="s">
        <v>8825</v>
      </c>
      <c r="E3297" s="302" t="s">
        <v>13097</v>
      </c>
      <c r="F3297" s="423" t="s">
        <v>13098</v>
      </c>
      <c r="G3297" s="423"/>
      <c r="H3297" s="423">
        <v>8.4748900000000002E-2</v>
      </c>
      <c r="I3297" s="423"/>
      <c r="J3297" s="424">
        <v>0.05</v>
      </c>
      <c r="K3297" s="424"/>
      <c r="L3297" s="424"/>
    </row>
    <row r="3298" spans="1:12" ht="24" customHeight="1">
      <c r="A3298" s="300" t="s">
        <v>12986</v>
      </c>
      <c r="B3298" s="301" t="s">
        <v>13003</v>
      </c>
      <c r="C3298" s="300" t="s">
        <v>9</v>
      </c>
      <c r="D3298" s="300" t="s">
        <v>7216</v>
      </c>
      <c r="E3298" s="302" t="s">
        <v>51</v>
      </c>
      <c r="F3298" s="423" t="s">
        <v>13004</v>
      </c>
      <c r="G3298" s="423"/>
      <c r="H3298" s="423">
        <v>2.2851E-3</v>
      </c>
      <c r="I3298" s="423"/>
      <c r="J3298" s="424">
        <v>7.6300000000000007E-2</v>
      </c>
      <c r="K3298" s="424"/>
      <c r="L3298" s="424"/>
    </row>
    <row r="3299" spans="1:12" ht="24" customHeight="1">
      <c r="A3299" s="300" t="s">
        <v>12986</v>
      </c>
      <c r="B3299" s="301" t="s">
        <v>13005</v>
      </c>
      <c r="C3299" s="300" t="s">
        <v>9</v>
      </c>
      <c r="D3299" s="300" t="s">
        <v>7393</v>
      </c>
      <c r="E3299" s="302" t="s">
        <v>12988</v>
      </c>
      <c r="F3299" s="423" t="s">
        <v>13006</v>
      </c>
      <c r="G3299" s="423"/>
      <c r="H3299" s="423">
        <v>1.3747E-3</v>
      </c>
      <c r="I3299" s="423"/>
      <c r="J3299" s="424">
        <v>7.4200000000000002E-2</v>
      </c>
      <c r="K3299" s="424"/>
      <c r="L3299" s="424"/>
    </row>
    <row r="3300" spans="1:12" ht="24" customHeight="1">
      <c r="A3300" s="300" t="s">
        <v>12986</v>
      </c>
      <c r="B3300" s="301" t="s">
        <v>13007</v>
      </c>
      <c r="C3300" s="300" t="s">
        <v>9</v>
      </c>
      <c r="D3300" s="300" t="s">
        <v>10619</v>
      </c>
      <c r="E3300" s="302" t="s">
        <v>51</v>
      </c>
      <c r="F3300" s="423" t="s">
        <v>13008</v>
      </c>
      <c r="G3300" s="423"/>
      <c r="H3300" s="423">
        <v>1.0663000000000001E-3</v>
      </c>
      <c r="I3300" s="423"/>
      <c r="J3300" s="424">
        <v>0.2039</v>
      </c>
      <c r="K3300" s="424"/>
      <c r="L3300" s="424"/>
    </row>
    <row r="3301" spans="1:12" ht="24" customHeight="1">
      <c r="A3301" s="300" t="s">
        <v>12986</v>
      </c>
      <c r="B3301" s="301" t="s">
        <v>13009</v>
      </c>
      <c r="C3301" s="300" t="s">
        <v>9</v>
      </c>
      <c r="D3301" s="300" t="s">
        <v>10769</v>
      </c>
      <c r="E3301" s="302" t="s">
        <v>51</v>
      </c>
      <c r="F3301" s="423" t="s">
        <v>13010</v>
      </c>
      <c r="G3301" s="423"/>
      <c r="H3301" s="423">
        <v>9.5859E-2</v>
      </c>
      <c r="I3301" s="423"/>
      <c r="J3301" s="424">
        <v>0.1208</v>
      </c>
      <c r="K3301" s="424"/>
      <c r="L3301" s="424"/>
    </row>
    <row r="3302" spans="1:12" ht="24" customHeight="1">
      <c r="A3302" s="300" t="s">
        <v>12986</v>
      </c>
      <c r="B3302" s="301" t="s">
        <v>13011</v>
      </c>
      <c r="C3302" s="300" t="s">
        <v>9</v>
      </c>
      <c r="D3302" s="300" t="s">
        <v>10929</v>
      </c>
      <c r="E3302" s="302" t="s">
        <v>51</v>
      </c>
      <c r="F3302" s="423" t="s">
        <v>13012</v>
      </c>
      <c r="G3302" s="423"/>
      <c r="H3302" s="423">
        <v>9.2429999999999997E-4</v>
      </c>
      <c r="I3302" s="423"/>
      <c r="J3302" s="424">
        <v>0.1391</v>
      </c>
      <c r="K3302" s="424"/>
      <c r="L3302" s="424"/>
    </row>
    <row r="3303" spans="1:12" ht="24" customHeight="1">
      <c r="A3303" s="300" t="s">
        <v>12986</v>
      </c>
      <c r="B3303" s="301" t="s">
        <v>13099</v>
      </c>
      <c r="C3303" s="300" t="s">
        <v>9</v>
      </c>
      <c r="D3303" s="300" t="s">
        <v>7224</v>
      </c>
      <c r="E3303" s="302" t="s">
        <v>51</v>
      </c>
      <c r="F3303" s="423" t="s">
        <v>13100</v>
      </c>
      <c r="G3303" s="423"/>
      <c r="H3303" s="423">
        <v>5.6385999999999997E-3</v>
      </c>
      <c r="I3303" s="423"/>
      <c r="J3303" s="424">
        <v>5.1799999999999999E-2</v>
      </c>
      <c r="K3303" s="424"/>
      <c r="L3303" s="424"/>
    </row>
    <row r="3304" spans="1:12" ht="24" customHeight="1">
      <c r="A3304" s="300" t="s">
        <v>12986</v>
      </c>
      <c r="B3304" s="301" t="s">
        <v>13101</v>
      </c>
      <c r="C3304" s="300" t="s">
        <v>9</v>
      </c>
      <c r="D3304" s="300" t="s">
        <v>7359</v>
      </c>
      <c r="E3304" s="302" t="s">
        <v>51</v>
      </c>
      <c r="F3304" s="423" t="s">
        <v>13102</v>
      </c>
      <c r="G3304" s="423"/>
      <c r="H3304" s="423">
        <v>1.8210000000000001E-4</v>
      </c>
      <c r="I3304" s="423"/>
      <c r="J3304" s="424">
        <v>2.3400000000000001E-2</v>
      </c>
      <c r="K3304" s="424"/>
      <c r="L3304" s="424"/>
    </row>
    <row r="3305" spans="1:12" ht="24" customHeight="1">
      <c r="A3305" s="300" t="s">
        <v>12986</v>
      </c>
      <c r="B3305" s="301" t="s">
        <v>13103</v>
      </c>
      <c r="C3305" s="300" t="s">
        <v>9</v>
      </c>
      <c r="D3305" s="300" t="s">
        <v>8851</v>
      </c>
      <c r="E3305" s="302" t="s">
        <v>51</v>
      </c>
      <c r="F3305" s="423" t="s">
        <v>13104</v>
      </c>
      <c r="G3305" s="423"/>
      <c r="H3305" s="423">
        <v>1.4559999999999999E-4</v>
      </c>
      <c r="I3305" s="423"/>
      <c r="J3305" s="424">
        <v>2.8199999999999999E-2</v>
      </c>
      <c r="K3305" s="424"/>
      <c r="L3305" s="424"/>
    </row>
    <row r="3306" spans="1:12" ht="24" customHeight="1">
      <c r="A3306" s="300" t="s">
        <v>12986</v>
      </c>
      <c r="B3306" s="301" t="s">
        <v>13105</v>
      </c>
      <c r="C3306" s="300" t="s">
        <v>9</v>
      </c>
      <c r="D3306" s="300" t="s">
        <v>8852</v>
      </c>
      <c r="E3306" s="302" t="s">
        <v>51</v>
      </c>
      <c r="F3306" s="423" t="s">
        <v>13106</v>
      </c>
      <c r="G3306" s="423"/>
      <c r="H3306" s="423">
        <v>3.1099999999999997E-5</v>
      </c>
      <c r="I3306" s="423"/>
      <c r="J3306" s="424">
        <v>1.7100000000000001E-2</v>
      </c>
      <c r="K3306" s="424"/>
      <c r="L3306" s="424"/>
    </row>
    <row r="3307" spans="1:12" ht="24" customHeight="1">
      <c r="A3307" s="300" t="s">
        <v>12986</v>
      </c>
      <c r="B3307" s="301" t="s">
        <v>13107</v>
      </c>
      <c r="C3307" s="300" t="s">
        <v>9</v>
      </c>
      <c r="D3307" s="300" t="s">
        <v>9000</v>
      </c>
      <c r="E3307" s="302" t="s">
        <v>51</v>
      </c>
      <c r="F3307" s="423" t="s">
        <v>13108</v>
      </c>
      <c r="G3307" s="423"/>
      <c r="H3307" s="423">
        <v>6.4177000000000001E-3</v>
      </c>
      <c r="I3307" s="423"/>
      <c r="J3307" s="424">
        <v>4.3400000000000001E-2</v>
      </c>
      <c r="K3307" s="424"/>
      <c r="L3307" s="424"/>
    </row>
    <row r="3308" spans="1:12" ht="24" customHeight="1">
      <c r="A3308" s="300" t="s">
        <v>12986</v>
      </c>
      <c r="B3308" s="301" t="s">
        <v>13109</v>
      </c>
      <c r="C3308" s="300" t="s">
        <v>9</v>
      </c>
      <c r="D3308" s="300" t="s">
        <v>9574</v>
      </c>
      <c r="E3308" s="302" t="s">
        <v>51</v>
      </c>
      <c r="F3308" s="423" t="s">
        <v>13110</v>
      </c>
      <c r="G3308" s="423"/>
      <c r="H3308" s="423">
        <v>2.0352999999999999E-3</v>
      </c>
      <c r="I3308" s="423"/>
      <c r="J3308" s="424">
        <v>1.7999999999999999E-2</v>
      </c>
      <c r="K3308" s="424"/>
      <c r="L3308" s="424"/>
    </row>
    <row r="3309" spans="1:12" ht="24" customHeight="1">
      <c r="A3309" s="300" t="s">
        <v>12986</v>
      </c>
      <c r="B3309" s="301" t="s">
        <v>13111</v>
      </c>
      <c r="C3309" s="300" t="s">
        <v>9</v>
      </c>
      <c r="D3309" s="300" t="s">
        <v>10714</v>
      </c>
      <c r="E3309" s="302" t="s">
        <v>93</v>
      </c>
      <c r="F3309" s="423" t="s">
        <v>13112</v>
      </c>
      <c r="G3309" s="423"/>
      <c r="H3309" s="423">
        <v>1.0696E-3</v>
      </c>
      <c r="I3309" s="423"/>
      <c r="J3309" s="424">
        <v>1.6299999999999999E-2</v>
      </c>
      <c r="K3309" s="424"/>
      <c r="L3309" s="424"/>
    </row>
    <row r="3310" spans="1:12" ht="24" customHeight="1">
      <c r="A3310" s="300" t="s">
        <v>12986</v>
      </c>
      <c r="B3310" s="301" t="s">
        <v>13113</v>
      </c>
      <c r="C3310" s="300" t="s">
        <v>9</v>
      </c>
      <c r="D3310" s="300" t="s">
        <v>10809</v>
      </c>
      <c r="E3310" s="302" t="s">
        <v>51</v>
      </c>
      <c r="F3310" s="423" t="s">
        <v>13114</v>
      </c>
      <c r="G3310" s="423"/>
      <c r="H3310" s="423">
        <v>1.0696E-3</v>
      </c>
      <c r="I3310" s="423"/>
      <c r="J3310" s="424">
        <v>1.2800000000000001E-2</v>
      </c>
      <c r="K3310" s="424"/>
      <c r="L3310" s="424"/>
    </row>
    <row r="3311" spans="1:12" ht="24" customHeight="1">
      <c r="A3311" s="300" t="s">
        <v>12986</v>
      </c>
      <c r="B3311" s="301" t="s">
        <v>13115</v>
      </c>
      <c r="C3311" s="300" t="s">
        <v>9</v>
      </c>
      <c r="D3311" s="300" t="s">
        <v>10810</v>
      </c>
      <c r="E3311" s="302" t="s">
        <v>51</v>
      </c>
      <c r="F3311" s="423" t="s">
        <v>13116</v>
      </c>
      <c r="G3311" s="423"/>
      <c r="H3311" s="423">
        <v>1.0696E-3</v>
      </c>
      <c r="I3311" s="423"/>
      <c r="J3311" s="424">
        <v>2.8500000000000001E-2</v>
      </c>
      <c r="K3311" s="424"/>
      <c r="L3311" s="424"/>
    </row>
    <row r="3312" spans="1:12" ht="24" customHeight="1">
      <c r="A3312" s="300" t="s">
        <v>12986</v>
      </c>
      <c r="B3312" s="301" t="s">
        <v>13117</v>
      </c>
      <c r="C3312" s="300" t="s">
        <v>9</v>
      </c>
      <c r="D3312" s="300" t="s">
        <v>10837</v>
      </c>
      <c r="E3312" s="302" t="s">
        <v>51</v>
      </c>
      <c r="F3312" s="423" t="s">
        <v>13118</v>
      </c>
      <c r="G3312" s="423"/>
      <c r="H3312" s="423">
        <v>3.6300000000000001E-5</v>
      </c>
      <c r="I3312" s="423"/>
      <c r="J3312" s="424">
        <v>1.6199999999999999E-2</v>
      </c>
      <c r="K3312" s="424"/>
      <c r="L3312" s="424"/>
    </row>
    <row r="3313" spans="1:12" ht="24" customHeight="1">
      <c r="A3313" s="300" t="s">
        <v>12986</v>
      </c>
      <c r="B3313" s="301" t="s">
        <v>13757</v>
      </c>
      <c r="C3313" s="300" t="s">
        <v>9</v>
      </c>
      <c r="D3313" s="300" t="s">
        <v>6879</v>
      </c>
      <c r="E3313" s="302" t="s">
        <v>23</v>
      </c>
      <c r="F3313" s="423" t="s">
        <v>13758</v>
      </c>
      <c r="G3313" s="423"/>
      <c r="H3313" s="423">
        <v>0.52167739999999996</v>
      </c>
      <c r="I3313" s="423"/>
      <c r="J3313" s="424">
        <v>2.7336</v>
      </c>
      <c r="K3313" s="424"/>
      <c r="L3313" s="424"/>
    </row>
    <row r="3314" spans="1:12" ht="24" customHeight="1">
      <c r="A3314" s="300" t="s">
        <v>12986</v>
      </c>
      <c r="B3314" s="301" t="s">
        <v>13144</v>
      </c>
      <c r="C3314" s="300" t="s">
        <v>9</v>
      </c>
      <c r="D3314" s="300" t="s">
        <v>7134</v>
      </c>
      <c r="E3314" s="302" t="s">
        <v>13145</v>
      </c>
      <c r="F3314" s="423" t="s">
        <v>13146</v>
      </c>
      <c r="G3314" s="423"/>
      <c r="H3314" s="423">
        <v>1.4148900000000001E-2</v>
      </c>
      <c r="I3314" s="423"/>
      <c r="J3314" s="424">
        <v>0.88780000000000003</v>
      </c>
      <c r="K3314" s="424"/>
      <c r="L3314" s="424"/>
    </row>
    <row r="3315" spans="1:12" ht="24" customHeight="1">
      <c r="A3315" s="300" t="s">
        <v>12986</v>
      </c>
      <c r="B3315" s="301" t="s">
        <v>13147</v>
      </c>
      <c r="C3315" s="300" t="s">
        <v>9</v>
      </c>
      <c r="D3315" s="300" t="s">
        <v>8045</v>
      </c>
      <c r="E3315" s="302" t="s">
        <v>23</v>
      </c>
      <c r="F3315" s="423" t="s">
        <v>12928</v>
      </c>
      <c r="G3315" s="423"/>
      <c r="H3315" s="423">
        <v>5.8236033000000003</v>
      </c>
      <c r="I3315" s="423"/>
      <c r="J3315" s="424">
        <v>2.8536000000000001</v>
      </c>
      <c r="K3315" s="424"/>
      <c r="L3315" s="424"/>
    </row>
    <row r="3316" spans="1:12" ht="24" customHeight="1">
      <c r="A3316" s="300" t="s">
        <v>12986</v>
      </c>
      <c r="B3316" s="301" t="s">
        <v>13148</v>
      </c>
      <c r="C3316" s="300" t="s">
        <v>9</v>
      </c>
      <c r="D3316" s="300" t="s">
        <v>10292</v>
      </c>
      <c r="E3316" s="302" t="s">
        <v>13145</v>
      </c>
      <c r="F3316" s="423" t="s">
        <v>13149</v>
      </c>
      <c r="G3316" s="423"/>
      <c r="H3316" s="423">
        <v>1.05848E-2</v>
      </c>
      <c r="I3316" s="423"/>
      <c r="J3316" s="424">
        <v>0.70169999999999999</v>
      </c>
      <c r="K3316" s="424"/>
      <c r="L3316" s="424"/>
    </row>
    <row r="3317" spans="1:12" ht="17.100000000000001" customHeight="1">
      <c r="A3317" s="298"/>
      <c r="B3317" s="298"/>
      <c r="C3317" s="298"/>
      <c r="D3317" s="298"/>
      <c r="E3317" s="298"/>
      <c r="F3317" s="298"/>
      <c r="G3317" s="298"/>
      <c r="H3317" s="298"/>
      <c r="I3317" s="298"/>
      <c r="J3317" s="298" t="s">
        <v>12992</v>
      </c>
      <c r="K3317" s="298"/>
      <c r="L3317" s="298" t="s">
        <v>14026</v>
      </c>
    </row>
    <row r="3318" spans="1:12">
      <c r="A3318" s="414" t="s">
        <v>13056</v>
      </c>
      <c r="B3318" s="414"/>
      <c r="C3318" s="414"/>
      <c r="D3318" s="414"/>
      <c r="E3318" s="414"/>
      <c r="F3318" s="414"/>
      <c r="G3318" s="414"/>
      <c r="H3318" s="414"/>
      <c r="I3318" s="294"/>
      <c r="J3318" s="294"/>
      <c r="K3318" s="294"/>
      <c r="L3318" s="294"/>
    </row>
    <row r="3319" spans="1:12" ht="17.100000000000001" customHeight="1">
      <c r="A3319" s="294" t="s">
        <v>12978</v>
      </c>
      <c r="B3319" s="298" t="s">
        <v>12979</v>
      </c>
      <c r="C3319" s="294" t="s">
        <v>12980</v>
      </c>
      <c r="D3319" s="294" t="s">
        <v>12981</v>
      </c>
      <c r="E3319" s="299" t="s">
        <v>12982</v>
      </c>
      <c r="F3319" s="413" t="s">
        <v>12983</v>
      </c>
      <c r="G3319" s="413"/>
      <c r="H3319" s="413" t="s">
        <v>12984</v>
      </c>
      <c r="I3319" s="413"/>
      <c r="J3319" s="413" t="s">
        <v>12985</v>
      </c>
      <c r="K3319" s="413"/>
      <c r="L3319" s="413"/>
    </row>
    <row r="3320" spans="1:12" ht="24" customHeight="1">
      <c r="A3320" s="300" t="s">
        <v>12986</v>
      </c>
      <c r="B3320" s="301" t="s">
        <v>13057</v>
      </c>
      <c r="C3320" s="300" t="s">
        <v>9</v>
      </c>
      <c r="D3320" s="300" t="s">
        <v>12549</v>
      </c>
      <c r="E3320" s="302" t="s">
        <v>27</v>
      </c>
      <c r="F3320" s="423" t="s">
        <v>12948</v>
      </c>
      <c r="G3320" s="423"/>
      <c r="H3320" s="423">
        <v>0.85763940000000005</v>
      </c>
      <c r="I3320" s="423"/>
      <c r="J3320" s="424">
        <v>0.5575</v>
      </c>
      <c r="K3320" s="424"/>
      <c r="L3320" s="424"/>
    </row>
    <row r="3321" spans="1:12" ht="17.100000000000001" customHeight="1">
      <c r="A3321" s="298"/>
      <c r="B3321" s="298"/>
      <c r="C3321" s="298"/>
      <c r="D3321" s="298"/>
      <c r="E3321" s="298"/>
      <c r="F3321" s="298"/>
      <c r="G3321" s="298"/>
      <c r="H3321" s="298"/>
      <c r="I3321" s="298"/>
      <c r="J3321" s="298" t="s">
        <v>12992</v>
      </c>
      <c r="K3321" s="298"/>
      <c r="L3321" s="298" t="s">
        <v>13433</v>
      </c>
    </row>
    <row r="3322" spans="1:12">
      <c r="A3322" s="414" t="s">
        <v>13058</v>
      </c>
      <c r="B3322" s="414"/>
      <c r="C3322" s="414"/>
      <c r="D3322" s="414"/>
      <c r="E3322" s="414"/>
      <c r="F3322" s="414"/>
      <c r="G3322" s="414"/>
      <c r="H3322" s="414"/>
      <c r="I3322" s="294"/>
      <c r="J3322" s="294"/>
      <c r="K3322" s="294"/>
      <c r="L3322" s="294"/>
    </row>
    <row r="3323" spans="1:12" ht="17.100000000000001" customHeight="1">
      <c r="A3323" s="294" t="s">
        <v>12978</v>
      </c>
      <c r="B3323" s="298" t="s">
        <v>12979</v>
      </c>
      <c r="C3323" s="294" t="s">
        <v>12980</v>
      </c>
      <c r="D3323" s="294" t="s">
        <v>12981</v>
      </c>
      <c r="E3323" s="299" t="s">
        <v>12982</v>
      </c>
      <c r="F3323" s="413" t="s">
        <v>12983</v>
      </c>
      <c r="G3323" s="413"/>
      <c r="H3323" s="413" t="s">
        <v>12984</v>
      </c>
      <c r="I3323" s="413"/>
      <c r="J3323" s="413" t="s">
        <v>12985</v>
      </c>
      <c r="K3323" s="413"/>
      <c r="L3323" s="413"/>
    </row>
    <row r="3324" spans="1:12" ht="24" customHeight="1">
      <c r="A3324" s="300" t="s">
        <v>12986</v>
      </c>
      <c r="B3324" s="301" t="s">
        <v>13059</v>
      </c>
      <c r="C3324" s="300" t="s">
        <v>9</v>
      </c>
      <c r="D3324" s="300" t="s">
        <v>12535</v>
      </c>
      <c r="E3324" s="302" t="s">
        <v>27</v>
      </c>
      <c r="F3324" s="423" t="s">
        <v>12936</v>
      </c>
      <c r="G3324" s="423"/>
      <c r="H3324" s="423">
        <v>0.85763940000000005</v>
      </c>
      <c r="I3324" s="423"/>
      <c r="J3324" s="424">
        <v>4.2900000000000001E-2</v>
      </c>
      <c r="K3324" s="424"/>
      <c r="L3324" s="424"/>
    </row>
    <row r="3325" spans="1:12" ht="17.100000000000001" customHeight="1">
      <c r="A3325" s="298"/>
      <c r="B3325" s="298"/>
      <c r="C3325" s="298"/>
      <c r="D3325" s="298"/>
      <c r="E3325" s="298"/>
      <c r="F3325" s="298"/>
      <c r="G3325" s="298"/>
      <c r="H3325" s="298"/>
      <c r="I3325" s="298"/>
      <c r="J3325" s="298" t="s">
        <v>12992</v>
      </c>
      <c r="K3325" s="298"/>
      <c r="L3325" s="298" t="s">
        <v>12908</v>
      </c>
    </row>
    <row r="3326" spans="1:12">
      <c r="A3326" s="414" t="s">
        <v>13060</v>
      </c>
      <c r="B3326" s="414"/>
      <c r="C3326" s="414"/>
      <c r="D3326" s="414"/>
      <c r="E3326" s="414"/>
      <c r="F3326" s="414"/>
      <c r="G3326" s="414"/>
      <c r="H3326" s="414"/>
      <c r="I3326" s="294"/>
      <c r="J3326" s="294"/>
      <c r="K3326" s="294"/>
      <c r="L3326" s="294"/>
    </row>
    <row r="3327" spans="1:12" ht="17.100000000000001" customHeight="1">
      <c r="A3327" s="294" t="s">
        <v>12978</v>
      </c>
      <c r="B3327" s="298" t="s">
        <v>12979</v>
      </c>
      <c r="C3327" s="294" t="s">
        <v>12980</v>
      </c>
      <c r="D3327" s="294" t="s">
        <v>12981</v>
      </c>
      <c r="E3327" s="299" t="s">
        <v>12982</v>
      </c>
      <c r="F3327" s="413" t="s">
        <v>12983</v>
      </c>
      <c r="G3327" s="413"/>
      <c r="H3327" s="413" t="s">
        <v>12984</v>
      </c>
      <c r="I3327" s="413"/>
      <c r="J3327" s="413" t="s">
        <v>12985</v>
      </c>
      <c r="K3327" s="413"/>
      <c r="L3327" s="413"/>
    </row>
    <row r="3328" spans="1:12" ht="24" customHeight="1">
      <c r="A3328" s="300" t="s">
        <v>12986</v>
      </c>
      <c r="B3328" s="301" t="s">
        <v>13061</v>
      </c>
      <c r="C3328" s="300" t="s">
        <v>9</v>
      </c>
      <c r="D3328" s="300" t="s">
        <v>12522</v>
      </c>
      <c r="E3328" s="302" t="s">
        <v>27</v>
      </c>
      <c r="F3328" s="423" t="s">
        <v>12964</v>
      </c>
      <c r="G3328" s="423"/>
      <c r="H3328" s="423">
        <v>0.85763940000000005</v>
      </c>
      <c r="I3328" s="423"/>
      <c r="J3328" s="424">
        <v>2.1698</v>
      </c>
      <c r="K3328" s="424"/>
      <c r="L3328" s="424"/>
    </row>
    <row r="3329" spans="1:12" ht="24" customHeight="1">
      <c r="A3329" s="300" t="s">
        <v>12986</v>
      </c>
      <c r="B3329" s="301" t="s">
        <v>13062</v>
      </c>
      <c r="C3329" s="300" t="s">
        <v>9</v>
      </c>
      <c r="D3329" s="300" t="s">
        <v>12527</v>
      </c>
      <c r="E3329" s="302" t="s">
        <v>27</v>
      </c>
      <c r="F3329" s="423" t="s">
        <v>13063</v>
      </c>
      <c r="G3329" s="423"/>
      <c r="H3329" s="423">
        <v>0.85763940000000005</v>
      </c>
      <c r="I3329" s="423"/>
      <c r="J3329" s="424">
        <v>0.29160000000000003</v>
      </c>
      <c r="K3329" s="424"/>
      <c r="L3329" s="424"/>
    </row>
    <row r="3330" spans="1:12" ht="17.100000000000001" customHeight="1">
      <c r="A3330" s="298"/>
      <c r="B3330" s="298"/>
      <c r="C3330" s="298"/>
      <c r="D3330" s="298"/>
      <c r="E3330" s="298"/>
      <c r="F3330" s="298"/>
      <c r="G3330" s="298"/>
      <c r="H3330" s="298"/>
      <c r="I3330" s="298"/>
      <c r="J3330" s="298" t="s">
        <v>12992</v>
      </c>
      <c r="K3330" s="298"/>
      <c r="L3330" s="298" t="s">
        <v>14027</v>
      </c>
    </row>
    <row r="3331" spans="1:12" ht="17.100000000000001" customHeight="1">
      <c r="A3331" s="294" t="s">
        <v>13014</v>
      </c>
      <c r="B3331" s="294"/>
      <c r="C3331" s="294"/>
      <c r="D3331" s="294"/>
      <c r="E3331" s="294"/>
      <c r="F3331" s="294"/>
      <c r="G3331" s="294"/>
      <c r="H3331" s="294"/>
      <c r="I3331" s="294"/>
      <c r="J3331" s="294"/>
      <c r="K3331" s="294"/>
      <c r="L3331" s="294"/>
    </row>
    <row r="3332" spans="1:12" ht="17.100000000000001" customHeight="1">
      <c r="A3332" s="298"/>
      <c r="B3332" s="298"/>
      <c r="C3332" s="298"/>
      <c r="D3332" s="298"/>
      <c r="E3332" s="298"/>
      <c r="F3332" s="298"/>
      <c r="G3332" s="298"/>
      <c r="H3332" s="298"/>
      <c r="I3332" s="298"/>
      <c r="J3332" s="298" t="s">
        <v>13015</v>
      </c>
      <c r="K3332" s="298"/>
      <c r="L3332" s="298" t="s">
        <v>14028</v>
      </c>
    </row>
    <row r="3333" spans="1:12" ht="17.100000000000001" customHeight="1">
      <c r="A3333" s="298"/>
      <c r="B3333" s="298"/>
      <c r="C3333" s="298"/>
      <c r="D3333" s="298"/>
      <c r="E3333" s="298"/>
      <c r="F3333" s="298"/>
      <c r="G3333" s="298"/>
      <c r="H3333" s="298"/>
      <c r="I3333" s="298"/>
      <c r="J3333" s="298" t="s">
        <v>13017</v>
      </c>
      <c r="K3333" s="298" t="s">
        <v>13018</v>
      </c>
      <c r="L3333" s="298" t="s">
        <v>14029</v>
      </c>
    </row>
    <row r="3334" spans="1:12" ht="17.100000000000001" customHeight="1">
      <c r="A3334" s="298"/>
      <c r="B3334" s="298"/>
      <c r="C3334" s="298"/>
      <c r="D3334" s="298"/>
      <c r="E3334" s="298"/>
      <c r="F3334" s="298"/>
      <c r="G3334" s="298"/>
      <c r="H3334" s="298"/>
      <c r="I3334" s="298"/>
      <c r="J3334" s="298" t="s">
        <v>13020</v>
      </c>
      <c r="K3334" s="298"/>
      <c r="L3334" s="298" t="s">
        <v>14030</v>
      </c>
    </row>
    <row r="3335" spans="1:12" ht="17.100000000000001" customHeight="1">
      <c r="A3335" s="298"/>
      <c r="B3335" s="298"/>
      <c r="C3335" s="298"/>
      <c r="D3335" s="298"/>
      <c r="E3335" s="298"/>
      <c r="F3335" s="298"/>
      <c r="G3335" s="298"/>
      <c r="H3335" s="298"/>
      <c r="I3335" s="298"/>
      <c r="J3335" s="298" t="s">
        <v>13022</v>
      </c>
      <c r="K3335" s="298" t="s">
        <v>12974</v>
      </c>
      <c r="L3335" s="298" t="s">
        <v>14031</v>
      </c>
    </row>
    <row r="3336" spans="1:12" ht="17.100000000000001" customHeight="1">
      <c r="A3336" s="298"/>
      <c r="B3336" s="298"/>
      <c r="C3336" s="298"/>
      <c r="D3336" s="298"/>
      <c r="E3336" s="298"/>
      <c r="F3336" s="298"/>
      <c r="G3336" s="298"/>
      <c r="H3336" s="298"/>
      <c r="I3336" s="298"/>
      <c r="J3336" s="298" t="s">
        <v>13024</v>
      </c>
      <c r="K3336" s="298"/>
      <c r="L3336" s="298" t="s">
        <v>14032</v>
      </c>
    </row>
    <row r="3337" spans="1:12" ht="30" customHeight="1">
      <c r="A3337" s="299"/>
      <c r="B3337" s="299"/>
      <c r="C3337" s="299"/>
      <c r="D3337" s="299"/>
      <c r="E3337" s="299"/>
      <c r="F3337" s="299"/>
      <c r="G3337" s="299"/>
      <c r="H3337" s="299"/>
      <c r="I3337" s="299"/>
      <c r="J3337" s="299"/>
      <c r="K3337" s="299"/>
      <c r="L3337" s="299"/>
    </row>
    <row r="3338" spans="1:12" ht="24" customHeight="1">
      <c r="A3338" s="295" t="s">
        <v>14033</v>
      </c>
      <c r="B3338" s="296" t="s">
        <v>14034</v>
      </c>
      <c r="C3338" s="295" t="s">
        <v>9</v>
      </c>
      <c r="D3338" s="295" t="s">
        <v>3979</v>
      </c>
      <c r="E3338" s="297" t="s">
        <v>20</v>
      </c>
      <c r="F3338" s="296"/>
      <c r="G3338" s="296"/>
      <c r="H3338" s="296"/>
      <c r="I3338" s="296"/>
      <c r="J3338" s="296"/>
      <c r="K3338" s="296"/>
      <c r="L3338" s="296"/>
    </row>
    <row r="3339" spans="1:12">
      <c r="A3339" s="414" t="s">
        <v>12977</v>
      </c>
      <c r="B3339" s="414"/>
      <c r="C3339" s="414"/>
      <c r="D3339" s="414"/>
      <c r="E3339" s="414"/>
      <c r="F3339" s="414"/>
      <c r="G3339" s="414"/>
      <c r="H3339" s="414"/>
      <c r="I3339" s="294"/>
      <c r="J3339" s="294"/>
      <c r="K3339" s="294"/>
      <c r="L3339" s="294"/>
    </row>
    <row r="3340" spans="1:12" ht="17.100000000000001" customHeight="1">
      <c r="A3340" s="294" t="s">
        <v>12978</v>
      </c>
      <c r="B3340" s="298" t="s">
        <v>12979</v>
      </c>
      <c r="C3340" s="294" t="s">
        <v>12980</v>
      </c>
      <c r="D3340" s="294" t="s">
        <v>12981</v>
      </c>
      <c r="E3340" s="299" t="s">
        <v>12982</v>
      </c>
      <c r="F3340" s="413" t="s">
        <v>12983</v>
      </c>
      <c r="G3340" s="413"/>
      <c r="H3340" s="413" t="s">
        <v>12984</v>
      </c>
      <c r="I3340" s="413"/>
      <c r="J3340" s="413" t="s">
        <v>12985</v>
      </c>
      <c r="K3340" s="413"/>
      <c r="L3340" s="413"/>
    </row>
    <row r="3341" spans="1:12" ht="24" customHeight="1">
      <c r="A3341" s="300" t="s">
        <v>12986</v>
      </c>
      <c r="B3341" s="301" t="s">
        <v>12987</v>
      </c>
      <c r="C3341" s="300" t="s">
        <v>9</v>
      </c>
      <c r="D3341" s="300" t="s">
        <v>9831</v>
      </c>
      <c r="E3341" s="302" t="s">
        <v>12988</v>
      </c>
      <c r="F3341" s="423" t="s">
        <v>12989</v>
      </c>
      <c r="G3341" s="423"/>
      <c r="H3341" s="423">
        <v>1.13451E-2</v>
      </c>
      <c r="I3341" s="423"/>
      <c r="J3341" s="424">
        <v>0.1148</v>
      </c>
      <c r="K3341" s="424"/>
      <c r="L3341" s="424"/>
    </row>
    <row r="3342" spans="1:12" ht="36" customHeight="1">
      <c r="A3342" s="300" t="s">
        <v>12986</v>
      </c>
      <c r="B3342" s="301" t="s">
        <v>12990</v>
      </c>
      <c r="C3342" s="300" t="s">
        <v>9</v>
      </c>
      <c r="D3342" s="300" t="s">
        <v>11426</v>
      </c>
      <c r="E3342" s="302" t="s">
        <v>51</v>
      </c>
      <c r="F3342" s="423" t="s">
        <v>12991</v>
      </c>
      <c r="G3342" s="423"/>
      <c r="H3342" s="423">
        <v>5.9460000000000003E-4</v>
      </c>
      <c r="I3342" s="423"/>
      <c r="J3342" s="424">
        <v>7.8600000000000003E-2</v>
      </c>
      <c r="K3342" s="424"/>
      <c r="L3342" s="424"/>
    </row>
    <row r="3343" spans="1:12" ht="24" customHeight="1">
      <c r="A3343" s="300" t="s">
        <v>12986</v>
      </c>
      <c r="B3343" s="301" t="s">
        <v>13085</v>
      </c>
      <c r="C3343" s="300" t="s">
        <v>9</v>
      </c>
      <c r="D3343" s="300" t="s">
        <v>7909</v>
      </c>
      <c r="E3343" s="302" t="s">
        <v>51</v>
      </c>
      <c r="F3343" s="423" t="s">
        <v>13086</v>
      </c>
      <c r="G3343" s="423"/>
      <c r="H3343" s="423">
        <v>4.6579999999999999E-4</v>
      </c>
      <c r="I3343" s="423"/>
      <c r="J3343" s="424">
        <v>4.8399999999999999E-2</v>
      </c>
      <c r="K3343" s="424"/>
      <c r="L3343" s="424"/>
    </row>
    <row r="3344" spans="1:12" ht="24" customHeight="1">
      <c r="A3344" s="300" t="s">
        <v>12986</v>
      </c>
      <c r="B3344" s="301" t="s">
        <v>13087</v>
      </c>
      <c r="C3344" s="300" t="s">
        <v>9</v>
      </c>
      <c r="D3344" s="300" t="s">
        <v>8873</v>
      </c>
      <c r="E3344" s="302" t="s">
        <v>51</v>
      </c>
      <c r="F3344" s="423" t="s">
        <v>13088</v>
      </c>
      <c r="G3344" s="423"/>
      <c r="H3344" s="423">
        <v>4.4299999999999999E-5</v>
      </c>
      <c r="I3344" s="423"/>
      <c r="J3344" s="424">
        <v>3.85E-2</v>
      </c>
      <c r="K3344" s="424"/>
      <c r="L3344" s="424"/>
    </row>
    <row r="3345" spans="1:12" ht="48" customHeight="1">
      <c r="A3345" s="300" t="s">
        <v>12986</v>
      </c>
      <c r="B3345" s="301" t="s">
        <v>13089</v>
      </c>
      <c r="C3345" s="300" t="s">
        <v>9</v>
      </c>
      <c r="D3345" s="300" t="s">
        <v>9227</v>
      </c>
      <c r="E3345" s="302" t="s">
        <v>51</v>
      </c>
      <c r="F3345" s="423" t="s">
        <v>13090</v>
      </c>
      <c r="G3345" s="423"/>
      <c r="H3345" s="423">
        <v>3.0899999999999999E-5</v>
      </c>
      <c r="I3345" s="423"/>
      <c r="J3345" s="424">
        <v>4.1300000000000003E-2</v>
      </c>
      <c r="K3345" s="424"/>
      <c r="L3345" s="424"/>
    </row>
    <row r="3346" spans="1:12" ht="24" customHeight="1">
      <c r="A3346" s="300" t="s">
        <v>12986</v>
      </c>
      <c r="B3346" s="301" t="s">
        <v>13091</v>
      </c>
      <c r="C3346" s="300" t="s">
        <v>9</v>
      </c>
      <c r="D3346" s="300" t="s">
        <v>9580</v>
      </c>
      <c r="E3346" s="302" t="s">
        <v>51</v>
      </c>
      <c r="F3346" s="423" t="s">
        <v>13092</v>
      </c>
      <c r="G3346" s="423"/>
      <c r="H3346" s="423">
        <v>3.0300000000000001E-5</v>
      </c>
      <c r="I3346" s="423"/>
      <c r="J3346" s="424">
        <v>2.7199999999999998E-2</v>
      </c>
      <c r="K3346" s="424"/>
      <c r="L3346" s="424"/>
    </row>
    <row r="3347" spans="1:12" ht="36" customHeight="1">
      <c r="A3347" s="300" t="s">
        <v>12986</v>
      </c>
      <c r="B3347" s="301" t="s">
        <v>13182</v>
      </c>
      <c r="C3347" s="300" t="s">
        <v>9</v>
      </c>
      <c r="D3347" s="300" t="s">
        <v>7288</v>
      </c>
      <c r="E3347" s="302" t="s">
        <v>51</v>
      </c>
      <c r="F3347" s="423" t="s">
        <v>13183</v>
      </c>
      <c r="G3347" s="423"/>
      <c r="H3347" s="423">
        <v>1.7E-6</v>
      </c>
      <c r="I3347" s="423"/>
      <c r="J3347" s="424">
        <v>2.46E-2</v>
      </c>
      <c r="K3347" s="424"/>
      <c r="L3347" s="424"/>
    </row>
    <row r="3348" spans="1:12" ht="17.100000000000001" customHeight="1">
      <c r="A3348" s="298"/>
      <c r="B3348" s="298"/>
      <c r="C3348" s="298"/>
      <c r="D3348" s="298"/>
      <c r="E3348" s="298"/>
      <c r="F3348" s="298"/>
      <c r="G3348" s="298"/>
      <c r="H3348" s="298"/>
      <c r="I3348" s="298"/>
      <c r="J3348" s="298" t="s">
        <v>12992</v>
      </c>
      <c r="K3348" s="298"/>
      <c r="L3348" s="298" t="s">
        <v>13323</v>
      </c>
    </row>
    <row r="3349" spans="1:12">
      <c r="A3349" s="414" t="s">
        <v>12994</v>
      </c>
      <c r="B3349" s="414"/>
      <c r="C3349" s="414"/>
      <c r="D3349" s="414"/>
      <c r="E3349" s="414"/>
      <c r="F3349" s="414"/>
      <c r="G3349" s="414"/>
      <c r="H3349" s="414"/>
      <c r="I3349" s="294"/>
      <c r="J3349" s="294"/>
      <c r="K3349" s="294"/>
      <c r="L3349" s="294"/>
    </row>
    <row r="3350" spans="1:12" ht="17.100000000000001" customHeight="1">
      <c r="A3350" s="294" t="s">
        <v>12978</v>
      </c>
      <c r="B3350" s="298" t="s">
        <v>12979</v>
      </c>
      <c r="C3350" s="294" t="s">
        <v>12980</v>
      </c>
      <c r="D3350" s="294" t="s">
        <v>12981</v>
      </c>
      <c r="E3350" s="299" t="s">
        <v>12982</v>
      </c>
      <c r="F3350" s="413" t="s">
        <v>12983</v>
      </c>
      <c r="G3350" s="413"/>
      <c r="H3350" s="413" t="s">
        <v>12984</v>
      </c>
      <c r="I3350" s="413"/>
      <c r="J3350" s="413" t="s">
        <v>12985</v>
      </c>
      <c r="K3350" s="413"/>
      <c r="L3350" s="413"/>
    </row>
    <row r="3351" spans="1:12" ht="24" customHeight="1">
      <c r="A3351" s="300" t="s">
        <v>12986</v>
      </c>
      <c r="B3351" s="301" t="s">
        <v>13185</v>
      </c>
      <c r="C3351" s="300" t="s">
        <v>9</v>
      </c>
      <c r="D3351" s="300" t="s">
        <v>10150</v>
      </c>
      <c r="E3351" s="302" t="s">
        <v>27</v>
      </c>
      <c r="F3351" s="423" t="s">
        <v>13186</v>
      </c>
      <c r="G3351" s="423"/>
      <c r="H3351" s="423">
        <v>2.6513800000000001E-2</v>
      </c>
      <c r="I3351" s="423"/>
      <c r="J3351" s="424">
        <v>0.1358</v>
      </c>
      <c r="K3351" s="424"/>
      <c r="L3351" s="424"/>
    </row>
    <row r="3352" spans="1:12" ht="24" customHeight="1">
      <c r="A3352" s="300" t="s">
        <v>12986</v>
      </c>
      <c r="B3352" s="301" t="s">
        <v>13187</v>
      </c>
      <c r="C3352" s="300" t="s">
        <v>9</v>
      </c>
      <c r="D3352" s="300" t="s">
        <v>7901</v>
      </c>
      <c r="E3352" s="302" t="s">
        <v>27</v>
      </c>
      <c r="F3352" s="423" t="s">
        <v>13188</v>
      </c>
      <c r="G3352" s="423"/>
      <c r="H3352" s="423">
        <v>2.65822E-2</v>
      </c>
      <c r="I3352" s="423"/>
      <c r="J3352" s="424">
        <v>0.1454</v>
      </c>
      <c r="K3352" s="424"/>
      <c r="L3352" s="424"/>
    </row>
    <row r="3353" spans="1:12" ht="24" customHeight="1">
      <c r="A3353" s="300" t="s">
        <v>12986</v>
      </c>
      <c r="B3353" s="301" t="s">
        <v>13133</v>
      </c>
      <c r="C3353" s="300" t="s">
        <v>9</v>
      </c>
      <c r="D3353" s="300" t="s">
        <v>7905</v>
      </c>
      <c r="E3353" s="302" t="s">
        <v>27</v>
      </c>
      <c r="F3353" s="423" t="s">
        <v>13134</v>
      </c>
      <c r="G3353" s="423"/>
      <c r="H3353" s="423">
        <v>0.13196659999999999</v>
      </c>
      <c r="I3353" s="423"/>
      <c r="J3353" s="424">
        <v>0.91720000000000002</v>
      </c>
      <c r="K3353" s="424"/>
      <c r="L3353" s="424"/>
    </row>
    <row r="3354" spans="1:12" ht="24" customHeight="1">
      <c r="A3354" s="300" t="s">
        <v>12986</v>
      </c>
      <c r="B3354" s="301" t="s">
        <v>13292</v>
      </c>
      <c r="C3354" s="300" t="s">
        <v>9</v>
      </c>
      <c r="D3354" s="300" t="s">
        <v>6981</v>
      </c>
      <c r="E3354" s="302" t="s">
        <v>27</v>
      </c>
      <c r="F3354" s="423" t="s">
        <v>13293</v>
      </c>
      <c r="G3354" s="423"/>
      <c r="H3354" s="423">
        <v>3.3406999999999998E-3</v>
      </c>
      <c r="I3354" s="423"/>
      <c r="J3354" s="424">
        <v>1.6199999999999999E-2</v>
      </c>
      <c r="K3354" s="424"/>
      <c r="L3354" s="424"/>
    </row>
    <row r="3355" spans="1:12" ht="24" customHeight="1">
      <c r="A3355" s="300" t="s">
        <v>12986</v>
      </c>
      <c r="B3355" s="301" t="s">
        <v>13294</v>
      </c>
      <c r="C3355" s="300" t="s">
        <v>9</v>
      </c>
      <c r="D3355" s="300" t="s">
        <v>7164</v>
      </c>
      <c r="E3355" s="302" t="s">
        <v>27</v>
      </c>
      <c r="F3355" s="423" t="s">
        <v>13134</v>
      </c>
      <c r="G3355" s="423"/>
      <c r="H3355" s="423">
        <v>2.37874E-2</v>
      </c>
      <c r="I3355" s="423"/>
      <c r="J3355" s="424">
        <v>0.1653</v>
      </c>
      <c r="K3355" s="424"/>
      <c r="L3355" s="424"/>
    </row>
    <row r="3356" spans="1:12" ht="24" customHeight="1">
      <c r="A3356" s="300" t="s">
        <v>12986</v>
      </c>
      <c r="B3356" s="301" t="s">
        <v>13093</v>
      </c>
      <c r="C3356" s="300" t="s">
        <v>9</v>
      </c>
      <c r="D3356" s="300" t="s">
        <v>10857</v>
      </c>
      <c r="E3356" s="302" t="s">
        <v>27</v>
      </c>
      <c r="F3356" s="423" t="s">
        <v>13094</v>
      </c>
      <c r="G3356" s="423"/>
      <c r="H3356" s="423">
        <v>0.2199844</v>
      </c>
      <c r="I3356" s="423"/>
      <c r="J3356" s="424">
        <v>1.1373</v>
      </c>
      <c r="K3356" s="424"/>
      <c r="L3356" s="424"/>
    </row>
    <row r="3357" spans="1:12" ht="24" customHeight="1">
      <c r="A3357" s="300" t="s">
        <v>12986</v>
      </c>
      <c r="B3357" s="301" t="s">
        <v>13131</v>
      </c>
      <c r="C3357" s="300" t="s">
        <v>9</v>
      </c>
      <c r="D3357" s="300" t="s">
        <v>10137</v>
      </c>
      <c r="E3357" s="302" t="s">
        <v>27</v>
      </c>
      <c r="F3357" s="423" t="s">
        <v>13132</v>
      </c>
      <c r="G3357" s="423"/>
      <c r="H3357" s="423">
        <v>1.5386499999999999E-2</v>
      </c>
      <c r="I3357" s="423"/>
      <c r="J3357" s="424">
        <v>7.3899999999999993E-2</v>
      </c>
      <c r="K3357" s="424"/>
      <c r="L3357" s="424"/>
    </row>
    <row r="3358" spans="1:12" ht="24" customHeight="1">
      <c r="A3358" s="300" t="s">
        <v>12986</v>
      </c>
      <c r="B3358" s="301" t="s">
        <v>13192</v>
      </c>
      <c r="C3358" s="300" t="s">
        <v>9</v>
      </c>
      <c r="D3358" s="300" t="s">
        <v>10306</v>
      </c>
      <c r="E3358" s="302" t="s">
        <v>27</v>
      </c>
      <c r="F3358" s="423" t="s">
        <v>13134</v>
      </c>
      <c r="G3358" s="423"/>
      <c r="H3358" s="423">
        <v>0.39066040000000002</v>
      </c>
      <c r="I3358" s="423"/>
      <c r="J3358" s="424">
        <v>2.7151000000000001</v>
      </c>
      <c r="K3358" s="424"/>
      <c r="L3358" s="424"/>
    </row>
    <row r="3359" spans="1:12" ht="17.100000000000001" customHeight="1">
      <c r="A3359" s="298"/>
      <c r="B3359" s="298"/>
      <c r="C3359" s="298"/>
      <c r="D3359" s="298"/>
      <c r="E3359" s="298"/>
      <c r="F3359" s="298"/>
      <c r="G3359" s="298"/>
      <c r="H3359" s="298"/>
      <c r="I3359" s="298"/>
      <c r="J3359" s="298" t="s">
        <v>12992</v>
      </c>
      <c r="K3359" s="298"/>
      <c r="L3359" s="298" t="s">
        <v>14035</v>
      </c>
    </row>
    <row r="3360" spans="1:12">
      <c r="A3360" s="414" t="s">
        <v>12998</v>
      </c>
      <c r="B3360" s="414"/>
      <c r="C3360" s="414"/>
      <c r="D3360" s="414"/>
      <c r="E3360" s="414"/>
      <c r="F3360" s="414"/>
      <c r="G3360" s="414"/>
      <c r="H3360" s="414"/>
      <c r="I3360" s="294"/>
      <c r="J3360" s="294"/>
      <c r="K3360" s="294"/>
      <c r="L3360" s="294"/>
    </row>
    <row r="3361" spans="1:12" ht="17.100000000000001" customHeight="1">
      <c r="A3361" s="294" t="s">
        <v>12978</v>
      </c>
      <c r="B3361" s="298" t="s">
        <v>12979</v>
      </c>
      <c r="C3361" s="294" t="s">
        <v>12980</v>
      </c>
      <c r="D3361" s="294" t="s">
        <v>12981</v>
      </c>
      <c r="E3361" s="299" t="s">
        <v>12982</v>
      </c>
      <c r="F3361" s="413" t="s">
        <v>12983</v>
      </c>
      <c r="G3361" s="413"/>
      <c r="H3361" s="413" t="s">
        <v>12984</v>
      </c>
      <c r="I3361" s="413"/>
      <c r="J3361" s="413" t="s">
        <v>12985</v>
      </c>
      <c r="K3361" s="413"/>
      <c r="L3361" s="413"/>
    </row>
    <row r="3362" spans="1:12" ht="24" customHeight="1">
      <c r="A3362" s="300" t="s">
        <v>12986</v>
      </c>
      <c r="B3362" s="301" t="s">
        <v>13138</v>
      </c>
      <c r="C3362" s="300" t="s">
        <v>9</v>
      </c>
      <c r="D3362" s="300" t="s">
        <v>12530</v>
      </c>
      <c r="E3362" s="302" t="s">
        <v>20</v>
      </c>
      <c r="F3362" s="423" t="s">
        <v>13139</v>
      </c>
      <c r="G3362" s="423"/>
      <c r="H3362" s="423">
        <v>1.222</v>
      </c>
      <c r="I3362" s="423"/>
      <c r="J3362" s="424">
        <v>6.11</v>
      </c>
      <c r="K3362" s="424"/>
      <c r="L3362" s="424"/>
    </row>
    <row r="3363" spans="1:12" ht="36" customHeight="1">
      <c r="A3363" s="300" t="s">
        <v>12986</v>
      </c>
      <c r="B3363" s="301" t="s">
        <v>13334</v>
      </c>
      <c r="C3363" s="300" t="s">
        <v>9</v>
      </c>
      <c r="D3363" s="300" t="s">
        <v>8874</v>
      </c>
      <c r="E3363" s="302" t="s">
        <v>51</v>
      </c>
      <c r="F3363" s="423" t="s">
        <v>12956</v>
      </c>
      <c r="G3363" s="423"/>
      <c r="H3363" s="423">
        <v>6</v>
      </c>
      <c r="I3363" s="423"/>
      <c r="J3363" s="424">
        <v>0.84</v>
      </c>
      <c r="K3363" s="424"/>
      <c r="L3363" s="424"/>
    </row>
    <row r="3364" spans="1:12" ht="24" customHeight="1">
      <c r="A3364" s="300" t="s">
        <v>12986</v>
      </c>
      <c r="B3364" s="301" t="s">
        <v>13326</v>
      </c>
      <c r="C3364" s="300" t="s">
        <v>9</v>
      </c>
      <c r="D3364" s="300" t="s">
        <v>8610</v>
      </c>
      <c r="E3364" s="302" t="s">
        <v>93</v>
      </c>
      <c r="F3364" s="423" t="s">
        <v>13327</v>
      </c>
      <c r="G3364" s="423"/>
      <c r="H3364" s="423">
        <v>5.0000000000000001E-3</v>
      </c>
      <c r="I3364" s="423"/>
      <c r="J3364" s="424">
        <v>0.02</v>
      </c>
      <c r="K3364" s="424"/>
      <c r="L3364" s="424"/>
    </row>
    <row r="3365" spans="1:12" ht="24" customHeight="1">
      <c r="A3365" s="300" t="s">
        <v>12986</v>
      </c>
      <c r="B3365" s="301" t="s">
        <v>13330</v>
      </c>
      <c r="C3365" s="300" t="s">
        <v>9</v>
      </c>
      <c r="D3365" s="300" t="s">
        <v>12533</v>
      </c>
      <c r="E3365" s="302" t="s">
        <v>20</v>
      </c>
      <c r="F3365" s="423" t="s">
        <v>13331</v>
      </c>
      <c r="G3365" s="423"/>
      <c r="H3365" s="423">
        <v>1.2292023999999999</v>
      </c>
      <c r="I3365" s="423"/>
      <c r="J3365" s="424">
        <v>2.2002999999999999</v>
      </c>
      <c r="K3365" s="424"/>
      <c r="L3365" s="424"/>
    </row>
    <row r="3366" spans="1:12" ht="24" customHeight="1">
      <c r="A3366" s="300" t="s">
        <v>12986</v>
      </c>
      <c r="B3366" s="301" t="s">
        <v>13562</v>
      </c>
      <c r="C3366" s="300" t="s">
        <v>9</v>
      </c>
      <c r="D3366" s="300" t="s">
        <v>10592</v>
      </c>
      <c r="E3366" s="302" t="s">
        <v>23</v>
      </c>
      <c r="F3366" s="423" t="s">
        <v>13141</v>
      </c>
      <c r="G3366" s="423"/>
      <c r="H3366" s="423">
        <v>9.2533000000000008E-3</v>
      </c>
      <c r="I3366" s="423"/>
      <c r="J3366" s="424">
        <v>0.1026</v>
      </c>
      <c r="K3366" s="424"/>
      <c r="L3366" s="424"/>
    </row>
    <row r="3367" spans="1:12" ht="24" customHeight="1">
      <c r="A3367" s="300" t="s">
        <v>12986</v>
      </c>
      <c r="B3367" s="301" t="s">
        <v>13744</v>
      </c>
      <c r="C3367" s="300" t="s">
        <v>9</v>
      </c>
      <c r="D3367" s="300" t="s">
        <v>12544</v>
      </c>
      <c r="E3367" s="302" t="s">
        <v>20</v>
      </c>
      <c r="F3367" s="423" t="s">
        <v>13745</v>
      </c>
      <c r="G3367" s="423"/>
      <c r="H3367" s="423">
        <v>1.1065209</v>
      </c>
      <c r="I3367" s="423"/>
      <c r="J3367" s="424">
        <v>8.7415000000000003</v>
      </c>
      <c r="K3367" s="424"/>
      <c r="L3367" s="424"/>
    </row>
    <row r="3368" spans="1:12" ht="36" customHeight="1">
      <c r="A3368" s="300" t="s">
        <v>12986</v>
      </c>
      <c r="B3368" s="301" t="s">
        <v>13219</v>
      </c>
      <c r="C3368" s="300" t="s">
        <v>9</v>
      </c>
      <c r="D3368" s="300" t="s">
        <v>10853</v>
      </c>
      <c r="E3368" s="302" t="s">
        <v>51</v>
      </c>
      <c r="F3368" s="423" t="s">
        <v>13220</v>
      </c>
      <c r="G3368" s="423"/>
      <c r="H3368" s="423">
        <v>3.1E-6</v>
      </c>
      <c r="I3368" s="423"/>
      <c r="J3368" s="424">
        <v>4.1000000000000003E-3</v>
      </c>
      <c r="K3368" s="424"/>
      <c r="L3368" s="424"/>
    </row>
    <row r="3369" spans="1:12" ht="24" customHeight="1">
      <c r="A3369" s="300" t="s">
        <v>12986</v>
      </c>
      <c r="B3369" s="301" t="s">
        <v>13096</v>
      </c>
      <c r="C3369" s="300" t="s">
        <v>9</v>
      </c>
      <c r="D3369" s="300" t="s">
        <v>8825</v>
      </c>
      <c r="E3369" s="302" t="s">
        <v>13097</v>
      </c>
      <c r="F3369" s="423" t="s">
        <v>13098</v>
      </c>
      <c r="G3369" s="423"/>
      <c r="H3369" s="423">
        <v>6.7012100000000005E-2</v>
      </c>
      <c r="I3369" s="423"/>
      <c r="J3369" s="424">
        <v>3.95E-2</v>
      </c>
      <c r="K3369" s="424"/>
      <c r="L3369" s="424"/>
    </row>
    <row r="3370" spans="1:12" ht="24" customHeight="1">
      <c r="A3370" s="300" t="s">
        <v>12986</v>
      </c>
      <c r="B3370" s="301" t="s">
        <v>13003</v>
      </c>
      <c r="C3370" s="300" t="s">
        <v>9</v>
      </c>
      <c r="D3370" s="300" t="s">
        <v>7216</v>
      </c>
      <c r="E3370" s="302" t="s">
        <v>51</v>
      </c>
      <c r="F3370" s="423" t="s">
        <v>13004</v>
      </c>
      <c r="G3370" s="423"/>
      <c r="H3370" s="423">
        <v>2.2001999999999998E-3</v>
      </c>
      <c r="I3370" s="423"/>
      <c r="J3370" s="424">
        <v>7.3499999999999996E-2</v>
      </c>
      <c r="K3370" s="424"/>
      <c r="L3370" s="424"/>
    </row>
    <row r="3371" spans="1:12" ht="24" customHeight="1">
      <c r="A3371" s="300" t="s">
        <v>12986</v>
      </c>
      <c r="B3371" s="301" t="s">
        <v>13005</v>
      </c>
      <c r="C3371" s="300" t="s">
        <v>9</v>
      </c>
      <c r="D3371" s="300" t="s">
        <v>7393</v>
      </c>
      <c r="E3371" s="302" t="s">
        <v>12988</v>
      </c>
      <c r="F3371" s="423" t="s">
        <v>13006</v>
      </c>
      <c r="G3371" s="423"/>
      <c r="H3371" s="423">
        <v>1.3235E-3</v>
      </c>
      <c r="I3371" s="423"/>
      <c r="J3371" s="424">
        <v>7.1499999999999994E-2</v>
      </c>
      <c r="K3371" s="424"/>
      <c r="L3371" s="424"/>
    </row>
    <row r="3372" spans="1:12" ht="24" customHeight="1">
      <c r="A3372" s="300" t="s">
        <v>12986</v>
      </c>
      <c r="B3372" s="301" t="s">
        <v>13007</v>
      </c>
      <c r="C3372" s="300" t="s">
        <v>9</v>
      </c>
      <c r="D3372" s="300" t="s">
        <v>10619</v>
      </c>
      <c r="E3372" s="302" t="s">
        <v>51</v>
      </c>
      <c r="F3372" s="423" t="s">
        <v>13008</v>
      </c>
      <c r="G3372" s="423"/>
      <c r="H3372" s="423">
        <v>1.0269000000000001E-3</v>
      </c>
      <c r="I3372" s="423"/>
      <c r="J3372" s="424">
        <v>0.19639999999999999</v>
      </c>
      <c r="K3372" s="424"/>
      <c r="L3372" s="424"/>
    </row>
    <row r="3373" spans="1:12" ht="24" customHeight="1">
      <c r="A3373" s="300" t="s">
        <v>12986</v>
      </c>
      <c r="B3373" s="301" t="s">
        <v>13009</v>
      </c>
      <c r="C3373" s="300" t="s">
        <v>9</v>
      </c>
      <c r="D3373" s="300" t="s">
        <v>10769</v>
      </c>
      <c r="E3373" s="302" t="s">
        <v>51</v>
      </c>
      <c r="F3373" s="423" t="s">
        <v>13010</v>
      </c>
      <c r="G3373" s="423"/>
      <c r="H3373" s="423">
        <v>9.2296699999999995E-2</v>
      </c>
      <c r="I3373" s="423"/>
      <c r="J3373" s="424">
        <v>0.1163</v>
      </c>
      <c r="K3373" s="424"/>
      <c r="L3373" s="424"/>
    </row>
    <row r="3374" spans="1:12" ht="24" customHeight="1">
      <c r="A3374" s="300" t="s">
        <v>12986</v>
      </c>
      <c r="B3374" s="301" t="s">
        <v>13011</v>
      </c>
      <c r="C3374" s="300" t="s">
        <v>9</v>
      </c>
      <c r="D3374" s="300" t="s">
        <v>10929</v>
      </c>
      <c r="E3374" s="302" t="s">
        <v>51</v>
      </c>
      <c r="F3374" s="423" t="s">
        <v>13012</v>
      </c>
      <c r="G3374" s="423"/>
      <c r="H3374" s="423">
        <v>8.8999999999999995E-4</v>
      </c>
      <c r="I3374" s="423"/>
      <c r="J3374" s="424">
        <v>0.13389999999999999</v>
      </c>
      <c r="K3374" s="424"/>
      <c r="L3374" s="424"/>
    </row>
    <row r="3375" spans="1:12" ht="24" customHeight="1">
      <c r="A3375" s="300" t="s">
        <v>12986</v>
      </c>
      <c r="B3375" s="301" t="s">
        <v>13099</v>
      </c>
      <c r="C3375" s="300" t="s">
        <v>9</v>
      </c>
      <c r="D3375" s="300" t="s">
        <v>7224</v>
      </c>
      <c r="E3375" s="302" t="s">
        <v>51</v>
      </c>
      <c r="F3375" s="423" t="s">
        <v>13100</v>
      </c>
      <c r="G3375" s="423"/>
      <c r="H3375" s="423">
        <v>5.4992000000000001E-3</v>
      </c>
      <c r="I3375" s="423"/>
      <c r="J3375" s="424">
        <v>5.0500000000000003E-2</v>
      </c>
      <c r="K3375" s="424"/>
      <c r="L3375" s="424"/>
    </row>
    <row r="3376" spans="1:12" ht="24" customHeight="1">
      <c r="A3376" s="300" t="s">
        <v>12986</v>
      </c>
      <c r="B3376" s="301" t="s">
        <v>13101</v>
      </c>
      <c r="C3376" s="300" t="s">
        <v>9</v>
      </c>
      <c r="D3376" s="300" t="s">
        <v>7359</v>
      </c>
      <c r="E3376" s="302" t="s">
        <v>51</v>
      </c>
      <c r="F3376" s="423" t="s">
        <v>13102</v>
      </c>
      <c r="G3376" s="423"/>
      <c r="H3376" s="423">
        <v>1.7760000000000001E-4</v>
      </c>
      <c r="I3376" s="423"/>
      <c r="J3376" s="424">
        <v>2.2800000000000001E-2</v>
      </c>
      <c r="K3376" s="424"/>
      <c r="L3376" s="424"/>
    </row>
    <row r="3377" spans="1:12" ht="24" customHeight="1">
      <c r="A3377" s="300" t="s">
        <v>12986</v>
      </c>
      <c r="B3377" s="301" t="s">
        <v>13103</v>
      </c>
      <c r="C3377" s="300" t="s">
        <v>9</v>
      </c>
      <c r="D3377" s="300" t="s">
        <v>8851</v>
      </c>
      <c r="E3377" s="302" t="s">
        <v>51</v>
      </c>
      <c r="F3377" s="423" t="s">
        <v>13104</v>
      </c>
      <c r="G3377" s="423"/>
      <c r="H3377" s="423">
        <v>1.4210000000000001E-4</v>
      </c>
      <c r="I3377" s="423"/>
      <c r="J3377" s="424">
        <v>2.75E-2</v>
      </c>
      <c r="K3377" s="424"/>
      <c r="L3377" s="424"/>
    </row>
    <row r="3378" spans="1:12" ht="24" customHeight="1">
      <c r="A3378" s="300" t="s">
        <v>12986</v>
      </c>
      <c r="B3378" s="301" t="s">
        <v>13105</v>
      </c>
      <c r="C3378" s="300" t="s">
        <v>9</v>
      </c>
      <c r="D3378" s="300" t="s">
        <v>8852</v>
      </c>
      <c r="E3378" s="302" t="s">
        <v>51</v>
      </c>
      <c r="F3378" s="423" t="s">
        <v>13106</v>
      </c>
      <c r="G3378" s="423"/>
      <c r="H3378" s="423">
        <v>3.0300000000000001E-5</v>
      </c>
      <c r="I3378" s="423"/>
      <c r="J3378" s="424">
        <v>1.66E-2</v>
      </c>
      <c r="K3378" s="424"/>
      <c r="L3378" s="424"/>
    </row>
    <row r="3379" spans="1:12" ht="24" customHeight="1">
      <c r="A3379" s="300" t="s">
        <v>12986</v>
      </c>
      <c r="B3379" s="301" t="s">
        <v>13107</v>
      </c>
      <c r="C3379" s="300" t="s">
        <v>9</v>
      </c>
      <c r="D3379" s="300" t="s">
        <v>9000</v>
      </c>
      <c r="E3379" s="302" t="s">
        <v>51</v>
      </c>
      <c r="F3379" s="423" t="s">
        <v>13108</v>
      </c>
      <c r="G3379" s="423"/>
      <c r="H3379" s="423">
        <v>6.2591000000000001E-3</v>
      </c>
      <c r="I3379" s="423"/>
      <c r="J3379" s="424">
        <v>4.24E-2</v>
      </c>
      <c r="K3379" s="424"/>
      <c r="L3379" s="424"/>
    </row>
    <row r="3380" spans="1:12" ht="24" customHeight="1">
      <c r="A3380" s="300" t="s">
        <v>12986</v>
      </c>
      <c r="B3380" s="301" t="s">
        <v>13109</v>
      </c>
      <c r="C3380" s="300" t="s">
        <v>9</v>
      </c>
      <c r="D3380" s="300" t="s">
        <v>9574</v>
      </c>
      <c r="E3380" s="302" t="s">
        <v>51</v>
      </c>
      <c r="F3380" s="423" t="s">
        <v>13110</v>
      </c>
      <c r="G3380" s="423"/>
      <c r="H3380" s="423">
        <v>1.9849999999999998E-3</v>
      </c>
      <c r="I3380" s="423"/>
      <c r="J3380" s="424">
        <v>1.7500000000000002E-2</v>
      </c>
      <c r="K3380" s="424"/>
      <c r="L3380" s="424"/>
    </row>
    <row r="3381" spans="1:12" ht="24" customHeight="1">
      <c r="A3381" s="300" t="s">
        <v>12986</v>
      </c>
      <c r="B3381" s="301" t="s">
        <v>13111</v>
      </c>
      <c r="C3381" s="300" t="s">
        <v>9</v>
      </c>
      <c r="D3381" s="300" t="s">
        <v>10714</v>
      </c>
      <c r="E3381" s="302" t="s">
        <v>93</v>
      </c>
      <c r="F3381" s="423" t="s">
        <v>13112</v>
      </c>
      <c r="G3381" s="423"/>
      <c r="H3381" s="423">
        <v>1.0430999999999999E-3</v>
      </c>
      <c r="I3381" s="423"/>
      <c r="J3381" s="424">
        <v>1.5900000000000001E-2</v>
      </c>
      <c r="K3381" s="424"/>
      <c r="L3381" s="424"/>
    </row>
    <row r="3382" spans="1:12" ht="24" customHeight="1">
      <c r="A3382" s="300" t="s">
        <v>12986</v>
      </c>
      <c r="B3382" s="301" t="s">
        <v>13113</v>
      </c>
      <c r="C3382" s="300" t="s">
        <v>9</v>
      </c>
      <c r="D3382" s="300" t="s">
        <v>10809</v>
      </c>
      <c r="E3382" s="302" t="s">
        <v>51</v>
      </c>
      <c r="F3382" s="423" t="s">
        <v>13114</v>
      </c>
      <c r="G3382" s="423"/>
      <c r="H3382" s="423">
        <v>1.0430999999999999E-3</v>
      </c>
      <c r="I3382" s="423"/>
      <c r="J3382" s="424">
        <v>1.2500000000000001E-2</v>
      </c>
      <c r="K3382" s="424"/>
      <c r="L3382" s="424"/>
    </row>
    <row r="3383" spans="1:12" ht="24" customHeight="1">
      <c r="A3383" s="300" t="s">
        <v>12986</v>
      </c>
      <c r="B3383" s="301" t="s">
        <v>13115</v>
      </c>
      <c r="C3383" s="300" t="s">
        <v>9</v>
      </c>
      <c r="D3383" s="300" t="s">
        <v>10810</v>
      </c>
      <c r="E3383" s="302" t="s">
        <v>51</v>
      </c>
      <c r="F3383" s="423" t="s">
        <v>13116</v>
      </c>
      <c r="G3383" s="423"/>
      <c r="H3383" s="423">
        <v>1.0430999999999999E-3</v>
      </c>
      <c r="I3383" s="423"/>
      <c r="J3383" s="424">
        <v>2.7799999999999998E-2</v>
      </c>
      <c r="K3383" s="424"/>
      <c r="L3383" s="424"/>
    </row>
    <row r="3384" spans="1:12" ht="24" customHeight="1">
      <c r="A3384" s="300" t="s">
        <v>12986</v>
      </c>
      <c r="B3384" s="301" t="s">
        <v>13117</v>
      </c>
      <c r="C3384" s="300" t="s">
        <v>9</v>
      </c>
      <c r="D3384" s="300" t="s">
        <v>10837</v>
      </c>
      <c r="E3384" s="302" t="s">
        <v>51</v>
      </c>
      <c r="F3384" s="423" t="s">
        <v>13118</v>
      </c>
      <c r="G3384" s="423"/>
      <c r="H3384" s="423">
        <v>3.5599999999999998E-5</v>
      </c>
      <c r="I3384" s="423"/>
      <c r="J3384" s="424">
        <v>1.5800000000000002E-2</v>
      </c>
      <c r="K3384" s="424"/>
      <c r="L3384" s="424"/>
    </row>
    <row r="3385" spans="1:12" ht="24" customHeight="1">
      <c r="A3385" s="300" t="s">
        <v>12986</v>
      </c>
      <c r="B3385" s="301" t="s">
        <v>13814</v>
      </c>
      <c r="C3385" s="300" t="s">
        <v>9</v>
      </c>
      <c r="D3385" s="300" t="s">
        <v>6885</v>
      </c>
      <c r="E3385" s="302" t="s">
        <v>23</v>
      </c>
      <c r="F3385" s="423" t="s">
        <v>13336</v>
      </c>
      <c r="G3385" s="423"/>
      <c r="H3385" s="423">
        <v>0.3279067</v>
      </c>
      <c r="I3385" s="423"/>
      <c r="J3385" s="424">
        <v>1.6264000000000001</v>
      </c>
      <c r="K3385" s="424"/>
      <c r="L3385" s="424"/>
    </row>
    <row r="3386" spans="1:12" ht="24" customHeight="1">
      <c r="A3386" s="300" t="s">
        <v>12986</v>
      </c>
      <c r="B3386" s="301" t="s">
        <v>13144</v>
      </c>
      <c r="C3386" s="300" t="s">
        <v>9</v>
      </c>
      <c r="D3386" s="300" t="s">
        <v>7134</v>
      </c>
      <c r="E3386" s="302" t="s">
        <v>13145</v>
      </c>
      <c r="F3386" s="423" t="s">
        <v>13146</v>
      </c>
      <c r="G3386" s="423"/>
      <c r="H3386" s="423">
        <v>9.4324000000000005E-3</v>
      </c>
      <c r="I3386" s="423"/>
      <c r="J3386" s="424">
        <v>0.59189999999999998</v>
      </c>
      <c r="K3386" s="424"/>
      <c r="L3386" s="424"/>
    </row>
    <row r="3387" spans="1:12" ht="24" customHeight="1">
      <c r="A3387" s="300" t="s">
        <v>12986</v>
      </c>
      <c r="B3387" s="301" t="s">
        <v>13147</v>
      </c>
      <c r="C3387" s="300" t="s">
        <v>9</v>
      </c>
      <c r="D3387" s="300" t="s">
        <v>8045</v>
      </c>
      <c r="E3387" s="302" t="s">
        <v>23</v>
      </c>
      <c r="F3387" s="423" t="s">
        <v>12928</v>
      </c>
      <c r="G3387" s="423"/>
      <c r="H3387" s="423">
        <v>3.8823452000000001</v>
      </c>
      <c r="I3387" s="423"/>
      <c r="J3387" s="424">
        <v>1.9023000000000001</v>
      </c>
      <c r="K3387" s="424"/>
      <c r="L3387" s="424"/>
    </row>
    <row r="3388" spans="1:12" ht="24" customHeight="1">
      <c r="A3388" s="300" t="s">
        <v>12986</v>
      </c>
      <c r="B3388" s="301" t="s">
        <v>13148</v>
      </c>
      <c r="C3388" s="300" t="s">
        <v>9</v>
      </c>
      <c r="D3388" s="300" t="s">
        <v>10292</v>
      </c>
      <c r="E3388" s="302" t="s">
        <v>13145</v>
      </c>
      <c r="F3388" s="423" t="s">
        <v>13149</v>
      </c>
      <c r="G3388" s="423"/>
      <c r="H3388" s="423">
        <v>7.0564E-3</v>
      </c>
      <c r="I3388" s="423"/>
      <c r="J3388" s="424">
        <v>0.46779999999999999</v>
      </c>
      <c r="K3388" s="424"/>
      <c r="L3388" s="424"/>
    </row>
    <row r="3389" spans="1:12" ht="17.100000000000001" customHeight="1">
      <c r="A3389" s="298"/>
      <c r="B3389" s="298"/>
      <c r="C3389" s="298"/>
      <c r="D3389" s="298"/>
      <c r="E3389" s="298"/>
      <c r="F3389" s="298"/>
      <c r="G3389" s="298"/>
      <c r="H3389" s="298"/>
      <c r="I3389" s="298"/>
      <c r="J3389" s="298" t="s">
        <v>12992</v>
      </c>
      <c r="K3389" s="298"/>
      <c r="L3389" s="298" t="s">
        <v>14036</v>
      </c>
    </row>
    <row r="3390" spans="1:12">
      <c r="A3390" s="414" t="s">
        <v>13056</v>
      </c>
      <c r="B3390" s="414"/>
      <c r="C3390" s="414"/>
      <c r="D3390" s="414"/>
      <c r="E3390" s="414"/>
      <c r="F3390" s="414"/>
      <c r="G3390" s="414"/>
      <c r="H3390" s="414"/>
      <c r="I3390" s="294"/>
      <c r="J3390" s="294"/>
      <c r="K3390" s="294"/>
      <c r="L3390" s="294"/>
    </row>
    <row r="3391" spans="1:12" ht="17.100000000000001" customHeight="1">
      <c r="A3391" s="294" t="s">
        <v>12978</v>
      </c>
      <c r="B3391" s="298" t="s">
        <v>12979</v>
      </c>
      <c r="C3391" s="294" t="s">
        <v>12980</v>
      </c>
      <c r="D3391" s="294" t="s">
        <v>12981</v>
      </c>
      <c r="E3391" s="299" t="s">
        <v>12982</v>
      </c>
      <c r="F3391" s="413" t="s">
        <v>12983</v>
      </c>
      <c r="G3391" s="413"/>
      <c r="H3391" s="413" t="s">
        <v>12984</v>
      </c>
      <c r="I3391" s="413"/>
      <c r="J3391" s="413" t="s">
        <v>12985</v>
      </c>
      <c r="K3391" s="413"/>
      <c r="L3391" s="413"/>
    </row>
    <row r="3392" spans="1:12" ht="24" customHeight="1">
      <c r="A3392" s="300" t="s">
        <v>12986</v>
      </c>
      <c r="B3392" s="301" t="s">
        <v>13057</v>
      </c>
      <c r="C3392" s="300" t="s">
        <v>9</v>
      </c>
      <c r="D3392" s="300" t="s">
        <v>12549</v>
      </c>
      <c r="E3392" s="302" t="s">
        <v>27</v>
      </c>
      <c r="F3392" s="423" t="s">
        <v>12948</v>
      </c>
      <c r="G3392" s="423"/>
      <c r="H3392" s="423">
        <v>0.8257681</v>
      </c>
      <c r="I3392" s="423"/>
      <c r="J3392" s="424">
        <v>0.53669999999999995</v>
      </c>
      <c r="K3392" s="424"/>
      <c r="L3392" s="424"/>
    </row>
    <row r="3393" spans="1:12" ht="17.100000000000001" customHeight="1">
      <c r="A3393" s="298"/>
      <c r="B3393" s="298"/>
      <c r="C3393" s="298"/>
      <c r="D3393" s="298"/>
      <c r="E3393" s="298"/>
      <c r="F3393" s="298"/>
      <c r="G3393" s="298"/>
      <c r="H3393" s="298"/>
      <c r="I3393" s="298"/>
      <c r="J3393" s="298" t="s">
        <v>12992</v>
      </c>
      <c r="K3393" s="298"/>
      <c r="L3393" s="298" t="s">
        <v>13561</v>
      </c>
    </row>
    <row r="3394" spans="1:12">
      <c r="A3394" s="414" t="s">
        <v>13058</v>
      </c>
      <c r="B3394" s="414"/>
      <c r="C3394" s="414"/>
      <c r="D3394" s="414"/>
      <c r="E3394" s="414"/>
      <c r="F3394" s="414"/>
      <c r="G3394" s="414"/>
      <c r="H3394" s="414"/>
      <c r="I3394" s="294"/>
      <c r="J3394" s="294"/>
      <c r="K3394" s="294"/>
      <c r="L3394" s="294"/>
    </row>
    <row r="3395" spans="1:12" ht="17.100000000000001" customHeight="1">
      <c r="A3395" s="294" t="s">
        <v>12978</v>
      </c>
      <c r="B3395" s="298" t="s">
        <v>12979</v>
      </c>
      <c r="C3395" s="294" t="s">
        <v>12980</v>
      </c>
      <c r="D3395" s="294" t="s">
        <v>12981</v>
      </c>
      <c r="E3395" s="299" t="s">
        <v>12982</v>
      </c>
      <c r="F3395" s="413" t="s">
        <v>12983</v>
      </c>
      <c r="G3395" s="413"/>
      <c r="H3395" s="413" t="s">
        <v>12984</v>
      </c>
      <c r="I3395" s="413"/>
      <c r="J3395" s="413" t="s">
        <v>12985</v>
      </c>
      <c r="K3395" s="413"/>
      <c r="L3395" s="413"/>
    </row>
    <row r="3396" spans="1:12" ht="24" customHeight="1">
      <c r="A3396" s="300" t="s">
        <v>12986</v>
      </c>
      <c r="B3396" s="301" t="s">
        <v>13059</v>
      </c>
      <c r="C3396" s="300" t="s">
        <v>9</v>
      </c>
      <c r="D3396" s="300" t="s">
        <v>12535</v>
      </c>
      <c r="E3396" s="302" t="s">
        <v>27</v>
      </c>
      <c r="F3396" s="423" t="s">
        <v>12936</v>
      </c>
      <c r="G3396" s="423"/>
      <c r="H3396" s="423">
        <v>0.8257681</v>
      </c>
      <c r="I3396" s="423"/>
      <c r="J3396" s="424">
        <v>4.1300000000000003E-2</v>
      </c>
      <c r="K3396" s="424"/>
      <c r="L3396" s="424"/>
    </row>
    <row r="3397" spans="1:12" ht="17.100000000000001" customHeight="1">
      <c r="A3397" s="298"/>
      <c r="B3397" s="298"/>
      <c r="C3397" s="298"/>
      <c r="D3397" s="298"/>
      <c r="E3397" s="298"/>
      <c r="F3397" s="298"/>
      <c r="G3397" s="298"/>
      <c r="H3397" s="298"/>
      <c r="I3397" s="298"/>
      <c r="J3397" s="298" t="s">
        <v>12992</v>
      </c>
      <c r="K3397" s="298"/>
      <c r="L3397" s="298" t="s">
        <v>12908</v>
      </c>
    </row>
    <row r="3398" spans="1:12">
      <c r="A3398" s="414" t="s">
        <v>13060</v>
      </c>
      <c r="B3398" s="414"/>
      <c r="C3398" s="414"/>
      <c r="D3398" s="414"/>
      <c r="E3398" s="414"/>
      <c r="F3398" s="414"/>
      <c r="G3398" s="414"/>
      <c r="H3398" s="414"/>
      <c r="I3398" s="294"/>
      <c r="J3398" s="294"/>
      <c r="K3398" s="294"/>
      <c r="L3398" s="294"/>
    </row>
    <row r="3399" spans="1:12" ht="17.100000000000001" customHeight="1">
      <c r="A3399" s="294" t="s">
        <v>12978</v>
      </c>
      <c r="B3399" s="298" t="s">
        <v>12979</v>
      </c>
      <c r="C3399" s="294" t="s">
        <v>12980</v>
      </c>
      <c r="D3399" s="294" t="s">
        <v>12981</v>
      </c>
      <c r="E3399" s="299" t="s">
        <v>12982</v>
      </c>
      <c r="F3399" s="413" t="s">
        <v>12983</v>
      </c>
      <c r="G3399" s="413"/>
      <c r="H3399" s="413" t="s">
        <v>12984</v>
      </c>
      <c r="I3399" s="413"/>
      <c r="J3399" s="413" t="s">
        <v>12985</v>
      </c>
      <c r="K3399" s="413"/>
      <c r="L3399" s="413"/>
    </row>
    <row r="3400" spans="1:12" ht="24" customHeight="1">
      <c r="A3400" s="300" t="s">
        <v>12986</v>
      </c>
      <c r="B3400" s="301" t="s">
        <v>13061</v>
      </c>
      <c r="C3400" s="300" t="s">
        <v>9</v>
      </c>
      <c r="D3400" s="300" t="s">
        <v>12522</v>
      </c>
      <c r="E3400" s="302" t="s">
        <v>27</v>
      </c>
      <c r="F3400" s="423" t="s">
        <v>12964</v>
      </c>
      <c r="G3400" s="423"/>
      <c r="H3400" s="423">
        <v>0.8257681</v>
      </c>
      <c r="I3400" s="423"/>
      <c r="J3400" s="424">
        <v>2.0891999999999999</v>
      </c>
      <c r="K3400" s="424"/>
      <c r="L3400" s="424"/>
    </row>
    <row r="3401" spans="1:12" ht="24" customHeight="1">
      <c r="A3401" s="300" t="s">
        <v>12986</v>
      </c>
      <c r="B3401" s="301" t="s">
        <v>13062</v>
      </c>
      <c r="C3401" s="300" t="s">
        <v>9</v>
      </c>
      <c r="D3401" s="300" t="s">
        <v>12527</v>
      </c>
      <c r="E3401" s="302" t="s">
        <v>27</v>
      </c>
      <c r="F3401" s="423" t="s">
        <v>13063</v>
      </c>
      <c r="G3401" s="423"/>
      <c r="H3401" s="423">
        <v>0.8257681</v>
      </c>
      <c r="I3401" s="423"/>
      <c r="J3401" s="424">
        <v>0.28079999999999999</v>
      </c>
      <c r="K3401" s="424"/>
      <c r="L3401" s="424"/>
    </row>
    <row r="3402" spans="1:12" ht="17.100000000000001" customHeight="1">
      <c r="A3402" s="298"/>
      <c r="B3402" s="298"/>
      <c r="C3402" s="298"/>
      <c r="D3402" s="298"/>
      <c r="E3402" s="298"/>
      <c r="F3402" s="298"/>
      <c r="G3402" s="298"/>
      <c r="H3402" s="298"/>
      <c r="I3402" s="298"/>
      <c r="J3402" s="298" t="s">
        <v>12992</v>
      </c>
      <c r="K3402" s="298"/>
      <c r="L3402" s="298" t="s">
        <v>14037</v>
      </c>
    </row>
    <row r="3403" spans="1:12" ht="17.100000000000001" customHeight="1">
      <c r="A3403" s="294" t="s">
        <v>13014</v>
      </c>
      <c r="B3403" s="294"/>
      <c r="C3403" s="294"/>
      <c r="D3403" s="294"/>
      <c r="E3403" s="294"/>
      <c r="F3403" s="294"/>
      <c r="G3403" s="294"/>
      <c r="H3403" s="294"/>
      <c r="I3403" s="294"/>
      <c r="J3403" s="294"/>
      <c r="K3403" s="294"/>
      <c r="L3403" s="294"/>
    </row>
    <row r="3404" spans="1:12" ht="17.100000000000001" customHeight="1">
      <c r="A3404" s="298"/>
      <c r="B3404" s="298"/>
      <c r="C3404" s="298"/>
      <c r="D3404" s="298"/>
      <c r="E3404" s="298"/>
      <c r="F3404" s="298"/>
      <c r="G3404" s="298"/>
      <c r="H3404" s="298"/>
      <c r="I3404" s="298"/>
      <c r="J3404" s="298" t="s">
        <v>13015</v>
      </c>
      <c r="K3404" s="298"/>
      <c r="L3404" s="298" t="s">
        <v>14038</v>
      </c>
    </row>
    <row r="3405" spans="1:12" ht="17.100000000000001" customHeight="1">
      <c r="A3405" s="298"/>
      <c r="B3405" s="298"/>
      <c r="C3405" s="298"/>
      <c r="D3405" s="298"/>
      <c r="E3405" s="298"/>
      <c r="F3405" s="298"/>
      <c r="G3405" s="298"/>
      <c r="H3405" s="298"/>
      <c r="I3405" s="298"/>
      <c r="J3405" s="298" t="s">
        <v>13017</v>
      </c>
      <c r="K3405" s="298" t="s">
        <v>13018</v>
      </c>
      <c r="L3405" s="298" t="s">
        <v>14039</v>
      </c>
    </row>
    <row r="3406" spans="1:12" ht="17.100000000000001" customHeight="1">
      <c r="A3406" s="298"/>
      <c r="B3406" s="298"/>
      <c r="C3406" s="298"/>
      <c r="D3406" s="298"/>
      <c r="E3406" s="298"/>
      <c r="F3406" s="298"/>
      <c r="G3406" s="298"/>
      <c r="H3406" s="298"/>
      <c r="I3406" s="298"/>
      <c r="J3406" s="298" t="s">
        <v>13020</v>
      </c>
      <c r="K3406" s="298"/>
      <c r="L3406" s="298" t="s">
        <v>14040</v>
      </c>
    </row>
    <row r="3407" spans="1:12" ht="17.100000000000001" customHeight="1">
      <c r="A3407" s="298"/>
      <c r="B3407" s="298"/>
      <c r="C3407" s="298"/>
      <c r="D3407" s="298"/>
      <c r="E3407" s="298"/>
      <c r="F3407" s="298"/>
      <c r="G3407" s="298"/>
      <c r="H3407" s="298"/>
      <c r="I3407" s="298"/>
      <c r="J3407" s="298" t="s">
        <v>13022</v>
      </c>
      <c r="K3407" s="298" t="s">
        <v>12974</v>
      </c>
      <c r="L3407" s="298" t="s">
        <v>14041</v>
      </c>
    </row>
    <row r="3408" spans="1:12" ht="17.100000000000001" customHeight="1">
      <c r="A3408" s="298"/>
      <c r="B3408" s="298"/>
      <c r="C3408" s="298"/>
      <c r="D3408" s="298"/>
      <c r="E3408" s="298"/>
      <c r="F3408" s="298"/>
      <c r="G3408" s="298"/>
      <c r="H3408" s="298"/>
      <c r="I3408" s="298"/>
      <c r="J3408" s="298" t="s">
        <v>13024</v>
      </c>
      <c r="K3408" s="298"/>
      <c r="L3408" s="298" t="s">
        <v>14042</v>
      </c>
    </row>
    <row r="3409" spans="1:12" ht="30" customHeight="1">
      <c r="A3409" s="299"/>
      <c r="B3409" s="299"/>
      <c r="C3409" s="299"/>
      <c r="D3409" s="299"/>
      <c r="E3409" s="299"/>
      <c r="F3409" s="299"/>
      <c r="G3409" s="299"/>
      <c r="H3409" s="299"/>
      <c r="I3409" s="299"/>
      <c r="J3409" s="299"/>
      <c r="K3409" s="299"/>
      <c r="L3409" s="299"/>
    </row>
    <row r="3410" spans="1:12" ht="24" customHeight="1">
      <c r="A3410" s="295" t="s">
        <v>14043</v>
      </c>
      <c r="B3410" s="296" t="s">
        <v>14044</v>
      </c>
      <c r="C3410" s="295" t="s">
        <v>9</v>
      </c>
      <c r="D3410" s="295" t="s">
        <v>926</v>
      </c>
      <c r="E3410" s="297" t="s">
        <v>20</v>
      </c>
      <c r="F3410" s="296"/>
      <c r="G3410" s="296"/>
      <c r="H3410" s="296"/>
      <c r="I3410" s="296"/>
      <c r="J3410" s="296"/>
      <c r="K3410" s="296"/>
      <c r="L3410" s="296"/>
    </row>
    <row r="3411" spans="1:12">
      <c r="A3411" s="414" t="s">
        <v>12977</v>
      </c>
      <c r="B3411" s="414"/>
      <c r="C3411" s="414"/>
      <c r="D3411" s="414"/>
      <c r="E3411" s="414"/>
      <c r="F3411" s="414"/>
      <c r="G3411" s="414"/>
      <c r="H3411" s="414"/>
      <c r="I3411" s="294"/>
      <c r="J3411" s="294"/>
      <c r="K3411" s="294"/>
      <c r="L3411" s="294"/>
    </row>
    <row r="3412" spans="1:12" ht="17.100000000000001" customHeight="1">
      <c r="A3412" s="294" t="s">
        <v>12978</v>
      </c>
      <c r="B3412" s="298" t="s">
        <v>12979</v>
      </c>
      <c r="C3412" s="294" t="s">
        <v>12980</v>
      </c>
      <c r="D3412" s="294" t="s">
        <v>12981</v>
      </c>
      <c r="E3412" s="299" t="s">
        <v>12982</v>
      </c>
      <c r="F3412" s="413" t="s">
        <v>12983</v>
      </c>
      <c r="G3412" s="413"/>
      <c r="H3412" s="413" t="s">
        <v>12984</v>
      </c>
      <c r="I3412" s="413"/>
      <c r="J3412" s="413" t="s">
        <v>12985</v>
      </c>
      <c r="K3412" s="413"/>
      <c r="L3412" s="413"/>
    </row>
    <row r="3413" spans="1:12" ht="36" customHeight="1">
      <c r="A3413" s="300" t="s">
        <v>12986</v>
      </c>
      <c r="B3413" s="301" t="s">
        <v>13182</v>
      </c>
      <c r="C3413" s="300" t="s">
        <v>9</v>
      </c>
      <c r="D3413" s="300" t="s">
        <v>7288</v>
      </c>
      <c r="E3413" s="302" t="s">
        <v>51</v>
      </c>
      <c r="F3413" s="423" t="s">
        <v>13183</v>
      </c>
      <c r="G3413" s="423"/>
      <c r="H3413" s="423">
        <v>1.1000000000000001E-6</v>
      </c>
      <c r="I3413" s="423"/>
      <c r="J3413" s="424">
        <v>1.5900000000000001E-2</v>
      </c>
      <c r="K3413" s="424"/>
      <c r="L3413" s="424"/>
    </row>
    <row r="3414" spans="1:12" ht="24" customHeight="1">
      <c r="A3414" s="300" t="s">
        <v>12986</v>
      </c>
      <c r="B3414" s="301" t="s">
        <v>13085</v>
      </c>
      <c r="C3414" s="300" t="s">
        <v>9</v>
      </c>
      <c r="D3414" s="300" t="s">
        <v>7909</v>
      </c>
      <c r="E3414" s="302" t="s">
        <v>51</v>
      </c>
      <c r="F3414" s="423" t="s">
        <v>13086</v>
      </c>
      <c r="G3414" s="423"/>
      <c r="H3414" s="423">
        <v>1.075E-4</v>
      </c>
      <c r="I3414" s="423"/>
      <c r="J3414" s="424">
        <v>1.12E-2</v>
      </c>
      <c r="K3414" s="424"/>
      <c r="L3414" s="424"/>
    </row>
    <row r="3415" spans="1:12" ht="24" customHeight="1">
      <c r="A3415" s="300" t="s">
        <v>12986</v>
      </c>
      <c r="B3415" s="301" t="s">
        <v>13087</v>
      </c>
      <c r="C3415" s="300" t="s">
        <v>9</v>
      </c>
      <c r="D3415" s="300" t="s">
        <v>8873</v>
      </c>
      <c r="E3415" s="302" t="s">
        <v>51</v>
      </c>
      <c r="F3415" s="423" t="s">
        <v>13088</v>
      </c>
      <c r="G3415" s="423"/>
      <c r="H3415" s="423">
        <v>1.03E-5</v>
      </c>
      <c r="I3415" s="423"/>
      <c r="J3415" s="424">
        <v>8.9999999999999993E-3</v>
      </c>
      <c r="K3415" s="424"/>
      <c r="L3415" s="424"/>
    </row>
    <row r="3416" spans="1:12" ht="48" customHeight="1">
      <c r="A3416" s="300" t="s">
        <v>12986</v>
      </c>
      <c r="B3416" s="301" t="s">
        <v>13089</v>
      </c>
      <c r="C3416" s="300" t="s">
        <v>9</v>
      </c>
      <c r="D3416" s="300" t="s">
        <v>9227</v>
      </c>
      <c r="E3416" s="302" t="s">
        <v>51</v>
      </c>
      <c r="F3416" s="423" t="s">
        <v>13090</v>
      </c>
      <c r="G3416" s="423"/>
      <c r="H3416" s="423">
        <v>7.0999999999999998E-6</v>
      </c>
      <c r="I3416" s="423"/>
      <c r="J3416" s="424">
        <v>9.4999999999999998E-3</v>
      </c>
      <c r="K3416" s="424"/>
      <c r="L3416" s="424"/>
    </row>
    <row r="3417" spans="1:12" ht="24" customHeight="1">
      <c r="A3417" s="300" t="s">
        <v>12986</v>
      </c>
      <c r="B3417" s="301" t="s">
        <v>13091</v>
      </c>
      <c r="C3417" s="300" t="s">
        <v>9</v>
      </c>
      <c r="D3417" s="300" t="s">
        <v>9580</v>
      </c>
      <c r="E3417" s="302" t="s">
        <v>51</v>
      </c>
      <c r="F3417" s="423" t="s">
        <v>13092</v>
      </c>
      <c r="G3417" s="423"/>
      <c r="H3417" s="423">
        <v>6.9999999999999999E-6</v>
      </c>
      <c r="I3417" s="423"/>
      <c r="J3417" s="424">
        <v>6.3E-3</v>
      </c>
      <c r="K3417" s="424"/>
      <c r="L3417" s="424"/>
    </row>
    <row r="3418" spans="1:12" ht="24" customHeight="1">
      <c r="A3418" s="300" t="s">
        <v>12986</v>
      </c>
      <c r="B3418" s="301" t="s">
        <v>12987</v>
      </c>
      <c r="C3418" s="300" t="s">
        <v>9</v>
      </c>
      <c r="D3418" s="300" t="s">
        <v>9831</v>
      </c>
      <c r="E3418" s="302" t="s">
        <v>12988</v>
      </c>
      <c r="F3418" s="423" t="s">
        <v>12989</v>
      </c>
      <c r="G3418" s="423"/>
      <c r="H3418" s="423">
        <v>2.6665999999999999E-3</v>
      </c>
      <c r="I3418" s="423"/>
      <c r="J3418" s="424">
        <v>2.7E-2</v>
      </c>
      <c r="K3418" s="424"/>
      <c r="L3418" s="424"/>
    </row>
    <row r="3419" spans="1:12" ht="36" customHeight="1">
      <c r="A3419" s="300" t="s">
        <v>12986</v>
      </c>
      <c r="B3419" s="301" t="s">
        <v>12990</v>
      </c>
      <c r="C3419" s="300" t="s">
        <v>9</v>
      </c>
      <c r="D3419" s="300" t="s">
        <v>11426</v>
      </c>
      <c r="E3419" s="302" t="s">
        <v>51</v>
      </c>
      <c r="F3419" s="423" t="s">
        <v>12991</v>
      </c>
      <c r="G3419" s="423"/>
      <c r="H3419" s="423">
        <v>1.3980000000000001E-4</v>
      </c>
      <c r="I3419" s="423"/>
      <c r="J3419" s="424">
        <v>1.8499999999999999E-2</v>
      </c>
      <c r="K3419" s="424"/>
      <c r="L3419" s="424"/>
    </row>
    <row r="3420" spans="1:12" ht="17.100000000000001" customHeight="1">
      <c r="A3420" s="298"/>
      <c r="B3420" s="298"/>
      <c r="C3420" s="298"/>
      <c r="D3420" s="298"/>
      <c r="E3420" s="298"/>
      <c r="F3420" s="298"/>
      <c r="G3420" s="298"/>
      <c r="H3420" s="298"/>
      <c r="I3420" s="298"/>
      <c r="J3420" s="298" t="s">
        <v>12992</v>
      </c>
      <c r="K3420" s="298"/>
      <c r="L3420" s="298" t="s">
        <v>13119</v>
      </c>
    </row>
    <row r="3421" spans="1:12">
      <c r="A3421" s="414" t="s">
        <v>12994</v>
      </c>
      <c r="B3421" s="414"/>
      <c r="C3421" s="414"/>
      <c r="D3421" s="414"/>
      <c r="E3421" s="414"/>
      <c r="F3421" s="414"/>
      <c r="G3421" s="414"/>
      <c r="H3421" s="414"/>
      <c r="I3421" s="294"/>
      <c r="J3421" s="294"/>
      <c r="K3421" s="294"/>
      <c r="L3421" s="294"/>
    </row>
    <row r="3422" spans="1:12" ht="17.100000000000001" customHeight="1">
      <c r="A3422" s="294" t="s">
        <v>12978</v>
      </c>
      <c r="B3422" s="298" t="s">
        <v>12979</v>
      </c>
      <c r="C3422" s="294" t="s">
        <v>12980</v>
      </c>
      <c r="D3422" s="294" t="s">
        <v>12981</v>
      </c>
      <c r="E3422" s="299" t="s">
        <v>12982</v>
      </c>
      <c r="F3422" s="413" t="s">
        <v>12983</v>
      </c>
      <c r="G3422" s="413"/>
      <c r="H3422" s="413" t="s">
        <v>12984</v>
      </c>
      <c r="I3422" s="413"/>
      <c r="J3422" s="413" t="s">
        <v>12985</v>
      </c>
      <c r="K3422" s="413"/>
      <c r="L3422" s="413"/>
    </row>
    <row r="3423" spans="1:12" ht="24" customHeight="1">
      <c r="A3423" s="300" t="s">
        <v>12986</v>
      </c>
      <c r="B3423" s="301" t="s">
        <v>13093</v>
      </c>
      <c r="C3423" s="300" t="s">
        <v>9</v>
      </c>
      <c r="D3423" s="300" t="s">
        <v>10857</v>
      </c>
      <c r="E3423" s="302" t="s">
        <v>27</v>
      </c>
      <c r="F3423" s="423" t="s">
        <v>13094</v>
      </c>
      <c r="G3423" s="423"/>
      <c r="H3423" s="423">
        <v>3.3380100000000003E-2</v>
      </c>
      <c r="I3423" s="423"/>
      <c r="J3423" s="424">
        <v>0.1726</v>
      </c>
      <c r="K3423" s="424"/>
      <c r="L3423" s="424"/>
    </row>
    <row r="3424" spans="1:12" ht="24" customHeight="1">
      <c r="A3424" s="300" t="s">
        <v>12986</v>
      </c>
      <c r="B3424" s="301" t="s">
        <v>13131</v>
      </c>
      <c r="C3424" s="300" t="s">
        <v>9</v>
      </c>
      <c r="D3424" s="300" t="s">
        <v>10137</v>
      </c>
      <c r="E3424" s="302" t="s">
        <v>27</v>
      </c>
      <c r="F3424" s="423" t="s">
        <v>13132</v>
      </c>
      <c r="G3424" s="423"/>
      <c r="H3424" s="423">
        <v>1.31436E-2</v>
      </c>
      <c r="I3424" s="423"/>
      <c r="J3424" s="424">
        <v>6.3100000000000003E-2</v>
      </c>
      <c r="K3424" s="424"/>
      <c r="L3424" s="424"/>
    </row>
    <row r="3425" spans="1:12" ht="24" customHeight="1">
      <c r="A3425" s="300" t="s">
        <v>12986</v>
      </c>
      <c r="B3425" s="301" t="s">
        <v>13192</v>
      </c>
      <c r="C3425" s="300" t="s">
        <v>9</v>
      </c>
      <c r="D3425" s="300" t="s">
        <v>10306</v>
      </c>
      <c r="E3425" s="302" t="s">
        <v>27</v>
      </c>
      <c r="F3425" s="423" t="s">
        <v>13134</v>
      </c>
      <c r="G3425" s="423"/>
      <c r="H3425" s="423">
        <v>0.15136079999999999</v>
      </c>
      <c r="I3425" s="423"/>
      <c r="J3425" s="424">
        <v>1.052</v>
      </c>
      <c r="K3425" s="424"/>
      <c r="L3425" s="424"/>
    </row>
    <row r="3426" spans="1:12" ht="17.100000000000001" customHeight="1">
      <c r="A3426" s="298"/>
      <c r="B3426" s="298"/>
      <c r="C3426" s="298"/>
      <c r="D3426" s="298"/>
      <c r="E3426" s="298"/>
      <c r="F3426" s="298"/>
      <c r="G3426" s="298"/>
      <c r="H3426" s="298"/>
      <c r="I3426" s="298"/>
      <c r="J3426" s="298" t="s">
        <v>12992</v>
      </c>
      <c r="K3426" s="298"/>
      <c r="L3426" s="298" t="s">
        <v>12947</v>
      </c>
    </row>
    <row r="3427" spans="1:12">
      <c r="A3427" s="414" t="s">
        <v>12998</v>
      </c>
      <c r="B3427" s="414"/>
      <c r="C3427" s="414"/>
      <c r="D3427" s="414"/>
      <c r="E3427" s="414"/>
      <c r="F3427" s="414"/>
      <c r="G3427" s="414"/>
      <c r="H3427" s="414"/>
      <c r="I3427" s="294"/>
      <c r="J3427" s="294"/>
      <c r="K3427" s="294"/>
      <c r="L3427" s="294"/>
    </row>
    <row r="3428" spans="1:12" ht="17.100000000000001" customHeight="1">
      <c r="A3428" s="294" t="s">
        <v>12978</v>
      </c>
      <c r="B3428" s="298" t="s">
        <v>12979</v>
      </c>
      <c r="C3428" s="294" t="s">
        <v>12980</v>
      </c>
      <c r="D3428" s="294" t="s">
        <v>12981</v>
      </c>
      <c r="E3428" s="299" t="s">
        <v>12982</v>
      </c>
      <c r="F3428" s="413" t="s">
        <v>12983</v>
      </c>
      <c r="G3428" s="413"/>
      <c r="H3428" s="413" t="s">
        <v>12984</v>
      </c>
      <c r="I3428" s="413"/>
      <c r="J3428" s="413" t="s">
        <v>12985</v>
      </c>
      <c r="K3428" s="413"/>
      <c r="L3428" s="413"/>
    </row>
    <row r="3429" spans="1:12" ht="24" customHeight="1">
      <c r="A3429" s="300" t="s">
        <v>12986</v>
      </c>
      <c r="B3429" s="301" t="s">
        <v>13144</v>
      </c>
      <c r="C3429" s="300" t="s">
        <v>9</v>
      </c>
      <c r="D3429" s="300" t="s">
        <v>7134</v>
      </c>
      <c r="E3429" s="302" t="s">
        <v>13145</v>
      </c>
      <c r="F3429" s="423" t="s">
        <v>13146</v>
      </c>
      <c r="G3429" s="423"/>
      <c r="H3429" s="423">
        <v>4.5348999999999997E-3</v>
      </c>
      <c r="I3429" s="423"/>
      <c r="J3429" s="424">
        <v>0.28460000000000002</v>
      </c>
      <c r="K3429" s="424"/>
      <c r="L3429" s="424"/>
    </row>
    <row r="3430" spans="1:12" ht="24" customHeight="1">
      <c r="A3430" s="300" t="s">
        <v>12986</v>
      </c>
      <c r="B3430" s="301" t="s">
        <v>13147</v>
      </c>
      <c r="C3430" s="300" t="s">
        <v>9</v>
      </c>
      <c r="D3430" s="300" t="s">
        <v>8045</v>
      </c>
      <c r="E3430" s="302" t="s">
        <v>23</v>
      </c>
      <c r="F3430" s="423" t="s">
        <v>12928</v>
      </c>
      <c r="G3430" s="423"/>
      <c r="H3430" s="423">
        <v>0.58012019999999997</v>
      </c>
      <c r="I3430" s="423"/>
      <c r="J3430" s="424">
        <v>0.2843</v>
      </c>
      <c r="K3430" s="424"/>
      <c r="L3430" s="424"/>
    </row>
    <row r="3431" spans="1:12" ht="24" customHeight="1">
      <c r="A3431" s="300" t="s">
        <v>12986</v>
      </c>
      <c r="B3431" s="301" t="s">
        <v>13163</v>
      </c>
      <c r="C3431" s="300" t="s">
        <v>9</v>
      </c>
      <c r="D3431" s="300" t="s">
        <v>7772</v>
      </c>
      <c r="E3431" s="302" t="s">
        <v>23</v>
      </c>
      <c r="F3431" s="423" t="s">
        <v>12915</v>
      </c>
      <c r="G3431" s="423"/>
      <c r="H3431" s="423">
        <v>0.60535629999999996</v>
      </c>
      <c r="I3431" s="423"/>
      <c r="J3431" s="424">
        <v>0.34510000000000002</v>
      </c>
      <c r="K3431" s="424"/>
      <c r="L3431" s="424"/>
    </row>
    <row r="3432" spans="1:12" ht="24" customHeight="1">
      <c r="A3432" s="300" t="s">
        <v>12986</v>
      </c>
      <c r="B3432" s="301" t="s">
        <v>13096</v>
      </c>
      <c r="C3432" s="300" t="s">
        <v>9</v>
      </c>
      <c r="D3432" s="300" t="s">
        <v>8825</v>
      </c>
      <c r="E3432" s="302" t="s">
        <v>13097</v>
      </c>
      <c r="F3432" s="423" t="s">
        <v>13098</v>
      </c>
      <c r="G3432" s="423"/>
      <c r="H3432" s="423">
        <v>7.6159000000000001E-3</v>
      </c>
      <c r="I3432" s="423"/>
      <c r="J3432" s="424">
        <v>4.4999999999999997E-3</v>
      </c>
      <c r="K3432" s="424"/>
      <c r="L3432" s="424"/>
    </row>
    <row r="3433" spans="1:12" ht="24" customHeight="1">
      <c r="A3433" s="300" t="s">
        <v>12986</v>
      </c>
      <c r="B3433" s="301" t="s">
        <v>13099</v>
      </c>
      <c r="C3433" s="300" t="s">
        <v>9</v>
      </c>
      <c r="D3433" s="300" t="s">
        <v>7224</v>
      </c>
      <c r="E3433" s="302" t="s">
        <v>51</v>
      </c>
      <c r="F3433" s="423" t="s">
        <v>13100</v>
      </c>
      <c r="G3433" s="423"/>
      <c r="H3433" s="423">
        <v>1.2699E-3</v>
      </c>
      <c r="I3433" s="423"/>
      <c r="J3433" s="424">
        <v>1.17E-2</v>
      </c>
      <c r="K3433" s="424"/>
      <c r="L3433" s="424"/>
    </row>
    <row r="3434" spans="1:12" ht="24" customHeight="1">
      <c r="A3434" s="300" t="s">
        <v>12986</v>
      </c>
      <c r="B3434" s="301" t="s">
        <v>13101</v>
      </c>
      <c r="C3434" s="300" t="s">
        <v>9</v>
      </c>
      <c r="D3434" s="300" t="s">
        <v>7359</v>
      </c>
      <c r="E3434" s="302" t="s">
        <v>51</v>
      </c>
      <c r="F3434" s="423" t="s">
        <v>13102</v>
      </c>
      <c r="G3434" s="423"/>
      <c r="H3434" s="423">
        <v>4.0899999999999998E-5</v>
      </c>
      <c r="I3434" s="423"/>
      <c r="J3434" s="424">
        <v>5.3E-3</v>
      </c>
      <c r="K3434" s="424"/>
      <c r="L3434" s="424"/>
    </row>
    <row r="3435" spans="1:12" ht="24" customHeight="1">
      <c r="A3435" s="300" t="s">
        <v>12986</v>
      </c>
      <c r="B3435" s="301" t="s">
        <v>13103</v>
      </c>
      <c r="C3435" s="300" t="s">
        <v>9</v>
      </c>
      <c r="D3435" s="300" t="s">
        <v>8851</v>
      </c>
      <c r="E3435" s="302" t="s">
        <v>51</v>
      </c>
      <c r="F3435" s="423" t="s">
        <v>13104</v>
      </c>
      <c r="G3435" s="423"/>
      <c r="H3435" s="423">
        <v>3.2799999999999998E-5</v>
      </c>
      <c r="I3435" s="423"/>
      <c r="J3435" s="424">
        <v>6.4000000000000003E-3</v>
      </c>
      <c r="K3435" s="424"/>
      <c r="L3435" s="424"/>
    </row>
    <row r="3436" spans="1:12" ht="24" customHeight="1">
      <c r="A3436" s="300" t="s">
        <v>12986</v>
      </c>
      <c r="B3436" s="301" t="s">
        <v>13105</v>
      </c>
      <c r="C3436" s="300" t="s">
        <v>9</v>
      </c>
      <c r="D3436" s="300" t="s">
        <v>8852</v>
      </c>
      <c r="E3436" s="302" t="s">
        <v>51</v>
      </c>
      <c r="F3436" s="423" t="s">
        <v>13106</v>
      </c>
      <c r="G3436" s="423"/>
      <c r="H3436" s="423">
        <v>6.9999999999999999E-6</v>
      </c>
      <c r="I3436" s="423"/>
      <c r="J3436" s="424">
        <v>3.8E-3</v>
      </c>
      <c r="K3436" s="424"/>
      <c r="L3436" s="424"/>
    </row>
    <row r="3437" spans="1:12" ht="24" customHeight="1">
      <c r="A3437" s="300" t="s">
        <v>12986</v>
      </c>
      <c r="B3437" s="301" t="s">
        <v>13107</v>
      </c>
      <c r="C3437" s="300" t="s">
        <v>9</v>
      </c>
      <c r="D3437" s="300" t="s">
        <v>9000</v>
      </c>
      <c r="E3437" s="302" t="s">
        <v>51</v>
      </c>
      <c r="F3437" s="423" t="s">
        <v>13108</v>
      </c>
      <c r="G3437" s="423"/>
      <c r="H3437" s="423">
        <v>1.4452E-3</v>
      </c>
      <c r="I3437" s="423"/>
      <c r="J3437" s="424">
        <v>9.7999999999999997E-3</v>
      </c>
      <c r="K3437" s="424"/>
      <c r="L3437" s="424"/>
    </row>
    <row r="3438" spans="1:12" ht="24" customHeight="1">
      <c r="A3438" s="300" t="s">
        <v>12986</v>
      </c>
      <c r="B3438" s="301" t="s">
        <v>13109</v>
      </c>
      <c r="C3438" s="300" t="s">
        <v>9</v>
      </c>
      <c r="D3438" s="300" t="s">
        <v>9574</v>
      </c>
      <c r="E3438" s="302" t="s">
        <v>51</v>
      </c>
      <c r="F3438" s="423" t="s">
        <v>13110</v>
      </c>
      <c r="G3438" s="423"/>
      <c r="H3438" s="423">
        <v>4.5830000000000003E-4</v>
      </c>
      <c r="I3438" s="423"/>
      <c r="J3438" s="424">
        <v>4.0000000000000001E-3</v>
      </c>
      <c r="K3438" s="424"/>
      <c r="L3438" s="424"/>
    </row>
    <row r="3439" spans="1:12" ht="24" customHeight="1">
      <c r="A3439" s="300" t="s">
        <v>12986</v>
      </c>
      <c r="B3439" s="301" t="s">
        <v>13111</v>
      </c>
      <c r="C3439" s="300" t="s">
        <v>9</v>
      </c>
      <c r="D3439" s="300" t="s">
        <v>10714</v>
      </c>
      <c r="E3439" s="302" t="s">
        <v>93</v>
      </c>
      <c r="F3439" s="423" t="s">
        <v>13112</v>
      </c>
      <c r="G3439" s="423"/>
      <c r="H3439" s="423">
        <v>2.408E-4</v>
      </c>
      <c r="I3439" s="423"/>
      <c r="J3439" s="424">
        <v>3.7000000000000002E-3</v>
      </c>
      <c r="K3439" s="424"/>
      <c r="L3439" s="424"/>
    </row>
    <row r="3440" spans="1:12" ht="24" customHeight="1">
      <c r="A3440" s="300" t="s">
        <v>12986</v>
      </c>
      <c r="B3440" s="301" t="s">
        <v>13113</v>
      </c>
      <c r="C3440" s="300" t="s">
        <v>9</v>
      </c>
      <c r="D3440" s="300" t="s">
        <v>10809</v>
      </c>
      <c r="E3440" s="302" t="s">
        <v>51</v>
      </c>
      <c r="F3440" s="423" t="s">
        <v>13114</v>
      </c>
      <c r="G3440" s="423"/>
      <c r="H3440" s="423">
        <v>2.408E-4</v>
      </c>
      <c r="I3440" s="423"/>
      <c r="J3440" s="424">
        <v>2.8999999999999998E-3</v>
      </c>
      <c r="K3440" s="424"/>
      <c r="L3440" s="424"/>
    </row>
    <row r="3441" spans="1:12" ht="24" customHeight="1">
      <c r="A3441" s="300" t="s">
        <v>12986</v>
      </c>
      <c r="B3441" s="301" t="s">
        <v>13115</v>
      </c>
      <c r="C3441" s="300" t="s">
        <v>9</v>
      </c>
      <c r="D3441" s="300" t="s">
        <v>10810</v>
      </c>
      <c r="E3441" s="302" t="s">
        <v>51</v>
      </c>
      <c r="F3441" s="423" t="s">
        <v>13116</v>
      </c>
      <c r="G3441" s="423"/>
      <c r="H3441" s="423">
        <v>2.408E-4</v>
      </c>
      <c r="I3441" s="423"/>
      <c r="J3441" s="424">
        <v>6.4000000000000003E-3</v>
      </c>
      <c r="K3441" s="424"/>
      <c r="L3441" s="424"/>
    </row>
    <row r="3442" spans="1:12" ht="24" customHeight="1">
      <c r="A3442" s="300" t="s">
        <v>12986</v>
      </c>
      <c r="B3442" s="301" t="s">
        <v>13117</v>
      </c>
      <c r="C3442" s="300" t="s">
        <v>9</v>
      </c>
      <c r="D3442" s="300" t="s">
        <v>10837</v>
      </c>
      <c r="E3442" s="302" t="s">
        <v>51</v>
      </c>
      <c r="F3442" s="423" t="s">
        <v>13118</v>
      </c>
      <c r="G3442" s="423"/>
      <c r="H3442" s="423">
        <v>8.1999999999999994E-6</v>
      </c>
      <c r="I3442" s="423"/>
      <c r="J3442" s="424">
        <v>3.7000000000000002E-3</v>
      </c>
      <c r="K3442" s="424"/>
      <c r="L3442" s="424"/>
    </row>
    <row r="3443" spans="1:12" ht="24" customHeight="1">
      <c r="A3443" s="300" t="s">
        <v>12986</v>
      </c>
      <c r="B3443" s="301" t="s">
        <v>13003</v>
      </c>
      <c r="C3443" s="300" t="s">
        <v>9</v>
      </c>
      <c r="D3443" s="300" t="s">
        <v>7216</v>
      </c>
      <c r="E3443" s="302" t="s">
        <v>51</v>
      </c>
      <c r="F3443" s="423" t="s">
        <v>13004</v>
      </c>
      <c r="G3443" s="423"/>
      <c r="H3443" s="423">
        <v>5.1719999999999999E-4</v>
      </c>
      <c r="I3443" s="423"/>
      <c r="J3443" s="424">
        <v>1.7299999999999999E-2</v>
      </c>
      <c r="K3443" s="424"/>
      <c r="L3443" s="424"/>
    </row>
    <row r="3444" spans="1:12" ht="24" customHeight="1">
      <c r="A3444" s="300" t="s">
        <v>12986</v>
      </c>
      <c r="B3444" s="301" t="s">
        <v>13005</v>
      </c>
      <c r="C3444" s="300" t="s">
        <v>9</v>
      </c>
      <c r="D3444" s="300" t="s">
        <v>7393</v>
      </c>
      <c r="E3444" s="302" t="s">
        <v>12988</v>
      </c>
      <c r="F3444" s="423" t="s">
        <v>13006</v>
      </c>
      <c r="G3444" s="423"/>
      <c r="H3444" s="423">
        <v>3.1110000000000003E-4</v>
      </c>
      <c r="I3444" s="423"/>
      <c r="J3444" s="424">
        <v>1.6799999999999999E-2</v>
      </c>
      <c r="K3444" s="424"/>
      <c r="L3444" s="424"/>
    </row>
    <row r="3445" spans="1:12" ht="24" customHeight="1">
      <c r="A3445" s="300" t="s">
        <v>12986</v>
      </c>
      <c r="B3445" s="301" t="s">
        <v>13007</v>
      </c>
      <c r="C3445" s="300" t="s">
        <v>9</v>
      </c>
      <c r="D3445" s="300" t="s">
        <v>10619</v>
      </c>
      <c r="E3445" s="302" t="s">
        <v>51</v>
      </c>
      <c r="F3445" s="423" t="s">
        <v>13008</v>
      </c>
      <c r="G3445" s="423"/>
      <c r="H3445" s="423">
        <v>2.4130000000000001E-4</v>
      </c>
      <c r="I3445" s="423"/>
      <c r="J3445" s="424">
        <v>4.6100000000000002E-2</v>
      </c>
      <c r="K3445" s="424"/>
      <c r="L3445" s="424"/>
    </row>
    <row r="3446" spans="1:12" ht="24" customHeight="1">
      <c r="A3446" s="300" t="s">
        <v>12986</v>
      </c>
      <c r="B3446" s="301" t="s">
        <v>13009</v>
      </c>
      <c r="C3446" s="300" t="s">
        <v>9</v>
      </c>
      <c r="D3446" s="300" t="s">
        <v>10769</v>
      </c>
      <c r="E3446" s="302" t="s">
        <v>51</v>
      </c>
      <c r="F3446" s="423" t="s">
        <v>13010</v>
      </c>
      <c r="G3446" s="423"/>
      <c r="H3446" s="423">
        <v>2.16942E-2</v>
      </c>
      <c r="I3446" s="423"/>
      <c r="J3446" s="424">
        <v>2.7300000000000001E-2</v>
      </c>
      <c r="K3446" s="424"/>
      <c r="L3446" s="424"/>
    </row>
    <row r="3447" spans="1:12" ht="24" customHeight="1">
      <c r="A3447" s="300" t="s">
        <v>12986</v>
      </c>
      <c r="B3447" s="301" t="s">
        <v>13011</v>
      </c>
      <c r="C3447" s="300" t="s">
        <v>9</v>
      </c>
      <c r="D3447" s="300" t="s">
        <v>10929</v>
      </c>
      <c r="E3447" s="302" t="s">
        <v>51</v>
      </c>
      <c r="F3447" s="423" t="s">
        <v>13012</v>
      </c>
      <c r="G3447" s="423"/>
      <c r="H3447" s="423">
        <v>2.0909999999999999E-4</v>
      </c>
      <c r="I3447" s="423"/>
      <c r="J3447" s="424">
        <v>3.15E-2</v>
      </c>
      <c r="K3447" s="424"/>
      <c r="L3447" s="424"/>
    </row>
    <row r="3448" spans="1:12" ht="17.100000000000001" customHeight="1">
      <c r="A3448" s="298"/>
      <c r="B3448" s="298"/>
      <c r="C3448" s="298"/>
      <c r="D3448" s="298"/>
      <c r="E3448" s="298"/>
      <c r="F3448" s="298"/>
      <c r="G3448" s="298"/>
      <c r="H3448" s="298"/>
      <c r="I3448" s="298"/>
      <c r="J3448" s="298" t="s">
        <v>12992</v>
      </c>
      <c r="K3448" s="298"/>
      <c r="L3448" s="298" t="s">
        <v>14045</v>
      </c>
    </row>
    <row r="3449" spans="1:12">
      <c r="A3449" s="414" t="s">
        <v>13056</v>
      </c>
      <c r="B3449" s="414"/>
      <c r="C3449" s="414"/>
      <c r="D3449" s="414"/>
      <c r="E3449" s="414"/>
      <c r="F3449" s="414"/>
      <c r="G3449" s="414"/>
      <c r="H3449" s="414"/>
      <c r="I3449" s="294"/>
      <c r="J3449" s="294"/>
      <c r="K3449" s="294"/>
      <c r="L3449" s="294"/>
    </row>
    <row r="3450" spans="1:12" ht="17.100000000000001" customHeight="1">
      <c r="A3450" s="294" t="s">
        <v>12978</v>
      </c>
      <c r="B3450" s="298" t="s">
        <v>12979</v>
      </c>
      <c r="C3450" s="294" t="s">
        <v>12980</v>
      </c>
      <c r="D3450" s="294" t="s">
        <v>12981</v>
      </c>
      <c r="E3450" s="299" t="s">
        <v>12982</v>
      </c>
      <c r="F3450" s="413" t="s">
        <v>12983</v>
      </c>
      <c r="G3450" s="413"/>
      <c r="H3450" s="413" t="s">
        <v>12984</v>
      </c>
      <c r="I3450" s="413"/>
      <c r="J3450" s="413" t="s">
        <v>12985</v>
      </c>
      <c r="K3450" s="413"/>
      <c r="L3450" s="413"/>
    </row>
    <row r="3451" spans="1:12" ht="24" customHeight="1">
      <c r="A3451" s="300" t="s">
        <v>12986</v>
      </c>
      <c r="B3451" s="301" t="s">
        <v>13057</v>
      </c>
      <c r="C3451" s="300" t="s">
        <v>9</v>
      </c>
      <c r="D3451" s="300" t="s">
        <v>12549</v>
      </c>
      <c r="E3451" s="302" t="s">
        <v>27</v>
      </c>
      <c r="F3451" s="423" t="s">
        <v>12948</v>
      </c>
      <c r="G3451" s="423"/>
      <c r="H3451" s="423">
        <v>0.1940954</v>
      </c>
      <c r="I3451" s="423"/>
      <c r="J3451" s="424">
        <v>0.12620000000000001</v>
      </c>
      <c r="K3451" s="424"/>
      <c r="L3451" s="424"/>
    </row>
    <row r="3452" spans="1:12" ht="17.100000000000001" customHeight="1">
      <c r="A3452" s="298"/>
      <c r="B3452" s="298"/>
      <c r="C3452" s="298"/>
      <c r="D3452" s="298"/>
      <c r="E3452" s="298"/>
      <c r="F3452" s="298"/>
      <c r="G3452" s="298"/>
      <c r="H3452" s="298"/>
      <c r="I3452" s="298"/>
      <c r="J3452" s="298" t="s">
        <v>12992</v>
      </c>
      <c r="K3452" s="298"/>
      <c r="L3452" s="298" t="s">
        <v>12910</v>
      </c>
    </row>
    <row r="3453" spans="1:12">
      <c r="A3453" s="414" t="s">
        <v>13058</v>
      </c>
      <c r="B3453" s="414"/>
      <c r="C3453" s="414"/>
      <c r="D3453" s="414"/>
      <c r="E3453" s="414"/>
      <c r="F3453" s="414"/>
      <c r="G3453" s="414"/>
      <c r="H3453" s="414"/>
      <c r="I3453" s="294"/>
      <c r="J3453" s="294"/>
      <c r="K3453" s="294"/>
      <c r="L3453" s="294"/>
    </row>
    <row r="3454" spans="1:12" ht="17.100000000000001" customHeight="1">
      <c r="A3454" s="294" t="s">
        <v>12978</v>
      </c>
      <c r="B3454" s="298" t="s">
        <v>12979</v>
      </c>
      <c r="C3454" s="294" t="s">
        <v>12980</v>
      </c>
      <c r="D3454" s="294" t="s">
        <v>12981</v>
      </c>
      <c r="E3454" s="299" t="s">
        <v>12982</v>
      </c>
      <c r="F3454" s="413" t="s">
        <v>12983</v>
      </c>
      <c r="G3454" s="413"/>
      <c r="H3454" s="413" t="s">
        <v>12984</v>
      </c>
      <c r="I3454" s="413"/>
      <c r="J3454" s="413" t="s">
        <v>12985</v>
      </c>
      <c r="K3454" s="413"/>
      <c r="L3454" s="413"/>
    </row>
    <row r="3455" spans="1:12" ht="24" customHeight="1">
      <c r="A3455" s="300" t="s">
        <v>12986</v>
      </c>
      <c r="B3455" s="301" t="s">
        <v>13059</v>
      </c>
      <c r="C3455" s="300" t="s">
        <v>9</v>
      </c>
      <c r="D3455" s="300" t="s">
        <v>12535</v>
      </c>
      <c r="E3455" s="302" t="s">
        <v>27</v>
      </c>
      <c r="F3455" s="423" t="s">
        <v>12936</v>
      </c>
      <c r="G3455" s="423"/>
      <c r="H3455" s="423">
        <v>0.1940954</v>
      </c>
      <c r="I3455" s="423"/>
      <c r="J3455" s="424">
        <v>9.7000000000000003E-3</v>
      </c>
      <c r="K3455" s="424"/>
      <c r="L3455" s="424"/>
    </row>
    <row r="3456" spans="1:12" ht="17.100000000000001" customHeight="1">
      <c r="A3456" s="298"/>
      <c r="B3456" s="298"/>
      <c r="C3456" s="298"/>
      <c r="D3456" s="298"/>
      <c r="E3456" s="298"/>
      <c r="F3456" s="298"/>
      <c r="G3456" s="298"/>
      <c r="H3456" s="298"/>
      <c r="I3456" s="298"/>
      <c r="J3456" s="298" t="s">
        <v>12992</v>
      </c>
      <c r="K3456" s="298"/>
      <c r="L3456" s="298" t="s">
        <v>12904</v>
      </c>
    </row>
    <row r="3457" spans="1:12">
      <c r="A3457" s="414" t="s">
        <v>13060</v>
      </c>
      <c r="B3457" s="414"/>
      <c r="C3457" s="414"/>
      <c r="D3457" s="414"/>
      <c r="E3457" s="414"/>
      <c r="F3457" s="414"/>
      <c r="G3457" s="414"/>
      <c r="H3457" s="414"/>
      <c r="I3457" s="294"/>
      <c r="J3457" s="294"/>
      <c r="K3457" s="294"/>
      <c r="L3457" s="294"/>
    </row>
    <row r="3458" spans="1:12" ht="17.100000000000001" customHeight="1">
      <c r="A3458" s="294" t="s">
        <v>12978</v>
      </c>
      <c r="B3458" s="298" t="s">
        <v>12979</v>
      </c>
      <c r="C3458" s="294" t="s">
        <v>12980</v>
      </c>
      <c r="D3458" s="294" t="s">
        <v>12981</v>
      </c>
      <c r="E3458" s="299" t="s">
        <v>12982</v>
      </c>
      <c r="F3458" s="413" t="s">
        <v>12983</v>
      </c>
      <c r="G3458" s="413"/>
      <c r="H3458" s="413" t="s">
        <v>12984</v>
      </c>
      <c r="I3458" s="413"/>
      <c r="J3458" s="413" t="s">
        <v>12985</v>
      </c>
      <c r="K3458" s="413"/>
      <c r="L3458" s="413"/>
    </row>
    <row r="3459" spans="1:12" ht="24" customHeight="1">
      <c r="A3459" s="300" t="s">
        <v>12986</v>
      </c>
      <c r="B3459" s="301" t="s">
        <v>13061</v>
      </c>
      <c r="C3459" s="300" t="s">
        <v>9</v>
      </c>
      <c r="D3459" s="300" t="s">
        <v>12522</v>
      </c>
      <c r="E3459" s="302" t="s">
        <v>27</v>
      </c>
      <c r="F3459" s="423" t="s">
        <v>12964</v>
      </c>
      <c r="G3459" s="423"/>
      <c r="H3459" s="423">
        <v>0.1940954</v>
      </c>
      <c r="I3459" s="423"/>
      <c r="J3459" s="424">
        <v>0.49109999999999998</v>
      </c>
      <c r="K3459" s="424"/>
      <c r="L3459" s="424"/>
    </row>
    <row r="3460" spans="1:12" ht="24" customHeight="1">
      <c r="A3460" s="300" t="s">
        <v>12986</v>
      </c>
      <c r="B3460" s="301" t="s">
        <v>13062</v>
      </c>
      <c r="C3460" s="300" t="s">
        <v>9</v>
      </c>
      <c r="D3460" s="300" t="s">
        <v>12527</v>
      </c>
      <c r="E3460" s="302" t="s">
        <v>27</v>
      </c>
      <c r="F3460" s="423" t="s">
        <v>13063</v>
      </c>
      <c r="G3460" s="423"/>
      <c r="H3460" s="423">
        <v>0.1940954</v>
      </c>
      <c r="I3460" s="423"/>
      <c r="J3460" s="424">
        <v>6.6000000000000003E-2</v>
      </c>
      <c r="K3460" s="424"/>
      <c r="L3460" s="424"/>
    </row>
    <row r="3461" spans="1:12" ht="17.100000000000001" customHeight="1">
      <c r="A3461" s="298"/>
      <c r="B3461" s="298"/>
      <c r="C3461" s="298"/>
      <c r="D3461" s="298"/>
      <c r="E3461" s="298"/>
      <c r="F3461" s="298"/>
      <c r="G3461" s="298"/>
      <c r="H3461" s="298"/>
      <c r="I3461" s="298"/>
      <c r="J3461" s="298" t="s">
        <v>12992</v>
      </c>
      <c r="K3461" s="298"/>
      <c r="L3461" s="298" t="s">
        <v>13433</v>
      </c>
    </row>
    <row r="3462" spans="1:12" ht="17.100000000000001" customHeight="1">
      <c r="A3462" s="294" t="s">
        <v>13014</v>
      </c>
      <c r="B3462" s="294"/>
      <c r="C3462" s="294"/>
      <c r="D3462" s="294"/>
      <c r="E3462" s="294"/>
      <c r="F3462" s="294"/>
      <c r="G3462" s="294"/>
      <c r="H3462" s="294"/>
      <c r="I3462" s="294"/>
      <c r="J3462" s="294"/>
      <c r="K3462" s="294"/>
      <c r="L3462" s="294"/>
    </row>
    <row r="3463" spans="1:12" ht="17.100000000000001" customHeight="1">
      <c r="A3463" s="298"/>
      <c r="B3463" s="298"/>
      <c r="C3463" s="298"/>
      <c r="D3463" s="298"/>
      <c r="E3463" s="298"/>
      <c r="F3463" s="298"/>
      <c r="G3463" s="298"/>
      <c r="H3463" s="298"/>
      <c r="I3463" s="298"/>
      <c r="J3463" s="298" t="s">
        <v>13015</v>
      </c>
      <c r="K3463" s="298"/>
      <c r="L3463" s="298" t="s">
        <v>14046</v>
      </c>
    </row>
    <row r="3464" spans="1:12" ht="17.100000000000001" customHeight="1">
      <c r="A3464" s="298"/>
      <c r="B3464" s="298"/>
      <c r="C3464" s="298"/>
      <c r="D3464" s="298"/>
      <c r="E3464" s="298"/>
      <c r="F3464" s="298"/>
      <c r="G3464" s="298"/>
      <c r="H3464" s="298"/>
      <c r="I3464" s="298"/>
      <c r="J3464" s="298" t="s">
        <v>13017</v>
      </c>
      <c r="K3464" s="298" t="s">
        <v>13018</v>
      </c>
      <c r="L3464" s="298" t="s">
        <v>14047</v>
      </c>
    </row>
    <row r="3465" spans="1:12" ht="17.100000000000001" customHeight="1">
      <c r="A3465" s="298"/>
      <c r="B3465" s="298"/>
      <c r="C3465" s="298"/>
      <c r="D3465" s="298"/>
      <c r="E3465" s="298"/>
      <c r="F3465" s="298"/>
      <c r="G3465" s="298"/>
      <c r="H3465" s="298"/>
      <c r="I3465" s="298"/>
      <c r="J3465" s="298" t="s">
        <v>13020</v>
      </c>
      <c r="K3465" s="298"/>
      <c r="L3465" s="298" t="s">
        <v>14048</v>
      </c>
    </row>
    <row r="3466" spans="1:12" ht="17.100000000000001" customHeight="1">
      <c r="A3466" s="298"/>
      <c r="B3466" s="298"/>
      <c r="C3466" s="298"/>
      <c r="D3466" s="298"/>
      <c r="E3466" s="298"/>
      <c r="F3466" s="298"/>
      <c r="G3466" s="298"/>
      <c r="H3466" s="298"/>
      <c r="I3466" s="298"/>
      <c r="J3466" s="298" t="s">
        <v>13022</v>
      </c>
      <c r="K3466" s="298" t="s">
        <v>12974</v>
      </c>
      <c r="L3466" s="298" t="s">
        <v>14049</v>
      </c>
    </row>
    <row r="3467" spans="1:12" ht="17.100000000000001" customHeight="1">
      <c r="A3467" s="298"/>
      <c r="B3467" s="298"/>
      <c r="C3467" s="298"/>
      <c r="D3467" s="298"/>
      <c r="E3467" s="298"/>
      <c r="F3467" s="298"/>
      <c r="G3467" s="298"/>
      <c r="H3467" s="298"/>
      <c r="I3467" s="298"/>
      <c r="J3467" s="298" t="s">
        <v>13024</v>
      </c>
      <c r="K3467" s="298"/>
      <c r="L3467" s="298" t="s">
        <v>14050</v>
      </c>
    </row>
    <row r="3468" spans="1:12" ht="30" customHeight="1">
      <c r="A3468" s="299"/>
      <c r="B3468" s="299"/>
      <c r="C3468" s="299"/>
      <c r="D3468" s="299"/>
      <c r="E3468" s="299"/>
      <c r="F3468" s="299"/>
      <c r="G3468" s="299"/>
      <c r="H3468" s="299"/>
      <c r="I3468" s="299"/>
      <c r="J3468" s="299"/>
      <c r="K3468" s="299"/>
      <c r="L3468" s="299"/>
    </row>
    <row r="3469" spans="1:12" ht="24" customHeight="1">
      <c r="A3469" s="295" t="s">
        <v>14051</v>
      </c>
      <c r="B3469" s="296" t="s">
        <v>14052</v>
      </c>
      <c r="C3469" s="295" t="s">
        <v>9</v>
      </c>
      <c r="D3469" s="295" t="s">
        <v>924</v>
      </c>
      <c r="E3469" s="297" t="s">
        <v>20</v>
      </c>
      <c r="F3469" s="296"/>
      <c r="G3469" s="296"/>
      <c r="H3469" s="296"/>
      <c r="I3469" s="296"/>
      <c r="J3469" s="296"/>
      <c r="K3469" s="296"/>
      <c r="L3469" s="296"/>
    </row>
    <row r="3470" spans="1:12">
      <c r="A3470" s="414" t="s">
        <v>12977</v>
      </c>
      <c r="B3470" s="414"/>
      <c r="C3470" s="414"/>
      <c r="D3470" s="414"/>
      <c r="E3470" s="414"/>
      <c r="F3470" s="414"/>
      <c r="G3470" s="414"/>
      <c r="H3470" s="414"/>
      <c r="I3470" s="294"/>
      <c r="J3470" s="294"/>
      <c r="K3470" s="294"/>
      <c r="L3470" s="294"/>
    </row>
    <row r="3471" spans="1:12" ht="17.100000000000001" customHeight="1">
      <c r="A3471" s="294" t="s">
        <v>12978</v>
      </c>
      <c r="B3471" s="298" t="s">
        <v>12979</v>
      </c>
      <c r="C3471" s="294" t="s">
        <v>12980</v>
      </c>
      <c r="D3471" s="294" t="s">
        <v>12981</v>
      </c>
      <c r="E3471" s="299" t="s">
        <v>12982</v>
      </c>
      <c r="F3471" s="413" t="s">
        <v>12983</v>
      </c>
      <c r="G3471" s="413"/>
      <c r="H3471" s="413" t="s">
        <v>12984</v>
      </c>
      <c r="I3471" s="413"/>
      <c r="J3471" s="413" t="s">
        <v>12985</v>
      </c>
      <c r="K3471" s="413"/>
      <c r="L3471" s="413"/>
    </row>
    <row r="3472" spans="1:12" ht="24" customHeight="1">
      <c r="A3472" s="300" t="s">
        <v>12986</v>
      </c>
      <c r="B3472" s="301" t="s">
        <v>12987</v>
      </c>
      <c r="C3472" s="300" t="s">
        <v>9</v>
      </c>
      <c r="D3472" s="300" t="s">
        <v>9831</v>
      </c>
      <c r="E3472" s="302" t="s">
        <v>12988</v>
      </c>
      <c r="F3472" s="423" t="s">
        <v>12989</v>
      </c>
      <c r="G3472" s="423"/>
      <c r="H3472" s="423">
        <v>1.2156999999999999E-2</v>
      </c>
      <c r="I3472" s="423"/>
      <c r="J3472" s="424">
        <v>0.123</v>
      </c>
      <c r="K3472" s="424"/>
      <c r="L3472" s="424"/>
    </row>
    <row r="3473" spans="1:12" ht="36" customHeight="1">
      <c r="A3473" s="300" t="s">
        <v>12986</v>
      </c>
      <c r="B3473" s="301" t="s">
        <v>12990</v>
      </c>
      <c r="C3473" s="300" t="s">
        <v>9</v>
      </c>
      <c r="D3473" s="300" t="s">
        <v>11426</v>
      </c>
      <c r="E3473" s="302" t="s">
        <v>51</v>
      </c>
      <c r="F3473" s="423" t="s">
        <v>12991</v>
      </c>
      <c r="G3473" s="423"/>
      <c r="H3473" s="423">
        <v>6.3699999999999998E-4</v>
      </c>
      <c r="I3473" s="423"/>
      <c r="J3473" s="424">
        <v>8.4199999999999997E-2</v>
      </c>
      <c r="K3473" s="424"/>
      <c r="L3473" s="424"/>
    </row>
    <row r="3474" spans="1:12" ht="24" customHeight="1">
      <c r="A3474" s="300" t="s">
        <v>12986</v>
      </c>
      <c r="B3474" s="301" t="s">
        <v>13085</v>
      </c>
      <c r="C3474" s="300" t="s">
        <v>9</v>
      </c>
      <c r="D3474" s="300" t="s">
        <v>7909</v>
      </c>
      <c r="E3474" s="302" t="s">
        <v>51</v>
      </c>
      <c r="F3474" s="423" t="s">
        <v>13086</v>
      </c>
      <c r="G3474" s="423"/>
      <c r="H3474" s="423">
        <v>4.863E-4</v>
      </c>
      <c r="I3474" s="423"/>
      <c r="J3474" s="424">
        <v>5.0599999999999999E-2</v>
      </c>
      <c r="K3474" s="424"/>
      <c r="L3474" s="424"/>
    </row>
    <row r="3475" spans="1:12" ht="24" customHeight="1">
      <c r="A3475" s="300" t="s">
        <v>12986</v>
      </c>
      <c r="B3475" s="301" t="s">
        <v>13087</v>
      </c>
      <c r="C3475" s="300" t="s">
        <v>9</v>
      </c>
      <c r="D3475" s="300" t="s">
        <v>8873</v>
      </c>
      <c r="E3475" s="302" t="s">
        <v>51</v>
      </c>
      <c r="F3475" s="423" t="s">
        <v>13088</v>
      </c>
      <c r="G3475" s="423"/>
      <c r="H3475" s="423">
        <v>4.6499999999999999E-5</v>
      </c>
      <c r="I3475" s="423"/>
      <c r="J3475" s="424">
        <v>4.0399999999999998E-2</v>
      </c>
      <c r="K3475" s="424"/>
      <c r="L3475" s="424"/>
    </row>
    <row r="3476" spans="1:12" ht="48" customHeight="1">
      <c r="A3476" s="300" t="s">
        <v>12986</v>
      </c>
      <c r="B3476" s="301" t="s">
        <v>13089</v>
      </c>
      <c r="C3476" s="300" t="s">
        <v>9</v>
      </c>
      <c r="D3476" s="300" t="s">
        <v>9227</v>
      </c>
      <c r="E3476" s="302" t="s">
        <v>51</v>
      </c>
      <c r="F3476" s="423" t="s">
        <v>13090</v>
      </c>
      <c r="G3476" s="423"/>
      <c r="H3476" s="423">
        <v>3.2400000000000001E-5</v>
      </c>
      <c r="I3476" s="423"/>
      <c r="J3476" s="424">
        <v>4.3299999999999998E-2</v>
      </c>
      <c r="K3476" s="424"/>
      <c r="L3476" s="424"/>
    </row>
    <row r="3477" spans="1:12" ht="24" customHeight="1">
      <c r="A3477" s="300" t="s">
        <v>12986</v>
      </c>
      <c r="B3477" s="301" t="s">
        <v>13091</v>
      </c>
      <c r="C3477" s="300" t="s">
        <v>9</v>
      </c>
      <c r="D3477" s="300" t="s">
        <v>9580</v>
      </c>
      <c r="E3477" s="302" t="s">
        <v>51</v>
      </c>
      <c r="F3477" s="423" t="s">
        <v>13092</v>
      </c>
      <c r="G3477" s="423"/>
      <c r="H3477" s="423">
        <v>3.1900000000000003E-5</v>
      </c>
      <c r="I3477" s="423"/>
      <c r="J3477" s="424">
        <v>2.86E-2</v>
      </c>
      <c r="K3477" s="424"/>
      <c r="L3477" s="424"/>
    </row>
    <row r="3478" spans="1:12" ht="36" customHeight="1">
      <c r="A3478" s="300" t="s">
        <v>12986</v>
      </c>
      <c r="B3478" s="301" t="s">
        <v>13182</v>
      </c>
      <c r="C3478" s="300" t="s">
        <v>9</v>
      </c>
      <c r="D3478" s="300" t="s">
        <v>7288</v>
      </c>
      <c r="E3478" s="302" t="s">
        <v>51</v>
      </c>
      <c r="F3478" s="423" t="s">
        <v>13183</v>
      </c>
      <c r="G3478" s="423"/>
      <c r="H3478" s="423">
        <v>3.4000000000000001E-6</v>
      </c>
      <c r="I3478" s="423"/>
      <c r="J3478" s="424">
        <v>4.9299999999999997E-2</v>
      </c>
      <c r="K3478" s="424"/>
      <c r="L3478" s="424"/>
    </row>
    <row r="3479" spans="1:12" ht="17.100000000000001" customHeight="1">
      <c r="A3479" s="298"/>
      <c r="B3479" s="298"/>
      <c r="C3479" s="298"/>
      <c r="D3479" s="298"/>
      <c r="E3479" s="298"/>
      <c r="F3479" s="298"/>
      <c r="G3479" s="298"/>
      <c r="H3479" s="298"/>
      <c r="I3479" s="298"/>
      <c r="J3479" s="298" t="s">
        <v>12992</v>
      </c>
      <c r="K3479" s="298"/>
      <c r="L3479" s="298" t="s">
        <v>14053</v>
      </c>
    </row>
    <row r="3480" spans="1:12">
      <c r="A3480" s="414" t="s">
        <v>12994</v>
      </c>
      <c r="B3480" s="414"/>
      <c r="C3480" s="414"/>
      <c r="D3480" s="414"/>
      <c r="E3480" s="414"/>
      <c r="F3480" s="414"/>
      <c r="G3480" s="414"/>
      <c r="H3480" s="414"/>
      <c r="I3480" s="294"/>
      <c r="J3480" s="294"/>
      <c r="K3480" s="294"/>
      <c r="L3480" s="294"/>
    </row>
    <row r="3481" spans="1:12" ht="17.100000000000001" customHeight="1">
      <c r="A3481" s="294" t="s">
        <v>12978</v>
      </c>
      <c r="B3481" s="298" t="s">
        <v>12979</v>
      </c>
      <c r="C3481" s="294" t="s">
        <v>12980</v>
      </c>
      <c r="D3481" s="294" t="s">
        <v>12981</v>
      </c>
      <c r="E3481" s="299" t="s">
        <v>12982</v>
      </c>
      <c r="F3481" s="413" t="s">
        <v>12983</v>
      </c>
      <c r="G3481" s="413"/>
      <c r="H3481" s="413" t="s">
        <v>12984</v>
      </c>
      <c r="I3481" s="413"/>
      <c r="J3481" s="413" t="s">
        <v>12985</v>
      </c>
      <c r="K3481" s="413"/>
      <c r="L3481" s="413"/>
    </row>
    <row r="3482" spans="1:12" ht="24" customHeight="1">
      <c r="A3482" s="300" t="s">
        <v>12986</v>
      </c>
      <c r="B3482" s="301" t="s">
        <v>13185</v>
      </c>
      <c r="C3482" s="300" t="s">
        <v>9</v>
      </c>
      <c r="D3482" s="300" t="s">
        <v>10150</v>
      </c>
      <c r="E3482" s="302" t="s">
        <v>27</v>
      </c>
      <c r="F3482" s="423" t="s">
        <v>13186</v>
      </c>
      <c r="G3482" s="423"/>
      <c r="H3482" s="423">
        <v>3.5393099999999997E-2</v>
      </c>
      <c r="I3482" s="423"/>
      <c r="J3482" s="424">
        <v>0.1812</v>
      </c>
      <c r="K3482" s="424"/>
      <c r="L3482" s="424"/>
    </row>
    <row r="3483" spans="1:12" ht="24" customHeight="1">
      <c r="A3483" s="300" t="s">
        <v>12986</v>
      </c>
      <c r="B3483" s="301" t="s">
        <v>13187</v>
      </c>
      <c r="C3483" s="300" t="s">
        <v>9</v>
      </c>
      <c r="D3483" s="300" t="s">
        <v>7901</v>
      </c>
      <c r="E3483" s="302" t="s">
        <v>27</v>
      </c>
      <c r="F3483" s="423" t="s">
        <v>13188</v>
      </c>
      <c r="G3483" s="423"/>
      <c r="H3483" s="423">
        <v>3.54842E-2</v>
      </c>
      <c r="I3483" s="423"/>
      <c r="J3483" s="424">
        <v>0.19409999999999999</v>
      </c>
      <c r="K3483" s="424"/>
      <c r="L3483" s="424"/>
    </row>
    <row r="3484" spans="1:12" ht="24" customHeight="1">
      <c r="A3484" s="300" t="s">
        <v>12986</v>
      </c>
      <c r="B3484" s="301" t="s">
        <v>13133</v>
      </c>
      <c r="C3484" s="300" t="s">
        <v>9</v>
      </c>
      <c r="D3484" s="300" t="s">
        <v>7905</v>
      </c>
      <c r="E3484" s="302" t="s">
        <v>27</v>
      </c>
      <c r="F3484" s="423" t="s">
        <v>13134</v>
      </c>
      <c r="G3484" s="423"/>
      <c r="H3484" s="423">
        <v>0.17616080000000001</v>
      </c>
      <c r="I3484" s="423"/>
      <c r="J3484" s="424">
        <v>1.2242999999999999</v>
      </c>
      <c r="K3484" s="424"/>
      <c r="L3484" s="424"/>
    </row>
    <row r="3485" spans="1:12" ht="24" customHeight="1">
      <c r="A3485" s="300" t="s">
        <v>12986</v>
      </c>
      <c r="B3485" s="301" t="s">
        <v>13292</v>
      </c>
      <c r="C3485" s="300" t="s">
        <v>9</v>
      </c>
      <c r="D3485" s="300" t="s">
        <v>6981</v>
      </c>
      <c r="E3485" s="302" t="s">
        <v>27</v>
      </c>
      <c r="F3485" s="423" t="s">
        <v>13293</v>
      </c>
      <c r="G3485" s="423"/>
      <c r="H3485" s="423">
        <v>2.9069E-3</v>
      </c>
      <c r="I3485" s="423"/>
      <c r="J3485" s="424">
        <v>1.41E-2</v>
      </c>
      <c r="K3485" s="424"/>
      <c r="L3485" s="424"/>
    </row>
    <row r="3486" spans="1:12" ht="24" customHeight="1">
      <c r="A3486" s="300" t="s">
        <v>12986</v>
      </c>
      <c r="B3486" s="301" t="s">
        <v>13294</v>
      </c>
      <c r="C3486" s="300" t="s">
        <v>9</v>
      </c>
      <c r="D3486" s="300" t="s">
        <v>7164</v>
      </c>
      <c r="E3486" s="302" t="s">
        <v>27</v>
      </c>
      <c r="F3486" s="423" t="s">
        <v>13134</v>
      </c>
      <c r="G3486" s="423"/>
      <c r="H3486" s="423">
        <v>2.06929E-2</v>
      </c>
      <c r="I3486" s="423"/>
      <c r="J3486" s="424">
        <v>0.14380000000000001</v>
      </c>
      <c r="K3486" s="424"/>
      <c r="L3486" s="424"/>
    </row>
    <row r="3487" spans="1:12" ht="24" customHeight="1">
      <c r="A3487" s="300" t="s">
        <v>12986</v>
      </c>
      <c r="B3487" s="301" t="s">
        <v>13093</v>
      </c>
      <c r="C3487" s="300" t="s">
        <v>9</v>
      </c>
      <c r="D3487" s="300" t="s">
        <v>10857</v>
      </c>
      <c r="E3487" s="302" t="s">
        <v>27</v>
      </c>
      <c r="F3487" s="423" t="s">
        <v>13094</v>
      </c>
      <c r="G3487" s="423"/>
      <c r="H3487" s="423">
        <v>0.2317515</v>
      </c>
      <c r="I3487" s="423"/>
      <c r="J3487" s="424">
        <v>1.1981999999999999</v>
      </c>
      <c r="K3487" s="424"/>
      <c r="L3487" s="424"/>
    </row>
    <row r="3488" spans="1:12" ht="24" customHeight="1">
      <c r="A3488" s="300" t="s">
        <v>12986</v>
      </c>
      <c r="B3488" s="301" t="s">
        <v>13131</v>
      </c>
      <c r="C3488" s="300" t="s">
        <v>9</v>
      </c>
      <c r="D3488" s="300" t="s">
        <v>10137</v>
      </c>
      <c r="E3488" s="302" t="s">
        <v>27</v>
      </c>
      <c r="F3488" s="423" t="s">
        <v>13132</v>
      </c>
      <c r="G3488" s="423"/>
      <c r="H3488" s="423">
        <v>3.08089E-2</v>
      </c>
      <c r="I3488" s="423"/>
      <c r="J3488" s="424">
        <v>0.1479</v>
      </c>
      <c r="K3488" s="424"/>
      <c r="L3488" s="424"/>
    </row>
    <row r="3489" spans="1:12" ht="24" customHeight="1">
      <c r="A3489" s="300" t="s">
        <v>12986</v>
      </c>
      <c r="B3489" s="301" t="s">
        <v>13192</v>
      </c>
      <c r="C3489" s="300" t="s">
        <v>9</v>
      </c>
      <c r="D3489" s="300" t="s">
        <v>10306</v>
      </c>
      <c r="E3489" s="302" t="s">
        <v>27</v>
      </c>
      <c r="F3489" s="423" t="s">
        <v>13134</v>
      </c>
      <c r="G3489" s="423"/>
      <c r="H3489" s="423">
        <v>0.36477159999999997</v>
      </c>
      <c r="I3489" s="423"/>
      <c r="J3489" s="424">
        <v>2.5352000000000001</v>
      </c>
      <c r="K3489" s="424"/>
      <c r="L3489" s="424"/>
    </row>
    <row r="3490" spans="1:12" ht="17.100000000000001" customHeight="1">
      <c r="A3490" s="298"/>
      <c r="B3490" s="298"/>
      <c r="C3490" s="298"/>
      <c r="D3490" s="298"/>
      <c r="E3490" s="298"/>
      <c r="F3490" s="298"/>
      <c r="G3490" s="298"/>
      <c r="H3490" s="298"/>
      <c r="I3490" s="298"/>
      <c r="J3490" s="298" t="s">
        <v>12992</v>
      </c>
      <c r="K3490" s="298"/>
      <c r="L3490" s="298" t="s">
        <v>14054</v>
      </c>
    </row>
    <row r="3491" spans="1:12">
      <c r="A3491" s="414" t="s">
        <v>12998</v>
      </c>
      <c r="B3491" s="414"/>
      <c r="C3491" s="414"/>
      <c r="D3491" s="414"/>
      <c r="E3491" s="414"/>
      <c r="F3491" s="414"/>
      <c r="G3491" s="414"/>
      <c r="H3491" s="414"/>
      <c r="I3491" s="294"/>
      <c r="J3491" s="294"/>
      <c r="K3491" s="294"/>
      <c r="L3491" s="294"/>
    </row>
    <row r="3492" spans="1:12" ht="17.100000000000001" customHeight="1">
      <c r="A3492" s="294" t="s">
        <v>12978</v>
      </c>
      <c r="B3492" s="298" t="s">
        <v>12979</v>
      </c>
      <c r="C3492" s="294" t="s">
        <v>12980</v>
      </c>
      <c r="D3492" s="294" t="s">
        <v>12981</v>
      </c>
      <c r="E3492" s="299" t="s">
        <v>12982</v>
      </c>
      <c r="F3492" s="413" t="s">
        <v>12983</v>
      </c>
      <c r="G3492" s="413"/>
      <c r="H3492" s="413" t="s">
        <v>12984</v>
      </c>
      <c r="I3492" s="413"/>
      <c r="J3492" s="413" t="s">
        <v>12985</v>
      </c>
      <c r="K3492" s="413"/>
      <c r="L3492" s="413"/>
    </row>
    <row r="3493" spans="1:12" ht="36" customHeight="1">
      <c r="A3493" s="300" t="s">
        <v>12986</v>
      </c>
      <c r="B3493" s="301" t="s">
        <v>13334</v>
      </c>
      <c r="C3493" s="300" t="s">
        <v>9</v>
      </c>
      <c r="D3493" s="300" t="s">
        <v>8874</v>
      </c>
      <c r="E3493" s="302" t="s">
        <v>51</v>
      </c>
      <c r="F3493" s="423" t="s">
        <v>12956</v>
      </c>
      <c r="G3493" s="423"/>
      <c r="H3493" s="423">
        <v>6</v>
      </c>
      <c r="I3493" s="423"/>
      <c r="J3493" s="424">
        <v>0.84</v>
      </c>
      <c r="K3493" s="424"/>
      <c r="L3493" s="424"/>
    </row>
    <row r="3494" spans="1:12" ht="24" customHeight="1">
      <c r="A3494" s="300" t="s">
        <v>12986</v>
      </c>
      <c r="B3494" s="301" t="s">
        <v>13326</v>
      </c>
      <c r="C3494" s="300" t="s">
        <v>9</v>
      </c>
      <c r="D3494" s="300" t="s">
        <v>8610</v>
      </c>
      <c r="E3494" s="302" t="s">
        <v>93</v>
      </c>
      <c r="F3494" s="423" t="s">
        <v>13327</v>
      </c>
      <c r="G3494" s="423"/>
      <c r="H3494" s="423">
        <v>7.0000000000000001E-3</v>
      </c>
      <c r="I3494" s="423"/>
      <c r="J3494" s="424">
        <v>0.04</v>
      </c>
      <c r="K3494" s="424"/>
      <c r="L3494" s="424"/>
    </row>
    <row r="3495" spans="1:12" ht="24" customHeight="1">
      <c r="A3495" s="300" t="s">
        <v>12986</v>
      </c>
      <c r="B3495" s="301" t="s">
        <v>13330</v>
      </c>
      <c r="C3495" s="300" t="s">
        <v>9</v>
      </c>
      <c r="D3495" s="300" t="s">
        <v>12533</v>
      </c>
      <c r="E3495" s="302" t="s">
        <v>20</v>
      </c>
      <c r="F3495" s="423" t="s">
        <v>13331</v>
      </c>
      <c r="G3495" s="423"/>
      <c r="H3495" s="423">
        <v>1.6404339999999999</v>
      </c>
      <c r="I3495" s="423"/>
      <c r="J3495" s="424">
        <v>2.9363999999999999</v>
      </c>
      <c r="K3495" s="424"/>
      <c r="L3495" s="424"/>
    </row>
    <row r="3496" spans="1:12" ht="24" customHeight="1">
      <c r="A3496" s="300" t="s">
        <v>12986</v>
      </c>
      <c r="B3496" s="301" t="s">
        <v>13562</v>
      </c>
      <c r="C3496" s="300" t="s">
        <v>9</v>
      </c>
      <c r="D3496" s="300" t="s">
        <v>10592</v>
      </c>
      <c r="E3496" s="302" t="s">
        <v>23</v>
      </c>
      <c r="F3496" s="423" t="s">
        <v>13141</v>
      </c>
      <c r="G3496" s="423"/>
      <c r="H3496" s="423">
        <v>1.23491E-2</v>
      </c>
      <c r="I3496" s="423"/>
      <c r="J3496" s="424">
        <v>0.13700000000000001</v>
      </c>
      <c r="K3496" s="424"/>
      <c r="L3496" s="424"/>
    </row>
    <row r="3497" spans="1:12" ht="24" customHeight="1">
      <c r="A3497" s="300" t="s">
        <v>12986</v>
      </c>
      <c r="B3497" s="301" t="s">
        <v>13744</v>
      </c>
      <c r="C3497" s="300" t="s">
        <v>9</v>
      </c>
      <c r="D3497" s="300" t="s">
        <v>12544</v>
      </c>
      <c r="E3497" s="302" t="s">
        <v>20</v>
      </c>
      <c r="F3497" s="423" t="s">
        <v>13745</v>
      </c>
      <c r="G3497" s="423"/>
      <c r="H3497" s="423">
        <v>1.4767093</v>
      </c>
      <c r="I3497" s="423"/>
      <c r="J3497" s="424">
        <v>11.666</v>
      </c>
      <c r="K3497" s="424"/>
      <c r="L3497" s="424"/>
    </row>
    <row r="3498" spans="1:12" ht="36" customHeight="1">
      <c r="A3498" s="300" t="s">
        <v>12986</v>
      </c>
      <c r="B3498" s="301" t="s">
        <v>13219</v>
      </c>
      <c r="C3498" s="300" t="s">
        <v>9</v>
      </c>
      <c r="D3498" s="300" t="s">
        <v>10853</v>
      </c>
      <c r="E3498" s="302" t="s">
        <v>51</v>
      </c>
      <c r="F3498" s="423" t="s">
        <v>13220</v>
      </c>
      <c r="G3498" s="423"/>
      <c r="H3498" s="423">
        <v>3.9999999999999998E-6</v>
      </c>
      <c r="I3498" s="423"/>
      <c r="J3498" s="424">
        <v>5.1999999999999998E-3</v>
      </c>
      <c r="K3498" s="424"/>
      <c r="L3498" s="424"/>
    </row>
    <row r="3499" spans="1:12" ht="24" customHeight="1">
      <c r="A3499" s="300" t="s">
        <v>12986</v>
      </c>
      <c r="B3499" s="301" t="s">
        <v>13096</v>
      </c>
      <c r="C3499" s="300" t="s">
        <v>9</v>
      </c>
      <c r="D3499" s="300" t="s">
        <v>8825</v>
      </c>
      <c r="E3499" s="302" t="s">
        <v>13097</v>
      </c>
      <c r="F3499" s="423" t="s">
        <v>13098</v>
      </c>
      <c r="G3499" s="423"/>
      <c r="H3499" s="423">
        <v>0.1025769</v>
      </c>
      <c r="I3499" s="423"/>
      <c r="J3499" s="424">
        <v>6.0499999999999998E-2</v>
      </c>
      <c r="K3499" s="424"/>
      <c r="L3499" s="424"/>
    </row>
    <row r="3500" spans="1:12" ht="24" customHeight="1">
      <c r="A3500" s="300" t="s">
        <v>12986</v>
      </c>
      <c r="B3500" s="301" t="s">
        <v>13003</v>
      </c>
      <c r="C3500" s="300" t="s">
        <v>9</v>
      </c>
      <c r="D3500" s="300" t="s">
        <v>7216</v>
      </c>
      <c r="E3500" s="302" t="s">
        <v>51</v>
      </c>
      <c r="F3500" s="423" t="s">
        <v>13004</v>
      </c>
      <c r="G3500" s="423"/>
      <c r="H3500" s="423">
        <v>2.3576999999999999E-3</v>
      </c>
      <c r="I3500" s="423"/>
      <c r="J3500" s="424">
        <v>7.8799999999999995E-2</v>
      </c>
      <c r="K3500" s="424"/>
      <c r="L3500" s="424"/>
    </row>
    <row r="3501" spans="1:12" ht="24" customHeight="1">
      <c r="A3501" s="300" t="s">
        <v>12986</v>
      </c>
      <c r="B3501" s="301" t="s">
        <v>13005</v>
      </c>
      <c r="C3501" s="300" t="s">
        <v>9</v>
      </c>
      <c r="D3501" s="300" t="s">
        <v>7393</v>
      </c>
      <c r="E3501" s="302" t="s">
        <v>12988</v>
      </c>
      <c r="F3501" s="423" t="s">
        <v>13006</v>
      </c>
      <c r="G3501" s="423"/>
      <c r="H3501" s="423">
        <v>1.4182999999999999E-3</v>
      </c>
      <c r="I3501" s="423"/>
      <c r="J3501" s="424">
        <v>7.6600000000000001E-2</v>
      </c>
      <c r="K3501" s="424"/>
      <c r="L3501" s="424"/>
    </row>
    <row r="3502" spans="1:12" ht="24" customHeight="1">
      <c r="A3502" s="300" t="s">
        <v>12986</v>
      </c>
      <c r="B3502" s="301" t="s">
        <v>13007</v>
      </c>
      <c r="C3502" s="300" t="s">
        <v>9</v>
      </c>
      <c r="D3502" s="300" t="s">
        <v>10619</v>
      </c>
      <c r="E3502" s="302" t="s">
        <v>51</v>
      </c>
      <c r="F3502" s="423" t="s">
        <v>13008</v>
      </c>
      <c r="G3502" s="423"/>
      <c r="H3502" s="423">
        <v>1.1003E-3</v>
      </c>
      <c r="I3502" s="423"/>
      <c r="J3502" s="424">
        <v>0.2104</v>
      </c>
      <c r="K3502" s="424"/>
      <c r="L3502" s="424"/>
    </row>
    <row r="3503" spans="1:12" ht="24" customHeight="1">
      <c r="A3503" s="300" t="s">
        <v>12986</v>
      </c>
      <c r="B3503" s="301" t="s">
        <v>13009</v>
      </c>
      <c r="C3503" s="300" t="s">
        <v>9</v>
      </c>
      <c r="D3503" s="300" t="s">
        <v>10769</v>
      </c>
      <c r="E3503" s="302" t="s">
        <v>51</v>
      </c>
      <c r="F3503" s="423" t="s">
        <v>13010</v>
      </c>
      <c r="G3503" s="423"/>
      <c r="H3503" s="423">
        <v>9.8901500000000003E-2</v>
      </c>
      <c r="I3503" s="423"/>
      <c r="J3503" s="424">
        <v>0.1246</v>
      </c>
      <c r="K3503" s="424"/>
      <c r="L3503" s="424"/>
    </row>
    <row r="3504" spans="1:12" ht="24" customHeight="1">
      <c r="A3504" s="300" t="s">
        <v>12986</v>
      </c>
      <c r="B3504" s="301" t="s">
        <v>13011</v>
      </c>
      <c r="C3504" s="300" t="s">
        <v>9</v>
      </c>
      <c r="D3504" s="300" t="s">
        <v>10929</v>
      </c>
      <c r="E3504" s="302" t="s">
        <v>51</v>
      </c>
      <c r="F3504" s="423" t="s">
        <v>13012</v>
      </c>
      <c r="G3504" s="423"/>
      <c r="H3504" s="423">
        <v>9.5359999999999998E-4</v>
      </c>
      <c r="I3504" s="423"/>
      <c r="J3504" s="424">
        <v>0.14349999999999999</v>
      </c>
      <c r="K3504" s="424"/>
      <c r="L3504" s="424"/>
    </row>
    <row r="3505" spans="1:12" ht="24" customHeight="1">
      <c r="A3505" s="300" t="s">
        <v>12986</v>
      </c>
      <c r="B3505" s="301" t="s">
        <v>13099</v>
      </c>
      <c r="C3505" s="300" t="s">
        <v>9</v>
      </c>
      <c r="D3505" s="300" t="s">
        <v>7224</v>
      </c>
      <c r="E3505" s="302" t="s">
        <v>51</v>
      </c>
      <c r="F3505" s="423" t="s">
        <v>13100</v>
      </c>
      <c r="G3505" s="423"/>
      <c r="H3505" s="423">
        <v>5.7447000000000002E-3</v>
      </c>
      <c r="I3505" s="423"/>
      <c r="J3505" s="424">
        <v>5.28E-2</v>
      </c>
      <c r="K3505" s="424"/>
      <c r="L3505" s="424"/>
    </row>
    <row r="3506" spans="1:12" ht="24" customHeight="1">
      <c r="A3506" s="300" t="s">
        <v>12986</v>
      </c>
      <c r="B3506" s="301" t="s">
        <v>13101</v>
      </c>
      <c r="C3506" s="300" t="s">
        <v>9</v>
      </c>
      <c r="D3506" s="300" t="s">
        <v>7359</v>
      </c>
      <c r="E3506" s="302" t="s">
        <v>51</v>
      </c>
      <c r="F3506" s="423" t="s">
        <v>13102</v>
      </c>
      <c r="G3506" s="423"/>
      <c r="H3506" s="423">
        <v>1.8540000000000001E-4</v>
      </c>
      <c r="I3506" s="423"/>
      <c r="J3506" s="424">
        <v>2.3800000000000002E-2</v>
      </c>
      <c r="K3506" s="424"/>
      <c r="L3506" s="424"/>
    </row>
    <row r="3507" spans="1:12" ht="24" customHeight="1">
      <c r="A3507" s="300" t="s">
        <v>12986</v>
      </c>
      <c r="B3507" s="301" t="s">
        <v>13103</v>
      </c>
      <c r="C3507" s="300" t="s">
        <v>9</v>
      </c>
      <c r="D3507" s="300" t="s">
        <v>8851</v>
      </c>
      <c r="E3507" s="302" t="s">
        <v>51</v>
      </c>
      <c r="F3507" s="423" t="s">
        <v>13104</v>
      </c>
      <c r="G3507" s="423"/>
      <c r="H3507" s="423">
        <v>1.483E-4</v>
      </c>
      <c r="I3507" s="423"/>
      <c r="J3507" s="424">
        <v>2.87E-2</v>
      </c>
      <c r="K3507" s="424"/>
      <c r="L3507" s="424"/>
    </row>
    <row r="3508" spans="1:12" ht="24" customHeight="1">
      <c r="A3508" s="300" t="s">
        <v>12986</v>
      </c>
      <c r="B3508" s="301" t="s">
        <v>13105</v>
      </c>
      <c r="C3508" s="300" t="s">
        <v>9</v>
      </c>
      <c r="D3508" s="300" t="s">
        <v>8852</v>
      </c>
      <c r="E3508" s="302" t="s">
        <v>51</v>
      </c>
      <c r="F3508" s="423" t="s">
        <v>13106</v>
      </c>
      <c r="G3508" s="423"/>
      <c r="H3508" s="423">
        <v>3.1900000000000003E-5</v>
      </c>
      <c r="I3508" s="423"/>
      <c r="J3508" s="424">
        <v>1.7500000000000002E-2</v>
      </c>
      <c r="K3508" s="424"/>
      <c r="L3508" s="424"/>
    </row>
    <row r="3509" spans="1:12" ht="24" customHeight="1">
      <c r="A3509" s="300" t="s">
        <v>12986</v>
      </c>
      <c r="B3509" s="301" t="s">
        <v>13107</v>
      </c>
      <c r="C3509" s="300" t="s">
        <v>9</v>
      </c>
      <c r="D3509" s="300" t="s">
        <v>9000</v>
      </c>
      <c r="E3509" s="302" t="s">
        <v>51</v>
      </c>
      <c r="F3509" s="423" t="s">
        <v>13108</v>
      </c>
      <c r="G3509" s="423"/>
      <c r="H3509" s="423">
        <v>6.5388E-3</v>
      </c>
      <c r="I3509" s="423"/>
      <c r="J3509" s="424">
        <v>4.4299999999999999E-2</v>
      </c>
      <c r="K3509" s="424"/>
      <c r="L3509" s="424"/>
    </row>
    <row r="3510" spans="1:12" ht="24" customHeight="1">
      <c r="A3510" s="300" t="s">
        <v>12986</v>
      </c>
      <c r="B3510" s="301" t="s">
        <v>13109</v>
      </c>
      <c r="C3510" s="300" t="s">
        <v>9</v>
      </c>
      <c r="D3510" s="300" t="s">
        <v>9574</v>
      </c>
      <c r="E3510" s="302" t="s">
        <v>51</v>
      </c>
      <c r="F3510" s="423" t="s">
        <v>13110</v>
      </c>
      <c r="G3510" s="423"/>
      <c r="H3510" s="423">
        <v>2.0734999999999998E-3</v>
      </c>
      <c r="I3510" s="423"/>
      <c r="J3510" s="424">
        <v>1.83E-2</v>
      </c>
      <c r="K3510" s="424"/>
      <c r="L3510" s="424"/>
    </row>
    <row r="3511" spans="1:12" ht="24" customHeight="1">
      <c r="A3511" s="300" t="s">
        <v>12986</v>
      </c>
      <c r="B3511" s="301" t="s">
        <v>13111</v>
      </c>
      <c r="C3511" s="300" t="s">
        <v>9</v>
      </c>
      <c r="D3511" s="300" t="s">
        <v>10714</v>
      </c>
      <c r="E3511" s="302" t="s">
        <v>93</v>
      </c>
      <c r="F3511" s="423" t="s">
        <v>13112</v>
      </c>
      <c r="G3511" s="423"/>
      <c r="H3511" s="423">
        <v>1.0897999999999999E-3</v>
      </c>
      <c r="I3511" s="423"/>
      <c r="J3511" s="424">
        <v>1.66E-2</v>
      </c>
      <c r="K3511" s="424"/>
      <c r="L3511" s="424"/>
    </row>
    <row r="3512" spans="1:12" ht="24" customHeight="1">
      <c r="A3512" s="300" t="s">
        <v>12986</v>
      </c>
      <c r="B3512" s="301" t="s">
        <v>13113</v>
      </c>
      <c r="C3512" s="300" t="s">
        <v>9</v>
      </c>
      <c r="D3512" s="300" t="s">
        <v>10809</v>
      </c>
      <c r="E3512" s="302" t="s">
        <v>51</v>
      </c>
      <c r="F3512" s="423" t="s">
        <v>13114</v>
      </c>
      <c r="G3512" s="423"/>
      <c r="H3512" s="423">
        <v>1.0897999999999999E-3</v>
      </c>
      <c r="I3512" s="423"/>
      <c r="J3512" s="424">
        <v>1.3100000000000001E-2</v>
      </c>
      <c r="K3512" s="424"/>
      <c r="L3512" s="424"/>
    </row>
    <row r="3513" spans="1:12" ht="24" customHeight="1">
      <c r="A3513" s="300" t="s">
        <v>12986</v>
      </c>
      <c r="B3513" s="301" t="s">
        <v>13115</v>
      </c>
      <c r="C3513" s="300" t="s">
        <v>9</v>
      </c>
      <c r="D3513" s="300" t="s">
        <v>10810</v>
      </c>
      <c r="E3513" s="302" t="s">
        <v>51</v>
      </c>
      <c r="F3513" s="423" t="s">
        <v>13116</v>
      </c>
      <c r="G3513" s="423"/>
      <c r="H3513" s="423">
        <v>1.0897999999999999E-3</v>
      </c>
      <c r="I3513" s="423"/>
      <c r="J3513" s="424">
        <v>2.9000000000000001E-2</v>
      </c>
      <c r="K3513" s="424"/>
      <c r="L3513" s="424"/>
    </row>
    <row r="3514" spans="1:12" ht="24" customHeight="1">
      <c r="A3514" s="300" t="s">
        <v>12986</v>
      </c>
      <c r="B3514" s="301" t="s">
        <v>13117</v>
      </c>
      <c r="C3514" s="300" t="s">
        <v>9</v>
      </c>
      <c r="D3514" s="300" t="s">
        <v>10837</v>
      </c>
      <c r="E3514" s="302" t="s">
        <v>51</v>
      </c>
      <c r="F3514" s="423" t="s">
        <v>13118</v>
      </c>
      <c r="G3514" s="423"/>
      <c r="H3514" s="423">
        <v>3.6999999999999998E-5</v>
      </c>
      <c r="I3514" s="423"/>
      <c r="J3514" s="424">
        <v>1.6500000000000001E-2</v>
      </c>
      <c r="K3514" s="424"/>
      <c r="L3514" s="424"/>
    </row>
    <row r="3515" spans="1:12" ht="24" customHeight="1">
      <c r="A3515" s="300" t="s">
        <v>12986</v>
      </c>
      <c r="B3515" s="301" t="s">
        <v>13757</v>
      </c>
      <c r="C3515" s="300" t="s">
        <v>9</v>
      </c>
      <c r="D3515" s="300" t="s">
        <v>6879</v>
      </c>
      <c r="E3515" s="302" t="s">
        <v>23</v>
      </c>
      <c r="F3515" s="423" t="s">
        <v>13758</v>
      </c>
      <c r="G3515" s="423"/>
      <c r="H3515" s="423">
        <v>0.52214640000000001</v>
      </c>
      <c r="I3515" s="423"/>
      <c r="J3515" s="424">
        <v>2.7360000000000002</v>
      </c>
      <c r="K3515" s="424"/>
      <c r="L3515" s="424"/>
    </row>
    <row r="3516" spans="1:12" ht="24" customHeight="1">
      <c r="A3516" s="300" t="s">
        <v>12986</v>
      </c>
      <c r="B3516" s="301" t="s">
        <v>13144</v>
      </c>
      <c r="C3516" s="300" t="s">
        <v>9</v>
      </c>
      <c r="D3516" s="300" t="s">
        <v>7134</v>
      </c>
      <c r="E3516" s="302" t="s">
        <v>13145</v>
      </c>
      <c r="F3516" s="423" t="s">
        <v>13146</v>
      </c>
      <c r="G3516" s="423"/>
      <c r="H3516" s="423">
        <v>1.8882099999999999E-2</v>
      </c>
      <c r="I3516" s="423"/>
      <c r="J3516" s="424">
        <v>1.1849000000000001</v>
      </c>
      <c r="K3516" s="424"/>
      <c r="L3516" s="424"/>
    </row>
    <row r="3517" spans="1:12" ht="24" customHeight="1">
      <c r="A3517" s="300" t="s">
        <v>12986</v>
      </c>
      <c r="B3517" s="301" t="s">
        <v>13147</v>
      </c>
      <c r="C3517" s="300" t="s">
        <v>9</v>
      </c>
      <c r="D3517" s="300" t="s">
        <v>8045</v>
      </c>
      <c r="E3517" s="302" t="s">
        <v>23</v>
      </c>
      <c r="F3517" s="423" t="s">
        <v>12928</v>
      </c>
      <c r="G3517" s="423"/>
      <c r="H3517" s="423">
        <v>7.7717849000000001</v>
      </c>
      <c r="I3517" s="423"/>
      <c r="J3517" s="424">
        <v>3.8081999999999998</v>
      </c>
      <c r="K3517" s="424"/>
      <c r="L3517" s="424"/>
    </row>
    <row r="3518" spans="1:12" ht="24" customHeight="1">
      <c r="A3518" s="300" t="s">
        <v>12986</v>
      </c>
      <c r="B3518" s="301" t="s">
        <v>13148</v>
      </c>
      <c r="C3518" s="300" t="s">
        <v>9</v>
      </c>
      <c r="D3518" s="300" t="s">
        <v>10292</v>
      </c>
      <c r="E3518" s="302" t="s">
        <v>13145</v>
      </c>
      <c r="F3518" s="423" t="s">
        <v>13149</v>
      </c>
      <c r="G3518" s="423"/>
      <c r="H3518" s="423">
        <v>1.41257E-2</v>
      </c>
      <c r="I3518" s="423"/>
      <c r="J3518" s="424">
        <v>0.93640000000000001</v>
      </c>
      <c r="K3518" s="424"/>
      <c r="L3518" s="424"/>
    </row>
    <row r="3519" spans="1:12" ht="17.100000000000001" customHeight="1">
      <c r="A3519" s="298"/>
      <c r="B3519" s="298"/>
      <c r="C3519" s="298"/>
      <c r="D3519" s="298"/>
      <c r="E3519" s="298"/>
      <c r="F3519" s="298"/>
      <c r="G3519" s="298"/>
      <c r="H3519" s="298"/>
      <c r="I3519" s="298"/>
      <c r="J3519" s="298" t="s">
        <v>12992</v>
      </c>
      <c r="K3519" s="298"/>
      <c r="L3519" s="298" t="s">
        <v>14055</v>
      </c>
    </row>
    <row r="3520" spans="1:12">
      <c r="A3520" s="414" t="s">
        <v>13056</v>
      </c>
      <c r="B3520" s="414"/>
      <c r="C3520" s="414"/>
      <c r="D3520" s="414"/>
      <c r="E3520" s="414"/>
      <c r="F3520" s="414"/>
      <c r="G3520" s="414"/>
      <c r="H3520" s="414"/>
      <c r="I3520" s="294"/>
      <c r="J3520" s="294"/>
      <c r="K3520" s="294"/>
      <c r="L3520" s="294"/>
    </row>
    <row r="3521" spans="1:12" ht="17.100000000000001" customHeight="1">
      <c r="A3521" s="294" t="s">
        <v>12978</v>
      </c>
      <c r="B3521" s="298" t="s">
        <v>12979</v>
      </c>
      <c r="C3521" s="294" t="s">
        <v>12980</v>
      </c>
      <c r="D3521" s="294" t="s">
        <v>12981</v>
      </c>
      <c r="E3521" s="299" t="s">
        <v>12982</v>
      </c>
      <c r="F3521" s="413" t="s">
        <v>12983</v>
      </c>
      <c r="G3521" s="413"/>
      <c r="H3521" s="413" t="s">
        <v>12984</v>
      </c>
      <c r="I3521" s="413"/>
      <c r="J3521" s="413" t="s">
        <v>12985</v>
      </c>
      <c r="K3521" s="413"/>
      <c r="L3521" s="413"/>
    </row>
    <row r="3522" spans="1:12" ht="24" customHeight="1">
      <c r="A3522" s="300" t="s">
        <v>12986</v>
      </c>
      <c r="B3522" s="301" t="s">
        <v>13057</v>
      </c>
      <c r="C3522" s="300" t="s">
        <v>9</v>
      </c>
      <c r="D3522" s="300" t="s">
        <v>12549</v>
      </c>
      <c r="E3522" s="302" t="s">
        <v>27</v>
      </c>
      <c r="F3522" s="423" t="s">
        <v>12948</v>
      </c>
      <c r="G3522" s="423"/>
      <c r="H3522" s="423">
        <v>0.88486140000000002</v>
      </c>
      <c r="I3522" s="423"/>
      <c r="J3522" s="424">
        <v>0.57520000000000004</v>
      </c>
      <c r="K3522" s="424"/>
      <c r="L3522" s="424"/>
    </row>
    <row r="3523" spans="1:12" ht="17.100000000000001" customHeight="1">
      <c r="A3523" s="298"/>
      <c r="B3523" s="298"/>
      <c r="C3523" s="298"/>
      <c r="D3523" s="298"/>
      <c r="E3523" s="298"/>
      <c r="F3523" s="298"/>
      <c r="G3523" s="298"/>
      <c r="H3523" s="298"/>
      <c r="I3523" s="298"/>
      <c r="J3523" s="298" t="s">
        <v>12992</v>
      </c>
      <c r="K3523" s="298"/>
      <c r="L3523" s="298" t="s">
        <v>13998</v>
      </c>
    </row>
    <row r="3524" spans="1:12">
      <c r="A3524" s="414" t="s">
        <v>13058</v>
      </c>
      <c r="B3524" s="414"/>
      <c r="C3524" s="414"/>
      <c r="D3524" s="414"/>
      <c r="E3524" s="414"/>
      <c r="F3524" s="414"/>
      <c r="G3524" s="414"/>
      <c r="H3524" s="414"/>
      <c r="I3524" s="294"/>
      <c r="J3524" s="294"/>
      <c r="K3524" s="294"/>
      <c r="L3524" s="294"/>
    </row>
    <row r="3525" spans="1:12" ht="17.100000000000001" customHeight="1">
      <c r="A3525" s="294" t="s">
        <v>12978</v>
      </c>
      <c r="B3525" s="298" t="s">
        <v>12979</v>
      </c>
      <c r="C3525" s="294" t="s">
        <v>12980</v>
      </c>
      <c r="D3525" s="294" t="s">
        <v>12981</v>
      </c>
      <c r="E3525" s="299" t="s">
        <v>12982</v>
      </c>
      <c r="F3525" s="413" t="s">
        <v>12983</v>
      </c>
      <c r="G3525" s="413"/>
      <c r="H3525" s="413" t="s">
        <v>12984</v>
      </c>
      <c r="I3525" s="413"/>
      <c r="J3525" s="413" t="s">
        <v>12985</v>
      </c>
      <c r="K3525" s="413"/>
      <c r="L3525" s="413"/>
    </row>
    <row r="3526" spans="1:12" ht="24" customHeight="1">
      <c r="A3526" s="300" t="s">
        <v>12986</v>
      </c>
      <c r="B3526" s="301" t="s">
        <v>13059</v>
      </c>
      <c r="C3526" s="300" t="s">
        <v>9</v>
      </c>
      <c r="D3526" s="300" t="s">
        <v>12535</v>
      </c>
      <c r="E3526" s="302" t="s">
        <v>27</v>
      </c>
      <c r="F3526" s="423" t="s">
        <v>12936</v>
      </c>
      <c r="G3526" s="423"/>
      <c r="H3526" s="423">
        <v>0.88486140000000002</v>
      </c>
      <c r="I3526" s="423"/>
      <c r="J3526" s="424">
        <v>4.4200000000000003E-2</v>
      </c>
      <c r="K3526" s="424"/>
      <c r="L3526" s="424"/>
    </row>
    <row r="3527" spans="1:12" ht="17.100000000000001" customHeight="1">
      <c r="A3527" s="298"/>
      <c r="B3527" s="298"/>
      <c r="C3527" s="298"/>
      <c r="D3527" s="298"/>
      <c r="E3527" s="298"/>
      <c r="F3527" s="298"/>
      <c r="G3527" s="298"/>
      <c r="H3527" s="298"/>
      <c r="I3527" s="298"/>
      <c r="J3527" s="298" t="s">
        <v>12992</v>
      </c>
      <c r="K3527" s="298"/>
      <c r="L3527" s="298" t="s">
        <v>12908</v>
      </c>
    </row>
    <row r="3528" spans="1:12">
      <c r="A3528" s="414" t="s">
        <v>13060</v>
      </c>
      <c r="B3528" s="414"/>
      <c r="C3528" s="414"/>
      <c r="D3528" s="414"/>
      <c r="E3528" s="414"/>
      <c r="F3528" s="414"/>
      <c r="G3528" s="414"/>
      <c r="H3528" s="414"/>
      <c r="I3528" s="294"/>
      <c r="J3528" s="294"/>
      <c r="K3528" s="294"/>
      <c r="L3528" s="294"/>
    </row>
    <row r="3529" spans="1:12" ht="17.100000000000001" customHeight="1">
      <c r="A3529" s="294" t="s">
        <v>12978</v>
      </c>
      <c r="B3529" s="298" t="s">
        <v>12979</v>
      </c>
      <c r="C3529" s="294" t="s">
        <v>12980</v>
      </c>
      <c r="D3529" s="294" t="s">
        <v>12981</v>
      </c>
      <c r="E3529" s="299" t="s">
        <v>12982</v>
      </c>
      <c r="F3529" s="413" t="s">
        <v>12983</v>
      </c>
      <c r="G3529" s="413"/>
      <c r="H3529" s="413" t="s">
        <v>12984</v>
      </c>
      <c r="I3529" s="413"/>
      <c r="J3529" s="413" t="s">
        <v>12985</v>
      </c>
      <c r="K3529" s="413"/>
      <c r="L3529" s="413"/>
    </row>
    <row r="3530" spans="1:12" ht="24" customHeight="1">
      <c r="A3530" s="300" t="s">
        <v>12986</v>
      </c>
      <c r="B3530" s="301" t="s">
        <v>13061</v>
      </c>
      <c r="C3530" s="300" t="s">
        <v>9</v>
      </c>
      <c r="D3530" s="300" t="s">
        <v>12522</v>
      </c>
      <c r="E3530" s="302" t="s">
        <v>27</v>
      </c>
      <c r="F3530" s="423" t="s">
        <v>12964</v>
      </c>
      <c r="G3530" s="423"/>
      <c r="H3530" s="423">
        <v>0.88486140000000002</v>
      </c>
      <c r="I3530" s="423"/>
      <c r="J3530" s="424">
        <v>2.2387000000000001</v>
      </c>
      <c r="K3530" s="424"/>
      <c r="L3530" s="424"/>
    </row>
    <row r="3531" spans="1:12" ht="24" customHeight="1">
      <c r="A3531" s="300" t="s">
        <v>12986</v>
      </c>
      <c r="B3531" s="301" t="s">
        <v>13062</v>
      </c>
      <c r="C3531" s="300" t="s">
        <v>9</v>
      </c>
      <c r="D3531" s="300" t="s">
        <v>12527</v>
      </c>
      <c r="E3531" s="302" t="s">
        <v>27</v>
      </c>
      <c r="F3531" s="423" t="s">
        <v>13063</v>
      </c>
      <c r="G3531" s="423"/>
      <c r="H3531" s="423">
        <v>0.88486140000000002</v>
      </c>
      <c r="I3531" s="423"/>
      <c r="J3531" s="424">
        <v>0.3009</v>
      </c>
      <c r="K3531" s="424"/>
      <c r="L3531" s="424"/>
    </row>
    <row r="3532" spans="1:12" ht="17.100000000000001" customHeight="1">
      <c r="A3532" s="298"/>
      <c r="B3532" s="298"/>
      <c r="C3532" s="298"/>
      <c r="D3532" s="298"/>
      <c r="E3532" s="298"/>
      <c r="F3532" s="298"/>
      <c r="G3532" s="298"/>
      <c r="H3532" s="298"/>
      <c r="I3532" s="298"/>
      <c r="J3532" s="298" t="s">
        <v>12992</v>
      </c>
      <c r="K3532" s="298"/>
      <c r="L3532" s="298" t="s">
        <v>13643</v>
      </c>
    </row>
    <row r="3533" spans="1:12" ht="17.100000000000001" customHeight="1">
      <c r="A3533" s="294" t="s">
        <v>13014</v>
      </c>
      <c r="B3533" s="294"/>
      <c r="C3533" s="294"/>
      <c r="D3533" s="294"/>
      <c r="E3533" s="294"/>
      <c r="F3533" s="294"/>
      <c r="G3533" s="294"/>
      <c r="H3533" s="294"/>
      <c r="I3533" s="294"/>
      <c r="J3533" s="294"/>
      <c r="K3533" s="294"/>
      <c r="L3533" s="294"/>
    </row>
    <row r="3534" spans="1:12" ht="17.100000000000001" customHeight="1">
      <c r="A3534" s="298"/>
      <c r="B3534" s="298"/>
      <c r="C3534" s="298"/>
      <c r="D3534" s="298"/>
      <c r="E3534" s="298"/>
      <c r="F3534" s="298"/>
      <c r="G3534" s="298"/>
      <c r="H3534" s="298"/>
      <c r="I3534" s="298"/>
      <c r="J3534" s="298" t="s">
        <v>13015</v>
      </c>
      <c r="K3534" s="298"/>
      <c r="L3534" s="298" t="s">
        <v>14056</v>
      </c>
    </row>
    <row r="3535" spans="1:12" ht="17.100000000000001" customHeight="1">
      <c r="A3535" s="298"/>
      <c r="B3535" s="298"/>
      <c r="C3535" s="298"/>
      <c r="D3535" s="298"/>
      <c r="E3535" s="298"/>
      <c r="F3535" s="298"/>
      <c r="G3535" s="298"/>
      <c r="H3535" s="298"/>
      <c r="I3535" s="298"/>
      <c r="J3535" s="298" t="s">
        <v>13017</v>
      </c>
      <c r="K3535" s="298" t="s">
        <v>13018</v>
      </c>
      <c r="L3535" s="298" t="s">
        <v>13656</v>
      </c>
    </row>
    <row r="3536" spans="1:12" ht="17.100000000000001" customHeight="1">
      <c r="A3536" s="298"/>
      <c r="B3536" s="298"/>
      <c r="C3536" s="298"/>
      <c r="D3536" s="298"/>
      <c r="E3536" s="298"/>
      <c r="F3536" s="298"/>
      <c r="G3536" s="298"/>
      <c r="H3536" s="298"/>
      <c r="I3536" s="298"/>
      <c r="J3536" s="298" t="s">
        <v>13020</v>
      </c>
      <c r="K3536" s="298"/>
      <c r="L3536" s="298" t="s">
        <v>14057</v>
      </c>
    </row>
    <row r="3537" spans="1:12" ht="17.100000000000001" customHeight="1">
      <c r="A3537" s="298"/>
      <c r="B3537" s="298"/>
      <c r="C3537" s="298"/>
      <c r="D3537" s="298"/>
      <c r="E3537" s="298"/>
      <c r="F3537" s="298"/>
      <c r="G3537" s="298"/>
      <c r="H3537" s="298"/>
      <c r="I3537" s="298"/>
      <c r="J3537" s="298" t="s">
        <v>13022</v>
      </c>
      <c r="K3537" s="298" t="s">
        <v>12974</v>
      </c>
      <c r="L3537" s="298" t="s">
        <v>14058</v>
      </c>
    </row>
    <row r="3538" spans="1:12" ht="17.100000000000001" customHeight="1">
      <c r="A3538" s="298"/>
      <c r="B3538" s="298"/>
      <c r="C3538" s="298"/>
      <c r="D3538" s="298"/>
      <c r="E3538" s="298"/>
      <c r="F3538" s="298"/>
      <c r="G3538" s="298"/>
      <c r="H3538" s="298"/>
      <c r="I3538" s="298"/>
      <c r="J3538" s="298" t="s">
        <v>13024</v>
      </c>
      <c r="K3538" s="298"/>
      <c r="L3538" s="298" t="s">
        <v>14059</v>
      </c>
    </row>
    <row r="3539" spans="1:12" ht="30" customHeight="1">
      <c r="A3539" s="299"/>
      <c r="B3539" s="299"/>
      <c r="C3539" s="299"/>
      <c r="D3539" s="299"/>
      <c r="E3539" s="299"/>
      <c r="F3539" s="299"/>
      <c r="G3539" s="299"/>
      <c r="H3539" s="299"/>
      <c r="I3539" s="299"/>
      <c r="J3539" s="299"/>
      <c r="K3539" s="299"/>
      <c r="L3539" s="299"/>
    </row>
    <row r="3540" spans="1:12" ht="36" customHeight="1">
      <c r="A3540" s="295" t="s">
        <v>14060</v>
      </c>
      <c r="B3540" s="296" t="s">
        <v>14061</v>
      </c>
      <c r="C3540" s="295" t="s">
        <v>9</v>
      </c>
      <c r="D3540" s="295" t="s">
        <v>4172</v>
      </c>
      <c r="E3540" s="297" t="s">
        <v>13082</v>
      </c>
      <c r="F3540" s="296"/>
      <c r="G3540" s="296"/>
      <c r="H3540" s="296"/>
      <c r="I3540" s="296"/>
      <c r="J3540" s="296"/>
      <c r="K3540" s="296"/>
      <c r="L3540" s="296"/>
    </row>
    <row r="3541" spans="1:12">
      <c r="A3541" s="414" t="s">
        <v>12977</v>
      </c>
      <c r="B3541" s="414"/>
      <c r="C3541" s="414"/>
      <c r="D3541" s="414"/>
      <c r="E3541" s="414"/>
      <c r="F3541" s="414"/>
      <c r="G3541" s="414"/>
      <c r="H3541" s="414"/>
      <c r="I3541" s="294"/>
      <c r="J3541" s="294"/>
      <c r="K3541" s="294"/>
      <c r="L3541" s="294"/>
    </row>
    <row r="3542" spans="1:12" ht="17.100000000000001" customHeight="1">
      <c r="A3542" s="294" t="s">
        <v>12978</v>
      </c>
      <c r="B3542" s="298" t="s">
        <v>12979</v>
      </c>
      <c r="C3542" s="294" t="s">
        <v>12980</v>
      </c>
      <c r="D3542" s="294" t="s">
        <v>12981</v>
      </c>
      <c r="E3542" s="299" t="s">
        <v>12982</v>
      </c>
      <c r="F3542" s="413" t="s">
        <v>12983</v>
      </c>
      <c r="G3542" s="413"/>
      <c r="H3542" s="413" t="s">
        <v>12984</v>
      </c>
      <c r="I3542" s="413"/>
      <c r="J3542" s="413" t="s">
        <v>12985</v>
      </c>
      <c r="K3542" s="413"/>
      <c r="L3542" s="413"/>
    </row>
    <row r="3543" spans="1:12" ht="24" customHeight="1">
      <c r="A3543" s="300" t="s">
        <v>12986</v>
      </c>
      <c r="B3543" s="301" t="s">
        <v>13180</v>
      </c>
      <c r="C3543" s="300" t="s">
        <v>9</v>
      </c>
      <c r="D3543" s="300" t="s">
        <v>9160</v>
      </c>
      <c r="E3543" s="302" t="s">
        <v>51</v>
      </c>
      <c r="F3543" s="423" t="s">
        <v>13181</v>
      </c>
      <c r="G3543" s="423"/>
      <c r="H3543" s="423">
        <v>2.9999999999999999E-7</v>
      </c>
      <c r="I3543" s="423"/>
      <c r="J3543" s="424">
        <v>1.2999999999999999E-3</v>
      </c>
      <c r="K3543" s="424"/>
      <c r="L3543" s="424"/>
    </row>
    <row r="3544" spans="1:12" ht="24" customHeight="1">
      <c r="A3544" s="300" t="s">
        <v>12986</v>
      </c>
      <c r="B3544" s="301" t="s">
        <v>12987</v>
      </c>
      <c r="C3544" s="300" t="s">
        <v>9</v>
      </c>
      <c r="D3544" s="300" t="s">
        <v>9831</v>
      </c>
      <c r="E3544" s="302" t="s">
        <v>12988</v>
      </c>
      <c r="F3544" s="423" t="s">
        <v>12989</v>
      </c>
      <c r="G3544" s="423"/>
      <c r="H3544" s="423">
        <v>1.5985000000000001E-3</v>
      </c>
      <c r="I3544" s="423"/>
      <c r="J3544" s="424">
        <v>1.6199999999999999E-2</v>
      </c>
      <c r="K3544" s="424"/>
      <c r="L3544" s="424"/>
    </row>
    <row r="3545" spans="1:12" ht="36" customHeight="1">
      <c r="A3545" s="300" t="s">
        <v>12986</v>
      </c>
      <c r="B3545" s="301" t="s">
        <v>12990</v>
      </c>
      <c r="C3545" s="300" t="s">
        <v>9</v>
      </c>
      <c r="D3545" s="300" t="s">
        <v>11426</v>
      </c>
      <c r="E3545" s="302" t="s">
        <v>51</v>
      </c>
      <c r="F3545" s="423" t="s">
        <v>12991</v>
      </c>
      <c r="G3545" s="423"/>
      <c r="H3545" s="423">
        <v>8.3700000000000002E-5</v>
      </c>
      <c r="I3545" s="423"/>
      <c r="J3545" s="424">
        <v>1.11E-2</v>
      </c>
      <c r="K3545" s="424"/>
      <c r="L3545" s="424"/>
    </row>
    <row r="3546" spans="1:12" ht="24" customHeight="1">
      <c r="A3546" s="300" t="s">
        <v>12986</v>
      </c>
      <c r="B3546" s="301" t="s">
        <v>13085</v>
      </c>
      <c r="C3546" s="300" t="s">
        <v>9</v>
      </c>
      <c r="D3546" s="300" t="s">
        <v>7909</v>
      </c>
      <c r="E3546" s="302" t="s">
        <v>51</v>
      </c>
      <c r="F3546" s="423" t="s">
        <v>13086</v>
      </c>
      <c r="G3546" s="423"/>
      <c r="H3546" s="423">
        <v>6.7799999999999995E-5</v>
      </c>
      <c r="I3546" s="423"/>
      <c r="J3546" s="424">
        <v>7.1000000000000004E-3</v>
      </c>
      <c r="K3546" s="424"/>
      <c r="L3546" s="424"/>
    </row>
    <row r="3547" spans="1:12" ht="24" customHeight="1">
      <c r="A3547" s="300" t="s">
        <v>12986</v>
      </c>
      <c r="B3547" s="301" t="s">
        <v>13087</v>
      </c>
      <c r="C3547" s="300" t="s">
        <v>9</v>
      </c>
      <c r="D3547" s="300" t="s">
        <v>8873</v>
      </c>
      <c r="E3547" s="302" t="s">
        <v>51</v>
      </c>
      <c r="F3547" s="423" t="s">
        <v>13088</v>
      </c>
      <c r="G3547" s="423"/>
      <c r="H3547" s="423">
        <v>6.4999999999999996E-6</v>
      </c>
      <c r="I3547" s="423"/>
      <c r="J3547" s="424">
        <v>5.7000000000000002E-3</v>
      </c>
      <c r="K3547" s="424"/>
      <c r="L3547" s="424"/>
    </row>
    <row r="3548" spans="1:12" ht="48" customHeight="1">
      <c r="A3548" s="300" t="s">
        <v>12986</v>
      </c>
      <c r="B3548" s="301" t="s">
        <v>13089</v>
      </c>
      <c r="C3548" s="300" t="s">
        <v>9</v>
      </c>
      <c r="D3548" s="300" t="s">
        <v>9227</v>
      </c>
      <c r="E3548" s="302" t="s">
        <v>51</v>
      </c>
      <c r="F3548" s="423" t="s">
        <v>13090</v>
      </c>
      <c r="G3548" s="423"/>
      <c r="H3548" s="423">
        <v>4.6E-6</v>
      </c>
      <c r="I3548" s="423"/>
      <c r="J3548" s="424">
        <v>6.1999999999999998E-3</v>
      </c>
      <c r="K3548" s="424"/>
      <c r="L3548" s="424"/>
    </row>
    <row r="3549" spans="1:12" ht="24" customHeight="1">
      <c r="A3549" s="300" t="s">
        <v>12986</v>
      </c>
      <c r="B3549" s="301" t="s">
        <v>13091</v>
      </c>
      <c r="C3549" s="300" t="s">
        <v>9</v>
      </c>
      <c r="D3549" s="300" t="s">
        <v>9580</v>
      </c>
      <c r="E3549" s="302" t="s">
        <v>51</v>
      </c>
      <c r="F3549" s="423" t="s">
        <v>13092</v>
      </c>
      <c r="G3549" s="423"/>
      <c r="H3549" s="423">
        <v>4.5000000000000001E-6</v>
      </c>
      <c r="I3549" s="423"/>
      <c r="J3549" s="424">
        <v>4.0000000000000001E-3</v>
      </c>
      <c r="K3549" s="424"/>
      <c r="L3549" s="424"/>
    </row>
    <row r="3550" spans="1:12" ht="17.100000000000001" customHeight="1">
      <c r="A3550" s="298"/>
      <c r="B3550" s="298"/>
      <c r="C3550" s="298"/>
      <c r="D3550" s="298"/>
      <c r="E3550" s="298"/>
      <c r="F3550" s="298"/>
      <c r="G3550" s="298"/>
      <c r="H3550" s="298"/>
      <c r="I3550" s="298"/>
      <c r="J3550" s="298" t="s">
        <v>12992</v>
      </c>
      <c r="K3550" s="298"/>
      <c r="L3550" s="298" t="s">
        <v>12936</v>
      </c>
    </row>
    <row r="3551" spans="1:12">
      <c r="A3551" s="414" t="s">
        <v>12994</v>
      </c>
      <c r="B3551" s="414"/>
      <c r="C3551" s="414"/>
      <c r="D3551" s="414"/>
      <c r="E3551" s="414"/>
      <c r="F3551" s="414"/>
      <c r="G3551" s="414"/>
      <c r="H3551" s="414"/>
      <c r="I3551" s="294"/>
      <c r="J3551" s="294"/>
      <c r="K3551" s="294"/>
      <c r="L3551" s="294"/>
    </row>
    <row r="3552" spans="1:12" ht="17.100000000000001" customHeight="1">
      <c r="A3552" s="294" t="s">
        <v>12978</v>
      </c>
      <c r="B3552" s="298" t="s">
        <v>12979</v>
      </c>
      <c r="C3552" s="294" t="s">
        <v>12980</v>
      </c>
      <c r="D3552" s="294" t="s">
        <v>12981</v>
      </c>
      <c r="E3552" s="299" t="s">
        <v>12982</v>
      </c>
      <c r="F3552" s="413" t="s">
        <v>12983</v>
      </c>
      <c r="G3552" s="413"/>
      <c r="H3552" s="413" t="s">
        <v>12984</v>
      </c>
      <c r="I3552" s="413"/>
      <c r="J3552" s="413" t="s">
        <v>12985</v>
      </c>
      <c r="K3552" s="413"/>
      <c r="L3552" s="413"/>
    </row>
    <row r="3553" spans="1:12" ht="24" customHeight="1">
      <c r="A3553" s="300" t="s">
        <v>12986</v>
      </c>
      <c r="B3553" s="301" t="s">
        <v>13189</v>
      </c>
      <c r="C3553" s="300" t="s">
        <v>9</v>
      </c>
      <c r="D3553" s="300" t="s">
        <v>10144</v>
      </c>
      <c r="E3553" s="302" t="s">
        <v>27</v>
      </c>
      <c r="F3553" s="423" t="s">
        <v>12939</v>
      </c>
      <c r="G3553" s="423"/>
      <c r="H3553" s="423">
        <v>2.0898000000000002E-3</v>
      </c>
      <c r="I3553" s="423"/>
      <c r="J3553" s="424">
        <v>1.01E-2</v>
      </c>
      <c r="K3553" s="424"/>
      <c r="L3553" s="424"/>
    </row>
    <row r="3554" spans="1:12" ht="24" customHeight="1">
      <c r="A3554" s="300" t="s">
        <v>12986</v>
      </c>
      <c r="B3554" s="301" t="s">
        <v>13093</v>
      </c>
      <c r="C3554" s="300" t="s">
        <v>9</v>
      </c>
      <c r="D3554" s="300" t="s">
        <v>10857</v>
      </c>
      <c r="E3554" s="302" t="s">
        <v>27</v>
      </c>
      <c r="F3554" s="423" t="s">
        <v>13094</v>
      </c>
      <c r="G3554" s="423"/>
      <c r="H3554" s="423">
        <v>6.1937699999999998E-2</v>
      </c>
      <c r="I3554" s="423"/>
      <c r="J3554" s="424">
        <v>0.32019999999999998</v>
      </c>
      <c r="K3554" s="424"/>
      <c r="L3554" s="424"/>
    </row>
    <row r="3555" spans="1:12" ht="24" customHeight="1">
      <c r="A3555" s="300" t="s">
        <v>12986</v>
      </c>
      <c r="B3555" s="301" t="s">
        <v>13190</v>
      </c>
      <c r="C3555" s="300" t="s">
        <v>9</v>
      </c>
      <c r="D3555" s="300" t="s">
        <v>11285</v>
      </c>
      <c r="E3555" s="302" t="s">
        <v>27</v>
      </c>
      <c r="F3555" s="423" t="s">
        <v>13191</v>
      </c>
      <c r="G3555" s="423"/>
      <c r="H3555" s="423">
        <v>5.55147E-2</v>
      </c>
      <c r="I3555" s="423"/>
      <c r="J3555" s="424">
        <v>0.42080000000000001</v>
      </c>
      <c r="K3555" s="424"/>
      <c r="L3555" s="424"/>
    </row>
    <row r="3556" spans="1:12" ht="17.100000000000001" customHeight="1">
      <c r="A3556" s="298"/>
      <c r="B3556" s="298"/>
      <c r="C3556" s="298"/>
      <c r="D3556" s="298"/>
      <c r="E3556" s="298"/>
      <c r="F3556" s="298"/>
      <c r="G3556" s="298"/>
      <c r="H3556" s="298"/>
      <c r="I3556" s="298"/>
      <c r="J3556" s="298" t="s">
        <v>12992</v>
      </c>
      <c r="K3556" s="298"/>
      <c r="L3556" s="298" t="s">
        <v>13939</v>
      </c>
    </row>
    <row r="3557" spans="1:12">
      <c r="A3557" s="414" t="s">
        <v>12998</v>
      </c>
      <c r="B3557" s="414"/>
      <c r="C3557" s="414"/>
      <c r="D3557" s="414"/>
      <c r="E3557" s="414"/>
      <c r="F3557" s="414"/>
      <c r="G3557" s="414"/>
      <c r="H3557" s="414"/>
      <c r="I3557" s="294"/>
      <c r="J3557" s="294"/>
      <c r="K3557" s="294"/>
      <c r="L3557" s="294"/>
    </row>
    <row r="3558" spans="1:12" ht="17.100000000000001" customHeight="1">
      <c r="A3558" s="294" t="s">
        <v>12978</v>
      </c>
      <c r="B3558" s="298" t="s">
        <v>12979</v>
      </c>
      <c r="C3558" s="294" t="s">
        <v>12980</v>
      </c>
      <c r="D3558" s="294" t="s">
        <v>12981</v>
      </c>
      <c r="E3558" s="299" t="s">
        <v>12982</v>
      </c>
      <c r="F3558" s="413" t="s">
        <v>12983</v>
      </c>
      <c r="G3558" s="413"/>
      <c r="H3558" s="413" t="s">
        <v>12984</v>
      </c>
      <c r="I3558" s="413"/>
      <c r="J3558" s="413" t="s">
        <v>12985</v>
      </c>
      <c r="K3558" s="413"/>
      <c r="L3558" s="413"/>
    </row>
    <row r="3559" spans="1:12" ht="36" customHeight="1">
      <c r="A3559" s="300" t="s">
        <v>12986</v>
      </c>
      <c r="B3559" s="301" t="s">
        <v>14062</v>
      </c>
      <c r="C3559" s="300" t="s">
        <v>9</v>
      </c>
      <c r="D3559" s="300" t="s">
        <v>9174</v>
      </c>
      <c r="E3559" s="302" t="s">
        <v>12881</v>
      </c>
      <c r="F3559" s="423" t="s">
        <v>13260</v>
      </c>
      <c r="G3559" s="423"/>
      <c r="H3559" s="423">
        <v>4.1500000000000004</v>
      </c>
      <c r="I3559" s="423"/>
      <c r="J3559" s="424">
        <v>4.7699999999999996</v>
      </c>
      <c r="K3559" s="424"/>
      <c r="L3559" s="424"/>
    </row>
    <row r="3560" spans="1:12" ht="60" customHeight="1">
      <c r="A3560" s="300" t="s">
        <v>12986</v>
      </c>
      <c r="B3560" s="301" t="s">
        <v>14063</v>
      </c>
      <c r="C3560" s="300" t="s">
        <v>9</v>
      </c>
      <c r="D3560" s="300" t="s">
        <v>11280</v>
      </c>
      <c r="E3560" s="302" t="s">
        <v>13082</v>
      </c>
      <c r="F3560" s="423" t="s">
        <v>14064</v>
      </c>
      <c r="G3560" s="423"/>
      <c r="H3560" s="423">
        <v>1.1459999999999999</v>
      </c>
      <c r="I3560" s="423"/>
      <c r="J3560" s="424">
        <v>144.57</v>
      </c>
      <c r="K3560" s="424"/>
      <c r="L3560" s="424"/>
    </row>
    <row r="3561" spans="1:12" ht="24" customHeight="1">
      <c r="A3561" s="300" t="s">
        <v>12986</v>
      </c>
      <c r="B3561" s="301" t="s">
        <v>13096</v>
      </c>
      <c r="C3561" s="300" t="s">
        <v>9</v>
      </c>
      <c r="D3561" s="300" t="s">
        <v>8825</v>
      </c>
      <c r="E3561" s="302" t="s">
        <v>13097</v>
      </c>
      <c r="F3561" s="423" t="s">
        <v>13098</v>
      </c>
      <c r="G3561" s="423"/>
      <c r="H3561" s="423">
        <v>6.8000000000000005E-4</v>
      </c>
      <c r="I3561" s="423"/>
      <c r="J3561" s="424">
        <v>4.0000000000000002E-4</v>
      </c>
      <c r="K3561" s="424"/>
      <c r="L3561" s="424"/>
    </row>
    <row r="3562" spans="1:12" ht="24" customHeight="1">
      <c r="A3562" s="300" t="s">
        <v>12986</v>
      </c>
      <c r="B3562" s="301" t="s">
        <v>13003</v>
      </c>
      <c r="C3562" s="300" t="s">
        <v>9</v>
      </c>
      <c r="D3562" s="300" t="s">
        <v>7216</v>
      </c>
      <c r="E3562" s="302" t="s">
        <v>51</v>
      </c>
      <c r="F3562" s="423" t="s">
        <v>13004</v>
      </c>
      <c r="G3562" s="423"/>
      <c r="H3562" s="423">
        <v>3.1E-4</v>
      </c>
      <c r="I3562" s="423"/>
      <c r="J3562" s="424">
        <v>1.04E-2</v>
      </c>
      <c r="K3562" s="424"/>
      <c r="L3562" s="424"/>
    </row>
    <row r="3563" spans="1:12" ht="24" customHeight="1">
      <c r="A3563" s="300" t="s">
        <v>12986</v>
      </c>
      <c r="B3563" s="301" t="s">
        <v>13005</v>
      </c>
      <c r="C3563" s="300" t="s">
        <v>9</v>
      </c>
      <c r="D3563" s="300" t="s">
        <v>7393</v>
      </c>
      <c r="E3563" s="302" t="s">
        <v>12988</v>
      </c>
      <c r="F3563" s="423" t="s">
        <v>13006</v>
      </c>
      <c r="G3563" s="423"/>
      <c r="H3563" s="423">
        <v>1.8650000000000001E-4</v>
      </c>
      <c r="I3563" s="423"/>
      <c r="J3563" s="424">
        <v>1.01E-2</v>
      </c>
      <c r="K3563" s="424"/>
      <c r="L3563" s="424"/>
    </row>
    <row r="3564" spans="1:12" ht="24" customHeight="1">
      <c r="A3564" s="300" t="s">
        <v>12986</v>
      </c>
      <c r="B3564" s="301" t="s">
        <v>13007</v>
      </c>
      <c r="C3564" s="300" t="s">
        <v>9</v>
      </c>
      <c r="D3564" s="300" t="s">
        <v>10619</v>
      </c>
      <c r="E3564" s="302" t="s">
        <v>51</v>
      </c>
      <c r="F3564" s="423" t="s">
        <v>13008</v>
      </c>
      <c r="G3564" s="423"/>
      <c r="H3564" s="423">
        <v>1.4459999999999999E-4</v>
      </c>
      <c r="I3564" s="423"/>
      <c r="J3564" s="424">
        <v>2.7699999999999999E-2</v>
      </c>
      <c r="K3564" s="424"/>
      <c r="L3564" s="424"/>
    </row>
    <row r="3565" spans="1:12" ht="24" customHeight="1">
      <c r="A3565" s="300" t="s">
        <v>12986</v>
      </c>
      <c r="B3565" s="301" t="s">
        <v>13009</v>
      </c>
      <c r="C3565" s="300" t="s">
        <v>9</v>
      </c>
      <c r="D3565" s="300" t="s">
        <v>10769</v>
      </c>
      <c r="E3565" s="302" t="s">
        <v>51</v>
      </c>
      <c r="F3565" s="423" t="s">
        <v>13010</v>
      </c>
      <c r="G3565" s="423"/>
      <c r="H3565" s="423">
        <v>1.3003799999999999E-2</v>
      </c>
      <c r="I3565" s="423"/>
      <c r="J3565" s="424">
        <v>1.6400000000000001E-2</v>
      </c>
      <c r="K3565" s="424"/>
      <c r="L3565" s="424"/>
    </row>
    <row r="3566" spans="1:12" ht="24" customHeight="1">
      <c r="A3566" s="300" t="s">
        <v>12986</v>
      </c>
      <c r="B3566" s="301" t="s">
        <v>13011</v>
      </c>
      <c r="C3566" s="300" t="s">
        <v>9</v>
      </c>
      <c r="D3566" s="300" t="s">
        <v>10929</v>
      </c>
      <c r="E3566" s="302" t="s">
        <v>51</v>
      </c>
      <c r="F3566" s="423" t="s">
        <v>13012</v>
      </c>
      <c r="G3566" s="423"/>
      <c r="H3566" s="423">
        <v>1.2540000000000001E-4</v>
      </c>
      <c r="I3566" s="423"/>
      <c r="J3566" s="424">
        <v>1.89E-2</v>
      </c>
      <c r="K3566" s="424"/>
      <c r="L3566" s="424"/>
    </row>
    <row r="3567" spans="1:12" ht="24" customHeight="1">
      <c r="A3567" s="300" t="s">
        <v>12986</v>
      </c>
      <c r="B3567" s="301" t="s">
        <v>13099</v>
      </c>
      <c r="C3567" s="300" t="s">
        <v>9</v>
      </c>
      <c r="D3567" s="300" t="s">
        <v>7224</v>
      </c>
      <c r="E3567" s="302" t="s">
        <v>51</v>
      </c>
      <c r="F3567" s="423" t="s">
        <v>13100</v>
      </c>
      <c r="G3567" s="423"/>
      <c r="H3567" s="423">
        <v>8.0159999999999997E-4</v>
      </c>
      <c r="I3567" s="423"/>
      <c r="J3567" s="424">
        <v>7.4000000000000003E-3</v>
      </c>
      <c r="K3567" s="424"/>
      <c r="L3567" s="424"/>
    </row>
    <row r="3568" spans="1:12" ht="24" customHeight="1">
      <c r="A3568" s="300" t="s">
        <v>12986</v>
      </c>
      <c r="B3568" s="301" t="s">
        <v>13101</v>
      </c>
      <c r="C3568" s="300" t="s">
        <v>9</v>
      </c>
      <c r="D3568" s="300" t="s">
        <v>7359</v>
      </c>
      <c r="E3568" s="302" t="s">
        <v>51</v>
      </c>
      <c r="F3568" s="423" t="s">
        <v>13102</v>
      </c>
      <c r="G3568" s="423"/>
      <c r="H3568" s="423">
        <v>2.5899999999999999E-5</v>
      </c>
      <c r="I3568" s="423"/>
      <c r="J3568" s="424">
        <v>3.3E-3</v>
      </c>
      <c r="K3568" s="424"/>
      <c r="L3568" s="424"/>
    </row>
    <row r="3569" spans="1:12" ht="24" customHeight="1">
      <c r="A3569" s="300" t="s">
        <v>12986</v>
      </c>
      <c r="B3569" s="301" t="s">
        <v>13103</v>
      </c>
      <c r="C3569" s="300" t="s">
        <v>9</v>
      </c>
      <c r="D3569" s="300" t="s">
        <v>8851</v>
      </c>
      <c r="E3569" s="302" t="s">
        <v>51</v>
      </c>
      <c r="F3569" s="423" t="s">
        <v>13104</v>
      </c>
      <c r="G3569" s="423"/>
      <c r="H3569" s="423">
        <v>2.0599999999999999E-5</v>
      </c>
      <c r="I3569" s="423"/>
      <c r="J3569" s="424">
        <v>4.0000000000000001E-3</v>
      </c>
      <c r="K3569" s="424"/>
      <c r="L3569" s="424"/>
    </row>
    <row r="3570" spans="1:12" ht="24" customHeight="1">
      <c r="A3570" s="300" t="s">
        <v>12986</v>
      </c>
      <c r="B3570" s="301" t="s">
        <v>13105</v>
      </c>
      <c r="C3570" s="300" t="s">
        <v>9</v>
      </c>
      <c r="D3570" s="300" t="s">
        <v>8852</v>
      </c>
      <c r="E3570" s="302" t="s">
        <v>51</v>
      </c>
      <c r="F3570" s="423" t="s">
        <v>13106</v>
      </c>
      <c r="G3570" s="423"/>
      <c r="H3570" s="423">
        <v>4.5000000000000001E-6</v>
      </c>
      <c r="I3570" s="423"/>
      <c r="J3570" s="424">
        <v>2.5000000000000001E-3</v>
      </c>
      <c r="K3570" s="424"/>
      <c r="L3570" s="424"/>
    </row>
    <row r="3571" spans="1:12" ht="24" customHeight="1">
      <c r="A3571" s="300" t="s">
        <v>12986</v>
      </c>
      <c r="B3571" s="301" t="s">
        <v>13107</v>
      </c>
      <c r="C3571" s="300" t="s">
        <v>9</v>
      </c>
      <c r="D3571" s="300" t="s">
        <v>9000</v>
      </c>
      <c r="E3571" s="302" t="s">
        <v>51</v>
      </c>
      <c r="F3571" s="423" t="s">
        <v>13108</v>
      </c>
      <c r="G3571" s="423"/>
      <c r="H3571" s="423">
        <v>9.1239999999999995E-4</v>
      </c>
      <c r="I3571" s="423"/>
      <c r="J3571" s="424">
        <v>6.1999999999999998E-3</v>
      </c>
      <c r="K3571" s="424"/>
      <c r="L3571" s="424"/>
    </row>
    <row r="3572" spans="1:12" ht="24" customHeight="1">
      <c r="A3572" s="300" t="s">
        <v>12986</v>
      </c>
      <c r="B3572" s="301" t="s">
        <v>13109</v>
      </c>
      <c r="C3572" s="300" t="s">
        <v>9</v>
      </c>
      <c r="D3572" s="300" t="s">
        <v>9574</v>
      </c>
      <c r="E3572" s="302" t="s">
        <v>51</v>
      </c>
      <c r="F3572" s="423" t="s">
        <v>13110</v>
      </c>
      <c r="G3572" s="423"/>
      <c r="H3572" s="423">
        <v>2.8929999999999998E-4</v>
      </c>
      <c r="I3572" s="423"/>
      <c r="J3572" s="424">
        <v>2.5999999999999999E-3</v>
      </c>
      <c r="K3572" s="424"/>
      <c r="L3572" s="424"/>
    </row>
    <row r="3573" spans="1:12" ht="24" customHeight="1">
      <c r="A3573" s="300" t="s">
        <v>12986</v>
      </c>
      <c r="B3573" s="301" t="s">
        <v>13111</v>
      </c>
      <c r="C3573" s="300" t="s">
        <v>9</v>
      </c>
      <c r="D3573" s="300" t="s">
        <v>10714</v>
      </c>
      <c r="E3573" s="302" t="s">
        <v>93</v>
      </c>
      <c r="F3573" s="423" t="s">
        <v>13112</v>
      </c>
      <c r="G3573" s="423"/>
      <c r="H3573" s="423">
        <v>1.5210000000000001E-4</v>
      </c>
      <c r="I3573" s="423"/>
      <c r="J3573" s="424">
        <v>2.3E-3</v>
      </c>
      <c r="K3573" s="424"/>
      <c r="L3573" s="424"/>
    </row>
    <row r="3574" spans="1:12" ht="24" customHeight="1">
      <c r="A3574" s="300" t="s">
        <v>12986</v>
      </c>
      <c r="B3574" s="301" t="s">
        <v>13113</v>
      </c>
      <c r="C3574" s="300" t="s">
        <v>9</v>
      </c>
      <c r="D3574" s="300" t="s">
        <v>10809</v>
      </c>
      <c r="E3574" s="302" t="s">
        <v>51</v>
      </c>
      <c r="F3574" s="423" t="s">
        <v>13114</v>
      </c>
      <c r="G3574" s="423"/>
      <c r="H3574" s="423">
        <v>1.5210000000000001E-4</v>
      </c>
      <c r="I3574" s="423"/>
      <c r="J3574" s="424">
        <v>1.8E-3</v>
      </c>
      <c r="K3574" s="424"/>
      <c r="L3574" s="424"/>
    </row>
    <row r="3575" spans="1:12" ht="24" customHeight="1">
      <c r="A3575" s="300" t="s">
        <v>12986</v>
      </c>
      <c r="B3575" s="301" t="s">
        <v>13115</v>
      </c>
      <c r="C3575" s="300" t="s">
        <v>9</v>
      </c>
      <c r="D3575" s="300" t="s">
        <v>10810</v>
      </c>
      <c r="E3575" s="302" t="s">
        <v>51</v>
      </c>
      <c r="F3575" s="423" t="s">
        <v>13116</v>
      </c>
      <c r="G3575" s="423"/>
      <c r="H3575" s="423">
        <v>1.5210000000000001E-4</v>
      </c>
      <c r="I3575" s="423"/>
      <c r="J3575" s="424">
        <v>4.0000000000000001E-3</v>
      </c>
      <c r="K3575" s="424"/>
      <c r="L3575" s="424"/>
    </row>
    <row r="3576" spans="1:12" ht="24" customHeight="1">
      <c r="A3576" s="300" t="s">
        <v>12986</v>
      </c>
      <c r="B3576" s="301" t="s">
        <v>13117</v>
      </c>
      <c r="C3576" s="300" t="s">
        <v>9</v>
      </c>
      <c r="D3576" s="300" t="s">
        <v>10837</v>
      </c>
      <c r="E3576" s="302" t="s">
        <v>51</v>
      </c>
      <c r="F3576" s="423" t="s">
        <v>13118</v>
      </c>
      <c r="G3576" s="423"/>
      <c r="H3576" s="423">
        <v>5.1000000000000003E-6</v>
      </c>
      <c r="I3576" s="423"/>
      <c r="J3576" s="424">
        <v>2.3E-3</v>
      </c>
      <c r="K3576" s="424"/>
      <c r="L3576" s="424"/>
    </row>
    <row r="3577" spans="1:12" ht="17.100000000000001" customHeight="1">
      <c r="A3577" s="298"/>
      <c r="B3577" s="298"/>
      <c r="C3577" s="298"/>
      <c r="D3577" s="298"/>
      <c r="E3577" s="298"/>
      <c r="F3577" s="298"/>
      <c r="G3577" s="298"/>
      <c r="H3577" s="298"/>
      <c r="I3577" s="298"/>
      <c r="J3577" s="298" t="s">
        <v>12992</v>
      </c>
      <c r="K3577" s="298"/>
      <c r="L3577" s="298" t="s">
        <v>14065</v>
      </c>
    </row>
    <row r="3578" spans="1:12">
      <c r="A3578" s="414" t="s">
        <v>13056</v>
      </c>
      <c r="B3578" s="414"/>
      <c r="C3578" s="414"/>
      <c r="D3578" s="414"/>
      <c r="E3578" s="414"/>
      <c r="F3578" s="414"/>
      <c r="G3578" s="414"/>
      <c r="H3578" s="414"/>
      <c r="I3578" s="294"/>
      <c r="J3578" s="294"/>
      <c r="K3578" s="294"/>
      <c r="L3578" s="294"/>
    </row>
    <row r="3579" spans="1:12" ht="17.100000000000001" customHeight="1">
      <c r="A3579" s="294" t="s">
        <v>12978</v>
      </c>
      <c r="B3579" s="298" t="s">
        <v>12979</v>
      </c>
      <c r="C3579" s="294" t="s">
        <v>12980</v>
      </c>
      <c r="D3579" s="294" t="s">
        <v>12981</v>
      </c>
      <c r="E3579" s="299" t="s">
        <v>12982</v>
      </c>
      <c r="F3579" s="413" t="s">
        <v>12983</v>
      </c>
      <c r="G3579" s="413"/>
      <c r="H3579" s="413" t="s">
        <v>12984</v>
      </c>
      <c r="I3579" s="413"/>
      <c r="J3579" s="413" t="s">
        <v>12985</v>
      </c>
      <c r="K3579" s="413"/>
      <c r="L3579" s="413"/>
    </row>
    <row r="3580" spans="1:12" ht="24" customHeight="1">
      <c r="A3580" s="300" t="s">
        <v>12986</v>
      </c>
      <c r="B3580" s="301" t="s">
        <v>13057</v>
      </c>
      <c r="C3580" s="300" t="s">
        <v>9</v>
      </c>
      <c r="D3580" s="300" t="s">
        <v>12549</v>
      </c>
      <c r="E3580" s="302" t="s">
        <v>27</v>
      </c>
      <c r="F3580" s="423" t="s">
        <v>12948</v>
      </c>
      <c r="G3580" s="423"/>
      <c r="H3580" s="423">
        <v>0.11634319999999999</v>
      </c>
      <c r="I3580" s="423"/>
      <c r="J3580" s="424">
        <v>7.5600000000000001E-2</v>
      </c>
      <c r="K3580" s="424"/>
      <c r="L3580" s="424"/>
    </row>
    <row r="3581" spans="1:12" ht="17.100000000000001" customHeight="1">
      <c r="A3581" s="298"/>
      <c r="B3581" s="298"/>
      <c r="C3581" s="298"/>
      <c r="D3581" s="298"/>
      <c r="E3581" s="298"/>
      <c r="F3581" s="298"/>
      <c r="G3581" s="298"/>
      <c r="H3581" s="298"/>
      <c r="I3581" s="298"/>
      <c r="J3581" s="298" t="s">
        <v>12992</v>
      </c>
      <c r="K3581" s="298"/>
      <c r="L3581" s="298" t="s">
        <v>12935</v>
      </c>
    </row>
    <row r="3582" spans="1:12">
      <c r="A3582" s="414" t="s">
        <v>13058</v>
      </c>
      <c r="B3582" s="414"/>
      <c r="C3582" s="414"/>
      <c r="D3582" s="414"/>
      <c r="E3582" s="414"/>
      <c r="F3582" s="414"/>
      <c r="G3582" s="414"/>
      <c r="H3582" s="414"/>
      <c r="I3582" s="294"/>
      <c r="J3582" s="294"/>
      <c r="K3582" s="294"/>
      <c r="L3582" s="294"/>
    </row>
    <row r="3583" spans="1:12" ht="17.100000000000001" customHeight="1">
      <c r="A3583" s="294" t="s">
        <v>12978</v>
      </c>
      <c r="B3583" s="298" t="s">
        <v>12979</v>
      </c>
      <c r="C3583" s="294" t="s">
        <v>12980</v>
      </c>
      <c r="D3583" s="294" t="s">
        <v>12981</v>
      </c>
      <c r="E3583" s="299" t="s">
        <v>12982</v>
      </c>
      <c r="F3583" s="413" t="s">
        <v>12983</v>
      </c>
      <c r="G3583" s="413"/>
      <c r="H3583" s="413" t="s">
        <v>12984</v>
      </c>
      <c r="I3583" s="413"/>
      <c r="J3583" s="413" t="s">
        <v>12985</v>
      </c>
      <c r="K3583" s="413"/>
      <c r="L3583" s="413"/>
    </row>
    <row r="3584" spans="1:12" ht="24" customHeight="1">
      <c r="A3584" s="300" t="s">
        <v>12986</v>
      </c>
      <c r="B3584" s="301" t="s">
        <v>13059</v>
      </c>
      <c r="C3584" s="300" t="s">
        <v>9</v>
      </c>
      <c r="D3584" s="300" t="s">
        <v>12535</v>
      </c>
      <c r="E3584" s="302" t="s">
        <v>27</v>
      </c>
      <c r="F3584" s="423" t="s">
        <v>12936</v>
      </c>
      <c r="G3584" s="423"/>
      <c r="H3584" s="423">
        <v>0.11634319999999999</v>
      </c>
      <c r="I3584" s="423"/>
      <c r="J3584" s="424">
        <v>5.7999999999999996E-3</v>
      </c>
      <c r="K3584" s="424"/>
      <c r="L3584" s="424"/>
    </row>
    <row r="3585" spans="1:12" ht="17.100000000000001" customHeight="1">
      <c r="A3585" s="298"/>
      <c r="B3585" s="298"/>
      <c r="C3585" s="298"/>
      <c r="D3585" s="298"/>
      <c r="E3585" s="298"/>
      <c r="F3585" s="298"/>
      <c r="G3585" s="298"/>
      <c r="H3585" s="298"/>
      <c r="I3585" s="298"/>
      <c r="J3585" s="298" t="s">
        <v>12992</v>
      </c>
      <c r="K3585" s="298"/>
      <c r="L3585" s="298" t="s">
        <v>12904</v>
      </c>
    </row>
    <row r="3586" spans="1:12">
      <c r="A3586" s="414" t="s">
        <v>13060</v>
      </c>
      <c r="B3586" s="414"/>
      <c r="C3586" s="414"/>
      <c r="D3586" s="414"/>
      <c r="E3586" s="414"/>
      <c r="F3586" s="414"/>
      <c r="G3586" s="414"/>
      <c r="H3586" s="414"/>
      <c r="I3586" s="294"/>
      <c r="J3586" s="294"/>
      <c r="K3586" s="294"/>
      <c r="L3586" s="294"/>
    </row>
    <row r="3587" spans="1:12" ht="17.100000000000001" customHeight="1">
      <c r="A3587" s="294" t="s">
        <v>12978</v>
      </c>
      <c r="B3587" s="298" t="s">
        <v>12979</v>
      </c>
      <c r="C3587" s="294" t="s">
        <v>12980</v>
      </c>
      <c r="D3587" s="294" t="s">
        <v>12981</v>
      </c>
      <c r="E3587" s="299" t="s">
        <v>12982</v>
      </c>
      <c r="F3587" s="413" t="s">
        <v>12983</v>
      </c>
      <c r="G3587" s="413"/>
      <c r="H3587" s="413" t="s">
        <v>12984</v>
      </c>
      <c r="I3587" s="413"/>
      <c r="J3587" s="413" t="s">
        <v>12985</v>
      </c>
      <c r="K3587" s="413"/>
      <c r="L3587" s="413"/>
    </row>
    <row r="3588" spans="1:12" ht="24" customHeight="1">
      <c r="A3588" s="300" t="s">
        <v>12986</v>
      </c>
      <c r="B3588" s="301" t="s">
        <v>13061</v>
      </c>
      <c r="C3588" s="300" t="s">
        <v>9</v>
      </c>
      <c r="D3588" s="300" t="s">
        <v>12522</v>
      </c>
      <c r="E3588" s="302" t="s">
        <v>27</v>
      </c>
      <c r="F3588" s="423" t="s">
        <v>12964</v>
      </c>
      <c r="G3588" s="423"/>
      <c r="H3588" s="423">
        <v>0.11634319999999999</v>
      </c>
      <c r="I3588" s="423"/>
      <c r="J3588" s="424">
        <v>0.29430000000000001</v>
      </c>
      <c r="K3588" s="424"/>
      <c r="L3588" s="424"/>
    </row>
    <row r="3589" spans="1:12" ht="24" customHeight="1">
      <c r="A3589" s="300" t="s">
        <v>12986</v>
      </c>
      <c r="B3589" s="301" t="s">
        <v>13062</v>
      </c>
      <c r="C3589" s="300" t="s">
        <v>9</v>
      </c>
      <c r="D3589" s="300" t="s">
        <v>12527</v>
      </c>
      <c r="E3589" s="302" t="s">
        <v>27</v>
      </c>
      <c r="F3589" s="423" t="s">
        <v>13063</v>
      </c>
      <c r="G3589" s="423"/>
      <c r="H3589" s="423">
        <v>0.11634319999999999</v>
      </c>
      <c r="I3589" s="423"/>
      <c r="J3589" s="424">
        <v>3.9600000000000003E-2</v>
      </c>
      <c r="K3589" s="424"/>
      <c r="L3589" s="424"/>
    </row>
    <row r="3590" spans="1:12" ht="17.100000000000001" customHeight="1">
      <c r="A3590" s="298"/>
      <c r="B3590" s="298"/>
      <c r="C3590" s="298"/>
      <c r="D3590" s="298"/>
      <c r="E3590" s="298"/>
      <c r="F3590" s="298"/>
      <c r="G3590" s="298"/>
      <c r="H3590" s="298"/>
      <c r="I3590" s="298"/>
      <c r="J3590" s="298" t="s">
        <v>12992</v>
      </c>
      <c r="K3590" s="298"/>
      <c r="L3590" s="298" t="s">
        <v>12961</v>
      </c>
    </row>
    <row r="3591" spans="1:12" ht="17.100000000000001" customHeight="1">
      <c r="A3591" s="294" t="s">
        <v>13014</v>
      </c>
      <c r="B3591" s="294"/>
      <c r="C3591" s="294"/>
      <c r="D3591" s="294"/>
      <c r="E3591" s="294"/>
      <c r="F3591" s="294"/>
      <c r="G3591" s="294"/>
      <c r="H3591" s="294"/>
      <c r="I3591" s="294"/>
      <c r="J3591" s="294"/>
      <c r="K3591" s="294"/>
      <c r="L3591" s="294"/>
    </row>
    <row r="3592" spans="1:12" ht="17.100000000000001" customHeight="1">
      <c r="A3592" s="298"/>
      <c r="B3592" s="298"/>
      <c r="C3592" s="298"/>
      <c r="D3592" s="298"/>
      <c r="E3592" s="298"/>
      <c r="F3592" s="298"/>
      <c r="G3592" s="298"/>
      <c r="H3592" s="298"/>
      <c r="I3592" s="298"/>
      <c r="J3592" s="298" t="s">
        <v>13015</v>
      </c>
      <c r="K3592" s="298"/>
      <c r="L3592" s="298" t="s">
        <v>14066</v>
      </c>
    </row>
    <row r="3593" spans="1:12" ht="17.100000000000001" customHeight="1">
      <c r="A3593" s="298"/>
      <c r="B3593" s="298"/>
      <c r="C3593" s="298"/>
      <c r="D3593" s="298"/>
      <c r="E3593" s="298"/>
      <c r="F3593" s="298"/>
      <c r="G3593" s="298"/>
      <c r="H3593" s="298"/>
      <c r="I3593" s="298"/>
      <c r="J3593" s="298" t="s">
        <v>13017</v>
      </c>
      <c r="K3593" s="298" t="s">
        <v>13018</v>
      </c>
      <c r="L3593" s="298" t="s">
        <v>14067</v>
      </c>
    </row>
    <row r="3594" spans="1:12" ht="17.100000000000001" customHeight="1">
      <c r="A3594" s="298"/>
      <c r="B3594" s="298"/>
      <c r="C3594" s="298"/>
      <c r="D3594" s="298"/>
      <c r="E3594" s="298"/>
      <c r="F3594" s="298"/>
      <c r="G3594" s="298"/>
      <c r="H3594" s="298"/>
      <c r="I3594" s="298"/>
      <c r="J3594" s="298" t="s">
        <v>13020</v>
      </c>
      <c r="K3594" s="298"/>
      <c r="L3594" s="298" t="s">
        <v>14068</v>
      </c>
    </row>
    <row r="3595" spans="1:12" ht="17.100000000000001" customHeight="1">
      <c r="A3595" s="298"/>
      <c r="B3595" s="298"/>
      <c r="C3595" s="298"/>
      <c r="D3595" s="298"/>
      <c r="E3595" s="298"/>
      <c r="F3595" s="298"/>
      <c r="G3595" s="298"/>
      <c r="H3595" s="298"/>
      <c r="I3595" s="298"/>
      <c r="J3595" s="298" t="s">
        <v>13022</v>
      </c>
      <c r="K3595" s="298" t="s">
        <v>12974</v>
      </c>
      <c r="L3595" s="298" t="s">
        <v>14069</v>
      </c>
    </row>
    <row r="3596" spans="1:12" ht="17.100000000000001" customHeight="1">
      <c r="A3596" s="298"/>
      <c r="B3596" s="298"/>
      <c r="C3596" s="298"/>
      <c r="D3596" s="298"/>
      <c r="E3596" s="298"/>
      <c r="F3596" s="298"/>
      <c r="G3596" s="298"/>
      <c r="H3596" s="298"/>
      <c r="I3596" s="298"/>
      <c r="J3596" s="298" t="s">
        <v>13024</v>
      </c>
      <c r="K3596" s="298"/>
      <c r="L3596" s="298" t="s">
        <v>14070</v>
      </c>
    </row>
    <row r="3597" spans="1:12" ht="30" customHeight="1">
      <c r="A3597" s="299"/>
      <c r="B3597" s="299"/>
      <c r="C3597" s="299"/>
      <c r="D3597" s="299"/>
      <c r="E3597" s="299"/>
      <c r="F3597" s="299"/>
      <c r="G3597" s="299"/>
      <c r="H3597" s="299"/>
      <c r="I3597" s="299"/>
      <c r="J3597" s="299"/>
      <c r="K3597" s="299"/>
      <c r="L3597" s="299"/>
    </row>
    <row r="3598" spans="1:12" ht="36" customHeight="1">
      <c r="A3598" s="295" t="s">
        <v>14071</v>
      </c>
      <c r="B3598" s="296" t="s">
        <v>14072</v>
      </c>
      <c r="C3598" s="295" t="s">
        <v>9</v>
      </c>
      <c r="D3598" s="295" t="s">
        <v>971</v>
      </c>
      <c r="E3598" s="297" t="s">
        <v>20</v>
      </c>
      <c r="F3598" s="296"/>
      <c r="G3598" s="296"/>
      <c r="H3598" s="296"/>
      <c r="I3598" s="296"/>
      <c r="J3598" s="296"/>
      <c r="K3598" s="296"/>
      <c r="L3598" s="296"/>
    </row>
    <row r="3599" spans="1:12">
      <c r="A3599" s="414" t="s">
        <v>12977</v>
      </c>
      <c r="B3599" s="414"/>
      <c r="C3599" s="414"/>
      <c r="D3599" s="414"/>
      <c r="E3599" s="414"/>
      <c r="F3599" s="414"/>
      <c r="G3599" s="414"/>
      <c r="H3599" s="414"/>
      <c r="I3599" s="294"/>
      <c r="J3599" s="294"/>
      <c r="K3599" s="294"/>
      <c r="L3599" s="294"/>
    </row>
    <row r="3600" spans="1:12" ht="17.100000000000001" customHeight="1">
      <c r="A3600" s="294" t="s">
        <v>12978</v>
      </c>
      <c r="B3600" s="298" t="s">
        <v>12979</v>
      </c>
      <c r="C3600" s="294" t="s">
        <v>12980</v>
      </c>
      <c r="D3600" s="294" t="s">
        <v>12981</v>
      </c>
      <c r="E3600" s="299" t="s">
        <v>12982</v>
      </c>
      <c r="F3600" s="413" t="s">
        <v>12983</v>
      </c>
      <c r="G3600" s="413"/>
      <c r="H3600" s="413" t="s">
        <v>12984</v>
      </c>
      <c r="I3600" s="413"/>
      <c r="J3600" s="413" t="s">
        <v>12985</v>
      </c>
      <c r="K3600" s="413"/>
      <c r="L3600" s="413"/>
    </row>
    <row r="3601" spans="1:12" ht="24" customHeight="1">
      <c r="A3601" s="300" t="s">
        <v>12986</v>
      </c>
      <c r="B3601" s="301" t="s">
        <v>13180</v>
      </c>
      <c r="C3601" s="300" t="s">
        <v>9</v>
      </c>
      <c r="D3601" s="300" t="s">
        <v>9160</v>
      </c>
      <c r="E3601" s="302" t="s">
        <v>51</v>
      </c>
      <c r="F3601" s="423" t="s">
        <v>13181</v>
      </c>
      <c r="G3601" s="423"/>
      <c r="H3601" s="423">
        <v>3.1999999999999999E-6</v>
      </c>
      <c r="I3601" s="423"/>
      <c r="J3601" s="424">
        <v>1.38E-2</v>
      </c>
      <c r="K3601" s="424"/>
      <c r="L3601" s="424"/>
    </row>
    <row r="3602" spans="1:12" ht="24" customHeight="1">
      <c r="A3602" s="300" t="s">
        <v>12986</v>
      </c>
      <c r="B3602" s="301" t="s">
        <v>12987</v>
      </c>
      <c r="C3602" s="300" t="s">
        <v>9</v>
      </c>
      <c r="D3602" s="300" t="s">
        <v>9831</v>
      </c>
      <c r="E3602" s="302" t="s">
        <v>12988</v>
      </c>
      <c r="F3602" s="423" t="s">
        <v>12989</v>
      </c>
      <c r="G3602" s="423"/>
      <c r="H3602" s="423">
        <v>9.1926999999999998E-3</v>
      </c>
      <c r="I3602" s="423"/>
      <c r="J3602" s="424">
        <v>9.2999999999999999E-2</v>
      </c>
      <c r="K3602" s="424"/>
      <c r="L3602" s="424"/>
    </row>
    <row r="3603" spans="1:12" ht="36" customHeight="1">
      <c r="A3603" s="300" t="s">
        <v>12986</v>
      </c>
      <c r="B3603" s="301" t="s">
        <v>12990</v>
      </c>
      <c r="C3603" s="300" t="s">
        <v>9</v>
      </c>
      <c r="D3603" s="300" t="s">
        <v>11426</v>
      </c>
      <c r="E3603" s="302" t="s">
        <v>51</v>
      </c>
      <c r="F3603" s="423" t="s">
        <v>12991</v>
      </c>
      <c r="G3603" s="423"/>
      <c r="H3603" s="423">
        <v>4.817E-4</v>
      </c>
      <c r="I3603" s="423"/>
      <c r="J3603" s="424">
        <v>6.3700000000000007E-2</v>
      </c>
      <c r="K3603" s="424"/>
      <c r="L3603" s="424"/>
    </row>
    <row r="3604" spans="1:12" ht="24" customHeight="1">
      <c r="A3604" s="300" t="s">
        <v>12986</v>
      </c>
      <c r="B3604" s="301" t="s">
        <v>13085</v>
      </c>
      <c r="C3604" s="300" t="s">
        <v>9</v>
      </c>
      <c r="D3604" s="300" t="s">
        <v>7909</v>
      </c>
      <c r="E3604" s="302" t="s">
        <v>51</v>
      </c>
      <c r="F3604" s="423" t="s">
        <v>13086</v>
      </c>
      <c r="G3604" s="423"/>
      <c r="H3604" s="423">
        <v>3.7889999999999999E-4</v>
      </c>
      <c r="I3604" s="423"/>
      <c r="J3604" s="424">
        <v>3.9399999999999998E-2</v>
      </c>
      <c r="K3604" s="424"/>
      <c r="L3604" s="424"/>
    </row>
    <row r="3605" spans="1:12" ht="24" customHeight="1">
      <c r="A3605" s="300" t="s">
        <v>12986</v>
      </c>
      <c r="B3605" s="301" t="s">
        <v>13087</v>
      </c>
      <c r="C3605" s="300" t="s">
        <v>9</v>
      </c>
      <c r="D3605" s="300" t="s">
        <v>8873</v>
      </c>
      <c r="E3605" s="302" t="s">
        <v>51</v>
      </c>
      <c r="F3605" s="423" t="s">
        <v>13088</v>
      </c>
      <c r="G3605" s="423"/>
      <c r="H3605" s="423">
        <v>3.6100000000000003E-5</v>
      </c>
      <c r="I3605" s="423"/>
      <c r="J3605" s="424">
        <v>3.1399999999999997E-2</v>
      </c>
      <c r="K3605" s="424"/>
      <c r="L3605" s="424"/>
    </row>
    <row r="3606" spans="1:12" ht="48" customHeight="1">
      <c r="A3606" s="300" t="s">
        <v>12986</v>
      </c>
      <c r="B3606" s="301" t="s">
        <v>13089</v>
      </c>
      <c r="C3606" s="300" t="s">
        <v>9</v>
      </c>
      <c r="D3606" s="300" t="s">
        <v>9227</v>
      </c>
      <c r="E3606" s="302" t="s">
        <v>51</v>
      </c>
      <c r="F3606" s="423" t="s">
        <v>13090</v>
      </c>
      <c r="G3606" s="423"/>
      <c r="H3606" s="423">
        <v>2.5299999999999998E-5</v>
      </c>
      <c r="I3606" s="423"/>
      <c r="J3606" s="424">
        <v>3.3799999999999997E-2</v>
      </c>
      <c r="K3606" s="424"/>
      <c r="L3606" s="424"/>
    </row>
    <row r="3607" spans="1:12" ht="24" customHeight="1">
      <c r="A3607" s="300" t="s">
        <v>12986</v>
      </c>
      <c r="B3607" s="301" t="s">
        <v>13091</v>
      </c>
      <c r="C3607" s="300" t="s">
        <v>9</v>
      </c>
      <c r="D3607" s="300" t="s">
        <v>9580</v>
      </c>
      <c r="E3607" s="302" t="s">
        <v>51</v>
      </c>
      <c r="F3607" s="423" t="s">
        <v>13092</v>
      </c>
      <c r="G3607" s="423"/>
      <c r="H3607" s="423">
        <v>2.4700000000000001E-5</v>
      </c>
      <c r="I3607" s="423"/>
      <c r="J3607" s="424">
        <v>2.2100000000000002E-2</v>
      </c>
      <c r="K3607" s="424"/>
      <c r="L3607" s="424"/>
    </row>
    <row r="3608" spans="1:12" ht="17.100000000000001" customHeight="1">
      <c r="A3608" s="298"/>
      <c r="B3608" s="298"/>
      <c r="C3608" s="298"/>
      <c r="D3608" s="298"/>
      <c r="E3608" s="298"/>
      <c r="F3608" s="298"/>
      <c r="G3608" s="298"/>
      <c r="H3608" s="298"/>
      <c r="I3608" s="298"/>
      <c r="J3608" s="298" t="s">
        <v>12992</v>
      </c>
      <c r="K3608" s="298"/>
      <c r="L3608" s="298" t="s">
        <v>13727</v>
      </c>
    </row>
    <row r="3609" spans="1:12">
      <c r="A3609" s="414" t="s">
        <v>12994</v>
      </c>
      <c r="B3609" s="414"/>
      <c r="C3609" s="414"/>
      <c r="D3609" s="414"/>
      <c r="E3609" s="414"/>
      <c r="F3609" s="414"/>
      <c r="G3609" s="414"/>
      <c r="H3609" s="414"/>
      <c r="I3609" s="294"/>
      <c r="J3609" s="294"/>
      <c r="K3609" s="294"/>
      <c r="L3609" s="294"/>
    </row>
    <row r="3610" spans="1:12" ht="17.100000000000001" customHeight="1">
      <c r="A3610" s="294" t="s">
        <v>12978</v>
      </c>
      <c r="B3610" s="298" t="s">
        <v>12979</v>
      </c>
      <c r="C3610" s="294" t="s">
        <v>12980</v>
      </c>
      <c r="D3610" s="294" t="s">
        <v>12981</v>
      </c>
      <c r="E3610" s="299" t="s">
        <v>12982</v>
      </c>
      <c r="F3610" s="413" t="s">
        <v>12983</v>
      </c>
      <c r="G3610" s="413"/>
      <c r="H3610" s="413" t="s">
        <v>12984</v>
      </c>
      <c r="I3610" s="413"/>
      <c r="J3610" s="413" t="s">
        <v>12985</v>
      </c>
      <c r="K3610" s="413"/>
      <c r="L3610" s="413"/>
    </row>
    <row r="3611" spans="1:12" ht="24" customHeight="1">
      <c r="A3611" s="300" t="s">
        <v>12986</v>
      </c>
      <c r="B3611" s="301" t="s">
        <v>13189</v>
      </c>
      <c r="C3611" s="300" t="s">
        <v>9</v>
      </c>
      <c r="D3611" s="300" t="s">
        <v>10144</v>
      </c>
      <c r="E3611" s="302" t="s">
        <v>27</v>
      </c>
      <c r="F3611" s="423" t="s">
        <v>12939</v>
      </c>
      <c r="G3611" s="423"/>
      <c r="H3611" s="423">
        <v>3.1820500000000002E-2</v>
      </c>
      <c r="I3611" s="423"/>
      <c r="J3611" s="424">
        <v>0.1537</v>
      </c>
      <c r="K3611" s="424"/>
      <c r="L3611" s="424"/>
    </row>
    <row r="3612" spans="1:12" ht="24" customHeight="1">
      <c r="A3612" s="300" t="s">
        <v>12986</v>
      </c>
      <c r="B3612" s="301" t="s">
        <v>13093</v>
      </c>
      <c r="C3612" s="300" t="s">
        <v>9</v>
      </c>
      <c r="D3612" s="300" t="s">
        <v>10857</v>
      </c>
      <c r="E3612" s="302" t="s">
        <v>27</v>
      </c>
      <c r="F3612" s="423" t="s">
        <v>13094</v>
      </c>
      <c r="G3612" s="423"/>
      <c r="H3612" s="423">
        <v>0.37621769999999999</v>
      </c>
      <c r="I3612" s="423"/>
      <c r="J3612" s="424">
        <v>1.9450000000000001</v>
      </c>
      <c r="K3612" s="424"/>
      <c r="L3612" s="424"/>
    </row>
    <row r="3613" spans="1:12" ht="24" customHeight="1">
      <c r="A3613" s="300" t="s">
        <v>12986</v>
      </c>
      <c r="B3613" s="301" t="s">
        <v>13190</v>
      </c>
      <c r="C3613" s="300" t="s">
        <v>9</v>
      </c>
      <c r="D3613" s="300" t="s">
        <v>11285</v>
      </c>
      <c r="E3613" s="302" t="s">
        <v>27</v>
      </c>
      <c r="F3613" s="423" t="s">
        <v>13191</v>
      </c>
      <c r="G3613" s="423"/>
      <c r="H3613" s="423">
        <v>0.27874149999999998</v>
      </c>
      <c r="I3613" s="423"/>
      <c r="J3613" s="424">
        <v>2.1128999999999998</v>
      </c>
      <c r="K3613" s="424"/>
      <c r="L3613" s="424"/>
    </row>
    <row r="3614" spans="1:12" ht="17.100000000000001" customHeight="1">
      <c r="A3614" s="298"/>
      <c r="B3614" s="298"/>
      <c r="C3614" s="298"/>
      <c r="D3614" s="298"/>
      <c r="E3614" s="298"/>
      <c r="F3614" s="298"/>
      <c r="G3614" s="298"/>
      <c r="H3614" s="298"/>
      <c r="I3614" s="298"/>
      <c r="J3614" s="298" t="s">
        <v>12992</v>
      </c>
      <c r="K3614" s="298"/>
      <c r="L3614" s="298" t="s">
        <v>13905</v>
      </c>
    </row>
    <row r="3615" spans="1:12">
      <c r="A3615" s="414" t="s">
        <v>12998</v>
      </c>
      <c r="B3615" s="414"/>
      <c r="C3615" s="414"/>
      <c r="D3615" s="414"/>
      <c r="E3615" s="414"/>
      <c r="F3615" s="414"/>
      <c r="G3615" s="414"/>
      <c r="H3615" s="414"/>
      <c r="I3615" s="294"/>
      <c r="J3615" s="294"/>
      <c r="K3615" s="294"/>
      <c r="L3615" s="294"/>
    </row>
    <row r="3616" spans="1:12" ht="17.100000000000001" customHeight="1">
      <c r="A3616" s="294" t="s">
        <v>12978</v>
      </c>
      <c r="B3616" s="298" t="s">
        <v>12979</v>
      </c>
      <c r="C3616" s="294" t="s">
        <v>12980</v>
      </c>
      <c r="D3616" s="294" t="s">
        <v>12981</v>
      </c>
      <c r="E3616" s="299" t="s">
        <v>12982</v>
      </c>
      <c r="F3616" s="413" t="s">
        <v>12983</v>
      </c>
      <c r="G3616" s="413"/>
      <c r="H3616" s="413" t="s">
        <v>12984</v>
      </c>
      <c r="I3616" s="413"/>
      <c r="J3616" s="413" t="s">
        <v>12985</v>
      </c>
      <c r="K3616" s="413"/>
      <c r="L3616" s="413"/>
    </row>
    <row r="3617" spans="1:12" ht="24" customHeight="1">
      <c r="A3617" s="300" t="s">
        <v>12986</v>
      </c>
      <c r="B3617" s="301" t="s">
        <v>13168</v>
      </c>
      <c r="C3617" s="300" t="s">
        <v>9</v>
      </c>
      <c r="D3617" s="300" t="s">
        <v>10597</v>
      </c>
      <c r="E3617" s="302" t="s">
        <v>23</v>
      </c>
      <c r="F3617" s="423" t="s">
        <v>13169</v>
      </c>
      <c r="G3617" s="423"/>
      <c r="H3617" s="423">
        <v>1.2999999999999999E-2</v>
      </c>
      <c r="I3617" s="423"/>
      <c r="J3617" s="424">
        <v>0.14000000000000001</v>
      </c>
      <c r="K3617" s="424"/>
      <c r="L3617" s="424"/>
    </row>
    <row r="3618" spans="1:12" ht="24" customHeight="1">
      <c r="A3618" s="300" t="s">
        <v>12986</v>
      </c>
      <c r="B3618" s="301" t="s">
        <v>14073</v>
      </c>
      <c r="C3618" s="300" t="s">
        <v>9</v>
      </c>
      <c r="D3618" s="300" t="s">
        <v>7787</v>
      </c>
      <c r="E3618" s="302" t="s">
        <v>20</v>
      </c>
      <c r="F3618" s="423" t="s">
        <v>14074</v>
      </c>
      <c r="G3618" s="423"/>
      <c r="H3618" s="423">
        <v>1.05</v>
      </c>
      <c r="I3618" s="423"/>
      <c r="J3618" s="424">
        <v>44.77</v>
      </c>
      <c r="K3618" s="424"/>
      <c r="L3618" s="424"/>
    </row>
    <row r="3619" spans="1:12" ht="24" customHeight="1">
      <c r="A3619" s="300" t="s">
        <v>12986</v>
      </c>
      <c r="B3619" s="301" t="s">
        <v>14075</v>
      </c>
      <c r="C3619" s="300" t="s">
        <v>9</v>
      </c>
      <c r="D3619" s="300" t="s">
        <v>10696</v>
      </c>
      <c r="E3619" s="302" t="s">
        <v>23</v>
      </c>
      <c r="F3619" s="423" t="s">
        <v>14076</v>
      </c>
      <c r="G3619" s="423"/>
      <c r="H3619" s="423">
        <v>2.3999999999999998E-3</v>
      </c>
      <c r="I3619" s="423"/>
      <c r="J3619" s="424">
        <v>0.08</v>
      </c>
      <c r="K3619" s="424"/>
      <c r="L3619" s="424"/>
    </row>
    <row r="3620" spans="1:12" ht="24" customHeight="1">
      <c r="A3620" s="300" t="s">
        <v>12986</v>
      </c>
      <c r="B3620" s="301" t="s">
        <v>14077</v>
      </c>
      <c r="C3620" s="300" t="s">
        <v>9</v>
      </c>
      <c r="D3620" s="300" t="s">
        <v>10842</v>
      </c>
      <c r="E3620" s="302" t="s">
        <v>12932</v>
      </c>
      <c r="F3620" s="423" t="s">
        <v>14078</v>
      </c>
      <c r="G3620" s="423"/>
      <c r="H3620" s="423">
        <v>8.1000000000000003E-2</v>
      </c>
      <c r="I3620" s="423"/>
      <c r="J3620" s="424">
        <v>2.36</v>
      </c>
      <c r="K3620" s="424"/>
      <c r="L3620" s="424"/>
    </row>
    <row r="3621" spans="1:12" ht="24" customHeight="1">
      <c r="A3621" s="300" t="s">
        <v>12986</v>
      </c>
      <c r="B3621" s="301" t="s">
        <v>14079</v>
      </c>
      <c r="C3621" s="300" t="s">
        <v>9</v>
      </c>
      <c r="D3621" s="300" t="s">
        <v>10874</v>
      </c>
      <c r="E3621" s="302" t="s">
        <v>23</v>
      </c>
      <c r="F3621" s="423" t="s">
        <v>14080</v>
      </c>
      <c r="G3621" s="423"/>
      <c r="H3621" s="423">
        <v>0.09</v>
      </c>
      <c r="I3621" s="423"/>
      <c r="J3621" s="424">
        <v>5.51</v>
      </c>
      <c r="K3621" s="424"/>
      <c r="L3621" s="424"/>
    </row>
    <row r="3622" spans="1:12" ht="24" customHeight="1">
      <c r="A3622" s="300" t="s">
        <v>12986</v>
      </c>
      <c r="B3622" s="301" t="s">
        <v>13096</v>
      </c>
      <c r="C3622" s="300" t="s">
        <v>9</v>
      </c>
      <c r="D3622" s="300" t="s">
        <v>8825</v>
      </c>
      <c r="E3622" s="302" t="s">
        <v>13097</v>
      </c>
      <c r="F3622" s="423" t="s">
        <v>13098</v>
      </c>
      <c r="G3622" s="423"/>
      <c r="H3622" s="423">
        <v>1.01385E-2</v>
      </c>
      <c r="I3622" s="423"/>
      <c r="J3622" s="424">
        <v>6.0000000000000001E-3</v>
      </c>
      <c r="K3622" s="424"/>
      <c r="L3622" s="424"/>
    </row>
    <row r="3623" spans="1:12" ht="24" customHeight="1">
      <c r="A3623" s="300" t="s">
        <v>12986</v>
      </c>
      <c r="B3623" s="301" t="s">
        <v>13003</v>
      </c>
      <c r="C3623" s="300" t="s">
        <v>9</v>
      </c>
      <c r="D3623" s="300" t="s">
        <v>7216</v>
      </c>
      <c r="E3623" s="302" t="s">
        <v>51</v>
      </c>
      <c r="F3623" s="423" t="s">
        <v>13004</v>
      </c>
      <c r="G3623" s="423"/>
      <c r="H3623" s="423">
        <v>1.7828E-3</v>
      </c>
      <c r="I3623" s="423"/>
      <c r="J3623" s="424">
        <v>5.96E-2</v>
      </c>
      <c r="K3623" s="424"/>
      <c r="L3623" s="424"/>
    </row>
    <row r="3624" spans="1:12" ht="24" customHeight="1">
      <c r="A3624" s="300" t="s">
        <v>12986</v>
      </c>
      <c r="B3624" s="301" t="s">
        <v>13005</v>
      </c>
      <c r="C3624" s="300" t="s">
        <v>9</v>
      </c>
      <c r="D3624" s="300" t="s">
        <v>7393</v>
      </c>
      <c r="E3624" s="302" t="s">
        <v>12988</v>
      </c>
      <c r="F3624" s="423" t="s">
        <v>13006</v>
      </c>
      <c r="G3624" s="423"/>
      <c r="H3624" s="423">
        <v>1.0725000000000001E-3</v>
      </c>
      <c r="I3624" s="423"/>
      <c r="J3624" s="424">
        <v>5.79E-2</v>
      </c>
      <c r="K3624" s="424"/>
      <c r="L3624" s="424"/>
    </row>
    <row r="3625" spans="1:12" ht="24" customHeight="1">
      <c r="A3625" s="300" t="s">
        <v>12986</v>
      </c>
      <c r="B3625" s="301" t="s">
        <v>13007</v>
      </c>
      <c r="C3625" s="300" t="s">
        <v>9</v>
      </c>
      <c r="D3625" s="300" t="s">
        <v>10619</v>
      </c>
      <c r="E3625" s="302" t="s">
        <v>51</v>
      </c>
      <c r="F3625" s="423" t="s">
        <v>13008</v>
      </c>
      <c r="G3625" s="423"/>
      <c r="H3625" s="423">
        <v>8.3199999999999995E-4</v>
      </c>
      <c r="I3625" s="423"/>
      <c r="J3625" s="424">
        <v>0.15909999999999999</v>
      </c>
      <c r="K3625" s="424"/>
      <c r="L3625" s="424"/>
    </row>
    <row r="3626" spans="1:12" ht="24" customHeight="1">
      <c r="A3626" s="300" t="s">
        <v>12986</v>
      </c>
      <c r="B3626" s="301" t="s">
        <v>13009</v>
      </c>
      <c r="C3626" s="300" t="s">
        <v>9</v>
      </c>
      <c r="D3626" s="300" t="s">
        <v>10769</v>
      </c>
      <c r="E3626" s="302" t="s">
        <v>51</v>
      </c>
      <c r="F3626" s="423" t="s">
        <v>13010</v>
      </c>
      <c r="G3626" s="423"/>
      <c r="H3626" s="423">
        <v>7.4786500000000006E-2</v>
      </c>
      <c r="I3626" s="423"/>
      <c r="J3626" s="424">
        <v>9.4200000000000006E-2</v>
      </c>
      <c r="K3626" s="424"/>
      <c r="L3626" s="424"/>
    </row>
    <row r="3627" spans="1:12" ht="24" customHeight="1">
      <c r="A3627" s="300" t="s">
        <v>12986</v>
      </c>
      <c r="B3627" s="301" t="s">
        <v>13011</v>
      </c>
      <c r="C3627" s="300" t="s">
        <v>9</v>
      </c>
      <c r="D3627" s="300" t="s">
        <v>10929</v>
      </c>
      <c r="E3627" s="302" t="s">
        <v>51</v>
      </c>
      <c r="F3627" s="423" t="s">
        <v>13012</v>
      </c>
      <c r="G3627" s="423"/>
      <c r="H3627" s="423">
        <v>7.2099999999999996E-4</v>
      </c>
      <c r="I3627" s="423"/>
      <c r="J3627" s="424">
        <v>0.1085</v>
      </c>
      <c r="K3627" s="424"/>
      <c r="L3627" s="424"/>
    </row>
    <row r="3628" spans="1:12" ht="24" customHeight="1">
      <c r="A3628" s="300" t="s">
        <v>12986</v>
      </c>
      <c r="B3628" s="301" t="s">
        <v>13099</v>
      </c>
      <c r="C3628" s="300" t="s">
        <v>9</v>
      </c>
      <c r="D3628" s="300" t="s">
        <v>7224</v>
      </c>
      <c r="E3628" s="302" t="s">
        <v>51</v>
      </c>
      <c r="F3628" s="423" t="s">
        <v>13100</v>
      </c>
      <c r="G3628" s="423"/>
      <c r="H3628" s="423">
        <v>4.4745999999999996E-3</v>
      </c>
      <c r="I3628" s="423"/>
      <c r="J3628" s="424">
        <v>4.1099999999999998E-2</v>
      </c>
      <c r="K3628" s="424"/>
      <c r="L3628" s="424"/>
    </row>
    <row r="3629" spans="1:12" ht="24" customHeight="1">
      <c r="A3629" s="300" t="s">
        <v>12986</v>
      </c>
      <c r="B3629" s="301" t="s">
        <v>13101</v>
      </c>
      <c r="C3629" s="300" t="s">
        <v>9</v>
      </c>
      <c r="D3629" s="300" t="s">
        <v>7359</v>
      </c>
      <c r="E3629" s="302" t="s">
        <v>51</v>
      </c>
      <c r="F3629" s="423" t="s">
        <v>13102</v>
      </c>
      <c r="G3629" s="423"/>
      <c r="H3629" s="423">
        <v>1.4449999999999999E-4</v>
      </c>
      <c r="I3629" s="423"/>
      <c r="J3629" s="424">
        <v>1.8599999999999998E-2</v>
      </c>
      <c r="K3629" s="424"/>
      <c r="L3629" s="424"/>
    </row>
    <row r="3630" spans="1:12" ht="24" customHeight="1">
      <c r="A3630" s="300" t="s">
        <v>12986</v>
      </c>
      <c r="B3630" s="301" t="s">
        <v>13103</v>
      </c>
      <c r="C3630" s="300" t="s">
        <v>9</v>
      </c>
      <c r="D3630" s="300" t="s">
        <v>8851</v>
      </c>
      <c r="E3630" s="302" t="s">
        <v>51</v>
      </c>
      <c r="F3630" s="423" t="s">
        <v>13104</v>
      </c>
      <c r="G3630" s="423"/>
      <c r="H3630" s="423">
        <v>1.156E-4</v>
      </c>
      <c r="I3630" s="423"/>
      <c r="J3630" s="424">
        <v>2.24E-2</v>
      </c>
      <c r="K3630" s="424"/>
      <c r="L3630" s="424"/>
    </row>
    <row r="3631" spans="1:12" ht="24" customHeight="1">
      <c r="A3631" s="300" t="s">
        <v>12986</v>
      </c>
      <c r="B3631" s="301" t="s">
        <v>13105</v>
      </c>
      <c r="C3631" s="300" t="s">
        <v>9</v>
      </c>
      <c r="D3631" s="300" t="s">
        <v>8852</v>
      </c>
      <c r="E3631" s="302" t="s">
        <v>51</v>
      </c>
      <c r="F3631" s="423" t="s">
        <v>13106</v>
      </c>
      <c r="G3631" s="423"/>
      <c r="H3631" s="423">
        <v>2.4700000000000001E-5</v>
      </c>
      <c r="I3631" s="423"/>
      <c r="J3631" s="424">
        <v>1.35E-2</v>
      </c>
      <c r="K3631" s="424"/>
      <c r="L3631" s="424"/>
    </row>
    <row r="3632" spans="1:12" ht="24" customHeight="1">
      <c r="A3632" s="300" t="s">
        <v>12986</v>
      </c>
      <c r="B3632" s="301" t="s">
        <v>13107</v>
      </c>
      <c r="C3632" s="300" t="s">
        <v>9</v>
      </c>
      <c r="D3632" s="300" t="s">
        <v>9000</v>
      </c>
      <c r="E3632" s="302" t="s">
        <v>51</v>
      </c>
      <c r="F3632" s="423" t="s">
        <v>13108</v>
      </c>
      <c r="G3632" s="423"/>
      <c r="H3632" s="423">
        <v>5.0930000000000003E-3</v>
      </c>
      <c r="I3632" s="423"/>
      <c r="J3632" s="424">
        <v>3.4500000000000003E-2</v>
      </c>
      <c r="K3632" s="424"/>
      <c r="L3632" s="424"/>
    </row>
    <row r="3633" spans="1:12" ht="24" customHeight="1">
      <c r="A3633" s="300" t="s">
        <v>12986</v>
      </c>
      <c r="B3633" s="301" t="s">
        <v>13109</v>
      </c>
      <c r="C3633" s="300" t="s">
        <v>9</v>
      </c>
      <c r="D3633" s="300" t="s">
        <v>9574</v>
      </c>
      <c r="E3633" s="302" t="s">
        <v>51</v>
      </c>
      <c r="F3633" s="423" t="s">
        <v>13110</v>
      </c>
      <c r="G3633" s="423"/>
      <c r="H3633" s="423">
        <v>1.6151E-3</v>
      </c>
      <c r="I3633" s="423"/>
      <c r="J3633" s="424">
        <v>1.43E-2</v>
      </c>
      <c r="K3633" s="424"/>
      <c r="L3633" s="424"/>
    </row>
    <row r="3634" spans="1:12" ht="24" customHeight="1">
      <c r="A3634" s="300" t="s">
        <v>12986</v>
      </c>
      <c r="B3634" s="301" t="s">
        <v>13111</v>
      </c>
      <c r="C3634" s="300" t="s">
        <v>9</v>
      </c>
      <c r="D3634" s="300" t="s">
        <v>10714</v>
      </c>
      <c r="E3634" s="302" t="s">
        <v>93</v>
      </c>
      <c r="F3634" s="423" t="s">
        <v>13112</v>
      </c>
      <c r="G3634" s="423"/>
      <c r="H3634" s="423">
        <v>8.4880000000000003E-4</v>
      </c>
      <c r="I3634" s="423"/>
      <c r="J3634" s="424">
        <v>1.2999999999999999E-2</v>
      </c>
      <c r="K3634" s="424"/>
      <c r="L3634" s="424"/>
    </row>
    <row r="3635" spans="1:12" ht="24" customHeight="1">
      <c r="A3635" s="300" t="s">
        <v>12986</v>
      </c>
      <c r="B3635" s="301" t="s">
        <v>13113</v>
      </c>
      <c r="C3635" s="300" t="s">
        <v>9</v>
      </c>
      <c r="D3635" s="300" t="s">
        <v>10809</v>
      </c>
      <c r="E3635" s="302" t="s">
        <v>51</v>
      </c>
      <c r="F3635" s="423" t="s">
        <v>13114</v>
      </c>
      <c r="G3635" s="423"/>
      <c r="H3635" s="423">
        <v>8.4880000000000003E-4</v>
      </c>
      <c r="I3635" s="423"/>
      <c r="J3635" s="424">
        <v>1.0200000000000001E-2</v>
      </c>
      <c r="K3635" s="424"/>
      <c r="L3635" s="424"/>
    </row>
    <row r="3636" spans="1:12" ht="24" customHeight="1">
      <c r="A3636" s="300" t="s">
        <v>12986</v>
      </c>
      <c r="B3636" s="301" t="s">
        <v>13115</v>
      </c>
      <c r="C3636" s="300" t="s">
        <v>9</v>
      </c>
      <c r="D3636" s="300" t="s">
        <v>10810</v>
      </c>
      <c r="E3636" s="302" t="s">
        <v>51</v>
      </c>
      <c r="F3636" s="423" t="s">
        <v>13116</v>
      </c>
      <c r="G3636" s="423"/>
      <c r="H3636" s="423">
        <v>8.4880000000000003E-4</v>
      </c>
      <c r="I3636" s="423"/>
      <c r="J3636" s="424">
        <v>2.2599999999999999E-2</v>
      </c>
      <c r="K3636" s="424"/>
      <c r="L3636" s="424"/>
    </row>
    <row r="3637" spans="1:12" ht="24" customHeight="1">
      <c r="A3637" s="300" t="s">
        <v>12986</v>
      </c>
      <c r="B3637" s="301" t="s">
        <v>13117</v>
      </c>
      <c r="C3637" s="300" t="s">
        <v>9</v>
      </c>
      <c r="D3637" s="300" t="s">
        <v>10837</v>
      </c>
      <c r="E3637" s="302" t="s">
        <v>51</v>
      </c>
      <c r="F3637" s="423" t="s">
        <v>13118</v>
      </c>
      <c r="G3637" s="423"/>
      <c r="H3637" s="423">
        <v>2.8900000000000001E-5</v>
      </c>
      <c r="I3637" s="423"/>
      <c r="J3637" s="424">
        <v>1.29E-2</v>
      </c>
      <c r="K3637" s="424"/>
      <c r="L3637" s="424"/>
    </row>
    <row r="3638" spans="1:12" ht="17.100000000000001" customHeight="1">
      <c r="A3638" s="298"/>
      <c r="B3638" s="298"/>
      <c r="C3638" s="298"/>
      <c r="D3638" s="298"/>
      <c r="E3638" s="298"/>
      <c r="F3638" s="298"/>
      <c r="G3638" s="298"/>
      <c r="H3638" s="298"/>
      <c r="I3638" s="298"/>
      <c r="J3638" s="298" t="s">
        <v>12992</v>
      </c>
      <c r="K3638" s="298"/>
      <c r="L3638" s="298" t="s">
        <v>14081</v>
      </c>
    </row>
    <row r="3639" spans="1:12">
      <c r="A3639" s="414" t="s">
        <v>13056</v>
      </c>
      <c r="B3639" s="414"/>
      <c r="C3639" s="414"/>
      <c r="D3639" s="414"/>
      <c r="E3639" s="414"/>
      <c r="F3639" s="414"/>
      <c r="G3639" s="414"/>
      <c r="H3639" s="414"/>
      <c r="I3639" s="294"/>
      <c r="J3639" s="294"/>
      <c r="K3639" s="294"/>
      <c r="L3639" s="294"/>
    </row>
    <row r="3640" spans="1:12" ht="17.100000000000001" customHeight="1">
      <c r="A3640" s="294" t="s">
        <v>12978</v>
      </c>
      <c r="B3640" s="298" t="s">
        <v>12979</v>
      </c>
      <c r="C3640" s="294" t="s">
        <v>12980</v>
      </c>
      <c r="D3640" s="294" t="s">
        <v>12981</v>
      </c>
      <c r="E3640" s="299" t="s">
        <v>12982</v>
      </c>
      <c r="F3640" s="413" t="s">
        <v>12983</v>
      </c>
      <c r="G3640" s="413"/>
      <c r="H3640" s="413" t="s">
        <v>12984</v>
      </c>
      <c r="I3640" s="413"/>
      <c r="J3640" s="413" t="s">
        <v>12985</v>
      </c>
      <c r="K3640" s="413"/>
      <c r="L3640" s="413"/>
    </row>
    <row r="3641" spans="1:12" ht="24" customHeight="1">
      <c r="A3641" s="300" t="s">
        <v>12986</v>
      </c>
      <c r="B3641" s="301" t="s">
        <v>13057</v>
      </c>
      <c r="C3641" s="300" t="s">
        <v>9</v>
      </c>
      <c r="D3641" s="300" t="s">
        <v>12549</v>
      </c>
      <c r="E3641" s="302" t="s">
        <v>27</v>
      </c>
      <c r="F3641" s="423" t="s">
        <v>12948</v>
      </c>
      <c r="G3641" s="423"/>
      <c r="H3641" s="423">
        <v>0.66910519999999996</v>
      </c>
      <c r="I3641" s="423"/>
      <c r="J3641" s="424">
        <v>0.43490000000000001</v>
      </c>
      <c r="K3641" s="424"/>
      <c r="L3641" s="424"/>
    </row>
    <row r="3642" spans="1:12" ht="17.100000000000001" customHeight="1">
      <c r="A3642" s="298"/>
      <c r="B3642" s="298"/>
      <c r="C3642" s="298"/>
      <c r="D3642" s="298"/>
      <c r="E3642" s="298"/>
      <c r="F3642" s="298"/>
      <c r="G3642" s="298"/>
      <c r="H3642" s="298"/>
      <c r="I3642" s="298"/>
      <c r="J3642" s="298" t="s">
        <v>12992</v>
      </c>
      <c r="K3642" s="298"/>
      <c r="L3642" s="298" t="s">
        <v>12926</v>
      </c>
    </row>
    <row r="3643" spans="1:12">
      <c r="A3643" s="414" t="s">
        <v>13058</v>
      </c>
      <c r="B3643" s="414"/>
      <c r="C3643" s="414"/>
      <c r="D3643" s="414"/>
      <c r="E3643" s="414"/>
      <c r="F3643" s="414"/>
      <c r="G3643" s="414"/>
      <c r="H3643" s="414"/>
      <c r="I3643" s="294"/>
      <c r="J3643" s="294"/>
      <c r="K3643" s="294"/>
      <c r="L3643" s="294"/>
    </row>
    <row r="3644" spans="1:12" ht="17.100000000000001" customHeight="1">
      <c r="A3644" s="294" t="s">
        <v>12978</v>
      </c>
      <c r="B3644" s="298" t="s">
        <v>12979</v>
      </c>
      <c r="C3644" s="294" t="s">
        <v>12980</v>
      </c>
      <c r="D3644" s="294" t="s">
        <v>12981</v>
      </c>
      <c r="E3644" s="299" t="s">
        <v>12982</v>
      </c>
      <c r="F3644" s="413" t="s">
        <v>12983</v>
      </c>
      <c r="G3644" s="413"/>
      <c r="H3644" s="413" t="s">
        <v>12984</v>
      </c>
      <c r="I3644" s="413"/>
      <c r="J3644" s="413" t="s">
        <v>12985</v>
      </c>
      <c r="K3644" s="413"/>
      <c r="L3644" s="413"/>
    </row>
    <row r="3645" spans="1:12" ht="24" customHeight="1">
      <c r="A3645" s="300" t="s">
        <v>12986</v>
      </c>
      <c r="B3645" s="301" t="s">
        <v>13059</v>
      </c>
      <c r="C3645" s="300" t="s">
        <v>9</v>
      </c>
      <c r="D3645" s="300" t="s">
        <v>12535</v>
      </c>
      <c r="E3645" s="302" t="s">
        <v>27</v>
      </c>
      <c r="F3645" s="423" t="s">
        <v>12936</v>
      </c>
      <c r="G3645" s="423"/>
      <c r="H3645" s="423">
        <v>0.66910519999999996</v>
      </c>
      <c r="I3645" s="423"/>
      <c r="J3645" s="424">
        <v>3.3500000000000002E-2</v>
      </c>
      <c r="K3645" s="424"/>
      <c r="L3645" s="424"/>
    </row>
    <row r="3646" spans="1:12" ht="17.100000000000001" customHeight="1">
      <c r="A3646" s="298"/>
      <c r="B3646" s="298"/>
      <c r="C3646" s="298"/>
      <c r="D3646" s="298"/>
      <c r="E3646" s="298"/>
      <c r="F3646" s="298"/>
      <c r="G3646" s="298"/>
      <c r="H3646" s="298"/>
      <c r="I3646" s="298"/>
      <c r="J3646" s="298" t="s">
        <v>12992</v>
      </c>
      <c r="K3646" s="298"/>
      <c r="L3646" s="298" t="s">
        <v>12929</v>
      </c>
    </row>
    <row r="3647" spans="1:12">
      <c r="A3647" s="414" t="s">
        <v>13060</v>
      </c>
      <c r="B3647" s="414"/>
      <c r="C3647" s="414"/>
      <c r="D3647" s="414"/>
      <c r="E3647" s="414"/>
      <c r="F3647" s="414"/>
      <c r="G3647" s="414"/>
      <c r="H3647" s="414"/>
      <c r="I3647" s="294"/>
      <c r="J3647" s="294"/>
      <c r="K3647" s="294"/>
      <c r="L3647" s="294"/>
    </row>
    <row r="3648" spans="1:12" ht="17.100000000000001" customHeight="1">
      <c r="A3648" s="294" t="s">
        <v>12978</v>
      </c>
      <c r="B3648" s="298" t="s">
        <v>12979</v>
      </c>
      <c r="C3648" s="294" t="s">
        <v>12980</v>
      </c>
      <c r="D3648" s="294" t="s">
        <v>12981</v>
      </c>
      <c r="E3648" s="299" t="s">
        <v>12982</v>
      </c>
      <c r="F3648" s="413" t="s">
        <v>12983</v>
      </c>
      <c r="G3648" s="413"/>
      <c r="H3648" s="413" t="s">
        <v>12984</v>
      </c>
      <c r="I3648" s="413"/>
      <c r="J3648" s="413" t="s">
        <v>12985</v>
      </c>
      <c r="K3648" s="413"/>
      <c r="L3648" s="413"/>
    </row>
    <row r="3649" spans="1:12" ht="24" customHeight="1">
      <c r="A3649" s="300" t="s">
        <v>12986</v>
      </c>
      <c r="B3649" s="301" t="s">
        <v>13061</v>
      </c>
      <c r="C3649" s="300" t="s">
        <v>9</v>
      </c>
      <c r="D3649" s="300" t="s">
        <v>12522</v>
      </c>
      <c r="E3649" s="302" t="s">
        <v>27</v>
      </c>
      <c r="F3649" s="423" t="s">
        <v>12964</v>
      </c>
      <c r="G3649" s="423"/>
      <c r="H3649" s="423">
        <v>0.66910519999999996</v>
      </c>
      <c r="I3649" s="423"/>
      <c r="J3649" s="424">
        <v>1.6928000000000001</v>
      </c>
      <c r="K3649" s="424"/>
      <c r="L3649" s="424"/>
    </row>
    <row r="3650" spans="1:12" ht="24" customHeight="1">
      <c r="A3650" s="300" t="s">
        <v>12986</v>
      </c>
      <c r="B3650" s="301" t="s">
        <v>13062</v>
      </c>
      <c r="C3650" s="300" t="s">
        <v>9</v>
      </c>
      <c r="D3650" s="300" t="s">
        <v>12527</v>
      </c>
      <c r="E3650" s="302" t="s">
        <v>27</v>
      </c>
      <c r="F3650" s="423" t="s">
        <v>13063</v>
      </c>
      <c r="G3650" s="423"/>
      <c r="H3650" s="423">
        <v>0.66910519999999996</v>
      </c>
      <c r="I3650" s="423"/>
      <c r="J3650" s="424">
        <v>0.22750000000000001</v>
      </c>
      <c r="K3650" s="424"/>
      <c r="L3650" s="424"/>
    </row>
    <row r="3651" spans="1:12" ht="17.100000000000001" customHeight="1">
      <c r="A3651" s="298"/>
      <c r="B3651" s="298"/>
      <c r="C3651" s="298"/>
      <c r="D3651" s="298"/>
      <c r="E3651" s="298"/>
      <c r="F3651" s="298"/>
      <c r="G3651" s="298"/>
      <c r="H3651" s="298"/>
      <c r="I3651" s="298"/>
      <c r="J3651" s="298" t="s">
        <v>12992</v>
      </c>
      <c r="K3651" s="298"/>
      <c r="L3651" s="298" t="s">
        <v>14001</v>
      </c>
    </row>
    <row r="3652" spans="1:12" ht="17.100000000000001" customHeight="1">
      <c r="A3652" s="294" t="s">
        <v>13014</v>
      </c>
      <c r="B3652" s="294"/>
      <c r="C3652" s="294"/>
      <c r="D3652" s="294"/>
      <c r="E3652" s="294"/>
      <c r="F3652" s="294"/>
      <c r="G3652" s="294"/>
      <c r="H3652" s="294"/>
      <c r="I3652" s="294"/>
      <c r="J3652" s="294"/>
      <c r="K3652" s="294"/>
      <c r="L3652" s="294"/>
    </row>
    <row r="3653" spans="1:12" ht="17.100000000000001" customHeight="1">
      <c r="A3653" s="298"/>
      <c r="B3653" s="298"/>
      <c r="C3653" s="298"/>
      <c r="D3653" s="298"/>
      <c r="E3653" s="298"/>
      <c r="F3653" s="298"/>
      <c r="G3653" s="298"/>
      <c r="H3653" s="298"/>
      <c r="I3653" s="298"/>
      <c r="J3653" s="298" t="s">
        <v>13015</v>
      </c>
      <c r="K3653" s="298"/>
      <c r="L3653" s="298" t="s">
        <v>14082</v>
      </c>
    </row>
    <row r="3654" spans="1:12" ht="17.100000000000001" customHeight="1">
      <c r="A3654" s="298"/>
      <c r="B3654" s="298"/>
      <c r="C3654" s="298"/>
      <c r="D3654" s="298"/>
      <c r="E3654" s="298"/>
      <c r="F3654" s="298"/>
      <c r="G3654" s="298"/>
      <c r="H3654" s="298"/>
      <c r="I3654" s="298"/>
      <c r="J3654" s="298" t="s">
        <v>13017</v>
      </c>
      <c r="K3654" s="298" t="s">
        <v>13018</v>
      </c>
      <c r="L3654" s="298" t="s">
        <v>14083</v>
      </c>
    </row>
    <row r="3655" spans="1:12" ht="17.100000000000001" customHeight="1">
      <c r="A3655" s="298"/>
      <c r="B3655" s="298"/>
      <c r="C3655" s="298"/>
      <c r="D3655" s="298"/>
      <c r="E3655" s="298"/>
      <c r="F3655" s="298"/>
      <c r="G3655" s="298"/>
      <c r="H3655" s="298"/>
      <c r="I3655" s="298"/>
      <c r="J3655" s="298" t="s">
        <v>13020</v>
      </c>
      <c r="K3655" s="298"/>
      <c r="L3655" s="298" t="s">
        <v>14084</v>
      </c>
    </row>
    <row r="3656" spans="1:12" ht="17.100000000000001" customHeight="1">
      <c r="A3656" s="298"/>
      <c r="B3656" s="298"/>
      <c r="C3656" s="298"/>
      <c r="D3656" s="298"/>
      <c r="E3656" s="298"/>
      <c r="F3656" s="298"/>
      <c r="G3656" s="298"/>
      <c r="H3656" s="298"/>
      <c r="I3656" s="298"/>
      <c r="J3656" s="298" t="s">
        <v>13022</v>
      </c>
      <c r="K3656" s="298" t="s">
        <v>12974</v>
      </c>
      <c r="L3656" s="298" t="s">
        <v>14085</v>
      </c>
    </row>
    <row r="3657" spans="1:12" ht="17.100000000000001" customHeight="1">
      <c r="A3657" s="298"/>
      <c r="B3657" s="298"/>
      <c r="C3657" s="298"/>
      <c r="D3657" s="298"/>
      <c r="E3657" s="298"/>
      <c r="F3657" s="298"/>
      <c r="G3657" s="298"/>
      <c r="H3657" s="298"/>
      <c r="I3657" s="298"/>
      <c r="J3657" s="298" t="s">
        <v>13024</v>
      </c>
      <c r="K3657" s="298"/>
      <c r="L3657" s="298" t="s">
        <v>14086</v>
      </c>
    </row>
    <row r="3658" spans="1:12" ht="30" customHeight="1">
      <c r="A3658" s="299"/>
      <c r="B3658" s="299"/>
      <c r="C3658" s="299"/>
      <c r="D3658" s="299"/>
      <c r="E3658" s="299"/>
      <c r="F3658" s="299"/>
      <c r="G3658" s="299"/>
      <c r="H3658" s="299"/>
      <c r="I3658" s="299"/>
      <c r="J3658" s="299"/>
      <c r="K3658" s="299"/>
      <c r="L3658" s="299"/>
    </row>
    <row r="3659" spans="1:12" ht="24" customHeight="1">
      <c r="A3659" s="295" t="s">
        <v>14087</v>
      </c>
      <c r="B3659" s="296" t="s">
        <v>14088</v>
      </c>
      <c r="C3659" s="295" t="s">
        <v>9</v>
      </c>
      <c r="D3659" s="295" t="s">
        <v>1297</v>
      </c>
      <c r="E3659" s="297" t="s">
        <v>20</v>
      </c>
      <c r="F3659" s="296"/>
      <c r="G3659" s="296"/>
      <c r="H3659" s="296"/>
      <c r="I3659" s="296"/>
      <c r="J3659" s="296"/>
      <c r="K3659" s="296"/>
      <c r="L3659" s="296"/>
    </row>
    <row r="3660" spans="1:12">
      <c r="A3660" s="414" t="s">
        <v>12977</v>
      </c>
      <c r="B3660" s="414"/>
      <c r="C3660" s="414"/>
      <c r="D3660" s="414"/>
      <c r="E3660" s="414"/>
      <c r="F3660" s="414"/>
      <c r="G3660" s="414"/>
      <c r="H3660" s="414"/>
      <c r="I3660" s="294"/>
      <c r="J3660" s="294"/>
      <c r="K3660" s="294"/>
      <c r="L3660" s="294"/>
    </row>
    <row r="3661" spans="1:12" ht="17.100000000000001" customHeight="1">
      <c r="A3661" s="294" t="s">
        <v>12978</v>
      </c>
      <c r="B3661" s="298" t="s">
        <v>12979</v>
      </c>
      <c r="C3661" s="294" t="s">
        <v>12980</v>
      </c>
      <c r="D3661" s="294" t="s">
        <v>12981</v>
      </c>
      <c r="E3661" s="299" t="s">
        <v>12982</v>
      </c>
      <c r="F3661" s="413" t="s">
        <v>12983</v>
      </c>
      <c r="G3661" s="413"/>
      <c r="H3661" s="413" t="s">
        <v>12984</v>
      </c>
      <c r="I3661" s="413"/>
      <c r="J3661" s="413" t="s">
        <v>12985</v>
      </c>
      <c r="K3661" s="413"/>
      <c r="L3661" s="413"/>
    </row>
    <row r="3662" spans="1:12" ht="24" customHeight="1">
      <c r="A3662" s="300" t="s">
        <v>12986</v>
      </c>
      <c r="B3662" s="301" t="s">
        <v>13180</v>
      </c>
      <c r="C3662" s="300" t="s">
        <v>9</v>
      </c>
      <c r="D3662" s="300" t="s">
        <v>9160</v>
      </c>
      <c r="E3662" s="302" t="s">
        <v>51</v>
      </c>
      <c r="F3662" s="423" t="s">
        <v>13181</v>
      </c>
      <c r="G3662" s="423"/>
      <c r="H3662" s="423">
        <v>3.1999999999999999E-6</v>
      </c>
      <c r="I3662" s="423"/>
      <c r="J3662" s="424">
        <v>1.38E-2</v>
      </c>
      <c r="K3662" s="424"/>
      <c r="L3662" s="424"/>
    </row>
    <row r="3663" spans="1:12" ht="24" customHeight="1">
      <c r="A3663" s="300" t="s">
        <v>12986</v>
      </c>
      <c r="B3663" s="301" t="s">
        <v>12987</v>
      </c>
      <c r="C3663" s="300" t="s">
        <v>9</v>
      </c>
      <c r="D3663" s="300" t="s">
        <v>9831</v>
      </c>
      <c r="E3663" s="302" t="s">
        <v>12988</v>
      </c>
      <c r="F3663" s="423" t="s">
        <v>12989</v>
      </c>
      <c r="G3663" s="423"/>
      <c r="H3663" s="423">
        <v>4.7058999999999998E-3</v>
      </c>
      <c r="I3663" s="423"/>
      <c r="J3663" s="424">
        <v>4.7600000000000003E-2</v>
      </c>
      <c r="K3663" s="424"/>
      <c r="L3663" s="424"/>
    </row>
    <row r="3664" spans="1:12" ht="36" customHeight="1">
      <c r="A3664" s="300" t="s">
        <v>12986</v>
      </c>
      <c r="B3664" s="301" t="s">
        <v>12990</v>
      </c>
      <c r="C3664" s="300" t="s">
        <v>9</v>
      </c>
      <c r="D3664" s="300" t="s">
        <v>11426</v>
      </c>
      <c r="E3664" s="302" t="s">
        <v>51</v>
      </c>
      <c r="F3664" s="423" t="s">
        <v>12991</v>
      </c>
      <c r="G3664" s="423"/>
      <c r="H3664" s="423">
        <v>2.4659999999999998E-4</v>
      </c>
      <c r="I3664" s="423"/>
      <c r="J3664" s="424">
        <v>3.2599999999999997E-2</v>
      </c>
      <c r="K3664" s="424"/>
      <c r="L3664" s="424"/>
    </row>
    <row r="3665" spans="1:12" ht="24" customHeight="1">
      <c r="A3665" s="300" t="s">
        <v>12986</v>
      </c>
      <c r="B3665" s="301" t="s">
        <v>13085</v>
      </c>
      <c r="C3665" s="300" t="s">
        <v>9</v>
      </c>
      <c r="D3665" s="300" t="s">
        <v>7909</v>
      </c>
      <c r="E3665" s="302" t="s">
        <v>51</v>
      </c>
      <c r="F3665" s="423" t="s">
        <v>13086</v>
      </c>
      <c r="G3665" s="423"/>
      <c r="H3665" s="423">
        <v>1.851E-4</v>
      </c>
      <c r="I3665" s="423"/>
      <c r="J3665" s="424">
        <v>1.9300000000000001E-2</v>
      </c>
      <c r="K3665" s="424"/>
      <c r="L3665" s="424"/>
    </row>
    <row r="3666" spans="1:12" ht="24" customHeight="1">
      <c r="A3666" s="300" t="s">
        <v>12986</v>
      </c>
      <c r="B3666" s="301" t="s">
        <v>13087</v>
      </c>
      <c r="C3666" s="300" t="s">
        <v>9</v>
      </c>
      <c r="D3666" s="300" t="s">
        <v>8873</v>
      </c>
      <c r="E3666" s="302" t="s">
        <v>51</v>
      </c>
      <c r="F3666" s="423" t="s">
        <v>13088</v>
      </c>
      <c r="G3666" s="423"/>
      <c r="H3666" s="423">
        <v>1.7600000000000001E-5</v>
      </c>
      <c r="I3666" s="423"/>
      <c r="J3666" s="424">
        <v>1.5299999999999999E-2</v>
      </c>
      <c r="K3666" s="424"/>
      <c r="L3666" s="424"/>
    </row>
    <row r="3667" spans="1:12" ht="48" customHeight="1">
      <c r="A3667" s="300" t="s">
        <v>12986</v>
      </c>
      <c r="B3667" s="301" t="s">
        <v>13089</v>
      </c>
      <c r="C3667" s="300" t="s">
        <v>9</v>
      </c>
      <c r="D3667" s="300" t="s">
        <v>9227</v>
      </c>
      <c r="E3667" s="302" t="s">
        <v>51</v>
      </c>
      <c r="F3667" s="423" t="s">
        <v>13090</v>
      </c>
      <c r="G3667" s="423"/>
      <c r="H3667" s="423">
        <v>1.2300000000000001E-5</v>
      </c>
      <c r="I3667" s="423"/>
      <c r="J3667" s="424">
        <v>1.6400000000000001E-2</v>
      </c>
      <c r="K3667" s="424"/>
      <c r="L3667" s="424"/>
    </row>
    <row r="3668" spans="1:12" ht="24" customHeight="1">
      <c r="A3668" s="300" t="s">
        <v>12986</v>
      </c>
      <c r="B3668" s="301" t="s">
        <v>13091</v>
      </c>
      <c r="C3668" s="300" t="s">
        <v>9</v>
      </c>
      <c r="D3668" s="300" t="s">
        <v>9580</v>
      </c>
      <c r="E3668" s="302" t="s">
        <v>51</v>
      </c>
      <c r="F3668" s="423" t="s">
        <v>13092</v>
      </c>
      <c r="G3668" s="423"/>
      <c r="H3668" s="423">
        <v>1.2E-5</v>
      </c>
      <c r="I3668" s="423"/>
      <c r="J3668" s="424">
        <v>1.0800000000000001E-2</v>
      </c>
      <c r="K3668" s="424"/>
      <c r="L3668" s="424"/>
    </row>
    <row r="3669" spans="1:12" ht="17.100000000000001" customHeight="1">
      <c r="A3669" s="298"/>
      <c r="B3669" s="298"/>
      <c r="C3669" s="298"/>
      <c r="D3669" s="298"/>
      <c r="E3669" s="298"/>
      <c r="F3669" s="298"/>
      <c r="G3669" s="298"/>
      <c r="H3669" s="298"/>
      <c r="I3669" s="298"/>
      <c r="J3669" s="298" t="s">
        <v>12992</v>
      </c>
      <c r="K3669" s="298"/>
      <c r="L3669" s="298" t="s">
        <v>12941</v>
      </c>
    </row>
    <row r="3670" spans="1:12">
      <c r="A3670" s="414" t="s">
        <v>12994</v>
      </c>
      <c r="B3670" s="414"/>
      <c r="C3670" s="414"/>
      <c r="D3670" s="414"/>
      <c r="E3670" s="414"/>
      <c r="F3670" s="414"/>
      <c r="G3670" s="414"/>
      <c r="H3670" s="414"/>
      <c r="I3670" s="294"/>
      <c r="J3670" s="294"/>
      <c r="K3670" s="294"/>
      <c r="L3670" s="294"/>
    </row>
    <row r="3671" spans="1:12" ht="17.100000000000001" customHeight="1">
      <c r="A3671" s="294" t="s">
        <v>12978</v>
      </c>
      <c r="B3671" s="298" t="s">
        <v>12979</v>
      </c>
      <c r="C3671" s="294" t="s">
        <v>12980</v>
      </c>
      <c r="D3671" s="294" t="s">
        <v>12981</v>
      </c>
      <c r="E3671" s="299" t="s">
        <v>12982</v>
      </c>
      <c r="F3671" s="413" t="s">
        <v>12983</v>
      </c>
      <c r="G3671" s="413"/>
      <c r="H3671" s="413" t="s">
        <v>12984</v>
      </c>
      <c r="I3671" s="413"/>
      <c r="J3671" s="413" t="s">
        <v>12985</v>
      </c>
      <c r="K3671" s="413"/>
      <c r="L3671" s="413"/>
    </row>
    <row r="3672" spans="1:12" ht="24" customHeight="1">
      <c r="A3672" s="300" t="s">
        <v>12986</v>
      </c>
      <c r="B3672" s="301" t="s">
        <v>13189</v>
      </c>
      <c r="C3672" s="300" t="s">
        <v>9</v>
      </c>
      <c r="D3672" s="300" t="s">
        <v>10144</v>
      </c>
      <c r="E3672" s="302" t="s">
        <v>27</v>
      </c>
      <c r="F3672" s="423" t="s">
        <v>12939</v>
      </c>
      <c r="G3672" s="423"/>
      <c r="H3672" s="423">
        <v>3.17261E-2</v>
      </c>
      <c r="I3672" s="423"/>
      <c r="J3672" s="424">
        <v>0.1532</v>
      </c>
      <c r="K3672" s="424"/>
      <c r="L3672" s="424"/>
    </row>
    <row r="3673" spans="1:12" ht="24" customHeight="1">
      <c r="A3673" s="300" t="s">
        <v>12986</v>
      </c>
      <c r="B3673" s="301" t="s">
        <v>13093</v>
      </c>
      <c r="C3673" s="300" t="s">
        <v>9</v>
      </c>
      <c r="D3673" s="300" t="s">
        <v>10857</v>
      </c>
      <c r="E3673" s="302" t="s">
        <v>27</v>
      </c>
      <c r="F3673" s="423" t="s">
        <v>13094</v>
      </c>
      <c r="G3673" s="423"/>
      <c r="H3673" s="423">
        <v>0.20928849999999999</v>
      </c>
      <c r="I3673" s="423"/>
      <c r="J3673" s="424">
        <v>1.0820000000000001</v>
      </c>
      <c r="K3673" s="424"/>
      <c r="L3673" s="424"/>
    </row>
    <row r="3674" spans="1:12" ht="24" customHeight="1">
      <c r="A3674" s="300" t="s">
        <v>12986</v>
      </c>
      <c r="B3674" s="301" t="s">
        <v>13190</v>
      </c>
      <c r="C3674" s="300" t="s">
        <v>9</v>
      </c>
      <c r="D3674" s="300" t="s">
        <v>11285</v>
      </c>
      <c r="E3674" s="302" t="s">
        <v>27</v>
      </c>
      <c r="F3674" s="423" t="s">
        <v>13191</v>
      </c>
      <c r="G3674" s="423"/>
      <c r="H3674" s="423">
        <v>0.11236980000000001</v>
      </c>
      <c r="I3674" s="423"/>
      <c r="J3674" s="424">
        <v>0.8518</v>
      </c>
      <c r="K3674" s="424"/>
      <c r="L3674" s="424"/>
    </row>
    <row r="3675" spans="1:12" ht="17.100000000000001" customHeight="1">
      <c r="A3675" s="298"/>
      <c r="B3675" s="298"/>
      <c r="C3675" s="298"/>
      <c r="D3675" s="298"/>
      <c r="E3675" s="298"/>
      <c r="F3675" s="298"/>
      <c r="G3675" s="298"/>
      <c r="H3675" s="298"/>
      <c r="I3675" s="298"/>
      <c r="J3675" s="298" t="s">
        <v>12992</v>
      </c>
      <c r="K3675" s="298"/>
      <c r="L3675" s="298" t="s">
        <v>14089</v>
      </c>
    </row>
    <row r="3676" spans="1:12">
      <c r="A3676" s="414" t="s">
        <v>12998</v>
      </c>
      <c r="B3676" s="414"/>
      <c r="C3676" s="414"/>
      <c r="D3676" s="414"/>
      <c r="E3676" s="414"/>
      <c r="F3676" s="414"/>
      <c r="G3676" s="414"/>
      <c r="H3676" s="414"/>
      <c r="I3676" s="294"/>
      <c r="J3676" s="294"/>
      <c r="K3676" s="294"/>
      <c r="L3676" s="294"/>
    </row>
    <row r="3677" spans="1:12" ht="17.100000000000001" customHeight="1">
      <c r="A3677" s="294" t="s">
        <v>12978</v>
      </c>
      <c r="B3677" s="298" t="s">
        <v>12979</v>
      </c>
      <c r="C3677" s="294" t="s">
        <v>12980</v>
      </c>
      <c r="D3677" s="294" t="s">
        <v>12981</v>
      </c>
      <c r="E3677" s="299" t="s">
        <v>12982</v>
      </c>
      <c r="F3677" s="413" t="s">
        <v>12983</v>
      </c>
      <c r="G3677" s="413"/>
      <c r="H3677" s="413" t="s">
        <v>12984</v>
      </c>
      <c r="I3677" s="413"/>
      <c r="J3677" s="413" t="s">
        <v>12985</v>
      </c>
      <c r="K3677" s="413"/>
      <c r="L3677" s="413"/>
    </row>
    <row r="3678" spans="1:12" ht="24" customHeight="1">
      <c r="A3678" s="300" t="s">
        <v>12986</v>
      </c>
      <c r="B3678" s="301" t="s">
        <v>13168</v>
      </c>
      <c r="C3678" s="300" t="s">
        <v>9</v>
      </c>
      <c r="D3678" s="300" t="s">
        <v>10597</v>
      </c>
      <c r="E3678" s="302" t="s">
        <v>23</v>
      </c>
      <c r="F3678" s="423" t="s">
        <v>13169</v>
      </c>
      <c r="G3678" s="423"/>
      <c r="H3678" s="423">
        <v>6.0000000000000001E-3</v>
      </c>
      <c r="I3678" s="423"/>
      <c r="J3678" s="424">
        <v>0.06</v>
      </c>
      <c r="K3678" s="424"/>
      <c r="L3678" s="424"/>
    </row>
    <row r="3679" spans="1:12" ht="24" customHeight="1">
      <c r="A3679" s="300" t="s">
        <v>12986</v>
      </c>
      <c r="B3679" s="301" t="s">
        <v>14075</v>
      </c>
      <c r="C3679" s="300" t="s">
        <v>9</v>
      </c>
      <c r="D3679" s="300" t="s">
        <v>10696</v>
      </c>
      <c r="E3679" s="302" t="s">
        <v>23</v>
      </c>
      <c r="F3679" s="423" t="s">
        <v>14076</v>
      </c>
      <c r="G3679" s="423"/>
      <c r="H3679" s="423">
        <v>1.1999999999999999E-3</v>
      </c>
      <c r="I3679" s="423"/>
      <c r="J3679" s="424">
        <v>0.04</v>
      </c>
      <c r="K3679" s="424"/>
      <c r="L3679" s="424"/>
    </row>
    <row r="3680" spans="1:12" ht="24" customHeight="1">
      <c r="A3680" s="300" t="s">
        <v>12986</v>
      </c>
      <c r="B3680" s="301" t="s">
        <v>14077</v>
      </c>
      <c r="C3680" s="300" t="s">
        <v>9</v>
      </c>
      <c r="D3680" s="300" t="s">
        <v>10842</v>
      </c>
      <c r="E3680" s="302" t="s">
        <v>12932</v>
      </c>
      <c r="F3680" s="423" t="s">
        <v>14078</v>
      </c>
      <c r="G3680" s="423"/>
      <c r="H3680" s="423">
        <v>0.04</v>
      </c>
      <c r="I3680" s="423"/>
      <c r="J3680" s="424">
        <v>1.17</v>
      </c>
      <c r="K3680" s="424"/>
      <c r="L3680" s="424"/>
    </row>
    <row r="3681" spans="1:12" ht="24" customHeight="1">
      <c r="A3681" s="300" t="s">
        <v>12986</v>
      </c>
      <c r="B3681" s="301" t="s">
        <v>14079</v>
      </c>
      <c r="C3681" s="300" t="s">
        <v>9</v>
      </c>
      <c r="D3681" s="300" t="s">
        <v>10874</v>
      </c>
      <c r="E3681" s="302" t="s">
        <v>23</v>
      </c>
      <c r="F3681" s="423" t="s">
        <v>14080</v>
      </c>
      <c r="G3681" s="423"/>
      <c r="H3681" s="423">
        <v>4.4999999999999998E-2</v>
      </c>
      <c r="I3681" s="423"/>
      <c r="J3681" s="424">
        <v>2.75</v>
      </c>
      <c r="K3681" s="424"/>
      <c r="L3681" s="424"/>
    </row>
    <row r="3682" spans="1:12" ht="24" customHeight="1">
      <c r="A3682" s="300" t="s">
        <v>12986</v>
      </c>
      <c r="B3682" s="301" t="s">
        <v>14090</v>
      </c>
      <c r="C3682" s="300" t="s">
        <v>9</v>
      </c>
      <c r="D3682" s="300" t="s">
        <v>10818</v>
      </c>
      <c r="E3682" s="302" t="s">
        <v>20</v>
      </c>
      <c r="F3682" s="423" t="s">
        <v>14091</v>
      </c>
      <c r="G3682" s="423"/>
      <c r="H3682" s="423">
        <v>1.05</v>
      </c>
      <c r="I3682" s="423"/>
      <c r="J3682" s="424">
        <v>22.42</v>
      </c>
      <c r="K3682" s="424"/>
      <c r="L3682" s="424"/>
    </row>
    <row r="3683" spans="1:12" ht="24" customHeight="1">
      <c r="A3683" s="300" t="s">
        <v>12986</v>
      </c>
      <c r="B3683" s="301" t="s">
        <v>13096</v>
      </c>
      <c r="C3683" s="300" t="s">
        <v>9</v>
      </c>
      <c r="D3683" s="300" t="s">
        <v>8825</v>
      </c>
      <c r="E3683" s="302" t="s">
        <v>13097</v>
      </c>
      <c r="F3683" s="423" t="s">
        <v>13098</v>
      </c>
      <c r="G3683" s="423"/>
      <c r="H3683" s="423">
        <v>1.0062E-2</v>
      </c>
      <c r="I3683" s="423"/>
      <c r="J3683" s="424">
        <v>5.8999999999999999E-3</v>
      </c>
      <c r="K3683" s="424"/>
      <c r="L3683" s="424"/>
    </row>
    <row r="3684" spans="1:12" ht="24" customHeight="1">
      <c r="A3684" s="300" t="s">
        <v>12986</v>
      </c>
      <c r="B3684" s="301" t="s">
        <v>13003</v>
      </c>
      <c r="C3684" s="300" t="s">
        <v>9</v>
      </c>
      <c r="D3684" s="300" t="s">
        <v>7216</v>
      </c>
      <c r="E3684" s="302" t="s">
        <v>51</v>
      </c>
      <c r="F3684" s="423" t="s">
        <v>13004</v>
      </c>
      <c r="G3684" s="423"/>
      <c r="H3684" s="423">
        <v>9.1270000000000001E-4</v>
      </c>
      <c r="I3684" s="423"/>
      <c r="J3684" s="424">
        <v>3.0499999999999999E-2</v>
      </c>
      <c r="K3684" s="424"/>
      <c r="L3684" s="424"/>
    </row>
    <row r="3685" spans="1:12" ht="24" customHeight="1">
      <c r="A3685" s="300" t="s">
        <v>12986</v>
      </c>
      <c r="B3685" s="301" t="s">
        <v>13005</v>
      </c>
      <c r="C3685" s="300" t="s">
        <v>9</v>
      </c>
      <c r="D3685" s="300" t="s">
        <v>7393</v>
      </c>
      <c r="E3685" s="302" t="s">
        <v>12988</v>
      </c>
      <c r="F3685" s="423" t="s">
        <v>13006</v>
      </c>
      <c r="G3685" s="423"/>
      <c r="H3685" s="423">
        <v>5.4900000000000001E-4</v>
      </c>
      <c r="I3685" s="423"/>
      <c r="J3685" s="424">
        <v>2.9600000000000001E-2</v>
      </c>
      <c r="K3685" s="424"/>
      <c r="L3685" s="424"/>
    </row>
    <row r="3686" spans="1:12" ht="24" customHeight="1">
      <c r="A3686" s="300" t="s">
        <v>12986</v>
      </c>
      <c r="B3686" s="301" t="s">
        <v>13007</v>
      </c>
      <c r="C3686" s="300" t="s">
        <v>9</v>
      </c>
      <c r="D3686" s="300" t="s">
        <v>10619</v>
      </c>
      <c r="E3686" s="302" t="s">
        <v>51</v>
      </c>
      <c r="F3686" s="423" t="s">
        <v>13008</v>
      </c>
      <c r="G3686" s="423"/>
      <c r="H3686" s="423">
        <v>4.26E-4</v>
      </c>
      <c r="I3686" s="423"/>
      <c r="J3686" s="424">
        <v>8.1500000000000003E-2</v>
      </c>
      <c r="K3686" s="424"/>
      <c r="L3686" s="424"/>
    </row>
    <row r="3687" spans="1:12" ht="24" customHeight="1">
      <c r="A3687" s="300" t="s">
        <v>12986</v>
      </c>
      <c r="B3687" s="301" t="s">
        <v>13009</v>
      </c>
      <c r="C3687" s="300" t="s">
        <v>9</v>
      </c>
      <c r="D3687" s="300" t="s">
        <v>10769</v>
      </c>
      <c r="E3687" s="302" t="s">
        <v>51</v>
      </c>
      <c r="F3687" s="423" t="s">
        <v>13010</v>
      </c>
      <c r="G3687" s="423"/>
      <c r="H3687" s="423">
        <v>3.8285199999999998E-2</v>
      </c>
      <c r="I3687" s="423"/>
      <c r="J3687" s="424">
        <v>4.82E-2</v>
      </c>
      <c r="K3687" s="424"/>
      <c r="L3687" s="424"/>
    </row>
    <row r="3688" spans="1:12" ht="24" customHeight="1">
      <c r="A3688" s="300" t="s">
        <v>12986</v>
      </c>
      <c r="B3688" s="301" t="s">
        <v>13011</v>
      </c>
      <c r="C3688" s="300" t="s">
        <v>9</v>
      </c>
      <c r="D3688" s="300" t="s">
        <v>10929</v>
      </c>
      <c r="E3688" s="302" t="s">
        <v>51</v>
      </c>
      <c r="F3688" s="423" t="s">
        <v>13012</v>
      </c>
      <c r="G3688" s="423"/>
      <c r="H3688" s="423">
        <v>3.6910000000000003E-4</v>
      </c>
      <c r="I3688" s="423"/>
      <c r="J3688" s="424">
        <v>5.5500000000000001E-2</v>
      </c>
      <c r="K3688" s="424"/>
      <c r="L3688" s="424"/>
    </row>
    <row r="3689" spans="1:12" ht="24" customHeight="1">
      <c r="A3689" s="300" t="s">
        <v>12986</v>
      </c>
      <c r="B3689" s="301" t="s">
        <v>13099</v>
      </c>
      <c r="C3689" s="300" t="s">
        <v>9</v>
      </c>
      <c r="D3689" s="300" t="s">
        <v>7224</v>
      </c>
      <c r="E3689" s="302" t="s">
        <v>51</v>
      </c>
      <c r="F3689" s="423" t="s">
        <v>13100</v>
      </c>
      <c r="G3689" s="423"/>
      <c r="H3689" s="423">
        <v>2.1862000000000001E-3</v>
      </c>
      <c r="I3689" s="423"/>
      <c r="J3689" s="424">
        <v>2.01E-2</v>
      </c>
      <c r="K3689" s="424"/>
      <c r="L3689" s="424"/>
    </row>
    <row r="3690" spans="1:12" ht="24" customHeight="1">
      <c r="A3690" s="300" t="s">
        <v>12986</v>
      </c>
      <c r="B3690" s="301" t="s">
        <v>13101</v>
      </c>
      <c r="C3690" s="300" t="s">
        <v>9</v>
      </c>
      <c r="D3690" s="300" t="s">
        <v>7359</v>
      </c>
      <c r="E3690" s="302" t="s">
        <v>51</v>
      </c>
      <c r="F3690" s="423" t="s">
        <v>13102</v>
      </c>
      <c r="G3690" s="423"/>
      <c r="H3690" s="423">
        <v>7.0500000000000006E-5</v>
      </c>
      <c r="I3690" s="423"/>
      <c r="J3690" s="424">
        <v>9.1000000000000004E-3</v>
      </c>
      <c r="K3690" s="424"/>
      <c r="L3690" s="424"/>
    </row>
    <row r="3691" spans="1:12" ht="24" customHeight="1">
      <c r="A3691" s="300" t="s">
        <v>12986</v>
      </c>
      <c r="B3691" s="301" t="s">
        <v>13103</v>
      </c>
      <c r="C3691" s="300" t="s">
        <v>9</v>
      </c>
      <c r="D3691" s="300" t="s">
        <v>8851</v>
      </c>
      <c r="E3691" s="302" t="s">
        <v>51</v>
      </c>
      <c r="F3691" s="423" t="s">
        <v>13104</v>
      </c>
      <c r="G3691" s="423"/>
      <c r="H3691" s="423">
        <v>5.6499999999999998E-5</v>
      </c>
      <c r="I3691" s="423"/>
      <c r="J3691" s="424">
        <v>1.09E-2</v>
      </c>
      <c r="K3691" s="424"/>
      <c r="L3691" s="424"/>
    </row>
    <row r="3692" spans="1:12" ht="24" customHeight="1">
      <c r="A3692" s="300" t="s">
        <v>12986</v>
      </c>
      <c r="B3692" s="301" t="s">
        <v>13105</v>
      </c>
      <c r="C3692" s="300" t="s">
        <v>9</v>
      </c>
      <c r="D3692" s="300" t="s">
        <v>8852</v>
      </c>
      <c r="E3692" s="302" t="s">
        <v>51</v>
      </c>
      <c r="F3692" s="423" t="s">
        <v>13106</v>
      </c>
      <c r="G3692" s="423"/>
      <c r="H3692" s="423">
        <v>1.2E-5</v>
      </c>
      <c r="I3692" s="423"/>
      <c r="J3692" s="424">
        <v>6.6E-3</v>
      </c>
      <c r="K3692" s="424"/>
      <c r="L3692" s="424"/>
    </row>
    <row r="3693" spans="1:12" ht="24" customHeight="1">
      <c r="A3693" s="300" t="s">
        <v>12986</v>
      </c>
      <c r="B3693" s="301" t="s">
        <v>13107</v>
      </c>
      <c r="C3693" s="300" t="s">
        <v>9</v>
      </c>
      <c r="D3693" s="300" t="s">
        <v>9000</v>
      </c>
      <c r="E3693" s="302" t="s">
        <v>51</v>
      </c>
      <c r="F3693" s="423" t="s">
        <v>13108</v>
      </c>
      <c r="G3693" s="423"/>
      <c r="H3693" s="423">
        <v>2.4881999999999999E-3</v>
      </c>
      <c r="I3693" s="423"/>
      <c r="J3693" s="424">
        <v>1.6799999999999999E-2</v>
      </c>
      <c r="K3693" s="424"/>
      <c r="L3693" s="424"/>
    </row>
    <row r="3694" spans="1:12" ht="24" customHeight="1">
      <c r="A3694" s="300" t="s">
        <v>12986</v>
      </c>
      <c r="B3694" s="301" t="s">
        <v>13109</v>
      </c>
      <c r="C3694" s="300" t="s">
        <v>9</v>
      </c>
      <c r="D3694" s="300" t="s">
        <v>9574</v>
      </c>
      <c r="E3694" s="302" t="s">
        <v>51</v>
      </c>
      <c r="F3694" s="423" t="s">
        <v>13110</v>
      </c>
      <c r="G3694" s="423"/>
      <c r="H3694" s="423">
        <v>7.8910000000000004E-4</v>
      </c>
      <c r="I3694" s="423"/>
      <c r="J3694" s="424">
        <v>7.0000000000000001E-3</v>
      </c>
      <c r="K3694" s="424"/>
      <c r="L3694" s="424"/>
    </row>
    <row r="3695" spans="1:12" ht="24" customHeight="1">
      <c r="A3695" s="300" t="s">
        <v>12986</v>
      </c>
      <c r="B3695" s="301" t="s">
        <v>13111</v>
      </c>
      <c r="C3695" s="300" t="s">
        <v>9</v>
      </c>
      <c r="D3695" s="300" t="s">
        <v>10714</v>
      </c>
      <c r="E3695" s="302" t="s">
        <v>93</v>
      </c>
      <c r="F3695" s="423" t="s">
        <v>13112</v>
      </c>
      <c r="G3695" s="423"/>
      <c r="H3695" s="423">
        <v>4.148E-4</v>
      </c>
      <c r="I3695" s="423"/>
      <c r="J3695" s="424">
        <v>6.3E-3</v>
      </c>
      <c r="K3695" s="424"/>
      <c r="L3695" s="424"/>
    </row>
    <row r="3696" spans="1:12" ht="24" customHeight="1">
      <c r="A3696" s="300" t="s">
        <v>12986</v>
      </c>
      <c r="B3696" s="301" t="s">
        <v>13113</v>
      </c>
      <c r="C3696" s="300" t="s">
        <v>9</v>
      </c>
      <c r="D3696" s="300" t="s">
        <v>10809</v>
      </c>
      <c r="E3696" s="302" t="s">
        <v>51</v>
      </c>
      <c r="F3696" s="423" t="s">
        <v>13114</v>
      </c>
      <c r="G3696" s="423"/>
      <c r="H3696" s="423">
        <v>4.148E-4</v>
      </c>
      <c r="I3696" s="423"/>
      <c r="J3696" s="424">
        <v>5.0000000000000001E-3</v>
      </c>
      <c r="K3696" s="424"/>
      <c r="L3696" s="424"/>
    </row>
    <row r="3697" spans="1:12" ht="24" customHeight="1">
      <c r="A3697" s="300" t="s">
        <v>12986</v>
      </c>
      <c r="B3697" s="301" t="s">
        <v>13115</v>
      </c>
      <c r="C3697" s="300" t="s">
        <v>9</v>
      </c>
      <c r="D3697" s="300" t="s">
        <v>10810</v>
      </c>
      <c r="E3697" s="302" t="s">
        <v>51</v>
      </c>
      <c r="F3697" s="423" t="s">
        <v>13116</v>
      </c>
      <c r="G3697" s="423"/>
      <c r="H3697" s="423">
        <v>4.148E-4</v>
      </c>
      <c r="I3697" s="423"/>
      <c r="J3697" s="424">
        <v>1.0999999999999999E-2</v>
      </c>
      <c r="K3697" s="424"/>
      <c r="L3697" s="424"/>
    </row>
    <row r="3698" spans="1:12" ht="24" customHeight="1">
      <c r="A3698" s="300" t="s">
        <v>12986</v>
      </c>
      <c r="B3698" s="301" t="s">
        <v>13117</v>
      </c>
      <c r="C3698" s="300" t="s">
        <v>9</v>
      </c>
      <c r="D3698" s="300" t="s">
        <v>10837</v>
      </c>
      <c r="E3698" s="302" t="s">
        <v>51</v>
      </c>
      <c r="F3698" s="423" t="s">
        <v>13118</v>
      </c>
      <c r="G3698" s="423"/>
      <c r="H3698" s="423">
        <v>1.42E-5</v>
      </c>
      <c r="I3698" s="423"/>
      <c r="J3698" s="424">
        <v>6.3E-3</v>
      </c>
      <c r="K3698" s="424"/>
      <c r="L3698" s="424"/>
    </row>
    <row r="3699" spans="1:12" ht="17.100000000000001" customHeight="1">
      <c r="A3699" s="298"/>
      <c r="B3699" s="298"/>
      <c r="C3699" s="298"/>
      <c r="D3699" s="298"/>
      <c r="E3699" s="298"/>
      <c r="F3699" s="298"/>
      <c r="G3699" s="298"/>
      <c r="H3699" s="298"/>
      <c r="I3699" s="298"/>
      <c r="J3699" s="298" t="s">
        <v>12992</v>
      </c>
      <c r="K3699" s="298"/>
      <c r="L3699" s="298" t="s">
        <v>14092</v>
      </c>
    </row>
    <row r="3700" spans="1:12">
      <c r="A3700" s="414" t="s">
        <v>13056</v>
      </c>
      <c r="B3700" s="414"/>
      <c r="C3700" s="414"/>
      <c r="D3700" s="414"/>
      <c r="E3700" s="414"/>
      <c r="F3700" s="414"/>
      <c r="G3700" s="414"/>
      <c r="H3700" s="414"/>
      <c r="I3700" s="294"/>
      <c r="J3700" s="294"/>
      <c r="K3700" s="294"/>
      <c r="L3700" s="294"/>
    </row>
    <row r="3701" spans="1:12" ht="17.100000000000001" customHeight="1">
      <c r="A3701" s="294" t="s">
        <v>12978</v>
      </c>
      <c r="B3701" s="298" t="s">
        <v>12979</v>
      </c>
      <c r="C3701" s="294" t="s">
        <v>12980</v>
      </c>
      <c r="D3701" s="294" t="s">
        <v>12981</v>
      </c>
      <c r="E3701" s="299" t="s">
        <v>12982</v>
      </c>
      <c r="F3701" s="413" t="s">
        <v>12983</v>
      </c>
      <c r="G3701" s="413"/>
      <c r="H3701" s="413" t="s">
        <v>12984</v>
      </c>
      <c r="I3701" s="413"/>
      <c r="J3701" s="413" t="s">
        <v>12985</v>
      </c>
      <c r="K3701" s="413"/>
      <c r="L3701" s="413"/>
    </row>
    <row r="3702" spans="1:12" ht="24" customHeight="1">
      <c r="A3702" s="300" t="s">
        <v>12986</v>
      </c>
      <c r="B3702" s="301" t="s">
        <v>13057</v>
      </c>
      <c r="C3702" s="300" t="s">
        <v>9</v>
      </c>
      <c r="D3702" s="300" t="s">
        <v>12549</v>
      </c>
      <c r="E3702" s="302" t="s">
        <v>27</v>
      </c>
      <c r="F3702" s="423" t="s">
        <v>12948</v>
      </c>
      <c r="G3702" s="423"/>
      <c r="H3702" s="423">
        <v>0.34253319999999998</v>
      </c>
      <c r="I3702" s="423"/>
      <c r="J3702" s="424">
        <v>0.22259999999999999</v>
      </c>
      <c r="K3702" s="424"/>
      <c r="L3702" s="424"/>
    </row>
    <row r="3703" spans="1:12" ht="17.100000000000001" customHeight="1">
      <c r="A3703" s="298"/>
      <c r="B3703" s="298"/>
      <c r="C3703" s="298"/>
      <c r="D3703" s="298"/>
      <c r="E3703" s="298"/>
      <c r="F3703" s="298"/>
      <c r="G3703" s="298"/>
      <c r="H3703" s="298"/>
      <c r="I3703" s="298"/>
      <c r="J3703" s="298" t="s">
        <v>12992</v>
      </c>
      <c r="K3703" s="298"/>
      <c r="L3703" s="298" t="s">
        <v>12943</v>
      </c>
    </row>
    <row r="3704" spans="1:12">
      <c r="A3704" s="414" t="s">
        <v>13058</v>
      </c>
      <c r="B3704" s="414"/>
      <c r="C3704" s="414"/>
      <c r="D3704" s="414"/>
      <c r="E3704" s="414"/>
      <c r="F3704" s="414"/>
      <c r="G3704" s="414"/>
      <c r="H3704" s="414"/>
      <c r="I3704" s="294"/>
      <c r="J3704" s="294"/>
      <c r="K3704" s="294"/>
      <c r="L3704" s="294"/>
    </row>
    <row r="3705" spans="1:12" ht="17.100000000000001" customHeight="1">
      <c r="A3705" s="294" t="s">
        <v>12978</v>
      </c>
      <c r="B3705" s="298" t="s">
        <v>12979</v>
      </c>
      <c r="C3705" s="294" t="s">
        <v>12980</v>
      </c>
      <c r="D3705" s="294" t="s">
        <v>12981</v>
      </c>
      <c r="E3705" s="299" t="s">
        <v>12982</v>
      </c>
      <c r="F3705" s="413" t="s">
        <v>12983</v>
      </c>
      <c r="G3705" s="413"/>
      <c r="H3705" s="413" t="s">
        <v>12984</v>
      </c>
      <c r="I3705" s="413"/>
      <c r="J3705" s="413" t="s">
        <v>12985</v>
      </c>
      <c r="K3705" s="413"/>
      <c r="L3705" s="413"/>
    </row>
    <row r="3706" spans="1:12" ht="24" customHeight="1">
      <c r="A3706" s="300" t="s">
        <v>12986</v>
      </c>
      <c r="B3706" s="301" t="s">
        <v>13059</v>
      </c>
      <c r="C3706" s="300" t="s">
        <v>9</v>
      </c>
      <c r="D3706" s="300" t="s">
        <v>12535</v>
      </c>
      <c r="E3706" s="302" t="s">
        <v>27</v>
      </c>
      <c r="F3706" s="423" t="s">
        <v>12936</v>
      </c>
      <c r="G3706" s="423"/>
      <c r="H3706" s="423">
        <v>0.34253319999999998</v>
      </c>
      <c r="I3706" s="423"/>
      <c r="J3706" s="424">
        <v>1.7100000000000001E-2</v>
      </c>
      <c r="K3706" s="424"/>
      <c r="L3706" s="424"/>
    </row>
    <row r="3707" spans="1:12" ht="17.100000000000001" customHeight="1">
      <c r="A3707" s="298"/>
      <c r="B3707" s="298"/>
      <c r="C3707" s="298"/>
      <c r="D3707" s="298"/>
      <c r="E3707" s="298"/>
      <c r="F3707" s="298"/>
      <c r="G3707" s="298"/>
      <c r="H3707" s="298"/>
      <c r="I3707" s="298"/>
      <c r="J3707" s="298" t="s">
        <v>12992</v>
      </c>
      <c r="K3707" s="298"/>
      <c r="L3707" s="298" t="s">
        <v>12909</v>
      </c>
    </row>
    <row r="3708" spans="1:12">
      <c r="A3708" s="414" t="s">
        <v>13060</v>
      </c>
      <c r="B3708" s="414"/>
      <c r="C3708" s="414"/>
      <c r="D3708" s="414"/>
      <c r="E3708" s="414"/>
      <c r="F3708" s="414"/>
      <c r="G3708" s="414"/>
      <c r="H3708" s="414"/>
      <c r="I3708" s="294"/>
      <c r="J3708" s="294"/>
      <c r="K3708" s="294"/>
      <c r="L3708" s="294"/>
    </row>
    <row r="3709" spans="1:12" ht="17.100000000000001" customHeight="1">
      <c r="A3709" s="294" t="s">
        <v>12978</v>
      </c>
      <c r="B3709" s="298" t="s">
        <v>12979</v>
      </c>
      <c r="C3709" s="294" t="s">
        <v>12980</v>
      </c>
      <c r="D3709" s="294" t="s">
        <v>12981</v>
      </c>
      <c r="E3709" s="299" t="s">
        <v>12982</v>
      </c>
      <c r="F3709" s="413" t="s">
        <v>12983</v>
      </c>
      <c r="G3709" s="413"/>
      <c r="H3709" s="413" t="s">
        <v>12984</v>
      </c>
      <c r="I3709" s="413"/>
      <c r="J3709" s="413" t="s">
        <v>12985</v>
      </c>
      <c r="K3709" s="413"/>
      <c r="L3709" s="413"/>
    </row>
    <row r="3710" spans="1:12" ht="24" customHeight="1">
      <c r="A3710" s="300" t="s">
        <v>12986</v>
      </c>
      <c r="B3710" s="301" t="s">
        <v>13061</v>
      </c>
      <c r="C3710" s="300" t="s">
        <v>9</v>
      </c>
      <c r="D3710" s="300" t="s">
        <v>12522</v>
      </c>
      <c r="E3710" s="302" t="s">
        <v>27</v>
      </c>
      <c r="F3710" s="423" t="s">
        <v>12964</v>
      </c>
      <c r="G3710" s="423"/>
      <c r="H3710" s="423">
        <v>0.34253319999999998</v>
      </c>
      <c r="I3710" s="423"/>
      <c r="J3710" s="424">
        <v>0.86660000000000004</v>
      </c>
      <c r="K3710" s="424"/>
      <c r="L3710" s="424"/>
    </row>
    <row r="3711" spans="1:12" ht="24" customHeight="1">
      <c r="A3711" s="300" t="s">
        <v>12986</v>
      </c>
      <c r="B3711" s="301" t="s">
        <v>13062</v>
      </c>
      <c r="C3711" s="300" t="s">
        <v>9</v>
      </c>
      <c r="D3711" s="300" t="s">
        <v>12527</v>
      </c>
      <c r="E3711" s="302" t="s">
        <v>27</v>
      </c>
      <c r="F3711" s="423" t="s">
        <v>13063</v>
      </c>
      <c r="G3711" s="423"/>
      <c r="H3711" s="423">
        <v>0.34253319999999998</v>
      </c>
      <c r="I3711" s="423"/>
      <c r="J3711" s="424">
        <v>0.11650000000000001</v>
      </c>
      <c r="K3711" s="424"/>
      <c r="L3711" s="424"/>
    </row>
    <row r="3712" spans="1:12" ht="17.100000000000001" customHeight="1">
      <c r="A3712" s="298"/>
      <c r="B3712" s="298"/>
      <c r="C3712" s="298"/>
      <c r="D3712" s="298"/>
      <c r="E3712" s="298"/>
      <c r="F3712" s="298"/>
      <c r="G3712" s="298"/>
      <c r="H3712" s="298"/>
      <c r="I3712" s="298"/>
      <c r="J3712" s="298" t="s">
        <v>12992</v>
      </c>
      <c r="K3712" s="298"/>
      <c r="L3712" s="298" t="s">
        <v>14093</v>
      </c>
    </row>
    <row r="3713" spans="1:12" ht="17.100000000000001" customHeight="1">
      <c r="A3713" s="294" t="s">
        <v>13014</v>
      </c>
      <c r="B3713" s="294"/>
      <c r="C3713" s="294"/>
      <c r="D3713" s="294"/>
      <c r="E3713" s="294"/>
      <c r="F3713" s="294"/>
      <c r="G3713" s="294"/>
      <c r="H3713" s="294"/>
      <c r="I3713" s="294"/>
      <c r="J3713" s="294"/>
      <c r="K3713" s="294"/>
      <c r="L3713" s="294"/>
    </row>
    <row r="3714" spans="1:12" ht="17.100000000000001" customHeight="1">
      <c r="A3714" s="298"/>
      <c r="B3714" s="298"/>
      <c r="C3714" s="298"/>
      <c r="D3714" s="298"/>
      <c r="E3714" s="298"/>
      <c r="F3714" s="298"/>
      <c r="G3714" s="298"/>
      <c r="H3714" s="298"/>
      <c r="I3714" s="298"/>
      <c r="J3714" s="298" t="s">
        <v>13015</v>
      </c>
      <c r="K3714" s="298"/>
      <c r="L3714" s="298" t="s">
        <v>14094</v>
      </c>
    </row>
    <row r="3715" spans="1:12" ht="17.100000000000001" customHeight="1">
      <c r="A3715" s="298"/>
      <c r="B3715" s="298"/>
      <c r="C3715" s="298"/>
      <c r="D3715" s="298"/>
      <c r="E3715" s="298"/>
      <c r="F3715" s="298"/>
      <c r="G3715" s="298"/>
      <c r="H3715" s="298"/>
      <c r="I3715" s="298"/>
      <c r="J3715" s="298" t="s">
        <v>13017</v>
      </c>
      <c r="K3715" s="298" t="s">
        <v>13018</v>
      </c>
      <c r="L3715" s="298" t="s">
        <v>13908</v>
      </c>
    </row>
    <row r="3716" spans="1:12" ht="17.100000000000001" customHeight="1">
      <c r="A3716" s="298"/>
      <c r="B3716" s="298"/>
      <c r="C3716" s="298"/>
      <c r="D3716" s="298"/>
      <c r="E3716" s="298"/>
      <c r="F3716" s="298"/>
      <c r="G3716" s="298"/>
      <c r="H3716" s="298"/>
      <c r="I3716" s="298"/>
      <c r="J3716" s="298" t="s">
        <v>13020</v>
      </c>
      <c r="K3716" s="298"/>
      <c r="L3716" s="298" t="s">
        <v>14095</v>
      </c>
    </row>
    <row r="3717" spans="1:12" ht="17.100000000000001" customHeight="1">
      <c r="A3717" s="298"/>
      <c r="B3717" s="298"/>
      <c r="C3717" s="298"/>
      <c r="D3717" s="298"/>
      <c r="E3717" s="298"/>
      <c r="F3717" s="298"/>
      <c r="G3717" s="298"/>
      <c r="H3717" s="298"/>
      <c r="I3717" s="298"/>
      <c r="J3717" s="298" t="s">
        <v>13022</v>
      </c>
      <c r="K3717" s="298" t="s">
        <v>12974</v>
      </c>
      <c r="L3717" s="298" t="s">
        <v>14096</v>
      </c>
    </row>
    <row r="3718" spans="1:12" ht="17.100000000000001" customHeight="1">
      <c r="A3718" s="298"/>
      <c r="B3718" s="298"/>
      <c r="C3718" s="298"/>
      <c r="D3718" s="298"/>
      <c r="E3718" s="298"/>
      <c r="F3718" s="298"/>
      <c r="G3718" s="298"/>
      <c r="H3718" s="298"/>
      <c r="I3718" s="298"/>
      <c r="J3718" s="298" t="s">
        <v>13024</v>
      </c>
      <c r="K3718" s="298"/>
      <c r="L3718" s="298" t="s">
        <v>14097</v>
      </c>
    </row>
    <row r="3719" spans="1:12" ht="30" customHeight="1">
      <c r="A3719" s="299"/>
      <c r="B3719" s="299"/>
      <c r="C3719" s="299"/>
      <c r="D3719" s="299"/>
      <c r="E3719" s="299"/>
      <c r="F3719" s="299"/>
      <c r="G3719" s="299"/>
      <c r="H3719" s="299"/>
      <c r="I3719" s="299"/>
      <c r="J3719" s="299"/>
      <c r="K3719" s="299"/>
      <c r="L3719" s="299"/>
    </row>
    <row r="3720" spans="1:12" ht="24" customHeight="1">
      <c r="A3720" s="295" t="s">
        <v>14098</v>
      </c>
      <c r="B3720" s="296" t="s">
        <v>14099</v>
      </c>
      <c r="C3720" s="295" t="s">
        <v>9</v>
      </c>
      <c r="D3720" s="295" t="s">
        <v>239</v>
      </c>
      <c r="E3720" s="297" t="s">
        <v>20</v>
      </c>
      <c r="F3720" s="296"/>
      <c r="G3720" s="296"/>
      <c r="H3720" s="296"/>
      <c r="I3720" s="296"/>
      <c r="J3720" s="296"/>
      <c r="K3720" s="296"/>
      <c r="L3720" s="296"/>
    </row>
    <row r="3721" spans="1:12">
      <c r="A3721" s="414" t="s">
        <v>12977</v>
      </c>
      <c r="B3721" s="414"/>
      <c r="C3721" s="414"/>
      <c r="D3721" s="414"/>
      <c r="E3721" s="414"/>
      <c r="F3721" s="414"/>
      <c r="G3721" s="414"/>
      <c r="H3721" s="414"/>
      <c r="I3721" s="294"/>
      <c r="J3721" s="294"/>
      <c r="K3721" s="294"/>
      <c r="L3721" s="294"/>
    </row>
    <row r="3722" spans="1:12" ht="17.100000000000001" customHeight="1">
      <c r="A3722" s="294" t="s">
        <v>12978</v>
      </c>
      <c r="B3722" s="298" t="s">
        <v>12979</v>
      </c>
      <c r="C3722" s="294" t="s">
        <v>12980</v>
      </c>
      <c r="D3722" s="294" t="s">
        <v>12981</v>
      </c>
      <c r="E3722" s="299" t="s">
        <v>12982</v>
      </c>
      <c r="F3722" s="413" t="s">
        <v>12983</v>
      </c>
      <c r="G3722" s="413"/>
      <c r="H3722" s="413" t="s">
        <v>12984</v>
      </c>
      <c r="I3722" s="413"/>
      <c r="J3722" s="413" t="s">
        <v>12985</v>
      </c>
      <c r="K3722" s="413"/>
      <c r="L3722" s="413"/>
    </row>
    <row r="3723" spans="1:12" ht="24" customHeight="1">
      <c r="A3723" s="300" t="s">
        <v>12986</v>
      </c>
      <c r="B3723" s="301" t="s">
        <v>13085</v>
      </c>
      <c r="C3723" s="300" t="s">
        <v>9</v>
      </c>
      <c r="D3723" s="300" t="s">
        <v>7909</v>
      </c>
      <c r="E3723" s="302" t="s">
        <v>51</v>
      </c>
      <c r="F3723" s="423" t="s">
        <v>13086</v>
      </c>
      <c r="G3723" s="423"/>
      <c r="H3723" s="423">
        <v>1.4019999999999999E-4</v>
      </c>
      <c r="I3723" s="423"/>
      <c r="J3723" s="424">
        <v>1.46E-2</v>
      </c>
      <c r="K3723" s="424"/>
      <c r="L3723" s="424"/>
    </row>
    <row r="3724" spans="1:12" ht="24" customHeight="1">
      <c r="A3724" s="300" t="s">
        <v>12986</v>
      </c>
      <c r="B3724" s="301" t="s">
        <v>13087</v>
      </c>
      <c r="C3724" s="300" t="s">
        <v>9</v>
      </c>
      <c r="D3724" s="300" t="s">
        <v>8873</v>
      </c>
      <c r="E3724" s="302" t="s">
        <v>51</v>
      </c>
      <c r="F3724" s="423" t="s">
        <v>13088</v>
      </c>
      <c r="G3724" s="423"/>
      <c r="H3724" s="423">
        <v>1.34E-5</v>
      </c>
      <c r="I3724" s="423"/>
      <c r="J3724" s="424">
        <v>1.17E-2</v>
      </c>
      <c r="K3724" s="424"/>
      <c r="L3724" s="424"/>
    </row>
    <row r="3725" spans="1:12" ht="48" customHeight="1">
      <c r="A3725" s="300" t="s">
        <v>12986</v>
      </c>
      <c r="B3725" s="301" t="s">
        <v>13089</v>
      </c>
      <c r="C3725" s="300" t="s">
        <v>9</v>
      </c>
      <c r="D3725" s="300" t="s">
        <v>9227</v>
      </c>
      <c r="E3725" s="302" t="s">
        <v>51</v>
      </c>
      <c r="F3725" s="423" t="s">
        <v>13090</v>
      </c>
      <c r="G3725" s="423"/>
      <c r="H3725" s="423">
        <v>9.3999999999999998E-6</v>
      </c>
      <c r="I3725" s="423"/>
      <c r="J3725" s="424">
        <v>1.26E-2</v>
      </c>
      <c r="K3725" s="424"/>
      <c r="L3725" s="424"/>
    </row>
    <row r="3726" spans="1:12" ht="24" customHeight="1">
      <c r="A3726" s="300" t="s">
        <v>12986</v>
      </c>
      <c r="B3726" s="301" t="s">
        <v>13091</v>
      </c>
      <c r="C3726" s="300" t="s">
        <v>9</v>
      </c>
      <c r="D3726" s="300" t="s">
        <v>9580</v>
      </c>
      <c r="E3726" s="302" t="s">
        <v>51</v>
      </c>
      <c r="F3726" s="423" t="s">
        <v>13092</v>
      </c>
      <c r="G3726" s="423"/>
      <c r="H3726" s="423">
        <v>9.3000000000000007E-6</v>
      </c>
      <c r="I3726" s="423"/>
      <c r="J3726" s="424">
        <v>8.3000000000000001E-3</v>
      </c>
      <c r="K3726" s="424"/>
      <c r="L3726" s="424"/>
    </row>
    <row r="3727" spans="1:12" ht="24" customHeight="1">
      <c r="A3727" s="300" t="s">
        <v>12986</v>
      </c>
      <c r="B3727" s="301" t="s">
        <v>12987</v>
      </c>
      <c r="C3727" s="300" t="s">
        <v>9</v>
      </c>
      <c r="D3727" s="300" t="s">
        <v>9831</v>
      </c>
      <c r="E3727" s="302" t="s">
        <v>12988</v>
      </c>
      <c r="F3727" s="423" t="s">
        <v>12989</v>
      </c>
      <c r="G3727" s="423"/>
      <c r="H3727" s="423">
        <v>3.2456999999999998E-3</v>
      </c>
      <c r="I3727" s="423"/>
      <c r="J3727" s="424">
        <v>3.2800000000000003E-2</v>
      </c>
      <c r="K3727" s="424"/>
      <c r="L3727" s="424"/>
    </row>
    <row r="3728" spans="1:12" ht="36" customHeight="1">
      <c r="A3728" s="300" t="s">
        <v>12986</v>
      </c>
      <c r="B3728" s="301" t="s">
        <v>12990</v>
      </c>
      <c r="C3728" s="300" t="s">
        <v>9</v>
      </c>
      <c r="D3728" s="300" t="s">
        <v>11426</v>
      </c>
      <c r="E3728" s="302" t="s">
        <v>51</v>
      </c>
      <c r="F3728" s="423" t="s">
        <v>12991</v>
      </c>
      <c r="G3728" s="423"/>
      <c r="H3728" s="423">
        <v>1.7009999999999999E-4</v>
      </c>
      <c r="I3728" s="423"/>
      <c r="J3728" s="424">
        <v>2.2499999999999999E-2</v>
      </c>
      <c r="K3728" s="424"/>
      <c r="L3728" s="424"/>
    </row>
    <row r="3729" spans="1:12" ht="17.100000000000001" customHeight="1">
      <c r="A3729" s="298"/>
      <c r="B3729" s="298"/>
      <c r="C3729" s="298"/>
      <c r="D3729" s="298"/>
      <c r="E3729" s="298"/>
      <c r="F3729" s="298"/>
      <c r="G3729" s="298"/>
      <c r="H3729" s="298"/>
      <c r="I3729" s="298"/>
      <c r="J3729" s="298" t="s">
        <v>12992</v>
      </c>
      <c r="K3729" s="298"/>
      <c r="L3729" s="298" t="s">
        <v>13119</v>
      </c>
    </row>
    <row r="3730" spans="1:12">
      <c r="A3730" s="414" t="s">
        <v>12994</v>
      </c>
      <c r="B3730" s="414"/>
      <c r="C3730" s="414"/>
      <c r="D3730" s="414"/>
      <c r="E3730" s="414"/>
      <c r="F3730" s="414"/>
      <c r="G3730" s="414"/>
      <c r="H3730" s="414"/>
      <c r="I3730" s="294"/>
      <c r="J3730" s="294"/>
      <c r="K3730" s="294"/>
      <c r="L3730" s="294"/>
    </row>
    <row r="3731" spans="1:12" ht="17.100000000000001" customHeight="1">
      <c r="A3731" s="294" t="s">
        <v>12978</v>
      </c>
      <c r="B3731" s="298" t="s">
        <v>12979</v>
      </c>
      <c r="C3731" s="294" t="s">
        <v>12980</v>
      </c>
      <c r="D3731" s="294" t="s">
        <v>12981</v>
      </c>
      <c r="E3731" s="299" t="s">
        <v>12982</v>
      </c>
      <c r="F3731" s="413" t="s">
        <v>12983</v>
      </c>
      <c r="G3731" s="413"/>
      <c r="H3731" s="413" t="s">
        <v>12984</v>
      </c>
      <c r="I3731" s="413"/>
      <c r="J3731" s="413" t="s">
        <v>12985</v>
      </c>
      <c r="K3731" s="413"/>
      <c r="L3731" s="413"/>
    </row>
    <row r="3732" spans="1:12" ht="24" customHeight="1">
      <c r="A3732" s="300" t="s">
        <v>12986</v>
      </c>
      <c r="B3732" s="301" t="s">
        <v>13093</v>
      </c>
      <c r="C3732" s="300" t="s">
        <v>9</v>
      </c>
      <c r="D3732" s="300" t="s">
        <v>10857</v>
      </c>
      <c r="E3732" s="302" t="s">
        <v>27</v>
      </c>
      <c r="F3732" s="423" t="s">
        <v>13094</v>
      </c>
      <c r="G3732" s="423"/>
      <c r="H3732" s="423">
        <v>0.12174310000000001</v>
      </c>
      <c r="I3732" s="423"/>
      <c r="J3732" s="424">
        <v>0.62939999999999996</v>
      </c>
      <c r="K3732" s="424"/>
      <c r="L3732" s="424"/>
    </row>
    <row r="3733" spans="1:12" ht="24" customHeight="1">
      <c r="A3733" s="300" t="s">
        <v>12986</v>
      </c>
      <c r="B3733" s="301" t="s">
        <v>13190</v>
      </c>
      <c r="C3733" s="300" t="s">
        <v>9</v>
      </c>
      <c r="D3733" s="300" t="s">
        <v>11285</v>
      </c>
      <c r="E3733" s="302" t="s">
        <v>27</v>
      </c>
      <c r="F3733" s="423" t="s">
        <v>13191</v>
      </c>
      <c r="G3733" s="423"/>
      <c r="H3733" s="423">
        <v>0.1208094</v>
      </c>
      <c r="I3733" s="423"/>
      <c r="J3733" s="424">
        <v>0.91569999999999996</v>
      </c>
      <c r="K3733" s="424"/>
      <c r="L3733" s="424"/>
    </row>
    <row r="3734" spans="1:12" ht="17.100000000000001" customHeight="1">
      <c r="A3734" s="298"/>
      <c r="B3734" s="298"/>
      <c r="C3734" s="298"/>
      <c r="D3734" s="298"/>
      <c r="E3734" s="298"/>
      <c r="F3734" s="298"/>
      <c r="G3734" s="298"/>
      <c r="H3734" s="298"/>
      <c r="I3734" s="298"/>
      <c r="J3734" s="298" t="s">
        <v>12992</v>
      </c>
      <c r="K3734" s="298"/>
      <c r="L3734" s="298" t="s">
        <v>13431</v>
      </c>
    </row>
    <row r="3735" spans="1:12">
      <c r="A3735" s="414" t="s">
        <v>12998</v>
      </c>
      <c r="B3735" s="414"/>
      <c r="C3735" s="414"/>
      <c r="D3735" s="414"/>
      <c r="E3735" s="414"/>
      <c r="F3735" s="414"/>
      <c r="G3735" s="414"/>
      <c r="H3735" s="414"/>
      <c r="I3735" s="294"/>
      <c r="J3735" s="294"/>
      <c r="K3735" s="294"/>
      <c r="L3735" s="294"/>
    </row>
    <row r="3736" spans="1:12" ht="17.100000000000001" customHeight="1">
      <c r="A3736" s="294" t="s">
        <v>12978</v>
      </c>
      <c r="B3736" s="298" t="s">
        <v>12979</v>
      </c>
      <c r="C3736" s="294" t="s">
        <v>12980</v>
      </c>
      <c r="D3736" s="294" t="s">
        <v>12981</v>
      </c>
      <c r="E3736" s="299" t="s">
        <v>12982</v>
      </c>
      <c r="F3736" s="413" t="s">
        <v>12983</v>
      </c>
      <c r="G3736" s="413"/>
      <c r="H3736" s="413" t="s">
        <v>12984</v>
      </c>
      <c r="I3736" s="413"/>
      <c r="J3736" s="413" t="s">
        <v>12985</v>
      </c>
      <c r="K3736" s="413"/>
      <c r="L3736" s="413"/>
    </row>
    <row r="3737" spans="1:12" ht="24" customHeight="1">
      <c r="A3737" s="300" t="s">
        <v>12986</v>
      </c>
      <c r="B3737" s="301" t="s">
        <v>14100</v>
      </c>
      <c r="C3737" s="300" t="s">
        <v>9</v>
      </c>
      <c r="D3737" s="300" t="s">
        <v>8390</v>
      </c>
      <c r="E3737" s="302" t="s">
        <v>13082</v>
      </c>
      <c r="F3737" s="423" t="s">
        <v>14101</v>
      </c>
      <c r="G3737" s="423"/>
      <c r="H3737" s="423">
        <v>0.82499999999999996</v>
      </c>
      <c r="I3737" s="423"/>
      <c r="J3737" s="424">
        <v>43.38</v>
      </c>
      <c r="K3737" s="424"/>
      <c r="L3737" s="424"/>
    </row>
    <row r="3738" spans="1:12" ht="24" customHeight="1">
      <c r="A3738" s="300" t="s">
        <v>12986</v>
      </c>
      <c r="B3738" s="301" t="s">
        <v>13099</v>
      </c>
      <c r="C3738" s="300" t="s">
        <v>9</v>
      </c>
      <c r="D3738" s="300" t="s">
        <v>7224</v>
      </c>
      <c r="E3738" s="302" t="s">
        <v>51</v>
      </c>
      <c r="F3738" s="423" t="s">
        <v>13100</v>
      </c>
      <c r="G3738" s="423"/>
      <c r="H3738" s="423">
        <v>1.6566E-3</v>
      </c>
      <c r="I3738" s="423"/>
      <c r="J3738" s="424">
        <v>1.52E-2</v>
      </c>
      <c r="K3738" s="424"/>
      <c r="L3738" s="424"/>
    </row>
    <row r="3739" spans="1:12" ht="24" customHeight="1">
      <c r="A3739" s="300" t="s">
        <v>12986</v>
      </c>
      <c r="B3739" s="301" t="s">
        <v>13101</v>
      </c>
      <c r="C3739" s="300" t="s">
        <v>9</v>
      </c>
      <c r="D3739" s="300" t="s">
        <v>7359</v>
      </c>
      <c r="E3739" s="302" t="s">
        <v>51</v>
      </c>
      <c r="F3739" s="423" t="s">
        <v>13102</v>
      </c>
      <c r="G3739" s="423"/>
      <c r="H3739" s="423">
        <v>5.3499999999999999E-5</v>
      </c>
      <c r="I3739" s="423"/>
      <c r="J3739" s="424">
        <v>6.8999999999999999E-3</v>
      </c>
      <c r="K3739" s="424"/>
      <c r="L3739" s="424"/>
    </row>
    <row r="3740" spans="1:12" ht="24" customHeight="1">
      <c r="A3740" s="300" t="s">
        <v>12986</v>
      </c>
      <c r="B3740" s="301" t="s">
        <v>13103</v>
      </c>
      <c r="C3740" s="300" t="s">
        <v>9</v>
      </c>
      <c r="D3740" s="300" t="s">
        <v>8851</v>
      </c>
      <c r="E3740" s="302" t="s">
        <v>51</v>
      </c>
      <c r="F3740" s="423" t="s">
        <v>13104</v>
      </c>
      <c r="G3740" s="423"/>
      <c r="H3740" s="423">
        <v>4.2700000000000001E-5</v>
      </c>
      <c r="I3740" s="423"/>
      <c r="J3740" s="424">
        <v>8.3000000000000001E-3</v>
      </c>
      <c r="K3740" s="424"/>
      <c r="L3740" s="424"/>
    </row>
    <row r="3741" spans="1:12" ht="24" customHeight="1">
      <c r="A3741" s="300" t="s">
        <v>12986</v>
      </c>
      <c r="B3741" s="301" t="s">
        <v>13105</v>
      </c>
      <c r="C3741" s="300" t="s">
        <v>9</v>
      </c>
      <c r="D3741" s="300" t="s">
        <v>8852</v>
      </c>
      <c r="E3741" s="302" t="s">
        <v>51</v>
      </c>
      <c r="F3741" s="423" t="s">
        <v>13106</v>
      </c>
      <c r="G3741" s="423"/>
      <c r="H3741" s="423">
        <v>9.3000000000000007E-6</v>
      </c>
      <c r="I3741" s="423"/>
      <c r="J3741" s="424">
        <v>5.1000000000000004E-3</v>
      </c>
      <c r="K3741" s="424"/>
      <c r="L3741" s="424"/>
    </row>
    <row r="3742" spans="1:12" ht="24" customHeight="1">
      <c r="A3742" s="300" t="s">
        <v>12986</v>
      </c>
      <c r="B3742" s="301" t="s">
        <v>13107</v>
      </c>
      <c r="C3742" s="300" t="s">
        <v>9</v>
      </c>
      <c r="D3742" s="300" t="s">
        <v>9000</v>
      </c>
      <c r="E3742" s="302" t="s">
        <v>51</v>
      </c>
      <c r="F3742" s="423" t="s">
        <v>13108</v>
      </c>
      <c r="G3742" s="423"/>
      <c r="H3742" s="423">
        <v>1.8856000000000001E-3</v>
      </c>
      <c r="I3742" s="423"/>
      <c r="J3742" s="424">
        <v>1.2800000000000001E-2</v>
      </c>
      <c r="K3742" s="424"/>
      <c r="L3742" s="424"/>
    </row>
    <row r="3743" spans="1:12" ht="24" customHeight="1">
      <c r="A3743" s="300" t="s">
        <v>12986</v>
      </c>
      <c r="B3743" s="301" t="s">
        <v>13109</v>
      </c>
      <c r="C3743" s="300" t="s">
        <v>9</v>
      </c>
      <c r="D3743" s="300" t="s">
        <v>9574</v>
      </c>
      <c r="E3743" s="302" t="s">
        <v>51</v>
      </c>
      <c r="F3743" s="423" t="s">
        <v>13110</v>
      </c>
      <c r="G3743" s="423"/>
      <c r="H3743" s="423">
        <v>5.9789999999999995E-4</v>
      </c>
      <c r="I3743" s="423"/>
      <c r="J3743" s="424">
        <v>5.3E-3</v>
      </c>
      <c r="K3743" s="424"/>
      <c r="L3743" s="424"/>
    </row>
    <row r="3744" spans="1:12" ht="24" customHeight="1">
      <c r="A3744" s="300" t="s">
        <v>12986</v>
      </c>
      <c r="B3744" s="301" t="s">
        <v>13111</v>
      </c>
      <c r="C3744" s="300" t="s">
        <v>9</v>
      </c>
      <c r="D3744" s="300" t="s">
        <v>10714</v>
      </c>
      <c r="E3744" s="302" t="s">
        <v>93</v>
      </c>
      <c r="F3744" s="423" t="s">
        <v>13112</v>
      </c>
      <c r="G3744" s="423"/>
      <c r="H3744" s="423">
        <v>3.1419999999999999E-4</v>
      </c>
      <c r="I3744" s="423"/>
      <c r="J3744" s="424">
        <v>4.7999999999999996E-3</v>
      </c>
      <c r="K3744" s="424"/>
      <c r="L3744" s="424"/>
    </row>
    <row r="3745" spans="1:12" ht="24" customHeight="1">
      <c r="A3745" s="300" t="s">
        <v>12986</v>
      </c>
      <c r="B3745" s="301" t="s">
        <v>13113</v>
      </c>
      <c r="C3745" s="300" t="s">
        <v>9</v>
      </c>
      <c r="D3745" s="300" t="s">
        <v>10809</v>
      </c>
      <c r="E3745" s="302" t="s">
        <v>51</v>
      </c>
      <c r="F3745" s="423" t="s">
        <v>13114</v>
      </c>
      <c r="G3745" s="423"/>
      <c r="H3745" s="423">
        <v>3.1419999999999999E-4</v>
      </c>
      <c r="I3745" s="423"/>
      <c r="J3745" s="424">
        <v>3.8E-3</v>
      </c>
      <c r="K3745" s="424"/>
      <c r="L3745" s="424"/>
    </row>
    <row r="3746" spans="1:12" ht="24" customHeight="1">
      <c r="A3746" s="300" t="s">
        <v>12986</v>
      </c>
      <c r="B3746" s="301" t="s">
        <v>13115</v>
      </c>
      <c r="C3746" s="300" t="s">
        <v>9</v>
      </c>
      <c r="D3746" s="300" t="s">
        <v>10810</v>
      </c>
      <c r="E3746" s="302" t="s">
        <v>51</v>
      </c>
      <c r="F3746" s="423" t="s">
        <v>13116</v>
      </c>
      <c r="G3746" s="423"/>
      <c r="H3746" s="423">
        <v>3.1419999999999999E-4</v>
      </c>
      <c r="I3746" s="423"/>
      <c r="J3746" s="424">
        <v>8.3999999999999995E-3</v>
      </c>
      <c r="K3746" s="424"/>
      <c r="L3746" s="424"/>
    </row>
    <row r="3747" spans="1:12" ht="24" customHeight="1">
      <c r="A3747" s="300" t="s">
        <v>12986</v>
      </c>
      <c r="B3747" s="301" t="s">
        <v>13117</v>
      </c>
      <c r="C3747" s="300" t="s">
        <v>9</v>
      </c>
      <c r="D3747" s="300" t="s">
        <v>10837</v>
      </c>
      <c r="E3747" s="302" t="s">
        <v>51</v>
      </c>
      <c r="F3747" s="423" t="s">
        <v>13118</v>
      </c>
      <c r="G3747" s="423"/>
      <c r="H3747" s="423">
        <v>1.06E-5</v>
      </c>
      <c r="I3747" s="423"/>
      <c r="J3747" s="424">
        <v>4.7000000000000002E-3</v>
      </c>
      <c r="K3747" s="424"/>
      <c r="L3747" s="424"/>
    </row>
    <row r="3748" spans="1:12" ht="24" customHeight="1">
      <c r="A3748" s="300" t="s">
        <v>12986</v>
      </c>
      <c r="B3748" s="301" t="s">
        <v>13003</v>
      </c>
      <c r="C3748" s="300" t="s">
        <v>9</v>
      </c>
      <c r="D3748" s="300" t="s">
        <v>7216</v>
      </c>
      <c r="E3748" s="302" t="s">
        <v>51</v>
      </c>
      <c r="F3748" s="423" t="s">
        <v>13004</v>
      </c>
      <c r="G3748" s="423"/>
      <c r="H3748" s="423">
        <v>6.2940000000000001E-4</v>
      </c>
      <c r="I3748" s="423"/>
      <c r="J3748" s="424">
        <v>2.1000000000000001E-2</v>
      </c>
      <c r="K3748" s="424"/>
      <c r="L3748" s="424"/>
    </row>
    <row r="3749" spans="1:12" ht="24" customHeight="1">
      <c r="A3749" s="300" t="s">
        <v>12986</v>
      </c>
      <c r="B3749" s="301" t="s">
        <v>13005</v>
      </c>
      <c r="C3749" s="300" t="s">
        <v>9</v>
      </c>
      <c r="D3749" s="300" t="s">
        <v>7393</v>
      </c>
      <c r="E3749" s="302" t="s">
        <v>12988</v>
      </c>
      <c r="F3749" s="423" t="s">
        <v>13006</v>
      </c>
      <c r="G3749" s="423"/>
      <c r="H3749" s="423">
        <v>3.7859999999999999E-4</v>
      </c>
      <c r="I3749" s="423"/>
      <c r="J3749" s="424">
        <v>2.0400000000000001E-2</v>
      </c>
      <c r="K3749" s="424"/>
      <c r="L3749" s="424"/>
    </row>
    <row r="3750" spans="1:12" ht="24" customHeight="1">
      <c r="A3750" s="300" t="s">
        <v>12986</v>
      </c>
      <c r="B3750" s="301" t="s">
        <v>13007</v>
      </c>
      <c r="C3750" s="300" t="s">
        <v>9</v>
      </c>
      <c r="D3750" s="300" t="s">
        <v>10619</v>
      </c>
      <c r="E3750" s="302" t="s">
        <v>51</v>
      </c>
      <c r="F3750" s="423" t="s">
        <v>13008</v>
      </c>
      <c r="G3750" s="423"/>
      <c r="H3750" s="423">
        <v>2.9369999999999998E-4</v>
      </c>
      <c r="I3750" s="423"/>
      <c r="J3750" s="424">
        <v>5.62E-2</v>
      </c>
      <c r="K3750" s="424"/>
      <c r="L3750" s="424"/>
    </row>
    <row r="3751" spans="1:12" ht="24" customHeight="1">
      <c r="A3751" s="300" t="s">
        <v>12986</v>
      </c>
      <c r="B3751" s="301" t="s">
        <v>13009</v>
      </c>
      <c r="C3751" s="300" t="s">
        <v>9</v>
      </c>
      <c r="D3751" s="300" t="s">
        <v>10769</v>
      </c>
      <c r="E3751" s="302" t="s">
        <v>51</v>
      </c>
      <c r="F3751" s="423" t="s">
        <v>13010</v>
      </c>
      <c r="G3751" s="423"/>
      <c r="H3751" s="423">
        <v>2.64046E-2</v>
      </c>
      <c r="I3751" s="423"/>
      <c r="J3751" s="424">
        <v>3.3300000000000003E-2</v>
      </c>
      <c r="K3751" s="424"/>
      <c r="L3751" s="424"/>
    </row>
    <row r="3752" spans="1:12" ht="24" customHeight="1">
      <c r="A3752" s="300" t="s">
        <v>12986</v>
      </c>
      <c r="B3752" s="301" t="s">
        <v>13011</v>
      </c>
      <c r="C3752" s="300" t="s">
        <v>9</v>
      </c>
      <c r="D3752" s="300" t="s">
        <v>10929</v>
      </c>
      <c r="E3752" s="302" t="s">
        <v>51</v>
      </c>
      <c r="F3752" s="423" t="s">
        <v>13012</v>
      </c>
      <c r="G3752" s="423"/>
      <c r="H3752" s="423">
        <v>2.5450000000000001E-4</v>
      </c>
      <c r="I3752" s="423"/>
      <c r="J3752" s="424">
        <v>3.8300000000000001E-2</v>
      </c>
      <c r="K3752" s="424"/>
      <c r="L3752" s="424"/>
    </row>
    <row r="3753" spans="1:12" ht="17.100000000000001" customHeight="1">
      <c r="A3753" s="298"/>
      <c r="B3753" s="298"/>
      <c r="C3753" s="298"/>
      <c r="D3753" s="298"/>
      <c r="E3753" s="298"/>
      <c r="F3753" s="298"/>
      <c r="G3753" s="298"/>
      <c r="H3753" s="298"/>
      <c r="I3753" s="298"/>
      <c r="J3753" s="298" t="s">
        <v>12992</v>
      </c>
      <c r="K3753" s="298"/>
      <c r="L3753" s="298" t="s">
        <v>14102</v>
      </c>
    </row>
    <row r="3754" spans="1:12">
      <c r="A3754" s="414" t="s">
        <v>13056</v>
      </c>
      <c r="B3754" s="414"/>
      <c r="C3754" s="414"/>
      <c r="D3754" s="414"/>
      <c r="E3754" s="414"/>
      <c r="F3754" s="414"/>
      <c r="G3754" s="414"/>
      <c r="H3754" s="414"/>
      <c r="I3754" s="294"/>
      <c r="J3754" s="294"/>
      <c r="K3754" s="294"/>
      <c r="L3754" s="294"/>
    </row>
    <row r="3755" spans="1:12" ht="17.100000000000001" customHeight="1">
      <c r="A3755" s="294" t="s">
        <v>12978</v>
      </c>
      <c r="B3755" s="298" t="s">
        <v>12979</v>
      </c>
      <c r="C3755" s="294" t="s">
        <v>12980</v>
      </c>
      <c r="D3755" s="294" t="s">
        <v>12981</v>
      </c>
      <c r="E3755" s="299" t="s">
        <v>12982</v>
      </c>
      <c r="F3755" s="413" t="s">
        <v>12983</v>
      </c>
      <c r="G3755" s="413"/>
      <c r="H3755" s="413" t="s">
        <v>12984</v>
      </c>
      <c r="I3755" s="413"/>
      <c r="J3755" s="413" t="s">
        <v>12985</v>
      </c>
      <c r="K3755" s="413"/>
      <c r="L3755" s="413"/>
    </row>
    <row r="3756" spans="1:12" ht="24" customHeight="1">
      <c r="A3756" s="300" t="s">
        <v>12986</v>
      </c>
      <c r="B3756" s="301" t="s">
        <v>13057</v>
      </c>
      <c r="C3756" s="300" t="s">
        <v>9</v>
      </c>
      <c r="D3756" s="300" t="s">
        <v>12549</v>
      </c>
      <c r="E3756" s="302" t="s">
        <v>27</v>
      </c>
      <c r="F3756" s="423" t="s">
        <v>12948</v>
      </c>
      <c r="G3756" s="423"/>
      <c r="H3756" s="423">
        <v>0.23623910000000001</v>
      </c>
      <c r="I3756" s="423"/>
      <c r="J3756" s="424">
        <v>0.15359999999999999</v>
      </c>
      <c r="K3756" s="424"/>
      <c r="L3756" s="424"/>
    </row>
    <row r="3757" spans="1:12" ht="17.100000000000001" customHeight="1">
      <c r="A3757" s="298"/>
      <c r="B3757" s="298"/>
      <c r="C3757" s="298"/>
      <c r="D3757" s="298"/>
      <c r="E3757" s="298"/>
      <c r="F3757" s="298"/>
      <c r="G3757" s="298"/>
      <c r="H3757" s="298"/>
      <c r="I3757" s="298"/>
      <c r="J3757" s="298" t="s">
        <v>12992</v>
      </c>
      <c r="K3757" s="298"/>
      <c r="L3757" s="298" t="s">
        <v>12905</v>
      </c>
    </row>
    <row r="3758" spans="1:12">
      <c r="A3758" s="414" t="s">
        <v>13058</v>
      </c>
      <c r="B3758" s="414"/>
      <c r="C3758" s="414"/>
      <c r="D3758" s="414"/>
      <c r="E3758" s="414"/>
      <c r="F3758" s="414"/>
      <c r="G3758" s="414"/>
      <c r="H3758" s="414"/>
      <c r="I3758" s="294"/>
      <c r="J3758" s="294"/>
      <c r="K3758" s="294"/>
      <c r="L3758" s="294"/>
    </row>
    <row r="3759" spans="1:12" ht="17.100000000000001" customHeight="1">
      <c r="A3759" s="294" t="s">
        <v>12978</v>
      </c>
      <c r="B3759" s="298" t="s">
        <v>12979</v>
      </c>
      <c r="C3759" s="294" t="s">
        <v>12980</v>
      </c>
      <c r="D3759" s="294" t="s">
        <v>12981</v>
      </c>
      <c r="E3759" s="299" t="s">
        <v>12982</v>
      </c>
      <c r="F3759" s="413" t="s">
        <v>12983</v>
      </c>
      <c r="G3759" s="413"/>
      <c r="H3759" s="413" t="s">
        <v>12984</v>
      </c>
      <c r="I3759" s="413"/>
      <c r="J3759" s="413" t="s">
        <v>12985</v>
      </c>
      <c r="K3759" s="413"/>
      <c r="L3759" s="413"/>
    </row>
    <row r="3760" spans="1:12" ht="24" customHeight="1">
      <c r="A3760" s="300" t="s">
        <v>12986</v>
      </c>
      <c r="B3760" s="301" t="s">
        <v>13059</v>
      </c>
      <c r="C3760" s="300" t="s">
        <v>9</v>
      </c>
      <c r="D3760" s="300" t="s">
        <v>12535</v>
      </c>
      <c r="E3760" s="302" t="s">
        <v>27</v>
      </c>
      <c r="F3760" s="423" t="s">
        <v>12936</v>
      </c>
      <c r="G3760" s="423"/>
      <c r="H3760" s="423">
        <v>0.23623910000000001</v>
      </c>
      <c r="I3760" s="423"/>
      <c r="J3760" s="424">
        <v>1.18E-2</v>
      </c>
      <c r="K3760" s="424"/>
      <c r="L3760" s="424"/>
    </row>
    <row r="3761" spans="1:12" ht="17.100000000000001" customHeight="1">
      <c r="A3761" s="298"/>
      <c r="B3761" s="298"/>
      <c r="C3761" s="298"/>
      <c r="D3761" s="298"/>
      <c r="E3761" s="298"/>
      <c r="F3761" s="298"/>
      <c r="G3761" s="298"/>
      <c r="H3761" s="298"/>
      <c r="I3761" s="298"/>
      <c r="J3761" s="298" t="s">
        <v>12992</v>
      </c>
      <c r="K3761" s="298"/>
      <c r="L3761" s="298" t="s">
        <v>12904</v>
      </c>
    </row>
    <row r="3762" spans="1:12">
      <c r="A3762" s="414" t="s">
        <v>13060</v>
      </c>
      <c r="B3762" s="414"/>
      <c r="C3762" s="414"/>
      <c r="D3762" s="414"/>
      <c r="E3762" s="414"/>
      <c r="F3762" s="414"/>
      <c r="G3762" s="414"/>
      <c r="H3762" s="414"/>
      <c r="I3762" s="294"/>
      <c r="J3762" s="294"/>
      <c r="K3762" s="294"/>
      <c r="L3762" s="294"/>
    </row>
    <row r="3763" spans="1:12" ht="17.100000000000001" customHeight="1">
      <c r="A3763" s="294" t="s">
        <v>12978</v>
      </c>
      <c r="B3763" s="298" t="s">
        <v>12979</v>
      </c>
      <c r="C3763" s="294" t="s">
        <v>12980</v>
      </c>
      <c r="D3763" s="294" t="s">
        <v>12981</v>
      </c>
      <c r="E3763" s="299" t="s">
        <v>12982</v>
      </c>
      <c r="F3763" s="413" t="s">
        <v>12983</v>
      </c>
      <c r="G3763" s="413"/>
      <c r="H3763" s="413" t="s">
        <v>12984</v>
      </c>
      <c r="I3763" s="413"/>
      <c r="J3763" s="413" t="s">
        <v>12985</v>
      </c>
      <c r="K3763" s="413"/>
      <c r="L3763" s="413"/>
    </row>
    <row r="3764" spans="1:12" ht="24" customHeight="1">
      <c r="A3764" s="300" t="s">
        <v>12986</v>
      </c>
      <c r="B3764" s="301" t="s">
        <v>13061</v>
      </c>
      <c r="C3764" s="300" t="s">
        <v>9</v>
      </c>
      <c r="D3764" s="300" t="s">
        <v>12522</v>
      </c>
      <c r="E3764" s="302" t="s">
        <v>27</v>
      </c>
      <c r="F3764" s="423" t="s">
        <v>12964</v>
      </c>
      <c r="G3764" s="423"/>
      <c r="H3764" s="423">
        <v>0.23623910000000001</v>
      </c>
      <c r="I3764" s="423"/>
      <c r="J3764" s="424">
        <v>0.59770000000000001</v>
      </c>
      <c r="K3764" s="424"/>
      <c r="L3764" s="424"/>
    </row>
    <row r="3765" spans="1:12" ht="24" customHeight="1">
      <c r="A3765" s="300" t="s">
        <v>12986</v>
      </c>
      <c r="B3765" s="301" t="s">
        <v>13062</v>
      </c>
      <c r="C3765" s="300" t="s">
        <v>9</v>
      </c>
      <c r="D3765" s="300" t="s">
        <v>12527</v>
      </c>
      <c r="E3765" s="302" t="s">
        <v>27</v>
      </c>
      <c r="F3765" s="423" t="s">
        <v>13063</v>
      </c>
      <c r="G3765" s="423"/>
      <c r="H3765" s="423">
        <v>0.23623910000000001</v>
      </c>
      <c r="I3765" s="423"/>
      <c r="J3765" s="424">
        <v>8.0299999999999996E-2</v>
      </c>
      <c r="K3765" s="424"/>
      <c r="L3765" s="424"/>
    </row>
    <row r="3766" spans="1:12" ht="17.100000000000001" customHeight="1">
      <c r="A3766" s="298"/>
      <c r="B3766" s="298"/>
      <c r="C3766" s="298"/>
      <c r="D3766" s="298"/>
      <c r="E3766" s="298"/>
      <c r="F3766" s="298"/>
      <c r="G3766" s="298"/>
      <c r="H3766" s="298"/>
      <c r="I3766" s="298"/>
      <c r="J3766" s="298" t="s">
        <v>12992</v>
      </c>
      <c r="K3766" s="298"/>
      <c r="L3766" s="298" t="s">
        <v>14103</v>
      </c>
    </row>
    <row r="3767" spans="1:12" ht="17.100000000000001" customHeight="1">
      <c r="A3767" s="294" t="s">
        <v>13014</v>
      </c>
      <c r="B3767" s="294"/>
      <c r="C3767" s="294"/>
      <c r="D3767" s="294"/>
      <c r="E3767" s="294"/>
      <c r="F3767" s="294"/>
      <c r="G3767" s="294"/>
      <c r="H3767" s="294"/>
      <c r="I3767" s="294"/>
      <c r="J3767" s="294"/>
      <c r="K3767" s="294"/>
      <c r="L3767" s="294"/>
    </row>
    <row r="3768" spans="1:12" ht="17.100000000000001" customHeight="1">
      <c r="A3768" s="298"/>
      <c r="B3768" s="298"/>
      <c r="C3768" s="298"/>
      <c r="D3768" s="298"/>
      <c r="E3768" s="298"/>
      <c r="F3768" s="298"/>
      <c r="G3768" s="298"/>
      <c r="H3768" s="298"/>
      <c r="I3768" s="298"/>
      <c r="J3768" s="298" t="s">
        <v>13015</v>
      </c>
      <c r="K3768" s="298"/>
      <c r="L3768" s="298" t="s">
        <v>14104</v>
      </c>
    </row>
    <row r="3769" spans="1:12" ht="17.100000000000001" customHeight="1">
      <c r="A3769" s="298"/>
      <c r="B3769" s="298"/>
      <c r="C3769" s="298"/>
      <c r="D3769" s="298"/>
      <c r="E3769" s="298"/>
      <c r="F3769" s="298"/>
      <c r="G3769" s="298"/>
      <c r="H3769" s="298"/>
      <c r="I3769" s="298"/>
      <c r="J3769" s="298" t="s">
        <v>13017</v>
      </c>
      <c r="K3769" s="298" t="s">
        <v>13018</v>
      </c>
      <c r="L3769" s="298" t="s">
        <v>14105</v>
      </c>
    </row>
    <row r="3770" spans="1:12" ht="17.100000000000001" customHeight="1">
      <c r="A3770" s="298"/>
      <c r="B3770" s="298"/>
      <c r="C3770" s="298"/>
      <c r="D3770" s="298"/>
      <c r="E3770" s="298"/>
      <c r="F3770" s="298"/>
      <c r="G3770" s="298"/>
      <c r="H3770" s="298"/>
      <c r="I3770" s="298"/>
      <c r="J3770" s="298" t="s">
        <v>13020</v>
      </c>
      <c r="K3770" s="298"/>
      <c r="L3770" s="298" t="s">
        <v>14106</v>
      </c>
    </row>
    <row r="3771" spans="1:12" ht="17.100000000000001" customHeight="1">
      <c r="A3771" s="298"/>
      <c r="B3771" s="298"/>
      <c r="C3771" s="298"/>
      <c r="D3771" s="298"/>
      <c r="E3771" s="298"/>
      <c r="F3771" s="298"/>
      <c r="G3771" s="298"/>
      <c r="H3771" s="298"/>
      <c r="I3771" s="298"/>
      <c r="J3771" s="298" t="s">
        <v>13022</v>
      </c>
      <c r="K3771" s="298" t="s">
        <v>12974</v>
      </c>
      <c r="L3771" s="298" t="s">
        <v>14107</v>
      </c>
    </row>
    <row r="3772" spans="1:12" ht="17.100000000000001" customHeight="1">
      <c r="A3772" s="298"/>
      <c r="B3772" s="298"/>
      <c r="C3772" s="298"/>
      <c r="D3772" s="298"/>
      <c r="E3772" s="298"/>
      <c r="F3772" s="298"/>
      <c r="G3772" s="298"/>
      <c r="H3772" s="298"/>
      <c r="I3772" s="298"/>
      <c r="J3772" s="298" t="s">
        <v>13024</v>
      </c>
      <c r="K3772" s="298"/>
      <c r="L3772" s="298" t="s">
        <v>14108</v>
      </c>
    </row>
    <row r="3773" spans="1:12" ht="30" customHeight="1">
      <c r="A3773" s="299"/>
      <c r="B3773" s="299"/>
      <c r="C3773" s="299"/>
      <c r="D3773" s="299"/>
      <c r="E3773" s="299"/>
      <c r="F3773" s="299"/>
      <c r="G3773" s="299"/>
      <c r="H3773" s="299"/>
      <c r="I3773" s="299"/>
      <c r="J3773" s="299"/>
      <c r="K3773" s="299"/>
      <c r="L3773" s="299"/>
    </row>
    <row r="3774" spans="1:12" ht="36" customHeight="1">
      <c r="A3774" s="295" t="s">
        <v>14109</v>
      </c>
      <c r="B3774" s="296" t="s">
        <v>14110</v>
      </c>
      <c r="C3774" s="295" t="s">
        <v>9</v>
      </c>
      <c r="D3774" s="295" t="s">
        <v>5563</v>
      </c>
      <c r="E3774" s="297" t="s">
        <v>13082</v>
      </c>
      <c r="F3774" s="296"/>
      <c r="G3774" s="296"/>
      <c r="H3774" s="296"/>
      <c r="I3774" s="296"/>
      <c r="J3774" s="296"/>
      <c r="K3774" s="296"/>
      <c r="L3774" s="296"/>
    </row>
    <row r="3775" spans="1:12">
      <c r="A3775" s="414" t="s">
        <v>12977</v>
      </c>
      <c r="B3775" s="414"/>
      <c r="C3775" s="414"/>
      <c r="D3775" s="414"/>
      <c r="E3775" s="414"/>
      <c r="F3775" s="414"/>
      <c r="G3775" s="414"/>
      <c r="H3775" s="414"/>
      <c r="I3775" s="294"/>
      <c r="J3775" s="294"/>
      <c r="K3775" s="294"/>
      <c r="L3775" s="294"/>
    </row>
    <row r="3776" spans="1:12" ht="17.100000000000001" customHeight="1">
      <c r="A3776" s="294" t="s">
        <v>12978</v>
      </c>
      <c r="B3776" s="298" t="s">
        <v>12979</v>
      </c>
      <c r="C3776" s="294" t="s">
        <v>12980</v>
      </c>
      <c r="D3776" s="294" t="s">
        <v>12981</v>
      </c>
      <c r="E3776" s="299" t="s">
        <v>12982</v>
      </c>
      <c r="F3776" s="413" t="s">
        <v>12983</v>
      </c>
      <c r="G3776" s="413"/>
      <c r="H3776" s="413" t="s">
        <v>12984</v>
      </c>
      <c r="I3776" s="413"/>
      <c r="J3776" s="413" t="s">
        <v>12985</v>
      </c>
      <c r="K3776" s="413"/>
      <c r="L3776" s="413"/>
    </row>
    <row r="3777" spans="1:12" ht="24" customHeight="1">
      <c r="A3777" s="300" t="s">
        <v>12986</v>
      </c>
      <c r="B3777" s="301" t="s">
        <v>13085</v>
      </c>
      <c r="C3777" s="300" t="s">
        <v>9</v>
      </c>
      <c r="D3777" s="300" t="s">
        <v>7909</v>
      </c>
      <c r="E3777" s="302" t="s">
        <v>51</v>
      </c>
      <c r="F3777" s="423" t="s">
        <v>13086</v>
      </c>
      <c r="G3777" s="423"/>
      <c r="H3777" s="423">
        <v>1.8689999999999999E-4</v>
      </c>
      <c r="I3777" s="423"/>
      <c r="J3777" s="424">
        <v>1.9400000000000001E-2</v>
      </c>
      <c r="K3777" s="424"/>
      <c r="L3777" s="424"/>
    </row>
    <row r="3778" spans="1:12" ht="24" customHeight="1">
      <c r="A3778" s="300" t="s">
        <v>12986</v>
      </c>
      <c r="B3778" s="301" t="s">
        <v>13087</v>
      </c>
      <c r="C3778" s="300" t="s">
        <v>9</v>
      </c>
      <c r="D3778" s="300" t="s">
        <v>8873</v>
      </c>
      <c r="E3778" s="302" t="s">
        <v>51</v>
      </c>
      <c r="F3778" s="423" t="s">
        <v>13088</v>
      </c>
      <c r="G3778" s="423"/>
      <c r="H3778" s="423">
        <v>1.7799999999999999E-5</v>
      </c>
      <c r="I3778" s="423"/>
      <c r="J3778" s="424">
        <v>1.55E-2</v>
      </c>
      <c r="K3778" s="424"/>
      <c r="L3778" s="424"/>
    </row>
    <row r="3779" spans="1:12" ht="48" customHeight="1">
      <c r="A3779" s="300" t="s">
        <v>12986</v>
      </c>
      <c r="B3779" s="301" t="s">
        <v>13089</v>
      </c>
      <c r="C3779" s="300" t="s">
        <v>9</v>
      </c>
      <c r="D3779" s="300" t="s">
        <v>9227</v>
      </c>
      <c r="E3779" s="302" t="s">
        <v>51</v>
      </c>
      <c r="F3779" s="423" t="s">
        <v>13090</v>
      </c>
      <c r="G3779" s="423"/>
      <c r="H3779" s="423">
        <v>1.2500000000000001E-5</v>
      </c>
      <c r="I3779" s="423"/>
      <c r="J3779" s="424">
        <v>1.67E-2</v>
      </c>
      <c r="K3779" s="424"/>
      <c r="L3779" s="424"/>
    </row>
    <row r="3780" spans="1:12" ht="24" customHeight="1">
      <c r="A3780" s="300" t="s">
        <v>12986</v>
      </c>
      <c r="B3780" s="301" t="s">
        <v>13091</v>
      </c>
      <c r="C3780" s="300" t="s">
        <v>9</v>
      </c>
      <c r="D3780" s="300" t="s">
        <v>9580</v>
      </c>
      <c r="E3780" s="302" t="s">
        <v>51</v>
      </c>
      <c r="F3780" s="423" t="s">
        <v>13092</v>
      </c>
      <c r="G3780" s="423"/>
      <c r="H3780" s="423">
        <v>1.22E-5</v>
      </c>
      <c r="I3780" s="423"/>
      <c r="J3780" s="424">
        <v>1.09E-2</v>
      </c>
      <c r="K3780" s="424"/>
      <c r="L3780" s="424"/>
    </row>
    <row r="3781" spans="1:12" ht="24" customHeight="1">
      <c r="A3781" s="300" t="s">
        <v>12986</v>
      </c>
      <c r="B3781" s="301" t="s">
        <v>12987</v>
      </c>
      <c r="C3781" s="300" t="s">
        <v>9</v>
      </c>
      <c r="D3781" s="300" t="s">
        <v>9831</v>
      </c>
      <c r="E3781" s="302" t="s">
        <v>12988</v>
      </c>
      <c r="F3781" s="423" t="s">
        <v>12989</v>
      </c>
      <c r="G3781" s="423"/>
      <c r="H3781" s="423">
        <v>4.3239000000000003E-3</v>
      </c>
      <c r="I3781" s="423"/>
      <c r="J3781" s="424">
        <v>4.3799999999999999E-2</v>
      </c>
      <c r="K3781" s="424"/>
      <c r="L3781" s="424"/>
    </row>
    <row r="3782" spans="1:12" ht="36" customHeight="1">
      <c r="A3782" s="300" t="s">
        <v>12986</v>
      </c>
      <c r="B3782" s="301" t="s">
        <v>12990</v>
      </c>
      <c r="C3782" s="300" t="s">
        <v>9</v>
      </c>
      <c r="D3782" s="300" t="s">
        <v>11426</v>
      </c>
      <c r="E3782" s="302" t="s">
        <v>51</v>
      </c>
      <c r="F3782" s="423" t="s">
        <v>12991</v>
      </c>
      <c r="G3782" s="423"/>
      <c r="H3782" s="423">
        <v>2.2660000000000001E-4</v>
      </c>
      <c r="I3782" s="423"/>
      <c r="J3782" s="424">
        <v>0.03</v>
      </c>
      <c r="K3782" s="424"/>
      <c r="L3782" s="424"/>
    </row>
    <row r="3783" spans="1:12" ht="17.100000000000001" customHeight="1">
      <c r="A3783" s="298"/>
      <c r="B3783" s="298"/>
      <c r="C3783" s="298"/>
      <c r="D3783" s="298"/>
      <c r="E3783" s="298"/>
      <c r="F3783" s="298"/>
      <c r="G3783" s="298"/>
      <c r="H3783" s="298"/>
      <c r="I3783" s="298"/>
      <c r="J3783" s="298" t="s">
        <v>12992</v>
      </c>
      <c r="K3783" s="298"/>
      <c r="L3783" s="298" t="s">
        <v>12956</v>
      </c>
    </row>
    <row r="3784" spans="1:12">
      <c r="A3784" s="414" t="s">
        <v>12994</v>
      </c>
      <c r="B3784" s="414"/>
      <c r="C3784" s="414"/>
      <c r="D3784" s="414"/>
      <c r="E3784" s="414"/>
      <c r="F3784" s="414"/>
      <c r="G3784" s="414"/>
      <c r="H3784" s="414"/>
      <c r="I3784" s="294"/>
      <c r="J3784" s="294"/>
      <c r="K3784" s="294"/>
      <c r="L3784" s="294"/>
    </row>
    <row r="3785" spans="1:12" ht="17.100000000000001" customHeight="1">
      <c r="A3785" s="294" t="s">
        <v>12978</v>
      </c>
      <c r="B3785" s="298" t="s">
        <v>12979</v>
      </c>
      <c r="C3785" s="294" t="s">
        <v>12980</v>
      </c>
      <c r="D3785" s="294" t="s">
        <v>12981</v>
      </c>
      <c r="E3785" s="299" t="s">
        <v>12982</v>
      </c>
      <c r="F3785" s="413" t="s">
        <v>12983</v>
      </c>
      <c r="G3785" s="413"/>
      <c r="H3785" s="413" t="s">
        <v>12984</v>
      </c>
      <c r="I3785" s="413"/>
      <c r="J3785" s="413" t="s">
        <v>12985</v>
      </c>
      <c r="K3785" s="413"/>
      <c r="L3785" s="413"/>
    </row>
    <row r="3786" spans="1:12" ht="24" customHeight="1">
      <c r="A3786" s="300" t="s">
        <v>12986</v>
      </c>
      <c r="B3786" s="301" t="s">
        <v>13161</v>
      </c>
      <c r="C3786" s="300" t="s">
        <v>9</v>
      </c>
      <c r="D3786" s="300" t="s">
        <v>10381</v>
      </c>
      <c r="E3786" s="302" t="s">
        <v>27</v>
      </c>
      <c r="F3786" s="423" t="s">
        <v>13134</v>
      </c>
      <c r="G3786" s="423"/>
      <c r="H3786" s="423">
        <v>0.21189659999999999</v>
      </c>
      <c r="I3786" s="423"/>
      <c r="J3786" s="424">
        <v>1.4726999999999999</v>
      </c>
      <c r="K3786" s="424"/>
      <c r="L3786" s="424"/>
    </row>
    <row r="3787" spans="1:12" ht="24" customHeight="1">
      <c r="A3787" s="300" t="s">
        <v>12986</v>
      </c>
      <c r="B3787" s="301" t="s">
        <v>13093</v>
      </c>
      <c r="C3787" s="300" t="s">
        <v>9</v>
      </c>
      <c r="D3787" s="300" t="s">
        <v>10857</v>
      </c>
      <c r="E3787" s="302" t="s">
        <v>27</v>
      </c>
      <c r="F3787" s="423" t="s">
        <v>13094</v>
      </c>
      <c r="G3787" s="423"/>
      <c r="H3787" s="423">
        <v>0.1115638</v>
      </c>
      <c r="I3787" s="423"/>
      <c r="J3787" s="424">
        <v>0.57679999999999998</v>
      </c>
      <c r="K3787" s="424"/>
      <c r="L3787" s="424"/>
    </row>
    <row r="3788" spans="1:12" ht="17.100000000000001" customHeight="1">
      <c r="A3788" s="298"/>
      <c r="B3788" s="298"/>
      <c r="C3788" s="298"/>
      <c r="D3788" s="298"/>
      <c r="E3788" s="298"/>
      <c r="F3788" s="298"/>
      <c r="G3788" s="298"/>
      <c r="H3788" s="298"/>
      <c r="I3788" s="298"/>
      <c r="J3788" s="298" t="s">
        <v>12992</v>
      </c>
      <c r="K3788" s="298"/>
      <c r="L3788" s="298" t="s">
        <v>14111</v>
      </c>
    </row>
    <row r="3789" spans="1:12">
      <c r="A3789" s="414" t="s">
        <v>12998</v>
      </c>
      <c r="B3789" s="414"/>
      <c r="C3789" s="414"/>
      <c r="D3789" s="414"/>
      <c r="E3789" s="414"/>
      <c r="F3789" s="414"/>
      <c r="G3789" s="414"/>
      <c r="H3789" s="414"/>
      <c r="I3789" s="294"/>
      <c r="J3789" s="294"/>
      <c r="K3789" s="294"/>
      <c r="L3789" s="294"/>
    </row>
    <row r="3790" spans="1:12" ht="17.100000000000001" customHeight="1">
      <c r="A3790" s="294" t="s">
        <v>12978</v>
      </c>
      <c r="B3790" s="298" t="s">
        <v>12979</v>
      </c>
      <c r="C3790" s="294" t="s">
        <v>12980</v>
      </c>
      <c r="D3790" s="294" t="s">
        <v>12981</v>
      </c>
      <c r="E3790" s="299" t="s">
        <v>12982</v>
      </c>
      <c r="F3790" s="413" t="s">
        <v>12983</v>
      </c>
      <c r="G3790" s="413"/>
      <c r="H3790" s="413" t="s">
        <v>12984</v>
      </c>
      <c r="I3790" s="413"/>
      <c r="J3790" s="413" t="s">
        <v>12985</v>
      </c>
      <c r="K3790" s="413"/>
      <c r="L3790" s="413"/>
    </row>
    <row r="3791" spans="1:12" ht="24" customHeight="1">
      <c r="A3791" s="300" t="s">
        <v>12986</v>
      </c>
      <c r="B3791" s="301" t="s">
        <v>14112</v>
      </c>
      <c r="C3791" s="300" t="s">
        <v>9</v>
      </c>
      <c r="D3791" s="300" t="s">
        <v>9063</v>
      </c>
      <c r="E3791" s="302" t="s">
        <v>93</v>
      </c>
      <c r="F3791" s="423" t="s">
        <v>14113</v>
      </c>
      <c r="G3791" s="423"/>
      <c r="H3791" s="423">
        <v>0.13200000000000001</v>
      </c>
      <c r="I3791" s="423"/>
      <c r="J3791" s="424">
        <v>3.08</v>
      </c>
      <c r="K3791" s="424"/>
      <c r="L3791" s="424"/>
    </row>
    <row r="3792" spans="1:12" ht="24" customHeight="1">
      <c r="A3792" s="300" t="s">
        <v>12986</v>
      </c>
      <c r="B3792" s="301" t="s">
        <v>14114</v>
      </c>
      <c r="C3792" s="300" t="s">
        <v>9</v>
      </c>
      <c r="D3792" s="300" t="s">
        <v>9577</v>
      </c>
      <c r="E3792" s="302" t="s">
        <v>51</v>
      </c>
      <c r="F3792" s="423" t="s">
        <v>12953</v>
      </c>
      <c r="G3792" s="423"/>
      <c r="H3792" s="423">
        <v>0.55000000000000004</v>
      </c>
      <c r="I3792" s="423"/>
      <c r="J3792" s="424">
        <v>1.23</v>
      </c>
      <c r="K3792" s="424"/>
      <c r="L3792" s="424"/>
    </row>
    <row r="3793" spans="1:12" ht="24" customHeight="1">
      <c r="A3793" s="300" t="s">
        <v>12986</v>
      </c>
      <c r="B3793" s="301" t="s">
        <v>14115</v>
      </c>
      <c r="C3793" s="300" t="s">
        <v>9</v>
      </c>
      <c r="D3793" s="300" t="s">
        <v>10767</v>
      </c>
      <c r="E3793" s="302" t="s">
        <v>93</v>
      </c>
      <c r="F3793" s="423" t="s">
        <v>14116</v>
      </c>
      <c r="G3793" s="423"/>
      <c r="H3793" s="423">
        <v>4.3999999999999997E-2</v>
      </c>
      <c r="I3793" s="423"/>
      <c r="J3793" s="424">
        <v>1.34</v>
      </c>
      <c r="K3793" s="424"/>
      <c r="L3793" s="424"/>
    </row>
    <row r="3794" spans="1:12" ht="24" customHeight="1">
      <c r="A3794" s="300" t="s">
        <v>12986</v>
      </c>
      <c r="B3794" s="301" t="s">
        <v>14117</v>
      </c>
      <c r="C3794" s="300" t="s">
        <v>9</v>
      </c>
      <c r="D3794" s="300" t="s">
        <v>11350</v>
      </c>
      <c r="E3794" s="302" t="s">
        <v>93</v>
      </c>
      <c r="F3794" s="423" t="s">
        <v>14118</v>
      </c>
      <c r="G3794" s="423"/>
      <c r="H3794" s="423">
        <v>0.17599999999999999</v>
      </c>
      <c r="I3794" s="423"/>
      <c r="J3794" s="424">
        <v>4.4800000000000004</v>
      </c>
      <c r="K3794" s="424"/>
      <c r="L3794" s="424"/>
    </row>
    <row r="3795" spans="1:12" ht="24" customHeight="1">
      <c r="A3795" s="300" t="s">
        <v>12986</v>
      </c>
      <c r="B3795" s="301" t="s">
        <v>13099</v>
      </c>
      <c r="C3795" s="300" t="s">
        <v>9</v>
      </c>
      <c r="D3795" s="300" t="s">
        <v>7224</v>
      </c>
      <c r="E3795" s="302" t="s">
        <v>51</v>
      </c>
      <c r="F3795" s="423" t="s">
        <v>13100</v>
      </c>
      <c r="G3795" s="423"/>
      <c r="H3795" s="423">
        <v>2.2070000000000002E-3</v>
      </c>
      <c r="I3795" s="423"/>
      <c r="J3795" s="424">
        <v>2.0299999999999999E-2</v>
      </c>
      <c r="K3795" s="424"/>
      <c r="L3795" s="424"/>
    </row>
    <row r="3796" spans="1:12" ht="24" customHeight="1">
      <c r="A3796" s="300" t="s">
        <v>12986</v>
      </c>
      <c r="B3796" s="301" t="s">
        <v>13101</v>
      </c>
      <c r="C3796" s="300" t="s">
        <v>9</v>
      </c>
      <c r="D3796" s="300" t="s">
        <v>7359</v>
      </c>
      <c r="E3796" s="302" t="s">
        <v>51</v>
      </c>
      <c r="F3796" s="423" t="s">
        <v>13102</v>
      </c>
      <c r="G3796" s="423"/>
      <c r="H3796" s="423">
        <v>7.1199999999999996E-5</v>
      </c>
      <c r="I3796" s="423"/>
      <c r="J3796" s="424">
        <v>9.1000000000000004E-3</v>
      </c>
      <c r="K3796" s="424"/>
      <c r="L3796" s="424"/>
    </row>
    <row r="3797" spans="1:12" ht="24" customHeight="1">
      <c r="A3797" s="300" t="s">
        <v>12986</v>
      </c>
      <c r="B3797" s="301" t="s">
        <v>13103</v>
      </c>
      <c r="C3797" s="300" t="s">
        <v>9</v>
      </c>
      <c r="D3797" s="300" t="s">
        <v>8851</v>
      </c>
      <c r="E3797" s="302" t="s">
        <v>51</v>
      </c>
      <c r="F3797" s="423" t="s">
        <v>13104</v>
      </c>
      <c r="G3797" s="423"/>
      <c r="H3797" s="423">
        <v>5.6900000000000001E-5</v>
      </c>
      <c r="I3797" s="423"/>
      <c r="J3797" s="424">
        <v>1.0999999999999999E-2</v>
      </c>
      <c r="K3797" s="424"/>
      <c r="L3797" s="424"/>
    </row>
    <row r="3798" spans="1:12" ht="24" customHeight="1">
      <c r="A3798" s="300" t="s">
        <v>12986</v>
      </c>
      <c r="B3798" s="301" t="s">
        <v>13105</v>
      </c>
      <c r="C3798" s="300" t="s">
        <v>9</v>
      </c>
      <c r="D3798" s="300" t="s">
        <v>8852</v>
      </c>
      <c r="E3798" s="302" t="s">
        <v>51</v>
      </c>
      <c r="F3798" s="423" t="s">
        <v>13106</v>
      </c>
      <c r="G3798" s="423"/>
      <c r="H3798" s="423">
        <v>1.22E-5</v>
      </c>
      <c r="I3798" s="423"/>
      <c r="J3798" s="424">
        <v>6.7000000000000002E-3</v>
      </c>
      <c r="K3798" s="424"/>
      <c r="L3798" s="424"/>
    </row>
    <row r="3799" spans="1:12" ht="24" customHeight="1">
      <c r="A3799" s="300" t="s">
        <v>12986</v>
      </c>
      <c r="B3799" s="301" t="s">
        <v>13107</v>
      </c>
      <c r="C3799" s="300" t="s">
        <v>9</v>
      </c>
      <c r="D3799" s="300" t="s">
        <v>9000</v>
      </c>
      <c r="E3799" s="302" t="s">
        <v>51</v>
      </c>
      <c r="F3799" s="423" t="s">
        <v>13108</v>
      </c>
      <c r="G3799" s="423"/>
      <c r="H3799" s="423">
        <v>2.5119999999999999E-3</v>
      </c>
      <c r="I3799" s="423"/>
      <c r="J3799" s="424">
        <v>1.7000000000000001E-2</v>
      </c>
      <c r="K3799" s="424"/>
      <c r="L3799" s="424"/>
    </row>
    <row r="3800" spans="1:12" ht="24" customHeight="1">
      <c r="A3800" s="300" t="s">
        <v>12986</v>
      </c>
      <c r="B3800" s="301" t="s">
        <v>13109</v>
      </c>
      <c r="C3800" s="300" t="s">
        <v>9</v>
      </c>
      <c r="D3800" s="300" t="s">
        <v>9574</v>
      </c>
      <c r="E3800" s="302" t="s">
        <v>51</v>
      </c>
      <c r="F3800" s="423" t="s">
        <v>13110</v>
      </c>
      <c r="G3800" s="423"/>
      <c r="H3800" s="423">
        <v>7.9659999999999996E-4</v>
      </c>
      <c r="I3800" s="423"/>
      <c r="J3800" s="424">
        <v>7.0000000000000001E-3</v>
      </c>
      <c r="K3800" s="424"/>
      <c r="L3800" s="424"/>
    </row>
    <row r="3801" spans="1:12" ht="24" customHeight="1">
      <c r="A3801" s="300" t="s">
        <v>12986</v>
      </c>
      <c r="B3801" s="301" t="s">
        <v>13111</v>
      </c>
      <c r="C3801" s="300" t="s">
        <v>9</v>
      </c>
      <c r="D3801" s="300" t="s">
        <v>10714</v>
      </c>
      <c r="E3801" s="302" t="s">
        <v>93</v>
      </c>
      <c r="F3801" s="423" t="s">
        <v>13112</v>
      </c>
      <c r="G3801" s="423"/>
      <c r="H3801" s="423">
        <v>4.1869999999999999E-4</v>
      </c>
      <c r="I3801" s="423"/>
      <c r="J3801" s="424">
        <v>6.4000000000000003E-3</v>
      </c>
      <c r="K3801" s="424"/>
      <c r="L3801" s="424"/>
    </row>
    <row r="3802" spans="1:12" ht="24" customHeight="1">
      <c r="A3802" s="300" t="s">
        <v>12986</v>
      </c>
      <c r="B3802" s="301" t="s">
        <v>13113</v>
      </c>
      <c r="C3802" s="300" t="s">
        <v>9</v>
      </c>
      <c r="D3802" s="300" t="s">
        <v>10809</v>
      </c>
      <c r="E3802" s="302" t="s">
        <v>51</v>
      </c>
      <c r="F3802" s="423" t="s">
        <v>13114</v>
      </c>
      <c r="G3802" s="423"/>
      <c r="H3802" s="423">
        <v>4.1869999999999999E-4</v>
      </c>
      <c r="I3802" s="423"/>
      <c r="J3802" s="424">
        <v>5.0000000000000001E-3</v>
      </c>
      <c r="K3802" s="424"/>
      <c r="L3802" s="424"/>
    </row>
    <row r="3803" spans="1:12" ht="24" customHeight="1">
      <c r="A3803" s="300" t="s">
        <v>12986</v>
      </c>
      <c r="B3803" s="301" t="s">
        <v>13115</v>
      </c>
      <c r="C3803" s="300" t="s">
        <v>9</v>
      </c>
      <c r="D3803" s="300" t="s">
        <v>10810</v>
      </c>
      <c r="E3803" s="302" t="s">
        <v>51</v>
      </c>
      <c r="F3803" s="423" t="s">
        <v>13116</v>
      </c>
      <c r="G3803" s="423"/>
      <c r="H3803" s="423">
        <v>4.1869999999999999E-4</v>
      </c>
      <c r="I3803" s="423"/>
      <c r="J3803" s="424">
        <v>1.11E-2</v>
      </c>
      <c r="K3803" s="424"/>
      <c r="L3803" s="424"/>
    </row>
    <row r="3804" spans="1:12" ht="24" customHeight="1">
      <c r="A3804" s="300" t="s">
        <v>12986</v>
      </c>
      <c r="B3804" s="301" t="s">
        <v>13117</v>
      </c>
      <c r="C3804" s="300" t="s">
        <v>9</v>
      </c>
      <c r="D3804" s="300" t="s">
        <v>10837</v>
      </c>
      <c r="E3804" s="302" t="s">
        <v>51</v>
      </c>
      <c r="F3804" s="423" t="s">
        <v>13118</v>
      </c>
      <c r="G3804" s="423"/>
      <c r="H3804" s="423">
        <v>1.43E-5</v>
      </c>
      <c r="I3804" s="423"/>
      <c r="J3804" s="424">
        <v>6.4000000000000003E-3</v>
      </c>
      <c r="K3804" s="424"/>
      <c r="L3804" s="424"/>
    </row>
    <row r="3805" spans="1:12" ht="24" customHeight="1">
      <c r="A3805" s="300" t="s">
        <v>12986</v>
      </c>
      <c r="B3805" s="301" t="s">
        <v>13003</v>
      </c>
      <c r="C3805" s="300" t="s">
        <v>9</v>
      </c>
      <c r="D3805" s="300" t="s">
        <v>7216</v>
      </c>
      <c r="E3805" s="302" t="s">
        <v>51</v>
      </c>
      <c r="F3805" s="423" t="s">
        <v>13004</v>
      </c>
      <c r="G3805" s="423"/>
      <c r="H3805" s="423">
        <v>8.3850000000000005E-4</v>
      </c>
      <c r="I3805" s="423"/>
      <c r="J3805" s="424">
        <v>2.8000000000000001E-2</v>
      </c>
      <c r="K3805" s="424"/>
      <c r="L3805" s="424"/>
    </row>
    <row r="3806" spans="1:12" ht="24" customHeight="1">
      <c r="A3806" s="300" t="s">
        <v>12986</v>
      </c>
      <c r="B3806" s="301" t="s">
        <v>13005</v>
      </c>
      <c r="C3806" s="300" t="s">
        <v>9</v>
      </c>
      <c r="D3806" s="300" t="s">
        <v>7393</v>
      </c>
      <c r="E3806" s="302" t="s">
        <v>12988</v>
      </c>
      <c r="F3806" s="423" t="s">
        <v>13006</v>
      </c>
      <c r="G3806" s="423"/>
      <c r="H3806" s="423">
        <v>5.0440000000000001E-4</v>
      </c>
      <c r="I3806" s="423"/>
      <c r="J3806" s="424">
        <v>2.7199999999999998E-2</v>
      </c>
      <c r="K3806" s="424"/>
      <c r="L3806" s="424"/>
    </row>
    <row r="3807" spans="1:12" ht="24" customHeight="1">
      <c r="A3807" s="300" t="s">
        <v>12986</v>
      </c>
      <c r="B3807" s="301" t="s">
        <v>13007</v>
      </c>
      <c r="C3807" s="300" t="s">
        <v>9</v>
      </c>
      <c r="D3807" s="300" t="s">
        <v>10619</v>
      </c>
      <c r="E3807" s="302" t="s">
        <v>51</v>
      </c>
      <c r="F3807" s="423" t="s">
        <v>13008</v>
      </c>
      <c r="G3807" s="423"/>
      <c r="H3807" s="423">
        <v>3.9130000000000002E-4</v>
      </c>
      <c r="I3807" s="423"/>
      <c r="J3807" s="424">
        <v>7.4800000000000005E-2</v>
      </c>
      <c r="K3807" s="424"/>
      <c r="L3807" s="424"/>
    </row>
    <row r="3808" spans="1:12" ht="24" customHeight="1">
      <c r="A3808" s="300" t="s">
        <v>12986</v>
      </c>
      <c r="B3808" s="301" t="s">
        <v>13009</v>
      </c>
      <c r="C3808" s="300" t="s">
        <v>9</v>
      </c>
      <c r="D3808" s="300" t="s">
        <v>10769</v>
      </c>
      <c r="E3808" s="302" t="s">
        <v>51</v>
      </c>
      <c r="F3808" s="423" t="s">
        <v>13010</v>
      </c>
      <c r="G3808" s="423"/>
      <c r="H3808" s="423">
        <v>3.5176499999999999E-2</v>
      </c>
      <c r="I3808" s="423"/>
      <c r="J3808" s="424">
        <v>4.4299999999999999E-2</v>
      </c>
      <c r="K3808" s="424"/>
      <c r="L3808" s="424"/>
    </row>
    <row r="3809" spans="1:12" ht="24" customHeight="1">
      <c r="A3809" s="300" t="s">
        <v>12986</v>
      </c>
      <c r="B3809" s="301" t="s">
        <v>13011</v>
      </c>
      <c r="C3809" s="300" t="s">
        <v>9</v>
      </c>
      <c r="D3809" s="300" t="s">
        <v>10929</v>
      </c>
      <c r="E3809" s="302" t="s">
        <v>51</v>
      </c>
      <c r="F3809" s="423" t="s">
        <v>13012</v>
      </c>
      <c r="G3809" s="423"/>
      <c r="H3809" s="423">
        <v>3.391E-4</v>
      </c>
      <c r="I3809" s="423"/>
      <c r="J3809" s="424">
        <v>5.0999999999999997E-2</v>
      </c>
      <c r="K3809" s="424"/>
      <c r="L3809" s="424"/>
    </row>
    <row r="3810" spans="1:12" ht="17.100000000000001" customHeight="1">
      <c r="A3810" s="298"/>
      <c r="B3810" s="298"/>
      <c r="C3810" s="298"/>
      <c r="D3810" s="298"/>
      <c r="E3810" s="298"/>
      <c r="F3810" s="298"/>
      <c r="G3810" s="298"/>
      <c r="H3810" s="298"/>
      <c r="I3810" s="298"/>
      <c r="J3810" s="298" t="s">
        <v>12992</v>
      </c>
      <c r="K3810" s="298"/>
      <c r="L3810" s="298" t="s">
        <v>14119</v>
      </c>
    </row>
    <row r="3811" spans="1:12">
      <c r="A3811" s="414" t="s">
        <v>13056</v>
      </c>
      <c r="B3811" s="414"/>
      <c r="C3811" s="414"/>
      <c r="D3811" s="414"/>
      <c r="E3811" s="414"/>
      <c r="F3811" s="414"/>
      <c r="G3811" s="414"/>
      <c r="H3811" s="414"/>
      <c r="I3811" s="294"/>
      <c r="J3811" s="294"/>
      <c r="K3811" s="294"/>
      <c r="L3811" s="294"/>
    </row>
    <row r="3812" spans="1:12" ht="17.100000000000001" customHeight="1">
      <c r="A3812" s="294" t="s">
        <v>12978</v>
      </c>
      <c r="B3812" s="298" t="s">
        <v>12979</v>
      </c>
      <c r="C3812" s="294" t="s">
        <v>12980</v>
      </c>
      <c r="D3812" s="294" t="s">
        <v>12981</v>
      </c>
      <c r="E3812" s="299" t="s">
        <v>12982</v>
      </c>
      <c r="F3812" s="413" t="s">
        <v>12983</v>
      </c>
      <c r="G3812" s="413"/>
      <c r="H3812" s="413" t="s">
        <v>12984</v>
      </c>
      <c r="I3812" s="413"/>
      <c r="J3812" s="413" t="s">
        <v>12985</v>
      </c>
      <c r="K3812" s="413"/>
      <c r="L3812" s="413"/>
    </row>
    <row r="3813" spans="1:12" ht="24" customHeight="1">
      <c r="A3813" s="300" t="s">
        <v>12986</v>
      </c>
      <c r="B3813" s="301" t="s">
        <v>13057</v>
      </c>
      <c r="C3813" s="300" t="s">
        <v>9</v>
      </c>
      <c r="D3813" s="300" t="s">
        <v>12549</v>
      </c>
      <c r="E3813" s="302" t="s">
        <v>27</v>
      </c>
      <c r="F3813" s="423" t="s">
        <v>12948</v>
      </c>
      <c r="G3813" s="423"/>
      <c r="H3813" s="423">
        <v>0.31471979999999999</v>
      </c>
      <c r="I3813" s="423"/>
      <c r="J3813" s="424">
        <v>0.2046</v>
      </c>
      <c r="K3813" s="424"/>
      <c r="L3813" s="424"/>
    </row>
    <row r="3814" spans="1:12" ht="17.100000000000001" customHeight="1">
      <c r="A3814" s="298"/>
      <c r="B3814" s="298"/>
      <c r="C3814" s="298"/>
      <c r="D3814" s="298"/>
      <c r="E3814" s="298"/>
      <c r="F3814" s="298"/>
      <c r="G3814" s="298"/>
      <c r="H3814" s="298"/>
      <c r="I3814" s="298"/>
      <c r="J3814" s="298" t="s">
        <v>12992</v>
      </c>
      <c r="K3814" s="298"/>
      <c r="L3814" s="298" t="s">
        <v>13644</v>
      </c>
    </row>
    <row r="3815" spans="1:12">
      <c r="A3815" s="414" t="s">
        <v>13058</v>
      </c>
      <c r="B3815" s="414"/>
      <c r="C3815" s="414"/>
      <c r="D3815" s="414"/>
      <c r="E3815" s="414"/>
      <c r="F3815" s="414"/>
      <c r="G3815" s="414"/>
      <c r="H3815" s="414"/>
      <c r="I3815" s="294"/>
      <c r="J3815" s="294"/>
      <c r="K3815" s="294"/>
      <c r="L3815" s="294"/>
    </row>
    <row r="3816" spans="1:12" ht="17.100000000000001" customHeight="1">
      <c r="A3816" s="294" t="s">
        <v>12978</v>
      </c>
      <c r="B3816" s="298" t="s">
        <v>12979</v>
      </c>
      <c r="C3816" s="294" t="s">
        <v>12980</v>
      </c>
      <c r="D3816" s="294" t="s">
        <v>12981</v>
      </c>
      <c r="E3816" s="299" t="s">
        <v>12982</v>
      </c>
      <c r="F3816" s="413" t="s">
        <v>12983</v>
      </c>
      <c r="G3816" s="413"/>
      <c r="H3816" s="413" t="s">
        <v>12984</v>
      </c>
      <c r="I3816" s="413"/>
      <c r="J3816" s="413" t="s">
        <v>12985</v>
      </c>
      <c r="K3816" s="413"/>
      <c r="L3816" s="413"/>
    </row>
    <row r="3817" spans="1:12" ht="24" customHeight="1">
      <c r="A3817" s="300" t="s">
        <v>12986</v>
      </c>
      <c r="B3817" s="301" t="s">
        <v>13059</v>
      </c>
      <c r="C3817" s="300" t="s">
        <v>9</v>
      </c>
      <c r="D3817" s="300" t="s">
        <v>12535</v>
      </c>
      <c r="E3817" s="302" t="s">
        <v>27</v>
      </c>
      <c r="F3817" s="423" t="s">
        <v>12936</v>
      </c>
      <c r="G3817" s="423"/>
      <c r="H3817" s="423">
        <v>0.31471979999999999</v>
      </c>
      <c r="I3817" s="423"/>
      <c r="J3817" s="424">
        <v>1.5699999999999999E-2</v>
      </c>
      <c r="K3817" s="424"/>
      <c r="L3817" s="424"/>
    </row>
    <row r="3818" spans="1:12" ht="17.100000000000001" customHeight="1">
      <c r="A3818" s="298"/>
      <c r="B3818" s="298"/>
      <c r="C3818" s="298"/>
      <c r="D3818" s="298"/>
      <c r="E3818" s="298"/>
      <c r="F3818" s="298"/>
      <c r="G3818" s="298"/>
      <c r="H3818" s="298"/>
      <c r="I3818" s="298"/>
      <c r="J3818" s="298" t="s">
        <v>12992</v>
      </c>
      <c r="K3818" s="298"/>
      <c r="L3818" s="298" t="s">
        <v>12909</v>
      </c>
    </row>
    <row r="3819" spans="1:12">
      <c r="A3819" s="414" t="s">
        <v>13060</v>
      </c>
      <c r="B3819" s="414"/>
      <c r="C3819" s="414"/>
      <c r="D3819" s="414"/>
      <c r="E3819" s="414"/>
      <c r="F3819" s="414"/>
      <c r="G3819" s="414"/>
      <c r="H3819" s="414"/>
      <c r="I3819" s="294"/>
      <c r="J3819" s="294"/>
      <c r="K3819" s="294"/>
      <c r="L3819" s="294"/>
    </row>
    <row r="3820" spans="1:12" ht="17.100000000000001" customHeight="1">
      <c r="A3820" s="294" t="s">
        <v>12978</v>
      </c>
      <c r="B3820" s="298" t="s">
        <v>12979</v>
      </c>
      <c r="C3820" s="294" t="s">
        <v>12980</v>
      </c>
      <c r="D3820" s="294" t="s">
        <v>12981</v>
      </c>
      <c r="E3820" s="299" t="s">
        <v>12982</v>
      </c>
      <c r="F3820" s="413" t="s">
        <v>12983</v>
      </c>
      <c r="G3820" s="413"/>
      <c r="H3820" s="413" t="s">
        <v>12984</v>
      </c>
      <c r="I3820" s="413"/>
      <c r="J3820" s="413" t="s">
        <v>12985</v>
      </c>
      <c r="K3820" s="413"/>
      <c r="L3820" s="413"/>
    </row>
    <row r="3821" spans="1:12" ht="24" customHeight="1">
      <c r="A3821" s="300" t="s">
        <v>12986</v>
      </c>
      <c r="B3821" s="301" t="s">
        <v>13061</v>
      </c>
      <c r="C3821" s="300" t="s">
        <v>9</v>
      </c>
      <c r="D3821" s="300" t="s">
        <v>12522</v>
      </c>
      <c r="E3821" s="302" t="s">
        <v>27</v>
      </c>
      <c r="F3821" s="423" t="s">
        <v>12964</v>
      </c>
      <c r="G3821" s="423"/>
      <c r="H3821" s="423">
        <v>0.31471979999999999</v>
      </c>
      <c r="I3821" s="423"/>
      <c r="J3821" s="424">
        <v>0.79620000000000002</v>
      </c>
      <c r="K3821" s="424"/>
      <c r="L3821" s="424"/>
    </row>
    <row r="3822" spans="1:12" ht="24" customHeight="1">
      <c r="A3822" s="300" t="s">
        <v>12986</v>
      </c>
      <c r="B3822" s="301" t="s">
        <v>13062</v>
      </c>
      <c r="C3822" s="300" t="s">
        <v>9</v>
      </c>
      <c r="D3822" s="300" t="s">
        <v>12527</v>
      </c>
      <c r="E3822" s="302" t="s">
        <v>27</v>
      </c>
      <c r="F3822" s="423" t="s">
        <v>13063</v>
      </c>
      <c r="G3822" s="423"/>
      <c r="H3822" s="423">
        <v>0.31471979999999999</v>
      </c>
      <c r="I3822" s="423"/>
      <c r="J3822" s="424">
        <v>0.107</v>
      </c>
      <c r="K3822" s="424"/>
      <c r="L3822" s="424"/>
    </row>
    <row r="3823" spans="1:12" ht="17.100000000000001" customHeight="1">
      <c r="A3823" s="298"/>
      <c r="B3823" s="298"/>
      <c r="C3823" s="298"/>
      <c r="D3823" s="298"/>
      <c r="E3823" s="298"/>
      <c r="F3823" s="298"/>
      <c r="G3823" s="298"/>
      <c r="H3823" s="298"/>
      <c r="I3823" s="298"/>
      <c r="J3823" s="298" t="s">
        <v>12992</v>
      </c>
      <c r="K3823" s="298"/>
      <c r="L3823" s="298" t="s">
        <v>13505</v>
      </c>
    </row>
    <row r="3824" spans="1:12" ht="17.100000000000001" customHeight="1">
      <c r="A3824" s="294" t="s">
        <v>13014</v>
      </c>
      <c r="B3824" s="294"/>
      <c r="C3824" s="294"/>
      <c r="D3824" s="294"/>
      <c r="E3824" s="294"/>
      <c r="F3824" s="294"/>
      <c r="G3824" s="294"/>
      <c r="H3824" s="294"/>
      <c r="I3824" s="294"/>
      <c r="J3824" s="294"/>
      <c r="K3824" s="294"/>
      <c r="L3824" s="294"/>
    </row>
    <row r="3825" spans="1:12" ht="17.100000000000001" customHeight="1">
      <c r="A3825" s="298"/>
      <c r="B3825" s="298"/>
      <c r="C3825" s="298"/>
      <c r="D3825" s="298"/>
      <c r="E3825" s="298"/>
      <c r="F3825" s="298"/>
      <c r="G3825" s="298"/>
      <c r="H3825" s="298"/>
      <c r="I3825" s="298"/>
      <c r="J3825" s="298" t="s">
        <v>13015</v>
      </c>
      <c r="K3825" s="298"/>
      <c r="L3825" s="298" t="s">
        <v>14120</v>
      </c>
    </row>
    <row r="3826" spans="1:12" ht="17.100000000000001" customHeight="1">
      <c r="A3826" s="298"/>
      <c r="B3826" s="298"/>
      <c r="C3826" s="298"/>
      <c r="D3826" s="298"/>
      <c r="E3826" s="298"/>
      <c r="F3826" s="298"/>
      <c r="G3826" s="298"/>
      <c r="H3826" s="298"/>
      <c r="I3826" s="298"/>
      <c r="J3826" s="298" t="s">
        <v>13017</v>
      </c>
      <c r="K3826" s="298" t="s">
        <v>13018</v>
      </c>
      <c r="L3826" s="298" t="s">
        <v>14121</v>
      </c>
    </row>
    <row r="3827" spans="1:12" ht="17.100000000000001" customHeight="1">
      <c r="A3827" s="298"/>
      <c r="B3827" s="298"/>
      <c r="C3827" s="298"/>
      <c r="D3827" s="298"/>
      <c r="E3827" s="298"/>
      <c r="F3827" s="298"/>
      <c r="G3827" s="298"/>
      <c r="H3827" s="298"/>
      <c r="I3827" s="298"/>
      <c r="J3827" s="298" t="s">
        <v>13020</v>
      </c>
      <c r="K3827" s="298"/>
      <c r="L3827" s="298" t="s">
        <v>14122</v>
      </c>
    </row>
    <row r="3828" spans="1:12" ht="17.100000000000001" customHeight="1">
      <c r="A3828" s="298"/>
      <c r="B3828" s="298"/>
      <c r="C3828" s="298"/>
      <c r="D3828" s="298"/>
      <c r="E3828" s="298"/>
      <c r="F3828" s="298"/>
      <c r="G3828" s="298"/>
      <c r="H3828" s="298"/>
      <c r="I3828" s="298"/>
      <c r="J3828" s="298" t="s">
        <v>13022</v>
      </c>
      <c r="K3828" s="298" t="s">
        <v>12974</v>
      </c>
      <c r="L3828" s="298" t="s">
        <v>14123</v>
      </c>
    </row>
    <row r="3829" spans="1:12" ht="17.100000000000001" customHeight="1">
      <c r="A3829" s="298"/>
      <c r="B3829" s="298"/>
      <c r="C3829" s="298"/>
      <c r="D3829" s="298"/>
      <c r="E3829" s="298"/>
      <c r="F3829" s="298"/>
      <c r="G3829" s="298"/>
      <c r="H3829" s="298"/>
      <c r="I3829" s="298"/>
      <c r="J3829" s="298" t="s">
        <v>13024</v>
      </c>
      <c r="K3829" s="298"/>
      <c r="L3829" s="298" t="s">
        <v>14124</v>
      </c>
    </row>
    <row r="3830" spans="1:12" ht="30" customHeight="1">
      <c r="A3830" s="299"/>
      <c r="B3830" s="299"/>
      <c r="C3830" s="299"/>
      <c r="D3830" s="299"/>
      <c r="E3830" s="299"/>
      <c r="F3830" s="299"/>
      <c r="G3830" s="299"/>
      <c r="H3830" s="299"/>
      <c r="I3830" s="299"/>
      <c r="J3830" s="299"/>
      <c r="K3830" s="299"/>
      <c r="L3830" s="299"/>
    </row>
    <row r="3831" spans="1:12" ht="36" customHeight="1">
      <c r="A3831" s="295" t="s">
        <v>14125</v>
      </c>
      <c r="B3831" s="296" t="s">
        <v>14126</v>
      </c>
      <c r="C3831" s="295" t="s">
        <v>9</v>
      </c>
      <c r="D3831" s="295" t="s">
        <v>4640</v>
      </c>
      <c r="E3831" s="297" t="s">
        <v>13082</v>
      </c>
      <c r="F3831" s="296"/>
      <c r="G3831" s="296"/>
      <c r="H3831" s="296"/>
      <c r="I3831" s="296"/>
      <c r="J3831" s="296"/>
      <c r="K3831" s="296"/>
      <c r="L3831" s="296"/>
    </row>
    <row r="3832" spans="1:12">
      <c r="A3832" s="414" t="s">
        <v>12977</v>
      </c>
      <c r="B3832" s="414"/>
      <c r="C3832" s="414"/>
      <c r="D3832" s="414"/>
      <c r="E3832" s="414"/>
      <c r="F3832" s="414"/>
      <c r="G3832" s="414"/>
      <c r="H3832" s="414"/>
      <c r="I3832" s="294"/>
      <c r="J3832" s="294"/>
      <c r="K3832" s="294"/>
      <c r="L3832" s="294"/>
    </row>
    <row r="3833" spans="1:12" ht="17.100000000000001" customHeight="1">
      <c r="A3833" s="294" t="s">
        <v>12978</v>
      </c>
      <c r="B3833" s="298" t="s">
        <v>12979</v>
      </c>
      <c r="C3833" s="294" t="s">
        <v>12980</v>
      </c>
      <c r="D3833" s="294" t="s">
        <v>12981</v>
      </c>
      <c r="E3833" s="299" t="s">
        <v>12982</v>
      </c>
      <c r="F3833" s="413" t="s">
        <v>12983</v>
      </c>
      <c r="G3833" s="413"/>
      <c r="H3833" s="413" t="s">
        <v>12984</v>
      </c>
      <c r="I3833" s="413"/>
      <c r="J3833" s="413" t="s">
        <v>12985</v>
      </c>
      <c r="K3833" s="413"/>
      <c r="L3833" s="413"/>
    </row>
    <row r="3834" spans="1:12" ht="24" customHeight="1">
      <c r="A3834" s="300" t="s">
        <v>12986</v>
      </c>
      <c r="B3834" s="301" t="s">
        <v>13085</v>
      </c>
      <c r="C3834" s="300" t="s">
        <v>9</v>
      </c>
      <c r="D3834" s="300" t="s">
        <v>7909</v>
      </c>
      <c r="E3834" s="302" t="s">
        <v>51</v>
      </c>
      <c r="F3834" s="423" t="s">
        <v>13086</v>
      </c>
      <c r="G3834" s="423"/>
      <c r="H3834" s="423">
        <v>9.4019999999999998E-4</v>
      </c>
      <c r="I3834" s="423"/>
      <c r="J3834" s="424">
        <v>9.7799999999999998E-2</v>
      </c>
      <c r="K3834" s="424"/>
      <c r="L3834" s="424"/>
    </row>
    <row r="3835" spans="1:12" ht="24" customHeight="1">
      <c r="A3835" s="300" t="s">
        <v>12986</v>
      </c>
      <c r="B3835" s="301" t="s">
        <v>13087</v>
      </c>
      <c r="C3835" s="300" t="s">
        <v>9</v>
      </c>
      <c r="D3835" s="300" t="s">
        <v>8873</v>
      </c>
      <c r="E3835" s="302" t="s">
        <v>51</v>
      </c>
      <c r="F3835" s="423" t="s">
        <v>13088</v>
      </c>
      <c r="G3835" s="423"/>
      <c r="H3835" s="423">
        <v>8.9699999999999998E-5</v>
      </c>
      <c r="I3835" s="423"/>
      <c r="J3835" s="424">
        <v>7.8E-2</v>
      </c>
      <c r="K3835" s="424"/>
      <c r="L3835" s="424"/>
    </row>
    <row r="3836" spans="1:12" ht="48" customHeight="1">
      <c r="A3836" s="300" t="s">
        <v>12986</v>
      </c>
      <c r="B3836" s="301" t="s">
        <v>13089</v>
      </c>
      <c r="C3836" s="300" t="s">
        <v>9</v>
      </c>
      <c r="D3836" s="300" t="s">
        <v>9227</v>
      </c>
      <c r="E3836" s="302" t="s">
        <v>51</v>
      </c>
      <c r="F3836" s="423" t="s">
        <v>13090</v>
      </c>
      <c r="G3836" s="423"/>
      <c r="H3836" s="423">
        <v>6.2700000000000006E-5</v>
      </c>
      <c r="I3836" s="423"/>
      <c r="J3836" s="424">
        <v>8.3799999999999999E-2</v>
      </c>
      <c r="K3836" s="424"/>
      <c r="L3836" s="424"/>
    </row>
    <row r="3837" spans="1:12" ht="24" customHeight="1">
      <c r="A3837" s="300" t="s">
        <v>12986</v>
      </c>
      <c r="B3837" s="301" t="s">
        <v>13091</v>
      </c>
      <c r="C3837" s="300" t="s">
        <v>9</v>
      </c>
      <c r="D3837" s="300" t="s">
        <v>9580</v>
      </c>
      <c r="E3837" s="302" t="s">
        <v>51</v>
      </c>
      <c r="F3837" s="423" t="s">
        <v>13092</v>
      </c>
      <c r="G3837" s="423"/>
      <c r="H3837" s="423">
        <v>6.1400000000000002E-5</v>
      </c>
      <c r="I3837" s="423"/>
      <c r="J3837" s="424">
        <v>5.5E-2</v>
      </c>
      <c r="K3837" s="424"/>
      <c r="L3837" s="424"/>
    </row>
    <row r="3838" spans="1:12" ht="24" customHeight="1">
      <c r="A3838" s="300" t="s">
        <v>12986</v>
      </c>
      <c r="B3838" s="301" t="s">
        <v>12987</v>
      </c>
      <c r="C3838" s="300" t="s">
        <v>9</v>
      </c>
      <c r="D3838" s="300" t="s">
        <v>9831</v>
      </c>
      <c r="E3838" s="302" t="s">
        <v>12988</v>
      </c>
      <c r="F3838" s="423" t="s">
        <v>12989</v>
      </c>
      <c r="G3838" s="423"/>
      <c r="H3838" s="423">
        <v>2.1755900000000002E-2</v>
      </c>
      <c r="I3838" s="423"/>
      <c r="J3838" s="424">
        <v>0.22020000000000001</v>
      </c>
      <c r="K3838" s="424"/>
      <c r="L3838" s="424"/>
    </row>
    <row r="3839" spans="1:12" ht="36" customHeight="1">
      <c r="A3839" s="300" t="s">
        <v>12986</v>
      </c>
      <c r="B3839" s="301" t="s">
        <v>12990</v>
      </c>
      <c r="C3839" s="300" t="s">
        <v>9</v>
      </c>
      <c r="D3839" s="300" t="s">
        <v>11426</v>
      </c>
      <c r="E3839" s="302" t="s">
        <v>51</v>
      </c>
      <c r="F3839" s="423" t="s">
        <v>12991</v>
      </c>
      <c r="G3839" s="423"/>
      <c r="H3839" s="423">
        <v>1.1401E-3</v>
      </c>
      <c r="I3839" s="423"/>
      <c r="J3839" s="424">
        <v>0.1507</v>
      </c>
      <c r="K3839" s="424"/>
      <c r="L3839" s="424"/>
    </row>
    <row r="3840" spans="1:12" ht="17.100000000000001" customHeight="1">
      <c r="A3840" s="298"/>
      <c r="B3840" s="298"/>
      <c r="C3840" s="298"/>
      <c r="D3840" s="298"/>
      <c r="E3840" s="298"/>
      <c r="F3840" s="298"/>
      <c r="G3840" s="298"/>
      <c r="H3840" s="298"/>
      <c r="I3840" s="298"/>
      <c r="J3840" s="298" t="s">
        <v>12992</v>
      </c>
      <c r="K3840" s="298"/>
      <c r="L3840" s="298" t="s">
        <v>14127</v>
      </c>
    </row>
    <row r="3841" spans="1:12">
      <c r="A3841" s="414" t="s">
        <v>12994</v>
      </c>
      <c r="B3841" s="414"/>
      <c r="C3841" s="414"/>
      <c r="D3841" s="414"/>
      <c r="E3841" s="414"/>
      <c r="F3841" s="414"/>
      <c r="G3841" s="414"/>
      <c r="H3841" s="414"/>
      <c r="I3841" s="294"/>
      <c r="J3841" s="294"/>
      <c r="K3841" s="294"/>
      <c r="L3841" s="294"/>
    </row>
    <row r="3842" spans="1:12" ht="17.100000000000001" customHeight="1">
      <c r="A3842" s="294" t="s">
        <v>12978</v>
      </c>
      <c r="B3842" s="298" t="s">
        <v>12979</v>
      </c>
      <c r="C3842" s="294" t="s">
        <v>12980</v>
      </c>
      <c r="D3842" s="294" t="s">
        <v>12981</v>
      </c>
      <c r="E3842" s="299" t="s">
        <v>12982</v>
      </c>
      <c r="F3842" s="413" t="s">
        <v>12983</v>
      </c>
      <c r="G3842" s="413"/>
      <c r="H3842" s="413" t="s">
        <v>12984</v>
      </c>
      <c r="I3842" s="413"/>
      <c r="J3842" s="413" t="s">
        <v>12985</v>
      </c>
      <c r="K3842" s="413"/>
      <c r="L3842" s="413"/>
    </row>
    <row r="3843" spans="1:12" ht="24" customHeight="1">
      <c r="A3843" s="300" t="s">
        <v>12986</v>
      </c>
      <c r="B3843" s="301" t="s">
        <v>13161</v>
      </c>
      <c r="C3843" s="300" t="s">
        <v>9</v>
      </c>
      <c r="D3843" s="300" t="s">
        <v>10381</v>
      </c>
      <c r="E3843" s="302" t="s">
        <v>27</v>
      </c>
      <c r="F3843" s="423" t="s">
        <v>13134</v>
      </c>
      <c r="G3843" s="423"/>
      <c r="H3843" s="423">
        <v>0.80874599999999996</v>
      </c>
      <c r="I3843" s="423"/>
      <c r="J3843" s="424">
        <v>5.6208</v>
      </c>
      <c r="K3843" s="424"/>
      <c r="L3843" s="424"/>
    </row>
    <row r="3844" spans="1:12" ht="24" customHeight="1">
      <c r="A3844" s="300" t="s">
        <v>12986</v>
      </c>
      <c r="B3844" s="301" t="s">
        <v>13093</v>
      </c>
      <c r="C3844" s="300" t="s">
        <v>9</v>
      </c>
      <c r="D3844" s="300" t="s">
        <v>10857</v>
      </c>
      <c r="E3844" s="302" t="s">
        <v>27</v>
      </c>
      <c r="F3844" s="423" t="s">
        <v>13094</v>
      </c>
      <c r="G3844" s="423"/>
      <c r="H3844" s="423">
        <v>0.81290200000000001</v>
      </c>
      <c r="I3844" s="423"/>
      <c r="J3844" s="424">
        <v>4.2027000000000001</v>
      </c>
      <c r="K3844" s="424"/>
      <c r="L3844" s="424"/>
    </row>
    <row r="3845" spans="1:12" ht="17.100000000000001" customHeight="1">
      <c r="A3845" s="298"/>
      <c r="B3845" s="298"/>
      <c r="C3845" s="298"/>
      <c r="D3845" s="298"/>
      <c r="E3845" s="298"/>
      <c r="F3845" s="298"/>
      <c r="G3845" s="298"/>
      <c r="H3845" s="298"/>
      <c r="I3845" s="298"/>
      <c r="J3845" s="298" t="s">
        <v>12992</v>
      </c>
      <c r="K3845" s="298"/>
      <c r="L3845" s="298" t="s">
        <v>14128</v>
      </c>
    </row>
    <row r="3846" spans="1:12">
      <c r="A3846" s="414" t="s">
        <v>12998</v>
      </c>
      <c r="B3846" s="414"/>
      <c r="C3846" s="414"/>
      <c r="D3846" s="414"/>
      <c r="E3846" s="414"/>
      <c r="F3846" s="414"/>
      <c r="G3846" s="414"/>
      <c r="H3846" s="414"/>
      <c r="I3846" s="294"/>
      <c r="J3846" s="294"/>
      <c r="K3846" s="294"/>
      <c r="L3846" s="294"/>
    </row>
    <row r="3847" spans="1:12" ht="17.100000000000001" customHeight="1">
      <c r="A3847" s="294" t="s">
        <v>12978</v>
      </c>
      <c r="B3847" s="298" t="s">
        <v>12979</v>
      </c>
      <c r="C3847" s="294" t="s">
        <v>12980</v>
      </c>
      <c r="D3847" s="294" t="s">
        <v>12981</v>
      </c>
      <c r="E3847" s="299" t="s">
        <v>12982</v>
      </c>
      <c r="F3847" s="413" t="s">
        <v>12983</v>
      </c>
      <c r="G3847" s="413"/>
      <c r="H3847" s="413" t="s">
        <v>12984</v>
      </c>
      <c r="I3847" s="413"/>
      <c r="J3847" s="413" t="s">
        <v>12985</v>
      </c>
      <c r="K3847" s="413"/>
      <c r="L3847" s="413"/>
    </row>
    <row r="3848" spans="1:12" ht="24" customHeight="1">
      <c r="A3848" s="300" t="s">
        <v>12986</v>
      </c>
      <c r="B3848" s="301" t="s">
        <v>14112</v>
      </c>
      <c r="C3848" s="300" t="s">
        <v>9</v>
      </c>
      <c r="D3848" s="300" t="s">
        <v>9063</v>
      </c>
      <c r="E3848" s="302" t="s">
        <v>93</v>
      </c>
      <c r="F3848" s="423" t="s">
        <v>14113</v>
      </c>
      <c r="G3848" s="423"/>
      <c r="H3848" s="423">
        <v>0.12</v>
      </c>
      <c r="I3848" s="423"/>
      <c r="J3848" s="424">
        <v>2.8</v>
      </c>
      <c r="K3848" s="424"/>
      <c r="L3848" s="424"/>
    </row>
    <row r="3849" spans="1:12" ht="24" customHeight="1">
      <c r="A3849" s="300" t="s">
        <v>12986</v>
      </c>
      <c r="B3849" s="301" t="s">
        <v>14114</v>
      </c>
      <c r="C3849" s="300" t="s">
        <v>9</v>
      </c>
      <c r="D3849" s="300" t="s">
        <v>9577</v>
      </c>
      <c r="E3849" s="302" t="s">
        <v>51</v>
      </c>
      <c r="F3849" s="423" t="s">
        <v>12953</v>
      </c>
      <c r="G3849" s="423"/>
      <c r="H3849" s="423">
        <v>0.3</v>
      </c>
      <c r="I3849" s="423"/>
      <c r="J3849" s="424">
        <v>0.67</v>
      </c>
      <c r="K3849" s="424"/>
      <c r="L3849" s="424"/>
    </row>
    <row r="3850" spans="1:12" ht="24" customHeight="1">
      <c r="A3850" s="300" t="s">
        <v>12986</v>
      </c>
      <c r="B3850" s="301" t="s">
        <v>14129</v>
      </c>
      <c r="C3850" s="300" t="s">
        <v>9</v>
      </c>
      <c r="D3850" s="300" t="s">
        <v>10888</v>
      </c>
      <c r="E3850" s="302" t="s">
        <v>93</v>
      </c>
      <c r="F3850" s="423" t="s">
        <v>14130</v>
      </c>
      <c r="G3850" s="423"/>
      <c r="H3850" s="423">
        <v>0.03</v>
      </c>
      <c r="I3850" s="423"/>
      <c r="J3850" s="424">
        <v>0.34</v>
      </c>
      <c r="K3850" s="424"/>
      <c r="L3850" s="424"/>
    </row>
    <row r="3851" spans="1:12" ht="24" customHeight="1">
      <c r="A3851" s="300" t="s">
        <v>12986</v>
      </c>
      <c r="B3851" s="301" t="s">
        <v>14131</v>
      </c>
      <c r="C3851" s="300" t="s">
        <v>9</v>
      </c>
      <c r="D3851" s="300" t="s">
        <v>11349</v>
      </c>
      <c r="E3851" s="302" t="s">
        <v>93</v>
      </c>
      <c r="F3851" s="423" t="s">
        <v>14132</v>
      </c>
      <c r="G3851" s="423"/>
      <c r="H3851" s="423">
        <v>0.14399999999999999</v>
      </c>
      <c r="I3851" s="423"/>
      <c r="J3851" s="424">
        <v>3.24</v>
      </c>
      <c r="K3851" s="424"/>
      <c r="L3851" s="424"/>
    </row>
    <row r="3852" spans="1:12" ht="24" customHeight="1">
      <c r="A3852" s="300" t="s">
        <v>12986</v>
      </c>
      <c r="B3852" s="301" t="s">
        <v>13099</v>
      </c>
      <c r="C3852" s="300" t="s">
        <v>9</v>
      </c>
      <c r="D3852" s="300" t="s">
        <v>7224</v>
      </c>
      <c r="E3852" s="302" t="s">
        <v>51</v>
      </c>
      <c r="F3852" s="423" t="s">
        <v>13100</v>
      </c>
      <c r="G3852" s="423"/>
      <c r="H3852" s="423">
        <v>1.1104599999999999E-2</v>
      </c>
      <c r="I3852" s="423"/>
      <c r="J3852" s="424">
        <v>0.1021</v>
      </c>
      <c r="K3852" s="424"/>
      <c r="L3852" s="424"/>
    </row>
    <row r="3853" spans="1:12" ht="24" customHeight="1">
      <c r="A3853" s="300" t="s">
        <v>12986</v>
      </c>
      <c r="B3853" s="301" t="s">
        <v>13101</v>
      </c>
      <c r="C3853" s="300" t="s">
        <v>9</v>
      </c>
      <c r="D3853" s="300" t="s">
        <v>7359</v>
      </c>
      <c r="E3853" s="302" t="s">
        <v>51</v>
      </c>
      <c r="F3853" s="423" t="s">
        <v>13102</v>
      </c>
      <c r="G3853" s="423"/>
      <c r="H3853" s="423">
        <v>3.5829999999999998E-4</v>
      </c>
      <c r="I3853" s="423"/>
      <c r="J3853" s="424">
        <v>4.5999999999999999E-2</v>
      </c>
      <c r="K3853" s="424"/>
      <c r="L3853" s="424"/>
    </row>
    <row r="3854" spans="1:12" ht="24" customHeight="1">
      <c r="A3854" s="300" t="s">
        <v>12986</v>
      </c>
      <c r="B3854" s="301" t="s">
        <v>13103</v>
      </c>
      <c r="C3854" s="300" t="s">
        <v>9</v>
      </c>
      <c r="D3854" s="300" t="s">
        <v>8851</v>
      </c>
      <c r="E3854" s="302" t="s">
        <v>51</v>
      </c>
      <c r="F3854" s="423" t="s">
        <v>13104</v>
      </c>
      <c r="G3854" s="423"/>
      <c r="H3854" s="423">
        <v>2.8679999999999998E-4</v>
      </c>
      <c r="I3854" s="423"/>
      <c r="J3854" s="424">
        <v>5.5500000000000001E-2</v>
      </c>
      <c r="K3854" s="424"/>
      <c r="L3854" s="424"/>
    </row>
    <row r="3855" spans="1:12" ht="24" customHeight="1">
      <c r="A3855" s="300" t="s">
        <v>12986</v>
      </c>
      <c r="B3855" s="301" t="s">
        <v>13105</v>
      </c>
      <c r="C3855" s="300" t="s">
        <v>9</v>
      </c>
      <c r="D3855" s="300" t="s">
        <v>8852</v>
      </c>
      <c r="E3855" s="302" t="s">
        <v>51</v>
      </c>
      <c r="F3855" s="423" t="s">
        <v>13106</v>
      </c>
      <c r="G3855" s="423"/>
      <c r="H3855" s="423">
        <v>6.1400000000000002E-5</v>
      </c>
      <c r="I3855" s="423"/>
      <c r="J3855" s="424">
        <v>3.3700000000000001E-2</v>
      </c>
      <c r="K3855" s="424"/>
      <c r="L3855" s="424"/>
    </row>
    <row r="3856" spans="1:12" ht="24" customHeight="1">
      <c r="A3856" s="300" t="s">
        <v>12986</v>
      </c>
      <c r="B3856" s="301" t="s">
        <v>13107</v>
      </c>
      <c r="C3856" s="300" t="s">
        <v>9</v>
      </c>
      <c r="D3856" s="300" t="s">
        <v>9000</v>
      </c>
      <c r="E3856" s="302" t="s">
        <v>51</v>
      </c>
      <c r="F3856" s="423" t="s">
        <v>13108</v>
      </c>
      <c r="G3856" s="423"/>
      <c r="H3856" s="423">
        <v>1.26392E-2</v>
      </c>
      <c r="I3856" s="423"/>
      <c r="J3856" s="424">
        <v>8.5599999999999996E-2</v>
      </c>
      <c r="K3856" s="424"/>
      <c r="L3856" s="424"/>
    </row>
    <row r="3857" spans="1:12" ht="24" customHeight="1">
      <c r="A3857" s="300" t="s">
        <v>12986</v>
      </c>
      <c r="B3857" s="301" t="s">
        <v>13109</v>
      </c>
      <c r="C3857" s="300" t="s">
        <v>9</v>
      </c>
      <c r="D3857" s="300" t="s">
        <v>9574</v>
      </c>
      <c r="E3857" s="302" t="s">
        <v>51</v>
      </c>
      <c r="F3857" s="423" t="s">
        <v>13110</v>
      </c>
      <c r="G3857" s="423"/>
      <c r="H3857" s="423">
        <v>4.0083000000000002E-3</v>
      </c>
      <c r="I3857" s="423"/>
      <c r="J3857" s="424">
        <v>3.5400000000000001E-2</v>
      </c>
      <c r="K3857" s="424"/>
      <c r="L3857" s="424"/>
    </row>
    <row r="3858" spans="1:12" ht="24" customHeight="1">
      <c r="A3858" s="300" t="s">
        <v>12986</v>
      </c>
      <c r="B3858" s="301" t="s">
        <v>13111</v>
      </c>
      <c r="C3858" s="300" t="s">
        <v>9</v>
      </c>
      <c r="D3858" s="300" t="s">
        <v>10714</v>
      </c>
      <c r="E3858" s="302" t="s">
        <v>93</v>
      </c>
      <c r="F3858" s="423" t="s">
        <v>13112</v>
      </c>
      <c r="G3858" s="423"/>
      <c r="H3858" s="423">
        <v>2.1064999999999999E-3</v>
      </c>
      <c r="I3858" s="423"/>
      <c r="J3858" s="424">
        <v>3.2099999999999997E-2</v>
      </c>
      <c r="K3858" s="424"/>
      <c r="L3858" s="424"/>
    </row>
    <row r="3859" spans="1:12" ht="24" customHeight="1">
      <c r="A3859" s="300" t="s">
        <v>12986</v>
      </c>
      <c r="B3859" s="301" t="s">
        <v>13113</v>
      </c>
      <c r="C3859" s="300" t="s">
        <v>9</v>
      </c>
      <c r="D3859" s="300" t="s">
        <v>10809</v>
      </c>
      <c r="E3859" s="302" t="s">
        <v>51</v>
      </c>
      <c r="F3859" s="423" t="s">
        <v>13114</v>
      </c>
      <c r="G3859" s="423"/>
      <c r="H3859" s="423">
        <v>2.1064999999999999E-3</v>
      </c>
      <c r="I3859" s="423"/>
      <c r="J3859" s="424">
        <v>2.53E-2</v>
      </c>
      <c r="K3859" s="424"/>
      <c r="L3859" s="424"/>
    </row>
    <row r="3860" spans="1:12" ht="24" customHeight="1">
      <c r="A3860" s="300" t="s">
        <v>12986</v>
      </c>
      <c r="B3860" s="301" t="s">
        <v>13115</v>
      </c>
      <c r="C3860" s="300" t="s">
        <v>9</v>
      </c>
      <c r="D3860" s="300" t="s">
        <v>10810</v>
      </c>
      <c r="E3860" s="302" t="s">
        <v>51</v>
      </c>
      <c r="F3860" s="423" t="s">
        <v>13116</v>
      </c>
      <c r="G3860" s="423"/>
      <c r="H3860" s="423">
        <v>2.1064999999999999E-3</v>
      </c>
      <c r="I3860" s="423"/>
      <c r="J3860" s="424">
        <v>5.6099999999999997E-2</v>
      </c>
      <c r="K3860" s="424"/>
      <c r="L3860" s="424"/>
    </row>
    <row r="3861" spans="1:12" ht="24" customHeight="1">
      <c r="A3861" s="300" t="s">
        <v>12986</v>
      </c>
      <c r="B3861" s="301" t="s">
        <v>13117</v>
      </c>
      <c r="C3861" s="300" t="s">
        <v>9</v>
      </c>
      <c r="D3861" s="300" t="s">
        <v>10837</v>
      </c>
      <c r="E3861" s="302" t="s">
        <v>51</v>
      </c>
      <c r="F3861" s="423" t="s">
        <v>13118</v>
      </c>
      <c r="G3861" s="423"/>
      <c r="H3861" s="423">
        <v>7.1699999999999995E-5</v>
      </c>
      <c r="I3861" s="423"/>
      <c r="J3861" s="424">
        <v>3.1899999999999998E-2</v>
      </c>
      <c r="K3861" s="424"/>
      <c r="L3861" s="424"/>
    </row>
    <row r="3862" spans="1:12" ht="24" customHeight="1">
      <c r="A3862" s="300" t="s">
        <v>12986</v>
      </c>
      <c r="B3862" s="301" t="s">
        <v>13003</v>
      </c>
      <c r="C3862" s="300" t="s">
        <v>9</v>
      </c>
      <c r="D3862" s="300" t="s">
        <v>7216</v>
      </c>
      <c r="E3862" s="302" t="s">
        <v>51</v>
      </c>
      <c r="F3862" s="423" t="s">
        <v>13004</v>
      </c>
      <c r="G3862" s="423"/>
      <c r="H3862" s="423">
        <v>4.2190999999999999E-3</v>
      </c>
      <c r="I3862" s="423"/>
      <c r="J3862" s="424">
        <v>0.14099999999999999</v>
      </c>
      <c r="K3862" s="424"/>
      <c r="L3862" s="424"/>
    </row>
    <row r="3863" spans="1:12" ht="24" customHeight="1">
      <c r="A3863" s="300" t="s">
        <v>12986</v>
      </c>
      <c r="B3863" s="301" t="s">
        <v>13005</v>
      </c>
      <c r="C3863" s="300" t="s">
        <v>9</v>
      </c>
      <c r="D3863" s="300" t="s">
        <v>7393</v>
      </c>
      <c r="E3863" s="302" t="s">
        <v>12988</v>
      </c>
      <c r="F3863" s="423" t="s">
        <v>13006</v>
      </c>
      <c r="G3863" s="423"/>
      <c r="H3863" s="423">
        <v>2.5382E-3</v>
      </c>
      <c r="I3863" s="423"/>
      <c r="J3863" s="424">
        <v>0.1371</v>
      </c>
      <c r="K3863" s="424"/>
      <c r="L3863" s="424"/>
    </row>
    <row r="3864" spans="1:12" ht="24" customHeight="1">
      <c r="A3864" s="300" t="s">
        <v>12986</v>
      </c>
      <c r="B3864" s="301" t="s">
        <v>13007</v>
      </c>
      <c r="C3864" s="300" t="s">
        <v>9</v>
      </c>
      <c r="D3864" s="300" t="s">
        <v>10619</v>
      </c>
      <c r="E3864" s="302" t="s">
        <v>51</v>
      </c>
      <c r="F3864" s="423" t="s">
        <v>13008</v>
      </c>
      <c r="G3864" s="423"/>
      <c r="H3864" s="423">
        <v>1.9689E-3</v>
      </c>
      <c r="I3864" s="423"/>
      <c r="J3864" s="424">
        <v>0.37659999999999999</v>
      </c>
      <c r="K3864" s="424"/>
      <c r="L3864" s="424"/>
    </row>
    <row r="3865" spans="1:12" ht="24" customHeight="1">
      <c r="A3865" s="300" t="s">
        <v>12986</v>
      </c>
      <c r="B3865" s="301" t="s">
        <v>13009</v>
      </c>
      <c r="C3865" s="300" t="s">
        <v>9</v>
      </c>
      <c r="D3865" s="300" t="s">
        <v>10769</v>
      </c>
      <c r="E3865" s="302" t="s">
        <v>51</v>
      </c>
      <c r="F3865" s="423" t="s">
        <v>13010</v>
      </c>
      <c r="G3865" s="423"/>
      <c r="H3865" s="423">
        <v>0.1769936</v>
      </c>
      <c r="I3865" s="423"/>
      <c r="J3865" s="424">
        <v>0.223</v>
      </c>
      <c r="K3865" s="424"/>
      <c r="L3865" s="424"/>
    </row>
    <row r="3866" spans="1:12" ht="24" customHeight="1">
      <c r="A3866" s="300" t="s">
        <v>12986</v>
      </c>
      <c r="B3866" s="301" t="s">
        <v>13011</v>
      </c>
      <c r="C3866" s="300" t="s">
        <v>9</v>
      </c>
      <c r="D3866" s="300" t="s">
        <v>10929</v>
      </c>
      <c r="E3866" s="302" t="s">
        <v>51</v>
      </c>
      <c r="F3866" s="423" t="s">
        <v>13012</v>
      </c>
      <c r="G3866" s="423"/>
      <c r="H3866" s="423">
        <v>1.7064999999999999E-3</v>
      </c>
      <c r="I3866" s="423"/>
      <c r="J3866" s="424">
        <v>0.25679999999999997</v>
      </c>
      <c r="K3866" s="424"/>
      <c r="L3866" s="424"/>
    </row>
    <row r="3867" spans="1:12" ht="17.100000000000001" customHeight="1">
      <c r="A3867" s="298"/>
      <c r="B3867" s="298"/>
      <c r="C3867" s="298"/>
      <c r="D3867" s="298"/>
      <c r="E3867" s="298"/>
      <c r="F3867" s="298"/>
      <c r="G3867" s="298"/>
      <c r="H3867" s="298"/>
      <c r="I3867" s="298"/>
      <c r="J3867" s="298" t="s">
        <v>12992</v>
      </c>
      <c r="K3867" s="298"/>
      <c r="L3867" s="298" t="s">
        <v>14133</v>
      </c>
    </row>
    <row r="3868" spans="1:12">
      <c r="A3868" s="414" t="s">
        <v>13056</v>
      </c>
      <c r="B3868" s="414"/>
      <c r="C3868" s="414"/>
      <c r="D3868" s="414"/>
      <c r="E3868" s="414"/>
      <c r="F3868" s="414"/>
      <c r="G3868" s="414"/>
      <c r="H3868" s="414"/>
      <c r="I3868" s="294"/>
      <c r="J3868" s="294"/>
      <c r="K3868" s="294"/>
      <c r="L3868" s="294"/>
    </row>
    <row r="3869" spans="1:12" ht="17.100000000000001" customHeight="1">
      <c r="A3869" s="294" t="s">
        <v>12978</v>
      </c>
      <c r="B3869" s="298" t="s">
        <v>12979</v>
      </c>
      <c r="C3869" s="294" t="s">
        <v>12980</v>
      </c>
      <c r="D3869" s="294" t="s">
        <v>12981</v>
      </c>
      <c r="E3869" s="299" t="s">
        <v>12982</v>
      </c>
      <c r="F3869" s="413" t="s">
        <v>12983</v>
      </c>
      <c r="G3869" s="413"/>
      <c r="H3869" s="413" t="s">
        <v>12984</v>
      </c>
      <c r="I3869" s="413"/>
      <c r="J3869" s="413" t="s">
        <v>12985</v>
      </c>
      <c r="K3869" s="413"/>
      <c r="L3869" s="413"/>
    </row>
    <row r="3870" spans="1:12" ht="24" customHeight="1">
      <c r="A3870" s="300" t="s">
        <v>12986</v>
      </c>
      <c r="B3870" s="301" t="s">
        <v>13057</v>
      </c>
      <c r="C3870" s="300" t="s">
        <v>9</v>
      </c>
      <c r="D3870" s="300" t="s">
        <v>12549</v>
      </c>
      <c r="E3870" s="302" t="s">
        <v>27</v>
      </c>
      <c r="F3870" s="423" t="s">
        <v>12948</v>
      </c>
      <c r="G3870" s="423"/>
      <c r="H3870" s="423">
        <v>1.5835410999999999</v>
      </c>
      <c r="I3870" s="423"/>
      <c r="J3870" s="424">
        <v>1.0293000000000001</v>
      </c>
      <c r="K3870" s="424"/>
      <c r="L3870" s="424"/>
    </row>
    <row r="3871" spans="1:12" ht="17.100000000000001" customHeight="1">
      <c r="A3871" s="298"/>
      <c r="B3871" s="298"/>
      <c r="C3871" s="298"/>
      <c r="D3871" s="298"/>
      <c r="E3871" s="298"/>
      <c r="F3871" s="298"/>
      <c r="G3871" s="298"/>
      <c r="H3871" s="298"/>
      <c r="I3871" s="298"/>
      <c r="J3871" s="298" t="s">
        <v>12992</v>
      </c>
      <c r="K3871" s="298"/>
      <c r="L3871" s="298" t="s">
        <v>12966</v>
      </c>
    </row>
    <row r="3872" spans="1:12">
      <c r="A3872" s="414" t="s">
        <v>13058</v>
      </c>
      <c r="B3872" s="414"/>
      <c r="C3872" s="414"/>
      <c r="D3872" s="414"/>
      <c r="E3872" s="414"/>
      <c r="F3872" s="414"/>
      <c r="G3872" s="414"/>
      <c r="H3872" s="414"/>
      <c r="I3872" s="294"/>
      <c r="J3872" s="294"/>
      <c r="K3872" s="294"/>
      <c r="L3872" s="294"/>
    </row>
    <row r="3873" spans="1:12" ht="17.100000000000001" customHeight="1">
      <c r="A3873" s="294" t="s">
        <v>12978</v>
      </c>
      <c r="B3873" s="298" t="s">
        <v>12979</v>
      </c>
      <c r="C3873" s="294" t="s">
        <v>12980</v>
      </c>
      <c r="D3873" s="294" t="s">
        <v>12981</v>
      </c>
      <c r="E3873" s="299" t="s">
        <v>12982</v>
      </c>
      <c r="F3873" s="413" t="s">
        <v>12983</v>
      </c>
      <c r="G3873" s="413"/>
      <c r="H3873" s="413" t="s">
        <v>12984</v>
      </c>
      <c r="I3873" s="413"/>
      <c r="J3873" s="413" t="s">
        <v>12985</v>
      </c>
      <c r="K3873" s="413"/>
      <c r="L3873" s="413"/>
    </row>
    <row r="3874" spans="1:12" ht="24" customHeight="1">
      <c r="A3874" s="300" t="s">
        <v>12986</v>
      </c>
      <c r="B3874" s="301" t="s">
        <v>13059</v>
      </c>
      <c r="C3874" s="300" t="s">
        <v>9</v>
      </c>
      <c r="D3874" s="300" t="s">
        <v>12535</v>
      </c>
      <c r="E3874" s="302" t="s">
        <v>27</v>
      </c>
      <c r="F3874" s="423" t="s">
        <v>12936</v>
      </c>
      <c r="G3874" s="423"/>
      <c r="H3874" s="423">
        <v>1.5835410999999999</v>
      </c>
      <c r="I3874" s="423"/>
      <c r="J3874" s="424">
        <v>7.9200000000000007E-2</v>
      </c>
      <c r="K3874" s="424"/>
      <c r="L3874" s="424"/>
    </row>
    <row r="3875" spans="1:12" ht="17.100000000000001" customHeight="1">
      <c r="A3875" s="298"/>
      <c r="B3875" s="298"/>
      <c r="C3875" s="298"/>
      <c r="D3875" s="298"/>
      <c r="E3875" s="298"/>
      <c r="F3875" s="298"/>
      <c r="G3875" s="298"/>
      <c r="H3875" s="298"/>
      <c r="I3875" s="298"/>
      <c r="J3875" s="298" t="s">
        <v>12992</v>
      </c>
      <c r="K3875" s="298"/>
      <c r="L3875" s="298" t="s">
        <v>12935</v>
      </c>
    </row>
    <row r="3876" spans="1:12">
      <c r="A3876" s="414" t="s">
        <v>13060</v>
      </c>
      <c r="B3876" s="414"/>
      <c r="C3876" s="414"/>
      <c r="D3876" s="414"/>
      <c r="E3876" s="414"/>
      <c r="F3876" s="414"/>
      <c r="G3876" s="414"/>
      <c r="H3876" s="414"/>
      <c r="I3876" s="294"/>
      <c r="J3876" s="294"/>
      <c r="K3876" s="294"/>
      <c r="L3876" s="294"/>
    </row>
    <row r="3877" spans="1:12" ht="17.100000000000001" customHeight="1">
      <c r="A3877" s="294" t="s">
        <v>12978</v>
      </c>
      <c r="B3877" s="298" t="s">
        <v>12979</v>
      </c>
      <c r="C3877" s="294" t="s">
        <v>12980</v>
      </c>
      <c r="D3877" s="294" t="s">
        <v>12981</v>
      </c>
      <c r="E3877" s="299" t="s">
        <v>12982</v>
      </c>
      <c r="F3877" s="413" t="s">
        <v>12983</v>
      </c>
      <c r="G3877" s="413"/>
      <c r="H3877" s="413" t="s">
        <v>12984</v>
      </c>
      <c r="I3877" s="413"/>
      <c r="J3877" s="413" t="s">
        <v>12985</v>
      </c>
      <c r="K3877" s="413"/>
      <c r="L3877" s="413"/>
    </row>
    <row r="3878" spans="1:12" ht="24" customHeight="1">
      <c r="A3878" s="300" t="s">
        <v>12986</v>
      </c>
      <c r="B3878" s="301" t="s">
        <v>13061</v>
      </c>
      <c r="C3878" s="300" t="s">
        <v>9</v>
      </c>
      <c r="D3878" s="300" t="s">
        <v>12522</v>
      </c>
      <c r="E3878" s="302" t="s">
        <v>27</v>
      </c>
      <c r="F3878" s="423" t="s">
        <v>12964</v>
      </c>
      <c r="G3878" s="423"/>
      <c r="H3878" s="423">
        <v>1.5835410999999999</v>
      </c>
      <c r="I3878" s="423"/>
      <c r="J3878" s="424">
        <v>4.0064000000000002</v>
      </c>
      <c r="K3878" s="424"/>
      <c r="L3878" s="424"/>
    </row>
    <row r="3879" spans="1:12" ht="24" customHeight="1">
      <c r="A3879" s="300" t="s">
        <v>12986</v>
      </c>
      <c r="B3879" s="301" t="s">
        <v>13062</v>
      </c>
      <c r="C3879" s="300" t="s">
        <v>9</v>
      </c>
      <c r="D3879" s="300" t="s">
        <v>12527</v>
      </c>
      <c r="E3879" s="302" t="s">
        <v>27</v>
      </c>
      <c r="F3879" s="423" t="s">
        <v>13063</v>
      </c>
      <c r="G3879" s="423"/>
      <c r="H3879" s="423">
        <v>1.5835410999999999</v>
      </c>
      <c r="I3879" s="423"/>
      <c r="J3879" s="424">
        <v>0.53839999999999999</v>
      </c>
      <c r="K3879" s="424"/>
      <c r="L3879" s="424"/>
    </row>
    <row r="3880" spans="1:12" ht="17.100000000000001" customHeight="1">
      <c r="A3880" s="298"/>
      <c r="B3880" s="298"/>
      <c r="C3880" s="298"/>
      <c r="D3880" s="298"/>
      <c r="E3880" s="298"/>
      <c r="F3880" s="298"/>
      <c r="G3880" s="298"/>
      <c r="H3880" s="298"/>
      <c r="I3880" s="298"/>
      <c r="J3880" s="298" t="s">
        <v>12992</v>
      </c>
      <c r="K3880" s="298"/>
      <c r="L3880" s="298" t="s">
        <v>14134</v>
      </c>
    </row>
    <row r="3881" spans="1:12" ht="17.100000000000001" customHeight="1">
      <c r="A3881" s="294" t="s">
        <v>13014</v>
      </c>
      <c r="B3881" s="294"/>
      <c r="C3881" s="294"/>
      <c r="D3881" s="294"/>
      <c r="E3881" s="294"/>
      <c r="F3881" s="294"/>
      <c r="G3881" s="294"/>
      <c r="H3881" s="294"/>
      <c r="I3881" s="294"/>
      <c r="J3881" s="294"/>
      <c r="K3881" s="294"/>
      <c r="L3881" s="294"/>
    </row>
    <row r="3882" spans="1:12" ht="17.100000000000001" customHeight="1">
      <c r="A3882" s="298"/>
      <c r="B3882" s="298"/>
      <c r="C3882" s="298"/>
      <c r="D3882" s="298"/>
      <c r="E3882" s="298"/>
      <c r="F3882" s="298"/>
      <c r="G3882" s="298"/>
      <c r="H3882" s="298"/>
      <c r="I3882" s="298"/>
      <c r="J3882" s="298" t="s">
        <v>13015</v>
      </c>
      <c r="K3882" s="298"/>
      <c r="L3882" s="298" t="s">
        <v>14135</v>
      </c>
    </row>
    <row r="3883" spans="1:12" ht="17.100000000000001" customHeight="1">
      <c r="A3883" s="298"/>
      <c r="B3883" s="298"/>
      <c r="C3883" s="298"/>
      <c r="D3883" s="298"/>
      <c r="E3883" s="298"/>
      <c r="F3883" s="298"/>
      <c r="G3883" s="298"/>
      <c r="H3883" s="298"/>
      <c r="I3883" s="298"/>
      <c r="J3883" s="298" t="s">
        <v>13017</v>
      </c>
      <c r="K3883" s="298" t="s">
        <v>13018</v>
      </c>
      <c r="L3883" s="298" t="s">
        <v>14136</v>
      </c>
    </row>
    <row r="3884" spans="1:12" ht="17.100000000000001" customHeight="1">
      <c r="A3884" s="298"/>
      <c r="B3884" s="298"/>
      <c r="C3884" s="298"/>
      <c r="D3884" s="298"/>
      <c r="E3884" s="298"/>
      <c r="F3884" s="298"/>
      <c r="G3884" s="298"/>
      <c r="H3884" s="298"/>
      <c r="I3884" s="298"/>
      <c r="J3884" s="298" t="s">
        <v>13020</v>
      </c>
      <c r="K3884" s="298"/>
      <c r="L3884" s="298" t="s">
        <v>14137</v>
      </c>
    </row>
    <row r="3885" spans="1:12" ht="17.100000000000001" customHeight="1">
      <c r="A3885" s="298"/>
      <c r="B3885" s="298"/>
      <c r="C3885" s="298"/>
      <c r="D3885" s="298"/>
      <c r="E3885" s="298"/>
      <c r="F3885" s="298"/>
      <c r="G3885" s="298"/>
      <c r="H3885" s="298"/>
      <c r="I3885" s="298"/>
      <c r="J3885" s="298" t="s">
        <v>13022</v>
      </c>
      <c r="K3885" s="298" t="s">
        <v>12974</v>
      </c>
      <c r="L3885" s="298" t="s">
        <v>14138</v>
      </c>
    </row>
    <row r="3886" spans="1:12" ht="17.100000000000001" customHeight="1">
      <c r="A3886" s="298"/>
      <c r="B3886" s="298"/>
      <c r="C3886" s="298"/>
      <c r="D3886" s="298"/>
      <c r="E3886" s="298"/>
      <c r="F3886" s="298"/>
      <c r="G3886" s="298"/>
      <c r="H3886" s="298"/>
      <c r="I3886" s="298"/>
      <c r="J3886" s="298" t="s">
        <v>13024</v>
      </c>
      <c r="K3886" s="298"/>
      <c r="L3886" s="298" t="s">
        <v>14139</v>
      </c>
    </row>
    <row r="3887" spans="1:12" ht="30" customHeight="1">
      <c r="A3887" s="299"/>
      <c r="B3887" s="299"/>
      <c r="C3887" s="299"/>
      <c r="D3887" s="299"/>
      <c r="E3887" s="299"/>
      <c r="F3887" s="299"/>
      <c r="G3887" s="299"/>
      <c r="H3887" s="299"/>
      <c r="I3887" s="299"/>
      <c r="J3887" s="299"/>
      <c r="K3887" s="299"/>
      <c r="L3887" s="299"/>
    </row>
    <row r="3888" spans="1:12" ht="24" customHeight="1">
      <c r="A3888" s="295" t="s">
        <v>14140</v>
      </c>
      <c r="B3888" s="296" t="s">
        <v>14141</v>
      </c>
      <c r="C3888" s="295" t="s">
        <v>9</v>
      </c>
      <c r="D3888" s="295" t="s">
        <v>983</v>
      </c>
      <c r="E3888" s="297" t="s">
        <v>13082</v>
      </c>
      <c r="F3888" s="296"/>
      <c r="G3888" s="296"/>
      <c r="H3888" s="296"/>
      <c r="I3888" s="296"/>
      <c r="J3888" s="296"/>
      <c r="K3888" s="296"/>
      <c r="L3888" s="296"/>
    </row>
    <row r="3889" spans="1:12">
      <c r="A3889" s="414" t="s">
        <v>12977</v>
      </c>
      <c r="B3889" s="414"/>
      <c r="C3889" s="414"/>
      <c r="D3889" s="414"/>
      <c r="E3889" s="414"/>
      <c r="F3889" s="414"/>
      <c r="G3889" s="414"/>
      <c r="H3889" s="414"/>
      <c r="I3889" s="294"/>
      <c r="J3889" s="294"/>
      <c r="K3889" s="294"/>
      <c r="L3889" s="294"/>
    </row>
    <row r="3890" spans="1:12" ht="17.100000000000001" customHeight="1">
      <c r="A3890" s="294" t="s">
        <v>12978</v>
      </c>
      <c r="B3890" s="298" t="s">
        <v>12979</v>
      </c>
      <c r="C3890" s="294" t="s">
        <v>12980</v>
      </c>
      <c r="D3890" s="294" t="s">
        <v>12981</v>
      </c>
      <c r="E3890" s="299" t="s">
        <v>12982</v>
      </c>
      <c r="F3890" s="413" t="s">
        <v>12983</v>
      </c>
      <c r="G3890" s="413"/>
      <c r="H3890" s="413" t="s">
        <v>12984</v>
      </c>
      <c r="I3890" s="413"/>
      <c r="J3890" s="413" t="s">
        <v>12985</v>
      </c>
      <c r="K3890" s="413"/>
      <c r="L3890" s="413"/>
    </row>
    <row r="3891" spans="1:12" ht="24" customHeight="1">
      <c r="A3891" s="300" t="s">
        <v>12986</v>
      </c>
      <c r="B3891" s="301" t="s">
        <v>13085</v>
      </c>
      <c r="C3891" s="300" t="s">
        <v>9</v>
      </c>
      <c r="D3891" s="300" t="s">
        <v>7909</v>
      </c>
      <c r="E3891" s="302" t="s">
        <v>51</v>
      </c>
      <c r="F3891" s="423" t="s">
        <v>13086</v>
      </c>
      <c r="G3891" s="423"/>
      <c r="H3891" s="423">
        <v>1.8921000000000001E-3</v>
      </c>
      <c r="I3891" s="423"/>
      <c r="J3891" s="424">
        <v>0.1968</v>
      </c>
      <c r="K3891" s="424"/>
      <c r="L3891" s="424"/>
    </row>
    <row r="3892" spans="1:12" ht="24" customHeight="1">
      <c r="A3892" s="300" t="s">
        <v>12986</v>
      </c>
      <c r="B3892" s="301" t="s">
        <v>13087</v>
      </c>
      <c r="C3892" s="300" t="s">
        <v>9</v>
      </c>
      <c r="D3892" s="300" t="s">
        <v>8873</v>
      </c>
      <c r="E3892" s="302" t="s">
        <v>51</v>
      </c>
      <c r="F3892" s="423" t="s">
        <v>13088</v>
      </c>
      <c r="G3892" s="423"/>
      <c r="H3892" s="423">
        <v>1.8039999999999999E-4</v>
      </c>
      <c r="I3892" s="423"/>
      <c r="J3892" s="424">
        <v>0.15679999999999999</v>
      </c>
      <c r="K3892" s="424"/>
      <c r="L3892" s="424"/>
    </row>
    <row r="3893" spans="1:12" ht="48" customHeight="1">
      <c r="A3893" s="300" t="s">
        <v>12986</v>
      </c>
      <c r="B3893" s="301" t="s">
        <v>13089</v>
      </c>
      <c r="C3893" s="300" t="s">
        <v>9</v>
      </c>
      <c r="D3893" s="300" t="s">
        <v>9227</v>
      </c>
      <c r="E3893" s="302" t="s">
        <v>51</v>
      </c>
      <c r="F3893" s="423" t="s">
        <v>13090</v>
      </c>
      <c r="G3893" s="423"/>
      <c r="H3893" s="423">
        <v>1.262E-4</v>
      </c>
      <c r="I3893" s="423"/>
      <c r="J3893" s="424">
        <v>0.16869999999999999</v>
      </c>
      <c r="K3893" s="424"/>
      <c r="L3893" s="424"/>
    </row>
    <row r="3894" spans="1:12" ht="24" customHeight="1">
      <c r="A3894" s="300" t="s">
        <v>12986</v>
      </c>
      <c r="B3894" s="301" t="s">
        <v>13091</v>
      </c>
      <c r="C3894" s="300" t="s">
        <v>9</v>
      </c>
      <c r="D3894" s="300" t="s">
        <v>9580</v>
      </c>
      <c r="E3894" s="302" t="s">
        <v>51</v>
      </c>
      <c r="F3894" s="423" t="s">
        <v>13092</v>
      </c>
      <c r="G3894" s="423"/>
      <c r="H3894" s="423">
        <v>1.236E-4</v>
      </c>
      <c r="I3894" s="423"/>
      <c r="J3894" s="424">
        <v>0.1108</v>
      </c>
      <c r="K3894" s="424"/>
      <c r="L3894" s="424"/>
    </row>
    <row r="3895" spans="1:12" ht="24" customHeight="1">
      <c r="A3895" s="300" t="s">
        <v>12986</v>
      </c>
      <c r="B3895" s="301" t="s">
        <v>12987</v>
      </c>
      <c r="C3895" s="300" t="s">
        <v>9</v>
      </c>
      <c r="D3895" s="300" t="s">
        <v>9831</v>
      </c>
      <c r="E3895" s="302" t="s">
        <v>12988</v>
      </c>
      <c r="F3895" s="423" t="s">
        <v>12989</v>
      </c>
      <c r="G3895" s="423"/>
      <c r="H3895" s="423">
        <v>4.3784400000000001E-2</v>
      </c>
      <c r="I3895" s="423"/>
      <c r="J3895" s="424">
        <v>0.44309999999999999</v>
      </c>
      <c r="K3895" s="424"/>
      <c r="L3895" s="424"/>
    </row>
    <row r="3896" spans="1:12" ht="36" customHeight="1">
      <c r="A3896" s="300" t="s">
        <v>12986</v>
      </c>
      <c r="B3896" s="301" t="s">
        <v>12990</v>
      </c>
      <c r="C3896" s="300" t="s">
        <v>9</v>
      </c>
      <c r="D3896" s="300" t="s">
        <v>11426</v>
      </c>
      <c r="E3896" s="302" t="s">
        <v>51</v>
      </c>
      <c r="F3896" s="423" t="s">
        <v>12991</v>
      </c>
      <c r="G3896" s="423"/>
      <c r="H3896" s="423">
        <v>2.2945999999999999E-3</v>
      </c>
      <c r="I3896" s="423"/>
      <c r="J3896" s="424">
        <v>0.30330000000000001</v>
      </c>
      <c r="K3896" s="424"/>
      <c r="L3896" s="424"/>
    </row>
    <row r="3897" spans="1:12" ht="17.100000000000001" customHeight="1">
      <c r="A3897" s="298"/>
      <c r="B3897" s="298"/>
      <c r="C3897" s="298"/>
      <c r="D3897" s="298"/>
      <c r="E3897" s="298"/>
      <c r="F3897" s="298"/>
      <c r="G3897" s="298"/>
      <c r="H3897" s="298"/>
      <c r="I3897" s="298"/>
      <c r="J3897" s="298" t="s">
        <v>12992</v>
      </c>
      <c r="K3897" s="298"/>
      <c r="L3897" s="298" t="s">
        <v>12919</v>
      </c>
    </row>
    <row r="3898" spans="1:12">
      <c r="A3898" s="414" t="s">
        <v>12994</v>
      </c>
      <c r="B3898" s="414"/>
      <c r="C3898" s="414"/>
      <c r="D3898" s="414"/>
      <c r="E3898" s="414"/>
      <c r="F3898" s="414"/>
      <c r="G3898" s="414"/>
      <c r="H3898" s="414"/>
      <c r="I3898" s="294"/>
      <c r="J3898" s="294"/>
      <c r="K3898" s="294"/>
      <c r="L3898" s="294"/>
    </row>
    <row r="3899" spans="1:12" ht="17.100000000000001" customHeight="1">
      <c r="A3899" s="294" t="s">
        <v>12978</v>
      </c>
      <c r="B3899" s="298" t="s">
        <v>12979</v>
      </c>
      <c r="C3899" s="294" t="s">
        <v>12980</v>
      </c>
      <c r="D3899" s="294" t="s">
        <v>12981</v>
      </c>
      <c r="E3899" s="299" t="s">
        <v>12982</v>
      </c>
      <c r="F3899" s="413" t="s">
        <v>12983</v>
      </c>
      <c r="G3899" s="413"/>
      <c r="H3899" s="413" t="s">
        <v>12984</v>
      </c>
      <c r="I3899" s="413"/>
      <c r="J3899" s="413" t="s">
        <v>12985</v>
      </c>
      <c r="K3899" s="413"/>
      <c r="L3899" s="413"/>
    </row>
    <row r="3900" spans="1:12" ht="24" customHeight="1">
      <c r="A3900" s="300" t="s">
        <v>12986</v>
      </c>
      <c r="B3900" s="301" t="s">
        <v>13093</v>
      </c>
      <c r="C3900" s="300" t="s">
        <v>9</v>
      </c>
      <c r="D3900" s="300" t="s">
        <v>10857</v>
      </c>
      <c r="E3900" s="302" t="s">
        <v>27</v>
      </c>
      <c r="F3900" s="423" t="s">
        <v>13094</v>
      </c>
      <c r="G3900" s="423"/>
      <c r="H3900" s="423">
        <v>1.1347039000000001</v>
      </c>
      <c r="I3900" s="423"/>
      <c r="J3900" s="424">
        <v>5.8663999999999996</v>
      </c>
      <c r="K3900" s="424"/>
      <c r="L3900" s="424"/>
    </row>
    <row r="3901" spans="1:12" ht="24" customHeight="1">
      <c r="A3901" s="300" t="s">
        <v>12986</v>
      </c>
      <c r="B3901" s="301" t="s">
        <v>13192</v>
      </c>
      <c r="C3901" s="300" t="s">
        <v>9</v>
      </c>
      <c r="D3901" s="300" t="s">
        <v>10306</v>
      </c>
      <c r="E3901" s="302" t="s">
        <v>27</v>
      </c>
      <c r="F3901" s="423" t="s">
        <v>13134</v>
      </c>
      <c r="G3901" s="423"/>
      <c r="H3901" s="423">
        <v>2.1325736000000002</v>
      </c>
      <c r="I3901" s="423"/>
      <c r="J3901" s="424">
        <v>14.821400000000001</v>
      </c>
      <c r="K3901" s="424"/>
      <c r="L3901" s="424"/>
    </row>
    <row r="3902" spans="1:12" ht="17.100000000000001" customHeight="1">
      <c r="A3902" s="298"/>
      <c r="B3902" s="298"/>
      <c r="C3902" s="298"/>
      <c r="D3902" s="298"/>
      <c r="E3902" s="298"/>
      <c r="F3902" s="298"/>
      <c r="G3902" s="298"/>
      <c r="H3902" s="298"/>
      <c r="I3902" s="298"/>
      <c r="J3902" s="298" t="s">
        <v>12992</v>
      </c>
      <c r="K3902" s="298"/>
      <c r="L3902" s="298" t="s">
        <v>14142</v>
      </c>
    </row>
    <row r="3903" spans="1:12">
      <c r="A3903" s="414" t="s">
        <v>12998</v>
      </c>
      <c r="B3903" s="414"/>
      <c r="C3903" s="414"/>
      <c r="D3903" s="414"/>
      <c r="E3903" s="414"/>
      <c r="F3903" s="414"/>
      <c r="G3903" s="414"/>
      <c r="H3903" s="414"/>
      <c r="I3903" s="294"/>
      <c r="J3903" s="294"/>
      <c r="K3903" s="294"/>
      <c r="L3903" s="294"/>
    </row>
    <row r="3904" spans="1:12" ht="17.100000000000001" customHeight="1">
      <c r="A3904" s="294" t="s">
        <v>12978</v>
      </c>
      <c r="B3904" s="298" t="s">
        <v>12979</v>
      </c>
      <c r="C3904" s="294" t="s">
        <v>12980</v>
      </c>
      <c r="D3904" s="294" t="s">
        <v>12981</v>
      </c>
      <c r="E3904" s="299" t="s">
        <v>12982</v>
      </c>
      <c r="F3904" s="413" t="s">
        <v>12983</v>
      </c>
      <c r="G3904" s="413"/>
      <c r="H3904" s="413" t="s">
        <v>12984</v>
      </c>
      <c r="I3904" s="413"/>
      <c r="J3904" s="413" t="s">
        <v>12985</v>
      </c>
      <c r="K3904" s="413"/>
      <c r="L3904" s="413"/>
    </row>
    <row r="3905" spans="1:12" ht="48" customHeight="1">
      <c r="A3905" s="300" t="s">
        <v>12986</v>
      </c>
      <c r="B3905" s="301" t="s">
        <v>14143</v>
      </c>
      <c r="C3905" s="300" t="s">
        <v>9</v>
      </c>
      <c r="D3905" s="300" t="s">
        <v>9259</v>
      </c>
      <c r="E3905" s="302" t="s">
        <v>51</v>
      </c>
      <c r="F3905" s="423" t="s">
        <v>14144</v>
      </c>
      <c r="G3905" s="423"/>
      <c r="H3905" s="423">
        <v>0.55579999999999996</v>
      </c>
      <c r="I3905" s="423"/>
      <c r="J3905" s="424">
        <v>485.91</v>
      </c>
      <c r="K3905" s="424"/>
      <c r="L3905" s="424"/>
    </row>
    <row r="3906" spans="1:12" ht="24" customHeight="1">
      <c r="A3906" s="300" t="s">
        <v>12986</v>
      </c>
      <c r="B3906" s="301" t="s">
        <v>13144</v>
      </c>
      <c r="C3906" s="300" t="s">
        <v>9</v>
      </c>
      <c r="D3906" s="300" t="s">
        <v>7134</v>
      </c>
      <c r="E3906" s="302" t="s">
        <v>13145</v>
      </c>
      <c r="F3906" s="423" t="s">
        <v>13146</v>
      </c>
      <c r="G3906" s="423"/>
      <c r="H3906" s="423">
        <v>9.1173000000000001E-3</v>
      </c>
      <c r="I3906" s="423"/>
      <c r="J3906" s="424">
        <v>0.57210000000000005</v>
      </c>
      <c r="K3906" s="424"/>
      <c r="L3906" s="424"/>
    </row>
    <row r="3907" spans="1:12" ht="24" customHeight="1">
      <c r="A3907" s="300" t="s">
        <v>12986</v>
      </c>
      <c r="B3907" s="301" t="s">
        <v>13147</v>
      </c>
      <c r="C3907" s="300" t="s">
        <v>9</v>
      </c>
      <c r="D3907" s="300" t="s">
        <v>8045</v>
      </c>
      <c r="E3907" s="302" t="s">
        <v>23</v>
      </c>
      <c r="F3907" s="423" t="s">
        <v>12928</v>
      </c>
      <c r="G3907" s="423"/>
      <c r="H3907" s="423">
        <v>3.5003142</v>
      </c>
      <c r="I3907" s="423"/>
      <c r="J3907" s="424">
        <v>1.7152000000000001</v>
      </c>
      <c r="K3907" s="424"/>
      <c r="L3907" s="424"/>
    </row>
    <row r="3908" spans="1:12" ht="24" customHeight="1">
      <c r="A3908" s="300" t="s">
        <v>12986</v>
      </c>
      <c r="B3908" s="301" t="s">
        <v>13099</v>
      </c>
      <c r="C3908" s="300" t="s">
        <v>9</v>
      </c>
      <c r="D3908" s="300" t="s">
        <v>7224</v>
      </c>
      <c r="E3908" s="302" t="s">
        <v>51</v>
      </c>
      <c r="F3908" s="423" t="s">
        <v>13100</v>
      </c>
      <c r="G3908" s="423"/>
      <c r="H3908" s="423">
        <v>2.2348199999999999E-2</v>
      </c>
      <c r="I3908" s="423"/>
      <c r="J3908" s="424">
        <v>0.2054</v>
      </c>
      <c r="K3908" s="424"/>
      <c r="L3908" s="424"/>
    </row>
    <row r="3909" spans="1:12" ht="24" customHeight="1">
      <c r="A3909" s="300" t="s">
        <v>12986</v>
      </c>
      <c r="B3909" s="301" t="s">
        <v>13101</v>
      </c>
      <c r="C3909" s="300" t="s">
        <v>9</v>
      </c>
      <c r="D3909" s="300" t="s">
        <v>7359</v>
      </c>
      <c r="E3909" s="302" t="s">
        <v>51</v>
      </c>
      <c r="F3909" s="423" t="s">
        <v>13102</v>
      </c>
      <c r="G3909" s="423"/>
      <c r="H3909" s="423">
        <v>7.2130000000000002E-4</v>
      </c>
      <c r="I3909" s="423"/>
      <c r="J3909" s="424">
        <v>9.2700000000000005E-2</v>
      </c>
      <c r="K3909" s="424"/>
      <c r="L3909" s="424"/>
    </row>
    <row r="3910" spans="1:12" ht="24" customHeight="1">
      <c r="A3910" s="300" t="s">
        <v>12986</v>
      </c>
      <c r="B3910" s="301" t="s">
        <v>13103</v>
      </c>
      <c r="C3910" s="300" t="s">
        <v>9</v>
      </c>
      <c r="D3910" s="300" t="s">
        <v>8851</v>
      </c>
      <c r="E3910" s="302" t="s">
        <v>51</v>
      </c>
      <c r="F3910" s="423" t="s">
        <v>13104</v>
      </c>
      <c r="G3910" s="423"/>
      <c r="H3910" s="423">
        <v>5.7720000000000004E-4</v>
      </c>
      <c r="I3910" s="423"/>
      <c r="J3910" s="424">
        <v>0.1118</v>
      </c>
      <c r="K3910" s="424"/>
      <c r="L3910" s="424"/>
    </row>
    <row r="3911" spans="1:12" ht="24" customHeight="1">
      <c r="A3911" s="300" t="s">
        <v>12986</v>
      </c>
      <c r="B3911" s="301" t="s">
        <v>13105</v>
      </c>
      <c r="C3911" s="300" t="s">
        <v>9</v>
      </c>
      <c r="D3911" s="300" t="s">
        <v>8852</v>
      </c>
      <c r="E3911" s="302" t="s">
        <v>51</v>
      </c>
      <c r="F3911" s="423" t="s">
        <v>13106</v>
      </c>
      <c r="G3911" s="423"/>
      <c r="H3911" s="423">
        <v>1.236E-4</v>
      </c>
      <c r="I3911" s="423"/>
      <c r="J3911" s="424">
        <v>6.7799999999999999E-2</v>
      </c>
      <c r="K3911" s="424"/>
      <c r="L3911" s="424"/>
    </row>
    <row r="3912" spans="1:12" ht="24" customHeight="1">
      <c r="A3912" s="300" t="s">
        <v>12986</v>
      </c>
      <c r="B3912" s="301" t="s">
        <v>13107</v>
      </c>
      <c r="C3912" s="300" t="s">
        <v>9</v>
      </c>
      <c r="D3912" s="300" t="s">
        <v>9000</v>
      </c>
      <c r="E3912" s="302" t="s">
        <v>51</v>
      </c>
      <c r="F3912" s="423" t="s">
        <v>13108</v>
      </c>
      <c r="G3912" s="423"/>
      <c r="H3912" s="423">
        <v>2.5436799999999999E-2</v>
      </c>
      <c r="I3912" s="423"/>
      <c r="J3912" s="424">
        <v>0.17219999999999999</v>
      </c>
      <c r="K3912" s="424"/>
      <c r="L3912" s="424"/>
    </row>
    <row r="3913" spans="1:12" ht="24" customHeight="1">
      <c r="A3913" s="300" t="s">
        <v>12986</v>
      </c>
      <c r="B3913" s="301" t="s">
        <v>13109</v>
      </c>
      <c r="C3913" s="300" t="s">
        <v>9</v>
      </c>
      <c r="D3913" s="300" t="s">
        <v>9574</v>
      </c>
      <c r="E3913" s="302" t="s">
        <v>51</v>
      </c>
      <c r="F3913" s="423" t="s">
        <v>13110</v>
      </c>
      <c r="G3913" s="423"/>
      <c r="H3913" s="423">
        <v>8.0666999999999996E-3</v>
      </c>
      <c r="I3913" s="423"/>
      <c r="J3913" s="424">
        <v>7.1199999999999999E-2</v>
      </c>
      <c r="K3913" s="424"/>
      <c r="L3913" s="424"/>
    </row>
    <row r="3914" spans="1:12" ht="24" customHeight="1">
      <c r="A3914" s="300" t="s">
        <v>12986</v>
      </c>
      <c r="B3914" s="301" t="s">
        <v>13111</v>
      </c>
      <c r="C3914" s="300" t="s">
        <v>9</v>
      </c>
      <c r="D3914" s="300" t="s">
        <v>10714</v>
      </c>
      <c r="E3914" s="302" t="s">
        <v>93</v>
      </c>
      <c r="F3914" s="423" t="s">
        <v>13112</v>
      </c>
      <c r="G3914" s="423"/>
      <c r="H3914" s="423">
        <v>4.2395000000000002E-3</v>
      </c>
      <c r="I3914" s="423"/>
      <c r="J3914" s="424">
        <v>6.4699999999999994E-2</v>
      </c>
      <c r="K3914" s="424"/>
      <c r="L3914" s="424"/>
    </row>
    <row r="3915" spans="1:12" ht="24" customHeight="1">
      <c r="A3915" s="300" t="s">
        <v>12986</v>
      </c>
      <c r="B3915" s="301" t="s">
        <v>13113</v>
      </c>
      <c r="C3915" s="300" t="s">
        <v>9</v>
      </c>
      <c r="D3915" s="300" t="s">
        <v>10809</v>
      </c>
      <c r="E3915" s="302" t="s">
        <v>51</v>
      </c>
      <c r="F3915" s="423" t="s">
        <v>13114</v>
      </c>
      <c r="G3915" s="423"/>
      <c r="H3915" s="423">
        <v>4.2395000000000002E-3</v>
      </c>
      <c r="I3915" s="423"/>
      <c r="J3915" s="424">
        <v>5.0900000000000001E-2</v>
      </c>
      <c r="K3915" s="424"/>
      <c r="L3915" s="424"/>
    </row>
    <row r="3916" spans="1:12" ht="24" customHeight="1">
      <c r="A3916" s="300" t="s">
        <v>12986</v>
      </c>
      <c r="B3916" s="301" t="s">
        <v>13115</v>
      </c>
      <c r="C3916" s="300" t="s">
        <v>9</v>
      </c>
      <c r="D3916" s="300" t="s">
        <v>10810</v>
      </c>
      <c r="E3916" s="302" t="s">
        <v>51</v>
      </c>
      <c r="F3916" s="423" t="s">
        <v>13116</v>
      </c>
      <c r="G3916" s="423"/>
      <c r="H3916" s="423">
        <v>4.2395000000000002E-3</v>
      </c>
      <c r="I3916" s="423"/>
      <c r="J3916" s="424">
        <v>0.1128</v>
      </c>
      <c r="K3916" s="424"/>
      <c r="L3916" s="424"/>
    </row>
    <row r="3917" spans="1:12" ht="24" customHeight="1">
      <c r="A3917" s="300" t="s">
        <v>12986</v>
      </c>
      <c r="B3917" s="301" t="s">
        <v>13117</v>
      </c>
      <c r="C3917" s="300" t="s">
        <v>9</v>
      </c>
      <c r="D3917" s="300" t="s">
        <v>10837</v>
      </c>
      <c r="E3917" s="302" t="s">
        <v>51</v>
      </c>
      <c r="F3917" s="423" t="s">
        <v>13118</v>
      </c>
      <c r="G3917" s="423"/>
      <c r="H3917" s="423">
        <v>1.4440000000000001E-4</v>
      </c>
      <c r="I3917" s="423"/>
      <c r="J3917" s="424">
        <v>6.4299999999999996E-2</v>
      </c>
      <c r="K3917" s="424"/>
      <c r="L3917" s="424"/>
    </row>
    <row r="3918" spans="1:12" ht="24" customHeight="1">
      <c r="A3918" s="300" t="s">
        <v>12986</v>
      </c>
      <c r="B3918" s="301" t="s">
        <v>13003</v>
      </c>
      <c r="C3918" s="300" t="s">
        <v>9</v>
      </c>
      <c r="D3918" s="300" t="s">
        <v>7216</v>
      </c>
      <c r="E3918" s="302" t="s">
        <v>51</v>
      </c>
      <c r="F3918" s="423" t="s">
        <v>13004</v>
      </c>
      <c r="G3918" s="423"/>
      <c r="H3918" s="423">
        <v>8.4913000000000002E-3</v>
      </c>
      <c r="I3918" s="423"/>
      <c r="J3918" s="424">
        <v>0.28370000000000001</v>
      </c>
      <c r="K3918" s="424"/>
      <c r="L3918" s="424"/>
    </row>
    <row r="3919" spans="1:12" ht="24" customHeight="1">
      <c r="A3919" s="300" t="s">
        <v>12986</v>
      </c>
      <c r="B3919" s="301" t="s">
        <v>13005</v>
      </c>
      <c r="C3919" s="300" t="s">
        <v>9</v>
      </c>
      <c r="D3919" s="300" t="s">
        <v>7393</v>
      </c>
      <c r="E3919" s="302" t="s">
        <v>12988</v>
      </c>
      <c r="F3919" s="423" t="s">
        <v>13006</v>
      </c>
      <c r="G3919" s="423"/>
      <c r="H3919" s="423">
        <v>5.1082000000000002E-3</v>
      </c>
      <c r="I3919" s="423"/>
      <c r="J3919" s="424">
        <v>0.27579999999999999</v>
      </c>
      <c r="K3919" s="424"/>
      <c r="L3919" s="424"/>
    </row>
    <row r="3920" spans="1:12" ht="24" customHeight="1">
      <c r="A3920" s="300" t="s">
        <v>12986</v>
      </c>
      <c r="B3920" s="301" t="s">
        <v>13007</v>
      </c>
      <c r="C3920" s="300" t="s">
        <v>9</v>
      </c>
      <c r="D3920" s="300" t="s">
        <v>10619</v>
      </c>
      <c r="E3920" s="302" t="s">
        <v>51</v>
      </c>
      <c r="F3920" s="423" t="s">
        <v>13008</v>
      </c>
      <c r="G3920" s="423"/>
      <c r="H3920" s="423">
        <v>3.9626000000000001E-3</v>
      </c>
      <c r="I3920" s="423"/>
      <c r="J3920" s="424">
        <v>0.75780000000000003</v>
      </c>
      <c r="K3920" s="424"/>
      <c r="L3920" s="424"/>
    </row>
    <row r="3921" spans="1:12" ht="24" customHeight="1">
      <c r="A3921" s="300" t="s">
        <v>12986</v>
      </c>
      <c r="B3921" s="301" t="s">
        <v>13009</v>
      </c>
      <c r="C3921" s="300" t="s">
        <v>9</v>
      </c>
      <c r="D3921" s="300" t="s">
        <v>10769</v>
      </c>
      <c r="E3921" s="302" t="s">
        <v>51</v>
      </c>
      <c r="F3921" s="423" t="s">
        <v>13010</v>
      </c>
      <c r="G3921" s="423"/>
      <c r="H3921" s="423">
        <v>0.35620439999999998</v>
      </c>
      <c r="I3921" s="423"/>
      <c r="J3921" s="424">
        <v>0.44879999999999998</v>
      </c>
      <c r="K3921" s="424"/>
      <c r="L3921" s="424"/>
    </row>
    <row r="3922" spans="1:12" ht="24" customHeight="1">
      <c r="A3922" s="300" t="s">
        <v>12986</v>
      </c>
      <c r="B3922" s="301" t="s">
        <v>13011</v>
      </c>
      <c r="C3922" s="300" t="s">
        <v>9</v>
      </c>
      <c r="D3922" s="300" t="s">
        <v>10929</v>
      </c>
      <c r="E3922" s="302" t="s">
        <v>51</v>
      </c>
      <c r="F3922" s="423" t="s">
        <v>13012</v>
      </c>
      <c r="G3922" s="423"/>
      <c r="H3922" s="423">
        <v>3.4342000000000001E-3</v>
      </c>
      <c r="I3922" s="423"/>
      <c r="J3922" s="424">
        <v>0.51670000000000005</v>
      </c>
      <c r="K3922" s="424"/>
      <c r="L3922" s="424"/>
    </row>
    <row r="3923" spans="1:12" ht="17.100000000000001" customHeight="1">
      <c r="A3923" s="298"/>
      <c r="B3923" s="298"/>
      <c r="C3923" s="298"/>
      <c r="D3923" s="298"/>
      <c r="E3923" s="298"/>
      <c r="F3923" s="298"/>
      <c r="G3923" s="298"/>
      <c r="H3923" s="298"/>
      <c r="I3923" s="298"/>
      <c r="J3923" s="298" t="s">
        <v>12992</v>
      </c>
      <c r="K3923" s="298"/>
      <c r="L3923" s="298" t="s">
        <v>14145</v>
      </c>
    </row>
    <row r="3924" spans="1:12">
      <c r="A3924" s="414" t="s">
        <v>13056</v>
      </c>
      <c r="B3924" s="414"/>
      <c r="C3924" s="414"/>
      <c r="D3924" s="414"/>
      <c r="E3924" s="414"/>
      <c r="F3924" s="414"/>
      <c r="G3924" s="414"/>
      <c r="H3924" s="414"/>
      <c r="I3924" s="294"/>
      <c r="J3924" s="294"/>
      <c r="K3924" s="294"/>
      <c r="L3924" s="294"/>
    </row>
    <row r="3925" spans="1:12" ht="17.100000000000001" customHeight="1">
      <c r="A3925" s="294" t="s">
        <v>12978</v>
      </c>
      <c r="B3925" s="298" t="s">
        <v>12979</v>
      </c>
      <c r="C3925" s="294" t="s">
        <v>12980</v>
      </c>
      <c r="D3925" s="294" t="s">
        <v>12981</v>
      </c>
      <c r="E3925" s="299" t="s">
        <v>12982</v>
      </c>
      <c r="F3925" s="413" t="s">
        <v>12983</v>
      </c>
      <c r="G3925" s="413"/>
      <c r="H3925" s="413" t="s">
        <v>12984</v>
      </c>
      <c r="I3925" s="413"/>
      <c r="J3925" s="413" t="s">
        <v>12985</v>
      </c>
      <c r="K3925" s="413"/>
      <c r="L3925" s="413"/>
    </row>
    <row r="3926" spans="1:12" ht="24" customHeight="1">
      <c r="A3926" s="300" t="s">
        <v>12986</v>
      </c>
      <c r="B3926" s="301" t="s">
        <v>13057</v>
      </c>
      <c r="C3926" s="300" t="s">
        <v>9</v>
      </c>
      <c r="D3926" s="300" t="s">
        <v>12549</v>
      </c>
      <c r="E3926" s="302" t="s">
        <v>27</v>
      </c>
      <c r="F3926" s="423" t="s">
        <v>12948</v>
      </c>
      <c r="G3926" s="423"/>
      <c r="H3926" s="423">
        <v>3.1869182999999999</v>
      </c>
      <c r="I3926" s="423"/>
      <c r="J3926" s="424">
        <v>2.0714999999999999</v>
      </c>
      <c r="K3926" s="424"/>
      <c r="L3926" s="424"/>
    </row>
    <row r="3927" spans="1:12" ht="17.100000000000001" customHeight="1">
      <c r="A3927" s="298"/>
      <c r="B3927" s="298"/>
      <c r="C3927" s="298"/>
      <c r="D3927" s="298"/>
      <c r="E3927" s="298"/>
      <c r="F3927" s="298"/>
      <c r="G3927" s="298"/>
      <c r="H3927" s="298"/>
      <c r="I3927" s="298"/>
      <c r="J3927" s="298" t="s">
        <v>12992</v>
      </c>
      <c r="K3927" s="298"/>
      <c r="L3927" s="298" t="s">
        <v>14146</v>
      </c>
    </row>
    <row r="3928" spans="1:12">
      <c r="A3928" s="414" t="s">
        <v>13058</v>
      </c>
      <c r="B3928" s="414"/>
      <c r="C3928" s="414"/>
      <c r="D3928" s="414"/>
      <c r="E3928" s="414"/>
      <c r="F3928" s="414"/>
      <c r="G3928" s="414"/>
      <c r="H3928" s="414"/>
      <c r="I3928" s="294"/>
      <c r="J3928" s="294"/>
      <c r="K3928" s="294"/>
      <c r="L3928" s="294"/>
    </row>
    <row r="3929" spans="1:12" ht="17.100000000000001" customHeight="1">
      <c r="A3929" s="294" t="s">
        <v>12978</v>
      </c>
      <c r="B3929" s="298" t="s">
        <v>12979</v>
      </c>
      <c r="C3929" s="294" t="s">
        <v>12980</v>
      </c>
      <c r="D3929" s="294" t="s">
        <v>12981</v>
      </c>
      <c r="E3929" s="299" t="s">
        <v>12982</v>
      </c>
      <c r="F3929" s="413" t="s">
        <v>12983</v>
      </c>
      <c r="G3929" s="413"/>
      <c r="H3929" s="413" t="s">
        <v>12984</v>
      </c>
      <c r="I3929" s="413"/>
      <c r="J3929" s="413" t="s">
        <v>12985</v>
      </c>
      <c r="K3929" s="413"/>
      <c r="L3929" s="413"/>
    </row>
    <row r="3930" spans="1:12" ht="24" customHeight="1">
      <c r="A3930" s="300" t="s">
        <v>12986</v>
      </c>
      <c r="B3930" s="301" t="s">
        <v>13059</v>
      </c>
      <c r="C3930" s="300" t="s">
        <v>9</v>
      </c>
      <c r="D3930" s="300" t="s">
        <v>12535</v>
      </c>
      <c r="E3930" s="302" t="s">
        <v>27</v>
      </c>
      <c r="F3930" s="423" t="s">
        <v>12936</v>
      </c>
      <c r="G3930" s="423"/>
      <c r="H3930" s="423">
        <v>3.1869182999999999</v>
      </c>
      <c r="I3930" s="423"/>
      <c r="J3930" s="424">
        <v>0.1593</v>
      </c>
      <c r="K3930" s="424"/>
      <c r="L3930" s="424"/>
    </row>
    <row r="3931" spans="1:12" ht="17.100000000000001" customHeight="1">
      <c r="A3931" s="298"/>
      <c r="B3931" s="298"/>
      <c r="C3931" s="298"/>
      <c r="D3931" s="298"/>
      <c r="E3931" s="298"/>
      <c r="F3931" s="298"/>
      <c r="G3931" s="298"/>
      <c r="H3931" s="298"/>
      <c r="I3931" s="298"/>
      <c r="J3931" s="298" t="s">
        <v>12992</v>
      </c>
      <c r="K3931" s="298"/>
      <c r="L3931" s="298" t="s">
        <v>12941</v>
      </c>
    </row>
    <row r="3932" spans="1:12">
      <c r="A3932" s="414" t="s">
        <v>13060</v>
      </c>
      <c r="B3932" s="414"/>
      <c r="C3932" s="414"/>
      <c r="D3932" s="414"/>
      <c r="E3932" s="414"/>
      <c r="F3932" s="414"/>
      <c r="G3932" s="414"/>
      <c r="H3932" s="414"/>
      <c r="I3932" s="294"/>
      <c r="J3932" s="294"/>
      <c r="K3932" s="294"/>
      <c r="L3932" s="294"/>
    </row>
    <row r="3933" spans="1:12" ht="17.100000000000001" customHeight="1">
      <c r="A3933" s="294" t="s">
        <v>12978</v>
      </c>
      <c r="B3933" s="298" t="s">
        <v>12979</v>
      </c>
      <c r="C3933" s="294" t="s">
        <v>12980</v>
      </c>
      <c r="D3933" s="294" t="s">
        <v>12981</v>
      </c>
      <c r="E3933" s="299" t="s">
        <v>12982</v>
      </c>
      <c r="F3933" s="413" t="s">
        <v>12983</v>
      </c>
      <c r="G3933" s="413"/>
      <c r="H3933" s="413" t="s">
        <v>12984</v>
      </c>
      <c r="I3933" s="413"/>
      <c r="J3933" s="413" t="s">
        <v>12985</v>
      </c>
      <c r="K3933" s="413"/>
      <c r="L3933" s="413"/>
    </row>
    <row r="3934" spans="1:12" ht="24" customHeight="1">
      <c r="A3934" s="300" t="s">
        <v>12986</v>
      </c>
      <c r="B3934" s="301" t="s">
        <v>13061</v>
      </c>
      <c r="C3934" s="300" t="s">
        <v>9</v>
      </c>
      <c r="D3934" s="300" t="s">
        <v>12522</v>
      </c>
      <c r="E3934" s="302" t="s">
        <v>27</v>
      </c>
      <c r="F3934" s="423" t="s">
        <v>12964</v>
      </c>
      <c r="G3934" s="423"/>
      <c r="H3934" s="423">
        <v>3.1869182999999999</v>
      </c>
      <c r="I3934" s="423"/>
      <c r="J3934" s="424">
        <v>8.0629000000000008</v>
      </c>
      <c r="K3934" s="424"/>
      <c r="L3934" s="424"/>
    </row>
    <row r="3935" spans="1:12" ht="24" customHeight="1">
      <c r="A3935" s="300" t="s">
        <v>12986</v>
      </c>
      <c r="B3935" s="301" t="s">
        <v>13062</v>
      </c>
      <c r="C3935" s="300" t="s">
        <v>9</v>
      </c>
      <c r="D3935" s="300" t="s">
        <v>12527</v>
      </c>
      <c r="E3935" s="302" t="s">
        <v>27</v>
      </c>
      <c r="F3935" s="423" t="s">
        <v>13063</v>
      </c>
      <c r="G3935" s="423"/>
      <c r="H3935" s="423">
        <v>3.1869182999999999</v>
      </c>
      <c r="I3935" s="423"/>
      <c r="J3935" s="424">
        <v>1.0835999999999999</v>
      </c>
      <c r="K3935" s="424"/>
      <c r="L3935" s="424"/>
    </row>
    <row r="3936" spans="1:12" ht="17.100000000000001" customHeight="1">
      <c r="A3936" s="298"/>
      <c r="B3936" s="298"/>
      <c r="C3936" s="298"/>
      <c r="D3936" s="298"/>
      <c r="E3936" s="298"/>
      <c r="F3936" s="298"/>
      <c r="G3936" s="298"/>
      <c r="H3936" s="298"/>
      <c r="I3936" s="298"/>
      <c r="J3936" s="298" t="s">
        <v>12992</v>
      </c>
      <c r="K3936" s="298"/>
      <c r="L3936" s="298" t="s">
        <v>14147</v>
      </c>
    </row>
    <row r="3937" spans="1:12" ht="17.100000000000001" customHeight="1">
      <c r="A3937" s="294" t="s">
        <v>13014</v>
      </c>
      <c r="B3937" s="294"/>
      <c r="C3937" s="294"/>
      <c r="D3937" s="294"/>
      <c r="E3937" s="294"/>
      <c r="F3937" s="294"/>
      <c r="G3937" s="294"/>
      <c r="H3937" s="294"/>
      <c r="I3937" s="294"/>
      <c r="J3937" s="294"/>
      <c r="K3937" s="294"/>
      <c r="L3937" s="294"/>
    </row>
    <row r="3938" spans="1:12" ht="17.100000000000001" customHeight="1">
      <c r="A3938" s="298"/>
      <c r="B3938" s="298"/>
      <c r="C3938" s="298"/>
      <c r="D3938" s="298"/>
      <c r="E3938" s="298"/>
      <c r="F3938" s="298"/>
      <c r="G3938" s="298"/>
      <c r="H3938" s="298"/>
      <c r="I3938" s="298"/>
      <c r="J3938" s="298" t="s">
        <v>13015</v>
      </c>
      <c r="K3938" s="298"/>
      <c r="L3938" s="298" t="s">
        <v>14148</v>
      </c>
    </row>
    <row r="3939" spans="1:12" ht="17.100000000000001" customHeight="1">
      <c r="A3939" s="298"/>
      <c r="B3939" s="298"/>
      <c r="C3939" s="298"/>
      <c r="D3939" s="298"/>
      <c r="E3939" s="298"/>
      <c r="F3939" s="298"/>
      <c r="G3939" s="298"/>
      <c r="H3939" s="298"/>
      <c r="I3939" s="298"/>
      <c r="J3939" s="298" t="s">
        <v>13017</v>
      </c>
      <c r="K3939" s="298" t="s">
        <v>13018</v>
      </c>
      <c r="L3939" s="298" t="s">
        <v>14149</v>
      </c>
    </row>
    <row r="3940" spans="1:12" ht="17.100000000000001" customHeight="1">
      <c r="A3940" s="298"/>
      <c r="B3940" s="298"/>
      <c r="C3940" s="298"/>
      <c r="D3940" s="298"/>
      <c r="E3940" s="298"/>
      <c r="F3940" s="298"/>
      <c r="G3940" s="298"/>
      <c r="H3940" s="298"/>
      <c r="I3940" s="298"/>
      <c r="J3940" s="298" t="s">
        <v>13020</v>
      </c>
      <c r="K3940" s="298"/>
      <c r="L3940" s="298" t="s">
        <v>14150</v>
      </c>
    </row>
    <row r="3941" spans="1:12" ht="17.100000000000001" customHeight="1">
      <c r="A3941" s="298"/>
      <c r="B3941" s="298"/>
      <c r="C3941" s="298"/>
      <c r="D3941" s="298"/>
      <c r="E3941" s="298"/>
      <c r="F3941" s="298"/>
      <c r="G3941" s="298"/>
      <c r="H3941" s="298"/>
      <c r="I3941" s="298"/>
      <c r="J3941" s="298" t="s">
        <v>13022</v>
      </c>
      <c r="K3941" s="298" t="s">
        <v>12974</v>
      </c>
      <c r="L3941" s="298" t="s">
        <v>14151</v>
      </c>
    </row>
    <row r="3942" spans="1:12" ht="17.100000000000001" customHeight="1">
      <c r="A3942" s="298"/>
      <c r="B3942" s="298"/>
      <c r="C3942" s="298"/>
      <c r="D3942" s="298"/>
      <c r="E3942" s="298"/>
      <c r="F3942" s="298"/>
      <c r="G3942" s="298"/>
      <c r="H3942" s="298"/>
      <c r="I3942" s="298"/>
      <c r="J3942" s="298" t="s">
        <v>13024</v>
      </c>
      <c r="K3942" s="298"/>
      <c r="L3942" s="298" t="s">
        <v>14152</v>
      </c>
    </row>
    <row r="3943" spans="1:12" ht="30" customHeight="1">
      <c r="A3943" s="299"/>
      <c r="B3943" s="299"/>
      <c r="C3943" s="299"/>
      <c r="D3943" s="299"/>
      <c r="E3943" s="299"/>
      <c r="F3943" s="299"/>
      <c r="G3943" s="299"/>
      <c r="H3943" s="299"/>
      <c r="I3943" s="299"/>
      <c r="J3943" s="299"/>
      <c r="K3943" s="299"/>
      <c r="L3943" s="299"/>
    </row>
    <row r="3944" spans="1:12" ht="36" customHeight="1">
      <c r="A3944" s="295" t="s">
        <v>14153</v>
      </c>
      <c r="B3944" s="296" t="s">
        <v>14154</v>
      </c>
      <c r="C3944" s="295" t="s">
        <v>9</v>
      </c>
      <c r="D3944" s="295" t="s">
        <v>985</v>
      </c>
      <c r="E3944" s="297" t="s">
        <v>13082</v>
      </c>
      <c r="F3944" s="296"/>
      <c r="G3944" s="296"/>
      <c r="H3944" s="296"/>
      <c r="I3944" s="296"/>
      <c r="J3944" s="296"/>
      <c r="K3944" s="296"/>
      <c r="L3944" s="296"/>
    </row>
    <row r="3945" spans="1:12">
      <c r="A3945" s="414" t="s">
        <v>12977</v>
      </c>
      <c r="B3945" s="414"/>
      <c r="C3945" s="414"/>
      <c r="D3945" s="414"/>
      <c r="E3945" s="414"/>
      <c r="F3945" s="414"/>
      <c r="G3945" s="414"/>
      <c r="H3945" s="414"/>
      <c r="I3945" s="294"/>
      <c r="J3945" s="294"/>
      <c r="K3945" s="294"/>
      <c r="L3945" s="294"/>
    </row>
    <row r="3946" spans="1:12" ht="17.100000000000001" customHeight="1">
      <c r="A3946" s="294" t="s">
        <v>12978</v>
      </c>
      <c r="B3946" s="298" t="s">
        <v>12979</v>
      </c>
      <c r="C3946" s="294" t="s">
        <v>12980</v>
      </c>
      <c r="D3946" s="294" t="s">
        <v>12981</v>
      </c>
      <c r="E3946" s="299" t="s">
        <v>12982</v>
      </c>
      <c r="F3946" s="413" t="s">
        <v>12983</v>
      </c>
      <c r="G3946" s="413"/>
      <c r="H3946" s="413" t="s">
        <v>12984</v>
      </c>
      <c r="I3946" s="413"/>
      <c r="J3946" s="413" t="s">
        <v>12985</v>
      </c>
      <c r="K3946" s="413"/>
      <c r="L3946" s="413"/>
    </row>
    <row r="3947" spans="1:12" ht="24" customHeight="1">
      <c r="A3947" s="300" t="s">
        <v>12986</v>
      </c>
      <c r="B3947" s="301" t="s">
        <v>13085</v>
      </c>
      <c r="C3947" s="300" t="s">
        <v>9</v>
      </c>
      <c r="D3947" s="300" t="s">
        <v>7909</v>
      </c>
      <c r="E3947" s="302" t="s">
        <v>51</v>
      </c>
      <c r="F3947" s="423" t="s">
        <v>13086</v>
      </c>
      <c r="G3947" s="423"/>
      <c r="H3947" s="423">
        <v>2.601E-3</v>
      </c>
      <c r="I3947" s="423"/>
      <c r="J3947" s="424">
        <v>0.27050000000000002</v>
      </c>
      <c r="K3947" s="424"/>
      <c r="L3947" s="424"/>
    </row>
    <row r="3948" spans="1:12" ht="24" customHeight="1">
      <c r="A3948" s="300" t="s">
        <v>12986</v>
      </c>
      <c r="B3948" s="301" t="s">
        <v>13087</v>
      </c>
      <c r="C3948" s="300" t="s">
        <v>9</v>
      </c>
      <c r="D3948" s="300" t="s">
        <v>8873</v>
      </c>
      <c r="E3948" s="302" t="s">
        <v>51</v>
      </c>
      <c r="F3948" s="423" t="s">
        <v>13088</v>
      </c>
      <c r="G3948" s="423"/>
      <c r="H3948" s="423">
        <v>2.4790000000000001E-4</v>
      </c>
      <c r="I3948" s="423"/>
      <c r="J3948" s="424">
        <v>0.2155</v>
      </c>
      <c r="K3948" s="424"/>
      <c r="L3948" s="424"/>
    </row>
    <row r="3949" spans="1:12" ht="48" customHeight="1">
      <c r="A3949" s="300" t="s">
        <v>12986</v>
      </c>
      <c r="B3949" s="301" t="s">
        <v>13089</v>
      </c>
      <c r="C3949" s="300" t="s">
        <v>9</v>
      </c>
      <c r="D3949" s="300" t="s">
        <v>9227</v>
      </c>
      <c r="E3949" s="302" t="s">
        <v>51</v>
      </c>
      <c r="F3949" s="423" t="s">
        <v>13090</v>
      </c>
      <c r="G3949" s="423"/>
      <c r="H3949" s="423">
        <v>1.7349999999999999E-4</v>
      </c>
      <c r="I3949" s="423"/>
      <c r="J3949" s="424">
        <v>0.23200000000000001</v>
      </c>
      <c r="K3949" s="424"/>
      <c r="L3949" s="424"/>
    </row>
    <row r="3950" spans="1:12" ht="24" customHeight="1">
      <c r="A3950" s="300" t="s">
        <v>12986</v>
      </c>
      <c r="B3950" s="301" t="s">
        <v>13091</v>
      </c>
      <c r="C3950" s="300" t="s">
        <v>9</v>
      </c>
      <c r="D3950" s="300" t="s">
        <v>9580</v>
      </c>
      <c r="E3950" s="302" t="s">
        <v>51</v>
      </c>
      <c r="F3950" s="423" t="s">
        <v>13092</v>
      </c>
      <c r="G3950" s="423"/>
      <c r="H3950" s="423">
        <v>1.7000000000000001E-4</v>
      </c>
      <c r="I3950" s="423"/>
      <c r="J3950" s="424">
        <v>0.15240000000000001</v>
      </c>
      <c r="K3950" s="424"/>
      <c r="L3950" s="424"/>
    </row>
    <row r="3951" spans="1:12" ht="24" customHeight="1">
      <c r="A3951" s="300" t="s">
        <v>12986</v>
      </c>
      <c r="B3951" s="301" t="s">
        <v>12987</v>
      </c>
      <c r="C3951" s="300" t="s">
        <v>9</v>
      </c>
      <c r="D3951" s="300" t="s">
        <v>9831</v>
      </c>
      <c r="E3951" s="302" t="s">
        <v>12988</v>
      </c>
      <c r="F3951" s="423" t="s">
        <v>12989</v>
      </c>
      <c r="G3951" s="423"/>
      <c r="H3951" s="423">
        <v>6.0190300000000002E-2</v>
      </c>
      <c r="I3951" s="423"/>
      <c r="J3951" s="424">
        <v>0.60909999999999997</v>
      </c>
      <c r="K3951" s="424"/>
      <c r="L3951" s="424"/>
    </row>
    <row r="3952" spans="1:12" ht="36" customHeight="1">
      <c r="A3952" s="300" t="s">
        <v>12986</v>
      </c>
      <c r="B3952" s="301" t="s">
        <v>12990</v>
      </c>
      <c r="C3952" s="300" t="s">
        <v>9</v>
      </c>
      <c r="D3952" s="300" t="s">
        <v>11426</v>
      </c>
      <c r="E3952" s="302" t="s">
        <v>51</v>
      </c>
      <c r="F3952" s="423" t="s">
        <v>12991</v>
      </c>
      <c r="G3952" s="423"/>
      <c r="H3952" s="423">
        <v>3.1543999999999999E-3</v>
      </c>
      <c r="I3952" s="423"/>
      <c r="J3952" s="424">
        <v>0.41689999999999999</v>
      </c>
      <c r="K3952" s="424"/>
      <c r="L3952" s="424"/>
    </row>
    <row r="3953" spans="1:12" ht="17.100000000000001" customHeight="1">
      <c r="A3953" s="298"/>
      <c r="B3953" s="298"/>
      <c r="C3953" s="298"/>
      <c r="D3953" s="298"/>
      <c r="E3953" s="298"/>
      <c r="F3953" s="298"/>
      <c r="G3953" s="298"/>
      <c r="H3953" s="298"/>
      <c r="I3953" s="298"/>
      <c r="J3953" s="298" t="s">
        <v>12992</v>
      </c>
      <c r="K3953" s="298"/>
      <c r="L3953" s="298" t="s">
        <v>13237</v>
      </c>
    </row>
    <row r="3954" spans="1:12">
      <c r="A3954" s="414" t="s">
        <v>12994</v>
      </c>
      <c r="B3954" s="414"/>
      <c r="C3954" s="414"/>
      <c r="D3954" s="414"/>
      <c r="E3954" s="414"/>
      <c r="F3954" s="414"/>
      <c r="G3954" s="414"/>
      <c r="H3954" s="414"/>
      <c r="I3954" s="294"/>
      <c r="J3954" s="294"/>
      <c r="K3954" s="294"/>
      <c r="L3954" s="294"/>
    </row>
    <row r="3955" spans="1:12" ht="17.100000000000001" customHeight="1">
      <c r="A3955" s="294" t="s">
        <v>12978</v>
      </c>
      <c r="B3955" s="298" t="s">
        <v>12979</v>
      </c>
      <c r="C3955" s="294" t="s">
        <v>12980</v>
      </c>
      <c r="D3955" s="294" t="s">
        <v>12981</v>
      </c>
      <c r="E3955" s="299" t="s">
        <v>12982</v>
      </c>
      <c r="F3955" s="413" t="s">
        <v>12983</v>
      </c>
      <c r="G3955" s="413"/>
      <c r="H3955" s="413" t="s">
        <v>12984</v>
      </c>
      <c r="I3955" s="413"/>
      <c r="J3955" s="413" t="s">
        <v>12985</v>
      </c>
      <c r="K3955" s="413"/>
      <c r="L3955" s="413"/>
    </row>
    <row r="3956" spans="1:12" ht="24" customHeight="1">
      <c r="A3956" s="300" t="s">
        <v>12986</v>
      </c>
      <c r="B3956" s="301" t="s">
        <v>13192</v>
      </c>
      <c r="C3956" s="300" t="s">
        <v>9</v>
      </c>
      <c r="D3956" s="300" t="s">
        <v>10306</v>
      </c>
      <c r="E3956" s="302" t="s">
        <v>27</v>
      </c>
      <c r="F3956" s="423" t="s">
        <v>13134</v>
      </c>
      <c r="G3956" s="423"/>
      <c r="H3956" s="423">
        <v>2.9970759999999999</v>
      </c>
      <c r="I3956" s="423"/>
      <c r="J3956" s="424">
        <v>20.829699999999999</v>
      </c>
      <c r="K3956" s="424"/>
      <c r="L3956" s="424"/>
    </row>
    <row r="3957" spans="1:12" ht="24" customHeight="1">
      <c r="A3957" s="300" t="s">
        <v>12986</v>
      </c>
      <c r="B3957" s="301" t="s">
        <v>13093</v>
      </c>
      <c r="C3957" s="300" t="s">
        <v>9</v>
      </c>
      <c r="D3957" s="300" t="s">
        <v>10857</v>
      </c>
      <c r="E3957" s="302" t="s">
        <v>27</v>
      </c>
      <c r="F3957" s="423" t="s">
        <v>13094</v>
      </c>
      <c r="G3957" s="423"/>
      <c r="H3957" s="423">
        <v>1.4980298999999999</v>
      </c>
      <c r="I3957" s="423"/>
      <c r="J3957" s="424">
        <v>7.7447999999999997</v>
      </c>
      <c r="K3957" s="424"/>
      <c r="L3957" s="424"/>
    </row>
    <row r="3958" spans="1:12" ht="17.100000000000001" customHeight="1">
      <c r="A3958" s="298"/>
      <c r="B3958" s="298"/>
      <c r="C3958" s="298"/>
      <c r="D3958" s="298"/>
      <c r="E3958" s="298"/>
      <c r="F3958" s="298"/>
      <c r="G3958" s="298"/>
      <c r="H3958" s="298"/>
      <c r="I3958" s="298"/>
      <c r="J3958" s="298" t="s">
        <v>12992</v>
      </c>
      <c r="K3958" s="298"/>
      <c r="L3958" s="298" t="s">
        <v>14155</v>
      </c>
    </row>
    <row r="3959" spans="1:12">
      <c r="A3959" s="414" t="s">
        <v>12998</v>
      </c>
      <c r="B3959" s="414"/>
      <c r="C3959" s="414"/>
      <c r="D3959" s="414"/>
      <c r="E3959" s="414"/>
      <c r="F3959" s="414"/>
      <c r="G3959" s="414"/>
      <c r="H3959" s="414"/>
      <c r="I3959" s="294"/>
      <c r="J3959" s="294"/>
      <c r="K3959" s="294"/>
      <c r="L3959" s="294"/>
    </row>
    <row r="3960" spans="1:12" ht="17.100000000000001" customHeight="1">
      <c r="A3960" s="294" t="s">
        <v>12978</v>
      </c>
      <c r="B3960" s="298" t="s">
        <v>12979</v>
      </c>
      <c r="C3960" s="294" t="s">
        <v>12980</v>
      </c>
      <c r="D3960" s="294" t="s">
        <v>12981</v>
      </c>
      <c r="E3960" s="299" t="s">
        <v>12982</v>
      </c>
      <c r="F3960" s="413" t="s">
        <v>12983</v>
      </c>
      <c r="G3960" s="413"/>
      <c r="H3960" s="413" t="s">
        <v>12984</v>
      </c>
      <c r="I3960" s="413"/>
      <c r="J3960" s="413" t="s">
        <v>12985</v>
      </c>
      <c r="K3960" s="413"/>
      <c r="L3960" s="413"/>
    </row>
    <row r="3961" spans="1:12" ht="36" customHeight="1">
      <c r="A3961" s="300" t="s">
        <v>12986</v>
      </c>
      <c r="B3961" s="301" t="s">
        <v>13249</v>
      </c>
      <c r="C3961" s="300" t="s">
        <v>9</v>
      </c>
      <c r="D3961" s="300" t="s">
        <v>7404</v>
      </c>
      <c r="E3961" s="302" t="s">
        <v>51</v>
      </c>
      <c r="F3961" s="423" t="s">
        <v>12935</v>
      </c>
      <c r="G3961" s="423"/>
      <c r="H3961" s="423">
        <v>24.4</v>
      </c>
      <c r="I3961" s="423"/>
      <c r="J3961" s="424">
        <v>1.95</v>
      </c>
      <c r="K3961" s="424"/>
      <c r="L3961" s="424"/>
    </row>
    <row r="3962" spans="1:12" ht="24" customHeight="1">
      <c r="A3962" s="300" t="s">
        <v>12986</v>
      </c>
      <c r="B3962" s="301" t="s">
        <v>14077</v>
      </c>
      <c r="C3962" s="300" t="s">
        <v>9</v>
      </c>
      <c r="D3962" s="300" t="s">
        <v>10842</v>
      </c>
      <c r="E3962" s="302" t="s">
        <v>12932</v>
      </c>
      <c r="F3962" s="423" t="s">
        <v>14078</v>
      </c>
      <c r="G3962" s="423"/>
      <c r="H3962" s="423">
        <v>0.59030000000000005</v>
      </c>
      <c r="I3962" s="423"/>
      <c r="J3962" s="424">
        <v>17.260000000000002</v>
      </c>
      <c r="K3962" s="424"/>
      <c r="L3962" s="424"/>
    </row>
    <row r="3963" spans="1:12" ht="36" customHeight="1">
      <c r="A3963" s="300" t="s">
        <v>12986</v>
      </c>
      <c r="B3963" s="301" t="s">
        <v>14156</v>
      </c>
      <c r="C3963" s="300" t="s">
        <v>9</v>
      </c>
      <c r="D3963" s="300" t="s">
        <v>9277</v>
      </c>
      <c r="E3963" s="302" t="s">
        <v>13082</v>
      </c>
      <c r="F3963" s="423" t="s">
        <v>14157</v>
      </c>
      <c r="G3963" s="423"/>
      <c r="H3963" s="423">
        <v>1.0001</v>
      </c>
      <c r="I3963" s="423"/>
      <c r="J3963" s="424">
        <v>724.79</v>
      </c>
      <c r="K3963" s="424"/>
      <c r="L3963" s="424"/>
    </row>
    <row r="3964" spans="1:12" ht="24" customHeight="1">
      <c r="A3964" s="300" t="s">
        <v>12986</v>
      </c>
      <c r="B3964" s="301" t="s">
        <v>13099</v>
      </c>
      <c r="C3964" s="300" t="s">
        <v>9</v>
      </c>
      <c r="D3964" s="300" t="s">
        <v>7224</v>
      </c>
      <c r="E3964" s="302" t="s">
        <v>51</v>
      </c>
      <c r="F3964" s="423" t="s">
        <v>13100</v>
      </c>
      <c r="G3964" s="423"/>
      <c r="H3964" s="423">
        <v>3.0722099999999999E-2</v>
      </c>
      <c r="I3964" s="423"/>
      <c r="J3964" s="424">
        <v>0.2823</v>
      </c>
      <c r="K3964" s="424"/>
      <c r="L3964" s="424"/>
    </row>
    <row r="3965" spans="1:12" ht="24" customHeight="1">
      <c r="A3965" s="300" t="s">
        <v>12986</v>
      </c>
      <c r="B3965" s="301" t="s">
        <v>13101</v>
      </c>
      <c r="C3965" s="300" t="s">
        <v>9</v>
      </c>
      <c r="D3965" s="300" t="s">
        <v>7359</v>
      </c>
      <c r="E3965" s="302" t="s">
        <v>51</v>
      </c>
      <c r="F3965" s="423" t="s">
        <v>13102</v>
      </c>
      <c r="G3965" s="423"/>
      <c r="H3965" s="423">
        <v>9.9149999999999998E-4</v>
      </c>
      <c r="I3965" s="423"/>
      <c r="J3965" s="424">
        <v>0.12740000000000001</v>
      </c>
      <c r="K3965" s="424"/>
      <c r="L3965" s="424"/>
    </row>
    <row r="3966" spans="1:12" ht="24" customHeight="1">
      <c r="A3966" s="300" t="s">
        <v>12986</v>
      </c>
      <c r="B3966" s="301" t="s">
        <v>13103</v>
      </c>
      <c r="C3966" s="300" t="s">
        <v>9</v>
      </c>
      <c r="D3966" s="300" t="s">
        <v>8851</v>
      </c>
      <c r="E3966" s="302" t="s">
        <v>51</v>
      </c>
      <c r="F3966" s="423" t="s">
        <v>13104</v>
      </c>
      <c r="G3966" s="423"/>
      <c r="H3966" s="423">
        <v>7.9339999999999999E-4</v>
      </c>
      <c r="I3966" s="423"/>
      <c r="J3966" s="424">
        <v>0.15359999999999999</v>
      </c>
      <c r="K3966" s="424"/>
      <c r="L3966" s="424"/>
    </row>
    <row r="3967" spans="1:12" ht="24" customHeight="1">
      <c r="A3967" s="300" t="s">
        <v>12986</v>
      </c>
      <c r="B3967" s="301" t="s">
        <v>13105</v>
      </c>
      <c r="C3967" s="300" t="s">
        <v>9</v>
      </c>
      <c r="D3967" s="300" t="s">
        <v>8852</v>
      </c>
      <c r="E3967" s="302" t="s">
        <v>51</v>
      </c>
      <c r="F3967" s="423" t="s">
        <v>13106</v>
      </c>
      <c r="G3967" s="423"/>
      <c r="H3967" s="423">
        <v>1.7000000000000001E-4</v>
      </c>
      <c r="I3967" s="423"/>
      <c r="J3967" s="424">
        <v>9.3200000000000005E-2</v>
      </c>
      <c r="K3967" s="424"/>
      <c r="L3967" s="424"/>
    </row>
    <row r="3968" spans="1:12" ht="24" customHeight="1">
      <c r="A3968" s="300" t="s">
        <v>12986</v>
      </c>
      <c r="B3968" s="301" t="s">
        <v>13107</v>
      </c>
      <c r="C3968" s="300" t="s">
        <v>9</v>
      </c>
      <c r="D3968" s="300" t="s">
        <v>9000</v>
      </c>
      <c r="E3968" s="302" t="s">
        <v>51</v>
      </c>
      <c r="F3968" s="423" t="s">
        <v>13108</v>
      </c>
      <c r="G3968" s="423"/>
      <c r="H3968" s="423">
        <v>3.4967699999999997E-2</v>
      </c>
      <c r="I3968" s="423"/>
      <c r="J3968" s="424">
        <v>0.23669999999999999</v>
      </c>
      <c r="K3968" s="424"/>
      <c r="L3968" s="424"/>
    </row>
    <row r="3969" spans="1:12" ht="24" customHeight="1">
      <c r="A3969" s="300" t="s">
        <v>12986</v>
      </c>
      <c r="B3969" s="301" t="s">
        <v>13109</v>
      </c>
      <c r="C3969" s="300" t="s">
        <v>9</v>
      </c>
      <c r="D3969" s="300" t="s">
        <v>9574</v>
      </c>
      <c r="E3969" s="302" t="s">
        <v>51</v>
      </c>
      <c r="F3969" s="423" t="s">
        <v>13110</v>
      </c>
      <c r="G3969" s="423"/>
      <c r="H3969" s="423">
        <v>1.10893E-2</v>
      </c>
      <c r="I3969" s="423"/>
      <c r="J3969" s="424">
        <v>9.7900000000000001E-2</v>
      </c>
      <c r="K3969" s="424"/>
      <c r="L3969" s="424"/>
    </row>
    <row r="3970" spans="1:12" ht="24" customHeight="1">
      <c r="A3970" s="300" t="s">
        <v>12986</v>
      </c>
      <c r="B3970" s="301" t="s">
        <v>13111</v>
      </c>
      <c r="C3970" s="300" t="s">
        <v>9</v>
      </c>
      <c r="D3970" s="300" t="s">
        <v>10714</v>
      </c>
      <c r="E3970" s="302" t="s">
        <v>93</v>
      </c>
      <c r="F3970" s="423" t="s">
        <v>13112</v>
      </c>
      <c r="G3970" s="423"/>
      <c r="H3970" s="423">
        <v>5.8282000000000004E-3</v>
      </c>
      <c r="I3970" s="423"/>
      <c r="J3970" s="424">
        <v>8.8900000000000007E-2</v>
      </c>
      <c r="K3970" s="424"/>
      <c r="L3970" s="424"/>
    </row>
    <row r="3971" spans="1:12" ht="24" customHeight="1">
      <c r="A3971" s="300" t="s">
        <v>12986</v>
      </c>
      <c r="B3971" s="301" t="s">
        <v>13113</v>
      </c>
      <c r="C3971" s="300" t="s">
        <v>9</v>
      </c>
      <c r="D3971" s="300" t="s">
        <v>10809</v>
      </c>
      <c r="E3971" s="302" t="s">
        <v>51</v>
      </c>
      <c r="F3971" s="423" t="s">
        <v>13114</v>
      </c>
      <c r="G3971" s="423"/>
      <c r="H3971" s="423">
        <v>5.8282000000000004E-3</v>
      </c>
      <c r="I3971" s="423"/>
      <c r="J3971" s="424">
        <v>6.9900000000000004E-2</v>
      </c>
      <c r="K3971" s="424"/>
      <c r="L3971" s="424"/>
    </row>
    <row r="3972" spans="1:12" ht="24" customHeight="1">
      <c r="A3972" s="300" t="s">
        <v>12986</v>
      </c>
      <c r="B3972" s="301" t="s">
        <v>13115</v>
      </c>
      <c r="C3972" s="300" t="s">
        <v>9</v>
      </c>
      <c r="D3972" s="300" t="s">
        <v>10810</v>
      </c>
      <c r="E3972" s="302" t="s">
        <v>51</v>
      </c>
      <c r="F3972" s="423" t="s">
        <v>13116</v>
      </c>
      <c r="G3972" s="423"/>
      <c r="H3972" s="423">
        <v>5.8282000000000004E-3</v>
      </c>
      <c r="I3972" s="423"/>
      <c r="J3972" s="424">
        <v>0.15509999999999999</v>
      </c>
      <c r="K3972" s="424"/>
      <c r="L3972" s="424"/>
    </row>
    <row r="3973" spans="1:12" ht="24" customHeight="1">
      <c r="A3973" s="300" t="s">
        <v>12986</v>
      </c>
      <c r="B3973" s="301" t="s">
        <v>13117</v>
      </c>
      <c r="C3973" s="300" t="s">
        <v>9</v>
      </c>
      <c r="D3973" s="300" t="s">
        <v>10837</v>
      </c>
      <c r="E3973" s="302" t="s">
        <v>51</v>
      </c>
      <c r="F3973" s="423" t="s">
        <v>13118</v>
      </c>
      <c r="G3973" s="423"/>
      <c r="H3973" s="423">
        <v>1.985E-4</v>
      </c>
      <c r="I3973" s="423"/>
      <c r="J3973" s="424">
        <v>8.8400000000000006E-2</v>
      </c>
      <c r="K3973" s="424"/>
      <c r="L3973" s="424"/>
    </row>
    <row r="3974" spans="1:12" ht="24" customHeight="1">
      <c r="A3974" s="300" t="s">
        <v>12986</v>
      </c>
      <c r="B3974" s="301" t="s">
        <v>13003</v>
      </c>
      <c r="C3974" s="300" t="s">
        <v>9</v>
      </c>
      <c r="D3974" s="300" t="s">
        <v>7216</v>
      </c>
      <c r="E3974" s="302" t="s">
        <v>51</v>
      </c>
      <c r="F3974" s="423" t="s">
        <v>13004</v>
      </c>
      <c r="G3974" s="423"/>
      <c r="H3974" s="423">
        <v>1.1672800000000001E-2</v>
      </c>
      <c r="I3974" s="423"/>
      <c r="J3974" s="424">
        <v>0.39</v>
      </c>
      <c r="K3974" s="424"/>
      <c r="L3974" s="424"/>
    </row>
    <row r="3975" spans="1:12" ht="24" customHeight="1">
      <c r="A3975" s="300" t="s">
        <v>12986</v>
      </c>
      <c r="B3975" s="301" t="s">
        <v>13005</v>
      </c>
      <c r="C3975" s="300" t="s">
        <v>9</v>
      </c>
      <c r="D3975" s="300" t="s">
        <v>7393</v>
      </c>
      <c r="E3975" s="302" t="s">
        <v>12988</v>
      </c>
      <c r="F3975" s="423" t="s">
        <v>13006</v>
      </c>
      <c r="G3975" s="423"/>
      <c r="H3975" s="423">
        <v>7.0223999999999998E-3</v>
      </c>
      <c r="I3975" s="423"/>
      <c r="J3975" s="424">
        <v>0.37919999999999998</v>
      </c>
      <c r="K3975" s="424"/>
      <c r="L3975" s="424"/>
    </row>
    <row r="3976" spans="1:12" ht="24" customHeight="1">
      <c r="A3976" s="300" t="s">
        <v>12986</v>
      </c>
      <c r="B3976" s="301" t="s">
        <v>13007</v>
      </c>
      <c r="C3976" s="300" t="s">
        <v>9</v>
      </c>
      <c r="D3976" s="300" t="s">
        <v>10619</v>
      </c>
      <c r="E3976" s="302" t="s">
        <v>51</v>
      </c>
      <c r="F3976" s="423" t="s">
        <v>13008</v>
      </c>
      <c r="G3976" s="423"/>
      <c r="H3976" s="423">
        <v>5.4473999999999998E-3</v>
      </c>
      <c r="I3976" s="423"/>
      <c r="J3976" s="424">
        <v>1.0418000000000001</v>
      </c>
      <c r="K3976" s="424"/>
      <c r="L3976" s="424"/>
    </row>
    <row r="3977" spans="1:12" ht="24" customHeight="1">
      <c r="A3977" s="300" t="s">
        <v>12986</v>
      </c>
      <c r="B3977" s="301" t="s">
        <v>13009</v>
      </c>
      <c r="C3977" s="300" t="s">
        <v>9</v>
      </c>
      <c r="D3977" s="300" t="s">
        <v>10769</v>
      </c>
      <c r="E3977" s="302" t="s">
        <v>51</v>
      </c>
      <c r="F3977" s="423" t="s">
        <v>13010</v>
      </c>
      <c r="G3977" s="423"/>
      <c r="H3977" s="423">
        <v>0.48967270000000002</v>
      </c>
      <c r="I3977" s="423"/>
      <c r="J3977" s="424">
        <v>0.61699999999999999</v>
      </c>
      <c r="K3977" s="424"/>
      <c r="L3977" s="424"/>
    </row>
    <row r="3978" spans="1:12" ht="24" customHeight="1">
      <c r="A3978" s="300" t="s">
        <v>12986</v>
      </c>
      <c r="B3978" s="301" t="s">
        <v>13011</v>
      </c>
      <c r="C3978" s="300" t="s">
        <v>9</v>
      </c>
      <c r="D3978" s="300" t="s">
        <v>10929</v>
      </c>
      <c r="E3978" s="302" t="s">
        <v>51</v>
      </c>
      <c r="F3978" s="423" t="s">
        <v>13012</v>
      </c>
      <c r="G3978" s="423"/>
      <c r="H3978" s="423">
        <v>4.7210000000000004E-3</v>
      </c>
      <c r="I3978" s="423"/>
      <c r="J3978" s="424">
        <v>0.71030000000000004</v>
      </c>
      <c r="K3978" s="424"/>
      <c r="L3978" s="424"/>
    </row>
    <row r="3979" spans="1:12" ht="17.100000000000001" customHeight="1">
      <c r="A3979" s="298"/>
      <c r="B3979" s="298"/>
      <c r="C3979" s="298"/>
      <c r="D3979" s="298"/>
      <c r="E3979" s="298"/>
      <c r="F3979" s="298"/>
      <c r="G3979" s="298"/>
      <c r="H3979" s="298"/>
      <c r="I3979" s="298"/>
      <c r="J3979" s="298" t="s">
        <v>12992</v>
      </c>
      <c r="K3979" s="298"/>
      <c r="L3979" s="298" t="s">
        <v>14158</v>
      </c>
    </row>
    <row r="3980" spans="1:12">
      <c r="A3980" s="414" t="s">
        <v>13056</v>
      </c>
      <c r="B3980" s="414"/>
      <c r="C3980" s="414"/>
      <c r="D3980" s="414"/>
      <c r="E3980" s="414"/>
      <c r="F3980" s="414"/>
      <c r="G3980" s="414"/>
      <c r="H3980" s="414"/>
      <c r="I3980" s="294"/>
      <c r="J3980" s="294"/>
      <c r="K3980" s="294"/>
      <c r="L3980" s="294"/>
    </row>
    <row r="3981" spans="1:12" ht="17.100000000000001" customHeight="1">
      <c r="A3981" s="294" t="s">
        <v>12978</v>
      </c>
      <c r="B3981" s="298" t="s">
        <v>12979</v>
      </c>
      <c r="C3981" s="294" t="s">
        <v>12980</v>
      </c>
      <c r="D3981" s="294" t="s">
        <v>12981</v>
      </c>
      <c r="E3981" s="299" t="s">
        <v>12982</v>
      </c>
      <c r="F3981" s="413" t="s">
        <v>12983</v>
      </c>
      <c r="G3981" s="413"/>
      <c r="H3981" s="413" t="s">
        <v>12984</v>
      </c>
      <c r="I3981" s="413"/>
      <c r="J3981" s="413" t="s">
        <v>12985</v>
      </c>
      <c r="K3981" s="413"/>
      <c r="L3981" s="413"/>
    </row>
    <row r="3982" spans="1:12" ht="24" customHeight="1">
      <c r="A3982" s="300" t="s">
        <v>12986</v>
      </c>
      <c r="B3982" s="301" t="s">
        <v>13057</v>
      </c>
      <c r="C3982" s="300" t="s">
        <v>9</v>
      </c>
      <c r="D3982" s="300" t="s">
        <v>12549</v>
      </c>
      <c r="E3982" s="302" t="s">
        <v>27</v>
      </c>
      <c r="F3982" s="423" t="s">
        <v>12948</v>
      </c>
      <c r="G3982" s="423"/>
      <c r="H3982" s="423">
        <v>4.381043</v>
      </c>
      <c r="I3982" s="423"/>
      <c r="J3982" s="424">
        <v>2.8477000000000001</v>
      </c>
      <c r="K3982" s="424"/>
      <c r="L3982" s="424"/>
    </row>
    <row r="3983" spans="1:12" ht="17.100000000000001" customHeight="1">
      <c r="A3983" s="298"/>
      <c r="B3983" s="298"/>
      <c r="C3983" s="298"/>
      <c r="D3983" s="298"/>
      <c r="E3983" s="298"/>
      <c r="F3983" s="298"/>
      <c r="G3983" s="298"/>
      <c r="H3983" s="298"/>
      <c r="I3983" s="298"/>
      <c r="J3983" s="298" t="s">
        <v>12992</v>
      </c>
      <c r="K3983" s="298"/>
      <c r="L3983" s="298" t="s">
        <v>13309</v>
      </c>
    </row>
    <row r="3984" spans="1:12">
      <c r="A3984" s="414" t="s">
        <v>13058</v>
      </c>
      <c r="B3984" s="414"/>
      <c r="C3984" s="414"/>
      <c r="D3984" s="414"/>
      <c r="E3984" s="414"/>
      <c r="F3984" s="414"/>
      <c r="G3984" s="414"/>
      <c r="H3984" s="414"/>
      <c r="I3984" s="294"/>
      <c r="J3984" s="294"/>
      <c r="K3984" s="294"/>
      <c r="L3984" s="294"/>
    </row>
    <row r="3985" spans="1:12" ht="17.100000000000001" customHeight="1">
      <c r="A3985" s="294" t="s">
        <v>12978</v>
      </c>
      <c r="B3985" s="298" t="s">
        <v>12979</v>
      </c>
      <c r="C3985" s="294" t="s">
        <v>12980</v>
      </c>
      <c r="D3985" s="294" t="s">
        <v>12981</v>
      </c>
      <c r="E3985" s="299" t="s">
        <v>12982</v>
      </c>
      <c r="F3985" s="413" t="s">
        <v>12983</v>
      </c>
      <c r="G3985" s="413"/>
      <c r="H3985" s="413" t="s">
        <v>12984</v>
      </c>
      <c r="I3985" s="413"/>
      <c r="J3985" s="413" t="s">
        <v>12985</v>
      </c>
      <c r="K3985" s="413"/>
      <c r="L3985" s="413"/>
    </row>
    <row r="3986" spans="1:12" ht="24" customHeight="1">
      <c r="A3986" s="300" t="s">
        <v>12986</v>
      </c>
      <c r="B3986" s="301" t="s">
        <v>13059</v>
      </c>
      <c r="C3986" s="300" t="s">
        <v>9</v>
      </c>
      <c r="D3986" s="300" t="s">
        <v>12535</v>
      </c>
      <c r="E3986" s="302" t="s">
        <v>27</v>
      </c>
      <c r="F3986" s="423" t="s">
        <v>12936</v>
      </c>
      <c r="G3986" s="423"/>
      <c r="H3986" s="423">
        <v>4.381043</v>
      </c>
      <c r="I3986" s="423"/>
      <c r="J3986" s="424">
        <v>0.21909999999999999</v>
      </c>
      <c r="K3986" s="424"/>
      <c r="L3986" s="424"/>
    </row>
    <row r="3987" spans="1:12" ht="17.100000000000001" customHeight="1">
      <c r="A3987" s="298"/>
      <c r="B3987" s="298"/>
      <c r="C3987" s="298"/>
      <c r="D3987" s="298"/>
      <c r="E3987" s="298"/>
      <c r="F3987" s="298"/>
      <c r="G3987" s="298"/>
      <c r="H3987" s="298"/>
      <c r="I3987" s="298"/>
      <c r="J3987" s="298" t="s">
        <v>12992</v>
      </c>
      <c r="K3987" s="298"/>
      <c r="L3987" s="298" t="s">
        <v>12943</v>
      </c>
    </row>
    <row r="3988" spans="1:12">
      <c r="A3988" s="414" t="s">
        <v>13060</v>
      </c>
      <c r="B3988" s="414"/>
      <c r="C3988" s="414"/>
      <c r="D3988" s="414"/>
      <c r="E3988" s="414"/>
      <c r="F3988" s="414"/>
      <c r="G3988" s="414"/>
      <c r="H3988" s="414"/>
      <c r="I3988" s="294"/>
      <c r="J3988" s="294"/>
      <c r="K3988" s="294"/>
      <c r="L3988" s="294"/>
    </row>
    <row r="3989" spans="1:12" ht="17.100000000000001" customHeight="1">
      <c r="A3989" s="294" t="s">
        <v>12978</v>
      </c>
      <c r="B3989" s="298" t="s">
        <v>12979</v>
      </c>
      <c r="C3989" s="294" t="s">
        <v>12980</v>
      </c>
      <c r="D3989" s="294" t="s">
        <v>12981</v>
      </c>
      <c r="E3989" s="299" t="s">
        <v>12982</v>
      </c>
      <c r="F3989" s="413" t="s">
        <v>12983</v>
      </c>
      <c r="G3989" s="413"/>
      <c r="H3989" s="413" t="s">
        <v>12984</v>
      </c>
      <c r="I3989" s="413"/>
      <c r="J3989" s="413" t="s">
        <v>12985</v>
      </c>
      <c r="K3989" s="413"/>
      <c r="L3989" s="413"/>
    </row>
    <row r="3990" spans="1:12" ht="24" customHeight="1">
      <c r="A3990" s="300" t="s">
        <v>12986</v>
      </c>
      <c r="B3990" s="301" t="s">
        <v>13061</v>
      </c>
      <c r="C3990" s="300" t="s">
        <v>9</v>
      </c>
      <c r="D3990" s="300" t="s">
        <v>12522</v>
      </c>
      <c r="E3990" s="302" t="s">
        <v>27</v>
      </c>
      <c r="F3990" s="423" t="s">
        <v>12964</v>
      </c>
      <c r="G3990" s="423"/>
      <c r="H3990" s="423">
        <v>4.381043</v>
      </c>
      <c r="I3990" s="423"/>
      <c r="J3990" s="424">
        <v>11.084</v>
      </c>
      <c r="K3990" s="424"/>
      <c r="L3990" s="424"/>
    </row>
    <row r="3991" spans="1:12" ht="24" customHeight="1">
      <c r="A3991" s="300" t="s">
        <v>12986</v>
      </c>
      <c r="B3991" s="301" t="s">
        <v>13062</v>
      </c>
      <c r="C3991" s="300" t="s">
        <v>9</v>
      </c>
      <c r="D3991" s="300" t="s">
        <v>12527</v>
      </c>
      <c r="E3991" s="302" t="s">
        <v>27</v>
      </c>
      <c r="F3991" s="423" t="s">
        <v>13063</v>
      </c>
      <c r="G3991" s="423"/>
      <c r="H3991" s="423">
        <v>4.381043</v>
      </c>
      <c r="I3991" s="423"/>
      <c r="J3991" s="424">
        <v>1.4896</v>
      </c>
      <c r="K3991" s="424"/>
      <c r="L3991" s="424"/>
    </row>
    <row r="3992" spans="1:12" ht="17.100000000000001" customHeight="1">
      <c r="A3992" s="298"/>
      <c r="B3992" s="298"/>
      <c r="C3992" s="298"/>
      <c r="D3992" s="298"/>
      <c r="E3992" s="298"/>
      <c r="F3992" s="298"/>
      <c r="G3992" s="298"/>
      <c r="H3992" s="298"/>
      <c r="I3992" s="298"/>
      <c r="J3992" s="298" t="s">
        <v>12992</v>
      </c>
      <c r="K3992" s="298"/>
      <c r="L3992" s="298" t="s">
        <v>14159</v>
      </c>
    </row>
    <row r="3993" spans="1:12" ht="17.100000000000001" customHeight="1">
      <c r="A3993" s="294" t="s">
        <v>13014</v>
      </c>
      <c r="B3993" s="294"/>
      <c r="C3993" s="294"/>
      <c r="D3993" s="294"/>
      <c r="E3993" s="294"/>
      <c r="F3993" s="294"/>
      <c r="G3993" s="294"/>
      <c r="H3993" s="294"/>
      <c r="I3993" s="294"/>
      <c r="J3993" s="294"/>
      <c r="K3993" s="294"/>
      <c r="L3993" s="294"/>
    </row>
    <row r="3994" spans="1:12" ht="17.100000000000001" customHeight="1">
      <c r="A3994" s="298"/>
      <c r="B3994" s="298"/>
      <c r="C3994" s="298"/>
      <c r="D3994" s="298"/>
      <c r="E3994" s="298"/>
      <c r="F3994" s="298"/>
      <c r="G3994" s="298"/>
      <c r="H3994" s="298"/>
      <c r="I3994" s="298"/>
      <c r="J3994" s="298" t="s">
        <v>13015</v>
      </c>
      <c r="K3994" s="298"/>
      <c r="L3994" s="298" t="s">
        <v>14160</v>
      </c>
    </row>
    <row r="3995" spans="1:12" ht="17.100000000000001" customHeight="1">
      <c r="A3995" s="298"/>
      <c r="B3995" s="298"/>
      <c r="C3995" s="298"/>
      <c r="D3995" s="298"/>
      <c r="E3995" s="298"/>
      <c r="F3995" s="298"/>
      <c r="G3995" s="298"/>
      <c r="H3995" s="298"/>
      <c r="I3995" s="298"/>
      <c r="J3995" s="298" t="s">
        <v>13017</v>
      </c>
      <c r="K3995" s="298" t="s">
        <v>13018</v>
      </c>
      <c r="L3995" s="298" t="s">
        <v>14161</v>
      </c>
    </row>
    <row r="3996" spans="1:12" ht="17.100000000000001" customHeight="1">
      <c r="A3996" s="298"/>
      <c r="B3996" s="298"/>
      <c r="C3996" s="298"/>
      <c r="D3996" s="298"/>
      <c r="E3996" s="298"/>
      <c r="F3996" s="298"/>
      <c r="G3996" s="298"/>
      <c r="H3996" s="298"/>
      <c r="I3996" s="298"/>
      <c r="J3996" s="298" t="s">
        <v>13020</v>
      </c>
      <c r="K3996" s="298"/>
      <c r="L3996" s="298" t="s">
        <v>14162</v>
      </c>
    </row>
    <row r="3997" spans="1:12" ht="17.100000000000001" customHeight="1">
      <c r="A3997" s="298"/>
      <c r="B3997" s="298"/>
      <c r="C3997" s="298"/>
      <c r="D3997" s="298"/>
      <c r="E3997" s="298"/>
      <c r="F3997" s="298"/>
      <c r="G3997" s="298"/>
      <c r="H3997" s="298"/>
      <c r="I3997" s="298"/>
      <c r="J3997" s="298" t="s">
        <v>13022</v>
      </c>
      <c r="K3997" s="298" t="s">
        <v>12974</v>
      </c>
      <c r="L3997" s="298" t="s">
        <v>14163</v>
      </c>
    </row>
    <row r="3998" spans="1:12" ht="17.100000000000001" customHeight="1">
      <c r="A3998" s="298"/>
      <c r="B3998" s="298"/>
      <c r="C3998" s="298"/>
      <c r="D3998" s="298"/>
      <c r="E3998" s="298"/>
      <c r="F3998" s="298"/>
      <c r="G3998" s="298"/>
      <c r="H3998" s="298"/>
      <c r="I3998" s="298"/>
      <c r="J3998" s="298" t="s">
        <v>13024</v>
      </c>
      <c r="K3998" s="298"/>
      <c r="L3998" s="298" t="s">
        <v>14164</v>
      </c>
    </row>
    <row r="3999" spans="1:12" ht="30" customHeight="1">
      <c r="A3999" s="299"/>
      <c r="B3999" s="299"/>
      <c r="C3999" s="299"/>
      <c r="D3999" s="299"/>
      <c r="E3999" s="299"/>
      <c r="F3999" s="299"/>
      <c r="G3999" s="299"/>
      <c r="H3999" s="299"/>
      <c r="I3999" s="299"/>
      <c r="J3999" s="299"/>
      <c r="K3999" s="299"/>
      <c r="L3999" s="299"/>
    </row>
    <row r="4000" spans="1:12" ht="24" customHeight="1">
      <c r="A4000" s="295" t="s">
        <v>14165</v>
      </c>
      <c r="B4000" s="296" t="s">
        <v>14166</v>
      </c>
      <c r="C4000" s="295" t="s">
        <v>9</v>
      </c>
      <c r="D4000" s="295" t="s">
        <v>1163</v>
      </c>
      <c r="E4000" s="297" t="s">
        <v>13082</v>
      </c>
      <c r="F4000" s="296"/>
      <c r="G4000" s="296"/>
      <c r="H4000" s="296"/>
      <c r="I4000" s="296"/>
      <c r="J4000" s="296"/>
      <c r="K4000" s="296"/>
      <c r="L4000" s="296"/>
    </row>
    <row r="4001" spans="1:12">
      <c r="A4001" s="414" t="s">
        <v>12977</v>
      </c>
      <c r="B4001" s="414"/>
      <c r="C4001" s="414"/>
      <c r="D4001" s="414"/>
      <c r="E4001" s="414"/>
      <c r="F4001" s="414"/>
      <c r="G4001" s="414"/>
      <c r="H4001" s="414"/>
      <c r="I4001" s="294"/>
      <c r="J4001" s="294"/>
      <c r="K4001" s="294"/>
      <c r="L4001" s="294"/>
    </row>
    <row r="4002" spans="1:12" ht="17.100000000000001" customHeight="1">
      <c r="A4002" s="294" t="s">
        <v>12978</v>
      </c>
      <c r="B4002" s="298" t="s">
        <v>12979</v>
      </c>
      <c r="C4002" s="294" t="s">
        <v>12980</v>
      </c>
      <c r="D4002" s="294" t="s">
        <v>12981</v>
      </c>
      <c r="E4002" s="299" t="s">
        <v>12982</v>
      </c>
      <c r="F4002" s="413" t="s">
        <v>12983</v>
      </c>
      <c r="G4002" s="413"/>
      <c r="H4002" s="413" t="s">
        <v>12984</v>
      </c>
      <c r="I4002" s="413"/>
      <c r="J4002" s="413" t="s">
        <v>12985</v>
      </c>
      <c r="K4002" s="413"/>
      <c r="L4002" s="413"/>
    </row>
    <row r="4003" spans="1:12" ht="24" customHeight="1">
      <c r="A4003" s="300" t="s">
        <v>12986</v>
      </c>
      <c r="B4003" s="301" t="s">
        <v>13085</v>
      </c>
      <c r="C4003" s="300" t="s">
        <v>9</v>
      </c>
      <c r="D4003" s="300" t="s">
        <v>7909</v>
      </c>
      <c r="E4003" s="302" t="s">
        <v>51</v>
      </c>
      <c r="F4003" s="423" t="s">
        <v>13086</v>
      </c>
      <c r="G4003" s="423"/>
      <c r="H4003" s="423">
        <v>1.7631999999999999E-3</v>
      </c>
      <c r="I4003" s="423"/>
      <c r="J4003" s="424">
        <v>0.18340000000000001</v>
      </c>
      <c r="K4003" s="424"/>
      <c r="L4003" s="424"/>
    </row>
    <row r="4004" spans="1:12" ht="24" customHeight="1">
      <c r="A4004" s="300" t="s">
        <v>12986</v>
      </c>
      <c r="B4004" s="301" t="s">
        <v>13087</v>
      </c>
      <c r="C4004" s="300" t="s">
        <v>9</v>
      </c>
      <c r="D4004" s="300" t="s">
        <v>8873</v>
      </c>
      <c r="E4004" s="302" t="s">
        <v>51</v>
      </c>
      <c r="F4004" s="423" t="s">
        <v>13088</v>
      </c>
      <c r="G4004" s="423"/>
      <c r="H4004" s="423">
        <v>1.6809999999999999E-4</v>
      </c>
      <c r="I4004" s="423"/>
      <c r="J4004" s="424">
        <v>0.1462</v>
      </c>
      <c r="K4004" s="424"/>
      <c r="L4004" s="424"/>
    </row>
    <row r="4005" spans="1:12" ht="48" customHeight="1">
      <c r="A4005" s="300" t="s">
        <v>12986</v>
      </c>
      <c r="B4005" s="301" t="s">
        <v>13089</v>
      </c>
      <c r="C4005" s="300" t="s">
        <v>9</v>
      </c>
      <c r="D4005" s="300" t="s">
        <v>9227</v>
      </c>
      <c r="E4005" s="302" t="s">
        <v>51</v>
      </c>
      <c r="F4005" s="423" t="s">
        <v>13090</v>
      </c>
      <c r="G4005" s="423"/>
      <c r="H4005" s="423">
        <v>1.176E-4</v>
      </c>
      <c r="I4005" s="423"/>
      <c r="J4005" s="424">
        <v>0.15720000000000001</v>
      </c>
      <c r="K4005" s="424"/>
      <c r="L4005" s="424"/>
    </row>
    <row r="4006" spans="1:12" ht="24" customHeight="1">
      <c r="A4006" s="300" t="s">
        <v>12986</v>
      </c>
      <c r="B4006" s="301" t="s">
        <v>13091</v>
      </c>
      <c r="C4006" s="300" t="s">
        <v>9</v>
      </c>
      <c r="D4006" s="300" t="s">
        <v>9580</v>
      </c>
      <c r="E4006" s="302" t="s">
        <v>51</v>
      </c>
      <c r="F4006" s="423" t="s">
        <v>13092</v>
      </c>
      <c r="G4006" s="423"/>
      <c r="H4006" s="423">
        <v>1.1519999999999999E-4</v>
      </c>
      <c r="I4006" s="423"/>
      <c r="J4006" s="424">
        <v>0.1033</v>
      </c>
      <c r="K4006" s="424"/>
      <c r="L4006" s="424"/>
    </row>
    <row r="4007" spans="1:12" ht="24" customHeight="1">
      <c r="A4007" s="300" t="s">
        <v>12986</v>
      </c>
      <c r="B4007" s="301" t="s">
        <v>12987</v>
      </c>
      <c r="C4007" s="300" t="s">
        <v>9</v>
      </c>
      <c r="D4007" s="300" t="s">
        <v>9831</v>
      </c>
      <c r="E4007" s="302" t="s">
        <v>12988</v>
      </c>
      <c r="F4007" s="423" t="s">
        <v>12989</v>
      </c>
      <c r="G4007" s="423"/>
      <c r="H4007" s="423">
        <v>4.0798899999999999E-2</v>
      </c>
      <c r="I4007" s="423"/>
      <c r="J4007" s="424">
        <v>0.41289999999999999</v>
      </c>
      <c r="K4007" s="424"/>
      <c r="L4007" s="424"/>
    </row>
    <row r="4008" spans="1:12" ht="36" customHeight="1">
      <c r="A4008" s="300" t="s">
        <v>12986</v>
      </c>
      <c r="B4008" s="301" t="s">
        <v>12990</v>
      </c>
      <c r="C4008" s="300" t="s">
        <v>9</v>
      </c>
      <c r="D4008" s="300" t="s">
        <v>11426</v>
      </c>
      <c r="E4008" s="302" t="s">
        <v>51</v>
      </c>
      <c r="F4008" s="423" t="s">
        <v>12991</v>
      </c>
      <c r="G4008" s="423"/>
      <c r="H4008" s="423">
        <v>2.1381E-3</v>
      </c>
      <c r="I4008" s="423"/>
      <c r="J4008" s="424">
        <v>0.28260000000000002</v>
      </c>
      <c r="K4008" s="424"/>
      <c r="L4008" s="424"/>
    </row>
    <row r="4009" spans="1:12" ht="17.100000000000001" customHeight="1">
      <c r="A4009" s="298"/>
      <c r="B4009" s="298"/>
      <c r="C4009" s="298"/>
      <c r="D4009" s="298"/>
      <c r="E4009" s="298"/>
      <c r="F4009" s="298"/>
      <c r="G4009" s="298"/>
      <c r="H4009" s="298"/>
      <c r="I4009" s="298"/>
      <c r="J4009" s="298" t="s">
        <v>12992</v>
      </c>
      <c r="K4009" s="298"/>
      <c r="L4009" s="298" t="s">
        <v>12947</v>
      </c>
    </row>
    <row r="4010" spans="1:12">
      <c r="A4010" s="414" t="s">
        <v>12994</v>
      </c>
      <c r="B4010" s="414"/>
      <c r="C4010" s="414"/>
      <c r="D4010" s="414"/>
      <c r="E4010" s="414"/>
      <c r="F4010" s="414"/>
      <c r="G4010" s="414"/>
      <c r="H4010" s="414"/>
      <c r="I4010" s="294"/>
      <c r="J4010" s="294"/>
      <c r="K4010" s="294"/>
      <c r="L4010" s="294"/>
    </row>
    <row r="4011" spans="1:12" ht="17.100000000000001" customHeight="1">
      <c r="A4011" s="294" t="s">
        <v>12978</v>
      </c>
      <c r="B4011" s="298" t="s">
        <v>12979</v>
      </c>
      <c r="C4011" s="294" t="s">
        <v>12980</v>
      </c>
      <c r="D4011" s="294" t="s">
        <v>12981</v>
      </c>
      <c r="E4011" s="299" t="s">
        <v>12982</v>
      </c>
      <c r="F4011" s="413" t="s">
        <v>12983</v>
      </c>
      <c r="G4011" s="413"/>
      <c r="H4011" s="413" t="s">
        <v>12984</v>
      </c>
      <c r="I4011" s="413"/>
      <c r="J4011" s="413" t="s">
        <v>12985</v>
      </c>
      <c r="K4011" s="413"/>
      <c r="L4011" s="413"/>
    </row>
    <row r="4012" spans="1:12" ht="24" customHeight="1">
      <c r="A4012" s="300" t="s">
        <v>12986</v>
      </c>
      <c r="B4012" s="301" t="s">
        <v>13192</v>
      </c>
      <c r="C4012" s="300" t="s">
        <v>9</v>
      </c>
      <c r="D4012" s="300" t="s">
        <v>10306</v>
      </c>
      <c r="E4012" s="302" t="s">
        <v>27</v>
      </c>
      <c r="F4012" s="423" t="s">
        <v>13134</v>
      </c>
      <c r="G4012" s="423"/>
      <c r="H4012" s="423">
        <v>1.5240940999999999</v>
      </c>
      <c r="I4012" s="423"/>
      <c r="J4012" s="424">
        <v>10.592499999999999</v>
      </c>
      <c r="K4012" s="424"/>
      <c r="L4012" s="424"/>
    </row>
    <row r="4013" spans="1:12" ht="24" customHeight="1">
      <c r="A4013" s="300" t="s">
        <v>12986</v>
      </c>
      <c r="B4013" s="301" t="s">
        <v>13093</v>
      </c>
      <c r="C4013" s="300" t="s">
        <v>9</v>
      </c>
      <c r="D4013" s="300" t="s">
        <v>10857</v>
      </c>
      <c r="E4013" s="302" t="s">
        <v>27</v>
      </c>
      <c r="F4013" s="423" t="s">
        <v>13094</v>
      </c>
      <c r="G4013" s="423"/>
      <c r="H4013" s="423">
        <v>1.5240940999999999</v>
      </c>
      <c r="I4013" s="423"/>
      <c r="J4013" s="424">
        <v>7.8795999999999999</v>
      </c>
      <c r="K4013" s="424"/>
      <c r="L4013" s="424"/>
    </row>
    <row r="4014" spans="1:12" ht="17.100000000000001" customHeight="1">
      <c r="A4014" s="298"/>
      <c r="B4014" s="298"/>
      <c r="C4014" s="298"/>
      <c r="D4014" s="298"/>
      <c r="E4014" s="298"/>
      <c r="F4014" s="298"/>
      <c r="G4014" s="298"/>
      <c r="H4014" s="298"/>
      <c r="I4014" s="298"/>
      <c r="J4014" s="298" t="s">
        <v>12992</v>
      </c>
      <c r="K4014" s="298"/>
      <c r="L4014" s="298" t="s">
        <v>13665</v>
      </c>
    </row>
    <row r="4015" spans="1:12">
      <c r="A4015" s="414" t="s">
        <v>12998</v>
      </c>
      <c r="B4015" s="414"/>
      <c r="C4015" s="414"/>
      <c r="D4015" s="414"/>
      <c r="E4015" s="414"/>
      <c r="F4015" s="414"/>
      <c r="G4015" s="414"/>
      <c r="H4015" s="414"/>
      <c r="I4015" s="294"/>
      <c r="J4015" s="294"/>
      <c r="K4015" s="294"/>
      <c r="L4015" s="294"/>
    </row>
    <row r="4016" spans="1:12" ht="17.100000000000001" customHeight="1">
      <c r="A4016" s="294" t="s">
        <v>12978</v>
      </c>
      <c r="B4016" s="298" t="s">
        <v>12979</v>
      </c>
      <c r="C4016" s="294" t="s">
        <v>12980</v>
      </c>
      <c r="D4016" s="294" t="s">
        <v>12981</v>
      </c>
      <c r="E4016" s="299" t="s">
        <v>12982</v>
      </c>
      <c r="F4016" s="413" t="s">
        <v>12983</v>
      </c>
      <c r="G4016" s="413"/>
      <c r="H4016" s="413" t="s">
        <v>12984</v>
      </c>
      <c r="I4016" s="413"/>
      <c r="J4016" s="413" t="s">
        <v>12985</v>
      </c>
      <c r="K4016" s="413"/>
      <c r="L4016" s="413"/>
    </row>
    <row r="4017" spans="1:12" ht="24" customHeight="1">
      <c r="A4017" s="300" t="s">
        <v>12986</v>
      </c>
      <c r="B4017" s="301" t="s">
        <v>13147</v>
      </c>
      <c r="C4017" s="300" t="s">
        <v>9</v>
      </c>
      <c r="D4017" s="300" t="s">
        <v>8045</v>
      </c>
      <c r="E4017" s="302" t="s">
        <v>23</v>
      </c>
      <c r="F4017" s="423" t="s">
        <v>12928</v>
      </c>
      <c r="G4017" s="423"/>
      <c r="H4017" s="423">
        <v>4.83</v>
      </c>
      <c r="I4017" s="423"/>
      <c r="J4017" s="424">
        <v>2.36</v>
      </c>
      <c r="K4017" s="424"/>
      <c r="L4017" s="424"/>
    </row>
    <row r="4018" spans="1:12" ht="24" customHeight="1">
      <c r="A4018" s="300" t="s">
        <v>12986</v>
      </c>
      <c r="B4018" s="301" t="s">
        <v>13341</v>
      </c>
      <c r="C4018" s="300" t="s">
        <v>9</v>
      </c>
      <c r="D4018" s="300" t="s">
        <v>7133</v>
      </c>
      <c r="E4018" s="302" t="s">
        <v>13145</v>
      </c>
      <c r="F4018" s="423" t="s">
        <v>13342</v>
      </c>
      <c r="G4018" s="423"/>
      <c r="H4018" s="423">
        <v>6.0999999999999999E-2</v>
      </c>
      <c r="I4018" s="423"/>
      <c r="J4018" s="424">
        <v>4.05</v>
      </c>
      <c r="K4018" s="424"/>
      <c r="L4018" s="424"/>
    </row>
    <row r="4019" spans="1:12" ht="36" customHeight="1">
      <c r="A4019" s="300" t="s">
        <v>12986</v>
      </c>
      <c r="B4019" s="301" t="s">
        <v>14167</v>
      </c>
      <c r="C4019" s="300" t="s">
        <v>9</v>
      </c>
      <c r="D4019" s="300" t="s">
        <v>10542</v>
      </c>
      <c r="E4019" s="302" t="s">
        <v>13082</v>
      </c>
      <c r="F4019" s="423" t="s">
        <v>14168</v>
      </c>
      <c r="G4019" s="423"/>
      <c r="H4019" s="423">
        <v>1</v>
      </c>
      <c r="I4019" s="423"/>
      <c r="J4019" s="424">
        <v>287.85000000000002</v>
      </c>
      <c r="K4019" s="424"/>
      <c r="L4019" s="424"/>
    </row>
    <row r="4020" spans="1:12" ht="24" customHeight="1">
      <c r="A4020" s="300" t="s">
        <v>12986</v>
      </c>
      <c r="B4020" s="301" t="s">
        <v>13099</v>
      </c>
      <c r="C4020" s="300" t="s">
        <v>9</v>
      </c>
      <c r="D4020" s="300" t="s">
        <v>7224</v>
      </c>
      <c r="E4020" s="302" t="s">
        <v>51</v>
      </c>
      <c r="F4020" s="423" t="s">
        <v>13100</v>
      </c>
      <c r="G4020" s="423"/>
      <c r="H4020" s="423">
        <v>2.0824499999999999E-2</v>
      </c>
      <c r="I4020" s="423"/>
      <c r="J4020" s="424">
        <v>0.19139999999999999</v>
      </c>
      <c r="K4020" s="424"/>
      <c r="L4020" s="424"/>
    </row>
    <row r="4021" spans="1:12" ht="24" customHeight="1">
      <c r="A4021" s="300" t="s">
        <v>12986</v>
      </c>
      <c r="B4021" s="301" t="s">
        <v>13101</v>
      </c>
      <c r="C4021" s="300" t="s">
        <v>9</v>
      </c>
      <c r="D4021" s="300" t="s">
        <v>7359</v>
      </c>
      <c r="E4021" s="302" t="s">
        <v>51</v>
      </c>
      <c r="F4021" s="423" t="s">
        <v>13102</v>
      </c>
      <c r="G4021" s="423"/>
      <c r="H4021" s="423">
        <v>6.7210000000000002E-4</v>
      </c>
      <c r="I4021" s="423"/>
      <c r="J4021" s="424">
        <v>8.6400000000000005E-2</v>
      </c>
      <c r="K4021" s="424"/>
      <c r="L4021" s="424"/>
    </row>
    <row r="4022" spans="1:12" ht="24" customHeight="1">
      <c r="A4022" s="300" t="s">
        <v>12986</v>
      </c>
      <c r="B4022" s="301" t="s">
        <v>13103</v>
      </c>
      <c r="C4022" s="300" t="s">
        <v>9</v>
      </c>
      <c r="D4022" s="300" t="s">
        <v>8851</v>
      </c>
      <c r="E4022" s="302" t="s">
        <v>51</v>
      </c>
      <c r="F4022" s="423" t="s">
        <v>13104</v>
      </c>
      <c r="G4022" s="423"/>
      <c r="H4022" s="423">
        <v>5.3790000000000001E-4</v>
      </c>
      <c r="I4022" s="423"/>
      <c r="J4022" s="424">
        <v>0.1042</v>
      </c>
      <c r="K4022" s="424"/>
      <c r="L4022" s="424"/>
    </row>
    <row r="4023" spans="1:12" ht="24" customHeight="1">
      <c r="A4023" s="300" t="s">
        <v>12986</v>
      </c>
      <c r="B4023" s="301" t="s">
        <v>13105</v>
      </c>
      <c r="C4023" s="300" t="s">
        <v>9</v>
      </c>
      <c r="D4023" s="300" t="s">
        <v>8852</v>
      </c>
      <c r="E4023" s="302" t="s">
        <v>51</v>
      </c>
      <c r="F4023" s="423" t="s">
        <v>13106</v>
      </c>
      <c r="G4023" s="423"/>
      <c r="H4023" s="423">
        <v>1.1519999999999999E-4</v>
      </c>
      <c r="I4023" s="423"/>
      <c r="J4023" s="424">
        <v>6.3200000000000006E-2</v>
      </c>
      <c r="K4023" s="424"/>
      <c r="L4023" s="424"/>
    </row>
    <row r="4024" spans="1:12" ht="24" customHeight="1">
      <c r="A4024" s="300" t="s">
        <v>12986</v>
      </c>
      <c r="B4024" s="301" t="s">
        <v>13107</v>
      </c>
      <c r="C4024" s="300" t="s">
        <v>9</v>
      </c>
      <c r="D4024" s="300" t="s">
        <v>9000</v>
      </c>
      <c r="E4024" s="302" t="s">
        <v>51</v>
      </c>
      <c r="F4024" s="423" t="s">
        <v>13108</v>
      </c>
      <c r="G4024" s="423"/>
      <c r="H4024" s="423">
        <v>2.37022E-2</v>
      </c>
      <c r="I4024" s="423"/>
      <c r="J4024" s="424">
        <v>0.1605</v>
      </c>
      <c r="K4024" s="424"/>
      <c r="L4024" s="424"/>
    </row>
    <row r="4025" spans="1:12" ht="24" customHeight="1">
      <c r="A4025" s="300" t="s">
        <v>12986</v>
      </c>
      <c r="B4025" s="301" t="s">
        <v>13109</v>
      </c>
      <c r="C4025" s="300" t="s">
        <v>9</v>
      </c>
      <c r="D4025" s="300" t="s">
        <v>9574</v>
      </c>
      <c r="E4025" s="302" t="s">
        <v>51</v>
      </c>
      <c r="F4025" s="423" t="s">
        <v>13110</v>
      </c>
      <c r="G4025" s="423"/>
      <c r="H4025" s="423">
        <v>7.5167000000000003E-3</v>
      </c>
      <c r="I4025" s="423"/>
      <c r="J4025" s="424">
        <v>6.6400000000000001E-2</v>
      </c>
      <c r="K4025" s="424"/>
      <c r="L4025" s="424"/>
    </row>
    <row r="4026" spans="1:12" ht="24" customHeight="1">
      <c r="A4026" s="300" t="s">
        <v>12986</v>
      </c>
      <c r="B4026" s="301" t="s">
        <v>13111</v>
      </c>
      <c r="C4026" s="300" t="s">
        <v>9</v>
      </c>
      <c r="D4026" s="300" t="s">
        <v>10714</v>
      </c>
      <c r="E4026" s="302" t="s">
        <v>93</v>
      </c>
      <c r="F4026" s="423" t="s">
        <v>13112</v>
      </c>
      <c r="G4026" s="423"/>
      <c r="H4026" s="423">
        <v>3.9506000000000003E-3</v>
      </c>
      <c r="I4026" s="423"/>
      <c r="J4026" s="424">
        <v>6.0299999999999999E-2</v>
      </c>
      <c r="K4026" s="424"/>
      <c r="L4026" s="424"/>
    </row>
    <row r="4027" spans="1:12" ht="24" customHeight="1">
      <c r="A4027" s="300" t="s">
        <v>12986</v>
      </c>
      <c r="B4027" s="301" t="s">
        <v>13113</v>
      </c>
      <c r="C4027" s="300" t="s">
        <v>9</v>
      </c>
      <c r="D4027" s="300" t="s">
        <v>10809</v>
      </c>
      <c r="E4027" s="302" t="s">
        <v>51</v>
      </c>
      <c r="F4027" s="423" t="s">
        <v>13114</v>
      </c>
      <c r="G4027" s="423"/>
      <c r="H4027" s="423">
        <v>3.9506000000000003E-3</v>
      </c>
      <c r="I4027" s="423"/>
      <c r="J4027" s="424">
        <v>4.7399999999999998E-2</v>
      </c>
      <c r="K4027" s="424"/>
      <c r="L4027" s="424"/>
    </row>
    <row r="4028" spans="1:12" ht="24" customHeight="1">
      <c r="A4028" s="300" t="s">
        <v>12986</v>
      </c>
      <c r="B4028" s="301" t="s">
        <v>13115</v>
      </c>
      <c r="C4028" s="300" t="s">
        <v>9</v>
      </c>
      <c r="D4028" s="300" t="s">
        <v>10810</v>
      </c>
      <c r="E4028" s="302" t="s">
        <v>51</v>
      </c>
      <c r="F4028" s="423" t="s">
        <v>13116</v>
      </c>
      <c r="G4028" s="423"/>
      <c r="H4028" s="423">
        <v>3.9506000000000003E-3</v>
      </c>
      <c r="I4028" s="423"/>
      <c r="J4028" s="424">
        <v>0.1051</v>
      </c>
      <c r="K4028" s="424"/>
      <c r="L4028" s="424"/>
    </row>
    <row r="4029" spans="1:12" ht="24" customHeight="1">
      <c r="A4029" s="300" t="s">
        <v>12986</v>
      </c>
      <c r="B4029" s="301" t="s">
        <v>13117</v>
      </c>
      <c r="C4029" s="300" t="s">
        <v>9</v>
      </c>
      <c r="D4029" s="300" t="s">
        <v>10837</v>
      </c>
      <c r="E4029" s="302" t="s">
        <v>51</v>
      </c>
      <c r="F4029" s="423" t="s">
        <v>13118</v>
      </c>
      <c r="G4029" s="423"/>
      <c r="H4029" s="423">
        <v>1.3459999999999999E-4</v>
      </c>
      <c r="I4029" s="423"/>
      <c r="J4029" s="424">
        <v>5.9900000000000002E-2</v>
      </c>
      <c r="K4029" s="424"/>
      <c r="L4029" s="424"/>
    </row>
    <row r="4030" spans="1:12" ht="24" customHeight="1">
      <c r="A4030" s="300" t="s">
        <v>12986</v>
      </c>
      <c r="B4030" s="301" t="s">
        <v>13003</v>
      </c>
      <c r="C4030" s="300" t="s">
        <v>9</v>
      </c>
      <c r="D4030" s="300" t="s">
        <v>7216</v>
      </c>
      <c r="E4030" s="302" t="s">
        <v>51</v>
      </c>
      <c r="F4030" s="423" t="s">
        <v>13004</v>
      </c>
      <c r="G4030" s="423"/>
      <c r="H4030" s="423">
        <v>7.9121999999999994E-3</v>
      </c>
      <c r="I4030" s="423"/>
      <c r="J4030" s="424">
        <v>0.26429999999999998</v>
      </c>
      <c r="K4030" s="424"/>
      <c r="L4030" s="424"/>
    </row>
    <row r="4031" spans="1:12" ht="24" customHeight="1">
      <c r="A4031" s="300" t="s">
        <v>12986</v>
      </c>
      <c r="B4031" s="301" t="s">
        <v>13005</v>
      </c>
      <c r="C4031" s="300" t="s">
        <v>9</v>
      </c>
      <c r="D4031" s="300" t="s">
        <v>7393</v>
      </c>
      <c r="E4031" s="302" t="s">
        <v>12988</v>
      </c>
      <c r="F4031" s="423" t="s">
        <v>13006</v>
      </c>
      <c r="G4031" s="423"/>
      <c r="H4031" s="423">
        <v>4.7600999999999997E-3</v>
      </c>
      <c r="I4031" s="423"/>
      <c r="J4031" s="424">
        <v>0.25700000000000001</v>
      </c>
      <c r="K4031" s="424"/>
      <c r="L4031" s="424"/>
    </row>
    <row r="4032" spans="1:12" ht="24" customHeight="1">
      <c r="A4032" s="300" t="s">
        <v>12986</v>
      </c>
      <c r="B4032" s="301" t="s">
        <v>13007</v>
      </c>
      <c r="C4032" s="300" t="s">
        <v>9</v>
      </c>
      <c r="D4032" s="300" t="s">
        <v>10619</v>
      </c>
      <c r="E4032" s="302" t="s">
        <v>51</v>
      </c>
      <c r="F4032" s="423" t="s">
        <v>13008</v>
      </c>
      <c r="G4032" s="423"/>
      <c r="H4032" s="423">
        <v>3.6924000000000002E-3</v>
      </c>
      <c r="I4032" s="423"/>
      <c r="J4032" s="424">
        <v>0.70620000000000005</v>
      </c>
      <c r="K4032" s="424"/>
      <c r="L4032" s="424"/>
    </row>
    <row r="4033" spans="1:12" ht="24" customHeight="1">
      <c r="A4033" s="300" t="s">
        <v>12986</v>
      </c>
      <c r="B4033" s="301" t="s">
        <v>13009</v>
      </c>
      <c r="C4033" s="300" t="s">
        <v>9</v>
      </c>
      <c r="D4033" s="300" t="s">
        <v>10769</v>
      </c>
      <c r="E4033" s="302" t="s">
        <v>51</v>
      </c>
      <c r="F4033" s="423" t="s">
        <v>13010</v>
      </c>
      <c r="G4033" s="423"/>
      <c r="H4033" s="423">
        <v>0.33191579999999998</v>
      </c>
      <c r="I4033" s="423"/>
      <c r="J4033" s="424">
        <v>0.41820000000000002</v>
      </c>
      <c r="K4033" s="424"/>
      <c r="L4033" s="424"/>
    </row>
    <row r="4034" spans="1:12" ht="24" customHeight="1">
      <c r="A4034" s="300" t="s">
        <v>12986</v>
      </c>
      <c r="B4034" s="301" t="s">
        <v>13011</v>
      </c>
      <c r="C4034" s="300" t="s">
        <v>9</v>
      </c>
      <c r="D4034" s="300" t="s">
        <v>10929</v>
      </c>
      <c r="E4034" s="302" t="s">
        <v>51</v>
      </c>
      <c r="F4034" s="423" t="s">
        <v>13012</v>
      </c>
      <c r="G4034" s="423"/>
      <c r="H4034" s="423">
        <v>3.2001E-3</v>
      </c>
      <c r="I4034" s="423"/>
      <c r="J4034" s="424">
        <v>0.48149999999999998</v>
      </c>
      <c r="K4034" s="424"/>
      <c r="L4034" s="424"/>
    </row>
    <row r="4035" spans="1:12" ht="17.100000000000001" customHeight="1">
      <c r="A4035" s="298"/>
      <c r="B4035" s="298"/>
      <c r="C4035" s="298"/>
      <c r="D4035" s="298"/>
      <c r="E4035" s="298"/>
      <c r="F4035" s="298"/>
      <c r="G4035" s="298"/>
      <c r="H4035" s="298"/>
      <c r="I4035" s="298"/>
      <c r="J4035" s="298" t="s">
        <v>12992</v>
      </c>
      <c r="K4035" s="298"/>
      <c r="L4035" s="298" t="s">
        <v>14169</v>
      </c>
    </row>
    <row r="4036" spans="1:12">
      <c r="A4036" s="414" t="s">
        <v>13056</v>
      </c>
      <c r="B4036" s="414"/>
      <c r="C4036" s="414"/>
      <c r="D4036" s="414"/>
      <c r="E4036" s="414"/>
      <c r="F4036" s="414"/>
      <c r="G4036" s="414"/>
      <c r="H4036" s="414"/>
      <c r="I4036" s="294"/>
      <c r="J4036" s="294"/>
      <c r="K4036" s="294"/>
      <c r="L4036" s="294"/>
    </row>
    <row r="4037" spans="1:12" ht="17.100000000000001" customHeight="1">
      <c r="A4037" s="294" t="s">
        <v>12978</v>
      </c>
      <c r="B4037" s="298" t="s">
        <v>12979</v>
      </c>
      <c r="C4037" s="294" t="s">
        <v>12980</v>
      </c>
      <c r="D4037" s="294" t="s">
        <v>12981</v>
      </c>
      <c r="E4037" s="299" t="s">
        <v>12982</v>
      </c>
      <c r="F4037" s="413" t="s">
        <v>12983</v>
      </c>
      <c r="G4037" s="413"/>
      <c r="H4037" s="413" t="s">
        <v>12984</v>
      </c>
      <c r="I4037" s="413"/>
      <c r="J4037" s="413" t="s">
        <v>12985</v>
      </c>
      <c r="K4037" s="413"/>
      <c r="L4037" s="413"/>
    </row>
    <row r="4038" spans="1:12" ht="24" customHeight="1">
      <c r="A4038" s="300" t="s">
        <v>12986</v>
      </c>
      <c r="B4038" s="301" t="s">
        <v>13057</v>
      </c>
      <c r="C4038" s="300" t="s">
        <v>9</v>
      </c>
      <c r="D4038" s="300" t="s">
        <v>12549</v>
      </c>
      <c r="E4038" s="302" t="s">
        <v>27</v>
      </c>
      <c r="F4038" s="423" t="s">
        <v>12948</v>
      </c>
      <c r="G4038" s="423"/>
      <c r="H4038" s="423">
        <v>2.9696109000000002</v>
      </c>
      <c r="I4038" s="423"/>
      <c r="J4038" s="424">
        <v>1.9301999999999999</v>
      </c>
      <c r="K4038" s="424"/>
      <c r="L4038" s="424"/>
    </row>
    <row r="4039" spans="1:12" ht="17.100000000000001" customHeight="1">
      <c r="A4039" s="298"/>
      <c r="B4039" s="298"/>
      <c r="C4039" s="298"/>
      <c r="D4039" s="298"/>
      <c r="E4039" s="298"/>
      <c r="F4039" s="298"/>
      <c r="G4039" s="298"/>
      <c r="H4039" s="298"/>
      <c r="I4039" s="298"/>
      <c r="J4039" s="298" t="s">
        <v>12992</v>
      </c>
      <c r="K4039" s="298"/>
      <c r="L4039" s="298" t="s">
        <v>14170</v>
      </c>
    </row>
    <row r="4040" spans="1:12">
      <c r="A4040" s="414" t="s">
        <v>13058</v>
      </c>
      <c r="B4040" s="414"/>
      <c r="C4040" s="414"/>
      <c r="D4040" s="414"/>
      <c r="E4040" s="414"/>
      <c r="F4040" s="414"/>
      <c r="G4040" s="414"/>
      <c r="H4040" s="414"/>
      <c r="I4040" s="294"/>
      <c r="J4040" s="294"/>
      <c r="K4040" s="294"/>
      <c r="L4040" s="294"/>
    </row>
    <row r="4041" spans="1:12" ht="17.100000000000001" customHeight="1">
      <c r="A4041" s="294" t="s">
        <v>12978</v>
      </c>
      <c r="B4041" s="298" t="s">
        <v>12979</v>
      </c>
      <c r="C4041" s="294" t="s">
        <v>12980</v>
      </c>
      <c r="D4041" s="294" t="s">
        <v>12981</v>
      </c>
      <c r="E4041" s="299" t="s">
        <v>12982</v>
      </c>
      <c r="F4041" s="413" t="s">
        <v>12983</v>
      </c>
      <c r="G4041" s="413"/>
      <c r="H4041" s="413" t="s">
        <v>12984</v>
      </c>
      <c r="I4041" s="413"/>
      <c r="J4041" s="413" t="s">
        <v>12985</v>
      </c>
      <c r="K4041" s="413"/>
      <c r="L4041" s="413"/>
    </row>
    <row r="4042" spans="1:12" ht="24" customHeight="1">
      <c r="A4042" s="300" t="s">
        <v>12986</v>
      </c>
      <c r="B4042" s="301" t="s">
        <v>13059</v>
      </c>
      <c r="C4042" s="300" t="s">
        <v>9</v>
      </c>
      <c r="D4042" s="300" t="s">
        <v>12535</v>
      </c>
      <c r="E4042" s="302" t="s">
        <v>27</v>
      </c>
      <c r="F4042" s="423" t="s">
        <v>12936</v>
      </c>
      <c r="G4042" s="423"/>
      <c r="H4042" s="423">
        <v>2.9696109000000002</v>
      </c>
      <c r="I4042" s="423"/>
      <c r="J4042" s="424">
        <v>0.14849999999999999</v>
      </c>
      <c r="K4042" s="424"/>
      <c r="L4042" s="424"/>
    </row>
    <row r="4043" spans="1:12" ht="17.100000000000001" customHeight="1">
      <c r="A4043" s="298"/>
      <c r="B4043" s="298"/>
      <c r="C4043" s="298"/>
      <c r="D4043" s="298"/>
      <c r="E4043" s="298"/>
      <c r="F4043" s="298"/>
      <c r="G4043" s="298"/>
      <c r="H4043" s="298"/>
      <c r="I4043" s="298"/>
      <c r="J4043" s="298" t="s">
        <v>12992</v>
      </c>
      <c r="K4043" s="298"/>
      <c r="L4043" s="298" t="s">
        <v>12905</v>
      </c>
    </row>
    <row r="4044" spans="1:12">
      <c r="A4044" s="414" t="s">
        <v>13060</v>
      </c>
      <c r="B4044" s="414"/>
      <c r="C4044" s="414"/>
      <c r="D4044" s="414"/>
      <c r="E4044" s="414"/>
      <c r="F4044" s="414"/>
      <c r="G4044" s="414"/>
      <c r="H4044" s="414"/>
      <c r="I4044" s="294"/>
      <c r="J4044" s="294"/>
      <c r="K4044" s="294"/>
      <c r="L4044" s="294"/>
    </row>
    <row r="4045" spans="1:12" ht="17.100000000000001" customHeight="1">
      <c r="A4045" s="294" t="s">
        <v>12978</v>
      </c>
      <c r="B4045" s="298" t="s">
        <v>12979</v>
      </c>
      <c r="C4045" s="294" t="s">
        <v>12980</v>
      </c>
      <c r="D4045" s="294" t="s">
        <v>12981</v>
      </c>
      <c r="E4045" s="299" t="s">
        <v>12982</v>
      </c>
      <c r="F4045" s="413" t="s">
        <v>12983</v>
      </c>
      <c r="G4045" s="413"/>
      <c r="H4045" s="413" t="s">
        <v>12984</v>
      </c>
      <c r="I4045" s="413"/>
      <c r="J4045" s="413" t="s">
        <v>12985</v>
      </c>
      <c r="K4045" s="413"/>
      <c r="L4045" s="413"/>
    </row>
    <row r="4046" spans="1:12" ht="24" customHeight="1">
      <c r="A4046" s="300" t="s">
        <v>12986</v>
      </c>
      <c r="B4046" s="301" t="s">
        <v>13061</v>
      </c>
      <c r="C4046" s="300" t="s">
        <v>9</v>
      </c>
      <c r="D4046" s="300" t="s">
        <v>12522</v>
      </c>
      <c r="E4046" s="302" t="s">
        <v>27</v>
      </c>
      <c r="F4046" s="423" t="s">
        <v>12964</v>
      </c>
      <c r="G4046" s="423"/>
      <c r="H4046" s="423">
        <v>2.9696109000000002</v>
      </c>
      <c r="I4046" s="423"/>
      <c r="J4046" s="424">
        <v>7.5130999999999997</v>
      </c>
      <c r="K4046" s="424"/>
      <c r="L4046" s="424"/>
    </row>
    <row r="4047" spans="1:12" ht="24" customHeight="1">
      <c r="A4047" s="300" t="s">
        <v>12986</v>
      </c>
      <c r="B4047" s="301" t="s">
        <v>13062</v>
      </c>
      <c r="C4047" s="300" t="s">
        <v>9</v>
      </c>
      <c r="D4047" s="300" t="s">
        <v>12527</v>
      </c>
      <c r="E4047" s="302" t="s">
        <v>27</v>
      </c>
      <c r="F4047" s="423" t="s">
        <v>13063</v>
      </c>
      <c r="G4047" s="423"/>
      <c r="H4047" s="423">
        <v>2.9696109000000002</v>
      </c>
      <c r="I4047" s="423"/>
      <c r="J4047" s="424">
        <v>1.0097</v>
      </c>
      <c r="K4047" s="424"/>
      <c r="L4047" s="424"/>
    </row>
    <row r="4048" spans="1:12" ht="17.100000000000001" customHeight="1">
      <c r="A4048" s="298"/>
      <c r="B4048" s="298"/>
      <c r="C4048" s="298"/>
      <c r="D4048" s="298"/>
      <c r="E4048" s="298"/>
      <c r="F4048" s="298"/>
      <c r="G4048" s="298"/>
      <c r="H4048" s="298"/>
      <c r="I4048" s="298"/>
      <c r="J4048" s="298" t="s">
        <v>12992</v>
      </c>
      <c r="K4048" s="298"/>
      <c r="L4048" s="298" t="s">
        <v>14171</v>
      </c>
    </row>
    <row r="4049" spans="1:12" ht="17.100000000000001" customHeight="1">
      <c r="A4049" s="294" t="s">
        <v>13014</v>
      </c>
      <c r="B4049" s="294"/>
      <c r="C4049" s="294"/>
      <c r="D4049" s="294"/>
      <c r="E4049" s="294"/>
      <c r="F4049" s="294"/>
      <c r="G4049" s="294"/>
      <c r="H4049" s="294"/>
      <c r="I4049" s="294"/>
      <c r="J4049" s="294"/>
      <c r="K4049" s="294"/>
      <c r="L4049" s="294"/>
    </row>
    <row r="4050" spans="1:12" ht="17.100000000000001" customHeight="1">
      <c r="A4050" s="298"/>
      <c r="B4050" s="298"/>
      <c r="C4050" s="298"/>
      <c r="D4050" s="298"/>
      <c r="E4050" s="298"/>
      <c r="F4050" s="298"/>
      <c r="G4050" s="298"/>
      <c r="H4050" s="298"/>
      <c r="I4050" s="298"/>
      <c r="J4050" s="298" t="s">
        <v>13015</v>
      </c>
      <c r="K4050" s="298"/>
      <c r="L4050" s="298" t="s">
        <v>14172</v>
      </c>
    </row>
    <row r="4051" spans="1:12" ht="17.100000000000001" customHeight="1">
      <c r="A4051" s="298"/>
      <c r="B4051" s="298"/>
      <c r="C4051" s="298"/>
      <c r="D4051" s="298"/>
      <c r="E4051" s="298"/>
      <c r="F4051" s="298"/>
      <c r="G4051" s="298"/>
      <c r="H4051" s="298"/>
      <c r="I4051" s="298"/>
      <c r="J4051" s="298" t="s">
        <v>13017</v>
      </c>
      <c r="K4051" s="298" t="s">
        <v>13018</v>
      </c>
      <c r="L4051" s="298" t="s">
        <v>14173</v>
      </c>
    </row>
    <row r="4052" spans="1:12" ht="17.100000000000001" customHeight="1">
      <c r="A4052" s="298"/>
      <c r="B4052" s="298"/>
      <c r="C4052" s="298"/>
      <c r="D4052" s="298"/>
      <c r="E4052" s="298"/>
      <c r="F4052" s="298"/>
      <c r="G4052" s="298"/>
      <c r="H4052" s="298"/>
      <c r="I4052" s="298"/>
      <c r="J4052" s="298" t="s">
        <v>13020</v>
      </c>
      <c r="K4052" s="298"/>
      <c r="L4052" s="298" t="s">
        <v>14174</v>
      </c>
    </row>
    <row r="4053" spans="1:12" ht="17.100000000000001" customHeight="1">
      <c r="A4053" s="298"/>
      <c r="B4053" s="298"/>
      <c r="C4053" s="298"/>
      <c r="D4053" s="298"/>
      <c r="E4053" s="298"/>
      <c r="F4053" s="298"/>
      <c r="G4053" s="298"/>
      <c r="H4053" s="298"/>
      <c r="I4053" s="298"/>
      <c r="J4053" s="298" t="s">
        <v>13022</v>
      </c>
      <c r="K4053" s="298" t="s">
        <v>12974</v>
      </c>
      <c r="L4053" s="298" t="s">
        <v>14175</v>
      </c>
    </row>
    <row r="4054" spans="1:12" ht="17.100000000000001" customHeight="1">
      <c r="A4054" s="298"/>
      <c r="B4054" s="298"/>
      <c r="C4054" s="298"/>
      <c r="D4054" s="298"/>
      <c r="E4054" s="298"/>
      <c r="F4054" s="298"/>
      <c r="G4054" s="298"/>
      <c r="H4054" s="298"/>
      <c r="I4054" s="298"/>
      <c r="J4054" s="298" t="s">
        <v>13024</v>
      </c>
      <c r="K4054" s="298"/>
      <c r="L4054" s="298" t="s">
        <v>14176</v>
      </c>
    </row>
    <row r="4055" spans="1:12" ht="30" customHeight="1">
      <c r="A4055" s="299"/>
      <c r="B4055" s="299"/>
      <c r="C4055" s="299"/>
      <c r="D4055" s="299"/>
      <c r="E4055" s="299"/>
      <c r="F4055" s="299"/>
      <c r="G4055" s="299"/>
      <c r="H4055" s="299"/>
      <c r="I4055" s="299"/>
      <c r="J4055" s="299"/>
      <c r="K4055" s="299"/>
      <c r="L4055" s="299"/>
    </row>
    <row r="4056" spans="1:12" ht="24" customHeight="1">
      <c r="A4056" s="295" t="s">
        <v>14177</v>
      </c>
      <c r="B4056" s="296" t="s">
        <v>14178</v>
      </c>
      <c r="C4056" s="295" t="s">
        <v>9</v>
      </c>
      <c r="D4056" s="295" t="s">
        <v>5421</v>
      </c>
      <c r="E4056" s="297" t="s">
        <v>13082</v>
      </c>
      <c r="F4056" s="296"/>
      <c r="G4056" s="296"/>
      <c r="H4056" s="296"/>
      <c r="I4056" s="296"/>
      <c r="J4056" s="296"/>
      <c r="K4056" s="296"/>
      <c r="L4056" s="296"/>
    </row>
    <row r="4057" spans="1:12">
      <c r="A4057" s="414" t="s">
        <v>12977</v>
      </c>
      <c r="B4057" s="414"/>
      <c r="C4057" s="414"/>
      <c r="D4057" s="414"/>
      <c r="E4057" s="414"/>
      <c r="F4057" s="414"/>
      <c r="G4057" s="414"/>
      <c r="H4057" s="414"/>
      <c r="I4057" s="294"/>
      <c r="J4057" s="294"/>
      <c r="K4057" s="294"/>
      <c r="L4057" s="294"/>
    </row>
    <row r="4058" spans="1:12" ht="17.100000000000001" customHeight="1">
      <c r="A4058" s="294" t="s">
        <v>12978</v>
      </c>
      <c r="B4058" s="298" t="s">
        <v>12979</v>
      </c>
      <c r="C4058" s="294" t="s">
        <v>12980</v>
      </c>
      <c r="D4058" s="294" t="s">
        <v>12981</v>
      </c>
      <c r="E4058" s="299" t="s">
        <v>12982</v>
      </c>
      <c r="F4058" s="413" t="s">
        <v>12983</v>
      </c>
      <c r="G4058" s="413"/>
      <c r="H4058" s="413" t="s">
        <v>12984</v>
      </c>
      <c r="I4058" s="413"/>
      <c r="J4058" s="413" t="s">
        <v>12985</v>
      </c>
      <c r="K4058" s="413"/>
      <c r="L4058" s="413"/>
    </row>
    <row r="4059" spans="1:12" ht="24" customHeight="1">
      <c r="A4059" s="300" t="s">
        <v>12986</v>
      </c>
      <c r="B4059" s="301" t="s">
        <v>13085</v>
      </c>
      <c r="C4059" s="300" t="s">
        <v>9</v>
      </c>
      <c r="D4059" s="300" t="s">
        <v>7909</v>
      </c>
      <c r="E4059" s="302" t="s">
        <v>51</v>
      </c>
      <c r="F4059" s="423" t="s">
        <v>13086</v>
      </c>
      <c r="G4059" s="423"/>
      <c r="H4059" s="423">
        <v>2.0300000000000001E-3</v>
      </c>
      <c r="I4059" s="423"/>
      <c r="J4059" s="424">
        <v>0.21110000000000001</v>
      </c>
      <c r="K4059" s="424"/>
      <c r="L4059" s="424"/>
    </row>
    <row r="4060" spans="1:12" ht="24" customHeight="1">
      <c r="A4060" s="300" t="s">
        <v>12986</v>
      </c>
      <c r="B4060" s="301" t="s">
        <v>13087</v>
      </c>
      <c r="C4060" s="300" t="s">
        <v>9</v>
      </c>
      <c r="D4060" s="300" t="s">
        <v>8873</v>
      </c>
      <c r="E4060" s="302" t="s">
        <v>51</v>
      </c>
      <c r="F4060" s="423" t="s">
        <v>13088</v>
      </c>
      <c r="G4060" s="423"/>
      <c r="H4060" s="423">
        <v>1.9349999999999999E-4</v>
      </c>
      <c r="I4060" s="423"/>
      <c r="J4060" s="424">
        <v>0.16819999999999999</v>
      </c>
      <c r="K4060" s="424"/>
      <c r="L4060" s="424"/>
    </row>
    <row r="4061" spans="1:12" ht="48" customHeight="1">
      <c r="A4061" s="300" t="s">
        <v>12986</v>
      </c>
      <c r="B4061" s="301" t="s">
        <v>13089</v>
      </c>
      <c r="C4061" s="300" t="s">
        <v>9</v>
      </c>
      <c r="D4061" s="300" t="s">
        <v>9227</v>
      </c>
      <c r="E4061" s="302" t="s">
        <v>51</v>
      </c>
      <c r="F4061" s="423" t="s">
        <v>13090</v>
      </c>
      <c r="G4061" s="423"/>
      <c r="H4061" s="423">
        <v>1.3549999999999999E-4</v>
      </c>
      <c r="I4061" s="423"/>
      <c r="J4061" s="424">
        <v>0.1812</v>
      </c>
      <c r="K4061" s="424"/>
      <c r="L4061" s="424"/>
    </row>
    <row r="4062" spans="1:12" ht="24" customHeight="1">
      <c r="A4062" s="300" t="s">
        <v>12986</v>
      </c>
      <c r="B4062" s="301" t="s">
        <v>13091</v>
      </c>
      <c r="C4062" s="300" t="s">
        <v>9</v>
      </c>
      <c r="D4062" s="300" t="s">
        <v>9580</v>
      </c>
      <c r="E4062" s="302" t="s">
        <v>51</v>
      </c>
      <c r="F4062" s="423" t="s">
        <v>13092</v>
      </c>
      <c r="G4062" s="423"/>
      <c r="H4062" s="423">
        <v>1.326E-4</v>
      </c>
      <c r="I4062" s="423"/>
      <c r="J4062" s="424">
        <v>0.11890000000000001</v>
      </c>
      <c r="K4062" s="424"/>
      <c r="L4062" s="424"/>
    </row>
    <row r="4063" spans="1:12" ht="24" customHeight="1">
      <c r="A4063" s="300" t="s">
        <v>12986</v>
      </c>
      <c r="B4063" s="301" t="s">
        <v>12987</v>
      </c>
      <c r="C4063" s="300" t="s">
        <v>9</v>
      </c>
      <c r="D4063" s="300" t="s">
        <v>9831</v>
      </c>
      <c r="E4063" s="302" t="s">
        <v>12988</v>
      </c>
      <c r="F4063" s="423" t="s">
        <v>12989</v>
      </c>
      <c r="G4063" s="423"/>
      <c r="H4063" s="423">
        <v>4.6975099999999999E-2</v>
      </c>
      <c r="I4063" s="423"/>
      <c r="J4063" s="424">
        <v>0.47539999999999999</v>
      </c>
      <c r="K4063" s="424"/>
      <c r="L4063" s="424"/>
    </row>
    <row r="4064" spans="1:12" ht="36" customHeight="1">
      <c r="A4064" s="300" t="s">
        <v>12986</v>
      </c>
      <c r="B4064" s="301" t="s">
        <v>12990</v>
      </c>
      <c r="C4064" s="300" t="s">
        <v>9</v>
      </c>
      <c r="D4064" s="300" t="s">
        <v>11426</v>
      </c>
      <c r="E4064" s="302" t="s">
        <v>51</v>
      </c>
      <c r="F4064" s="423" t="s">
        <v>12991</v>
      </c>
      <c r="G4064" s="423"/>
      <c r="H4064" s="423">
        <v>2.4618000000000001E-3</v>
      </c>
      <c r="I4064" s="423"/>
      <c r="J4064" s="424">
        <v>0.32540000000000002</v>
      </c>
      <c r="K4064" s="424"/>
      <c r="L4064" s="424"/>
    </row>
    <row r="4065" spans="1:12" ht="17.100000000000001" customHeight="1">
      <c r="A4065" s="298"/>
      <c r="B4065" s="298"/>
      <c r="C4065" s="298"/>
      <c r="D4065" s="298"/>
      <c r="E4065" s="298"/>
      <c r="F4065" s="298"/>
      <c r="G4065" s="298"/>
      <c r="H4065" s="298"/>
      <c r="I4065" s="298"/>
      <c r="J4065" s="298" t="s">
        <v>12992</v>
      </c>
      <c r="K4065" s="298"/>
      <c r="L4065" s="298" t="s">
        <v>14179</v>
      </c>
    </row>
    <row r="4066" spans="1:12">
      <c r="A4066" s="414" t="s">
        <v>12994</v>
      </c>
      <c r="B4066" s="414"/>
      <c r="C4066" s="414"/>
      <c r="D4066" s="414"/>
      <c r="E4066" s="414"/>
      <c r="F4066" s="414"/>
      <c r="G4066" s="414"/>
      <c r="H4066" s="414"/>
      <c r="I4066" s="294"/>
      <c r="J4066" s="294"/>
      <c r="K4066" s="294"/>
      <c r="L4066" s="294"/>
    </row>
    <row r="4067" spans="1:12" ht="17.100000000000001" customHeight="1">
      <c r="A4067" s="294" t="s">
        <v>12978</v>
      </c>
      <c r="B4067" s="298" t="s">
        <v>12979</v>
      </c>
      <c r="C4067" s="294" t="s">
        <v>12980</v>
      </c>
      <c r="D4067" s="294" t="s">
        <v>12981</v>
      </c>
      <c r="E4067" s="299" t="s">
        <v>12982</v>
      </c>
      <c r="F4067" s="413" t="s">
        <v>12983</v>
      </c>
      <c r="G4067" s="413"/>
      <c r="H4067" s="413" t="s">
        <v>12984</v>
      </c>
      <c r="I4067" s="413"/>
      <c r="J4067" s="413" t="s">
        <v>12985</v>
      </c>
      <c r="K4067" s="413"/>
      <c r="L4067" s="413"/>
    </row>
    <row r="4068" spans="1:12" ht="24" customHeight="1">
      <c r="A4068" s="300" t="s">
        <v>12986</v>
      </c>
      <c r="B4068" s="301" t="s">
        <v>13093</v>
      </c>
      <c r="C4068" s="300" t="s">
        <v>9</v>
      </c>
      <c r="D4068" s="300" t="s">
        <v>10857</v>
      </c>
      <c r="E4068" s="302" t="s">
        <v>27</v>
      </c>
      <c r="F4068" s="423" t="s">
        <v>13094</v>
      </c>
      <c r="G4068" s="423"/>
      <c r="H4068" s="423">
        <v>1.8817013</v>
      </c>
      <c r="I4068" s="423"/>
      <c r="J4068" s="424">
        <v>9.7284000000000006</v>
      </c>
      <c r="K4068" s="424"/>
      <c r="L4068" s="424"/>
    </row>
    <row r="4069" spans="1:12" ht="24" customHeight="1">
      <c r="A4069" s="300" t="s">
        <v>12986</v>
      </c>
      <c r="B4069" s="301" t="s">
        <v>14180</v>
      </c>
      <c r="C4069" s="300" t="s">
        <v>9</v>
      </c>
      <c r="D4069" s="300" t="s">
        <v>10855</v>
      </c>
      <c r="E4069" s="302" t="s">
        <v>27</v>
      </c>
      <c r="F4069" s="423" t="s">
        <v>13134</v>
      </c>
      <c r="G4069" s="423"/>
      <c r="H4069" s="423">
        <v>1.6131755000000001</v>
      </c>
      <c r="I4069" s="423"/>
      <c r="J4069" s="424">
        <v>11.211600000000001</v>
      </c>
      <c r="K4069" s="424"/>
      <c r="L4069" s="424"/>
    </row>
    <row r="4070" spans="1:12" ht="17.100000000000001" customHeight="1">
      <c r="A4070" s="298"/>
      <c r="B4070" s="298"/>
      <c r="C4070" s="298"/>
      <c r="D4070" s="298"/>
      <c r="E4070" s="298"/>
      <c r="F4070" s="298"/>
      <c r="G4070" s="298"/>
      <c r="H4070" s="298"/>
      <c r="I4070" s="298"/>
      <c r="J4070" s="298" t="s">
        <v>12992</v>
      </c>
      <c r="K4070" s="298"/>
      <c r="L4070" s="298" t="s">
        <v>14181</v>
      </c>
    </row>
    <row r="4071" spans="1:12">
      <c r="A4071" s="414" t="s">
        <v>12998</v>
      </c>
      <c r="B4071" s="414"/>
      <c r="C4071" s="414"/>
      <c r="D4071" s="414"/>
      <c r="E4071" s="414"/>
      <c r="F4071" s="414"/>
      <c r="G4071" s="414"/>
      <c r="H4071" s="414"/>
      <c r="I4071" s="294"/>
      <c r="J4071" s="294"/>
      <c r="K4071" s="294"/>
      <c r="L4071" s="294"/>
    </row>
    <row r="4072" spans="1:12" ht="17.100000000000001" customHeight="1">
      <c r="A4072" s="294" t="s">
        <v>12978</v>
      </c>
      <c r="B4072" s="298" t="s">
        <v>12979</v>
      </c>
      <c r="C4072" s="294" t="s">
        <v>12980</v>
      </c>
      <c r="D4072" s="294" t="s">
        <v>12981</v>
      </c>
      <c r="E4072" s="299" t="s">
        <v>12982</v>
      </c>
      <c r="F4072" s="413" t="s">
        <v>12983</v>
      </c>
      <c r="G4072" s="413"/>
      <c r="H4072" s="413" t="s">
        <v>12984</v>
      </c>
      <c r="I4072" s="413"/>
      <c r="J4072" s="413" t="s">
        <v>12985</v>
      </c>
      <c r="K4072" s="413"/>
      <c r="L4072" s="413"/>
    </row>
    <row r="4073" spans="1:12" ht="36" customHeight="1">
      <c r="A4073" s="300" t="s">
        <v>12986</v>
      </c>
      <c r="B4073" s="301" t="s">
        <v>14182</v>
      </c>
      <c r="C4073" s="300" t="s">
        <v>9</v>
      </c>
      <c r="D4073" s="300" t="s">
        <v>10502</v>
      </c>
      <c r="E4073" s="302" t="s">
        <v>13082</v>
      </c>
      <c r="F4073" s="423" t="s">
        <v>14183</v>
      </c>
      <c r="G4073" s="423"/>
      <c r="H4073" s="423">
        <v>1</v>
      </c>
      <c r="I4073" s="423"/>
      <c r="J4073" s="424">
        <v>321.45</v>
      </c>
      <c r="K4073" s="424"/>
      <c r="L4073" s="424"/>
    </row>
    <row r="4074" spans="1:12" ht="24" customHeight="1">
      <c r="A4074" s="300" t="s">
        <v>12986</v>
      </c>
      <c r="B4074" s="301" t="s">
        <v>13144</v>
      </c>
      <c r="C4074" s="300" t="s">
        <v>9</v>
      </c>
      <c r="D4074" s="300" t="s">
        <v>7134</v>
      </c>
      <c r="E4074" s="302" t="s">
        <v>13145</v>
      </c>
      <c r="F4074" s="423" t="s">
        <v>13146</v>
      </c>
      <c r="G4074" s="423"/>
      <c r="H4074" s="423">
        <v>7.1314999999999998E-3</v>
      </c>
      <c r="I4074" s="423"/>
      <c r="J4074" s="424">
        <v>0.44750000000000001</v>
      </c>
      <c r="K4074" s="424"/>
      <c r="L4074" s="424"/>
    </row>
    <row r="4075" spans="1:12" ht="24" customHeight="1">
      <c r="A4075" s="300" t="s">
        <v>12986</v>
      </c>
      <c r="B4075" s="301" t="s">
        <v>13147</v>
      </c>
      <c r="C4075" s="300" t="s">
        <v>9</v>
      </c>
      <c r="D4075" s="300" t="s">
        <v>8045</v>
      </c>
      <c r="E4075" s="302" t="s">
        <v>23</v>
      </c>
      <c r="F4075" s="423" t="s">
        <v>12928</v>
      </c>
      <c r="G4075" s="423"/>
      <c r="H4075" s="423">
        <v>1.8276733000000001</v>
      </c>
      <c r="I4075" s="423"/>
      <c r="J4075" s="424">
        <v>0.89559999999999995</v>
      </c>
      <c r="K4075" s="424"/>
      <c r="L4075" s="424"/>
    </row>
    <row r="4076" spans="1:12" ht="24" customHeight="1">
      <c r="A4076" s="300" t="s">
        <v>12986</v>
      </c>
      <c r="B4076" s="301" t="s">
        <v>13163</v>
      </c>
      <c r="C4076" s="300" t="s">
        <v>9</v>
      </c>
      <c r="D4076" s="300" t="s">
        <v>7772</v>
      </c>
      <c r="E4076" s="302" t="s">
        <v>23</v>
      </c>
      <c r="F4076" s="423" t="s">
        <v>12915</v>
      </c>
      <c r="G4076" s="423"/>
      <c r="H4076" s="423">
        <v>0.47679729999999998</v>
      </c>
      <c r="I4076" s="423"/>
      <c r="J4076" s="424">
        <v>0.27179999999999999</v>
      </c>
      <c r="K4076" s="424"/>
      <c r="L4076" s="424"/>
    </row>
    <row r="4077" spans="1:12" ht="24" customHeight="1">
      <c r="A4077" s="300" t="s">
        <v>12986</v>
      </c>
      <c r="B4077" s="301" t="s">
        <v>13099</v>
      </c>
      <c r="C4077" s="300" t="s">
        <v>9</v>
      </c>
      <c r="D4077" s="300" t="s">
        <v>7224</v>
      </c>
      <c r="E4077" s="302" t="s">
        <v>51</v>
      </c>
      <c r="F4077" s="423" t="s">
        <v>13100</v>
      </c>
      <c r="G4077" s="423"/>
      <c r="H4077" s="423">
        <v>2.39768E-2</v>
      </c>
      <c r="I4077" s="423"/>
      <c r="J4077" s="424">
        <v>0.2203</v>
      </c>
      <c r="K4077" s="424"/>
      <c r="L4077" s="424"/>
    </row>
    <row r="4078" spans="1:12" ht="24" customHeight="1">
      <c r="A4078" s="300" t="s">
        <v>12986</v>
      </c>
      <c r="B4078" s="301" t="s">
        <v>13101</v>
      </c>
      <c r="C4078" s="300" t="s">
        <v>9</v>
      </c>
      <c r="D4078" s="300" t="s">
        <v>7359</v>
      </c>
      <c r="E4078" s="302" t="s">
        <v>51</v>
      </c>
      <c r="F4078" s="423" t="s">
        <v>13102</v>
      </c>
      <c r="G4078" s="423"/>
      <c r="H4078" s="423">
        <v>7.7380000000000005E-4</v>
      </c>
      <c r="I4078" s="423"/>
      <c r="J4078" s="424">
        <v>9.9400000000000002E-2</v>
      </c>
      <c r="K4078" s="424"/>
      <c r="L4078" s="424"/>
    </row>
    <row r="4079" spans="1:12" ht="24" customHeight="1">
      <c r="A4079" s="300" t="s">
        <v>12986</v>
      </c>
      <c r="B4079" s="301" t="s">
        <v>13103</v>
      </c>
      <c r="C4079" s="300" t="s">
        <v>9</v>
      </c>
      <c r="D4079" s="300" t="s">
        <v>8851</v>
      </c>
      <c r="E4079" s="302" t="s">
        <v>51</v>
      </c>
      <c r="F4079" s="423" t="s">
        <v>13104</v>
      </c>
      <c r="G4079" s="423"/>
      <c r="H4079" s="423">
        <v>6.1919999999999998E-4</v>
      </c>
      <c r="I4079" s="423"/>
      <c r="J4079" s="424">
        <v>0.11990000000000001</v>
      </c>
      <c r="K4079" s="424"/>
      <c r="L4079" s="424"/>
    </row>
    <row r="4080" spans="1:12" ht="24" customHeight="1">
      <c r="A4080" s="300" t="s">
        <v>12986</v>
      </c>
      <c r="B4080" s="301" t="s">
        <v>13105</v>
      </c>
      <c r="C4080" s="300" t="s">
        <v>9</v>
      </c>
      <c r="D4080" s="300" t="s">
        <v>8852</v>
      </c>
      <c r="E4080" s="302" t="s">
        <v>51</v>
      </c>
      <c r="F4080" s="423" t="s">
        <v>13106</v>
      </c>
      <c r="G4080" s="423"/>
      <c r="H4080" s="423">
        <v>1.326E-4</v>
      </c>
      <c r="I4080" s="423"/>
      <c r="J4080" s="424">
        <v>7.2700000000000001E-2</v>
      </c>
      <c r="K4080" s="424"/>
      <c r="L4080" s="424"/>
    </row>
    <row r="4081" spans="1:12" ht="24" customHeight="1">
      <c r="A4081" s="300" t="s">
        <v>12986</v>
      </c>
      <c r="B4081" s="301" t="s">
        <v>13107</v>
      </c>
      <c r="C4081" s="300" t="s">
        <v>9</v>
      </c>
      <c r="D4081" s="300" t="s">
        <v>9000</v>
      </c>
      <c r="E4081" s="302" t="s">
        <v>51</v>
      </c>
      <c r="F4081" s="423" t="s">
        <v>13108</v>
      </c>
      <c r="G4081" s="423"/>
      <c r="H4081" s="423">
        <v>2.7290399999999999E-2</v>
      </c>
      <c r="I4081" s="423"/>
      <c r="J4081" s="424">
        <v>0.18479999999999999</v>
      </c>
      <c r="K4081" s="424"/>
      <c r="L4081" s="424"/>
    </row>
    <row r="4082" spans="1:12" ht="24" customHeight="1">
      <c r="A4082" s="300" t="s">
        <v>12986</v>
      </c>
      <c r="B4082" s="301" t="s">
        <v>13109</v>
      </c>
      <c r="C4082" s="300" t="s">
        <v>9</v>
      </c>
      <c r="D4082" s="300" t="s">
        <v>9574</v>
      </c>
      <c r="E4082" s="302" t="s">
        <v>51</v>
      </c>
      <c r="F4082" s="423" t="s">
        <v>13110</v>
      </c>
      <c r="G4082" s="423"/>
      <c r="H4082" s="423">
        <v>8.6546000000000001E-3</v>
      </c>
      <c r="I4082" s="423"/>
      <c r="J4082" s="424">
        <v>7.6399999999999996E-2</v>
      </c>
      <c r="K4082" s="424"/>
      <c r="L4082" s="424"/>
    </row>
    <row r="4083" spans="1:12" ht="24" customHeight="1">
      <c r="A4083" s="300" t="s">
        <v>12986</v>
      </c>
      <c r="B4083" s="301" t="s">
        <v>13111</v>
      </c>
      <c r="C4083" s="300" t="s">
        <v>9</v>
      </c>
      <c r="D4083" s="300" t="s">
        <v>10714</v>
      </c>
      <c r="E4083" s="302" t="s">
        <v>93</v>
      </c>
      <c r="F4083" s="423" t="s">
        <v>13112</v>
      </c>
      <c r="G4083" s="423"/>
      <c r="H4083" s="423">
        <v>4.5484999999999996E-3</v>
      </c>
      <c r="I4083" s="423"/>
      <c r="J4083" s="424">
        <v>6.9400000000000003E-2</v>
      </c>
      <c r="K4083" s="424"/>
      <c r="L4083" s="424"/>
    </row>
    <row r="4084" spans="1:12" ht="24" customHeight="1">
      <c r="A4084" s="300" t="s">
        <v>12986</v>
      </c>
      <c r="B4084" s="301" t="s">
        <v>13113</v>
      </c>
      <c r="C4084" s="300" t="s">
        <v>9</v>
      </c>
      <c r="D4084" s="300" t="s">
        <v>10809</v>
      </c>
      <c r="E4084" s="302" t="s">
        <v>51</v>
      </c>
      <c r="F4084" s="423" t="s">
        <v>13114</v>
      </c>
      <c r="G4084" s="423"/>
      <c r="H4084" s="423">
        <v>4.5484999999999996E-3</v>
      </c>
      <c r="I4084" s="423"/>
      <c r="J4084" s="424">
        <v>5.4600000000000003E-2</v>
      </c>
      <c r="K4084" s="424"/>
      <c r="L4084" s="424"/>
    </row>
    <row r="4085" spans="1:12" ht="24" customHeight="1">
      <c r="A4085" s="300" t="s">
        <v>12986</v>
      </c>
      <c r="B4085" s="301" t="s">
        <v>13115</v>
      </c>
      <c r="C4085" s="300" t="s">
        <v>9</v>
      </c>
      <c r="D4085" s="300" t="s">
        <v>10810</v>
      </c>
      <c r="E4085" s="302" t="s">
        <v>51</v>
      </c>
      <c r="F4085" s="423" t="s">
        <v>13116</v>
      </c>
      <c r="G4085" s="423"/>
      <c r="H4085" s="423">
        <v>4.5484999999999996E-3</v>
      </c>
      <c r="I4085" s="423"/>
      <c r="J4085" s="424">
        <v>0.121</v>
      </c>
      <c r="K4085" s="424"/>
      <c r="L4085" s="424"/>
    </row>
    <row r="4086" spans="1:12" ht="24" customHeight="1">
      <c r="A4086" s="300" t="s">
        <v>12986</v>
      </c>
      <c r="B4086" s="301" t="s">
        <v>13117</v>
      </c>
      <c r="C4086" s="300" t="s">
        <v>9</v>
      </c>
      <c r="D4086" s="300" t="s">
        <v>10837</v>
      </c>
      <c r="E4086" s="302" t="s">
        <v>51</v>
      </c>
      <c r="F4086" s="423" t="s">
        <v>13118</v>
      </c>
      <c r="G4086" s="423"/>
      <c r="H4086" s="423">
        <v>1.549E-4</v>
      </c>
      <c r="I4086" s="423"/>
      <c r="J4086" s="424">
        <v>6.9000000000000006E-2</v>
      </c>
      <c r="K4086" s="424"/>
      <c r="L4086" s="424"/>
    </row>
    <row r="4087" spans="1:12" ht="24" customHeight="1">
      <c r="A4087" s="300" t="s">
        <v>12986</v>
      </c>
      <c r="B4087" s="301" t="s">
        <v>13003</v>
      </c>
      <c r="C4087" s="300" t="s">
        <v>9</v>
      </c>
      <c r="D4087" s="300" t="s">
        <v>7216</v>
      </c>
      <c r="E4087" s="302" t="s">
        <v>51</v>
      </c>
      <c r="F4087" s="423" t="s">
        <v>13004</v>
      </c>
      <c r="G4087" s="423"/>
      <c r="H4087" s="423">
        <v>9.1099000000000006E-3</v>
      </c>
      <c r="I4087" s="423"/>
      <c r="J4087" s="424">
        <v>0.3044</v>
      </c>
      <c r="K4087" s="424"/>
      <c r="L4087" s="424"/>
    </row>
    <row r="4088" spans="1:12" ht="24" customHeight="1">
      <c r="A4088" s="300" t="s">
        <v>12986</v>
      </c>
      <c r="B4088" s="301" t="s">
        <v>13005</v>
      </c>
      <c r="C4088" s="300" t="s">
        <v>9</v>
      </c>
      <c r="D4088" s="300" t="s">
        <v>7393</v>
      </c>
      <c r="E4088" s="302" t="s">
        <v>12988</v>
      </c>
      <c r="F4088" s="423" t="s">
        <v>13006</v>
      </c>
      <c r="G4088" s="423"/>
      <c r="H4088" s="423">
        <v>5.4805000000000001E-3</v>
      </c>
      <c r="I4088" s="423"/>
      <c r="J4088" s="424">
        <v>0.2959</v>
      </c>
      <c r="K4088" s="424"/>
      <c r="L4088" s="424"/>
    </row>
    <row r="4089" spans="1:12" ht="24" customHeight="1">
      <c r="A4089" s="300" t="s">
        <v>12986</v>
      </c>
      <c r="B4089" s="301" t="s">
        <v>13007</v>
      </c>
      <c r="C4089" s="300" t="s">
        <v>9</v>
      </c>
      <c r="D4089" s="300" t="s">
        <v>10619</v>
      </c>
      <c r="E4089" s="302" t="s">
        <v>51</v>
      </c>
      <c r="F4089" s="423" t="s">
        <v>13008</v>
      </c>
      <c r="G4089" s="423"/>
      <c r="H4089" s="423">
        <v>4.2513000000000004E-3</v>
      </c>
      <c r="I4089" s="423"/>
      <c r="J4089" s="424">
        <v>0.81310000000000004</v>
      </c>
      <c r="K4089" s="424"/>
      <c r="L4089" s="424"/>
    </row>
    <row r="4090" spans="1:12" ht="24" customHeight="1">
      <c r="A4090" s="300" t="s">
        <v>12986</v>
      </c>
      <c r="B4090" s="301" t="s">
        <v>13009</v>
      </c>
      <c r="C4090" s="300" t="s">
        <v>9</v>
      </c>
      <c r="D4090" s="300" t="s">
        <v>10769</v>
      </c>
      <c r="E4090" s="302" t="s">
        <v>51</v>
      </c>
      <c r="F4090" s="423" t="s">
        <v>13010</v>
      </c>
      <c r="G4090" s="423"/>
      <c r="H4090" s="423">
        <v>0.3821619</v>
      </c>
      <c r="I4090" s="423"/>
      <c r="J4090" s="424">
        <v>0.48149999999999998</v>
      </c>
      <c r="K4090" s="424"/>
      <c r="L4090" s="424"/>
    </row>
    <row r="4091" spans="1:12" ht="24" customHeight="1">
      <c r="A4091" s="300" t="s">
        <v>12986</v>
      </c>
      <c r="B4091" s="301" t="s">
        <v>13011</v>
      </c>
      <c r="C4091" s="300" t="s">
        <v>9</v>
      </c>
      <c r="D4091" s="300" t="s">
        <v>10929</v>
      </c>
      <c r="E4091" s="302" t="s">
        <v>51</v>
      </c>
      <c r="F4091" s="423" t="s">
        <v>13012</v>
      </c>
      <c r="G4091" s="423"/>
      <c r="H4091" s="423">
        <v>3.6846000000000001E-3</v>
      </c>
      <c r="I4091" s="423"/>
      <c r="J4091" s="424">
        <v>0.5544</v>
      </c>
      <c r="K4091" s="424"/>
      <c r="L4091" s="424"/>
    </row>
    <row r="4092" spans="1:12" ht="17.100000000000001" customHeight="1">
      <c r="A4092" s="298"/>
      <c r="B4092" s="298"/>
      <c r="C4092" s="298"/>
      <c r="D4092" s="298"/>
      <c r="E4092" s="298"/>
      <c r="F4092" s="298"/>
      <c r="G4092" s="298"/>
      <c r="H4092" s="298"/>
      <c r="I4092" s="298"/>
      <c r="J4092" s="298" t="s">
        <v>12992</v>
      </c>
      <c r="K4092" s="298"/>
      <c r="L4092" s="298" t="s">
        <v>14184</v>
      </c>
    </row>
    <row r="4093" spans="1:12">
      <c r="A4093" s="414" t="s">
        <v>13056</v>
      </c>
      <c r="B4093" s="414"/>
      <c r="C4093" s="414"/>
      <c r="D4093" s="414"/>
      <c r="E4093" s="414"/>
      <c r="F4093" s="414"/>
      <c r="G4093" s="414"/>
      <c r="H4093" s="414"/>
      <c r="I4093" s="294"/>
      <c r="J4093" s="294"/>
      <c r="K4093" s="294"/>
      <c r="L4093" s="294"/>
    </row>
    <row r="4094" spans="1:12" ht="17.100000000000001" customHeight="1">
      <c r="A4094" s="294" t="s">
        <v>12978</v>
      </c>
      <c r="B4094" s="298" t="s">
        <v>12979</v>
      </c>
      <c r="C4094" s="294" t="s">
        <v>12980</v>
      </c>
      <c r="D4094" s="294" t="s">
        <v>12981</v>
      </c>
      <c r="E4094" s="299" t="s">
        <v>12982</v>
      </c>
      <c r="F4094" s="413" t="s">
        <v>12983</v>
      </c>
      <c r="G4094" s="413"/>
      <c r="H4094" s="413" t="s">
        <v>12984</v>
      </c>
      <c r="I4094" s="413"/>
      <c r="J4094" s="413" t="s">
        <v>12985</v>
      </c>
      <c r="K4094" s="413"/>
      <c r="L4094" s="413"/>
    </row>
    <row r="4095" spans="1:12" ht="24" customHeight="1">
      <c r="A4095" s="300" t="s">
        <v>12986</v>
      </c>
      <c r="B4095" s="301" t="s">
        <v>13057</v>
      </c>
      <c r="C4095" s="300" t="s">
        <v>9</v>
      </c>
      <c r="D4095" s="300" t="s">
        <v>12549</v>
      </c>
      <c r="E4095" s="302" t="s">
        <v>27</v>
      </c>
      <c r="F4095" s="423" t="s">
        <v>12948</v>
      </c>
      <c r="G4095" s="423"/>
      <c r="H4095" s="423">
        <v>3.4191568000000001</v>
      </c>
      <c r="I4095" s="423"/>
      <c r="J4095" s="424">
        <v>2.2225000000000001</v>
      </c>
      <c r="K4095" s="424"/>
      <c r="L4095" s="424"/>
    </row>
    <row r="4096" spans="1:12" ht="17.100000000000001" customHeight="1">
      <c r="A4096" s="298"/>
      <c r="B4096" s="298"/>
      <c r="C4096" s="298"/>
      <c r="D4096" s="298"/>
      <c r="E4096" s="298"/>
      <c r="F4096" s="298"/>
      <c r="G4096" s="298"/>
      <c r="H4096" s="298"/>
      <c r="I4096" s="298"/>
      <c r="J4096" s="298" t="s">
        <v>12992</v>
      </c>
      <c r="K4096" s="298"/>
      <c r="L4096" s="298" t="s">
        <v>14185</v>
      </c>
    </row>
    <row r="4097" spans="1:12">
      <c r="A4097" s="414" t="s">
        <v>13058</v>
      </c>
      <c r="B4097" s="414"/>
      <c r="C4097" s="414"/>
      <c r="D4097" s="414"/>
      <c r="E4097" s="414"/>
      <c r="F4097" s="414"/>
      <c r="G4097" s="414"/>
      <c r="H4097" s="414"/>
      <c r="I4097" s="294"/>
      <c r="J4097" s="294"/>
      <c r="K4097" s="294"/>
      <c r="L4097" s="294"/>
    </row>
    <row r="4098" spans="1:12" ht="17.100000000000001" customHeight="1">
      <c r="A4098" s="294" t="s">
        <v>12978</v>
      </c>
      <c r="B4098" s="298" t="s">
        <v>12979</v>
      </c>
      <c r="C4098" s="294" t="s">
        <v>12980</v>
      </c>
      <c r="D4098" s="294" t="s">
        <v>12981</v>
      </c>
      <c r="E4098" s="299" t="s">
        <v>12982</v>
      </c>
      <c r="F4098" s="413" t="s">
        <v>12983</v>
      </c>
      <c r="G4098" s="413"/>
      <c r="H4098" s="413" t="s">
        <v>12984</v>
      </c>
      <c r="I4098" s="413"/>
      <c r="J4098" s="413" t="s">
        <v>12985</v>
      </c>
      <c r="K4098" s="413"/>
      <c r="L4098" s="413"/>
    </row>
    <row r="4099" spans="1:12" ht="24" customHeight="1">
      <c r="A4099" s="300" t="s">
        <v>12986</v>
      </c>
      <c r="B4099" s="301" t="s">
        <v>13059</v>
      </c>
      <c r="C4099" s="300" t="s">
        <v>9</v>
      </c>
      <c r="D4099" s="300" t="s">
        <v>12535</v>
      </c>
      <c r="E4099" s="302" t="s">
        <v>27</v>
      </c>
      <c r="F4099" s="423" t="s">
        <v>12936</v>
      </c>
      <c r="G4099" s="423"/>
      <c r="H4099" s="423">
        <v>3.4191568000000001</v>
      </c>
      <c r="I4099" s="423"/>
      <c r="J4099" s="424">
        <v>0.17100000000000001</v>
      </c>
      <c r="K4099" s="424"/>
      <c r="L4099" s="424"/>
    </row>
    <row r="4100" spans="1:12" ht="17.100000000000001" customHeight="1">
      <c r="A4100" s="298"/>
      <c r="B4100" s="298"/>
      <c r="C4100" s="298"/>
      <c r="D4100" s="298"/>
      <c r="E4100" s="298"/>
      <c r="F4100" s="298"/>
      <c r="G4100" s="298"/>
      <c r="H4100" s="298"/>
      <c r="I4100" s="298"/>
      <c r="J4100" s="298" t="s">
        <v>12992</v>
      </c>
      <c r="K4100" s="298"/>
      <c r="L4100" s="298" t="s">
        <v>12921</v>
      </c>
    </row>
    <row r="4101" spans="1:12">
      <c r="A4101" s="414" t="s">
        <v>13060</v>
      </c>
      <c r="B4101" s="414"/>
      <c r="C4101" s="414"/>
      <c r="D4101" s="414"/>
      <c r="E4101" s="414"/>
      <c r="F4101" s="414"/>
      <c r="G4101" s="414"/>
      <c r="H4101" s="414"/>
      <c r="I4101" s="294"/>
      <c r="J4101" s="294"/>
      <c r="K4101" s="294"/>
      <c r="L4101" s="294"/>
    </row>
    <row r="4102" spans="1:12" ht="17.100000000000001" customHeight="1">
      <c r="A4102" s="294" t="s">
        <v>12978</v>
      </c>
      <c r="B4102" s="298" t="s">
        <v>12979</v>
      </c>
      <c r="C4102" s="294" t="s">
        <v>12980</v>
      </c>
      <c r="D4102" s="294" t="s">
        <v>12981</v>
      </c>
      <c r="E4102" s="299" t="s">
        <v>12982</v>
      </c>
      <c r="F4102" s="413" t="s">
        <v>12983</v>
      </c>
      <c r="G4102" s="413"/>
      <c r="H4102" s="413" t="s">
        <v>12984</v>
      </c>
      <c r="I4102" s="413"/>
      <c r="J4102" s="413" t="s">
        <v>12985</v>
      </c>
      <c r="K4102" s="413"/>
      <c r="L4102" s="413"/>
    </row>
    <row r="4103" spans="1:12" ht="24" customHeight="1">
      <c r="A4103" s="300" t="s">
        <v>12986</v>
      </c>
      <c r="B4103" s="301" t="s">
        <v>13061</v>
      </c>
      <c r="C4103" s="300" t="s">
        <v>9</v>
      </c>
      <c r="D4103" s="300" t="s">
        <v>12522</v>
      </c>
      <c r="E4103" s="302" t="s">
        <v>27</v>
      </c>
      <c r="F4103" s="423" t="s">
        <v>12964</v>
      </c>
      <c r="G4103" s="423"/>
      <c r="H4103" s="423">
        <v>3.4191568000000001</v>
      </c>
      <c r="I4103" s="423"/>
      <c r="J4103" s="424">
        <v>8.6504999999999992</v>
      </c>
      <c r="K4103" s="424"/>
      <c r="L4103" s="424"/>
    </row>
    <row r="4104" spans="1:12" ht="24" customHeight="1">
      <c r="A4104" s="300" t="s">
        <v>12986</v>
      </c>
      <c r="B4104" s="301" t="s">
        <v>13062</v>
      </c>
      <c r="C4104" s="300" t="s">
        <v>9</v>
      </c>
      <c r="D4104" s="300" t="s">
        <v>12527</v>
      </c>
      <c r="E4104" s="302" t="s">
        <v>27</v>
      </c>
      <c r="F4104" s="423" t="s">
        <v>13063</v>
      </c>
      <c r="G4104" s="423"/>
      <c r="H4104" s="423">
        <v>3.4191568000000001</v>
      </c>
      <c r="I4104" s="423"/>
      <c r="J4104" s="424">
        <v>1.1625000000000001</v>
      </c>
      <c r="K4104" s="424"/>
      <c r="L4104" s="424"/>
    </row>
    <row r="4105" spans="1:12" ht="17.100000000000001" customHeight="1">
      <c r="A4105" s="298"/>
      <c r="B4105" s="298"/>
      <c r="C4105" s="298"/>
      <c r="D4105" s="298"/>
      <c r="E4105" s="298"/>
      <c r="F4105" s="298"/>
      <c r="G4105" s="298"/>
      <c r="H4105" s="298"/>
      <c r="I4105" s="298"/>
      <c r="J4105" s="298" t="s">
        <v>12992</v>
      </c>
      <c r="K4105" s="298"/>
      <c r="L4105" s="298" t="s">
        <v>14186</v>
      </c>
    </row>
    <row r="4106" spans="1:12" ht="17.100000000000001" customHeight="1">
      <c r="A4106" s="294" t="s">
        <v>13014</v>
      </c>
      <c r="B4106" s="294"/>
      <c r="C4106" s="294"/>
      <c r="D4106" s="294"/>
      <c r="E4106" s="294"/>
      <c r="F4106" s="294"/>
      <c r="G4106" s="294"/>
      <c r="H4106" s="294"/>
      <c r="I4106" s="294"/>
      <c r="J4106" s="294"/>
      <c r="K4106" s="294"/>
      <c r="L4106" s="294"/>
    </row>
    <row r="4107" spans="1:12" ht="17.100000000000001" customHeight="1">
      <c r="A4107" s="298"/>
      <c r="B4107" s="298"/>
      <c r="C4107" s="298"/>
      <c r="D4107" s="298"/>
      <c r="E4107" s="298"/>
      <c r="F4107" s="298"/>
      <c r="G4107" s="298"/>
      <c r="H4107" s="298"/>
      <c r="I4107" s="298"/>
      <c r="J4107" s="298" t="s">
        <v>13015</v>
      </c>
      <c r="K4107" s="298"/>
      <c r="L4107" s="298" t="s">
        <v>14187</v>
      </c>
    </row>
    <row r="4108" spans="1:12" ht="17.100000000000001" customHeight="1">
      <c r="A4108" s="298"/>
      <c r="B4108" s="298"/>
      <c r="C4108" s="298"/>
      <c r="D4108" s="298"/>
      <c r="E4108" s="298"/>
      <c r="F4108" s="298"/>
      <c r="G4108" s="298"/>
      <c r="H4108" s="298"/>
      <c r="I4108" s="298"/>
      <c r="J4108" s="298" t="s">
        <v>13017</v>
      </c>
      <c r="K4108" s="298" t="s">
        <v>13018</v>
      </c>
      <c r="L4108" s="298" t="s">
        <v>14085</v>
      </c>
    </row>
    <row r="4109" spans="1:12" ht="17.100000000000001" customHeight="1">
      <c r="A4109" s="298"/>
      <c r="B4109" s="298"/>
      <c r="C4109" s="298"/>
      <c r="D4109" s="298"/>
      <c r="E4109" s="298"/>
      <c r="F4109" s="298"/>
      <c r="G4109" s="298"/>
      <c r="H4109" s="298"/>
      <c r="I4109" s="298"/>
      <c r="J4109" s="298" t="s">
        <v>13020</v>
      </c>
      <c r="K4109" s="298"/>
      <c r="L4109" s="298" t="s">
        <v>14188</v>
      </c>
    </row>
    <row r="4110" spans="1:12" ht="17.100000000000001" customHeight="1">
      <c r="A4110" s="298"/>
      <c r="B4110" s="298"/>
      <c r="C4110" s="298"/>
      <c r="D4110" s="298"/>
      <c r="E4110" s="298"/>
      <c r="F4110" s="298"/>
      <c r="G4110" s="298"/>
      <c r="H4110" s="298"/>
      <c r="I4110" s="298"/>
      <c r="J4110" s="298" t="s">
        <v>13022</v>
      </c>
      <c r="K4110" s="298" t="s">
        <v>12974</v>
      </c>
      <c r="L4110" s="298" t="s">
        <v>14189</v>
      </c>
    </row>
    <row r="4111" spans="1:12" ht="17.100000000000001" customHeight="1">
      <c r="A4111" s="298"/>
      <c r="B4111" s="298"/>
      <c r="C4111" s="298"/>
      <c r="D4111" s="298"/>
      <c r="E4111" s="298"/>
      <c r="F4111" s="298"/>
      <c r="G4111" s="298"/>
      <c r="H4111" s="298"/>
      <c r="I4111" s="298"/>
      <c r="J4111" s="298" t="s">
        <v>13024</v>
      </c>
      <c r="K4111" s="298"/>
      <c r="L4111" s="298" t="s">
        <v>14190</v>
      </c>
    </row>
    <row r="4112" spans="1:12" ht="30" customHeight="1">
      <c r="A4112" s="299"/>
      <c r="B4112" s="299"/>
      <c r="C4112" s="299"/>
      <c r="D4112" s="299"/>
      <c r="E4112" s="299"/>
      <c r="F4112" s="299"/>
      <c r="G4112" s="299"/>
      <c r="H4112" s="299"/>
      <c r="I4112" s="299"/>
      <c r="J4112" s="299"/>
      <c r="K4112" s="299"/>
      <c r="L4112" s="299"/>
    </row>
    <row r="4113" spans="1:12" ht="24" customHeight="1">
      <c r="A4113" s="295" t="s">
        <v>14191</v>
      </c>
      <c r="B4113" s="296" t="s">
        <v>14192</v>
      </c>
      <c r="C4113" s="295" t="s">
        <v>9</v>
      </c>
      <c r="D4113" s="295" t="s">
        <v>1172</v>
      </c>
      <c r="E4113" s="297" t="s">
        <v>13082</v>
      </c>
      <c r="F4113" s="296"/>
      <c r="G4113" s="296"/>
      <c r="H4113" s="296"/>
      <c r="I4113" s="296"/>
      <c r="J4113" s="296"/>
      <c r="K4113" s="296"/>
      <c r="L4113" s="296"/>
    </row>
    <row r="4114" spans="1:12">
      <c r="A4114" s="414" t="s">
        <v>12977</v>
      </c>
      <c r="B4114" s="414"/>
      <c r="C4114" s="414"/>
      <c r="D4114" s="414"/>
      <c r="E4114" s="414"/>
      <c r="F4114" s="414"/>
      <c r="G4114" s="414"/>
      <c r="H4114" s="414"/>
      <c r="I4114" s="294"/>
      <c r="J4114" s="294"/>
      <c r="K4114" s="294"/>
      <c r="L4114" s="294"/>
    </row>
    <row r="4115" spans="1:12" ht="17.100000000000001" customHeight="1">
      <c r="A4115" s="294" t="s">
        <v>12978</v>
      </c>
      <c r="B4115" s="298" t="s">
        <v>12979</v>
      </c>
      <c r="C4115" s="294" t="s">
        <v>12980</v>
      </c>
      <c r="D4115" s="294" t="s">
        <v>12981</v>
      </c>
      <c r="E4115" s="299" t="s">
        <v>12982</v>
      </c>
      <c r="F4115" s="413" t="s">
        <v>12983</v>
      </c>
      <c r="G4115" s="413"/>
      <c r="H4115" s="413" t="s">
        <v>12984</v>
      </c>
      <c r="I4115" s="413"/>
      <c r="J4115" s="413" t="s">
        <v>12985</v>
      </c>
      <c r="K4115" s="413"/>
      <c r="L4115" s="413"/>
    </row>
    <row r="4116" spans="1:12" ht="24" customHeight="1">
      <c r="A4116" s="300" t="s">
        <v>12986</v>
      </c>
      <c r="B4116" s="301" t="s">
        <v>13085</v>
      </c>
      <c r="C4116" s="300" t="s">
        <v>9</v>
      </c>
      <c r="D4116" s="300" t="s">
        <v>7909</v>
      </c>
      <c r="E4116" s="302" t="s">
        <v>51</v>
      </c>
      <c r="F4116" s="423" t="s">
        <v>13086</v>
      </c>
      <c r="G4116" s="423"/>
      <c r="H4116" s="423">
        <v>3.3233999999999998E-3</v>
      </c>
      <c r="I4116" s="423"/>
      <c r="J4116" s="424">
        <v>0.34560000000000002</v>
      </c>
      <c r="K4116" s="424"/>
      <c r="L4116" s="424"/>
    </row>
    <row r="4117" spans="1:12" ht="24" customHeight="1">
      <c r="A4117" s="300" t="s">
        <v>12986</v>
      </c>
      <c r="B4117" s="301" t="s">
        <v>13087</v>
      </c>
      <c r="C4117" s="300" t="s">
        <v>9</v>
      </c>
      <c r="D4117" s="300" t="s">
        <v>8873</v>
      </c>
      <c r="E4117" s="302" t="s">
        <v>51</v>
      </c>
      <c r="F4117" s="423" t="s">
        <v>13088</v>
      </c>
      <c r="G4117" s="423"/>
      <c r="H4117" s="423">
        <v>3.168E-4</v>
      </c>
      <c r="I4117" s="423"/>
      <c r="J4117" s="424">
        <v>0.27539999999999998</v>
      </c>
      <c r="K4117" s="424"/>
      <c r="L4117" s="424"/>
    </row>
    <row r="4118" spans="1:12" ht="48" customHeight="1">
      <c r="A4118" s="300" t="s">
        <v>12986</v>
      </c>
      <c r="B4118" s="301" t="s">
        <v>13089</v>
      </c>
      <c r="C4118" s="300" t="s">
        <v>9</v>
      </c>
      <c r="D4118" s="300" t="s">
        <v>9227</v>
      </c>
      <c r="E4118" s="302" t="s">
        <v>51</v>
      </c>
      <c r="F4118" s="423" t="s">
        <v>13090</v>
      </c>
      <c r="G4118" s="423"/>
      <c r="H4118" s="423">
        <v>2.2169999999999999E-4</v>
      </c>
      <c r="I4118" s="423"/>
      <c r="J4118" s="424">
        <v>0.2964</v>
      </c>
      <c r="K4118" s="424"/>
      <c r="L4118" s="424"/>
    </row>
    <row r="4119" spans="1:12" ht="24" customHeight="1">
      <c r="A4119" s="300" t="s">
        <v>12986</v>
      </c>
      <c r="B4119" s="301" t="s">
        <v>13091</v>
      </c>
      <c r="C4119" s="300" t="s">
        <v>9</v>
      </c>
      <c r="D4119" s="300" t="s">
        <v>9580</v>
      </c>
      <c r="E4119" s="302" t="s">
        <v>51</v>
      </c>
      <c r="F4119" s="423" t="s">
        <v>13092</v>
      </c>
      <c r="G4119" s="423"/>
      <c r="H4119" s="423">
        <v>2.1709999999999999E-4</v>
      </c>
      <c r="I4119" s="423"/>
      <c r="J4119" s="424">
        <v>0.1946</v>
      </c>
      <c r="K4119" s="424"/>
      <c r="L4119" s="424"/>
    </row>
    <row r="4120" spans="1:12" ht="24" customHeight="1">
      <c r="A4120" s="300" t="s">
        <v>12986</v>
      </c>
      <c r="B4120" s="301" t="s">
        <v>12987</v>
      </c>
      <c r="C4120" s="300" t="s">
        <v>9</v>
      </c>
      <c r="D4120" s="300" t="s">
        <v>9831</v>
      </c>
      <c r="E4120" s="302" t="s">
        <v>12988</v>
      </c>
      <c r="F4120" s="423" t="s">
        <v>12989</v>
      </c>
      <c r="G4120" s="423"/>
      <c r="H4120" s="423">
        <v>7.6905500000000002E-2</v>
      </c>
      <c r="I4120" s="423"/>
      <c r="J4120" s="424">
        <v>0.77829999999999999</v>
      </c>
      <c r="K4120" s="424"/>
      <c r="L4120" s="424"/>
    </row>
    <row r="4121" spans="1:12" ht="36" customHeight="1">
      <c r="A4121" s="300" t="s">
        <v>12986</v>
      </c>
      <c r="B4121" s="301" t="s">
        <v>12990</v>
      </c>
      <c r="C4121" s="300" t="s">
        <v>9</v>
      </c>
      <c r="D4121" s="300" t="s">
        <v>11426</v>
      </c>
      <c r="E4121" s="302" t="s">
        <v>51</v>
      </c>
      <c r="F4121" s="423" t="s">
        <v>12991</v>
      </c>
      <c r="G4121" s="423"/>
      <c r="H4121" s="423">
        <v>4.0304E-3</v>
      </c>
      <c r="I4121" s="423"/>
      <c r="J4121" s="424">
        <v>0.53269999999999995</v>
      </c>
      <c r="K4121" s="424"/>
      <c r="L4121" s="424"/>
    </row>
    <row r="4122" spans="1:12" ht="17.100000000000001" customHeight="1">
      <c r="A4122" s="298"/>
      <c r="B4122" s="298"/>
      <c r="C4122" s="298"/>
      <c r="D4122" s="298"/>
      <c r="E4122" s="298"/>
      <c r="F4122" s="298"/>
      <c r="G4122" s="298"/>
      <c r="H4122" s="298"/>
      <c r="I4122" s="298"/>
      <c r="J4122" s="298" t="s">
        <v>12992</v>
      </c>
      <c r="K4122" s="298"/>
      <c r="L4122" s="298" t="s">
        <v>14193</v>
      </c>
    </row>
    <row r="4123" spans="1:12">
      <c r="A4123" s="414" t="s">
        <v>12994</v>
      </c>
      <c r="B4123" s="414"/>
      <c r="C4123" s="414"/>
      <c r="D4123" s="414"/>
      <c r="E4123" s="414"/>
      <c r="F4123" s="414"/>
      <c r="G4123" s="414"/>
      <c r="H4123" s="414"/>
      <c r="I4123" s="294"/>
      <c r="J4123" s="294"/>
      <c r="K4123" s="294"/>
      <c r="L4123" s="294"/>
    </row>
    <row r="4124" spans="1:12" ht="17.100000000000001" customHeight="1">
      <c r="A4124" s="294" t="s">
        <v>12978</v>
      </c>
      <c r="B4124" s="298" t="s">
        <v>12979</v>
      </c>
      <c r="C4124" s="294" t="s">
        <v>12980</v>
      </c>
      <c r="D4124" s="294" t="s">
        <v>12981</v>
      </c>
      <c r="E4124" s="299" t="s">
        <v>12982</v>
      </c>
      <c r="F4124" s="413" t="s">
        <v>12983</v>
      </c>
      <c r="G4124" s="413"/>
      <c r="H4124" s="413" t="s">
        <v>12984</v>
      </c>
      <c r="I4124" s="413"/>
      <c r="J4124" s="413" t="s">
        <v>12985</v>
      </c>
      <c r="K4124" s="413"/>
      <c r="L4124" s="413"/>
    </row>
    <row r="4125" spans="1:12" ht="24" customHeight="1">
      <c r="A4125" s="300" t="s">
        <v>12986</v>
      </c>
      <c r="B4125" s="301" t="s">
        <v>13093</v>
      </c>
      <c r="C4125" s="300" t="s">
        <v>9</v>
      </c>
      <c r="D4125" s="300" t="s">
        <v>10857</v>
      </c>
      <c r="E4125" s="302" t="s">
        <v>27</v>
      </c>
      <c r="F4125" s="423" t="s">
        <v>13094</v>
      </c>
      <c r="G4125" s="423"/>
      <c r="H4125" s="423">
        <v>3.1009093999999999</v>
      </c>
      <c r="I4125" s="423"/>
      <c r="J4125" s="424">
        <v>16.031700000000001</v>
      </c>
      <c r="K4125" s="424"/>
      <c r="L4125" s="424"/>
    </row>
    <row r="4126" spans="1:12" ht="24" customHeight="1">
      <c r="A4126" s="300" t="s">
        <v>12986</v>
      </c>
      <c r="B4126" s="301" t="s">
        <v>13192</v>
      </c>
      <c r="C4126" s="300" t="s">
        <v>9</v>
      </c>
      <c r="D4126" s="300" t="s">
        <v>10306</v>
      </c>
      <c r="E4126" s="302" t="s">
        <v>27</v>
      </c>
      <c r="F4126" s="423" t="s">
        <v>13134</v>
      </c>
      <c r="G4126" s="423"/>
      <c r="H4126" s="423">
        <v>0.81281499999999995</v>
      </c>
      <c r="I4126" s="423"/>
      <c r="J4126" s="424">
        <v>5.6490999999999998</v>
      </c>
      <c r="K4126" s="424"/>
      <c r="L4126" s="424"/>
    </row>
    <row r="4127" spans="1:12" ht="24" customHeight="1">
      <c r="A4127" s="300" t="s">
        <v>12986</v>
      </c>
      <c r="B4127" s="301" t="s">
        <v>14180</v>
      </c>
      <c r="C4127" s="300" t="s">
        <v>9</v>
      </c>
      <c r="D4127" s="300" t="s">
        <v>10855</v>
      </c>
      <c r="E4127" s="302" t="s">
        <v>27</v>
      </c>
      <c r="F4127" s="423" t="s">
        <v>13134</v>
      </c>
      <c r="G4127" s="423"/>
      <c r="H4127" s="423">
        <v>1.8148086000000001</v>
      </c>
      <c r="I4127" s="423"/>
      <c r="J4127" s="424">
        <v>12.6129</v>
      </c>
      <c r="K4127" s="424"/>
      <c r="L4127" s="424"/>
    </row>
    <row r="4128" spans="1:12" ht="17.100000000000001" customHeight="1">
      <c r="A4128" s="298"/>
      <c r="B4128" s="298"/>
      <c r="C4128" s="298"/>
      <c r="D4128" s="298"/>
      <c r="E4128" s="298"/>
      <c r="F4128" s="298"/>
      <c r="G4128" s="298"/>
      <c r="H4128" s="298"/>
      <c r="I4128" s="298"/>
      <c r="J4128" s="298" t="s">
        <v>12992</v>
      </c>
      <c r="K4128" s="298"/>
      <c r="L4128" s="298" t="s">
        <v>14194</v>
      </c>
    </row>
    <row r="4129" spans="1:12">
      <c r="A4129" s="414" t="s">
        <v>12998</v>
      </c>
      <c r="B4129" s="414"/>
      <c r="C4129" s="414"/>
      <c r="D4129" s="414"/>
      <c r="E4129" s="414"/>
      <c r="F4129" s="414"/>
      <c r="G4129" s="414"/>
      <c r="H4129" s="414"/>
      <c r="I4129" s="294"/>
      <c r="J4129" s="294"/>
      <c r="K4129" s="294"/>
      <c r="L4129" s="294"/>
    </row>
    <row r="4130" spans="1:12" ht="17.100000000000001" customHeight="1">
      <c r="A4130" s="294" t="s">
        <v>12978</v>
      </c>
      <c r="B4130" s="298" t="s">
        <v>12979</v>
      </c>
      <c r="C4130" s="294" t="s">
        <v>12980</v>
      </c>
      <c r="D4130" s="294" t="s">
        <v>12981</v>
      </c>
      <c r="E4130" s="299" t="s">
        <v>12982</v>
      </c>
      <c r="F4130" s="413" t="s">
        <v>12983</v>
      </c>
      <c r="G4130" s="413"/>
      <c r="H4130" s="413" t="s">
        <v>12984</v>
      </c>
      <c r="I4130" s="413"/>
      <c r="J4130" s="413" t="s">
        <v>12985</v>
      </c>
      <c r="K4130" s="413"/>
      <c r="L4130" s="413"/>
    </row>
    <row r="4131" spans="1:12" ht="36" customHeight="1">
      <c r="A4131" s="300" t="s">
        <v>12986</v>
      </c>
      <c r="B4131" s="301" t="s">
        <v>14195</v>
      </c>
      <c r="C4131" s="300" t="s">
        <v>9</v>
      </c>
      <c r="D4131" s="300" t="s">
        <v>10536</v>
      </c>
      <c r="E4131" s="302" t="s">
        <v>13082</v>
      </c>
      <c r="F4131" s="423" t="s">
        <v>14196</v>
      </c>
      <c r="G4131" s="423"/>
      <c r="H4131" s="423">
        <v>1</v>
      </c>
      <c r="I4131" s="423"/>
      <c r="J4131" s="424">
        <v>317.02999999999997</v>
      </c>
      <c r="K4131" s="424"/>
      <c r="L4131" s="424"/>
    </row>
    <row r="4132" spans="1:12" ht="24" customHeight="1">
      <c r="A4132" s="300" t="s">
        <v>12986</v>
      </c>
      <c r="B4132" s="301" t="s">
        <v>13144</v>
      </c>
      <c r="C4132" s="300" t="s">
        <v>9</v>
      </c>
      <c r="D4132" s="300" t="s">
        <v>7134</v>
      </c>
      <c r="E4132" s="302" t="s">
        <v>13145</v>
      </c>
      <c r="F4132" s="423" t="s">
        <v>13146</v>
      </c>
      <c r="G4132" s="423"/>
      <c r="H4132" s="423">
        <v>7.1307999999999996E-3</v>
      </c>
      <c r="I4132" s="423"/>
      <c r="J4132" s="424">
        <v>0.44750000000000001</v>
      </c>
      <c r="K4132" s="424"/>
      <c r="L4132" s="424"/>
    </row>
    <row r="4133" spans="1:12" ht="24" customHeight="1">
      <c r="A4133" s="300" t="s">
        <v>12986</v>
      </c>
      <c r="B4133" s="301" t="s">
        <v>13147</v>
      </c>
      <c r="C4133" s="300" t="s">
        <v>9</v>
      </c>
      <c r="D4133" s="300" t="s">
        <v>8045</v>
      </c>
      <c r="E4133" s="302" t="s">
        <v>23</v>
      </c>
      <c r="F4133" s="423" t="s">
        <v>12928</v>
      </c>
      <c r="G4133" s="423"/>
      <c r="H4133" s="423">
        <v>1.8275030000000001</v>
      </c>
      <c r="I4133" s="423"/>
      <c r="J4133" s="424">
        <v>0.89549999999999996</v>
      </c>
      <c r="K4133" s="424"/>
      <c r="L4133" s="424"/>
    </row>
    <row r="4134" spans="1:12" ht="24" customHeight="1">
      <c r="A4134" s="300" t="s">
        <v>12986</v>
      </c>
      <c r="B4134" s="301" t="s">
        <v>13163</v>
      </c>
      <c r="C4134" s="300" t="s">
        <v>9</v>
      </c>
      <c r="D4134" s="300" t="s">
        <v>7772</v>
      </c>
      <c r="E4134" s="302" t="s">
        <v>23</v>
      </c>
      <c r="F4134" s="423" t="s">
        <v>12915</v>
      </c>
      <c r="G4134" s="423"/>
      <c r="H4134" s="423">
        <v>0.47675279999999998</v>
      </c>
      <c r="I4134" s="423"/>
      <c r="J4134" s="424">
        <v>0.2717</v>
      </c>
      <c r="K4134" s="424"/>
      <c r="L4134" s="424"/>
    </row>
    <row r="4135" spans="1:12" ht="24" customHeight="1">
      <c r="A4135" s="300" t="s">
        <v>12986</v>
      </c>
      <c r="B4135" s="301" t="s">
        <v>13099</v>
      </c>
      <c r="C4135" s="300" t="s">
        <v>9</v>
      </c>
      <c r="D4135" s="300" t="s">
        <v>7224</v>
      </c>
      <c r="E4135" s="302" t="s">
        <v>51</v>
      </c>
      <c r="F4135" s="423" t="s">
        <v>13100</v>
      </c>
      <c r="G4135" s="423"/>
      <c r="H4135" s="423">
        <v>3.9253799999999998E-2</v>
      </c>
      <c r="I4135" s="423"/>
      <c r="J4135" s="424">
        <v>0.36070000000000002</v>
      </c>
      <c r="K4135" s="424"/>
      <c r="L4135" s="424"/>
    </row>
    <row r="4136" spans="1:12" ht="24" customHeight="1">
      <c r="A4136" s="300" t="s">
        <v>12986</v>
      </c>
      <c r="B4136" s="301" t="s">
        <v>13101</v>
      </c>
      <c r="C4136" s="300" t="s">
        <v>9</v>
      </c>
      <c r="D4136" s="300" t="s">
        <v>7359</v>
      </c>
      <c r="E4136" s="302" t="s">
        <v>51</v>
      </c>
      <c r="F4136" s="423" t="s">
        <v>13102</v>
      </c>
      <c r="G4136" s="423"/>
      <c r="H4136" s="423">
        <v>1.2666999999999999E-3</v>
      </c>
      <c r="I4136" s="423"/>
      <c r="J4136" s="424">
        <v>0.1628</v>
      </c>
      <c r="K4136" s="424"/>
      <c r="L4136" s="424"/>
    </row>
    <row r="4137" spans="1:12" ht="24" customHeight="1">
      <c r="A4137" s="300" t="s">
        <v>12986</v>
      </c>
      <c r="B4137" s="301" t="s">
        <v>13103</v>
      </c>
      <c r="C4137" s="300" t="s">
        <v>9</v>
      </c>
      <c r="D4137" s="300" t="s">
        <v>8851</v>
      </c>
      <c r="E4137" s="302" t="s">
        <v>51</v>
      </c>
      <c r="F4137" s="423" t="s">
        <v>13104</v>
      </c>
      <c r="G4137" s="423"/>
      <c r="H4137" s="423">
        <v>1.0138E-3</v>
      </c>
      <c r="I4137" s="423"/>
      <c r="J4137" s="424">
        <v>0.1963</v>
      </c>
      <c r="K4137" s="424"/>
      <c r="L4137" s="424"/>
    </row>
    <row r="4138" spans="1:12" ht="24" customHeight="1">
      <c r="A4138" s="300" t="s">
        <v>12986</v>
      </c>
      <c r="B4138" s="301" t="s">
        <v>13105</v>
      </c>
      <c r="C4138" s="300" t="s">
        <v>9</v>
      </c>
      <c r="D4138" s="300" t="s">
        <v>8852</v>
      </c>
      <c r="E4138" s="302" t="s">
        <v>51</v>
      </c>
      <c r="F4138" s="423" t="s">
        <v>13106</v>
      </c>
      <c r="G4138" s="423"/>
      <c r="H4138" s="423">
        <v>2.1709999999999999E-4</v>
      </c>
      <c r="I4138" s="423"/>
      <c r="J4138" s="424">
        <v>0.11899999999999999</v>
      </c>
      <c r="K4138" s="424"/>
      <c r="L4138" s="424"/>
    </row>
    <row r="4139" spans="1:12" ht="24" customHeight="1">
      <c r="A4139" s="300" t="s">
        <v>12986</v>
      </c>
      <c r="B4139" s="301" t="s">
        <v>13107</v>
      </c>
      <c r="C4139" s="300" t="s">
        <v>9</v>
      </c>
      <c r="D4139" s="300" t="s">
        <v>9000</v>
      </c>
      <c r="E4139" s="302" t="s">
        <v>51</v>
      </c>
      <c r="F4139" s="423" t="s">
        <v>13108</v>
      </c>
      <c r="G4139" s="423"/>
      <c r="H4139" s="423">
        <v>4.4678599999999999E-2</v>
      </c>
      <c r="I4139" s="423"/>
      <c r="J4139" s="424">
        <v>0.30249999999999999</v>
      </c>
      <c r="K4139" s="424"/>
      <c r="L4139" s="424"/>
    </row>
    <row r="4140" spans="1:12" ht="24" customHeight="1">
      <c r="A4140" s="300" t="s">
        <v>12986</v>
      </c>
      <c r="B4140" s="301" t="s">
        <v>13109</v>
      </c>
      <c r="C4140" s="300" t="s">
        <v>9</v>
      </c>
      <c r="D4140" s="300" t="s">
        <v>9574</v>
      </c>
      <c r="E4140" s="302" t="s">
        <v>51</v>
      </c>
      <c r="F4140" s="423" t="s">
        <v>13110</v>
      </c>
      <c r="G4140" s="423"/>
      <c r="H4140" s="423">
        <v>1.4168999999999999E-2</v>
      </c>
      <c r="I4140" s="423"/>
      <c r="J4140" s="424">
        <v>0.12509999999999999</v>
      </c>
      <c r="K4140" s="424"/>
      <c r="L4140" s="424"/>
    </row>
    <row r="4141" spans="1:12" ht="24" customHeight="1">
      <c r="A4141" s="300" t="s">
        <v>12986</v>
      </c>
      <c r="B4141" s="301" t="s">
        <v>13111</v>
      </c>
      <c r="C4141" s="300" t="s">
        <v>9</v>
      </c>
      <c r="D4141" s="300" t="s">
        <v>10714</v>
      </c>
      <c r="E4141" s="302" t="s">
        <v>93</v>
      </c>
      <c r="F4141" s="423" t="s">
        <v>13112</v>
      </c>
      <c r="G4141" s="423"/>
      <c r="H4141" s="423">
        <v>7.4465E-3</v>
      </c>
      <c r="I4141" s="423"/>
      <c r="J4141" s="424">
        <v>0.11360000000000001</v>
      </c>
      <c r="K4141" s="424"/>
      <c r="L4141" s="424"/>
    </row>
    <row r="4142" spans="1:12" ht="24" customHeight="1">
      <c r="A4142" s="300" t="s">
        <v>12986</v>
      </c>
      <c r="B4142" s="301" t="s">
        <v>13113</v>
      </c>
      <c r="C4142" s="300" t="s">
        <v>9</v>
      </c>
      <c r="D4142" s="300" t="s">
        <v>10809</v>
      </c>
      <c r="E4142" s="302" t="s">
        <v>51</v>
      </c>
      <c r="F4142" s="423" t="s">
        <v>13114</v>
      </c>
      <c r="G4142" s="423"/>
      <c r="H4142" s="423">
        <v>7.4465E-3</v>
      </c>
      <c r="I4142" s="423"/>
      <c r="J4142" s="424">
        <v>8.9399999999999993E-2</v>
      </c>
      <c r="K4142" s="424"/>
      <c r="L4142" s="424"/>
    </row>
    <row r="4143" spans="1:12" ht="24" customHeight="1">
      <c r="A4143" s="300" t="s">
        <v>12986</v>
      </c>
      <c r="B4143" s="301" t="s">
        <v>13115</v>
      </c>
      <c r="C4143" s="300" t="s">
        <v>9</v>
      </c>
      <c r="D4143" s="300" t="s">
        <v>10810</v>
      </c>
      <c r="E4143" s="302" t="s">
        <v>51</v>
      </c>
      <c r="F4143" s="423" t="s">
        <v>13116</v>
      </c>
      <c r="G4143" s="423"/>
      <c r="H4143" s="423">
        <v>7.4465E-3</v>
      </c>
      <c r="I4143" s="423"/>
      <c r="J4143" s="424">
        <v>0.19819999999999999</v>
      </c>
      <c r="K4143" s="424"/>
      <c r="L4143" s="424"/>
    </row>
    <row r="4144" spans="1:12" ht="24" customHeight="1">
      <c r="A4144" s="300" t="s">
        <v>12986</v>
      </c>
      <c r="B4144" s="301" t="s">
        <v>13117</v>
      </c>
      <c r="C4144" s="300" t="s">
        <v>9</v>
      </c>
      <c r="D4144" s="300" t="s">
        <v>10837</v>
      </c>
      <c r="E4144" s="302" t="s">
        <v>51</v>
      </c>
      <c r="F4144" s="423" t="s">
        <v>13118</v>
      </c>
      <c r="G4144" s="423"/>
      <c r="H4144" s="423">
        <v>2.5349999999999998E-4</v>
      </c>
      <c r="I4144" s="423"/>
      <c r="J4144" s="424">
        <v>0.1129</v>
      </c>
      <c r="K4144" s="424"/>
      <c r="L4144" s="424"/>
    </row>
    <row r="4145" spans="1:12" ht="24" customHeight="1">
      <c r="A4145" s="300" t="s">
        <v>12986</v>
      </c>
      <c r="B4145" s="301" t="s">
        <v>13003</v>
      </c>
      <c r="C4145" s="300" t="s">
        <v>9</v>
      </c>
      <c r="D4145" s="300" t="s">
        <v>7216</v>
      </c>
      <c r="E4145" s="302" t="s">
        <v>51</v>
      </c>
      <c r="F4145" s="423" t="s">
        <v>13004</v>
      </c>
      <c r="G4145" s="423"/>
      <c r="H4145" s="423">
        <v>1.49144E-2</v>
      </c>
      <c r="I4145" s="423"/>
      <c r="J4145" s="424">
        <v>0.49830000000000002</v>
      </c>
      <c r="K4145" s="424"/>
      <c r="L4145" s="424"/>
    </row>
    <row r="4146" spans="1:12" ht="24" customHeight="1">
      <c r="A4146" s="300" t="s">
        <v>12986</v>
      </c>
      <c r="B4146" s="301" t="s">
        <v>13005</v>
      </c>
      <c r="C4146" s="300" t="s">
        <v>9</v>
      </c>
      <c r="D4146" s="300" t="s">
        <v>7393</v>
      </c>
      <c r="E4146" s="302" t="s">
        <v>12988</v>
      </c>
      <c r="F4146" s="423" t="s">
        <v>13006</v>
      </c>
      <c r="G4146" s="423"/>
      <c r="H4146" s="423">
        <v>8.9724999999999996E-3</v>
      </c>
      <c r="I4146" s="423"/>
      <c r="J4146" s="424">
        <v>0.48449999999999999</v>
      </c>
      <c r="K4146" s="424"/>
      <c r="L4146" s="424"/>
    </row>
    <row r="4147" spans="1:12" ht="24" customHeight="1">
      <c r="A4147" s="300" t="s">
        <v>12986</v>
      </c>
      <c r="B4147" s="301" t="s">
        <v>13007</v>
      </c>
      <c r="C4147" s="300" t="s">
        <v>9</v>
      </c>
      <c r="D4147" s="300" t="s">
        <v>10619</v>
      </c>
      <c r="E4147" s="302" t="s">
        <v>51</v>
      </c>
      <c r="F4147" s="423" t="s">
        <v>13008</v>
      </c>
      <c r="G4147" s="423"/>
      <c r="H4147" s="423">
        <v>6.9601000000000003E-3</v>
      </c>
      <c r="I4147" s="423"/>
      <c r="J4147" s="424">
        <v>1.3310999999999999</v>
      </c>
      <c r="K4147" s="424"/>
      <c r="L4147" s="424"/>
    </row>
    <row r="4148" spans="1:12" ht="24" customHeight="1">
      <c r="A4148" s="300" t="s">
        <v>12986</v>
      </c>
      <c r="B4148" s="301" t="s">
        <v>13009</v>
      </c>
      <c r="C4148" s="300" t="s">
        <v>9</v>
      </c>
      <c r="D4148" s="300" t="s">
        <v>10769</v>
      </c>
      <c r="E4148" s="302" t="s">
        <v>51</v>
      </c>
      <c r="F4148" s="423" t="s">
        <v>13010</v>
      </c>
      <c r="G4148" s="423"/>
      <c r="H4148" s="423">
        <v>0.6256583</v>
      </c>
      <c r="I4148" s="423"/>
      <c r="J4148" s="424">
        <v>0.7883</v>
      </c>
      <c r="K4148" s="424"/>
      <c r="L4148" s="424"/>
    </row>
    <row r="4149" spans="1:12" ht="24" customHeight="1">
      <c r="A4149" s="300" t="s">
        <v>12986</v>
      </c>
      <c r="B4149" s="301" t="s">
        <v>13011</v>
      </c>
      <c r="C4149" s="300" t="s">
        <v>9</v>
      </c>
      <c r="D4149" s="300" t="s">
        <v>10929</v>
      </c>
      <c r="E4149" s="302" t="s">
        <v>51</v>
      </c>
      <c r="F4149" s="423" t="s">
        <v>13012</v>
      </c>
      <c r="G4149" s="423"/>
      <c r="H4149" s="423">
        <v>6.0321999999999997E-3</v>
      </c>
      <c r="I4149" s="423"/>
      <c r="J4149" s="424">
        <v>0.90759999999999996</v>
      </c>
      <c r="K4149" s="424"/>
      <c r="L4149" s="424"/>
    </row>
    <row r="4150" spans="1:12" ht="17.100000000000001" customHeight="1">
      <c r="A4150" s="298"/>
      <c r="B4150" s="298"/>
      <c r="C4150" s="298"/>
      <c r="D4150" s="298"/>
      <c r="E4150" s="298"/>
      <c r="F4150" s="298"/>
      <c r="G4150" s="298"/>
      <c r="H4150" s="298"/>
      <c r="I4150" s="298"/>
      <c r="J4150" s="298" t="s">
        <v>12992</v>
      </c>
      <c r="K4150" s="298"/>
      <c r="L4150" s="298" t="s">
        <v>14197</v>
      </c>
    </row>
    <row r="4151" spans="1:12">
      <c r="A4151" s="414" t="s">
        <v>13056</v>
      </c>
      <c r="B4151" s="414"/>
      <c r="C4151" s="414"/>
      <c r="D4151" s="414"/>
      <c r="E4151" s="414"/>
      <c r="F4151" s="414"/>
      <c r="G4151" s="414"/>
      <c r="H4151" s="414"/>
      <c r="I4151" s="294"/>
      <c r="J4151" s="294"/>
      <c r="K4151" s="294"/>
      <c r="L4151" s="294"/>
    </row>
    <row r="4152" spans="1:12" ht="17.100000000000001" customHeight="1">
      <c r="A4152" s="294" t="s">
        <v>12978</v>
      </c>
      <c r="B4152" s="298" t="s">
        <v>12979</v>
      </c>
      <c r="C4152" s="294" t="s">
        <v>12980</v>
      </c>
      <c r="D4152" s="294" t="s">
        <v>12981</v>
      </c>
      <c r="E4152" s="299" t="s">
        <v>12982</v>
      </c>
      <c r="F4152" s="413" t="s">
        <v>12983</v>
      </c>
      <c r="G4152" s="413"/>
      <c r="H4152" s="413" t="s">
        <v>12984</v>
      </c>
      <c r="I4152" s="413"/>
      <c r="J4152" s="413" t="s">
        <v>12985</v>
      </c>
      <c r="K4152" s="413"/>
      <c r="L4152" s="413"/>
    </row>
    <row r="4153" spans="1:12" ht="24" customHeight="1">
      <c r="A4153" s="300" t="s">
        <v>12986</v>
      </c>
      <c r="B4153" s="301" t="s">
        <v>13057</v>
      </c>
      <c r="C4153" s="300" t="s">
        <v>9</v>
      </c>
      <c r="D4153" s="300" t="s">
        <v>12549</v>
      </c>
      <c r="E4153" s="302" t="s">
        <v>27</v>
      </c>
      <c r="F4153" s="423" t="s">
        <v>12948</v>
      </c>
      <c r="G4153" s="423"/>
      <c r="H4153" s="423">
        <v>5.5976910999999996</v>
      </c>
      <c r="I4153" s="423"/>
      <c r="J4153" s="424">
        <v>3.6385000000000001</v>
      </c>
      <c r="K4153" s="424"/>
      <c r="L4153" s="424"/>
    </row>
    <row r="4154" spans="1:12" ht="17.100000000000001" customHeight="1">
      <c r="A4154" s="298"/>
      <c r="B4154" s="298"/>
      <c r="C4154" s="298"/>
      <c r="D4154" s="298"/>
      <c r="E4154" s="298"/>
      <c r="F4154" s="298"/>
      <c r="G4154" s="298"/>
      <c r="H4154" s="298"/>
      <c r="I4154" s="298"/>
      <c r="J4154" s="298" t="s">
        <v>12992</v>
      </c>
      <c r="K4154" s="298"/>
      <c r="L4154" s="298" t="s">
        <v>13569</v>
      </c>
    </row>
    <row r="4155" spans="1:12">
      <c r="A4155" s="414" t="s">
        <v>13058</v>
      </c>
      <c r="B4155" s="414"/>
      <c r="C4155" s="414"/>
      <c r="D4155" s="414"/>
      <c r="E4155" s="414"/>
      <c r="F4155" s="414"/>
      <c r="G4155" s="414"/>
      <c r="H4155" s="414"/>
      <c r="I4155" s="294"/>
      <c r="J4155" s="294"/>
      <c r="K4155" s="294"/>
      <c r="L4155" s="294"/>
    </row>
    <row r="4156" spans="1:12" ht="17.100000000000001" customHeight="1">
      <c r="A4156" s="294" t="s">
        <v>12978</v>
      </c>
      <c r="B4156" s="298" t="s">
        <v>12979</v>
      </c>
      <c r="C4156" s="294" t="s">
        <v>12980</v>
      </c>
      <c r="D4156" s="294" t="s">
        <v>12981</v>
      </c>
      <c r="E4156" s="299" t="s">
        <v>12982</v>
      </c>
      <c r="F4156" s="413" t="s">
        <v>12983</v>
      </c>
      <c r="G4156" s="413"/>
      <c r="H4156" s="413" t="s">
        <v>12984</v>
      </c>
      <c r="I4156" s="413"/>
      <c r="J4156" s="413" t="s">
        <v>12985</v>
      </c>
      <c r="K4156" s="413"/>
      <c r="L4156" s="413"/>
    </row>
    <row r="4157" spans="1:12" ht="24" customHeight="1">
      <c r="A4157" s="300" t="s">
        <v>12986</v>
      </c>
      <c r="B4157" s="301" t="s">
        <v>13059</v>
      </c>
      <c r="C4157" s="300" t="s">
        <v>9</v>
      </c>
      <c r="D4157" s="300" t="s">
        <v>12535</v>
      </c>
      <c r="E4157" s="302" t="s">
        <v>27</v>
      </c>
      <c r="F4157" s="423" t="s">
        <v>12936</v>
      </c>
      <c r="G4157" s="423"/>
      <c r="H4157" s="423">
        <v>5.5976910999999996</v>
      </c>
      <c r="I4157" s="423"/>
      <c r="J4157" s="424">
        <v>0.27989999999999998</v>
      </c>
      <c r="K4157" s="424"/>
      <c r="L4157" s="424"/>
    </row>
    <row r="4158" spans="1:12" ht="17.100000000000001" customHeight="1">
      <c r="A4158" s="298"/>
      <c r="B4158" s="298"/>
      <c r="C4158" s="298"/>
      <c r="D4158" s="298"/>
      <c r="E4158" s="298"/>
      <c r="F4158" s="298"/>
      <c r="G4158" s="298"/>
      <c r="H4158" s="298"/>
      <c r="I4158" s="298"/>
      <c r="J4158" s="298" t="s">
        <v>12992</v>
      </c>
      <c r="K4158" s="298"/>
      <c r="L4158" s="298" t="s">
        <v>13781</v>
      </c>
    </row>
    <row r="4159" spans="1:12">
      <c r="A4159" s="414" t="s">
        <v>13060</v>
      </c>
      <c r="B4159" s="414"/>
      <c r="C4159" s="414"/>
      <c r="D4159" s="414"/>
      <c r="E4159" s="414"/>
      <c r="F4159" s="414"/>
      <c r="G4159" s="414"/>
      <c r="H4159" s="414"/>
      <c r="I4159" s="294"/>
      <c r="J4159" s="294"/>
      <c r="K4159" s="294"/>
      <c r="L4159" s="294"/>
    </row>
    <row r="4160" spans="1:12" ht="17.100000000000001" customHeight="1">
      <c r="A4160" s="294" t="s">
        <v>12978</v>
      </c>
      <c r="B4160" s="298" t="s">
        <v>12979</v>
      </c>
      <c r="C4160" s="294" t="s">
        <v>12980</v>
      </c>
      <c r="D4160" s="294" t="s">
        <v>12981</v>
      </c>
      <c r="E4160" s="299" t="s">
        <v>12982</v>
      </c>
      <c r="F4160" s="413" t="s">
        <v>12983</v>
      </c>
      <c r="G4160" s="413"/>
      <c r="H4160" s="413" t="s">
        <v>12984</v>
      </c>
      <c r="I4160" s="413"/>
      <c r="J4160" s="413" t="s">
        <v>12985</v>
      </c>
      <c r="K4160" s="413"/>
      <c r="L4160" s="413"/>
    </row>
    <row r="4161" spans="1:12" ht="24" customHeight="1">
      <c r="A4161" s="300" t="s">
        <v>12986</v>
      </c>
      <c r="B4161" s="301" t="s">
        <v>13061</v>
      </c>
      <c r="C4161" s="300" t="s">
        <v>9</v>
      </c>
      <c r="D4161" s="300" t="s">
        <v>12522</v>
      </c>
      <c r="E4161" s="302" t="s">
        <v>27</v>
      </c>
      <c r="F4161" s="423" t="s">
        <v>12964</v>
      </c>
      <c r="G4161" s="423"/>
      <c r="H4161" s="423">
        <v>5.5976910999999996</v>
      </c>
      <c r="I4161" s="423"/>
      <c r="J4161" s="424">
        <v>14.1622</v>
      </c>
      <c r="K4161" s="424"/>
      <c r="L4161" s="424"/>
    </row>
    <row r="4162" spans="1:12" ht="24" customHeight="1">
      <c r="A4162" s="300" t="s">
        <v>12986</v>
      </c>
      <c r="B4162" s="301" t="s">
        <v>13062</v>
      </c>
      <c r="C4162" s="300" t="s">
        <v>9</v>
      </c>
      <c r="D4162" s="300" t="s">
        <v>12527</v>
      </c>
      <c r="E4162" s="302" t="s">
        <v>27</v>
      </c>
      <c r="F4162" s="423" t="s">
        <v>13063</v>
      </c>
      <c r="G4162" s="423"/>
      <c r="H4162" s="423">
        <v>5.5976910999999996</v>
      </c>
      <c r="I4162" s="423"/>
      <c r="J4162" s="424">
        <v>1.9032</v>
      </c>
      <c r="K4162" s="424"/>
      <c r="L4162" s="424"/>
    </row>
    <row r="4163" spans="1:12" ht="17.100000000000001" customHeight="1">
      <c r="A4163" s="298"/>
      <c r="B4163" s="298"/>
      <c r="C4163" s="298"/>
      <c r="D4163" s="298"/>
      <c r="E4163" s="298"/>
      <c r="F4163" s="298"/>
      <c r="G4163" s="298"/>
      <c r="H4163" s="298"/>
      <c r="I4163" s="298"/>
      <c r="J4163" s="298" t="s">
        <v>12992</v>
      </c>
      <c r="K4163" s="298"/>
      <c r="L4163" s="298" t="s">
        <v>14198</v>
      </c>
    </row>
    <row r="4164" spans="1:12" ht="17.100000000000001" customHeight="1">
      <c r="A4164" s="294" t="s">
        <v>13014</v>
      </c>
      <c r="B4164" s="294"/>
      <c r="C4164" s="294"/>
      <c r="D4164" s="294"/>
      <c r="E4164" s="294"/>
      <c r="F4164" s="294"/>
      <c r="G4164" s="294"/>
      <c r="H4164" s="294"/>
      <c r="I4164" s="294"/>
      <c r="J4164" s="294"/>
      <c r="K4164" s="294"/>
      <c r="L4164" s="294"/>
    </row>
    <row r="4165" spans="1:12" ht="17.100000000000001" customHeight="1">
      <c r="A4165" s="298"/>
      <c r="B4165" s="298"/>
      <c r="C4165" s="298"/>
      <c r="D4165" s="298"/>
      <c r="E4165" s="298"/>
      <c r="F4165" s="298"/>
      <c r="G4165" s="298"/>
      <c r="H4165" s="298"/>
      <c r="I4165" s="298"/>
      <c r="J4165" s="298" t="s">
        <v>13015</v>
      </c>
      <c r="K4165" s="298"/>
      <c r="L4165" s="298" t="s">
        <v>14199</v>
      </c>
    </row>
    <row r="4166" spans="1:12" ht="17.100000000000001" customHeight="1">
      <c r="A4166" s="298"/>
      <c r="B4166" s="298"/>
      <c r="C4166" s="298"/>
      <c r="D4166" s="298"/>
      <c r="E4166" s="298"/>
      <c r="F4166" s="298"/>
      <c r="G4166" s="298"/>
      <c r="H4166" s="298"/>
      <c r="I4166" s="298"/>
      <c r="J4166" s="298" t="s">
        <v>13017</v>
      </c>
      <c r="K4166" s="298" t="s">
        <v>13018</v>
      </c>
      <c r="L4166" s="298" t="s">
        <v>14200</v>
      </c>
    </row>
    <row r="4167" spans="1:12" ht="17.100000000000001" customHeight="1">
      <c r="A4167" s="298"/>
      <c r="B4167" s="298"/>
      <c r="C4167" s="298"/>
      <c r="D4167" s="298"/>
      <c r="E4167" s="298"/>
      <c r="F4167" s="298"/>
      <c r="G4167" s="298"/>
      <c r="H4167" s="298"/>
      <c r="I4167" s="298"/>
      <c r="J4167" s="298" t="s">
        <v>13020</v>
      </c>
      <c r="K4167" s="298"/>
      <c r="L4167" s="298" t="s">
        <v>14201</v>
      </c>
    </row>
    <row r="4168" spans="1:12" ht="17.100000000000001" customHeight="1">
      <c r="A4168" s="298"/>
      <c r="B4168" s="298"/>
      <c r="C4168" s="298"/>
      <c r="D4168" s="298"/>
      <c r="E4168" s="298"/>
      <c r="F4168" s="298"/>
      <c r="G4168" s="298"/>
      <c r="H4168" s="298"/>
      <c r="I4168" s="298"/>
      <c r="J4168" s="298" t="s">
        <v>13022</v>
      </c>
      <c r="K4168" s="298" t="s">
        <v>12974</v>
      </c>
      <c r="L4168" s="298" t="s">
        <v>14202</v>
      </c>
    </row>
    <row r="4169" spans="1:12" ht="17.100000000000001" customHeight="1">
      <c r="A4169" s="298"/>
      <c r="B4169" s="298"/>
      <c r="C4169" s="298"/>
      <c r="D4169" s="298"/>
      <c r="E4169" s="298"/>
      <c r="F4169" s="298"/>
      <c r="G4169" s="298"/>
      <c r="H4169" s="298"/>
      <c r="I4169" s="298"/>
      <c r="J4169" s="298" t="s">
        <v>13024</v>
      </c>
      <c r="K4169" s="298"/>
      <c r="L4169" s="298" t="s">
        <v>14203</v>
      </c>
    </row>
    <row r="4170" spans="1:12" ht="30" customHeight="1">
      <c r="A4170" s="299"/>
      <c r="B4170" s="299"/>
      <c r="C4170" s="299"/>
      <c r="D4170" s="299"/>
      <c r="E4170" s="299"/>
      <c r="F4170" s="299"/>
      <c r="G4170" s="299"/>
      <c r="H4170" s="299"/>
      <c r="I4170" s="299"/>
      <c r="J4170" s="299"/>
      <c r="K4170" s="299"/>
      <c r="L4170" s="299"/>
    </row>
    <row r="4171" spans="1:12" ht="36" customHeight="1">
      <c r="A4171" s="295" t="s">
        <v>14204</v>
      </c>
      <c r="B4171" s="296" t="s">
        <v>14205</v>
      </c>
      <c r="C4171" s="295" t="s">
        <v>9</v>
      </c>
      <c r="D4171" s="295" t="s">
        <v>3179</v>
      </c>
      <c r="E4171" s="297" t="s">
        <v>13082</v>
      </c>
      <c r="F4171" s="296"/>
      <c r="G4171" s="296"/>
      <c r="H4171" s="296"/>
      <c r="I4171" s="296"/>
      <c r="J4171" s="296"/>
      <c r="K4171" s="296"/>
      <c r="L4171" s="296"/>
    </row>
    <row r="4172" spans="1:12">
      <c r="A4172" s="414" t="s">
        <v>12977</v>
      </c>
      <c r="B4172" s="414"/>
      <c r="C4172" s="414"/>
      <c r="D4172" s="414"/>
      <c r="E4172" s="414"/>
      <c r="F4172" s="414"/>
      <c r="G4172" s="414"/>
      <c r="H4172" s="414"/>
      <c r="I4172" s="294"/>
      <c r="J4172" s="294"/>
      <c r="K4172" s="294"/>
      <c r="L4172" s="294"/>
    </row>
    <row r="4173" spans="1:12" ht="17.100000000000001" customHeight="1">
      <c r="A4173" s="294" t="s">
        <v>12978</v>
      </c>
      <c r="B4173" s="298" t="s">
        <v>12979</v>
      </c>
      <c r="C4173" s="294" t="s">
        <v>12980</v>
      </c>
      <c r="D4173" s="294" t="s">
        <v>12981</v>
      </c>
      <c r="E4173" s="299" t="s">
        <v>12982</v>
      </c>
      <c r="F4173" s="413" t="s">
        <v>12983</v>
      </c>
      <c r="G4173" s="413"/>
      <c r="H4173" s="413" t="s">
        <v>12984</v>
      </c>
      <c r="I4173" s="413"/>
      <c r="J4173" s="413" t="s">
        <v>12985</v>
      </c>
      <c r="K4173" s="413"/>
      <c r="L4173" s="413"/>
    </row>
    <row r="4174" spans="1:12" ht="24" customHeight="1">
      <c r="A4174" s="300" t="s">
        <v>12986</v>
      </c>
      <c r="B4174" s="301" t="s">
        <v>13085</v>
      </c>
      <c r="C4174" s="300" t="s">
        <v>9</v>
      </c>
      <c r="D4174" s="300" t="s">
        <v>7909</v>
      </c>
      <c r="E4174" s="302" t="s">
        <v>51</v>
      </c>
      <c r="F4174" s="423" t="s">
        <v>13086</v>
      </c>
      <c r="G4174" s="423"/>
      <c r="H4174" s="423">
        <v>3.3609999999999998E-4</v>
      </c>
      <c r="I4174" s="423"/>
      <c r="J4174" s="424">
        <v>3.5000000000000003E-2</v>
      </c>
      <c r="K4174" s="424"/>
      <c r="L4174" s="424"/>
    </row>
    <row r="4175" spans="1:12" ht="24" customHeight="1">
      <c r="A4175" s="300" t="s">
        <v>12986</v>
      </c>
      <c r="B4175" s="301" t="s">
        <v>13087</v>
      </c>
      <c r="C4175" s="300" t="s">
        <v>9</v>
      </c>
      <c r="D4175" s="300" t="s">
        <v>8873</v>
      </c>
      <c r="E4175" s="302" t="s">
        <v>51</v>
      </c>
      <c r="F4175" s="423" t="s">
        <v>13088</v>
      </c>
      <c r="G4175" s="423"/>
      <c r="H4175" s="423">
        <v>3.2100000000000001E-5</v>
      </c>
      <c r="I4175" s="423"/>
      <c r="J4175" s="424">
        <v>2.7900000000000001E-2</v>
      </c>
      <c r="K4175" s="424"/>
      <c r="L4175" s="424"/>
    </row>
    <row r="4176" spans="1:12" ht="48" customHeight="1">
      <c r="A4176" s="300" t="s">
        <v>12986</v>
      </c>
      <c r="B4176" s="301" t="s">
        <v>13089</v>
      </c>
      <c r="C4176" s="300" t="s">
        <v>9</v>
      </c>
      <c r="D4176" s="300" t="s">
        <v>9227</v>
      </c>
      <c r="E4176" s="302" t="s">
        <v>51</v>
      </c>
      <c r="F4176" s="423" t="s">
        <v>13090</v>
      </c>
      <c r="G4176" s="423"/>
      <c r="H4176" s="423">
        <v>2.2500000000000001E-5</v>
      </c>
      <c r="I4176" s="423"/>
      <c r="J4176" s="424">
        <v>3.0099999999999998E-2</v>
      </c>
      <c r="K4176" s="424"/>
      <c r="L4176" s="424"/>
    </row>
    <row r="4177" spans="1:12" ht="24" customHeight="1">
      <c r="A4177" s="300" t="s">
        <v>12986</v>
      </c>
      <c r="B4177" s="301" t="s">
        <v>13091</v>
      </c>
      <c r="C4177" s="300" t="s">
        <v>9</v>
      </c>
      <c r="D4177" s="300" t="s">
        <v>9580</v>
      </c>
      <c r="E4177" s="302" t="s">
        <v>51</v>
      </c>
      <c r="F4177" s="423" t="s">
        <v>13092</v>
      </c>
      <c r="G4177" s="423"/>
      <c r="H4177" s="423">
        <v>2.19E-5</v>
      </c>
      <c r="I4177" s="423"/>
      <c r="J4177" s="424">
        <v>1.9599999999999999E-2</v>
      </c>
      <c r="K4177" s="424"/>
      <c r="L4177" s="424"/>
    </row>
    <row r="4178" spans="1:12" ht="24" customHeight="1">
      <c r="A4178" s="300" t="s">
        <v>12986</v>
      </c>
      <c r="B4178" s="301" t="s">
        <v>12987</v>
      </c>
      <c r="C4178" s="300" t="s">
        <v>9</v>
      </c>
      <c r="D4178" s="300" t="s">
        <v>9831</v>
      </c>
      <c r="E4178" s="302" t="s">
        <v>12988</v>
      </c>
      <c r="F4178" s="423" t="s">
        <v>12989</v>
      </c>
      <c r="G4178" s="423"/>
      <c r="H4178" s="423">
        <v>7.7786000000000001E-3</v>
      </c>
      <c r="I4178" s="423"/>
      <c r="J4178" s="424">
        <v>7.8700000000000006E-2</v>
      </c>
      <c r="K4178" s="424"/>
      <c r="L4178" s="424"/>
    </row>
    <row r="4179" spans="1:12" ht="36" customHeight="1">
      <c r="A4179" s="300" t="s">
        <v>12986</v>
      </c>
      <c r="B4179" s="301" t="s">
        <v>12990</v>
      </c>
      <c r="C4179" s="300" t="s">
        <v>9</v>
      </c>
      <c r="D4179" s="300" t="s">
        <v>11426</v>
      </c>
      <c r="E4179" s="302" t="s">
        <v>51</v>
      </c>
      <c r="F4179" s="423" t="s">
        <v>12991</v>
      </c>
      <c r="G4179" s="423"/>
      <c r="H4179" s="423">
        <v>4.0769999999999999E-4</v>
      </c>
      <c r="I4179" s="423"/>
      <c r="J4179" s="424">
        <v>5.3900000000000003E-2</v>
      </c>
      <c r="K4179" s="424"/>
      <c r="L4179" s="424"/>
    </row>
    <row r="4180" spans="1:12" ht="17.100000000000001" customHeight="1">
      <c r="A4180" s="298"/>
      <c r="B4180" s="298"/>
      <c r="C4180" s="298"/>
      <c r="D4180" s="298"/>
      <c r="E4180" s="298"/>
      <c r="F4180" s="298"/>
      <c r="G4180" s="298"/>
      <c r="H4180" s="298"/>
      <c r="I4180" s="298"/>
      <c r="J4180" s="298" t="s">
        <v>12992</v>
      </c>
      <c r="K4180" s="298"/>
      <c r="L4180" s="298" t="s">
        <v>12922</v>
      </c>
    </row>
    <row r="4181" spans="1:12">
      <c r="A4181" s="414" t="s">
        <v>12994</v>
      </c>
      <c r="B4181" s="414"/>
      <c r="C4181" s="414"/>
      <c r="D4181" s="414"/>
      <c r="E4181" s="414"/>
      <c r="F4181" s="414"/>
      <c r="G4181" s="414"/>
      <c r="H4181" s="414"/>
      <c r="I4181" s="294"/>
      <c r="J4181" s="294"/>
      <c r="K4181" s="294"/>
      <c r="L4181" s="294"/>
    </row>
    <row r="4182" spans="1:12" ht="17.100000000000001" customHeight="1">
      <c r="A4182" s="294" t="s">
        <v>12978</v>
      </c>
      <c r="B4182" s="298" t="s">
        <v>12979</v>
      </c>
      <c r="C4182" s="294" t="s">
        <v>12980</v>
      </c>
      <c r="D4182" s="294" t="s">
        <v>12981</v>
      </c>
      <c r="E4182" s="299" t="s">
        <v>12982</v>
      </c>
      <c r="F4182" s="413" t="s">
        <v>12983</v>
      </c>
      <c r="G4182" s="413"/>
      <c r="H4182" s="413" t="s">
        <v>12984</v>
      </c>
      <c r="I4182" s="413"/>
      <c r="J4182" s="413" t="s">
        <v>12985</v>
      </c>
      <c r="K4182" s="413"/>
      <c r="L4182" s="413"/>
    </row>
    <row r="4183" spans="1:12" ht="24" customHeight="1">
      <c r="A4183" s="300" t="s">
        <v>12986</v>
      </c>
      <c r="B4183" s="301" t="s">
        <v>13192</v>
      </c>
      <c r="C4183" s="300" t="s">
        <v>9</v>
      </c>
      <c r="D4183" s="300" t="s">
        <v>10306</v>
      </c>
      <c r="E4183" s="302" t="s">
        <v>27</v>
      </c>
      <c r="F4183" s="423" t="s">
        <v>13134</v>
      </c>
      <c r="G4183" s="423"/>
      <c r="H4183" s="423">
        <v>0.3878472</v>
      </c>
      <c r="I4183" s="423"/>
      <c r="J4183" s="424">
        <v>2.6955</v>
      </c>
      <c r="K4183" s="424"/>
      <c r="L4183" s="424"/>
    </row>
    <row r="4184" spans="1:12" ht="24" customHeight="1">
      <c r="A4184" s="300" t="s">
        <v>12986</v>
      </c>
      <c r="B4184" s="301" t="s">
        <v>13093</v>
      </c>
      <c r="C4184" s="300" t="s">
        <v>9</v>
      </c>
      <c r="D4184" s="300" t="s">
        <v>10857</v>
      </c>
      <c r="E4184" s="302" t="s">
        <v>27</v>
      </c>
      <c r="F4184" s="423" t="s">
        <v>13094</v>
      </c>
      <c r="G4184" s="423"/>
      <c r="H4184" s="423">
        <v>0.1936194</v>
      </c>
      <c r="I4184" s="423"/>
      <c r="J4184" s="424">
        <v>1.0009999999999999</v>
      </c>
      <c r="K4184" s="424"/>
      <c r="L4184" s="424"/>
    </row>
    <row r="4185" spans="1:12" ht="17.100000000000001" customHeight="1">
      <c r="A4185" s="298"/>
      <c r="B4185" s="298"/>
      <c r="C4185" s="298"/>
      <c r="D4185" s="298"/>
      <c r="E4185" s="298"/>
      <c r="F4185" s="298"/>
      <c r="G4185" s="298"/>
      <c r="H4185" s="298"/>
      <c r="I4185" s="298"/>
      <c r="J4185" s="298" t="s">
        <v>12992</v>
      </c>
      <c r="K4185" s="298"/>
      <c r="L4185" s="298" t="s">
        <v>14206</v>
      </c>
    </row>
    <row r="4186" spans="1:12">
      <c r="A4186" s="414" t="s">
        <v>12998</v>
      </c>
      <c r="B4186" s="414"/>
      <c r="C4186" s="414"/>
      <c r="D4186" s="414"/>
      <c r="E4186" s="414"/>
      <c r="F4186" s="414"/>
      <c r="G4186" s="414"/>
      <c r="H4186" s="414"/>
      <c r="I4186" s="294"/>
      <c r="J4186" s="294"/>
      <c r="K4186" s="294"/>
      <c r="L4186" s="294"/>
    </row>
    <row r="4187" spans="1:12" ht="17.100000000000001" customHeight="1">
      <c r="A4187" s="294" t="s">
        <v>12978</v>
      </c>
      <c r="B4187" s="298" t="s">
        <v>12979</v>
      </c>
      <c r="C4187" s="294" t="s">
        <v>12980</v>
      </c>
      <c r="D4187" s="294" t="s">
        <v>12981</v>
      </c>
      <c r="E4187" s="299" t="s">
        <v>12982</v>
      </c>
      <c r="F4187" s="413" t="s">
        <v>12983</v>
      </c>
      <c r="G4187" s="413"/>
      <c r="H4187" s="413" t="s">
        <v>12984</v>
      </c>
      <c r="I4187" s="413"/>
      <c r="J4187" s="413" t="s">
        <v>12985</v>
      </c>
      <c r="K4187" s="413"/>
      <c r="L4187" s="413"/>
    </row>
    <row r="4188" spans="1:12" ht="36" customHeight="1">
      <c r="A4188" s="300" t="s">
        <v>12986</v>
      </c>
      <c r="B4188" s="301" t="s">
        <v>13402</v>
      </c>
      <c r="C4188" s="300" t="s">
        <v>9</v>
      </c>
      <c r="D4188" s="300" t="s">
        <v>7399</v>
      </c>
      <c r="E4188" s="302" t="s">
        <v>51</v>
      </c>
      <c r="F4188" s="423" t="s">
        <v>13403</v>
      </c>
      <c r="G4188" s="423"/>
      <c r="H4188" s="423">
        <v>4.8166000000000002</v>
      </c>
      <c r="I4188" s="423"/>
      <c r="J4188" s="424">
        <v>1.1499999999999999</v>
      </c>
      <c r="K4188" s="424"/>
      <c r="L4188" s="424"/>
    </row>
    <row r="4189" spans="1:12" ht="24" customHeight="1">
      <c r="A4189" s="300" t="s">
        <v>12986</v>
      </c>
      <c r="B4189" s="301" t="s">
        <v>14077</v>
      </c>
      <c r="C4189" s="300" t="s">
        <v>9</v>
      </c>
      <c r="D4189" s="300" t="s">
        <v>10842</v>
      </c>
      <c r="E4189" s="302" t="s">
        <v>12932</v>
      </c>
      <c r="F4189" s="423" t="s">
        <v>14078</v>
      </c>
      <c r="G4189" s="423"/>
      <c r="H4189" s="423">
        <v>0.88290000000000002</v>
      </c>
      <c r="I4189" s="423"/>
      <c r="J4189" s="424">
        <v>25.82</v>
      </c>
      <c r="K4189" s="424"/>
      <c r="L4189" s="424"/>
    </row>
    <row r="4190" spans="1:12" ht="24" customHeight="1">
      <c r="A4190" s="300" t="s">
        <v>12986</v>
      </c>
      <c r="B4190" s="301" t="s">
        <v>14207</v>
      </c>
      <c r="C4190" s="300" t="s">
        <v>9</v>
      </c>
      <c r="D4190" s="300" t="s">
        <v>9157</v>
      </c>
      <c r="E4190" s="302" t="s">
        <v>20</v>
      </c>
      <c r="F4190" s="423" t="s">
        <v>14208</v>
      </c>
      <c r="G4190" s="423"/>
      <c r="H4190" s="423">
        <v>6.8503999999999996</v>
      </c>
      <c r="I4190" s="423"/>
      <c r="J4190" s="424">
        <v>107.55</v>
      </c>
      <c r="K4190" s="424"/>
      <c r="L4190" s="424"/>
    </row>
    <row r="4191" spans="1:12" ht="36" customHeight="1">
      <c r="A4191" s="300" t="s">
        <v>12986</v>
      </c>
      <c r="B4191" s="301" t="s">
        <v>14209</v>
      </c>
      <c r="C4191" s="300" t="s">
        <v>9</v>
      </c>
      <c r="D4191" s="300" t="s">
        <v>10501</v>
      </c>
      <c r="E4191" s="302" t="s">
        <v>51</v>
      </c>
      <c r="F4191" s="423" t="s">
        <v>14210</v>
      </c>
      <c r="G4191" s="423"/>
      <c r="H4191" s="423">
        <v>0.54730000000000001</v>
      </c>
      <c r="I4191" s="423"/>
      <c r="J4191" s="424">
        <v>530.82000000000005</v>
      </c>
      <c r="K4191" s="424"/>
      <c r="L4191" s="424"/>
    </row>
    <row r="4192" spans="1:12" ht="24" customHeight="1">
      <c r="A4192" s="300" t="s">
        <v>12986</v>
      </c>
      <c r="B4192" s="301" t="s">
        <v>13099</v>
      </c>
      <c r="C4192" s="300" t="s">
        <v>9</v>
      </c>
      <c r="D4192" s="300" t="s">
        <v>7224</v>
      </c>
      <c r="E4192" s="302" t="s">
        <v>51</v>
      </c>
      <c r="F4192" s="423" t="s">
        <v>13100</v>
      </c>
      <c r="G4192" s="423"/>
      <c r="H4192" s="423">
        <v>3.9703999999999998E-3</v>
      </c>
      <c r="I4192" s="423"/>
      <c r="J4192" s="424">
        <v>3.6499999999999998E-2</v>
      </c>
      <c r="K4192" s="424"/>
      <c r="L4192" s="424"/>
    </row>
    <row r="4193" spans="1:12" ht="24" customHeight="1">
      <c r="A4193" s="300" t="s">
        <v>12986</v>
      </c>
      <c r="B4193" s="301" t="s">
        <v>13101</v>
      </c>
      <c r="C4193" s="300" t="s">
        <v>9</v>
      </c>
      <c r="D4193" s="300" t="s">
        <v>7359</v>
      </c>
      <c r="E4193" s="302" t="s">
        <v>51</v>
      </c>
      <c r="F4193" s="423" t="s">
        <v>13102</v>
      </c>
      <c r="G4193" s="423"/>
      <c r="H4193" s="423">
        <v>1.281E-4</v>
      </c>
      <c r="I4193" s="423"/>
      <c r="J4193" s="424">
        <v>1.6500000000000001E-2</v>
      </c>
      <c r="K4193" s="424"/>
      <c r="L4193" s="424"/>
    </row>
    <row r="4194" spans="1:12" ht="24" customHeight="1">
      <c r="A4194" s="300" t="s">
        <v>12986</v>
      </c>
      <c r="B4194" s="301" t="s">
        <v>13103</v>
      </c>
      <c r="C4194" s="300" t="s">
        <v>9</v>
      </c>
      <c r="D4194" s="300" t="s">
        <v>8851</v>
      </c>
      <c r="E4194" s="302" t="s">
        <v>51</v>
      </c>
      <c r="F4194" s="423" t="s">
        <v>13104</v>
      </c>
      <c r="G4194" s="423"/>
      <c r="H4194" s="423">
        <v>1.026E-4</v>
      </c>
      <c r="I4194" s="423"/>
      <c r="J4194" s="424">
        <v>1.9900000000000001E-2</v>
      </c>
      <c r="K4194" s="424"/>
      <c r="L4194" s="424"/>
    </row>
    <row r="4195" spans="1:12" ht="24" customHeight="1">
      <c r="A4195" s="300" t="s">
        <v>12986</v>
      </c>
      <c r="B4195" s="301" t="s">
        <v>13105</v>
      </c>
      <c r="C4195" s="300" t="s">
        <v>9</v>
      </c>
      <c r="D4195" s="300" t="s">
        <v>8852</v>
      </c>
      <c r="E4195" s="302" t="s">
        <v>51</v>
      </c>
      <c r="F4195" s="423" t="s">
        <v>13106</v>
      </c>
      <c r="G4195" s="423"/>
      <c r="H4195" s="423">
        <v>2.19E-5</v>
      </c>
      <c r="I4195" s="423"/>
      <c r="J4195" s="424">
        <v>1.2E-2</v>
      </c>
      <c r="K4195" s="424"/>
      <c r="L4195" s="424"/>
    </row>
    <row r="4196" spans="1:12" ht="24" customHeight="1">
      <c r="A4196" s="300" t="s">
        <v>12986</v>
      </c>
      <c r="B4196" s="301" t="s">
        <v>13107</v>
      </c>
      <c r="C4196" s="300" t="s">
        <v>9</v>
      </c>
      <c r="D4196" s="300" t="s">
        <v>9000</v>
      </c>
      <c r="E4196" s="302" t="s">
        <v>51</v>
      </c>
      <c r="F4196" s="423" t="s">
        <v>13108</v>
      </c>
      <c r="G4196" s="423"/>
      <c r="H4196" s="423">
        <v>4.5190999999999999E-3</v>
      </c>
      <c r="I4196" s="423"/>
      <c r="J4196" s="424">
        <v>3.0599999999999999E-2</v>
      </c>
      <c r="K4196" s="424"/>
      <c r="L4196" s="424"/>
    </row>
    <row r="4197" spans="1:12" ht="24" customHeight="1">
      <c r="A4197" s="300" t="s">
        <v>12986</v>
      </c>
      <c r="B4197" s="301" t="s">
        <v>13109</v>
      </c>
      <c r="C4197" s="300" t="s">
        <v>9</v>
      </c>
      <c r="D4197" s="300" t="s">
        <v>9574</v>
      </c>
      <c r="E4197" s="302" t="s">
        <v>51</v>
      </c>
      <c r="F4197" s="423" t="s">
        <v>13110</v>
      </c>
      <c r="G4197" s="423"/>
      <c r="H4197" s="423">
        <v>1.4331000000000001E-3</v>
      </c>
      <c r="I4197" s="423"/>
      <c r="J4197" s="424">
        <v>1.2699999999999999E-2</v>
      </c>
      <c r="K4197" s="424"/>
      <c r="L4197" s="424"/>
    </row>
    <row r="4198" spans="1:12" ht="24" customHeight="1">
      <c r="A4198" s="300" t="s">
        <v>12986</v>
      </c>
      <c r="B4198" s="301" t="s">
        <v>13111</v>
      </c>
      <c r="C4198" s="300" t="s">
        <v>9</v>
      </c>
      <c r="D4198" s="300" t="s">
        <v>10714</v>
      </c>
      <c r="E4198" s="302" t="s">
        <v>93</v>
      </c>
      <c r="F4198" s="423" t="s">
        <v>13112</v>
      </c>
      <c r="G4198" s="423"/>
      <c r="H4198" s="423">
        <v>7.5319999999999998E-4</v>
      </c>
      <c r="I4198" s="423"/>
      <c r="J4198" s="424">
        <v>1.15E-2</v>
      </c>
      <c r="K4198" s="424"/>
      <c r="L4198" s="424"/>
    </row>
    <row r="4199" spans="1:12" ht="24" customHeight="1">
      <c r="A4199" s="300" t="s">
        <v>12986</v>
      </c>
      <c r="B4199" s="301" t="s">
        <v>13113</v>
      </c>
      <c r="C4199" s="300" t="s">
        <v>9</v>
      </c>
      <c r="D4199" s="300" t="s">
        <v>10809</v>
      </c>
      <c r="E4199" s="302" t="s">
        <v>51</v>
      </c>
      <c r="F4199" s="423" t="s">
        <v>13114</v>
      </c>
      <c r="G4199" s="423"/>
      <c r="H4199" s="423">
        <v>7.5319999999999998E-4</v>
      </c>
      <c r="I4199" s="423"/>
      <c r="J4199" s="424">
        <v>8.9999999999999993E-3</v>
      </c>
      <c r="K4199" s="424"/>
      <c r="L4199" s="424"/>
    </row>
    <row r="4200" spans="1:12" ht="24" customHeight="1">
      <c r="A4200" s="300" t="s">
        <v>12986</v>
      </c>
      <c r="B4200" s="301" t="s">
        <v>13115</v>
      </c>
      <c r="C4200" s="300" t="s">
        <v>9</v>
      </c>
      <c r="D4200" s="300" t="s">
        <v>10810</v>
      </c>
      <c r="E4200" s="302" t="s">
        <v>51</v>
      </c>
      <c r="F4200" s="423" t="s">
        <v>13116</v>
      </c>
      <c r="G4200" s="423"/>
      <c r="H4200" s="423">
        <v>7.5319999999999998E-4</v>
      </c>
      <c r="I4200" s="423"/>
      <c r="J4200" s="424">
        <v>0.02</v>
      </c>
      <c r="K4200" s="424"/>
      <c r="L4200" s="424"/>
    </row>
    <row r="4201" spans="1:12" ht="24" customHeight="1">
      <c r="A4201" s="300" t="s">
        <v>12986</v>
      </c>
      <c r="B4201" s="301" t="s">
        <v>13117</v>
      </c>
      <c r="C4201" s="300" t="s">
        <v>9</v>
      </c>
      <c r="D4201" s="300" t="s">
        <v>10837</v>
      </c>
      <c r="E4201" s="302" t="s">
        <v>51</v>
      </c>
      <c r="F4201" s="423" t="s">
        <v>13118</v>
      </c>
      <c r="G4201" s="423"/>
      <c r="H4201" s="423">
        <v>2.5700000000000001E-5</v>
      </c>
      <c r="I4201" s="423"/>
      <c r="J4201" s="424">
        <v>1.14E-2</v>
      </c>
      <c r="K4201" s="424"/>
      <c r="L4201" s="424"/>
    </row>
    <row r="4202" spans="1:12" ht="24" customHeight="1">
      <c r="A4202" s="300" t="s">
        <v>12986</v>
      </c>
      <c r="B4202" s="301" t="s">
        <v>13003</v>
      </c>
      <c r="C4202" s="300" t="s">
        <v>9</v>
      </c>
      <c r="D4202" s="300" t="s">
        <v>7216</v>
      </c>
      <c r="E4202" s="302" t="s">
        <v>51</v>
      </c>
      <c r="F4202" s="423" t="s">
        <v>13004</v>
      </c>
      <c r="G4202" s="423"/>
      <c r="H4202" s="423">
        <v>1.5085000000000001E-3</v>
      </c>
      <c r="I4202" s="423"/>
      <c r="J4202" s="424">
        <v>5.04E-2</v>
      </c>
      <c r="K4202" s="424"/>
      <c r="L4202" s="424"/>
    </row>
    <row r="4203" spans="1:12" ht="24" customHeight="1">
      <c r="A4203" s="300" t="s">
        <v>12986</v>
      </c>
      <c r="B4203" s="301" t="s">
        <v>13005</v>
      </c>
      <c r="C4203" s="300" t="s">
        <v>9</v>
      </c>
      <c r="D4203" s="300" t="s">
        <v>7393</v>
      </c>
      <c r="E4203" s="302" t="s">
        <v>12988</v>
      </c>
      <c r="F4203" s="423" t="s">
        <v>13006</v>
      </c>
      <c r="G4203" s="423"/>
      <c r="H4203" s="423">
        <v>9.0760000000000005E-4</v>
      </c>
      <c r="I4203" s="423"/>
      <c r="J4203" s="424">
        <v>4.9000000000000002E-2</v>
      </c>
      <c r="K4203" s="424"/>
      <c r="L4203" s="424"/>
    </row>
    <row r="4204" spans="1:12" ht="24" customHeight="1">
      <c r="A4204" s="300" t="s">
        <v>12986</v>
      </c>
      <c r="B4204" s="301" t="s">
        <v>13007</v>
      </c>
      <c r="C4204" s="300" t="s">
        <v>9</v>
      </c>
      <c r="D4204" s="300" t="s">
        <v>10619</v>
      </c>
      <c r="E4204" s="302" t="s">
        <v>51</v>
      </c>
      <c r="F4204" s="423" t="s">
        <v>13008</v>
      </c>
      <c r="G4204" s="423"/>
      <c r="H4204" s="423">
        <v>7.0399999999999998E-4</v>
      </c>
      <c r="I4204" s="423"/>
      <c r="J4204" s="424">
        <v>0.1346</v>
      </c>
      <c r="K4204" s="424"/>
      <c r="L4204" s="424"/>
    </row>
    <row r="4205" spans="1:12" ht="24" customHeight="1">
      <c r="A4205" s="300" t="s">
        <v>12986</v>
      </c>
      <c r="B4205" s="301" t="s">
        <v>13009</v>
      </c>
      <c r="C4205" s="300" t="s">
        <v>9</v>
      </c>
      <c r="D4205" s="300" t="s">
        <v>10769</v>
      </c>
      <c r="E4205" s="302" t="s">
        <v>51</v>
      </c>
      <c r="F4205" s="423" t="s">
        <v>13010</v>
      </c>
      <c r="G4205" s="423"/>
      <c r="H4205" s="423">
        <v>6.3282199999999997E-2</v>
      </c>
      <c r="I4205" s="423"/>
      <c r="J4205" s="424">
        <v>7.9699999999999993E-2</v>
      </c>
      <c r="K4205" s="424"/>
      <c r="L4205" s="424"/>
    </row>
    <row r="4206" spans="1:12" ht="24" customHeight="1">
      <c r="A4206" s="300" t="s">
        <v>12986</v>
      </c>
      <c r="B4206" s="301" t="s">
        <v>13011</v>
      </c>
      <c r="C4206" s="300" t="s">
        <v>9</v>
      </c>
      <c r="D4206" s="300" t="s">
        <v>10929</v>
      </c>
      <c r="E4206" s="302" t="s">
        <v>51</v>
      </c>
      <c r="F4206" s="423" t="s">
        <v>13012</v>
      </c>
      <c r="G4206" s="423"/>
      <c r="H4206" s="423">
        <v>6.1010000000000003E-4</v>
      </c>
      <c r="I4206" s="423"/>
      <c r="J4206" s="424">
        <v>9.1800000000000007E-2</v>
      </c>
      <c r="K4206" s="424"/>
      <c r="L4206" s="424"/>
    </row>
    <row r="4207" spans="1:12" ht="17.100000000000001" customHeight="1">
      <c r="A4207" s="298"/>
      <c r="B4207" s="298"/>
      <c r="C4207" s="298"/>
      <c r="D4207" s="298"/>
      <c r="E4207" s="298"/>
      <c r="F4207" s="298"/>
      <c r="G4207" s="298"/>
      <c r="H4207" s="298"/>
      <c r="I4207" s="298"/>
      <c r="J4207" s="298" t="s">
        <v>12992</v>
      </c>
      <c r="K4207" s="298"/>
      <c r="L4207" s="298" t="s">
        <v>14211</v>
      </c>
    </row>
    <row r="4208" spans="1:12">
      <c r="A4208" s="414" t="s">
        <v>13056</v>
      </c>
      <c r="B4208" s="414"/>
      <c r="C4208" s="414"/>
      <c r="D4208" s="414"/>
      <c r="E4208" s="414"/>
      <c r="F4208" s="414"/>
      <c r="G4208" s="414"/>
      <c r="H4208" s="414"/>
      <c r="I4208" s="294"/>
      <c r="J4208" s="294"/>
      <c r="K4208" s="294"/>
      <c r="L4208" s="294"/>
    </row>
    <row r="4209" spans="1:12" ht="17.100000000000001" customHeight="1">
      <c r="A4209" s="294" t="s">
        <v>12978</v>
      </c>
      <c r="B4209" s="298" t="s">
        <v>12979</v>
      </c>
      <c r="C4209" s="294" t="s">
        <v>12980</v>
      </c>
      <c r="D4209" s="294" t="s">
        <v>12981</v>
      </c>
      <c r="E4209" s="299" t="s">
        <v>12982</v>
      </c>
      <c r="F4209" s="413" t="s">
        <v>12983</v>
      </c>
      <c r="G4209" s="413"/>
      <c r="H4209" s="413" t="s">
        <v>12984</v>
      </c>
      <c r="I4209" s="413"/>
      <c r="J4209" s="413" t="s">
        <v>12985</v>
      </c>
      <c r="K4209" s="413"/>
      <c r="L4209" s="413"/>
    </row>
    <row r="4210" spans="1:12" ht="24" customHeight="1">
      <c r="A4210" s="300" t="s">
        <v>12986</v>
      </c>
      <c r="B4210" s="301" t="s">
        <v>13057</v>
      </c>
      <c r="C4210" s="300" t="s">
        <v>9</v>
      </c>
      <c r="D4210" s="300" t="s">
        <v>12549</v>
      </c>
      <c r="E4210" s="302" t="s">
        <v>27</v>
      </c>
      <c r="F4210" s="423" t="s">
        <v>12948</v>
      </c>
      <c r="G4210" s="423"/>
      <c r="H4210" s="423">
        <v>0.56617850000000003</v>
      </c>
      <c r="I4210" s="423"/>
      <c r="J4210" s="424">
        <v>0.36799999999999999</v>
      </c>
      <c r="K4210" s="424"/>
      <c r="L4210" s="424"/>
    </row>
    <row r="4211" spans="1:12" ht="17.100000000000001" customHeight="1">
      <c r="A4211" s="298"/>
      <c r="B4211" s="298"/>
      <c r="C4211" s="298"/>
      <c r="D4211" s="298"/>
      <c r="E4211" s="298"/>
      <c r="F4211" s="298"/>
      <c r="G4211" s="298"/>
      <c r="H4211" s="298"/>
      <c r="I4211" s="298"/>
      <c r="J4211" s="298" t="s">
        <v>12992</v>
      </c>
      <c r="K4211" s="298"/>
      <c r="L4211" s="298" t="s">
        <v>13323</v>
      </c>
    </row>
    <row r="4212" spans="1:12">
      <c r="A4212" s="414" t="s">
        <v>13058</v>
      </c>
      <c r="B4212" s="414"/>
      <c r="C4212" s="414"/>
      <c r="D4212" s="414"/>
      <c r="E4212" s="414"/>
      <c r="F4212" s="414"/>
      <c r="G4212" s="414"/>
      <c r="H4212" s="414"/>
      <c r="I4212" s="294"/>
      <c r="J4212" s="294"/>
      <c r="K4212" s="294"/>
      <c r="L4212" s="294"/>
    </row>
    <row r="4213" spans="1:12" ht="17.100000000000001" customHeight="1">
      <c r="A4213" s="294" t="s">
        <v>12978</v>
      </c>
      <c r="B4213" s="298" t="s">
        <v>12979</v>
      </c>
      <c r="C4213" s="294" t="s">
        <v>12980</v>
      </c>
      <c r="D4213" s="294" t="s">
        <v>12981</v>
      </c>
      <c r="E4213" s="299" t="s">
        <v>12982</v>
      </c>
      <c r="F4213" s="413" t="s">
        <v>12983</v>
      </c>
      <c r="G4213" s="413"/>
      <c r="H4213" s="413" t="s">
        <v>12984</v>
      </c>
      <c r="I4213" s="413"/>
      <c r="J4213" s="413" t="s">
        <v>12985</v>
      </c>
      <c r="K4213" s="413"/>
      <c r="L4213" s="413"/>
    </row>
    <row r="4214" spans="1:12" ht="24" customHeight="1">
      <c r="A4214" s="300" t="s">
        <v>12986</v>
      </c>
      <c r="B4214" s="301" t="s">
        <v>13059</v>
      </c>
      <c r="C4214" s="300" t="s">
        <v>9</v>
      </c>
      <c r="D4214" s="300" t="s">
        <v>12535</v>
      </c>
      <c r="E4214" s="302" t="s">
        <v>27</v>
      </c>
      <c r="F4214" s="423" t="s">
        <v>12936</v>
      </c>
      <c r="G4214" s="423"/>
      <c r="H4214" s="423">
        <v>0.56617850000000003</v>
      </c>
      <c r="I4214" s="423"/>
      <c r="J4214" s="424">
        <v>2.8299999999999999E-2</v>
      </c>
      <c r="K4214" s="424"/>
      <c r="L4214" s="424"/>
    </row>
    <row r="4215" spans="1:12" ht="17.100000000000001" customHeight="1">
      <c r="A4215" s="298"/>
      <c r="B4215" s="298"/>
      <c r="C4215" s="298"/>
      <c r="D4215" s="298"/>
      <c r="E4215" s="298"/>
      <c r="F4215" s="298"/>
      <c r="G4215" s="298"/>
      <c r="H4215" s="298"/>
      <c r="I4215" s="298"/>
      <c r="J4215" s="298" t="s">
        <v>12992</v>
      </c>
      <c r="K4215" s="298"/>
      <c r="L4215" s="298" t="s">
        <v>12929</v>
      </c>
    </row>
    <row r="4216" spans="1:12">
      <c r="A4216" s="414" t="s">
        <v>13060</v>
      </c>
      <c r="B4216" s="414"/>
      <c r="C4216" s="414"/>
      <c r="D4216" s="414"/>
      <c r="E4216" s="414"/>
      <c r="F4216" s="414"/>
      <c r="G4216" s="414"/>
      <c r="H4216" s="414"/>
      <c r="I4216" s="294"/>
      <c r="J4216" s="294"/>
      <c r="K4216" s="294"/>
      <c r="L4216" s="294"/>
    </row>
    <row r="4217" spans="1:12" ht="17.100000000000001" customHeight="1">
      <c r="A4217" s="294" t="s">
        <v>12978</v>
      </c>
      <c r="B4217" s="298" t="s">
        <v>12979</v>
      </c>
      <c r="C4217" s="294" t="s">
        <v>12980</v>
      </c>
      <c r="D4217" s="294" t="s">
        <v>12981</v>
      </c>
      <c r="E4217" s="299" t="s">
        <v>12982</v>
      </c>
      <c r="F4217" s="413" t="s">
        <v>12983</v>
      </c>
      <c r="G4217" s="413"/>
      <c r="H4217" s="413" t="s">
        <v>12984</v>
      </c>
      <c r="I4217" s="413"/>
      <c r="J4217" s="413" t="s">
        <v>12985</v>
      </c>
      <c r="K4217" s="413"/>
      <c r="L4217" s="413"/>
    </row>
    <row r="4218" spans="1:12" ht="24" customHeight="1">
      <c r="A4218" s="300" t="s">
        <v>12986</v>
      </c>
      <c r="B4218" s="301" t="s">
        <v>13061</v>
      </c>
      <c r="C4218" s="300" t="s">
        <v>9</v>
      </c>
      <c r="D4218" s="300" t="s">
        <v>12522</v>
      </c>
      <c r="E4218" s="302" t="s">
        <v>27</v>
      </c>
      <c r="F4218" s="423" t="s">
        <v>12964</v>
      </c>
      <c r="G4218" s="423"/>
      <c r="H4218" s="423">
        <v>0.56617850000000003</v>
      </c>
      <c r="I4218" s="423"/>
      <c r="J4218" s="424">
        <v>1.4323999999999999</v>
      </c>
      <c r="K4218" s="424"/>
      <c r="L4218" s="424"/>
    </row>
    <row r="4219" spans="1:12" ht="24" customHeight="1">
      <c r="A4219" s="300" t="s">
        <v>12986</v>
      </c>
      <c r="B4219" s="301" t="s">
        <v>13062</v>
      </c>
      <c r="C4219" s="300" t="s">
        <v>9</v>
      </c>
      <c r="D4219" s="300" t="s">
        <v>12527</v>
      </c>
      <c r="E4219" s="302" t="s">
        <v>27</v>
      </c>
      <c r="F4219" s="423" t="s">
        <v>13063</v>
      </c>
      <c r="G4219" s="423"/>
      <c r="H4219" s="423">
        <v>0.56617850000000003</v>
      </c>
      <c r="I4219" s="423"/>
      <c r="J4219" s="424">
        <v>0.1925</v>
      </c>
      <c r="K4219" s="424"/>
      <c r="L4219" s="424"/>
    </row>
    <row r="4220" spans="1:12" ht="17.100000000000001" customHeight="1">
      <c r="A4220" s="298"/>
      <c r="B4220" s="298"/>
      <c r="C4220" s="298"/>
      <c r="D4220" s="298"/>
      <c r="E4220" s="298"/>
      <c r="F4220" s="298"/>
      <c r="G4220" s="298"/>
      <c r="H4220" s="298"/>
      <c r="I4220" s="298"/>
      <c r="J4220" s="298" t="s">
        <v>12992</v>
      </c>
      <c r="K4220" s="298"/>
      <c r="L4220" s="298" t="s">
        <v>14212</v>
      </c>
    </row>
    <row r="4221" spans="1:12" ht="17.100000000000001" customHeight="1">
      <c r="A4221" s="294" t="s">
        <v>13014</v>
      </c>
      <c r="B4221" s="294"/>
      <c r="C4221" s="294"/>
      <c r="D4221" s="294"/>
      <c r="E4221" s="294"/>
      <c r="F4221" s="294"/>
      <c r="G4221" s="294"/>
      <c r="H4221" s="294"/>
      <c r="I4221" s="294"/>
      <c r="J4221" s="294"/>
      <c r="K4221" s="294"/>
      <c r="L4221" s="294"/>
    </row>
    <row r="4222" spans="1:12" ht="17.100000000000001" customHeight="1">
      <c r="A4222" s="298"/>
      <c r="B4222" s="298"/>
      <c r="C4222" s="298"/>
      <c r="D4222" s="298"/>
      <c r="E4222" s="298"/>
      <c r="F4222" s="298"/>
      <c r="G4222" s="298"/>
      <c r="H4222" s="298"/>
      <c r="I4222" s="298"/>
      <c r="J4222" s="298" t="s">
        <v>13015</v>
      </c>
      <c r="K4222" s="298"/>
      <c r="L4222" s="298" t="s">
        <v>14213</v>
      </c>
    </row>
    <row r="4223" spans="1:12" ht="17.100000000000001" customHeight="1">
      <c r="A4223" s="298"/>
      <c r="B4223" s="298"/>
      <c r="C4223" s="298"/>
      <c r="D4223" s="298"/>
      <c r="E4223" s="298"/>
      <c r="F4223" s="298"/>
      <c r="G4223" s="298"/>
      <c r="H4223" s="298"/>
      <c r="I4223" s="298"/>
      <c r="J4223" s="298" t="s">
        <v>13017</v>
      </c>
      <c r="K4223" s="298" t="s">
        <v>13018</v>
      </c>
      <c r="L4223" s="298" t="s">
        <v>14046</v>
      </c>
    </row>
    <row r="4224" spans="1:12" ht="17.100000000000001" customHeight="1">
      <c r="A4224" s="298"/>
      <c r="B4224" s="298"/>
      <c r="C4224" s="298"/>
      <c r="D4224" s="298"/>
      <c r="E4224" s="298"/>
      <c r="F4224" s="298"/>
      <c r="G4224" s="298"/>
      <c r="H4224" s="298"/>
      <c r="I4224" s="298"/>
      <c r="J4224" s="298" t="s">
        <v>13020</v>
      </c>
      <c r="K4224" s="298"/>
      <c r="L4224" s="298" t="s">
        <v>14214</v>
      </c>
    </row>
    <row r="4225" spans="1:12" ht="17.100000000000001" customHeight="1">
      <c r="A4225" s="298"/>
      <c r="B4225" s="298"/>
      <c r="C4225" s="298"/>
      <c r="D4225" s="298"/>
      <c r="E4225" s="298"/>
      <c r="F4225" s="298"/>
      <c r="G4225" s="298"/>
      <c r="H4225" s="298"/>
      <c r="I4225" s="298"/>
      <c r="J4225" s="298" t="s">
        <v>13022</v>
      </c>
      <c r="K4225" s="298" t="s">
        <v>12974</v>
      </c>
      <c r="L4225" s="298" t="s">
        <v>14215</v>
      </c>
    </row>
    <row r="4226" spans="1:12" ht="17.100000000000001" customHeight="1">
      <c r="A4226" s="298"/>
      <c r="B4226" s="298"/>
      <c r="C4226" s="298"/>
      <c r="D4226" s="298"/>
      <c r="E4226" s="298"/>
      <c r="F4226" s="298"/>
      <c r="G4226" s="298"/>
      <c r="H4226" s="298"/>
      <c r="I4226" s="298"/>
      <c r="J4226" s="298" t="s">
        <v>13024</v>
      </c>
      <c r="K4226" s="298"/>
      <c r="L4226" s="298" t="s">
        <v>14216</v>
      </c>
    </row>
    <row r="4227" spans="1:12" ht="30" customHeight="1">
      <c r="A4227" s="299"/>
      <c r="B4227" s="299"/>
      <c r="C4227" s="299"/>
      <c r="D4227" s="299"/>
      <c r="E4227" s="299"/>
      <c r="F4227" s="299"/>
      <c r="G4227" s="299"/>
      <c r="H4227" s="299"/>
      <c r="I4227" s="299"/>
      <c r="J4227" s="299"/>
      <c r="K4227" s="299"/>
      <c r="L4227" s="299"/>
    </row>
    <row r="4228" spans="1:12" ht="24" customHeight="1">
      <c r="A4228" s="295" t="s">
        <v>14217</v>
      </c>
      <c r="B4228" s="296" t="s">
        <v>14218</v>
      </c>
      <c r="C4228" s="295" t="s">
        <v>9</v>
      </c>
      <c r="D4228" s="295" t="s">
        <v>341</v>
      </c>
      <c r="E4228" s="297" t="s">
        <v>13082</v>
      </c>
      <c r="F4228" s="296"/>
      <c r="G4228" s="296"/>
      <c r="H4228" s="296"/>
      <c r="I4228" s="296"/>
      <c r="J4228" s="296"/>
      <c r="K4228" s="296"/>
      <c r="L4228" s="296"/>
    </row>
    <row r="4229" spans="1:12">
      <c r="A4229" s="414" t="s">
        <v>12977</v>
      </c>
      <c r="B4229" s="414"/>
      <c r="C4229" s="414"/>
      <c r="D4229" s="414"/>
      <c r="E4229" s="414"/>
      <c r="F4229" s="414"/>
      <c r="G4229" s="414"/>
      <c r="H4229" s="414"/>
      <c r="I4229" s="294"/>
      <c r="J4229" s="294"/>
      <c r="K4229" s="294"/>
      <c r="L4229" s="294"/>
    </row>
    <row r="4230" spans="1:12" ht="17.100000000000001" customHeight="1">
      <c r="A4230" s="294" t="s">
        <v>12978</v>
      </c>
      <c r="B4230" s="298" t="s">
        <v>12979</v>
      </c>
      <c r="C4230" s="294" t="s">
        <v>12980</v>
      </c>
      <c r="D4230" s="294" t="s">
        <v>12981</v>
      </c>
      <c r="E4230" s="299" t="s">
        <v>12982</v>
      </c>
      <c r="F4230" s="413" t="s">
        <v>12983</v>
      </c>
      <c r="G4230" s="413"/>
      <c r="H4230" s="413" t="s">
        <v>12984</v>
      </c>
      <c r="I4230" s="413"/>
      <c r="J4230" s="413" t="s">
        <v>12985</v>
      </c>
      <c r="K4230" s="413"/>
      <c r="L4230" s="413"/>
    </row>
    <row r="4231" spans="1:12" ht="24" customHeight="1">
      <c r="A4231" s="300" t="s">
        <v>12986</v>
      </c>
      <c r="B4231" s="301" t="s">
        <v>13085</v>
      </c>
      <c r="C4231" s="300" t="s">
        <v>9</v>
      </c>
      <c r="D4231" s="300" t="s">
        <v>7909</v>
      </c>
      <c r="E4231" s="302" t="s">
        <v>51</v>
      </c>
      <c r="F4231" s="423" t="s">
        <v>13086</v>
      </c>
      <c r="G4231" s="423"/>
      <c r="H4231" s="423">
        <v>7.0529999999999996E-4</v>
      </c>
      <c r="I4231" s="423"/>
      <c r="J4231" s="424">
        <v>7.3400000000000007E-2</v>
      </c>
      <c r="K4231" s="424"/>
      <c r="L4231" s="424"/>
    </row>
    <row r="4232" spans="1:12" ht="24" customHeight="1">
      <c r="A4232" s="300" t="s">
        <v>12986</v>
      </c>
      <c r="B4232" s="301" t="s">
        <v>13087</v>
      </c>
      <c r="C4232" s="300" t="s">
        <v>9</v>
      </c>
      <c r="D4232" s="300" t="s">
        <v>8873</v>
      </c>
      <c r="E4232" s="302" t="s">
        <v>51</v>
      </c>
      <c r="F4232" s="423" t="s">
        <v>13088</v>
      </c>
      <c r="G4232" s="423"/>
      <c r="H4232" s="423">
        <v>6.7199999999999994E-5</v>
      </c>
      <c r="I4232" s="423"/>
      <c r="J4232" s="424">
        <v>5.8400000000000001E-2</v>
      </c>
      <c r="K4232" s="424"/>
      <c r="L4232" s="424"/>
    </row>
    <row r="4233" spans="1:12" ht="48" customHeight="1">
      <c r="A4233" s="300" t="s">
        <v>12986</v>
      </c>
      <c r="B4233" s="301" t="s">
        <v>13089</v>
      </c>
      <c r="C4233" s="300" t="s">
        <v>9</v>
      </c>
      <c r="D4233" s="300" t="s">
        <v>9227</v>
      </c>
      <c r="E4233" s="302" t="s">
        <v>51</v>
      </c>
      <c r="F4233" s="423" t="s">
        <v>13090</v>
      </c>
      <c r="G4233" s="423"/>
      <c r="H4233" s="423">
        <v>4.6999999999999997E-5</v>
      </c>
      <c r="I4233" s="423"/>
      <c r="J4233" s="424">
        <v>6.2799999999999995E-2</v>
      </c>
      <c r="K4233" s="424"/>
      <c r="L4233" s="424"/>
    </row>
    <row r="4234" spans="1:12" ht="24" customHeight="1">
      <c r="A4234" s="300" t="s">
        <v>12986</v>
      </c>
      <c r="B4234" s="301" t="s">
        <v>13091</v>
      </c>
      <c r="C4234" s="300" t="s">
        <v>9</v>
      </c>
      <c r="D4234" s="300" t="s">
        <v>9580</v>
      </c>
      <c r="E4234" s="302" t="s">
        <v>51</v>
      </c>
      <c r="F4234" s="423" t="s">
        <v>13092</v>
      </c>
      <c r="G4234" s="423"/>
      <c r="H4234" s="423">
        <v>4.6100000000000002E-5</v>
      </c>
      <c r="I4234" s="423"/>
      <c r="J4234" s="424">
        <v>4.1300000000000003E-2</v>
      </c>
      <c r="K4234" s="424"/>
      <c r="L4234" s="424"/>
    </row>
    <row r="4235" spans="1:12" ht="24" customHeight="1">
      <c r="A4235" s="300" t="s">
        <v>12986</v>
      </c>
      <c r="B4235" s="301" t="s">
        <v>12987</v>
      </c>
      <c r="C4235" s="300" t="s">
        <v>9</v>
      </c>
      <c r="D4235" s="300" t="s">
        <v>9831</v>
      </c>
      <c r="E4235" s="302" t="s">
        <v>12988</v>
      </c>
      <c r="F4235" s="423" t="s">
        <v>12989</v>
      </c>
      <c r="G4235" s="423"/>
      <c r="H4235" s="423">
        <v>1.6322699999999999E-2</v>
      </c>
      <c r="I4235" s="423"/>
      <c r="J4235" s="424">
        <v>0.16520000000000001</v>
      </c>
      <c r="K4235" s="424"/>
      <c r="L4235" s="424"/>
    </row>
    <row r="4236" spans="1:12" ht="36" customHeight="1">
      <c r="A4236" s="300" t="s">
        <v>12986</v>
      </c>
      <c r="B4236" s="301" t="s">
        <v>12990</v>
      </c>
      <c r="C4236" s="300" t="s">
        <v>9</v>
      </c>
      <c r="D4236" s="300" t="s">
        <v>11426</v>
      </c>
      <c r="E4236" s="302" t="s">
        <v>51</v>
      </c>
      <c r="F4236" s="423" t="s">
        <v>12991</v>
      </c>
      <c r="G4236" s="423"/>
      <c r="H4236" s="423">
        <v>8.5539999999999998E-4</v>
      </c>
      <c r="I4236" s="423"/>
      <c r="J4236" s="424">
        <v>0.11310000000000001</v>
      </c>
      <c r="K4236" s="424"/>
      <c r="L4236" s="424"/>
    </row>
    <row r="4237" spans="1:12" ht="17.100000000000001" customHeight="1">
      <c r="A4237" s="298"/>
      <c r="B4237" s="298"/>
      <c r="C4237" s="298"/>
      <c r="D4237" s="298"/>
      <c r="E4237" s="298"/>
      <c r="F4237" s="298"/>
      <c r="G4237" s="298"/>
      <c r="H4237" s="298"/>
      <c r="I4237" s="298"/>
      <c r="J4237" s="298" t="s">
        <v>12992</v>
      </c>
      <c r="K4237" s="298"/>
      <c r="L4237" s="298" t="s">
        <v>14219</v>
      </c>
    </row>
    <row r="4238" spans="1:12">
      <c r="A4238" s="414" t="s">
        <v>12994</v>
      </c>
      <c r="B4238" s="414"/>
      <c r="C4238" s="414"/>
      <c r="D4238" s="414"/>
      <c r="E4238" s="414"/>
      <c r="F4238" s="414"/>
      <c r="G4238" s="414"/>
      <c r="H4238" s="414"/>
      <c r="I4238" s="294"/>
      <c r="J4238" s="294"/>
      <c r="K4238" s="294"/>
      <c r="L4238" s="294"/>
    </row>
    <row r="4239" spans="1:12" ht="17.100000000000001" customHeight="1">
      <c r="A4239" s="294" t="s">
        <v>12978</v>
      </c>
      <c r="B4239" s="298" t="s">
        <v>12979</v>
      </c>
      <c r="C4239" s="294" t="s">
        <v>12980</v>
      </c>
      <c r="D4239" s="294" t="s">
        <v>12981</v>
      </c>
      <c r="E4239" s="299" t="s">
        <v>12982</v>
      </c>
      <c r="F4239" s="413" t="s">
        <v>12983</v>
      </c>
      <c r="G4239" s="413"/>
      <c r="H4239" s="413" t="s">
        <v>12984</v>
      </c>
      <c r="I4239" s="413"/>
      <c r="J4239" s="413" t="s">
        <v>12985</v>
      </c>
      <c r="K4239" s="413"/>
      <c r="L4239" s="413"/>
    </row>
    <row r="4240" spans="1:12" ht="24" customHeight="1">
      <c r="A4240" s="300" t="s">
        <v>12986</v>
      </c>
      <c r="B4240" s="301" t="s">
        <v>13093</v>
      </c>
      <c r="C4240" s="300" t="s">
        <v>9</v>
      </c>
      <c r="D4240" s="300" t="s">
        <v>10857</v>
      </c>
      <c r="E4240" s="302" t="s">
        <v>27</v>
      </c>
      <c r="F4240" s="423" t="s">
        <v>13094</v>
      </c>
      <c r="G4240" s="423"/>
      <c r="H4240" s="423">
        <v>0.20310210000000001</v>
      </c>
      <c r="I4240" s="423"/>
      <c r="J4240" s="424">
        <v>1.05</v>
      </c>
      <c r="K4240" s="424"/>
      <c r="L4240" s="424"/>
    </row>
    <row r="4241" spans="1:12" ht="24" customHeight="1">
      <c r="A4241" s="300" t="s">
        <v>12986</v>
      </c>
      <c r="B4241" s="301" t="s">
        <v>14220</v>
      </c>
      <c r="C4241" s="300" t="s">
        <v>9</v>
      </c>
      <c r="D4241" s="300" t="s">
        <v>11900</v>
      </c>
      <c r="E4241" s="302" t="s">
        <v>27</v>
      </c>
      <c r="F4241" s="423" t="s">
        <v>14221</v>
      </c>
      <c r="G4241" s="423"/>
      <c r="H4241" s="423">
        <v>1.0103187</v>
      </c>
      <c r="I4241" s="423"/>
      <c r="J4241" s="424">
        <v>6.7186000000000003</v>
      </c>
      <c r="K4241" s="424"/>
      <c r="L4241" s="424"/>
    </row>
    <row r="4242" spans="1:12" ht="17.100000000000001" customHeight="1">
      <c r="A4242" s="298"/>
      <c r="B4242" s="298"/>
      <c r="C4242" s="298"/>
      <c r="D4242" s="298"/>
      <c r="E4242" s="298"/>
      <c r="F4242" s="298"/>
      <c r="G4242" s="298"/>
      <c r="H4242" s="298"/>
      <c r="I4242" s="298"/>
      <c r="J4242" s="298" t="s">
        <v>12992</v>
      </c>
      <c r="K4242" s="298"/>
      <c r="L4242" s="298" t="s">
        <v>13702</v>
      </c>
    </row>
    <row r="4243" spans="1:12">
      <c r="A4243" s="414" t="s">
        <v>12998</v>
      </c>
      <c r="B4243" s="414"/>
      <c r="C4243" s="414"/>
      <c r="D4243" s="414"/>
      <c r="E4243" s="414"/>
      <c r="F4243" s="414"/>
      <c r="G4243" s="414"/>
      <c r="H4243" s="414"/>
      <c r="I4243" s="294"/>
      <c r="J4243" s="294"/>
      <c r="K4243" s="294"/>
      <c r="L4243" s="294"/>
    </row>
    <row r="4244" spans="1:12" ht="17.100000000000001" customHeight="1">
      <c r="A4244" s="294" t="s">
        <v>12978</v>
      </c>
      <c r="B4244" s="298" t="s">
        <v>12979</v>
      </c>
      <c r="C4244" s="294" t="s">
        <v>12980</v>
      </c>
      <c r="D4244" s="294" t="s">
        <v>12981</v>
      </c>
      <c r="E4244" s="299" t="s">
        <v>12982</v>
      </c>
      <c r="F4244" s="413" t="s">
        <v>12983</v>
      </c>
      <c r="G4244" s="413"/>
      <c r="H4244" s="413" t="s">
        <v>12984</v>
      </c>
      <c r="I4244" s="413"/>
      <c r="J4244" s="413" t="s">
        <v>12985</v>
      </c>
      <c r="K4244" s="413"/>
      <c r="L4244" s="413"/>
    </row>
    <row r="4245" spans="1:12" ht="24" customHeight="1">
      <c r="A4245" s="300" t="s">
        <v>12986</v>
      </c>
      <c r="B4245" s="301" t="s">
        <v>14222</v>
      </c>
      <c r="C4245" s="300" t="s">
        <v>9</v>
      </c>
      <c r="D4245" s="300" t="s">
        <v>9967</v>
      </c>
      <c r="E4245" s="302" t="s">
        <v>23</v>
      </c>
      <c r="F4245" s="423" t="s">
        <v>14223</v>
      </c>
      <c r="G4245" s="423"/>
      <c r="H4245" s="423">
        <v>2</v>
      </c>
      <c r="I4245" s="423"/>
      <c r="J4245" s="424">
        <v>13.22</v>
      </c>
      <c r="K4245" s="424"/>
      <c r="L4245" s="424"/>
    </row>
    <row r="4246" spans="1:12" ht="24" customHeight="1">
      <c r="A4246" s="300" t="s">
        <v>12986</v>
      </c>
      <c r="B4246" s="301" t="s">
        <v>14224</v>
      </c>
      <c r="C4246" s="300" t="s">
        <v>9</v>
      </c>
      <c r="D4246" s="300" t="s">
        <v>11917</v>
      </c>
      <c r="E4246" s="302" t="s">
        <v>13082</v>
      </c>
      <c r="F4246" s="423" t="s">
        <v>14225</v>
      </c>
      <c r="G4246" s="423"/>
      <c r="H4246" s="423">
        <v>1</v>
      </c>
      <c r="I4246" s="423"/>
      <c r="J4246" s="424">
        <v>147.33000000000001</v>
      </c>
      <c r="K4246" s="424"/>
      <c r="L4246" s="424"/>
    </row>
    <row r="4247" spans="1:12" ht="24" customHeight="1">
      <c r="A4247" s="300" t="s">
        <v>12986</v>
      </c>
      <c r="B4247" s="301" t="s">
        <v>13099</v>
      </c>
      <c r="C4247" s="300" t="s">
        <v>9</v>
      </c>
      <c r="D4247" s="300" t="s">
        <v>7224</v>
      </c>
      <c r="E4247" s="302" t="s">
        <v>51</v>
      </c>
      <c r="F4247" s="423" t="s">
        <v>13100</v>
      </c>
      <c r="G4247" s="423"/>
      <c r="H4247" s="423">
        <v>8.3312999999999998E-3</v>
      </c>
      <c r="I4247" s="423"/>
      <c r="J4247" s="424">
        <v>7.6600000000000001E-2</v>
      </c>
      <c r="K4247" s="424"/>
      <c r="L4247" s="424"/>
    </row>
    <row r="4248" spans="1:12" ht="24" customHeight="1">
      <c r="A4248" s="300" t="s">
        <v>12986</v>
      </c>
      <c r="B4248" s="301" t="s">
        <v>13101</v>
      </c>
      <c r="C4248" s="300" t="s">
        <v>9</v>
      </c>
      <c r="D4248" s="300" t="s">
        <v>7359</v>
      </c>
      <c r="E4248" s="302" t="s">
        <v>51</v>
      </c>
      <c r="F4248" s="423" t="s">
        <v>13102</v>
      </c>
      <c r="G4248" s="423"/>
      <c r="H4248" s="423">
        <v>2.6889999999999998E-4</v>
      </c>
      <c r="I4248" s="423"/>
      <c r="J4248" s="424">
        <v>3.4599999999999999E-2</v>
      </c>
      <c r="K4248" s="424"/>
      <c r="L4248" s="424"/>
    </row>
    <row r="4249" spans="1:12" ht="24" customHeight="1">
      <c r="A4249" s="300" t="s">
        <v>12986</v>
      </c>
      <c r="B4249" s="301" t="s">
        <v>13103</v>
      </c>
      <c r="C4249" s="300" t="s">
        <v>9</v>
      </c>
      <c r="D4249" s="300" t="s">
        <v>8851</v>
      </c>
      <c r="E4249" s="302" t="s">
        <v>51</v>
      </c>
      <c r="F4249" s="423" t="s">
        <v>13104</v>
      </c>
      <c r="G4249" s="423"/>
      <c r="H4249" s="423">
        <v>2.151E-4</v>
      </c>
      <c r="I4249" s="423"/>
      <c r="J4249" s="424">
        <v>4.1599999999999998E-2</v>
      </c>
      <c r="K4249" s="424"/>
      <c r="L4249" s="424"/>
    </row>
    <row r="4250" spans="1:12" ht="24" customHeight="1">
      <c r="A4250" s="300" t="s">
        <v>12986</v>
      </c>
      <c r="B4250" s="301" t="s">
        <v>13105</v>
      </c>
      <c r="C4250" s="300" t="s">
        <v>9</v>
      </c>
      <c r="D4250" s="300" t="s">
        <v>8852</v>
      </c>
      <c r="E4250" s="302" t="s">
        <v>51</v>
      </c>
      <c r="F4250" s="423" t="s">
        <v>13106</v>
      </c>
      <c r="G4250" s="423"/>
      <c r="H4250" s="423">
        <v>4.6100000000000002E-5</v>
      </c>
      <c r="I4250" s="423"/>
      <c r="J4250" s="424">
        <v>2.53E-2</v>
      </c>
      <c r="K4250" s="424"/>
      <c r="L4250" s="424"/>
    </row>
    <row r="4251" spans="1:12" ht="24" customHeight="1">
      <c r="A4251" s="300" t="s">
        <v>12986</v>
      </c>
      <c r="B4251" s="301" t="s">
        <v>13107</v>
      </c>
      <c r="C4251" s="300" t="s">
        <v>9</v>
      </c>
      <c r="D4251" s="300" t="s">
        <v>9000</v>
      </c>
      <c r="E4251" s="302" t="s">
        <v>51</v>
      </c>
      <c r="F4251" s="423" t="s">
        <v>13108</v>
      </c>
      <c r="G4251" s="423"/>
      <c r="H4251" s="423">
        <v>9.4827000000000002E-3</v>
      </c>
      <c r="I4251" s="423"/>
      <c r="J4251" s="424">
        <v>6.4199999999999993E-2</v>
      </c>
      <c r="K4251" s="424"/>
      <c r="L4251" s="424"/>
    </row>
    <row r="4252" spans="1:12" ht="24" customHeight="1">
      <c r="A4252" s="300" t="s">
        <v>12986</v>
      </c>
      <c r="B4252" s="301" t="s">
        <v>13109</v>
      </c>
      <c r="C4252" s="300" t="s">
        <v>9</v>
      </c>
      <c r="D4252" s="300" t="s">
        <v>9574</v>
      </c>
      <c r="E4252" s="302" t="s">
        <v>51</v>
      </c>
      <c r="F4252" s="423" t="s">
        <v>13110</v>
      </c>
      <c r="G4252" s="423"/>
      <c r="H4252" s="423">
        <v>3.0071999999999998E-3</v>
      </c>
      <c r="I4252" s="423"/>
      <c r="J4252" s="424">
        <v>2.6599999999999999E-2</v>
      </c>
      <c r="K4252" s="424"/>
      <c r="L4252" s="424"/>
    </row>
    <row r="4253" spans="1:12" ht="24" customHeight="1">
      <c r="A4253" s="300" t="s">
        <v>12986</v>
      </c>
      <c r="B4253" s="301" t="s">
        <v>13111</v>
      </c>
      <c r="C4253" s="300" t="s">
        <v>9</v>
      </c>
      <c r="D4253" s="300" t="s">
        <v>10714</v>
      </c>
      <c r="E4253" s="302" t="s">
        <v>93</v>
      </c>
      <c r="F4253" s="423" t="s">
        <v>13112</v>
      </c>
      <c r="G4253" s="423"/>
      <c r="H4253" s="423">
        <v>1.5805000000000001E-3</v>
      </c>
      <c r="I4253" s="423"/>
      <c r="J4253" s="424">
        <v>2.41E-2</v>
      </c>
      <c r="K4253" s="424"/>
      <c r="L4253" s="424"/>
    </row>
    <row r="4254" spans="1:12" ht="24" customHeight="1">
      <c r="A4254" s="300" t="s">
        <v>12986</v>
      </c>
      <c r="B4254" s="301" t="s">
        <v>13113</v>
      </c>
      <c r="C4254" s="300" t="s">
        <v>9</v>
      </c>
      <c r="D4254" s="300" t="s">
        <v>10809</v>
      </c>
      <c r="E4254" s="302" t="s">
        <v>51</v>
      </c>
      <c r="F4254" s="423" t="s">
        <v>13114</v>
      </c>
      <c r="G4254" s="423"/>
      <c r="H4254" s="423">
        <v>1.5805000000000001E-3</v>
      </c>
      <c r="I4254" s="423"/>
      <c r="J4254" s="424">
        <v>1.9E-2</v>
      </c>
      <c r="K4254" s="424"/>
      <c r="L4254" s="424"/>
    </row>
    <row r="4255" spans="1:12" ht="24" customHeight="1">
      <c r="A4255" s="300" t="s">
        <v>12986</v>
      </c>
      <c r="B4255" s="301" t="s">
        <v>13115</v>
      </c>
      <c r="C4255" s="300" t="s">
        <v>9</v>
      </c>
      <c r="D4255" s="300" t="s">
        <v>10810</v>
      </c>
      <c r="E4255" s="302" t="s">
        <v>51</v>
      </c>
      <c r="F4255" s="423" t="s">
        <v>13116</v>
      </c>
      <c r="G4255" s="423"/>
      <c r="H4255" s="423">
        <v>1.5805000000000001E-3</v>
      </c>
      <c r="I4255" s="423"/>
      <c r="J4255" s="424">
        <v>4.2099999999999999E-2</v>
      </c>
      <c r="K4255" s="424"/>
      <c r="L4255" s="424"/>
    </row>
    <row r="4256" spans="1:12" ht="24" customHeight="1">
      <c r="A4256" s="300" t="s">
        <v>12986</v>
      </c>
      <c r="B4256" s="301" t="s">
        <v>13117</v>
      </c>
      <c r="C4256" s="300" t="s">
        <v>9</v>
      </c>
      <c r="D4256" s="300" t="s">
        <v>10837</v>
      </c>
      <c r="E4256" s="302" t="s">
        <v>51</v>
      </c>
      <c r="F4256" s="423" t="s">
        <v>13118</v>
      </c>
      <c r="G4256" s="423"/>
      <c r="H4256" s="423">
        <v>5.3900000000000002E-5</v>
      </c>
      <c r="I4256" s="423"/>
      <c r="J4256" s="424">
        <v>2.4E-2</v>
      </c>
      <c r="K4256" s="424"/>
      <c r="L4256" s="424"/>
    </row>
    <row r="4257" spans="1:12" ht="24" customHeight="1">
      <c r="A4257" s="300" t="s">
        <v>12986</v>
      </c>
      <c r="B4257" s="301" t="s">
        <v>13003</v>
      </c>
      <c r="C4257" s="300" t="s">
        <v>9</v>
      </c>
      <c r="D4257" s="300" t="s">
        <v>7216</v>
      </c>
      <c r="E4257" s="302" t="s">
        <v>51</v>
      </c>
      <c r="F4257" s="423" t="s">
        <v>13004</v>
      </c>
      <c r="G4257" s="423"/>
      <c r="H4257" s="423">
        <v>3.1654999999999999E-3</v>
      </c>
      <c r="I4257" s="423"/>
      <c r="J4257" s="424">
        <v>0.10580000000000001</v>
      </c>
      <c r="K4257" s="424"/>
      <c r="L4257" s="424"/>
    </row>
    <row r="4258" spans="1:12" ht="24" customHeight="1">
      <c r="A4258" s="300" t="s">
        <v>12986</v>
      </c>
      <c r="B4258" s="301" t="s">
        <v>13005</v>
      </c>
      <c r="C4258" s="300" t="s">
        <v>9</v>
      </c>
      <c r="D4258" s="300" t="s">
        <v>7393</v>
      </c>
      <c r="E4258" s="302" t="s">
        <v>12988</v>
      </c>
      <c r="F4258" s="423" t="s">
        <v>13006</v>
      </c>
      <c r="G4258" s="423"/>
      <c r="H4258" s="423">
        <v>1.9044000000000001E-3</v>
      </c>
      <c r="I4258" s="423"/>
      <c r="J4258" s="424">
        <v>0.1028</v>
      </c>
      <c r="K4258" s="424"/>
      <c r="L4258" s="424"/>
    </row>
    <row r="4259" spans="1:12" ht="24" customHeight="1">
      <c r="A4259" s="300" t="s">
        <v>12986</v>
      </c>
      <c r="B4259" s="301" t="s">
        <v>13007</v>
      </c>
      <c r="C4259" s="300" t="s">
        <v>9</v>
      </c>
      <c r="D4259" s="300" t="s">
        <v>10619</v>
      </c>
      <c r="E4259" s="302" t="s">
        <v>51</v>
      </c>
      <c r="F4259" s="423" t="s">
        <v>13008</v>
      </c>
      <c r="G4259" s="423"/>
      <c r="H4259" s="423">
        <v>1.4773E-3</v>
      </c>
      <c r="I4259" s="423"/>
      <c r="J4259" s="424">
        <v>0.28249999999999997</v>
      </c>
      <c r="K4259" s="424"/>
      <c r="L4259" s="424"/>
    </row>
    <row r="4260" spans="1:12" ht="24" customHeight="1">
      <c r="A4260" s="300" t="s">
        <v>12986</v>
      </c>
      <c r="B4260" s="301" t="s">
        <v>13009</v>
      </c>
      <c r="C4260" s="300" t="s">
        <v>9</v>
      </c>
      <c r="D4260" s="300" t="s">
        <v>10769</v>
      </c>
      <c r="E4260" s="302" t="s">
        <v>51</v>
      </c>
      <c r="F4260" s="423" t="s">
        <v>13010</v>
      </c>
      <c r="G4260" s="423"/>
      <c r="H4260" s="423">
        <v>0.1327914</v>
      </c>
      <c r="I4260" s="423"/>
      <c r="J4260" s="424">
        <v>0.1673</v>
      </c>
      <c r="K4260" s="424"/>
      <c r="L4260" s="424"/>
    </row>
    <row r="4261" spans="1:12" ht="24" customHeight="1">
      <c r="A4261" s="300" t="s">
        <v>12986</v>
      </c>
      <c r="B4261" s="301" t="s">
        <v>13011</v>
      </c>
      <c r="C4261" s="300" t="s">
        <v>9</v>
      </c>
      <c r="D4261" s="300" t="s">
        <v>10929</v>
      </c>
      <c r="E4261" s="302" t="s">
        <v>51</v>
      </c>
      <c r="F4261" s="423" t="s">
        <v>13012</v>
      </c>
      <c r="G4261" s="423"/>
      <c r="H4261" s="423">
        <v>1.2802E-3</v>
      </c>
      <c r="I4261" s="423"/>
      <c r="J4261" s="424">
        <v>0.19259999999999999</v>
      </c>
      <c r="K4261" s="424"/>
      <c r="L4261" s="424"/>
    </row>
    <row r="4262" spans="1:12" ht="17.100000000000001" customHeight="1">
      <c r="A4262" s="298"/>
      <c r="B4262" s="298"/>
      <c r="C4262" s="298"/>
      <c r="D4262" s="298"/>
      <c r="E4262" s="298"/>
      <c r="F4262" s="298"/>
      <c r="G4262" s="298"/>
      <c r="H4262" s="298"/>
      <c r="I4262" s="298"/>
      <c r="J4262" s="298" t="s">
        <v>12992</v>
      </c>
      <c r="K4262" s="298"/>
      <c r="L4262" s="298" t="s">
        <v>14226</v>
      </c>
    </row>
    <row r="4263" spans="1:12">
      <c r="A4263" s="414" t="s">
        <v>13056</v>
      </c>
      <c r="B4263" s="414"/>
      <c r="C4263" s="414"/>
      <c r="D4263" s="414"/>
      <c r="E4263" s="414"/>
      <c r="F4263" s="414"/>
      <c r="G4263" s="414"/>
      <c r="H4263" s="414"/>
      <c r="I4263" s="294"/>
      <c r="J4263" s="294"/>
      <c r="K4263" s="294"/>
      <c r="L4263" s="294"/>
    </row>
    <row r="4264" spans="1:12" ht="17.100000000000001" customHeight="1">
      <c r="A4264" s="294" t="s">
        <v>12978</v>
      </c>
      <c r="B4264" s="298" t="s">
        <v>12979</v>
      </c>
      <c r="C4264" s="294" t="s">
        <v>12980</v>
      </c>
      <c r="D4264" s="294" t="s">
        <v>12981</v>
      </c>
      <c r="E4264" s="299" t="s">
        <v>12982</v>
      </c>
      <c r="F4264" s="413" t="s">
        <v>12983</v>
      </c>
      <c r="G4264" s="413"/>
      <c r="H4264" s="413" t="s">
        <v>12984</v>
      </c>
      <c r="I4264" s="413"/>
      <c r="J4264" s="413" t="s">
        <v>12985</v>
      </c>
      <c r="K4264" s="413"/>
      <c r="L4264" s="413"/>
    </row>
    <row r="4265" spans="1:12" ht="24" customHeight="1">
      <c r="A4265" s="300" t="s">
        <v>12986</v>
      </c>
      <c r="B4265" s="301" t="s">
        <v>13057</v>
      </c>
      <c r="C4265" s="300" t="s">
        <v>9</v>
      </c>
      <c r="D4265" s="300" t="s">
        <v>12549</v>
      </c>
      <c r="E4265" s="302" t="s">
        <v>27</v>
      </c>
      <c r="F4265" s="423" t="s">
        <v>12948</v>
      </c>
      <c r="G4265" s="423"/>
      <c r="H4265" s="423">
        <v>1.1880679999999999</v>
      </c>
      <c r="I4265" s="423"/>
      <c r="J4265" s="424">
        <v>0.7722</v>
      </c>
      <c r="K4265" s="424"/>
      <c r="L4265" s="424"/>
    </row>
    <row r="4266" spans="1:12" ht="17.100000000000001" customHeight="1">
      <c r="A4266" s="298"/>
      <c r="B4266" s="298"/>
      <c r="C4266" s="298"/>
      <c r="D4266" s="298"/>
      <c r="E4266" s="298"/>
      <c r="F4266" s="298"/>
      <c r="G4266" s="298"/>
      <c r="H4266" s="298"/>
      <c r="I4266" s="298"/>
      <c r="J4266" s="298" t="s">
        <v>12992</v>
      </c>
      <c r="K4266" s="298"/>
      <c r="L4266" s="298" t="s">
        <v>13425</v>
      </c>
    </row>
    <row r="4267" spans="1:12">
      <c r="A4267" s="414" t="s">
        <v>13058</v>
      </c>
      <c r="B4267" s="414"/>
      <c r="C4267" s="414"/>
      <c r="D4267" s="414"/>
      <c r="E4267" s="414"/>
      <c r="F4267" s="414"/>
      <c r="G4267" s="414"/>
      <c r="H4267" s="414"/>
      <c r="I4267" s="294"/>
      <c r="J4267" s="294"/>
      <c r="K4267" s="294"/>
      <c r="L4267" s="294"/>
    </row>
    <row r="4268" spans="1:12" ht="17.100000000000001" customHeight="1">
      <c r="A4268" s="294" t="s">
        <v>12978</v>
      </c>
      <c r="B4268" s="298" t="s">
        <v>12979</v>
      </c>
      <c r="C4268" s="294" t="s">
        <v>12980</v>
      </c>
      <c r="D4268" s="294" t="s">
        <v>12981</v>
      </c>
      <c r="E4268" s="299" t="s">
        <v>12982</v>
      </c>
      <c r="F4268" s="413" t="s">
        <v>12983</v>
      </c>
      <c r="G4268" s="413"/>
      <c r="H4268" s="413" t="s">
        <v>12984</v>
      </c>
      <c r="I4268" s="413"/>
      <c r="J4268" s="413" t="s">
        <v>12985</v>
      </c>
      <c r="K4268" s="413"/>
      <c r="L4268" s="413"/>
    </row>
    <row r="4269" spans="1:12" ht="24" customHeight="1">
      <c r="A4269" s="300" t="s">
        <v>12986</v>
      </c>
      <c r="B4269" s="301" t="s">
        <v>13059</v>
      </c>
      <c r="C4269" s="300" t="s">
        <v>9</v>
      </c>
      <c r="D4269" s="300" t="s">
        <v>12535</v>
      </c>
      <c r="E4269" s="302" t="s">
        <v>27</v>
      </c>
      <c r="F4269" s="423" t="s">
        <v>12936</v>
      </c>
      <c r="G4269" s="423"/>
      <c r="H4269" s="423">
        <v>1.1880679999999999</v>
      </c>
      <c r="I4269" s="423"/>
      <c r="J4269" s="424">
        <v>5.9400000000000001E-2</v>
      </c>
      <c r="K4269" s="424"/>
      <c r="L4269" s="424"/>
    </row>
    <row r="4270" spans="1:12" ht="17.100000000000001" customHeight="1">
      <c r="A4270" s="298"/>
      <c r="B4270" s="298"/>
      <c r="C4270" s="298"/>
      <c r="D4270" s="298"/>
      <c r="E4270" s="298"/>
      <c r="F4270" s="298"/>
      <c r="G4270" s="298"/>
      <c r="H4270" s="298"/>
      <c r="I4270" s="298"/>
      <c r="J4270" s="298" t="s">
        <v>12992</v>
      </c>
      <c r="K4270" s="298"/>
      <c r="L4270" s="298" t="s">
        <v>12960</v>
      </c>
    </row>
    <row r="4271" spans="1:12">
      <c r="A4271" s="414" t="s">
        <v>13060</v>
      </c>
      <c r="B4271" s="414"/>
      <c r="C4271" s="414"/>
      <c r="D4271" s="414"/>
      <c r="E4271" s="414"/>
      <c r="F4271" s="414"/>
      <c r="G4271" s="414"/>
      <c r="H4271" s="414"/>
      <c r="I4271" s="294"/>
      <c r="J4271" s="294"/>
      <c r="K4271" s="294"/>
      <c r="L4271" s="294"/>
    </row>
    <row r="4272" spans="1:12" ht="17.100000000000001" customHeight="1">
      <c r="A4272" s="294" t="s">
        <v>12978</v>
      </c>
      <c r="B4272" s="298" t="s">
        <v>12979</v>
      </c>
      <c r="C4272" s="294" t="s">
        <v>12980</v>
      </c>
      <c r="D4272" s="294" t="s">
        <v>12981</v>
      </c>
      <c r="E4272" s="299" t="s">
        <v>12982</v>
      </c>
      <c r="F4272" s="413" t="s">
        <v>12983</v>
      </c>
      <c r="G4272" s="413"/>
      <c r="H4272" s="413" t="s">
        <v>12984</v>
      </c>
      <c r="I4272" s="413"/>
      <c r="J4272" s="413" t="s">
        <v>12985</v>
      </c>
      <c r="K4272" s="413"/>
      <c r="L4272" s="413"/>
    </row>
    <row r="4273" spans="1:12" ht="24" customHeight="1">
      <c r="A4273" s="300" t="s">
        <v>12986</v>
      </c>
      <c r="B4273" s="301" t="s">
        <v>13061</v>
      </c>
      <c r="C4273" s="300" t="s">
        <v>9</v>
      </c>
      <c r="D4273" s="300" t="s">
        <v>12522</v>
      </c>
      <c r="E4273" s="302" t="s">
        <v>27</v>
      </c>
      <c r="F4273" s="423" t="s">
        <v>12964</v>
      </c>
      <c r="G4273" s="423"/>
      <c r="H4273" s="423">
        <v>1.1880679999999999</v>
      </c>
      <c r="I4273" s="423"/>
      <c r="J4273" s="424">
        <v>3.0057999999999998</v>
      </c>
      <c r="K4273" s="424"/>
      <c r="L4273" s="424"/>
    </row>
    <row r="4274" spans="1:12" ht="24" customHeight="1">
      <c r="A4274" s="300" t="s">
        <v>12986</v>
      </c>
      <c r="B4274" s="301" t="s">
        <v>13062</v>
      </c>
      <c r="C4274" s="300" t="s">
        <v>9</v>
      </c>
      <c r="D4274" s="300" t="s">
        <v>12527</v>
      </c>
      <c r="E4274" s="302" t="s">
        <v>27</v>
      </c>
      <c r="F4274" s="423" t="s">
        <v>13063</v>
      </c>
      <c r="G4274" s="423"/>
      <c r="H4274" s="423">
        <v>1.1880679999999999</v>
      </c>
      <c r="I4274" s="423"/>
      <c r="J4274" s="424">
        <v>0.40389999999999998</v>
      </c>
      <c r="K4274" s="424"/>
      <c r="L4274" s="424"/>
    </row>
    <row r="4275" spans="1:12" ht="17.100000000000001" customHeight="1">
      <c r="A4275" s="298"/>
      <c r="B4275" s="298"/>
      <c r="C4275" s="298"/>
      <c r="D4275" s="298"/>
      <c r="E4275" s="298"/>
      <c r="F4275" s="298"/>
      <c r="G4275" s="298"/>
      <c r="H4275" s="298"/>
      <c r="I4275" s="298"/>
      <c r="J4275" s="298" t="s">
        <v>12992</v>
      </c>
      <c r="K4275" s="298"/>
      <c r="L4275" s="298" t="s">
        <v>14227</v>
      </c>
    </row>
    <row r="4276" spans="1:12" ht="17.100000000000001" customHeight="1">
      <c r="A4276" s="294" t="s">
        <v>13014</v>
      </c>
      <c r="B4276" s="294"/>
      <c r="C4276" s="294"/>
      <c r="D4276" s="294"/>
      <c r="E4276" s="294"/>
      <c r="F4276" s="294"/>
      <c r="G4276" s="294"/>
      <c r="H4276" s="294"/>
      <c r="I4276" s="294"/>
      <c r="J4276" s="294"/>
      <c r="K4276" s="294"/>
      <c r="L4276" s="294"/>
    </row>
    <row r="4277" spans="1:12" ht="17.100000000000001" customHeight="1">
      <c r="A4277" s="298"/>
      <c r="B4277" s="298"/>
      <c r="C4277" s="298"/>
      <c r="D4277" s="298"/>
      <c r="E4277" s="298"/>
      <c r="F4277" s="298"/>
      <c r="G4277" s="298"/>
      <c r="H4277" s="298"/>
      <c r="I4277" s="298"/>
      <c r="J4277" s="298" t="s">
        <v>13015</v>
      </c>
      <c r="K4277" s="298"/>
      <c r="L4277" s="298" t="s">
        <v>14228</v>
      </c>
    </row>
    <row r="4278" spans="1:12" ht="17.100000000000001" customHeight="1">
      <c r="A4278" s="298"/>
      <c r="B4278" s="298"/>
      <c r="C4278" s="298"/>
      <c r="D4278" s="298"/>
      <c r="E4278" s="298"/>
      <c r="F4278" s="298"/>
      <c r="G4278" s="298"/>
      <c r="H4278" s="298"/>
      <c r="I4278" s="298"/>
      <c r="J4278" s="298" t="s">
        <v>13017</v>
      </c>
      <c r="K4278" s="298" t="s">
        <v>13018</v>
      </c>
      <c r="L4278" s="298" t="s">
        <v>14229</v>
      </c>
    </row>
    <row r="4279" spans="1:12" ht="17.100000000000001" customHeight="1">
      <c r="A4279" s="298"/>
      <c r="B4279" s="298"/>
      <c r="C4279" s="298"/>
      <c r="D4279" s="298"/>
      <c r="E4279" s="298"/>
      <c r="F4279" s="298"/>
      <c r="G4279" s="298"/>
      <c r="H4279" s="298"/>
      <c r="I4279" s="298"/>
      <c r="J4279" s="298" t="s">
        <v>13020</v>
      </c>
      <c r="K4279" s="298"/>
      <c r="L4279" s="298" t="s">
        <v>14230</v>
      </c>
    </row>
    <row r="4280" spans="1:12" ht="17.100000000000001" customHeight="1">
      <c r="A4280" s="298"/>
      <c r="B4280" s="298"/>
      <c r="C4280" s="298"/>
      <c r="D4280" s="298"/>
      <c r="E4280" s="298"/>
      <c r="F4280" s="298"/>
      <c r="G4280" s="298"/>
      <c r="H4280" s="298"/>
      <c r="I4280" s="298"/>
      <c r="J4280" s="298" t="s">
        <v>13022</v>
      </c>
      <c r="K4280" s="298" t="s">
        <v>12974</v>
      </c>
      <c r="L4280" s="298" t="s">
        <v>14231</v>
      </c>
    </row>
    <row r="4281" spans="1:12" ht="17.100000000000001" customHeight="1">
      <c r="A4281" s="298"/>
      <c r="B4281" s="298"/>
      <c r="C4281" s="298"/>
      <c r="D4281" s="298"/>
      <c r="E4281" s="298"/>
      <c r="F4281" s="298"/>
      <c r="G4281" s="298"/>
      <c r="H4281" s="298"/>
      <c r="I4281" s="298"/>
      <c r="J4281" s="298" t="s">
        <v>13024</v>
      </c>
      <c r="K4281" s="298"/>
      <c r="L4281" s="298" t="s">
        <v>14232</v>
      </c>
    </row>
    <row r="4282" spans="1:12" ht="30" customHeight="1">
      <c r="A4282" s="299"/>
      <c r="B4282" s="299"/>
      <c r="C4282" s="299"/>
      <c r="D4282" s="299"/>
      <c r="E4282" s="299"/>
      <c r="F4282" s="299"/>
      <c r="G4282" s="299"/>
      <c r="H4282" s="299"/>
      <c r="I4282" s="299"/>
      <c r="J4282" s="299"/>
      <c r="K4282" s="299"/>
      <c r="L4282" s="299"/>
    </row>
    <row r="4283" spans="1:12" ht="48" customHeight="1">
      <c r="A4283" s="295" t="s">
        <v>14233</v>
      </c>
      <c r="B4283" s="296" t="s">
        <v>14234</v>
      </c>
      <c r="C4283" s="295" t="s">
        <v>9</v>
      </c>
      <c r="D4283" s="295" t="s">
        <v>399</v>
      </c>
      <c r="E4283" s="297" t="s">
        <v>13082</v>
      </c>
      <c r="F4283" s="296"/>
      <c r="G4283" s="296"/>
      <c r="H4283" s="296"/>
      <c r="I4283" s="296"/>
      <c r="J4283" s="296"/>
      <c r="K4283" s="296"/>
      <c r="L4283" s="296"/>
    </row>
    <row r="4284" spans="1:12">
      <c r="A4284" s="414" t="s">
        <v>12977</v>
      </c>
      <c r="B4284" s="414"/>
      <c r="C4284" s="414"/>
      <c r="D4284" s="414"/>
      <c r="E4284" s="414"/>
      <c r="F4284" s="414"/>
      <c r="G4284" s="414"/>
      <c r="H4284" s="414"/>
      <c r="I4284" s="294"/>
      <c r="J4284" s="294"/>
      <c r="K4284" s="294"/>
      <c r="L4284" s="294"/>
    </row>
    <row r="4285" spans="1:12" ht="17.100000000000001" customHeight="1">
      <c r="A4285" s="294" t="s">
        <v>12978</v>
      </c>
      <c r="B4285" s="298" t="s">
        <v>12979</v>
      </c>
      <c r="C4285" s="294" t="s">
        <v>12980</v>
      </c>
      <c r="D4285" s="294" t="s">
        <v>12981</v>
      </c>
      <c r="E4285" s="299" t="s">
        <v>12982</v>
      </c>
      <c r="F4285" s="413" t="s">
        <v>12983</v>
      </c>
      <c r="G4285" s="413"/>
      <c r="H4285" s="413" t="s">
        <v>12984</v>
      </c>
      <c r="I4285" s="413"/>
      <c r="J4285" s="413" t="s">
        <v>12985</v>
      </c>
      <c r="K4285" s="413"/>
      <c r="L4285" s="413"/>
    </row>
    <row r="4286" spans="1:12" ht="36" customHeight="1">
      <c r="A4286" s="300" t="s">
        <v>12986</v>
      </c>
      <c r="B4286" s="301" t="s">
        <v>13128</v>
      </c>
      <c r="C4286" s="300" t="s">
        <v>9</v>
      </c>
      <c r="D4286" s="300" t="s">
        <v>7283</v>
      </c>
      <c r="E4286" s="302" t="s">
        <v>51</v>
      </c>
      <c r="F4286" s="423" t="s">
        <v>13129</v>
      </c>
      <c r="G4286" s="423"/>
      <c r="H4286" s="423">
        <v>1.7999999999999999E-6</v>
      </c>
      <c r="I4286" s="423"/>
      <c r="J4286" s="424">
        <v>6.4000000000000003E-3</v>
      </c>
      <c r="K4286" s="424"/>
      <c r="L4286" s="424"/>
    </row>
    <row r="4287" spans="1:12" ht="24" customHeight="1">
      <c r="A4287" s="300" t="s">
        <v>12986</v>
      </c>
      <c r="B4287" s="301" t="s">
        <v>12987</v>
      </c>
      <c r="C4287" s="300" t="s">
        <v>9</v>
      </c>
      <c r="D4287" s="300" t="s">
        <v>9831</v>
      </c>
      <c r="E4287" s="302" t="s">
        <v>12988</v>
      </c>
      <c r="F4287" s="423" t="s">
        <v>12989</v>
      </c>
      <c r="G4287" s="423"/>
      <c r="H4287" s="423">
        <v>2.7763000000000002E-3</v>
      </c>
      <c r="I4287" s="423"/>
      <c r="J4287" s="424">
        <v>2.81E-2</v>
      </c>
      <c r="K4287" s="424"/>
      <c r="L4287" s="424"/>
    </row>
    <row r="4288" spans="1:12" ht="36" customHeight="1">
      <c r="A4288" s="300" t="s">
        <v>12986</v>
      </c>
      <c r="B4288" s="301" t="s">
        <v>12990</v>
      </c>
      <c r="C4288" s="300" t="s">
        <v>9</v>
      </c>
      <c r="D4288" s="300" t="s">
        <v>11426</v>
      </c>
      <c r="E4288" s="302" t="s">
        <v>51</v>
      </c>
      <c r="F4288" s="423" t="s">
        <v>12991</v>
      </c>
      <c r="G4288" s="423"/>
      <c r="H4288" s="423">
        <v>1.4540000000000001E-4</v>
      </c>
      <c r="I4288" s="423"/>
      <c r="J4288" s="424">
        <v>1.9199999999999998E-2</v>
      </c>
      <c r="K4288" s="424"/>
      <c r="L4288" s="424"/>
    </row>
    <row r="4289" spans="1:12" ht="24" customHeight="1">
      <c r="A4289" s="300" t="s">
        <v>12986</v>
      </c>
      <c r="B4289" s="301" t="s">
        <v>13085</v>
      </c>
      <c r="C4289" s="300" t="s">
        <v>9</v>
      </c>
      <c r="D4289" s="300" t="s">
        <v>7909</v>
      </c>
      <c r="E4289" s="302" t="s">
        <v>51</v>
      </c>
      <c r="F4289" s="423" t="s">
        <v>13086</v>
      </c>
      <c r="G4289" s="423"/>
      <c r="H4289" s="423">
        <v>1.094E-4</v>
      </c>
      <c r="I4289" s="423"/>
      <c r="J4289" s="424">
        <v>1.14E-2</v>
      </c>
      <c r="K4289" s="424"/>
      <c r="L4289" s="424"/>
    </row>
    <row r="4290" spans="1:12" ht="24" customHeight="1">
      <c r="A4290" s="300" t="s">
        <v>12986</v>
      </c>
      <c r="B4290" s="301" t="s">
        <v>13087</v>
      </c>
      <c r="C4290" s="300" t="s">
        <v>9</v>
      </c>
      <c r="D4290" s="300" t="s">
        <v>8873</v>
      </c>
      <c r="E4290" s="302" t="s">
        <v>51</v>
      </c>
      <c r="F4290" s="423" t="s">
        <v>13088</v>
      </c>
      <c r="G4290" s="423"/>
      <c r="H4290" s="423">
        <v>1.04E-5</v>
      </c>
      <c r="I4290" s="423"/>
      <c r="J4290" s="424">
        <v>8.9999999999999993E-3</v>
      </c>
      <c r="K4290" s="424"/>
      <c r="L4290" s="424"/>
    </row>
    <row r="4291" spans="1:12" ht="48" customHeight="1">
      <c r="A4291" s="300" t="s">
        <v>12986</v>
      </c>
      <c r="B4291" s="301" t="s">
        <v>13089</v>
      </c>
      <c r="C4291" s="300" t="s">
        <v>9</v>
      </c>
      <c r="D4291" s="300" t="s">
        <v>9227</v>
      </c>
      <c r="E4291" s="302" t="s">
        <v>51</v>
      </c>
      <c r="F4291" s="423" t="s">
        <v>13090</v>
      </c>
      <c r="G4291" s="423"/>
      <c r="H4291" s="423">
        <v>7.3000000000000004E-6</v>
      </c>
      <c r="I4291" s="423"/>
      <c r="J4291" s="424">
        <v>9.7999999999999997E-3</v>
      </c>
      <c r="K4291" s="424"/>
      <c r="L4291" s="424"/>
    </row>
    <row r="4292" spans="1:12" ht="24" customHeight="1">
      <c r="A4292" s="300" t="s">
        <v>12986</v>
      </c>
      <c r="B4292" s="301" t="s">
        <v>13091</v>
      </c>
      <c r="C4292" s="300" t="s">
        <v>9</v>
      </c>
      <c r="D4292" s="300" t="s">
        <v>9580</v>
      </c>
      <c r="E4292" s="302" t="s">
        <v>51</v>
      </c>
      <c r="F4292" s="423" t="s">
        <v>13092</v>
      </c>
      <c r="G4292" s="423"/>
      <c r="H4292" s="423">
        <v>7.0999999999999998E-6</v>
      </c>
      <c r="I4292" s="423"/>
      <c r="J4292" s="424">
        <v>6.4000000000000003E-3</v>
      </c>
      <c r="K4292" s="424"/>
      <c r="L4292" s="424"/>
    </row>
    <row r="4293" spans="1:12" ht="17.100000000000001" customHeight="1">
      <c r="A4293" s="298"/>
      <c r="B4293" s="298"/>
      <c r="C4293" s="298"/>
      <c r="D4293" s="298"/>
      <c r="E4293" s="298"/>
      <c r="F4293" s="298"/>
      <c r="G4293" s="298"/>
      <c r="H4293" s="298"/>
      <c r="I4293" s="298"/>
      <c r="J4293" s="298" t="s">
        <v>12992</v>
      </c>
      <c r="K4293" s="298"/>
      <c r="L4293" s="298" t="s">
        <v>12933</v>
      </c>
    </row>
    <row r="4294" spans="1:12">
      <c r="A4294" s="414" t="s">
        <v>12994</v>
      </c>
      <c r="B4294" s="414"/>
      <c r="C4294" s="414"/>
      <c r="D4294" s="414"/>
      <c r="E4294" s="414"/>
      <c r="F4294" s="414"/>
      <c r="G4294" s="414"/>
      <c r="H4294" s="414"/>
      <c r="I4294" s="294"/>
      <c r="J4294" s="294"/>
      <c r="K4294" s="294"/>
      <c r="L4294" s="294"/>
    </row>
    <row r="4295" spans="1:12" ht="17.100000000000001" customHeight="1">
      <c r="A4295" s="294" t="s">
        <v>12978</v>
      </c>
      <c r="B4295" s="298" t="s">
        <v>12979</v>
      </c>
      <c r="C4295" s="294" t="s">
        <v>12980</v>
      </c>
      <c r="D4295" s="294" t="s">
        <v>12981</v>
      </c>
      <c r="E4295" s="299" t="s">
        <v>12982</v>
      </c>
      <c r="F4295" s="413" t="s">
        <v>12983</v>
      </c>
      <c r="G4295" s="413"/>
      <c r="H4295" s="413" t="s">
        <v>12984</v>
      </c>
      <c r="I4295" s="413"/>
      <c r="J4295" s="413" t="s">
        <v>12985</v>
      </c>
      <c r="K4295" s="413"/>
      <c r="L4295" s="413"/>
    </row>
    <row r="4296" spans="1:12" ht="24" customHeight="1">
      <c r="A4296" s="300" t="s">
        <v>12986</v>
      </c>
      <c r="B4296" s="301" t="s">
        <v>13131</v>
      </c>
      <c r="C4296" s="300" t="s">
        <v>9</v>
      </c>
      <c r="D4296" s="300" t="s">
        <v>10137</v>
      </c>
      <c r="E4296" s="302" t="s">
        <v>27</v>
      </c>
      <c r="F4296" s="423" t="s">
        <v>13132</v>
      </c>
      <c r="G4296" s="423"/>
      <c r="H4296" s="423">
        <v>1.7995899999999999E-2</v>
      </c>
      <c r="I4296" s="423"/>
      <c r="J4296" s="424">
        <v>8.6400000000000005E-2</v>
      </c>
      <c r="K4296" s="424"/>
      <c r="L4296" s="424"/>
    </row>
    <row r="4297" spans="1:12" ht="24" customHeight="1">
      <c r="A4297" s="300" t="s">
        <v>12986</v>
      </c>
      <c r="B4297" s="301" t="s">
        <v>13192</v>
      </c>
      <c r="C4297" s="300" t="s">
        <v>9</v>
      </c>
      <c r="D4297" s="300" t="s">
        <v>10306</v>
      </c>
      <c r="E4297" s="302" t="s">
        <v>27</v>
      </c>
      <c r="F4297" s="423" t="s">
        <v>13134</v>
      </c>
      <c r="G4297" s="423"/>
      <c r="H4297" s="423">
        <v>0.1254198</v>
      </c>
      <c r="I4297" s="423"/>
      <c r="J4297" s="424">
        <v>0.87170000000000003</v>
      </c>
      <c r="K4297" s="424"/>
      <c r="L4297" s="424"/>
    </row>
    <row r="4298" spans="1:12" ht="24" customHeight="1">
      <c r="A4298" s="300" t="s">
        <v>12986</v>
      </c>
      <c r="B4298" s="301" t="s">
        <v>13093</v>
      </c>
      <c r="C4298" s="300" t="s">
        <v>9</v>
      </c>
      <c r="D4298" s="300" t="s">
        <v>10857</v>
      </c>
      <c r="E4298" s="302" t="s">
        <v>27</v>
      </c>
      <c r="F4298" s="423" t="s">
        <v>13094</v>
      </c>
      <c r="G4298" s="423"/>
      <c r="H4298" s="423">
        <v>6.2709899999999999E-2</v>
      </c>
      <c r="I4298" s="423"/>
      <c r="J4298" s="424">
        <v>0.32419999999999999</v>
      </c>
      <c r="K4298" s="424"/>
      <c r="L4298" s="424"/>
    </row>
    <row r="4299" spans="1:12" ht="17.100000000000001" customHeight="1">
      <c r="A4299" s="298"/>
      <c r="B4299" s="298"/>
      <c r="C4299" s="298"/>
      <c r="D4299" s="298"/>
      <c r="E4299" s="298"/>
      <c r="F4299" s="298"/>
      <c r="G4299" s="298"/>
      <c r="H4299" s="298"/>
      <c r="I4299" s="298"/>
      <c r="J4299" s="298" t="s">
        <v>12992</v>
      </c>
      <c r="K4299" s="298"/>
      <c r="L4299" s="298" t="s">
        <v>14235</v>
      </c>
    </row>
    <row r="4300" spans="1:12">
      <c r="A4300" s="414" t="s">
        <v>12998</v>
      </c>
      <c r="B4300" s="414"/>
      <c r="C4300" s="414"/>
      <c r="D4300" s="414"/>
      <c r="E4300" s="414"/>
      <c r="F4300" s="414"/>
      <c r="G4300" s="414"/>
      <c r="H4300" s="414"/>
      <c r="I4300" s="294"/>
      <c r="J4300" s="294"/>
      <c r="K4300" s="294"/>
      <c r="L4300" s="294"/>
    </row>
    <row r="4301" spans="1:12" ht="17.100000000000001" customHeight="1">
      <c r="A4301" s="294" t="s">
        <v>12978</v>
      </c>
      <c r="B4301" s="298" t="s">
        <v>12979</v>
      </c>
      <c r="C4301" s="294" t="s">
        <v>12980</v>
      </c>
      <c r="D4301" s="294" t="s">
        <v>12981</v>
      </c>
      <c r="E4301" s="299" t="s">
        <v>12982</v>
      </c>
      <c r="F4301" s="413" t="s">
        <v>12983</v>
      </c>
      <c r="G4301" s="413"/>
      <c r="H4301" s="413" t="s">
        <v>12984</v>
      </c>
      <c r="I4301" s="413"/>
      <c r="J4301" s="413" t="s">
        <v>12985</v>
      </c>
      <c r="K4301" s="413"/>
      <c r="L4301" s="413"/>
    </row>
    <row r="4302" spans="1:12" ht="24" customHeight="1">
      <c r="A4302" s="300" t="s">
        <v>12986</v>
      </c>
      <c r="B4302" s="301" t="s">
        <v>13147</v>
      </c>
      <c r="C4302" s="300" t="s">
        <v>9</v>
      </c>
      <c r="D4302" s="300" t="s">
        <v>8045</v>
      </c>
      <c r="E4302" s="302" t="s">
        <v>23</v>
      </c>
      <c r="F4302" s="423" t="s">
        <v>12928</v>
      </c>
      <c r="G4302" s="423"/>
      <c r="H4302" s="423">
        <v>1.6882573999999999</v>
      </c>
      <c r="I4302" s="423"/>
      <c r="J4302" s="424">
        <v>0.82720000000000005</v>
      </c>
      <c r="K4302" s="424"/>
      <c r="L4302" s="424"/>
    </row>
    <row r="4303" spans="1:12" ht="24" customHeight="1">
      <c r="A4303" s="300" t="s">
        <v>12986</v>
      </c>
      <c r="B4303" s="301" t="s">
        <v>13341</v>
      </c>
      <c r="C4303" s="300" t="s">
        <v>9</v>
      </c>
      <c r="D4303" s="300" t="s">
        <v>7133</v>
      </c>
      <c r="E4303" s="302" t="s">
        <v>13145</v>
      </c>
      <c r="F4303" s="423" t="s">
        <v>13342</v>
      </c>
      <c r="G4303" s="423"/>
      <c r="H4303" s="423">
        <v>4.4105000000000004E-3</v>
      </c>
      <c r="I4303" s="423"/>
      <c r="J4303" s="424">
        <v>0.29330000000000001</v>
      </c>
      <c r="K4303" s="424"/>
      <c r="L4303" s="424"/>
    </row>
    <row r="4304" spans="1:12" ht="24" customHeight="1">
      <c r="A4304" s="300" t="s">
        <v>12986</v>
      </c>
      <c r="B4304" s="301" t="s">
        <v>13096</v>
      </c>
      <c r="C4304" s="300" t="s">
        <v>9</v>
      </c>
      <c r="D4304" s="300" t="s">
        <v>8825</v>
      </c>
      <c r="E4304" s="302" t="s">
        <v>13097</v>
      </c>
      <c r="F4304" s="423" t="s">
        <v>13098</v>
      </c>
      <c r="G4304" s="423"/>
      <c r="H4304" s="423">
        <v>5.2009999999999999E-3</v>
      </c>
      <c r="I4304" s="423"/>
      <c r="J4304" s="424">
        <v>3.0999999999999999E-3</v>
      </c>
      <c r="K4304" s="424"/>
      <c r="L4304" s="424"/>
    </row>
    <row r="4305" spans="1:12" ht="24" customHeight="1">
      <c r="A4305" s="300" t="s">
        <v>12986</v>
      </c>
      <c r="B4305" s="301" t="s">
        <v>13003</v>
      </c>
      <c r="C4305" s="300" t="s">
        <v>9</v>
      </c>
      <c r="D4305" s="300" t="s">
        <v>7216</v>
      </c>
      <c r="E4305" s="302" t="s">
        <v>51</v>
      </c>
      <c r="F4305" s="423" t="s">
        <v>13004</v>
      </c>
      <c r="G4305" s="423"/>
      <c r="H4305" s="423">
        <v>5.3839999999999997E-4</v>
      </c>
      <c r="I4305" s="423"/>
      <c r="J4305" s="424">
        <v>1.7999999999999999E-2</v>
      </c>
      <c r="K4305" s="424"/>
      <c r="L4305" s="424"/>
    </row>
    <row r="4306" spans="1:12" ht="24" customHeight="1">
      <c r="A4306" s="300" t="s">
        <v>12986</v>
      </c>
      <c r="B4306" s="301" t="s">
        <v>13005</v>
      </c>
      <c r="C4306" s="300" t="s">
        <v>9</v>
      </c>
      <c r="D4306" s="300" t="s">
        <v>7393</v>
      </c>
      <c r="E4306" s="302" t="s">
        <v>12988</v>
      </c>
      <c r="F4306" s="423" t="s">
        <v>13006</v>
      </c>
      <c r="G4306" s="423"/>
      <c r="H4306" s="423">
        <v>3.2400000000000001E-4</v>
      </c>
      <c r="I4306" s="423"/>
      <c r="J4306" s="424">
        <v>1.7500000000000002E-2</v>
      </c>
      <c r="K4306" s="424"/>
      <c r="L4306" s="424"/>
    </row>
    <row r="4307" spans="1:12" ht="24" customHeight="1">
      <c r="A4307" s="300" t="s">
        <v>12986</v>
      </c>
      <c r="B4307" s="301" t="s">
        <v>13007</v>
      </c>
      <c r="C4307" s="300" t="s">
        <v>9</v>
      </c>
      <c r="D4307" s="300" t="s">
        <v>10619</v>
      </c>
      <c r="E4307" s="302" t="s">
        <v>51</v>
      </c>
      <c r="F4307" s="423" t="s">
        <v>13008</v>
      </c>
      <c r="G4307" s="423"/>
      <c r="H4307" s="423">
        <v>2.5129999999999998E-4</v>
      </c>
      <c r="I4307" s="423"/>
      <c r="J4307" s="424">
        <v>4.8099999999999997E-2</v>
      </c>
      <c r="K4307" s="424"/>
      <c r="L4307" s="424"/>
    </row>
    <row r="4308" spans="1:12" ht="24" customHeight="1">
      <c r="A4308" s="300" t="s">
        <v>12986</v>
      </c>
      <c r="B4308" s="301" t="s">
        <v>13009</v>
      </c>
      <c r="C4308" s="300" t="s">
        <v>9</v>
      </c>
      <c r="D4308" s="300" t="s">
        <v>10769</v>
      </c>
      <c r="E4308" s="302" t="s">
        <v>51</v>
      </c>
      <c r="F4308" s="423" t="s">
        <v>13010</v>
      </c>
      <c r="G4308" s="423"/>
      <c r="H4308" s="423">
        <v>2.2585999999999998E-2</v>
      </c>
      <c r="I4308" s="423"/>
      <c r="J4308" s="424">
        <v>2.8500000000000001E-2</v>
      </c>
      <c r="K4308" s="424"/>
      <c r="L4308" s="424"/>
    </row>
    <row r="4309" spans="1:12" ht="24" customHeight="1">
      <c r="A4309" s="300" t="s">
        <v>12986</v>
      </c>
      <c r="B4309" s="301" t="s">
        <v>13011</v>
      </c>
      <c r="C4309" s="300" t="s">
        <v>9</v>
      </c>
      <c r="D4309" s="300" t="s">
        <v>10929</v>
      </c>
      <c r="E4309" s="302" t="s">
        <v>51</v>
      </c>
      <c r="F4309" s="423" t="s">
        <v>13012</v>
      </c>
      <c r="G4309" s="423"/>
      <c r="H4309" s="423">
        <v>2.1780000000000001E-4</v>
      </c>
      <c r="I4309" s="423"/>
      <c r="J4309" s="424">
        <v>3.2800000000000003E-2</v>
      </c>
      <c r="K4309" s="424"/>
      <c r="L4309" s="424"/>
    </row>
    <row r="4310" spans="1:12" ht="24" customHeight="1">
      <c r="A4310" s="300" t="s">
        <v>12986</v>
      </c>
      <c r="B4310" s="301" t="s">
        <v>13099</v>
      </c>
      <c r="C4310" s="300" t="s">
        <v>9</v>
      </c>
      <c r="D4310" s="300" t="s">
        <v>7224</v>
      </c>
      <c r="E4310" s="302" t="s">
        <v>51</v>
      </c>
      <c r="F4310" s="423" t="s">
        <v>13100</v>
      </c>
      <c r="G4310" s="423"/>
      <c r="H4310" s="423">
        <v>1.2922000000000001E-3</v>
      </c>
      <c r="I4310" s="423"/>
      <c r="J4310" s="424">
        <v>1.1900000000000001E-2</v>
      </c>
      <c r="K4310" s="424"/>
      <c r="L4310" s="424"/>
    </row>
    <row r="4311" spans="1:12" ht="24" customHeight="1">
      <c r="A4311" s="300" t="s">
        <v>12986</v>
      </c>
      <c r="B4311" s="301" t="s">
        <v>13101</v>
      </c>
      <c r="C4311" s="300" t="s">
        <v>9</v>
      </c>
      <c r="D4311" s="300" t="s">
        <v>7359</v>
      </c>
      <c r="E4311" s="302" t="s">
        <v>51</v>
      </c>
      <c r="F4311" s="423" t="s">
        <v>13102</v>
      </c>
      <c r="G4311" s="423"/>
      <c r="H4311" s="423">
        <v>4.1699999999999997E-5</v>
      </c>
      <c r="I4311" s="423"/>
      <c r="J4311" s="424">
        <v>5.4000000000000003E-3</v>
      </c>
      <c r="K4311" s="424"/>
      <c r="L4311" s="424"/>
    </row>
    <row r="4312" spans="1:12" ht="24" customHeight="1">
      <c r="A4312" s="300" t="s">
        <v>12986</v>
      </c>
      <c r="B4312" s="301" t="s">
        <v>13103</v>
      </c>
      <c r="C4312" s="300" t="s">
        <v>9</v>
      </c>
      <c r="D4312" s="300" t="s">
        <v>8851</v>
      </c>
      <c r="E4312" s="302" t="s">
        <v>51</v>
      </c>
      <c r="F4312" s="423" t="s">
        <v>13104</v>
      </c>
      <c r="G4312" s="423"/>
      <c r="H4312" s="423">
        <v>3.3399999999999999E-5</v>
      </c>
      <c r="I4312" s="423"/>
      <c r="J4312" s="424">
        <v>6.4999999999999997E-3</v>
      </c>
      <c r="K4312" s="424"/>
      <c r="L4312" s="424"/>
    </row>
    <row r="4313" spans="1:12" ht="24" customHeight="1">
      <c r="A4313" s="300" t="s">
        <v>12986</v>
      </c>
      <c r="B4313" s="301" t="s">
        <v>13105</v>
      </c>
      <c r="C4313" s="300" t="s">
        <v>9</v>
      </c>
      <c r="D4313" s="300" t="s">
        <v>8852</v>
      </c>
      <c r="E4313" s="302" t="s">
        <v>51</v>
      </c>
      <c r="F4313" s="423" t="s">
        <v>13106</v>
      </c>
      <c r="G4313" s="423"/>
      <c r="H4313" s="423">
        <v>7.0999999999999998E-6</v>
      </c>
      <c r="I4313" s="423"/>
      <c r="J4313" s="424">
        <v>3.8999999999999998E-3</v>
      </c>
      <c r="K4313" s="424"/>
      <c r="L4313" s="424"/>
    </row>
    <row r="4314" spans="1:12" ht="24" customHeight="1">
      <c r="A4314" s="300" t="s">
        <v>12986</v>
      </c>
      <c r="B4314" s="301" t="s">
        <v>13107</v>
      </c>
      <c r="C4314" s="300" t="s">
        <v>9</v>
      </c>
      <c r="D4314" s="300" t="s">
        <v>9000</v>
      </c>
      <c r="E4314" s="302" t="s">
        <v>51</v>
      </c>
      <c r="F4314" s="423" t="s">
        <v>13108</v>
      </c>
      <c r="G4314" s="423"/>
      <c r="H4314" s="423">
        <v>1.4708E-3</v>
      </c>
      <c r="I4314" s="423"/>
      <c r="J4314" s="424">
        <v>0.01</v>
      </c>
      <c r="K4314" s="424"/>
      <c r="L4314" s="424"/>
    </row>
    <row r="4315" spans="1:12" ht="24" customHeight="1">
      <c r="A4315" s="300" t="s">
        <v>12986</v>
      </c>
      <c r="B4315" s="301" t="s">
        <v>13109</v>
      </c>
      <c r="C4315" s="300" t="s">
        <v>9</v>
      </c>
      <c r="D4315" s="300" t="s">
        <v>9574</v>
      </c>
      <c r="E4315" s="302" t="s">
        <v>51</v>
      </c>
      <c r="F4315" s="423" t="s">
        <v>13110</v>
      </c>
      <c r="G4315" s="423"/>
      <c r="H4315" s="423">
        <v>4.6640000000000001E-4</v>
      </c>
      <c r="I4315" s="423"/>
      <c r="J4315" s="424">
        <v>4.1000000000000003E-3</v>
      </c>
      <c r="K4315" s="424"/>
      <c r="L4315" s="424"/>
    </row>
    <row r="4316" spans="1:12" ht="24" customHeight="1">
      <c r="A4316" s="300" t="s">
        <v>12986</v>
      </c>
      <c r="B4316" s="301" t="s">
        <v>13111</v>
      </c>
      <c r="C4316" s="300" t="s">
        <v>9</v>
      </c>
      <c r="D4316" s="300" t="s">
        <v>10714</v>
      </c>
      <c r="E4316" s="302" t="s">
        <v>93</v>
      </c>
      <c r="F4316" s="423" t="s">
        <v>13112</v>
      </c>
      <c r="G4316" s="423"/>
      <c r="H4316" s="423">
        <v>2.452E-4</v>
      </c>
      <c r="I4316" s="423"/>
      <c r="J4316" s="424">
        <v>3.7000000000000002E-3</v>
      </c>
      <c r="K4316" s="424"/>
      <c r="L4316" s="424"/>
    </row>
    <row r="4317" spans="1:12" ht="24" customHeight="1">
      <c r="A4317" s="300" t="s">
        <v>12986</v>
      </c>
      <c r="B4317" s="301" t="s">
        <v>13113</v>
      </c>
      <c r="C4317" s="300" t="s">
        <v>9</v>
      </c>
      <c r="D4317" s="300" t="s">
        <v>10809</v>
      </c>
      <c r="E4317" s="302" t="s">
        <v>51</v>
      </c>
      <c r="F4317" s="423" t="s">
        <v>13114</v>
      </c>
      <c r="G4317" s="423"/>
      <c r="H4317" s="423">
        <v>2.452E-4</v>
      </c>
      <c r="I4317" s="423"/>
      <c r="J4317" s="424">
        <v>2.8999999999999998E-3</v>
      </c>
      <c r="K4317" s="424"/>
      <c r="L4317" s="424"/>
    </row>
    <row r="4318" spans="1:12" ht="24" customHeight="1">
      <c r="A4318" s="300" t="s">
        <v>12986</v>
      </c>
      <c r="B4318" s="301" t="s">
        <v>13115</v>
      </c>
      <c r="C4318" s="300" t="s">
        <v>9</v>
      </c>
      <c r="D4318" s="300" t="s">
        <v>10810</v>
      </c>
      <c r="E4318" s="302" t="s">
        <v>51</v>
      </c>
      <c r="F4318" s="423" t="s">
        <v>13116</v>
      </c>
      <c r="G4318" s="423"/>
      <c r="H4318" s="423">
        <v>2.452E-4</v>
      </c>
      <c r="I4318" s="423"/>
      <c r="J4318" s="424">
        <v>6.4999999999999997E-3</v>
      </c>
      <c r="K4318" s="424"/>
      <c r="L4318" s="424"/>
    </row>
    <row r="4319" spans="1:12" ht="24" customHeight="1">
      <c r="A4319" s="300" t="s">
        <v>12986</v>
      </c>
      <c r="B4319" s="301" t="s">
        <v>13117</v>
      </c>
      <c r="C4319" s="300" t="s">
        <v>9</v>
      </c>
      <c r="D4319" s="300" t="s">
        <v>10837</v>
      </c>
      <c r="E4319" s="302" t="s">
        <v>51</v>
      </c>
      <c r="F4319" s="423" t="s">
        <v>13118</v>
      </c>
      <c r="G4319" s="423"/>
      <c r="H4319" s="423">
        <v>8.3000000000000002E-6</v>
      </c>
      <c r="I4319" s="423"/>
      <c r="J4319" s="424">
        <v>3.7000000000000002E-3</v>
      </c>
      <c r="K4319" s="424"/>
      <c r="L4319" s="424"/>
    </row>
    <row r="4320" spans="1:12" ht="17.100000000000001" customHeight="1">
      <c r="A4320" s="298"/>
      <c r="B4320" s="298"/>
      <c r="C4320" s="298"/>
      <c r="D4320" s="298"/>
      <c r="E4320" s="298"/>
      <c r="F4320" s="298"/>
      <c r="G4320" s="298"/>
      <c r="H4320" s="298"/>
      <c r="I4320" s="298"/>
      <c r="J4320" s="298" t="s">
        <v>12992</v>
      </c>
      <c r="K4320" s="298"/>
      <c r="L4320" s="298" t="s">
        <v>14236</v>
      </c>
    </row>
    <row r="4321" spans="1:12">
      <c r="A4321" s="414" t="s">
        <v>13056</v>
      </c>
      <c r="B4321" s="414"/>
      <c r="C4321" s="414"/>
      <c r="D4321" s="414"/>
      <c r="E4321" s="414"/>
      <c r="F4321" s="414"/>
      <c r="G4321" s="414"/>
      <c r="H4321" s="414"/>
      <c r="I4321" s="294"/>
      <c r="J4321" s="294"/>
      <c r="K4321" s="294"/>
      <c r="L4321" s="294"/>
    </row>
    <row r="4322" spans="1:12" ht="17.100000000000001" customHeight="1">
      <c r="A4322" s="294" t="s">
        <v>12978</v>
      </c>
      <c r="B4322" s="298" t="s">
        <v>12979</v>
      </c>
      <c r="C4322" s="294" t="s">
        <v>12980</v>
      </c>
      <c r="D4322" s="294" t="s">
        <v>12981</v>
      </c>
      <c r="E4322" s="299" t="s">
        <v>12982</v>
      </c>
      <c r="F4322" s="413" t="s">
        <v>12983</v>
      </c>
      <c r="G4322" s="413"/>
      <c r="H4322" s="413" t="s">
        <v>12984</v>
      </c>
      <c r="I4322" s="413"/>
      <c r="J4322" s="413" t="s">
        <v>12985</v>
      </c>
      <c r="K4322" s="413"/>
      <c r="L4322" s="413"/>
    </row>
    <row r="4323" spans="1:12" ht="24" customHeight="1">
      <c r="A4323" s="300" t="s">
        <v>12986</v>
      </c>
      <c r="B4323" s="301" t="s">
        <v>13057</v>
      </c>
      <c r="C4323" s="300" t="s">
        <v>9</v>
      </c>
      <c r="D4323" s="300" t="s">
        <v>12549</v>
      </c>
      <c r="E4323" s="302" t="s">
        <v>27</v>
      </c>
      <c r="F4323" s="423" t="s">
        <v>12948</v>
      </c>
      <c r="G4323" s="423"/>
      <c r="H4323" s="423">
        <v>0.2020738</v>
      </c>
      <c r="I4323" s="423"/>
      <c r="J4323" s="424">
        <v>0.1313</v>
      </c>
      <c r="K4323" s="424"/>
      <c r="L4323" s="424"/>
    </row>
    <row r="4324" spans="1:12" ht="17.100000000000001" customHeight="1">
      <c r="A4324" s="298"/>
      <c r="B4324" s="298"/>
      <c r="C4324" s="298"/>
      <c r="D4324" s="298"/>
      <c r="E4324" s="298"/>
      <c r="F4324" s="298"/>
      <c r="G4324" s="298"/>
      <c r="H4324" s="298"/>
      <c r="I4324" s="298"/>
      <c r="J4324" s="298" t="s">
        <v>12992</v>
      </c>
      <c r="K4324" s="298"/>
      <c r="L4324" s="298" t="s">
        <v>12910</v>
      </c>
    </row>
    <row r="4325" spans="1:12">
      <c r="A4325" s="414" t="s">
        <v>13058</v>
      </c>
      <c r="B4325" s="414"/>
      <c r="C4325" s="414"/>
      <c r="D4325" s="414"/>
      <c r="E4325" s="414"/>
      <c r="F4325" s="414"/>
      <c r="G4325" s="414"/>
      <c r="H4325" s="414"/>
      <c r="I4325" s="294"/>
      <c r="J4325" s="294"/>
      <c r="K4325" s="294"/>
      <c r="L4325" s="294"/>
    </row>
    <row r="4326" spans="1:12" ht="17.100000000000001" customHeight="1">
      <c r="A4326" s="294" t="s">
        <v>12978</v>
      </c>
      <c r="B4326" s="298" t="s">
        <v>12979</v>
      </c>
      <c r="C4326" s="294" t="s">
        <v>12980</v>
      </c>
      <c r="D4326" s="294" t="s">
        <v>12981</v>
      </c>
      <c r="E4326" s="299" t="s">
        <v>12982</v>
      </c>
      <c r="F4326" s="413" t="s">
        <v>12983</v>
      </c>
      <c r="G4326" s="413"/>
      <c r="H4326" s="413" t="s">
        <v>12984</v>
      </c>
      <c r="I4326" s="413"/>
      <c r="J4326" s="413" t="s">
        <v>12985</v>
      </c>
      <c r="K4326" s="413"/>
      <c r="L4326" s="413"/>
    </row>
    <row r="4327" spans="1:12" ht="24" customHeight="1">
      <c r="A4327" s="300" t="s">
        <v>12986</v>
      </c>
      <c r="B4327" s="301" t="s">
        <v>13059</v>
      </c>
      <c r="C4327" s="300" t="s">
        <v>9</v>
      </c>
      <c r="D4327" s="300" t="s">
        <v>12535</v>
      </c>
      <c r="E4327" s="302" t="s">
        <v>27</v>
      </c>
      <c r="F4327" s="423" t="s">
        <v>12936</v>
      </c>
      <c r="G4327" s="423"/>
      <c r="H4327" s="423">
        <v>0.2020738</v>
      </c>
      <c r="I4327" s="423"/>
      <c r="J4327" s="424">
        <v>1.01E-2</v>
      </c>
      <c r="K4327" s="424"/>
      <c r="L4327" s="424"/>
    </row>
    <row r="4328" spans="1:12" ht="17.100000000000001" customHeight="1">
      <c r="A4328" s="298"/>
      <c r="B4328" s="298"/>
      <c r="C4328" s="298"/>
      <c r="D4328" s="298"/>
      <c r="E4328" s="298"/>
      <c r="F4328" s="298"/>
      <c r="G4328" s="298"/>
      <c r="H4328" s="298"/>
      <c r="I4328" s="298"/>
      <c r="J4328" s="298" t="s">
        <v>12992</v>
      </c>
      <c r="K4328" s="298"/>
      <c r="L4328" s="298" t="s">
        <v>12904</v>
      </c>
    </row>
    <row r="4329" spans="1:12">
      <c r="A4329" s="414" t="s">
        <v>13060</v>
      </c>
      <c r="B4329" s="414"/>
      <c r="C4329" s="414"/>
      <c r="D4329" s="414"/>
      <c r="E4329" s="414"/>
      <c r="F4329" s="414"/>
      <c r="G4329" s="414"/>
      <c r="H4329" s="414"/>
      <c r="I4329" s="294"/>
      <c r="J4329" s="294"/>
      <c r="K4329" s="294"/>
      <c r="L4329" s="294"/>
    </row>
    <row r="4330" spans="1:12" ht="17.100000000000001" customHeight="1">
      <c r="A4330" s="294" t="s">
        <v>12978</v>
      </c>
      <c r="B4330" s="298" t="s">
        <v>12979</v>
      </c>
      <c r="C4330" s="294" t="s">
        <v>12980</v>
      </c>
      <c r="D4330" s="294" t="s">
        <v>12981</v>
      </c>
      <c r="E4330" s="299" t="s">
        <v>12982</v>
      </c>
      <c r="F4330" s="413" t="s">
        <v>12983</v>
      </c>
      <c r="G4330" s="413"/>
      <c r="H4330" s="413" t="s">
        <v>12984</v>
      </c>
      <c r="I4330" s="413"/>
      <c r="J4330" s="413" t="s">
        <v>12985</v>
      </c>
      <c r="K4330" s="413"/>
      <c r="L4330" s="413"/>
    </row>
    <row r="4331" spans="1:12" ht="24" customHeight="1">
      <c r="A4331" s="300" t="s">
        <v>12986</v>
      </c>
      <c r="B4331" s="301" t="s">
        <v>13061</v>
      </c>
      <c r="C4331" s="300" t="s">
        <v>9</v>
      </c>
      <c r="D4331" s="300" t="s">
        <v>12522</v>
      </c>
      <c r="E4331" s="302" t="s">
        <v>27</v>
      </c>
      <c r="F4331" s="423" t="s">
        <v>12964</v>
      </c>
      <c r="G4331" s="423"/>
      <c r="H4331" s="423">
        <v>0.2020738</v>
      </c>
      <c r="I4331" s="423"/>
      <c r="J4331" s="424">
        <v>0.51119999999999999</v>
      </c>
      <c r="K4331" s="424"/>
      <c r="L4331" s="424"/>
    </row>
    <row r="4332" spans="1:12" ht="24" customHeight="1">
      <c r="A4332" s="300" t="s">
        <v>12986</v>
      </c>
      <c r="B4332" s="301" t="s">
        <v>13062</v>
      </c>
      <c r="C4332" s="300" t="s">
        <v>9</v>
      </c>
      <c r="D4332" s="300" t="s">
        <v>12527</v>
      </c>
      <c r="E4332" s="302" t="s">
        <v>27</v>
      </c>
      <c r="F4332" s="423" t="s">
        <v>13063</v>
      </c>
      <c r="G4332" s="423"/>
      <c r="H4332" s="423">
        <v>0.2020738</v>
      </c>
      <c r="I4332" s="423"/>
      <c r="J4332" s="424">
        <v>6.8699999999999997E-2</v>
      </c>
      <c r="K4332" s="424"/>
      <c r="L4332" s="424"/>
    </row>
    <row r="4333" spans="1:12" ht="17.100000000000001" customHeight="1">
      <c r="A4333" s="298"/>
      <c r="B4333" s="298"/>
      <c r="C4333" s="298"/>
      <c r="D4333" s="298"/>
      <c r="E4333" s="298"/>
      <c r="F4333" s="298"/>
      <c r="G4333" s="298"/>
      <c r="H4333" s="298"/>
      <c r="I4333" s="298"/>
      <c r="J4333" s="298" t="s">
        <v>12992</v>
      </c>
      <c r="K4333" s="298"/>
      <c r="L4333" s="298" t="s">
        <v>13998</v>
      </c>
    </row>
    <row r="4334" spans="1:12" ht="17.100000000000001" customHeight="1">
      <c r="A4334" s="294" t="s">
        <v>13014</v>
      </c>
      <c r="B4334" s="294"/>
      <c r="C4334" s="294"/>
      <c r="D4334" s="294"/>
      <c r="E4334" s="294"/>
      <c r="F4334" s="294"/>
      <c r="G4334" s="294"/>
      <c r="H4334" s="294"/>
      <c r="I4334" s="294"/>
      <c r="J4334" s="294"/>
      <c r="K4334" s="294"/>
      <c r="L4334" s="294"/>
    </row>
    <row r="4335" spans="1:12" ht="17.100000000000001" customHeight="1">
      <c r="A4335" s="298"/>
      <c r="B4335" s="298"/>
      <c r="C4335" s="298"/>
      <c r="D4335" s="298"/>
      <c r="E4335" s="298"/>
      <c r="F4335" s="298"/>
      <c r="G4335" s="298"/>
      <c r="H4335" s="298"/>
      <c r="I4335" s="298"/>
      <c r="J4335" s="298" t="s">
        <v>13015</v>
      </c>
      <c r="K4335" s="298"/>
      <c r="L4335" s="298" t="s">
        <v>14237</v>
      </c>
    </row>
    <row r="4336" spans="1:12" ht="17.100000000000001" customHeight="1">
      <c r="A4336" s="298"/>
      <c r="B4336" s="298"/>
      <c r="C4336" s="298"/>
      <c r="D4336" s="298"/>
      <c r="E4336" s="298"/>
      <c r="F4336" s="298"/>
      <c r="G4336" s="298"/>
      <c r="H4336" s="298"/>
      <c r="I4336" s="298"/>
      <c r="J4336" s="298" t="s">
        <v>13017</v>
      </c>
      <c r="K4336" s="298" t="s">
        <v>13018</v>
      </c>
      <c r="L4336" s="298" t="s">
        <v>14047</v>
      </c>
    </row>
    <row r="4337" spans="1:12" ht="17.100000000000001" customHeight="1">
      <c r="A4337" s="298"/>
      <c r="B4337" s="298"/>
      <c r="C4337" s="298"/>
      <c r="D4337" s="298"/>
      <c r="E4337" s="298"/>
      <c r="F4337" s="298"/>
      <c r="G4337" s="298"/>
      <c r="H4337" s="298"/>
      <c r="I4337" s="298"/>
      <c r="J4337" s="298" t="s">
        <v>13020</v>
      </c>
      <c r="K4337" s="298"/>
      <c r="L4337" s="298" t="s">
        <v>14238</v>
      </c>
    </row>
    <row r="4338" spans="1:12" ht="17.100000000000001" customHeight="1">
      <c r="A4338" s="298"/>
      <c r="B4338" s="298"/>
      <c r="C4338" s="298"/>
      <c r="D4338" s="298"/>
      <c r="E4338" s="298"/>
      <c r="F4338" s="298"/>
      <c r="G4338" s="298"/>
      <c r="H4338" s="298"/>
      <c r="I4338" s="298"/>
      <c r="J4338" s="298" t="s">
        <v>13022</v>
      </c>
      <c r="K4338" s="298" t="s">
        <v>12974</v>
      </c>
      <c r="L4338" s="298" t="s">
        <v>14239</v>
      </c>
    </row>
    <row r="4339" spans="1:12" ht="17.100000000000001" customHeight="1">
      <c r="A4339" s="298"/>
      <c r="B4339" s="298"/>
      <c r="C4339" s="298"/>
      <c r="D4339" s="298"/>
      <c r="E4339" s="298"/>
      <c r="F4339" s="298"/>
      <c r="G4339" s="298"/>
      <c r="H4339" s="298"/>
      <c r="I4339" s="298"/>
      <c r="J4339" s="298" t="s">
        <v>13024</v>
      </c>
      <c r="K4339" s="298"/>
      <c r="L4339" s="298" t="s">
        <v>14240</v>
      </c>
    </row>
    <row r="4340" spans="1:12" ht="30" customHeight="1">
      <c r="A4340" s="299"/>
      <c r="B4340" s="299"/>
      <c r="C4340" s="299"/>
      <c r="D4340" s="299"/>
      <c r="E4340" s="299"/>
      <c r="F4340" s="299"/>
      <c r="G4340" s="299"/>
      <c r="H4340" s="299"/>
      <c r="I4340" s="299"/>
      <c r="J4340" s="299"/>
      <c r="K4340" s="299"/>
      <c r="L4340" s="299"/>
    </row>
    <row r="4341" spans="1:12" ht="48" customHeight="1">
      <c r="A4341" s="295" t="s">
        <v>14241</v>
      </c>
      <c r="B4341" s="296" t="s">
        <v>14242</v>
      </c>
      <c r="C4341" s="295" t="s">
        <v>9</v>
      </c>
      <c r="D4341" s="295" t="s">
        <v>2069</v>
      </c>
      <c r="E4341" s="297" t="s">
        <v>13082</v>
      </c>
      <c r="F4341" s="296"/>
      <c r="G4341" s="296"/>
      <c r="H4341" s="296"/>
      <c r="I4341" s="296"/>
      <c r="J4341" s="296"/>
      <c r="K4341" s="296"/>
      <c r="L4341" s="296"/>
    </row>
    <row r="4342" spans="1:12">
      <c r="A4342" s="414" t="s">
        <v>12977</v>
      </c>
      <c r="B4342" s="414"/>
      <c r="C4342" s="414"/>
      <c r="D4342" s="414"/>
      <c r="E4342" s="414"/>
      <c r="F4342" s="414"/>
      <c r="G4342" s="414"/>
      <c r="H4342" s="414"/>
      <c r="I4342" s="294"/>
      <c r="J4342" s="294"/>
      <c r="K4342" s="294"/>
      <c r="L4342" s="294"/>
    </row>
    <row r="4343" spans="1:12" ht="17.100000000000001" customHeight="1">
      <c r="A4343" s="294" t="s">
        <v>12978</v>
      </c>
      <c r="B4343" s="298" t="s">
        <v>12979</v>
      </c>
      <c r="C4343" s="294" t="s">
        <v>12980</v>
      </c>
      <c r="D4343" s="294" t="s">
        <v>12981</v>
      </c>
      <c r="E4343" s="299" t="s">
        <v>12982</v>
      </c>
      <c r="F4343" s="413" t="s">
        <v>12983</v>
      </c>
      <c r="G4343" s="413"/>
      <c r="H4343" s="413" t="s">
        <v>12984</v>
      </c>
      <c r="I4343" s="413"/>
      <c r="J4343" s="413" t="s">
        <v>12985</v>
      </c>
      <c r="K4343" s="413"/>
      <c r="L4343" s="413"/>
    </row>
    <row r="4344" spans="1:12" ht="36" customHeight="1">
      <c r="A4344" s="300" t="s">
        <v>12986</v>
      </c>
      <c r="B4344" s="301" t="s">
        <v>13128</v>
      </c>
      <c r="C4344" s="300" t="s">
        <v>9</v>
      </c>
      <c r="D4344" s="300" t="s">
        <v>7283</v>
      </c>
      <c r="E4344" s="302" t="s">
        <v>51</v>
      </c>
      <c r="F4344" s="423" t="s">
        <v>13129</v>
      </c>
      <c r="G4344" s="423"/>
      <c r="H4344" s="423">
        <v>6.9999999999999997E-7</v>
      </c>
      <c r="I4344" s="423"/>
      <c r="J4344" s="424">
        <v>2.5000000000000001E-3</v>
      </c>
      <c r="K4344" s="424"/>
      <c r="L4344" s="424"/>
    </row>
    <row r="4345" spans="1:12" ht="24" customHeight="1">
      <c r="A4345" s="300" t="s">
        <v>12986</v>
      </c>
      <c r="B4345" s="301" t="s">
        <v>12987</v>
      </c>
      <c r="C4345" s="300" t="s">
        <v>9</v>
      </c>
      <c r="D4345" s="300" t="s">
        <v>9831</v>
      </c>
      <c r="E4345" s="302" t="s">
        <v>12988</v>
      </c>
      <c r="F4345" s="423" t="s">
        <v>12989</v>
      </c>
      <c r="G4345" s="423"/>
      <c r="H4345" s="423">
        <v>6.6810000000000003E-4</v>
      </c>
      <c r="I4345" s="423"/>
      <c r="J4345" s="424">
        <v>6.7999999999999996E-3</v>
      </c>
      <c r="K4345" s="424"/>
      <c r="L4345" s="424"/>
    </row>
    <row r="4346" spans="1:12" ht="36" customHeight="1">
      <c r="A4346" s="300" t="s">
        <v>12986</v>
      </c>
      <c r="B4346" s="301" t="s">
        <v>12990</v>
      </c>
      <c r="C4346" s="300" t="s">
        <v>9</v>
      </c>
      <c r="D4346" s="300" t="s">
        <v>11426</v>
      </c>
      <c r="E4346" s="302" t="s">
        <v>51</v>
      </c>
      <c r="F4346" s="423" t="s">
        <v>12991</v>
      </c>
      <c r="G4346" s="423"/>
      <c r="H4346" s="423">
        <v>3.5099999999999999E-5</v>
      </c>
      <c r="I4346" s="423"/>
      <c r="J4346" s="424">
        <v>4.5999999999999999E-3</v>
      </c>
      <c r="K4346" s="424"/>
      <c r="L4346" s="424"/>
    </row>
    <row r="4347" spans="1:12" ht="24" customHeight="1">
      <c r="A4347" s="300" t="s">
        <v>12986</v>
      </c>
      <c r="B4347" s="301" t="s">
        <v>13085</v>
      </c>
      <c r="C4347" s="300" t="s">
        <v>9</v>
      </c>
      <c r="D4347" s="300" t="s">
        <v>7909</v>
      </c>
      <c r="E4347" s="302" t="s">
        <v>51</v>
      </c>
      <c r="F4347" s="423" t="s">
        <v>13086</v>
      </c>
      <c r="G4347" s="423"/>
      <c r="H4347" s="423">
        <v>2.4700000000000001E-5</v>
      </c>
      <c r="I4347" s="423"/>
      <c r="J4347" s="424">
        <v>2.5999999999999999E-3</v>
      </c>
      <c r="K4347" s="424"/>
      <c r="L4347" s="424"/>
    </row>
    <row r="4348" spans="1:12" ht="24" customHeight="1">
      <c r="A4348" s="300" t="s">
        <v>12986</v>
      </c>
      <c r="B4348" s="301" t="s">
        <v>13087</v>
      </c>
      <c r="C4348" s="300" t="s">
        <v>9</v>
      </c>
      <c r="D4348" s="300" t="s">
        <v>8873</v>
      </c>
      <c r="E4348" s="302" t="s">
        <v>51</v>
      </c>
      <c r="F4348" s="423" t="s">
        <v>13088</v>
      </c>
      <c r="G4348" s="423"/>
      <c r="H4348" s="423">
        <v>2.3999999999999999E-6</v>
      </c>
      <c r="I4348" s="423"/>
      <c r="J4348" s="424">
        <v>2.0999999999999999E-3</v>
      </c>
      <c r="K4348" s="424"/>
      <c r="L4348" s="424"/>
    </row>
    <row r="4349" spans="1:12" ht="48" customHeight="1">
      <c r="A4349" s="300" t="s">
        <v>12986</v>
      </c>
      <c r="B4349" s="301" t="s">
        <v>13089</v>
      </c>
      <c r="C4349" s="300" t="s">
        <v>9</v>
      </c>
      <c r="D4349" s="300" t="s">
        <v>9227</v>
      </c>
      <c r="E4349" s="302" t="s">
        <v>51</v>
      </c>
      <c r="F4349" s="423" t="s">
        <v>13090</v>
      </c>
      <c r="G4349" s="423"/>
      <c r="H4349" s="423">
        <v>1.7E-6</v>
      </c>
      <c r="I4349" s="423"/>
      <c r="J4349" s="424">
        <v>2.3E-3</v>
      </c>
      <c r="K4349" s="424"/>
      <c r="L4349" s="424"/>
    </row>
    <row r="4350" spans="1:12" ht="24" customHeight="1">
      <c r="A4350" s="300" t="s">
        <v>12986</v>
      </c>
      <c r="B4350" s="301" t="s">
        <v>13091</v>
      </c>
      <c r="C4350" s="300" t="s">
        <v>9</v>
      </c>
      <c r="D4350" s="300" t="s">
        <v>9580</v>
      </c>
      <c r="E4350" s="302" t="s">
        <v>51</v>
      </c>
      <c r="F4350" s="423" t="s">
        <v>13092</v>
      </c>
      <c r="G4350" s="423"/>
      <c r="H4350" s="423">
        <v>1.5999999999999999E-6</v>
      </c>
      <c r="I4350" s="423"/>
      <c r="J4350" s="424">
        <v>1.4E-3</v>
      </c>
      <c r="K4350" s="424"/>
      <c r="L4350" s="424"/>
    </row>
    <row r="4351" spans="1:12" ht="17.100000000000001" customHeight="1">
      <c r="A4351" s="298"/>
      <c r="B4351" s="298"/>
      <c r="C4351" s="298"/>
      <c r="D4351" s="298"/>
      <c r="E4351" s="298"/>
      <c r="F4351" s="298"/>
      <c r="G4351" s="298"/>
      <c r="H4351" s="298"/>
      <c r="I4351" s="298"/>
      <c r="J4351" s="298" t="s">
        <v>12992</v>
      </c>
      <c r="K4351" s="298"/>
      <c r="L4351" s="298" t="s">
        <v>12909</v>
      </c>
    </row>
    <row r="4352" spans="1:12">
      <c r="A4352" s="414" t="s">
        <v>12994</v>
      </c>
      <c r="B4352" s="414"/>
      <c r="C4352" s="414"/>
      <c r="D4352" s="414"/>
      <c r="E4352" s="414"/>
      <c r="F4352" s="414"/>
      <c r="G4352" s="414"/>
      <c r="H4352" s="414"/>
      <c r="I4352" s="294"/>
      <c r="J4352" s="294"/>
      <c r="K4352" s="294"/>
      <c r="L4352" s="294"/>
    </row>
    <row r="4353" spans="1:12" ht="17.100000000000001" customHeight="1">
      <c r="A4353" s="294" t="s">
        <v>12978</v>
      </c>
      <c r="B4353" s="298" t="s">
        <v>12979</v>
      </c>
      <c r="C4353" s="294" t="s">
        <v>12980</v>
      </c>
      <c r="D4353" s="294" t="s">
        <v>12981</v>
      </c>
      <c r="E4353" s="299" t="s">
        <v>12982</v>
      </c>
      <c r="F4353" s="413" t="s">
        <v>12983</v>
      </c>
      <c r="G4353" s="413"/>
      <c r="H4353" s="413" t="s">
        <v>12984</v>
      </c>
      <c r="I4353" s="413"/>
      <c r="J4353" s="413" t="s">
        <v>12985</v>
      </c>
      <c r="K4353" s="413"/>
      <c r="L4353" s="413"/>
    </row>
    <row r="4354" spans="1:12" ht="24" customHeight="1">
      <c r="A4354" s="300" t="s">
        <v>12986</v>
      </c>
      <c r="B4354" s="301" t="s">
        <v>13131</v>
      </c>
      <c r="C4354" s="300" t="s">
        <v>9</v>
      </c>
      <c r="D4354" s="300" t="s">
        <v>10137</v>
      </c>
      <c r="E4354" s="302" t="s">
        <v>27</v>
      </c>
      <c r="F4354" s="423" t="s">
        <v>13132</v>
      </c>
      <c r="G4354" s="423"/>
      <c r="H4354" s="423">
        <v>7.0550999999999999E-3</v>
      </c>
      <c r="I4354" s="423"/>
      <c r="J4354" s="424">
        <v>3.39E-2</v>
      </c>
      <c r="K4354" s="424"/>
      <c r="L4354" s="424"/>
    </row>
    <row r="4355" spans="1:12" ht="24" customHeight="1">
      <c r="A4355" s="300" t="s">
        <v>12986</v>
      </c>
      <c r="B4355" s="301" t="s">
        <v>13192</v>
      </c>
      <c r="C4355" s="300" t="s">
        <v>9</v>
      </c>
      <c r="D4355" s="300" t="s">
        <v>10306</v>
      </c>
      <c r="E4355" s="302" t="s">
        <v>27</v>
      </c>
      <c r="F4355" s="423" t="s">
        <v>13134</v>
      </c>
      <c r="G4355" s="423"/>
      <c r="H4355" s="423">
        <v>3.78567E-2</v>
      </c>
      <c r="I4355" s="423"/>
      <c r="J4355" s="424">
        <v>0.2631</v>
      </c>
      <c r="K4355" s="424"/>
      <c r="L4355" s="424"/>
    </row>
    <row r="4356" spans="1:12" ht="24" customHeight="1">
      <c r="A4356" s="300" t="s">
        <v>12986</v>
      </c>
      <c r="B4356" s="301" t="s">
        <v>13093</v>
      </c>
      <c r="C4356" s="300" t="s">
        <v>9</v>
      </c>
      <c r="D4356" s="300" t="s">
        <v>10857</v>
      </c>
      <c r="E4356" s="302" t="s">
        <v>27</v>
      </c>
      <c r="F4356" s="423" t="s">
        <v>13094</v>
      </c>
      <c r="G4356" s="423"/>
      <c r="H4356" s="423">
        <v>3.7856999999999999E-3</v>
      </c>
      <c r="I4356" s="423"/>
      <c r="J4356" s="424">
        <v>1.9599999999999999E-2</v>
      </c>
      <c r="K4356" s="424"/>
      <c r="L4356" s="424"/>
    </row>
    <row r="4357" spans="1:12" ht="17.100000000000001" customHeight="1">
      <c r="A4357" s="298"/>
      <c r="B4357" s="298"/>
      <c r="C4357" s="298"/>
      <c r="D4357" s="298"/>
      <c r="E4357" s="298"/>
      <c r="F4357" s="298"/>
      <c r="G4357" s="298"/>
      <c r="H4357" s="298"/>
      <c r="I4357" s="298"/>
      <c r="J4357" s="298" t="s">
        <v>12992</v>
      </c>
      <c r="K4357" s="298"/>
      <c r="L4357" s="298" t="s">
        <v>13464</v>
      </c>
    </row>
    <row r="4358" spans="1:12">
      <c r="A4358" s="414" t="s">
        <v>12998</v>
      </c>
      <c r="B4358" s="414"/>
      <c r="C4358" s="414"/>
      <c r="D4358" s="414"/>
      <c r="E4358" s="414"/>
      <c r="F4358" s="414"/>
      <c r="G4358" s="414"/>
      <c r="H4358" s="414"/>
      <c r="I4358" s="294"/>
      <c r="J4358" s="294"/>
      <c r="K4358" s="294"/>
      <c r="L4358" s="294"/>
    </row>
    <row r="4359" spans="1:12" ht="17.100000000000001" customHeight="1">
      <c r="A4359" s="294" t="s">
        <v>12978</v>
      </c>
      <c r="B4359" s="298" t="s">
        <v>12979</v>
      </c>
      <c r="C4359" s="294" t="s">
        <v>12980</v>
      </c>
      <c r="D4359" s="294" t="s">
        <v>12981</v>
      </c>
      <c r="E4359" s="299" t="s">
        <v>12982</v>
      </c>
      <c r="F4359" s="413" t="s">
        <v>12983</v>
      </c>
      <c r="G4359" s="413"/>
      <c r="H4359" s="413" t="s">
        <v>12984</v>
      </c>
      <c r="I4359" s="413"/>
      <c r="J4359" s="413" t="s">
        <v>12985</v>
      </c>
      <c r="K4359" s="413"/>
      <c r="L4359" s="413"/>
    </row>
    <row r="4360" spans="1:12" ht="24" customHeight="1">
      <c r="A4360" s="300" t="s">
        <v>12986</v>
      </c>
      <c r="B4360" s="301" t="s">
        <v>13147</v>
      </c>
      <c r="C4360" s="300" t="s">
        <v>9</v>
      </c>
      <c r="D4360" s="300" t="s">
        <v>8045</v>
      </c>
      <c r="E4360" s="302" t="s">
        <v>23</v>
      </c>
      <c r="F4360" s="423" t="s">
        <v>12928</v>
      </c>
      <c r="G4360" s="423"/>
      <c r="H4360" s="423">
        <v>0.37390319999999999</v>
      </c>
      <c r="I4360" s="423"/>
      <c r="J4360" s="424">
        <v>0.1832</v>
      </c>
      <c r="K4360" s="424"/>
      <c r="L4360" s="424"/>
    </row>
    <row r="4361" spans="1:12" ht="24" customHeight="1">
      <c r="A4361" s="300" t="s">
        <v>12986</v>
      </c>
      <c r="B4361" s="301" t="s">
        <v>13341</v>
      </c>
      <c r="C4361" s="300" t="s">
        <v>9</v>
      </c>
      <c r="D4361" s="300" t="s">
        <v>7133</v>
      </c>
      <c r="E4361" s="302" t="s">
        <v>13145</v>
      </c>
      <c r="F4361" s="423" t="s">
        <v>13342</v>
      </c>
      <c r="G4361" s="423"/>
      <c r="H4361" s="423">
        <v>1.2964000000000001E-3</v>
      </c>
      <c r="I4361" s="423"/>
      <c r="J4361" s="424">
        <v>8.6199999999999999E-2</v>
      </c>
      <c r="K4361" s="424"/>
      <c r="L4361" s="424"/>
    </row>
    <row r="4362" spans="1:12" ht="24" customHeight="1">
      <c r="A4362" s="300" t="s">
        <v>12986</v>
      </c>
      <c r="B4362" s="301" t="s">
        <v>14243</v>
      </c>
      <c r="C4362" s="300" t="s">
        <v>9</v>
      </c>
      <c r="D4362" s="300" t="s">
        <v>6967</v>
      </c>
      <c r="E4362" s="302" t="s">
        <v>93</v>
      </c>
      <c r="F4362" s="423" t="s">
        <v>14244</v>
      </c>
      <c r="G4362" s="423"/>
      <c r="H4362" s="423">
        <v>0.27834500000000001</v>
      </c>
      <c r="I4362" s="423"/>
      <c r="J4362" s="424">
        <v>2.8753000000000002</v>
      </c>
      <c r="K4362" s="424"/>
      <c r="L4362" s="424"/>
    </row>
    <row r="4363" spans="1:12" ht="24" customHeight="1">
      <c r="A4363" s="300" t="s">
        <v>12986</v>
      </c>
      <c r="B4363" s="301" t="s">
        <v>13096</v>
      </c>
      <c r="C4363" s="300" t="s">
        <v>9</v>
      </c>
      <c r="D4363" s="300" t="s">
        <v>8825</v>
      </c>
      <c r="E4363" s="302" t="s">
        <v>13097</v>
      </c>
      <c r="F4363" s="423" t="s">
        <v>13098</v>
      </c>
      <c r="G4363" s="423"/>
      <c r="H4363" s="423">
        <v>2.0487999999999999E-3</v>
      </c>
      <c r="I4363" s="423"/>
      <c r="J4363" s="424">
        <v>1.1999999999999999E-3</v>
      </c>
      <c r="K4363" s="424"/>
      <c r="L4363" s="424"/>
    </row>
    <row r="4364" spans="1:12" ht="24" customHeight="1">
      <c r="A4364" s="300" t="s">
        <v>12986</v>
      </c>
      <c r="B4364" s="301" t="s">
        <v>13003</v>
      </c>
      <c r="C4364" s="300" t="s">
        <v>9</v>
      </c>
      <c r="D4364" s="300" t="s">
        <v>7216</v>
      </c>
      <c r="E4364" s="302" t="s">
        <v>51</v>
      </c>
      <c r="F4364" s="423" t="s">
        <v>13004</v>
      </c>
      <c r="G4364" s="423"/>
      <c r="H4364" s="423">
        <v>1.295E-4</v>
      </c>
      <c r="I4364" s="423"/>
      <c r="J4364" s="424">
        <v>4.3E-3</v>
      </c>
      <c r="K4364" s="424"/>
      <c r="L4364" s="424"/>
    </row>
    <row r="4365" spans="1:12" ht="24" customHeight="1">
      <c r="A4365" s="300" t="s">
        <v>12986</v>
      </c>
      <c r="B4365" s="301" t="s">
        <v>13005</v>
      </c>
      <c r="C4365" s="300" t="s">
        <v>9</v>
      </c>
      <c r="D4365" s="300" t="s">
        <v>7393</v>
      </c>
      <c r="E4365" s="302" t="s">
        <v>12988</v>
      </c>
      <c r="F4365" s="423" t="s">
        <v>13006</v>
      </c>
      <c r="G4365" s="423"/>
      <c r="H4365" s="423">
        <v>7.7999999999999999E-5</v>
      </c>
      <c r="I4365" s="423"/>
      <c r="J4365" s="424">
        <v>4.1999999999999997E-3</v>
      </c>
      <c r="K4365" s="424"/>
      <c r="L4365" s="424"/>
    </row>
    <row r="4366" spans="1:12" ht="24" customHeight="1">
      <c r="A4366" s="300" t="s">
        <v>12986</v>
      </c>
      <c r="B4366" s="301" t="s">
        <v>13007</v>
      </c>
      <c r="C4366" s="300" t="s">
        <v>9</v>
      </c>
      <c r="D4366" s="300" t="s">
        <v>10619</v>
      </c>
      <c r="E4366" s="302" t="s">
        <v>51</v>
      </c>
      <c r="F4366" s="423" t="s">
        <v>13008</v>
      </c>
      <c r="G4366" s="423"/>
      <c r="H4366" s="423">
        <v>6.0399999999999998E-5</v>
      </c>
      <c r="I4366" s="423"/>
      <c r="J4366" s="424">
        <v>1.1599999999999999E-2</v>
      </c>
      <c r="K4366" s="424"/>
      <c r="L4366" s="424"/>
    </row>
    <row r="4367" spans="1:12" ht="24" customHeight="1">
      <c r="A4367" s="300" t="s">
        <v>12986</v>
      </c>
      <c r="B4367" s="301" t="s">
        <v>13009</v>
      </c>
      <c r="C4367" s="300" t="s">
        <v>9</v>
      </c>
      <c r="D4367" s="300" t="s">
        <v>10769</v>
      </c>
      <c r="E4367" s="302" t="s">
        <v>51</v>
      </c>
      <c r="F4367" s="423" t="s">
        <v>13010</v>
      </c>
      <c r="G4367" s="423"/>
      <c r="H4367" s="423">
        <v>5.4355000000000002E-3</v>
      </c>
      <c r="I4367" s="423"/>
      <c r="J4367" s="424">
        <v>6.7999999999999996E-3</v>
      </c>
      <c r="K4367" s="424"/>
      <c r="L4367" s="424"/>
    </row>
    <row r="4368" spans="1:12" ht="24" customHeight="1">
      <c r="A4368" s="300" t="s">
        <v>12986</v>
      </c>
      <c r="B4368" s="301" t="s">
        <v>13011</v>
      </c>
      <c r="C4368" s="300" t="s">
        <v>9</v>
      </c>
      <c r="D4368" s="300" t="s">
        <v>10929</v>
      </c>
      <c r="E4368" s="302" t="s">
        <v>51</v>
      </c>
      <c r="F4368" s="423" t="s">
        <v>13012</v>
      </c>
      <c r="G4368" s="423"/>
      <c r="H4368" s="423">
        <v>5.24E-5</v>
      </c>
      <c r="I4368" s="423"/>
      <c r="J4368" s="424">
        <v>7.9000000000000008E-3</v>
      </c>
      <c r="K4368" s="424"/>
      <c r="L4368" s="424"/>
    </row>
    <row r="4369" spans="1:12" ht="24" customHeight="1">
      <c r="A4369" s="300" t="s">
        <v>12986</v>
      </c>
      <c r="B4369" s="301" t="s">
        <v>13099</v>
      </c>
      <c r="C4369" s="300" t="s">
        <v>9</v>
      </c>
      <c r="D4369" s="300" t="s">
        <v>7224</v>
      </c>
      <c r="E4369" s="302" t="s">
        <v>51</v>
      </c>
      <c r="F4369" s="423" t="s">
        <v>13100</v>
      </c>
      <c r="G4369" s="423"/>
      <c r="H4369" s="423">
        <v>2.9119999999999998E-4</v>
      </c>
      <c r="I4369" s="423"/>
      <c r="J4369" s="424">
        <v>2.7000000000000001E-3</v>
      </c>
      <c r="K4369" s="424"/>
      <c r="L4369" s="424"/>
    </row>
    <row r="4370" spans="1:12" ht="24" customHeight="1">
      <c r="A4370" s="300" t="s">
        <v>12986</v>
      </c>
      <c r="B4370" s="301" t="s">
        <v>13101</v>
      </c>
      <c r="C4370" s="300" t="s">
        <v>9</v>
      </c>
      <c r="D4370" s="300" t="s">
        <v>7359</v>
      </c>
      <c r="E4370" s="302" t="s">
        <v>51</v>
      </c>
      <c r="F4370" s="423" t="s">
        <v>13102</v>
      </c>
      <c r="G4370" s="423"/>
      <c r="H4370" s="423">
        <v>9.3999999999999998E-6</v>
      </c>
      <c r="I4370" s="423"/>
      <c r="J4370" s="424">
        <v>1.1999999999999999E-3</v>
      </c>
      <c r="K4370" s="424"/>
      <c r="L4370" s="424"/>
    </row>
    <row r="4371" spans="1:12" ht="24" customHeight="1">
      <c r="A4371" s="300" t="s">
        <v>12986</v>
      </c>
      <c r="B4371" s="301" t="s">
        <v>13103</v>
      </c>
      <c r="C4371" s="300" t="s">
        <v>9</v>
      </c>
      <c r="D4371" s="300" t="s">
        <v>8851</v>
      </c>
      <c r="E4371" s="302" t="s">
        <v>51</v>
      </c>
      <c r="F4371" s="423" t="s">
        <v>13104</v>
      </c>
      <c r="G4371" s="423"/>
      <c r="H4371" s="423">
        <v>7.5000000000000002E-6</v>
      </c>
      <c r="I4371" s="423"/>
      <c r="J4371" s="424">
        <v>1.5E-3</v>
      </c>
      <c r="K4371" s="424"/>
      <c r="L4371" s="424"/>
    </row>
    <row r="4372" spans="1:12" ht="24" customHeight="1">
      <c r="A4372" s="300" t="s">
        <v>12986</v>
      </c>
      <c r="B4372" s="301" t="s">
        <v>13105</v>
      </c>
      <c r="C4372" s="300" t="s">
        <v>9</v>
      </c>
      <c r="D4372" s="300" t="s">
        <v>8852</v>
      </c>
      <c r="E4372" s="302" t="s">
        <v>51</v>
      </c>
      <c r="F4372" s="423" t="s">
        <v>13106</v>
      </c>
      <c r="G4372" s="423"/>
      <c r="H4372" s="423">
        <v>1.5999999999999999E-6</v>
      </c>
      <c r="I4372" s="423"/>
      <c r="J4372" s="424">
        <v>8.9999999999999998E-4</v>
      </c>
      <c r="K4372" s="424"/>
      <c r="L4372" s="424"/>
    </row>
    <row r="4373" spans="1:12" ht="24" customHeight="1">
      <c r="A4373" s="300" t="s">
        <v>12986</v>
      </c>
      <c r="B4373" s="301" t="s">
        <v>13107</v>
      </c>
      <c r="C4373" s="300" t="s">
        <v>9</v>
      </c>
      <c r="D4373" s="300" t="s">
        <v>9000</v>
      </c>
      <c r="E4373" s="302" t="s">
        <v>51</v>
      </c>
      <c r="F4373" s="423" t="s">
        <v>13108</v>
      </c>
      <c r="G4373" s="423"/>
      <c r="H4373" s="423">
        <v>3.3139999999999998E-4</v>
      </c>
      <c r="I4373" s="423"/>
      <c r="J4373" s="424">
        <v>2.2000000000000001E-3</v>
      </c>
      <c r="K4373" s="424"/>
      <c r="L4373" s="424"/>
    </row>
    <row r="4374" spans="1:12" ht="24" customHeight="1">
      <c r="A4374" s="300" t="s">
        <v>12986</v>
      </c>
      <c r="B4374" s="301" t="s">
        <v>13109</v>
      </c>
      <c r="C4374" s="300" t="s">
        <v>9</v>
      </c>
      <c r="D4374" s="300" t="s">
        <v>9574</v>
      </c>
      <c r="E4374" s="302" t="s">
        <v>51</v>
      </c>
      <c r="F4374" s="423" t="s">
        <v>13110</v>
      </c>
      <c r="G4374" s="423"/>
      <c r="H4374" s="423">
        <v>1.0509999999999999E-4</v>
      </c>
      <c r="I4374" s="423"/>
      <c r="J4374" s="424">
        <v>8.9999999999999998E-4</v>
      </c>
      <c r="K4374" s="424"/>
      <c r="L4374" s="424"/>
    </row>
    <row r="4375" spans="1:12" ht="24" customHeight="1">
      <c r="A4375" s="300" t="s">
        <v>12986</v>
      </c>
      <c r="B4375" s="301" t="s">
        <v>13111</v>
      </c>
      <c r="C4375" s="300" t="s">
        <v>9</v>
      </c>
      <c r="D4375" s="300" t="s">
        <v>10714</v>
      </c>
      <c r="E4375" s="302" t="s">
        <v>93</v>
      </c>
      <c r="F4375" s="423" t="s">
        <v>13112</v>
      </c>
      <c r="G4375" s="423"/>
      <c r="H4375" s="423">
        <v>5.5300000000000002E-5</v>
      </c>
      <c r="I4375" s="423"/>
      <c r="J4375" s="424">
        <v>8.0000000000000004E-4</v>
      </c>
      <c r="K4375" s="424"/>
      <c r="L4375" s="424"/>
    </row>
    <row r="4376" spans="1:12" ht="24" customHeight="1">
      <c r="A4376" s="300" t="s">
        <v>12986</v>
      </c>
      <c r="B4376" s="301" t="s">
        <v>13113</v>
      </c>
      <c r="C4376" s="300" t="s">
        <v>9</v>
      </c>
      <c r="D4376" s="300" t="s">
        <v>10809</v>
      </c>
      <c r="E4376" s="302" t="s">
        <v>51</v>
      </c>
      <c r="F4376" s="423" t="s">
        <v>13114</v>
      </c>
      <c r="G4376" s="423"/>
      <c r="H4376" s="423">
        <v>5.5300000000000002E-5</v>
      </c>
      <c r="I4376" s="423"/>
      <c r="J4376" s="424">
        <v>6.9999999999999999E-4</v>
      </c>
      <c r="K4376" s="424"/>
      <c r="L4376" s="424"/>
    </row>
    <row r="4377" spans="1:12" ht="24" customHeight="1">
      <c r="A4377" s="300" t="s">
        <v>12986</v>
      </c>
      <c r="B4377" s="301" t="s">
        <v>13115</v>
      </c>
      <c r="C4377" s="300" t="s">
        <v>9</v>
      </c>
      <c r="D4377" s="300" t="s">
        <v>10810</v>
      </c>
      <c r="E4377" s="302" t="s">
        <v>51</v>
      </c>
      <c r="F4377" s="423" t="s">
        <v>13116</v>
      </c>
      <c r="G4377" s="423"/>
      <c r="H4377" s="423">
        <v>5.5300000000000002E-5</v>
      </c>
      <c r="I4377" s="423"/>
      <c r="J4377" s="424">
        <v>1.5E-3</v>
      </c>
      <c r="K4377" s="424"/>
      <c r="L4377" s="424"/>
    </row>
    <row r="4378" spans="1:12" ht="24" customHeight="1">
      <c r="A4378" s="300" t="s">
        <v>12986</v>
      </c>
      <c r="B4378" s="301" t="s">
        <v>13117</v>
      </c>
      <c r="C4378" s="300" t="s">
        <v>9</v>
      </c>
      <c r="D4378" s="300" t="s">
        <v>10837</v>
      </c>
      <c r="E4378" s="302" t="s">
        <v>51</v>
      </c>
      <c r="F4378" s="423" t="s">
        <v>13118</v>
      </c>
      <c r="G4378" s="423"/>
      <c r="H4378" s="423">
        <v>1.9E-6</v>
      </c>
      <c r="I4378" s="423"/>
      <c r="J4378" s="424">
        <v>8.0000000000000004E-4</v>
      </c>
      <c r="K4378" s="424"/>
      <c r="L4378" s="424"/>
    </row>
    <row r="4379" spans="1:12" ht="17.100000000000001" customHeight="1">
      <c r="A4379" s="298"/>
      <c r="B4379" s="298"/>
      <c r="C4379" s="298"/>
      <c r="D4379" s="298"/>
      <c r="E4379" s="298"/>
      <c r="F4379" s="298"/>
      <c r="G4379" s="298"/>
      <c r="H4379" s="298"/>
      <c r="I4379" s="298"/>
      <c r="J4379" s="298" t="s">
        <v>12992</v>
      </c>
      <c r="K4379" s="298"/>
      <c r="L4379" s="298" t="s">
        <v>14245</v>
      </c>
    </row>
    <row r="4380" spans="1:12">
      <c r="A4380" s="414" t="s">
        <v>13056</v>
      </c>
      <c r="B4380" s="414"/>
      <c r="C4380" s="414"/>
      <c r="D4380" s="414"/>
      <c r="E4380" s="414"/>
      <c r="F4380" s="414"/>
      <c r="G4380" s="414"/>
      <c r="H4380" s="414"/>
      <c r="I4380" s="294"/>
      <c r="J4380" s="294"/>
      <c r="K4380" s="294"/>
      <c r="L4380" s="294"/>
    </row>
    <row r="4381" spans="1:12" ht="17.100000000000001" customHeight="1">
      <c r="A4381" s="294" t="s">
        <v>12978</v>
      </c>
      <c r="B4381" s="298" t="s">
        <v>12979</v>
      </c>
      <c r="C4381" s="294" t="s">
        <v>12980</v>
      </c>
      <c r="D4381" s="294" t="s">
        <v>12981</v>
      </c>
      <c r="E4381" s="299" t="s">
        <v>12982</v>
      </c>
      <c r="F4381" s="413" t="s">
        <v>12983</v>
      </c>
      <c r="G4381" s="413"/>
      <c r="H4381" s="413" t="s">
        <v>12984</v>
      </c>
      <c r="I4381" s="413"/>
      <c r="J4381" s="413" t="s">
        <v>12985</v>
      </c>
      <c r="K4381" s="413"/>
      <c r="L4381" s="413"/>
    </row>
    <row r="4382" spans="1:12" ht="24" customHeight="1">
      <c r="A4382" s="300" t="s">
        <v>12986</v>
      </c>
      <c r="B4382" s="301" t="s">
        <v>13057</v>
      </c>
      <c r="C4382" s="300" t="s">
        <v>9</v>
      </c>
      <c r="D4382" s="300" t="s">
        <v>12549</v>
      </c>
      <c r="E4382" s="302" t="s">
        <v>27</v>
      </c>
      <c r="F4382" s="423" t="s">
        <v>12948</v>
      </c>
      <c r="G4382" s="423"/>
      <c r="H4382" s="423">
        <v>4.8630899999999998E-2</v>
      </c>
      <c r="I4382" s="423"/>
      <c r="J4382" s="424">
        <v>3.1600000000000003E-2</v>
      </c>
      <c r="K4382" s="424"/>
      <c r="L4382" s="424"/>
    </row>
    <row r="4383" spans="1:12" ht="17.100000000000001" customHeight="1">
      <c r="A4383" s="298"/>
      <c r="B4383" s="298"/>
      <c r="C4383" s="298"/>
      <c r="D4383" s="298"/>
      <c r="E4383" s="298"/>
      <c r="F4383" s="298"/>
      <c r="G4383" s="298"/>
      <c r="H4383" s="298"/>
      <c r="I4383" s="298"/>
      <c r="J4383" s="298" t="s">
        <v>12992</v>
      </c>
      <c r="K4383" s="298"/>
      <c r="L4383" s="298" t="s">
        <v>12929</v>
      </c>
    </row>
    <row r="4384" spans="1:12">
      <c r="A4384" s="414" t="s">
        <v>13058</v>
      </c>
      <c r="B4384" s="414"/>
      <c r="C4384" s="414"/>
      <c r="D4384" s="414"/>
      <c r="E4384" s="414"/>
      <c r="F4384" s="414"/>
      <c r="G4384" s="414"/>
      <c r="H4384" s="414"/>
      <c r="I4384" s="294"/>
      <c r="J4384" s="294"/>
      <c r="K4384" s="294"/>
      <c r="L4384" s="294"/>
    </row>
    <row r="4385" spans="1:12" ht="17.100000000000001" customHeight="1">
      <c r="A4385" s="294" t="s">
        <v>12978</v>
      </c>
      <c r="B4385" s="298" t="s">
        <v>12979</v>
      </c>
      <c r="C4385" s="294" t="s">
        <v>12980</v>
      </c>
      <c r="D4385" s="294" t="s">
        <v>12981</v>
      </c>
      <c r="E4385" s="299" t="s">
        <v>12982</v>
      </c>
      <c r="F4385" s="413" t="s">
        <v>12983</v>
      </c>
      <c r="G4385" s="413"/>
      <c r="H4385" s="413" t="s">
        <v>12984</v>
      </c>
      <c r="I4385" s="413"/>
      <c r="J4385" s="413" t="s">
        <v>12985</v>
      </c>
      <c r="K4385" s="413"/>
      <c r="L4385" s="413"/>
    </row>
    <row r="4386" spans="1:12" ht="24" customHeight="1">
      <c r="A4386" s="300" t="s">
        <v>12986</v>
      </c>
      <c r="B4386" s="301" t="s">
        <v>13059</v>
      </c>
      <c r="C4386" s="300" t="s">
        <v>9</v>
      </c>
      <c r="D4386" s="300" t="s">
        <v>12535</v>
      </c>
      <c r="E4386" s="302" t="s">
        <v>27</v>
      </c>
      <c r="F4386" s="423" t="s">
        <v>12936</v>
      </c>
      <c r="G4386" s="423"/>
      <c r="H4386" s="423">
        <v>4.8630899999999998E-2</v>
      </c>
      <c r="I4386" s="423"/>
      <c r="J4386" s="424">
        <v>2.3999999999999998E-3</v>
      </c>
      <c r="K4386" s="424"/>
      <c r="L4386" s="424"/>
    </row>
    <row r="4387" spans="1:12" ht="17.100000000000001" customHeight="1">
      <c r="A4387" s="298"/>
      <c r="B4387" s="298"/>
      <c r="C4387" s="298"/>
      <c r="D4387" s="298"/>
      <c r="E4387" s="298"/>
      <c r="F4387" s="298"/>
      <c r="G4387" s="298"/>
      <c r="H4387" s="298"/>
      <c r="I4387" s="298"/>
      <c r="J4387" s="298" t="s">
        <v>12992</v>
      </c>
      <c r="K4387" s="298"/>
      <c r="L4387" s="298" t="s">
        <v>13120</v>
      </c>
    </row>
    <row r="4388" spans="1:12">
      <c r="A4388" s="414" t="s">
        <v>13060</v>
      </c>
      <c r="B4388" s="414"/>
      <c r="C4388" s="414"/>
      <c r="D4388" s="414"/>
      <c r="E4388" s="414"/>
      <c r="F4388" s="414"/>
      <c r="G4388" s="414"/>
      <c r="H4388" s="414"/>
      <c r="I4388" s="294"/>
      <c r="J4388" s="294"/>
      <c r="K4388" s="294"/>
      <c r="L4388" s="294"/>
    </row>
    <row r="4389" spans="1:12" ht="17.100000000000001" customHeight="1">
      <c r="A4389" s="294" t="s">
        <v>12978</v>
      </c>
      <c r="B4389" s="298" t="s">
        <v>12979</v>
      </c>
      <c r="C4389" s="294" t="s">
        <v>12980</v>
      </c>
      <c r="D4389" s="294" t="s">
        <v>12981</v>
      </c>
      <c r="E4389" s="299" t="s">
        <v>12982</v>
      </c>
      <c r="F4389" s="413" t="s">
        <v>12983</v>
      </c>
      <c r="G4389" s="413"/>
      <c r="H4389" s="413" t="s">
        <v>12984</v>
      </c>
      <c r="I4389" s="413"/>
      <c r="J4389" s="413" t="s">
        <v>12985</v>
      </c>
      <c r="K4389" s="413"/>
      <c r="L4389" s="413"/>
    </row>
    <row r="4390" spans="1:12" ht="24" customHeight="1">
      <c r="A4390" s="300" t="s">
        <v>12986</v>
      </c>
      <c r="B4390" s="301" t="s">
        <v>13061</v>
      </c>
      <c r="C4390" s="300" t="s">
        <v>9</v>
      </c>
      <c r="D4390" s="300" t="s">
        <v>12522</v>
      </c>
      <c r="E4390" s="302" t="s">
        <v>27</v>
      </c>
      <c r="F4390" s="423" t="s">
        <v>12964</v>
      </c>
      <c r="G4390" s="423"/>
      <c r="H4390" s="423">
        <v>4.8630899999999998E-2</v>
      </c>
      <c r="I4390" s="423"/>
      <c r="J4390" s="424">
        <v>0.123</v>
      </c>
      <c r="K4390" s="424"/>
      <c r="L4390" s="424"/>
    </row>
    <row r="4391" spans="1:12" ht="24" customHeight="1">
      <c r="A4391" s="300" t="s">
        <v>12986</v>
      </c>
      <c r="B4391" s="301" t="s">
        <v>13062</v>
      </c>
      <c r="C4391" s="300" t="s">
        <v>9</v>
      </c>
      <c r="D4391" s="300" t="s">
        <v>12527</v>
      </c>
      <c r="E4391" s="302" t="s">
        <v>27</v>
      </c>
      <c r="F4391" s="423" t="s">
        <v>13063</v>
      </c>
      <c r="G4391" s="423"/>
      <c r="H4391" s="423">
        <v>4.8630899999999998E-2</v>
      </c>
      <c r="I4391" s="423"/>
      <c r="J4391" s="424">
        <v>1.6500000000000001E-2</v>
      </c>
      <c r="K4391" s="424"/>
      <c r="L4391" s="424"/>
    </row>
    <row r="4392" spans="1:12" ht="17.100000000000001" customHeight="1">
      <c r="A4392" s="298"/>
      <c r="B4392" s="298"/>
      <c r="C4392" s="298"/>
      <c r="D4392" s="298"/>
      <c r="E4392" s="298"/>
      <c r="F4392" s="298"/>
      <c r="G4392" s="298"/>
      <c r="H4392" s="298"/>
      <c r="I4392" s="298"/>
      <c r="J4392" s="298" t="s">
        <v>12992</v>
      </c>
      <c r="K4392" s="298"/>
      <c r="L4392" s="298" t="s">
        <v>12956</v>
      </c>
    </row>
    <row r="4393" spans="1:12" ht="17.100000000000001" customHeight="1">
      <c r="A4393" s="294" t="s">
        <v>13014</v>
      </c>
      <c r="B4393" s="294"/>
      <c r="C4393" s="294"/>
      <c r="D4393" s="294"/>
      <c r="E4393" s="294"/>
      <c r="F4393" s="294"/>
      <c r="G4393" s="294"/>
      <c r="H4393" s="294"/>
      <c r="I4393" s="294"/>
      <c r="J4393" s="294"/>
      <c r="K4393" s="294"/>
      <c r="L4393" s="294"/>
    </row>
    <row r="4394" spans="1:12" ht="17.100000000000001" customHeight="1">
      <c r="A4394" s="298"/>
      <c r="B4394" s="298"/>
      <c r="C4394" s="298"/>
      <c r="D4394" s="298"/>
      <c r="E4394" s="298"/>
      <c r="F4394" s="298"/>
      <c r="G4394" s="298"/>
      <c r="H4394" s="298"/>
      <c r="I4394" s="298"/>
      <c r="J4394" s="298" t="s">
        <v>13015</v>
      </c>
      <c r="K4394" s="298"/>
      <c r="L4394" s="298" t="s">
        <v>14246</v>
      </c>
    </row>
    <row r="4395" spans="1:12" ht="17.100000000000001" customHeight="1">
      <c r="A4395" s="298"/>
      <c r="B4395" s="298"/>
      <c r="C4395" s="298"/>
      <c r="D4395" s="298"/>
      <c r="E4395" s="298"/>
      <c r="F4395" s="298"/>
      <c r="G4395" s="298"/>
      <c r="H4395" s="298"/>
      <c r="I4395" s="298"/>
      <c r="J4395" s="298" t="s">
        <v>13017</v>
      </c>
      <c r="K4395" s="298" t="s">
        <v>13018</v>
      </c>
      <c r="L4395" s="298" t="s">
        <v>14247</v>
      </c>
    </row>
    <row r="4396" spans="1:12" ht="17.100000000000001" customHeight="1">
      <c r="A4396" s="298"/>
      <c r="B4396" s="298"/>
      <c r="C4396" s="298"/>
      <c r="D4396" s="298"/>
      <c r="E4396" s="298"/>
      <c r="F4396" s="298"/>
      <c r="G4396" s="298"/>
      <c r="H4396" s="298"/>
      <c r="I4396" s="298"/>
      <c r="J4396" s="298" t="s">
        <v>13020</v>
      </c>
      <c r="K4396" s="298"/>
      <c r="L4396" s="298" t="s">
        <v>14248</v>
      </c>
    </row>
    <row r="4397" spans="1:12" ht="17.100000000000001" customHeight="1">
      <c r="A4397" s="298"/>
      <c r="B4397" s="298"/>
      <c r="C4397" s="298"/>
      <c r="D4397" s="298"/>
      <c r="E4397" s="298"/>
      <c r="F4397" s="298"/>
      <c r="G4397" s="298"/>
      <c r="H4397" s="298"/>
      <c r="I4397" s="298"/>
      <c r="J4397" s="298" t="s">
        <v>13022</v>
      </c>
      <c r="K4397" s="298" t="s">
        <v>12974</v>
      </c>
      <c r="L4397" s="298" t="s">
        <v>14249</v>
      </c>
    </row>
    <row r="4398" spans="1:12" ht="17.100000000000001" customHeight="1">
      <c r="A4398" s="298"/>
      <c r="B4398" s="298"/>
      <c r="C4398" s="298"/>
      <c r="D4398" s="298"/>
      <c r="E4398" s="298"/>
      <c r="F4398" s="298"/>
      <c r="G4398" s="298"/>
      <c r="H4398" s="298"/>
      <c r="I4398" s="298"/>
      <c r="J4398" s="298" t="s">
        <v>13024</v>
      </c>
      <c r="K4398" s="298"/>
      <c r="L4398" s="298" t="s">
        <v>14250</v>
      </c>
    </row>
    <row r="4399" spans="1:12" ht="30" customHeight="1">
      <c r="A4399" s="299"/>
      <c r="B4399" s="299"/>
      <c r="C4399" s="299"/>
      <c r="D4399" s="299"/>
      <c r="E4399" s="299"/>
      <c r="F4399" s="299"/>
      <c r="G4399" s="299"/>
      <c r="H4399" s="299"/>
      <c r="I4399" s="299"/>
      <c r="J4399" s="299"/>
      <c r="K4399" s="299"/>
      <c r="L4399" s="299"/>
    </row>
    <row r="4400" spans="1:12" ht="48" customHeight="1">
      <c r="A4400" s="295" t="s">
        <v>14251</v>
      </c>
      <c r="B4400" s="296" t="s">
        <v>14252</v>
      </c>
      <c r="C4400" s="295" t="s">
        <v>9</v>
      </c>
      <c r="D4400" s="295" t="s">
        <v>1995</v>
      </c>
      <c r="E4400" s="297" t="s">
        <v>13082</v>
      </c>
      <c r="F4400" s="296"/>
      <c r="G4400" s="296"/>
      <c r="H4400" s="296"/>
      <c r="I4400" s="296"/>
      <c r="J4400" s="296"/>
      <c r="K4400" s="296"/>
      <c r="L4400" s="296"/>
    </row>
    <row r="4401" spans="1:12">
      <c r="A4401" s="414" t="s">
        <v>12977</v>
      </c>
      <c r="B4401" s="414"/>
      <c r="C4401" s="414"/>
      <c r="D4401" s="414"/>
      <c r="E4401" s="414"/>
      <c r="F4401" s="414"/>
      <c r="G4401" s="414"/>
      <c r="H4401" s="414"/>
      <c r="I4401" s="294"/>
      <c r="J4401" s="294"/>
      <c r="K4401" s="294"/>
      <c r="L4401" s="294"/>
    </row>
    <row r="4402" spans="1:12" ht="17.100000000000001" customHeight="1">
      <c r="A4402" s="294" t="s">
        <v>12978</v>
      </c>
      <c r="B4402" s="298" t="s">
        <v>12979</v>
      </c>
      <c r="C4402" s="294" t="s">
        <v>12980</v>
      </c>
      <c r="D4402" s="294" t="s">
        <v>12981</v>
      </c>
      <c r="E4402" s="299" t="s">
        <v>12982</v>
      </c>
      <c r="F4402" s="413" t="s">
        <v>12983</v>
      </c>
      <c r="G4402" s="413"/>
      <c r="H4402" s="413" t="s">
        <v>12984</v>
      </c>
      <c r="I4402" s="413"/>
      <c r="J4402" s="413" t="s">
        <v>12985</v>
      </c>
      <c r="K4402" s="413"/>
      <c r="L4402" s="413"/>
    </row>
    <row r="4403" spans="1:12" ht="36" customHeight="1">
      <c r="A4403" s="300" t="s">
        <v>12986</v>
      </c>
      <c r="B4403" s="301" t="s">
        <v>13128</v>
      </c>
      <c r="C4403" s="300" t="s">
        <v>9</v>
      </c>
      <c r="D4403" s="300" t="s">
        <v>7283</v>
      </c>
      <c r="E4403" s="302" t="s">
        <v>51</v>
      </c>
      <c r="F4403" s="423" t="s">
        <v>13129</v>
      </c>
      <c r="G4403" s="423"/>
      <c r="H4403" s="423">
        <v>1.36E-5</v>
      </c>
      <c r="I4403" s="423"/>
      <c r="J4403" s="424">
        <v>4.8500000000000001E-2</v>
      </c>
      <c r="K4403" s="424"/>
      <c r="L4403" s="424"/>
    </row>
    <row r="4404" spans="1:12" ht="24" customHeight="1">
      <c r="A4404" s="300" t="s">
        <v>12986</v>
      </c>
      <c r="B4404" s="301" t="s">
        <v>12987</v>
      </c>
      <c r="C4404" s="300" t="s">
        <v>9</v>
      </c>
      <c r="D4404" s="300" t="s">
        <v>9831</v>
      </c>
      <c r="E4404" s="302" t="s">
        <v>12988</v>
      </c>
      <c r="F4404" s="423" t="s">
        <v>12989</v>
      </c>
      <c r="G4404" s="423"/>
      <c r="H4404" s="423">
        <v>2.3310899999999999E-2</v>
      </c>
      <c r="I4404" s="423"/>
      <c r="J4404" s="424">
        <v>0.2359</v>
      </c>
      <c r="K4404" s="424"/>
      <c r="L4404" s="424"/>
    </row>
    <row r="4405" spans="1:12" ht="36" customHeight="1">
      <c r="A4405" s="300" t="s">
        <v>12986</v>
      </c>
      <c r="B4405" s="301" t="s">
        <v>12990</v>
      </c>
      <c r="C4405" s="300" t="s">
        <v>9</v>
      </c>
      <c r="D4405" s="300" t="s">
        <v>11426</v>
      </c>
      <c r="E4405" s="302" t="s">
        <v>51</v>
      </c>
      <c r="F4405" s="423" t="s">
        <v>12991</v>
      </c>
      <c r="G4405" s="423"/>
      <c r="H4405" s="423">
        <v>1.2217E-3</v>
      </c>
      <c r="I4405" s="423"/>
      <c r="J4405" s="424">
        <v>0.1615</v>
      </c>
      <c r="K4405" s="424"/>
      <c r="L4405" s="424"/>
    </row>
    <row r="4406" spans="1:12" ht="24" customHeight="1">
      <c r="A4406" s="300" t="s">
        <v>12986</v>
      </c>
      <c r="B4406" s="301" t="s">
        <v>13085</v>
      </c>
      <c r="C4406" s="300" t="s">
        <v>9</v>
      </c>
      <c r="D4406" s="300" t="s">
        <v>7909</v>
      </c>
      <c r="E4406" s="302" t="s">
        <v>51</v>
      </c>
      <c r="F4406" s="423" t="s">
        <v>13086</v>
      </c>
      <c r="G4406" s="423"/>
      <c r="H4406" s="423">
        <v>9.1949999999999996E-4</v>
      </c>
      <c r="I4406" s="423"/>
      <c r="J4406" s="424">
        <v>9.5600000000000004E-2</v>
      </c>
      <c r="K4406" s="424"/>
      <c r="L4406" s="424"/>
    </row>
    <row r="4407" spans="1:12" ht="24" customHeight="1">
      <c r="A4407" s="300" t="s">
        <v>12986</v>
      </c>
      <c r="B4407" s="301" t="s">
        <v>13087</v>
      </c>
      <c r="C4407" s="300" t="s">
        <v>9</v>
      </c>
      <c r="D4407" s="300" t="s">
        <v>8873</v>
      </c>
      <c r="E4407" s="302" t="s">
        <v>51</v>
      </c>
      <c r="F4407" s="423" t="s">
        <v>13088</v>
      </c>
      <c r="G4407" s="423"/>
      <c r="H4407" s="423">
        <v>8.7600000000000002E-5</v>
      </c>
      <c r="I4407" s="423"/>
      <c r="J4407" s="424">
        <v>7.6200000000000004E-2</v>
      </c>
      <c r="K4407" s="424"/>
      <c r="L4407" s="424"/>
    </row>
    <row r="4408" spans="1:12" ht="48" customHeight="1">
      <c r="A4408" s="300" t="s">
        <v>12986</v>
      </c>
      <c r="B4408" s="301" t="s">
        <v>13089</v>
      </c>
      <c r="C4408" s="300" t="s">
        <v>9</v>
      </c>
      <c r="D4408" s="300" t="s">
        <v>9227</v>
      </c>
      <c r="E4408" s="302" t="s">
        <v>51</v>
      </c>
      <c r="F4408" s="423" t="s">
        <v>13090</v>
      </c>
      <c r="G4408" s="423"/>
      <c r="H4408" s="423">
        <v>6.1400000000000002E-5</v>
      </c>
      <c r="I4408" s="423"/>
      <c r="J4408" s="424">
        <v>8.2100000000000006E-2</v>
      </c>
      <c r="K4408" s="424"/>
      <c r="L4408" s="424"/>
    </row>
    <row r="4409" spans="1:12" ht="24" customHeight="1">
      <c r="A4409" s="300" t="s">
        <v>12986</v>
      </c>
      <c r="B4409" s="301" t="s">
        <v>13091</v>
      </c>
      <c r="C4409" s="300" t="s">
        <v>9</v>
      </c>
      <c r="D4409" s="300" t="s">
        <v>9580</v>
      </c>
      <c r="E4409" s="302" t="s">
        <v>51</v>
      </c>
      <c r="F4409" s="423" t="s">
        <v>13092</v>
      </c>
      <c r="G4409" s="423"/>
      <c r="H4409" s="423">
        <v>6.02E-5</v>
      </c>
      <c r="I4409" s="423"/>
      <c r="J4409" s="424">
        <v>5.3999999999999999E-2</v>
      </c>
      <c r="K4409" s="424"/>
      <c r="L4409" s="424"/>
    </row>
    <row r="4410" spans="1:12" ht="17.100000000000001" customHeight="1">
      <c r="A4410" s="298"/>
      <c r="B4410" s="298"/>
      <c r="C4410" s="298"/>
      <c r="D4410" s="298"/>
      <c r="E4410" s="298"/>
      <c r="F4410" s="298"/>
      <c r="G4410" s="298"/>
      <c r="H4410" s="298"/>
      <c r="I4410" s="298"/>
      <c r="J4410" s="298" t="s">
        <v>12992</v>
      </c>
      <c r="K4410" s="298"/>
      <c r="L4410" s="298" t="s">
        <v>13939</v>
      </c>
    </row>
    <row r="4411" spans="1:12">
      <c r="A4411" s="414" t="s">
        <v>12994</v>
      </c>
      <c r="B4411" s="414"/>
      <c r="C4411" s="414"/>
      <c r="D4411" s="414"/>
      <c r="E4411" s="414"/>
      <c r="F4411" s="414"/>
      <c r="G4411" s="414"/>
      <c r="H4411" s="414"/>
      <c r="I4411" s="294"/>
      <c r="J4411" s="294"/>
      <c r="K4411" s="294"/>
      <c r="L4411" s="294"/>
    </row>
    <row r="4412" spans="1:12" ht="17.100000000000001" customHeight="1">
      <c r="A4412" s="294" t="s">
        <v>12978</v>
      </c>
      <c r="B4412" s="298" t="s">
        <v>12979</v>
      </c>
      <c r="C4412" s="294" t="s">
        <v>12980</v>
      </c>
      <c r="D4412" s="294" t="s">
        <v>12981</v>
      </c>
      <c r="E4412" s="299" t="s">
        <v>12982</v>
      </c>
      <c r="F4412" s="413" t="s">
        <v>12983</v>
      </c>
      <c r="G4412" s="413"/>
      <c r="H4412" s="413" t="s">
        <v>12984</v>
      </c>
      <c r="I4412" s="413"/>
      <c r="J4412" s="413" t="s">
        <v>12985</v>
      </c>
      <c r="K4412" s="413"/>
      <c r="L4412" s="413"/>
    </row>
    <row r="4413" spans="1:12" ht="24" customHeight="1">
      <c r="A4413" s="300" t="s">
        <v>12986</v>
      </c>
      <c r="B4413" s="301" t="s">
        <v>13131</v>
      </c>
      <c r="C4413" s="300" t="s">
        <v>9</v>
      </c>
      <c r="D4413" s="300" t="s">
        <v>10137</v>
      </c>
      <c r="E4413" s="302" t="s">
        <v>27</v>
      </c>
      <c r="F4413" s="423" t="s">
        <v>13132</v>
      </c>
      <c r="G4413" s="423"/>
      <c r="H4413" s="423">
        <v>0.14995269999999999</v>
      </c>
      <c r="I4413" s="423"/>
      <c r="J4413" s="424">
        <v>0.7198</v>
      </c>
      <c r="K4413" s="424"/>
      <c r="L4413" s="424"/>
    </row>
    <row r="4414" spans="1:12" ht="24" customHeight="1">
      <c r="A4414" s="300" t="s">
        <v>12986</v>
      </c>
      <c r="B4414" s="301" t="s">
        <v>13192</v>
      </c>
      <c r="C4414" s="300" t="s">
        <v>9</v>
      </c>
      <c r="D4414" s="300" t="s">
        <v>10306</v>
      </c>
      <c r="E4414" s="302" t="s">
        <v>27</v>
      </c>
      <c r="F4414" s="423" t="s">
        <v>13134</v>
      </c>
      <c r="G4414" s="423"/>
      <c r="H4414" s="423">
        <v>0.79229939999999999</v>
      </c>
      <c r="I4414" s="423"/>
      <c r="J4414" s="424">
        <v>5.5065</v>
      </c>
      <c r="K4414" s="424"/>
      <c r="L4414" s="424"/>
    </row>
    <row r="4415" spans="1:12" ht="24" customHeight="1">
      <c r="A4415" s="300" t="s">
        <v>12986</v>
      </c>
      <c r="B4415" s="301" t="s">
        <v>13093</v>
      </c>
      <c r="C4415" s="300" t="s">
        <v>9</v>
      </c>
      <c r="D4415" s="300" t="s">
        <v>10857</v>
      </c>
      <c r="E4415" s="302" t="s">
        <v>27</v>
      </c>
      <c r="F4415" s="423" t="s">
        <v>13094</v>
      </c>
      <c r="G4415" s="423"/>
      <c r="H4415" s="423">
        <v>0.79229939999999999</v>
      </c>
      <c r="I4415" s="423"/>
      <c r="J4415" s="424">
        <v>4.0961999999999996</v>
      </c>
      <c r="K4415" s="424"/>
      <c r="L4415" s="424"/>
    </row>
    <row r="4416" spans="1:12" ht="17.100000000000001" customHeight="1">
      <c r="A4416" s="298"/>
      <c r="B4416" s="298"/>
      <c r="C4416" s="298"/>
      <c r="D4416" s="298"/>
      <c r="E4416" s="298"/>
      <c r="F4416" s="298"/>
      <c r="G4416" s="298"/>
      <c r="H4416" s="298"/>
      <c r="I4416" s="298"/>
      <c r="J4416" s="298" t="s">
        <v>12992</v>
      </c>
      <c r="K4416" s="298"/>
      <c r="L4416" s="298" t="s">
        <v>14253</v>
      </c>
    </row>
    <row r="4417" spans="1:12">
      <c r="A4417" s="414" t="s">
        <v>12998</v>
      </c>
      <c r="B4417" s="414"/>
      <c r="C4417" s="414"/>
      <c r="D4417" s="414"/>
      <c r="E4417" s="414"/>
      <c r="F4417" s="414"/>
      <c r="G4417" s="414"/>
      <c r="H4417" s="414"/>
      <c r="I4417" s="294"/>
      <c r="J4417" s="294"/>
      <c r="K4417" s="294"/>
      <c r="L4417" s="294"/>
    </row>
    <row r="4418" spans="1:12" ht="17.100000000000001" customHeight="1">
      <c r="A4418" s="294" t="s">
        <v>12978</v>
      </c>
      <c r="B4418" s="298" t="s">
        <v>12979</v>
      </c>
      <c r="C4418" s="294" t="s">
        <v>12980</v>
      </c>
      <c r="D4418" s="294" t="s">
        <v>12981</v>
      </c>
      <c r="E4418" s="299" t="s">
        <v>12982</v>
      </c>
      <c r="F4418" s="413" t="s">
        <v>12983</v>
      </c>
      <c r="G4418" s="413"/>
      <c r="H4418" s="413" t="s">
        <v>12984</v>
      </c>
      <c r="I4418" s="413"/>
      <c r="J4418" s="413" t="s">
        <v>12985</v>
      </c>
      <c r="K4418" s="413"/>
      <c r="L4418" s="413"/>
    </row>
    <row r="4419" spans="1:12" ht="24" customHeight="1">
      <c r="A4419" s="300" t="s">
        <v>12986</v>
      </c>
      <c r="B4419" s="301" t="s">
        <v>13506</v>
      </c>
      <c r="C4419" s="300" t="s">
        <v>9</v>
      </c>
      <c r="D4419" s="300" t="s">
        <v>11198</v>
      </c>
      <c r="E4419" s="302" t="s">
        <v>13082</v>
      </c>
      <c r="F4419" s="423" t="s">
        <v>13507</v>
      </c>
      <c r="G4419" s="423"/>
      <c r="H4419" s="423">
        <v>0.13880000000000001</v>
      </c>
      <c r="I4419" s="423"/>
      <c r="J4419" s="424">
        <v>1.72</v>
      </c>
      <c r="K4419" s="424"/>
      <c r="L4419" s="424"/>
    </row>
    <row r="4420" spans="1:12" ht="24" customHeight="1">
      <c r="A4420" s="300" t="s">
        <v>12986</v>
      </c>
      <c r="B4420" s="301" t="s">
        <v>13144</v>
      </c>
      <c r="C4420" s="300" t="s">
        <v>9</v>
      </c>
      <c r="D4420" s="300" t="s">
        <v>7134</v>
      </c>
      <c r="E4420" s="302" t="s">
        <v>13145</v>
      </c>
      <c r="F4420" s="423" t="s">
        <v>13146</v>
      </c>
      <c r="G4420" s="423"/>
      <c r="H4420" s="423">
        <v>4.0211400000000001E-2</v>
      </c>
      <c r="I4420" s="423"/>
      <c r="J4420" s="424">
        <v>2.5232999999999999</v>
      </c>
      <c r="K4420" s="424"/>
      <c r="L4420" s="424"/>
    </row>
    <row r="4421" spans="1:12" ht="24" customHeight="1">
      <c r="A4421" s="300" t="s">
        <v>12986</v>
      </c>
      <c r="B4421" s="301" t="s">
        <v>13147</v>
      </c>
      <c r="C4421" s="300" t="s">
        <v>9</v>
      </c>
      <c r="D4421" s="300" t="s">
        <v>8045</v>
      </c>
      <c r="E4421" s="302" t="s">
        <v>23</v>
      </c>
      <c r="F4421" s="423" t="s">
        <v>12928</v>
      </c>
      <c r="G4421" s="423"/>
      <c r="H4421" s="423">
        <v>5.7863916</v>
      </c>
      <c r="I4421" s="423"/>
      <c r="J4421" s="424">
        <v>2.8353000000000002</v>
      </c>
      <c r="K4421" s="424"/>
      <c r="L4421" s="424"/>
    </row>
    <row r="4422" spans="1:12" ht="24" customHeight="1">
      <c r="A4422" s="300" t="s">
        <v>12986</v>
      </c>
      <c r="B4422" s="301" t="s">
        <v>13163</v>
      </c>
      <c r="C4422" s="300" t="s">
        <v>9</v>
      </c>
      <c r="D4422" s="300" t="s">
        <v>7772</v>
      </c>
      <c r="E4422" s="302" t="s">
        <v>23</v>
      </c>
      <c r="F4422" s="423" t="s">
        <v>12915</v>
      </c>
      <c r="G4422" s="423"/>
      <c r="H4422" s="423">
        <v>6.0379467</v>
      </c>
      <c r="I4422" s="423"/>
      <c r="J4422" s="424">
        <v>3.4416000000000002</v>
      </c>
      <c r="K4422" s="424"/>
      <c r="L4422" s="424"/>
    </row>
    <row r="4423" spans="1:12" ht="24" customHeight="1">
      <c r="A4423" s="300" t="s">
        <v>12986</v>
      </c>
      <c r="B4423" s="301" t="s">
        <v>13096</v>
      </c>
      <c r="C4423" s="300" t="s">
        <v>9</v>
      </c>
      <c r="D4423" s="300" t="s">
        <v>8825</v>
      </c>
      <c r="E4423" s="302" t="s">
        <v>13097</v>
      </c>
      <c r="F4423" s="423" t="s">
        <v>13098</v>
      </c>
      <c r="G4423" s="423"/>
      <c r="H4423" s="423">
        <v>4.3250700000000003E-2</v>
      </c>
      <c r="I4423" s="423"/>
      <c r="J4423" s="424">
        <v>2.5499999999999998E-2</v>
      </c>
      <c r="K4423" s="424"/>
      <c r="L4423" s="424"/>
    </row>
    <row r="4424" spans="1:12" ht="24" customHeight="1">
      <c r="A4424" s="300" t="s">
        <v>12986</v>
      </c>
      <c r="B4424" s="301" t="s">
        <v>13003</v>
      </c>
      <c r="C4424" s="300" t="s">
        <v>9</v>
      </c>
      <c r="D4424" s="300" t="s">
        <v>7216</v>
      </c>
      <c r="E4424" s="302" t="s">
        <v>51</v>
      </c>
      <c r="F4424" s="423" t="s">
        <v>13004</v>
      </c>
      <c r="G4424" s="423"/>
      <c r="H4424" s="423">
        <v>4.5206999999999999E-3</v>
      </c>
      <c r="I4424" s="423"/>
      <c r="J4424" s="424">
        <v>0.151</v>
      </c>
      <c r="K4424" s="424"/>
      <c r="L4424" s="424"/>
    </row>
    <row r="4425" spans="1:12" ht="24" customHeight="1">
      <c r="A4425" s="300" t="s">
        <v>12986</v>
      </c>
      <c r="B4425" s="301" t="s">
        <v>13005</v>
      </c>
      <c r="C4425" s="300" t="s">
        <v>9</v>
      </c>
      <c r="D4425" s="300" t="s">
        <v>7393</v>
      </c>
      <c r="E4425" s="302" t="s">
        <v>12988</v>
      </c>
      <c r="F4425" s="423" t="s">
        <v>13006</v>
      </c>
      <c r="G4425" s="423"/>
      <c r="H4425" s="423">
        <v>2.7198000000000001E-3</v>
      </c>
      <c r="I4425" s="423"/>
      <c r="J4425" s="424">
        <v>0.1469</v>
      </c>
      <c r="K4425" s="424"/>
      <c r="L4425" s="424"/>
    </row>
    <row r="4426" spans="1:12" ht="24" customHeight="1">
      <c r="A4426" s="300" t="s">
        <v>12986</v>
      </c>
      <c r="B4426" s="301" t="s">
        <v>13007</v>
      </c>
      <c r="C4426" s="300" t="s">
        <v>9</v>
      </c>
      <c r="D4426" s="300" t="s">
        <v>10619</v>
      </c>
      <c r="E4426" s="302" t="s">
        <v>51</v>
      </c>
      <c r="F4426" s="423" t="s">
        <v>13008</v>
      </c>
      <c r="G4426" s="423"/>
      <c r="H4426" s="423">
        <v>2.1098000000000002E-3</v>
      </c>
      <c r="I4426" s="423"/>
      <c r="J4426" s="424">
        <v>0.40350000000000003</v>
      </c>
      <c r="K4426" s="424"/>
      <c r="L4426" s="424"/>
    </row>
    <row r="4427" spans="1:12" ht="24" customHeight="1">
      <c r="A4427" s="300" t="s">
        <v>12986</v>
      </c>
      <c r="B4427" s="301" t="s">
        <v>13009</v>
      </c>
      <c r="C4427" s="300" t="s">
        <v>9</v>
      </c>
      <c r="D4427" s="300" t="s">
        <v>10769</v>
      </c>
      <c r="E4427" s="302" t="s">
        <v>51</v>
      </c>
      <c r="F4427" s="423" t="s">
        <v>13010</v>
      </c>
      <c r="G4427" s="423"/>
      <c r="H4427" s="423">
        <v>0.1896437</v>
      </c>
      <c r="I4427" s="423"/>
      <c r="J4427" s="424">
        <v>0.23899999999999999</v>
      </c>
      <c r="K4427" s="424"/>
      <c r="L4427" s="424"/>
    </row>
    <row r="4428" spans="1:12" ht="24" customHeight="1">
      <c r="A4428" s="300" t="s">
        <v>12986</v>
      </c>
      <c r="B4428" s="301" t="s">
        <v>13011</v>
      </c>
      <c r="C4428" s="300" t="s">
        <v>9</v>
      </c>
      <c r="D4428" s="300" t="s">
        <v>10929</v>
      </c>
      <c r="E4428" s="302" t="s">
        <v>51</v>
      </c>
      <c r="F4428" s="423" t="s">
        <v>13012</v>
      </c>
      <c r="G4428" s="423"/>
      <c r="H4428" s="423">
        <v>1.8282999999999999E-3</v>
      </c>
      <c r="I4428" s="423"/>
      <c r="J4428" s="424">
        <v>0.27510000000000001</v>
      </c>
      <c r="K4428" s="424"/>
      <c r="L4428" s="424"/>
    </row>
    <row r="4429" spans="1:12" ht="24" customHeight="1">
      <c r="A4429" s="300" t="s">
        <v>12986</v>
      </c>
      <c r="B4429" s="301" t="s">
        <v>13099</v>
      </c>
      <c r="C4429" s="300" t="s">
        <v>9</v>
      </c>
      <c r="D4429" s="300" t="s">
        <v>7224</v>
      </c>
      <c r="E4429" s="302" t="s">
        <v>51</v>
      </c>
      <c r="F4429" s="423" t="s">
        <v>13100</v>
      </c>
      <c r="G4429" s="423"/>
      <c r="H4429" s="423">
        <v>1.086E-2</v>
      </c>
      <c r="I4429" s="423"/>
      <c r="J4429" s="424">
        <v>9.98E-2</v>
      </c>
      <c r="K4429" s="424"/>
      <c r="L4429" s="424"/>
    </row>
    <row r="4430" spans="1:12" ht="24" customHeight="1">
      <c r="A4430" s="300" t="s">
        <v>12986</v>
      </c>
      <c r="B4430" s="301" t="s">
        <v>13101</v>
      </c>
      <c r="C4430" s="300" t="s">
        <v>9</v>
      </c>
      <c r="D4430" s="300" t="s">
        <v>7359</v>
      </c>
      <c r="E4430" s="302" t="s">
        <v>51</v>
      </c>
      <c r="F4430" s="423" t="s">
        <v>13102</v>
      </c>
      <c r="G4430" s="423"/>
      <c r="H4430" s="423">
        <v>3.5040000000000001E-4</v>
      </c>
      <c r="I4430" s="423"/>
      <c r="J4430" s="424">
        <v>4.4999999999999998E-2</v>
      </c>
      <c r="K4430" s="424"/>
      <c r="L4430" s="424"/>
    </row>
    <row r="4431" spans="1:12" ht="24" customHeight="1">
      <c r="A4431" s="300" t="s">
        <v>12986</v>
      </c>
      <c r="B4431" s="301" t="s">
        <v>13103</v>
      </c>
      <c r="C4431" s="300" t="s">
        <v>9</v>
      </c>
      <c r="D4431" s="300" t="s">
        <v>8851</v>
      </c>
      <c r="E4431" s="302" t="s">
        <v>51</v>
      </c>
      <c r="F4431" s="423" t="s">
        <v>13104</v>
      </c>
      <c r="G4431" s="423"/>
      <c r="H4431" s="423">
        <v>2.8049999999999999E-4</v>
      </c>
      <c r="I4431" s="423"/>
      <c r="J4431" s="424">
        <v>5.4300000000000001E-2</v>
      </c>
      <c r="K4431" s="424"/>
      <c r="L4431" s="424"/>
    </row>
    <row r="4432" spans="1:12" ht="24" customHeight="1">
      <c r="A4432" s="300" t="s">
        <v>12986</v>
      </c>
      <c r="B4432" s="301" t="s">
        <v>13105</v>
      </c>
      <c r="C4432" s="300" t="s">
        <v>9</v>
      </c>
      <c r="D4432" s="300" t="s">
        <v>8852</v>
      </c>
      <c r="E4432" s="302" t="s">
        <v>51</v>
      </c>
      <c r="F4432" s="423" t="s">
        <v>13106</v>
      </c>
      <c r="G4432" s="423"/>
      <c r="H4432" s="423">
        <v>6.02E-5</v>
      </c>
      <c r="I4432" s="423"/>
      <c r="J4432" s="424">
        <v>3.3000000000000002E-2</v>
      </c>
      <c r="K4432" s="424"/>
      <c r="L4432" s="424"/>
    </row>
    <row r="4433" spans="1:12" ht="24" customHeight="1">
      <c r="A4433" s="300" t="s">
        <v>12986</v>
      </c>
      <c r="B4433" s="301" t="s">
        <v>13107</v>
      </c>
      <c r="C4433" s="300" t="s">
        <v>9</v>
      </c>
      <c r="D4433" s="300" t="s">
        <v>9000</v>
      </c>
      <c r="E4433" s="302" t="s">
        <v>51</v>
      </c>
      <c r="F4433" s="423" t="s">
        <v>13108</v>
      </c>
      <c r="G4433" s="423"/>
      <c r="H4433" s="423">
        <v>1.2360599999999999E-2</v>
      </c>
      <c r="I4433" s="423"/>
      <c r="J4433" s="424">
        <v>8.3699999999999997E-2</v>
      </c>
      <c r="K4433" s="424"/>
      <c r="L4433" s="424"/>
    </row>
    <row r="4434" spans="1:12" ht="24" customHeight="1">
      <c r="A4434" s="300" t="s">
        <v>12986</v>
      </c>
      <c r="B4434" s="301" t="s">
        <v>13109</v>
      </c>
      <c r="C4434" s="300" t="s">
        <v>9</v>
      </c>
      <c r="D4434" s="300" t="s">
        <v>9574</v>
      </c>
      <c r="E4434" s="302" t="s">
        <v>51</v>
      </c>
      <c r="F4434" s="423" t="s">
        <v>13110</v>
      </c>
      <c r="G4434" s="423"/>
      <c r="H4434" s="423">
        <v>3.9198999999999996E-3</v>
      </c>
      <c r="I4434" s="423"/>
      <c r="J4434" s="424">
        <v>3.4599999999999999E-2</v>
      </c>
      <c r="K4434" s="424"/>
      <c r="L4434" s="424"/>
    </row>
    <row r="4435" spans="1:12" ht="24" customHeight="1">
      <c r="A4435" s="300" t="s">
        <v>12986</v>
      </c>
      <c r="B4435" s="301" t="s">
        <v>13111</v>
      </c>
      <c r="C4435" s="300" t="s">
        <v>9</v>
      </c>
      <c r="D4435" s="300" t="s">
        <v>10714</v>
      </c>
      <c r="E4435" s="302" t="s">
        <v>93</v>
      </c>
      <c r="F4435" s="423" t="s">
        <v>13112</v>
      </c>
      <c r="G4435" s="423"/>
      <c r="H4435" s="423">
        <v>2.0601E-3</v>
      </c>
      <c r="I4435" s="423"/>
      <c r="J4435" s="424">
        <v>3.1399999999999997E-2</v>
      </c>
      <c r="K4435" s="424"/>
      <c r="L4435" s="424"/>
    </row>
    <row r="4436" spans="1:12" ht="24" customHeight="1">
      <c r="A4436" s="300" t="s">
        <v>12986</v>
      </c>
      <c r="B4436" s="301" t="s">
        <v>13113</v>
      </c>
      <c r="C4436" s="300" t="s">
        <v>9</v>
      </c>
      <c r="D4436" s="300" t="s">
        <v>10809</v>
      </c>
      <c r="E4436" s="302" t="s">
        <v>51</v>
      </c>
      <c r="F4436" s="423" t="s">
        <v>13114</v>
      </c>
      <c r="G4436" s="423"/>
      <c r="H4436" s="423">
        <v>2.0601E-3</v>
      </c>
      <c r="I4436" s="423"/>
      <c r="J4436" s="424">
        <v>2.47E-2</v>
      </c>
      <c r="K4436" s="424"/>
      <c r="L4436" s="424"/>
    </row>
    <row r="4437" spans="1:12" ht="24" customHeight="1">
      <c r="A4437" s="300" t="s">
        <v>12986</v>
      </c>
      <c r="B4437" s="301" t="s">
        <v>13115</v>
      </c>
      <c r="C4437" s="300" t="s">
        <v>9</v>
      </c>
      <c r="D4437" s="300" t="s">
        <v>10810</v>
      </c>
      <c r="E4437" s="302" t="s">
        <v>51</v>
      </c>
      <c r="F4437" s="423" t="s">
        <v>13116</v>
      </c>
      <c r="G4437" s="423"/>
      <c r="H4437" s="423">
        <v>2.0601E-3</v>
      </c>
      <c r="I4437" s="423"/>
      <c r="J4437" s="424">
        <v>5.4800000000000001E-2</v>
      </c>
      <c r="K4437" s="424"/>
      <c r="L4437" s="424"/>
    </row>
    <row r="4438" spans="1:12" ht="24" customHeight="1">
      <c r="A4438" s="300" t="s">
        <v>12986</v>
      </c>
      <c r="B4438" s="301" t="s">
        <v>13117</v>
      </c>
      <c r="C4438" s="300" t="s">
        <v>9</v>
      </c>
      <c r="D4438" s="300" t="s">
        <v>10837</v>
      </c>
      <c r="E4438" s="302" t="s">
        <v>51</v>
      </c>
      <c r="F4438" s="423" t="s">
        <v>13118</v>
      </c>
      <c r="G4438" s="423"/>
      <c r="H4438" s="423">
        <v>7.0099999999999996E-5</v>
      </c>
      <c r="I4438" s="423"/>
      <c r="J4438" s="424">
        <v>3.1199999999999999E-2</v>
      </c>
      <c r="K4438" s="424"/>
      <c r="L4438" s="424"/>
    </row>
    <row r="4439" spans="1:12" ht="17.100000000000001" customHeight="1">
      <c r="A4439" s="298"/>
      <c r="B4439" s="298"/>
      <c r="C4439" s="298"/>
      <c r="D4439" s="298"/>
      <c r="E4439" s="298"/>
      <c r="F4439" s="298"/>
      <c r="G4439" s="298"/>
      <c r="H4439" s="298"/>
      <c r="I4439" s="298"/>
      <c r="J4439" s="298" t="s">
        <v>12992</v>
      </c>
      <c r="K4439" s="298"/>
      <c r="L4439" s="298" t="s">
        <v>14254</v>
      </c>
    </row>
    <row r="4440" spans="1:12">
      <c r="A4440" s="414" t="s">
        <v>13056</v>
      </c>
      <c r="B4440" s="414"/>
      <c r="C4440" s="414"/>
      <c r="D4440" s="414"/>
      <c r="E4440" s="414"/>
      <c r="F4440" s="414"/>
      <c r="G4440" s="414"/>
      <c r="H4440" s="414"/>
      <c r="I4440" s="294"/>
      <c r="J4440" s="294"/>
      <c r="K4440" s="294"/>
      <c r="L4440" s="294"/>
    </row>
    <row r="4441" spans="1:12" ht="17.100000000000001" customHeight="1">
      <c r="A4441" s="294" t="s">
        <v>12978</v>
      </c>
      <c r="B4441" s="298" t="s">
        <v>12979</v>
      </c>
      <c r="C4441" s="294" t="s">
        <v>12980</v>
      </c>
      <c r="D4441" s="294" t="s">
        <v>12981</v>
      </c>
      <c r="E4441" s="299" t="s">
        <v>12982</v>
      </c>
      <c r="F4441" s="413" t="s">
        <v>12983</v>
      </c>
      <c r="G4441" s="413"/>
      <c r="H4441" s="413" t="s">
        <v>12984</v>
      </c>
      <c r="I4441" s="413"/>
      <c r="J4441" s="413" t="s">
        <v>12985</v>
      </c>
      <c r="K4441" s="413"/>
      <c r="L4441" s="413"/>
    </row>
    <row r="4442" spans="1:12" ht="24" customHeight="1">
      <c r="A4442" s="300" t="s">
        <v>12986</v>
      </c>
      <c r="B4442" s="301" t="s">
        <v>13057</v>
      </c>
      <c r="C4442" s="300" t="s">
        <v>9</v>
      </c>
      <c r="D4442" s="300" t="s">
        <v>12549</v>
      </c>
      <c r="E4442" s="302" t="s">
        <v>27</v>
      </c>
      <c r="F4442" s="423" t="s">
        <v>12948</v>
      </c>
      <c r="G4442" s="423"/>
      <c r="H4442" s="423">
        <v>1.69672</v>
      </c>
      <c r="I4442" s="423"/>
      <c r="J4442" s="424">
        <v>1.1029</v>
      </c>
      <c r="K4442" s="424"/>
      <c r="L4442" s="424"/>
    </row>
    <row r="4443" spans="1:12" ht="17.100000000000001" customHeight="1">
      <c r="A4443" s="298"/>
      <c r="B4443" s="298"/>
      <c r="C4443" s="298"/>
      <c r="D4443" s="298"/>
      <c r="E4443" s="298"/>
      <c r="F4443" s="298"/>
      <c r="G4443" s="298"/>
      <c r="H4443" s="298"/>
      <c r="I4443" s="298"/>
      <c r="J4443" s="298" t="s">
        <v>12992</v>
      </c>
      <c r="K4443" s="298"/>
      <c r="L4443" s="298" t="s">
        <v>14255</v>
      </c>
    </row>
    <row r="4444" spans="1:12">
      <c r="A4444" s="414" t="s">
        <v>13058</v>
      </c>
      <c r="B4444" s="414"/>
      <c r="C4444" s="414"/>
      <c r="D4444" s="414"/>
      <c r="E4444" s="414"/>
      <c r="F4444" s="414"/>
      <c r="G4444" s="414"/>
      <c r="H4444" s="414"/>
      <c r="I4444" s="294"/>
      <c r="J4444" s="294"/>
      <c r="K4444" s="294"/>
      <c r="L4444" s="294"/>
    </row>
    <row r="4445" spans="1:12" ht="17.100000000000001" customHeight="1">
      <c r="A4445" s="294" t="s">
        <v>12978</v>
      </c>
      <c r="B4445" s="298" t="s">
        <v>12979</v>
      </c>
      <c r="C4445" s="294" t="s">
        <v>12980</v>
      </c>
      <c r="D4445" s="294" t="s">
        <v>12981</v>
      </c>
      <c r="E4445" s="299" t="s">
        <v>12982</v>
      </c>
      <c r="F4445" s="413" t="s">
        <v>12983</v>
      </c>
      <c r="G4445" s="413"/>
      <c r="H4445" s="413" t="s">
        <v>12984</v>
      </c>
      <c r="I4445" s="413"/>
      <c r="J4445" s="413" t="s">
        <v>12985</v>
      </c>
      <c r="K4445" s="413"/>
      <c r="L4445" s="413"/>
    </row>
    <row r="4446" spans="1:12" ht="24" customHeight="1">
      <c r="A4446" s="300" t="s">
        <v>12986</v>
      </c>
      <c r="B4446" s="301" t="s">
        <v>13059</v>
      </c>
      <c r="C4446" s="300" t="s">
        <v>9</v>
      </c>
      <c r="D4446" s="300" t="s">
        <v>12535</v>
      </c>
      <c r="E4446" s="302" t="s">
        <v>27</v>
      </c>
      <c r="F4446" s="423" t="s">
        <v>12936</v>
      </c>
      <c r="G4446" s="423"/>
      <c r="H4446" s="423">
        <v>1.69672</v>
      </c>
      <c r="I4446" s="423"/>
      <c r="J4446" s="424">
        <v>8.48E-2</v>
      </c>
      <c r="K4446" s="424"/>
      <c r="L4446" s="424"/>
    </row>
    <row r="4447" spans="1:12" ht="17.100000000000001" customHeight="1">
      <c r="A4447" s="298"/>
      <c r="B4447" s="298"/>
      <c r="C4447" s="298"/>
      <c r="D4447" s="298"/>
      <c r="E4447" s="298"/>
      <c r="F4447" s="298"/>
      <c r="G4447" s="298"/>
      <c r="H4447" s="298"/>
      <c r="I4447" s="298"/>
      <c r="J4447" s="298" t="s">
        <v>12992</v>
      </c>
      <c r="K4447" s="298"/>
      <c r="L4447" s="298" t="s">
        <v>12935</v>
      </c>
    </row>
    <row r="4448" spans="1:12">
      <c r="A4448" s="414" t="s">
        <v>13060</v>
      </c>
      <c r="B4448" s="414"/>
      <c r="C4448" s="414"/>
      <c r="D4448" s="414"/>
      <c r="E4448" s="414"/>
      <c r="F4448" s="414"/>
      <c r="G4448" s="414"/>
      <c r="H4448" s="414"/>
      <c r="I4448" s="294"/>
      <c r="J4448" s="294"/>
      <c r="K4448" s="294"/>
      <c r="L4448" s="294"/>
    </row>
    <row r="4449" spans="1:12" ht="17.100000000000001" customHeight="1">
      <c r="A4449" s="294" t="s">
        <v>12978</v>
      </c>
      <c r="B4449" s="298" t="s">
        <v>12979</v>
      </c>
      <c r="C4449" s="294" t="s">
        <v>12980</v>
      </c>
      <c r="D4449" s="294" t="s">
        <v>12981</v>
      </c>
      <c r="E4449" s="299" t="s">
        <v>12982</v>
      </c>
      <c r="F4449" s="413" t="s">
        <v>12983</v>
      </c>
      <c r="G4449" s="413"/>
      <c r="H4449" s="413" t="s">
        <v>12984</v>
      </c>
      <c r="I4449" s="413"/>
      <c r="J4449" s="413" t="s">
        <v>12985</v>
      </c>
      <c r="K4449" s="413"/>
      <c r="L4449" s="413"/>
    </row>
    <row r="4450" spans="1:12" ht="24" customHeight="1">
      <c r="A4450" s="300" t="s">
        <v>12986</v>
      </c>
      <c r="B4450" s="301" t="s">
        <v>13061</v>
      </c>
      <c r="C4450" s="300" t="s">
        <v>9</v>
      </c>
      <c r="D4450" s="300" t="s">
        <v>12522</v>
      </c>
      <c r="E4450" s="302" t="s">
        <v>27</v>
      </c>
      <c r="F4450" s="423" t="s">
        <v>12964</v>
      </c>
      <c r="G4450" s="423"/>
      <c r="H4450" s="423">
        <v>1.69672</v>
      </c>
      <c r="I4450" s="423"/>
      <c r="J4450" s="424">
        <v>4.2927</v>
      </c>
      <c r="K4450" s="424"/>
      <c r="L4450" s="424"/>
    </row>
    <row r="4451" spans="1:12" ht="24" customHeight="1">
      <c r="A4451" s="300" t="s">
        <v>12986</v>
      </c>
      <c r="B4451" s="301" t="s">
        <v>13062</v>
      </c>
      <c r="C4451" s="300" t="s">
        <v>9</v>
      </c>
      <c r="D4451" s="300" t="s">
        <v>12527</v>
      </c>
      <c r="E4451" s="302" t="s">
        <v>27</v>
      </c>
      <c r="F4451" s="423" t="s">
        <v>13063</v>
      </c>
      <c r="G4451" s="423"/>
      <c r="H4451" s="423">
        <v>1.69672</v>
      </c>
      <c r="I4451" s="423"/>
      <c r="J4451" s="424">
        <v>0.57689999999999997</v>
      </c>
      <c r="K4451" s="424"/>
      <c r="L4451" s="424"/>
    </row>
    <row r="4452" spans="1:12" ht="17.100000000000001" customHeight="1">
      <c r="A4452" s="298"/>
      <c r="B4452" s="298"/>
      <c r="C4452" s="298"/>
      <c r="D4452" s="298"/>
      <c r="E4452" s="298"/>
      <c r="F4452" s="298"/>
      <c r="G4452" s="298"/>
      <c r="H4452" s="298"/>
      <c r="I4452" s="298"/>
      <c r="J4452" s="298" t="s">
        <v>12992</v>
      </c>
      <c r="K4452" s="298"/>
      <c r="L4452" s="298" t="s">
        <v>14256</v>
      </c>
    </row>
    <row r="4453" spans="1:12" ht="17.100000000000001" customHeight="1">
      <c r="A4453" s="294" t="s">
        <v>13014</v>
      </c>
      <c r="B4453" s="294"/>
      <c r="C4453" s="294"/>
      <c r="D4453" s="294"/>
      <c r="E4453" s="294"/>
      <c r="F4453" s="294"/>
      <c r="G4453" s="294"/>
      <c r="H4453" s="294"/>
      <c r="I4453" s="294"/>
      <c r="J4453" s="294"/>
      <c r="K4453" s="294"/>
      <c r="L4453" s="294"/>
    </row>
    <row r="4454" spans="1:12" ht="17.100000000000001" customHeight="1">
      <c r="A4454" s="298"/>
      <c r="B4454" s="298"/>
      <c r="C4454" s="298"/>
      <c r="D4454" s="298"/>
      <c r="E4454" s="298"/>
      <c r="F4454" s="298"/>
      <c r="G4454" s="298"/>
      <c r="H4454" s="298"/>
      <c r="I4454" s="298"/>
      <c r="J4454" s="298" t="s">
        <v>13015</v>
      </c>
      <c r="K4454" s="298"/>
      <c r="L4454" s="298" t="s">
        <v>14257</v>
      </c>
    </row>
    <row r="4455" spans="1:12" ht="17.100000000000001" customHeight="1">
      <c r="A4455" s="298"/>
      <c r="B4455" s="298"/>
      <c r="C4455" s="298"/>
      <c r="D4455" s="298"/>
      <c r="E4455" s="298"/>
      <c r="F4455" s="298"/>
      <c r="G4455" s="298"/>
      <c r="H4455" s="298"/>
      <c r="I4455" s="298"/>
      <c r="J4455" s="298" t="s">
        <v>13017</v>
      </c>
      <c r="K4455" s="298" t="s">
        <v>13018</v>
      </c>
      <c r="L4455" s="298" t="s">
        <v>13836</v>
      </c>
    </row>
    <row r="4456" spans="1:12" ht="17.100000000000001" customHeight="1">
      <c r="A4456" s="298"/>
      <c r="B4456" s="298"/>
      <c r="C4456" s="298"/>
      <c r="D4456" s="298"/>
      <c r="E4456" s="298"/>
      <c r="F4456" s="298"/>
      <c r="G4456" s="298"/>
      <c r="H4456" s="298"/>
      <c r="I4456" s="298"/>
      <c r="J4456" s="298" t="s">
        <v>13020</v>
      </c>
      <c r="K4456" s="298"/>
      <c r="L4456" s="298" t="s">
        <v>14258</v>
      </c>
    </row>
    <row r="4457" spans="1:12" ht="17.100000000000001" customHeight="1">
      <c r="A4457" s="298"/>
      <c r="B4457" s="298"/>
      <c r="C4457" s="298"/>
      <c r="D4457" s="298"/>
      <c r="E4457" s="298"/>
      <c r="F4457" s="298"/>
      <c r="G4457" s="298"/>
      <c r="H4457" s="298"/>
      <c r="I4457" s="298"/>
      <c r="J4457" s="298" t="s">
        <v>13022</v>
      </c>
      <c r="K4457" s="298" t="s">
        <v>12974</v>
      </c>
      <c r="L4457" s="298" t="s">
        <v>14259</v>
      </c>
    </row>
    <row r="4458" spans="1:12" ht="17.100000000000001" customHeight="1">
      <c r="A4458" s="298"/>
      <c r="B4458" s="298"/>
      <c r="C4458" s="298"/>
      <c r="D4458" s="298"/>
      <c r="E4458" s="298"/>
      <c r="F4458" s="298"/>
      <c r="G4458" s="298"/>
      <c r="H4458" s="298"/>
      <c r="I4458" s="298"/>
      <c r="J4458" s="298" t="s">
        <v>13024</v>
      </c>
      <c r="K4458" s="298"/>
      <c r="L4458" s="298" t="s">
        <v>14260</v>
      </c>
    </row>
    <row r="4459" spans="1:12" ht="30" customHeight="1">
      <c r="A4459" s="299"/>
      <c r="B4459" s="299"/>
      <c r="C4459" s="299"/>
      <c r="D4459" s="299"/>
      <c r="E4459" s="299"/>
      <c r="F4459" s="299"/>
      <c r="G4459" s="299"/>
      <c r="H4459" s="299"/>
      <c r="I4459" s="299"/>
      <c r="J4459" s="299"/>
      <c r="K4459" s="299"/>
      <c r="L4459" s="299"/>
    </row>
    <row r="4460" spans="1:12" ht="24" customHeight="1">
      <c r="A4460" s="295" t="s">
        <v>14261</v>
      </c>
      <c r="B4460" s="296" t="s">
        <v>14262</v>
      </c>
      <c r="C4460" s="295" t="s">
        <v>9</v>
      </c>
      <c r="D4460" s="295" t="s">
        <v>1171</v>
      </c>
      <c r="E4460" s="297" t="s">
        <v>13082</v>
      </c>
      <c r="F4460" s="296"/>
      <c r="G4460" s="296"/>
      <c r="H4460" s="296"/>
      <c r="I4460" s="296"/>
      <c r="J4460" s="296"/>
      <c r="K4460" s="296"/>
      <c r="L4460" s="296"/>
    </row>
    <row r="4461" spans="1:12">
      <c r="A4461" s="414" t="s">
        <v>12977</v>
      </c>
      <c r="B4461" s="414"/>
      <c r="C4461" s="414"/>
      <c r="D4461" s="414"/>
      <c r="E4461" s="414"/>
      <c r="F4461" s="414"/>
      <c r="G4461" s="414"/>
      <c r="H4461" s="414"/>
      <c r="I4461" s="294"/>
      <c r="J4461" s="294"/>
      <c r="K4461" s="294"/>
      <c r="L4461" s="294"/>
    </row>
    <row r="4462" spans="1:12" ht="17.100000000000001" customHeight="1">
      <c r="A4462" s="294" t="s">
        <v>12978</v>
      </c>
      <c r="B4462" s="298" t="s">
        <v>12979</v>
      </c>
      <c r="C4462" s="294" t="s">
        <v>12980</v>
      </c>
      <c r="D4462" s="294" t="s">
        <v>12981</v>
      </c>
      <c r="E4462" s="299" t="s">
        <v>12982</v>
      </c>
      <c r="F4462" s="413" t="s">
        <v>12983</v>
      </c>
      <c r="G4462" s="413"/>
      <c r="H4462" s="413" t="s">
        <v>12984</v>
      </c>
      <c r="I4462" s="413"/>
      <c r="J4462" s="413" t="s">
        <v>12985</v>
      </c>
      <c r="K4462" s="413"/>
      <c r="L4462" s="413"/>
    </row>
    <row r="4463" spans="1:12" ht="24" customHeight="1">
      <c r="A4463" s="300" t="s">
        <v>12986</v>
      </c>
      <c r="B4463" s="301" t="s">
        <v>13085</v>
      </c>
      <c r="C4463" s="300" t="s">
        <v>9</v>
      </c>
      <c r="D4463" s="300" t="s">
        <v>7909</v>
      </c>
      <c r="E4463" s="302" t="s">
        <v>51</v>
      </c>
      <c r="F4463" s="423" t="s">
        <v>13086</v>
      </c>
      <c r="G4463" s="423"/>
      <c r="H4463" s="423">
        <v>3.5199999999999999E-4</v>
      </c>
      <c r="I4463" s="423"/>
      <c r="J4463" s="424">
        <v>3.6600000000000001E-2</v>
      </c>
      <c r="K4463" s="424"/>
      <c r="L4463" s="424"/>
    </row>
    <row r="4464" spans="1:12" ht="24" customHeight="1">
      <c r="A4464" s="300" t="s">
        <v>12986</v>
      </c>
      <c r="B4464" s="301" t="s">
        <v>13087</v>
      </c>
      <c r="C4464" s="300" t="s">
        <v>9</v>
      </c>
      <c r="D4464" s="300" t="s">
        <v>8873</v>
      </c>
      <c r="E4464" s="302" t="s">
        <v>51</v>
      </c>
      <c r="F4464" s="423" t="s">
        <v>13088</v>
      </c>
      <c r="G4464" s="423"/>
      <c r="H4464" s="423">
        <v>3.3599999999999997E-5</v>
      </c>
      <c r="I4464" s="423"/>
      <c r="J4464" s="424">
        <v>2.92E-2</v>
      </c>
      <c r="K4464" s="424"/>
      <c r="L4464" s="424"/>
    </row>
    <row r="4465" spans="1:12" ht="48" customHeight="1">
      <c r="A4465" s="300" t="s">
        <v>12986</v>
      </c>
      <c r="B4465" s="301" t="s">
        <v>13089</v>
      </c>
      <c r="C4465" s="300" t="s">
        <v>9</v>
      </c>
      <c r="D4465" s="300" t="s">
        <v>9227</v>
      </c>
      <c r="E4465" s="302" t="s">
        <v>51</v>
      </c>
      <c r="F4465" s="423" t="s">
        <v>13090</v>
      </c>
      <c r="G4465" s="423"/>
      <c r="H4465" s="423">
        <v>2.3499999999999999E-5</v>
      </c>
      <c r="I4465" s="423"/>
      <c r="J4465" s="424">
        <v>3.1399999999999997E-2</v>
      </c>
      <c r="K4465" s="424"/>
      <c r="L4465" s="424"/>
    </row>
    <row r="4466" spans="1:12" ht="24" customHeight="1">
      <c r="A4466" s="300" t="s">
        <v>12986</v>
      </c>
      <c r="B4466" s="301" t="s">
        <v>13091</v>
      </c>
      <c r="C4466" s="300" t="s">
        <v>9</v>
      </c>
      <c r="D4466" s="300" t="s">
        <v>9580</v>
      </c>
      <c r="E4466" s="302" t="s">
        <v>51</v>
      </c>
      <c r="F4466" s="423" t="s">
        <v>13092</v>
      </c>
      <c r="G4466" s="423"/>
      <c r="H4466" s="423">
        <v>2.3E-5</v>
      </c>
      <c r="I4466" s="423"/>
      <c r="J4466" s="424">
        <v>2.06E-2</v>
      </c>
      <c r="K4466" s="424"/>
      <c r="L4466" s="424"/>
    </row>
    <row r="4467" spans="1:12" ht="24" customHeight="1">
      <c r="A4467" s="300" t="s">
        <v>12986</v>
      </c>
      <c r="B4467" s="301" t="s">
        <v>12987</v>
      </c>
      <c r="C4467" s="300" t="s">
        <v>9</v>
      </c>
      <c r="D4467" s="300" t="s">
        <v>9831</v>
      </c>
      <c r="E4467" s="302" t="s">
        <v>12988</v>
      </c>
      <c r="F4467" s="423" t="s">
        <v>12989</v>
      </c>
      <c r="G4467" s="423"/>
      <c r="H4467" s="423">
        <v>8.1452E-3</v>
      </c>
      <c r="I4467" s="423"/>
      <c r="J4467" s="424">
        <v>8.2400000000000001E-2</v>
      </c>
      <c r="K4467" s="424"/>
      <c r="L4467" s="424"/>
    </row>
    <row r="4468" spans="1:12" ht="36" customHeight="1">
      <c r="A4468" s="300" t="s">
        <v>12986</v>
      </c>
      <c r="B4468" s="301" t="s">
        <v>12990</v>
      </c>
      <c r="C4468" s="300" t="s">
        <v>9</v>
      </c>
      <c r="D4468" s="300" t="s">
        <v>11426</v>
      </c>
      <c r="E4468" s="302" t="s">
        <v>51</v>
      </c>
      <c r="F4468" s="423" t="s">
        <v>12991</v>
      </c>
      <c r="G4468" s="423"/>
      <c r="H4468" s="423">
        <v>4.2690000000000002E-4</v>
      </c>
      <c r="I4468" s="423"/>
      <c r="J4468" s="424">
        <v>5.6399999999999999E-2</v>
      </c>
      <c r="K4468" s="424"/>
      <c r="L4468" s="424"/>
    </row>
    <row r="4469" spans="1:12" ht="17.100000000000001" customHeight="1">
      <c r="A4469" s="298"/>
      <c r="B4469" s="298"/>
      <c r="C4469" s="298"/>
      <c r="D4469" s="298"/>
      <c r="E4469" s="298"/>
      <c r="F4469" s="298"/>
      <c r="G4469" s="298"/>
      <c r="H4469" s="298"/>
      <c r="I4469" s="298"/>
      <c r="J4469" s="298" t="s">
        <v>12992</v>
      </c>
      <c r="K4469" s="298"/>
      <c r="L4469" s="298" t="s">
        <v>13313</v>
      </c>
    </row>
    <row r="4470" spans="1:12">
      <c r="A4470" s="414" t="s">
        <v>12994</v>
      </c>
      <c r="B4470" s="414"/>
      <c r="C4470" s="414"/>
      <c r="D4470" s="414"/>
      <c r="E4470" s="414"/>
      <c r="F4470" s="414"/>
      <c r="G4470" s="414"/>
      <c r="H4470" s="414"/>
      <c r="I4470" s="294"/>
      <c r="J4470" s="294"/>
      <c r="K4470" s="294"/>
      <c r="L4470" s="294"/>
    </row>
    <row r="4471" spans="1:12" ht="17.100000000000001" customHeight="1">
      <c r="A4471" s="294" t="s">
        <v>12978</v>
      </c>
      <c r="B4471" s="298" t="s">
        <v>12979</v>
      </c>
      <c r="C4471" s="294" t="s">
        <v>12980</v>
      </c>
      <c r="D4471" s="294" t="s">
        <v>12981</v>
      </c>
      <c r="E4471" s="299" t="s">
        <v>12982</v>
      </c>
      <c r="F4471" s="413" t="s">
        <v>12983</v>
      </c>
      <c r="G4471" s="413"/>
      <c r="H4471" s="413" t="s">
        <v>12984</v>
      </c>
      <c r="I4471" s="413"/>
      <c r="J4471" s="413" t="s">
        <v>12985</v>
      </c>
      <c r="K4471" s="413"/>
      <c r="L4471" s="413"/>
    </row>
    <row r="4472" spans="1:12" ht="24" customHeight="1">
      <c r="A4472" s="300" t="s">
        <v>12986</v>
      </c>
      <c r="B4472" s="301" t="s">
        <v>13161</v>
      </c>
      <c r="C4472" s="300" t="s">
        <v>9</v>
      </c>
      <c r="D4472" s="300" t="s">
        <v>10381</v>
      </c>
      <c r="E4472" s="302" t="s">
        <v>27</v>
      </c>
      <c r="F4472" s="423" t="s">
        <v>13134</v>
      </c>
      <c r="G4472" s="423"/>
      <c r="H4472" s="423">
        <v>0.35325030000000002</v>
      </c>
      <c r="I4472" s="423"/>
      <c r="J4472" s="424">
        <v>2.4550999999999998</v>
      </c>
      <c r="K4472" s="424"/>
      <c r="L4472" s="424"/>
    </row>
    <row r="4473" spans="1:12" ht="24" customHeight="1">
      <c r="A4473" s="300" t="s">
        <v>12986</v>
      </c>
      <c r="B4473" s="301" t="s">
        <v>13093</v>
      </c>
      <c r="C4473" s="300" t="s">
        <v>9</v>
      </c>
      <c r="D4473" s="300" t="s">
        <v>10857</v>
      </c>
      <c r="E4473" s="302" t="s">
        <v>27</v>
      </c>
      <c r="F4473" s="423" t="s">
        <v>13094</v>
      </c>
      <c r="G4473" s="423"/>
      <c r="H4473" s="423">
        <v>0.25361830000000002</v>
      </c>
      <c r="I4473" s="423"/>
      <c r="J4473" s="424">
        <v>1.3111999999999999</v>
      </c>
      <c r="K4473" s="424"/>
      <c r="L4473" s="424"/>
    </row>
    <row r="4474" spans="1:12" ht="17.100000000000001" customHeight="1">
      <c r="A4474" s="298"/>
      <c r="B4474" s="298"/>
      <c r="C4474" s="298"/>
      <c r="D4474" s="298"/>
      <c r="E4474" s="298"/>
      <c r="F4474" s="298"/>
      <c r="G4474" s="298"/>
      <c r="H4474" s="298"/>
      <c r="I4474" s="298"/>
      <c r="J4474" s="298" t="s">
        <v>12992</v>
      </c>
      <c r="K4474" s="298"/>
      <c r="L4474" s="298" t="s">
        <v>14263</v>
      </c>
    </row>
    <row r="4475" spans="1:12">
      <c r="A4475" s="414" t="s">
        <v>12998</v>
      </c>
      <c r="B4475" s="414"/>
      <c r="C4475" s="414"/>
      <c r="D4475" s="414"/>
      <c r="E4475" s="414"/>
      <c r="F4475" s="414"/>
      <c r="G4475" s="414"/>
      <c r="H4475" s="414"/>
      <c r="I4475" s="294"/>
      <c r="J4475" s="294"/>
      <c r="K4475" s="294"/>
      <c r="L4475" s="294"/>
    </row>
    <row r="4476" spans="1:12" ht="17.100000000000001" customHeight="1">
      <c r="A4476" s="294" t="s">
        <v>12978</v>
      </c>
      <c r="B4476" s="298" t="s">
        <v>12979</v>
      </c>
      <c r="C4476" s="294" t="s">
        <v>12980</v>
      </c>
      <c r="D4476" s="294" t="s">
        <v>12981</v>
      </c>
      <c r="E4476" s="299" t="s">
        <v>12982</v>
      </c>
      <c r="F4476" s="413" t="s">
        <v>12983</v>
      </c>
      <c r="G4476" s="413"/>
      <c r="H4476" s="413" t="s">
        <v>12984</v>
      </c>
      <c r="I4476" s="413"/>
      <c r="J4476" s="413" t="s">
        <v>12985</v>
      </c>
      <c r="K4476" s="413"/>
      <c r="L4476" s="413"/>
    </row>
    <row r="4477" spans="1:12" ht="24" customHeight="1">
      <c r="A4477" s="300" t="s">
        <v>12986</v>
      </c>
      <c r="B4477" s="301" t="s">
        <v>14264</v>
      </c>
      <c r="C4477" s="300" t="s">
        <v>9</v>
      </c>
      <c r="D4477" s="300" t="s">
        <v>9578</v>
      </c>
      <c r="E4477" s="302" t="s">
        <v>51</v>
      </c>
      <c r="F4477" s="423" t="s">
        <v>12907</v>
      </c>
      <c r="G4477" s="423"/>
      <c r="H4477" s="423">
        <v>0.5</v>
      </c>
      <c r="I4477" s="423"/>
      <c r="J4477" s="424">
        <v>0.26</v>
      </c>
      <c r="K4477" s="424"/>
      <c r="L4477" s="424"/>
    </row>
    <row r="4478" spans="1:12" ht="24" customHeight="1">
      <c r="A4478" s="300" t="s">
        <v>12986</v>
      </c>
      <c r="B4478" s="301" t="s">
        <v>14265</v>
      </c>
      <c r="C4478" s="300" t="s">
        <v>9</v>
      </c>
      <c r="D4478" s="300" t="s">
        <v>9958</v>
      </c>
      <c r="E4478" s="302" t="s">
        <v>12940</v>
      </c>
      <c r="F4478" s="423" t="s">
        <v>14266</v>
      </c>
      <c r="G4478" s="423"/>
      <c r="H4478" s="423">
        <v>0.16</v>
      </c>
      <c r="I4478" s="423"/>
      <c r="J4478" s="424">
        <v>7.43</v>
      </c>
      <c r="K4478" s="424"/>
      <c r="L4478" s="424"/>
    </row>
    <row r="4479" spans="1:12" ht="24" customHeight="1">
      <c r="A4479" s="300" t="s">
        <v>12986</v>
      </c>
      <c r="B4479" s="301" t="s">
        <v>13099</v>
      </c>
      <c r="C4479" s="300" t="s">
        <v>9</v>
      </c>
      <c r="D4479" s="300" t="s">
        <v>7224</v>
      </c>
      <c r="E4479" s="302" t="s">
        <v>51</v>
      </c>
      <c r="F4479" s="423" t="s">
        <v>13100</v>
      </c>
      <c r="G4479" s="423"/>
      <c r="H4479" s="423">
        <v>4.1574000000000003E-3</v>
      </c>
      <c r="I4479" s="423"/>
      <c r="J4479" s="424">
        <v>3.8199999999999998E-2</v>
      </c>
      <c r="K4479" s="424"/>
      <c r="L4479" s="424"/>
    </row>
    <row r="4480" spans="1:12" ht="24" customHeight="1">
      <c r="A4480" s="300" t="s">
        <v>12986</v>
      </c>
      <c r="B4480" s="301" t="s">
        <v>13101</v>
      </c>
      <c r="C4480" s="300" t="s">
        <v>9</v>
      </c>
      <c r="D4480" s="300" t="s">
        <v>7359</v>
      </c>
      <c r="E4480" s="302" t="s">
        <v>51</v>
      </c>
      <c r="F4480" s="423" t="s">
        <v>13102</v>
      </c>
      <c r="G4480" s="423"/>
      <c r="H4480" s="423">
        <v>1.3420000000000001E-4</v>
      </c>
      <c r="I4480" s="423"/>
      <c r="J4480" s="424">
        <v>1.72E-2</v>
      </c>
      <c r="K4480" s="424"/>
      <c r="L4480" s="424"/>
    </row>
    <row r="4481" spans="1:12" ht="24" customHeight="1">
      <c r="A4481" s="300" t="s">
        <v>12986</v>
      </c>
      <c r="B4481" s="301" t="s">
        <v>13103</v>
      </c>
      <c r="C4481" s="300" t="s">
        <v>9</v>
      </c>
      <c r="D4481" s="300" t="s">
        <v>8851</v>
      </c>
      <c r="E4481" s="302" t="s">
        <v>51</v>
      </c>
      <c r="F4481" s="423" t="s">
        <v>13104</v>
      </c>
      <c r="G4481" s="423"/>
      <c r="H4481" s="423">
        <v>1.0739999999999999E-4</v>
      </c>
      <c r="I4481" s="423"/>
      <c r="J4481" s="424">
        <v>2.0799999999999999E-2</v>
      </c>
      <c r="K4481" s="424"/>
      <c r="L4481" s="424"/>
    </row>
    <row r="4482" spans="1:12" ht="24" customHeight="1">
      <c r="A4482" s="300" t="s">
        <v>12986</v>
      </c>
      <c r="B4482" s="301" t="s">
        <v>13105</v>
      </c>
      <c r="C4482" s="300" t="s">
        <v>9</v>
      </c>
      <c r="D4482" s="300" t="s">
        <v>8852</v>
      </c>
      <c r="E4482" s="302" t="s">
        <v>51</v>
      </c>
      <c r="F4482" s="423" t="s">
        <v>13106</v>
      </c>
      <c r="G4482" s="423"/>
      <c r="H4482" s="423">
        <v>2.3E-5</v>
      </c>
      <c r="I4482" s="423"/>
      <c r="J4482" s="424">
        <v>1.26E-2</v>
      </c>
      <c r="K4482" s="424"/>
      <c r="L4482" s="424"/>
    </row>
    <row r="4483" spans="1:12" ht="24" customHeight="1">
      <c r="A4483" s="300" t="s">
        <v>12986</v>
      </c>
      <c r="B4483" s="301" t="s">
        <v>13107</v>
      </c>
      <c r="C4483" s="300" t="s">
        <v>9</v>
      </c>
      <c r="D4483" s="300" t="s">
        <v>9000</v>
      </c>
      <c r="E4483" s="302" t="s">
        <v>51</v>
      </c>
      <c r="F4483" s="423" t="s">
        <v>13108</v>
      </c>
      <c r="G4483" s="423"/>
      <c r="H4483" s="423">
        <v>4.7320000000000001E-3</v>
      </c>
      <c r="I4483" s="423"/>
      <c r="J4483" s="424">
        <v>3.2000000000000001E-2</v>
      </c>
      <c r="K4483" s="424"/>
      <c r="L4483" s="424"/>
    </row>
    <row r="4484" spans="1:12" ht="24" customHeight="1">
      <c r="A4484" s="300" t="s">
        <v>12986</v>
      </c>
      <c r="B4484" s="301" t="s">
        <v>13109</v>
      </c>
      <c r="C4484" s="300" t="s">
        <v>9</v>
      </c>
      <c r="D4484" s="300" t="s">
        <v>9574</v>
      </c>
      <c r="E4484" s="302" t="s">
        <v>51</v>
      </c>
      <c r="F4484" s="423" t="s">
        <v>13110</v>
      </c>
      <c r="G4484" s="423"/>
      <c r="H4484" s="423">
        <v>1.5005999999999999E-3</v>
      </c>
      <c r="I4484" s="423"/>
      <c r="J4484" s="424">
        <v>1.3299999999999999E-2</v>
      </c>
      <c r="K4484" s="424"/>
      <c r="L4484" s="424"/>
    </row>
    <row r="4485" spans="1:12" ht="24" customHeight="1">
      <c r="A4485" s="300" t="s">
        <v>12986</v>
      </c>
      <c r="B4485" s="301" t="s">
        <v>13111</v>
      </c>
      <c r="C4485" s="300" t="s">
        <v>9</v>
      </c>
      <c r="D4485" s="300" t="s">
        <v>10714</v>
      </c>
      <c r="E4485" s="302" t="s">
        <v>93</v>
      </c>
      <c r="F4485" s="423" t="s">
        <v>13112</v>
      </c>
      <c r="G4485" s="423"/>
      <c r="H4485" s="423">
        <v>7.8870000000000003E-4</v>
      </c>
      <c r="I4485" s="423"/>
      <c r="J4485" s="424">
        <v>1.2E-2</v>
      </c>
      <c r="K4485" s="424"/>
      <c r="L4485" s="424"/>
    </row>
    <row r="4486" spans="1:12" ht="24" customHeight="1">
      <c r="A4486" s="300" t="s">
        <v>12986</v>
      </c>
      <c r="B4486" s="301" t="s">
        <v>13113</v>
      </c>
      <c r="C4486" s="300" t="s">
        <v>9</v>
      </c>
      <c r="D4486" s="300" t="s">
        <v>10809</v>
      </c>
      <c r="E4486" s="302" t="s">
        <v>51</v>
      </c>
      <c r="F4486" s="423" t="s">
        <v>13114</v>
      </c>
      <c r="G4486" s="423"/>
      <c r="H4486" s="423">
        <v>7.8870000000000003E-4</v>
      </c>
      <c r="I4486" s="423"/>
      <c r="J4486" s="424">
        <v>9.4999999999999998E-3</v>
      </c>
      <c r="K4486" s="424"/>
      <c r="L4486" s="424"/>
    </row>
    <row r="4487" spans="1:12" ht="24" customHeight="1">
      <c r="A4487" s="300" t="s">
        <v>12986</v>
      </c>
      <c r="B4487" s="301" t="s">
        <v>13115</v>
      </c>
      <c r="C4487" s="300" t="s">
        <v>9</v>
      </c>
      <c r="D4487" s="300" t="s">
        <v>10810</v>
      </c>
      <c r="E4487" s="302" t="s">
        <v>51</v>
      </c>
      <c r="F4487" s="423" t="s">
        <v>13116</v>
      </c>
      <c r="G4487" s="423"/>
      <c r="H4487" s="423">
        <v>7.8870000000000003E-4</v>
      </c>
      <c r="I4487" s="423"/>
      <c r="J4487" s="424">
        <v>2.1000000000000001E-2</v>
      </c>
      <c r="K4487" s="424"/>
      <c r="L4487" s="424"/>
    </row>
    <row r="4488" spans="1:12" ht="24" customHeight="1">
      <c r="A4488" s="300" t="s">
        <v>12986</v>
      </c>
      <c r="B4488" s="301" t="s">
        <v>13117</v>
      </c>
      <c r="C4488" s="300" t="s">
        <v>9</v>
      </c>
      <c r="D4488" s="300" t="s">
        <v>10837</v>
      </c>
      <c r="E4488" s="302" t="s">
        <v>51</v>
      </c>
      <c r="F4488" s="423" t="s">
        <v>13118</v>
      </c>
      <c r="G4488" s="423"/>
      <c r="H4488" s="423">
        <v>2.69E-5</v>
      </c>
      <c r="I4488" s="423"/>
      <c r="J4488" s="424">
        <v>1.2E-2</v>
      </c>
      <c r="K4488" s="424"/>
      <c r="L4488" s="424"/>
    </row>
    <row r="4489" spans="1:12" ht="24" customHeight="1">
      <c r="A4489" s="300" t="s">
        <v>12986</v>
      </c>
      <c r="B4489" s="301" t="s">
        <v>13003</v>
      </c>
      <c r="C4489" s="300" t="s">
        <v>9</v>
      </c>
      <c r="D4489" s="300" t="s">
        <v>7216</v>
      </c>
      <c r="E4489" s="302" t="s">
        <v>51</v>
      </c>
      <c r="F4489" s="423" t="s">
        <v>13004</v>
      </c>
      <c r="G4489" s="423"/>
      <c r="H4489" s="423">
        <v>1.5796E-3</v>
      </c>
      <c r="I4489" s="423"/>
      <c r="J4489" s="424">
        <v>5.28E-2</v>
      </c>
      <c r="K4489" s="424"/>
      <c r="L4489" s="424"/>
    </row>
    <row r="4490" spans="1:12" ht="24" customHeight="1">
      <c r="A4490" s="300" t="s">
        <v>12986</v>
      </c>
      <c r="B4490" s="301" t="s">
        <v>13005</v>
      </c>
      <c r="C4490" s="300" t="s">
        <v>9</v>
      </c>
      <c r="D4490" s="300" t="s">
        <v>7393</v>
      </c>
      <c r="E4490" s="302" t="s">
        <v>12988</v>
      </c>
      <c r="F4490" s="423" t="s">
        <v>13006</v>
      </c>
      <c r="G4490" s="423"/>
      <c r="H4490" s="423">
        <v>9.5029999999999995E-4</v>
      </c>
      <c r="I4490" s="423"/>
      <c r="J4490" s="424">
        <v>5.1299999999999998E-2</v>
      </c>
      <c r="K4490" s="424"/>
      <c r="L4490" s="424"/>
    </row>
    <row r="4491" spans="1:12" ht="24" customHeight="1">
      <c r="A4491" s="300" t="s">
        <v>12986</v>
      </c>
      <c r="B4491" s="301" t="s">
        <v>13007</v>
      </c>
      <c r="C4491" s="300" t="s">
        <v>9</v>
      </c>
      <c r="D4491" s="300" t="s">
        <v>10619</v>
      </c>
      <c r="E4491" s="302" t="s">
        <v>51</v>
      </c>
      <c r="F4491" s="423" t="s">
        <v>13008</v>
      </c>
      <c r="G4491" s="423"/>
      <c r="H4491" s="423">
        <v>7.3720000000000003E-4</v>
      </c>
      <c r="I4491" s="423"/>
      <c r="J4491" s="424">
        <v>0.14099999999999999</v>
      </c>
      <c r="K4491" s="424"/>
      <c r="L4491" s="424"/>
    </row>
    <row r="4492" spans="1:12" ht="24" customHeight="1">
      <c r="A4492" s="300" t="s">
        <v>12986</v>
      </c>
      <c r="B4492" s="301" t="s">
        <v>13009</v>
      </c>
      <c r="C4492" s="300" t="s">
        <v>9</v>
      </c>
      <c r="D4492" s="300" t="s">
        <v>10769</v>
      </c>
      <c r="E4492" s="302" t="s">
        <v>51</v>
      </c>
      <c r="F4492" s="423" t="s">
        <v>13010</v>
      </c>
      <c r="G4492" s="423"/>
      <c r="H4492" s="423">
        <v>6.6264299999999998E-2</v>
      </c>
      <c r="I4492" s="423"/>
      <c r="J4492" s="424">
        <v>8.3500000000000005E-2</v>
      </c>
      <c r="K4492" s="424"/>
      <c r="L4492" s="424"/>
    </row>
    <row r="4493" spans="1:12" ht="24" customHeight="1">
      <c r="A4493" s="300" t="s">
        <v>12986</v>
      </c>
      <c r="B4493" s="301" t="s">
        <v>13011</v>
      </c>
      <c r="C4493" s="300" t="s">
        <v>9</v>
      </c>
      <c r="D4493" s="300" t="s">
        <v>10929</v>
      </c>
      <c r="E4493" s="302" t="s">
        <v>51</v>
      </c>
      <c r="F4493" s="423" t="s">
        <v>13012</v>
      </c>
      <c r="G4493" s="423"/>
      <c r="H4493" s="423">
        <v>6.3889999999999997E-4</v>
      </c>
      <c r="I4493" s="423"/>
      <c r="J4493" s="424">
        <v>9.6100000000000005E-2</v>
      </c>
      <c r="K4493" s="424"/>
      <c r="L4493" s="424"/>
    </row>
    <row r="4494" spans="1:12" ht="17.100000000000001" customHeight="1">
      <c r="A4494" s="298"/>
      <c r="B4494" s="298"/>
      <c r="C4494" s="298"/>
      <c r="D4494" s="298"/>
      <c r="E4494" s="298"/>
      <c r="F4494" s="298"/>
      <c r="G4494" s="298"/>
      <c r="H4494" s="298"/>
      <c r="I4494" s="298"/>
      <c r="J4494" s="298" t="s">
        <v>12992</v>
      </c>
      <c r="K4494" s="298"/>
      <c r="L4494" s="298" t="s">
        <v>14267</v>
      </c>
    </row>
    <row r="4495" spans="1:12">
      <c r="A4495" s="414" t="s">
        <v>13056</v>
      </c>
      <c r="B4495" s="414"/>
      <c r="C4495" s="414"/>
      <c r="D4495" s="414"/>
      <c r="E4495" s="414"/>
      <c r="F4495" s="414"/>
      <c r="G4495" s="414"/>
      <c r="H4495" s="414"/>
      <c r="I4495" s="294"/>
      <c r="J4495" s="294"/>
      <c r="K4495" s="294"/>
      <c r="L4495" s="294"/>
    </row>
    <row r="4496" spans="1:12" ht="17.100000000000001" customHeight="1">
      <c r="A4496" s="294" t="s">
        <v>12978</v>
      </c>
      <c r="B4496" s="298" t="s">
        <v>12979</v>
      </c>
      <c r="C4496" s="294" t="s">
        <v>12980</v>
      </c>
      <c r="D4496" s="294" t="s">
        <v>12981</v>
      </c>
      <c r="E4496" s="299" t="s">
        <v>12982</v>
      </c>
      <c r="F4496" s="413" t="s">
        <v>12983</v>
      </c>
      <c r="G4496" s="413"/>
      <c r="H4496" s="413" t="s">
        <v>12984</v>
      </c>
      <c r="I4496" s="413"/>
      <c r="J4496" s="413" t="s">
        <v>12985</v>
      </c>
      <c r="K4496" s="413"/>
      <c r="L4496" s="413"/>
    </row>
    <row r="4497" spans="1:12" ht="24" customHeight="1">
      <c r="A4497" s="300" t="s">
        <v>12986</v>
      </c>
      <c r="B4497" s="301" t="s">
        <v>13057</v>
      </c>
      <c r="C4497" s="300" t="s">
        <v>9</v>
      </c>
      <c r="D4497" s="300" t="s">
        <v>12549</v>
      </c>
      <c r="E4497" s="302" t="s">
        <v>27</v>
      </c>
      <c r="F4497" s="423" t="s">
        <v>12948</v>
      </c>
      <c r="G4497" s="423"/>
      <c r="H4497" s="423">
        <v>0.59285900000000002</v>
      </c>
      <c r="I4497" s="423"/>
      <c r="J4497" s="424">
        <v>0.38540000000000002</v>
      </c>
      <c r="K4497" s="424"/>
      <c r="L4497" s="424"/>
    </row>
    <row r="4498" spans="1:12" ht="17.100000000000001" customHeight="1">
      <c r="A4498" s="298"/>
      <c r="B4498" s="298"/>
      <c r="C4498" s="298"/>
      <c r="D4498" s="298"/>
      <c r="E4498" s="298"/>
      <c r="F4498" s="298"/>
      <c r="G4498" s="298"/>
      <c r="H4498" s="298"/>
      <c r="I4498" s="298"/>
      <c r="J4498" s="298" t="s">
        <v>12992</v>
      </c>
      <c r="K4498" s="298"/>
      <c r="L4498" s="298" t="s">
        <v>13275</v>
      </c>
    </row>
    <row r="4499" spans="1:12">
      <c r="A4499" s="414" t="s">
        <v>13058</v>
      </c>
      <c r="B4499" s="414"/>
      <c r="C4499" s="414"/>
      <c r="D4499" s="414"/>
      <c r="E4499" s="414"/>
      <c r="F4499" s="414"/>
      <c r="G4499" s="414"/>
      <c r="H4499" s="414"/>
      <c r="I4499" s="294"/>
      <c r="J4499" s="294"/>
      <c r="K4499" s="294"/>
      <c r="L4499" s="294"/>
    </row>
    <row r="4500" spans="1:12" ht="17.100000000000001" customHeight="1">
      <c r="A4500" s="294" t="s">
        <v>12978</v>
      </c>
      <c r="B4500" s="298" t="s">
        <v>12979</v>
      </c>
      <c r="C4500" s="294" t="s">
        <v>12980</v>
      </c>
      <c r="D4500" s="294" t="s">
        <v>12981</v>
      </c>
      <c r="E4500" s="299" t="s">
        <v>12982</v>
      </c>
      <c r="F4500" s="413" t="s">
        <v>12983</v>
      </c>
      <c r="G4500" s="413"/>
      <c r="H4500" s="413" t="s">
        <v>12984</v>
      </c>
      <c r="I4500" s="413"/>
      <c r="J4500" s="413" t="s">
        <v>12985</v>
      </c>
      <c r="K4500" s="413"/>
      <c r="L4500" s="413"/>
    </row>
    <row r="4501" spans="1:12" ht="24" customHeight="1">
      <c r="A4501" s="300" t="s">
        <v>12986</v>
      </c>
      <c r="B4501" s="301" t="s">
        <v>13059</v>
      </c>
      <c r="C4501" s="300" t="s">
        <v>9</v>
      </c>
      <c r="D4501" s="300" t="s">
        <v>12535</v>
      </c>
      <c r="E4501" s="302" t="s">
        <v>27</v>
      </c>
      <c r="F4501" s="423" t="s">
        <v>12936</v>
      </c>
      <c r="G4501" s="423"/>
      <c r="H4501" s="423">
        <v>0.59285900000000002</v>
      </c>
      <c r="I4501" s="423"/>
      <c r="J4501" s="424">
        <v>2.9600000000000001E-2</v>
      </c>
      <c r="K4501" s="424"/>
      <c r="L4501" s="424"/>
    </row>
    <row r="4502" spans="1:12" ht="17.100000000000001" customHeight="1">
      <c r="A4502" s="298"/>
      <c r="B4502" s="298"/>
      <c r="C4502" s="298"/>
      <c r="D4502" s="298"/>
      <c r="E4502" s="298"/>
      <c r="F4502" s="298"/>
      <c r="G4502" s="298"/>
      <c r="H4502" s="298"/>
      <c r="I4502" s="298"/>
      <c r="J4502" s="298" t="s">
        <v>12992</v>
      </c>
      <c r="K4502" s="298"/>
      <c r="L4502" s="298" t="s">
        <v>12929</v>
      </c>
    </row>
    <row r="4503" spans="1:12">
      <c r="A4503" s="414" t="s">
        <v>13060</v>
      </c>
      <c r="B4503" s="414"/>
      <c r="C4503" s="414"/>
      <c r="D4503" s="414"/>
      <c r="E4503" s="414"/>
      <c r="F4503" s="414"/>
      <c r="G4503" s="414"/>
      <c r="H4503" s="414"/>
      <c r="I4503" s="294"/>
      <c r="J4503" s="294"/>
      <c r="K4503" s="294"/>
      <c r="L4503" s="294"/>
    </row>
    <row r="4504" spans="1:12" ht="17.100000000000001" customHeight="1">
      <c r="A4504" s="294" t="s">
        <v>12978</v>
      </c>
      <c r="B4504" s="298" t="s">
        <v>12979</v>
      </c>
      <c r="C4504" s="294" t="s">
        <v>12980</v>
      </c>
      <c r="D4504" s="294" t="s">
        <v>12981</v>
      </c>
      <c r="E4504" s="299" t="s">
        <v>12982</v>
      </c>
      <c r="F4504" s="413" t="s">
        <v>12983</v>
      </c>
      <c r="G4504" s="413"/>
      <c r="H4504" s="413" t="s">
        <v>12984</v>
      </c>
      <c r="I4504" s="413"/>
      <c r="J4504" s="413" t="s">
        <v>12985</v>
      </c>
      <c r="K4504" s="413"/>
      <c r="L4504" s="413"/>
    </row>
    <row r="4505" spans="1:12" ht="24" customHeight="1">
      <c r="A4505" s="300" t="s">
        <v>12986</v>
      </c>
      <c r="B4505" s="301" t="s">
        <v>13061</v>
      </c>
      <c r="C4505" s="300" t="s">
        <v>9</v>
      </c>
      <c r="D4505" s="300" t="s">
        <v>12522</v>
      </c>
      <c r="E4505" s="302" t="s">
        <v>27</v>
      </c>
      <c r="F4505" s="423" t="s">
        <v>12964</v>
      </c>
      <c r="G4505" s="423"/>
      <c r="H4505" s="423">
        <v>0.59285900000000002</v>
      </c>
      <c r="I4505" s="423"/>
      <c r="J4505" s="424">
        <v>1.4999</v>
      </c>
      <c r="K4505" s="424"/>
      <c r="L4505" s="424"/>
    </row>
    <row r="4506" spans="1:12" ht="24" customHeight="1">
      <c r="A4506" s="300" t="s">
        <v>12986</v>
      </c>
      <c r="B4506" s="301" t="s">
        <v>13062</v>
      </c>
      <c r="C4506" s="300" t="s">
        <v>9</v>
      </c>
      <c r="D4506" s="300" t="s">
        <v>12527</v>
      </c>
      <c r="E4506" s="302" t="s">
        <v>27</v>
      </c>
      <c r="F4506" s="423" t="s">
        <v>13063</v>
      </c>
      <c r="G4506" s="423"/>
      <c r="H4506" s="423">
        <v>0.59285900000000002</v>
      </c>
      <c r="I4506" s="423"/>
      <c r="J4506" s="424">
        <v>0.2016</v>
      </c>
      <c r="K4506" s="424"/>
      <c r="L4506" s="424"/>
    </row>
    <row r="4507" spans="1:12" ht="17.100000000000001" customHeight="1">
      <c r="A4507" s="298"/>
      <c r="B4507" s="298"/>
      <c r="C4507" s="298"/>
      <c r="D4507" s="298"/>
      <c r="E4507" s="298"/>
      <c r="F4507" s="298"/>
      <c r="G4507" s="298"/>
      <c r="H4507" s="298"/>
      <c r="I4507" s="298"/>
      <c r="J4507" s="298" t="s">
        <v>12992</v>
      </c>
      <c r="K4507" s="298"/>
      <c r="L4507" s="298" t="s">
        <v>14268</v>
      </c>
    </row>
    <row r="4508" spans="1:12" ht="17.100000000000001" customHeight="1">
      <c r="A4508" s="294" t="s">
        <v>13014</v>
      </c>
      <c r="B4508" s="294"/>
      <c r="C4508" s="294"/>
      <c r="D4508" s="294"/>
      <c r="E4508" s="294"/>
      <c r="F4508" s="294"/>
      <c r="G4508" s="294"/>
      <c r="H4508" s="294"/>
      <c r="I4508" s="294"/>
      <c r="J4508" s="294"/>
      <c r="K4508" s="294"/>
      <c r="L4508" s="294"/>
    </row>
    <row r="4509" spans="1:12" ht="17.100000000000001" customHeight="1">
      <c r="A4509" s="298"/>
      <c r="B4509" s="298"/>
      <c r="C4509" s="298"/>
      <c r="D4509" s="298"/>
      <c r="E4509" s="298"/>
      <c r="F4509" s="298"/>
      <c r="G4509" s="298"/>
      <c r="H4509" s="298"/>
      <c r="I4509" s="298"/>
      <c r="J4509" s="298" t="s">
        <v>13015</v>
      </c>
      <c r="K4509" s="298"/>
      <c r="L4509" s="298" t="s">
        <v>14269</v>
      </c>
    </row>
    <row r="4510" spans="1:12" ht="17.100000000000001" customHeight="1">
      <c r="A4510" s="298"/>
      <c r="B4510" s="298"/>
      <c r="C4510" s="298"/>
      <c r="D4510" s="298"/>
      <c r="E4510" s="298"/>
      <c r="F4510" s="298"/>
      <c r="G4510" s="298"/>
      <c r="H4510" s="298"/>
      <c r="I4510" s="298"/>
      <c r="J4510" s="298" t="s">
        <v>13017</v>
      </c>
      <c r="K4510" s="298" t="s">
        <v>13018</v>
      </c>
      <c r="L4510" s="298" t="s">
        <v>14270</v>
      </c>
    </row>
    <row r="4511" spans="1:12" ht="17.100000000000001" customHeight="1">
      <c r="A4511" s="298"/>
      <c r="B4511" s="298"/>
      <c r="C4511" s="298"/>
      <c r="D4511" s="298"/>
      <c r="E4511" s="298"/>
      <c r="F4511" s="298"/>
      <c r="G4511" s="298"/>
      <c r="H4511" s="298"/>
      <c r="I4511" s="298"/>
      <c r="J4511" s="298" t="s">
        <v>13020</v>
      </c>
      <c r="K4511" s="298"/>
      <c r="L4511" s="298" t="s">
        <v>14271</v>
      </c>
    </row>
    <row r="4512" spans="1:12" ht="17.100000000000001" customHeight="1">
      <c r="A4512" s="298"/>
      <c r="B4512" s="298"/>
      <c r="C4512" s="298"/>
      <c r="D4512" s="298"/>
      <c r="E4512" s="298"/>
      <c r="F4512" s="298"/>
      <c r="G4512" s="298"/>
      <c r="H4512" s="298"/>
      <c r="I4512" s="298"/>
      <c r="J4512" s="298" t="s">
        <v>13022</v>
      </c>
      <c r="K4512" s="298" t="s">
        <v>12974</v>
      </c>
      <c r="L4512" s="298" t="s">
        <v>14272</v>
      </c>
    </row>
    <row r="4513" spans="1:12" ht="17.100000000000001" customHeight="1">
      <c r="A4513" s="298"/>
      <c r="B4513" s="298"/>
      <c r="C4513" s="298"/>
      <c r="D4513" s="298"/>
      <c r="E4513" s="298"/>
      <c r="F4513" s="298"/>
      <c r="G4513" s="298"/>
      <c r="H4513" s="298"/>
      <c r="I4513" s="298"/>
      <c r="J4513" s="298" t="s">
        <v>13024</v>
      </c>
      <c r="K4513" s="298"/>
      <c r="L4513" s="298" t="s">
        <v>14273</v>
      </c>
    </row>
    <row r="4514" spans="1:12" ht="30" customHeight="1">
      <c r="A4514" s="299"/>
      <c r="B4514" s="299"/>
      <c r="C4514" s="299"/>
      <c r="D4514" s="299"/>
      <c r="E4514" s="299"/>
      <c r="F4514" s="299"/>
      <c r="G4514" s="299"/>
      <c r="H4514" s="299"/>
      <c r="I4514" s="299"/>
      <c r="J4514" s="299"/>
      <c r="K4514" s="299"/>
      <c r="L4514" s="299"/>
    </row>
    <row r="4515" spans="1:12" ht="48" customHeight="1">
      <c r="A4515" s="295" t="s">
        <v>14274</v>
      </c>
      <c r="B4515" s="296" t="s">
        <v>14275</v>
      </c>
      <c r="C4515" s="295" t="s">
        <v>9</v>
      </c>
      <c r="D4515" s="295" t="s">
        <v>1722</v>
      </c>
      <c r="E4515" s="297" t="s">
        <v>13082</v>
      </c>
      <c r="F4515" s="296"/>
      <c r="G4515" s="296"/>
      <c r="H4515" s="296"/>
      <c r="I4515" s="296"/>
      <c r="J4515" s="296"/>
      <c r="K4515" s="296"/>
      <c r="L4515" s="296"/>
    </row>
    <row r="4516" spans="1:12">
      <c r="A4516" s="414" t="s">
        <v>12977</v>
      </c>
      <c r="B4516" s="414"/>
      <c r="C4516" s="414"/>
      <c r="D4516" s="414"/>
      <c r="E4516" s="414"/>
      <c r="F4516" s="414"/>
      <c r="G4516" s="414"/>
      <c r="H4516" s="414"/>
      <c r="I4516" s="294"/>
      <c r="J4516" s="294"/>
      <c r="K4516" s="294"/>
      <c r="L4516" s="294"/>
    </row>
    <row r="4517" spans="1:12" ht="17.100000000000001" customHeight="1">
      <c r="A4517" s="294" t="s">
        <v>12978</v>
      </c>
      <c r="B4517" s="298" t="s">
        <v>12979</v>
      </c>
      <c r="C4517" s="294" t="s">
        <v>12980</v>
      </c>
      <c r="D4517" s="294" t="s">
        <v>12981</v>
      </c>
      <c r="E4517" s="299" t="s">
        <v>12982</v>
      </c>
      <c r="F4517" s="413" t="s">
        <v>12983</v>
      </c>
      <c r="G4517" s="413"/>
      <c r="H4517" s="413" t="s">
        <v>12984</v>
      </c>
      <c r="I4517" s="413"/>
      <c r="J4517" s="413" t="s">
        <v>12985</v>
      </c>
      <c r="K4517" s="413"/>
      <c r="L4517" s="413"/>
    </row>
    <row r="4518" spans="1:12" ht="24" customHeight="1">
      <c r="A4518" s="300" t="s">
        <v>12986</v>
      </c>
      <c r="B4518" s="301" t="s">
        <v>13085</v>
      </c>
      <c r="C4518" s="300" t="s">
        <v>9</v>
      </c>
      <c r="D4518" s="300" t="s">
        <v>7909</v>
      </c>
      <c r="E4518" s="302" t="s">
        <v>51</v>
      </c>
      <c r="F4518" s="423" t="s">
        <v>13086</v>
      </c>
      <c r="G4518" s="423"/>
      <c r="H4518" s="423">
        <v>5.9869999999999997E-4</v>
      </c>
      <c r="I4518" s="423"/>
      <c r="J4518" s="424">
        <v>6.2300000000000001E-2</v>
      </c>
      <c r="K4518" s="424"/>
      <c r="L4518" s="424"/>
    </row>
    <row r="4519" spans="1:12" ht="24" customHeight="1">
      <c r="A4519" s="300" t="s">
        <v>12986</v>
      </c>
      <c r="B4519" s="301" t="s">
        <v>13087</v>
      </c>
      <c r="C4519" s="300" t="s">
        <v>9</v>
      </c>
      <c r="D4519" s="300" t="s">
        <v>8873</v>
      </c>
      <c r="E4519" s="302" t="s">
        <v>51</v>
      </c>
      <c r="F4519" s="423" t="s">
        <v>13088</v>
      </c>
      <c r="G4519" s="423"/>
      <c r="H4519" s="423">
        <v>5.7200000000000001E-5</v>
      </c>
      <c r="I4519" s="423"/>
      <c r="J4519" s="424">
        <v>4.9700000000000001E-2</v>
      </c>
      <c r="K4519" s="424"/>
      <c r="L4519" s="424"/>
    </row>
    <row r="4520" spans="1:12" ht="48" customHeight="1">
      <c r="A4520" s="300" t="s">
        <v>12986</v>
      </c>
      <c r="B4520" s="301" t="s">
        <v>13089</v>
      </c>
      <c r="C4520" s="300" t="s">
        <v>9</v>
      </c>
      <c r="D4520" s="300" t="s">
        <v>9227</v>
      </c>
      <c r="E4520" s="302" t="s">
        <v>51</v>
      </c>
      <c r="F4520" s="423" t="s">
        <v>13090</v>
      </c>
      <c r="G4520" s="423"/>
      <c r="H4520" s="423">
        <v>3.9900000000000001E-5</v>
      </c>
      <c r="I4520" s="423"/>
      <c r="J4520" s="424">
        <v>5.33E-2</v>
      </c>
      <c r="K4520" s="424"/>
      <c r="L4520" s="424"/>
    </row>
    <row r="4521" spans="1:12" ht="24" customHeight="1">
      <c r="A4521" s="300" t="s">
        <v>12986</v>
      </c>
      <c r="B4521" s="301" t="s">
        <v>13091</v>
      </c>
      <c r="C4521" s="300" t="s">
        <v>9</v>
      </c>
      <c r="D4521" s="300" t="s">
        <v>9580</v>
      </c>
      <c r="E4521" s="302" t="s">
        <v>51</v>
      </c>
      <c r="F4521" s="423" t="s">
        <v>13092</v>
      </c>
      <c r="G4521" s="423"/>
      <c r="H4521" s="423">
        <v>3.9199999999999997E-5</v>
      </c>
      <c r="I4521" s="423"/>
      <c r="J4521" s="424">
        <v>3.5099999999999999E-2</v>
      </c>
      <c r="K4521" s="424"/>
      <c r="L4521" s="424"/>
    </row>
    <row r="4522" spans="1:12" ht="24" customHeight="1">
      <c r="A4522" s="300" t="s">
        <v>12986</v>
      </c>
      <c r="B4522" s="301" t="s">
        <v>12987</v>
      </c>
      <c r="C4522" s="300" t="s">
        <v>9</v>
      </c>
      <c r="D4522" s="300" t="s">
        <v>9831</v>
      </c>
      <c r="E4522" s="302" t="s">
        <v>12988</v>
      </c>
      <c r="F4522" s="423" t="s">
        <v>12989</v>
      </c>
      <c r="G4522" s="423"/>
      <c r="H4522" s="423">
        <v>1.38566E-2</v>
      </c>
      <c r="I4522" s="423"/>
      <c r="J4522" s="424">
        <v>0.14019999999999999</v>
      </c>
      <c r="K4522" s="424"/>
      <c r="L4522" s="424"/>
    </row>
    <row r="4523" spans="1:12" ht="36" customHeight="1">
      <c r="A4523" s="300" t="s">
        <v>12986</v>
      </c>
      <c r="B4523" s="301" t="s">
        <v>12990</v>
      </c>
      <c r="C4523" s="300" t="s">
        <v>9</v>
      </c>
      <c r="D4523" s="300" t="s">
        <v>11426</v>
      </c>
      <c r="E4523" s="302" t="s">
        <v>51</v>
      </c>
      <c r="F4523" s="423" t="s">
        <v>12991</v>
      </c>
      <c r="G4523" s="423"/>
      <c r="H4523" s="423">
        <v>7.2619999999999998E-4</v>
      </c>
      <c r="I4523" s="423"/>
      <c r="J4523" s="424">
        <v>9.6000000000000002E-2</v>
      </c>
      <c r="K4523" s="424"/>
      <c r="L4523" s="424"/>
    </row>
    <row r="4524" spans="1:12" ht="17.100000000000001" customHeight="1">
      <c r="A4524" s="298"/>
      <c r="B4524" s="298"/>
      <c r="C4524" s="298"/>
      <c r="D4524" s="298"/>
      <c r="E4524" s="298"/>
      <c r="F4524" s="298"/>
      <c r="G4524" s="298"/>
      <c r="H4524" s="298"/>
      <c r="I4524" s="298"/>
      <c r="J4524" s="298" t="s">
        <v>12992</v>
      </c>
      <c r="K4524" s="298"/>
      <c r="L4524" s="298" t="s">
        <v>13789</v>
      </c>
    </row>
    <row r="4525" spans="1:12">
      <c r="A4525" s="414" t="s">
        <v>12994</v>
      </c>
      <c r="B4525" s="414"/>
      <c r="C4525" s="414"/>
      <c r="D4525" s="414"/>
      <c r="E4525" s="414"/>
      <c r="F4525" s="414"/>
      <c r="G4525" s="414"/>
      <c r="H4525" s="414"/>
      <c r="I4525" s="294"/>
      <c r="J4525" s="294"/>
      <c r="K4525" s="294"/>
      <c r="L4525" s="294"/>
    </row>
    <row r="4526" spans="1:12" ht="17.100000000000001" customHeight="1">
      <c r="A4526" s="294" t="s">
        <v>12978</v>
      </c>
      <c r="B4526" s="298" t="s">
        <v>12979</v>
      </c>
      <c r="C4526" s="294" t="s">
        <v>12980</v>
      </c>
      <c r="D4526" s="294" t="s">
        <v>12981</v>
      </c>
      <c r="E4526" s="299" t="s">
        <v>12982</v>
      </c>
      <c r="F4526" s="413" t="s">
        <v>12983</v>
      </c>
      <c r="G4526" s="413"/>
      <c r="H4526" s="413" t="s">
        <v>12984</v>
      </c>
      <c r="I4526" s="413"/>
      <c r="J4526" s="413" t="s">
        <v>12985</v>
      </c>
      <c r="K4526" s="413"/>
      <c r="L4526" s="413"/>
    </row>
    <row r="4527" spans="1:12" ht="24" customHeight="1">
      <c r="A4527" s="300" t="s">
        <v>12986</v>
      </c>
      <c r="B4527" s="301" t="s">
        <v>13295</v>
      </c>
      <c r="C4527" s="300" t="s">
        <v>9</v>
      </c>
      <c r="D4527" s="300" t="s">
        <v>7218</v>
      </c>
      <c r="E4527" s="302" t="s">
        <v>27</v>
      </c>
      <c r="F4527" s="423" t="s">
        <v>13134</v>
      </c>
      <c r="G4527" s="423"/>
      <c r="H4527" s="423">
        <v>0.66676489999999999</v>
      </c>
      <c r="I4527" s="423"/>
      <c r="J4527" s="424">
        <v>4.6340000000000003</v>
      </c>
      <c r="K4527" s="424"/>
      <c r="L4527" s="424"/>
    </row>
    <row r="4528" spans="1:12" ht="24" customHeight="1">
      <c r="A4528" s="300" t="s">
        <v>12986</v>
      </c>
      <c r="B4528" s="301" t="s">
        <v>13093</v>
      </c>
      <c r="C4528" s="300" t="s">
        <v>9</v>
      </c>
      <c r="D4528" s="300" t="s">
        <v>10857</v>
      </c>
      <c r="E4528" s="302" t="s">
        <v>27</v>
      </c>
      <c r="F4528" s="423" t="s">
        <v>13094</v>
      </c>
      <c r="G4528" s="423"/>
      <c r="H4528" s="423">
        <v>0.36555890000000002</v>
      </c>
      <c r="I4528" s="423"/>
      <c r="J4528" s="424">
        <v>1.8898999999999999</v>
      </c>
      <c r="K4528" s="424"/>
      <c r="L4528" s="424"/>
    </row>
    <row r="4529" spans="1:12" ht="17.100000000000001" customHeight="1">
      <c r="A4529" s="298"/>
      <c r="B4529" s="298"/>
      <c r="C4529" s="298"/>
      <c r="D4529" s="298"/>
      <c r="E4529" s="298"/>
      <c r="F4529" s="298"/>
      <c r="G4529" s="298"/>
      <c r="H4529" s="298"/>
      <c r="I4529" s="298"/>
      <c r="J4529" s="298" t="s">
        <v>12992</v>
      </c>
      <c r="K4529" s="298"/>
      <c r="L4529" s="298" t="s">
        <v>13725</v>
      </c>
    </row>
    <row r="4530" spans="1:12">
      <c r="A4530" s="414" t="s">
        <v>12998</v>
      </c>
      <c r="B4530" s="414"/>
      <c r="C4530" s="414"/>
      <c r="D4530" s="414"/>
      <c r="E4530" s="414"/>
      <c r="F4530" s="414"/>
      <c r="G4530" s="414"/>
      <c r="H4530" s="414"/>
      <c r="I4530" s="294"/>
      <c r="J4530" s="294"/>
      <c r="K4530" s="294"/>
      <c r="L4530" s="294"/>
    </row>
    <row r="4531" spans="1:12" ht="17.100000000000001" customHeight="1">
      <c r="A4531" s="294" t="s">
        <v>12978</v>
      </c>
      <c r="B4531" s="298" t="s">
        <v>12979</v>
      </c>
      <c r="C4531" s="294" t="s">
        <v>12980</v>
      </c>
      <c r="D4531" s="294" t="s">
        <v>12981</v>
      </c>
      <c r="E4531" s="299" t="s">
        <v>12982</v>
      </c>
      <c r="F4531" s="413" t="s">
        <v>12983</v>
      </c>
      <c r="G4531" s="413"/>
      <c r="H4531" s="413" t="s">
        <v>12984</v>
      </c>
      <c r="I4531" s="413"/>
      <c r="J4531" s="413" t="s">
        <v>12985</v>
      </c>
      <c r="K4531" s="413"/>
      <c r="L4531" s="413"/>
    </row>
    <row r="4532" spans="1:12" ht="24" customHeight="1">
      <c r="A4532" s="300" t="s">
        <v>12986</v>
      </c>
      <c r="B4532" s="301" t="s">
        <v>13432</v>
      </c>
      <c r="C4532" s="300" t="s">
        <v>9</v>
      </c>
      <c r="D4532" s="300" t="s">
        <v>7138</v>
      </c>
      <c r="E4532" s="302" t="s">
        <v>23</v>
      </c>
      <c r="F4532" s="423" t="s">
        <v>13433</v>
      </c>
      <c r="G4532" s="423"/>
      <c r="H4532" s="423">
        <v>6.14</v>
      </c>
      <c r="I4532" s="423"/>
      <c r="J4532" s="424">
        <v>3.43</v>
      </c>
      <c r="K4532" s="424"/>
      <c r="L4532" s="424"/>
    </row>
    <row r="4533" spans="1:12" ht="24" customHeight="1">
      <c r="A4533" s="300" t="s">
        <v>12986</v>
      </c>
      <c r="B4533" s="301" t="s">
        <v>13436</v>
      </c>
      <c r="C4533" s="300" t="s">
        <v>9</v>
      </c>
      <c r="D4533" s="300" t="s">
        <v>10762</v>
      </c>
      <c r="E4533" s="302" t="s">
        <v>23</v>
      </c>
      <c r="F4533" s="423" t="s">
        <v>13437</v>
      </c>
      <c r="G4533" s="423"/>
      <c r="H4533" s="423">
        <v>0.22</v>
      </c>
      <c r="I4533" s="423"/>
      <c r="J4533" s="424">
        <v>0.78</v>
      </c>
      <c r="K4533" s="424"/>
      <c r="L4533" s="424"/>
    </row>
    <row r="4534" spans="1:12" ht="24" customHeight="1">
      <c r="A4534" s="300" t="s">
        <v>12986</v>
      </c>
      <c r="B4534" s="301" t="s">
        <v>14276</v>
      </c>
      <c r="C4534" s="300" t="s">
        <v>9</v>
      </c>
      <c r="D4534" s="300" t="s">
        <v>10778</v>
      </c>
      <c r="E4534" s="302" t="s">
        <v>13082</v>
      </c>
      <c r="F4534" s="423" t="s">
        <v>14277</v>
      </c>
      <c r="G4534" s="423"/>
      <c r="H4534" s="423">
        <v>1.08</v>
      </c>
      <c r="I4534" s="423"/>
      <c r="J4534" s="424">
        <v>21.48</v>
      </c>
      <c r="K4534" s="424"/>
      <c r="L4534" s="424"/>
    </row>
    <row r="4535" spans="1:12" ht="24" customHeight="1">
      <c r="A4535" s="300" t="s">
        <v>12986</v>
      </c>
      <c r="B4535" s="301" t="s">
        <v>13099</v>
      </c>
      <c r="C4535" s="300" t="s">
        <v>9</v>
      </c>
      <c r="D4535" s="300" t="s">
        <v>7224</v>
      </c>
      <c r="E4535" s="302" t="s">
        <v>51</v>
      </c>
      <c r="F4535" s="423" t="s">
        <v>13100</v>
      </c>
      <c r="G4535" s="423"/>
      <c r="H4535" s="423">
        <v>7.0726000000000001E-3</v>
      </c>
      <c r="I4535" s="423"/>
      <c r="J4535" s="424">
        <v>6.5000000000000002E-2</v>
      </c>
      <c r="K4535" s="424"/>
      <c r="L4535" s="424"/>
    </row>
    <row r="4536" spans="1:12" ht="24" customHeight="1">
      <c r="A4536" s="300" t="s">
        <v>12986</v>
      </c>
      <c r="B4536" s="301" t="s">
        <v>13101</v>
      </c>
      <c r="C4536" s="300" t="s">
        <v>9</v>
      </c>
      <c r="D4536" s="300" t="s">
        <v>7359</v>
      </c>
      <c r="E4536" s="302" t="s">
        <v>51</v>
      </c>
      <c r="F4536" s="423" t="s">
        <v>13102</v>
      </c>
      <c r="G4536" s="423"/>
      <c r="H4536" s="423">
        <v>2.2829999999999999E-4</v>
      </c>
      <c r="I4536" s="423"/>
      <c r="J4536" s="424">
        <v>2.93E-2</v>
      </c>
      <c r="K4536" s="424"/>
      <c r="L4536" s="424"/>
    </row>
    <row r="4537" spans="1:12" ht="24" customHeight="1">
      <c r="A4537" s="300" t="s">
        <v>12986</v>
      </c>
      <c r="B4537" s="301" t="s">
        <v>13103</v>
      </c>
      <c r="C4537" s="300" t="s">
        <v>9</v>
      </c>
      <c r="D4537" s="300" t="s">
        <v>8851</v>
      </c>
      <c r="E4537" s="302" t="s">
        <v>51</v>
      </c>
      <c r="F4537" s="423" t="s">
        <v>13104</v>
      </c>
      <c r="G4537" s="423"/>
      <c r="H4537" s="423">
        <v>1.8259999999999999E-4</v>
      </c>
      <c r="I4537" s="423"/>
      <c r="J4537" s="424">
        <v>3.5400000000000001E-2</v>
      </c>
      <c r="K4537" s="424"/>
      <c r="L4537" s="424"/>
    </row>
    <row r="4538" spans="1:12" ht="24" customHeight="1">
      <c r="A4538" s="300" t="s">
        <v>12986</v>
      </c>
      <c r="B4538" s="301" t="s">
        <v>13105</v>
      </c>
      <c r="C4538" s="300" t="s">
        <v>9</v>
      </c>
      <c r="D4538" s="300" t="s">
        <v>8852</v>
      </c>
      <c r="E4538" s="302" t="s">
        <v>51</v>
      </c>
      <c r="F4538" s="423" t="s">
        <v>13106</v>
      </c>
      <c r="G4538" s="423"/>
      <c r="H4538" s="423">
        <v>3.9199999999999997E-5</v>
      </c>
      <c r="I4538" s="423"/>
      <c r="J4538" s="424">
        <v>2.1499999999999998E-2</v>
      </c>
      <c r="K4538" s="424"/>
      <c r="L4538" s="424"/>
    </row>
    <row r="4539" spans="1:12" ht="24" customHeight="1">
      <c r="A4539" s="300" t="s">
        <v>12986</v>
      </c>
      <c r="B4539" s="301" t="s">
        <v>13107</v>
      </c>
      <c r="C4539" s="300" t="s">
        <v>9</v>
      </c>
      <c r="D4539" s="300" t="s">
        <v>9000</v>
      </c>
      <c r="E4539" s="302" t="s">
        <v>51</v>
      </c>
      <c r="F4539" s="423" t="s">
        <v>13108</v>
      </c>
      <c r="G4539" s="423"/>
      <c r="H4539" s="423">
        <v>8.0500999999999993E-3</v>
      </c>
      <c r="I4539" s="423"/>
      <c r="J4539" s="424">
        <v>5.45E-2</v>
      </c>
      <c r="K4539" s="424"/>
      <c r="L4539" s="424"/>
    </row>
    <row r="4540" spans="1:12" ht="24" customHeight="1">
      <c r="A4540" s="300" t="s">
        <v>12986</v>
      </c>
      <c r="B4540" s="301" t="s">
        <v>13109</v>
      </c>
      <c r="C4540" s="300" t="s">
        <v>9</v>
      </c>
      <c r="D4540" s="300" t="s">
        <v>9574</v>
      </c>
      <c r="E4540" s="302" t="s">
        <v>51</v>
      </c>
      <c r="F4540" s="423" t="s">
        <v>13110</v>
      </c>
      <c r="G4540" s="423"/>
      <c r="H4540" s="423">
        <v>2.5528999999999999E-3</v>
      </c>
      <c r="I4540" s="423"/>
      <c r="J4540" s="424">
        <v>2.2499999999999999E-2</v>
      </c>
      <c r="K4540" s="424"/>
      <c r="L4540" s="424"/>
    </row>
    <row r="4541" spans="1:12" ht="24" customHeight="1">
      <c r="A4541" s="300" t="s">
        <v>12986</v>
      </c>
      <c r="B4541" s="301" t="s">
        <v>13111</v>
      </c>
      <c r="C4541" s="300" t="s">
        <v>9</v>
      </c>
      <c r="D4541" s="300" t="s">
        <v>10714</v>
      </c>
      <c r="E4541" s="302" t="s">
        <v>93</v>
      </c>
      <c r="F4541" s="423" t="s">
        <v>13112</v>
      </c>
      <c r="G4541" s="423"/>
      <c r="H4541" s="423">
        <v>1.3416999999999999E-3</v>
      </c>
      <c r="I4541" s="423"/>
      <c r="J4541" s="424">
        <v>2.0500000000000001E-2</v>
      </c>
      <c r="K4541" s="424"/>
      <c r="L4541" s="424"/>
    </row>
    <row r="4542" spans="1:12" ht="24" customHeight="1">
      <c r="A4542" s="300" t="s">
        <v>12986</v>
      </c>
      <c r="B4542" s="301" t="s">
        <v>13113</v>
      </c>
      <c r="C4542" s="300" t="s">
        <v>9</v>
      </c>
      <c r="D4542" s="300" t="s">
        <v>10809</v>
      </c>
      <c r="E4542" s="302" t="s">
        <v>51</v>
      </c>
      <c r="F4542" s="423" t="s">
        <v>13114</v>
      </c>
      <c r="G4542" s="423"/>
      <c r="H4542" s="423">
        <v>1.3416999999999999E-3</v>
      </c>
      <c r="I4542" s="423"/>
      <c r="J4542" s="424">
        <v>1.61E-2</v>
      </c>
      <c r="K4542" s="424"/>
      <c r="L4542" s="424"/>
    </row>
    <row r="4543" spans="1:12" ht="24" customHeight="1">
      <c r="A4543" s="300" t="s">
        <v>12986</v>
      </c>
      <c r="B4543" s="301" t="s">
        <v>13115</v>
      </c>
      <c r="C4543" s="300" t="s">
        <v>9</v>
      </c>
      <c r="D4543" s="300" t="s">
        <v>10810</v>
      </c>
      <c r="E4543" s="302" t="s">
        <v>51</v>
      </c>
      <c r="F4543" s="423" t="s">
        <v>13116</v>
      </c>
      <c r="G4543" s="423"/>
      <c r="H4543" s="423">
        <v>1.3416999999999999E-3</v>
      </c>
      <c r="I4543" s="423"/>
      <c r="J4543" s="424">
        <v>3.5700000000000003E-2</v>
      </c>
      <c r="K4543" s="424"/>
      <c r="L4543" s="424"/>
    </row>
    <row r="4544" spans="1:12" ht="24" customHeight="1">
      <c r="A4544" s="300" t="s">
        <v>12986</v>
      </c>
      <c r="B4544" s="301" t="s">
        <v>13117</v>
      </c>
      <c r="C4544" s="300" t="s">
        <v>9</v>
      </c>
      <c r="D4544" s="300" t="s">
        <v>10837</v>
      </c>
      <c r="E4544" s="302" t="s">
        <v>51</v>
      </c>
      <c r="F4544" s="423" t="s">
        <v>13118</v>
      </c>
      <c r="G4544" s="423"/>
      <c r="H4544" s="423">
        <v>4.57E-5</v>
      </c>
      <c r="I4544" s="423"/>
      <c r="J4544" s="424">
        <v>2.0299999999999999E-2</v>
      </c>
      <c r="K4544" s="424"/>
      <c r="L4544" s="424"/>
    </row>
    <row r="4545" spans="1:12" ht="24" customHeight="1">
      <c r="A4545" s="300" t="s">
        <v>12986</v>
      </c>
      <c r="B4545" s="301" t="s">
        <v>13003</v>
      </c>
      <c r="C4545" s="300" t="s">
        <v>9</v>
      </c>
      <c r="D4545" s="300" t="s">
        <v>7216</v>
      </c>
      <c r="E4545" s="302" t="s">
        <v>51</v>
      </c>
      <c r="F4545" s="423" t="s">
        <v>13004</v>
      </c>
      <c r="G4545" s="423"/>
      <c r="H4545" s="423">
        <v>2.6871999999999998E-3</v>
      </c>
      <c r="I4545" s="423"/>
      <c r="J4545" s="424">
        <v>8.9800000000000005E-2</v>
      </c>
      <c r="K4545" s="424"/>
      <c r="L4545" s="424"/>
    </row>
    <row r="4546" spans="1:12" ht="24" customHeight="1">
      <c r="A4546" s="300" t="s">
        <v>12986</v>
      </c>
      <c r="B4546" s="301" t="s">
        <v>13005</v>
      </c>
      <c r="C4546" s="300" t="s">
        <v>9</v>
      </c>
      <c r="D4546" s="300" t="s">
        <v>7393</v>
      </c>
      <c r="E4546" s="302" t="s">
        <v>12988</v>
      </c>
      <c r="F4546" s="423" t="s">
        <v>13006</v>
      </c>
      <c r="G4546" s="423"/>
      <c r="H4546" s="423">
        <v>1.6165999999999999E-3</v>
      </c>
      <c r="I4546" s="423"/>
      <c r="J4546" s="424">
        <v>8.7300000000000003E-2</v>
      </c>
      <c r="K4546" s="424"/>
      <c r="L4546" s="424"/>
    </row>
    <row r="4547" spans="1:12" ht="24" customHeight="1">
      <c r="A4547" s="300" t="s">
        <v>12986</v>
      </c>
      <c r="B4547" s="301" t="s">
        <v>13007</v>
      </c>
      <c r="C4547" s="300" t="s">
        <v>9</v>
      </c>
      <c r="D4547" s="300" t="s">
        <v>10619</v>
      </c>
      <c r="E4547" s="302" t="s">
        <v>51</v>
      </c>
      <c r="F4547" s="423" t="s">
        <v>13008</v>
      </c>
      <c r="G4547" s="423"/>
      <c r="H4547" s="423">
        <v>1.2539999999999999E-3</v>
      </c>
      <c r="I4547" s="423"/>
      <c r="J4547" s="424">
        <v>0.23980000000000001</v>
      </c>
      <c r="K4547" s="424"/>
      <c r="L4547" s="424"/>
    </row>
    <row r="4548" spans="1:12" ht="24" customHeight="1">
      <c r="A4548" s="300" t="s">
        <v>12986</v>
      </c>
      <c r="B4548" s="301" t="s">
        <v>13009</v>
      </c>
      <c r="C4548" s="300" t="s">
        <v>9</v>
      </c>
      <c r="D4548" s="300" t="s">
        <v>10769</v>
      </c>
      <c r="E4548" s="302" t="s">
        <v>51</v>
      </c>
      <c r="F4548" s="423" t="s">
        <v>13010</v>
      </c>
      <c r="G4548" s="423"/>
      <c r="H4548" s="423">
        <v>0.1127287</v>
      </c>
      <c r="I4548" s="423"/>
      <c r="J4548" s="424">
        <v>0.14199999999999999</v>
      </c>
      <c r="K4548" s="424"/>
      <c r="L4548" s="424"/>
    </row>
    <row r="4549" spans="1:12" ht="24" customHeight="1">
      <c r="A4549" s="300" t="s">
        <v>12986</v>
      </c>
      <c r="B4549" s="301" t="s">
        <v>13011</v>
      </c>
      <c r="C4549" s="300" t="s">
        <v>9</v>
      </c>
      <c r="D4549" s="300" t="s">
        <v>10929</v>
      </c>
      <c r="E4549" s="302" t="s">
        <v>51</v>
      </c>
      <c r="F4549" s="423" t="s">
        <v>13012</v>
      </c>
      <c r="G4549" s="423"/>
      <c r="H4549" s="423">
        <v>1.0868E-3</v>
      </c>
      <c r="I4549" s="423"/>
      <c r="J4549" s="424">
        <v>0.16350000000000001</v>
      </c>
      <c r="K4549" s="424"/>
      <c r="L4549" s="424"/>
    </row>
    <row r="4550" spans="1:12" ht="17.100000000000001" customHeight="1">
      <c r="A4550" s="298"/>
      <c r="B4550" s="298"/>
      <c r="C4550" s="298"/>
      <c r="D4550" s="298"/>
      <c r="E4550" s="298"/>
      <c r="F4550" s="298"/>
      <c r="G4550" s="298"/>
      <c r="H4550" s="298"/>
      <c r="I4550" s="298"/>
      <c r="J4550" s="298" t="s">
        <v>12992</v>
      </c>
      <c r="K4550" s="298"/>
      <c r="L4550" s="298" t="s">
        <v>14278</v>
      </c>
    </row>
    <row r="4551" spans="1:12">
      <c r="A4551" s="414" t="s">
        <v>13056</v>
      </c>
      <c r="B4551" s="414"/>
      <c r="C4551" s="414"/>
      <c r="D4551" s="414"/>
      <c r="E4551" s="414"/>
      <c r="F4551" s="414"/>
      <c r="G4551" s="414"/>
      <c r="H4551" s="414"/>
      <c r="I4551" s="294"/>
      <c r="J4551" s="294"/>
      <c r="K4551" s="294"/>
      <c r="L4551" s="294"/>
    </row>
    <row r="4552" spans="1:12" ht="17.100000000000001" customHeight="1">
      <c r="A4552" s="294" t="s">
        <v>12978</v>
      </c>
      <c r="B4552" s="298" t="s">
        <v>12979</v>
      </c>
      <c r="C4552" s="294" t="s">
        <v>12980</v>
      </c>
      <c r="D4552" s="294" t="s">
        <v>12981</v>
      </c>
      <c r="E4552" s="299" t="s">
        <v>12982</v>
      </c>
      <c r="F4552" s="413" t="s">
        <v>12983</v>
      </c>
      <c r="G4552" s="413"/>
      <c r="H4552" s="413" t="s">
        <v>12984</v>
      </c>
      <c r="I4552" s="413"/>
      <c r="J4552" s="413" t="s">
        <v>12985</v>
      </c>
      <c r="K4552" s="413"/>
      <c r="L4552" s="413"/>
    </row>
    <row r="4553" spans="1:12" ht="24" customHeight="1">
      <c r="A4553" s="300" t="s">
        <v>12986</v>
      </c>
      <c r="B4553" s="301" t="s">
        <v>13057</v>
      </c>
      <c r="C4553" s="300" t="s">
        <v>9</v>
      </c>
      <c r="D4553" s="300" t="s">
        <v>12549</v>
      </c>
      <c r="E4553" s="302" t="s">
        <v>27</v>
      </c>
      <c r="F4553" s="423" t="s">
        <v>12948</v>
      </c>
      <c r="G4553" s="423"/>
      <c r="H4553" s="423">
        <v>1.0085704</v>
      </c>
      <c r="I4553" s="423"/>
      <c r="J4553" s="424">
        <v>0.65559999999999996</v>
      </c>
      <c r="K4553" s="424"/>
      <c r="L4553" s="424"/>
    </row>
    <row r="4554" spans="1:12" ht="17.100000000000001" customHeight="1">
      <c r="A4554" s="298"/>
      <c r="B4554" s="298"/>
      <c r="C4554" s="298"/>
      <c r="D4554" s="298"/>
      <c r="E4554" s="298"/>
      <c r="F4554" s="298"/>
      <c r="G4554" s="298"/>
      <c r="H4554" s="298"/>
      <c r="I4554" s="298"/>
      <c r="J4554" s="298" t="s">
        <v>12992</v>
      </c>
      <c r="K4554" s="298"/>
      <c r="L4554" s="298" t="s">
        <v>12944</v>
      </c>
    </row>
    <row r="4555" spans="1:12">
      <c r="A4555" s="414" t="s">
        <v>13058</v>
      </c>
      <c r="B4555" s="414"/>
      <c r="C4555" s="414"/>
      <c r="D4555" s="414"/>
      <c r="E4555" s="414"/>
      <c r="F4555" s="414"/>
      <c r="G4555" s="414"/>
      <c r="H4555" s="414"/>
      <c r="I4555" s="294"/>
      <c r="J4555" s="294"/>
      <c r="K4555" s="294"/>
      <c r="L4555" s="294"/>
    </row>
    <row r="4556" spans="1:12" ht="17.100000000000001" customHeight="1">
      <c r="A4556" s="294" t="s">
        <v>12978</v>
      </c>
      <c r="B4556" s="298" t="s">
        <v>12979</v>
      </c>
      <c r="C4556" s="294" t="s">
        <v>12980</v>
      </c>
      <c r="D4556" s="294" t="s">
        <v>12981</v>
      </c>
      <c r="E4556" s="299" t="s">
        <v>12982</v>
      </c>
      <c r="F4556" s="413" t="s">
        <v>12983</v>
      </c>
      <c r="G4556" s="413"/>
      <c r="H4556" s="413" t="s">
        <v>12984</v>
      </c>
      <c r="I4556" s="413"/>
      <c r="J4556" s="413" t="s">
        <v>12985</v>
      </c>
      <c r="K4556" s="413"/>
      <c r="L4556" s="413"/>
    </row>
    <row r="4557" spans="1:12" ht="24" customHeight="1">
      <c r="A4557" s="300" t="s">
        <v>12986</v>
      </c>
      <c r="B4557" s="301" t="s">
        <v>13059</v>
      </c>
      <c r="C4557" s="300" t="s">
        <v>9</v>
      </c>
      <c r="D4557" s="300" t="s">
        <v>12535</v>
      </c>
      <c r="E4557" s="302" t="s">
        <v>27</v>
      </c>
      <c r="F4557" s="423" t="s">
        <v>12936</v>
      </c>
      <c r="G4557" s="423"/>
      <c r="H4557" s="423">
        <v>1.0085704</v>
      </c>
      <c r="I4557" s="423"/>
      <c r="J4557" s="424">
        <v>5.04E-2</v>
      </c>
      <c r="K4557" s="424"/>
      <c r="L4557" s="424"/>
    </row>
    <row r="4558" spans="1:12" ht="17.100000000000001" customHeight="1">
      <c r="A4558" s="298"/>
      <c r="B4558" s="298"/>
      <c r="C4558" s="298"/>
      <c r="D4558" s="298"/>
      <c r="E4558" s="298"/>
      <c r="F4558" s="298"/>
      <c r="G4558" s="298"/>
      <c r="H4558" s="298"/>
      <c r="I4558" s="298"/>
      <c r="J4558" s="298" t="s">
        <v>12992</v>
      </c>
      <c r="K4558" s="298"/>
      <c r="L4558" s="298" t="s">
        <v>12936</v>
      </c>
    </row>
    <row r="4559" spans="1:12">
      <c r="A4559" s="414" t="s">
        <v>13060</v>
      </c>
      <c r="B4559" s="414"/>
      <c r="C4559" s="414"/>
      <c r="D4559" s="414"/>
      <c r="E4559" s="414"/>
      <c r="F4559" s="414"/>
      <c r="G4559" s="414"/>
      <c r="H4559" s="414"/>
      <c r="I4559" s="294"/>
      <c r="J4559" s="294"/>
      <c r="K4559" s="294"/>
      <c r="L4559" s="294"/>
    </row>
    <row r="4560" spans="1:12" ht="17.100000000000001" customHeight="1">
      <c r="A4560" s="294" t="s">
        <v>12978</v>
      </c>
      <c r="B4560" s="298" t="s">
        <v>12979</v>
      </c>
      <c r="C4560" s="294" t="s">
        <v>12980</v>
      </c>
      <c r="D4560" s="294" t="s">
        <v>12981</v>
      </c>
      <c r="E4560" s="299" t="s">
        <v>12982</v>
      </c>
      <c r="F4560" s="413" t="s">
        <v>12983</v>
      </c>
      <c r="G4560" s="413"/>
      <c r="H4560" s="413" t="s">
        <v>12984</v>
      </c>
      <c r="I4560" s="413"/>
      <c r="J4560" s="413" t="s">
        <v>12985</v>
      </c>
      <c r="K4560" s="413"/>
      <c r="L4560" s="413"/>
    </row>
    <row r="4561" spans="1:12" ht="24" customHeight="1">
      <c r="A4561" s="300" t="s">
        <v>12986</v>
      </c>
      <c r="B4561" s="301" t="s">
        <v>13061</v>
      </c>
      <c r="C4561" s="300" t="s">
        <v>9</v>
      </c>
      <c r="D4561" s="300" t="s">
        <v>12522</v>
      </c>
      <c r="E4561" s="302" t="s">
        <v>27</v>
      </c>
      <c r="F4561" s="423" t="s">
        <v>12964</v>
      </c>
      <c r="G4561" s="423"/>
      <c r="H4561" s="423">
        <v>1.0085704</v>
      </c>
      <c r="I4561" s="423"/>
      <c r="J4561" s="424">
        <v>2.5516999999999999</v>
      </c>
      <c r="K4561" s="424"/>
      <c r="L4561" s="424"/>
    </row>
    <row r="4562" spans="1:12" ht="24" customHeight="1">
      <c r="A4562" s="300" t="s">
        <v>12986</v>
      </c>
      <c r="B4562" s="301" t="s">
        <v>13062</v>
      </c>
      <c r="C4562" s="300" t="s">
        <v>9</v>
      </c>
      <c r="D4562" s="300" t="s">
        <v>12527</v>
      </c>
      <c r="E4562" s="302" t="s">
        <v>27</v>
      </c>
      <c r="F4562" s="423" t="s">
        <v>13063</v>
      </c>
      <c r="G4562" s="423"/>
      <c r="H4562" s="423">
        <v>1.0085704</v>
      </c>
      <c r="I4562" s="423"/>
      <c r="J4562" s="424">
        <v>0.34289999999999998</v>
      </c>
      <c r="K4562" s="424"/>
      <c r="L4562" s="424"/>
    </row>
    <row r="4563" spans="1:12" ht="17.100000000000001" customHeight="1">
      <c r="A4563" s="298"/>
      <c r="B4563" s="298"/>
      <c r="C4563" s="298"/>
      <c r="D4563" s="298"/>
      <c r="E4563" s="298"/>
      <c r="F4563" s="298"/>
      <c r="G4563" s="298"/>
      <c r="H4563" s="298"/>
      <c r="I4563" s="298"/>
      <c r="J4563" s="298" t="s">
        <v>12992</v>
      </c>
      <c r="K4563" s="298"/>
      <c r="L4563" s="298" t="s">
        <v>14279</v>
      </c>
    </row>
    <row r="4564" spans="1:12" ht="17.100000000000001" customHeight="1">
      <c r="A4564" s="294" t="s">
        <v>13014</v>
      </c>
      <c r="B4564" s="294"/>
      <c r="C4564" s="294"/>
      <c r="D4564" s="294"/>
      <c r="E4564" s="294"/>
      <c r="F4564" s="294"/>
      <c r="G4564" s="294"/>
      <c r="H4564" s="294"/>
      <c r="I4564" s="294"/>
      <c r="J4564" s="294"/>
      <c r="K4564" s="294"/>
      <c r="L4564" s="294"/>
    </row>
    <row r="4565" spans="1:12" ht="17.100000000000001" customHeight="1">
      <c r="A4565" s="298"/>
      <c r="B4565" s="298"/>
      <c r="C4565" s="298"/>
      <c r="D4565" s="298"/>
      <c r="E4565" s="298"/>
      <c r="F4565" s="298"/>
      <c r="G4565" s="298"/>
      <c r="H4565" s="298"/>
      <c r="I4565" s="298"/>
      <c r="J4565" s="298" t="s">
        <v>13015</v>
      </c>
      <c r="K4565" s="298"/>
      <c r="L4565" s="298" t="s">
        <v>14280</v>
      </c>
    </row>
    <row r="4566" spans="1:12" ht="17.100000000000001" customHeight="1">
      <c r="A4566" s="298"/>
      <c r="B4566" s="298"/>
      <c r="C4566" s="298"/>
      <c r="D4566" s="298"/>
      <c r="E4566" s="298"/>
      <c r="F4566" s="298"/>
      <c r="G4566" s="298"/>
      <c r="H4566" s="298"/>
      <c r="I4566" s="298"/>
      <c r="J4566" s="298" t="s">
        <v>13017</v>
      </c>
      <c r="K4566" s="298" t="s">
        <v>13018</v>
      </c>
      <c r="L4566" s="298" t="s">
        <v>14281</v>
      </c>
    </row>
    <row r="4567" spans="1:12" ht="17.100000000000001" customHeight="1">
      <c r="A4567" s="298"/>
      <c r="B4567" s="298"/>
      <c r="C4567" s="298"/>
      <c r="D4567" s="298"/>
      <c r="E4567" s="298"/>
      <c r="F4567" s="298"/>
      <c r="G4567" s="298"/>
      <c r="H4567" s="298"/>
      <c r="I4567" s="298"/>
      <c r="J4567" s="298" t="s">
        <v>13020</v>
      </c>
      <c r="K4567" s="298"/>
      <c r="L4567" s="298" t="s">
        <v>14282</v>
      </c>
    </row>
    <row r="4568" spans="1:12" ht="17.100000000000001" customHeight="1">
      <c r="A4568" s="298"/>
      <c r="B4568" s="298"/>
      <c r="C4568" s="298"/>
      <c r="D4568" s="298"/>
      <c r="E4568" s="298"/>
      <c r="F4568" s="298"/>
      <c r="G4568" s="298"/>
      <c r="H4568" s="298"/>
      <c r="I4568" s="298"/>
      <c r="J4568" s="298" t="s">
        <v>13022</v>
      </c>
      <c r="K4568" s="298" t="s">
        <v>12974</v>
      </c>
      <c r="L4568" s="298" t="s">
        <v>14283</v>
      </c>
    </row>
    <row r="4569" spans="1:12" ht="17.100000000000001" customHeight="1">
      <c r="A4569" s="298"/>
      <c r="B4569" s="298"/>
      <c r="C4569" s="298"/>
      <c r="D4569" s="298"/>
      <c r="E4569" s="298"/>
      <c r="F4569" s="298"/>
      <c r="G4569" s="298"/>
      <c r="H4569" s="298"/>
      <c r="I4569" s="298"/>
      <c r="J4569" s="298" t="s">
        <v>13024</v>
      </c>
      <c r="K4569" s="298"/>
      <c r="L4569" s="298" t="s">
        <v>14284</v>
      </c>
    </row>
    <row r="4570" spans="1:12" ht="30" customHeight="1">
      <c r="A4570" s="299"/>
      <c r="B4570" s="299"/>
      <c r="C4570" s="299"/>
      <c r="D4570" s="299"/>
      <c r="E4570" s="299"/>
      <c r="F4570" s="299"/>
      <c r="G4570" s="299"/>
      <c r="H4570" s="299"/>
      <c r="I4570" s="299"/>
      <c r="J4570" s="299"/>
      <c r="K4570" s="299"/>
      <c r="L4570" s="299"/>
    </row>
    <row r="4571" spans="1:12" ht="48" customHeight="1">
      <c r="A4571" s="295" t="s">
        <v>14285</v>
      </c>
      <c r="B4571" s="296" t="s">
        <v>14286</v>
      </c>
      <c r="C4571" s="295" t="s">
        <v>9</v>
      </c>
      <c r="D4571" s="295" t="s">
        <v>2823</v>
      </c>
      <c r="E4571" s="297" t="s">
        <v>13082</v>
      </c>
      <c r="F4571" s="296"/>
      <c r="G4571" s="296"/>
      <c r="H4571" s="296"/>
      <c r="I4571" s="296"/>
      <c r="J4571" s="296"/>
      <c r="K4571" s="296"/>
      <c r="L4571" s="296"/>
    </row>
    <row r="4572" spans="1:12">
      <c r="A4572" s="414" t="s">
        <v>12977</v>
      </c>
      <c r="B4572" s="414"/>
      <c r="C4572" s="414"/>
      <c r="D4572" s="414"/>
      <c r="E4572" s="414"/>
      <c r="F4572" s="414"/>
      <c r="G4572" s="414"/>
      <c r="H4572" s="414"/>
      <c r="I4572" s="294"/>
      <c r="J4572" s="294"/>
      <c r="K4572" s="294"/>
      <c r="L4572" s="294"/>
    </row>
    <row r="4573" spans="1:12" ht="17.100000000000001" customHeight="1">
      <c r="A4573" s="294" t="s">
        <v>12978</v>
      </c>
      <c r="B4573" s="298" t="s">
        <v>12979</v>
      </c>
      <c r="C4573" s="294" t="s">
        <v>12980</v>
      </c>
      <c r="D4573" s="294" t="s">
        <v>12981</v>
      </c>
      <c r="E4573" s="299" t="s">
        <v>12982</v>
      </c>
      <c r="F4573" s="413" t="s">
        <v>12983</v>
      </c>
      <c r="G4573" s="413"/>
      <c r="H4573" s="413" t="s">
        <v>12984</v>
      </c>
      <c r="I4573" s="413"/>
      <c r="J4573" s="413" t="s">
        <v>12985</v>
      </c>
      <c r="K4573" s="413"/>
      <c r="L4573" s="413"/>
    </row>
    <row r="4574" spans="1:12" ht="24" customHeight="1">
      <c r="A4574" s="300" t="s">
        <v>12986</v>
      </c>
      <c r="B4574" s="301" t="s">
        <v>13085</v>
      </c>
      <c r="C4574" s="300" t="s">
        <v>9</v>
      </c>
      <c r="D4574" s="300" t="s">
        <v>7909</v>
      </c>
      <c r="E4574" s="302" t="s">
        <v>51</v>
      </c>
      <c r="F4574" s="423" t="s">
        <v>13086</v>
      </c>
      <c r="G4574" s="423"/>
      <c r="H4574" s="423">
        <v>6.7489999999999998E-4</v>
      </c>
      <c r="I4574" s="423"/>
      <c r="J4574" s="424">
        <v>7.0199999999999999E-2</v>
      </c>
      <c r="K4574" s="424"/>
      <c r="L4574" s="424"/>
    </row>
    <row r="4575" spans="1:12" ht="24" customHeight="1">
      <c r="A4575" s="300" t="s">
        <v>12986</v>
      </c>
      <c r="B4575" s="301" t="s">
        <v>13087</v>
      </c>
      <c r="C4575" s="300" t="s">
        <v>9</v>
      </c>
      <c r="D4575" s="300" t="s">
        <v>8873</v>
      </c>
      <c r="E4575" s="302" t="s">
        <v>51</v>
      </c>
      <c r="F4575" s="423" t="s">
        <v>13088</v>
      </c>
      <c r="G4575" s="423"/>
      <c r="H4575" s="423">
        <v>6.4399999999999993E-5</v>
      </c>
      <c r="I4575" s="423"/>
      <c r="J4575" s="424">
        <v>5.6000000000000001E-2</v>
      </c>
      <c r="K4575" s="424"/>
      <c r="L4575" s="424"/>
    </row>
    <row r="4576" spans="1:12" ht="48" customHeight="1">
      <c r="A4576" s="300" t="s">
        <v>12986</v>
      </c>
      <c r="B4576" s="301" t="s">
        <v>13089</v>
      </c>
      <c r="C4576" s="300" t="s">
        <v>9</v>
      </c>
      <c r="D4576" s="300" t="s">
        <v>9227</v>
      </c>
      <c r="E4576" s="302" t="s">
        <v>51</v>
      </c>
      <c r="F4576" s="423" t="s">
        <v>13090</v>
      </c>
      <c r="G4576" s="423"/>
      <c r="H4576" s="423">
        <v>4.5000000000000003E-5</v>
      </c>
      <c r="I4576" s="423"/>
      <c r="J4576" s="424">
        <v>6.0199999999999997E-2</v>
      </c>
      <c r="K4576" s="424"/>
      <c r="L4576" s="424"/>
    </row>
    <row r="4577" spans="1:12" ht="24" customHeight="1">
      <c r="A4577" s="300" t="s">
        <v>12986</v>
      </c>
      <c r="B4577" s="301" t="s">
        <v>13091</v>
      </c>
      <c r="C4577" s="300" t="s">
        <v>9</v>
      </c>
      <c r="D4577" s="300" t="s">
        <v>9580</v>
      </c>
      <c r="E4577" s="302" t="s">
        <v>51</v>
      </c>
      <c r="F4577" s="423" t="s">
        <v>13092</v>
      </c>
      <c r="G4577" s="423"/>
      <c r="H4577" s="423">
        <v>4.4100000000000001E-5</v>
      </c>
      <c r="I4577" s="423"/>
      <c r="J4577" s="424">
        <v>3.95E-2</v>
      </c>
      <c r="K4577" s="424"/>
      <c r="L4577" s="424"/>
    </row>
    <row r="4578" spans="1:12" ht="24" customHeight="1">
      <c r="A4578" s="300" t="s">
        <v>12986</v>
      </c>
      <c r="B4578" s="301" t="s">
        <v>12987</v>
      </c>
      <c r="C4578" s="300" t="s">
        <v>9</v>
      </c>
      <c r="D4578" s="300" t="s">
        <v>9831</v>
      </c>
      <c r="E4578" s="302" t="s">
        <v>12988</v>
      </c>
      <c r="F4578" s="423" t="s">
        <v>12989</v>
      </c>
      <c r="G4578" s="423"/>
      <c r="H4578" s="423">
        <v>1.56185E-2</v>
      </c>
      <c r="I4578" s="423"/>
      <c r="J4578" s="424">
        <v>0.15809999999999999</v>
      </c>
      <c r="K4578" s="424"/>
      <c r="L4578" s="424"/>
    </row>
    <row r="4579" spans="1:12" ht="36" customHeight="1">
      <c r="A4579" s="300" t="s">
        <v>12986</v>
      </c>
      <c r="B4579" s="301" t="s">
        <v>12990</v>
      </c>
      <c r="C4579" s="300" t="s">
        <v>9</v>
      </c>
      <c r="D4579" s="300" t="s">
        <v>11426</v>
      </c>
      <c r="E4579" s="302" t="s">
        <v>51</v>
      </c>
      <c r="F4579" s="423" t="s">
        <v>12991</v>
      </c>
      <c r="G4579" s="423"/>
      <c r="H4579" s="423">
        <v>8.1859999999999995E-4</v>
      </c>
      <c r="I4579" s="423"/>
      <c r="J4579" s="424">
        <v>0.1082</v>
      </c>
      <c r="K4579" s="424"/>
      <c r="L4579" s="424"/>
    </row>
    <row r="4580" spans="1:12" ht="17.100000000000001" customHeight="1">
      <c r="A4580" s="298"/>
      <c r="B4580" s="298"/>
      <c r="C4580" s="298"/>
      <c r="D4580" s="298"/>
      <c r="E4580" s="298"/>
      <c r="F4580" s="298"/>
      <c r="G4580" s="298"/>
      <c r="H4580" s="298"/>
      <c r="I4580" s="298"/>
      <c r="J4580" s="298" t="s">
        <v>12992</v>
      </c>
      <c r="K4580" s="298"/>
      <c r="L4580" s="298" t="s">
        <v>12928</v>
      </c>
    </row>
    <row r="4581" spans="1:12">
      <c r="A4581" s="414" t="s">
        <v>12994</v>
      </c>
      <c r="B4581" s="414"/>
      <c r="C4581" s="414"/>
      <c r="D4581" s="414"/>
      <c r="E4581" s="414"/>
      <c r="F4581" s="414"/>
      <c r="G4581" s="414"/>
      <c r="H4581" s="414"/>
      <c r="I4581" s="294"/>
      <c r="J4581" s="294"/>
      <c r="K4581" s="294"/>
      <c r="L4581" s="294"/>
    </row>
    <row r="4582" spans="1:12" ht="17.100000000000001" customHeight="1">
      <c r="A4582" s="294" t="s">
        <v>12978</v>
      </c>
      <c r="B4582" s="298" t="s">
        <v>12979</v>
      </c>
      <c r="C4582" s="294" t="s">
        <v>12980</v>
      </c>
      <c r="D4582" s="294" t="s">
        <v>12981</v>
      </c>
      <c r="E4582" s="299" t="s">
        <v>12982</v>
      </c>
      <c r="F4582" s="413" t="s">
        <v>12983</v>
      </c>
      <c r="G4582" s="413"/>
      <c r="H4582" s="413" t="s">
        <v>12984</v>
      </c>
      <c r="I4582" s="413"/>
      <c r="J4582" s="413" t="s">
        <v>12985</v>
      </c>
      <c r="K4582" s="413"/>
      <c r="L4582" s="413"/>
    </row>
    <row r="4583" spans="1:12" ht="24" customHeight="1">
      <c r="A4583" s="300" t="s">
        <v>12986</v>
      </c>
      <c r="B4583" s="301" t="s">
        <v>13093</v>
      </c>
      <c r="C4583" s="300" t="s">
        <v>9</v>
      </c>
      <c r="D4583" s="300" t="s">
        <v>10857</v>
      </c>
      <c r="E4583" s="302" t="s">
        <v>27</v>
      </c>
      <c r="F4583" s="423" t="s">
        <v>13094</v>
      </c>
      <c r="G4583" s="423"/>
      <c r="H4583" s="423">
        <v>0.49269839999999998</v>
      </c>
      <c r="I4583" s="423"/>
      <c r="J4583" s="424">
        <v>2.5472999999999999</v>
      </c>
      <c r="K4583" s="424"/>
      <c r="L4583" s="424"/>
    </row>
    <row r="4584" spans="1:12" ht="24" customHeight="1">
      <c r="A4584" s="300" t="s">
        <v>12986</v>
      </c>
      <c r="B4584" s="301" t="s">
        <v>13192</v>
      </c>
      <c r="C4584" s="300" t="s">
        <v>9</v>
      </c>
      <c r="D4584" s="300" t="s">
        <v>10306</v>
      </c>
      <c r="E4584" s="302" t="s">
        <v>27</v>
      </c>
      <c r="F4584" s="423" t="s">
        <v>13134</v>
      </c>
      <c r="G4584" s="423"/>
      <c r="H4584" s="423">
        <v>0.67022610000000005</v>
      </c>
      <c r="I4584" s="423"/>
      <c r="J4584" s="424">
        <v>4.6581000000000001</v>
      </c>
      <c r="K4584" s="424"/>
      <c r="L4584" s="424"/>
    </row>
    <row r="4585" spans="1:12" ht="17.100000000000001" customHeight="1">
      <c r="A4585" s="298"/>
      <c r="B4585" s="298"/>
      <c r="C4585" s="298"/>
      <c r="D4585" s="298"/>
      <c r="E4585" s="298"/>
      <c r="F4585" s="298"/>
      <c r="G4585" s="298"/>
      <c r="H4585" s="298"/>
      <c r="I4585" s="298"/>
      <c r="J4585" s="298" t="s">
        <v>12992</v>
      </c>
      <c r="K4585" s="298"/>
      <c r="L4585" s="298" t="s">
        <v>14287</v>
      </c>
    </row>
    <row r="4586" spans="1:12">
      <c r="A4586" s="414" t="s">
        <v>12998</v>
      </c>
      <c r="B4586" s="414"/>
      <c r="C4586" s="414"/>
      <c r="D4586" s="414"/>
      <c r="E4586" s="414"/>
      <c r="F4586" s="414"/>
      <c r="G4586" s="414"/>
      <c r="H4586" s="414"/>
      <c r="I4586" s="294"/>
      <c r="J4586" s="294"/>
      <c r="K4586" s="294"/>
      <c r="L4586" s="294"/>
    </row>
    <row r="4587" spans="1:12" ht="17.100000000000001" customHeight="1">
      <c r="A4587" s="294" t="s">
        <v>12978</v>
      </c>
      <c r="B4587" s="298" t="s">
        <v>12979</v>
      </c>
      <c r="C4587" s="294" t="s">
        <v>12980</v>
      </c>
      <c r="D4587" s="294" t="s">
        <v>12981</v>
      </c>
      <c r="E4587" s="299" t="s">
        <v>12982</v>
      </c>
      <c r="F4587" s="413" t="s">
        <v>12983</v>
      </c>
      <c r="G4587" s="413"/>
      <c r="H4587" s="413" t="s">
        <v>12984</v>
      </c>
      <c r="I4587" s="413"/>
      <c r="J4587" s="413" t="s">
        <v>12985</v>
      </c>
      <c r="K4587" s="413"/>
      <c r="L4587" s="413"/>
    </row>
    <row r="4588" spans="1:12" ht="24" customHeight="1">
      <c r="A4588" s="300" t="s">
        <v>12986</v>
      </c>
      <c r="B4588" s="301" t="s">
        <v>13144</v>
      </c>
      <c r="C4588" s="300" t="s">
        <v>9</v>
      </c>
      <c r="D4588" s="300" t="s">
        <v>7134</v>
      </c>
      <c r="E4588" s="302" t="s">
        <v>13145</v>
      </c>
      <c r="F4588" s="423" t="s">
        <v>13146</v>
      </c>
      <c r="G4588" s="423"/>
      <c r="H4588" s="423">
        <v>2.6641999999999999E-2</v>
      </c>
      <c r="I4588" s="423"/>
      <c r="J4588" s="424">
        <v>1.6718</v>
      </c>
      <c r="K4588" s="424"/>
      <c r="L4588" s="424"/>
    </row>
    <row r="4589" spans="1:12" ht="24" customHeight="1">
      <c r="A4589" s="300" t="s">
        <v>12986</v>
      </c>
      <c r="B4589" s="301" t="s">
        <v>13147</v>
      </c>
      <c r="C4589" s="300" t="s">
        <v>9</v>
      </c>
      <c r="D4589" s="300" t="s">
        <v>8045</v>
      </c>
      <c r="E4589" s="302" t="s">
        <v>23</v>
      </c>
      <c r="F4589" s="423" t="s">
        <v>12928</v>
      </c>
      <c r="G4589" s="423"/>
      <c r="H4589" s="423">
        <v>3.8286256000000001</v>
      </c>
      <c r="I4589" s="423"/>
      <c r="J4589" s="424">
        <v>1.8759999999999999</v>
      </c>
      <c r="K4589" s="424"/>
      <c r="L4589" s="424"/>
    </row>
    <row r="4590" spans="1:12" ht="24" customHeight="1">
      <c r="A4590" s="300" t="s">
        <v>12986</v>
      </c>
      <c r="B4590" s="301" t="s">
        <v>13163</v>
      </c>
      <c r="C4590" s="300" t="s">
        <v>9</v>
      </c>
      <c r="D4590" s="300" t="s">
        <v>7772</v>
      </c>
      <c r="E4590" s="302" t="s">
        <v>23</v>
      </c>
      <c r="F4590" s="423" t="s">
        <v>12915</v>
      </c>
      <c r="G4590" s="423"/>
      <c r="H4590" s="423">
        <v>3.9950325000000002</v>
      </c>
      <c r="I4590" s="423"/>
      <c r="J4590" s="424">
        <v>2.2772000000000001</v>
      </c>
      <c r="K4590" s="424"/>
      <c r="L4590" s="424"/>
    </row>
    <row r="4591" spans="1:12" ht="24" customHeight="1">
      <c r="A4591" s="300" t="s">
        <v>12986</v>
      </c>
      <c r="B4591" s="301" t="s">
        <v>13099</v>
      </c>
      <c r="C4591" s="300" t="s">
        <v>9</v>
      </c>
      <c r="D4591" s="300" t="s">
        <v>7224</v>
      </c>
      <c r="E4591" s="302" t="s">
        <v>51</v>
      </c>
      <c r="F4591" s="423" t="s">
        <v>13100</v>
      </c>
      <c r="G4591" s="423"/>
      <c r="H4591" s="423">
        <v>7.9719999999999999E-3</v>
      </c>
      <c r="I4591" s="423"/>
      <c r="J4591" s="424">
        <v>7.3300000000000004E-2</v>
      </c>
      <c r="K4591" s="424"/>
      <c r="L4591" s="424"/>
    </row>
    <row r="4592" spans="1:12" ht="24" customHeight="1">
      <c r="A4592" s="300" t="s">
        <v>12986</v>
      </c>
      <c r="B4592" s="301" t="s">
        <v>13101</v>
      </c>
      <c r="C4592" s="300" t="s">
        <v>9</v>
      </c>
      <c r="D4592" s="300" t="s">
        <v>7359</v>
      </c>
      <c r="E4592" s="302" t="s">
        <v>51</v>
      </c>
      <c r="F4592" s="423" t="s">
        <v>13102</v>
      </c>
      <c r="G4592" s="423"/>
      <c r="H4592" s="423">
        <v>2.5730000000000002E-4</v>
      </c>
      <c r="I4592" s="423"/>
      <c r="J4592" s="424">
        <v>3.3099999999999997E-2</v>
      </c>
      <c r="K4592" s="424"/>
      <c r="L4592" s="424"/>
    </row>
    <row r="4593" spans="1:12" ht="24" customHeight="1">
      <c r="A4593" s="300" t="s">
        <v>12986</v>
      </c>
      <c r="B4593" s="301" t="s">
        <v>13103</v>
      </c>
      <c r="C4593" s="300" t="s">
        <v>9</v>
      </c>
      <c r="D4593" s="300" t="s">
        <v>8851</v>
      </c>
      <c r="E4593" s="302" t="s">
        <v>51</v>
      </c>
      <c r="F4593" s="423" t="s">
        <v>13104</v>
      </c>
      <c r="G4593" s="423"/>
      <c r="H4593" s="423">
        <v>2.0589999999999999E-4</v>
      </c>
      <c r="I4593" s="423"/>
      <c r="J4593" s="424">
        <v>3.9899999999999998E-2</v>
      </c>
      <c r="K4593" s="424"/>
      <c r="L4593" s="424"/>
    </row>
    <row r="4594" spans="1:12" ht="24" customHeight="1">
      <c r="A4594" s="300" t="s">
        <v>12986</v>
      </c>
      <c r="B4594" s="301" t="s">
        <v>13105</v>
      </c>
      <c r="C4594" s="300" t="s">
        <v>9</v>
      </c>
      <c r="D4594" s="300" t="s">
        <v>8852</v>
      </c>
      <c r="E4594" s="302" t="s">
        <v>51</v>
      </c>
      <c r="F4594" s="423" t="s">
        <v>13106</v>
      </c>
      <c r="G4594" s="423"/>
      <c r="H4594" s="423">
        <v>4.4100000000000001E-5</v>
      </c>
      <c r="I4594" s="423"/>
      <c r="J4594" s="424">
        <v>2.4199999999999999E-2</v>
      </c>
      <c r="K4594" s="424"/>
      <c r="L4594" s="424"/>
    </row>
    <row r="4595" spans="1:12" ht="24" customHeight="1">
      <c r="A4595" s="300" t="s">
        <v>12986</v>
      </c>
      <c r="B4595" s="301" t="s">
        <v>13107</v>
      </c>
      <c r="C4595" s="300" t="s">
        <v>9</v>
      </c>
      <c r="D4595" s="300" t="s">
        <v>9000</v>
      </c>
      <c r="E4595" s="302" t="s">
        <v>51</v>
      </c>
      <c r="F4595" s="423" t="s">
        <v>13108</v>
      </c>
      <c r="G4595" s="423"/>
      <c r="H4595" s="423">
        <v>9.0735999999999994E-3</v>
      </c>
      <c r="I4595" s="423"/>
      <c r="J4595" s="424">
        <v>6.1400000000000003E-2</v>
      </c>
      <c r="K4595" s="424"/>
      <c r="L4595" s="424"/>
    </row>
    <row r="4596" spans="1:12" ht="24" customHeight="1">
      <c r="A4596" s="300" t="s">
        <v>12986</v>
      </c>
      <c r="B4596" s="301" t="s">
        <v>13109</v>
      </c>
      <c r="C4596" s="300" t="s">
        <v>9</v>
      </c>
      <c r="D4596" s="300" t="s">
        <v>9574</v>
      </c>
      <c r="E4596" s="302" t="s">
        <v>51</v>
      </c>
      <c r="F4596" s="423" t="s">
        <v>13110</v>
      </c>
      <c r="G4596" s="423"/>
      <c r="H4596" s="423">
        <v>2.8774999999999998E-3</v>
      </c>
      <c r="I4596" s="423"/>
      <c r="J4596" s="424">
        <v>2.5399999999999999E-2</v>
      </c>
      <c r="K4596" s="424"/>
      <c r="L4596" s="424"/>
    </row>
    <row r="4597" spans="1:12" ht="24" customHeight="1">
      <c r="A4597" s="300" t="s">
        <v>12986</v>
      </c>
      <c r="B4597" s="301" t="s">
        <v>13111</v>
      </c>
      <c r="C4597" s="300" t="s">
        <v>9</v>
      </c>
      <c r="D4597" s="300" t="s">
        <v>10714</v>
      </c>
      <c r="E4597" s="302" t="s">
        <v>93</v>
      </c>
      <c r="F4597" s="423" t="s">
        <v>13112</v>
      </c>
      <c r="G4597" s="423"/>
      <c r="H4597" s="423">
        <v>1.5123999999999999E-3</v>
      </c>
      <c r="I4597" s="423"/>
      <c r="J4597" s="424">
        <v>2.3099999999999999E-2</v>
      </c>
      <c r="K4597" s="424"/>
      <c r="L4597" s="424"/>
    </row>
    <row r="4598" spans="1:12" ht="24" customHeight="1">
      <c r="A4598" s="300" t="s">
        <v>12986</v>
      </c>
      <c r="B4598" s="301" t="s">
        <v>13113</v>
      </c>
      <c r="C4598" s="300" t="s">
        <v>9</v>
      </c>
      <c r="D4598" s="300" t="s">
        <v>10809</v>
      </c>
      <c r="E4598" s="302" t="s">
        <v>51</v>
      </c>
      <c r="F4598" s="423" t="s">
        <v>13114</v>
      </c>
      <c r="G4598" s="423"/>
      <c r="H4598" s="423">
        <v>1.5123999999999999E-3</v>
      </c>
      <c r="I4598" s="423"/>
      <c r="J4598" s="424">
        <v>1.8100000000000002E-2</v>
      </c>
      <c r="K4598" s="424"/>
      <c r="L4598" s="424"/>
    </row>
    <row r="4599" spans="1:12" ht="24" customHeight="1">
      <c r="A4599" s="300" t="s">
        <v>12986</v>
      </c>
      <c r="B4599" s="301" t="s">
        <v>13115</v>
      </c>
      <c r="C4599" s="300" t="s">
        <v>9</v>
      </c>
      <c r="D4599" s="300" t="s">
        <v>10810</v>
      </c>
      <c r="E4599" s="302" t="s">
        <v>51</v>
      </c>
      <c r="F4599" s="423" t="s">
        <v>13116</v>
      </c>
      <c r="G4599" s="423"/>
      <c r="H4599" s="423">
        <v>1.5123999999999999E-3</v>
      </c>
      <c r="I4599" s="423"/>
      <c r="J4599" s="424">
        <v>4.02E-2</v>
      </c>
      <c r="K4599" s="424"/>
      <c r="L4599" s="424"/>
    </row>
    <row r="4600" spans="1:12" ht="24" customHeight="1">
      <c r="A4600" s="300" t="s">
        <v>12986</v>
      </c>
      <c r="B4600" s="301" t="s">
        <v>13117</v>
      </c>
      <c r="C4600" s="300" t="s">
        <v>9</v>
      </c>
      <c r="D4600" s="300" t="s">
        <v>10837</v>
      </c>
      <c r="E4600" s="302" t="s">
        <v>51</v>
      </c>
      <c r="F4600" s="423" t="s">
        <v>13118</v>
      </c>
      <c r="G4600" s="423"/>
      <c r="H4600" s="423">
        <v>5.1499999999999998E-5</v>
      </c>
      <c r="I4600" s="423"/>
      <c r="J4600" s="424">
        <v>2.29E-2</v>
      </c>
      <c r="K4600" s="424"/>
      <c r="L4600" s="424"/>
    </row>
    <row r="4601" spans="1:12" ht="24" customHeight="1">
      <c r="A4601" s="300" t="s">
        <v>12986</v>
      </c>
      <c r="B4601" s="301" t="s">
        <v>13003</v>
      </c>
      <c r="C4601" s="300" t="s">
        <v>9</v>
      </c>
      <c r="D4601" s="300" t="s">
        <v>7216</v>
      </c>
      <c r="E4601" s="302" t="s">
        <v>51</v>
      </c>
      <c r="F4601" s="423" t="s">
        <v>13004</v>
      </c>
      <c r="G4601" s="423"/>
      <c r="H4601" s="423">
        <v>3.0289000000000002E-3</v>
      </c>
      <c r="I4601" s="423"/>
      <c r="J4601" s="424">
        <v>0.1012</v>
      </c>
      <c r="K4601" s="424"/>
      <c r="L4601" s="424"/>
    </row>
    <row r="4602" spans="1:12" ht="24" customHeight="1">
      <c r="A4602" s="300" t="s">
        <v>12986</v>
      </c>
      <c r="B4602" s="301" t="s">
        <v>13005</v>
      </c>
      <c r="C4602" s="300" t="s">
        <v>9</v>
      </c>
      <c r="D4602" s="300" t="s">
        <v>7393</v>
      </c>
      <c r="E4602" s="302" t="s">
        <v>12988</v>
      </c>
      <c r="F4602" s="423" t="s">
        <v>13006</v>
      </c>
      <c r="G4602" s="423"/>
      <c r="H4602" s="423">
        <v>1.8221999999999999E-3</v>
      </c>
      <c r="I4602" s="423"/>
      <c r="J4602" s="424">
        <v>9.8400000000000001E-2</v>
      </c>
      <c r="K4602" s="424"/>
      <c r="L4602" s="424"/>
    </row>
    <row r="4603" spans="1:12" ht="24" customHeight="1">
      <c r="A4603" s="300" t="s">
        <v>12986</v>
      </c>
      <c r="B4603" s="301" t="s">
        <v>13007</v>
      </c>
      <c r="C4603" s="300" t="s">
        <v>9</v>
      </c>
      <c r="D4603" s="300" t="s">
        <v>10619</v>
      </c>
      <c r="E4603" s="302" t="s">
        <v>51</v>
      </c>
      <c r="F4603" s="423" t="s">
        <v>13008</v>
      </c>
      <c r="G4603" s="423"/>
      <c r="H4603" s="423">
        <v>1.4134E-3</v>
      </c>
      <c r="I4603" s="423"/>
      <c r="J4603" s="424">
        <v>0.27029999999999998</v>
      </c>
      <c r="K4603" s="424"/>
      <c r="L4603" s="424"/>
    </row>
    <row r="4604" spans="1:12" ht="24" customHeight="1">
      <c r="A4604" s="300" t="s">
        <v>12986</v>
      </c>
      <c r="B4604" s="301" t="s">
        <v>13009</v>
      </c>
      <c r="C4604" s="300" t="s">
        <v>9</v>
      </c>
      <c r="D4604" s="300" t="s">
        <v>10769</v>
      </c>
      <c r="E4604" s="302" t="s">
        <v>51</v>
      </c>
      <c r="F4604" s="423" t="s">
        <v>13010</v>
      </c>
      <c r="G4604" s="423"/>
      <c r="H4604" s="423">
        <v>0.12706310000000001</v>
      </c>
      <c r="I4604" s="423"/>
      <c r="J4604" s="424">
        <v>0.16009999999999999</v>
      </c>
      <c r="K4604" s="424"/>
      <c r="L4604" s="424"/>
    </row>
    <row r="4605" spans="1:12" ht="24" customHeight="1">
      <c r="A4605" s="300" t="s">
        <v>12986</v>
      </c>
      <c r="B4605" s="301" t="s">
        <v>13011</v>
      </c>
      <c r="C4605" s="300" t="s">
        <v>9</v>
      </c>
      <c r="D4605" s="300" t="s">
        <v>10929</v>
      </c>
      <c r="E4605" s="302" t="s">
        <v>51</v>
      </c>
      <c r="F4605" s="423" t="s">
        <v>13012</v>
      </c>
      <c r="G4605" s="423"/>
      <c r="H4605" s="423">
        <v>1.2251E-3</v>
      </c>
      <c r="I4605" s="423"/>
      <c r="J4605" s="424">
        <v>0.18429999999999999</v>
      </c>
      <c r="K4605" s="424"/>
      <c r="L4605" s="424"/>
    </row>
    <row r="4606" spans="1:12" ht="17.100000000000001" customHeight="1">
      <c r="A4606" s="298"/>
      <c r="B4606" s="298"/>
      <c r="C4606" s="298"/>
      <c r="D4606" s="298"/>
      <c r="E4606" s="298"/>
      <c r="F4606" s="298"/>
      <c r="G4606" s="298"/>
      <c r="H4606" s="298"/>
      <c r="I4606" s="298"/>
      <c r="J4606" s="298" t="s">
        <v>12992</v>
      </c>
      <c r="K4606" s="298"/>
      <c r="L4606" s="298" t="s">
        <v>14288</v>
      </c>
    </row>
    <row r="4607" spans="1:12">
      <c r="A4607" s="414" t="s">
        <v>13056</v>
      </c>
      <c r="B4607" s="414"/>
      <c r="C4607" s="414"/>
      <c r="D4607" s="414"/>
      <c r="E4607" s="414"/>
      <c r="F4607" s="414"/>
      <c r="G4607" s="414"/>
      <c r="H4607" s="414"/>
      <c r="I4607" s="294"/>
      <c r="J4607" s="294"/>
      <c r="K4607" s="294"/>
      <c r="L4607" s="294"/>
    </row>
    <row r="4608" spans="1:12" ht="17.100000000000001" customHeight="1">
      <c r="A4608" s="294" t="s">
        <v>12978</v>
      </c>
      <c r="B4608" s="298" t="s">
        <v>12979</v>
      </c>
      <c r="C4608" s="294" t="s">
        <v>12980</v>
      </c>
      <c r="D4608" s="294" t="s">
        <v>12981</v>
      </c>
      <c r="E4608" s="299" t="s">
        <v>12982</v>
      </c>
      <c r="F4608" s="413" t="s">
        <v>12983</v>
      </c>
      <c r="G4608" s="413"/>
      <c r="H4608" s="413" t="s">
        <v>12984</v>
      </c>
      <c r="I4608" s="413"/>
      <c r="J4608" s="413" t="s">
        <v>12985</v>
      </c>
      <c r="K4608" s="413"/>
      <c r="L4608" s="413"/>
    </row>
    <row r="4609" spans="1:12" ht="24" customHeight="1">
      <c r="A4609" s="300" t="s">
        <v>12986</v>
      </c>
      <c r="B4609" s="301" t="s">
        <v>13057</v>
      </c>
      <c r="C4609" s="300" t="s">
        <v>9</v>
      </c>
      <c r="D4609" s="300" t="s">
        <v>12549</v>
      </c>
      <c r="E4609" s="302" t="s">
        <v>27</v>
      </c>
      <c r="F4609" s="423" t="s">
        <v>12948</v>
      </c>
      <c r="G4609" s="423"/>
      <c r="H4609" s="423">
        <v>1.1368180000000001</v>
      </c>
      <c r="I4609" s="423"/>
      <c r="J4609" s="424">
        <v>0.7389</v>
      </c>
      <c r="K4609" s="424"/>
      <c r="L4609" s="424"/>
    </row>
    <row r="4610" spans="1:12" ht="17.100000000000001" customHeight="1">
      <c r="A4610" s="298"/>
      <c r="B4610" s="298"/>
      <c r="C4610" s="298"/>
      <c r="D4610" s="298"/>
      <c r="E4610" s="298"/>
      <c r="F4610" s="298"/>
      <c r="G4610" s="298"/>
      <c r="H4610" s="298"/>
      <c r="I4610" s="298"/>
      <c r="J4610" s="298" t="s">
        <v>12992</v>
      </c>
      <c r="K4610" s="298"/>
      <c r="L4610" s="298" t="s">
        <v>14289</v>
      </c>
    </row>
    <row r="4611" spans="1:12">
      <c r="A4611" s="414" t="s">
        <v>13058</v>
      </c>
      <c r="B4611" s="414"/>
      <c r="C4611" s="414"/>
      <c r="D4611" s="414"/>
      <c r="E4611" s="414"/>
      <c r="F4611" s="414"/>
      <c r="G4611" s="414"/>
      <c r="H4611" s="414"/>
      <c r="I4611" s="294"/>
      <c r="J4611" s="294"/>
      <c r="K4611" s="294"/>
      <c r="L4611" s="294"/>
    </row>
    <row r="4612" spans="1:12" ht="17.100000000000001" customHeight="1">
      <c r="A4612" s="294" t="s">
        <v>12978</v>
      </c>
      <c r="B4612" s="298" t="s">
        <v>12979</v>
      </c>
      <c r="C4612" s="294" t="s">
        <v>12980</v>
      </c>
      <c r="D4612" s="294" t="s">
        <v>12981</v>
      </c>
      <c r="E4612" s="299" t="s">
        <v>12982</v>
      </c>
      <c r="F4612" s="413" t="s">
        <v>12983</v>
      </c>
      <c r="G4612" s="413"/>
      <c r="H4612" s="413" t="s">
        <v>12984</v>
      </c>
      <c r="I4612" s="413"/>
      <c r="J4612" s="413" t="s">
        <v>12985</v>
      </c>
      <c r="K4612" s="413"/>
      <c r="L4612" s="413"/>
    </row>
    <row r="4613" spans="1:12" ht="24" customHeight="1">
      <c r="A4613" s="300" t="s">
        <v>12986</v>
      </c>
      <c r="B4613" s="301" t="s">
        <v>13059</v>
      </c>
      <c r="C4613" s="300" t="s">
        <v>9</v>
      </c>
      <c r="D4613" s="300" t="s">
        <v>12535</v>
      </c>
      <c r="E4613" s="302" t="s">
        <v>27</v>
      </c>
      <c r="F4613" s="423" t="s">
        <v>12936</v>
      </c>
      <c r="G4613" s="423"/>
      <c r="H4613" s="423">
        <v>1.1368180000000001</v>
      </c>
      <c r="I4613" s="423"/>
      <c r="J4613" s="424">
        <v>5.6800000000000003E-2</v>
      </c>
      <c r="K4613" s="424"/>
      <c r="L4613" s="424"/>
    </row>
    <row r="4614" spans="1:12" ht="17.100000000000001" customHeight="1">
      <c r="A4614" s="298"/>
      <c r="B4614" s="298"/>
      <c r="C4614" s="298"/>
      <c r="D4614" s="298"/>
      <c r="E4614" s="298"/>
      <c r="F4614" s="298"/>
      <c r="G4614" s="298"/>
      <c r="H4614" s="298"/>
      <c r="I4614" s="298"/>
      <c r="J4614" s="298" t="s">
        <v>12992</v>
      </c>
      <c r="K4614" s="298"/>
      <c r="L4614" s="298" t="s">
        <v>12960</v>
      </c>
    </row>
    <row r="4615" spans="1:12">
      <c r="A4615" s="414" t="s">
        <v>13060</v>
      </c>
      <c r="B4615" s="414"/>
      <c r="C4615" s="414"/>
      <c r="D4615" s="414"/>
      <c r="E4615" s="414"/>
      <c r="F4615" s="414"/>
      <c r="G4615" s="414"/>
      <c r="H4615" s="414"/>
      <c r="I4615" s="294"/>
      <c r="J4615" s="294"/>
      <c r="K4615" s="294"/>
      <c r="L4615" s="294"/>
    </row>
    <row r="4616" spans="1:12" ht="17.100000000000001" customHeight="1">
      <c r="A4616" s="294" t="s">
        <v>12978</v>
      </c>
      <c r="B4616" s="298" t="s">
        <v>12979</v>
      </c>
      <c r="C4616" s="294" t="s">
        <v>12980</v>
      </c>
      <c r="D4616" s="294" t="s">
        <v>12981</v>
      </c>
      <c r="E4616" s="299" t="s">
        <v>12982</v>
      </c>
      <c r="F4616" s="413" t="s">
        <v>12983</v>
      </c>
      <c r="G4616" s="413"/>
      <c r="H4616" s="413" t="s">
        <v>12984</v>
      </c>
      <c r="I4616" s="413"/>
      <c r="J4616" s="413" t="s">
        <v>12985</v>
      </c>
      <c r="K4616" s="413"/>
      <c r="L4616" s="413"/>
    </row>
    <row r="4617" spans="1:12" ht="24" customHeight="1">
      <c r="A4617" s="300" t="s">
        <v>12986</v>
      </c>
      <c r="B4617" s="301" t="s">
        <v>13061</v>
      </c>
      <c r="C4617" s="300" t="s">
        <v>9</v>
      </c>
      <c r="D4617" s="300" t="s">
        <v>12522</v>
      </c>
      <c r="E4617" s="302" t="s">
        <v>27</v>
      </c>
      <c r="F4617" s="423" t="s">
        <v>12964</v>
      </c>
      <c r="G4617" s="423"/>
      <c r="H4617" s="423">
        <v>1.1368180000000001</v>
      </c>
      <c r="I4617" s="423"/>
      <c r="J4617" s="424">
        <v>2.8761000000000001</v>
      </c>
      <c r="K4617" s="424"/>
      <c r="L4617" s="424"/>
    </row>
    <row r="4618" spans="1:12" ht="24" customHeight="1">
      <c r="A4618" s="300" t="s">
        <v>12986</v>
      </c>
      <c r="B4618" s="301" t="s">
        <v>13062</v>
      </c>
      <c r="C4618" s="300" t="s">
        <v>9</v>
      </c>
      <c r="D4618" s="300" t="s">
        <v>12527</v>
      </c>
      <c r="E4618" s="302" t="s">
        <v>27</v>
      </c>
      <c r="F4618" s="423" t="s">
        <v>13063</v>
      </c>
      <c r="G4618" s="423"/>
      <c r="H4618" s="423">
        <v>1.1368180000000001</v>
      </c>
      <c r="I4618" s="423"/>
      <c r="J4618" s="424">
        <v>0.38650000000000001</v>
      </c>
      <c r="K4618" s="424"/>
      <c r="L4618" s="424"/>
    </row>
    <row r="4619" spans="1:12" ht="17.100000000000001" customHeight="1">
      <c r="A4619" s="298"/>
      <c r="B4619" s="298"/>
      <c r="C4619" s="298"/>
      <c r="D4619" s="298"/>
      <c r="E4619" s="298"/>
      <c r="F4619" s="298"/>
      <c r="G4619" s="298"/>
      <c r="H4619" s="298"/>
      <c r="I4619" s="298"/>
      <c r="J4619" s="298" t="s">
        <v>12992</v>
      </c>
      <c r="K4619" s="298"/>
      <c r="L4619" s="298" t="s">
        <v>14290</v>
      </c>
    </row>
    <row r="4620" spans="1:12" ht="17.100000000000001" customHeight="1">
      <c r="A4620" s="294" t="s">
        <v>13014</v>
      </c>
      <c r="B4620" s="294"/>
      <c r="C4620" s="294"/>
      <c r="D4620" s="294"/>
      <c r="E4620" s="294"/>
      <c r="F4620" s="294"/>
      <c r="G4620" s="294"/>
      <c r="H4620" s="294"/>
      <c r="I4620" s="294"/>
      <c r="J4620" s="294"/>
      <c r="K4620" s="294"/>
      <c r="L4620" s="294"/>
    </row>
    <row r="4621" spans="1:12" ht="17.100000000000001" customHeight="1">
      <c r="A4621" s="298"/>
      <c r="B4621" s="298"/>
      <c r="C4621" s="298"/>
      <c r="D4621" s="298"/>
      <c r="E4621" s="298"/>
      <c r="F4621" s="298"/>
      <c r="G4621" s="298"/>
      <c r="H4621" s="298"/>
      <c r="I4621" s="298"/>
      <c r="J4621" s="298" t="s">
        <v>13015</v>
      </c>
      <c r="K4621" s="298"/>
      <c r="L4621" s="298" t="s">
        <v>14291</v>
      </c>
    </row>
    <row r="4622" spans="1:12" ht="17.100000000000001" customHeight="1">
      <c r="A4622" s="298"/>
      <c r="B4622" s="298"/>
      <c r="C4622" s="298"/>
      <c r="D4622" s="298"/>
      <c r="E4622" s="298"/>
      <c r="F4622" s="298"/>
      <c r="G4622" s="298"/>
      <c r="H4622" s="298"/>
      <c r="I4622" s="298"/>
      <c r="J4622" s="298" t="s">
        <v>13017</v>
      </c>
      <c r="K4622" s="298" t="s">
        <v>13018</v>
      </c>
      <c r="L4622" s="298" t="s">
        <v>14292</v>
      </c>
    </row>
    <row r="4623" spans="1:12" ht="17.100000000000001" customHeight="1">
      <c r="A4623" s="298"/>
      <c r="B4623" s="298"/>
      <c r="C4623" s="298"/>
      <c r="D4623" s="298"/>
      <c r="E4623" s="298"/>
      <c r="F4623" s="298"/>
      <c r="G4623" s="298"/>
      <c r="H4623" s="298"/>
      <c r="I4623" s="298"/>
      <c r="J4623" s="298" t="s">
        <v>13020</v>
      </c>
      <c r="K4623" s="298"/>
      <c r="L4623" s="298" t="s">
        <v>14293</v>
      </c>
    </row>
    <row r="4624" spans="1:12" ht="17.100000000000001" customHeight="1">
      <c r="A4624" s="298"/>
      <c r="B4624" s="298"/>
      <c r="C4624" s="298"/>
      <c r="D4624" s="298"/>
      <c r="E4624" s="298"/>
      <c r="F4624" s="298"/>
      <c r="G4624" s="298"/>
      <c r="H4624" s="298"/>
      <c r="I4624" s="298"/>
      <c r="J4624" s="298" t="s">
        <v>13022</v>
      </c>
      <c r="K4624" s="298" t="s">
        <v>12974</v>
      </c>
      <c r="L4624" s="298" t="s">
        <v>14294</v>
      </c>
    </row>
    <row r="4625" spans="1:12" ht="17.100000000000001" customHeight="1">
      <c r="A4625" s="298"/>
      <c r="B4625" s="298"/>
      <c r="C4625" s="298"/>
      <c r="D4625" s="298"/>
      <c r="E4625" s="298"/>
      <c r="F4625" s="298"/>
      <c r="G4625" s="298"/>
      <c r="H4625" s="298"/>
      <c r="I4625" s="298"/>
      <c r="J4625" s="298" t="s">
        <v>13024</v>
      </c>
      <c r="K4625" s="298"/>
      <c r="L4625" s="298" t="s">
        <v>14295</v>
      </c>
    </row>
    <row r="4626" spans="1:12" ht="30" customHeight="1">
      <c r="A4626" s="299"/>
      <c r="B4626" s="299"/>
      <c r="C4626" s="299"/>
      <c r="D4626" s="299"/>
      <c r="E4626" s="299"/>
      <c r="F4626" s="299"/>
      <c r="G4626" s="299"/>
      <c r="H4626" s="299"/>
      <c r="I4626" s="299"/>
      <c r="J4626" s="299"/>
      <c r="K4626" s="299"/>
      <c r="L4626" s="299"/>
    </row>
    <row r="4627" spans="1:12" ht="24" customHeight="1">
      <c r="A4627" s="295" t="s">
        <v>14296</v>
      </c>
      <c r="B4627" s="296" t="s">
        <v>14297</v>
      </c>
      <c r="C4627" s="295" t="s">
        <v>9</v>
      </c>
      <c r="D4627" s="295" t="s">
        <v>6339</v>
      </c>
      <c r="E4627" s="297" t="s">
        <v>13082</v>
      </c>
      <c r="F4627" s="296"/>
      <c r="G4627" s="296"/>
      <c r="H4627" s="296"/>
      <c r="I4627" s="296"/>
      <c r="J4627" s="296"/>
      <c r="K4627" s="296"/>
      <c r="L4627" s="296"/>
    </row>
    <row r="4628" spans="1:12">
      <c r="A4628" s="414" t="s">
        <v>12977</v>
      </c>
      <c r="B4628" s="414"/>
      <c r="C4628" s="414"/>
      <c r="D4628" s="414"/>
      <c r="E4628" s="414"/>
      <c r="F4628" s="414"/>
      <c r="G4628" s="414"/>
      <c r="H4628" s="414"/>
      <c r="I4628" s="294"/>
      <c r="J4628" s="294"/>
      <c r="K4628" s="294"/>
      <c r="L4628" s="294"/>
    </row>
    <row r="4629" spans="1:12" ht="17.100000000000001" customHeight="1">
      <c r="A4629" s="294" t="s">
        <v>12978</v>
      </c>
      <c r="B4629" s="298" t="s">
        <v>12979</v>
      </c>
      <c r="C4629" s="294" t="s">
        <v>12980</v>
      </c>
      <c r="D4629" s="294" t="s">
        <v>12981</v>
      </c>
      <c r="E4629" s="299" t="s">
        <v>12982</v>
      </c>
      <c r="F4629" s="413" t="s">
        <v>12983</v>
      </c>
      <c r="G4629" s="413"/>
      <c r="H4629" s="413" t="s">
        <v>12984</v>
      </c>
      <c r="I4629" s="413"/>
      <c r="J4629" s="413" t="s">
        <v>12985</v>
      </c>
      <c r="K4629" s="413"/>
      <c r="L4629" s="413"/>
    </row>
    <row r="4630" spans="1:12" ht="36" customHeight="1">
      <c r="A4630" s="300" t="s">
        <v>12986</v>
      </c>
      <c r="B4630" s="301" t="s">
        <v>13182</v>
      </c>
      <c r="C4630" s="300" t="s">
        <v>9</v>
      </c>
      <c r="D4630" s="300" t="s">
        <v>7288</v>
      </c>
      <c r="E4630" s="302" t="s">
        <v>51</v>
      </c>
      <c r="F4630" s="423" t="s">
        <v>13183</v>
      </c>
      <c r="G4630" s="423"/>
      <c r="H4630" s="423">
        <v>8.3000000000000002E-6</v>
      </c>
      <c r="I4630" s="423"/>
      <c r="J4630" s="424">
        <v>0.1203</v>
      </c>
      <c r="K4630" s="424"/>
      <c r="L4630" s="424"/>
    </row>
    <row r="4631" spans="1:12" ht="24" customHeight="1">
      <c r="A4631" s="300" t="s">
        <v>12986</v>
      </c>
      <c r="B4631" s="301" t="s">
        <v>13085</v>
      </c>
      <c r="C4631" s="300" t="s">
        <v>9</v>
      </c>
      <c r="D4631" s="300" t="s">
        <v>7909</v>
      </c>
      <c r="E4631" s="302" t="s">
        <v>51</v>
      </c>
      <c r="F4631" s="423" t="s">
        <v>13086</v>
      </c>
      <c r="G4631" s="423"/>
      <c r="H4631" s="423">
        <v>2.7520000000000002E-4</v>
      </c>
      <c r="I4631" s="423"/>
      <c r="J4631" s="424">
        <v>2.86E-2</v>
      </c>
      <c r="K4631" s="424"/>
      <c r="L4631" s="424"/>
    </row>
    <row r="4632" spans="1:12" ht="24" customHeight="1">
      <c r="A4632" s="300" t="s">
        <v>12986</v>
      </c>
      <c r="B4632" s="301" t="s">
        <v>13087</v>
      </c>
      <c r="C4632" s="300" t="s">
        <v>9</v>
      </c>
      <c r="D4632" s="300" t="s">
        <v>8873</v>
      </c>
      <c r="E4632" s="302" t="s">
        <v>51</v>
      </c>
      <c r="F4632" s="423" t="s">
        <v>13088</v>
      </c>
      <c r="G4632" s="423"/>
      <c r="H4632" s="423">
        <v>2.62E-5</v>
      </c>
      <c r="I4632" s="423"/>
      <c r="J4632" s="424">
        <v>2.2800000000000001E-2</v>
      </c>
      <c r="K4632" s="424"/>
      <c r="L4632" s="424"/>
    </row>
    <row r="4633" spans="1:12" ht="48" customHeight="1">
      <c r="A4633" s="300" t="s">
        <v>12986</v>
      </c>
      <c r="B4633" s="301" t="s">
        <v>13089</v>
      </c>
      <c r="C4633" s="300" t="s">
        <v>9</v>
      </c>
      <c r="D4633" s="300" t="s">
        <v>9227</v>
      </c>
      <c r="E4633" s="302" t="s">
        <v>51</v>
      </c>
      <c r="F4633" s="423" t="s">
        <v>13090</v>
      </c>
      <c r="G4633" s="423"/>
      <c r="H4633" s="423">
        <v>1.8300000000000001E-5</v>
      </c>
      <c r="I4633" s="423"/>
      <c r="J4633" s="424">
        <v>2.4500000000000001E-2</v>
      </c>
      <c r="K4633" s="424"/>
      <c r="L4633" s="424"/>
    </row>
    <row r="4634" spans="1:12" ht="24" customHeight="1">
      <c r="A4634" s="300" t="s">
        <v>12986</v>
      </c>
      <c r="B4634" s="301" t="s">
        <v>13091</v>
      </c>
      <c r="C4634" s="300" t="s">
        <v>9</v>
      </c>
      <c r="D4634" s="300" t="s">
        <v>9580</v>
      </c>
      <c r="E4634" s="302" t="s">
        <v>51</v>
      </c>
      <c r="F4634" s="423" t="s">
        <v>13092</v>
      </c>
      <c r="G4634" s="423"/>
      <c r="H4634" s="423">
        <v>1.7900000000000001E-5</v>
      </c>
      <c r="I4634" s="423"/>
      <c r="J4634" s="424">
        <v>1.6E-2</v>
      </c>
      <c r="K4634" s="424"/>
      <c r="L4634" s="424"/>
    </row>
    <row r="4635" spans="1:12" ht="24" customHeight="1">
      <c r="A4635" s="300" t="s">
        <v>12986</v>
      </c>
      <c r="B4635" s="301" t="s">
        <v>12987</v>
      </c>
      <c r="C4635" s="300" t="s">
        <v>9</v>
      </c>
      <c r="D4635" s="300" t="s">
        <v>9831</v>
      </c>
      <c r="E4635" s="302" t="s">
        <v>12988</v>
      </c>
      <c r="F4635" s="423" t="s">
        <v>12989</v>
      </c>
      <c r="G4635" s="423"/>
      <c r="H4635" s="423">
        <v>7.3945E-3</v>
      </c>
      <c r="I4635" s="423"/>
      <c r="J4635" s="424">
        <v>7.4800000000000005E-2</v>
      </c>
      <c r="K4635" s="424"/>
      <c r="L4635" s="424"/>
    </row>
    <row r="4636" spans="1:12" ht="36" customHeight="1">
      <c r="A4636" s="300" t="s">
        <v>12986</v>
      </c>
      <c r="B4636" s="301" t="s">
        <v>12990</v>
      </c>
      <c r="C4636" s="300" t="s">
        <v>9</v>
      </c>
      <c r="D4636" s="300" t="s">
        <v>11426</v>
      </c>
      <c r="E4636" s="302" t="s">
        <v>51</v>
      </c>
      <c r="F4636" s="423" t="s">
        <v>12991</v>
      </c>
      <c r="G4636" s="423"/>
      <c r="H4636" s="423">
        <v>3.8749999999999999E-4</v>
      </c>
      <c r="I4636" s="423"/>
      <c r="J4636" s="424">
        <v>5.1200000000000002E-2</v>
      </c>
      <c r="K4636" s="424"/>
      <c r="L4636" s="424"/>
    </row>
    <row r="4637" spans="1:12" ht="17.100000000000001" customHeight="1">
      <c r="A4637" s="298"/>
      <c r="B4637" s="298"/>
      <c r="C4637" s="298"/>
      <c r="D4637" s="298"/>
      <c r="E4637" s="298"/>
      <c r="F4637" s="298"/>
      <c r="G4637" s="298"/>
      <c r="H4637" s="298"/>
      <c r="I4637" s="298"/>
      <c r="J4637" s="298" t="s">
        <v>12992</v>
      </c>
      <c r="K4637" s="298"/>
      <c r="L4637" s="298" t="s">
        <v>13063</v>
      </c>
    </row>
    <row r="4638" spans="1:12">
      <c r="A4638" s="414" t="s">
        <v>12994</v>
      </c>
      <c r="B4638" s="414"/>
      <c r="C4638" s="414"/>
      <c r="D4638" s="414"/>
      <c r="E4638" s="414"/>
      <c r="F4638" s="414"/>
      <c r="G4638" s="414"/>
      <c r="H4638" s="414"/>
      <c r="I4638" s="294"/>
      <c r="J4638" s="294"/>
      <c r="K4638" s="294"/>
      <c r="L4638" s="294"/>
    </row>
    <row r="4639" spans="1:12" ht="17.100000000000001" customHeight="1">
      <c r="A4639" s="294" t="s">
        <v>12978</v>
      </c>
      <c r="B4639" s="298" t="s">
        <v>12979</v>
      </c>
      <c r="C4639" s="294" t="s">
        <v>12980</v>
      </c>
      <c r="D4639" s="294" t="s">
        <v>12981</v>
      </c>
      <c r="E4639" s="299" t="s">
        <v>12982</v>
      </c>
      <c r="F4639" s="413" t="s">
        <v>12983</v>
      </c>
      <c r="G4639" s="413"/>
      <c r="H4639" s="413" t="s">
        <v>12984</v>
      </c>
      <c r="I4639" s="413"/>
      <c r="J4639" s="413" t="s">
        <v>12985</v>
      </c>
      <c r="K4639" s="413"/>
      <c r="L4639" s="413"/>
    </row>
    <row r="4640" spans="1:12" ht="24" customHeight="1">
      <c r="A4640" s="300" t="s">
        <v>12986</v>
      </c>
      <c r="B4640" s="301" t="s">
        <v>13093</v>
      </c>
      <c r="C4640" s="300" t="s">
        <v>9</v>
      </c>
      <c r="D4640" s="300" t="s">
        <v>10857</v>
      </c>
      <c r="E4640" s="302" t="s">
        <v>27</v>
      </c>
      <c r="F4640" s="423" t="s">
        <v>13094</v>
      </c>
      <c r="G4640" s="423"/>
      <c r="H4640" s="423">
        <v>0.19589690000000001</v>
      </c>
      <c r="I4640" s="423"/>
      <c r="J4640" s="424">
        <v>1.0127999999999999</v>
      </c>
      <c r="K4640" s="424"/>
      <c r="L4640" s="424"/>
    </row>
    <row r="4641" spans="1:12" ht="24" customHeight="1">
      <c r="A4641" s="300" t="s">
        <v>12986</v>
      </c>
      <c r="B4641" s="301" t="s">
        <v>13131</v>
      </c>
      <c r="C4641" s="300" t="s">
        <v>9</v>
      </c>
      <c r="D4641" s="300" t="s">
        <v>10137</v>
      </c>
      <c r="E4641" s="302" t="s">
        <v>27</v>
      </c>
      <c r="F4641" s="423" t="s">
        <v>13132</v>
      </c>
      <c r="G4641" s="423"/>
      <c r="H4641" s="423">
        <v>7.5370000000000006E-2</v>
      </c>
      <c r="I4641" s="423"/>
      <c r="J4641" s="424">
        <v>0.36180000000000001</v>
      </c>
      <c r="K4641" s="424"/>
      <c r="L4641" s="424"/>
    </row>
    <row r="4642" spans="1:12" ht="24" customHeight="1">
      <c r="A4642" s="300" t="s">
        <v>12986</v>
      </c>
      <c r="B4642" s="301" t="s">
        <v>13192</v>
      </c>
      <c r="C4642" s="300" t="s">
        <v>9</v>
      </c>
      <c r="D4642" s="300" t="s">
        <v>10306</v>
      </c>
      <c r="E4642" s="302" t="s">
        <v>27</v>
      </c>
      <c r="F4642" s="423" t="s">
        <v>13134</v>
      </c>
      <c r="G4642" s="423"/>
      <c r="H4642" s="423">
        <v>0.27543020000000001</v>
      </c>
      <c r="I4642" s="423"/>
      <c r="J4642" s="424">
        <v>1.9141999999999999</v>
      </c>
      <c r="K4642" s="424"/>
      <c r="L4642" s="424"/>
    </row>
    <row r="4643" spans="1:12" ht="17.100000000000001" customHeight="1">
      <c r="A4643" s="298"/>
      <c r="B4643" s="298"/>
      <c r="C4643" s="298"/>
      <c r="D4643" s="298"/>
      <c r="E4643" s="298"/>
      <c r="F4643" s="298"/>
      <c r="G4643" s="298"/>
      <c r="H4643" s="298"/>
      <c r="I4643" s="298"/>
      <c r="J4643" s="298" t="s">
        <v>12992</v>
      </c>
      <c r="K4643" s="298"/>
      <c r="L4643" s="298" t="s">
        <v>14298</v>
      </c>
    </row>
    <row r="4644" spans="1:12">
      <c r="A4644" s="414" t="s">
        <v>12998</v>
      </c>
      <c r="B4644" s="414"/>
      <c r="C4644" s="414"/>
      <c r="D4644" s="414"/>
      <c r="E4644" s="414"/>
      <c r="F4644" s="414"/>
      <c r="G4644" s="414"/>
      <c r="H4644" s="414"/>
      <c r="I4644" s="294"/>
      <c r="J4644" s="294"/>
      <c r="K4644" s="294"/>
      <c r="L4644" s="294"/>
    </row>
    <row r="4645" spans="1:12" ht="17.100000000000001" customHeight="1">
      <c r="A4645" s="294" t="s">
        <v>12978</v>
      </c>
      <c r="B4645" s="298" t="s">
        <v>12979</v>
      </c>
      <c r="C4645" s="294" t="s">
        <v>12980</v>
      </c>
      <c r="D4645" s="294" t="s">
        <v>12981</v>
      </c>
      <c r="E4645" s="299" t="s">
        <v>12982</v>
      </c>
      <c r="F4645" s="413" t="s">
        <v>12983</v>
      </c>
      <c r="G4645" s="413"/>
      <c r="H4645" s="413" t="s">
        <v>12984</v>
      </c>
      <c r="I4645" s="413"/>
      <c r="J4645" s="413" t="s">
        <v>12985</v>
      </c>
      <c r="K4645" s="413"/>
      <c r="L4645" s="413"/>
    </row>
    <row r="4646" spans="1:12" ht="24" customHeight="1">
      <c r="A4646" s="300" t="s">
        <v>12986</v>
      </c>
      <c r="B4646" s="301" t="s">
        <v>13144</v>
      </c>
      <c r="C4646" s="300" t="s">
        <v>9</v>
      </c>
      <c r="D4646" s="300" t="s">
        <v>7134</v>
      </c>
      <c r="E4646" s="302" t="s">
        <v>13145</v>
      </c>
      <c r="F4646" s="423" t="s">
        <v>13146</v>
      </c>
      <c r="G4646" s="423"/>
      <c r="H4646" s="423">
        <v>4.8631599999999997E-2</v>
      </c>
      <c r="I4646" s="423"/>
      <c r="J4646" s="424">
        <v>3.0516000000000001</v>
      </c>
      <c r="K4646" s="424"/>
      <c r="L4646" s="424"/>
    </row>
    <row r="4647" spans="1:12" ht="24" customHeight="1">
      <c r="A4647" s="300" t="s">
        <v>12986</v>
      </c>
      <c r="B4647" s="301" t="s">
        <v>13147</v>
      </c>
      <c r="C4647" s="300" t="s">
        <v>9</v>
      </c>
      <c r="D4647" s="300" t="s">
        <v>8045</v>
      </c>
      <c r="E4647" s="302" t="s">
        <v>23</v>
      </c>
      <c r="F4647" s="423" t="s">
        <v>12928</v>
      </c>
      <c r="G4647" s="423"/>
      <c r="H4647" s="423">
        <v>12.014369800000001</v>
      </c>
      <c r="I4647" s="423"/>
      <c r="J4647" s="424">
        <v>5.8869999999999996</v>
      </c>
      <c r="K4647" s="424"/>
      <c r="L4647" s="424"/>
    </row>
    <row r="4648" spans="1:12" ht="24" customHeight="1">
      <c r="A4648" s="300" t="s">
        <v>12986</v>
      </c>
      <c r="B4648" s="301" t="s">
        <v>13148</v>
      </c>
      <c r="C4648" s="300" t="s">
        <v>9</v>
      </c>
      <c r="D4648" s="300" t="s">
        <v>10292</v>
      </c>
      <c r="E4648" s="302" t="s">
        <v>13145</v>
      </c>
      <c r="F4648" s="423" t="s">
        <v>13149</v>
      </c>
      <c r="G4648" s="423"/>
      <c r="H4648" s="423">
        <v>3.2758799999999998E-2</v>
      </c>
      <c r="I4648" s="423"/>
      <c r="J4648" s="424">
        <v>2.1716000000000002</v>
      </c>
      <c r="K4648" s="424"/>
      <c r="L4648" s="424"/>
    </row>
    <row r="4649" spans="1:12" ht="24" customHeight="1">
      <c r="A4649" s="300" t="s">
        <v>12986</v>
      </c>
      <c r="B4649" s="301" t="s">
        <v>13096</v>
      </c>
      <c r="C4649" s="300" t="s">
        <v>9</v>
      </c>
      <c r="D4649" s="300" t="s">
        <v>8825</v>
      </c>
      <c r="E4649" s="302" t="s">
        <v>13097</v>
      </c>
      <c r="F4649" s="423" t="s">
        <v>13098</v>
      </c>
      <c r="G4649" s="423"/>
      <c r="H4649" s="423">
        <v>9.7094299999999994E-2</v>
      </c>
      <c r="I4649" s="423"/>
      <c r="J4649" s="424">
        <v>5.7299999999999997E-2</v>
      </c>
      <c r="K4649" s="424"/>
      <c r="L4649" s="424"/>
    </row>
    <row r="4650" spans="1:12" ht="24" customHeight="1">
      <c r="A4650" s="300" t="s">
        <v>12986</v>
      </c>
      <c r="B4650" s="301" t="s">
        <v>13099</v>
      </c>
      <c r="C4650" s="300" t="s">
        <v>9</v>
      </c>
      <c r="D4650" s="300" t="s">
        <v>7224</v>
      </c>
      <c r="E4650" s="302" t="s">
        <v>51</v>
      </c>
      <c r="F4650" s="423" t="s">
        <v>13100</v>
      </c>
      <c r="G4650" s="423"/>
      <c r="H4650" s="423">
        <v>3.2493000000000001E-3</v>
      </c>
      <c r="I4650" s="423"/>
      <c r="J4650" s="424">
        <v>2.9899999999999999E-2</v>
      </c>
      <c r="K4650" s="424"/>
      <c r="L4650" s="424"/>
    </row>
    <row r="4651" spans="1:12" ht="24" customHeight="1">
      <c r="A4651" s="300" t="s">
        <v>12986</v>
      </c>
      <c r="B4651" s="301" t="s">
        <v>13101</v>
      </c>
      <c r="C4651" s="300" t="s">
        <v>9</v>
      </c>
      <c r="D4651" s="300" t="s">
        <v>7359</v>
      </c>
      <c r="E4651" s="302" t="s">
        <v>51</v>
      </c>
      <c r="F4651" s="423" t="s">
        <v>13102</v>
      </c>
      <c r="G4651" s="423"/>
      <c r="H4651" s="423">
        <v>1.049E-4</v>
      </c>
      <c r="I4651" s="423"/>
      <c r="J4651" s="424">
        <v>1.35E-2</v>
      </c>
      <c r="K4651" s="424"/>
      <c r="L4651" s="424"/>
    </row>
    <row r="4652" spans="1:12" ht="24" customHeight="1">
      <c r="A4652" s="300" t="s">
        <v>12986</v>
      </c>
      <c r="B4652" s="301" t="s">
        <v>13103</v>
      </c>
      <c r="C4652" s="300" t="s">
        <v>9</v>
      </c>
      <c r="D4652" s="300" t="s">
        <v>8851</v>
      </c>
      <c r="E4652" s="302" t="s">
        <v>51</v>
      </c>
      <c r="F4652" s="423" t="s">
        <v>13104</v>
      </c>
      <c r="G4652" s="423"/>
      <c r="H4652" s="423">
        <v>8.3900000000000006E-5</v>
      </c>
      <c r="I4652" s="423"/>
      <c r="J4652" s="424">
        <v>1.6199999999999999E-2</v>
      </c>
      <c r="K4652" s="424"/>
      <c r="L4652" s="424"/>
    </row>
    <row r="4653" spans="1:12" ht="24" customHeight="1">
      <c r="A4653" s="300" t="s">
        <v>12986</v>
      </c>
      <c r="B4653" s="301" t="s">
        <v>13105</v>
      </c>
      <c r="C4653" s="300" t="s">
        <v>9</v>
      </c>
      <c r="D4653" s="300" t="s">
        <v>8852</v>
      </c>
      <c r="E4653" s="302" t="s">
        <v>51</v>
      </c>
      <c r="F4653" s="423" t="s">
        <v>13106</v>
      </c>
      <c r="G4653" s="423"/>
      <c r="H4653" s="423">
        <v>1.7900000000000001E-5</v>
      </c>
      <c r="I4653" s="423"/>
      <c r="J4653" s="424">
        <v>9.7999999999999997E-3</v>
      </c>
      <c r="K4653" s="424"/>
      <c r="L4653" s="424"/>
    </row>
    <row r="4654" spans="1:12" ht="24" customHeight="1">
      <c r="A4654" s="300" t="s">
        <v>12986</v>
      </c>
      <c r="B4654" s="301" t="s">
        <v>13107</v>
      </c>
      <c r="C4654" s="300" t="s">
        <v>9</v>
      </c>
      <c r="D4654" s="300" t="s">
        <v>9000</v>
      </c>
      <c r="E4654" s="302" t="s">
        <v>51</v>
      </c>
      <c r="F4654" s="423" t="s">
        <v>13108</v>
      </c>
      <c r="G4654" s="423"/>
      <c r="H4654" s="423">
        <v>3.6982999999999999E-3</v>
      </c>
      <c r="I4654" s="423"/>
      <c r="J4654" s="424">
        <v>2.5000000000000001E-2</v>
      </c>
      <c r="K4654" s="424"/>
      <c r="L4654" s="424"/>
    </row>
    <row r="4655" spans="1:12" ht="24" customHeight="1">
      <c r="A4655" s="300" t="s">
        <v>12986</v>
      </c>
      <c r="B4655" s="301" t="s">
        <v>13109</v>
      </c>
      <c r="C4655" s="300" t="s">
        <v>9</v>
      </c>
      <c r="D4655" s="300" t="s">
        <v>9574</v>
      </c>
      <c r="E4655" s="302" t="s">
        <v>51</v>
      </c>
      <c r="F4655" s="423" t="s">
        <v>13110</v>
      </c>
      <c r="G4655" s="423"/>
      <c r="H4655" s="423">
        <v>1.173E-3</v>
      </c>
      <c r="I4655" s="423"/>
      <c r="J4655" s="424">
        <v>1.04E-2</v>
      </c>
      <c r="K4655" s="424"/>
      <c r="L4655" s="424"/>
    </row>
    <row r="4656" spans="1:12" ht="24" customHeight="1">
      <c r="A4656" s="300" t="s">
        <v>12986</v>
      </c>
      <c r="B4656" s="301" t="s">
        <v>13111</v>
      </c>
      <c r="C4656" s="300" t="s">
        <v>9</v>
      </c>
      <c r="D4656" s="300" t="s">
        <v>10714</v>
      </c>
      <c r="E4656" s="302" t="s">
        <v>93</v>
      </c>
      <c r="F4656" s="423" t="s">
        <v>13112</v>
      </c>
      <c r="G4656" s="423"/>
      <c r="H4656" s="423">
        <v>6.1649999999999997E-4</v>
      </c>
      <c r="I4656" s="423"/>
      <c r="J4656" s="424">
        <v>9.4000000000000004E-3</v>
      </c>
      <c r="K4656" s="424"/>
      <c r="L4656" s="424"/>
    </row>
    <row r="4657" spans="1:12" ht="24" customHeight="1">
      <c r="A4657" s="300" t="s">
        <v>12986</v>
      </c>
      <c r="B4657" s="301" t="s">
        <v>13113</v>
      </c>
      <c r="C4657" s="300" t="s">
        <v>9</v>
      </c>
      <c r="D4657" s="300" t="s">
        <v>10809</v>
      </c>
      <c r="E4657" s="302" t="s">
        <v>51</v>
      </c>
      <c r="F4657" s="423" t="s">
        <v>13114</v>
      </c>
      <c r="G4657" s="423"/>
      <c r="H4657" s="423">
        <v>6.1649999999999997E-4</v>
      </c>
      <c r="I4657" s="423"/>
      <c r="J4657" s="424">
        <v>7.4000000000000003E-3</v>
      </c>
      <c r="K4657" s="424"/>
      <c r="L4657" s="424"/>
    </row>
    <row r="4658" spans="1:12" ht="24" customHeight="1">
      <c r="A4658" s="300" t="s">
        <v>12986</v>
      </c>
      <c r="B4658" s="301" t="s">
        <v>13115</v>
      </c>
      <c r="C4658" s="300" t="s">
        <v>9</v>
      </c>
      <c r="D4658" s="300" t="s">
        <v>10810</v>
      </c>
      <c r="E4658" s="302" t="s">
        <v>51</v>
      </c>
      <c r="F4658" s="423" t="s">
        <v>13116</v>
      </c>
      <c r="G4658" s="423"/>
      <c r="H4658" s="423">
        <v>6.1649999999999997E-4</v>
      </c>
      <c r="I4658" s="423"/>
      <c r="J4658" s="424">
        <v>1.6400000000000001E-2</v>
      </c>
      <c r="K4658" s="424"/>
      <c r="L4658" s="424"/>
    </row>
    <row r="4659" spans="1:12" ht="24" customHeight="1">
      <c r="A4659" s="300" t="s">
        <v>12986</v>
      </c>
      <c r="B4659" s="301" t="s">
        <v>13117</v>
      </c>
      <c r="C4659" s="300" t="s">
        <v>9</v>
      </c>
      <c r="D4659" s="300" t="s">
        <v>10837</v>
      </c>
      <c r="E4659" s="302" t="s">
        <v>51</v>
      </c>
      <c r="F4659" s="423" t="s">
        <v>13118</v>
      </c>
      <c r="G4659" s="423"/>
      <c r="H4659" s="423">
        <v>2.0999999999999999E-5</v>
      </c>
      <c r="I4659" s="423"/>
      <c r="J4659" s="424">
        <v>9.2999999999999992E-3</v>
      </c>
      <c r="K4659" s="424"/>
      <c r="L4659" s="424"/>
    </row>
    <row r="4660" spans="1:12" ht="24" customHeight="1">
      <c r="A4660" s="300" t="s">
        <v>12986</v>
      </c>
      <c r="B4660" s="301" t="s">
        <v>13003</v>
      </c>
      <c r="C4660" s="300" t="s">
        <v>9</v>
      </c>
      <c r="D4660" s="300" t="s">
        <v>7216</v>
      </c>
      <c r="E4660" s="302" t="s">
        <v>51</v>
      </c>
      <c r="F4660" s="423" t="s">
        <v>13004</v>
      </c>
      <c r="G4660" s="423"/>
      <c r="H4660" s="423">
        <v>1.4339999999999999E-3</v>
      </c>
      <c r="I4660" s="423"/>
      <c r="J4660" s="424">
        <v>4.7899999999999998E-2</v>
      </c>
      <c r="K4660" s="424"/>
      <c r="L4660" s="424"/>
    </row>
    <row r="4661" spans="1:12" ht="24" customHeight="1">
      <c r="A4661" s="300" t="s">
        <v>12986</v>
      </c>
      <c r="B4661" s="301" t="s">
        <v>13005</v>
      </c>
      <c r="C4661" s="300" t="s">
        <v>9</v>
      </c>
      <c r="D4661" s="300" t="s">
        <v>7393</v>
      </c>
      <c r="E4661" s="302" t="s">
        <v>12988</v>
      </c>
      <c r="F4661" s="423" t="s">
        <v>13006</v>
      </c>
      <c r="G4661" s="423"/>
      <c r="H4661" s="423">
        <v>8.6269999999999999E-4</v>
      </c>
      <c r="I4661" s="423"/>
      <c r="J4661" s="424">
        <v>4.6600000000000003E-2</v>
      </c>
      <c r="K4661" s="424"/>
      <c r="L4661" s="424"/>
    </row>
    <row r="4662" spans="1:12" ht="24" customHeight="1">
      <c r="A4662" s="300" t="s">
        <v>12986</v>
      </c>
      <c r="B4662" s="301" t="s">
        <v>13007</v>
      </c>
      <c r="C4662" s="300" t="s">
        <v>9</v>
      </c>
      <c r="D4662" s="300" t="s">
        <v>10619</v>
      </c>
      <c r="E4662" s="302" t="s">
        <v>51</v>
      </c>
      <c r="F4662" s="423" t="s">
        <v>13008</v>
      </c>
      <c r="G4662" s="423"/>
      <c r="H4662" s="423">
        <v>6.692E-4</v>
      </c>
      <c r="I4662" s="423"/>
      <c r="J4662" s="424">
        <v>0.128</v>
      </c>
      <c r="K4662" s="424"/>
      <c r="L4662" s="424"/>
    </row>
    <row r="4663" spans="1:12" ht="24" customHeight="1">
      <c r="A4663" s="300" t="s">
        <v>12986</v>
      </c>
      <c r="B4663" s="301" t="s">
        <v>13009</v>
      </c>
      <c r="C4663" s="300" t="s">
        <v>9</v>
      </c>
      <c r="D4663" s="300" t="s">
        <v>10769</v>
      </c>
      <c r="E4663" s="302" t="s">
        <v>51</v>
      </c>
      <c r="F4663" s="423" t="s">
        <v>13010</v>
      </c>
      <c r="G4663" s="423"/>
      <c r="H4663" s="423">
        <v>6.0157200000000001E-2</v>
      </c>
      <c r="I4663" s="423"/>
      <c r="J4663" s="424">
        <v>7.5800000000000006E-2</v>
      </c>
      <c r="K4663" s="424"/>
      <c r="L4663" s="424"/>
    </row>
    <row r="4664" spans="1:12" ht="24" customHeight="1">
      <c r="A4664" s="300" t="s">
        <v>12986</v>
      </c>
      <c r="B4664" s="301" t="s">
        <v>13011</v>
      </c>
      <c r="C4664" s="300" t="s">
        <v>9</v>
      </c>
      <c r="D4664" s="300" t="s">
        <v>10929</v>
      </c>
      <c r="E4664" s="302" t="s">
        <v>51</v>
      </c>
      <c r="F4664" s="423" t="s">
        <v>13012</v>
      </c>
      <c r="G4664" s="423"/>
      <c r="H4664" s="423">
        <v>5.8009999999999995E-4</v>
      </c>
      <c r="I4664" s="423"/>
      <c r="J4664" s="424">
        <v>8.7300000000000003E-2</v>
      </c>
      <c r="K4664" s="424"/>
      <c r="L4664" s="424"/>
    </row>
    <row r="4665" spans="1:12" ht="17.100000000000001" customHeight="1">
      <c r="A4665" s="298"/>
      <c r="B4665" s="298"/>
      <c r="C4665" s="298"/>
      <c r="D4665" s="298"/>
      <c r="E4665" s="298"/>
      <c r="F4665" s="298"/>
      <c r="G4665" s="298"/>
      <c r="H4665" s="298"/>
      <c r="I4665" s="298"/>
      <c r="J4665" s="298" t="s">
        <v>12992</v>
      </c>
      <c r="K4665" s="298"/>
      <c r="L4665" s="298" t="s">
        <v>14299</v>
      </c>
    </row>
    <row r="4666" spans="1:12">
      <c r="A4666" s="414" t="s">
        <v>13056</v>
      </c>
      <c r="B4666" s="414"/>
      <c r="C4666" s="414"/>
      <c r="D4666" s="414"/>
      <c r="E4666" s="414"/>
      <c r="F4666" s="414"/>
      <c r="G4666" s="414"/>
      <c r="H4666" s="414"/>
      <c r="I4666" s="294"/>
      <c r="J4666" s="294"/>
      <c r="K4666" s="294"/>
      <c r="L4666" s="294"/>
    </row>
    <row r="4667" spans="1:12" ht="17.100000000000001" customHeight="1">
      <c r="A4667" s="294" t="s">
        <v>12978</v>
      </c>
      <c r="B4667" s="298" t="s">
        <v>12979</v>
      </c>
      <c r="C4667" s="294" t="s">
        <v>12980</v>
      </c>
      <c r="D4667" s="294" t="s">
        <v>12981</v>
      </c>
      <c r="E4667" s="299" t="s">
        <v>12982</v>
      </c>
      <c r="F4667" s="413" t="s">
        <v>12983</v>
      </c>
      <c r="G4667" s="413"/>
      <c r="H4667" s="413" t="s">
        <v>12984</v>
      </c>
      <c r="I4667" s="413"/>
      <c r="J4667" s="413" t="s">
        <v>12985</v>
      </c>
      <c r="K4667" s="413"/>
      <c r="L4667" s="413"/>
    </row>
    <row r="4668" spans="1:12" ht="24" customHeight="1">
      <c r="A4668" s="300" t="s">
        <v>12986</v>
      </c>
      <c r="B4668" s="301" t="s">
        <v>13057</v>
      </c>
      <c r="C4668" s="300" t="s">
        <v>9</v>
      </c>
      <c r="D4668" s="300" t="s">
        <v>12549</v>
      </c>
      <c r="E4668" s="302" t="s">
        <v>27</v>
      </c>
      <c r="F4668" s="423" t="s">
        <v>12948</v>
      </c>
      <c r="G4668" s="423"/>
      <c r="H4668" s="423">
        <v>0.53821920000000001</v>
      </c>
      <c r="I4668" s="423"/>
      <c r="J4668" s="424">
        <v>0.3498</v>
      </c>
      <c r="K4668" s="424"/>
      <c r="L4668" s="424"/>
    </row>
    <row r="4669" spans="1:12" ht="17.100000000000001" customHeight="1">
      <c r="A4669" s="298"/>
      <c r="B4669" s="298"/>
      <c r="C4669" s="298"/>
      <c r="D4669" s="298"/>
      <c r="E4669" s="298"/>
      <c r="F4669" s="298"/>
      <c r="G4669" s="298"/>
      <c r="H4669" s="298"/>
      <c r="I4669" s="298"/>
      <c r="J4669" s="298" t="s">
        <v>12992</v>
      </c>
      <c r="K4669" s="298"/>
      <c r="L4669" s="298" t="s">
        <v>12927</v>
      </c>
    </row>
    <row r="4670" spans="1:12">
      <c r="A4670" s="414" t="s">
        <v>13058</v>
      </c>
      <c r="B4670" s="414"/>
      <c r="C4670" s="414"/>
      <c r="D4670" s="414"/>
      <c r="E4670" s="414"/>
      <c r="F4670" s="414"/>
      <c r="G4670" s="414"/>
      <c r="H4670" s="414"/>
      <c r="I4670" s="294"/>
      <c r="J4670" s="294"/>
      <c r="K4670" s="294"/>
      <c r="L4670" s="294"/>
    </row>
    <row r="4671" spans="1:12" ht="17.100000000000001" customHeight="1">
      <c r="A4671" s="294" t="s">
        <v>12978</v>
      </c>
      <c r="B4671" s="298" t="s">
        <v>12979</v>
      </c>
      <c r="C4671" s="294" t="s">
        <v>12980</v>
      </c>
      <c r="D4671" s="294" t="s">
        <v>12981</v>
      </c>
      <c r="E4671" s="299" t="s">
        <v>12982</v>
      </c>
      <c r="F4671" s="413" t="s">
        <v>12983</v>
      </c>
      <c r="G4671" s="413"/>
      <c r="H4671" s="413" t="s">
        <v>12984</v>
      </c>
      <c r="I4671" s="413"/>
      <c r="J4671" s="413" t="s">
        <v>12985</v>
      </c>
      <c r="K4671" s="413"/>
      <c r="L4671" s="413"/>
    </row>
    <row r="4672" spans="1:12" ht="24" customHeight="1">
      <c r="A4672" s="300" t="s">
        <v>12986</v>
      </c>
      <c r="B4672" s="301" t="s">
        <v>13059</v>
      </c>
      <c r="C4672" s="300" t="s">
        <v>9</v>
      </c>
      <c r="D4672" s="300" t="s">
        <v>12535</v>
      </c>
      <c r="E4672" s="302" t="s">
        <v>27</v>
      </c>
      <c r="F4672" s="423" t="s">
        <v>12936</v>
      </c>
      <c r="G4672" s="423"/>
      <c r="H4672" s="423">
        <v>0.53821920000000001</v>
      </c>
      <c r="I4672" s="423"/>
      <c r="J4672" s="424">
        <v>2.69E-2</v>
      </c>
      <c r="K4672" s="424"/>
      <c r="L4672" s="424"/>
    </row>
    <row r="4673" spans="1:12" ht="17.100000000000001" customHeight="1">
      <c r="A4673" s="298"/>
      <c r="B4673" s="298"/>
      <c r="C4673" s="298"/>
      <c r="D4673" s="298"/>
      <c r="E4673" s="298"/>
      <c r="F4673" s="298"/>
      <c r="G4673" s="298"/>
      <c r="H4673" s="298"/>
      <c r="I4673" s="298"/>
      <c r="J4673" s="298" t="s">
        <v>12992</v>
      </c>
      <c r="K4673" s="298"/>
      <c r="L4673" s="298" t="s">
        <v>12929</v>
      </c>
    </row>
    <row r="4674" spans="1:12">
      <c r="A4674" s="414" t="s">
        <v>13060</v>
      </c>
      <c r="B4674" s="414"/>
      <c r="C4674" s="414"/>
      <c r="D4674" s="414"/>
      <c r="E4674" s="414"/>
      <c r="F4674" s="414"/>
      <c r="G4674" s="414"/>
      <c r="H4674" s="414"/>
      <c r="I4674" s="294"/>
      <c r="J4674" s="294"/>
      <c r="K4674" s="294"/>
      <c r="L4674" s="294"/>
    </row>
    <row r="4675" spans="1:12" ht="17.100000000000001" customHeight="1">
      <c r="A4675" s="294" t="s">
        <v>12978</v>
      </c>
      <c r="B4675" s="298" t="s">
        <v>12979</v>
      </c>
      <c r="C4675" s="294" t="s">
        <v>12980</v>
      </c>
      <c r="D4675" s="294" t="s">
        <v>12981</v>
      </c>
      <c r="E4675" s="299" t="s">
        <v>12982</v>
      </c>
      <c r="F4675" s="413" t="s">
        <v>12983</v>
      </c>
      <c r="G4675" s="413"/>
      <c r="H4675" s="413" t="s">
        <v>12984</v>
      </c>
      <c r="I4675" s="413"/>
      <c r="J4675" s="413" t="s">
        <v>12985</v>
      </c>
      <c r="K4675" s="413"/>
      <c r="L4675" s="413"/>
    </row>
    <row r="4676" spans="1:12" ht="24" customHeight="1">
      <c r="A4676" s="300" t="s">
        <v>12986</v>
      </c>
      <c r="B4676" s="301" t="s">
        <v>13061</v>
      </c>
      <c r="C4676" s="300" t="s">
        <v>9</v>
      </c>
      <c r="D4676" s="300" t="s">
        <v>12522</v>
      </c>
      <c r="E4676" s="302" t="s">
        <v>27</v>
      </c>
      <c r="F4676" s="423" t="s">
        <v>12964</v>
      </c>
      <c r="G4676" s="423"/>
      <c r="H4676" s="423">
        <v>0.53821920000000001</v>
      </c>
      <c r="I4676" s="423"/>
      <c r="J4676" s="424">
        <v>1.3616999999999999</v>
      </c>
      <c r="K4676" s="424"/>
      <c r="L4676" s="424"/>
    </row>
    <row r="4677" spans="1:12" ht="24" customHeight="1">
      <c r="A4677" s="300" t="s">
        <v>12986</v>
      </c>
      <c r="B4677" s="301" t="s">
        <v>13062</v>
      </c>
      <c r="C4677" s="300" t="s">
        <v>9</v>
      </c>
      <c r="D4677" s="300" t="s">
        <v>12527</v>
      </c>
      <c r="E4677" s="302" t="s">
        <v>27</v>
      </c>
      <c r="F4677" s="423" t="s">
        <v>13063</v>
      </c>
      <c r="G4677" s="423"/>
      <c r="H4677" s="423">
        <v>0.53821920000000001</v>
      </c>
      <c r="I4677" s="423"/>
      <c r="J4677" s="424">
        <v>0.183</v>
      </c>
      <c r="K4677" s="424"/>
      <c r="L4677" s="424"/>
    </row>
    <row r="4678" spans="1:12" ht="17.100000000000001" customHeight="1">
      <c r="A4678" s="298"/>
      <c r="B4678" s="298"/>
      <c r="C4678" s="298"/>
      <c r="D4678" s="298"/>
      <c r="E4678" s="298"/>
      <c r="F4678" s="298"/>
      <c r="G4678" s="298"/>
      <c r="H4678" s="298"/>
      <c r="I4678" s="298"/>
      <c r="J4678" s="298" t="s">
        <v>12992</v>
      </c>
      <c r="K4678" s="298"/>
      <c r="L4678" s="298" t="s">
        <v>14300</v>
      </c>
    </row>
    <row r="4679" spans="1:12" ht="17.100000000000001" customHeight="1">
      <c r="A4679" s="294" t="s">
        <v>13014</v>
      </c>
      <c r="B4679" s="294"/>
      <c r="C4679" s="294"/>
      <c r="D4679" s="294"/>
      <c r="E4679" s="294"/>
      <c r="F4679" s="294"/>
      <c r="G4679" s="294"/>
      <c r="H4679" s="294"/>
      <c r="I4679" s="294"/>
      <c r="J4679" s="294"/>
      <c r="K4679" s="294"/>
      <c r="L4679" s="294"/>
    </row>
    <row r="4680" spans="1:12" ht="17.100000000000001" customHeight="1">
      <c r="A4680" s="298"/>
      <c r="B4680" s="298"/>
      <c r="C4680" s="298"/>
      <c r="D4680" s="298"/>
      <c r="E4680" s="298"/>
      <c r="F4680" s="298"/>
      <c r="G4680" s="298"/>
      <c r="H4680" s="298"/>
      <c r="I4680" s="298"/>
      <c r="J4680" s="298" t="s">
        <v>13015</v>
      </c>
      <c r="K4680" s="298"/>
      <c r="L4680" s="298" t="s">
        <v>14301</v>
      </c>
    </row>
    <row r="4681" spans="1:12" ht="17.100000000000001" customHeight="1">
      <c r="A4681" s="298"/>
      <c r="B4681" s="298"/>
      <c r="C4681" s="298"/>
      <c r="D4681" s="298"/>
      <c r="E4681" s="298"/>
      <c r="F4681" s="298"/>
      <c r="G4681" s="298"/>
      <c r="H4681" s="298"/>
      <c r="I4681" s="298"/>
      <c r="J4681" s="298" t="s">
        <v>13017</v>
      </c>
      <c r="K4681" s="298" t="s">
        <v>13018</v>
      </c>
      <c r="L4681" s="298" t="s">
        <v>14302</v>
      </c>
    </row>
    <row r="4682" spans="1:12" ht="17.100000000000001" customHeight="1">
      <c r="A4682" s="298"/>
      <c r="B4682" s="298"/>
      <c r="C4682" s="298"/>
      <c r="D4682" s="298"/>
      <c r="E4682" s="298"/>
      <c r="F4682" s="298"/>
      <c r="G4682" s="298"/>
      <c r="H4682" s="298"/>
      <c r="I4682" s="298"/>
      <c r="J4682" s="298" t="s">
        <v>13020</v>
      </c>
      <c r="K4682" s="298"/>
      <c r="L4682" s="298" t="s">
        <v>14303</v>
      </c>
    </row>
    <row r="4683" spans="1:12" ht="17.100000000000001" customHeight="1">
      <c r="A4683" s="298"/>
      <c r="B4683" s="298"/>
      <c r="C4683" s="298"/>
      <c r="D4683" s="298"/>
      <c r="E4683" s="298"/>
      <c r="F4683" s="298"/>
      <c r="G4683" s="298"/>
      <c r="H4683" s="298"/>
      <c r="I4683" s="298"/>
      <c r="J4683" s="298" t="s">
        <v>13022</v>
      </c>
      <c r="K4683" s="298" t="s">
        <v>12974</v>
      </c>
      <c r="L4683" s="298" t="s">
        <v>14304</v>
      </c>
    </row>
    <row r="4684" spans="1:12" ht="17.100000000000001" customHeight="1">
      <c r="A4684" s="298"/>
      <c r="B4684" s="298"/>
      <c r="C4684" s="298"/>
      <c r="D4684" s="298"/>
      <c r="E4684" s="298"/>
      <c r="F4684" s="298"/>
      <c r="G4684" s="298"/>
      <c r="H4684" s="298"/>
      <c r="I4684" s="298"/>
      <c r="J4684" s="298" t="s">
        <v>13024</v>
      </c>
      <c r="K4684" s="298"/>
      <c r="L4684" s="298" t="s">
        <v>14305</v>
      </c>
    </row>
    <row r="4685" spans="1:12" ht="30" customHeight="1">
      <c r="A4685" s="299"/>
      <c r="B4685" s="299"/>
      <c r="C4685" s="299"/>
      <c r="D4685" s="299"/>
      <c r="E4685" s="299"/>
      <c r="F4685" s="299"/>
      <c r="G4685" s="299"/>
      <c r="H4685" s="299"/>
      <c r="I4685" s="299"/>
      <c r="J4685" s="299"/>
      <c r="K4685" s="299"/>
      <c r="L4685" s="299"/>
    </row>
    <row r="4686" spans="1:12" ht="48" customHeight="1">
      <c r="A4686" s="295" t="s">
        <v>14306</v>
      </c>
      <c r="B4686" s="296" t="s">
        <v>14307</v>
      </c>
      <c r="C4686" s="295" t="s">
        <v>9</v>
      </c>
      <c r="D4686" s="295" t="s">
        <v>1958</v>
      </c>
      <c r="E4686" s="297" t="s">
        <v>13082</v>
      </c>
      <c r="F4686" s="296"/>
      <c r="G4686" s="296"/>
      <c r="H4686" s="296"/>
      <c r="I4686" s="296"/>
      <c r="J4686" s="296"/>
      <c r="K4686" s="296"/>
      <c r="L4686" s="296"/>
    </row>
    <row r="4687" spans="1:12">
      <c r="A4687" s="414" t="s">
        <v>12977</v>
      </c>
      <c r="B4687" s="414"/>
      <c r="C4687" s="414"/>
      <c r="D4687" s="414"/>
      <c r="E4687" s="414"/>
      <c r="F4687" s="414"/>
      <c r="G4687" s="414"/>
      <c r="H4687" s="414"/>
      <c r="I4687" s="294"/>
      <c r="J4687" s="294"/>
      <c r="K4687" s="294"/>
      <c r="L4687" s="294"/>
    </row>
    <row r="4688" spans="1:12" ht="17.100000000000001" customHeight="1">
      <c r="A4688" s="294" t="s">
        <v>12978</v>
      </c>
      <c r="B4688" s="298" t="s">
        <v>12979</v>
      </c>
      <c r="C4688" s="294" t="s">
        <v>12980</v>
      </c>
      <c r="D4688" s="294" t="s">
        <v>12981</v>
      </c>
      <c r="E4688" s="299" t="s">
        <v>12982</v>
      </c>
      <c r="F4688" s="413" t="s">
        <v>12983</v>
      </c>
      <c r="G4688" s="413"/>
      <c r="H4688" s="413" t="s">
        <v>12984</v>
      </c>
      <c r="I4688" s="413"/>
      <c r="J4688" s="413" t="s">
        <v>12985</v>
      </c>
      <c r="K4688" s="413"/>
      <c r="L4688" s="413"/>
    </row>
    <row r="4689" spans="1:12" ht="36" customHeight="1">
      <c r="A4689" s="300" t="s">
        <v>12986</v>
      </c>
      <c r="B4689" s="301" t="s">
        <v>13128</v>
      </c>
      <c r="C4689" s="300" t="s">
        <v>9</v>
      </c>
      <c r="D4689" s="300" t="s">
        <v>7283</v>
      </c>
      <c r="E4689" s="302" t="s">
        <v>51</v>
      </c>
      <c r="F4689" s="423" t="s">
        <v>13129</v>
      </c>
      <c r="G4689" s="423"/>
      <c r="H4689" s="423">
        <v>1.42E-5</v>
      </c>
      <c r="I4689" s="423"/>
      <c r="J4689" s="424">
        <v>5.0599999999999999E-2</v>
      </c>
      <c r="K4689" s="424"/>
      <c r="L4689" s="424"/>
    </row>
    <row r="4690" spans="1:12" ht="24" customHeight="1">
      <c r="A4690" s="300" t="s">
        <v>12986</v>
      </c>
      <c r="B4690" s="301" t="s">
        <v>12987</v>
      </c>
      <c r="C4690" s="300" t="s">
        <v>9</v>
      </c>
      <c r="D4690" s="300" t="s">
        <v>9831</v>
      </c>
      <c r="E4690" s="302" t="s">
        <v>12988</v>
      </c>
      <c r="F4690" s="423" t="s">
        <v>12989</v>
      </c>
      <c r="G4690" s="423"/>
      <c r="H4690" s="423">
        <v>8.0762000000000004E-3</v>
      </c>
      <c r="I4690" s="423"/>
      <c r="J4690" s="424">
        <v>8.1699999999999995E-2</v>
      </c>
      <c r="K4690" s="424"/>
      <c r="L4690" s="424"/>
    </row>
    <row r="4691" spans="1:12" ht="36" customHeight="1">
      <c r="A4691" s="300" t="s">
        <v>12986</v>
      </c>
      <c r="B4691" s="301" t="s">
        <v>12990</v>
      </c>
      <c r="C4691" s="300" t="s">
        <v>9</v>
      </c>
      <c r="D4691" s="300" t="s">
        <v>11426</v>
      </c>
      <c r="E4691" s="302" t="s">
        <v>51</v>
      </c>
      <c r="F4691" s="423" t="s">
        <v>12991</v>
      </c>
      <c r="G4691" s="423"/>
      <c r="H4691" s="423">
        <v>4.2319999999999999E-4</v>
      </c>
      <c r="I4691" s="423"/>
      <c r="J4691" s="424">
        <v>5.5899999999999998E-2</v>
      </c>
      <c r="K4691" s="424"/>
      <c r="L4691" s="424"/>
    </row>
    <row r="4692" spans="1:12" ht="24" customHeight="1">
      <c r="A4692" s="300" t="s">
        <v>12986</v>
      </c>
      <c r="B4692" s="301" t="s">
        <v>13085</v>
      </c>
      <c r="C4692" s="300" t="s">
        <v>9</v>
      </c>
      <c r="D4692" s="300" t="s">
        <v>7909</v>
      </c>
      <c r="E4692" s="302" t="s">
        <v>51</v>
      </c>
      <c r="F4692" s="423" t="s">
        <v>13086</v>
      </c>
      <c r="G4692" s="423"/>
      <c r="H4692" s="423">
        <v>2.5710000000000002E-4</v>
      </c>
      <c r="I4692" s="423"/>
      <c r="J4692" s="424">
        <v>2.6700000000000002E-2</v>
      </c>
      <c r="K4692" s="424"/>
      <c r="L4692" s="424"/>
    </row>
    <row r="4693" spans="1:12" ht="24" customHeight="1">
      <c r="A4693" s="300" t="s">
        <v>12986</v>
      </c>
      <c r="B4693" s="301" t="s">
        <v>13087</v>
      </c>
      <c r="C4693" s="300" t="s">
        <v>9</v>
      </c>
      <c r="D4693" s="300" t="s">
        <v>8873</v>
      </c>
      <c r="E4693" s="302" t="s">
        <v>51</v>
      </c>
      <c r="F4693" s="423" t="s">
        <v>13088</v>
      </c>
      <c r="G4693" s="423"/>
      <c r="H4693" s="423">
        <v>2.4499999999999999E-5</v>
      </c>
      <c r="I4693" s="423"/>
      <c r="J4693" s="424">
        <v>2.1299999999999999E-2</v>
      </c>
      <c r="K4693" s="424"/>
      <c r="L4693" s="424"/>
    </row>
    <row r="4694" spans="1:12" ht="48" customHeight="1">
      <c r="A4694" s="300" t="s">
        <v>12986</v>
      </c>
      <c r="B4694" s="301" t="s">
        <v>13089</v>
      </c>
      <c r="C4694" s="300" t="s">
        <v>9</v>
      </c>
      <c r="D4694" s="300" t="s">
        <v>9227</v>
      </c>
      <c r="E4694" s="302" t="s">
        <v>51</v>
      </c>
      <c r="F4694" s="423" t="s">
        <v>13090</v>
      </c>
      <c r="G4694" s="423"/>
      <c r="H4694" s="423">
        <v>1.7099999999999999E-5</v>
      </c>
      <c r="I4694" s="423"/>
      <c r="J4694" s="424">
        <v>2.29E-2</v>
      </c>
      <c r="K4694" s="424"/>
      <c r="L4694" s="424"/>
    </row>
    <row r="4695" spans="1:12" ht="24" customHeight="1">
      <c r="A4695" s="300" t="s">
        <v>12986</v>
      </c>
      <c r="B4695" s="301" t="s">
        <v>13091</v>
      </c>
      <c r="C4695" s="300" t="s">
        <v>9</v>
      </c>
      <c r="D4695" s="300" t="s">
        <v>9580</v>
      </c>
      <c r="E4695" s="302" t="s">
        <v>51</v>
      </c>
      <c r="F4695" s="423" t="s">
        <v>13092</v>
      </c>
      <c r="G4695" s="423"/>
      <c r="H4695" s="423">
        <v>1.6799999999999998E-5</v>
      </c>
      <c r="I4695" s="423"/>
      <c r="J4695" s="424">
        <v>1.5100000000000001E-2</v>
      </c>
      <c r="K4695" s="424"/>
      <c r="L4695" s="424"/>
    </row>
    <row r="4696" spans="1:12" ht="17.100000000000001" customHeight="1">
      <c r="A4696" s="298"/>
      <c r="B4696" s="298"/>
      <c r="C4696" s="298"/>
      <c r="D4696" s="298"/>
      <c r="E4696" s="298"/>
      <c r="F4696" s="298"/>
      <c r="G4696" s="298"/>
      <c r="H4696" s="298"/>
      <c r="I4696" s="298"/>
      <c r="J4696" s="298" t="s">
        <v>12992</v>
      </c>
      <c r="K4696" s="298"/>
      <c r="L4696" s="298" t="s">
        <v>12916</v>
      </c>
    </row>
    <row r="4697" spans="1:12">
      <c r="A4697" s="414" t="s">
        <v>12994</v>
      </c>
      <c r="B4697" s="414"/>
      <c r="C4697" s="414"/>
      <c r="D4697" s="414"/>
      <c r="E4697" s="414"/>
      <c r="F4697" s="414"/>
      <c r="G4697" s="414"/>
      <c r="H4697" s="414"/>
      <c r="I4697" s="294"/>
      <c r="J4697" s="294"/>
      <c r="K4697" s="294"/>
      <c r="L4697" s="294"/>
    </row>
    <row r="4698" spans="1:12" ht="17.100000000000001" customHeight="1">
      <c r="A4698" s="294" t="s">
        <v>12978</v>
      </c>
      <c r="B4698" s="298" t="s">
        <v>12979</v>
      </c>
      <c r="C4698" s="294" t="s">
        <v>12980</v>
      </c>
      <c r="D4698" s="294" t="s">
        <v>12981</v>
      </c>
      <c r="E4698" s="299" t="s">
        <v>12982</v>
      </c>
      <c r="F4698" s="413" t="s">
        <v>12983</v>
      </c>
      <c r="G4698" s="413"/>
      <c r="H4698" s="413" t="s">
        <v>12984</v>
      </c>
      <c r="I4698" s="413"/>
      <c r="J4698" s="413" t="s">
        <v>12985</v>
      </c>
      <c r="K4698" s="413"/>
      <c r="L4698" s="413"/>
    </row>
    <row r="4699" spans="1:12" ht="24" customHeight="1">
      <c r="A4699" s="300" t="s">
        <v>12986</v>
      </c>
      <c r="B4699" s="301" t="s">
        <v>13131</v>
      </c>
      <c r="C4699" s="300" t="s">
        <v>9</v>
      </c>
      <c r="D4699" s="300" t="s">
        <v>10137</v>
      </c>
      <c r="E4699" s="302" t="s">
        <v>27</v>
      </c>
      <c r="F4699" s="423" t="s">
        <v>13132</v>
      </c>
      <c r="G4699" s="423"/>
      <c r="H4699" s="423">
        <v>0.1558677</v>
      </c>
      <c r="I4699" s="423"/>
      <c r="J4699" s="424">
        <v>0.74819999999999998</v>
      </c>
      <c r="K4699" s="424"/>
      <c r="L4699" s="424"/>
    </row>
    <row r="4700" spans="1:12" ht="24" customHeight="1">
      <c r="A4700" s="300" t="s">
        <v>12986</v>
      </c>
      <c r="B4700" s="301" t="s">
        <v>13192</v>
      </c>
      <c r="C4700" s="300" t="s">
        <v>9</v>
      </c>
      <c r="D4700" s="300" t="s">
        <v>10306</v>
      </c>
      <c r="E4700" s="302" t="s">
        <v>27</v>
      </c>
      <c r="F4700" s="423" t="s">
        <v>13134</v>
      </c>
      <c r="G4700" s="423"/>
      <c r="H4700" s="423">
        <v>0.29346220000000001</v>
      </c>
      <c r="I4700" s="423"/>
      <c r="J4700" s="424">
        <v>2.0396000000000001</v>
      </c>
      <c r="K4700" s="424"/>
      <c r="L4700" s="424"/>
    </row>
    <row r="4701" spans="1:12" ht="24" customHeight="1">
      <c r="A4701" s="300" t="s">
        <v>12986</v>
      </c>
      <c r="B4701" s="301" t="s">
        <v>13093</v>
      </c>
      <c r="C4701" s="300" t="s">
        <v>9</v>
      </c>
      <c r="D4701" s="300" t="s">
        <v>10857</v>
      </c>
      <c r="E4701" s="302" t="s">
        <v>27</v>
      </c>
      <c r="F4701" s="423" t="s">
        <v>13094</v>
      </c>
      <c r="G4701" s="423"/>
      <c r="H4701" s="423">
        <v>0.1467311</v>
      </c>
      <c r="I4701" s="423"/>
      <c r="J4701" s="424">
        <v>0.75860000000000005</v>
      </c>
      <c r="K4701" s="424"/>
      <c r="L4701" s="424"/>
    </row>
    <row r="4702" spans="1:12" ht="17.100000000000001" customHeight="1">
      <c r="A4702" s="298"/>
      <c r="B4702" s="298"/>
      <c r="C4702" s="298"/>
      <c r="D4702" s="298"/>
      <c r="E4702" s="298"/>
      <c r="F4702" s="298"/>
      <c r="G4702" s="298"/>
      <c r="H4702" s="298"/>
      <c r="I4702" s="298"/>
      <c r="J4702" s="298" t="s">
        <v>12992</v>
      </c>
      <c r="K4702" s="298"/>
      <c r="L4702" s="298" t="s">
        <v>14308</v>
      </c>
    </row>
    <row r="4703" spans="1:12">
      <c r="A4703" s="414" t="s">
        <v>12998</v>
      </c>
      <c r="B4703" s="414"/>
      <c r="C4703" s="414"/>
      <c r="D4703" s="414"/>
      <c r="E4703" s="414"/>
      <c r="F4703" s="414"/>
      <c r="G4703" s="414"/>
      <c r="H4703" s="414"/>
      <c r="I4703" s="294"/>
      <c r="J4703" s="294"/>
      <c r="K4703" s="294"/>
      <c r="L4703" s="294"/>
    </row>
    <row r="4704" spans="1:12" ht="17.100000000000001" customHeight="1">
      <c r="A4704" s="294" t="s">
        <v>12978</v>
      </c>
      <c r="B4704" s="298" t="s">
        <v>12979</v>
      </c>
      <c r="C4704" s="294" t="s">
        <v>12980</v>
      </c>
      <c r="D4704" s="294" t="s">
        <v>12981</v>
      </c>
      <c r="E4704" s="299" t="s">
        <v>12982</v>
      </c>
      <c r="F4704" s="413" t="s">
        <v>12983</v>
      </c>
      <c r="G4704" s="413"/>
      <c r="H4704" s="413" t="s">
        <v>12984</v>
      </c>
      <c r="I4704" s="413"/>
      <c r="J4704" s="413" t="s">
        <v>12985</v>
      </c>
      <c r="K4704" s="413"/>
      <c r="L4704" s="413"/>
    </row>
    <row r="4705" spans="1:12" ht="24" customHeight="1">
      <c r="A4705" s="300" t="s">
        <v>12986</v>
      </c>
      <c r="B4705" s="301" t="s">
        <v>13147</v>
      </c>
      <c r="C4705" s="300" t="s">
        <v>9</v>
      </c>
      <c r="D4705" s="300" t="s">
        <v>8045</v>
      </c>
      <c r="E4705" s="302" t="s">
        <v>23</v>
      </c>
      <c r="F4705" s="423" t="s">
        <v>12928</v>
      </c>
      <c r="G4705" s="423"/>
      <c r="H4705" s="423">
        <v>14.1419064</v>
      </c>
      <c r="I4705" s="423"/>
      <c r="J4705" s="424">
        <v>6.9295</v>
      </c>
      <c r="K4705" s="424"/>
      <c r="L4705" s="424"/>
    </row>
    <row r="4706" spans="1:12" ht="24" customHeight="1">
      <c r="A4706" s="300" t="s">
        <v>12986</v>
      </c>
      <c r="B4706" s="301" t="s">
        <v>14243</v>
      </c>
      <c r="C4706" s="300" t="s">
        <v>9</v>
      </c>
      <c r="D4706" s="300" t="s">
        <v>6967</v>
      </c>
      <c r="E4706" s="302" t="s">
        <v>93</v>
      </c>
      <c r="F4706" s="423" t="s">
        <v>14244</v>
      </c>
      <c r="G4706" s="423"/>
      <c r="H4706" s="423">
        <v>0.435</v>
      </c>
      <c r="I4706" s="423"/>
      <c r="J4706" s="424">
        <v>4.49</v>
      </c>
      <c r="K4706" s="424"/>
      <c r="L4706" s="424"/>
    </row>
    <row r="4707" spans="1:12" ht="24" customHeight="1">
      <c r="A4707" s="300" t="s">
        <v>12986</v>
      </c>
      <c r="B4707" s="301" t="s">
        <v>13144</v>
      </c>
      <c r="C4707" s="300" t="s">
        <v>9</v>
      </c>
      <c r="D4707" s="300" t="s">
        <v>7134</v>
      </c>
      <c r="E4707" s="302" t="s">
        <v>13145</v>
      </c>
      <c r="F4707" s="423" t="s">
        <v>13146</v>
      </c>
      <c r="G4707" s="423"/>
      <c r="H4707" s="423">
        <v>4.75152E-2</v>
      </c>
      <c r="I4707" s="423"/>
      <c r="J4707" s="424">
        <v>2.9815999999999998</v>
      </c>
      <c r="K4707" s="424"/>
      <c r="L4707" s="424"/>
    </row>
    <row r="4708" spans="1:12" ht="24" customHeight="1">
      <c r="A4708" s="300" t="s">
        <v>12986</v>
      </c>
      <c r="B4708" s="301" t="s">
        <v>13096</v>
      </c>
      <c r="C4708" s="300" t="s">
        <v>9</v>
      </c>
      <c r="D4708" s="300" t="s">
        <v>8825</v>
      </c>
      <c r="E4708" s="302" t="s">
        <v>13097</v>
      </c>
      <c r="F4708" s="423" t="s">
        <v>13098</v>
      </c>
      <c r="G4708" s="423"/>
      <c r="H4708" s="423">
        <v>4.5123999999999997E-2</v>
      </c>
      <c r="I4708" s="423"/>
      <c r="J4708" s="424">
        <v>2.6599999999999999E-2</v>
      </c>
      <c r="K4708" s="424"/>
      <c r="L4708" s="424"/>
    </row>
    <row r="4709" spans="1:12" ht="24" customHeight="1">
      <c r="A4709" s="300" t="s">
        <v>12986</v>
      </c>
      <c r="B4709" s="301" t="s">
        <v>13003</v>
      </c>
      <c r="C4709" s="300" t="s">
        <v>9</v>
      </c>
      <c r="D4709" s="300" t="s">
        <v>7216</v>
      </c>
      <c r="E4709" s="302" t="s">
        <v>51</v>
      </c>
      <c r="F4709" s="423" t="s">
        <v>13004</v>
      </c>
      <c r="G4709" s="423"/>
      <c r="H4709" s="423">
        <v>1.5662E-3</v>
      </c>
      <c r="I4709" s="423"/>
      <c r="J4709" s="424">
        <v>5.2299999999999999E-2</v>
      </c>
      <c r="K4709" s="424"/>
      <c r="L4709" s="424"/>
    </row>
    <row r="4710" spans="1:12" ht="24" customHeight="1">
      <c r="A4710" s="300" t="s">
        <v>12986</v>
      </c>
      <c r="B4710" s="301" t="s">
        <v>13005</v>
      </c>
      <c r="C4710" s="300" t="s">
        <v>9</v>
      </c>
      <c r="D4710" s="300" t="s">
        <v>7393</v>
      </c>
      <c r="E4710" s="302" t="s">
        <v>12988</v>
      </c>
      <c r="F4710" s="423" t="s">
        <v>13006</v>
      </c>
      <c r="G4710" s="423"/>
      <c r="H4710" s="423">
        <v>9.4209999999999997E-4</v>
      </c>
      <c r="I4710" s="423"/>
      <c r="J4710" s="424">
        <v>5.0900000000000001E-2</v>
      </c>
      <c r="K4710" s="424"/>
      <c r="L4710" s="424"/>
    </row>
    <row r="4711" spans="1:12" ht="24" customHeight="1">
      <c r="A4711" s="300" t="s">
        <v>12986</v>
      </c>
      <c r="B4711" s="301" t="s">
        <v>13007</v>
      </c>
      <c r="C4711" s="300" t="s">
        <v>9</v>
      </c>
      <c r="D4711" s="300" t="s">
        <v>10619</v>
      </c>
      <c r="E4711" s="302" t="s">
        <v>51</v>
      </c>
      <c r="F4711" s="423" t="s">
        <v>13008</v>
      </c>
      <c r="G4711" s="423"/>
      <c r="H4711" s="423">
        <v>7.3090000000000004E-4</v>
      </c>
      <c r="I4711" s="423"/>
      <c r="J4711" s="424">
        <v>0.13980000000000001</v>
      </c>
      <c r="K4711" s="424"/>
      <c r="L4711" s="424"/>
    </row>
    <row r="4712" spans="1:12" ht="24" customHeight="1">
      <c r="A4712" s="300" t="s">
        <v>12986</v>
      </c>
      <c r="B4712" s="301" t="s">
        <v>13009</v>
      </c>
      <c r="C4712" s="300" t="s">
        <v>9</v>
      </c>
      <c r="D4712" s="300" t="s">
        <v>10769</v>
      </c>
      <c r="E4712" s="302" t="s">
        <v>51</v>
      </c>
      <c r="F4712" s="423" t="s">
        <v>13010</v>
      </c>
      <c r="G4712" s="423"/>
      <c r="H4712" s="423">
        <v>6.5703200000000003E-2</v>
      </c>
      <c r="I4712" s="423"/>
      <c r="J4712" s="424">
        <v>8.2799999999999999E-2</v>
      </c>
      <c r="K4712" s="424"/>
      <c r="L4712" s="424"/>
    </row>
    <row r="4713" spans="1:12" ht="24" customHeight="1">
      <c r="A4713" s="300" t="s">
        <v>12986</v>
      </c>
      <c r="B4713" s="301" t="s">
        <v>13011</v>
      </c>
      <c r="C4713" s="300" t="s">
        <v>9</v>
      </c>
      <c r="D4713" s="300" t="s">
        <v>10929</v>
      </c>
      <c r="E4713" s="302" t="s">
        <v>51</v>
      </c>
      <c r="F4713" s="423" t="s">
        <v>13012</v>
      </c>
      <c r="G4713" s="423"/>
      <c r="H4713" s="423">
        <v>6.3349999999999995E-4</v>
      </c>
      <c r="I4713" s="423"/>
      <c r="J4713" s="424">
        <v>9.5299999999999996E-2</v>
      </c>
      <c r="K4713" s="424"/>
      <c r="L4713" s="424"/>
    </row>
    <row r="4714" spans="1:12" ht="24" customHeight="1">
      <c r="A4714" s="300" t="s">
        <v>12986</v>
      </c>
      <c r="B4714" s="301" t="s">
        <v>13099</v>
      </c>
      <c r="C4714" s="300" t="s">
        <v>9</v>
      </c>
      <c r="D4714" s="300" t="s">
        <v>7224</v>
      </c>
      <c r="E4714" s="302" t="s">
        <v>51</v>
      </c>
      <c r="F4714" s="423" t="s">
        <v>13100</v>
      </c>
      <c r="G4714" s="423"/>
      <c r="H4714" s="423">
        <v>3.0360000000000001E-3</v>
      </c>
      <c r="I4714" s="423"/>
      <c r="J4714" s="424">
        <v>2.7900000000000001E-2</v>
      </c>
      <c r="K4714" s="424"/>
      <c r="L4714" s="424"/>
    </row>
    <row r="4715" spans="1:12" ht="24" customHeight="1">
      <c r="A4715" s="300" t="s">
        <v>12986</v>
      </c>
      <c r="B4715" s="301" t="s">
        <v>13101</v>
      </c>
      <c r="C4715" s="300" t="s">
        <v>9</v>
      </c>
      <c r="D4715" s="300" t="s">
        <v>7359</v>
      </c>
      <c r="E4715" s="302" t="s">
        <v>51</v>
      </c>
      <c r="F4715" s="423" t="s">
        <v>13102</v>
      </c>
      <c r="G4715" s="423"/>
      <c r="H4715" s="423">
        <v>9.7899999999999994E-5</v>
      </c>
      <c r="I4715" s="423"/>
      <c r="J4715" s="424">
        <v>1.26E-2</v>
      </c>
      <c r="K4715" s="424"/>
      <c r="L4715" s="424"/>
    </row>
    <row r="4716" spans="1:12" ht="24" customHeight="1">
      <c r="A4716" s="300" t="s">
        <v>12986</v>
      </c>
      <c r="B4716" s="301" t="s">
        <v>13103</v>
      </c>
      <c r="C4716" s="300" t="s">
        <v>9</v>
      </c>
      <c r="D4716" s="300" t="s">
        <v>8851</v>
      </c>
      <c r="E4716" s="302" t="s">
        <v>51</v>
      </c>
      <c r="F4716" s="423" t="s">
        <v>13104</v>
      </c>
      <c r="G4716" s="423"/>
      <c r="H4716" s="423">
        <v>7.8399999999999995E-5</v>
      </c>
      <c r="I4716" s="423"/>
      <c r="J4716" s="424">
        <v>1.52E-2</v>
      </c>
      <c r="K4716" s="424"/>
      <c r="L4716" s="424"/>
    </row>
    <row r="4717" spans="1:12" ht="24" customHeight="1">
      <c r="A4717" s="300" t="s">
        <v>12986</v>
      </c>
      <c r="B4717" s="301" t="s">
        <v>13105</v>
      </c>
      <c r="C4717" s="300" t="s">
        <v>9</v>
      </c>
      <c r="D4717" s="300" t="s">
        <v>8852</v>
      </c>
      <c r="E4717" s="302" t="s">
        <v>51</v>
      </c>
      <c r="F4717" s="423" t="s">
        <v>13106</v>
      </c>
      <c r="G4717" s="423"/>
      <c r="H4717" s="423">
        <v>1.6799999999999998E-5</v>
      </c>
      <c r="I4717" s="423"/>
      <c r="J4717" s="424">
        <v>9.1999999999999998E-3</v>
      </c>
      <c r="K4717" s="424"/>
      <c r="L4717" s="424"/>
    </row>
    <row r="4718" spans="1:12" ht="24" customHeight="1">
      <c r="A4718" s="300" t="s">
        <v>12986</v>
      </c>
      <c r="B4718" s="301" t="s">
        <v>13107</v>
      </c>
      <c r="C4718" s="300" t="s">
        <v>9</v>
      </c>
      <c r="D4718" s="300" t="s">
        <v>9000</v>
      </c>
      <c r="E4718" s="302" t="s">
        <v>51</v>
      </c>
      <c r="F4718" s="423" t="s">
        <v>13108</v>
      </c>
      <c r="G4718" s="423"/>
      <c r="H4718" s="423">
        <v>3.4556000000000001E-3</v>
      </c>
      <c r="I4718" s="423"/>
      <c r="J4718" s="424">
        <v>2.3400000000000001E-2</v>
      </c>
      <c r="K4718" s="424"/>
      <c r="L4718" s="424"/>
    </row>
    <row r="4719" spans="1:12" ht="24" customHeight="1">
      <c r="A4719" s="300" t="s">
        <v>12986</v>
      </c>
      <c r="B4719" s="301" t="s">
        <v>13109</v>
      </c>
      <c r="C4719" s="300" t="s">
        <v>9</v>
      </c>
      <c r="D4719" s="300" t="s">
        <v>9574</v>
      </c>
      <c r="E4719" s="302" t="s">
        <v>51</v>
      </c>
      <c r="F4719" s="423" t="s">
        <v>13110</v>
      </c>
      <c r="G4719" s="423"/>
      <c r="H4719" s="423">
        <v>1.0958000000000001E-3</v>
      </c>
      <c r="I4719" s="423"/>
      <c r="J4719" s="424">
        <v>9.7000000000000003E-3</v>
      </c>
      <c r="K4719" s="424"/>
      <c r="L4719" s="424"/>
    </row>
    <row r="4720" spans="1:12" ht="24" customHeight="1">
      <c r="A4720" s="300" t="s">
        <v>12986</v>
      </c>
      <c r="B4720" s="301" t="s">
        <v>13111</v>
      </c>
      <c r="C4720" s="300" t="s">
        <v>9</v>
      </c>
      <c r="D4720" s="300" t="s">
        <v>10714</v>
      </c>
      <c r="E4720" s="302" t="s">
        <v>93</v>
      </c>
      <c r="F4720" s="423" t="s">
        <v>13112</v>
      </c>
      <c r="G4720" s="423"/>
      <c r="H4720" s="423">
        <v>5.7600000000000001E-4</v>
      </c>
      <c r="I4720" s="423"/>
      <c r="J4720" s="424">
        <v>8.8000000000000005E-3</v>
      </c>
      <c r="K4720" s="424"/>
      <c r="L4720" s="424"/>
    </row>
    <row r="4721" spans="1:12" ht="24" customHeight="1">
      <c r="A4721" s="300" t="s">
        <v>12986</v>
      </c>
      <c r="B4721" s="301" t="s">
        <v>13113</v>
      </c>
      <c r="C4721" s="300" t="s">
        <v>9</v>
      </c>
      <c r="D4721" s="300" t="s">
        <v>10809</v>
      </c>
      <c r="E4721" s="302" t="s">
        <v>51</v>
      </c>
      <c r="F4721" s="423" t="s">
        <v>13114</v>
      </c>
      <c r="G4721" s="423"/>
      <c r="H4721" s="423">
        <v>5.7600000000000001E-4</v>
      </c>
      <c r="I4721" s="423"/>
      <c r="J4721" s="424">
        <v>6.8999999999999999E-3</v>
      </c>
      <c r="K4721" s="424"/>
      <c r="L4721" s="424"/>
    </row>
    <row r="4722" spans="1:12" ht="24" customHeight="1">
      <c r="A4722" s="300" t="s">
        <v>12986</v>
      </c>
      <c r="B4722" s="301" t="s">
        <v>13115</v>
      </c>
      <c r="C4722" s="300" t="s">
        <v>9</v>
      </c>
      <c r="D4722" s="300" t="s">
        <v>10810</v>
      </c>
      <c r="E4722" s="302" t="s">
        <v>51</v>
      </c>
      <c r="F4722" s="423" t="s">
        <v>13116</v>
      </c>
      <c r="G4722" s="423"/>
      <c r="H4722" s="423">
        <v>5.7600000000000001E-4</v>
      </c>
      <c r="I4722" s="423"/>
      <c r="J4722" s="424">
        <v>1.5299999999999999E-2</v>
      </c>
      <c r="K4722" s="424"/>
      <c r="L4722" s="424"/>
    </row>
    <row r="4723" spans="1:12" ht="24" customHeight="1">
      <c r="A4723" s="300" t="s">
        <v>12986</v>
      </c>
      <c r="B4723" s="301" t="s">
        <v>13117</v>
      </c>
      <c r="C4723" s="300" t="s">
        <v>9</v>
      </c>
      <c r="D4723" s="300" t="s">
        <v>10837</v>
      </c>
      <c r="E4723" s="302" t="s">
        <v>51</v>
      </c>
      <c r="F4723" s="423" t="s">
        <v>13118</v>
      </c>
      <c r="G4723" s="423"/>
      <c r="H4723" s="423">
        <v>1.9599999999999999E-5</v>
      </c>
      <c r="I4723" s="423"/>
      <c r="J4723" s="424">
        <v>8.6999999999999994E-3</v>
      </c>
      <c r="K4723" s="424"/>
      <c r="L4723" s="424"/>
    </row>
    <row r="4724" spans="1:12" ht="17.100000000000001" customHeight="1">
      <c r="A4724" s="298"/>
      <c r="B4724" s="298"/>
      <c r="C4724" s="298"/>
      <c r="D4724" s="298"/>
      <c r="E4724" s="298"/>
      <c r="F4724" s="298"/>
      <c r="G4724" s="298"/>
      <c r="H4724" s="298"/>
      <c r="I4724" s="298"/>
      <c r="J4724" s="298" t="s">
        <v>12992</v>
      </c>
      <c r="K4724" s="298"/>
      <c r="L4724" s="298" t="s">
        <v>12962</v>
      </c>
    </row>
    <row r="4725" spans="1:12">
      <c r="A4725" s="414" t="s">
        <v>13056</v>
      </c>
      <c r="B4725" s="414"/>
      <c r="C4725" s="414"/>
      <c r="D4725" s="414"/>
      <c r="E4725" s="414"/>
      <c r="F4725" s="414"/>
      <c r="G4725" s="414"/>
      <c r="H4725" s="414"/>
      <c r="I4725" s="294"/>
      <c r="J4725" s="294"/>
      <c r="K4725" s="294"/>
      <c r="L4725" s="294"/>
    </row>
    <row r="4726" spans="1:12" ht="17.100000000000001" customHeight="1">
      <c r="A4726" s="294" t="s">
        <v>12978</v>
      </c>
      <c r="B4726" s="298" t="s">
        <v>12979</v>
      </c>
      <c r="C4726" s="294" t="s">
        <v>12980</v>
      </c>
      <c r="D4726" s="294" t="s">
        <v>12981</v>
      </c>
      <c r="E4726" s="299" t="s">
        <v>12982</v>
      </c>
      <c r="F4726" s="413" t="s">
        <v>12983</v>
      </c>
      <c r="G4726" s="413"/>
      <c r="H4726" s="413" t="s">
        <v>12984</v>
      </c>
      <c r="I4726" s="413"/>
      <c r="J4726" s="413" t="s">
        <v>12985</v>
      </c>
      <c r="K4726" s="413"/>
      <c r="L4726" s="413"/>
    </row>
    <row r="4727" spans="1:12" ht="24" customHeight="1">
      <c r="A4727" s="300" t="s">
        <v>12986</v>
      </c>
      <c r="B4727" s="301" t="s">
        <v>13057</v>
      </c>
      <c r="C4727" s="300" t="s">
        <v>9</v>
      </c>
      <c r="D4727" s="300" t="s">
        <v>12549</v>
      </c>
      <c r="E4727" s="302" t="s">
        <v>27</v>
      </c>
      <c r="F4727" s="423" t="s">
        <v>12948</v>
      </c>
      <c r="G4727" s="423"/>
      <c r="H4727" s="423">
        <v>0.58783859999999999</v>
      </c>
      <c r="I4727" s="423"/>
      <c r="J4727" s="424">
        <v>0.3821</v>
      </c>
      <c r="K4727" s="424"/>
      <c r="L4727" s="424"/>
    </row>
    <row r="4728" spans="1:12" ht="17.100000000000001" customHeight="1">
      <c r="A4728" s="298"/>
      <c r="B4728" s="298"/>
      <c r="C4728" s="298"/>
      <c r="D4728" s="298"/>
      <c r="E4728" s="298"/>
      <c r="F4728" s="298"/>
      <c r="G4728" s="298"/>
      <c r="H4728" s="298"/>
      <c r="I4728" s="298"/>
      <c r="J4728" s="298" t="s">
        <v>12992</v>
      </c>
      <c r="K4728" s="298"/>
      <c r="L4728" s="298" t="s">
        <v>13769</v>
      </c>
    </row>
    <row r="4729" spans="1:12">
      <c r="A4729" s="414" t="s">
        <v>13058</v>
      </c>
      <c r="B4729" s="414"/>
      <c r="C4729" s="414"/>
      <c r="D4729" s="414"/>
      <c r="E4729" s="414"/>
      <c r="F4729" s="414"/>
      <c r="G4729" s="414"/>
      <c r="H4729" s="414"/>
      <c r="I4729" s="294"/>
      <c r="J4729" s="294"/>
      <c r="K4729" s="294"/>
      <c r="L4729" s="294"/>
    </row>
    <row r="4730" spans="1:12" ht="17.100000000000001" customHeight="1">
      <c r="A4730" s="294" t="s">
        <v>12978</v>
      </c>
      <c r="B4730" s="298" t="s">
        <v>12979</v>
      </c>
      <c r="C4730" s="294" t="s">
        <v>12980</v>
      </c>
      <c r="D4730" s="294" t="s">
        <v>12981</v>
      </c>
      <c r="E4730" s="299" t="s">
        <v>12982</v>
      </c>
      <c r="F4730" s="413" t="s">
        <v>12983</v>
      </c>
      <c r="G4730" s="413"/>
      <c r="H4730" s="413" t="s">
        <v>12984</v>
      </c>
      <c r="I4730" s="413"/>
      <c r="J4730" s="413" t="s">
        <v>12985</v>
      </c>
      <c r="K4730" s="413"/>
      <c r="L4730" s="413"/>
    </row>
    <row r="4731" spans="1:12" ht="24" customHeight="1">
      <c r="A4731" s="300" t="s">
        <v>12986</v>
      </c>
      <c r="B4731" s="301" t="s">
        <v>13059</v>
      </c>
      <c r="C4731" s="300" t="s">
        <v>9</v>
      </c>
      <c r="D4731" s="300" t="s">
        <v>12535</v>
      </c>
      <c r="E4731" s="302" t="s">
        <v>27</v>
      </c>
      <c r="F4731" s="423" t="s">
        <v>12936</v>
      </c>
      <c r="G4731" s="423"/>
      <c r="H4731" s="423">
        <v>0.58783859999999999</v>
      </c>
      <c r="I4731" s="423"/>
      <c r="J4731" s="424">
        <v>2.9399999999999999E-2</v>
      </c>
      <c r="K4731" s="424"/>
      <c r="L4731" s="424"/>
    </row>
    <row r="4732" spans="1:12" ht="17.100000000000001" customHeight="1">
      <c r="A4732" s="298"/>
      <c r="B4732" s="298"/>
      <c r="C4732" s="298"/>
      <c r="D4732" s="298"/>
      <c r="E4732" s="298"/>
      <c r="F4732" s="298"/>
      <c r="G4732" s="298"/>
      <c r="H4732" s="298"/>
      <c r="I4732" s="298"/>
      <c r="J4732" s="298" t="s">
        <v>12992</v>
      </c>
      <c r="K4732" s="298"/>
      <c r="L4732" s="298" t="s">
        <v>12929</v>
      </c>
    </row>
    <row r="4733" spans="1:12">
      <c r="A4733" s="414" t="s">
        <v>13060</v>
      </c>
      <c r="B4733" s="414"/>
      <c r="C4733" s="414"/>
      <c r="D4733" s="414"/>
      <c r="E4733" s="414"/>
      <c r="F4733" s="414"/>
      <c r="G4733" s="414"/>
      <c r="H4733" s="414"/>
      <c r="I4733" s="294"/>
      <c r="J4733" s="294"/>
      <c r="K4733" s="294"/>
      <c r="L4733" s="294"/>
    </row>
    <row r="4734" spans="1:12" ht="17.100000000000001" customHeight="1">
      <c r="A4734" s="294" t="s">
        <v>12978</v>
      </c>
      <c r="B4734" s="298" t="s">
        <v>12979</v>
      </c>
      <c r="C4734" s="294" t="s">
        <v>12980</v>
      </c>
      <c r="D4734" s="294" t="s">
        <v>12981</v>
      </c>
      <c r="E4734" s="299" t="s">
        <v>12982</v>
      </c>
      <c r="F4734" s="413" t="s">
        <v>12983</v>
      </c>
      <c r="G4734" s="413"/>
      <c r="H4734" s="413" t="s">
        <v>12984</v>
      </c>
      <c r="I4734" s="413"/>
      <c r="J4734" s="413" t="s">
        <v>12985</v>
      </c>
      <c r="K4734" s="413"/>
      <c r="L4734" s="413"/>
    </row>
    <row r="4735" spans="1:12" ht="24" customHeight="1">
      <c r="A4735" s="300" t="s">
        <v>12986</v>
      </c>
      <c r="B4735" s="301" t="s">
        <v>13061</v>
      </c>
      <c r="C4735" s="300" t="s">
        <v>9</v>
      </c>
      <c r="D4735" s="300" t="s">
        <v>12522</v>
      </c>
      <c r="E4735" s="302" t="s">
        <v>27</v>
      </c>
      <c r="F4735" s="423" t="s">
        <v>12964</v>
      </c>
      <c r="G4735" s="423"/>
      <c r="H4735" s="423">
        <v>0.58783859999999999</v>
      </c>
      <c r="I4735" s="423"/>
      <c r="J4735" s="424">
        <v>1.4872000000000001</v>
      </c>
      <c r="K4735" s="424"/>
      <c r="L4735" s="424"/>
    </row>
    <row r="4736" spans="1:12" ht="24" customHeight="1">
      <c r="A4736" s="300" t="s">
        <v>12986</v>
      </c>
      <c r="B4736" s="301" t="s">
        <v>13062</v>
      </c>
      <c r="C4736" s="300" t="s">
        <v>9</v>
      </c>
      <c r="D4736" s="300" t="s">
        <v>12527</v>
      </c>
      <c r="E4736" s="302" t="s">
        <v>27</v>
      </c>
      <c r="F4736" s="423" t="s">
        <v>13063</v>
      </c>
      <c r="G4736" s="423"/>
      <c r="H4736" s="423">
        <v>0.58783859999999999</v>
      </c>
      <c r="I4736" s="423"/>
      <c r="J4736" s="424">
        <v>0.19989999999999999</v>
      </c>
      <c r="K4736" s="424"/>
      <c r="L4736" s="424"/>
    </row>
    <row r="4737" spans="1:12" ht="17.100000000000001" customHeight="1">
      <c r="A4737" s="298"/>
      <c r="B4737" s="298"/>
      <c r="C4737" s="298"/>
      <c r="D4737" s="298"/>
      <c r="E4737" s="298"/>
      <c r="F4737" s="298"/>
      <c r="G4737" s="298"/>
      <c r="H4737" s="298"/>
      <c r="I4737" s="298"/>
      <c r="J4737" s="298" t="s">
        <v>12992</v>
      </c>
      <c r="K4737" s="298"/>
      <c r="L4737" s="298" t="s">
        <v>13640</v>
      </c>
    </row>
    <row r="4738" spans="1:12" ht="17.100000000000001" customHeight="1">
      <c r="A4738" s="294" t="s">
        <v>13014</v>
      </c>
      <c r="B4738" s="294"/>
      <c r="C4738" s="294"/>
      <c r="D4738" s="294"/>
      <c r="E4738" s="294"/>
      <c r="F4738" s="294"/>
      <c r="G4738" s="294"/>
      <c r="H4738" s="294"/>
      <c r="I4738" s="294"/>
      <c r="J4738" s="294"/>
      <c r="K4738" s="294"/>
      <c r="L4738" s="294"/>
    </row>
    <row r="4739" spans="1:12" ht="17.100000000000001" customHeight="1">
      <c r="A4739" s="298"/>
      <c r="B4739" s="298"/>
      <c r="C4739" s="298"/>
      <c r="D4739" s="298"/>
      <c r="E4739" s="298"/>
      <c r="F4739" s="298"/>
      <c r="G4739" s="298"/>
      <c r="H4739" s="298"/>
      <c r="I4739" s="298"/>
      <c r="J4739" s="298" t="s">
        <v>13015</v>
      </c>
      <c r="K4739" s="298"/>
      <c r="L4739" s="298" t="s">
        <v>14309</v>
      </c>
    </row>
    <row r="4740" spans="1:12" ht="17.100000000000001" customHeight="1">
      <c r="A4740" s="298"/>
      <c r="B4740" s="298"/>
      <c r="C4740" s="298"/>
      <c r="D4740" s="298"/>
      <c r="E4740" s="298"/>
      <c r="F4740" s="298"/>
      <c r="G4740" s="298"/>
      <c r="H4740" s="298"/>
      <c r="I4740" s="298"/>
      <c r="J4740" s="298" t="s">
        <v>13017</v>
      </c>
      <c r="K4740" s="298" t="s">
        <v>13018</v>
      </c>
      <c r="L4740" s="298" t="s">
        <v>14310</v>
      </c>
    </row>
    <row r="4741" spans="1:12" ht="17.100000000000001" customHeight="1">
      <c r="A4741" s="298"/>
      <c r="B4741" s="298"/>
      <c r="C4741" s="298"/>
      <c r="D4741" s="298"/>
      <c r="E4741" s="298"/>
      <c r="F4741" s="298"/>
      <c r="G4741" s="298"/>
      <c r="H4741" s="298"/>
      <c r="I4741" s="298"/>
      <c r="J4741" s="298" t="s">
        <v>13020</v>
      </c>
      <c r="K4741" s="298"/>
      <c r="L4741" s="298" t="s">
        <v>14311</v>
      </c>
    </row>
    <row r="4742" spans="1:12" ht="17.100000000000001" customHeight="1">
      <c r="A4742" s="298"/>
      <c r="B4742" s="298"/>
      <c r="C4742" s="298"/>
      <c r="D4742" s="298"/>
      <c r="E4742" s="298"/>
      <c r="F4742" s="298"/>
      <c r="G4742" s="298"/>
      <c r="H4742" s="298"/>
      <c r="I4742" s="298"/>
      <c r="J4742" s="298" t="s">
        <v>13022</v>
      </c>
      <c r="K4742" s="298" t="s">
        <v>12974</v>
      </c>
      <c r="L4742" s="298" t="s">
        <v>14312</v>
      </c>
    </row>
    <row r="4743" spans="1:12" ht="17.100000000000001" customHeight="1">
      <c r="A4743" s="298"/>
      <c r="B4743" s="298"/>
      <c r="C4743" s="298"/>
      <c r="D4743" s="298"/>
      <c r="E4743" s="298"/>
      <c r="F4743" s="298"/>
      <c r="G4743" s="298"/>
      <c r="H4743" s="298"/>
      <c r="I4743" s="298"/>
      <c r="J4743" s="298" t="s">
        <v>13024</v>
      </c>
      <c r="K4743" s="298"/>
      <c r="L4743" s="298" t="s">
        <v>14313</v>
      </c>
    </row>
    <row r="4744" spans="1:12" ht="30" customHeight="1">
      <c r="A4744" s="299"/>
      <c r="B4744" s="299"/>
      <c r="C4744" s="299"/>
      <c r="D4744" s="299"/>
      <c r="E4744" s="299"/>
      <c r="F4744" s="299"/>
      <c r="G4744" s="299"/>
      <c r="H4744" s="299"/>
      <c r="I4744" s="299"/>
      <c r="J4744" s="299"/>
      <c r="K4744" s="299"/>
      <c r="L4744" s="299"/>
    </row>
    <row r="4745" spans="1:12" ht="24" customHeight="1">
      <c r="A4745" s="295" t="s">
        <v>14314</v>
      </c>
      <c r="B4745" s="296" t="s">
        <v>14315</v>
      </c>
      <c r="C4745" s="295" t="s">
        <v>9</v>
      </c>
      <c r="D4745" s="295" t="s">
        <v>1623</v>
      </c>
      <c r="E4745" s="297" t="s">
        <v>13082</v>
      </c>
      <c r="F4745" s="296"/>
      <c r="G4745" s="296"/>
      <c r="H4745" s="296"/>
      <c r="I4745" s="296"/>
      <c r="J4745" s="296"/>
      <c r="K4745" s="296"/>
      <c r="L4745" s="296"/>
    </row>
    <row r="4746" spans="1:12">
      <c r="A4746" s="414" t="s">
        <v>12977</v>
      </c>
      <c r="B4746" s="414"/>
      <c r="C4746" s="414"/>
      <c r="D4746" s="414"/>
      <c r="E4746" s="414"/>
      <c r="F4746" s="414"/>
      <c r="G4746" s="414"/>
      <c r="H4746" s="414"/>
      <c r="I4746" s="294"/>
      <c r="J4746" s="294"/>
      <c r="K4746" s="294"/>
      <c r="L4746" s="294"/>
    </row>
    <row r="4747" spans="1:12" ht="17.100000000000001" customHeight="1">
      <c r="A4747" s="294" t="s">
        <v>12978</v>
      </c>
      <c r="B4747" s="298" t="s">
        <v>12979</v>
      </c>
      <c r="C4747" s="294" t="s">
        <v>12980</v>
      </c>
      <c r="D4747" s="294" t="s">
        <v>12981</v>
      </c>
      <c r="E4747" s="299" t="s">
        <v>12982</v>
      </c>
      <c r="F4747" s="413" t="s">
        <v>12983</v>
      </c>
      <c r="G4747" s="413"/>
      <c r="H4747" s="413" t="s">
        <v>12984</v>
      </c>
      <c r="I4747" s="413"/>
      <c r="J4747" s="413" t="s">
        <v>12985</v>
      </c>
      <c r="K4747" s="413"/>
      <c r="L4747" s="413"/>
    </row>
    <row r="4748" spans="1:12" ht="24" customHeight="1">
      <c r="A4748" s="300" t="s">
        <v>12986</v>
      </c>
      <c r="B4748" s="301" t="s">
        <v>13085</v>
      </c>
      <c r="C4748" s="300" t="s">
        <v>9</v>
      </c>
      <c r="D4748" s="300" t="s">
        <v>7909</v>
      </c>
      <c r="E4748" s="302" t="s">
        <v>51</v>
      </c>
      <c r="F4748" s="423" t="s">
        <v>13086</v>
      </c>
      <c r="G4748" s="423"/>
      <c r="H4748" s="423">
        <v>6.6580000000000003E-4</v>
      </c>
      <c r="I4748" s="423"/>
      <c r="J4748" s="424">
        <v>6.9199999999999998E-2</v>
      </c>
      <c r="K4748" s="424"/>
      <c r="L4748" s="424"/>
    </row>
    <row r="4749" spans="1:12" ht="24" customHeight="1">
      <c r="A4749" s="300" t="s">
        <v>12986</v>
      </c>
      <c r="B4749" s="301" t="s">
        <v>13087</v>
      </c>
      <c r="C4749" s="300" t="s">
        <v>9</v>
      </c>
      <c r="D4749" s="300" t="s">
        <v>8873</v>
      </c>
      <c r="E4749" s="302" t="s">
        <v>51</v>
      </c>
      <c r="F4749" s="423" t="s">
        <v>13088</v>
      </c>
      <c r="G4749" s="423"/>
      <c r="H4749" s="423">
        <v>6.3499999999999999E-5</v>
      </c>
      <c r="I4749" s="423"/>
      <c r="J4749" s="424">
        <v>5.5199999999999999E-2</v>
      </c>
      <c r="K4749" s="424"/>
      <c r="L4749" s="424"/>
    </row>
    <row r="4750" spans="1:12" ht="48" customHeight="1">
      <c r="A4750" s="300" t="s">
        <v>12986</v>
      </c>
      <c r="B4750" s="301" t="s">
        <v>13089</v>
      </c>
      <c r="C4750" s="300" t="s">
        <v>9</v>
      </c>
      <c r="D4750" s="300" t="s">
        <v>9227</v>
      </c>
      <c r="E4750" s="302" t="s">
        <v>51</v>
      </c>
      <c r="F4750" s="423" t="s">
        <v>13090</v>
      </c>
      <c r="G4750" s="423"/>
      <c r="H4750" s="423">
        <v>4.4499999999999997E-5</v>
      </c>
      <c r="I4750" s="423"/>
      <c r="J4750" s="424">
        <v>5.9499999999999997E-2</v>
      </c>
      <c r="K4750" s="424"/>
      <c r="L4750" s="424"/>
    </row>
    <row r="4751" spans="1:12" ht="24" customHeight="1">
      <c r="A4751" s="300" t="s">
        <v>12986</v>
      </c>
      <c r="B4751" s="301" t="s">
        <v>13091</v>
      </c>
      <c r="C4751" s="300" t="s">
        <v>9</v>
      </c>
      <c r="D4751" s="300" t="s">
        <v>9580</v>
      </c>
      <c r="E4751" s="302" t="s">
        <v>51</v>
      </c>
      <c r="F4751" s="423" t="s">
        <v>13092</v>
      </c>
      <c r="G4751" s="423"/>
      <c r="H4751" s="423">
        <v>4.35E-5</v>
      </c>
      <c r="I4751" s="423"/>
      <c r="J4751" s="424">
        <v>3.9E-2</v>
      </c>
      <c r="K4751" s="424"/>
      <c r="L4751" s="424"/>
    </row>
    <row r="4752" spans="1:12" ht="24" customHeight="1">
      <c r="A4752" s="300" t="s">
        <v>12986</v>
      </c>
      <c r="B4752" s="301" t="s">
        <v>12987</v>
      </c>
      <c r="C4752" s="300" t="s">
        <v>9</v>
      </c>
      <c r="D4752" s="300" t="s">
        <v>9831</v>
      </c>
      <c r="E4752" s="302" t="s">
        <v>12988</v>
      </c>
      <c r="F4752" s="423" t="s">
        <v>12989</v>
      </c>
      <c r="G4752" s="423"/>
      <c r="H4752" s="423">
        <v>1.5409000000000001E-2</v>
      </c>
      <c r="I4752" s="423"/>
      <c r="J4752" s="424">
        <v>0.15590000000000001</v>
      </c>
      <c r="K4752" s="424"/>
      <c r="L4752" s="424"/>
    </row>
    <row r="4753" spans="1:12" ht="36" customHeight="1">
      <c r="A4753" s="300" t="s">
        <v>12986</v>
      </c>
      <c r="B4753" s="301" t="s">
        <v>12990</v>
      </c>
      <c r="C4753" s="300" t="s">
        <v>9</v>
      </c>
      <c r="D4753" s="300" t="s">
        <v>11426</v>
      </c>
      <c r="E4753" s="302" t="s">
        <v>51</v>
      </c>
      <c r="F4753" s="423" t="s">
        <v>12991</v>
      </c>
      <c r="G4753" s="423"/>
      <c r="H4753" s="423">
        <v>8.0760000000000001E-4</v>
      </c>
      <c r="I4753" s="423"/>
      <c r="J4753" s="424">
        <v>0.1067</v>
      </c>
      <c r="K4753" s="424"/>
      <c r="L4753" s="424"/>
    </row>
    <row r="4754" spans="1:12" ht="17.100000000000001" customHeight="1">
      <c r="A4754" s="298"/>
      <c r="B4754" s="298"/>
      <c r="C4754" s="298"/>
      <c r="D4754" s="298"/>
      <c r="E4754" s="298"/>
      <c r="F4754" s="298"/>
      <c r="G4754" s="298"/>
      <c r="H4754" s="298"/>
      <c r="I4754" s="298"/>
      <c r="J4754" s="298" t="s">
        <v>12992</v>
      </c>
      <c r="K4754" s="298"/>
      <c r="L4754" s="298" t="s">
        <v>12928</v>
      </c>
    </row>
    <row r="4755" spans="1:12">
      <c r="A4755" s="414" t="s">
        <v>12994</v>
      </c>
      <c r="B4755" s="414"/>
      <c r="C4755" s="414"/>
      <c r="D4755" s="414"/>
      <c r="E4755" s="414"/>
      <c r="F4755" s="414"/>
      <c r="G4755" s="414"/>
      <c r="H4755" s="414"/>
      <c r="I4755" s="294"/>
      <c r="J4755" s="294"/>
      <c r="K4755" s="294"/>
      <c r="L4755" s="294"/>
    </row>
    <row r="4756" spans="1:12" ht="17.100000000000001" customHeight="1">
      <c r="A4756" s="294" t="s">
        <v>12978</v>
      </c>
      <c r="B4756" s="298" t="s">
        <v>12979</v>
      </c>
      <c r="C4756" s="294" t="s">
        <v>12980</v>
      </c>
      <c r="D4756" s="294" t="s">
        <v>12981</v>
      </c>
      <c r="E4756" s="299" t="s">
        <v>12982</v>
      </c>
      <c r="F4756" s="413" t="s">
        <v>12983</v>
      </c>
      <c r="G4756" s="413"/>
      <c r="H4756" s="413" t="s">
        <v>12984</v>
      </c>
      <c r="I4756" s="413"/>
      <c r="J4756" s="413" t="s">
        <v>12985</v>
      </c>
      <c r="K4756" s="413"/>
      <c r="L4756" s="413"/>
    </row>
    <row r="4757" spans="1:12" ht="24" customHeight="1">
      <c r="A4757" s="300" t="s">
        <v>12986</v>
      </c>
      <c r="B4757" s="301" t="s">
        <v>13093</v>
      </c>
      <c r="C4757" s="300" t="s">
        <v>9</v>
      </c>
      <c r="D4757" s="300" t="s">
        <v>10857</v>
      </c>
      <c r="E4757" s="302" t="s">
        <v>27</v>
      </c>
      <c r="F4757" s="423" t="s">
        <v>13094</v>
      </c>
      <c r="G4757" s="423"/>
      <c r="H4757" s="423">
        <v>0.53770689999999999</v>
      </c>
      <c r="I4757" s="423"/>
      <c r="J4757" s="424">
        <v>2.7799</v>
      </c>
      <c r="K4757" s="424"/>
      <c r="L4757" s="424"/>
    </row>
    <row r="4758" spans="1:12" ht="24" customHeight="1">
      <c r="A4758" s="300" t="s">
        <v>12986</v>
      </c>
      <c r="B4758" s="301" t="s">
        <v>13192</v>
      </c>
      <c r="C4758" s="300" t="s">
        <v>9</v>
      </c>
      <c r="D4758" s="300" t="s">
        <v>10306</v>
      </c>
      <c r="E4758" s="302" t="s">
        <v>27</v>
      </c>
      <c r="F4758" s="423" t="s">
        <v>13134</v>
      </c>
      <c r="G4758" s="423"/>
      <c r="H4758" s="423">
        <v>0.60895449999999995</v>
      </c>
      <c r="I4758" s="423"/>
      <c r="J4758" s="424">
        <v>4.2321999999999997</v>
      </c>
      <c r="K4758" s="424"/>
      <c r="L4758" s="424"/>
    </row>
    <row r="4759" spans="1:12" ht="17.100000000000001" customHeight="1">
      <c r="A4759" s="298"/>
      <c r="B4759" s="298"/>
      <c r="C4759" s="298"/>
      <c r="D4759" s="298"/>
      <c r="E4759" s="298"/>
      <c r="F4759" s="298"/>
      <c r="G4759" s="298"/>
      <c r="H4759" s="298"/>
      <c r="I4759" s="298"/>
      <c r="J4759" s="298" t="s">
        <v>12992</v>
      </c>
      <c r="K4759" s="298"/>
      <c r="L4759" s="298" t="s">
        <v>14316</v>
      </c>
    </row>
    <row r="4760" spans="1:12">
      <c r="A4760" s="414" t="s">
        <v>12998</v>
      </c>
      <c r="B4760" s="414"/>
      <c r="C4760" s="414"/>
      <c r="D4760" s="414"/>
      <c r="E4760" s="414"/>
      <c r="F4760" s="414"/>
      <c r="G4760" s="414"/>
      <c r="H4760" s="414"/>
      <c r="I4760" s="294"/>
      <c r="J4760" s="294"/>
      <c r="K4760" s="294"/>
      <c r="L4760" s="294"/>
    </row>
    <row r="4761" spans="1:12" ht="17.100000000000001" customHeight="1">
      <c r="A4761" s="294" t="s">
        <v>12978</v>
      </c>
      <c r="B4761" s="298" t="s">
        <v>12979</v>
      </c>
      <c r="C4761" s="294" t="s">
        <v>12980</v>
      </c>
      <c r="D4761" s="294" t="s">
        <v>12981</v>
      </c>
      <c r="E4761" s="299" t="s">
        <v>12982</v>
      </c>
      <c r="F4761" s="413" t="s">
        <v>12983</v>
      </c>
      <c r="G4761" s="413"/>
      <c r="H4761" s="413" t="s">
        <v>12984</v>
      </c>
      <c r="I4761" s="413"/>
      <c r="J4761" s="413" t="s">
        <v>12985</v>
      </c>
      <c r="K4761" s="413"/>
      <c r="L4761" s="413"/>
    </row>
    <row r="4762" spans="1:12" ht="24" customHeight="1">
      <c r="A4762" s="300" t="s">
        <v>12986</v>
      </c>
      <c r="B4762" s="301" t="s">
        <v>13504</v>
      </c>
      <c r="C4762" s="300" t="s">
        <v>9</v>
      </c>
      <c r="D4762" s="300" t="s">
        <v>9475</v>
      </c>
      <c r="E4762" s="302" t="s">
        <v>20</v>
      </c>
      <c r="F4762" s="423" t="s">
        <v>13505</v>
      </c>
      <c r="G4762" s="423"/>
      <c r="H4762" s="423">
        <v>1</v>
      </c>
      <c r="I4762" s="423"/>
      <c r="J4762" s="424">
        <v>0.9</v>
      </c>
      <c r="K4762" s="424"/>
      <c r="L4762" s="424"/>
    </row>
    <row r="4763" spans="1:12" ht="36" customHeight="1">
      <c r="A4763" s="300" t="s">
        <v>12986</v>
      </c>
      <c r="B4763" s="301" t="s">
        <v>14317</v>
      </c>
      <c r="C4763" s="300" t="s">
        <v>9</v>
      </c>
      <c r="D4763" s="300" t="s">
        <v>10396</v>
      </c>
      <c r="E4763" s="302" t="s">
        <v>13082</v>
      </c>
      <c r="F4763" s="423" t="s">
        <v>14318</v>
      </c>
      <c r="G4763" s="423"/>
      <c r="H4763" s="423">
        <v>1</v>
      </c>
      <c r="I4763" s="423"/>
      <c r="J4763" s="424">
        <v>80</v>
      </c>
      <c r="K4763" s="424"/>
      <c r="L4763" s="424"/>
    </row>
    <row r="4764" spans="1:12" ht="24" customHeight="1">
      <c r="A4764" s="300" t="s">
        <v>12986</v>
      </c>
      <c r="B4764" s="301" t="s">
        <v>13144</v>
      </c>
      <c r="C4764" s="300" t="s">
        <v>9</v>
      </c>
      <c r="D4764" s="300" t="s">
        <v>7134</v>
      </c>
      <c r="E4764" s="302" t="s">
        <v>13145</v>
      </c>
      <c r="F4764" s="423" t="s">
        <v>13146</v>
      </c>
      <c r="G4764" s="423"/>
      <c r="H4764" s="423">
        <v>2.99799E-2</v>
      </c>
      <c r="I4764" s="423"/>
      <c r="J4764" s="424">
        <v>1.8812</v>
      </c>
      <c r="K4764" s="424"/>
      <c r="L4764" s="424"/>
    </row>
    <row r="4765" spans="1:12" ht="24" customHeight="1">
      <c r="A4765" s="300" t="s">
        <v>12986</v>
      </c>
      <c r="B4765" s="301" t="s">
        <v>13147</v>
      </c>
      <c r="C4765" s="300" t="s">
        <v>9</v>
      </c>
      <c r="D4765" s="300" t="s">
        <v>8045</v>
      </c>
      <c r="E4765" s="302" t="s">
        <v>23</v>
      </c>
      <c r="F4765" s="423" t="s">
        <v>12928</v>
      </c>
      <c r="G4765" s="423"/>
      <c r="H4765" s="423">
        <v>8.6371830999999997</v>
      </c>
      <c r="I4765" s="423"/>
      <c r="J4765" s="424">
        <v>4.2321999999999997</v>
      </c>
      <c r="K4765" s="424"/>
      <c r="L4765" s="424"/>
    </row>
    <row r="4766" spans="1:12" ht="24" customHeight="1">
      <c r="A4766" s="300" t="s">
        <v>12986</v>
      </c>
      <c r="B4766" s="301" t="s">
        <v>13099</v>
      </c>
      <c r="C4766" s="300" t="s">
        <v>9</v>
      </c>
      <c r="D4766" s="300" t="s">
        <v>7224</v>
      </c>
      <c r="E4766" s="302" t="s">
        <v>51</v>
      </c>
      <c r="F4766" s="423" t="s">
        <v>13100</v>
      </c>
      <c r="G4766" s="423"/>
      <c r="H4766" s="423">
        <v>7.8650999999999999E-3</v>
      </c>
      <c r="I4766" s="423"/>
      <c r="J4766" s="424">
        <v>7.2300000000000003E-2</v>
      </c>
      <c r="K4766" s="424"/>
      <c r="L4766" s="424"/>
    </row>
    <row r="4767" spans="1:12" ht="24" customHeight="1">
      <c r="A4767" s="300" t="s">
        <v>12986</v>
      </c>
      <c r="B4767" s="301" t="s">
        <v>13101</v>
      </c>
      <c r="C4767" s="300" t="s">
        <v>9</v>
      </c>
      <c r="D4767" s="300" t="s">
        <v>7359</v>
      </c>
      <c r="E4767" s="302" t="s">
        <v>51</v>
      </c>
      <c r="F4767" s="423" t="s">
        <v>13102</v>
      </c>
      <c r="G4767" s="423"/>
      <c r="H4767" s="423">
        <v>2.5379999999999999E-4</v>
      </c>
      <c r="I4767" s="423"/>
      <c r="J4767" s="424">
        <v>3.2599999999999997E-2</v>
      </c>
      <c r="K4767" s="424"/>
      <c r="L4767" s="424"/>
    </row>
    <row r="4768" spans="1:12" ht="24" customHeight="1">
      <c r="A4768" s="300" t="s">
        <v>12986</v>
      </c>
      <c r="B4768" s="301" t="s">
        <v>13103</v>
      </c>
      <c r="C4768" s="300" t="s">
        <v>9</v>
      </c>
      <c r="D4768" s="300" t="s">
        <v>8851</v>
      </c>
      <c r="E4768" s="302" t="s">
        <v>51</v>
      </c>
      <c r="F4768" s="423" t="s">
        <v>13104</v>
      </c>
      <c r="G4768" s="423"/>
      <c r="H4768" s="423">
        <v>2.031E-4</v>
      </c>
      <c r="I4768" s="423"/>
      <c r="J4768" s="424">
        <v>3.9300000000000002E-2</v>
      </c>
      <c r="K4768" s="424"/>
      <c r="L4768" s="424"/>
    </row>
    <row r="4769" spans="1:12" ht="24" customHeight="1">
      <c r="A4769" s="300" t="s">
        <v>12986</v>
      </c>
      <c r="B4769" s="301" t="s">
        <v>13105</v>
      </c>
      <c r="C4769" s="300" t="s">
        <v>9</v>
      </c>
      <c r="D4769" s="300" t="s">
        <v>8852</v>
      </c>
      <c r="E4769" s="302" t="s">
        <v>51</v>
      </c>
      <c r="F4769" s="423" t="s">
        <v>13106</v>
      </c>
      <c r="G4769" s="423"/>
      <c r="H4769" s="423">
        <v>4.35E-5</v>
      </c>
      <c r="I4769" s="423"/>
      <c r="J4769" s="424">
        <v>2.3900000000000001E-2</v>
      </c>
      <c r="K4769" s="424"/>
      <c r="L4769" s="424"/>
    </row>
    <row r="4770" spans="1:12" ht="24" customHeight="1">
      <c r="A4770" s="300" t="s">
        <v>12986</v>
      </c>
      <c r="B4770" s="301" t="s">
        <v>13107</v>
      </c>
      <c r="C4770" s="300" t="s">
        <v>9</v>
      </c>
      <c r="D4770" s="300" t="s">
        <v>9000</v>
      </c>
      <c r="E4770" s="302" t="s">
        <v>51</v>
      </c>
      <c r="F4770" s="423" t="s">
        <v>13108</v>
      </c>
      <c r="G4770" s="423"/>
      <c r="H4770" s="423">
        <v>8.9519999999999999E-3</v>
      </c>
      <c r="I4770" s="423"/>
      <c r="J4770" s="424">
        <v>6.0600000000000001E-2</v>
      </c>
      <c r="K4770" s="424"/>
      <c r="L4770" s="424"/>
    </row>
    <row r="4771" spans="1:12" ht="24" customHeight="1">
      <c r="A4771" s="300" t="s">
        <v>12986</v>
      </c>
      <c r="B4771" s="301" t="s">
        <v>13109</v>
      </c>
      <c r="C4771" s="300" t="s">
        <v>9</v>
      </c>
      <c r="D4771" s="300" t="s">
        <v>9574</v>
      </c>
      <c r="E4771" s="302" t="s">
        <v>51</v>
      </c>
      <c r="F4771" s="423" t="s">
        <v>13110</v>
      </c>
      <c r="G4771" s="423"/>
      <c r="H4771" s="423">
        <v>2.8389999999999999E-3</v>
      </c>
      <c r="I4771" s="423"/>
      <c r="J4771" s="424">
        <v>2.5100000000000001E-2</v>
      </c>
      <c r="K4771" s="424"/>
      <c r="L4771" s="424"/>
    </row>
    <row r="4772" spans="1:12" ht="24" customHeight="1">
      <c r="A4772" s="300" t="s">
        <v>12986</v>
      </c>
      <c r="B4772" s="301" t="s">
        <v>13111</v>
      </c>
      <c r="C4772" s="300" t="s">
        <v>9</v>
      </c>
      <c r="D4772" s="300" t="s">
        <v>10714</v>
      </c>
      <c r="E4772" s="302" t="s">
        <v>93</v>
      </c>
      <c r="F4772" s="423" t="s">
        <v>13112</v>
      </c>
      <c r="G4772" s="423"/>
      <c r="H4772" s="423">
        <v>1.4920000000000001E-3</v>
      </c>
      <c r="I4772" s="423"/>
      <c r="J4772" s="424">
        <v>2.2800000000000001E-2</v>
      </c>
      <c r="K4772" s="424"/>
      <c r="L4772" s="424"/>
    </row>
    <row r="4773" spans="1:12" ht="24" customHeight="1">
      <c r="A4773" s="300" t="s">
        <v>12986</v>
      </c>
      <c r="B4773" s="301" t="s">
        <v>13113</v>
      </c>
      <c r="C4773" s="300" t="s">
        <v>9</v>
      </c>
      <c r="D4773" s="300" t="s">
        <v>10809</v>
      </c>
      <c r="E4773" s="302" t="s">
        <v>51</v>
      </c>
      <c r="F4773" s="423" t="s">
        <v>13114</v>
      </c>
      <c r="G4773" s="423"/>
      <c r="H4773" s="423">
        <v>1.4920000000000001E-3</v>
      </c>
      <c r="I4773" s="423"/>
      <c r="J4773" s="424">
        <v>1.7899999999999999E-2</v>
      </c>
      <c r="K4773" s="424"/>
      <c r="L4773" s="424"/>
    </row>
    <row r="4774" spans="1:12" ht="24" customHeight="1">
      <c r="A4774" s="300" t="s">
        <v>12986</v>
      </c>
      <c r="B4774" s="301" t="s">
        <v>13115</v>
      </c>
      <c r="C4774" s="300" t="s">
        <v>9</v>
      </c>
      <c r="D4774" s="300" t="s">
        <v>10810</v>
      </c>
      <c r="E4774" s="302" t="s">
        <v>51</v>
      </c>
      <c r="F4774" s="423" t="s">
        <v>13116</v>
      </c>
      <c r="G4774" s="423"/>
      <c r="H4774" s="423">
        <v>1.4920000000000001E-3</v>
      </c>
      <c r="I4774" s="423"/>
      <c r="J4774" s="424">
        <v>3.9699999999999999E-2</v>
      </c>
      <c r="K4774" s="424"/>
      <c r="L4774" s="424"/>
    </row>
    <row r="4775" spans="1:12" ht="24" customHeight="1">
      <c r="A4775" s="300" t="s">
        <v>12986</v>
      </c>
      <c r="B4775" s="301" t="s">
        <v>13117</v>
      </c>
      <c r="C4775" s="300" t="s">
        <v>9</v>
      </c>
      <c r="D4775" s="300" t="s">
        <v>10837</v>
      </c>
      <c r="E4775" s="302" t="s">
        <v>51</v>
      </c>
      <c r="F4775" s="423" t="s">
        <v>13118</v>
      </c>
      <c r="G4775" s="423"/>
      <c r="H4775" s="423">
        <v>5.0800000000000002E-5</v>
      </c>
      <c r="I4775" s="423"/>
      <c r="J4775" s="424">
        <v>2.2599999999999999E-2</v>
      </c>
      <c r="K4775" s="424"/>
      <c r="L4775" s="424"/>
    </row>
    <row r="4776" spans="1:12" ht="24" customHeight="1">
      <c r="A4776" s="300" t="s">
        <v>12986</v>
      </c>
      <c r="B4776" s="301" t="s">
        <v>13003</v>
      </c>
      <c r="C4776" s="300" t="s">
        <v>9</v>
      </c>
      <c r="D4776" s="300" t="s">
        <v>7216</v>
      </c>
      <c r="E4776" s="302" t="s">
        <v>51</v>
      </c>
      <c r="F4776" s="423" t="s">
        <v>13004</v>
      </c>
      <c r="G4776" s="423"/>
      <c r="H4776" s="423">
        <v>2.9883000000000002E-3</v>
      </c>
      <c r="I4776" s="423"/>
      <c r="J4776" s="424">
        <v>9.98E-2</v>
      </c>
      <c r="K4776" s="424"/>
      <c r="L4776" s="424"/>
    </row>
    <row r="4777" spans="1:12" ht="24" customHeight="1">
      <c r="A4777" s="300" t="s">
        <v>12986</v>
      </c>
      <c r="B4777" s="301" t="s">
        <v>13005</v>
      </c>
      <c r="C4777" s="300" t="s">
        <v>9</v>
      </c>
      <c r="D4777" s="300" t="s">
        <v>7393</v>
      </c>
      <c r="E4777" s="302" t="s">
        <v>12988</v>
      </c>
      <c r="F4777" s="423" t="s">
        <v>13006</v>
      </c>
      <c r="G4777" s="423"/>
      <c r="H4777" s="423">
        <v>1.7976999999999999E-3</v>
      </c>
      <c r="I4777" s="423"/>
      <c r="J4777" s="424">
        <v>9.7100000000000006E-2</v>
      </c>
      <c r="K4777" s="424"/>
      <c r="L4777" s="424"/>
    </row>
    <row r="4778" spans="1:12" ht="24" customHeight="1">
      <c r="A4778" s="300" t="s">
        <v>12986</v>
      </c>
      <c r="B4778" s="301" t="s">
        <v>13007</v>
      </c>
      <c r="C4778" s="300" t="s">
        <v>9</v>
      </c>
      <c r="D4778" s="300" t="s">
        <v>10619</v>
      </c>
      <c r="E4778" s="302" t="s">
        <v>51</v>
      </c>
      <c r="F4778" s="423" t="s">
        <v>13008</v>
      </c>
      <c r="G4778" s="423"/>
      <c r="H4778" s="423">
        <v>1.3944999999999999E-3</v>
      </c>
      <c r="I4778" s="423"/>
      <c r="J4778" s="424">
        <v>0.26669999999999999</v>
      </c>
      <c r="K4778" s="424"/>
      <c r="L4778" s="424"/>
    </row>
    <row r="4779" spans="1:12" ht="24" customHeight="1">
      <c r="A4779" s="300" t="s">
        <v>12986</v>
      </c>
      <c r="B4779" s="301" t="s">
        <v>13009</v>
      </c>
      <c r="C4779" s="300" t="s">
        <v>9</v>
      </c>
      <c r="D4779" s="300" t="s">
        <v>10769</v>
      </c>
      <c r="E4779" s="302" t="s">
        <v>51</v>
      </c>
      <c r="F4779" s="423" t="s">
        <v>13010</v>
      </c>
      <c r="G4779" s="423"/>
      <c r="H4779" s="423">
        <v>0.1253582</v>
      </c>
      <c r="I4779" s="423"/>
      <c r="J4779" s="424">
        <v>0.158</v>
      </c>
      <c r="K4779" s="424"/>
      <c r="L4779" s="424"/>
    </row>
    <row r="4780" spans="1:12" ht="24" customHeight="1">
      <c r="A4780" s="300" t="s">
        <v>12986</v>
      </c>
      <c r="B4780" s="301" t="s">
        <v>13011</v>
      </c>
      <c r="C4780" s="300" t="s">
        <v>9</v>
      </c>
      <c r="D4780" s="300" t="s">
        <v>10929</v>
      </c>
      <c r="E4780" s="302" t="s">
        <v>51</v>
      </c>
      <c r="F4780" s="423" t="s">
        <v>13012</v>
      </c>
      <c r="G4780" s="423"/>
      <c r="H4780" s="423">
        <v>1.2086E-3</v>
      </c>
      <c r="I4780" s="423"/>
      <c r="J4780" s="424">
        <v>0.18179999999999999</v>
      </c>
      <c r="K4780" s="424"/>
      <c r="L4780" s="424"/>
    </row>
    <row r="4781" spans="1:12" ht="17.100000000000001" customHeight="1">
      <c r="A4781" s="298"/>
      <c r="B4781" s="298"/>
      <c r="C4781" s="298"/>
      <c r="D4781" s="298"/>
      <c r="E4781" s="298"/>
      <c r="F4781" s="298"/>
      <c r="G4781" s="298"/>
      <c r="H4781" s="298"/>
      <c r="I4781" s="298"/>
      <c r="J4781" s="298" t="s">
        <v>12992</v>
      </c>
      <c r="K4781" s="298"/>
      <c r="L4781" s="298" t="s">
        <v>14319</v>
      </c>
    </row>
    <row r="4782" spans="1:12">
      <c r="A4782" s="414" t="s">
        <v>13056</v>
      </c>
      <c r="B4782" s="414"/>
      <c r="C4782" s="414"/>
      <c r="D4782" s="414"/>
      <c r="E4782" s="414"/>
      <c r="F4782" s="414"/>
      <c r="G4782" s="414"/>
      <c r="H4782" s="414"/>
      <c r="I4782" s="294"/>
      <c r="J4782" s="294"/>
      <c r="K4782" s="294"/>
      <c r="L4782" s="294"/>
    </row>
    <row r="4783" spans="1:12" ht="17.100000000000001" customHeight="1">
      <c r="A4783" s="294" t="s">
        <v>12978</v>
      </c>
      <c r="B4783" s="298" t="s">
        <v>12979</v>
      </c>
      <c r="C4783" s="294" t="s">
        <v>12980</v>
      </c>
      <c r="D4783" s="294" t="s">
        <v>12981</v>
      </c>
      <c r="E4783" s="299" t="s">
        <v>12982</v>
      </c>
      <c r="F4783" s="413" t="s">
        <v>12983</v>
      </c>
      <c r="G4783" s="413"/>
      <c r="H4783" s="413" t="s">
        <v>12984</v>
      </c>
      <c r="I4783" s="413"/>
      <c r="J4783" s="413" t="s">
        <v>12985</v>
      </c>
      <c r="K4783" s="413"/>
      <c r="L4783" s="413"/>
    </row>
    <row r="4784" spans="1:12" ht="24" customHeight="1">
      <c r="A4784" s="300" t="s">
        <v>12986</v>
      </c>
      <c r="B4784" s="301" t="s">
        <v>13057</v>
      </c>
      <c r="C4784" s="300" t="s">
        <v>9</v>
      </c>
      <c r="D4784" s="300" t="s">
        <v>12549</v>
      </c>
      <c r="E4784" s="302" t="s">
        <v>27</v>
      </c>
      <c r="F4784" s="423" t="s">
        <v>12948</v>
      </c>
      <c r="G4784" s="423"/>
      <c r="H4784" s="423">
        <v>1.1215651</v>
      </c>
      <c r="I4784" s="423"/>
      <c r="J4784" s="424">
        <v>0.72899999999999998</v>
      </c>
      <c r="K4784" s="424"/>
      <c r="L4784" s="424"/>
    </row>
    <row r="4785" spans="1:12" ht="17.100000000000001" customHeight="1">
      <c r="A4785" s="298"/>
      <c r="B4785" s="298"/>
      <c r="C4785" s="298"/>
      <c r="D4785" s="298"/>
      <c r="E4785" s="298"/>
      <c r="F4785" s="298"/>
      <c r="G4785" s="298"/>
      <c r="H4785" s="298"/>
      <c r="I4785" s="298"/>
      <c r="J4785" s="298" t="s">
        <v>12992</v>
      </c>
      <c r="K4785" s="298"/>
      <c r="L4785" s="298" t="s">
        <v>13243</v>
      </c>
    </row>
    <row r="4786" spans="1:12">
      <c r="A4786" s="414" t="s">
        <v>13058</v>
      </c>
      <c r="B4786" s="414"/>
      <c r="C4786" s="414"/>
      <c r="D4786" s="414"/>
      <c r="E4786" s="414"/>
      <c r="F4786" s="414"/>
      <c r="G4786" s="414"/>
      <c r="H4786" s="414"/>
      <c r="I4786" s="294"/>
      <c r="J4786" s="294"/>
      <c r="K4786" s="294"/>
      <c r="L4786" s="294"/>
    </row>
    <row r="4787" spans="1:12" ht="17.100000000000001" customHeight="1">
      <c r="A4787" s="294" t="s">
        <v>12978</v>
      </c>
      <c r="B4787" s="298" t="s">
        <v>12979</v>
      </c>
      <c r="C4787" s="294" t="s">
        <v>12980</v>
      </c>
      <c r="D4787" s="294" t="s">
        <v>12981</v>
      </c>
      <c r="E4787" s="299" t="s">
        <v>12982</v>
      </c>
      <c r="F4787" s="413" t="s">
        <v>12983</v>
      </c>
      <c r="G4787" s="413"/>
      <c r="H4787" s="413" t="s">
        <v>12984</v>
      </c>
      <c r="I4787" s="413"/>
      <c r="J4787" s="413" t="s">
        <v>12985</v>
      </c>
      <c r="K4787" s="413"/>
      <c r="L4787" s="413"/>
    </row>
    <row r="4788" spans="1:12" ht="24" customHeight="1">
      <c r="A4788" s="300" t="s">
        <v>12986</v>
      </c>
      <c r="B4788" s="301" t="s">
        <v>13059</v>
      </c>
      <c r="C4788" s="300" t="s">
        <v>9</v>
      </c>
      <c r="D4788" s="300" t="s">
        <v>12535</v>
      </c>
      <c r="E4788" s="302" t="s">
        <v>27</v>
      </c>
      <c r="F4788" s="423" t="s">
        <v>12936</v>
      </c>
      <c r="G4788" s="423"/>
      <c r="H4788" s="423">
        <v>1.1215651</v>
      </c>
      <c r="I4788" s="423"/>
      <c r="J4788" s="424">
        <v>5.6099999999999997E-2</v>
      </c>
      <c r="K4788" s="424"/>
      <c r="L4788" s="424"/>
    </row>
    <row r="4789" spans="1:12" ht="17.100000000000001" customHeight="1">
      <c r="A4789" s="298"/>
      <c r="B4789" s="298"/>
      <c r="C4789" s="298"/>
      <c r="D4789" s="298"/>
      <c r="E4789" s="298"/>
      <c r="F4789" s="298"/>
      <c r="G4789" s="298"/>
      <c r="H4789" s="298"/>
      <c r="I4789" s="298"/>
      <c r="J4789" s="298" t="s">
        <v>12992</v>
      </c>
      <c r="K4789" s="298"/>
      <c r="L4789" s="298" t="s">
        <v>12960</v>
      </c>
    </row>
    <row r="4790" spans="1:12">
      <c r="A4790" s="414" t="s">
        <v>13060</v>
      </c>
      <c r="B4790" s="414"/>
      <c r="C4790" s="414"/>
      <c r="D4790" s="414"/>
      <c r="E4790" s="414"/>
      <c r="F4790" s="414"/>
      <c r="G4790" s="414"/>
      <c r="H4790" s="414"/>
      <c r="I4790" s="294"/>
      <c r="J4790" s="294"/>
      <c r="K4790" s="294"/>
      <c r="L4790" s="294"/>
    </row>
    <row r="4791" spans="1:12" ht="17.100000000000001" customHeight="1">
      <c r="A4791" s="294" t="s">
        <v>12978</v>
      </c>
      <c r="B4791" s="298" t="s">
        <v>12979</v>
      </c>
      <c r="C4791" s="294" t="s">
        <v>12980</v>
      </c>
      <c r="D4791" s="294" t="s">
        <v>12981</v>
      </c>
      <c r="E4791" s="299" t="s">
        <v>12982</v>
      </c>
      <c r="F4791" s="413" t="s">
        <v>12983</v>
      </c>
      <c r="G4791" s="413"/>
      <c r="H4791" s="413" t="s">
        <v>12984</v>
      </c>
      <c r="I4791" s="413"/>
      <c r="J4791" s="413" t="s">
        <v>12985</v>
      </c>
      <c r="K4791" s="413"/>
      <c r="L4791" s="413"/>
    </row>
    <row r="4792" spans="1:12" ht="24" customHeight="1">
      <c r="A4792" s="300" t="s">
        <v>12986</v>
      </c>
      <c r="B4792" s="301" t="s">
        <v>13061</v>
      </c>
      <c r="C4792" s="300" t="s">
        <v>9</v>
      </c>
      <c r="D4792" s="300" t="s">
        <v>12522</v>
      </c>
      <c r="E4792" s="302" t="s">
        <v>27</v>
      </c>
      <c r="F4792" s="423" t="s">
        <v>12964</v>
      </c>
      <c r="G4792" s="423"/>
      <c r="H4792" s="423">
        <v>1.1215651</v>
      </c>
      <c r="I4792" s="423"/>
      <c r="J4792" s="424">
        <v>2.8376000000000001</v>
      </c>
      <c r="K4792" s="424"/>
      <c r="L4792" s="424"/>
    </row>
    <row r="4793" spans="1:12" ht="24" customHeight="1">
      <c r="A4793" s="300" t="s">
        <v>12986</v>
      </c>
      <c r="B4793" s="301" t="s">
        <v>13062</v>
      </c>
      <c r="C4793" s="300" t="s">
        <v>9</v>
      </c>
      <c r="D4793" s="300" t="s">
        <v>12527</v>
      </c>
      <c r="E4793" s="302" t="s">
        <v>27</v>
      </c>
      <c r="F4793" s="423" t="s">
        <v>13063</v>
      </c>
      <c r="G4793" s="423"/>
      <c r="H4793" s="423">
        <v>1.1215651</v>
      </c>
      <c r="I4793" s="423"/>
      <c r="J4793" s="424">
        <v>0.38129999999999997</v>
      </c>
      <c r="K4793" s="424"/>
      <c r="L4793" s="424"/>
    </row>
    <row r="4794" spans="1:12" ht="17.100000000000001" customHeight="1">
      <c r="A4794" s="298"/>
      <c r="B4794" s="298"/>
      <c r="C4794" s="298"/>
      <c r="D4794" s="298"/>
      <c r="E4794" s="298"/>
      <c r="F4794" s="298"/>
      <c r="G4794" s="298"/>
      <c r="H4794" s="298"/>
      <c r="I4794" s="298"/>
      <c r="J4794" s="298" t="s">
        <v>12992</v>
      </c>
      <c r="K4794" s="298"/>
      <c r="L4794" s="298" t="s">
        <v>14320</v>
      </c>
    </row>
    <row r="4795" spans="1:12" ht="17.100000000000001" customHeight="1">
      <c r="A4795" s="294" t="s">
        <v>13014</v>
      </c>
      <c r="B4795" s="294"/>
      <c r="C4795" s="294"/>
      <c r="D4795" s="294"/>
      <c r="E4795" s="294"/>
      <c r="F4795" s="294"/>
      <c r="G4795" s="294"/>
      <c r="H4795" s="294"/>
      <c r="I4795" s="294"/>
      <c r="J4795" s="294"/>
      <c r="K4795" s="294"/>
      <c r="L4795" s="294"/>
    </row>
    <row r="4796" spans="1:12" ht="17.100000000000001" customHeight="1">
      <c r="A4796" s="298"/>
      <c r="B4796" s="298"/>
      <c r="C4796" s="298"/>
      <c r="D4796" s="298"/>
      <c r="E4796" s="298"/>
      <c r="F4796" s="298"/>
      <c r="G4796" s="298"/>
      <c r="H4796" s="298"/>
      <c r="I4796" s="298"/>
      <c r="J4796" s="298" t="s">
        <v>13015</v>
      </c>
      <c r="K4796" s="298"/>
      <c r="L4796" s="298" t="s">
        <v>14321</v>
      </c>
    </row>
    <row r="4797" spans="1:12" ht="17.100000000000001" customHeight="1">
      <c r="A4797" s="298"/>
      <c r="B4797" s="298"/>
      <c r="C4797" s="298"/>
      <c r="D4797" s="298"/>
      <c r="E4797" s="298"/>
      <c r="F4797" s="298"/>
      <c r="G4797" s="298"/>
      <c r="H4797" s="298"/>
      <c r="I4797" s="298"/>
      <c r="J4797" s="298" t="s">
        <v>13017</v>
      </c>
      <c r="K4797" s="298" t="s">
        <v>13018</v>
      </c>
      <c r="L4797" s="298" t="s">
        <v>14322</v>
      </c>
    </row>
    <row r="4798" spans="1:12" ht="17.100000000000001" customHeight="1">
      <c r="A4798" s="298"/>
      <c r="B4798" s="298"/>
      <c r="C4798" s="298"/>
      <c r="D4798" s="298"/>
      <c r="E4798" s="298"/>
      <c r="F4798" s="298"/>
      <c r="G4798" s="298"/>
      <c r="H4798" s="298"/>
      <c r="I4798" s="298"/>
      <c r="J4798" s="298" t="s">
        <v>13020</v>
      </c>
      <c r="K4798" s="298"/>
      <c r="L4798" s="298" t="s">
        <v>14323</v>
      </c>
    </row>
    <row r="4799" spans="1:12" ht="17.100000000000001" customHeight="1">
      <c r="A4799" s="298"/>
      <c r="B4799" s="298"/>
      <c r="C4799" s="298"/>
      <c r="D4799" s="298"/>
      <c r="E4799" s="298"/>
      <c r="F4799" s="298"/>
      <c r="G4799" s="298"/>
      <c r="H4799" s="298"/>
      <c r="I4799" s="298"/>
      <c r="J4799" s="298" t="s">
        <v>13022</v>
      </c>
      <c r="K4799" s="298" t="s">
        <v>12974</v>
      </c>
      <c r="L4799" s="298" t="s">
        <v>14324</v>
      </c>
    </row>
    <row r="4800" spans="1:12" ht="17.100000000000001" customHeight="1">
      <c r="A4800" s="298"/>
      <c r="B4800" s="298"/>
      <c r="C4800" s="298"/>
      <c r="D4800" s="298"/>
      <c r="E4800" s="298"/>
      <c r="F4800" s="298"/>
      <c r="G4800" s="298"/>
      <c r="H4800" s="298"/>
      <c r="I4800" s="298"/>
      <c r="J4800" s="298" t="s">
        <v>13024</v>
      </c>
      <c r="K4800" s="298"/>
      <c r="L4800" s="298" t="s">
        <v>14325</v>
      </c>
    </row>
    <row r="4801" spans="1:12" ht="30" customHeight="1">
      <c r="A4801" s="299"/>
      <c r="B4801" s="299"/>
      <c r="C4801" s="299"/>
      <c r="D4801" s="299"/>
      <c r="E4801" s="299"/>
      <c r="F4801" s="299"/>
      <c r="G4801" s="299"/>
      <c r="H4801" s="299"/>
      <c r="I4801" s="299"/>
      <c r="J4801" s="299"/>
      <c r="K4801" s="299"/>
      <c r="L4801" s="299"/>
    </row>
    <row r="4802" spans="1:12" ht="36" customHeight="1">
      <c r="A4802" s="295" t="s">
        <v>14326</v>
      </c>
      <c r="B4802" s="296" t="s">
        <v>14327</v>
      </c>
      <c r="C4802" s="295" t="s">
        <v>9</v>
      </c>
      <c r="D4802" s="295" t="s">
        <v>3484</v>
      </c>
      <c r="E4802" s="297" t="s">
        <v>13082</v>
      </c>
      <c r="F4802" s="296"/>
      <c r="G4802" s="296"/>
      <c r="H4802" s="296"/>
      <c r="I4802" s="296"/>
      <c r="J4802" s="296"/>
      <c r="K4802" s="296"/>
      <c r="L4802" s="296"/>
    </row>
    <row r="4803" spans="1:12">
      <c r="A4803" s="414" t="s">
        <v>12977</v>
      </c>
      <c r="B4803" s="414"/>
      <c r="C4803" s="414"/>
      <c r="D4803" s="414"/>
      <c r="E4803" s="414"/>
      <c r="F4803" s="414"/>
      <c r="G4803" s="414"/>
      <c r="H4803" s="414"/>
      <c r="I4803" s="294"/>
      <c r="J4803" s="294"/>
      <c r="K4803" s="294"/>
      <c r="L4803" s="294"/>
    </row>
    <row r="4804" spans="1:12" ht="17.100000000000001" customHeight="1">
      <c r="A4804" s="294" t="s">
        <v>12978</v>
      </c>
      <c r="B4804" s="298" t="s">
        <v>12979</v>
      </c>
      <c r="C4804" s="294" t="s">
        <v>12980</v>
      </c>
      <c r="D4804" s="294" t="s">
        <v>12981</v>
      </c>
      <c r="E4804" s="299" t="s">
        <v>12982</v>
      </c>
      <c r="F4804" s="413" t="s">
        <v>12983</v>
      </c>
      <c r="G4804" s="413"/>
      <c r="H4804" s="413" t="s">
        <v>12984</v>
      </c>
      <c r="I4804" s="413"/>
      <c r="J4804" s="413" t="s">
        <v>12985</v>
      </c>
      <c r="K4804" s="413"/>
      <c r="L4804" s="413"/>
    </row>
    <row r="4805" spans="1:12" ht="84" customHeight="1">
      <c r="A4805" s="300" t="s">
        <v>12986</v>
      </c>
      <c r="B4805" s="301" t="s">
        <v>14328</v>
      </c>
      <c r="C4805" s="300" t="s">
        <v>9</v>
      </c>
      <c r="D4805" s="300" t="s">
        <v>8073</v>
      </c>
      <c r="E4805" s="302" t="s">
        <v>51</v>
      </c>
      <c r="F4805" s="423" t="s">
        <v>14329</v>
      </c>
      <c r="G4805" s="423"/>
      <c r="H4805" s="423">
        <v>5.5999999999999997E-6</v>
      </c>
      <c r="I4805" s="423"/>
      <c r="J4805" s="424">
        <v>4.7899999999999998E-2</v>
      </c>
      <c r="K4805" s="424"/>
      <c r="L4805" s="424"/>
    </row>
    <row r="4806" spans="1:12" ht="36" customHeight="1">
      <c r="A4806" s="300" t="s">
        <v>12986</v>
      </c>
      <c r="B4806" s="301" t="s">
        <v>14330</v>
      </c>
      <c r="C4806" s="300" t="s">
        <v>9</v>
      </c>
      <c r="D4806" s="300" t="s">
        <v>8309</v>
      </c>
      <c r="E4806" s="302" t="s">
        <v>51</v>
      </c>
      <c r="F4806" s="423" t="s">
        <v>14331</v>
      </c>
      <c r="G4806" s="423"/>
      <c r="H4806" s="423">
        <v>6.3999999999999997E-6</v>
      </c>
      <c r="I4806" s="423"/>
      <c r="J4806" s="424">
        <v>7.6899999999999996E-2</v>
      </c>
      <c r="K4806" s="424"/>
      <c r="L4806" s="424"/>
    </row>
    <row r="4807" spans="1:12" ht="24" customHeight="1">
      <c r="A4807" s="300" t="s">
        <v>12986</v>
      </c>
      <c r="B4807" s="301" t="s">
        <v>14332</v>
      </c>
      <c r="C4807" s="300" t="s">
        <v>9</v>
      </c>
      <c r="D4807" s="300" t="s">
        <v>8616</v>
      </c>
      <c r="E4807" s="302" t="s">
        <v>51</v>
      </c>
      <c r="F4807" s="423" t="s">
        <v>14333</v>
      </c>
      <c r="G4807" s="423"/>
      <c r="H4807" s="423">
        <v>5.3000000000000001E-6</v>
      </c>
      <c r="I4807" s="423"/>
      <c r="J4807" s="424">
        <v>3.3E-3</v>
      </c>
      <c r="K4807" s="424"/>
      <c r="L4807" s="424"/>
    </row>
    <row r="4808" spans="1:12" ht="24" customHeight="1">
      <c r="A4808" s="300" t="s">
        <v>12986</v>
      </c>
      <c r="B4808" s="301" t="s">
        <v>13085</v>
      </c>
      <c r="C4808" s="300" t="s">
        <v>9</v>
      </c>
      <c r="D4808" s="300" t="s">
        <v>7909</v>
      </c>
      <c r="E4808" s="302" t="s">
        <v>51</v>
      </c>
      <c r="F4808" s="423" t="s">
        <v>13086</v>
      </c>
      <c r="G4808" s="423"/>
      <c r="H4808" s="423">
        <v>1.8479999999999999E-4</v>
      </c>
      <c r="I4808" s="423"/>
      <c r="J4808" s="424">
        <v>1.9199999999999998E-2</v>
      </c>
      <c r="K4808" s="424"/>
      <c r="L4808" s="424"/>
    </row>
    <row r="4809" spans="1:12" ht="24" customHeight="1">
      <c r="A4809" s="300" t="s">
        <v>12986</v>
      </c>
      <c r="B4809" s="301" t="s">
        <v>13087</v>
      </c>
      <c r="C4809" s="300" t="s">
        <v>9</v>
      </c>
      <c r="D4809" s="300" t="s">
        <v>8873</v>
      </c>
      <c r="E4809" s="302" t="s">
        <v>51</v>
      </c>
      <c r="F4809" s="423" t="s">
        <v>13088</v>
      </c>
      <c r="G4809" s="423"/>
      <c r="H4809" s="423">
        <v>1.7600000000000001E-5</v>
      </c>
      <c r="I4809" s="423"/>
      <c r="J4809" s="424">
        <v>1.5299999999999999E-2</v>
      </c>
      <c r="K4809" s="424"/>
      <c r="L4809" s="424"/>
    </row>
    <row r="4810" spans="1:12" ht="48" customHeight="1">
      <c r="A4810" s="300" t="s">
        <v>12986</v>
      </c>
      <c r="B4810" s="301" t="s">
        <v>13089</v>
      </c>
      <c r="C4810" s="300" t="s">
        <v>9</v>
      </c>
      <c r="D4810" s="300" t="s">
        <v>9227</v>
      </c>
      <c r="E4810" s="302" t="s">
        <v>51</v>
      </c>
      <c r="F4810" s="423" t="s">
        <v>13090</v>
      </c>
      <c r="G4810" s="423"/>
      <c r="H4810" s="423">
        <v>1.2300000000000001E-5</v>
      </c>
      <c r="I4810" s="423"/>
      <c r="J4810" s="424">
        <v>1.6400000000000001E-2</v>
      </c>
      <c r="K4810" s="424"/>
      <c r="L4810" s="424"/>
    </row>
    <row r="4811" spans="1:12" ht="24" customHeight="1">
      <c r="A4811" s="300" t="s">
        <v>12986</v>
      </c>
      <c r="B4811" s="301" t="s">
        <v>13091</v>
      </c>
      <c r="C4811" s="300" t="s">
        <v>9</v>
      </c>
      <c r="D4811" s="300" t="s">
        <v>9580</v>
      </c>
      <c r="E4811" s="302" t="s">
        <v>51</v>
      </c>
      <c r="F4811" s="423" t="s">
        <v>13092</v>
      </c>
      <c r="G4811" s="423"/>
      <c r="H4811" s="423">
        <v>1.2099999999999999E-5</v>
      </c>
      <c r="I4811" s="423"/>
      <c r="J4811" s="424">
        <v>1.0800000000000001E-2</v>
      </c>
      <c r="K4811" s="424"/>
      <c r="L4811" s="424"/>
    </row>
    <row r="4812" spans="1:12" ht="24" customHeight="1">
      <c r="A4812" s="300" t="s">
        <v>12986</v>
      </c>
      <c r="B4812" s="301" t="s">
        <v>12987</v>
      </c>
      <c r="C4812" s="300" t="s">
        <v>9</v>
      </c>
      <c r="D4812" s="300" t="s">
        <v>9831</v>
      </c>
      <c r="E4812" s="302" t="s">
        <v>12988</v>
      </c>
      <c r="F4812" s="423" t="s">
        <v>12989</v>
      </c>
      <c r="G4812" s="423"/>
      <c r="H4812" s="423">
        <v>4.2751000000000004E-3</v>
      </c>
      <c r="I4812" s="423"/>
      <c r="J4812" s="424">
        <v>4.3299999999999998E-2</v>
      </c>
      <c r="K4812" s="424"/>
      <c r="L4812" s="424"/>
    </row>
    <row r="4813" spans="1:12" ht="36" customHeight="1">
      <c r="A4813" s="300" t="s">
        <v>12986</v>
      </c>
      <c r="B4813" s="301" t="s">
        <v>12990</v>
      </c>
      <c r="C4813" s="300" t="s">
        <v>9</v>
      </c>
      <c r="D4813" s="300" t="s">
        <v>11426</v>
      </c>
      <c r="E4813" s="302" t="s">
        <v>51</v>
      </c>
      <c r="F4813" s="423" t="s">
        <v>12991</v>
      </c>
      <c r="G4813" s="423"/>
      <c r="H4813" s="423">
        <v>2.24E-4</v>
      </c>
      <c r="I4813" s="423"/>
      <c r="J4813" s="424">
        <v>2.9600000000000001E-2</v>
      </c>
      <c r="K4813" s="424"/>
      <c r="L4813" s="424"/>
    </row>
    <row r="4814" spans="1:12" ht="17.100000000000001" customHeight="1">
      <c r="A4814" s="298"/>
      <c r="B4814" s="298"/>
      <c r="C4814" s="298"/>
      <c r="D4814" s="298"/>
      <c r="E4814" s="298"/>
      <c r="F4814" s="298"/>
      <c r="G4814" s="298"/>
      <c r="H4814" s="298"/>
      <c r="I4814" s="298"/>
      <c r="J4814" s="298" t="s">
        <v>12992</v>
      </c>
      <c r="K4814" s="298"/>
      <c r="L4814" s="298" t="s">
        <v>13313</v>
      </c>
    </row>
    <row r="4815" spans="1:12">
      <c r="A4815" s="414" t="s">
        <v>12994</v>
      </c>
      <c r="B4815" s="414"/>
      <c r="C4815" s="414"/>
      <c r="D4815" s="414"/>
      <c r="E4815" s="414"/>
      <c r="F4815" s="414"/>
      <c r="G4815" s="414"/>
      <c r="H4815" s="414"/>
      <c r="I4815" s="294"/>
      <c r="J4815" s="294"/>
      <c r="K4815" s="294"/>
      <c r="L4815" s="294"/>
    </row>
    <row r="4816" spans="1:12" ht="17.100000000000001" customHeight="1">
      <c r="A4816" s="294" t="s">
        <v>12978</v>
      </c>
      <c r="B4816" s="298" t="s">
        <v>12979</v>
      </c>
      <c r="C4816" s="294" t="s">
        <v>12980</v>
      </c>
      <c r="D4816" s="294" t="s">
        <v>12981</v>
      </c>
      <c r="E4816" s="299" t="s">
        <v>12982</v>
      </c>
      <c r="F4816" s="413" t="s">
        <v>12983</v>
      </c>
      <c r="G4816" s="413"/>
      <c r="H4816" s="413" t="s">
        <v>12984</v>
      </c>
      <c r="I4816" s="413"/>
      <c r="J4816" s="413" t="s">
        <v>12985</v>
      </c>
      <c r="K4816" s="413"/>
      <c r="L4816" s="413"/>
    </row>
    <row r="4817" spans="1:12" ht="24" customHeight="1">
      <c r="A4817" s="300" t="s">
        <v>12986</v>
      </c>
      <c r="B4817" s="301" t="s">
        <v>14334</v>
      </c>
      <c r="C4817" s="300" t="s">
        <v>9</v>
      </c>
      <c r="D4817" s="300" t="s">
        <v>7778</v>
      </c>
      <c r="E4817" s="302" t="s">
        <v>27</v>
      </c>
      <c r="F4817" s="423" t="s">
        <v>14335</v>
      </c>
      <c r="G4817" s="423"/>
      <c r="H4817" s="423">
        <v>0.16033169999999999</v>
      </c>
      <c r="I4817" s="423"/>
      <c r="J4817" s="424">
        <v>1.1014999999999999</v>
      </c>
      <c r="K4817" s="424"/>
      <c r="L4817" s="424"/>
    </row>
    <row r="4818" spans="1:12" ht="24" customHeight="1">
      <c r="A4818" s="300" t="s">
        <v>12986</v>
      </c>
      <c r="B4818" s="301" t="s">
        <v>13093</v>
      </c>
      <c r="C4818" s="300" t="s">
        <v>9</v>
      </c>
      <c r="D4818" s="300" t="s">
        <v>10857</v>
      </c>
      <c r="E4818" s="302" t="s">
        <v>27</v>
      </c>
      <c r="F4818" s="423" t="s">
        <v>13094</v>
      </c>
      <c r="G4818" s="423"/>
      <c r="H4818" s="423">
        <v>0.16157070000000001</v>
      </c>
      <c r="I4818" s="423"/>
      <c r="J4818" s="424">
        <v>0.83530000000000004</v>
      </c>
      <c r="K4818" s="424"/>
      <c r="L4818" s="424"/>
    </row>
    <row r="4819" spans="1:12" ht="17.100000000000001" customHeight="1">
      <c r="A4819" s="298"/>
      <c r="B4819" s="298"/>
      <c r="C4819" s="298"/>
      <c r="D4819" s="298"/>
      <c r="E4819" s="298"/>
      <c r="F4819" s="298"/>
      <c r="G4819" s="298"/>
      <c r="H4819" s="298"/>
      <c r="I4819" s="298"/>
      <c r="J4819" s="298" t="s">
        <v>12992</v>
      </c>
      <c r="K4819" s="298"/>
      <c r="L4819" s="298" t="s">
        <v>14336</v>
      </c>
    </row>
    <row r="4820" spans="1:12">
      <c r="A4820" s="414" t="s">
        <v>12998</v>
      </c>
      <c r="B4820" s="414"/>
      <c r="C4820" s="414"/>
      <c r="D4820" s="414"/>
      <c r="E4820" s="414"/>
      <c r="F4820" s="414"/>
      <c r="G4820" s="414"/>
      <c r="H4820" s="414"/>
      <c r="I4820" s="294"/>
      <c r="J4820" s="294"/>
      <c r="K4820" s="294"/>
      <c r="L4820" s="294"/>
    </row>
    <row r="4821" spans="1:12" ht="17.100000000000001" customHeight="1">
      <c r="A4821" s="294" t="s">
        <v>12978</v>
      </c>
      <c r="B4821" s="298" t="s">
        <v>12979</v>
      </c>
      <c r="C4821" s="294" t="s">
        <v>12980</v>
      </c>
      <c r="D4821" s="294" t="s">
        <v>12981</v>
      </c>
      <c r="E4821" s="299" t="s">
        <v>12982</v>
      </c>
      <c r="F4821" s="413" t="s">
        <v>12983</v>
      </c>
      <c r="G4821" s="413"/>
      <c r="H4821" s="413" t="s">
        <v>12984</v>
      </c>
      <c r="I4821" s="413"/>
      <c r="J4821" s="413" t="s">
        <v>12985</v>
      </c>
      <c r="K4821" s="413"/>
      <c r="L4821" s="413"/>
    </row>
    <row r="4822" spans="1:12" ht="24" customHeight="1">
      <c r="A4822" s="300" t="s">
        <v>12986</v>
      </c>
      <c r="B4822" s="301" t="s">
        <v>13144</v>
      </c>
      <c r="C4822" s="300" t="s">
        <v>9</v>
      </c>
      <c r="D4822" s="300" t="s">
        <v>7134</v>
      </c>
      <c r="E4822" s="302" t="s">
        <v>13145</v>
      </c>
      <c r="F4822" s="423" t="s">
        <v>13146</v>
      </c>
      <c r="G4822" s="423"/>
      <c r="H4822" s="423">
        <v>5.6800000000000003E-2</v>
      </c>
      <c r="I4822" s="423"/>
      <c r="J4822" s="424">
        <v>3.56</v>
      </c>
      <c r="K4822" s="424"/>
      <c r="L4822" s="424"/>
    </row>
    <row r="4823" spans="1:12" ht="48" customHeight="1">
      <c r="A4823" s="300" t="s">
        <v>12986</v>
      </c>
      <c r="B4823" s="301" t="s">
        <v>14337</v>
      </c>
      <c r="C4823" s="300" t="s">
        <v>9</v>
      </c>
      <c r="D4823" s="300" t="s">
        <v>12779</v>
      </c>
      <c r="E4823" s="302" t="s">
        <v>13082</v>
      </c>
      <c r="F4823" s="423" t="s">
        <v>14338</v>
      </c>
      <c r="G4823" s="423"/>
      <c r="H4823" s="423">
        <v>1.0031000000000001</v>
      </c>
      <c r="I4823" s="423"/>
      <c r="J4823" s="424">
        <v>47.2</v>
      </c>
      <c r="K4823" s="424"/>
      <c r="L4823" s="424"/>
    </row>
    <row r="4824" spans="1:12" ht="24" customHeight="1">
      <c r="A4824" s="300" t="s">
        <v>12986</v>
      </c>
      <c r="B4824" s="301" t="s">
        <v>14339</v>
      </c>
      <c r="C4824" s="300" t="s">
        <v>9</v>
      </c>
      <c r="D4824" s="300" t="s">
        <v>10472</v>
      </c>
      <c r="E4824" s="302" t="s">
        <v>13145</v>
      </c>
      <c r="F4824" s="423" t="s">
        <v>14340</v>
      </c>
      <c r="G4824" s="423"/>
      <c r="H4824" s="423">
        <v>6.4999999999999997E-3</v>
      </c>
      <c r="I4824" s="423"/>
      <c r="J4824" s="424">
        <v>0.41</v>
      </c>
      <c r="K4824" s="424"/>
      <c r="L4824" s="424"/>
    </row>
    <row r="4825" spans="1:12" ht="24" customHeight="1">
      <c r="A4825" s="300" t="s">
        <v>12986</v>
      </c>
      <c r="B4825" s="301" t="s">
        <v>13339</v>
      </c>
      <c r="C4825" s="300" t="s">
        <v>9</v>
      </c>
      <c r="D4825" s="300" t="s">
        <v>9085</v>
      </c>
      <c r="E4825" s="302" t="s">
        <v>93</v>
      </c>
      <c r="F4825" s="423" t="s">
        <v>13340</v>
      </c>
      <c r="G4825" s="423"/>
      <c r="H4825" s="423">
        <v>1.0241500000000001E-2</v>
      </c>
      <c r="I4825" s="423"/>
      <c r="J4825" s="424">
        <v>4.5999999999999999E-2</v>
      </c>
      <c r="K4825" s="424"/>
      <c r="L4825" s="424"/>
    </row>
    <row r="4826" spans="1:12" ht="24" customHeight="1">
      <c r="A4826" s="300" t="s">
        <v>12986</v>
      </c>
      <c r="B4826" s="301" t="s">
        <v>13099</v>
      </c>
      <c r="C4826" s="300" t="s">
        <v>9</v>
      </c>
      <c r="D4826" s="300" t="s">
        <v>7224</v>
      </c>
      <c r="E4826" s="302" t="s">
        <v>51</v>
      </c>
      <c r="F4826" s="423" t="s">
        <v>13100</v>
      </c>
      <c r="G4826" s="423"/>
      <c r="H4826" s="423">
        <v>2.1821000000000002E-3</v>
      </c>
      <c r="I4826" s="423"/>
      <c r="J4826" s="424">
        <v>2.01E-2</v>
      </c>
      <c r="K4826" s="424"/>
      <c r="L4826" s="424"/>
    </row>
    <row r="4827" spans="1:12" ht="24" customHeight="1">
      <c r="A4827" s="300" t="s">
        <v>12986</v>
      </c>
      <c r="B4827" s="301" t="s">
        <v>13101</v>
      </c>
      <c r="C4827" s="300" t="s">
        <v>9</v>
      </c>
      <c r="D4827" s="300" t="s">
        <v>7359</v>
      </c>
      <c r="E4827" s="302" t="s">
        <v>51</v>
      </c>
      <c r="F4827" s="423" t="s">
        <v>13102</v>
      </c>
      <c r="G4827" s="423"/>
      <c r="H4827" s="423">
        <v>7.0400000000000004E-5</v>
      </c>
      <c r="I4827" s="423"/>
      <c r="J4827" s="424">
        <v>8.9999999999999993E-3</v>
      </c>
      <c r="K4827" s="424"/>
      <c r="L4827" s="424"/>
    </row>
    <row r="4828" spans="1:12" ht="24" customHeight="1">
      <c r="A4828" s="300" t="s">
        <v>12986</v>
      </c>
      <c r="B4828" s="301" t="s">
        <v>13103</v>
      </c>
      <c r="C4828" s="300" t="s">
        <v>9</v>
      </c>
      <c r="D4828" s="300" t="s">
        <v>8851</v>
      </c>
      <c r="E4828" s="302" t="s">
        <v>51</v>
      </c>
      <c r="F4828" s="423" t="s">
        <v>13104</v>
      </c>
      <c r="G4828" s="423"/>
      <c r="H4828" s="423">
        <v>5.6400000000000002E-5</v>
      </c>
      <c r="I4828" s="423"/>
      <c r="J4828" s="424">
        <v>1.09E-2</v>
      </c>
      <c r="K4828" s="424"/>
      <c r="L4828" s="424"/>
    </row>
    <row r="4829" spans="1:12" ht="24" customHeight="1">
      <c r="A4829" s="300" t="s">
        <v>12986</v>
      </c>
      <c r="B4829" s="301" t="s">
        <v>13105</v>
      </c>
      <c r="C4829" s="300" t="s">
        <v>9</v>
      </c>
      <c r="D4829" s="300" t="s">
        <v>8852</v>
      </c>
      <c r="E4829" s="302" t="s">
        <v>51</v>
      </c>
      <c r="F4829" s="423" t="s">
        <v>13106</v>
      </c>
      <c r="G4829" s="423"/>
      <c r="H4829" s="423">
        <v>1.2099999999999999E-5</v>
      </c>
      <c r="I4829" s="423"/>
      <c r="J4829" s="424">
        <v>6.6E-3</v>
      </c>
      <c r="K4829" s="424"/>
      <c r="L4829" s="424"/>
    </row>
    <row r="4830" spans="1:12" ht="24" customHeight="1">
      <c r="A4830" s="300" t="s">
        <v>12986</v>
      </c>
      <c r="B4830" s="301" t="s">
        <v>13107</v>
      </c>
      <c r="C4830" s="300" t="s">
        <v>9</v>
      </c>
      <c r="D4830" s="300" t="s">
        <v>9000</v>
      </c>
      <c r="E4830" s="302" t="s">
        <v>51</v>
      </c>
      <c r="F4830" s="423" t="s">
        <v>13108</v>
      </c>
      <c r="G4830" s="423"/>
      <c r="H4830" s="423">
        <v>2.4837000000000001E-3</v>
      </c>
      <c r="I4830" s="423"/>
      <c r="J4830" s="424">
        <v>1.6799999999999999E-2</v>
      </c>
      <c r="K4830" s="424"/>
      <c r="L4830" s="424"/>
    </row>
    <row r="4831" spans="1:12" ht="24" customHeight="1">
      <c r="A4831" s="300" t="s">
        <v>12986</v>
      </c>
      <c r="B4831" s="301" t="s">
        <v>13109</v>
      </c>
      <c r="C4831" s="300" t="s">
        <v>9</v>
      </c>
      <c r="D4831" s="300" t="s">
        <v>9574</v>
      </c>
      <c r="E4831" s="302" t="s">
        <v>51</v>
      </c>
      <c r="F4831" s="423" t="s">
        <v>13110</v>
      </c>
      <c r="G4831" s="423"/>
      <c r="H4831" s="423">
        <v>7.8759999999999995E-4</v>
      </c>
      <c r="I4831" s="423"/>
      <c r="J4831" s="424">
        <v>7.0000000000000001E-3</v>
      </c>
      <c r="K4831" s="424"/>
      <c r="L4831" s="424"/>
    </row>
    <row r="4832" spans="1:12" ht="24" customHeight="1">
      <c r="A4832" s="300" t="s">
        <v>12986</v>
      </c>
      <c r="B4832" s="301" t="s">
        <v>13111</v>
      </c>
      <c r="C4832" s="300" t="s">
        <v>9</v>
      </c>
      <c r="D4832" s="300" t="s">
        <v>10714</v>
      </c>
      <c r="E4832" s="302" t="s">
        <v>93</v>
      </c>
      <c r="F4832" s="423" t="s">
        <v>13112</v>
      </c>
      <c r="G4832" s="423"/>
      <c r="H4832" s="423">
        <v>4.1399999999999998E-4</v>
      </c>
      <c r="I4832" s="423"/>
      <c r="J4832" s="424">
        <v>6.3E-3</v>
      </c>
      <c r="K4832" s="424"/>
      <c r="L4832" s="424"/>
    </row>
    <row r="4833" spans="1:12" ht="24" customHeight="1">
      <c r="A4833" s="300" t="s">
        <v>12986</v>
      </c>
      <c r="B4833" s="301" t="s">
        <v>13113</v>
      </c>
      <c r="C4833" s="300" t="s">
        <v>9</v>
      </c>
      <c r="D4833" s="300" t="s">
        <v>10809</v>
      </c>
      <c r="E4833" s="302" t="s">
        <v>51</v>
      </c>
      <c r="F4833" s="423" t="s">
        <v>13114</v>
      </c>
      <c r="G4833" s="423"/>
      <c r="H4833" s="423">
        <v>4.1399999999999998E-4</v>
      </c>
      <c r="I4833" s="423"/>
      <c r="J4833" s="424">
        <v>5.0000000000000001E-3</v>
      </c>
      <c r="K4833" s="424"/>
      <c r="L4833" s="424"/>
    </row>
    <row r="4834" spans="1:12" ht="24" customHeight="1">
      <c r="A4834" s="300" t="s">
        <v>12986</v>
      </c>
      <c r="B4834" s="301" t="s">
        <v>13115</v>
      </c>
      <c r="C4834" s="300" t="s">
        <v>9</v>
      </c>
      <c r="D4834" s="300" t="s">
        <v>10810</v>
      </c>
      <c r="E4834" s="302" t="s">
        <v>51</v>
      </c>
      <c r="F4834" s="423" t="s">
        <v>13116</v>
      </c>
      <c r="G4834" s="423"/>
      <c r="H4834" s="423">
        <v>4.1399999999999998E-4</v>
      </c>
      <c r="I4834" s="423"/>
      <c r="J4834" s="424">
        <v>1.0999999999999999E-2</v>
      </c>
      <c r="K4834" s="424"/>
      <c r="L4834" s="424"/>
    </row>
    <row r="4835" spans="1:12" ht="24" customHeight="1">
      <c r="A4835" s="300" t="s">
        <v>12986</v>
      </c>
      <c r="B4835" s="301" t="s">
        <v>13117</v>
      </c>
      <c r="C4835" s="300" t="s">
        <v>9</v>
      </c>
      <c r="D4835" s="300" t="s">
        <v>10837</v>
      </c>
      <c r="E4835" s="302" t="s">
        <v>51</v>
      </c>
      <c r="F4835" s="423" t="s">
        <v>13118</v>
      </c>
      <c r="G4835" s="423"/>
      <c r="H4835" s="423">
        <v>1.4E-5</v>
      </c>
      <c r="I4835" s="423"/>
      <c r="J4835" s="424">
        <v>6.1999999999999998E-3</v>
      </c>
      <c r="K4835" s="424"/>
      <c r="L4835" s="424"/>
    </row>
    <row r="4836" spans="1:12" ht="24" customHeight="1">
      <c r="A4836" s="300" t="s">
        <v>12986</v>
      </c>
      <c r="B4836" s="301" t="s">
        <v>13003</v>
      </c>
      <c r="C4836" s="300" t="s">
        <v>9</v>
      </c>
      <c r="D4836" s="300" t="s">
        <v>7216</v>
      </c>
      <c r="E4836" s="302" t="s">
        <v>51</v>
      </c>
      <c r="F4836" s="423" t="s">
        <v>13004</v>
      </c>
      <c r="G4836" s="423"/>
      <c r="H4836" s="423">
        <v>8.2919999999999999E-4</v>
      </c>
      <c r="I4836" s="423"/>
      <c r="J4836" s="424">
        <v>2.7699999999999999E-2</v>
      </c>
      <c r="K4836" s="424"/>
      <c r="L4836" s="424"/>
    </row>
    <row r="4837" spans="1:12" ht="24" customHeight="1">
      <c r="A4837" s="300" t="s">
        <v>12986</v>
      </c>
      <c r="B4837" s="301" t="s">
        <v>13005</v>
      </c>
      <c r="C4837" s="300" t="s">
        <v>9</v>
      </c>
      <c r="D4837" s="300" t="s">
        <v>7393</v>
      </c>
      <c r="E4837" s="302" t="s">
        <v>12988</v>
      </c>
      <c r="F4837" s="423" t="s">
        <v>13006</v>
      </c>
      <c r="G4837" s="423"/>
      <c r="H4837" s="423">
        <v>4.9890000000000004E-4</v>
      </c>
      <c r="I4837" s="423"/>
      <c r="J4837" s="424">
        <v>2.69E-2</v>
      </c>
      <c r="K4837" s="424"/>
      <c r="L4837" s="424"/>
    </row>
    <row r="4838" spans="1:12" ht="24" customHeight="1">
      <c r="A4838" s="300" t="s">
        <v>12986</v>
      </c>
      <c r="B4838" s="301" t="s">
        <v>13007</v>
      </c>
      <c r="C4838" s="300" t="s">
        <v>9</v>
      </c>
      <c r="D4838" s="300" t="s">
        <v>10619</v>
      </c>
      <c r="E4838" s="302" t="s">
        <v>51</v>
      </c>
      <c r="F4838" s="423" t="s">
        <v>13008</v>
      </c>
      <c r="G4838" s="423"/>
      <c r="H4838" s="423">
        <v>3.8690000000000003E-4</v>
      </c>
      <c r="I4838" s="423"/>
      <c r="J4838" s="424">
        <v>7.3999999999999996E-2</v>
      </c>
      <c r="K4838" s="424"/>
      <c r="L4838" s="424"/>
    </row>
    <row r="4839" spans="1:12" ht="24" customHeight="1">
      <c r="A4839" s="300" t="s">
        <v>12986</v>
      </c>
      <c r="B4839" s="301" t="s">
        <v>13009</v>
      </c>
      <c r="C4839" s="300" t="s">
        <v>9</v>
      </c>
      <c r="D4839" s="300" t="s">
        <v>10769</v>
      </c>
      <c r="E4839" s="302" t="s">
        <v>51</v>
      </c>
      <c r="F4839" s="423" t="s">
        <v>13010</v>
      </c>
      <c r="G4839" s="423"/>
      <c r="H4839" s="423">
        <v>3.4780199999999997E-2</v>
      </c>
      <c r="I4839" s="423"/>
      <c r="J4839" s="424">
        <v>4.3799999999999999E-2</v>
      </c>
      <c r="K4839" s="424"/>
      <c r="L4839" s="424"/>
    </row>
    <row r="4840" spans="1:12" ht="24" customHeight="1">
      <c r="A4840" s="300" t="s">
        <v>12986</v>
      </c>
      <c r="B4840" s="301" t="s">
        <v>13011</v>
      </c>
      <c r="C4840" s="300" t="s">
        <v>9</v>
      </c>
      <c r="D4840" s="300" t="s">
        <v>10929</v>
      </c>
      <c r="E4840" s="302" t="s">
        <v>51</v>
      </c>
      <c r="F4840" s="423" t="s">
        <v>13012</v>
      </c>
      <c r="G4840" s="423"/>
      <c r="H4840" s="423">
        <v>3.3540000000000002E-4</v>
      </c>
      <c r="I4840" s="423"/>
      <c r="J4840" s="424">
        <v>5.0500000000000003E-2</v>
      </c>
      <c r="K4840" s="424"/>
      <c r="L4840" s="424"/>
    </row>
    <row r="4841" spans="1:12" ht="17.100000000000001" customHeight="1">
      <c r="A4841" s="298"/>
      <c r="B4841" s="298"/>
      <c r="C4841" s="298"/>
      <c r="D4841" s="298"/>
      <c r="E4841" s="298"/>
      <c r="F4841" s="298"/>
      <c r="G4841" s="298"/>
      <c r="H4841" s="298"/>
      <c r="I4841" s="298"/>
      <c r="J4841" s="298" t="s">
        <v>12992</v>
      </c>
      <c r="K4841" s="298"/>
      <c r="L4841" s="298" t="s">
        <v>14341</v>
      </c>
    </row>
    <row r="4842" spans="1:12">
      <c r="A4842" s="414" t="s">
        <v>13056</v>
      </c>
      <c r="B4842" s="414"/>
      <c r="C4842" s="414"/>
      <c r="D4842" s="414"/>
      <c r="E4842" s="414"/>
      <c r="F4842" s="414"/>
      <c r="G4842" s="414"/>
      <c r="H4842" s="414"/>
      <c r="I4842" s="294"/>
      <c r="J4842" s="294"/>
      <c r="K4842" s="294"/>
      <c r="L4842" s="294"/>
    </row>
    <row r="4843" spans="1:12" ht="17.100000000000001" customHeight="1">
      <c r="A4843" s="294" t="s">
        <v>12978</v>
      </c>
      <c r="B4843" s="298" t="s">
        <v>12979</v>
      </c>
      <c r="C4843" s="294" t="s">
        <v>12980</v>
      </c>
      <c r="D4843" s="294" t="s">
        <v>12981</v>
      </c>
      <c r="E4843" s="299" t="s">
        <v>12982</v>
      </c>
      <c r="F4843" s="413" t="s">
        <v>12983</v>
      </c>
      <c r="G4843" s="413"/>
      <c r="H4843" s="413" t="s">
        <v>12984</v>
      </c>
      <c r="I4843" s="413"/>
      <c r="J4843" s="413" t="s">
        <v>12985</v>
      </c>
      <c r="K4843" s="413"/>
      <c r="L4843" s="413"/>
    </row>
    <row r="4844" spans="1:12" ht="24" customHeight="1">
      <c r="A4844" s="300" t="s">
        <v>12986</v>
      </c>
      <c r="B4844" s="301" t="s">
        <v>13057</v>
      </c>
      <c r="C4844" s="300" t="s">
        <v>9</v>
      </c>
      <c r="D4844" s="300" t="s">
        <v>12549</v>
      </c>
      <c r="E4844" s="302" t="s">
        <v>27</v>
      </c>
      <c r="F4844" s="423" t="s">
        <v>12948</v>
      </c>
      <c r="G4844" s="423"/>
      <c r="H4844" s="423">
        <v>0.31117539999999999</v>
      </c>
      <c r="I4844" s="423"/>
      <c r="J4844" s="424">
        <v>0.20230000000000001</v>
      </c>
      <c r="K4844" s="424"/>
      <c r="L4844" s="424"/>
    </row>
    <row r="4845" spans="1:12" ht="17.100000000000001" customHeight="1">
      <c r="A4845" s="298"/>
      <c r="B4845" s="298"/>
      <c r="C4845" s="298"/>
      <c r="D4845" s="298"/>
      <c r="E4845" s="298"/>
      <c r="F4845" s="298"/>
      <c r="G4845" s="298"/>
      <c r="H4845" s="298"/>
      <c r="I4845" s="298"/>
      <c r="J4845" s="298" t="s">
        <v>12992</v>
      </c>
      <c r="K4845" s="298"/>
      <c r="L4845" s="298" t="s">
        <v>13644</v>
      </c>
    </row>
    <row r="4846" spans="1:12">
      <c r="A4846" s="414" t="s">
        <v>13058</v>
      </c>
      <c r="B4846" s="414"/>
      <c r="C4846" s="414"/>
      <c r="D4846" s="414"/>
      <c r="E4846" s="414"/>
      <c r="F4846" s="414"/>
      <c r="G4846" s="414"/>
      <c r="H4846" s="414"/>
      <c r="I4846" s="294"/>
      <c r="J4846" s="294"/>
      <c r="K4846" s="294"/>
      <c r="L4846" s="294"/>
    </row>
    <row r="4847" spans="1:12" ht="17.100000000000001" customHeight="1">
      <c r="A4847" s="294" t="s">
        <v>12978</v>
      </c>
      <c r="B4847" s="298" t="s">
        <v>12979</v>
      </c>
      <c r="C4847" s="294" t="s">
        <v>12980</v>
      </c>
      <c r="D4847" s="294" t="s">
        <v>12981</v>
      </c>
      <c r="E4847" s="299" t="s">
        <v>12982</v>
      </c>
      <c r="F4847" s="413" t="s">
        <v>12983</v>
      </c>
      <c r="G4847" s="413"/>
      <c r="H4847" s="413" t="s">
        <v>12984</v>
      </c>
      <c r="I4847" s="413"/>
      <c r="J4847" s="413" t="s">
        <v>12985</v>
      </c>
      <c r="K4847" s="413"/>
      <c r="L4847" s="413"/>
    </row>
    <row r="4848" spans="1:12" ht="24" customHeight="1">
      <c r="A4848" s="300" t="s">
        <v>12986</v>
      </c>
      <c r="B4848" s="301" t="s">
        <v>13059</v>
      </c>
      <c r="C4848" s="300" t="s">
        <v>9</v>
      </c>
      <c r="D4848" s="300" t="s">
        <v>12535</v>
      </c>
      <c r="E4848" s="302" t="s">
        <v>27</v>
      </c>
      <c r="F4848" s="423" t="s">
        <v>12936</v>
      </c>
      <c r="G4848" s="423"/>
      <c r="H4848" s="423">
        <v>0.31117539999999999</v>
      </c>
      <c r="I4848" s="423"/>
      <c r="J4848" s="424">
        <v>1.5599999999999999E-2</v>
      </c>
      <c r="K4848" s="424"/>
      <c r="L4848" s="424"/>
    </row>
    <row r="4849" spans="1:12" ht="17.100000000000001" customHeight="1">
      <c r="A4849" s="298"/>
      <c r="B4849" s="298"/>
      <c r="C4849" s="298"/>
      <c r="D4849" s="298"/>
      <c r="E4849" s="298"/>
      <c r="F4849" s="298"/>
      <c r="G4849" s="298"/>
      <c r="H4849" s="298"/>
      <c r="I4849" s="298"/>
      <c r="J4849" s="298" t="s">
        <v>12992</v>
      </c>
      <c r="K4849" s="298"/>
      <c r="L4849" s="298" t="s">
        <v>12909</v>
      </c>
    </row>
    <row r="4850" spans="1:12">
      <c r="A4850" s="414" t="s">
        <v>13060</v>
      </c>
      <c r="B4850" s="414"/>
      <c r="C4850" s="414"/>
      <c r="D4850" s="414"/>
      <c r="E4850" s="414"/>
      <c r="F4850" s="414"/>
      <c r="G4850" s="414"/>
      <c r="H4850" s="414"/>
      <c r="I4850" s="294"/>
      <c r="J4850" s="294"/>
      <c r="K4850" s="294"/>
      <c r="L4850" s="294"/>
    </row>
    <row r="4851" spans="1:12" ht="17.100000000000001" customHeight="1">
      <c r="A4851" s="294" t="s">
        <v>12978</v>
      </c>
      <c r="B4851" s="298" t="s">
        <v>12979</v>
      </c>
      <c r="C4851" s="294" t="s">
        <v>12980</v>
      </c>
      <c r="D4851" s="294" t="s">
        <v>12981</v>
      </c>
      <c r="E4851" s="299" t="s">
        <v>12982</v>
      </c>
      <c r="F4851" s="413" t="s">
        <v>12983</v>
      </c>
      <c r="G4851" s="413"/>
      <c r="H4851" s="413" t="s">
        <v>12984</v>
      </c>
      <c r="I4851" s="413"/>
      <c r="J4851" s="413" t="s">
        <v>12985</v>
      </c>
      <c r="K4851" s="413"/>
      <c r="L4851" s="413"/>
    </row>
    <row r="4852" spans="1:12" ht="24" customHeight="1">
      <c r="A4852" s="300" t="s">
        <v>12986</v>
      </c>
      <c r="B4852" s="301" t="s">
        <v>13061</v>
      </c>
      <c r="C4852" s="300" t="s">
        <v>9</v>
      </c>
      <c r="D4852" s="300" t="s">
        <v>12522</v>
      </c>
      <c r="E4852" s="302" t="s">
        <v>27</v>
      </c>
      <c r="F4852" s="423" t="s">
        <v>12964</v>
      </c>
      <c r="G4852" s="423"/>
      <c r="H4852" s="423">
        <v>0.31117539999999999</v>
      </c>
      <c r="I4852" s="423"/>
      <c r="J4852" s="424">
        <v>0.7873</v>
      </c>
      <c r="K4852" s="424"/>
      <c r="L4852" s="424"/>
    </row>
    <row r="4853" spans="1:12" ht="24" customHeight="1">
      <c r="A4853" s="300" t="s">
        <v>12986</v>
      </c>
      <c r="B4853" s="301" t="s">
        <v>13062</v>
      </c>
      <c r="C4853" s="300" t="s">
        <v>9</v>
      </c>
      <c r="D4853" s="300" t="s">
        <v>12527</v>
      </c>
      <c r="E4853" s="302" t="s">
        <v>27</v>
      </c>
      <c r="F4853" s="423" t="s">
        <v>13063</v>
      </c>
      <c r="G4853" s="423"/>
      <c r="H4853" s="423">
        <v>0.31117539999999999</v>
      </c>
      <c r="I4853" s="423"/>
      <c r="J4853" s="424">
        <v>0.10580000000000001</v>
      </c>
      <c r="K4853" s="424"/>
      <c r="L4853" s="424"/>
    </row>
    <row r="4854" spans="1:12" ht="17.100000000000001" customHeight="1">
      <c r="A4854" s="298"/>
      <c r="B4854" s="298"/>
      <c r="C4854" s="298"/>
      <c r="D4854" s="298"/>
      <c r="E4854" s="298"/>
      <c r="F4854" s="298"/>
      <c r="G4854" s="298"/>
      <c r="H4854" s="298"/>
      <c r="I4854" s="298"/>
      <c r="J4854" s="298" t="s">
        <v>12992</v>
      </c>
      <c r="K4854" s="298"/>
      <c r="L4854" s="298" t="s">
        <v>13594</v>
      </c>
    </row>
    <row r="4855" spans="1:12" ht="17.100000000000001" customHeight="1">
      <c r="A4855" s="294" t="s">
        <v>13014</v>
      </c>
      <c r="B4855" s="294"/>
      <c r="C4855" s="294"/>
      <c r="D4855" s="294"/>
      <c r="E4855" s="294"/>
      <c r="F4855" s="294"/>
      <c r="G4855" s="294"/>
      <c r="H4855" s="294"/>
      <c r="I4855" s="294"/>
      <c r="J4855" s="294"/>
      <c r="K4855" s="294"/>
      <c r="L4855" s="294"/>
    </row>
    <row r="4856" spans="1:12" ht="17.100000000000001" customHeight="1">
      <c r="A4856" s="298"/>
      <c r="B4856" s="298"/>
      <c r="C4856" s="298"/>
      <c r="D4856" s="298"/>
      <c r="E4856" s="298"/>
      <c r="F4856" s="298"/>
      <c r="G4856" s="298"/>
      <c r="H4856" s="298"/>
      <c r="I4856" s="298"/>
      <c r="J4856" s="298" t="s">
        <v>13015</v>
      </c>
      <c r="K4856" s="298"/>
      <c r="L4856" s="298" t="s">
        <v>14342</v>
      </c>
    </row>
    <row r="4857" spans="1:12" ht="17.100000000000001" customHeight="1">
      <c r="A4857" s="298"/>
      <c r="B4857" s="298"/>
      <c r="C4857" s="298"/>
      <c r="D4857" s="298"/>
      <c r="E4857" s="298"/>
      <c r="F4857" s="298"/>
      <c r="G4857" s="298"/>
      <c r="H4857" s="298"/>
      <c r="I4857" s="298"/>
      <c r="J4857" s="298" t="s">
        <v>13017</v>
      </c>
      <c r="K4857" s="298" t="s">
        <v>13018</v>
      </c>
      <c r="L4857" s="298" t="s">
        <v>14343</v>
      </c>
    </row>
    <row r="4858" spans="1:12" ht="17.100000000000001" customHeight="1">
      <c r="A4858" s="298"/>
      <c r="B4858" s="298"/>
      <c r="C4858" s="298"/>
      <c r="D4858" s="298"/>
      <c r="E4858" s="298"/>
      <c r="F4858" s="298"/>
      <c r="G4858" s="298"/>
      <c r="H4858" s="298"/>
      <c r="I4858" s="298"/>
      <c r="J4858" s="298" t="s">
        <v>13020</v>
      </c>
      <c r="K4858" s="298"/>
      <c r="L4858" s="298" t="s">
        <v>14344</v>
      </c>
    </row>
    <row r="4859" spans="1:12" ht="17.100000000000001" customHeight="1">
      <c r="A4859" s="298"/>
      <c r="B4859" s="298"/>
      <c r="C4859" s="298"/>
      <c r="D4859" s="298"/>
      <c r="E4859" s="298"/>
      <c r="F4859" s="298"/>
      <c r="G4859" s="298"/>
      <c r="H4859" s="298"/>
      <c r="I4859" s="298"/>
      <c r="J4859" s="298" t="s">
        <v>13022</v>
      </c>
      <c r="K4859" s="298" t="s">
        <v>12974</v>
      </c>
      <c r="L4859" s="298" t="s">
        <v>14345</v>
      </c>
    </row>
    <row r="4860" spans="1:12" ht="17.100000000000001" customHeight="1">
      <c r="A4860" s="298"/>
      <c r="B4860" s="298"/>
      <c r="C4860" s="298"/>
      <c r="D4860" s="298"/>
      <c r="E4860" s="298"/>
      <c r="F4860" s="298"/>
      <c r="G4860" s="298"/>
      <c r="H4860" s="298"/>
      <c r="I4860" s="298"/>
      <c r="J4860" s="298" t="s">
        <v>13024</v>
      </c>
      <c r="K4860" s="298"/>
      <c r="L4860" s="298" t="s">
        <v>14346</v>
      </c>
    </row>
    <row r="4861" spans="1:12" ht="30" customHeight="1">
      <c r="A4861" s="299"/>
      <c r="B4861" s="299"/>
      <c r="C4861" s="299"/>
      <c r="D4861" s="299"/>
      <c r="E4861" s="299"/>
      <c r="F4861" s="299"/>
      <c r="G4861" s="299"/>
      <c r="H4861" s="299"/>
      <c r="I4861" s="299"/>
      <c r="J4861" s="299"/>
      <c r="K4861" s="299"/>
      <c r="L4861" s="299"/>
    </row>
    <row r="4862" spans="1:12" ht="24" customHeight="1">
      <c r="A4862" s="295" t="s">
        <v>14347</v>
      </c>
      <c r="B4862" s="296" t="s">
        <v>14348</v>
      </c>
      <c r="C4862" s="295" t="s">
        <v>9</v>
      </c>
      <c r="D4862" s="295" t="s">
        <v>351</v>
      </c>
      <c r="E4862" s="297" t="s">
        <v>13082</v>
      </c>
      <c r="F4862" s="296"/>
      <c r="G4862" s="296"/>
      <c r="H4862" s="296"/>
      <c r="I4862" s="296"/>
      <c r="J4862" s="296"/>
      <c r="K4862" s="296"/>
      <c r="L4862" s="296"/>
    </row>
    <row r="4863" spans="1:12">
      <c r="A4863" s="414" t="s">
        <v>12977</v>
      </c>
      <c r="B4863" s="414"/>
      <c r="C4863" s="414"/>
      <c r="D4863" s="414"/>
      <c r="E4863" s="414"/>
      <c r="F4863" s="414"/>
      <c r="G4863" s="414"/>
      <c r="H4863" s="414"/>
      <c r="I4863" s="294"/>
      <c r="J4863" s="294"/>
      <c r="K4863" s="294"/>
      <c r="L4863" s="294"/>
    </row>
    <row r="4864" spans="1:12" ht="17.100000000000001" customHeight="1">
      <c r="A4864" s="294" t="s">
        <v>12978</v>
      </c>
      <c r="B4864" s="298" t="s">
        <v>12979</v>
      </c>
      <c r="C4864" s="294" t="s">
        <v>12980</v>
      </c>
      <c r="D4864" s="294" t="s">
        <v>12981</v>
      </c>
      <c r="E4864" s="299" t="s">
        <v>12982</v>
      </c>
      <c r="F4864" s="413" t="s">
        <v>12983</v>
      </c>
      <c r="G4864" s="413"/>
      <c r="H4864" s="413" t="s">
        <v>12984</v>
      </c>
      <c r="I4864" s="413"/>
      <c r="J4864" s="413" t="s">
        <v>12985</v>
      </c>
      <c r="K4864" s="413"/>
      <c r="L4864" s="413"/>
    </row>
    <row r="4865" spans="1:12" ht="24" customHeight="1">
      <c r="A4865" s="300" t="s">
        <v>12986</v>
      </c>
      <c r="B4865" s="301" t="s">
        <v>13085</v>
      </c>
      <c r="C4865" s="300" t="s">
        <v>9</v>
      </c>
      <c r="D4865" s="300" t="s">
        <v>7909</v>
      </c>
      <c r="E4865" s="302" t="s">
        <v>51</v>
      </c>
      <c r="F4865" s="423" t="s">
        <v>13086</v>
      </c>
      <c r="G4865" s="423"/>
      <c r="H4865" s="423">
        <v>1.169E-4</v>
      </c>
      <c r="I4865" s="423"/>
      <c r="J4865" s="424">
        <v>1.2200000000000001E-2</v>
      </c>
      <c r="K4865" s="424"/>
      <c r="L4865" s="424"/>
    </row>
    <row r="4866" spans="1:12" ht="24" customHeight="1">
      <c r="A4866" s="300" t="s">
        <v>12986</v>
      </c>
      <c r="B4866" s="301" t="s">
        <v>13087</v>
      </c>
      <c r="C4866" s="300" t="s">
        <v>9</v>
      </c>
      <c r="D4866" s="300" t="s">
        <v>8873</v>
      </c>
      <c r="E4866" s="302" t="s">
        <v>51</v>
      </c>
      <c r="F4866" s="423" t="s">
        <v>13088</v>
      </c>
      <c r="G4866" s="423"/>
      <c r="H4866" s="423">
        <v>1.1199999999999999E-5</v>
      </c>
      <c r="I4866" s="423"/>
      <c r="J4866" s="424">
        <v>9.7000000000000003E-3</v>
      </c>
      <c r="K4866" s="424"/>
      <c r="L4866" s="424"/>
    </row>
    <row r="4867" spans="1:12" ht="48" customHeight="1">
      <c r="A4867" s="300" t="s">
        <v>12986</v>
      </c>
      <c r="B4867" s="301" t="s">
        <v>13089</v>
      </c>
      <c r="C4867" s="300" t="s">
        <v>9</v>
      </c>
      <c r="D4867" s="300" t="s">
        <v>9227</v>
      </c>
      <c r="E4867" s="302" t="s">
        <v>51</v>
      </c>
      <c r="F4867" s="423" t="s">
        <v>13090</v>
      </c>
      <c r="G4867" s="423"/>
      <c r="H4867" s="423">
        <v>7.9000000000000006E-6</v>
      </c>
      <c r="I4867" s="423"/>
      <c r="J4867" s="424">
        <v>1.06E-2</v>
      </c>
      <c r="K4867" s="424"/>
      <c r="L4867" s="424"/>
    </row>
    <row r="4868" spans="1:12" ht="24" customHeight="1">
      <c r="A4868" s="300" t="s">
        <v>12986</v>
      </c>
      <c r="B4868" s="301" t="s">
        <v>13091</v>
      </c>
      <c r="C4868" s="300" t="s">
        <v>9</v>
      </c>
      <c r="D4868" s="300" t="s">
        <v>9580</v>
      </c>
      <c r="E4868" s="302" t="s">
        <v>51</v>
      </c>
      <c r="F4868" s="423" t="s">
        <v>13092</v>
      </c>
      <c r="G4868" s="423"/>
      <c r="H4868" s="423">
        <v>7.7000000000000008E-6</v>
      </c>
      <c r="I4868" s="423"/>
      <c r="J4868" s="424">
        <v>6.8999999999999999E-3</v>
      </c>
      <c r="K4868" s="424"/>
      <c r="L4868" s="424"/>
    </row>
    <row r="4869" spans="1:12" ht="24" customHeight="1">
      <c r="A4869" s="300" t="s">
        <v>12986</v>
      </c>
      <c r="B4869" s="301" t="s">
        <v>12987</v>
      </c>
      <c r="C4869" s="300" t="s">
        <v>9</v>
      </c>
      <c r="D4869" s="300" t="s">
        <v>9831</v>
      </c>
      <c r="E4869" s="302" t="s">
        <v>12988</v>
      </c>
      <c r="F4869" s="423" t="s">
        <v>12989</v>
      </c>
      <c r="G4869" s="423"/>
      <c r="H4869" s="423">
        <v>2.7043000000000002E-3</v>
      </c>
      <c r="I4869" s="423"/>
      <c r="J4869" s="424">
        <v>2.7400000000000001E-2</v>
      </c>
      <c r="K4869" s="424"/>
      <c r="L4869" s="424"/>
    </row>
    <row r="4870" spans="1:12" ht="36" customHeight="1">
      <c r="A4870" s="300" t="s">
        <v>12986</v>
      </c>
      <c r="B4870" s="301" t="s">
        <v>12990</v>
      </c>
      <c r="C4870" s="300" t="s">
        <v>9</v>
      </c>
      <c r="D4870" s="300" t="s">
        <v>11426</v>
      </c>
      <c r="E4870" s="302" t="s">
        <v>51</v>
      </c>
      <c r="F4870" s="423" t="s">
        <v>12991</v>
      </c>
      <c r="G4870" s="423"/>
      <c r="H4870" s="423">
        <v>1.417E-4</v>
      </c>
      <c r="I4870" s="423"/>
      <c r="J4870" s="424">
        <v>1.8700000000000001E-2</v>
      </c>
      <c r="K4870" s="424"/>
      <c r="L4870" s="424"/>
    </row>
    <row r="4871" spans="1:12" ht="17.100000000000001" customHeight="1">
      <c r="A4871" s="298"/>
      <c r="B4871" s="298"/>
      <c r="C4871" s="298"/>
      <c r="D4871" s="298"/>
      <c r="E4871" s="298"/>
      <c r="F4871" s="298"/>
      <c r="G4871" s="298"/>
      <c r="H4871" s="298"/>
      <c r="I4871" s="298"/>
      <c r="J4871" s="298" t="s">
        <v>12992</v>
      </c>
      <c r="K4871" s="298"/>
      <c r="L4871" s="298" t="s">
        <v>12933</v>
      </c>
    </row>
    <row r="4872" spans="1:12">
      <c r="A4872" s="414" t="s">
        <v>12994</v>
      </c>
      <c r="B4872" s="414"/>
      <c r="C4872" s="414"/>
      <c r="D4872" s="414"/>
      <c r="E4872" s="414"/>
      <c r="F4872" s="414"/>
      <c r="G4872" s="414"/>
      <c r="H4872" s="414"/>
      <c r="I4872" s="294"/>
      <c r="J4872" s="294"/>
      <c r="K4872" s="294"/>
      <c r="L4872" s="294"/>
    </row>
    <row r="4873" spans="1:12" ht="17.100000000000001" customHeight="1">
      <c r="A4873" s="294" t="s">
        <v>12978</v>
      </c>
      <c r="B4873" s="298" t="s">
        <v>12979</v>
      </c>
      <c r="C4873" s="294" t="s">
        <v>12980</v>
      </c>
      <c r="D4873" s="294" t="s">
        <v>12981</v>
      </c>
      <c r="E4873" s="299" t="s">
        <v>12982</v>
      </c>
      <c r="F4873" s="413" t="s">
        <v>12983</v>
      </c>
      <c r="G4873" s="413"/>
      <c r="H4873" s="413" t="s">
        <v>12984</v>
      </c>
      <c r="I4873" s="413"/>
      <c r="J4873" s="413" t="s">
        <v>12985</v>
      </c>
      <c r="K4873" s="413"/>
      <c r="L4873" s="413"/>
    </row>
    <row r="4874" spans="1:12" ht="24" customHeight="1">
      <c r="A4874" s="300" t="s">
        <v>12986</v>
      </c>
      <c r="B4874" s="301" t="s">
        <v>13093</v>
      </c>
      <c r="C4874" s="300" t="s">
        <v>9</v>
      </c>
      <c r="D4874" s="300" t="s">
        <v>10857</v>
      </c>
      <c r="E4874" s="302" t="s">
        <v>27</v>
      </c>
      <c r="F4874" s="423" t="s">
        <v>13094</v>
      </c>
      <c r="G4874" s="423"/>
      <c r="H4874" s="423">
        <v>0.1009014</v>
      </c>
      <c r="I4874" s="423"/>
      <c r="J4874" s="424">
        <v>0.52170000000000005</v>
      </c>
      <c r="K4874" s="424"/>
      <c r="L4874" s="424"/>
    </row>
    <row r="4875" spans="1:12" ht="24" customHeight="1">
      <c r="A4875" s="300" t="s">
        <v>12986</v>
      </c>
      <c r="B4875" s="301" t="s">
        <v>14349</v>
      </c>
      <c r="C4875" s="300" t="s">
        <v>9</v>
      </c>
      <c r="D4875" s="300" t="s">
        <v>9282</v>
      </c>
      <c r="E4875" s="302" t="s">
        <v>27</v>
      </c>
      <c r="F4875" s="423" t="s">
        <v>13456</v>
      </c>
      <c r="G4875" s="423"/>
      <c r="H4875" s="423">
        <v>9.9611699999999997E-2</v>
      </c>
      <c r="I4875" s="423"/>
      <c r="J4875" s="424">
        <v>0.6694</v>
      </c>
      <c r="K4875" s="424"/>
      <c r="L4875" s="424"/>
    </row>
    <row r="4876" spans="1:12" ht="17.100000000000001" customHeight="1">
      <c r="A4876" s="298"/>
      <c r="B4876" s="298"/>
      <c r="C4876" s="298"/>
      <c r="D4876" s="298"/>
      <c r="E4876" s="298"/>
      <c r="F4876" s="298"/>
      <c r="G4876" s="298"/>
      <c r="H4876" s="298"/>
      <c r="I4876" s="298"/>
      <c r="J4876" s="298" t="s">
        <v>12992</v>
      </c>
      <c r="K4876" s="298"/>
      <c r="L4876" s="298" t="s">
        <v>12918</v>
      </c>
    </row>
    <row r="4877" spans="1:12">
      <c r="A4877" s="414" t="s">
        <v>12998</v>
      </c>
      <c r="B4877" s="414"/>
      <c r="C4877" s="414"/>
      <c r="D4877" s="414"/>
      <c r="E4877" s="414"/>
      <c r="F4877" s="414"/>
      <c r="G4877" s="414"/>
      <c r="H4877" s="414"/>
      <c r="I4877" s="294"/>
      <c r="J4877" s="294"/>
      <c r="K4877" s="294"/>
      <c r="L4877" s="294"/>
    </row>
    <row r="4878" spans="1:12" ht="17.100000000000001" customHeight="1">
      <c r="A4878" s="294" t="s">
        <v>12978</v>
      </c>
      <c r="B4878" s="298" t="s">
        <v>12979</v>
      </c>
      <c r="C4878" s="294" t="s">
        <v>12980</v>
      </c>
      <c r="D4878" s="294" t="s">
        <v>12981</v>
      </c>
      <c r="E4878" s="299" t="s">
        <v>12982</v>
      </c>
      <c r="F4878" s="413" t="s">
        <v>12983</v>
      </c>
      <c r="G4878" s="413"/>
      <c r="H4878" s="413" t="s">
        <v>12984</v>
      </c>
      <c r="I4878" s="413"/>
      <c r="J4878" s="413" t="s">
        <v>12985</v>
      </c>
      <c r="K4878" s="413"/>
      <c r="L4878" s="413"/>
    </row>
    <row r="4879" spans="1:12" ht="24" customHeight="1">
      <c r="A4879" s="300" t="s">
        <v>12986</v>
      </c>
      <c r="B4879" s="301" t="s">
        <v>14350</v>
      </c>
      <c r="C4879" s="300" t="s">
        <v>9</v>
      </c>
      <c r="D4879" s="300" t="s">
        <v>7777</v>
      </c>
      <c r="E4879" s="302" t="s">
        <v>23</v>
      </c>
      <c r="F4879" s="423" t="s">
        <v>12933</v>
      </c>
      <c r="G4879" s="423"/>
      <c r="H4879" s="423">
        <v>0.15</v>
      </c>
      <c r="I4879" s="423"/>
      <c r="J4879" s="424">
        <v>0.01</v>
      </c>
      <c r="K4879" s="424"/>
      <c r="L4879" s="424"/>
    </row>
    <row r="4880" spans="1:12" ht="24" customHeight="1">
      <c r="A4880" s="300" t="s">
        <v>12986</v>
      </c>
      <c r="B4880" s="301" t="s">
        <v>14351</v>
      </c>
      <c r="C4880" s="300" t="s">
        <v>9</v>
      </c>
      <c r="D4880" s="300" t="s">
        <v>8976</v>
      </c>
      <c r="E4880" s="302" t="s">
        <v>23</v>
      </c>
      <c r="F4880" s="423" t="s">
        <v>14352</v>
      </c>
      <c r="G4880" s="423"/>
      <c r="H4880" s="423">
        <v>0.1</v>
      </c>
      <c r="I4880" s="423"/>
      <c r="J4880" s="424">
        <v>0.17</v>
      </c>
      <c r="K4880" s="424"/>
      <c r="L4880" s="424"/>
    </row>
    <row r="4881" spans="1:12" ht="24" customHeight="1">
      <c r="A4881" s="300" t="s">
        <v>12986</v>
      </c>
      <c r="B4881" s="301" t="s">
        <v>14353</v>
      </c>
      <c r="C4881" s="300" t="s">
        <v>9</v>
      </c>
      <c r="D4881" s="300" t="s">
        <v>8978</v>
      </c>
      <c r="E4881" s="302" t="s">
        <v>23</v>
      </c>
      <c r="F4881" s="423" t="s">
        <v>12958</v>
      </c>
      <c r="G4881" s="423"/>
      <c r="H4881" s="423">
        <v>3</v>
      </c>
      <c r="I4881" s="423"/>
      <c r="J4881" s="424">
        <v>2.5499999999999998</v>
      </c>
      <c r="K4881" s="424"/>
      <c r="L4881" s="424"/>
    </row>
    <row r="4882" spans="1:12" ht="24" customHeight="1">
      <c r="A4882" s="300" t="s">
        <v>12986</v>
      </c>
      <c r="B4882" s="301" t="s">
        <v>14354</v>
      </c>
      <c r="C4882" s="300" t="s">
        <v>9</v>
      </c>
      <c r="D4882" s="300" t="s">
        <v>9105</v>
      </c>
      <c r="E4882" s="302" t="s">
        <v>13082</v>
      </c>
      <c r="F4882" s="423" t="s">
        <v>14355</v>
      </c>
      <c r="G4882" s="423"/>
      <c r="H4882" s="423">
        <v>1</v>
      </c>
      <c r="I4882" s="423"/>
      <c r="J4882" s="424">
        <v>8</v>
      </c>
      <c r="K4882" s="424"/>
      <c r="L4882" s="424"/>
    </row>
    <row r="4883" spans="1:12" ht="24" customHeight="1">
      <c r="A4883" s="300" t="s">
        <v>12986</v>
      </c>
      <c r="B4883" s="301" t="s">
        <v>13099</v>
      </c>
      <c r="C4883" s="300" t="s">
        <v>9</v>
      </c>
      <c r="D4883" s="300" t="s">
        <v>7224</v>
      </c>
      <c r="E4883" s="302" t="s">
        <v>51</v>
      </c>
      <c r="F4883" s="423" t="s">
        <v>13100</v>
      </c>
      <c r="G4883" s="423"/>
      <c r="H4883" s="423">
        <v>1.3803999999999999E-3</v>
      </c>
      <c r="I4883" s="423"/>
      <c r="J4883" s="424">
        <v>1.2699999999999999E-2</v>
      </c>
      <c r="K4883" s="424"/>
      <c r="L4883" s="424"/>
    </row>
    <row r="4884" spans="1:12" ht="24" customHeight="1">
      <c r="A4884" s="300" t="s">
        <v>12986</v>
      </c>
      <c r="B4884" s="301" t="s">
        <v>13101</v>
      </c>
      <c r="C4884" s="300" t="s">
        <v>9</v>
      </c>
      <c r="D4884" s="300" t="s">
        <v>7359</v>
      </c>
      <c r="E4884" s="302" t="s">
        <v>51</v>
      </c>
      <c r="F4884" s="423" t="s">
        <v>13102</v>
      </c>
      <c r="G4884" s="423"/>
      <c r="H4884" s="423">
        <v>4.4499999999999997E-5</v>
      </c>
      <c r="I4884" s="423"/>
      <c r="J4884" s="424">
        <v>5.7000000000000002E-3</v>
      </c>
      <c r="K4884" s="424"/>
      <c r="L4884" s="424"/>
    </row>
    <row r="4885" spans="1:12" ht="24" customHeight="1">
      <c r="A4885" s="300" t="s">
        <v>12986</v>
      </c>
      <c r="B4885" s="301" t="s">
        <v>13103</v>
      </c>
      <c r="C4885" s="300" t="s">
        <v>9</v>
      </c>
      <c r="D4885" s="300" t="s">
        <v>8851</v>
      </c>
      <c r="E4885" s="302" t="s">
        <v>51</v>
      </c>
      <c r="F4885" s="423" t="s">
        <v>13104</v>
      </c>
      <c r="G4885" s="423"/>
      <c r="H4885" s="423">
        <v>3.5599999999999998E-5</v>
      </c>
      <c r="I4885" s="423"/>
      <c r="J4885" s="424">
        <v>6.8999999999999999E-3</v>
      </c>
      <c r="K4885" s="424"/>
      <c r="L4885" s="424"/>
    </row>
    <row r="4886" spans="1:12" ht="24" customHeight="1">
      <c r="A4886" s="300" t="s">
        <v>12986</v>
      </c>
      <c r="B4886" s="301" t="s">
        <v>13105</v>
      </c>
      <c r="C4886" s="300" t="s">
        <v>9</v>
      </c>
      <c r="D4886" s="300" t="s">
        <v>8852</v>
      </c>
      <c r="E4886" s="302" t="s">
        <v>51</v>
      </c>
      <c r="F4886" s="423" t="s">
        <v>13106</v>
      </c>
      <c r="G4886" s="423"/>
      <c r="H4886" s="423">
        <v>7.7000000000000008E-6</v>
      </c>
      <c r="I4886" s="423"/>
      <c r="J4886" s="424">
        <v>4.1999999999999997E-3</v>
      </c>
      <c r="K4886" s="424"/>
      <c r="L4886" s="424"/>
    </row>
    <row r="4887" spans="1:12" ht="24" customHeight="1">
      <c r="A4887" s="300" t="s">
        <v>12986</v>
      </c>
      <c r="B4887" s="301" t="s">
        <v>13107</v>
      </c>
      <c r="C4887" s="300" t="s">
        <v>9</v>
      </c>
      <c r="D4887" s="300" t="s">
        <v>9000</v>
      </c>
      <c r="E4887" s="302" t="s">
        <v>51</v>
      </c>
      <c r="F4887" s="423" t="s">
        <v>13108</v>
      </c>
      <c r="G4887" s="423"/>
      <c r="H4887" s="423">
        <v>1.5711E-3</v>
      </c>
      <c r="I4887" s="423"/>
      <c r="J4887" s="424">
        <v>1.06E-2</v>
      </c>
      <c r="K4887" s="424"/>
      <c r="L4887" s="424"/>
    </row>
    <row r="4888" spans="1:12" ht="24" customHeight="1">
      <c r="A4888" s="300" t="s">
        <v>12986</v>
      </c>
      <c r="B4888" s="301" t="s">
        <v>13109</v>
      </c>
      <c r="C4888" s="300" t="s">
        <v>9</v>
      </c>
      <c r="D4888" s="300" t="s">
        <v>9574</v>
      </c>
      <c r="E4888" s="302" t="s">
        <v>51</v>
      </c>
      <c r="F4888" s="423" t="s">
        <v>13110</v>
      </c>
      <c r="G4888" s="423"/>
      <c r="H4888" s="423">
        <v>4.9819999999999997E-4</v>
      </c>
      <c r="I4888" s="423"/>
      <c r="J4888" s="424">
        <v>4.4000000000000003E-3</v>
      </c>
      <c r="K4888" s="424"/>
      <c r="L4888" s="424"/>
    </row>
    <row r="4889" spans="1:12" ht="24" customHeight="1">
      <c r="A4889" s="300" t="s">
        <v>12986</v>
      </c>
      <c r="B4889" s="301" t="s">
        <v>13111</v>
      </c>
      <c r="C4889" s="300" t="s">
        <v>9</v>
      </c>
      <c r="D4889" s="300" t="s">
        <v>10714</v>
      </c>
      <c r="E4889" s="302" t="s">
        <v>93</v>
      </c>
      <c r="F4889" s="423" t="s">
        <v>13112</v>
      </c>
      <c r="G4889" s="423"/>
      <c r="H4889" s="423">
        <v>2.6180000000000002E-4</v>
      </c>
      <c r="I4889" s="423"/>
      <c r="J4889" s="424">
        <v>4.0000000000000001E-3</v>
      </c>
      <c r="K4889" s="424"/>
      <c r="L4889" s="424"/>
    </row>
    <row r="4890" spans="1:12" ht="24" customHeight="1">
      <c r="A4890" s="300" t="s">
        <v>12986</v>
      </c>
      <c r="B4890" s="301" t="s">
        <v>13113</v>
      </c>
      <c r="C4890" s="300" t="s">
        <v>9</v>
      </c>
      <c r="D4890" s="300" t="s">
        <v>10809</v>
      </c>
      <c r="E4890" s="302" t="s">
        <v>51</v>
      </c>
      <c r="F4890" s="423" t="s">
        <v>13114</v>
      </c>
      <c r="G4890" s="423"/>
      <c r="H4890" s="423">
        <v>2.6180000000000002E-4</v>
      </c>
      <c r="I4890" s="423"/>
      <c r="J4890" s="424">
        <v>3.0999999999999999E-3</v>
      </c>
      <c r="K4890" s="424"/>
      <c r="L4890" s="424"/>
    </row>
    <row r="4891" spans="1:12" ht="24" customHeight="1">
      <c r="A4891" s="300" t="s">
        <v>12986</v>
      </c>
      <c r="B4891" s="301" t="s">
        <v>13115</v>
      </c>
      <c r="C4891" s="300" t="s">
        <v>9</v>
      </c>
      <c r="D4891" s="300" t="s">
        <v>10810</v>
      </c>
      <c r="E4891" s="302" t="s">
        <v>51</v>
      </c>
      <c r="F4891" s="423" t="s">
        <v>13116</v>
      </c>
      <c r="G4891" s="423"/>
      <c r="H4891" s="423">
        <v>2.6180000000000002E-4</v>
      </c>
      <c r="I4891" s="423"/>
      <c r="J4891" s="424">
        <v>7.0000000000000001E-3</v>
      </c>
      <c r="K4891" s="424"/>
      <c r="L4891" s="424"/>
    </row>
    <row r="4892" spans="1:12" ht="24" customHeight="1">
      <c r="A4892" s="300" t="s">
        <v>12986</v>
      </c>
      <c r="B4892" s="301" t="s">
        <v>13117</v>
      </c>
      <c r="C4892" s="300" t="s">
        <v>9</v>
      </c>
      <c r="D4892" s="300" t="s">
        <v>10837</v>
      </c>
      <c r="E4892" s="302" t="s">
        <v>51</v>
      </c>
      <c r="F4892" s="423" t="s">
        <v>13118</v>
      </c>
      <c r="G4892" s="423"/>
      <c r="H4892" s="423">
        <v>8.8999999999999995E-6</v>
      </c>
      <c r="I4892" s="423"/>
      <c r="J4892" s="424">
        <v>4.0000000000000001E-3</v>
      </c>
      <c r="K4892" s="424"/>
      <c r="L4892" s="424"/>
    </row>
    <row r="4893" spans="1:12" ht="24" customHeight="1">
      <c r="A4893" s="300" t="s">
        <v>12986</v>
      </c>
      <c r="B4893" s="301" t="s">
        <v>13003</v>
      </c>
      <c r="C4893" s="300" t="s">
        <v>9</v>
      </c>
      <c r="D4893" s="300" t="s">
        <v>7216</v>
      </c>
      <c r="E4893" s="302" t="s">
        <v>51</v>
      </c>
      <c r="F4893" s="423" t="s">
        <v>13004</v>
      </c>
      <c r="G4893" s="423"/>
      <c r="H4893" s="423">
        <v>5.2439999999999995E-4</v>
      </c>
      <c r="I4893" s="423"/>
      <c r="J4893" s="424">
        <v>1.7500000000000002E-2</v>
      </c>
      <c r="K4893" s="424"/>
      <c r="L4893" s="424"/>
    </row>
    <row r="4894" spans="1:12" ht="24" customHeight="1">
      <c r="A4894" s="300" t="s">
        <v>12986</v>
      </c>
      <c r="B4894" s="301" t="s">
        <v>13005</v>
      </c>
      <c r="C4894" s="300" t="s">
        <v>9</v>
      </c>
      <c r="D4894" s="300" t="s">
        <v>7393</v>
      </c>
      <c r="E4894" s="302" t="s">
        <v>12988</v>
      </c>
      <c r="F4894" s="423" t="s">
        <v>13006</v>
      </c>
      <c r="G4894" s="423"/>
      <c r="H4894" s="423">
        <v>3.1550000000000003E-4</v>
      </c>
      <c r="I4894" s="423"/>
      <c r="J4894" s="424">
        <v>1.7000000000000001E-2</v>
      </c>
      <c r="K4894" s="424"/>
      <c r="L4894" s="424"/>
    </row>
    <row r="4895" spans="1:12" ht="24" customHeight="1">
      <c r="A4895" s="300" t="s">
        <v>12986</v>
      </c>
      <c r="B4895" s="301" t="s">
        <v>13007</v>
      </c>
      <c r="C4895" s="300" t="s">
        <v>9</v>
      </c>
      <c r="D4895" s="300" t="s">
        <v>10619</v>
      </c>
      <c r="E4895" s="302" t="s">
        <v>51</v>
      </c>
      <c r="F4895" s="423" t="s">
        <v>13008</v>
      </c>
      <c r="G4895" s="423"/>
      <c r="H4895" s="423">
        <v>2.4469999999999998E-4</v>
      </c>
      <c r="I4895" s="423"/>
      <c r="J4895" s="424">
        <v>4.6800000000000001E-2</v>
      </c>
      <c r="K4895" s="424"/>
      <c r="L4895" s="424"/>
    </row>
    <row r="4896" spans="1:12" ht="24" customHeight="1">
      <c r="A4896" s="300" t="s">
        <v>12986</v>
      </c>
      <c r="B4896" s="301" t="s">
        <v>13009</v>
      </c>
      <c r="C4896" s="300" t="s">
        <v>9</v>
      </c>
      <c r="D4896" s="300" t="s">
        <v>10769</v>
      </c>
      <c r="E4896" s="302" t="s">
        <v>51</v>
      </c>
      <c r="F4896" s="423" t="s">
        <v>13010</v>
      </c>
      <c r="G4896" s="423"/>
      <c r="H4896" s="423">
        <v>2.20004E-2</v>
      </c>
      <c r="I4896" s="423"/>
      <c r="J4896" s="424">
        <v>2.7699999999999999E-2</v>
      </c>
      <c r="K4896" s="424"/>
      <c r="L4896" s="424"/>
    </row>
    <row r="4897" spans="1:12" ht="24" customHeight="1">
      <c r="A4897" s="300" t="s">
        <v>12986</v>
      </c>
      <c r="B4897" s="301" t="s">
        <v>13011</v>
      </c>
      <c r="C4897" s="300" t="s">
        <v>9</v>
      </c>
      <c r="D4897" s="300" t="s">
        <v>10929</v>
      </c>
      <c r="E4897" s="302" t="s">
        <v>51</v>
      </c>
      <c r="F4897" s="423" t="s">
        <v>13012</v>
      </c>
      <c r="G4897" s="423"/>
      <c r="H4897" s="423">
        <v>2.1220000000000001E-4</v>
      </c>
      <c r="I4897" s="423"/>
      <c r="J4897" s="424">
        <v>3.1899999999999998E-2</v>
      </c>
      <c r="K4897" s="424"/>
      <c r="L4897" s="424"/>
    </row>
    <row r="4898" spans="1:12" ht="17.100000000000001" customHeight="1">
      <c r="A4898" s="298"/>
      <c r="B4898" s="298"/>
      <c r="C4898" s="298"/>
      <c r="D4898" s="298"/>
      <c r="E4898" s="298"/>
      <c r="F4898" s="298"/>
      <c r="G4898" s="298"/>
      <c r="H4898" s="298"/>
      <c r="I4898" s="298"/>
      <c r="J4898" s="298" t="s">
        <v>12992</v>
      </c>
      <c r="K4898" s="298"/>
      <c r="L4898" s="298" t="s">
        <v>14356</v>
      </c>
    </row>
    <row r="4899" spans="1:12">
      <c r="A4899" s="414" t="s">
        <v>13056</v>
      </c>
      <c r="B4899" s="414"/>
      <c r="C4899" s="414"/>
      <c r="D4899" s="414"/>
      <c r="E4899" s="414"/>
      <c r="F4899" s="414"/>
      <c r="G4899" s="414"/>
      <c r="H4899" s="414"/>
      <c r="I4899" s="294"/>
      <c r="J4899" s="294"/>
      <c r="K4899" s="294"/>
      <c r="L4899" s="294"/>
    </row>
    <row r="4900" spans="1:12" ht="17.100000000000001" customHeight="1">
      <c r="A4900" s="294" t="s">
        <v>12978</v>
      </c>
      <c r="B4900" s="298" t="s">
        <v>12979</v>
      </c>
      <c r="C4900" s="294" t="s">
        <v>12980</v>
      </c>
      <c r="D4900" s="294" t="s">
        <v>12981</v>
      </c>
      <c r="E4900" s="299" t="s">
        <v>12982</v>
      </c>
      <c r="F4900" s="413" t="s">
        <v>12983</v>
      </c>
      <c r="G4900" s="413"/>
      <c r="H4900" s="413" t="s">
        <v>12984</v>
      </c>
      <c r="I4900" s="413"/>
      <c r="J4900" s="413" t="s">
        <v>12985</v>
      </c>
      <c r="K4900" s="413"/>
      <c r="L4900" s="413"/>
    </row>
    <row r="4901" spans="1:12" ht="24" customHeight="1">
      <c r="A4901" s="300" t="s">
        <v>12986</v>
      </c>
      <c r="B4901" s="301" t="s">
        <v>13057</v>
      </c>
      <c r="C4901" s="300" t="s">
        <v>9</v>
      </c>
      <c r="D4901" s="300" t="s">
        <v>12549</v>
      </c>
      <c r="E4901" s="302" t="s">
        <v>27</v>
      </c>
      <c r="F4901" s="423" t="s">
        <v>12948</v>
      </c>
      <c r="G4901" s="423"/>
      <c r="H4901" s="423">
        <v>0.1968347</v>
      </c>
      <c r="I4901" s="423"/>
      <c r="J4901" s="424">
        <v>0.12790000000000001</v>
      </c>
      <c r="K4901" s="424"/>
      <c r="L4901" s="424"/>
    </row>
    <row r="4902" spans="1:12" ht="17.100000000000001" customHeight="1">
      <c r="A4902" s="298"/>
      <c r="B4902" s="298"/>
      <c r="C4902" s="298"/>
      <c r="D4902" s="298"/>
      <c r="E4902" s="298"/>
      <c r="F4902" s="298"/>
      <c r="G4902" s="298"/>
      <c r="H4902" s="298"/>
      <c r="I4902" s="298"/>
      <c r="J4902" s="298" t="s">
        <v>12992</v>
      </c>
      <c r="K4902" s="298"/>
      <c r="L4902" s="298" t="s">
        <v>12910</v>
      </c>
    </row>
    <row r="4903" spans="1:12">
      <c r="A4903" s="414" t="s">
        <v>13058</v>
      </c>
      <c r="B4903" s="414"/>
      <c r="C4903" s="414"/>
      <c r="D4903" s="414"/>
      <c r="E4903" s="414"/>
      <c r="F4903" s="414"/>
      <c r="G4903" s="414"/>
      <c r="H4903" s="414"/>
      <c r="I4903" s="294"/>
      <c r="J4903" s="294"/>
      <c r="K4903" s="294"/>
      <c r="L4903" s="294"/>
    </row>
    <row r="4904" spans="1:12" ht="17.100000000000001" customHeight="1">
      <c r="A4904" s="294" t="s">
        <v>12978</v>
      </c>
      <c r="B4904" s="298" t="s">
        <v>12979</v>
      </c>
      <c r="C4904" s="294" t="s">
        <v>12980</v>
      </c>
      <c r="D4904" s="294" t="s">
        <v>12981</v>
      </c>
      <c r="E4904" s="299" t="s">
        <v>12982</v>
      </c>
      <c r="F4904" s="413" t="s">
        <v>12983</v>
      </c>
      <c r="G4904" s="413"/>
      <c r="H4904" s="413" t="s">
        <v>12984</v>
      </c>
      <c r="I4904" s="413"/>
      <c r="J4904" s="413" t="s">
        <v>12985</v>
      </c>
      <c r="K4904" s="413"/>
      <c r="L4904" s="413"/>
    </row>
    <row r="4905" spans="1:12" ht="24" customHeight="1">
      <c r="A4905" s="300" t="s">
        <v>12986</v>
      </c>
      <c r="B4905" s="301" t="s">
        <v>13059</v>
      </c>
      <c r="C4905" s="300" t="s">
        <v>9</v>
      </c>
      <c r="D4905" s="300" t="s">
        <v>12535</v>
      </c>
      <c r="E4905" s="302" t="s">
        <v>27</v>
      </c>
      <c r="F4905" s="423" t="s">
        <v>12936</v>
      </c>
      <c r="G4905" s="423"/>
      <c r="H4905" s="423">
        <v>0.1968347</v>
      </c>
      <c r="I4905" s="423"/>
      <c r="J4905" s="424">
        <v>9.7999999999999997E-3</v>
      </c>
      <c r="K4905" s="424"/>
      <c r="L4905" s="424"/>
    </row>
    <row r="4906" spans="1:12" ht="17.100000000000001" customHeight="1">
      <c r="A4906" s="298"/>
      <c r="B4906" s="298"/>
      <c r="C4906" s="298"/>
      <c r="D4906" s="298"/>
      <c r="E4906" s="298"/>
      <c r="F4906" s="298"/>
      <c r="G4906" s="298"/>
      <c r="H4906" s="298"/>
      <c r="I4906" s="298"/>
      <c r="J4906" s="298" t="s">
        <v>12992</v>
      </c>
      <c r="K4906" s="298"/>
      <c r="L4906" s="298" t="s">
        <v>12904</v>
      </c>
    </row>
    <row r="4907" spans="1:12">
      <c r="A4907" s="414" t="s">
        <v>13060</v>
      </c>
      <c r="B4907" s="414"/>
      <c r="C4907" s="414"/>
      <c r="D4907" s="414"/>
      <c r="E4907" s="414"/>
      <c r="F4907" s="414"/>
      <c r="G4907" s="414"/>
      <c r="H4907" s="414"/>
      <c r="I4907" s="294"/>
      <c r="J4907" s="294"/>
      <c r="K4907" s="294"/>
      <c r="L4907" s="294"/>
    </row>
    <row r="4908" spans="1:12" ht="17.100000000000001" customHeight="1">
      <c r="A4908" s="294" t="s">
        <v>12978</v>
      </c>
      <c r="B4908" s="298" t="s">
        <v>12979</v>
      </c>
      <c r="C4908" s="294" t="s">
        <v>12980</v>
      </c>
      <c r="D4908" s="294" t="s">
        <v>12981</v>
      </c>
      <c r="E4908" s="299" t="s">
        <v>12982</v>
      </c>
      <c r="F4908" s="413" t="s">
        <v>12983</v>
      </c>
      <c r="G4908" s="413"/>
      <c r="H4908" s="413" t="s">
        <v>12984</v>
      </c>
      <c r="I4908" s="413"/>
      <c r="J4908" s="413" t="s">
        <v>12985</v>
      </c>
      <c r="K4908" s="413"/>
      <c r="L4908" s="413"/>
    </row>
    <row r="4909" spans="1:12" ht="24" customHeight="1">
      <c r="A4909" s="300" t="s">
        <v>12986</v>
      </c>
      <c r="B4909" s="301" t="s">
        <v>13061</v>
      </c>
      <c r="C4909" s="300" t="s">
        <v>9</v>
      </c>
      <c r="D4909" s="300" t="s">
        <v>12522</v>
      </c>
      <c r="E4909" s="302" t="s">
        <v>27</v>
      </c>
      <c r="F4909" s="423" t="s">
        <v>12964</v>
      </c>
      <c r="G4909" s="423"/>
      <c r="H4909" s="423">
        <v>0.1968347</v>
      </c>
      <c r="I4909" s="423"/>
      <c r="J4909" s="424">
        <v>0.498</v>
      </c>
      <c r="K4909" s="424"/>
      <c r="L4909" s="424"/>
    </row>
    <row r="4910" spans="1:12" ht="24" customHeight="1">
      <c r="A4910" s="300" t="s">
        <v>12986</v>
      </c>
      <c r="B4910" s="301" t="s">
        <v>13062</v>
      </c>
      <c r="C4910" s="300" t="s">
        <v>9</v>
      </c>
      <c r="D4910" s="300" t="s">
        <v>12527</v>
      </c>
      <c r="E4910" s="302" t="s">
        <v>27</v>
      </c>
      <c r="F4910" s="423" t="s">
        <v>13063</v>
      </c>
      <c r="G4910" s="423"/>
      <c r="H4910" s="423">
        <v>0.1968347</v>
      </c>
      <c r="I4910" s="423"/>
      <c r="J4910" s="424">
        <v>6.6900000000000001E-2</v>
      </c>
      <c r="K4910" s="424"/>
      <c r="L4910" s="424"/>
    </row>
    <row r="4911" spans="1:12" ht="17.100000000000001" customHeight="1">
      <c r="A4911" s="298"/>
      <c r="B4911" s="298"/>
      <c r="C4911" s="298"/>
      <c r="D4911" s="298"/>
      <c r="E4911" s="298"/>
      <c r="F4911" s="298"/>
      <c r="G4911" s="298"/>
      <c r="H4911" s="298"/>
      <c r="I4911" s="298"/>
      <c r="J4911" s="298" t="s">
        <v>12992</v>
      </c>
      <c r="K4911" s="298"/>
      <c r="L4911" s="298" t="s">
        <v>13433</v>
      </c>
    </row>
    <row r="4912" spans="1:12" ht="17.100000000000001" customHeight="1">
      <c r="A4912" s="294" t="s">
        <v>13014</v>
      </c>
      <c r="B4912" s="294"/>
      <c r="C4912" s="294"/>
      <c r="D4912" s="294"/>
      <c r="E4912" s="294"/>
      <c r="F4912" s="294"/>
      <c r="G4912" s="294"/>
      <c r="H4912" s="294"/>
      <c r="I4912" s="294"/>
      <c r="J4912" s="294"/>
      <c r="K4912" s="294"/>
      <c r="L4912" s="294"/>
    </row>
    <row r="4913" spans="1:12" ht="17.100000000000001" customHeight="1">
      <c r="A4913" s="298"/>
      <c r="B4913" s="298"/>
      <c r="C4913" s="298"/>
      <c r="D4913" s="298"/>
      <c r="E4913" s="298"/>
      <c r="F4913" s="298"/>
      <c r="G4913" s="298"/>
      <c r="H4913" s="298"/>
      <c r="I4913" s="298"/>
      <c r="J4913" s="298" t="s">
        <v>13015</v>
      </c>
      <c r="K4913" s="298"/>
      <c r="L4913" s="298" t="s">
        <v>14357</v>
      </c>
    </row>
    <row r="4914" spans="1:12" ht="17.100000000000001" customHeight="1">
      <c r="A4914" s="298"/>
      <c r="B4914" s="298"/>
      <c r="C4914" s="298"/>
      <c r="D4914" s="298"/>
      <c r="E4914" s="298"/>
      <c r="F4914" s="298"/>
      <c r="G4914" s="298"/>
      <c r="H4914" s="298"/>
      <c r="I4914" s="298"/>
      <c r="J4914" s="298" t="s">
        <v>13017</v>
      </c>
      <c r="K4914" s="298" t="s">
        <v>13018</v>
      </c>
      <c r="L4914" s="298" t="s">
        <v>14358</v>
      </c>
    </row>
    <row r="4915" spans="1:12" ht="17.100000000000001" customHeight="1">
      <c r="A4915" s="298"/>
      <c r="B4915" s="298"/>
      <c r="C4915" s="298"/>
      <c r="D4915" s="298"/>
      <c r="E4915" s="298"/>
      <c r="F4915" s="298"/>
      <c r="G4915" s="298"/>
      <c r="H4915" s="298"/>
      <c r="I4915" s="298"/>
      <c r="J4915" s="298" t="s">
        <v>13020</v>
      </c>
      <c r="K4915" s="298"/>
      <c r="L4915" s="298" t="s">
        <v>14359</v>
      </c>
    </row>
    <row r="4916" spans="1:12" ht="17.100000000000001" customHeight="1">
      <c r="A4916" s="298"/>
      <c r="B4916" s="298"/>
      <c r="C4916" s="298"/>
      <c r="D4916" s="298"/>
      <c r="E4916" s="298"/>
      <c r="F4916" s="298"/>
      <c r="G4916" s="298"/>
      <c r="H4916" s="298"/>
      <c r="I4916" s="298"/>
      <c r="J4916" s="298" t="s">
        <v>13022</v>
      </c>
      <c r="K4916" s="298" t="s">
        <v>12974</v>
      </c>
      <c r="L4916" s="298" t="s">
        <v>14360</v>
      </c>
    </row>
    <row r="4917" spans="1:12" ht="17.100000000000001" customHeight="1">
      <c r="A4917" s="298"/>
      <c r="B4917" s="298"/>
      <c r="C4917" s="298"/>
      <c r="D4917" s="298"/>
      <c r="E4917" s="298"/>
      <c r="F4917" s="298"/>
      <c r="G4917" s="298"/>
      <c r="H4917" s="298"/>
      <c r="I4917" s="298"/>
      <c r="J4917" s="298" t="s">
        <v>13024</v>
      </c>
      <c r="K4917" s="298"/>
      <c r="L4917" s="298" t="s">
        <v>14361</v>
      </c>
    </row>
    <row r="4918" spans="1:12" ht="30" customHeight="1">
      <c r="A4918" s="299"/>
      <c r="B4918" s="299"/>
      <c r="C4918" s="299"/>
      <c r="D4918" s="299"/>
      <c r="E4918" s="299"/>
      <c r="F4918" s="299"/>
      <c r="G4918" s="299"/>
      <c r="H4918" s="299"/>
      <c r="I4918" s="299"/>
      <c r="J4918" s="299"/>
      <c r="K4918" s="299"/>
      <c r="L4918" s="299"/>
    </row>
    <row r="4919" spans="1:12" ht="24" customHeight="1">
      <c r="A4919" s="295" t="s">
        <v>14362</v>
      </c>
      <c r="B4919" s="296" t="s">
        <v>14363</v>
      </c>
      <c r="C4919" s="295" t="s">
        <v>9</v>
      </c>
      <c r="D4919" s="295" t="s">
        <v>161</v>
      </c>
      <c r="E4919" s="297" t="s">
        <v>13082</v>
      </c>
      <c r="F4919" s="296"/>
      <c r="G4919" s="296"/>
      <c r="H4919" s="296"/>
      <c r="I4919" s="296"/>
      <c r="J4919" s="296"/>
      <c r="K4919" s="296"/>
      <c r="L4919" s="296"/>
    </row>
    <row r="4920" spans="1:12">
      <c r="A4920" s="414" t="s">
        <v>12977</v>
      </c>
      <c r="B4920" s="414"/>
      <c r="C4920" s="414"/>
      <c r="D4920" s="414"/>
      <c r="E4920" s="414"/>
      <c r="F4920" s="414"/>
      <c r="G4920" s="414"/>
      <c r="H4920" s="414"/>
      <c r="I4920" s="294"/>
      <c r="J4920" s="294"/>
      <c r="K4920" s="294"/>
      <c r="L4920" s="294"/>
    </row>
    <row r="4921" spans="1:12" ht="17.100000000000001" customHeight="1">
      <c r="A4921" s="294" t="s">
        <v>12978</v>
      </c>
      <c r="B4921" s="298" t="s">
        <v>12979</v>
      </c>
      <c r="C4921" s="294" t="s">
        <v>12980</v>
      </c>
      <c r="D4921" s="294" t="s">
        <v>12981</v>
      </c>
      <c r="E4921" s="299" t="s">
        <v>12982</v>
      </c>
      <c r="F4921" s="413" t="s">
        <v>12983</v>
      </c>
      <c r="G4921" s="413"/>
      <c r="H4921" s="413" t="s">
        <v>12984</v>
      </c>
      <c r="I4921" s="413"/>
      <c r="J4921" s="413" t="s">
        <v>12985</v>
      </c>
      <c r="K4921" s="413"/>
      <c r="L4921" s="413"/>
    </row>
    <row r="4922" spans="1:12" ht="36" customHeight="1">
      <c r="A4922" s="300" t="s">
        <v>12986</v>
      </c>
      <c r="B4922" s="301" t="s">
        <v>13128</v>
      </c>
      <c r="C4922" s="300" t="s">
        <v>9</v>
      </c>
      <c r="D4922" s="300" t="s">
        <v>7283</v>
      </c>
      <c r="E4922" s="302" t="s">
        <v>51</v>
      </c>
      <c r="F4922" s="423" t="s">
        <v>13129</v>
      </c>
      <c r="G4922" s="423"/>
      <c r="H4922" s="423">
        <v>5.6999999999999996E-6</v>
      </c>
      <c r="I4922" s="423"/>
      <c r="J4922" s="424">
        <v>2.0299999999999999E-2</v>
      </c>
      <c r="K4922" s="424"/>
      <c r="L4922" s="424"/>
    </row>
    <row r="4923" spans="1:12" ht="24" customHeight="1">
      <c r="A4923" s="300" t="s">
        <v>12986</v>
      </c>
      <c r="B4923" s="301" t="s">
        <v>12987</v>
      </c>
      <c r="C4923" s="300" t="s">
        <v>9</v>
      </c>
      <c r="D4923" s="300" t="s">
        <v>9831</v>
      </c>
      <c r="E4923" s="302" t="s">
        <v>12988</v>
      </c>
      <c r="F4923" s="423" t="s">
        <v>12989</v>
      </c>
      <c r="G4923" s="423"/>
      <c r="H4923" s="423">
        <v>1.3103800000000001E-2</v>
      </c>
      <c r="I4923" s="423"/>
      <c r="J4923" s="424">
        <v>0.1326</v>
      </c>
      <c r="K4923" s="424"/>
      <c r="L4923" s="424"/>
    </row>
    <row r="4924" spans="1:12" ht="36" customHeight="1">
      <c r="A4924" s="300" t="s">
        <v>12986</v>
      </c>
      <c r="B4924" s="301" t="s">
        <v>12990</v>
      </c>
      <c r="C4924" s="300" t="s">
        <v>9</v>
      </c>
      <c r="D4924" s="300" t="s">
        <v>11426</v>
      </c>
      <c r="E4924" s="302" t="s">
        <v>51</v>
      </c>
      <c r="F4924" s="423" t="s">
        <v>12991</v>
      </c>
      <c r="G4924" s="423"/>
      <c r="H4924" s="423">
        <v>6.8670000000000005E-4</v>
      </c>
      <c r="I4924" s="423"/>
      <c r="J4924" s="424">
        <v>9.0800000000000006E-2</v>
      </c>
      <c r="K4924" s="424"/>
      <c r="L4924" s="424"/>
    </row>
    <row r="4925" spans="1:12" ht="24" customHeight="1">
      <c r="A4925" s="300" t="s">
        <v>12986</v>
      </c>
      <c r="B4925" s="301" t="s">
        <v>13085</v>
      </c>
      <c r="C4925" s="300" t="s">
        <v>9</v>
      </c>
      <c r="D4925" s="300" t="s">
        <v>7909</v>
      </c>
      <c r="E4925" s="302" t="s">
        <v>51</v>
      </c>
      <c r="F4925" s="423" t="s">
        <v>13086</v>
      </c>
      <c r="G4925" s="423"/>
      <c r="H4925" s="423">
        <v>5.3030000000000004E-4</v>
      </c>
      <c r="I4925" s="423"/>
      <c r="J4925" s="424">
        <v>5.5199999999999999E-2</v>
      </c>
      <c r="K4925" s="424"/>
      <c r="L4925" s="424"/>
    </row>
    <row r="4926" spans="1:12" ht="24" customHeight="1">
      <c r="A4926" s="300" t="s">
        <v>12986</v>
      </c>
      <c r="B4926" s="301" t="s">
        <v>13087</v>
      </c>
      <c r="C4926" s="300" t="s">
        <v>9</v>
      </c>
      <c r="D4926" s="300" t="s">
        <v>8873</v>
      </c>
      <c r="E4926" s="302" t="s">
        <v>51</v>
      </c>
      <c r="F4926" s="423" t="s">
        <v>13088</v>
      </c>
      <c r="G4926" s="423"/>
      <c r="H4926" s="423">
        <v>5.0500000000000001E-5</v>
      </c>
      <c r="I4926" s="423"/>
      <c r="J4926" s="424">
        <v>4.3900000000000002E-2</v>
      </c>
      <c r="K4926" s="424"/>
      <c r="L4926" s="424"/>
    </row>
    <row r="4927" spans="1:12" ht="48" customHeight="1">
      <c r="A4927" s="300" t="s">
        <v>12986</v>
      </c>
      <c r="B4927" s="301" t="s">
        <v>13089</v>
      </c>
      <c r="C4927" s="300" t="s">
        <v>9</v>
      </c>
      <c r="D4927" s="300" t="s">
        <v>9227</v>
      </c>
      <c r="E4927" s="302" t="s">
        <v>51</v>
      </c>
      <c r="F4927" s="423" t="s">
        <v>13090</v>
      </c>
      <c r="G4927" s="423"/>
      <c r="H4927" s="423">
        <v>3.5299999999999997E-5</v>
      </c>
      <c r="I4927" s="423"/>
      <c r="J4927" s="424">
        <v>4.7199999999999999E-2</v>
      </c>
      <c r="K4927" s="424"/>
      <c r="L4927" s="424"/>
    </row>
    <row r="4928" spans="1:12" ht="24" customHeight="1">
      <c r="A4928" s="300" t="s">
        <v>12986</v>
      </c>
      <c r="B4928" s="301" t="s">
        <v>13091</v>
      </c>
      <c r="C4928" s="300" t="s">
        <v>9</v>
      </c>
      <c r="D4928" s="300" t="s">
        <v>9580</v>
      </c>
      <c r="E4928" s="302" t="s">
        <v>51</v>
      </c>
      <c r="F4928" s="423" t="s">
        <v>13092</v>
      </c>
      <c r="G4928" s="423"/>
      <c r="H4928" s="423">
        <v>3.4600000000000001E-5</v>
      </c>
      <c r="I4928" s="423"/>
      <c r="J4928" s="424">
        <v>3.1E-2</v>
      </c>
      <c r="K4928" s="424"/>
      <c r="L4928" s="424"/>
    </row>
    <row r="4929" spans="1:12" ht="17.100000000000001" customHeight="1">
      <c r="A4929" s="298"/>
      <c r="B4929" s="298"/>
      <c r="C4929" s="298"/>
      <c r="D4929" s="298"/>
      <c r="E4929" s="298"/>
      <c r="F4929" s="298"/>
      <c r="G4929" s="298"/>
      <c r="H4929" s="298"/>
      <c r="I4929" s="298"/>
      <c r="J4929" s="298" t="s">
        <v>12992</v>
      </c>
      <c r="K4929" s="298"/>
      <c r="L4929" s="298" t="s">
        <v>14053</v>
      </c>
    </row>
    <row r="4930" spans="1:12">
      <c r="A4930" s="414" t="s">
        <v>12994</v>
      </c>
      <c r="B4930" s="414"/>
      <c r="C4930" s="414"/>
      <c r="D4930" s="414"/>
      <c r="E4930" s="414"/>
      <c r="F4930" s="414"/>
      <c r="G4930" s="414"/>
      <c r="H4930" s="414"/>
      <c r="I4930" s="294"/>
      <c r="J4930" s="294"/>
      <c r="K4930" s="294"/>
      <c r="L4930" s="294"/>
    </row>
    <row r="4931" spans="1:12" ht="17.100000000000001" customHeight="1">
      <c r="A4931" s="294" t="s">
        <v>12978</v>
      </c>
      <c r="B4931" s="298" t="s">
        <v>12979</v>
      </c>
      <c r="C4931" s="294" t="s">
        <v>12980</v>
      </c>
      <c r="D4931" s="294" t="s">
        <v>12981</v>
      </c>
      <c r="E4931" s="299" t="s">
        <v>12982</v>
      </c>
      <c r="F4931" s="413" t="s">
        <v>12983</v>
      </c>
      <c r="G4931" s="413"/>
      <c r="H4931" s="413" t="s">
        <v>12984</v>
      </c>
      <c r="I4931" s="413"/>
      <c r="J4931" s="413" t="s">
        <v>12985</v>
      </c>
      <c r="K4931" s="413"/>
      <c r="L4931" s="413"/>
    </row>
    <row r="4932" spans="1:12" ht="24" customHeight="1">
      <c r="A4932" s="300" t="s">
        <v>12986</v>
      </c>
      <c r="B4932" s="301" t="s">
        <v>13131</v>
      </c>
      <c r="C4932" s="300" t="s">
        <v>9</v>
      </c>
      <c r="D4932" s="300" t="s">
        <v>10137</v>
      </c>
      <c r="E4932" s="302" t="s">
        <v>27</v>
      </c>
      <c r="F4932" s="423" t="s">
        <v>13132</v>
      </c>
      <c r="G4932" s="423"/>
      <c r="H4932" s="423">
        <v>6.1331299999999998E-2</v>
      </c>
      <c r="I4932" s="423"/>
      <c r="J4932" s="424">
        <v>0.2944</v>
      </c>
      <c r="K4932" s="424"/>
      <c r="L4932" s="424"/>
    </row>
    <row r="4933" spans="1:12" ht="24" customHeight="1">
      <c r="A4933" s="300" t="s">
        <v>12986</v>
      </c>
      <c r="B4933" s="301" t="s">
        <v>13192</v>
      </c>
      <c r="C4933" s="300" t="s">
        <v>9</v>
      </c>
      <c r="D4933" s="300" t="s">
        <v>10306</v>
      </c>
      <c r="E4933" s="302" t="s">
        <v>27</v>
      </c>
      <c r="F4933" s="423" t="s">
        <v>13134</v>
      </c>
      <c r="G4933" s="423"/>
      <c r="H4933" s="423">
        <v>0.50724420000000003</v>
      </c>
      <c r="I4933" s="423"/>
      <c r="J4933" s="424">
        <v>3.5253000000000001</v>
      </c>
      <c r="K4933" s="424"/>
      <c r="L4933" s="424"/>
    </row>
    <row r="4934" spans="1:12" ht="24" customHeight="1">
      <c r="A4934" s="300" t="s">
        <v>12986</v>
      </c>
      <c r="B4934" s="301" t="s">
        <v>13093</v>
      </c>
      <c r="C4934" s="300" t="s">
        <v>9</v>
      </c>
      <c r="D4934" s="300" t="s">
        <v>10857</v>
      </c>
      <c r="E4934" s="302" t="s">
        <v>27</v>
      </c>
      <c r="F4934" s="423" t="s">
        <v>13094</v>
      </c>
      <c r="G4934" s="423"/>
      <c r="H4934" s="423">
        <v>0.40579539999999997</v>
      </c>
      <c r="I4934" s="423"/>
      <c r="J4934" s="424">
        <v>2.0979999999999999</v>
      </c>
      <c r="K4934" s="424"/>
      <c r="L4934" s="424"/>
    </row>
    <row r="4935" spans="1:12" ht="17.100000000000001" customHeight="1">
      <c r="A4935" s="298"/>
      <c r="B4935" s="298"/>
      <c r="C4935" s="298"/>
      <c r="D4935" s="298"/>
      <c r="E4935" s="298"/>
      <c r="F4935" s="298"/>
      <c r="G4935" s="298"/>
      <c r="H4935" s="298"/>
      <c r="I4935" s="298"/>
      <c r="J4935" s="298" t="s">
        <v>12992</v>
      </c>
      <c r="K4935" s="298"/>
      <c r="L4935" s="298" t="s">
        <v>14364</v>
      </c>
    </row>
    <row r="4936" spans="1:12">
      <c r="A4936" s="414" t="s">
        <v>12998</v>
      </c>
      <c r="B4936" s="414"/>
      <c r="C4936" s="414"/>
      <c r="D4936" s="414"/>
      <c r="E4936" s="414"/>
      <c r="F4936" s="414"/>
      <c r="G4936" s="414"/>
      <c r="H4936" s="414"/>
      <c r="I4936" s="294"/>
      <c r="J4936" s="294"/>
      <c r="K4936" s="294"/>
      <c r="L4936" s="294"/>
    </row>
    <row r="4937" spans="1:12" ht="17.100000000000001" customHeight="1">
      <c r="A4937" s="294" t="s">
        <v>12978</v>
      </c>
      <c r="B4937" s="298" t="s">
        <v>12979</v>
      </c>
      <c r="C4937" s="294" t="s">
        <v>12980</v>
      </c>
      <c r="D4937" s="294" t="s">
        <v>12981</v>
      </c>
      <c r="E4937" s="299" t="s">
        <v>12982</v>
      </c>
      <c r="F4937" s="413" t="s">
        <v>12983</v>
      </c>
      <c r="G4937" s="413"/>
      <c r="H4937" s="413" t="s">
        <v>12984</v>
      </c>
      <c r="I4937" s="413"/>
      <c r="J4937" s="413" t="s">
        <v>12985</v>
      </c>
      <c r="K4937" s="413"/>
      <c r="L4937" s="413"/>
    </row>
    <row r="4938" spans="1:12" ht="24" customHeight="1">
      <c r="A4938" s="300" t="s">
        <v>12986</v>
      </c>
      <c r="B4938" s="301" t="s">
        <v>14365</v>
      </c>
      <c r="C4938" s="300" t="s">
        <v>9</v>
      </c>
      <c r="D4938" s="300" t="s">
        <v>10389</v>
      </c>
      <c r="E4938" s="302" t="s">
        <v>13082</v>
      </c>
      <c r="F4938" s="423" t="s">
        <v>14366</v>
      </c>
      <c r="G4938" s="423"/>
      <c r="H4938" s="423">
        <v>1.05</v>
      </c>
      <c r="I4938" s="423"/>
      <c r="J4938" s="424">
        <v>146.87</v>
      </c>
      <c r="K4938" s="424"/>
      <c r="L4938" s="424"/>
    </row>
    <row r="4939" spans="1:12" ht="24" customHeight="1">
      <c r="A4939" s="300" t="s">
        <v>12986</v>
      </c>
      <c r="B4939" s="301" t="s">
        <v>13144</v>
      </c>
      <c r="C4939" s="300" t="s">
        <v>9</v>
      </c>
      <c r="D4939" s="300" t="s">
        <v>7134</v>
      </c>
      <c r="E4939" s="302" t="s">
        <v>13145</v>
      </c>
      <c r="F4939" s="423" t="s">
        <v>13146</v>
      </c>
      <c r="G4939" s="423"/>
      <c r="H4939" s="423">
        <v>1.7148699999999999E-2</v>
      </c>
      <c r="I4939" s="423"/>
      <c r="J4939" s="424">
        <v>1.0761000000000001</v>
      </c>
      <c r="K4939" s="424"/>
      <c r="L4939" s="424"/>
    </row>
    <row r="4940" spans="1:12" ht="24" customHeight="1">
      <c r="A4940" s="300" t="s">
        <v>12986</v>
      </c>
      <c r="B4940" s="301" t="s">
        <v>13147</v>
      </c>
      <c r="C4940" s="300" t="s">
        <v>9</v>
      </c>
      <c r="D4940" s="300" t="s">
        <v>8045</v>
      </c>
      <c r="E4940" s="302" t="s">
        <v>23</v>
      </c>
      <c r="F4940" s="423" t="s">
        <v>12928</v>
      </c>
      <c r="G4940" s="423"/>
      <c r="H4940" s="423">
        <v>6.5569984999999997</v>
      </c>
      <c r="I4940" s="423"/>
      <c r="J4940" s="424">
        <v>3.2128999999999999</v>
      </c>
      <c r="K4940" s="424"/>
      <c r="L4940" s="424"/>
    </row>
    <row r="4941" spans="1:12" ht="24" customHeight="1">
      <c r="A4941" s="300" t="s">
        <v>12986</v>
      </c>
      <c r="B4941" s="301" t="s">
        <v>13096</v>
      </c>
      <c r="C4941" s="300" t="s">
        <v>9</v>
      </c>
      <c r="D4941" s="300" t="s">
        <v>8825</v>
      </c>
      <c r="E4941" s="302" t="s">
        <v>13097</v>
      </c>
      <c r="F4941" s="423" t="s">
        <v>13098</v>
      </c>
      <c r="G4941" s="423"/>
      <c r="H4941" s="423">
        <v>1.7714400000000002E-2</v>
      </c>
      <c r="I4941" s="423"/>
      <c r="J4941" s="424">
        <v>1.0500000000000001E-2</v>
      </c>
      <c r="K4941" s="424"/>
      <c r="L4941" s="424"/>
    </row>
    <row r="4942" spans="1:12" ht="24" customHeight="1">
      <c r="A4942" s="300" t="s">
        <v>12986</v>
      </c>
      <c r="B4942" s="301" t="s">
        <v>13003</v>
      </c>
      <c r="C4942" s="300" t="s">
        <v>9</v>
      </c>
      <c r="D4942" s="300" t="s">
        <v>7216</v>
      </c>
      <c r="E4942" s="302" t="s">
        <v>51</v>
      </c>
      <c r="F4942" s="423" t="s">
        <v>13004</v>
      </c>
      <c r="G4942" s="423"/>
      <c r="H4942" s="423">
        <v>2.5412E-3</v>
      </c>
      <c r="I4942" s="423"/>
      <c r="J4942" s="424">
        <v>8.4900000000000003E-2</v>
      </c>
      <c r="K4942" s="424"/>
      <c r="L4942" s="424"/>
    </row>
    <row r="4943" spans="1:12" ht="24" customHeight="1">
      <c r="A4943" s="300" t="s">
        <v>12986</v>
      </c>
      <c r="B4943" s="301" t="s">
        <v>13005</v>
      </c>
      <c r="C4943" s="300" t="s">
        <v>9</v>
      </c>
      <c r="D4943" s="300" t="s">
        <v>7393</v>
      </c>
      <c r="E4943" s="302" t="s">
        <v>12988</v>
      </c>
      <c r="F4943" s="423" t="s">
        <v>13006</v>
      </c>
      <c r="G4943" s="423"/>
      <c r="H4943" s="423">
        <v>1.5288999999999999E-3</v>
      </c>
      <c r="I4943" s="423"/>
      <c r="J4943" s="424">
        <v>8.2600000000000007E-2</v>
      </c>
      <c r="K4943" s="424"/>
      <c r="L4943" s="424"/>
    </row>
    <row r="4944" spans="1:12" ht="24" customHeight="1">
      <c r="A4944" s="300" t="s">
        <v>12986</v>
      </c>
      <c r="B4944" s="301" t="s">
        <v>13007</v>
      </c>
      <c r="C4944" s="300" t="s">
        <v>9</v>
      </c>
      <c r="D4944" s="300" t="s">
        <v>10619</v>
      </c>
      <c r="E4944" s="302" t="s">
        <v>51</v>
      </c>
      <c r="F4944" s="423" t="s">
        <v>13008</v>
      </c>
      <c r="G4944" s="423"/>
      <c r="H4944" s="423">
        <v>1.1858999999999999E-3</v>
      </c>
      <c r="I4944" s="423"/>
      <c r="J4944" s="424">
        <v>0.2268</v>
      </c>
      <c r="K4944" s="424"/>
      <c r="L4944" s="424"/>
    </row>
    <row r="4945" spans="1:12" ht="24" customHeight="1">
      <c r="A4945" s="300" t="s">
        <v>12986</v>
      </c>
      <c r="B4945" s="301" t="s">
        <v>13009</v>
      </c>
      <c r="C4945" s="300" t="s">
        <v>9</v>
      </c>
      <c r="D4945" s="300" t="s">
        <v>10769</v>
      </c>
      <c r="E4945" s="302" t="s">
        <v>51</v>
      </c>
      <c r="F4945" s="423" t="s">
        <v>13010</v>
      </c>
      <c r="G4945" s="423"/>
      <c r="H4945" s="423">
        <v>0.1066045</v>
      </c>
      <c r="I4945" s="423"/>
      <c r="J4945" s="424">
        <v>0.1343</v>
      </c>
      <c r="K4945" s="424"/>
      <c r="L4945" s="424"/>
    </row>
    <row r="4946" spans="1:12" ht="24" customHeight="1">
      <c r="A4946" s="300" t="s">
        <v>12986</v>
      </c>
      <c r="B4946" s="301" t="s">
        <v>13011</v>
      </c>
      <c r="C4946" s="300" t="s">
        <v>9</v>
      </c>
      <c r="D4946" s="300" t="s">
        <v>10929</v>
      </c>
      <c r="E4946" s="302" t="s">
        <v>51</v>
      </c>
      <c r="F4946" s="423" t="s">
        <v>13012</v>
      </c>
      <c r="G4946" s="423"/>
      <c r="H4946" s="423">
        <v>1.0277000000000001E-3</v>
      </c>
      <c r="I4946" s="423"/>
      <c r="J4946" s="424">
        <v>0.15459999999999999</v>
      </c>
      <c r="K4946" s="424"/>
      <c r="L4946" s="424"/>
    </row>
    <row r="4947" spans="1:12" ht="24" customHeight="1">
      <c r="A4947" s="300" t="s">
        <v>12986</v>
      </c>
      <c r="B4947" s="301" t="s">
        <v>13099</v>
      </c>
      <c r="C4947" s="300" t="s">
        <v>9</v>
      </c>
      <c r="D4947" s="300" t="s">
        <v>7224</v>
      </c>
      <c r="E4947" s="302" t="s">
        <v>51</v>
      </c>
      <c r="F4947" s="423" t="s">
        <v>13100</v>
      </c>
      <c r="G4947" s="423"/>
      <c r="H4947" s="423">
        <v>6.2633000000000003E-3</v>
      </c>
      <c r="I4947" s="423"/>
      <c r="J4947" s="424">
        <v>5.7599999999999998E-2</v>
      </c>
      <c r="K4947" s="424"/>
      <c r="L4947" s="424"/>
    </row>
    <row r="4948" spans="1:12" ht="24" customHeight="1">
      <c r="A4948" s="300" t="s">
        <v>12986</v>
      </c>
      <c r="B4948" s="301" t="s">
        <v>13101</v>
      </c>
      <c r="C4948" s="300" t="s">
        <v>9</v>
      </c>
      <c r="D4948" s="300" t="s">
        <v>7359</v>
      </c>
      <c r="E4948" s="302" t="s">
        <v>51</v>
      </c>
      <c r="F4948" s="423" t="s">
        <v>13102</v>
      </c>
      <c r="G4948" s="423"/>
      <c r="H4948" s="423">
        <v>2.0220000000000001E-4</v>
      </c>
      <c r="I4948" s="423"/>
      <c r="J4948" s="424">
        <v>2.5999999999999999E-2</v>
      </c>
      <c r="K4948" s="424"/>
      <c r="L4948" s="424"/>
    </row>
    <row r="4949" spans="1:12" ht="24" customHeight="1">
      <c r="A4949" s="300" t="s">
        <v>12986</v>
      </c>
      <c r="B4949" s="301" t="s">
        <v>13103</v>
      </c>
      <c r="C4949" s="300" t="s">
        <v>9</v>
      </c>
      <c r="D4949" s="300" t="s">
        <v>8851</v>
      </c>
      <c r="E4949" s="302" t="s">
        <v>51</v>
      </c>
      <c r="F4949" s="423" t="s">
        <v>13104</v>
      </c>
      <c r="G4949" s="423"/>
      <c r="H4949" s="423">
        <v>1.618E-4</v>
      </c>
      <c r="I4949" s="423"/>
      <c r="J4949" s="424">
        <v>3.1300000000000001E-2</v>
      </c>
      <c r="K4949" s="424"/>
      <c r="L4949" s="424"/>
    </row>
    <row r="4950" spans="1:12" ht="24" customHeight="1">
      <c r="A4950" s="300" t="s">
        <v>12986</v>
      </c>
      <c r="B4950" s="301" t="s">
        <v>13105</v>
      </c>
      <c r="C4950" s="300" t="s">
        <v>9</v>
      </c>
      <c r="D4950" s="300" t="s">
        <v>8852</v>
      </c>
      <c r="E4950" s="302" t="s">
        <v>51</v>
      </c>
      <c r="F4950" s="423" t="s">
        <v>13106</v>
      </c>
      <c r="G4950" s="423"/>
      <c r="H4950" s="423">
        <v>3.4600000000000001E-5</v>
      </c>
      <c r="I4950" s="423"/>
      <c r="J4950" s="424">
        <v>1.9E-2</v>
      </c>
      <c r="K4950" s="424"/>
      <c r="L4950" s="424"/>
    </row>
    <row r="4951" spans="1:12" ht="24" customHeight="1">
      <c r="A4951" s="300" t="s">
        <v>12986</v>
      </c>
      <c r="B4951" s="301" t="s">
        <v>13107</v>
      </c>
      <c r="C4951" s="300" t="s">
        <v>9</v>
      </c>
      <c r="D4951" s="300" t="s">
        <v>9000</v>
      </c>
      <c r="E4951" s="302" t="s">
        <v>51</v>
      </c>
      <c r="F4951" s="423" t="s">
        <v>13108</v>
      </c>
      <c r="G4951" s="423"/>
      <c r="H4951" s="423">
        <v>7.1288000000000002E-3</v>
      </c>
      <c r="I4951" s="423"/>
      <c r="J4951" s="424">
        <v>4.8300000000000003E-2</v>
      </c>
      <c r="K4951" s="424"/>
      <c r="L4951" s="424"/>
    </row>
    <row r="4952" spans="1:12" ht="24" customHeight="1">
      <c r="A4952" s="300" t="s">
        <v>12986</v>
      </c>
      <c r="B4952" s="301" t="s">
        <v>13109</v>
      </c>
      <c r="C4952" s="300" t="s">
        <v>9</v>
      </c>
      <c r="D4952" s="300" t="s">
        <v>9574</v>
      </c>
      <c r="E4952" s="302" t="s">
        <v>51</v>
      </c>
      <c r="F4952" s="423" t="s">
        <v>13110</v>
      </c>
      <c r="G4952" s="423"/>
      <c r="H4952" s="423">
        <v>2.2607999999999999E-3</v>
      </c>
      <c r="I4952" s="423"/>
      <c r="J4952" s="424">
        <v>0.02</v>
      </c>
      <c r="K4952" s="424"/>
      <c r="L4952" s="424"/>
    </row>
    <row r="4953" spans="1:12" ht="24" customHeight="1">
      <c r="A4953" s="300" t="s">
        <v>12986</v>
      </c>
      <c r="B4953" s="301" t="s">
        <v>13111</v>
      </c>
      <c r="C4953" s="300" t="s">
        <v>9</v>
      </c>
      <c r="D4953" s="300" t="s">
        <v>10714</v>
      </c>
      <c r="E4953" s="302" t="s">
        <v>93</v>
      </c>
      <c r="F4953" s="423" t="s">
        <v>13112</v>
      </c>
      <c r="G4953" s="423"/>
      <c r="H4953" s="423">
        <v>1.1881999999999999E-3</v>
      </c>
      <c r="I4953" s="423"/>
      <c r="J4953" s="424">
        <v>1.8100000000000002E-2</v>
      </c>
      <c r="K4953" s="424"/>
      <c r="L4953" s="424"/>
    </row>
    <row r="4954" spans="1:12" ht="24" customHeight="1">
      <c r="A4954" s="300" t="s">
        <v>12986</v>
      </c>
      <c r="B4954" s="301" t="s">
        <v>13113</v>
      </c>
      <c r="C4954" s="300" t="s">
        <v>9</v>
      </c>
      <c r="D4954" s="300" t="s">
        <v>10809</v>
      </c>
      <c r="E4954" s="302" t="s">
        <v>51</v>
      </c>
      <c r="F4954" s="423" t="s">
        <v>13114</v>
      </c>
      <c r="G4954" s="423"/>
      <c r="H4954" s="423">
        <v>1.1881999999999999E-3</v>
      </c>
      <c r="I4954" s="423"/>
      <c r="J4954" s="424">
        <v>1.43E-2</v>
      </c>
      <c r="K4954" s="424"/>
      <c r="L4954" s="424"/>
    </row>
    <row r="4955" spans="1:12" ht="24" customHeight="1">
      <c r="A4955" s="300" t="s">
        <v>12986</v>
      </c>
      <c r="B4955" s="301" t="s">
        <v>13115</v>
      </c>
      <c r="C4955" s="300" t="s">
        <v>9</v>
      </c>
      <c r="D4955" s="300" t="s">
        <v>10810</v>
      </c>
      <c r="E4955" s="302" t="s">
        <v>51</v>
      </c>
      <c r="F4955" s="423" t="s">
        <v>13116</v>
      </c>
      <c r="G4955" s="423"/>
      <c r="H4955" s="423">
        <v>1.1881999999999999E-3</v>
      </c>
      <c r="I4955" s="423"/>
      <c r="J4955" s="424">
        <v>3.1600000000000003E-2</v>
      </c>
      <c r="K4955" s="424"/>
      <c r="L4955" s="424"/>
    </row>
    <row r="4956" spans="1:12" ht="24" customHeight="1">
      <c r="A4956" s="300" t="s">
        <v>12986</v>
      </c>
      <c r="B4956" s="301" t="s">
        <v>13117</v>
      </c>
      <c r="C4956" s="300" t="s">
        <v>9</v>
      </c>
      <c r="D4956" s="300" t="s">
        <v>10837</v>
      </c>
      <c r="E4956" s="302" t="s">
        <v>51</v>
      </c>
      <c r="F4956" s="423" t="s">
        <v>13118</v>
      </c>
      <c r="G4956" s="423"/>
      <c r="H4956" s="423">
        <v>4.0500000000000002E-5</v>
      </c>
      <c r="I4956" s="423"/>
      <c r="J4956" s="424">
        <v>1.7999999999999999E-2</v>
      </c>
      <c r="K4956" s="424"/>
      <c r="L4956" s="424"/>
    </row>
    <row r="4957" spans="1:12" ht="17.100000000000001" customHeight="1">
      <c r="A4957" s="298"/>
      <c r="B4957" s="298"/>
      <c r="C4957" s="298"/>
      <c r="D4957" s="298"/>
      <c r="E4957" s="298"/>
      <c r="F4957" s="298"/>
      <c r="G4957" s="298"/>
      <c r="H4957" s="298"/>
      <c r="I4957" s="298"/>
      <c r="J4957" s="298" t="s">
        <v>12992</v>
      </c>
      <c r="K4957" s="298"/>
      <c r="L4957" s="298" t="s">
        <v>14367</v>
      </c>
    </row>
    <row r="4958" spans="1:12">
      <c r="A4958" s="414" t="s">
        <v>13056</v>
      </c>
      <c r="B4958" s="414"/>
      <c r="C4958" s="414"/>
      <c r="D4958" s="414"/>
      <c r="E4958" s="414"/>
      <c r="F4958" s="414"/>
      <c r="G4958" s="414"/>
      <c r="H4958" s="414"/>
      <c r="I4958" s="294"/>
      <c r="J4958" s="294"/>
      <c r="K4958" s="294"/>
      <c r="L4958" s="294"/>
    </row>
    <row r="4959" spans="1:12" ht="17.100000000000001" customHeight="1">
      <c r="A4959" s="294" t="s">
        <v>12978</v>
      </c>
      <c r="B4959" s="298" t="s">
        <v>12979</v>
      </c>
      <c r="C4959" s="294" t="s">
        <v>12980</v>
      </c>
      <c r="D4959" s="294" t="s">
        <v>12981</v>
      </c>
      <c r="E4959" s="299" t="s">
        <v>12982</v>
      </c>
      <c r="F4959" s="413" t="s">
        <v>12983</v>
      </c>
      <c r="G4959" s="413"/>
      <c r="H4959" s="413" t="s">
        <v>12984</v>
      </c>
      <c r="I4959" s="413"/>
      <c r="J4959" s="413" t="s">
        <v>12985</v>
      </c>
      <c r="K4959" s="413"/>
      <c r="L4959" s="413"/>
    </row>
    <row r="4960" spans="1:12" ht="24" customHeight="1">
      <c r="A4960" s="300" t="s">
        <v>12986</v>
      </c>
      <c r="B4960" s="301" t="s">
        <v>13057</v>
      </c>
      <c r="C4960" s="300" t="s">
        <v>9</v>
      </c>
      <c r="D4960" s="300" t="s">
        <v>12549</v>
      </c>
      <c r="E4960" s="302" t="s">
        <v>27</v>
      </c>
      <c r="F4960" s="423" t="s">
        <v>12948</v>
      </c>
      <c r="G4960" s="423"/>
      <c r="H4960" s="423">
        <v>0.95377769999999995</v>
      </c>
      <c r="I4960" s="423"/>
      <c r="J4960" s="424">
        <v>0.62</v>
      </c>
      <c r="K4960" s="424"/>
      <c r="L4960" s="424"/>
    </row>
    <row r="4961" spans="1:12" ht="17.100000000000001" customHeight="1">
      <c r="A4961" s="298"/>
      <c r="B4961" s="298"/>
      <c r="C4961" s="298"/>
      <c r="D4961" s="298"/>
      <c r="E4961" s="298"/>
      <c r="F4961" s="298"/>
      <c r="G4961" s="298"/>
      <c r="H4961" s="298"/>
      <c r="I4961" s="298"/>
      <c r="J4961" s="298" t="s">
        <v>12992</v>
      </c>
      <c r="K4961" s="298"/>
      <c r="L4961" s="298" t="s">
        <v>13874</v>
      </c>
    </row>
    <row r="4962" spans="1:12">
      <c r="A4962" s="414" t="s">
        <v>13058</v>
      </c>
      <c r="B4962" s="414"/>
      <c r="C4962" s="414"/>
      <c r="D4962" s="414"/>
      <c r="E4962" s="414"/>
      <c r="F4962" s="414"/>
      <c r="G4962" s="414"/>
      <c r="H4962" s="414"/>
      <c r="I4962" s="294"/>
      <c r="J4962" s="294"/>
      <c r="K4962" s="294"/>
      <c r="L4962" s="294"/>
    </row>
    <row r="4963" spans="1:12" ht="17.100000000000001" customHeight="1">
      <c r="A4963" s="294" t="s">
        <v>12978</v>
      </c>
      <c r="B4963" s="298" t="s">
        <v>12979</v>
      </c>
      <c r="C4963" s="294" t="s">
        <v>12980</v>
      </c>
      <c r="D4963" s="294" t="s">
        <v>12981</v>
      </c>
      <c r="E4963" s="299" t="s">
        <v>12982</v>
      </c>
      <c r="F4963" s="413" t="s">
        <v>12983</v>
      </c>
      <c r="G4963" s="413"/>
      <c r="H4963" s="413" t="s">
        <v>12984</v>
      </c>
      <c r="I4963" s="413"/>
      <c r="J4963" s="413" t="s">
        <v>12985</v>
      </c>
      <c r="K4963" s="413"/>
      <c r="L4963" s="413"/>
    </row>
    <row r="4964" spans="1:12" ht="24" customHeight="1">
      <c r="A4964" s="300" t="s">
        <v>12986</v>
      </c>
      <c r="B4964" s="301" t="s">
        <v>13059</v>
      </c>
      <c r="C4964" s="300" t="s">
        <v>9</v>
      </c>
      <c r="D4964" s="300" t="s">
        <v>12535</v>
      </c>
      <c r="E4964" s="302" t="s">
        <v>27</v>
      </c>
      <c r="F4964" s="423" t="s">
        <v>12936</v>
      </c>
      <c r="G4964" s="423"/>
      <c r="H4964" s="423">
        <v>0.95377769999999995</v>
      </c>
      <c r="I4964" s="423"/>
      <c r="J4964" s="424">
        <v>4.7699999999999999E-2</v>
      </c>
      <c r="K4964" s="424"/>
      <c r="L4964" s="424"/>
    </row>
    <row r="4965" spans="1:12" ht="17.100000000000001" customHeight="1">
      <c r="A4965" s="298"/>
      <c r="B4965" s="298"/>
      <c r="C4965" s="298"/>
      <c r="D4965" s="298"/>
      <c r="E4965" s="298"/>
      <c r="F4965" s="298"/>
      <c r="G4965" s="298"/>
      <c r="H4965" s="298"/>
      <c r="I4965" s="298"/>
      <c r="J4965" s="298" t="s">
        <v>12992</v>
      </c>
      <c r="K4965" s="298"/>
      <c r="L4965" s="298" t="s">
        <v>12936</v>
      </c>
    </row>
    <row r="4966" spans="1:12">
      <c r="A4966" s="414" t="s">
        <v>13060</v>
      </c>
      <c r="B4966" s="414"/>
      <c r="C4966" s="414"/>
      <c r="D4966" s="414"/>
      <c r="E4966" s="414"/>
      <c r="F4966" s="414"/>
      <c r="G4966" s="414"/>
      <c r="H4966" s="414"/>
      <c r="I4966" s="294"/>
      <c r="J4966" s="294"/>
      <c r="K4966" s="294"/>
      <c r="L4966" s="294"/>
    </row>
    <row r="4967" spans="1:12" ht="17.100000000000001" customHeight="1">
      <c r="A4967" s="294" t="s">
        <v>12978</v>
      </c>
      <c r="B4967" s="298" t="s">
        <v>12979</v>
      </c>
      <c r="C4967" s="294" t="s">
        <v>12980</v>
      </c>
      <c r="D4967" s="294" t="s">
        <v>12981</v>
      </c>
      <c r="E4967" s="299" t="s">
        <v>12982</v>
      </c>
      <c r="F4967" s="413" t="s">
        <v>12983</v>
      </c>
      <c r="G4967" s="413"/>
      <c r="H4967" s="413" t="s">
        <v>12984</v>
      </c>
      <c r="I4967" s="413"/>
      <c r="J4967" s="413" t="s">
        <v>12985</v>
      </c>
      <c r="K4967" s="413"/>
      <c r="L4967" s="413"/>
    </row>
    <row r="4968" spans="1:12" ht="24" customHeight="1">
      <c r="A4968" s="300" t="s">
        <v>12986</v>
      </c>
      <c r="B4968" s="301" t="s">
        <v>13061</v>
      </c>
      <c r="C4968" s="300" t="s">
        <v>9</v>
      </c>
      <c r="D4968" s="300" t="s">
        <v>12522</v>
      </c>
      <c r="E4968" s="302" t="s">
        <v>27</v>
      </c>
      <c r="F4968" s="423" t="s">
        <v>12964</v>
      </c>
      <c r="G4968" s="423"/>
      <c r="H4968" s="423">
        <v>0.95377769999999995</v>
      </c>
      <c r="I4968" s="423"/>
      <c r="J4968" s="424">
        <v>2.4131</v>
      </c>
      <c r="K4968" s="424"/>
      <c r="L4968" s="424"/>
    </row>
    <row r="4969" spans="1:12" ht="24" customHeight="1">
      <c r="A4969" s="300" t="s">
        <v>12986</v>
      </c>
      <c r="B4969" s="301" t="s">
        <v>13062</v>
      </c>
      <c r="C4969" s="300" t="s">
        <v>9</v>
      </c>
      <c r="D4969" s="300" t="s">
        <v>12527</v>
      </c>
      <c r="E4969" s="302" t="s">
        <v>27</v>
      </c>
      <c r="F4969" s="423" t="s">
        <v>13063</v>
      </c>
      <c r="G4969" s="423"/>
      <c r="H4969" s="423">
        <v>0.95377769999999995</v>
      </c>
      <c r="I4969" s="423"/>
      <c r="J4969" s="424">
        <v>0.32429999999999998</v>
      </c>
      <c r="K4969" s="424"/>
      <c r="L4969" s="424"/>
    </row>
    <row r="4970" spans="1:12" ht="17.100000000000001" customHeight="1">
      <c r="A4970" s="298"/>
      <c r="B4970" s="298"/>
      <c r="C4970" s="298"/>
      <c r="D4970" s="298"/>
      <c r="E4970" s="298"/>
      <c r="F4970" s="298"/>
      <c r="G4970" s="298"/>
      <c r="H4970" s="298"/>
      <c r="I4970" s="298"/>
      <c r="J4970" s="298" t="s">
        <v>12992</v>
      </c>
      <c r="K4970" s="298"/>
      <c r="L4970" s="298" t="s">
        <v>14368</v>
      </c>
    </row>
    <row r="4971" spans="1:12" ht="17.100000000000001" customHeight="1">
      <c r="A4971" s="294" t="s">
        <v>13014</v>
      </c>
      <c r="B4971" s="294"/>
      <c r="C4971" s="294"/>
      <c r="D4971" s="294"/>
      <c r="E4971" s="294"/>
      <c r="F4971" s="294"/>
      <c r="G4971" s="294"/>
      <c r="H4971" s="294"/>
      <c r="I4971" s="294"/>
      <c r="J4971" s="294"/>
      <c r="K4971" s="294"/>
      <c r="L4971" s="294"/>
    </row>
    <row r="4972" spans="1:12" ht="17.100000000000001" customHeight="1">
      <c r="A4972" s="298"/>
      <c r="B4972" s="298"/>
      <c r="C4972" s="298"/>
      <c r="D4972" s="298"/>
      <c r="E4972" s="298"/>
      <c r="F4972" s="298"/>
      <c r="G4972" s="298"/>
      <c r="H4972" s="298"/>
      <c r="I4972" s="298"/>
      <c r="J4972" s="298" t="s">
        <v>13015</v>
      </c>
      <c r="K4972" s="298"/>
      <c r="L4972" s="298" t="s">
        <v>14369</v>
      </c>
    </row>
    <row r="4973" spans="1:12" ht="17.100000000000001" customHeight="1">
      <c r="A4973" s="298"/>
      <c r="B4973" s="298"/>
      <c r="C4973" s="298"/>
      <c r="D4973" s="298"/>
      <c r="E4973" s="298"/>
      <c r="F4973" s="298"/>
      <c r="G4973" s="298"/>
      <c r="H4973" s="298"/>
      <c r="I4973" s="298"/>
      <c r="J4973" s="298" t="s">
        <v>13017</v>
      </c>
      <c r="K4973" s="298" t="s">
        <v>13018</v>
      </c>
      <c r="L4973" s="298" t="s">
        <v>14250</v>
      </c>
    </row>
    <row r="4974" spans="1:12" ht="17.100000000000001" customHeight="1">
      <c r="A4974" s="298"/>
      <c r="B4974" s="298"/>
      <c r="C4974" s="298"/>
      <c r="D4974" s="298"/>
      <c r="E4974" s="298"/>
      <c r="F4974" s="298"/>
      <c r="G4974" s="298"/>
      <c r="H4974" s="298"/>
      <c r="I4974" s="298"/>
      <c r="J4974" s="298" t="s">
        <v>13020</v>
      </c>
      <c r="K4974" s="298"/>
      <c r="L4974" s="298" t="s">
        <v>14370</v>
      </c>
    </row>
    <row r="4975" spans="1:12" ht="17.100000000000001" customHeight="1">
      <c r="A4975" s="298"/>
      <c r="B4975" s="298"/>
      <c r="C4975" s="298"/>
      <c r="D4975" s="298"/>
      <c r="E4975" s="298"/>
      <c r="F4975" s="298"/>
      <c r="G4975" s="298"/>
      <c r="H4975" s="298"/>
      <c r="I4975" s="298"/>
      <c r="J4975" s="298" t="s">
        <v>13022</v>
      </c>
      <c r="K4975" s="298" t="s">
        <v>12974</v>
      </c>
      <c r="L4975" s="298" t="s">
        <v>14371</v>
      </c>
    </row>
    <row r="4976" spans="1:12" ht="17.100000000000001" customHeight="1">
      <c r="A4976" s="298"/>
      <c r="B4976" s="298"/>
      <c r="C4976" s="298"/>
      <c r="D4976" s="298"/>
      <c r="E4976" s="298"/>
      <c r="F4976" s="298"/>
      <c r="G4976" s="298"/>
      <c r="H4976" s="298"/>
      <c r="I4976" s="298"/>
      <c r="J4976" s="298" t="s">
        <v>13024</v>
      </c>
      <c r="K4976" s="298"/>
      <c r="L4976" s="298" t="s">
        <v>14372</v>
      </c>
    </row>
    <row r="4977" spans="1:12" ht="30" customHeight="1">
      <c r="A4977" s="299"/>
      <c r="B4977" s="299"/>
      <c r="C4977" s="299"/>
      <c r="D4977" s="299"/>
      <c r="E4977" s="299"/>
      <c r="F4977" s="299"/>
      <c r="G4977" s="299"/>
      <c r="H4977" s="299"/>
      <c r="I4977" s="299"/>
      <c r="J4977" s="299"/>
      <c r="K4977" s="299"/>
      <c r="L4977" s="299"/>
    </row>
    <row r="4978" spans="1:12" ht="24" customHeight="1">
      <c r="A4978" s="295" t="s">
        <v>14373</v>
      </c>
      <c r="B4978" s="296" t="s">
        <v>14374</v>
      </c>
      <c r="C4978" s="295" t="s">
        <v>9</v>
      </c>
      <c r="D4978" s="295" t="s">
        <v>1189</v>
      </c>
      <c r="E4978" s="297" t="s">
        <v>13082</v>
      </c>
      <c r="F4978" s="296"/>
      <c r="G4978" s="296"/>
      <c r="H4978" s="296"/>
      <c r="I4978" s="296"/>
      <c r="J4978" s="296"/>
      <c r="K4978" s="296"/>
      <c r="L4978" s="296"/>
    </row>
    <row r="4979" spans="1:12">
      <c r="A4979" s="414" t="s">
        <v>12977</v>
      </c>
      <c r="B4979" s="414"/>
      <c r="C4979" s="414"/>
      <c r="D4979" s="414"/>
      <c r="E4979" s="414"/>
      <c r="F4979" s="414"/>
      <c r="G4979" s="414"/>
      <c r="H4979" s="414"/>
      <c r="I4979" s="294"/>
      <c r="J4979" s="294"/>
      <c r="K4979" s="294"/>
      <c r="L4979" s="294"/>
    </row>
    <row r="4980" spans="1:12" ht="17.100000000000001" customHeight="1">
      <c r="A4980" s="294" t="s">
        <v>12978</v>
      </c>
      <c r="B4980" s="298" t="s">
        <v>12979</v>
      </c>
      <c r="C4980" s="294" t="s">
        <v>12980</v>
      </c>
      <c r="D4980" s="294" t="s">
        <v>12981</v>
      </c>
      <c r="E4980" s="299" t="s">
        <v>12982</v>
      </c>
      <c r="F4980" s="413" t="s">
        <v>12983</v>
      </c>
      <c r="G4980" s="413"/>
      <c r="H4980" s="413" t="s">
        <v>12984</v>
      </c>
      <c r="I4980" s="413"/>
      <c r="J4980" s="413" t="s">
        <v>12985</v>
      </c>
      <c r="K4980" s="413"/>
      <c r="L4980" s="413"/>
    </row>
    <row r="4981" spans="1:12" ht="24" customHeight="1">
      <c r="A4981" s="300" t="s">
        <v>12986</v>
      </c>
      <c r="B4981" s="301" t="s">
        <v>13085</v>
      </c>
      <c r="C4981" s="300" t="s">
        <v>9</v>
      </c>
      <c r="D4981" s="300" t="s">
        <v>7909</v>
      </c>
      <c r="E4981" s="302" t="s">
        <v>51</v>
      </c>
      <c r="F4981" s="423" t="s">
        <v>13086</v>
      </c>
      <c r="G4981" s="423"/>
      <c r="H4981" s="423">
        <v>3.523E-4</v>
      </c>
      <c r="I4981" s="423"/>
      <c r="J4981" s="424">
        <v>3.6600000000000001E-2</v>
      </c>
      <c r="K4981" s="424"/>
      <c r="L4981" s="424"/>
    </row>
    <row r="4982" spans="1:12" ht="24" customHeight="1">
      <c r="A4982" s="300" t="s">
        <v>12986</v>
      </c>
      <c r="B4982" s="301" t="s">
        <v>13087</v>
      </c>
      <c r="C4982" s="300" t="s">
        <v>9</v>
      </c>
      <c r="D4982" s="300" t="s">
        <v>8873</v>
      </c>
      <c r="E4982" s="302" t="s">
        <v>51</v>
      </c>
      <c r="F4982" s="423" t="s">
        <v>13088</v>
      </c>
      <c r="G4982" s="423"/>
      <c r="H4982" s="423">
        <v>3.3599999999999997E-5</v>
      </c>
      <c r="I4982" s="423"/>
      <c r="J4982" s="424">
        <v>2.92E-2</v>
      </c>
      <c r="K4982" s="424"/>
      <c r="L4982" s="424"/>
    </row>
    <row r="4983" spans="1:12" ht="48" customHeight="1">
      <c r="A4983" s="300" t="s">
        <v>12986</v>
      </c>
      <c r="B4983" s="301" t="s">
        <v>13089</v>
      </c>
      <c r="C4983" s="300" t="s">
        <v>9</v>
      </c>
      <c r="D4983" s="300" t="s">
        <v>9227</v>
      </c>
      <c r="E4983" s="302" t="s">
        <v>51</v>
      </c>
      <c r="F4983" s="423" t="s">
        <v>13090</v>
      </c>
      <c r="G4983" s="423"/>
      <c r="H4983" s="423">
        <v>2.3499999999999999E-5</v>
      </c>
      <c r="I4983" s="423"/>
      <c r="J4983" s="424">
        <v>3.1399999999999997E-2</v>
      </c>
      <c r="K4983" s="424"/>
      <c r="L4983" s="424"/>
    </row>
    <row r="4984" spans="1:12" ht="24" customHeight="1">
      <c r="A4984" s="300" t="s">
        <v>12986</v>
      </c>
      <c r="B4984" s="301" t="s">
        <v>13091</v>
      </c>
      <c r="C4984" s="300" t="s">
        <v>9</v>
      </c>
      <c r="D4984" s="300" t="s">
        <v>9580</v>
      </c>
      <c r="E4984" s="302" t="s">
        <v>51</v>
      </c>
      <c r="F4984" s="423" t="s">
        <v>13092</v>
      </c>
      <c r="G4984" s="423"/>
      <c r="H4984" s="423">
        <v>2.3E-5</v>
      </c>
      <c r="I4984" s="423"/>
      <c r="J4984" s="424">
        <v>2.06E-2</v>
      </c>
      <c r="K4984" s="424"/>
      <c r="L4984" s="424"/>
    </row>
    <row r="4985" spans="1:12" ht="24" customHeight="1">
      <c r="A4985" s="300" t="s">
        <v>12986</v>
      </c>
      <c r="B4985" s="301" t="s">
        <v>12987</v>
      </c>
      <c r="C4985" s="300" t="s">
        <v>9</v>
      </c>
      <c r="D4985" s="300" t="s">
        <v>9831</v>
      </c>
      <c r="E4985" s="302" t="s">
        <v>12988</v>
      </c>
      <c r="F4985" s="423" t="s">
        <v>12989</v>
      </c>
      <c r="G4985" s="423"/>
      <c r="H4985" s="423">
        <v>8.1530000000000005E-3</v>
      </c>
      <c r="I4985" s="423"/>
      <c r="J4985" s="424">
        <v>8.2500000000000004E-2</v>
      </c>
      <c r="K4985" s="424"/>
      <c r="L4985" s="424"/>
    </row>
    <row r="4986" spans="1:12" ht="36" customHeight="1">
      <c r="A4986" s="300" t="s">
        <v>12986</v>
      </c>
      <c r="B4986" s="301" t="s">
        <v>12990</v>
      </c>
      <c r="C4986" s="300" t="s">
        <v>9</v>
      </c>
      <c r="D4986" s="300" t="s">
        <v>11426</v>
      </c>
      <c r="E4986" s="302" t="s">
        <v>51</v>
      </c>
      <c r="F4986" s="423" t="s">
        <v>12991</v>
      </c>
      <c r="G4986" s="423"/>
      <c r="H4986" s="423">
        <v>4.2729999999999998E-4</v>
      </c>
      <c r="I4986" s="423"/>
      <c r="J4986" s="424">
        <v>5.6500000000000002E-2</v>
      </c>
      <c r="K4986" s="424"/>
      <c r="L4986" s="424"/>
    </row>
    <row r="4987" spans="1:12" ht="17.100000000000001" customHeight="1">
      <c r="A4987" s="298"/>
      <c r="B4987" s="298"/>
      <c r="C4987" s="298"/>
      <c r="D4987" s="298"/>
      <c r="E4987" s="298"/>
      <c r="F4987" s="298"/>
      <c r="G4987" s="298"/>
      <c r="H4987" s="298"/>
      <c r="I4987" s="298"/>
      <c r="J4987" s="298" t="s">
        <v>12992</v>
      </c>
      <c r="K4987" s="298"/>
      <c r="L4987" s="298" t="s">
        <v>13313</v>
      </c>
    </row>
    <row r="4988" spans="1:12">
      <c r="A4988" s="414" t="s">
        <v>12994</v>
      </c>
      <c r="B4988" s="414"/>
      <c r="C4988" s="414"/>
      <c r="D4988" s="414"/>
      <c r="E4988" s="414"/>
      <c r="F4988" s="414"/>
      <c r="G4988" s="414"/>
      <c r="H4988" s="414"/>
      <c r="I4988" s="294"/>
      <c r="J4988" s="294"/>
      <c r="K4988" s="294"/>
      <c r="L4988" s="294"/>
    </row>
    <row r="4989" spans="1:12" ht="17.100000000000001" customHeight="1">
      <c r="A4989" s="294" t="s">
        <v>12978</v>
      </c>
      <c r="B4989" s="298" t="s">
        <v>12979</v>
      </c>
      <c r="C4989" s="294" t="s">
        <v>12980</v>
      </c>
      <c r="D4989" s="294" t="s">
        <v>12981</v>
      </c>
      <c r="E4989" s="299" t="s">
        <v>12982</v>
      </c>
      <c r="F4989" s="413" t="s">
        <v>12983</v>
      </c>
      <c r="G4989" s="413"/>
      <c r="H4989" s="413" t="s">
        <v>12984</v>
      </c>
      <c r="I4989" s="413"/>
      <c r="J4989" s="413" t="s">
        <v>12985</v>
      </c>
      <c r="K4989" s="413"/>
      <c r="L4989" s="413"/>
    </row>
    <row r="4990" spans="1:12" ht="24" customHeight="1">
      <c r="A4990" s="300" t="s">
        <v>12986</v>
      </c>
      <c r="B4990" s="301" t="s">
        <v>13161</v>
      </c>
      <c r="C4990" s="300" t="s">
        <v>9</v>
      </c>
      <c r="D4990" s="300" t="s">
        <v>10381</v>
      </c>
      <c r="E4990" s="302" t="s">
        <v>27</v>
      </c>
      <c r="F4990" s="423" t="s">
        <v>13134</v>
      </c>
      <c r="G4990" s="423"/>
      <c r="H4990" s="423">
        <v>0.35325030000000002</v>
      </c>
      <c r="I4990" s="423"/>
      <c r="J4990" s="424">
        <v>2.4550999999999998</v>
      </c>
      <c r="K4990" s="424"/>
      <c r="L4990" s="424"/>
    </row>
    <row r="4991" spans="1:12" ht="24" customHeight="1">
      <c r="A4991" s="300" t="s">
        <v>12986</v>
      </c>
      <c r="B4991" s="301" t="s">
        <v>13093</v>
      </c>
      <c r="C4991" s="300" t="s">
        <v>9</v>
      </c>
      <c r="D4991" s="300" t="s">
        <v>10857</v>
      </c>
      <c r="E4991" s="302" t="s">
        <v>27</v>
      </c>
      <c r="F4991" s="423" t="s">
        <v>13094</v>
      </c>
      <c r="G4991" s="423"/>
      <c r="H4991" s="423">
        <v>0.25361830000000002</v>
      </c>
      <c r="I4991" s="423"/>
      <c r="J4991" s="424">
        <v>1.3111999999999999</v>
      </c>
      <c r="K4991" s="424"/>
      <c r="L4991" s="424"/>
    </row>
    <row r="4992" spans="1:12" ht="17.100000000000001" customHeight="1">
      <c r="A4992" s="298"/>
      <c r="B4992" s="298"/>
      <c r="C4992" s="298"/>
      <c r="D4992" s="298"/>
      <c r="E4992" s="298"/>
      <c r="F4992" s="298"/>
      <c r="G4992" s="298"/>
      <c r="H4992" s="298"/>
      <c r="I4992" s="298"/>
      <c r="J4992" s="298" t="s">
        <v>12992</v>
      </c>
      <c r="K4992" s="298"/>
      <c r="L4992" s="298" t="s">
        <v>14263</v>
      </c>
    </row>
    <row r="4993" spans="1:12">
      <c r="A4993" s="414" t="s">
        <v>12998</v>
      </c>
      <c r="B4993" s="414"/>
      <c r="C4993" s="414"/>
      <c r="D4993" s="414"/>
      <c r="E4993" s="414"/>
      <c r="F4993" s="414"/>
      <c r="G4993" s="414"/>
      <c r="H4993" s="414"/>
      <c r="I4993" s="294"/>
      <c r="J4993" s="294"/>
      <c r="K4993" s="294"/>
      <c r="L4993" s="294"/>
    </row>
    <row r="4994" spans="1:12" ht="17.100000000000001" customHeight="1">
      <c r="A4994" s="294" t="s">
        <v>12978</v>
      </c>
      <c r="B4994" s="298" t="s">
        <v>12979</v>
      </c>
      <c r="C4994" s="294" t="s">
        <v>12980</v>
      </c>
      <c r="D4994" s="294" t="s">
        <v>12981</v>
      </c>
      <c r="E4994" s="299" t="s">
        <v>12982</v>
      </c>
      <c r="F4994" s="413" t="s">
        <v>12983</v>
      </c>
      <c r="G4994" s="413"/>
      <c r="H4994" s="413" t="s">
        <v>12984</v>
      </c>
      <c r="I4994" s="413"/>
      <c r="J4994" s="413" t="s">
        <v>12985</v>
      </c>
      <c r="K4994" s="413"/>
      <c r="L4994" s="413"/>
    </row>
    <row r="4995" spans="1:12" ht="24" customHeight="1">
      <c r="A4995" s="300" t="s">
        <v>12986</v>
      </c>
      <c r="B4995" s="301" t="s">
        <v>14375</v>
      </c>
      <c r="C4995" s="300" t="s">
        <v>9</v>
      </c>
      <c r="D4995" s="300" t="s">
        <v>11338</v>
      </c>
      <c r="E4995" s="302" t="s">
        <v>93</v>
      </c>
      <c r="F4995" s="423" t="s">
        <v>14376</v>
      </c>
      <c r="G4995" s="423"/>
      <c r="H4995" s="423">
        <v>0.17</v>
      </c>
      <c r="I4995" s="423"/>
      <c r="J4995" s="424">
        <v>2.06</v>
      </c>
      <c r="K4995" s="424"/>
      <c r="L4995" s="424"/>
    </row>
    <row r="4996" spans="1:12" ht="24" customHeight="1">
      <c r="A4996" s="300" t="s">
        <v>12986</v>
      </c>
      <c r="B4996" s="301" t="s">
        <v>13099</v>
      </c>
      <c r="C4996" s="300" t="s">
        <v>9</v>
      </c>
      <c r="D4996" s="300" t="s">
        <v>7224</v>
      </c>
      <c r="E4996" s="302" t="s">
        <v>51</v>
      </c>
      <c r="F4996" s="423" t="s">
        <v>13100</v>
      </c>
      <c r="G4996" s="423"/>
      <c r="H4996" s="423">
        <v>4.1614E-3</v>
      </c>
      <c r="I4996" s="423"/>
      <c r="J4996" s="424">
        <v>3.8199999999999998E-2</v>
      </c>
      <c r="K4996" s="424"/>
      <c r="L4996" s="424"/>
    </row>
    <row r="4997" spans="1:12" ht="24" customHeight="1">
      <c r="A4997" s="300" t="s">
        <v>12986</v>
      </c>
      <c r="B4997" s="301" t="s">
        <v>13101</v>
      </c>
      <c r="C4997" s="300" t="s">
        <v>9</v>
      </c>
      <c r="D4997" s="300" t="s">
        <v>7359</v>
      </c>
      <c r="E4997" s="302" t="s">
        <v>51</v>
      </c>
      <c r="F4997" s="423" t="s">
        <v>13102</v>
      </c>
      <c r="G4997" s="423"/>
      <c r="H4997" s="423">
        <v>1.3430000000000001E-4</v>
      </c>
      <c r="I4997" s="423"/>
      <c r="J4997" s="424">
        <v>1.7299999999999999E-2</v>
      </c>
      <c r="K4997" s="424"/>
      <c r="L4997" s="424"/>
    </row>
    <row r="4998" spans="1:12" ht="24" customHeight="1">
      <c r="A4998" s="300" t="s">
        <v>12986</v>
      </c>
      <c r="B4998" s="301" t="s">
        <v>13103</v>
      </c>
      <c r="C4998" s="300" t="s">
        <v>9</v>
      </c>
      <c r="D4998" s="300" t="s">
        <v>8851</v>
      </c>
      <c r="E4998" s="302" t="s">
        <v>51</v>
      </c>
      <c r="F4998" s="423" t="s">
        <v>13104</v>
      </c>
      <c r="G4998" s="423"/>
      <c r="H4998" s="423">
        <v>1.075E-4</v>
      </c>
      <c r="I4998" s="423"/>
      <c r="J4998" s="424">
        <v>2.0799999999999999E-2</v>
      </c>
      <c r="K4998" s="424"/>
      <c r="L4998" s="424"/>
    </row>
    <row r="4999" spans="1:12" ht="24" customHeight="1">
      <c r="A4999" s="300" t="s">
        <v>12986</v>
      </c>
      <c r="B4999" s="301" t="s">
        <v>13105</v>
      </c>
      <c r="C4999" s="300" t="s">
        <v>9</v>
      </c>
      <c r="D4999" s="300" t="s">
        <v>8852</v>
      </c>
      <c r="E4999" s="302" t="s">
        <v>51</v>
      </c>
      <c r="F4999" s="423" t="s">
        <v>13106</v>
      </c>
      <c r="G4999" s="423"/>
      <c r="H4999" s="423">
        <v>2.3E-5</v>
      </c>
      <c r="I4999" s="423"/>
      <c r="J4999" s="424">
        <v>1.26E-2</v>
      </c>
      <c r="K4999" s="424"/>
      <c r="L4999" s="424"/>
    </row>
    <row r="5000" spans="1:12" ht="24" customHeight="1">
      <c r="A5000" s="300" t="s">
        <v>12986</v>
      </c>
      <c r="B5000" s="301" t="s">
        <v>13107</v>
      </c>
      <c r="C5000" s="300" t="s">
        <v>9</v>
      </c>
      <c r="D5000" s="300" t="s">
        <v>9000</v>
      </c>
      <c r="E5000" s="302" t="s">
        <v>51</v>
      </c>
      <c r="F5000" s="423" t="s">
        <v>13108</v>
      </c>
      <c r="G5000" s="423"/>
      <c r="H5000" s="423">
        <v>4.7365000000000003E-3</v>
      </c>
      <c r="I5000" s="423"/>
      <c r="J5000" s="424">
        <v>3.2099999999999997E-2</v>
      </c>
      <c r="K5000" s="424"/>
      <c r="L5000" s="424"/>
    </row>
    <row r="5001" spans="1:12" ht="24" customHeight="1">
      <c r="A5001" s="300" t="s">
        <v>12986</v>
      </c>
      <c r="B5001" s="301" t="s">
        <v>13109</v>
      </c>
      <c r="C5001" s="300" t="s">
        <v>9</v>
      </c>
      <c r="D5001" s="300" t="s">
        <v>9574</v>
      </c>
      <c r="E5001" s="302" t="s">
        <v>51</v>
      </c>
      <c r="F5001" s="423" t="s">
        <v>13110</v>
      </c>
      <c r="G5001" s="423"/>
      <c r="H5001" s="423">
        <v>1.5020999999999999E-3</v>
      </c>
      <c r="I5001" s="423"/>
      <c r="J5001" s="424">
        <v>1.3299999999999999E-2</v>
      </c>
      <c r="K5001" s="424"/>
      <c r="L5001" s="424"/>
    </row>
    <row r="5002" spans="1:12" ht="24" customHeight="1">
      <c r="A5002" s="300" t="s">
        <v>12986</v>
      </c>
      <c r="B5002" s="301" t="s">
        <v>13111</v>
      </c>
      <c r="C5002" s="300" t="s">
        <v>9</v>
      </c>
      <c r="D5002" s="300" t="s">
        <v>10714</v>
      </c>
      <c r="E5002" s="302" t="s">
        <v>93</v>
      </c>
      <c r="F5002" s="423" t="s">
        <v>13112</v>
      </c>
      <c r="G5002" s="423"/>
      <c r="H5002" s="423">
        <v>7.8950000000000005E-4</v>
      </c>
      <c r="I5002" s="423"/>
      <c r="J5002" s="424">
        <v>1.2E-2</v>
      </c>
      <c r="K5002" s="424"/>
      <c r="L5002" s="424"/>
    </row>
    <row r="5003" spans="1:12" ht="24" customHeight="1">
      <c r="A5003" s="300" t="s">
        <v>12986</v>
      </c>
      <c r="B5003" s="301" t="s">
        <v>13113</v>
      </c>
      <c r="C5003" s="300" t="s">
        <v>9</v>
      </c>
      <c r="D5003" s="300" t="s">
        <v>10809</v>
      </c>
      <c r="E5003" s="302" t="s">
        <v>51</v>
      </c>
      <c r="F5003" s="423" t="s">
        <v>13114</v>
      </c>
      <c r="G5003" s="423"/>
      <c r="H5003" s="423">
        <v>7.8950000000000005E-4</v>
      </c>
      <c r="I5003" s="423"/>
      <c r="J5003" s="424">
        <v>9.4999999999999998E-3</v>
      </c>
      <c r="K5003" s="424"/>
      <c r="L5003" s="424"/>
    </row>
    <row r="5004" spans="1:12" ht="24" customHeight="1">
      <c r="A5004" s="300" t="s">
        <v>12986</v>
      </c>
      <c r="B5004" s="301" t="s">
        <v>13115</v>
      </c>
      <c r="C5004" s="300" t="s">
        <v>9</v>
      </c>
      <c r="D5004" s="300" t="s">
        <v>10810</v>
      </c>
      <c r="E5004" s="302" t="s">
        <v>51</v>
      </c>
      <c r="F5004" s="423" t="s">
        <v>13116</v>
      </c>
      <c r="G5004" s="423"/>
      <c r="H5004" s="423">
        <v>7.8950000000000005E-4</v>
      </c>
      <c r="I5004" s="423"/>
      <c r="J5004" s="424">
        <v>2.1000000000000001E-2</v>
      </c>
      <c r="K5004" s="424"/>
      <c r="L5004" s="424"/>
    </row>
    <row r="5005" spans="1:12" ht="24" customHeight="1">
      <c r="A5005" s="300" t="s">
        <v>12986</v>
      </c>
      <c r="B5005" s="301" t="s">
        <v>13117</v>
      </c>
      <c r="C5005" s="300" t="s">
        <v>9</v>
      </c>
      <c r="D5005" s="300" t="s">
        <v>10837</v>
      </c>
      <c r="E5005" s="302" t="s">
        <v>51</v>
      </c>
      <c r="F5005" s="423" t="s">
        <v>13118</v>
      </c>
      <c r="G5005" s="423"/>
      <c r="H5005" s="423">
        <v>2.69E-5</v>
      </c>
      <c r="I5005" s="423"/>
      <c r="J5005" s="424">
        <v>1.2E-2</v>
      </c>
      <c r="K5005" s="424"/>
      <c r="L5005" s="424"/>
    </row>
    <row r="5006" spans="1:12" ht="24" customHeight="1">
      <c r="A5006" s="300" t="s">
        <v>12986</v>
      </c>
      <c r="B5006" s="301" t="s">
        <v>13003</v>
      </c>
      <c r="C5006" s="300" t="s">
        <v>9</v>
      </c>
      <c r="D5006" s="300" t="s">
        <v>7216</v>
      </c>
      <c r="E5006" s="302" t="s">
        <v>51</v>
      </c>
      <c r="F5006" s="423" t="s">
        <v>13004</v>
      </c>
      <c r="G5006" s="423"/>
      <c r="H5006" s="423">
        <v>1.5811E-3</v>
      </c>
      <c r="I5006" s="423"/>
      <c r="J5006" s="424">
        <v>5.28E-2</v>
      </c>
      <c r="K5006" s="424"/>
      <c r="L5006" s="424"/>
    </row>
    <row r="5007" spans="1:12" ht="24" customHeight="1">
      <c r="A5007" s="300" t="s">
        <v>12986</v>
      </c>
      <c r="B5007" s="301" t="s">
        <v>13005</v>
      </c>
      <c r="C5007" s="300" t="s">
        <v>9</v>
      </c>
      <c r="D5007" s="300" t="s">
        <v>7393</v>
      </c>
      <c r="E5007" s="302" t="s">
        <v>12988</v>
      </c>
      <c r="F5007" s="423" t="s">
        <v>13006</v>
      </c>
      <c r="G5007" s="423"/>
      <c r="H5007" s="423">
        <v>9.5120000000000003E-4</v>
      </c>
      <c r="I5007" s="423"/>
      <c r="J5007" s="424">
        <v>5.1400000000000001E-2</v>
      </c>
      <c r="K5007" s="424"/>
      <c r="L5007" s="424"/>
    </row>
    <row r="5008" spans="1:12" ht="24" customHeight="1">
      <c r="A5008" s="300" t="s">
        <v>12986</v>
      </c>
      <c r="B5008" s="301" t="s">
        <v>13007</v>
      </c>
      <c r="C5008" s="300" t="s">
        <v>9</v>
      </c>
      <c r="D5008" s="300" t="s">
        <v>10619</v>
      </c>
      <c r="E5008" s="302" t="s">
        <v>51</v>
      </c>
      <c r="F5008" s="423" t="s">
        <v>13008</v>
      </c>
      <c r="G5008" s="423"/>
      <c r="H5008" s="423">
        <v>7.3789999999999999E-4</v>
      </c>
      <c r="I5008" s="423"/>
      <c r="J5008" s="424">
        <v>0.1411</v>
      </c>
      <c r="K5008" s="424"/>
      <c r="L5008" s="424"/>
    </row>
    <row r="5009" spans="1:12" ht="24" customHeight="1">
      <c r="A5009" s="300" t="s">
        <v>12986</v>
      </c>
      <c r="B5009" s="301" t="s">
        <v>13009</v>
      </c>
      <c r="C5009" s="300" t="s">
        <v>9</v>
      </c>
      <c r="D5009" s="300" t="s">
        <v>10769</v>
      </c>
      <c r="E5009" s="302" t="s">
        <v>51</v>
      </c>
      <c r="F5009" s="423" t="s">
        <v>13010</v>
      </c>
      <c r="G5009" s="423"/>
      <c r="H5009" s="423">
        <v>6.6327499999999998E-2</v>
      </c>
      <c r="I5009" s="423"/>
      <c r="J5009" s="424">
        <v>8.3599999999999994E-2</v>
      </c>
      <c r="K5009" s="424"/>
      <c r="L5009" s="424"/>
    </row>
    <row r="5010" spans="1:12" ht="24" customHeight="1">
      <c r="A5010" s="300" t="s">
        <v>12986</v>
      </c>
      <c r="B5010" s="301" t="s">
        <v>13011</v>
      </c>
      <c r="C5010" s="300" t="s">
        <v>9</v>
      </c>
      <c r="D5010" s="300" t="s">
        <v>10929</v>
      </c>
      <c r="E5010" s="302" t="s">
        <v>51</v>
      </c>
      <c r="F5010" s="423" t="s">
        <v>13012</v>
      </c>
      <c r="G5010" s="423"/>
      <c r="H5010" s="423">
        <v>6.3949999999999999E-4</v>
      </c>
      <c r="I5010" s="423"/>
      <c r="J5010" s="424">
        <v>9.6199999999999994E-2</v>
      </c>
      <c r="K5010" s="424"/>
      <c r="L5010" s="424"/>
    </row>
    <row r="5011" spans="1:12" ht="17.100000000000001" customHeight="1">
      <c r="A5011" s="298"/>
      <c r="B5011" s="298"/>
      <c r="C5011" s="298"/>
      <c r="D5011" s="298"/>
      <c r="E5011" s="298"/>
      <c r="F5011" s="298"/>
      <c r="G5011" s="298"/>
      <c r="H5011" s="298"/>
      <c r="I5011" s="298"/>
      <c r="J5011" s="298" t="s">
        <v>12992</v>
      </c>
      <c r="K5011" s="298"/>
      <c r="L5011" s="298" t="s">
        <v>14377</v>
      </c>
    </row>
    <row r="5012" spans="1:12">
      <c r="A5012" s="414" t="s">
        <v>13056</v>
      </c>
      <c r="B5012" s="414"/>
      <c r="C5012" s="414"/>
      <c r="D5012" s="414"/>
      <c r="E5012" s="414"/>
      <c r="F5012" s="414"/>
      <c r="G5012" s="414"/>
      <c r="H5012" s="414"/>
      <c r="I5012" s="294"/>
      <c r="J5012" s="294"/>
      <c r="K5012" s="294"/>
      <c r="L5012" s="294"/>
    </row>
    <row r="5013" spans="1:12" ht="17.100000000000001" customHeight="1">
      <c r="A5013" s="294" t="s">
        <v>12978</v>
      </c>
      <c r="B5013" s="298" t="s">
        <v>12979</v>
      </c>
      <c r="C5013" s="294" t="s">
        <v>12980</v>
      </c>
      <c r="D5013" s="294" t="s">
        <v>12981</v>
      </c>
      <c r="E5013" s="299" t="s">
        <v>12982</v>
      </c>
      <c r="F5013" s="413" t="s">
        <v>12983</v>
      </c>
      <c r="G5013" s="413"/>
      <c r="H5013" s="413" t="s">
        <v>12984</v>
      </c>
      <c r="I5013" s="413"/>
      <c r="J5013" s="413" t="s">
        <v>12985</v>
      </c>
      <c r="K5013" s="413"/>
      <c r="L5013" s="413"/>
    </row>
    <row r="5014" spans="1:12" ht="24" customHeight="1">
      <c r="A5014" s="300" t="s">
        <v>12986</v>
      </c>
      <c r="B5014" s="301" t="s">
        <v>13057</v>
      </c>
      <c r="C5014" s="300" t="s">
        <v>9</v>
      </c>
      <c r="D5014" s="300" t="s">
        <v>12549</v>
      </c>
      <c r="E5014" s="302" t="s">
        <v>27</v>
      </c>
      <c r="F5014" s="423" t="s">
        <v>12948</v>
      </c>
      <c r="G5014" s="423"/>
      <c r="H5014" s="423">
        <v>0.59342379999999995</v>
      </c>
      <c r="I5014" s="423"/>
      <c r="J5014" s="424">
        <v>0.38569999999999999</v>
      </c>
      <c r="K5014" s="424"/>
      <c r="L5014" s="424"/>
    </row>
    <row r="5015" spans="1:12" ht="17.100000000000001" customHeight="1">
      <c r="A5015" s="298"/>
      <c r="B5015" s="298"/>
      <c r="C5015" s="298"/>
      <c r="D5015" s="298"/>
      <c r="E5015" s="298"/>
      <c r="F5015" s="298"/>
      <c r="G5015" s="298"/>
      <c r="H5015" s="298"/>
      <c r="I5015" s="298"/>
      <c r="J5015" s="298" t="s">
        <v>12992</v>
      </c>
      <c r="K5015" s="298"/>
      <c r="L5015" s="298" t="s">
        <v>13275</v>
      </c>
    </row>
    <row r="5016" spans="1:12">
      <c r="A5016" s="414" t="s">
        <v>13058</v>
      </c>
      <c r="B5016" s="414"/>
      <c r="C5016" s="414"/>
      <c r="D5016" s="414"/>
      <c r="E5016" s="414"/>
      <c r="F5016" s="414"/>
      <c r="G5016" s="414"/>
      <c r="H5016" s="414"/>
      <c r="I5016" s="294"/>
      <c r="J5016" s="294"/>
      <c r="K5016" s="294"/>
      <c r="L5016" s="294"/>
    </row>
    <row r="5017" spans="1:12" ht="17.100000000000001" customHeight="1">
      <c r="A5017" s="294" t="s">
        <v>12978</v>
      </c>
      <c r="B5017" s="298" t="s">
        <v>12979</v>
      </c>
      <c r="C5017" s="294" t="s">
        <v>12980</v>
      </c>
      <c r="D5017" s="294" t="s">
        <v>12981</v>
      </c>
      <c r="E5017" s="299" t="s">
        <v>12982</v>
      </c>
      <c r="F5017" s="413" t="s">
        <v>12983</v>
      </c>
      <c r="G5017" s="413"/>
      <c r="H5017" s="413" t="s">
        <v>12984</v>
      </c>
      <c r="I5017" s="413"/>
      <c r="J5017" s="413" t="s">
        <v>12985</v>
      </c>
      <c r="K5017" s="413"/>
      <c r="L5017" s="413"/>
    </row>
    <row r="5018" spans="1:12" ht="24" customHeight="1">
      <c r="A5018" s="300" t="s">
        <v>12986</v>
      </c>
      <c r="B5018" s="301" t="s">
        <v>13059</v>
      </c>
      <c r="C5018" s="300" t="s">
        <v>9</v>
      </c>
      <c r="D5018" s="300" t="s">
        <v>12535</v>
      </c>
      <c r="E5018" s="302" t="s">
        <v>27</v>
      </c>
      <c r="F5018" s="423" t="s">
        <v>12936</v>
      </c>
      <c r="G5018" s="423"/>
      <c r="H5018" s="423">
        <v>0.59342379999999995</v>
      </c>
      <c r="I5018" s="423"/>
      <c r="J5018" s="424">
        <v>2.9700000000000001E-2</v>
      </c>
      <c r="K5018" s="424"/>
      <c r="L5018" s="424"/>
    </row>
    <row r="5019" spans="1:12" ht="17.100000000000001" customHeight="1">
      <c r="A5019" s="298"/>
      <c r="B5019" s="298"/>
      <c r="C5019" s="298"/>
      <c r="D5019" s="298"/>
      <c r="E5019" s="298"/>
      <c r="F5019" s="298"/>
      <c r="G5019" s="298"/>
      <c r="H5019" s="298"/>
      <c r="I5019" s="298"/>
      <c r="J5019" s="298" t="s">
        <v>12992</v>
      </c>
      <c r="K5019" s="298"/>
      <c r="L5019" s="298" t="s">
        <v>12929</v>
      </c>
    </row>
    <row r="5020" spans="1:12">
      <c r="A5020" s="414" t="s">
        <v>13060</v>
      </c>
      <c r="B5020" s="414"/>
      <c r="C5020" s="414"/>
      <c r="D5020" s="414"/>
      <c r="E5020" s="414"/>
      <c r="F5020" s="414"/>
      <c r="G5020" s="414"/>
      <c r="H5020" s="414"/>
      <c r="I5020" s="294"/>
      <c r="J5020" s="294"/>
      <c r="K5020" s="294"/>
      <c r="L5020" s="294"/>
    </row>
    <row r="5021" spans="1:12" ht="17.100000000000001" customHeight="1">
      <c r="A5021" s="294" t="s">
        <v>12978</v>
      </c>
      <c r="B5021" s="298" t="s">
        <v>12979</v>
      </c>
      <c r="C5021" s="294" t="s">
        <v>12980</v>
      </c>
      <c r="D5021" s="294" t="s">
        <v>12981</v>
      </c>
      <c r="E5021" s="299" t="s">
        <v>12982</v>
      </c>
      <c r="F5021" s="413" t="s">
        <v>12983</v>
      </c>
      <c r="G5021" s="413"/>
      <c r="H5021" s="413" t="s">
        <v>12984</v>
      </c>
      <c r="I5021" s="413"/>
      <c r="J5021" s="413" t="s">
        <v>12985</v>
      </c>
      <c r="K5021" s="413"/>
      <c r="L5021" s="413"/>
    </row>
    <row r="5022" spans="1:12" ht="24" customHeight="1">
      <c r="A5022" s="300" t="s">
        <v>12986</v>
      </c>
      <c r="B5022" s="301" t="s">
        <v>13061</v>
      </c>
      <c r="C5022" s="300" t="s">
        <v>9</v>
      </c>
      <c r="D5022" s="300" t="s">
        <v>12522</v>
      </c>
      <c r="E5022" s="302" t="s">
        <v>27</v>
      </c>
      <c r="F5022" s="423" t="s">
        <v>12964</v>
      </c>
      <c r="G5022" s="423"/>
      <c r="H5022" s="423">
        <v>0.59342379999999995</v>
      </c>
      <c r="I5022" s="423"/>
      <c r="J5022" s="424">
        <v>1.5014000000000001</v>
      </c>
      <c r="K5022" s="424"/>
      <c r="L5022" s="424"/>
    </row>
    <row r="5023" spans="1:12" ht="24" customHeight="1">
      <c r="A5023" s="300" t="s">
        <v>12986</v>
      </c>
      <c r="B5023" s="301" t="s">
        <v>13062</v>
      </c>
      <c r="C5023" s="300" t="s">
        <v>9</v>
      </c>
      <c r="D5023" s="300" t="s">
        <v>12527</v>
      </c>
      <c r="E5023" s="302" t="s">
        <v>27</v>
      </c>
      <c r="F5023" s="423" t="s">
        <v>13063</v>
      </c>
      <c r="G5023" s="423"/>
      <c r="H5023" s="423">
        <v>0.59342379999999995</v>
      </c>
      <c r="I5023" s="423"/>
      <c r="J5023" s="424">
        <v>0.20180000000000001</v>
      </c>
      <c r="K5023" s="424"/>
      <c r="L5023" s="424"/>
    </row>
    <row r="5024" spans="1:12" ht="17.100000000000001" customHeight="1">
      <c r="A5024" s="298"/>
      <c r="B5024" s="298"/>
      <c r="C5024" s="298"/>
      <c r="D5024" s="298"/>
      <c r="E5024" s="298"/>
      <c r="F5024" s="298"/>
      <c r="G5024" s="298"/>
      <c r="H5024" s="298"/>
      <c r="I5024" s="298"/>
      <c r="J5024" s="298" t="s">
        <v>12992</v>
      </c>
      <c r="K5024" s="298"/>
      <c r="L5024" s="298" t="s">
        <v>14268</v>
      </c>
    </row>
    <row r="5025" spans="1:12" ht="17.100000000000001" customHeight="1">
      <c r="A5025" s="294" t="s">
        <v>13014</v>
      </c>
      <c r="B5025" s="294"/>
      <c r="C5025" s="294"/>
      <c r="D5025" s="294"/>
      <c r="E5025" s="294"/>
      <c r="F5025" s="294"/>
      <c r="G5025" s="294"/>
      <c r="H5025" s="294"/>
      <c r="I5025" s="294"/>
      <c r="J5025" s="294"/>
      <c r="K5025" s="294"/>
      <c r="L5025" s="294"/>
    </row>
    <row r="5026" spans="1:12" ht="17.100000000000001" customHeight="1">
      <c r="A5026" s="298"/>
      <c r="B5026" s="298"/>
      <c r="C5026" s="298"/>
      <c r="D5026" s="298"/>
      <c r="E5026" s="298"/>
      <c r="F5026" s="298"/>
      <c r="G5026" s="298"/>
      <c r="H5026" s="298"/>
      <c r="I5026" s="298"/>
      <c r="J5026" s="298" t="s">
        <v>13015</v>
      </c>
      <c r="K5026" s="298"/>
      <c r="L5026" s="298" t="s">
        <v>14378</v>
      </c>
    </row>
    <row r="5027" spans="1:12" ht="17.100000000000001" customHeight="1">
      <c r="A5027" s="298"/>
      <c r="B5027" s="298"/>
      <c r="C5027" s="298"/>
      <c r="D5027" s="298"/>
      <c r="E5027" s="298"/>
      <c r="F5027" s="298"/>
      <c r="G5027" s="298"/>
      <c r="H5027" s="298"/>
      <c r="I5027" s="298"/>
      <c r="J5027" s="298" t="s">
        <v>13017</v>
      </c>
      <c r="K5027" s="298" t="s">
        <v>13018</v>
      </c>
      <c r="L5027" s="298" t="s">
        <v>14270</v>
      </c>
    </row>
    <row r="5028" spans="1:12" ht="17.100000000000001" customHeight="1">
      <c r="A5028" s="298"/>
      <c r="B5028" s="298"/>
      <c r="C5028" s="298"/>
      <c r="D5028" s="298"/>
      <c r="E5028" s="298"/>
      <c r="F5028" s="298"/>
      <c r="G5028" s="298"/>
      <c r="H5028" s="298"/>
      <c r="I5028" s="298"/>
      <c r="J5028" s="298" t="s">
        <v>13020</v>
      </c>
      <c r="K5028" s="298"/>
      <c r="L5028" s="298" t="s">
        <v>14379</v>
      </c>
    </row>
    <row r="5029" spans="1:12" ht="17.100000000000001" customHeight="1">
      <c r="A5029" s="298"/>
      <c r="B5029" s="298"/>
      <c r="C5029" s="298"/>
      <c r="D5029" s="298"/>
      <c r="E5029" s="298"/>
      <c r="F5029" s="298"/>
      <c r="G5029" s="298"/>
      <c r="H5029" s="298"/>
      <c r="I5029" s="298"/>
      <c r="J5029" s="298" t="s">
        <v>13022</v>
      </c>
      <c r="K5029" s="298" t="s">
        <v>12974</v>
      </c>
      <c r="L5029" s="298" t="s">
        <v>14380</v>
      </c>
    </row>
    <row r="5030" spans="1:12" ht="17.100000000000001" customHeight="1">
      <c r="A5030" s="298"/>
      <c r="B5030" s="298"/>
      <c r="C5030" s="298"/>
      <c r="D5030" s="298"/>
      <c r="E5030" s="298"/>
      <c r="F5030" s="298"/>
      <c r="G5030" s="298"/>
      <c r="H5030" s="298"/>
      <c r="I5030" s="298"/>
      <c r="J5030" s="298" t="s">
        <v>13024</v>
      </c>
      <c r="K5030" s="298"/>
      <c r="L5030" s="298" t="s">
        <v>14381</v>
      </c>
    </row>
    <row r="5031" spans="1:12" ht="30" customHeight="1">
      <c r="A5031" s="299"/>
      <c r="B5031" s="299"/>
      <c r="C5031" s="299"/>
      <c r="D5031" s="299"/>
      <c r="E5031" s="299"/>
      <c r="F5031" s="299"/>
      <c r="G5031" s="299"/>
      <c r="H5031" s="299"/>
      <c r="I5031" s="299"/>
      <c r="J5031" s="299"/>
      <c r="K5031" s="299"/>
      <c r="L5031" s="299"/>
    </row>
    <row r="5032" spans="1:12" ht="24" customHeight="1">
      <c r="A5032" s="295" t="s">
        <v>14382</v>
      </c>
      <c r="B5032" s="296" t="s">
        <v>14383</v>
      </c>
      <c r="C5032" s="295" t="s">
        <v>9</v>
      </c>
      <c r="D5032" s="295" t="s">
        <v>1499</v>
      </c>
      <c r="E5032" s="297" t="s">
        <v>13082</v>
      </c>
      <c r="F5032" s="296"/>
      <c r="G5032" s="296"/>
      <c r="H5032" s="296"/>
      <c r="I5032" s="296"/>
      <c r="J5032" s="296"/>
      <c r="K5032" s="296"/>
      <c r="L5032" s="296"/>
    </row>
    <row r="5033" spans="1:12">
      <c r="A5033" s="414" t="s">
        <v>12977</v>
      </c>
      <c r="B5033" s="414"/>
      <c r="C5033" s="414"/>
      <c r="D5033" s="414"/>
      <c r="E5033" s="414"/>
      <c r="F5033" s="414"/>
      <c r="G5033" s="414"/>
      <c r="H5033" s="414"/>
      <c r="I5033" s="294"/>
      <c r="J5033" s="294"/>
      <c r="K5033" s="294"/>
      <c r="L5033" s="294"/>
    </row>
    <row r="5034" spans="1:12" ht="17.100000000000001" customHeight="1">
      <c r="A5034" s="294" t="s">
        <v>12978</v>
      </c>
      <c r="B5034" s="298" t="s">
        <v>12979</v>
      </c>
      <c r="C5034" s="294" t="s">
        <v>12980</v>
      </c>
      <c r="D5034" s="294" t="s">
        <v>12981</v>
      </c>
      <c r="E5034" s="299" t="s">
        <v>12982</v>
      </c>
      <c r="F5034" s="413" t="s">
        <v>12983</v>
      </c>
      <c r="G5034" s="413"/>
      <c r="H5034" s="413" t="s">
        <v>12984</v>
      </c>
      <c r="I5034" s="413"/>
      <c r="J5034" s="413" t="s">
        <v>12985</v>
      </c>
      <c r="K5034" s="413"/>
      <c r="L5034" s="413"/>
    </row>
    <row r="5035" spans="1:12" ht="36" customHeight="1">
      <c r="A5035" s="300" t="s">
        <v>12986</v>
      </c>
      <c r="B5035" s="301" t="s">
        <v>13128</v>
      </c>
      <c r="C5035" s="300" t="s">
        <v>9</v>
      </c>
      <c r="D5035" s="300" t="s">
        <v>7283</v>
      </c>
      <c r="E5035" s="302" t="s">
        <v>51</v>
      </c>
      <c r="F5035" s="423" t="s">
        <v>13129</v>
      </c>
      <c r="G5035" s="423"/>
      <c r="H5035" s="423">
        <v>5.6999999999999996E-6</v>
      </c>
      <c r="I5035" s="423"/>
      <c r="J5035" s="424">
        <v>2.0299999999999999E-2</v>
      </c>
      <c r="K5035" s="424"/>
      <c r="L5035" s="424"/>
    </row>
    <row r="5036" spans="1:12" ht="24" customHeight="1">
      <c r="A5036" s="300" t="s">
        <v>12986</v>
      </c>
      <c r="B5036" s="301" t="s">
        <v>12987</v>
      </c>
      <c r="C5036" s="300" t="s">
        <v>9</v>
      </c>
      <c r="D5036" s="300" t="s">
        <v>9831</v>
      </c>
      <c r="E5036" s="302" t="s">
        <v>12988</v>
      </c>
      <c r="F5036" s="423" t="s">
        <v>12989</v>
      </c>
      <c r="G5036" s="423"/>
      <c r="H5036" s="423">
        <v>1.3103800000000001E-2</v>
      </c>
      <c r="I5036" s="423"/>
      <c r="J5036" s="424">
        <v>0.1326</v>
      </c>
      <c r="K5036" s="424"/>
      <c r="L5036" s="424"/>
    </row>
    <row r="5037" spans="1:12" ht="36" customHeight="1">
      <c r="A5037" s="300" t="s">
        <v>12986</v>
      </c>
      <c r="B5037" s="301" t="s">
        <v>12990</v>
      </c>
      <c r="C5037" s="300" t="s">
        <v>9</v>
      </c>
      <c r="D5037" s="300" t="s">
        <v>11426</v>
      </c>
      <c r="E5037" s="302" t="s">
        <v>51</v>
      </c>
      <c r="F5037" s="423" t="s">
        <v>12991</v>
      </c>
      <c r="G5037" s="423"/>
      <c r="H5037" s="423">
        <v>6.8670000000000005E-4</v>
      </c>
      <c r="I5037" s="423"/>
      <c r="J5037" s="424">
        <v>9.0800000000000006E-2</v>
      </c>
      <c r="K5037" s="424"/>
      <c r="L5037" s="424"/>
    </row>
    <row r="5038" spans="1:12" ht="24" customHeight="1">
      <c r="A5038" s="300" t="s">
        <v>12986</v>
      </c>
      <c r="B5038" s="301" t="s">
        <v>13085</v>
      </c>
      <c r="C5038" s="300" t="s">
        <v>9</v>
      </c>
      <c r="D5038" s="300" t="s">
        <v>7909</v>
      </c>
      <c r="E5038" s="302" t="s">
        <v>51</v>
      </c>
      <c r="F5038" s="423" t="s">
        <v>13086</v>
      </c>
      <c r="G5038" s="423"/>
      <c r="H5038" s="423">
        <v>5.3030000000000004E-4</v>
      </c>
      <c r="I5038" s="423"/>
      <c r="J5038" s="424">
        <v>5.5199999999999999E-2</v>
      </c>
      <c r="K5038" s="424"/>
      <c r="L5038" s="424"/>
    </row>
    <row r="5039" spans="1:12" ht="24" customHeight="1">
      <c r="A5039" s="300" t="s">
        <v>12986</v>
      </c>
      <c r="B5039" s="301" t="s">
        <v>13087</v>
      </c>
      <c r="C5039" s="300" t="s">
        <v>9</v>
      </c>
      <c r="D5039" s="300" t="s">
        <v>8873</v>
      </c>
      <c r="E5039" s="302" t="s">
        <v>51</v>
      </c>
      <c r="F5039" s="423" t="s">
        <v>13088</v>
      </c>
      <c r="G5039" s="423"/>
      <c r="H5039" s="423">
        <v>5.0500000000000001E-5</v>
      </c>
      <c r="I5039" s="423"/>
      <c r="J5039" s="424">
        <v>4.3900000000000002E-2</v>
      </c>
      <c r="K5039" s="424"/>
      <c r="L5039" s="424"/>
    </row>
    <row r="5040" spans="1:12" ht="48" customHeight="1">
      <c r="A5040" s="300" t="s">
        <v>12986</v>
      </c>
      <c r="B5040" s="301" t="s">
        <v>13089</v>
      </c>
      <c r="C5040" s="300" t="s">
        <v>9</v>
      </c>
      <c r="D5040" s="300" t="s">
        <v>9227</v>
      </c>
      <c r="E5040" s="302" t="s">
        <v>51</v>
      </c>
      <c r="F5040" s="423" t="s">
        <v>13090</v>
      </c>
      <c r="G5040" s="423"/>
      <c r="H5040" s="423">
        <v>3.5299999999999997E-5</v>
      </c>
      <c r="I5040" s="423"/>
      <c r="J5040" s="424">
        <v>4.7199999999999999E-2</v>
      </c>
      <c r="K5040" s="424"/>
      <c r="L5040" s="424"/>
    </row>
    <row r="5041" spans="1:12" ht="24" customHeight="1">
      <c r="A5041" s="300" t="s">
        <v>12986</v>
      </c>
      <c r="B5041" s="301" t="s">
        <v>13091</v>
      </c>
      <c r="C5041" s="300" t="s">
        <v>9</v>
      </c>
      <c r="D5041" s="300" t="s">
        <v>9580</v>
      </c>
      <c r="E5041" s="302" t="s">
        <v>51</v>
      </c>
      <c r="F5041" s="423" t="s">
        <v>13092</v>
      </c>
      <c r="G5041" s="423"/>
      <c r="H5041" s="423">
        <v>3.4600000000000001E-5</v>
      </c>
      <c r="I5041" s="423"/>
      <c r="J5041" s="424">
        <v>3.1E-2</v>
      </c>
      <c r="K5041" s="424"/>
      <c r="L5041" s="424"/>
    </row>
    <row r="5042" spans="1:12" ht="17.100000000000001" customHeight="1">
      <c r="A5042" s="298"/>
      <c r="B5042" s="298"/>
      <c r="C5042" s="298"/>
      <c r="D5042" s="298"/>
      <c r="E5042" s="298"/>
      <c r="F5042" s="298"/>
      <c r="G5042" s="298"/>
      <c r="H5042" s="298"/>
      <c r="I5042" s="298"/>
      <c r="J5042" s="298" t="s">
        <v>12992</v>
      </c>
      <c r="K5042" s="298"/>
      <c r="L5042" s="298" t="s">
        <v>14053</v>
      </c>
    </row>
    <row r="5043" spans="1:12">
      <c r="A5043" s="414" t="s">
        <v>12994</v>
      </c>
      <c r="B5043" s="414"/>
      <c r="C5043" s="414"/>
      <c r="D5043" s="414"/>
      <c r="E5043" s="414"/>
      <c r="F5043" s="414"/>
      <c r="G5043" s="414"/>
      <c r="H5043" s="414"/>
      <c r="I5043" s="294"/>
      <c r="J5043" s="294"/>
      <c r="K5043" s="294"/>
      <c r="L5043" s="294"/>
    </row>
    <row r="5044" spans="1:12" ht="17.100000000000001" customHeight="1">
      <c r="A5044" s="294" t="s">
        <v>12978</v>
      </c>
      <c r="B5044" s="298" t="s">
        <v>12979</v>
      </c>
      <c r="C5044" s="294" t="s">
        <v>12980</v>
      </c>
      <c r="D5044" s="294" t="s">
        <v>12981</v>
      </c>
      <c r="E5044" s="299" t="s">
        <v>12982</v>
      </c>
      <c r="F5044" s="413" t="s">
        <v>12983</v>
      </c>
      <c r="G5044" s="413"/>
      <c r="H5044" s="413" t="s">
        <v>12984</v>
      </c>
      <c r="I5044" s="413"/>
      <c r="J5044" s="413" t="s">
        <v>12985</v>
      </c>
      <c r="K5044" s="413"/>
      <c r="L5044" s="413"/>
    </row>
    <row r="5045" spans="1:12" ht="24" customHeight="1">
      <c r="A5045" s="300" t="s">
        <v>12986</v>
      </c>
      <c r="B5045" s="301" t="s">
        <v>13131</v>
      </c>
      <c r="C5045" s="300" t="s">
        <v>9</v>
      </c>
      <c r="D5045" s="300" t="s">
        <v>10137</v>
      </c>
      <c r="E5045" s="302" t="s">
        <v>27</v>
      </c>
      <c r="F5045" s="423" t="s">
        <v>13132</v>
      </c>
      <c r="G5045" s="423"/>
      <c r="H5045" s="423">
        <v>6.1331299999999998E-2</v>
      </c>
      <c r="I5045" s="423"/>
      <c r="J5045" s="424">
        <v>0.2944</v>
      </c>
      <c r="K5045" s="424"/>
      <c r="L5045" s="424"/>
    </row>
    <row r="5046" spans="1:12" ht="24" customHeight="1">
      <c r="A5046" s="300" t="s">
        <v>12986</v>
      </c>
      <c r="B5046" s="301" t="s">
        <v>13192</v>
      </c>
      <c r="C5046" s="300" t="s">
        <v>9</v>
      </c>
      <c r="D5046" s="300" t="s">
        <v>10306</v>
      </c>
      <c r="E5046" s="302" t="s">
        <v>27</v>
      </c>
      <c r="F5046" s="423" t="s">
        <v>13134</v>
      </c>
      <c r="G5046" s="423"/>
      <c r="H5046" s="423">
        <v>0.50724420000000003</v>
      </c>
      <c r="I5046" s="423"/>
      <c r="J5046" s="424">
        <v>3.5253000000000001</v>
      </c>
      <c r="K5046" s="424"/>
      <c r="L5046" s="424"/>
    </row>
    <row r="5047" spans="1:12" ht="24" customHeight="1">
      <c r="A5047" s="300" t="s">
        <v>12986</v>
      </c>
      <c r="B5047" s="301" t="s">
        <v>13093</v>
      </c>
      <c r="C5047" s="300" t="s">
        <v>9</v>
      </c>
      <c r="D5047" s="300" t="s">
        <v>10857</v>
      </c>
      <c r="E5047" s="302" t="s">
        <v>27</v>
      </c>
      <c r="F5047" s="423" t="s">
        <v>13094</v>
      </c>
      <c r="G5047" s="423"/>
      <c r="H5047" s="423">
        <v>0.40579539999999997</v>
      </c>
      <c r="I5047" s="423"/>
      <c r="J5047" s="424">
        <v>2.0979999999999999</v>
      </c>
      <c r="K5047" s="424"/>
      <c r="L5047" s="424"/>
    </row>
    <row r="5048" spans="1:12" ht="17.100000000000001" customHeight="1">
      <c r="A5048" s="298"/>
      <c r="B5048" s="298"/>
      <c r="C5048" s="298"/>
      <c r="D5048" s="298"/>
      <c r="E5048" s="298"/>
      <c r="F5048" s="298"/>
      <c r="G5048" s="298"/>
      <c r="H5048" s="298"/>
      <c r="I5048" s="298"/>
      <c r="J5048" s="298" t="s">
        <v>12992</v>
      </c>
      <c r="K5048" s="298"/>
      <c r="L5048" s="298" t="s">
        <v>14364</v>
      </c>
    </row>
    <row r="5049" spans="1:12">
      <c r="A5049" s="414" t="s">
        <v>12998</v>
      </c>
      <c r="B5049" s="414"/>
      <c r="C5049" s="414"/>
      <c r="D5049" s="414"/>
      <c r="E5049" s="414"/>
      <c r="F5049" s="414"/>
      <c r="G5049" s="414"/>
      <c r="H5049" s="414"/>
      <c r="I5049" s="294"/>
      <c r="J5049" s="294"/>
      <c r="K5049" s="294"/>
      <c r="L5049" s="294"/>
    </row>
    <row r="5050" spans="1:12" ht="17.100000000000001" customHeight="1">
      <c r="A5050" s="294" t="s">
        <v>12978</v>
      </c>
      <c r="B5050" s="298" t="s">
        <v>12979</v>
      </c>
      <c r="C5050" s="294" t="s">
        <v>12980</v>
      </c>
      <c r="D5050" s="294" t="s">
        <v>12981</v>
      </c>
      <c r="E5050" s="299" t="s">
        <v>12982</v>
      </c>
      <c r="F5050" s="413" t="s">
        <v>12983</v>
      </c>
      <c r="G5050" s="413"/>
      <c r="H5050" s="413" t="s">
        <v>12984</v>
      </c>
      <c r="I5050" s="413"/>
      <c r="J5050" s="413" t="s">
        <v>12985</v>
      </c>
      <c r="K5050" s="413"/>
      <c r="L5050" s="413"/>
    </row>
    <row r="5051" spans="1:12" ht="24" customHeight="1">
      <c r="A5051" s="300" t="s">
        <v>12986</v>
      </c>
      <c r="B5051" s="301" t="s">
        <v>14365</v>
      </c>
      <c r="C5051" s="300" t="s">
        <v>9</v>
      </c>
      <c r="D5051" s="300" t="s">
        <v>10389</v>
      </c>
      <c r="E5051" s="302" t="s">
        <v>13082</v>
      </c>
      <c r="F5051" s="423" t="s">
        <v>14366</v>
      </c>
      <c r="G5051" s="423"/>
      <c r="H5051" s="423">
        <v>1.05</v>
      </c>
      <c r="I5051" s="423"/>
      <c r="J5051" s="424">
        <v>146.87</v>
      </c>
      <c r="K5051" s="424"/>
      <c r="L5051" s="424"/>
    </row>
    <row r="5052" spans="1:12" ht="24" customHeight="1">
      <c r="A5052" s="300" t="s">
        <v>12986</v>
      </c>
      <c r="B5052" s="301" t="s">
        <v>13144</v>
      </c>
      <c r="C5052" s="300" t="s">
        <v>9</v>
      </c>
      <c r="D5052" s="300" t="s">
        <v>7134</v>
      </c>
      <c r="E5052" s="302" t="s">
        <v>13145</v>
      </c>
      <c r="F5052" s="423" t="s">
        <v>13146</v>
      </c>
      <c r="G5052" s="423"/>
      <c r="H5052" s="423">
        <v>1.7148699999999999E-2</v>
      </c>
      <c r="I5052" s="423"/>
      <c r="J5052" s="424">
        <v>1.0761000000000001</v>
      </c>
      <c r="K5052" s="424"/>
      <c r="L5052" s="424"/>
    </row>
    <row r="5053" spans="1:12" ht="24" customHeight="1">
      <c r="A5053" s="300" t="s">
        <v>12986</v>
      </c>
      <c r="B5053" s="301" t="s">
        <v>13147</v>
      </c>
      <c r="C5053" s="300" t="s">
        <v>9</v>
      </c>
      <c r="D5053" s="300" t="s">
        <v>8045</v>
      </c>
      <c r="E5053" s="302" t="s">
        <v>23</v>
      </c>
      <c r="F5053" s="423" t="s">
        <v>12928</v>
      </c>
      <c r="G5053" s="423"/>
      <c r="H5053" s="423">
        <v>6.5569984999999997</v>
      </c>
      <c r="I5053" s="423"/>
      <c r="J5053" s="424">
        <v>3.2128999999999999</v>
      </c>
      <c r="K5053" s="424"/>
      <c r="L5053" s="424"/>
    </row>
    <row r="5054" spans="1:12" ht="24" customHeight="1">
      <c r="A5054" s="300" t="s">
        <v>12986</v>
      </c>
      <c r="B5054" s="301" t="s">
        <v>13096</v>
      </c>
      <c r="C5054" s="300" t="s">
        <v>9</v>
      </c>
      <c r="D5054" s="300" t="s">
        <v>8825</v>
      </c>
      <c r="E5054" s="302" t="s">
        <v>13097</v>
      </c>
      <c r="F5054" s="423" t="s">
        <v>13098</v>
      </c>
      <c r="G5054" s="423"/>
      <c r="H5054" s="423">
        <v>1.7714400000000002E-2</v>
      </c>
      <c r="I5054" s="423"/>
      <c r="J5054" s="424">
        <v>1.0500000000000001E-2</v>
      </c>
      <c r="K5054" s="424"/>
      <c r="L5054" s="424"/>
    </row>
    <row r="5055" spans="1:12" ht="24" customHeight="1">
      <c r="A5055" s="300" t="s">
        <v>12986</v>
      </c>
      <c r="B5055" s="301" t="s">
        <v>13003</v>
      </c>
      <c r="C5055" s="300" t="s">
        <v>9</v>
      </c>
      <c r="D5055" s="300" t="s">
        <v>7216</v>
      </c>
      <c r="E5055" s="302" t="s">
        <v>51</v>
      </c>
      <c r="F5055" s="423" t="s">
        <v>13004</v>
      </c>
      <c r="G5055" s="423"/>
      <c r="H5055" s="423">
        <v>2.5412E-3</v>
      </c>
      <c r="I5055" s="423"/>
      <c r="J5055" s="424">
        <v>8.4900000000000003E-2</v>
      </c>
      <c r="K5055" s="424"/>
      <c r="L5055" s="424"/>
    </row>
    <row r="5056" spans="1:12" ht="24" customHeight="1">
      <c r="A5056" s="300" t="s">
        <v>12986</v>
      </c>
      <c r="B5056" s="301" t="s">
        <v>13005</v>
      </c>
      <c r="C5056" s="300" t="s">
        <v>9</v>
      </c>
      <c r="D5056" s="300" t="s">
        <v>7393</v>
      </c>
      <c r="E5056" s="302" t="s">
        <v>12988</v>
      </c>
      <c r="F5056" s="423" t="s">
        <v>13006</v>
      </c>
      <c r="G5056" s="423"/>
      <c r="H5056" s="423">
        <v>1.5288999999999999E-3</v>
      </c>
      <c r="I5056" s="423"/>
      <c r="J5056" s="424">
        <v>8.2600000000000007E-2</v>
      </c>
      <c r="K5056" s="424"/>
      <c r="L5056" s="424"/>
    </row>
    <row r="5057" spans="1:12" ht="24" customHeight="1">
      <c r="A5057" s="300" t="s">
        <v>12986</v>
      </c>
      <c r="B5057" s="301" t="s">
        <v>13007</v>
      </c>
      <c r="C5057" s="300" t="s">
        <v>9</v>
      </c>
      <c r="D5057" s="300" t="s">
        <v>10619</v>
      </c>
      <c r="E5057" s="302" t="s">
        <v>51</v>
      </c>
      <c r="F5057" s="423" t="s">
        <v>13008</v>
      </c>
      <c r="G5057" s="423"/>
      <c r="H5057" s="423">
        <v>1.1858999999999999E-3</v>
      </c>
      <c r="I5057" s="423"/>
      <c r="J5057" s="424">
        <v>0.2268</v>
      </c>
      <c r="K5057" s="424"/>
      <c r="L5057" s="424"/>
    </row>
    <row r="5058" spans="1:12" ht="24" customHeight="1">
      <c r="A5058" s="300" t="s">
        <v>12986</v>
      </c>
      <c r="B5058" s="301" t="s">
        <v>13009</v>
      </c>
      <c r="C5058" s="300" t="s">
        <v>9</v>
      </c>
      <c r="D5058" s="300" t="s">
        <v>10769</v>
      </c>
      <c r="E5058" s="302" t="s">
        <v>51</v>
      </c>
      <c r="F5058" s="423" t="s">
        <v>13010</v>
      </c>
      <c r="G5058" s="423"/>
      <c r="H5058" s="423">
        <v>0.1066045</v>
      </c>
      <c r="I5058" s="423"/>
      <c r="J5058" s="424">
        <v>0.1343</v>
      </c>
      <c r="K5058" s="424"/>
      <c r="L5058" s="424"/>
    </row>
    <row r="5059" spans="1:12" ht="24" customHeight="1">
      <c r="A5059" s="300" t="s">
        <v>12986</v>
      </c>
      <c r="B5059" s="301" t="s">
        <v>13011</v>
      </c>
      <c r="C5059" s="300" t="s">
        <v>9</v>
      </c>
      <c r="D5059" s="300" t="s">
        <v>10929</v>
      </c>
      <c r="E5059" s="302" t="s">
        <v>51</v>
      </c>
      <c r="F5059" s="423" t="s">
        <v>13012</v>
      </c>
      <c r="G5059" s="423"/>
      <c r="H5059" s="423">
        <v>1.0277000000000001E-3</v>
      </c>
      <c r="I5059" s="423"/>
      <c r="J5059" s="424">
        <v>0.15459999999999999</v>
      </c>
      <c r="K5059" s="424"/>
      <c r="L5059" s="424"/>
    </row>
    <row r="5060" spans="1:12" ht="24" customHeight="1">
      <c r="A5060" s="300" t="s">
        <v>12986</v>
      </c>
      <c r="B5060" s="301" t="s">
        <v>13099</v>
      </c>
      <c r="C5060" s="300" t="s">
        <v>9</v>
      </c>
      <c r="D5060" s="300" t="s">
        <v>7224</v>
      </c>
      <c r="E5060" s="302" t="s">
        <v>51</v>
      </c>
      <c r="F5060" s="423" t="s">
        <v>13100</v>
      </c>
      <c r="G5060" s="423"/>
      <c r="H5060" s="423">
        <v>6.2633000000000003E-3</v>
      </c>
      <c r="I5060" s="423"/>
      <c r="J5060" s="424">
        <v>5.7599999999999998E-2</v>
      </c>
      <c r="K5060" s="424"/>
      <c r="L5060" s="424"/>
    </row>
    <row r="5061" spans="1:12" ht="24" customHeight="1">
      <c r="A5061" s="300" t="s">
        <v>12986</v>
      </c>
      <c r="B5061" s="301" t="s">
        <v>13101</v>
      </c>
      <c r="C5061" s="300" t="s">
        <v>9</v>
      </c>
      <c r="D5061" s="300" t="s">
        <v>7359</v>
      </c>
      <c r="E5061" s="302" t="s">
        <v>51</v>
      </c>
      <c r="F5061" s="423" t="s">
        <v>13102</v>
      </c>
      <c r="G5061" s="423"/>
      <c r="H5061" s="423">
        <v>2.0220000000000001E-4</v>
      </c>
      <c r="I5061" s="423"/>
      <c r="J5061" s="424">
        <v>2.5999999999999999E-2</v>
      </c>
      <c r="K5061" s="424"/>
      <c r="L5061" s="424"/>
    </row>
    <row r="5062" spans="1:12" ht="24" customHeight="1">
      <c r="A5062" s="300" t="s">
        <v>12986</v>
      </c>
      <c r="B5062" s="301" t="s">
        <v>13103</v>
      </c>
      <c r="C5062" s="300" t="s">
        <v>9</v>
      </c>
      <c r="D5062" s="300" t="s">
        <v>8851</v>
      </c>
      <c r="E5062" s="302" t="s">
        <v>51</v>
      </c>
      <c r="F5062" s="423" t="s">
        <v>13104</v>
      </c>
      <c r="G5062" s="423"/>
      <c r="H5062" s="423">
        <v>1.618E-4</v>
      </c>
      <c r="I5062" s="423"/>
      <c r="J5062" s="424">
        <v>3.1300000000000001E-2</v>
      </c>
      <c r="K5062" s="424"/>
      <c r="L5062" s="424"/>
    </row>
    <row r="5063" spans="1:12" ht="24" customHeight="1">
      <c r="A5063" s="300" t="s">
        <v>12986</v>
      </c>
      <c r="B5063" s="301" t="s">
        <v>13105</v>
      </c>
      <c r="C5063" s="300" t="s">
        <v>9</v>
      </c>
      <c r="D5063" s="300" t="s">
        <v>8852</v>
      </c>
      <c r="E5063" s="302" t="s">
        <v>51</v>
      </c>
      <c r="F5063" s="423" t="s">
        <v>13106</v>
      </c>
      <c r="G5063" s="423"/>
      <c r="H5063" s="423">
        <v>3.4600000000000001E-5</v>
      </c>
      <c r="I5063" s="423"/>
      <c r="J5063" s="424">
        <v>1.9E-2</v>
      </c>
      <c r="K5063" s="424"/>
      <c r="L5063" s="424"/>
    </row>
    <row r="5064" spans="1:12" ht="24" customHeight="1">
      <c r="A5064" s="300" t="s">
        <v>12986</v>
      </c>
      <c r="B5064" s="301" t="s">
        <v>13107</v>
      </c>
      <c r="C5064" s="300" t="s">
        <v>9</v>
      </c>
      <c r="D5064" s="300" t="s">
        <v>9000</v>
      </c>
      <c r="E5064" s="302" t="s">
        <v>51</v>
      </c>
      <c r="F5064" s="423" t="s">
        <v>13108</v>
      </c>
      <c r="G5064" s="423"/>
      <c r="H5064" s="423">
        <v>7.1288000000000002E-3</v>
      </c>
      <c r="I5064" s="423"/>
      <c r="J5064" s="424">
        <v>4.8300000000000003E-2</v>
      </c>
      <c r="K5064" s="424"/>
      <c r="L5064" s="424"/>
    </row>
    <row r="5065" spans="1:12" ht="24" customHeight="1">
      <c r="A5065" s="300" t="s">
        <v>12986</v>
      </c>
      <c r="B5065" s="301" t="s">
        <v>13109</v>
      </c>
      <c r="C5065" s="300" t="s">
        <v>9</v>
      </c>
      <c r="D5065" s="300" t="s">
        <v>9574</v>
      </c>
      <c r="E5065" s="302" t="s">
        <v>51</v>
      </c>
      <c r="F5065" s="423" t="s">
        <v>13110</v>
      </c>
      <c r="G5065" s="423"/>
      <c r="H5065" s="423">
        <v>2.2607999999999999E-3</v>
      </c>
      <c r="I5065" s="423"/>
      <c r="J5065" s="424">
        <v>0.02</v>
      </c>
      <c r="K5065" s="424"/>
      <c r="L5065" s="424"/>
    </row>
    <row r="5066" spans="1:12" ht="24" customHeight="1">
      <c r="A5066" s="300" t="s">
        <v>12986</v>
      </c>
      <c r="B5066" s="301" t="s">
        <v>13111</v>
      </c>
      <c r="C5066" s="300" t="s">
        <v>9</v>
      </c>
      <c r="D5066" s="300" t="s">
        <v>10714</v>
      </c>
      <c r="E5066" s="302" t="s">
        <v>93</v>
      </c>
      <c r="F5066" s="423" t="s">
        <v>13112</v>
      </c>
      <c r="G5066" s="423"/>
      <c r="H5066" s="423">
        <v>1.1881999999999999E-3</v>
      </c>
      <c r="I5066" s="423"/>
      <c r="J5066" s="424">
        <v>1.8100000000000002E-2</v>
      </c>
      <c r="K5066" s="424"/>
      <c r="L5066" s="424"/>
    </row>
    <row r="5067" spans="1:12" ht="24" customHeight="1">
      <c r="A5067" s="300" t="s">
        <v>12986</v>
      </c>
      <c r="B5067" s="301" t="s">
        <v>13113</v>
      </c>
      <c r="C5067" s="300" t="s">
        <v>9</v>
      </c>
      <c r="D5067" s="300" t="s">
        <v>10809</v>
      </c>
      <c r="E5067" s="302" t="s">
        <v>51</v>
      </c>
      <c r="F5067" s="423" t="s">
        <v>13114</v>
      </c>
      <c r="G5067" s="423"/>
      <c r="H5067" s="423">
        <v>1.1881999999999999E-3</v>
      </c>
      <c r="I5067" s="423"/>
      <c r="J5067" s="424">
        <v>1.43E-2</v>
      </c>
      <c r="K5067" s="424"/>
      <c r="L5067" s="424"/>
    </row>
    <row r="5068" spans="1:12" ht="24" customHeight="1">
      <c r="A5068" s="300" t="s">
        <v>12986</v>
      </c>
      <c r="B5068" s="301" t="s">
        <v>13115</v>
      </c>
      <c r="C5068" s="300" t="s">
        <v>9</v>
      </c>
      <c r="D5068" s="300" t="s">
        <v>10810</v>
      </c>
      <c r="E5068" s="302" t="s">
        <v>51</v>
      </c>
      <c r="F5068" s="423" t="s">
        <v>13116</v>
      </c>
      <c r="G5068" s="423"/>
      <c r="H5068" s="423">
        <v>1.1881999999999999E-3</v>
      </c>
      <c r="I5068" s="423"/>
      <c r="J5068" s="424">
        <v>3.1600000000000003E-2</v>
      </c>
      <c r="K5068" s="424"/>
      <c r="L5068" s="424"/>
    </row>
    <row r="5069" spans="1:12" ht="24" customHeight="1">
      <c r="A5069" s="300" t="s">
        <v>12986</v>
      </c>
      <c r="B5069" s="301" t="s">
        <v>13117</v>
      </c>
      <c r="C5069" s="300" t="s">
        <v>9</v>
      </c>
      <c r="D5069" s="300" t="s">
        <v>10837</v>
      </c>
      <c r="E5069" s="302" t="s">
        <v>51</v>
      </c>
      <c r="F5069" s="423" t="s">
        <v>13118</v>
      </c>
      <c r="G5069" s="423"/>
      <c r="H5069" s="423">
        <v>4.0500000000000002E-5</v>
      </c>
      <c r="I5069" s="423"/>
      <c r="J5069" s="424">
        <v>1.7999999999999999E-2</v>
      </c>
      <c r="K5069" s="424"/>
      <c r="L5069" s="424"/>
    </row>
    <row r="5070" spans="1:12" ht="17.100000000000001" customHeight="1">
      <c r="A5070" s="298"/>
      <c r="B5070" s="298"/>
      <c r="C5070" s="298"/>
      <c r="D5070" s="298"/>
      <c r="E5070" s="298"/>
      <c r="F5070" s="298"/>
      <c r="G5070" s="298"/>
      <c r="H5070" s="298"/>
      <c r="I5070" s="298"/>
      <c r="J5070" s="298" t="s">
        <v>12992</v>
      </c>
      <c r="K5070" s="298"/>
      <c r="L5070" s="298" t="s">
        <v>14367</v>
      </c>
    </row>
    <row r="5071" spans="1:12">
      <c r="A5071" s="414" t="s">
        <v>13056</v>
      </c>
      <c r="B5071" s="414"/>
      <c r="C5071" s="414"/>
      <c r="D5071" s="414"/>
      <c r="E5071" s="414"/>
      <c r="F5071" s="414"/>
      <c r="G5071" s="414"/>
      <c r="H5071" s="414"/>
      <c r="I5071" s="294"/>
      <c r="J5071" s="294"/>
      <c r="K5071" s="294"/>
      <c r="L5071" s="294"/>
    </row>
    <row r="5072" spans="1:12" ht="17.100000000000001" customHeight="1">
      <c r="A5072" s="294" t="s">
        <v>12978</v>
      </c>
      <c r="B5072" s="298" t="s">
        <v>12979</v>
      </c>
      <c r="C5072" s="294" t="s">
        <v>12980</v>
      </c>
      <c r="D5072" s="294" t="s">
        <v>12981</v>
      </c>
      <c r="E5072" s="299" t="s">
        <v>12982</v>
      </c>
      <c r="F5072" s="413" t="s">
        <v>12983</v>
      </c>
      <c r="G5072" s="413"/>
      <c r="H5072" s="413" t="s">
        <v>12984</v>
      </c>
      <c r="I5072" s="413"/>
      <c r="J5072" s="413" t="s">
        <v>12985</v>
      </c>
      <c r="K5072" s="413"/>
      <c r="L5072" s="413"/>
    </row>
    <row r="5073" spans="1:12" ht="24" customHeight="1">
      <c r="A5073" s="300" t="s">
        <v>12986</v>
      </c>
      <c r="B5073" s="301" t="s">
        <v>13057</v>
      </c>
      <c r="C5073" s="300" t="s">
        <v>9</v>
      </c>
      <c r="D5073" s="300" t="s">
        <v>12549</v>
      </c>
      <c r="E5073" s="302" t="s">
        <v>27</v>
      </c>
      <c r="F5073" s="423" t="s">
        <v>12948</v>
      </c>
      <c r="G5073" s="423"/>
      <c r="H5073" s="423">
        <v>0.95377769999999995</v>
      </c>
      <c r="I5073" s="423"/>
      <c r="J5073" s="424">
        <v>0.62</v>
      </c>
      <c r="K5073" s="424"/>
      <c r="L5073" s="424"/>
    </row>
    <row r="5074" spans="1:12" ht="17.100000000000001" customHeight="1">
      <c r="A5074" s="298"/>
      <c r="B5074" s="298"/>
      <c r="C5074" s="298"/>
      <c r="D5074" s="298"/>
      <c r="E5074" s="298"/>
      <c r="F5074" s="298"/>
      <c r="G5074" s="298"/>
      <c r="H5074" s="298"/>
      <c r="I5074" s="298"/>
      <c r="J5074" s="298" t="s">
        <v>12992</v>
      </c>
      <c r="K5074" s="298"/>
      <c r="L5074" s="298" t="s">
        <v>13874</v>
      </c>
    </row>
    <row r="5075" spans="1:12">
      <c r="A5075" s="414" t="s">
        <v>13058</v>
      </c>
      <c r="B5075" s="414"/>
      <c r="C5075" s="414"/>
      <c r="D5075" s="414"/>
      <c r="E5075" s="414"/>
      <c r="F5075" s="414"/>
      <c r="G5075" s="414"/>
      <c r="H5075" s="414"/>
      <c r="I5075" s="294"/>
      <c r="J5075" s="294"/>
      <c r="K5075" s="294"/>
      <c r="L5075" s="294"/>
    </row>
    <row r="5076" spans="1:12" ht="17.100000000000001" customHeight="1">
      <c r="A5076" s="294" t="s">
        <v>12978</v>
      </c>
      <c r="B5076" s="298" t="s">
        <v>12979</v>
      </c>
      <c r="C5076" s="294" t="s">
        <v>12980</v>
      </c>
      <c r="D5076" s="294" t="s">
        <v>12981</v>
      </c>
      <c r="E5076" s="299" t="s">
        <v>12982</v>
      </c>
      <c r="F5076" s="413" t="s">
        <v>12983</v>
      </c>
      <c r="G5076" s="413"/>
      <c r="H5076" s="413" t="s">
        <v>12984</v>
      </c>
      <c r="I5076" s="413"/>
      <c r="J5076" s="413" t="s">
        <v>12985</v>
      </c>
      <c r="K5076" s="413"/>
      <c r="L5076" s="413"/>
    </row>
    <row r="5077" spans="1:12" ht="24" customHeight="1">
      <c r="A5077" s="300" t="s">
        <v>12986</v>
      </c>
      <c r="B5077" s="301" t="s">
        <v>13059</v>
      </c>
      <c r="C5077" s="300" t="s">
        <v>9</v>
      </c>
      <c r="D5077" s="300" t="s">
        <v>12535</v>
      </c>
      <c r="E5077" s="302" t="s">
        <v>27</v>
      </c>
      <c r="F5077" s="423" t="s">
        <v>12936</v>
      </c>
      <c r="G5077" s="423"/>
      <c r="H5077" s="423">
        <v>0.95377769999999995</v>
      </c>
      <c r="I5077" s="423"/>
      <c r="J5077" s="424">
        <v>4.7699999999999999E-2</v>
      </c>
      <c r="K5077" s="424"/>
      <c r="L5077" s="424"/>
    </row>
    <row r="5078" spans="1:12" ht="17.100000000000001" customHeight="1">
      <c r="A5078" s="298"/>
      <c r="B5078" s="298"/>
      <c r="C5078" s="298"/>
      <c r="D5078" s="298"/>
      <c r="E5078" s="298"/>
      <c r="F5078" s="298"/>
      <c r="G5078" s="298"/>
      <c r="H5078" s="298"/>
      <c r="I5078" s="298"/>
      <c r="J5078" s="298" t="s">
        <v>12992</v>
      </c>
      <c r="K5078" s="298"/>
      <c r="L5078" s="298" t="s">
        <v>12936</v>
      </c>
    </row>
    <row r="5079" spans="1:12">
      <c r="A5079" s="414" t="s">
        <v>13060</v>
      </c>
      <c r="B5079" s="414"/>
      <c r="C5079" s="414"/>
      <c r="D5079" s="414"/>
      <c r="E5079" s="414"/>
      <c r="F5079" s="414"/>
      <c r="G5079" s="414"/>
      <c r="H5079" s="414"/>
      <c r="I5079" s="294"/>
      <c r="J5079" s="294"/>
      <c r="K5079" s="294"/>
      <c r="L5079" s="294"/>
    </row>
    <row r="5080" spans="1:12" ht="17.100000000000001" customHeight="1">
      <c r="A5080" s="294" t="s">
        <v>12978</v>
      </c>
      <c r="B5080" s="298" t="s">
        <v>12979</v>
      </c>
      <c r="C5080" s="294" t="s">
        <v>12980</v>
      </c>
      <c r="D5080" s="294" t="s">
        <v>12981</v>
      </c>
      <c r="E5080" s="299" t="s">
        <v>12982</v>
      </c>
      <c r="F5080" s="413" t="s">
        <v>12983</v>
      </c>
      <c r="G5080" s="413"/>
      <c r="H5080" s="413" t="s">
        <v>12984</v>
      </c>
      <c r="I5080" s="413"/>
      <c r="J5080" s="413" t="s">
        <v>12985</v>
      </c>
      <c r="K5080" s="413"/>
      <c r="L5080" s="413"/>
    </row>
    <row r="5081" spans="1:12" ht="24" customHeight="1">
      <c r="A5081" s="300" t="s">
        <v>12986</v>
      </c>
      <c r="B5081" s="301" t="s">
        <v>13061</v>
      </c>
      <c r="C5081" s="300" t="s">
        <v>9</v>
      </c>
      <c r="D5081" s="300" t="s">
        <v>12522</v>
      </c>
      <c r="E5081" s="302" t="s">
        <v>27</v>
      </c>
      <c r="F5081" s="423" t="s">
        <v>12964</v>
      </c>
      <c r="G5081" s="423"/>
      <c r="H5081" s="423">
        <v>0.95377769999999995</v>
      </c>
      <c r="I5081" s="423"/>
      <c r="J5081" s="424">
        <v>2.4131</v>
      </c>
      <c r="K5081" s="424"/>
      <c r="L5081" s="424"/>
    </row>
    <row r="5082" spans="1:12" ht="24" customHeight="1">
      <c r="A5082" s="300" t="s">
        <v>12986</v>
      </c>
      <c r="B5082" s="301" t="s">
        <v>13062</v>
      </c>
      <c r="C5082" s="300" t="s">
        <v>9</v>
      </c>
      <c r="D5082" s="300" t="s">
        <v>12527</v>
      </c>
      <c r="E5082" s="302" t="s">
        <v>27</v>
      </c>
      <c r="F5082" s="423" t="s">
        <v>13063</v>
      </c>
      <c r="G5082" s="423"/>
      <c r="H5082" s="423">
        <v>0.95377769999999995</v>
      </c>
      <c r="I5082" s="423"/>
      <c r="J5082" s="424">
        <v>0.32429999999999998</v>
      </c>
      <c r="K5082" s="424"/>
      <c r="L5082" s="424"/>
    </row>
    <row r="5083" spans="1:12" ht="17.100000000000001" customHeight="1">
      <c r="A5083" s="298"/>
      <c r="B5083" s="298"/>
      <c r="C5083" s="298"/>
      <c r="D5083" s="298"/>
      <c r="E5083" s="298"/>
      <c r="F5083" s="298"/>
      <c r="G5083" s="298"/>
      <c r="H5083" s="298"/>
      <c r="I5083" s="298"/>
      <c r="J5083" s="298" t="s">
        <v>12992</v>
      </c>
      <c r="K5083" s="298"/>
      <c r="L5083" s="298" t="s">
        <v>14368</v>
      </c>
    </row>
    <row r="5084" spans="1:12" ht="17.100000000000001" customHeight="1">
      <c r="A5084" s="294" t="s">
        <v>13014</v>
      </c>
      <c r="B5084" s="294"/>
      <c r="C5084" s="294"/>
      <c r="D5084" s="294"/>
      <c r="E5084" s="294"/>
      <c r="F5084" s="294"/>
      <c r="G5084" s="294"/>
      <c r="H5084" s="294"/>
      <c r="I5084" s="294"/>
      <c r="J5084" s="294"/>
      <c r="K5084" s="294"/>
      <c r="L5084" s="294"/>
    </row>
    <row r="5085" spans="1:12" ht="17.100000000000001" customHeight="1">
      <c r="A5085" s="298"/>
      <c r="B5085" s="298"/>
      <c r="C5085" s="298"/>
      <c r="D5085" s="298"/>
      <c r="E5085" s="298"/>
      <c r="F5085" s="298"/>
      <c r="G5085" s="298"/>
      <c r="H5085" s="298"/>
      <c r="I5085" s="298"/>
      <c r="J5085" s="298" t="s">
        <v>13015</v>
      </c>
      <c r="K5085" s="298"/>
      <c r="L5085" s="298" t="s">
        <v>14369</v>
      </c>
    </row>
    <row r="5086" spans="1:12" ht="17.100000000000001" customHeight="1">
      <c r="A5086" s="298"/>
      <c r="B5086" s="298"/>
      <c r="C5086" s="298"/>
      <c r="D5086" s="298"/>
      <c r="E5086" s="298"/>
      <c r="F5086" s="298"/>
      <c r="G5086" s="298"/>
      <c r="H5086" s="298"/>
      <c r="I5086" s="298"/>
      <c r="J5086" s="298" t="s">
        <v>13017</v>
      </c>
      <c r="K5086" s="298" t="s">
        <v>13018</v>
      </c>
      <c r="L5086" s="298" t="s">
        <v>14250</v>
      </c>
    </row>
    <row r="5087" spans="1:12" ht="17.100000000000001" customHeight="1">
      <c r="A5087" s="298"/>
      <c r="B5087" s="298"/>
      <c r="C5087" s="298"/>
      <c r="D5087" s="298"/>
      <c r="E5087" s="298"/>
      <c r="F5087" s="298"/>
      <c r="G5087" s="298"/>
      <c r="H5087" s="298"/>
      <c r="I5087" s="298"/>
      <c r="J5087" s="298" t="s">
        <v>13020</v>
      </c>
      <c r="K5087" s="298"/>
      <c r="L5087" s="298" t="s">
        <v>14370</v>
      </c>
    </row>
    <row r="5088" spans="1:12" ht="17.100000000000001" customHeight="1">
      <c r="A5088" s="298"/>
      <c r="B5088" s="298"/>
      <c r="C5088" s="298"/>
      <c r="D5088" s="298"/>
      <c r="E5088" s="298"/>
      <c r="F5088" s="298"/>
      <c r="G5088" s="298"/>
      <c r="H5088" s="298"/>
      <c r="I5088" s="298"/>
      <c r="J5088" s="298" t="s">
        <v>13022</v>
      </c>
      <c r="K5088" s="298" t="s">
        <v>12974</v>
      </c>
      <c r="L5088" s="298" t="s">
        <v>14371</v>
      </c>
    </row>
    <row r="5089" spans="1:12" ht="17.100000000000001" customHeight="1">
      <c r="A5089" s="298"/>
      <c r="B5089" s="298"/>
      <c r="C5089" s="298"/>
      <c r="D5089" s="298"/>
      <c r="E5089" s="298"/>
      <c r="F5089" s="298"/>
      <c r="G5089" s="298"/>
      <c r="H5089" s="298"/>
      <c r="I5089" s="298"/>
      <c r="J5089" s="298" t="s">
        <v>13024</v>
      </c>
      <c r="K5089" s="298"/>
      <c r="L5089" s="298" t="s">
        <v>14372</v>
      </c>
    </row>
    <row r="5090" spans="1:12" ht="30" customHeight="1">
      <c r="A5090" s="299"/>
      <c r="B5090" s="299"/>
      <c r="C5090" s="299"/>
      <c r="D5090" s="299"/>
      <c r="E5090" s="299"/>
      <c r="F5090" s="299"/>
      <c r="G5090" s="299"/>
      <c r="H5090" s="299"/>
      <c r="I5090" s="299"/>
      <c r="J5090" s="299"/>
      <c r="K5090" s="299"/>
      <c r="L5090" s="299"/>
    </row>
    <row r="5091" spans="1:12" ht="48" customHeight="1">
      <c r="A5091" s="295" t="s">
        <v>14384</v>
      </c>
      <c r="B5091" s="296" t="s">
        <v>14385</v>
      </c>
      <c r="C5091" s="295" t="s">
        <v>9</v>
      </c>
      <c r="D5091" s="295" t="s">
        <v>12636</v>
      </c>
      <c r="E5091" s="297" t="s">
        <v>20</v>
      </c>
      <c r="F5091" s="296"/>
      <c r="G5091" s="296"/>
      <c r="H5091" s="296"/>
      <c r="I5091" s="296"/>
      <c r="J5091" s="296"/>
      <c r="K5091" s="296"/>
      <c r="L5091" s="296"/>
    </row>
    <row r="5092" spans="1:12">
      <c r="A5092" s="414" t="s">
        <v>12977</v>
      </c>
      <c r="B5092" s="414"/>
      <c r="C5092" s="414"/>
      <c r="D5092" s="414"/>
      <c r="E5092" s="414"/>
      <c r="F5092" s="414"/>
      <c r="G5092" s="414"/>
      <c r="H5092" s="414"/>
      <c r="I5092" s="294"/>
      <c r="J5092" s="294"/>
      <c r="K5092" s="294"/>
      <c r="L5092" s="294"/>
    </row>
    <row r="5093" spans="1:12" ht="17.100000000000001" customHeight="1">
      <c r="A5093" s="294" t="s">
        <v>12978</v>
      </c>
      <c r="B5093" s="298" t="s">
        <v>12979</v>
      </c>
      <c r="C5093" s="294" t="s">
        <v>12980</v>
      </c>
      <c r="D5093" s="294" t="s">
        <v>12981</v>
      </c>
      <c r="E5093" s="299" t="s">
        <v>12982</v>
      </c>
      <c r="F5093" s="413" t="s">
        <v>12983</v>
      </c>
      <c r="G5093" s="413"/>
      <c r="H5093" s="413" t="s">
        <v>12984</v>
      </c>
      <c r="I5093" s="413"/>
      <c r="J5093" s="413" t="s">
        <v>12985</v>
      </c>
      <c r="K5093" s="413"/>
      <c r="L5093" s="413"/>
    </row>
    <row r="5094" spans="1:12" ht="24" customHeight="1">
      <c r="A5094" s="300" t="s">
        <v>12986</v>
      </c>
      <c r="B5094" s="301" t="s">
        <v>13085</v>
      </c>
      <c r="C5094" s="300" t="s">
        <v>9</v>
      </c>
      <c r="D5094" s="300" t="s">
        <v>7909</v>
      </c>
      <c r="E5094" s="302" t="s">
        <v>51</v>
      </c>
      <c r="F5094" s="423" t="s">
        <v>13086</v>
      </c>
      <c r="G5094" s="423"/>
      <c r="H5094" s="423">
        <v>6.1839999999999996E-4</v>
      </c>
      <c r="I5094" s="423"/>
      <c r="J5094" s="424">
        <v>6.4299999999999996E-2</v>
      </c>
      <c r="K5094" s="424"/>
      <c r="L5094" s="424"/>
    </row>
    <row r="5095" spans="1:12" ht="24" customHeight="1">
      <c r="A5095" s="300" t="s">
        <v>12986</v>
      </c>
      <c r="B5095" s="301" t="s">
        <v>13087</v>
      </c>
      <c r="C5095" s="300" t="s">
        <v>9</v>
      </c>
      <c r="D5095" s="300" t="s">
        <v>8873</v>
      </c>
      <c r="E5095" s="302" t="s">
        <v>51</v>
      </c>
      <c r="F5095" s="423" t="s">
        <v>13088</v>
      </c>
      <c r="G5095" s="423"/>
      <c r="H5095" s="423">
        <v>5.8999999999999998E-5</v>
      </c>
      <c r="I5095" s="423"/>
      <c r="J5095" s="424">
        <v>5.1299999999999998E-2</v>
      </c>
      <c r="K5095" s="424"/>
      <c r="L5095" s="424"/>
    </row>
    <row r="5096" spans="1:12" ht="48" customHeight="1">
      <c r="A5096" s="300" t="s">
        <v>12986</v>
      </c>
      <c r="B5096" s="301" t="s">
        <v>13089</v>
      </c>
      <c r="C5096" s="300" t="s">
        <v>9</v>
      </c>
      <c r="D5096" s="300" t="s">
        <v>9227</v>
      </c>
      <c r="E5096" s="302" t="s">
        <v>51</v>
      </c>
      <c r="F5096" s="423" t="s">
        <v>13090</v>
      </c>
      <c r="G5096" s="423"/>
      <c r="H5096" s="423">
        <v>4.1300000000000001E-5</v>
      </c>
      <c r="I5096" s="423"/>
      <c r="J5096" s="424">
        <v>5.5199999999999999E-2</v>
      </c>
      <c r="K5096" s="424"/>
      <c r="L5096" s="424"/>
    </row>
    <row r="5097" spans="1:12" ht="24" customHeight="1">
      <c r="A5097" s="300" t="s">
        <v>12986</v>
      </c>
      <c r="B5097" s="301" t="s">
        <v>13091</v>
      </c>
      <c r="C5097" s="300" t="s">
        <v>9</v>
      </c>
      <c r="D5097" s="300" t="s">
        <v>9580</v>
      </c>
      <c r="E5097" s="302" t="s">
        <v>51</v>
      </c>
      <c r="F5097" s="423" t="s">
        <v>13092</v>
      </c>
      <c r="G5097" s="423"/>
      <c r="H5097" s="423">
        <v>4.0500000000000002E-5</v>
      </c>
      <c r="I5097" s="423"/>
      <c r="J5097" s="424">
        <v>3.6299999999999999E-2</v>
      </c>
      <c r="K5097" s="424"/>
      <c r="L5097" s="424"/>
    </row>
    <row r="5098" spans="1:12" ht="24" customHeight="1">
      <c r="A5098" s="300" t="s">
        <v>12986</v>
      </c>
      <c r="B5098" s="301" t="s">
        <v>12987</v>
      </c>
      <c r="C5098" s="300" t="s">
        <v>9</v>
      </c>
      <c r="D5098" s="300" t="s">
        <v>9831</v>
      </c>
      <c r="E5098" s="302" t="s">
        <v>12988</v>
      </c>
      <c r="F5098" s="423" t="s">
        <v>12989</v>
      </c>
      <c r="G5098" s="423"/>
      <c r="H5098" s="423">
        <v>1.43114E-2</v>
      </c>
      <c r="I5098" s="423"/>
      <c r="J5098" s="424">
        <v>0.14480000000000001</v>
      </c>
      <c r="K5098" s="424"/>
      <c r="L5098" s="424"/>
    </row>
    <row r="5099" spans="1:12" ht="36" customHeight="1">
      <c r="A5099" s="300" t="s">
        <v>12986</v>
      </c>
      <c r="B5099" s="301" t="s">
        <v>12990</v>
      </c>
      <c r="C5099" s="300" t="s">
        <v>9</v>
      </c>
      <c r="D5099" s="300" t="s">
        <v>11426</v>
      </c>
      <c r="E5099" s="302" t="s">
        <v>51</v>
      </c>
      <c r="F5099" s="423" t="s">
        <v>12991</v>
      </c>
      <c r="G5099" s="423"/>
      <c r="H5099" s="423">
        <v>7.5000000000000002E-4</v>
      </c>
      <c r="I5099" s="423"/>
      <c r="J5099" s="424">
        <v>9.9099999999999994E-2</v>
      </c>
      <c r="K5099" s="424"/>
      <c r="L5099" s="424"/>
    </row>
    <row r="5100" spans="1:12" ht="17.100000000000001" customHeight="1">
      <c r="A5100" s="298"/>
      <c r="B5100" s="298"/>
      <c r="C5100" s="298"/>
      <c r="D5100" s="298"/>
      <c r="E5100" s="298"/>
      <c r="F5100" s="298"/>
      <c r="G5100" s="298"/>
      <c r="H5100" s="298"/>
      <c r="I5100" s="298"/>
      <c r="J5100" s="298" t="s">
        <v>12992</v>
      </c>
      <c r="K5100" s="298"/>
      <c r="L5100" s="298" t="s">
        <v>12923</v>
      </c>
    </row>
    <row r="5101" spans="1:12">
      <c r="A5101" s="414" t="s">
        <v>12994</v>
      </c>
      <c r="B5101" s="414"/>
      <c r="C5101" s="414"/>
      <c r="D5101" s="414"/>
      <c r="E5101" s="414"/>
      <c r="F5101" s="414"/>
      <c r="G5101" s="414"/>
      <c r="H5101" s="414"/>
      <c r="I5101" s="294"/>
      <c r="J5101" s="294"/>
      <c r="K5101" s="294"/>
      <c r="L5101" s="294"/>
    </row>
    <row r="5102" spans="1:12" ht="17.100000000000001" customHeight="1">
      <c r="A5102" s="294" t="s">
        <v>12978</v>
      </c>
      <c r="B5102" s="298" t="s">
        <v>12979</v>
      </c>
      <c r="C5102" s="294" t="s">
        <v>12980</v>
      </c>
      <c r="D5102" s="294" t="s">
        <v>12981</v>
      </c>
      <c r="E5102" s="299" t="s">
        <v>12982</v>
      </c>
      <c r="F5102" s="413" t="s">
        <v>12983</v>
      </c>
      <c r="G5102" s="413"/>
      <c r="H5102" s="413" t="s">
        <v>12984</v>
      </c>
      <c r="I5102" s="413"/>
      <c r="J5102" s="413" t="s">
        <v>12985</v>
      </c>
      <c r="K5102" s="413"/>
      <c r="L5102" s="413"/>
    </row>
    <row r="5103" spans="1:12" ht="24" customHeight="1">
      <c r="A5103" s="300" t="s">
        <v>12986</v>
      </c>
      <c r="B5103" s="301" t="s">
        <v>13093</v>
      </c>
      <c r="C5103" s="300" t="s">
        <v>9</v>
      </c>
      <c r="D5103" s="300" t="s">
        <v>10857</v>
      </c>
      <c r="E5103" s="302" t="s">
        <v>27</v>
      </c>
      <c r="F5103" s="423" t="s">
        <v>13094</v>
      </c>
      <c r="G5103" s="423"/>
      <c r="H5103" s="423">
        <v>0.61534520000000004</v>
      </c>
      <c r="I5103" s="423"/>
      <c r="J5103" s="424">
        <v>3.1812999999999998</v>
      </c>
      <c r="K5103" s="424"/>
      <c r="L5103" s="424"/>
    </row>
    <row r="5104" spans="1:12" ht="24" customHeight="1">
      <c r="A5104" s="300" t="s">
        <v>12986</v>
      </c>
      <c r="B5104" s="301" t="s">
        <v>13966</v>
      </c>
      <c r="C5104" s="300" t="s">
        <v>9</v>
      </c>
      <c r="D5104" s="300" t="s">
        <v>6993</v>
      </c>
      <c r="E5104" s="302" t="s">
        <v>27</v>
      </c>
      <c r="F5104" s="423" t="s">
        <v>13967</v>
      </c>
      <c r="G5104" s="423"/>
      <c r="H5104" s="423">
        <v>0.1569914</v>
      </c>
      <c r="I5104" s="423"/>
      <c r="J5104" s="424">
        <v>1.0518000000000001</v>
      </c>
      <c r="K5104" s="424"/>
      <c r="L5104" s="424"/>
    </row>
    <row r="5105" spans="1:12" ht="24" customHeight="1">
      <c r="A5105" s="300" t="s">
        <v>12986</v>
      </c>
      <c r="B5105" s="301" t="s">
        <v>13192</v>
      </c>
      <c r="C5105" s="300" t="s">
        <v>9</v>
      </c>
      <c r="D5105" s="300" t="s">
        <v>10306</v>
      </c>
      <c r="E5105" s="302" t="s">
        <v>27</v>
      </c>
      <c r="F5105" s="423" t="s">
        <v>13134</v>
      </c>
      <c r="G5105" s="423"/>
      <c r="H5105" s="423">
        <v>0.29409839999999998</v>
      </c>
      <c r="I5105" s="423"/>
      <c r="J5105" s="424">
        <v>2.044</v>
      </c>
      <c r="K5105" s="424"/>
      <c r="L5105" s="424"/>
    </row>
    <row r="5106" spans="1:12" ht="17.100000000000001" customHeight="1">
      <c r="A5106" s="298"/>
      <c r="B5106" s="298"/>
      <c r="C5106" s="298"/>
      <c r="D5106" s="298"/>
      <c r="E5106" s="298"/>
      <c r="F5106" s="298"/>
      <c r="G5106" s="298"/>
      <c r="H5106" s="298"/>
      <c r="I5106" s="298"/>
      <c r="J5106" s="298" t="s">
        <v>12992</v>
      </c>
      <c r="K5106" s="298"/>
      <c r="L5106" s="298" t="s">
        <v>13216</v>
      </c>
    </row>
    <row r="5107" spans="1:12">
      <c r="A5107" s="414" t="s">
        <v>12998</v>
      </c>
      <c r="B5107" s="414"/>
      <c r="C5107" s="414"/>
      <c r="D5107" s="414"/>
      <c r="E5107" s="414"/>
      <c r="F5107" s="414"/>
      <c r="G5107" s="414"/>
      <c r="H5107" s="414"/>
      <c r="I5107" s="294"/>
      <c r="J5107" s="294"/>
      <c r="K5107" s="294"/>
      <c r="L5107" s="294"/>
    </row>
    <row r="5108" spans="1:12" ht="17.100000000000001" customHeight="1">
      <c r="A5108" s="294" t="s">
        <v>12978</v>
      </c>
      <c r="B5108" s="298" t="s">
        <v>12979</v>
      </c>
      <c r="C5108" s="294" t="s">
        <v>12980</v>
      </c>
      <c r="D5108" s="294" t="s">
        <v>12981</v>
      </c>
      <c r="E5108" s="299" t="s">
        <v>12982</v>
      </c>
      <c r="F5108" s="413" t="s">
        <v>12983</v>
      </c>
      <c r="G5108" s="413"/>
      <c r="H5108" s="413" t="s">
        <v>12984</v>
      </c>
      <c r="I5108" s="413"/>
      <c r="J5108" s="413" t="s">
        <v>12985</v>
      </c>
      <c r="K5108" s="413"/>
      <c r="L5108" s="413"/>
    </row>
    <row r="5109" spans="1:12" ht="24" customHeight="1">
      <c r="A5109" s="300" t="s">
        <v>12986</v>
      </c>
      <c r="B5109" s="301" t="s">
        <v>13144</v>
      </c>
      <c r="C5109" s="300" t="s">
        <v>9</v>
      </c>
      <c r="D5109" s="300" t="s">
        <v>7134</v>
      </c>
      <c r="E5109" s="302" t="s">
        <v>13145</v>
      </c>
      <c r="F5109" s="423" t="s">
        <v>13146</v>
      </c>
      <c r="G5109" s="423"/>
      <c r="H5109" s="423">
        <v>1.8492999999999999E-2</v>
      </c>
      <c r="I5109" s="423"/>
      <c r="J5109" s="424">
        <v>1.1604000000000001</v>
      </c>
      <c r="K5109" s="424"/>
      <c r="L5109" s="424"/>
    </row>
    <row r="5110" spans="1:12" ht="36" customHeight="1">
      <c r="A5110" s="300" t="s">
        <v>12986</v>
      </c>
      <c r="B5110" s="301" t="s">
        <v>13954</v>
      </c>
      <c r="C5110" s="300" t="s">
        <v>9</v>
      </c>
      <c r="D5110" s="300" t="s">
        <v>8095</v>
      </c>
      <c r="E5110" s="302" t="s">
        <v>13145</v>
      </c>
      <c r="F5110" s="423" t="s">
        <v>13955</v>
      </c>
      <c r="G5110" s="423"/>
      <c r="H5110" s="423">
        <v>6.3E-2</v>
      </c>
      <c r="I5110" s="423"/>
      <c r="J5110" s="424">
        <v>20.11</v>
      </c>
      <c r="K5110" s="424"/>
      <c r="L5110" s="424"/>
    </row>
    <row r="5111" spans="1:12" ht="24" customHeight="1">
      <c r="A5111" s="300" t="s">
        <v>12986</v>
      </c>
      <c r="B5111" s="301" t="s">
        <v>14386</v>
      </c>
      <c r="C5111" s="300" t="s">
        <v>9</v>
      </c>
      <c r="D5111" s="300" t="s">
        <v>9939</v>
      </c>
      <c r="E5111" s="302" t="s">
        <v>51</v>
      </c>
      <c r="F5111" s="423" t="s">
        <v>14387</v>
      </c>
      <c r="G5111" s="423"/>
      <c r="H5111" s="423">
        <v>1.4E-5</v>
      </c>
      <c r="I5111" s="423"/>
      <c r="J5111" s="424">
        <v>1.0961000000000001</v>
      </c>
      <c r="K5111" s="424"/>
      <c r="L5111" s="424"/>
    </row>
    <row r="5112" spans="1:12" ht="24" customHeight="1">
      <c r="A5112" s="300" t="s">
        <v>12986</v>
      </c>
      <c r="B5112" s="301" t="s">
        <v>13460</v>
      </c>
      <c r="C5112" s="300" t="s">
        <v>9</v>
      </c>
      <c r="D5112" s="300" t="s">
        <v>10129</v>
      </c>
      <c r="E5112" s="302" t="s">
        <v>93</v>
      </c>
      <c r="F5112" s="423" t="s">
        <v>13461</v>
      </c>
      <c r="G5112" s="423"/>
      <c r="H5112" s="423">
        <v>4.7593099999999999E-2</v>
      </c>
      <c r="I5112" s="423"/>
      <c r="J5112" s="424">
        <v>0.18659999999999999</v>
      </c>
      <c r="K5112" s="424"/>
      <c r="L5112" s="424"/>
    </row>
    <row r="5113" spans="1:12" ht="24" customHeight="1">
      <c r="A5113" s="300" t="s">
        <v>12986</v>
      </c>
      <c r="B5113" s="301" t="s">
        <v>13147</v>
      </c>
      <c r="C5113" s="300" t="s">
        <v>9</v>
      </c>
      <c r="D5113" s="300" t="s">
        <v>8045</v>
      </c>
      <c r="E5113" s="302" t="s">
        <v>23</v>
      </c>
      <c r="F5113" s="423" t="s">
        <v>12928</v>
      </c>
      <c r="G5113" s="423"/>
      <c r="H5113" s="423">
        <v>1.0538959999999999</v>
      </c>
      <c r="I5113" s="423"/>
      <c r="J5113" s="424">
        <v>0.51639999999999997</v>
      </c>
      <c r="K5113" s="424"/>
      <c r="L5113" s="424"/>
    </row>
    <row r="5114" spans="1:12" ht="24" customHeight="1">
      <c r="A5114" s="300" t="s">
        <v>12986</v>
      </c>
      <c r="B5114" s="301" t="s">
        <v>13099</v>
      </c>
      <c r="C5114" s="300" t="s">
        <v>9</v>
      </c>
      <c r="D5114" s="300" t="s">
        <v>7224</v>
      </c>
      <c r="E5114" s="302" t="s">
        <v>51</v>
      </c>
      <c r="F5114" s="423" t="s">
        <v>13100</v>
      </c>
      <c r="G5114" s="423"/>
      <c r="H5114" s="423">
        <v>7.3048000000000002E-3</v>
      </c>
      <c r="I5114" s="423"/>
      <c r="J5114" s="424">
        <v>6.7100000000000007E-2</v>
      </c>
      <c r="K5114" s="424"/>
      <c r="L5114" s="424"/>
    </row>
    <row r="5115" spans="1:12" ht="24" customHeight="1">
      <c r="A5115" s="300" t="s">
        <v>12986</v>
      </c>
      <c r="B5115" s="301" t="s">
        <v>13101</v>
      </c>
      <c r="C5115" s="300" t="s">
        <v>9</v>
      </c>
      <c r="D5115" s="300" t="s">
        <v>7359</v>
      </c>
      <c r="E5115" s="302" t="s">
        <v>51</v>
      </c>
      <c r="F5115" s="423" t="s">
        <v>13102</v>
      </c>
      <c r="G5115" s="423"/>
      <c r="H5115" s="423">
        <v>2.3570000000000001E-4</v>
      </c>
      <c r="I5115" s="423"/>
      <c r="J5115" s="424">
        <v>3.0300000000000001E-2</v>
      </c>
      <c r="K5115" s="424"/>
      <c r="L5115" s="424"/>
    </row>
    <row r="5116" spans="1:12" ht="24" customHeight="1">
      <c r="A5116" s="300" t="s">
        <v>12986</v>
      </c>
      <c r="B5116" s="301" t="s">
        <v>13103</v>
      </c>
      <c r="C5116" s="300" t="s">
        <v>9</v>
      </c>
      <c r="D5116" s="300" t="s">
        <v>8851</v>
      </c>
      <c r="E5116" s="302" t="s">
        <v>51</v>
      </c>
      <c r="F5116" s="423" t="s">
        <v>13104</v>
      </c>
      <c r="G5116" s="423"/>
      <c r="H5116" s="423">
        <v>1.8870000000000001E-4</v>
      </c>
      <c r="I5116" s="423"/>
      <c r="J5116" s="424">
        <v>3.6499999999999998E-2</v>
      </c>
      <c r="K5116" s="424"/>
      <c r="L5116" s="424"/>
    </row>
    <row r="5117" spans="1:12" ht="24" customHeight="1">
      <c r="A5117" s="300" t="s">
        <v>12986</v>
      </c>
      <c r="B5117" s="301" t="s">
        <v>13105</v>
      </c>
      <c r="C5117" s="300" t="s">
        <v>9</v>
      </c>
      <c r="D5117" s="300" t="s">
        <v>8852</v>
      </c>
      <c r="E5117" s="302" t="s">
        <v>51</v>
      </c>
      <c r="F5117" s="423" t="s">
        <v>13106</v>
      </c>
      <c r="G5117" s="423"/>
      <c r="H5117" s="423">
        <v>4.0500000000000002E-5</v>
      </c>
      <c r="I5117" s="423"/>
      <c r="J5117" s="424">
        <v>2.2200000000000001E-2</v>
      </c>
      <c r="K5117" s="424"/>
      <c r="L5117" s="424"/>
    </row>
    <row r="5118" spans="1:12" ht="24" customHeight="1">
      <c r="A5118" s="300" t="s">
        <v>12986</v>
      </c>
      <c r="B5118" s="301" t="s">
        <v>13107</v>
      </c>
      <c r="C5118" s="300" t="s">
        <v>9</v>
      </c>
      <c r="D5118" s="300" t="s">
        <v>9000</v>
      </c>
      <c r="E5118" s="302" t="s">
        <v>51</v>
      </c>
      <c r="F5118" s="423" t="s">
        <v>13108</v>
      </c>
      <c r="G5118" s="423"/>
      <c r="H5118" s="423">
        <v>8.3143000000000002E-3</v>
      </c>
      <c r="I5118" s="423"/>
      <c r="J5118" s="424">
        <v>5.6300000000000003E-2</v>
      </c>
      <c r="K5118" s="424"/>
      <c r="L5118" s="424"/>
    </row>
    <row r="5119" spans="1:12" ht="24" customHeight="1">
      <c r="A5119" s="300" t="s">
        <v>12986</v>
      </c>
      <c r="B5119" s="301" t="s">
        <v>13109</v>
      </c>
      <c r="C5119" s="300" t="s">
        <v>9</v>
      </c>
      <c r="D5119" s="300" t="s">
        <v>9574</v>
      </c>
      <c r="E5119" s="302" t="s">
        <v>51</v>
      </c>
      <c r="F5119" s="423" t="s">
        <v>13110</v>
      </c>
      <c r="G5119" s="423"/>
      <c r="H5119" s="423">
        <v>2.6365999999999998E-3</v>
      </c>
      <c r="I5119" s="423"/>
      <c r="J5119" s="424">
        <v>2.3300000000000001E-2</v>
      </c>
      <c r="K5119" s="424"/>
      <c r="L5119" s="424"/>
    </row>
    <row r="5120" spans="1:12" ht="24" customHeight="1">
      <c r="A5120" s="300" t="s">
        <v>12986</v>
      </c>
      <c r="B5120" s="301" t="s">
        <v>13111</v>
      </c>
      <c r="C5120" s="300" t="s">
        <v>9</v>
      </c>
      <c r="D5120" s="300" t="s">
        <v>10714</v>
      </c>
      <c r="E5120" s="302" t="s">
        <v>93</v>
      </c>
      <c r="F5120" s="423" t="s">
        <v>13112</v>
      </c>
      <c r="G5120" s="423"/>
      <c r="H5120" s="423">
        <v>1.3856999999999999E-3</v>
      </c>
      <c r="I5120" s="423"/>
      <c r="J5120" s="424">
        <v>2.1100000000000001E-2</v>
      </c>
      <c r="K5120" s="424"/>
      <c r="L5120" s="424"/>
    </row>
    <row r="5121" spans="1:12" ht="24" customHeight="1">
      <c r="A5121" s="300" t="s">
        <v>12986</v>
      </c>
      <c r="B5121" s="301" t="s">
        <v>13113</v>
      </c>
      <c r="C5121" s="300" t="s">
        <v>9</v>
      </c>
      <c r="D5121" s="300" t="s">
        <v>10809</v>
      </c>
      <c r="E5121" s="302" t="s">
        <v>51</v>
      </c>
      <c r="F5121" s="423" t="s">
        <v>13114</v>
      </c>
      <c r="G5121" s="423"/>
      <c r="H5121" s="423">
        <v>1.3856999999999999E-3</v>
      </c>
      <c r="I5121" s="423"/>
      <c r="J5121" s="424">
        <v>1.66E-2</v>
      </c>
      <c r="K5121" s="424"/>
      <c r="L5121" s="424"/>
    </row>
    <row r="5122" spans="1:12" ht="24" customHeight="1">
      <c r="A5122" s="300" t="s">
        <v>12986</v>
      </c>
      <c r="B5122" s="301" t="s">
        <v>13115</v>
      </c>
      <c r="C5122" s="300" t="s">
        <v>9</v>
      </c>
      <c r="D5122" s="300" t="s">
        <v>10810</v>
      </c>
      <c r="E5122" s="302" t="s">
        <v>51</v>
      </c>
      <c r="F5122" s="423" t="s">
        <v>13116</v>
      </c>
      <c r="G5122" s="423"/>
      <c r="H5122" s="423">
        <v>1.3856999999999999E-3</v>
      </c>
      <c r="I5122" s="423"/>
      <c r="J5122" s="424">
        <v>3.6900000000000002E-2</v>
      </c>
      <c r="K5122" s="424"/>
      <c r="L5122" s="424"/>
    </row>
    <row r="5123" spans="1:12" ht="24" customHeight="1">
      <c r="A5123" s="300" t="s">
        <v>12986</v>
      </c>
      <c r="B5123" s="301" t="s">
        <v>13117</v>
      </c>
      <c r="C5123" s="300" t="s">
        <v>9</v>
      </c>
      <c r="D5123" s="300" t="s">
        <v>10837</v>
      </c>
      <c r="E5123" s="302" t="s">
        <v>51</v>
      </c>
      <c r="F5123" s="423" t="s">
        <v>13118</v>
      </c>
      <c r="G5123" s="423"/>
      <c r="H5123" s="423">
        <v>4.7200000000000002E-5</v>
      </c>
      <c r="I5123" s="423"/>
      <c r="J5123" s="424">
        <v>2.1000000000000001E-2</v>
      </c>
      <c r="K5123" s="424"/>
      <c r="L5123" s="424"/>
    </row>
    <row r="5124" spans="1:12" ht="24" customHeight="1">
      <c r="A5124" s="300" t="s">
        <v>12986</v>
      </c>
      <c r="B5124" s="301" t="s">
        <v>13003</v>
      </c>
      <c r="C5124" s="300" t="s">
        <v>9</v>
      </c>
      <c r="D5124" s="300" t="s">
        <v>7216</v>
      </c>
      <c r="E5124" s="302" t="s">
        <v>51</v>
      </c>
      <c r="F5124" s="423" t="s">
        <v>13004</v>
      </c>
      <c r="G5124" s="423"/>
      <c r="H5124" s="423">
        <v>2.7753999999999999E-3</v>
      </c>
      <c r="I5124" s="423"/>
      <c r="J5124" s="424">
        <v>9.2700000000000005E-2</v>
      </c>
      <c r="K5124" s="424"/>
      <c r="L5124" s="424"/>
    </row>
    <row r="5125" spans="1:12" ht="24" customHeight="1">
      <c r="A5125" s="300" t="s">
        <v>12986</v>
      </c>
      <c r="B5125" s="301" t="s">
        <v>13005</v>
      </c>
      <c r="C5125" s="300" t="s">
        <v>9</v>
      </c>
      <c r="D5125" s="300" t="s">
        <v>7393</v>
      </c>
      <c r="E5125" s="302" t="s">
        <v>12988</v>
      </c>
      <c r="F5125" s="423" t="s">
        <v>13006</v>
      </c>
      <c r="G5125" s="423"/>
      <c r="H5125" s="423">
        <v>1.6697000000000001E-3</v>
      </c>
      <c r="I5125" s="423"/>
      <c r="J5125" s="424">
        <v>9.0200000000000002E-2</v>
      </c>
      <c r="K5125" s="424"/>
      <c r="L5125" s="424"/>
    </row>
    <row r="5126" spans="1:12" ht="24" customHeight="1">
      <c r="A5126" s="300" t="s">
        <v>12986</v>
      </c>
      <c r="B5126" s="301" t="s">
        <v>13007</v>
      </c>
      <c r="C5126" s="300" t="s">
        <v>9</v>
      </c>
      <c r="D5126" s="300" t="s">
        <v>10619</v>
      </c>
      <c r="E5126" s="302" t="s">
        <v>51</v>
      </c>
      <c r="F5126" s="423" t="s">
        <v>13008</v>
      </c>
      <c r="G5126" s="423"/>
      <c r="H5126" s="423">
        <v>1.2952E-3</v>
      </c>
      <c r="I5126" s="423"/>
      <c r="J5126" s="424">
        <v>0.2477</v>
      </c>
      <c r="K5126" s="424"/>
      <c r="L5126" s="424"/>
    </row>
    <row r="5127" spans="1:12" ht="24" customHeight="1">
      <c r="A5127" s="300" t="s">
        <v>12986</v>
      </c>
      <c r="B5127" s="301" t="s">
        <v>13009</v>
      </c>
      <c r="C5127" s="300" t="s">
        <v>9</v>
      </c>
      <c r="D5127" s="300" t="s">
        <v>10769</v>
      </c>
      <c r="E5127" s="302" t="s">
        <v>51</v>
      </c>
      <c r="F5127" s="423" t="s">
        <v>13010</v>
      </c>
      <c r="G5127" s="423"/>
      <c r="H5127" s="423">
        <v>0.1164288</v>
      </c>
      <c r="I5127" s="423"/>
      <c r="J5127" s="424">
        <v>0.1467</v>
      </c>
      <c r="K5127" s="424"/>
      <c r="L5127" s="424"/>
    </row>
    <row r="5128" spans="1:12" ht="24" customHeight="1">
      <c r="A5128" s="300" t="s">
        <v>12986</v>
      </c>
      <c r="B5128" s="301" t="s">
        <v>13011</v>
      </c>
      <c r="C5128" s="300" t="s">
        <v>9</v>
      </c>
      <c r="D5128" s="300" t="s">
        <v>10929</v>
      </c>
      <c r="E5128" s="302" t="s">
        <v>51</v>
      </c>
      <c r="F5128" s="423" t="s">
        <v>13012</v>
      </c>
      <c r="G5128" s="423"/>
      <c r="H5128" s="423">
        <v>1.1225E-3</v>
      </c>
      <c r="I5128" s="423"/>
      <c r="J5128" s="424">
        <v>0.16889999999999999</v>
      </c>
      <c r="K5128" s="424"/>
      <c r="L5128" s="424"/>
    </row>
    <row r="5129" spans="1:12" ht="17.100000000000001" customHeight="1">
      <c r="A5129" s="298"/>
      <c r="B5129" s="298"/>
      <c r="C5129" s="298"/>
      <c r="D5129" s="298"/>
      <c r="E5129" s="298"/>
      <c r="F5129" s="298"/>
      <c r="G5129" s="298"/>
      <c r="H5129" s="298"/>
      <c r="I5129" s="298"/>
      <c r="J5129" s="298" t="s">
        <v>12992</v>
      </c>
      <c r="K5129" s="298"/>
      <c r="L5129" s="298" t="s">
        <v>14388</v>
      </c>
    </row>
    <row r="5130" spans="1:12">
      <c r="A5130" s="414" t="s">
        <v>13056</v>
      </c>
      <c r="B5130" s="414"/>
      <c r="C5130" s="414"/>
      <c r="D5130" s="414"/>
      <c r="E5130" s="414"/>
      <c r="F5130" s="414"/>
      <c r="G5130" s="414"/>
      <c r="H5130" s="414"/>
      <c r="I5130" s="294"/>
      <c r="J5130" s="294"/>
      <c r="K5130" s="294"/>
      <c r="L5130" s="294"/>
    </row>
    <row r="5131" spans="1:12" ht="17.100000000000001" customHeight="1">
      <c r="A5131" s="294" t="s">
        <v>12978</v>
      </c>
      <c r="B5131" s="298" t="s">
        <v>12979</v>
      </c>
      <c r="C5131" s="294" t="s">
        <v>12980</v>
      </c>
      <c r="D5131" s="294" t="s">
        <v>12981</v>
      </c>
      <c r="E5131" s="299" t="s">
        <v>12982</v>
      </c>
      <c r="F5131" s="413" t="s">
        <v>12983</v>
      </c>
      <c r="G5131" s="413"/>
      <c r="H5131" s="413" t="s">
        <v>12984</v>
      </c>
      <c r="I5131" s="413"/>
      <c r="J5131" s="413" t="s">
        <v>12985</v>
      </c>
      <c r="K5131" s="413"/>
      <c r="L5131" s="413"/>
    </row>
    <row r="5132" spans="1:12" ht="24" customHeight="1">
      <c r="A5132" s="300" t="s">
        <v>12986</v>
      </c>
      <c r="B5132" s="301" t="s">
        <v>13057</v>
      </c>
      <c r="C5132" s="300" t="s">
        <v>9</v>
      </c>
      <c r="D5132" s="300" t="s">
        <v>12549</v>
      </c>
      <c r="E5132" s="302" t="s">
        <v>27</v>
      </c>
      <c r="F5132" s="423" t="s">
        <v>12948</v>
      </c>
      <c r="G5132" s="423"/>
      <c r="H5132" s="423">
        <v>1.0416761000000001</v>
      </c>
      <c r="I5132" s="423"/>
      <c r="J5132" s="424">
        <v>0.67710000000000004</v>
      </c>
      <c r="K5132" s="424"/>
      <c r="L5132" s="424"/>
    </row>
    <row r="5133" spans="1:12" ht="17.100000000000001" customHeight="1">
      <c r="A5133" s="298"/>
      <c r="B5133" s="298"/>
      <c r="C5133" s="298"/>
      <c r="D5133" s="298"/>
      <c r="E5133" s="298"/>
      <c r="F5133" s="298"/>
      <c r="G5133" s="298"/>
      <c r="H5133" s="298"/>
      <c r="I5133" s="298"/>
      <c r="J5133" s="298" t="s">
        <v>12992</v>
      </c>
      <c r="K5133" s="298"/>
      <c r="L5133" s="298" t="s">
        <v>14103</v>
      </c>
    </row>
    <row r="5134" spans="1:12">
      <c r="A5134" s="414" t="s">
        <v>13058</v>
      </c>
      <c r="B5134" s="414"/>
      <c r="C5134" s="414"/>
      <c r="D5134" s="414"/>
      <c r="E5134" s="414"/>
      <c r="F5134" s="414"/>
      <c r="G5134" s="414"/>
      <c r="H5134" s="414"/>
      <c r="I5134" s="294"/>
      <c r="J5134" s="294"/>
      <c r="K5134" s="294"/>
      <c r="L5134" s="294"/>
    </row>
    <row r="5135" spans="1:12" ht="17.100000000000001" customHeight="1">
      <c r="A5135" s="294" t="s">
        <v>12978</v>
      </c>
      <c r="B5135" s="298" t="s">
        <v>12979</v>
      </c>
      <c r="C5135" s="294" t="s">
        <v>12980</v>
      </c>
      <c r="D5135" s="294" t="s">
        <v>12981</v>
      </c>
      <c r="E5135" s="299" t="s">
        <v>12982</v>
      </c>
      <c r="F5135" s="413" t="s">
        <v>12983</v>
      </c>
      <c r="G5135" s="413"/>
      <c r="H5135" s="413" t="s">
        <v>12984</v>
      </c>
      <c r="I5135" s="413"/>
      <c r="J5135" s="413" t="s">
        <v>12985</v>
      </c>
      <c r="K5135" s="413"/>
      <c r="L5135" s="413"/>
    </row>
    <row r="5136" spans="1:12" ht="24" customHeight="1">
      <c r="A5136" s="300" t="s">
        <v>12986</v>
      </c>
      <c r="B5136" s="301" t="s">
        <v>13059</v>
      </c>
      <c r="C5136" s="300" t="s">
        <v>9</v>
      </c>
      <c r="D5136" s="300" t="s">
        <v>12535</v>
      </c>
      <c r="E5136" s="302" t="s">
        <v>27</v>
      </c>
      <c r="F5136" s="423" t="s">
        <v>12936</v>
      </c>
      <c r="G5136" s="423"/>
      <c r="H5136" s="423">
        <v>1.0416761000000001</v>
      </c>
      <c r="I5136" s="423"/>
      <c r="J5136" s="424">
        <v>5.21E-2</v>
      </c>
      <c r="K5136" s="424"/>
      <c r="L5136" s="424"/>
    </row>
    <row r="5137" spans="1:12" ht="17.100000000000001" customHeight="1">
      <c r="A5137" s="298"/>
      <c r="B5137" s="298"/>
      <c r="C5137" s="298"/>
      <c r="D5137" s="298"/>
      <c r="E5137" s="298"/>
      <c r="F5137" s="298"/>
      <c r="G5137" s="298"/>
      <c r="H5137" s="298"/>
      <c r="I5137" s="298"/>
      <c r="J5137" s="298" t="s">
        <v>12992</v>
      </c>
      <c r="K5137" s="298"/>
      <c r="L5137" s="298" t="s">
        <v>12936</v>
      </c>
    </row>
    <row r="5138" spans="1:12">
      <c r="A5138" s="414" t="s">
        <v>13060</v>
      </c>
      <c r="B5138" s="414"/>
      <c r="C5138" s="414"/>
      <c r="D5138" s="414"/>
      <c r="E5138" s="414"/>
      <c r="F5138" s="414"/>
      <c r="G5138" s="414"/>
      <c r="H5138" s="414"/>
      <c r="I5138" s="294"/>
      <c r="J5138" s="294"/>
      <c r="K5138" s="294"/>
      <c r="L5138" s="294"/>
    </row>
    <row r="5139" spans="1:12" ht="17.100000000000001" customHeight="1">
      <c r="A5139" s="294" t="s">
        <v>12978</v>
      </c>
      <c r="B5139" s="298" t="s">
        <v>12979</v>
      </c>
      <c r="C5139" s="294" t="s">
        <v>12980</v>
      </c>
      <c r="D5139" s="294" t="s">
        <v>12981</v>
      </c>
      <c r="E5139" s="299" t="s">
        <v>12982</v>
      </c>
      <c r="F5139" s="413" t="s">
        <v>12983</v>
      </c>
      <c r="G5139" s="413"/>
      <c r="H5139" s="413" t="s">
        <v>12984</v>
      </c>
      <c r="I5139" s="413"/>
      <c r="J5139" s="413" t="s">
        <v>12985</v>
      </c>
      <c r="K5139" s="413"/>
      <c r="L5139" s="413"/>
    </row>
    <row r="5140" spans="1:12" ht="24" customHeight="1">
      <c r="A5140" s="300" t="s">
        <v>12986</v>
      </c>
      <c r="B5140" s="301" t="s">
        <v>13061</v>
      </c>
      <c r="C5140" s="300" t="s">
        <v>9</v>
      </c>
      <c r="D5140" s="300" t="s">
        <v>12522</v>
      </c>
      <c r="E5140" s="302" t="s">
        <v>27</v>
      </c>
      <c r="F5140" s="423" t="s">
        <v>12964</v>
      </c>
      <c r="G5140" s="423"/>
      <c r="H5140" s="423">
        <v>1.0416761000000001</v>
      </c>
      <c r="I5140" s="423"/>
      <c r="J5140" s="424">
        <v>2.6354000000000002</v>
      </c>
      <c r="K5140" s="424"/>
      <c r="L5140" s="424"/>
    </row>
    <row r="5141" spans="1:12" ht="24" customHeight="1">
      <c r="A5141" s="300" t="s">
        <v>12986</v>
      </c>
      <c r="B5141" s="301" t="s">
        <v>13062</v>
      </c>
      <c r="C5141" s="300" t="s">
        <v>9</v>
      </c>
      <c r="D5141" s="300" t="s">
        <v>12527</v>
      </c>
      <c r="E5141" s="302" t="s">
        <v>27</v>
      </c>
      <c r="F5141" s="423" t="s">
        <v>13063</v>
      </c>
      <c r="G5141" s="423"/>
      <c r="H5141" s="423">
        <v>1.0416761000000001</v>
      </c>
      <c r="I5141" s="423"/>
      <c r="J5141" s="424">
        <v>0.35420000000000001</v>
      </c>
      <c r="K5141" s="424"/>
      <c r="L5141" s="424"/>
    </row>
    <row r="5142" spans="1:12" ht="17.100000000000001" customHeight="1">
      <c r="A5142" s="298"/>
      <c r="B5142" s="298"/>
      <c r="C5142" s="298"/>
      <c r="D5142" s="298"/>
      <c r="E5142" s="298"/>
      <c r="F5142" s="298"/>
      <c r="G5142" s="298"/>
      <c r="H5142" s="298"/>
      <c r="I5142" s="298"/>
      <c r="J5142" s="298" t="s">
        <v>12992</v>
      </c>
      <c r="K5142" s="298"/>
      <c r="L5142" s="298" t="s">
        <v>14389</v>
      </c>
    </row>
    <row r="5143" spans="1:12" ht="17.100000000000001" customHeight="1">
      <c r="A5143" s="294" t="s">
        <v>13014</v>
      </c>
      <c r="B5143" s="294"/>
      <c r="C5143" s="294"/>
      <c r="D5143" s="294"/>
      <c r="E5143" s="294"/>
      <c r="F5143" s="294"/>
      <c r="G5143" s="294"/>
      <c r="H5143" s="294"/>
      <c r="I5143" s="294"/>
      <c r="J5143" s="294"/>
      <c r="K5143" s="294"/>
      <c r="L5143" s="294"/>
    </row>
    <row r="5144" spans="1:12" ht="17.100000000000001" customHeight="1">
      <c r="A5144" s="298"/>
      <c r="B5144" s="298"/>
      <c r="C5144" s="298"/>
      <c r="D5144" s="298"/>
      <c r="E5144" s="298"/>
      <c r="F5144" s="298"/>
      <c r="G5144" s="298"/>
      <c r="H5144" s="298"/>
      <c r="I5144" s="298"/>
      <c r="J5144" s="298" t="s">
        <v>13015</v>
      </c>
      <c r="K5144" s="298"/>
      <c r="L5144" s="298" t="s">
        <v>14390</v>
      </c>
    </row>
    <row r="5145" spans="1:12" ht="17.100000000000001" customHeight="1">
      <c r="A5145" s="298"/>
      <c r="B5145" s="298"/>
      <c r="C5145" s="298"/>
      <c r="D5145" s="298"/>
      <c r="E5145" s="298"/>
      <c r="F5145" s="298"/>
      <c r="G5145" s="298"/>
      <c r="H5145" s="298"/>
      <c r="I5145" s="298"/>
      <c r="J5145" s="298" t="s">
        <v>13017</v>
      </c>
      <c r="K5145" s="298" t="s">
        <v>13018</v>
      </c>
      <c r="L5145" s="298" t="s">
        <v>14391</v>
      </c>
    </row>
    <row r="5146" spans="1:12" ht="17.100000000000001" customHeight="1">
      <c r="A5146" s="298"/>
      <c r="B5146" s="298"/>
      <c r="C5146" s="298"/>
      <c r="D5146" s="298"/>
      <c r="E5146" s="298"/>
      <c r="F5146" s="298"/>
      <c r="G5146" s="298"/>
      <c r="H5146" s="298"/>
      <c r="I5146" s="298"/>
      <c r="J5146" s="298" t="s">
        <v>13020</v>
      </c>
      <c r="K5146" s="298"/>
      <c r="L5146" s="298" t="s">
        <v>14392</v>
      </c>
    </row>
    <row r="5147" spans="1:12" ht="17.100000000000001" customHeight="1">
      <c r="A5147" s="298"/>
      <c r="B5147" s="298"/>
      <c r="C5147" s="298"/>
      <c r="D5147" s="298"/>
      <c r="E5147" s="298"/>
      <c r="F5147" s="298"/>
      <c r="G5147" s="298"/>
      <c r="H5147" s="298"/>
      <c r="I5147" s="298"/>
      <c r="J5147" s="298" t="s">
        <v>13022</v>
      </c>
      <c r="K5147" s="298" t="s">
        <v>12974</v>
      </c>
      <c r="L5147" s="298" t="s">
        <v>14393</v>
      </c>
    </row>
    <row r="5148" spans="1:12" ht="17.100000000000001" customHeight="1">
      <c r="A5148" s="298"/>
      <c r="B5148" s="298"/>
      <c r="C5148" s="298"/>
      <c r="D5148" s="298"/>
      <c r="E5148" s="298"/>
      <c r="F5148" s="298"/>
      <c r="G5148" s="298"/>
      <c r="H5148" s="298"/>
      <c r="I5148" s="298"/>
      <c r="J5148" s="298" t="s">
        <v>13024</v>
      </c>
      <c r="K5148" s="298"/>
      <c r="L5148" s="298" t="s">
        <v>14394</v>
      </c>
    </row>
    <row r="5149" spans="1:12" ht="30" customHeight="1">
      <c r="A5149" s="299"/>
      <c r="B5149" s="299"/>
      <c r="C5149" s="299"/>
      <c r="D5149" s="299"/>
      <c r="E5149" s="299"/>
      <c r="F5149" s="299"/>
      <c r="G5149" s="299"/>
      <c r="H5149" s="299"/>
      <c r="I5149" s="299"/>
      <c r="J5149" s="299"/>
      <c r="K5149" s="299"/>
      <c r="L5149" s="299"/>
    </row>
    <row r="5150" spans="1:12" ht="24" customHeight="1">
      <c r="A5150" s="295" t="s">
        <v>14395</v>
      </c>
      <c r="B5150" s="296" t="s">
        <v>14396</v>
      </c>
      <c r="C5150" s="295" t="s">
        <v>9</v>
      </c>
      <c r="D5150" s="295" t="s">
        <v>4826</v>
      </c>
      <c r="E5150" s="297" t="s">
        <v>13082</v>
      </c>
      <c r="F5150" s="296"/>
      <c r="G5150" s="296"/>
      <c r="H5150" s="296"/>
      <c r="I5150" s="296"/>
      <c r="J5150" s="296"/>
      <c r="K5150" s="296"/>
      <c r="L5150" s="296"/>
    </row>
    <row r="5151" spans="1:12">
      <c r="A5151" s="414" t="s">
        <v>12977</v>
      </c>
      <c r="B5151" s="414"/>
      <c r="C5151" s="414"/>
      <c r="D5151" s="414"/>
      <c r="E5151" s="414"/>
      <c r="F5151" s="414"/>
      <c r="G5151" s="414"/>
      <c r="H5151" s="414"/>
      <c r="I5151" s="294"/>
      <c r="J5151" s="294"/>
      <c r="K5151" s="294"/>
      <c r="L5151" s="294"/>
    </row>
    <row r="5152" spans="1:12" ht="17.100000000000001" customHeight="1">
      <c r="A5152" s="294" t="s">
        <v>12978</v>
      </c>
      <c r="B5152" s="298" t="s">
        <v>12979</v>
      </c>
      <c r="C5152" s="294" t="s">
        <v>12980</v>
      </c>
      <c r="D5152" s="294" t="s">
        <v>12981</v>
      </c>
      <c r="E5152" s="299" t="s">
        <v>12982</v>
      </c>
      <c r="F5152" s="413" t="s">
        <v>12983</v>
      </c>
      <c r="G5152" s="413"/>
      <c r="H5152" s="413" t="s">
        <v>12984</v>
      </c>
      <c r="I5152" s="413"/>
      <c r="J5152" s="413" t="s">
        <v>12985</v>
      </c>
      <c r="K5152" s="413"/>
      <c r="L5152" s="413"/>
    </row>
    <row r="5153" spans="1:12" ht="24" customHeight="1">
      <c r="A5153" s="300" t="s">
        <v>12986</v>
      </c>
      <c r="B5153" s="301" t="s">
        <v>13085</v>
      </c>
      <c r="C5153" s="300" t="s">
        <v>9</v>
      </c>
      <c r="D5153" s="300" t="s">
        <v>7909</v>
      </c>
      <c r="E5153" s="302" t="s">
        <v>51</v>
      </c>
      <c r="F5153" s="423" t="s">
        <v>13086</v>
      </c>
      <c r="G5153" s="423"/>
      <c r="H5153" s="423">
        <v>7.0220000000000005E-4</v>
      </c>
      <c r="I5153" s="423"/>
      <c r="J5153" s="424">
        <v>7.2999999999999995E-2</v>
      </c>
      <c r="K5153" s="424"/>
      <c r="L5153" s="424"/>
    </row>
    <row r="5154" spans="1:12" ht="24" customHeight="1">
      <c r="A5154" s="300" t="s">
        <v>12986</v>
      </c>
      <c r="B5154" s="301" t="s">
        <v>13087</v>
      </c>
      <c r="C5154" s="300" t="s">
        <v>9</v>
      </c>
      <c r="D5154" s="300" t="s">
        <v>8873</v>
      </c>
      <c r="E5154" s="302" t="s">
        <v>51</v>
      </c>
      <c r="F5154" s="423" t="s">
        <v>13088</v>
      </c>
      <c r="G5154" s="423"/>
      <c r="H5154" s="423">
        <v>6.7000000000000002E-5</v>
      </c>
      <c r="I5154" s="423"/>
      <c r="J5154" s="424">
        <v>5.8299999999999998E-2</v>
      </c>
      <c r="K5154" s="424"/>
      <c r="L5154" s="424"/>
    </row>
    <row r="5155" spans="1:12" ht="48" customHeight="1">
      <c r="A5155" s="300" t="s">
        <v>12986</v>
      </c>
      <c r="B5155" s="301" t="s">
        <v>13089</v>
      </c>
      <c r="C5155" s="300" t="s">
        <v>9</v>
      </c>
      <c r="D5155" s="300" t="s">
        <v>9227</v>
      </c>
      <c r="E5155" s="302" t="s">
        <v>51</v>
      </c>
      <c r="F5155" s="423" t="s">
        <v>13090</v>
      </c>
      <c r="G5155" s="423"/>
      <c r="H5155" s="423">
        <v>4.6900000000000002E-5</v>
      </c>
      <c r="I5155" s="423"/>
      <c r="J5155" s="424">
        <v>6.2700000000000006E-2</v>
      </c>
      <c r="K5155" s="424"/>
      <c r="L5155" s="424"/>
    </row>
    <row r="5156" spans="1:12" ht="24" customHeight="1">
      <c r="A5156" s="300" t="s">
        <v>12986</v>
      </c>
      <c r="B5156" s="301" t="s">
        <v>13091</v>
      </c>
      <c r="C5156" s="300" t="s">
        <v>9</v>
      </c>
      <c r="D5156" s="300" t="s">
        <v>9580</v>
      </c>
      <c r="E5156" s="302" t="s">
        <v>51</v>
      </c>
      <c r="F5156" s="423" t="s">
        <v>13092</v>
      </c>
      <c r="G5156" s="423"/>
      <c r="H5156" s="423">
        <v>4.5899999999999998E-5</v>
      </c>
      <c r="I5156" s="423"/>
      <c r="J5156" s="424">
        <v>4.1099999999999998E-2</v>
      </c>
      <c r="K5156" s="424"/>
      <c r="L5156" s="424"/>
    </row>
    <row r="5157" spans="1:12" ht="24" customHeight="1">
      <c r="A5157" s="300" t="s">
        <v>12986</v>
      </c>
      <c r="B5157" s="301" t="s">
        <v>12987</v>
      </c>
      <c r="C5157" s="300" t="s">
        <v>9</v>
      </c>
      <c r="D5157" s="300" t="s">
        <v>9831</v>
      </c>
      <c r="E5157" s="302" t="s">
        <v>12988</v>
      </c>
      <c r="F5157" s="423" t="s">
        <v>12989</v>
      </c>
      <c r="G5157" s="423"/>
      <c r="H5157" s="423">
        <v>1.62512E-2</v>
      </c>
      <c r="I5157" s="423"/>
      <c r="J5157" s="424">
        <v>0.16450000000000001</v>
      </c>
      <c r="K5157" s="424"/>
      <c r="L5157" s="424"/>
    </row>
    <row r="5158" spans="1:12" ht="36" customHeight="1">
      <c r="A5158" s="300" t="s">
        <v>12986</v>
      </c>
      <c r="B5158" s="301" t="s">
        <v>12990</v>
      </c>
      <c r="C5158" s="300" t="s">
        <v>9</v>
      </c>
      <c r="D5158" s="300" t="s">
        <v>11426</v>
      </c>
      <c r="E5158" s="302" t="s">
        <v>51</v>
      </c>
      <c r="F5158" s="423" t="s">
        <v>12991</v>
      </c>
      <c r="G5158" s="423"/>
      <c r="H5158" s="423">
        <v>8.5170000000000005E-4</v>
      </c>
      <c r="I5158" s="423"/>
      <c r="J5158" s="424">
        <v>0.11260000000000001</v>
      </c>
      <c r="K5158" s="424"/>
      <c r="L5158" s="424"/>
    </row>
    <row r="5159" spans="1:12" ht="17.100000000000001" customHeight="1">
      <c r="A5159" s="298"/>
      <c r="B5159" s="298"/>
      <c r="C5159" s="298"/>
      <c r="D5159" s="298"/>
      <c r="E5159" s="298"/>
      <c r="F5159" s="298"/>
      <c r="G5159" s="298"/>
      <c r="H5159" s="298"/>
      <c r="I5159" s="298"/>
      <c r="J5159" s="298" t="s">
        <v>12992</v>
      </c>
      <c r="K5159" s="298"/>
      <c r="L5159" s="298" t="s">
        <v>14219</v>
      </c>
    </row>
    <row r="5160" spans="1:12">
      <c r="A5160" s="414" t="s">
        <v>12994</v>
      </c>
      <c r="B5160" s="414"/>
      <c r="C5160" s="414"/>
      <c r="D5160" s="414"/>
      <c r="E5160" s="414"/>
      <c r="F5160" s="414"/>
      <c r="G5160" s="414"/>
      <c r="H5160" s="414"/>
      <c r="I5160" s="294"/>
      <c r="J5160" s="294"/>
      <c r="K5160" s="294"/>
      <c r="L5160" s="294"/>
    </row>
    <row r="5161" spans="1:12" ht="17.100000000000001" customHeight="1">
      <c r="A5161" s="294" t="s">
        <v>12978</v>
      </c>
      <c r="B5161" s="298" t="s">
        <v>12979</v>
      </c>
      <c r="C5161" s="294" t="s">
        <v>12980</v>
      </c>
      <c r="D5161" s="294" t="s">
        <v>12981</v>
      </c>
      <c r="E5161" s="299" t="s">
        <v>12982</v>
      </c>
      <c r="F5161" s="413" t="s">
        <v>12983</v>
      </c>
      <c r="G5161" s="413"/>
      <c r="H5161" s="413" t="s">
        <v>12984</v>
      </c>
      <c r="I5161" s="413"/>
      <c r="J5161" s="413" t="s">
        <v>12985</v>
      </c>
      <c r="K5161" s="413"/>
      <c r="L5161" s="413"/>
    </row>
    <row r="5162" spans="1:12" ht="24" customHeight="1">
      <c r="A5162" s="300" t="s">
        <v>12986</v>
      </c>
      <c r="B5162" s="301" t="s">
        <v>14397</v>
      </c>
      <c r="C5162" s="300" t="s">
        <v>9</v>
      </c>
      <c r="D5162" s="300" t="s">
        <v>9095</v>
      </c>
      <c r="E5162" s="302" t="s">
        <v>27</v>
      </c>
      <c r="F5162" s="423" t="s">
        <v>13134</v>
      </c>
      <c r="G5162" s="423"/>
      <c r="H5162" s="423">
        <v>0.80406429999999995</v>
      </c>
      <c r="I5162" s="423"/>
      <c r="J5162" s="424">
        <v>5.5881999999999996</v>
      </c>
      <c r="K5162" s="424"/>
      <c r="L5162" s="424"/>
    </row>
    <row r="5163" spans="1:12" ht="24" customHeight="1">
      <c r="A5163" s="300" t="s">
        <v>12986</v>
      </c>
      <c r="B5163" s="301" t="s">
        <v>13093</v>
      </c>
      <c r="C5163" s="300" t="s">
        <v>9</v>
      </c>
      <c r="D5163" s="300" t="s">
        <v>10857</v>
      </c>
      <c r="E5163" s="302" t="s">
        <v>27</v>
      </c>
      <c r="F5163" s="423" t="s">
        <v>13094</v>
      </c>
      <c r="G5163" s="423"/>
      <c r="H5163" s="423">
        <v>0.40513909999999997</v>
      </c>
      <c r="I5163" s="423"/>
      <c r="J5163" s="424">
        <v>2.0945999999999998</v>
      </c>
      <c r="K5163" s="424"/>
      <c r="L5163" s="424"/>
    </row>
    <row r="5164" spans="1:12" ht="17.100000000000001" customHeight="1">
      <c r="A5164" s="298"/>
      <c r="B5164" s="298"/>
      <c r="C5164" s="298"/>
      <c r="D5164" s="298"/>
      <c r="E5164" s="298"/>
      <c r="F5164" s="298"/>
      <c r="G5164" s="298"/>
      <c r="H5164" s="298"/>
      <c r="I5164" s="298"/>
      <c r="J5164" s="298" t="s">
        <v>12992</v>
      </c>
      <c r="K5164" s="298"/>
      <c r="L5164" s="298" t="s">
        <v>14398</v>
      </c>
    </row>
    <row r="5165" spans="1:12">
      <c r="A5165" s="414" t="s">
        <v>12998</v>
      </c>
      <c r="B5165" s="414"/>
      <c r="C5165" s="414"/>
      <c r="D5165" s="414"/>
      <c r="E5165" s="414"/>
      <c r="F5165" s="414"/>
      <c r="G5165" s="414"/>
      <c r="H5165" s="414"/>
      <c r="I5165" s="294"/>
      <c r="J5165" s="294"/>
      <c r="K5165" s="294"/>
      <c r="L5165" s="294"/>
    </row>
    <row r="5166" spans="1:12" ht="17.100000000000001" customHeight="1">
      <c r="A5166" s="294" t="s">
        <v>12978</v>
      </c>
      <c r="B5166" s="298" t="s">
        <v>12979</v>
      </c>
      <c r="C5166" s="294" t="s">
        <v>12980</v>
      </c>
      <c r="D5166" s="294" t="s">
        <v>12981</v>
      </c>
      <c r="E5166" s="299" t="s">
        <v>12982</v>
      </c>
      <c r="F5166" s="413" t="s">
        <v>12983</v>
      </c>
      <c r="G5166" s="413"/>
      <c r="H5166" s="413" t="s">
        <v>12984</v>
      </c>
      <c r="I5166" s="413"/>
      <c r="J5166" s="413" t="s">
        <v>12985</v>
      </c>
      <c r="K5166" s="413"/>
      <c r="L5166" s="413"/>
    </row>
    <row r="5167" spans="1:12" ht="24" customHeight="1">
      <c r="A5167" s="300" t="s">
        <v>12986</v>
      </c>
      <c r="B5167" s="301" t="s">
        <v>14399</v>
      </c>
      <c r="C5167" s="300" t="s">
        <v>9</v>
      </c>
      <c r="D5167" s="300" t="s">
        <v>7127</v>
      </c>
      <c r="E5167" s="302" t="s">
        <v>23</v>
      </c>
      <c r="F5167" s="423" t="s">
        <v>14400</v>
      </c>
      <c r="G5167" s="423"/>
      <c r="H5167" s="423">
        <v>2.5000000000000001E-2</v>
      </c>
      <c r="I5167" s="423"/>
      <c r="J5167" s="424">
        <v>0.42</v>
      </c>
      <c r="K5167" s="424"/>
      <c r="L5167" s="424"/>
    </row>
    <row r="5168" spans="1:12" ht="24" customHeight="1">
      <c r="A5168" s="300" t="s">
        <v>12986</v>
      </c>
      <c r="B5168" s="301" t="s">
        <v>14401</v>
      </c>
      <c r="C5168" s="300" t="s">
        <v>9</v>
      </c>
      <c r="D5168" s="300" t="s">
        <v>9097</v>
      </c>
      <c r="E5168" s="302" t="s">
        <v>23</v>
      </c>
      <c r="F5168" s="423" t="s">
        <v>13098</v>
      </c>
      <c r="G5168" s="423"/>
      <c r="H5168" s="423">
        <v>0.99639999999999995</v>
      </c>
      <c r="I5168" s="423"/>
      <c r="J5168" s="424">
        <v>0.57999999999999996</v>
      </c>
      <c r="K5168" s="424"/>
      <c r="L5168" s="424"/>
    </row>
    <row r="5169" spans="1:12" ht="24" customHeight="1">
      <c r="A5169" s="300" t="s">
        <v>12986</v>
      </c>
      <c r="B5169" s="301" t="s">
        <v>14402</v>
      </c>
      <c r="C5169" s="300" t="s">
        <v>9</v>
      </c>
      <c r="D5169" s="300" t="s">
        <v>10250</v>
      </c>
      <c r="E5169" s="302" t="s">
        <v>12924</v>
      </c>
      <c r="F5169" s="423" t="s">
        <v>14403</v>
      </c>
      <c r="G5169" s="423"/>
      <c r="H5169" s="423">
        <v>3.0800000000000001E-2</v>
      </c>
      <c r="I5169" s="423"/>
      <c r="J5169" s="424">
        <v>0.57999999999999996</v>
      </c>
      <c r="K5169" s="424"/>
      <c r="L5169" s="424"/>
    </row>
    <row r="5170" spans="1:12" ht="24" customHeight="1">
      <c r="A5170" s="300" t="s">
        <v>12986</v>
      </c>
      <c r="B5170" s="301" t="s">
        <v>14404</v>
      </c>
      <c r="C5170" s="300" t="s">
        <v>9</v>
      </c>
      <c r="D5170" s="300" t="s">
        <v>10429</v>
      </c>
      <c r="E5170" s="302" t="s">
        <v>13082</v>
      </c>
      <c r="F5170" s="423" t="s">
        <v>14405</v>
      </c>
      <c r="G5170" s="423"/>
      <c r="H5170" s="423">
        <v>1.0293000000000001</v>
      </c>
      <c r="I5170" s="423"/>
      <c r="J5170" s="424">
        <v>13.86</v>
      </c>
      <c r="K5170" s="424"/>
      <c r="L5170" s="424"/>
    </row>
    <row r="5171" spans="1:12" ht="24" customHeight="1">
      <c r="A5171" s="300" t="s">
        <v>12986</v>
      </c>
      <c r="B5171" s="301" t="s">
        <v>14406</v>
      </c>
      <c r="C5171" s="300" t="s">
        <v>9</v>
      </c>
      <c r="D5171" s="300" t="s">
        <v>10872</v>
      </c>
      <c r="E5171" s="302" t="s">
        <v>23</v>
      </c>
      <c r="F5171" s="423" t="s">
        <v>14407</v>
      </c>
      <c r="G5171" s="423"/>
      <c r="H5171" s="423">
        <v>7.7999999999999996E-3</v>
      </c>
      <c r="I5171" s="423"/>
      <c r="J5171" s="424">
        <v>0.1</v>
      </c>
      <c r="K5171" s="424"/>
      <c r="L5171" s="424"/>
    </row>
    <row r="5172" spans="1:12" ht="24" customHeight="1">
      <c r="A5172" s="300" t="s">
        <v>12986</v>
      </c>
      <c r="B5172" s="301" t="s">
        <v>13099</v>
      </c>
      <c r="C5172" s="300" t="s">
        <v>9</v>
      </c>
      <c r="D5172" s="300" t="s">
        <v>7224</v>
      </c>
      <c r="E5172" s="302" t="s">
        <v>51</v>
      </c>
      <c r="F5172" s="423" t="s">
        <v>13100</v>
      </c>
      <c r="G5172" s="423"/>
      <c r="H5172" s="423">
        <v>8.2948999999999991E-3</v>
      </c>
      <c r="I5172" s="423"/>
      <c r="J5172" s="424">
        <v>7.6200000000000004E-2</v>
      </c>
      <c r="K5172" s="424"/>
      <c r="L5172" s="424"/>
    </row>
    <row r="5173" spans="1:12" ht="24" customHeight="1">
      <c r="A5173" s="300" t="s">
        <v>12986</v>
      </c>
      <c r="B5173" s="301" t="s">
        <v>13101</v>
      </c>
      <c r="C5173" s="300" t="s">
        <v>9</v>
      </c>
      <c r="D5173" s="300" t="s">
        <v>7359</v>
      </c>
      <c r="E5173" s="302" t="s">
        <v>51</v>
      </c>
      <c r="F5173" s="423" t="s">
        <v>13102</v>
      </c>
      <c r="G5173" s="423"/>
      <c r="H5173" s="423">
        <v>2.677E-4</v>
      </c>
      <c r="I5173" s="423"/>
      <c r="J5173" s="424">
        <v>3.44E-2</v>
      </c>
      <c r="K5173" s="424"/>
      <c r="L5173" s="424"/>
    </row>
    <row r="5174" spans="1:12" ht="24" customHeight="1">
      <c r="A5174" s="300" t="s">
        <v>12986</v>
      </c>
      <c r="B5174" s="301" t="s">
        <v>13103</v>
      </c>
      <c r="C5174" s="300" t="s">
        <v>9</v>
      </c>
      <c r="D5174" s="300" t="s">
        <v>8851</v>
      </c>
      <c r="E5174" s="302" t="s">
        <v>51</v>
      </c>
      <c r="F5174" s="423" t="s">
        <v>13104</v>
      </c>
      <c r="G5174" s="423"/>
      <c r="H5174" s="423">
        <v>2.142E-4</v>
      </c>
      <c r="I5174" s="423"/>
      <c r="J5174" s="424">
        <v>4.1500000000000002E-2</v>
      </c>
      <c r="K5174" s="424"/>
      <c r="L5174" s="424"/>
    </row>
    <row r="5175" spans="1:12" ht="24" customHeight="1">
      <c r="A5175" s="300" t="s">
        <v>12986</v>
      </c>
      <c r="B5175" s="301" t="s">
        <v>13105</v>
      </c>
      <c r="C5175" s="300" t="s">
        <v>9</v>
      </c>
      <c r="D5175" s="300" t="s">
        <v>8852</v>
      </c>
      <c r="E5175" s="302" t="s">
        <v>51</v>
      </c>
      <c r="F5175" s="423" t="s">
        <v>13106</v>
      </c>
      <c r="G5175" s="423"/>
      <c r="H5175" s="423">
        <v>4.5899999999999998E-5</v>
      </c>
      <c r="I5175" s="423"/>
      <c r="J5175" s="424">
        <v>2.52E-2</v>
      </c>
      <c r="K5175" s="424"/>
      <c r="L5175" s="424"/>
    </row>
    <row r="5176" spans="1:12" ht="24" customHeight="1">
      <c r="A5176" s="300" t="s">
        <v>12986</v>
      </c>
      <c r="B5176" s="301" t="s">
        <v>13107</v>
      </c>
      <c r="C5176" s="300" t="s">
        <v>9</v>
      </c>
      <c r="D5176" s="300" t="s">
        <v>9000</v>
      </c>
      <c r="E5176" s="302" t="s">
        <v>51</v>
      </c>
      <c r="F5176" s="423" t="s">
        <v>13108</v>
      </c>
      <c r="G5176" s="423"/>
      <c r="H5176" s="423">
        <v>9.4412000000000003E-3</v>
      </c>
      <c r="I5176" s="423"/>
      <c r="J5176" s="424">
        <v>6.3899999999999998E-2</v>
      </c>
      <c r="K5176" s="424"/>
      <c r="L5176" s="424"/>
    </row>
    <row r="5177" spans="1:12" ht="24" customHeight="1">
      <c r="A5177" s="300" t="s">
        <v>12986</v>
      </c>
      <c r="B5177" s="301" t="s">
        <v>13109</v>
      </c>
      <c r="C5177" s="300" t="s">
        <v>9</v>
      </c>
      <c r="D5177" s="300" t="s">
        <v>9574</v>
      </c>
      <c r="E5177" s="302" t="s">
        <v>51</v>
      </c>
      <c r="F5177" s="423" t="s">
        <v>13110</v>
      </c>
      <c r="G5177" s="423"/>
      <c r="H5177" s="423">
        <v>2.9941E-3</v>
      </c>
      <c r="I5177" s="423"/>
      <c r="J5177" s="424">
        <v>2.64E-2</v>
      </c>
      <c r="K5177" s="424"/>
      <c r="L5177" s="424"/>
    </row>
    <row r="5178" spans="1:12" ht="24" customHeight="1">
      <c r="A5178" s="300" t="s">
        <v>12986</v>
      </c>
      <c r="B5178" s="301" t="s">
        <v>13111</v>
      </c>
      <c r="C5178" s="300" t="s">
        <v>9</v>
      </c>
      <c r="D5178" s="300" t="s">
        <v>10714</v>
      </c>
      <c r="E5178" s="302" t="s">
        <v>93</v>
      </c>
      <c r="F5178" s="423" t="s">
        <v>13112</v>
      </c>
      <c r="G5178" s="423"/>
      <c r="H5178" s="423">
        <v>1.5736000000000001E-3</v>
      </c>
      <c r="I5178" s="423"/>
      <c r="J5178" s="424">
        <v>2.4E-2</v>
      </c>
      <c r="K5178" s="424"/>
      <c r="L5178" s="424"/>
    </row>
    <row r="5179" spans="1:12" ht="24" customHeight="1">
      <c r="A5179" s="300" t="s">
        <v>12986</v>
      </c>
      <c r="B5179" s="301" t="s">
        <v>13113</v>
      </c>
      <c r="C5179" s="300" t="s">
        <v>9</v>
      </c>
      <c r="D5179" s="300" t="s">
        <v>10809</v>
      </c>
      <c r="E5179" s="302" t="s">
        <v>51</v>
      </c>
      <c r="F5179" s="423" t="s">
        <v>13114</v>
      </c>
      <c r="G5179" s="423"/>
      <c r="H5179" s="423">
        <v>1.5736000000000001E-3</v>
      </c>
      <c r="I5179" s="423"/>
      <c r="J5179" s="424">
        <v>1.89E-2</v>
      </c>
      <c r="K5179" s="424"/>
      <c r="L5179" s="424"/>
    </row>
    <row r="5180" spans="1:12" ht="24" customHeight="1">
      <c r="A5180" s="300" t="s">
        <v>12986</v>
      </c>
      <c r="B5180" s="301" t="s">
        <v>13115</v>
      </c>
      <c r="C5180" s="300" t="s">
        <v>9</v>
      </c>
      <c r="D5180" s="300" t="s">
        <v>10810</v>
      </c>
      <c r="E5180" s="302" t="s">
        <v>51</v>
      </c>
      <c r="F5180" s="423" t="s">
        <v>13116</v>
      </c>
      <c r="G5180" s="423"/>
      <c r="H5180" s="423">
        <v>1.5736000000000001E-3</v>
      </c>
      <c r="I5180" s="423"/>
      <c r="J5180" s="424">
        <v>4.19E-2</v>
      </c>
      <c r="K5180" s="424"/>
      <c r="L5180" s="424"/>
    </row>
    <row r="5181" spans="1:12" ht="24" customHeight="1">
      <c r="A5181" s="300" t="s">
        <v>12986</v>
      </c>
      <c r="B5181" s="301" t="s">
        <v>13117</v>
      </c>
      <c r="C5181" s="300" t="s">
        <v>9</v>
      </c>
      <c r="D5181" s="300" t="s">
        <v>10837</v>
      </c>
      <c r="E5181" s="302" t="s">
        <v>51</v>
      </c>
      <c r="F5181" s="423" t="s">
        <v>13118</v>
      </c>
      <c r="G5181" s="423"/>
      <c r="H5181" s="423">
        <v>5.3600000000000002E-5</v>
      </c>
      <c r="I5181" s="423"/>
      <c r="J5181" s="424">
        <v>2.3900000000000001E-2</v>
      </c>
      <c r="K5181" s="424"/>
      <c r="L5181" s="424"/>
    </row>
    <row r="5182" spans="1:12" ht="24" customHeight="1">
      <c r="A5182" s="300" t="s">
        <v>12986</v>
      </c>
      <c r="B5182" s="301" t="s">
        <v>13003</v>
      </c>
      <c r="C5182" s="300" t="s">
        <v>9</v>
      </c>
      <c r="D5182" s="300" t="s">
        <v>7216</v>
      </c>
      <c r="E5182" s="302" t="s">
        <v>51</v>
      </c>
      <c r="F5182" s="423" t="s">
        <v>13004</v>
      </c>
      <c r="G5182" s="423"/>
      <c r="H5182" s="423">
        <v>3.1516000000000001E-3</v>
      </c>
      <c r="I5182" s="423"/>
      <c r="J5182" s="424">
        <v>0.1053</v>
      </c>
      <c r="K5182" s="424"/>
      <c r="L5182" s="424"/>
    </row>
    <row r="5183" spans="1:12" ht="24" customHeight="1">
      <c r="A5183" s="300" t="s">
        <v>12986</v>
      </c>
      <c r="B5183" s="301" t="s">
        <v>13005</v>
      </c>
      <c r="C5183" s="300" t="s">
        <v>9</v>
      </c>
      <c r="D5183" s="300" t="s">
        <v>7393</v>
      </c>
      <c r="E5183" s="302" t="s">
        <v>12988</v>
      </c>
      <c r="F5183" s="423" t="s">
        <v>13006</v>
      </c>
      <c r="G5183" s="423"/>
      <c r="H5183" s="423">
        <v>1.8961E-3</v>
      </c>
      <c r="I5183" s="423"/>
      <c r="J5183" s="424">
        <v>0.1024</v>
      </c>
      <c r="K5183" s="424"/>
      <c r="L5183" s="424"/>
    </row>
    <row r="5184" spans="1:12" ht="24" customHeight="1">
      <c r="A5184" s="300" t="s">
        <v>12986</v>
      </c>
      <c r="B5184" s="301" t="s">
        <v>13007</v>
      </c>
      <c r="C5184" s="300" t="s">
        <v>9</v>
      </c>
      <c r="D5184" s="300" t="s">
        <v>10619</v>
      </c>
      <c r="E5184" s="302" t="s">
        <v>51</v>
      </c>
      <c r="F5184" s="423" t="s">
        <v>13008</v>
      </c>
      <c r="G5184" s="423"/>
      <c r="H5184" s="423">
        <v>1.4706999999999999E-3</v>
      </c>
      <c r="I5184" s="423"/>
      <c r="J5184" s="424">
        <v>0.28129999999999999</v>
      </c>
      <c r="K5184" s="424"/>
      <c r="L5184" s="424"/>
    </row>
    <row r="5185" spans="1:12" ht="24" customHeight="1">
      <c r="A5185" s="300" t="s">
        <v>12986</v>
      </c>
      <c r="B5185" s="301" t="s">
        <v>13009</v>
      </c>
      <c r="C5185" s="300" t="s">
        <v>9</v>
      </c>
      <c r="D5185" s="300" t="s">
        <v>10769</v>
      </c>
      <c r="E5185" s="302" t="s">
        <v>51</v>
      </c>
      <c r="F5185" s="423" t="s">
        <v>13010</v>
      </c>
      <c r="G5185" s="423"/>
      <c r="H5185" s="423">
        <v>0.13220960000000001</v>
      </c>
      <c r="I5185" s="423"/>
      <c r="J5185" s="424">
        <v>0.1666</v>
      </c>
      <c r="K5185" s="424"/>
      <c r="L5185" s="424"/>
    </row>
    <row r="5186" spans="1:12" ht="24" customHeight="1">
      <c r="A5186" s="300" t="s">
        <v>12986</v>
      </c>
      <c r="B5186" s="301" t="s">
        <v>13011</v>
      </c>
      <c r="C5186" s="300" t="s">
        <v>9</v>
      </c>
      <c r="D5186" s="300" t="s">
        <v>10929</v>
      </c>
      <c r="E5186" s="302" t="s">
        <v>51</v>
      </c>
      <c r="F5186" s="423" t="s">
        <v>13012</v>
      </c>
      <c r="G5186" s="423"/>
      <c r="H5186" s="423">
        <v>1.2746000000000001E-3</v>
      </c>
      <c r="I5186" s="423"/>
      <c r="J5186" s="424">
        <v>0.1918</v>
      </c>
      <c r="K5186" s="424"/>
      <c r="L5186" s="424"/>
    </row>
    <row r="5187" spans="1:12" ht="17.100000000000001" customHeight="1">
      <c r="A5187" s="298"/>
      <c r="B5187" s="298"/>
      <c r="C5187" s="298"/>
      <c r="D5187" s="298"/>
      <c r="E5187" s="298"/>
      <c r="F5187" s="298"/>
      <c r="G5187" s="298"/>
      <c r="H5187" s="298"/>
      <c r="I5187" s="298"/>
      <c r="J5187" s="298" t="s">
        <v>12992</v>
      </c>
      <c r="K5187" s="298"/>
      <c r="L5187" s="298" t="s">
        <v>14408</v>
      </c>
    </row>
    <row r="5188" spans="1:12">
      <c r="A5188" s="414" t="s">
        <v>13056</v>
      </c>
      <c r="B5188" s="414"/>
      <c r="C5188" s="414"/>
      <c r="D5188" s="414"/>
      <c r="E5188" s="414"/>
      <c r="F5188" s="414"/>
      <c r="G5188" s="414"/>
      <c r="H5188" s="414"/>
      <c r="I5188" s="294"/>
      <c r="J5188" s="294"/>
      <c r="K5188" s="294"/>
      <c r="L5188" s="294"/>
    </row>
    <row r="5189" spans="1:12" ht="17.100000000000001" customHeight="1">
      <c r="A5189" s="294" t="s">
        <v>12978</v>
      </c>
      <c r="B5189" s="298" t="s">
        <v>12979</v>
      </c>
      <c r="C5189" s="294" t="s">
        <v>12980</v>
      </c>
      <c r="D5189" s="294" t="s">
        <v>12981</v>
      </c>
      <c r="E5189" s="299" t="s">
        <v>12982</v>
      </c>
      <c r="F5189" s="413" t="s">
        <v>12983</v>
      </c>
      <c r="G5189" s="413"/>
      <c r="H5189" s="413" t="s">
        <v>12984</v>
      </c>
      <c r="I5189" s="413"/>
      <c r="J5189" s="413" t="s">
        <v>12985</v>
      </c>
      <c r="K5189" s="413"/>
      <c r="L5189" s="413"/>
    </row>
    <row r="5190" spans="1:12" ht="24" customHeight="1">
      <c r="A5190" s="300" t="s">
        <v>12986</v>
      </c>
      <c r="B5190" s="301" t="s">
        <v>13057</v>
      </c>
      <c r="C5190" s="300" t="s">
        <v>9</v>
      </c>
      <c r="D5190" s="300" t="s">
        <v>12549</v>
      </c>
      <c r="E5190" s="302" t="s">
        <v>27</v>
      </c>
      <c r="F5190" s="423" t="s">
        <v>12948</v>
      </c>
      <c r="G5190" s="423"/>
      <c r="H5190" s="423">
        <v>1.1828642</v>
      </c>
      <c r="I5190" s="423"/>
      <c r="J5190" s="424">
        <v>0.76890000000000003</v>
      </c>
      <c r="K5190" s="424"/>
      <c r="L5190" s="424"/>
    </row>
    <row r="5191" spans="1:12" ht="17.100000000000001" customHeight="1">
      <c r="A5191" s="298"/>
      <c r="B5191" s="298"/>
      <c r="C5191" s="298"/>
      <c r="D5191" s="298"/>
      <c r="E5191" s="298"/>
      <c r="F5191" s="298"/>
      <c r="G5191" s="298"/>
      <c r="H5191" s="298"/>
      <c r="I5191" s="298"/>
      <c r="J5191" s="298" t="s">
        <v>12992</v>
      </c>
      <c r="K5191" s="298"/>
      <c r="L5191" s="298" t="s">
        <v>13425</v>
      </c>
    </row>
    <row r="5192" spans="1:12">
      <c r="A5192" s="414" t="s">
        <v>13058</v>
      </c>
      <c r="B5192" s="414"/>
      <c r="C5192" s="414"/>
      <c r="D5192" s="414"/>
      <c r="E5192" s="414"/>
      <c r="F5192" s="414"/>
      <c r="G5192" s="414"/>
      <c r="H5192" s="414"/>
      <c r="I5192" s="294"/>
      <c r="J5192" s="294"/>
      <c r="K5192" s="294"/>
      <c r="L5192" s="294"/>
    </row>
    <row r="5193" spans="1:12" ht="17.100000000000001" customHeight="1">
      <c r="A5193" s="294" t="s">
        <v>12978</v>
      </c>
      <c r="B5193" s="298" t="s">
        <v>12979</v>
      </c>
      <c r="C5193" s="294" t="s">
        <v>12980</v>
      </c>
      <c r="D5193" s="294" t="s">
        <v>12981</v>
      </c>
      <c r="E5193" s="299" t="s">
        <v>12982</v>
      </c>
      <c r="F5193" s="413" t="s">
        <v>12983</v>
      </c>
      <c r="G5193" s="413"/>
      <c r="H5193" s="413" t="s">
        <v>12984</v>
      </c>
      <c r="I5193" s="413"/>
      <c r="J5193" s="413" t="s">
        <v>12985</v>
      </c>
      <c r="K5193" s="413"/>
      <c r="L5193" s="413"/>
    </row>
    <row r="5194" spans="1:12" ht="24" customHeight="1">
      <c r="A5194" s="300" t="s">
        <v>12986</v>
      </c>
      <c r="B5194" s="301" t="s">
        <v>13059</v>
      </c>
      <c r="C5194" s="300" t="s">
        <v>9</v>
      </c>
      <c r="D5194" s="300" t="s">
        <v>12535</v>
      </c>
      <c r="E5194" s="302" t="s">
        <v>27</v>
      </c>
      <c r="F5194" s="423" t="s">
        <v>12936</v>
      </c>
      <c r="G5194" s="423"/>
      <c r="H5194" s="423">
        <v>1.1828642</v>
      </c>
      <c r="I5194" s="423"/>
      <c r="J5194" s="424">
        <v>5.91E-2</v>
      </c>
      <c r="K5194" s="424"/>
      <c r="L5194" s="424"/>
    </row>
    <row r="5195" spans="1:12" ht="17.100000000000001" customHeight="1">
      <c r="A5195" s="298"/>
      <c r="B5195" s="298"/>
      <c r="C5195" s="298"/>
      <c r="D5195" s="298"/>
      <c r="E5195" s="298"/>
      <c r="F5195" s="298"/>
      <c r="G5195" s="298"/>
      <c r="H5195" s="298"/>
      <c r="I5195" s="298"/>
      <c r="J5195" s="298" t="s">
        <v>12992</v>
      </c>
      <c r="K5195" s="298"/>
      <c r="L5195" s="298" t="s">
        <v>12960</v>
      </c>
    </row>
    <row r="5196" spans="1:12">
      <c r="A5196" s="414" t="s">
        <v>13060</v>
      </c>
      <c r="B5196" s="414"/>
      <c r="C5196" s="414"/>
      <c r="D5196" s="414"/>
      <c r="E5196" s="414"/>
      <c r="F5196" s="414"/>
      <c r="G5196" s="414"/>
      <c r="H5196" s="414"/>
      <c r="I5196" s="294"/>
      <c r="J5196" s="294"/>
      <c r="K5196" s="294"/>
      <c r="L5196" s="294"/>
    </row>
    <row r="5197" spans="1:12" ht="17.100000000000001" customHeight="1">
      <c r="A5197" s="294" t="s">
        <v>12978</v>
      </c>
      <c r="B5197" s="298" t="s">
        <v>12979</v>
      </c>
      <c r="C5197" s="294" t="s">
        <v>12980</v>
      </c>
      <c r="D5197" s="294" t="s">
        <v>12981</v>
      </c>
      <c r="E5197" s="299" t="s">
        <v>12982</v>
      </c>
      <c r="F5197" s="413" t="s">
        <v>12983</v>
      </c>
      <c r="G5197" s="413"/>
      <c r="H5197" s="413" t="s">
        <v>12984</v>
      </c>
      <c r="I5197" s="413"/>
      <c r="J5197" s="413" t="s">
        <v>12985</v>
      </c>
      <c r="K5197" s="413"/>
      <c r="L5197" s="413"/>
    </row>
    <row r="5198" spans="1:12" ht="24" customHeight="1">
      <c r="A5198" s="300" t="s">
        <v>12986</v>
      </c>
      <c r="B5198" s="301" t="s">
        <v>13061</v>
      </c>
      <c r="C5198" s="300" t="s">
        <v>9</v>
      </c>
      <c r="D5198" s="300" t="s">
        <v>12522</v>
      </c>
      <c r="E5198" s="302" t="s">
        <v>27</v>
      </c>
      <c r="F5198" s="423" t="s">
        <v>12964</v>
      </c>
      <c r="G5198" s="423"/>
      <c r="H5198" s="423">
        <v>1.1828642</v>
      </c>
      <c r="I5198" s="423"/>
      <c r="J5198" s="424">
        <v>2.9925999999999999</v>
      </c>
      <c r="K5198" s="424"/>
      <c r="L5198" s="424"/>
    </row>
    <row r="5199" spans="1:12" ht="24" customHeight="1">
      <c r="A5199" s="300" t="s">
        <v>12986</v>
      </c>
      <c r="B5199" s="301" t="s">
        <v>13062</v>
      </c>
      <c r="C5199" s="300" t="s">
        <v>9</v>
      </c>
      <c r="D5199" s="300" t="s">
        <v>12527</v>
      </c>
      <c r="E5199" s="302" t="s">
        <v>27</v>
      </c>
      <c r="F5199" s="423" t="s">
        <v>13063</v>
      </c>
      <c r="G5199" s="423"/>
      <c r="H5199" s="423">
        <v>1.1828642</v>
      </c>
      <c r="I5199" s="423"/>
      <c r="J5199" s="424">
        <v>0.4022</v>
      </c>
      <c r="K5199" s="424"/>
      <c r="L5199" s="424"/>
    </row>
    <row r="5200" spans="1:12" ht="17.100000000000001" customHeight="1">
      <c r="A5200" s="298"/>
      <c r="B5200" s="298"/>
      <c r="C5200" s="298"/>
      <c r="D5200" s="298"/>
      <c r="E5200" s="298"/>
      <c r="F5200" s="298"/>
      <c r="G5200" s="298"/>
      <c r="H5200" s="298"/>
      <c r="I5200" s="298"/>
      <c r="J5200" s="298" t="s">
        <v>12992</v>
      </c>
      <c r="K5200" s="298"/>
      <c r="L5200" s="298" t="s">
        <v>14409</v>
      </c>
    </row>
    <row r="5201" spans="1:12" ht="17.100000000000001" customHeight="1">
      <c r="A5201" s="294" t="s">
        <v>13014</v>
      </c>
      <c r="B5201" s="294"/>
      <c r="C5201" s="294"/>
      <c r="D5201" s="294"/>
      <c r="E5201" s="294"/>
      <c r="F5201" s="294"/>
      <c r="G5201" s="294"/>
      <c r="H5201" s="294"/>
      <c r="I5201" s="294"/>
      <c r="J5201" s="294"/>
      <c r="K5201" s="294"/>
      <c r="L5201" s="294"/>
    </row>
    <row r="5202" spans="1:12" ht="17.100000000000001" customHeight="1">
      <c r="A5202" s="298"/>
      <c r="B5202" s="298"/>
      <c r="C5202" s="298"/>
      <c r="D5202" s="298"/>
      <c r="E5202" s="298"/>
      <c r="F5202" s="298"/>
      <c r="G5202" s="298"/>
      <c r="H5202" s="298"/>
      <c r="I5202" s="298"/>
      <c r="J5202" s="298" t="s">
        <v>13015</v>
      </c>
      <c r="K5202" s="298"/>
      <c r="L5202" s="298" t="s">
        <v>14410</v>
      </c>
    </row>
    <row r="5203" spans="1:12" ht="17.100000000000001" customHeight="1">
      <c r="A5203" s="298"/>
      <c r="B5203" s="298"/>
      <c r="C5203" s="298"/>
      <c r="D5203" s="298"/>
      <c r="E5203" s="298"/>
      <c r="F5203" s="298"/>
      <c r="G5203" s="298"/>
      <c r="H5203" s="298"/>
      <c r="I5203" s="298"/>
      <c r="J5203" s="298" t="s">
        <v>13017</v>
      </c>
      <c r="K5203" s="298" t="s">
        <v>13018</v>
      </c>
      <c r="L5203" s="298" t="s">
        <v>14411</v>
      </c>
    </row>
    <row r="5204" spans="1:12" ht="17.100000000000001" customHeight="1">
      <c r="A5204" s="298"/>
      <c r="B5204" s="298"/>
      <c r="C5204" s="298"/>
      <c r="D5204" s="298"/>
      <c r="E5204" s="298"/>
      <c r="F5204" s="298"/>
      <c r="G5204" s="298"/>
      <c r="H5204" s="298"/>
      <c r="I5204" s="298"/>
      <c r="J5204" s="298" t="s">
        <v>13020</v>
      </c>
      <c r="K5204" s="298"/>
      <c r="L5204" s="298" t="s">
        <v>14412</v>
      </c>
    </row>
    <row r="5205" spans="1:12" ht="17.100000000000001" customHeight="1">
      <c r="A5205" s="298"/>
      <c r="B5205" s="298"/>
      <c r="C5205" s="298"/>
      <c r="D5205" s="298"/>
      <c r="E5205" s="298"/>
      <c r="F5205" s="298"/>
      <c r="G5205" s="298"/>
      <c r="H5205" s="298"/>
      <c r="I5205" s="298"/>
      <c r="J5205" s="298" t="s">
        <v>13022</v>
      </c>
      <c r="K5205" s="298" t="s">
        <v>12974</v>
      </c>
      <c r="L5205" s="298" t="s">
        <v>14413</v>
      </c>
    </row>
    <row r="5206" spans="1:12" ht="17.100000000000001" customHeight="1">
      <c r="A5206" s="298"/>
      <c r="B5206" s="298"/>
      <c r="C5206" s="298"/>
      <c r="D5206" s="298"/>
      <c r="E5206" s="298"/>
      <c r="F5206" s="298"/>
      <c r="G5206" s="298"/>
      <c r="H5206" s="298"/>
      <c r="I5206" s="298"/>
      <c r="J5206" s="298" t="s">
        <v>13024</v>
      </c>
      <c r="K5206" s="298"/>
      <c r="L5206" s="298" t="s">
        <v>14414</v>
      </c>
    </row>
    <row r="5207" spans="1:12" ht="30" customHeight="1">
      <c r="A5207" s="299"/>
      <c r="B5207" s="299"/>
      <c r="C5207" s="299"/>
      <c r="D5207" s="299"/>
      <c r="E5207" s="299"/>
      <c r="F5207" s="299"/>
      <c r="G5207" s="299"/>
      <c r="H5207" s="299"/>
      <c r="I5207" s="299"/>
      <c r="J5207" s="299"/>
      <c r="K5207" s="299"/>
      <c r="L5207" s="299"/>
    </row>
    <row r="5208" spans="1:12" ht="36" customHeight="1">
      <c r="A5208" s="295" t="s">
        <v>14415</v>
      </c>
      <c r="B5208" s="296" t="s">
        <v>14416</v>
      </c>
      <c r="C5208" s="295" t="s">
        <v>9</v>
      </c>
      <c r="D5208" s="295" t="s">
        <v>1033</v>
      </c>
      <c r="E5208" s="297" t="s">
        <v>13082</v>
      </c>
      <c r="F5208" s="296"/>
      <c r="G5208" s="296"/>
      <c r="H5208" s="296"/>
      <c r="I5208" s="296"/>
      <c r="J5208" s="296"/>
      <c r="K5208" s="296"/>
      <c r="L5208" s="296"/>
    </row>
    <row r="5209" spans="1:12">
      <c r="A5209" s="414" t="s">
        <v>12977</v>
      </c>
      <c r="B5209" s="414"/>
      <c r="C5209" s="414"/>
      <c r="D5209" s="414"/>
      <c r="E5209" s="414"/>
      <c r="F5209" s="414"/>
      <c r="G5209" s="414"/>
      <c r="H5209" s="414"/>
      <c r="I5209" s="294"/>
      <c r="J5209" s="294"/>
      <c r="K5209" s="294"/>
      <c r="L5209" s="294"/>
    </row>
    <row r="5210" spans="1:12" ht="17.100000000000001" customHeight="1">
      <c r="A5210" s="294" t="s">
        <v>12978</v>
      </c>
      <c r="B5210" s="298" t="s">
        <v>12979</v>
      </c>
      <c r="C5210" s="294" t="s">
        <v>12980</v>
      </c>
      <c r="D5210" s="294" t="s">
        <v>12981</v>
      </c>
      <c r="E5210" s="299" t="s">
        <v>12982</v>
      </c>
      <c r="F5210" s="413" t="s">
        <v>12983</v>
      </c>
      <c r="G5210" s="413"/>
      <c r="H5210" s="413" t="s">
        <v>12984</v>
      </c>
      <c r="I5210" s="413"/>
      <c r="J5210" s="413" t="s">
        <v>12985</v>
      </c>
      <c r="K5210" s="413"/>
      <c r="L5210" s="413"/>
    </row>
    <row r="5211" spans="1:12" ht="24" customHeight="1">
      <c r="A5211" s="300" t="s">
        <v>12986</v>
      </c>
      <c r="B5211" s="301" t="s">
        <v>13085</v>
      </c>
      <c r="C5211" s="300" t="s">
        <v>9</v>
      </c>
      <c r="D5211" s="300" t="s">
        <v>7909</v>
      </c>
      <c r="E5211" s="302" t="s">
        <v>51</v>
      </c>
      <c r="F5211" s="423" t="s">
        <v>13086</v>
      </c>
      <c r="G5211" s="423"/>
      <c r="H5211" s="423">
        <v>2.2670000000000001E-4</v>
      </c>
      <c r="I5211" s="423"/>
      <c r="J5211" s="424">
        <v>2.3599999999999999E-2</v>
      </c>
      <c r="K5211" s="424"/>
      <c r="L5211" s="424"/>
    </row>
    <row r="5212" spans="1:12" ht="24" customHeight="1">
      <c r="A5212" s="300" t="s">
        <v>12986</v>
      </c>
      <c r="B5212" s="301" t="s">
        <v>13087</v>
      </c>
      <c r="C5212" s="300" t="s">
        <v>9</v>
      </c>
      <c r="D5212" s="300" t="s">
        <v>8873</v>
      </c>
      <c r="E5212" s="302" t="s">
        <v>51</v>
      </c>
      <c r="F5212" s="423" t="s">
        <v>13088</v>
      </c>
      <c r="G5212" s="423"/>
      <c r="H5212" s="423">
        <v>2.1699999999999999E-5</v>
      </c>
      <c r="I5212" s="423"/>
      <c r="J5212" s="424">
        <v>1.89E-2</v>
      </c>
      <c r="K5212" s="424"/>
      <c r="L5212" s="424"/>
    </row>
    <row r="5213" spans="1:12" ht="48" customHeight="1">
      <c r="A5213" s="300" t="s">
        <v>12986</v>
      </c>
      <c r="B5213" s="301" t="s">
        <v>13089</v>
      </c>
      <c r="C5213" s="300" t="s">
        <v>9</v>
      </c>
      <c r="D5213" s="300" t="s">
        <v>9227</v>
      </c>
      <c r="E5213" s="302" t="s">
        <v>51</v>
      </c>
      <c r="F5213" s="423" t="s">
        <v>13090</v>
      </c>
      <c r="G5213" s="423"/>
      <c r="H5213" s="423">
        <v>1.5E-5</v>
      </c>
      <c r="I5213" s="423"/>
      <c r="J5213" s="424">
        <v>2.01E-2</v>
      </c>
      <c r="K5213" s="424"/>
      <c r="L5213" s="424"/>
    </row>
    <row r="5214" spans="1:12" ht="24" customHeight="1">
      <c r="A5214" s="300" t="s">
        <v>12986</v>
      </c>
      <c r="B5214" s="301" t="s">
        <v>13091</v>
      </c>
      <c r="C5214" s="300" t="s">
        <v>9</v>
      </c>
      <c r="D5214" s="300" t="s">
        <v>9580</v>
      </c>
      <c r="E5214" s="302" t="s">
        <v>51</v>
      </c>
      <c r="F5214" s="423" t="s">
        <v>13092</v>
      </c>
      <c r="G5214" s="423"/>
      <c r="H5214" s="423">
        <v>1.4800000000000001E-5</v>
      </c>
      <c r="I5214" s="423"/>
      <c r="J5214" s="424">
        <v>1.3299999999999999E-2</v>
      </c>
      <c r="K5214" s="424"/>
      <c r="L5214" s="424"/>
    </row>
    <row r="5215" spans="1:12" ht="24" customHeight="1">
      <c r="A5215" s="300" t="s">
        <v>12986</v>
      </c>
      <c r="B5215" s="301" t="s">
        <v>12987</v>
      </c>
      <c r="C5215" s="300" t="s">
        <v>9</v>
      </c>
      <c r="D5215" s="300" t="s">
        <v>9831</v>
      </c>
      <c r="E5215" s="302" t="s">
        <v>12988</v>
      </c>
      <c r="F5215" s="423" t="s">
        <v>12989</v>
      </c>
      <c r="G5215" s="423"/>
      <c r="H5215" s="423">
        <v>5.2450999999999999E-3</v>
      </c>
      <c r="I5215" s="423"/>
      <c r="J5215" s="424">
        <v>5.3100000000000001E-2</v>
      </c>
      <c r="K5215" s="424"/>
      <c r="L5215" s="424"/>
    </row>
    <row r="5216" spans="1:12" ht="36" customHeight="1">
      <c r="A5216" s="300" t="s">
        <v>12986</v>
      </c>
      <c r="B5216" s="301" t="s">
        <v>12990</v>
      </c>
      <c r="C5216" s="300" t="s">
        <v>9</v>
      </c>
      <c r="D5216" s="300" t="s">
        <v>11426</v>
      </c>
      <c r="E5216" s="302" t="s">
        <v>51</v>
      </c>
      <c r="F5216" s="423" t="s">
        <v>12991</v>
      </c>
      <c r="G5216" s="423"/>
      <c r="H5216" s="423">
        <v>2.7490000000000001E-4</v>
      </c>
      <c r="I5216" s="423"/>
      <c r="J5216" s="424">
        <v>3.6299999999999999E-2</v>
      </c>
      <c r="K5216" s="424"/>
      <c r="L5216" s="424"/>
    </row>
    <row r="5217" spans="1:12" ht="17.100000000000001" customHeight="1">
      <c r="A5217" s="298"/>
      <c r="B5217" s="298"/>
      <c r="C5217" s="298"/>
      <c r="D5217" s="298"/>
      <c r="E5217" s="298"/>
      <c r="F5217" s="298"/>
      <c r="G5217" s="298"/>
      <c r="H5217" s="298"/>
      <c r="I5217" s="298"/>
      <c r="J5217" s="298" t="s">
        <v>12992</v>
      </c>
      <c r="K5217" s="298"/>
      <c r="L5217" s="298" t="s">
        <v>12921</v>
      </c>
    </row>
    <row r="5218" spans="1:12">
      <c r="A5218" s="414" t="s">
        <v>12994</v>
      </c>
      <c r="B5218" s="414"/>
      <c r="C5218" s="414"/>
      <c r="D5218" s="414"/>
      <c r="E5218" s="414"/>
      <c r="F5218" s="414"/>
      <c r="G5218" s="414"/>
      <c r="H5218" s="414"/>
      <c r="I5218" s="294"/>
      <c r="J5218" s="294"/>
      <c r="K5218" s="294"/>
      <c r="L5218" s="294"/>
    </row>
    <row r="5219" spans="1:12" ht="17.100000000000001" customHeight="1">
      <c r="A5219" s="294" t="s">
        <v>12978</v>
      </c>
      <c r="B5219" s="298" t="s">
        <v>12979</v>
      </c>
      <c r="C5219" s="294" t="s">
        <v>12980</v>
      </c>
      <c r="D5219" s="294" t="s">
        <v>12981</v>
      </c>
      <c r="E5219" s="299" t="s">
        <v>12982</v>
      </c>
      <c r="F5219" s="413" t="s">
        <v>12983</v>
      </c>
      <c r="G5219" s="413"/>
      <c r="H5219" s="413" t="s">
        <v>12984</v>
      </c>
      <c r="I5219" s="413"/>
      <c r="J5219" s="413" t="s">
        <v>12985</v>
      </c>
      <c r="K5219" s="413"/>
      <c r="L5219" s="413"/>
    </row>
    <row r="5220" spans="1:12" ht="24" customHeight="1">
      <c r="A5220" s="300" t="s">
        <v>12986</v>
      </c>
      <c r="B5220" s="301" t="s">
        <v>13161</v>
      </c>
      <c r="C5220" s="300" t="s">
        <v>9</v>
      </c>
      <c r="D5220" s="300" t="s">
        <v>10381</v>
      </c>
      <c r="E5220" s="302" t="s">
        <v>27</v>
      </c>
      <c r="F5220" s="423" t="s">
        <v>13134</v>
      </c>
      <c r="G5220" s="423"/>
      <c r="H5220" s="423">
        <v>0.31169190000000002</v>
      </c>
      <c r="I5220" s="423"/>
      <c r="J5220" s="424">
        <v>2.1663000000000001</v>
      </c>
      <c r="K5220" s="424"/>
      <c r="L5220" s="424"/>
    </row>
    <row r="5221" spans="1:12" ht="24" customHeight="1">
      <c r="A5221" s="300" t="s">
        <v>12986</v>
      </c>
      <c r="B5221" s="301" t="s">
        <v>13093</v>
      </c>
      <c r="C5221" s="300" t="s">
        <v>9</v>
      </c>
      <c r="D5221" s="300" t="s">
        <v>10857</v>
      </c>
      <c r="E5221" s="302" t="s">
        <v>27</v>
      </c>
      <c r="F5221" s="423" t="s">
        <v>13094</v>
      </c>
      <c r="G5221" s="423"/>
      <c r="H5221" s="423">
        <v>7.8069899999999998E-2</v>
      </c>
      <c r="I5221" s="423"/>
      <c r="J5221" s="424">
        <v>0.40360000000000001</v>
      </c>
      <c r="K5221" s="424"/>
      <c r="L5221" s="424"/>
    </row>
    <row r="5222" spans="1:12" ht="17.100000000000001" customHeight="1">
      <c r="A5222" s="298"/>
      <c r="B5222" s="298"/>
      <c r="C5222" s="298"/>
      <c r="D5222" s="298"/>
      <c r="E5222" s="298"/>
      <c r="F5222" s="298"/>
      <c r="G5222" s="298"/>
      <c r="H5222" s="298"/>
      <c r="I5222" s="298"/>
      <c r="J5222" s="298" t="s">
        <v>12992</v>
      </c>
      <c r="K5222" s="298"/>
      <c r="L5222" s="298" t="s">
        <v>14417</v>
      </c>
    </row>
    <row r="5223" spans="1:12">
      <c r="A5223" s="414" t="s">
        <v>12998</v>
      </c>
      <c r="B5223" s="414"/>
      <c r="C5223" s="414"/>
      <c r="D5223" s="414"/>
      <c r="E5223" s="414"/>
      <c r="F5223" s="414"/>
      <c r="G5223" s="414"/>
      <c r="H5223" s="414"/>
      <c r="I5223" s="294"/>
      <c r="J5223" s="294"/>
      <c r="K5223" s="294"/>
      <c r="L5223" s="294"/>
    </row>
    <row r="5224" spans="1:12" ht="17.100000000000001" customHeight="1">
      <c r="A5224" s="294" t="s">
        <v>12978</v>
      </c>
      <c r="B5224" s="298" t="s">
        <v>12979</v>
      </c>
      <c r="C5224" s="294" t="s">
        <v>12980</v>
      </c>
      <c r="D5224" s="294" t="s">
        <v>12981</v>
      </c>
      <c r="E5224" s="299" t="s">
        <v>12982</v>
      </c>
      <c r="F5224" s="413" t="s">
        <v>12983</v>
      </c>
      <c r="G5224" s="413"/>
      <c r="H5224" s="413" t="s">
        <v>12984</v>
      </c>
      <c r="I5224" s="413"/>
      <c r="J5224" s="413" t="s">
        <v>12985</v>
      </c>
      <c r="K5224" s="413"/>
      <c r="L5224" s="413"/>
    </row>
    <row r="5225" spans="1:12" ht="24" customHeight="1">
      <c r="A5225" s="300" t="s">
        <v>12986</v>
      </c>
      <c r="B5225" s="301" t="s">
        <v>13565</v>
      </c>
      <c r="C5225" s="300" t="s">
        <v>9</v>
      </c>
      <c r="D5225" s="300" t="s">
        <v>11340</v>
      </c>
      <c r="E5225" s="302" t="s">
        <v>93</v>
      </c>
      <c r="F5225" s="423" t="s">
        <v>13566</v>
      </c>
      <c r="G5225" s="423"/>
      <c r="H5225" s="423">
        <v>0.2</v>
      </c>
      <c r="I5225" s="423"/>
      <c r="J5225" s="424">
        <v>3.64</v>
      </c>
      <c r="K5225" s="424"/>
      <c r="L5225" s="424"/>
    </row>
    <row r="5226" spans="1:12" ht="24" customHeight="1">
      <c r="A5226" s="300" t="s">
        <v>12986</v>
      </c>
      <c r="B5226" s="301" t="s">
        <v>13099</v>
      </c>
      <c r="C5226" s="300" t="s">
        <v>9</v>
      </c>
      <c r="D5226" s="300" t="s">
        <v>7224</v>
      </c>
      <c r="E5226" s="302" t="s">
        <v>51</v>
      </c>
      <c r="F5226" s="423" t="s">
        <v>13100</v>
      </c>
      <c r="G5226" s="423"/>
      <c r="H5226" s="423">
        <v>2.6773000000000001E-3</v>
      </c>
      <c r="I5226" s="423"/>
      <c r="J5226" s="424">
        <v>2.46E-2</v>
      </c>
      <c r="K5226" s="424"/>
      <c r="L5226" s="424"/>
    </row>
    <row r="5227" spans="1:12" ht="24" customHeight="1">
      <c r="A5227" s="300" t="s">
        <v>12986</v>
      </c>
      <c r="B5227" s="301" t="s">
        <v>13101</v>
      </c>
      <c r="C5227" s="300" t="s">
        <v>9</v>
      </c>
      <c r="D5227" s="300" t="s">
        <v>7359</v>
      </c>
      <c r="E5227" s="302" t="s">
        <v>51</v>
      </c>
      <c r="F5227" s="423" t="s">
        <v>13102</v>
      </c>
      <c r="G5227" s="423"/>
      <c r="H5227" s="423">
        <v>8.6299999999999997E-5</v>
      </c>
      <c r="I5227" s="423"/>
      <c r="J5227" s="424">
        <v>1.11E-2</v>
      </c>
      <c r="K5227" s="424"/>
      <c r="L5227" s="424"/>
    </row>
    <row r="5228" spans="1:12" ht="24" customHeight="1">
      <c r="A5228" s="300" t="s">
        <v>12986</v>
      </c>
      <c r="B5228" s="301" t="s">
        <v>13103</v>
      </c>
      <c r="C5228" s="300" t="s">
        <v>9</v>
      </c>
      <c r="D5228" s="300" t="s">
        <v>8851</v>
      </c>
      <c r="E5228" s="302" t="s">
        <v>51</v>
      </c>
      <c r="F5228" s="423" t="s">
        <v>13104</v>
      </c>
      <c r="G5228" s="423"/>
      <c r="H5228" s="423">
        <v>6.9099999999999999E-5</v>
      </c>
      <c r="I5228" s="423"/>
      <c r="J5228" s="424">
        <v>1.34E-2</v>
      </c>
      <c r="K5228" s="424"/>
      <c r="L5228" s="424"/>
    </row>
    <row r="5229" spans="1:12" ht="24" customHeight="1">
      <c r="A5229" s="300" t="s">
        <v>12986</v>
      </c>
      <c r="B5229" s="301" t="s">
        <v>13105</v>
      </c>
      <c r="C5229" s="300" t="s">
        <v>9</v>
      </c>
      <c r="D5229" s="300" t="s">
        <v>8852</v>
      </c>
      <c r="E5229" s="302" t="s">
        <v>51</v>
      </c>
      <c r="F5229" s="423" t="s">
        <v>13106</v>
      </c>
      <c r="G5229" s="423"/>
      <c r="H5229" s="423">
        <v>1.4800000000000001E-5</v>
      </c>
      <c r="I5229" s="423"/>
      <c r="J5229" s="424">
        <v>8.0999999999999996E-3</v>
      </c>
      <c r="K5229" s="424"/>
      <c r="L5229" s="424"/>
    </row>
    <row r="5230" spans="1:12" ht="24" customHeight="1">
      <c r="A5230" s="300" t="s">
        <v>12986</v>
      </c>
      <c r="B5230" s="301" t="s">
        <v>13107</v>
      </c>
      <c r="C5230" s="300" t="s">
        <v>9</v>
      </c>
      <c r="D5230" s="300" t="s">
        <v>9000</v>
      </c>
      <c r="E5230" s="302" t="s">
        <v>51</v>
      </c>
      <c r="F5230" s="423" t="s">
        <v>13108</v>
      </c>
      <c r="G5230" s="423"/>
      <c r="H5230" s="423">
        <v>3.0471999999999999E-3</v>
      </c>
      <c r="I5230" s="423"/>
      <c r="J5230" s="424">
        <v>2.06E-2</v>
      </c>
      <c r="K5230" s="424"/>
      <c r="L5230" s="424"/>
    </row>
    <row r="5231" spans="1:12" ht="24" customHeight="1">
      <c r="A5231" s="300" t="s">
        <v>12986</v>
      </c>
      <c r="B5231" s="301" t="s">
        <v>13109</v>
      </c>
      <c r="C5231" s="300" t="s">
        <v>9</v>
      </c>
      <c r="D5231" s="300" t="s">
        <v>9574</v>
      </c>
      <c r="E5231" s="302" t="s">
        <v>51</v>
      </c>
      <c r="F5231" s="423" t="s">
        <v>13110</v>
      </c>
      <c r="G5231" s="423"/>
      <c r="H5231" s="423">
        <v>9.6630000000000001E-4</v>
      </c>
      <c r="I5231" s="423"/>
      <c r="J5231" s="424">
        <v>8.5000000000000006E-3</v>
      </c>
      <c r="K5231" s="424"/>
      <c r="L5231" s="424"/>
    </row>
    <row r="5232" spans="1:12" ht="24" customHeight="1">
      <c r="A5232" s="300" t="s">
        <v>12986</v>
      </c>
      <c r="B5232" s="301" t="s">
        <v>13111</v>
      </c>
      <c r="C5232" s="300" t="s">
        <v>9</v>
      </c>
      <c r="D5232" s="300" t="s">
        <v>10714</v>
      </c>
      <c r="E5232" s="302" t="s">
        <v>93</v>
      </c>
      <c r="F5232" s="423" t="s">
        <v>13112</v>
      </c>
      <c r="G5232" s="423"/>
      <c r="H5232" s="423">
        <v>5.0790000000000004E-4</v>
      </c>
      <c r="I5232" s="423"/>
      <c r="J5232" s="424">
        <v>7.7999999999999996E-3</v>
      </c>
      <c r="K5232" s="424"/>
      <c r="L5232" s="424"/>
    </row>
    <row r="5233" spans="1:12" ht="24" customHeight="1">
      <c r="A5233" s="300" t="s">
        <v>12986</v>
      </c>
      <c r="B5233" s="301" t="s">
        <v>13113</v>
      </c>
      <c r="C5233" s="300" t="s">
        <v>9</v>
      </c>
      <c r="D5233" s="300" t="s">
        <v>10809</v>
      </c>
      <c r="E5233" s="302" t="s">
        <v>51</v>
      </c>
      <c r="F5233" s="423" t="s">
        <v>13114</v>
      </c>
      <c r="G5233" s="423"/>
      <c r="H5233" s="423">
        <v>5.0790000000000004E-4</v>
      </c>
      <c r="I5233" s="423"/>
      <c r="J5233" s="424">
        <v>6.1000000000000004E-3</v>
      </c>
      <c r="K5233" s="424"/>
      <c r="L5233" s="424"/>
    </row>
    <row r="5234" spans="1:12" ht="24" customHeight="1">
      <c r="A5234" s="300" t="s">
        <v>12986</v>
      </c>
      <c r="B5234" s="301" t="s">
        <v>13115</v>
      </c>
      <c r="C5234" s="300" t="s">
        <v>9</v>
      </c>
      <c r="D5234" s="300" t="s">
        <v>10810</v>
      </c>
      <c r="E5234" s="302" t="s">
        <v>51</v>
      </c>
      <c r="F5234" s="423" t="s">
        <v>13116</v>
      </c>
      <c r="G5234" s="423"/>
      <c r="H5234" s="423">
        <v>5.0790000000000004E-4</v>
      </c>
      <c r="I5234" s="423"/>
      <c r="J5234" s="424">
        <v>1.35E-2</v>
      </c>
      <c r="K5234" s="424"/>
      <c r="L5234" s="424"/>
    </row>
    <row r="5235" spans="1:12" ht="24" customHeight="1">
      <c r="A5235" s="300" t="s">
        <v>12986</v>
      </c>
      <c r="B5235" s="301" t="s">
        <v>13117</v>
      </c>
      <c r="C5235" s="300" t="s">
        <v>9</v>
      </c>
      <c r="D5235" s="300" t="s">
        <v>10837</v>
      </c>
      <c r="E5235" s="302" t="s">
        <v>51</v>
      </c>
      <c r="F5235" s="423" t="s">
        <v>13118</v>
      </c>
      <c r="G5235" s="423"/>
      <c r="H5235" s="423">
        <v>1.73E-5</v>
      </c>
      <c r="I5235" s="423"/>
      <c r="J5235" s="424">
        <v>7.7000000000000002E-3</v>
      </c>
      <c r="K5235" s="424"/>
      <c r="L5235" s="424"/>
    </row>
    <row r="5236" spans="1:12" ht="24" customHeight="1">
      <c r="A5236" s="300" t="s">
        <v>12986</v>
      </c>
      <c r="B5236" s="301" t="s">
        <v>13003</v>
      </c>
      <c r="C5236" s="300" t="s">
        <v>9</v>
      </c>
      <c r="D5236" s="300" t="s">
        <v>7216</v>
      </c>
      <c r="E5236" s="302" t="s">
        <v>51</v>
      </c>
      <c r="F5236" s="423" t="s">
        <v>13004</v>
      </c>
      <c r="G5236" s="423"/>
      <c r="H5236" s="423">
        <v>1.0172E-3</v>
      </c>
      <c r="I5236" s="423"/>
      <c r="J5236" s="424">
        <v>3.4000000000000002E-2</v>
      </c>
      <c r="K5236" s="424"/>
      <c r="L5236" s="424"/>
    </row>
    <row r="5237" spans="1:12" ht="24" customHeight="1">
      <c r="A5237" s="300" t="s">
        <v>12986</v>
      </c>
      <c r="B5237" s="301" t="s">
        <v>13005</v>
      </c>
      <c r="C5237" s="300" t="s">
        <v>9</v>
      </c>
      <c r="D5237" s="300" t="s">
        <v>7393</v>
      </c>
      <c r="E5237" s="302" t="s">
        <v>12988</v>
      </c>
      <c r="F5237" s="423" t="s">
        <v>13006</v>
      </c>
      <c r="G5237" s="423"/>
      <c r="H5237" s="423">
        <v>6.1189999999999997E-4</v>
      </c>
      <c r="I5237" s="423"/>
      <c r="J5237" s="424">
        <v>3.3000000000000002E-2</v>
      </c>
      <c r="K5237" s="424"/>
      <c r="L5237" s="424"/>
    </row>
    <row r="5238" spans="1:12" ht="24" customHeight="1">
      <c r="A5238" s="300" t="s">
        <v>12986</v>
      </c>
      <c r="B5238" s="301" t="s">
        <v>13007</v>
      </c>
      <c r="C5238" s="300" t="s">
        <v>9</v>
      </c>
      <c r="D5238" s="300" t="s">
        <v>10619</v>
      </c>
      <c r="E5238" s="302" t="s">
        <v>51</v>
      </c>
      <c r="F5238" s="423" t="s">
        <v>13008</v>
      </c>
      <c r="G5238" s="423"/>
      <c r="H5238" s="423">
        <v>4.7459999999999999E-4</v>
      </c>
      <c r="I5238" s="423"/>
      <c r="J5238" s="424">
        <v>9.0800000000000006E-2</v>
      </c>
      <c r="K5238" s="424"/>
      <c r="L5238" s="424"/>
    </row>
    <row r="5239" spans="1:12" ht="24" customHeight="1">
      <c r="A5239" s="300" t="s">
        <v>12986</v>
      </c>
      <c r="B5239" s="301" t="s">
        <v>13009</v>
      </c>
      <c r="C5239" s="300" t="s">
        <v>9</v>
      </c>
      <c r="D5239" s="300" t="s">
        <v>10769</v>
      </c>
      <c r="E5239" s="302" t="s">
        <v>51</v>
      </c>
      <c r="F5239" s="423" t="s">
        <v>13010</v>
      </c>
      <c r="G5239" s="423"/>
      <c r="H5239" s="423">
        <v>4.2671300000000002E-2</v>
      </c>
      <c r="I5239" s="423"/>
      <c r="J5239" s="424">
        <v>5.3800000000000001E-2</v>
      </c>
      <c r="K5239" s="424"/>
      <c r="L5239" s="424"/>
    </row>
    <row r="5240" spans="1:12" ht="24" customHeight="1">
      <c r="A5240" s="300" t="s">
        <v>12986</v>
      </c>
      <c r="B5240" s="301" t="s">
        <v>13011</v>
      </c>
      <c r="C5240" s="300" t="s">
        <v>9</v>
      </c>
      <c r="D5240" s="300" t="s">
        <v>10929</v>
      </c>
      <c r="E5240" s="302" t="s">
        <v>51</v>
      </c>
      <c r="F5240" s="423" t="s">
        <v>13012</v>
      </c>
      <c r="G5240" s="423"/>
      <c r="H5240" s="423">
        <v>4.1140000000000003E-4</v>
      </c>
      <c r="I5240" s="423"/>
      <c r="J5240" s="424">
        <v>6.1899999999999997E-2</v>
      </c>
      <c r="K5240" s="424"/>
      <c r="L5240" s="424"/>
    </row>
    <row r="5241" spans="1:12" ht="17.100000000000001" customHeight="1">
      <c r="A5241" s="298"/>
      <c r="B5241" s="298"/>
      <c r="C5241" s="298"/>
      <c r="D5241" s="298"/>
      <c r="E5241" s="298"/>
      <c r="F5241" s="298"/>
      <c r="G5241" s="298"/>
      <c r="H5241" s="298"/>
      <c r="I5241" s="298"/>
      <c r="J5241" s="298" t="s">
        <v>12992</v>
      </c>
      <c r="K5241" s="298"/>
      <c r="L5241" s="298" t="s">
        <v>13378</v>
      </c>
    </row>
    <row r="5242" spans="1:12">
      <c r="A5242" s="414" t="s">
        <v>13056</v>
      </c>
      <c r="B5242" s="414"/>
      <c r="C5242" s="414"/>
      <c r="D5242" s="414"/>
      <c r="E5242" s="414"/>
      <c r="F5242" s="414"/>
      <c r="G5242" s="414"/>
      <c r="H5242" s="414"/>
      <c r="I5242" s="294"/>
      <c r="J5242" s="294"/>
      <c r="K5242" s="294"/>
      <c r="L5242" s="294"/>
    </row>
    <row r="5243" spans="1:12" ht="17.100000000000001" customHeight="1">
      <c r="A5243" s="294" t="s">
        <v>12978</v>
      </c>
      <c r="B5243" s="298" t="s">
        <v>12979</v>
      </c>
      <c r="C5243" s="294" t="s">
        <v>12980</v>
      </c>
      <c r="D5243" s="294" t="s">
        <v>12981</v>
      </c>
      <c r="E5243" s="299" t="s">
        <v>12982</v>
      </c>
      <c r="F5243" s="413" t="s">
        <v>12983</v>
      </c>
      <c r="G5243" s="413"/>
      <c r="H5243" s="413" t="s">
        <v>12984</v>
      </c>
      <c r="I5243" s="413"/>
      <c r="J5243" s="413" t="s">
        <v>12985</v>
      </c>
      <c r="K5243" s="413"/>
      <c r="L5243" s="413"/>
    </row>
    <row r="5244" spans="1:12" ht="24" customHeight="1">
      <c r="A5244" s="300" t="s">
        <v>12986</v>
      </c>
      <c r="B5244" s="301" t="s">
        <v>13057</v>
      </c>
      <c r="C5244" s="300" t="s">
        <v>9</v>
      </c>
      <c r="D5244" s="300" t="s">
        <v>12549</v>
      </c>
      <c r="E5244" s="302" t="s">
        <v>27</v>
      </c>
      <c r="F5244" s="423" t="s">
        <v>12948</v>
      </c>
      <c r="G5244" s="423"/>
      <c r="H5244" s="423">
        <v>0.38177460000000002</v>
      </c>
      <c r="I5244" s="423"/>
      <c r="J5244" s="424">
        <v>0.2482</v>
      </c>
      <c r="K5244" s="424"/>
      <c r="L5244" s="424"/>
    </row>
    <row r="5245" spans="1:12" ht="17.100000000000001" customHeight="1">
      <c r="A5245" s="298"/>
      <c r="B5245" s="298"/>
      <c r="C5245" s="298"/>
      <c r="D5245" s="298"/>
      <c r="E5245" s="298"/>
      <c r="F5245" s="298"/>
      <c r="G5245" s="298"/>
      <c r="H5245" s="298"/>
      <c r="I5245" s="298"/>
      <c r="J5245" s="298" t="s">
        <v>12992</v>
      </c>
      <c r="K5245" s="298"/>
      <c r="L5245" s="298" t="s">
        <v>12922</v>
      </c>
    </row>
    <row r="5246" spans="1:12">
      <c r="A5246" s="414" t="s">
        <v>13058</v>
      </c>
      <c r="B5246" s="414"/>
      <c r="C5246" s="414"/>
      <c r="D5246" s="414"/>
      <c r="E5246" s="414"/>
      <c r="F5246" s="414"/>
      <c r="G5246" s="414"/>
      <c r="H5246" s="414"/>
      <c r="I5246" s="294"/>
      <c r="J5246" s="294"/>
      <c r="K5246" s="294"/>
      <c r="L5246" s="294"/>
    </row>
    <row r="5247" spans="1:12" ht="17.100000000000001" customHeight="1">
      <c r="A5247" s="294" t="s">
        <v>12978</v>
      </c>
      <c r="B5247" s="298" t="s">
        <v>12979</v>
      </c>
      <c r="C5247" s="294" t="s">
        <v>12980</v>
      </c>
      <c r="D5247" s="294" t="s">
        <v>12981</v>
      </c>
      <c r="E5247" s="299" t="s">
        <v>12982</v>
      </c>
      <c r="F5247" s="413" t="s">
        <v>12983</v>
      </c>
      <c r="G5247" s="413"/>
      <c r="H5247" s="413" t="s">
        <v>12984</v>
      </c>
      <c r="I5247" s="413"/>
      <c r="J5247" s="413" t="s">
        <v>12985</v>
      </c>
      <c r="K5247" s="413"/>
      <c r="L5247" s="413"/>
    </row>
    <row r="5248" spans="1:12" ht="24" customHeight="1">
      <c r="A5248" s="300" t="s">
        <v>12986</v>
      </c>
      <c r="B5248" s="301" t="s">
        <v>13059</v>
      </c>
      <c r="C5248" s="300" t="s">
        <v>9</v>
      </c>
      <c r="D5248" s="300" t="s">
        <v>12535</v>
      </c>
      <c r="E5248" s="302" t="s">
        <v>27</v>
      </c>
      <c r="F5248" s="423" t="s">
        <v>12936</v>
      </c>
      <c r="G5248" s="423"/>
      <c r="H5248" s="423">
        <v>0.38177460000000002</v>
      </c>
      <c r="I5248" s="423"/>
      <c r="J5248" s="424">
        <v>1.9099999999999999E-2</v>
      </c>
      <c r="K5248" s="424"/>
      <c r="L5248" s="424"/>
    </row>
    <row r="5249" spans="1:12" ht="17.100000000000001" customHeight="1">
      <c r="A5249" s="298"/>
      <c r="B5249" s="298"/>
      <c r="C5249" s="298"/>
      <c r="D5249" s="298"/>
      <c r="E5249" s="298"/>
      <c r="F5249" s="298"/>
      <c r="G5249" s="298"/>
      <c r="H5249" s="298"/>
      <c r="I5249" s="298"/>
      <c r="J5249" s="298" t="s">
        <v>12992</v>
      </c>
      <c r="K5249" s="298"/>
      <c r="L5249" s="298" t="s">
        <v>12909</v>
      </c>
    </row>
    <row r="5250" spans="1:12">
      <c r="A5250" s="414" t="s">
        <v>13060</v>
      </c>
      <c r="B5250" s="414"/>
      <c r="C5250" s="414"/>
      <c r="D5250" s="414"/>
      <c r="E5250" s="414"/>
      <c r="F5250" s="414"/>
      <c r="G5250" s="414"/>
      <c r="H5250" s="414"/>
      <c r="I5250" s="294"/>
      <c r="J5250" s="294"/>
      <c r="K5250" s="294"/>
      <c r="L5250" s="294"/>
    </row>
    <row r="5251" spans="1:12" ht="17.100000000000001" customHeight="1">
      <c r="A5251" s="294" t="s">
        <v>12978</v>
      </c>
      <c r="B5251" s="298" t="s">
        <v>12979</v>
      </c>
      <c r="C5251" s="294" t="s">
        <v>12980</v>
      </c>
      <c r="D5251" s="294" t="s">
        <v>12981</v>
      </c>
      <c r="E5251" s="299" t="s">
        <v>12982</v>
      </c>
      <c r="F5251" s="413" t="s">
        <v>12983</v>
      </c>
      <c r="G5251" s="413"/>
      <c r="H5251" s="413" t="s">
        <v>12984</v>
      </c>
      <c r="I5251" s="413"/>
      <c r="J5251" s="413" t="s">
        <v>12985</v>
      </c>
      <c r="K5251" s="413"/>
      <c r="L5251" s="413"/>
    </row>
    <row r="5252" spans="1:12" ht="24" customHeight="1">
      <c r="A5252" s="300" t="s">
        <v>12986</v>
      </c>
      <c r="B5252" s="301" t="s">
        <v>13061</v>
      </c>
      <c r="C5252" s="300" t="s">
        <v>9</v>
      </c>
      <c r="D5252" s="300" t="s">
        <v>12522</v>
      </c>
      <c r="E5252" s="302" t="s">
        <v>27</v>
      </c>
      <c r="F5252" s="423" t="s">
        <v>12964</v>
      </c>
      <c r="G5252" s="423"/>
      <c r="H5252" s="423">
        <v>0.38177460000000002</v>
      </c>
      <c r="I5252" s="423"/>
      <c r="J5252" s="424">
        <v>0.96589999999999998</v>
      </c>
      <c r="K5252" s="424"/>
      <c r="L5252" s="424"/>
    </row>
    <row r="5253" spans="1:12" ht="24" customHeight="1">
      <c r="A5253" s="300" t="s">
        <v>12986</v>
      </c>
      <c r="B5253" s="301" t="s">
        <v>13062</v>
      </c>
      <c r="C5253" s="300" t="s">
        <v>9</v>
      </c>
      <c r="D5253" s="300" t="s">
        <v>12527</v>
      </c>
      <c r="E5253" s="302" t="s">
        <v>27</v>
      </c>
      <c r="F5253" s="423" t="s">
        <v>13063</v>
      </c>
      <c r="G5253" s="423"/>
      <c r="H5253" s="423">
        <v>0.38177460000000002</v>
      </c>
      <c r="I5253" s="423"/>
      <c r="J5253" s="424">
        <v>0.1298</v>
      </c>
      <c r="K5253" s="424"/>
      <c r="L5253" s="424"/>
    </row>
    <row r="5254" spans="1:12" ht="17.100000000000001" customHeight="1">
      <c r="A5254" s="298"/>
      <c r="B5254" s="298"/>
      <c r="C5254" s="298"/>
      <c r="D5254" s="298"/>
      <c r="E5254" s="298"/>
      <c r="F5254" s="298"/>
      <c r="G5254" s="298"/>
      <c r="H5254" s="298"/>
      <c r="I5254" s="298"/>
      <c r="J5254" s="298" t="s">
        <v>12992</v>
      </c>
      <c r="K5254" s="298"/>
      <c r="L5254" s="298" t="s">
        <v>14255</v>
      </c>
    </row>
    <row r="5255" spans="1:12" ht="17.100000000000001" customHeight="1">
      <c r="A5255" s="294" t="s">
        <v>13014</v>
      </c>
      <c r="B5255" s="294"/>
      <c r="C5255" s="294"/>
      <c r="D5255" s="294"/>
      <c r="E5255" s="294"/>
      <c r="F5255" s="294"/>
      <c r="G5255" s="294"/>
      <c r="H5255" s="294"/>
      <c r="I5255" s="294"/>
      <c r="J5255" s="294"/>
      <c r="K5255" s="294"/>
      <c r="L5255" s="294"/>
    </row>
    <row r="5256" spans="1:12" ht="17.100000000000001" customHeight="1">
      <c r="A5256" s="298"/>
      <c r="B5256" s="298"/>
      <c r="C5256" s="298"/>
      <c r="D5256" s="298"/>
      <c r="E5256" s="298"/>
      <c r="F5256" s="298"/>
      <c r="G5256" s="298"/>
      <c r="H5256" s="298"/>
      <c r="I5256" s="298"/>
      <c r="J5256" s="298" t="s">
        <v>13015</v>
      </c>
      <c r="K5256" s="298"/>
      <c r="L5256" s="298" t="s">
        <v>14418</v>
      </c>
    </row>
    <row r="5257" spans="1:12" ht="17.100000000000001" customHeight="1">
      <c r="A5257" s="298"/>
      <c r="B5257" s="298"/>
      <c r="C5257" s="298"/>
      <c r="D5257" s="298"/>
      <c r="E5257" s="298"/>
      <c r="F5257" s="298"/>
      <c r="G5257" s="298"/>
      <c r="H5257" s="298"/>
      <c r="I5257" s="298"/>
      <c r="J5257" s="298" t="s">
        <v>13017</v>
      </c>
      <c r="K5257" s="298" t="s">
        <v>13018</v>
      </c>
      <c r="L5257" s="298" t="s">
        <v>14419</v>
      </c>
    </row>
    <row r="5258" spans="1:12" ht="17.100000000000001" customHeight="1">
      <c r="A5258" s="298"/>
      <c r="B5258" s="298"/>
      <c r="C5258" s="298"/>
      <c r="D5258" s="298"/>
      <c r="E5258" s="298"/>
      <c r="F5258" s="298"/>
      <c r="G5258" s="298"/>
      <c r="H5258" s="298"/>
      <c r="I5258" s="298"/>
      <c r="J5258" s="298" t="s">
        <v>13020</v>
      </c>
      <c r="K5258" s="298"/>
      <c r="L5258" s="298" t="s">
        <v>14420</v>
      </c>
    </row>
    <row r="5259" spans="1:12" ht="17.100000000000001" customHeight="1">
      <c r="A5259" s="298"/>
      <c r="B5259" s="298"/>
      <c r="C5259" s="298"/>
      <c r="D5259" s="298"/>
      <c r="E5259" s="298"/>
      <c r="F5259" s="298"/>
      <c r="G5259" s="298"/>
      <c r="H5259" s="298"/>
      <c r="I5259" s="298"/>
      <c r="J5259" s="298" t="s">
        <v>13022</v>
      </c>
      <c r="K5259" s="298" t="s">
        <v>12974</v>
      </c>
      <c r="L5259" s="298" t="s">
        <v>14421</v>
      </c>
    </row>
    <row r="5260" spans="1:12" ht="17.100000000000001" customHeight="1">
      <c r="A5260" s="298"/>
      <c r="B5260" s="298"/>
      <c r="C5260" s="298"/>
      <c r="D5260" s="298"/>
      <c r="E5260" s="298"/>
      <c r="F5260" s="298"/>
      <c r="G5260" s="298"/>
      <c r="H5260" s="298"/>
      <c r="I5260" s="298"/>
      <c r="J5260" s="298" t="s">
        <v>13024</v>
      </c>
      <c r="K5260" s="298"/>
      <c r="L5260" s="298" t="s">
        <v>14422</v>
      </c>
    </row>
    <row r="5261" spans="1:12" ht="30" customHeight="1">
      <c r="A5261" s="299"/>
      <c r="B5261" s="299"/>
      <c r="C5261" s="299"/>
      <c r="D5261" s="299"/>
      <c r="E5261" s="299"/>
      <c r="F5261" s="299"/>
      <c r="G5261" s="299"/>
      <c r="H5261" s="299"/>
      <c r="I5261" s="299"/>
      <c r="J5261" s="299"/>
      <c r="K5261" s="299"/>
      <c r="L5261" s="299"/>
    </row>
    <row r="5262" spans="1:12" ht="24" customHeight="1">
      <c r="A5262" s="295" t="s">
        <v>14423</v>
      </c>
      <c r="B5262" s="296" t="s">
        <v>14424</v>
      </c>
      <c r="C5262" s="295" t="s">
        <v>9</v>
      </c>
      <c r="D5262" s="295" t="s">
        <v>6588</v>
      </c>
      <c r="E5262" s="297" t="s">
        <v>51</v>
      </c>
      <c r="F5262" s="296"/>
      <c r="G5262" s="296"/>
      <c r="H5262" s="296"/>
      <c r="I5262" s="296"/>
      <c r="J5262" s="296"/>
      <c r="K5262" s="296"/>
      <c r="L5262" s="296"/>
    </row>
    <row r="5263" spans="1:12">
      <c r="A5263" s="414" t="s">
        <v>12977</v>
      </c>
      <c r="B5263" s="414"/>
      <c r="C5263" s="414"/>
      <c r="D5263" s="414"/>
      <c r="E5263" s="414"/>
      <c r="F5263" s="414"/>
      <c r="G5263" s="414"/>
      <c r="H5263" s="414"/>
      <c r="I5263" s="294"/>
      <c r="J5263" s="294"/>
      <c r="K5263" s="294"/>
      <c r="L5263" s="294"/>
    </row>
    <row r="5264" spans="1:12" ht="17.100000000000001" customHeight="1">
      <c r="A5264" s="294" t="s">
        <v>12978</v>
      </c>
      <c r="B5264" s="298" t="s">
        <v>12979</v>
      </c>
      <c r="C5264" s="294" t="s">
        <v>12980</v>
      </c>
      <c r="D5264" s="294" t="s">
        <v>12981</v>
      </c>
      <c r="E5264" s="299" t="s">
        <v>12982</v>
      </c>
      <c r="F5264" s="413" t="s">
        <v>12983</v>
      </c>
      <c r="G5264" s="413"/>
      <c r="H5264" s="413" t="s">
        <v>12984</v>
      </c>
      <c r="I5264" s="413"/>
      <c r="J5264" s="413" t="s">
        <v>12985</v>
      </c>
      <c r="K5264" s="413"/>
      <c r="L5264" s="413"/>
    </row>
    <row r="5265" spans="1:12" ht="24" customHeight="1">
      <c r="A5265" s="300" t="s">
        <v>12986</v>
      </c>
      <c r="B5265" s="301" t="s">
        <v>13085</v>
      </c>
      <c r="C5265" s="300" t="s">
        <v>9</v>
      </c>
      <c r="D5265" s="300" t="s">
        <v>7909</v>
      </c>
      <c r="E5265" s="302" t="s">
        <v>51</v>
      </c>
      <c r="F5265" s="423" t="s">
        <v>13086</v>
      </c>
      <c r="G5265" s="423"/>
      <c r="H5265" s="423">
        <v>5.3379999999999996E-4</v>
      </c>
      <c r="I5265" s="423"/>
      <c r="J5265" s="424">
        <v>5.5500000000000001E-2</v>
      </c>
      <c r="K5265" s="424"/>
      <c r="L5265" s="424"/>
    </row>
    <row r="5266" spans="1:12" ht="24" customHeight="1">
      <c r="A5266" s="300" t="s">
        <v>12986</v>
      </c>
      <c r="B5266" s="301" t="s">
        <v>13087</v>
      </c>
      <c r="C5266" s="300" t="s">
        <v>9</v>
      </c>
      <c r="D5266" s="300" t="s">
        <v>8873</v>
      </c>
      <c r="E5266" s="302" t="s">
        <v>51</v>
      </c>
      <c r="F5266" s="423" t="s">
        <v>13088</v>
      </c>
      <c r="G5266" s="423"/>
      <c r="H5266" s="423">
        <v>5.1E-5</v>
      </c>
      <c r="I5266" s="423"/>
      <c r="J5266" s="424">
        <v>4.4299999999999999E-2</v>
      </c>
      <c r="K5266" s="424"/>
      <c r="L5266" s="424"/>
    </row>
    <row r="5267" spans="1:12" ht="48" customHeight="1">
      <c r="A5267" s="300" t="s">
        <v>12986</v>
      </c>
      <c r="B5267" s="301" t="s">
        <v>13089</v>
      </c>
      <c r="C5267" s="300" t="s">
        <v>9</v>
      </c>
      <c r="D5267" s="300" t="s">
        <v>9227</v>
      </c>
      <c r="E5267" s="302" t="s">
        <v>51</v>
      </c>
      <c r="F5267" s="423" t="s">
        <v>13090</v>
      </c>
      <c r="G5267" s="423"/>
      <c r="H5267" s="423">
        <v>3.5599999999999998E-5</v>
      </c>
      <c r="I5267" s="423"/>
      <c r="J5267" s="424">
        <v>4.7600000000000003E-2</v>
      </c>
      <c r="K5267" s="424"/>
      <c r="L5267" s="424"/>
    </row>
    <row r="5268" spans="1:12" ht="24" customHeight="1">
      <c r="A5268" s="300" t="s">
        <v>12986</v>
      </c>
      <c r="B5268" s="301" t="s">
        <v>13091</v>
      </c>
      <c r="C5268" s="300" t="s">
        <v>9</v>
      </c>
      <c r="D5268" s="300" t="s">
        <v>9580</v>
      </c>
      <c r="E5268" s="302" t="s">
        <v>51</v>
      </c>
      <c r="F5268" s="423" t="s">
        <v>13092</v>
      </c>
      <c r="G5268" s="423"/>
      <c r="H5268" s="423">
        <v>3.4900000000000001E-5</v>
      </c>
      <c r="I5268" s="423"/>
      <c r="J5268" s="424">
        <v>3.1300000000000001E-2</v>
      </c>
      <c r="K5268" s="424"/>
      <c r="L5268" s="424"/>
    </row>
    <row r="5269" spans="1:12" ht="24" customHeight="1">
      <c r="A5269" s="300" t="s">
        <v>12986</v>
      </c>
      <c r="B5269" s="301" t="s">
        <v>12987</v>
      </c>
      <c r="C5269" s="300" t="s">
        <v>9</v>
      </c>
      <c r="D5269" s="300" t="s">
        <v>9831</v>
      </c>
      <c r="E5269" s="302" t="s">
        <v>12988</v>
      </c>
      <c r="F5269" s="423" t="s">
        <v>12989</v>
      </c>
      <c r="G5269" s="423"/>
      <c r="H5269" s="423">
        <v>1.23553E-2</v>
      </c>
      <c r="I5269" s="423"/>
      <c r="J5269" s="424">
        <v>0.125</v>
      </c>
      <c r="K5269" s="424"/>
      <c r="L5269" s="424"/>
    </row>
    <row r="5270" spans="1:12" ht="36" customHeight="1">
      <c r="A5270" s="300" t="s">
        <v>12986</v>
      </c>
      <c r="B5270" s="301" t="s">
        <v>12990</v>
      </c>
      <c r="C5270" s="300" t="s">
        <v>9</v>
      </c>
      <c r="D5270" s="300" t="s">
        <v>11426</v>
      </c>
      <c r="E5270" s="302" t="s">
        <v>51</v>
      </c>
      <c r="F5270" s="423" t="s">
        <v>12991</v>
      </c>
      <c r="G5270" s="423"/>
      <c r="H5270" s="423">
        <v>6.4749999999999996E-4</v>
      </c>
      <c r="I5270" s="423"/>
      <c r="J5270" s="424">
        <v>8.5599999999999996E-2</v>
      </c>
      <c r="K5270" s="424"/>
      <c r="L5270" s="424"/>
    </row>
    <row r="5271" spans="1:12" ht="17.100000000000001" customHeight="1">
      <c r="A5271" s="298"/>
      <c r="B5271" s="298"/>
      <c r="C5271" s="298"/>
      <c r="D5271" s="298"/>
      <c r="E5271" s="298"/>
      <c r="F5271" s="298"/>
      <c r="G5271" s="298"/>
      <c r="H5271" s="298"/>
      <c r="I5271" s="298"/>
      <c r="J5271" s="298" t="s">
        <v>12992</v>
      </c>
      <c r="K5271" s="298"/>
      <c r="L5271" s="298" t="s">
        <v>13275</v>
      </c>
    </row>
    <row r="5272" spans="1:12">
      <c r="A5272" s="414" t="s">
        <v>12994</v>
      </c>
      <c r="B5272" s="414"/>
      <c r="C5272" s="414"/>
      <c r="D5272" s="414"/>
      <c r="E5272" s="414"/>
      <c r="F5272" s="414"/>
      <c r="G5272" s="414"/>
      <c r="H5272" s="414"/>
      <c r="I5272" s="294"/>
      <c r="J5272" s="294"/>
      <c r="K5272" s="294"/>
      <c r="L5272" s="294"/>
    </row>
    <row r="5273" spans="1:12" ht="17.100000000000001" customHeight="1">
      <c r="A5273" s="294" t="s">
        <v>12978</v>
      </c>
      <c r="B5273" s="298" t="s">
        <v>12979</v>
      </c>
      <c r="C5273" s="294" t="s">
        <v>12980</v>
      </c>
      <c r="D5273" s="294" t="s">
        <v>12981</v>
      </c>
      <c r="E5273" s="299" t="s">
        <v>12982</v>
      </c>
      <c r="F5273" s="413" t="s">
        <v>12983</v>
      </c>
      <c r="G5273" s="413"/>
      <c r="H5273" s="413" t="s">
        <v>12984</v>
      </c>
      <c r="I5273" s="413"/>
      <c r="J5273" s="413" t="s">
        <v>12985</v>
      </c>
      <c r="K5273" s="413"/>
      <c r="L5273" s="413"/>
    </row>
    <row r="5274" spans="1:12" ht="24" customHeight="1">
      <c r="A5274" s="300" t="s">
        <v>12986</v>
      </c>
      <c r="B5274" s="301" t="s">
        <v>13093</v>
      </c>
      <c r="C5274" s="300" t="s">
        <v>9</v>
      </c>
      <c r="D5274" s="300" t="s">
        <v>10857</v>
      </c>
      <c r="E5274" s="302" t="s">
        <v>27</v>
      </c>
      <c r="F5274" s="423" t="s">
        <v>13094</v>
      </c>
      <c r="G5274" s="423"/>
      <c r="H5274" s="423">
        <v>0.73776140000000001</v>
      </c>
      <c r="I5274" s="423"/>
      <c r="J5274" s="424">
        <v>3.8142</v>
      </c>
      <c r="K5274" s="424"/>
      <c r="L5274" s="424"/>
    </row>
    <row r="5275" spans="1:12" ht="24" customHeight="1">
      <c r="A5275" s="300" t="s">
        <v>12986</v>
      </c>
      <c r="B5275" s="301" t="s">
        <v>14349</v>
      </c>
      <c r="C5275" s="300" t="s">
        <v>9</v>
      </c>
      <c r="D5275" s="300" t="s">
        <v>9282</v>
      </c>
      <c r="E5275" s="302" t="s">
        <v>27</v>
      </c>
      <c r="F5275" s="423" t="s">
        <v>13456</v>
      </c>
      <c r="G5275" s="423"/>
      <c r="H5275" s="423">
        <v>0.18208299999999999</v>
      </c>
      <c r="I5275" s="423"/>
      <c r="J5275" s="424">
        <v>1.2236</v>
      </c>
      <c r="K5275" s="424"/>
      <c r="L5275" s="424"/>
    </row>
    <row r="5276" spans="1:12" ht="17.100000000000001" customHeight="1">
      <c r="A5276" s="298"/>
      <c r="B5276" s="298"/>
      <c r="C5276" s="298"/>
      <c r="D5276" s="298"/>
      <c r="E5276" s="298"/>
      <c r="F5276" s="298"/>
      <c r="G5276" s="298"/>
      <c r="H5276" s="298"/>
      <c r="I5276" s="298"/>
      <c r="J5276" s="298" t="s">
        <v>12992</v>
      </c>
      <c r="K5276" s="298"/>
      <c r="L5276" s="298" t="s">
        <v>14425</v>
      </c>
    </row>
    <row r="5277" spans="1:12">
      <c r="A5277" s="414" t="s">
        <v>12998</v>
      </c>
      <c r="B5277" s="414"/>
      <c r="C5277" s="414"/>
      <c r="D5277" s="414"/>
      <c r="E5277" s="414"/>
      <c r="F5277" s="414"/>
      <c r="G5277" s="414"/>
      <c r="H5277" s="414"/>
      <c r="I5277" s="294"/>
      <c r="J5277" s="294"/>
      <c r="K5277" s="294"/>
      <c r="L5277" s="294"/>
    </row>
    <row r="5278" spans="1:12" ht="17.100000000000001" customHeight="1">
      <c r="A5278" s="294" t="s">
        <v>12978</v>
      </c>
      <c r="B5278" s="298" t="s">
        <v>12979</v>
      </c>
      <c r="C5278" s="294" t="s">
        <v>12980</v>
      </c>
      <c r="D5278" s="294" t="s">
        <v>12981</v>
      </c>
      <c r="E5278" s="299" t="s">
        <v>12982</v>
      </c>
      <c r="F5278" s="413" t="s">
        <v>12983</v>
      </c>
      <c r="G5278" s="413"/>
      <c r="H5278" s="413" t="s">
        <v>12984</v>
      </c>
      <c r="I5278" s="413"/>
      <c r="J5278" s="413" t="s">
        <v>12985</v>
      </c>
      <c r="K5278" s="413"/>
      <c r="L5278" s="413"/>
    </row>
    <row r="5279" spans="1:12" ht="36" customHeight="1">
      <c r="A5279" s="300" t="s">
        <v>12986</v>
      </c>
      <c r="B5279" s="301" t="s">
        <v>14426</v>
      </c>
      <c r="C5279" s="300" t="s">
        <v>9</v>
      </c>
      <c r="D5279" s="300" t="s">
        <v>10074</v>
      </c>
      <c r="E5279" s="302" t="s">
        <v>51</v>
      </c>
      <c r="F5279" s="423" t="s">
        <v>14427</v>
      </c>
      <c r="G5279" s="423"/>
      <c r="H5279" s="423">
        <v>1</v>
      </c>
      <c r="I5279" s="423"/>
      <c r="J5279" s="424">
        <v>63.79</v>
      </c>
      <c r="K5279" s="424"/>
      <c r="L5279" s="424"/>
    </row>
    <row r="5280" spans="1:12" ht="24" customHeight="1">
      <c r="A5280" s="300" t="s">
        <v>12986</v>
      </c>
      <c r="B5280" s="301" t="s">
        <v>13099</v>
      </c>
      <c r="C5280" s="300" t="s">
        <v>9</v>
      </c>
      <c r="D5280" s="300" t="s">
        <v>7224</v>
      </c>
      <c r="E5280" s="302" t="s">
        <v>51</v>
      </c>
      <c r="F5280" s="423" t="s">
        <v>13100</v>
      </c>
      <c r="G5280" s="423"/>
      <c r="H5280" s="423">
        <v>6.3062999999999999E-3</v>
      </c>
      <c r="I5280" s="423"/>
      <c r="J5280" s="424">
        <v>5.8000000000000003E-2</v>
      </c>
      <c r="K5280" s="424"/>
      <c r="L5280" s="424"/>
    </row>
    <row r="5281" spans="1:12" ht="24" customHeight="1">
      <c r="A5281" s="300" t="s">
        <v>12986</v>
      </c>
      <c r="B5281" s="301" t="s">
        <v>13101</v>
      </c>
      <c r="C5281" s="300" t="s">
        <v>9</v>
      </c>
      <c r="D5281" s="300" t="s">
        <v>7359</v>
      </c>
      <c r="E5281" s="302" t="s">
        <v>51</v>
      </c>
      <c r="F5281" s="423" t="s">
        <v>13102</v>
      </c>
      <c r="G5281" s="423"/>
      <c r="H5281" s="423">
        <v>2.0350000000000001E-4</v>
      </c>
      <c r="I5281" s="423"/>
      <c r="J5281" s="424">
        <v>2.6200000000000001E-2</v>
      </c>
      <c r="K5281" s="424"/>
      <c r="L5281" s="424"/>
    </row>
    <row r="5282" spans="1:12" ht="24" customHeight="1">
      <c r="A5282" s="300" t="s">
        <v>12986</v>
      </c>
      <c r="B5282" s="301" t="s">
        <v>13103</v>
      </c>
      <c r="C5282" s="300" t="s">
        <v>9</v>
      </c>
      <c r="D5282" s="300" t="s">
        <v>8851</v>
      </c>
      <c r="E5282" s="302" t="s">
        <v>51</v>
      </c>
      <c r="F5282" s="423" t="s">
        <v>13104</v>
      </c>
      <c r="G5282" s="423"/>
      <c r="H5282" s="423">
        <v>1.628E-4</v>
      </c>
      <c r="I5282" s="423"/>
      <c r="J5282" s="424">
        <v>3.15E-2</v>
      </c>
      <c r="K5282" s="424"/>
      <c r="L5282" s="424"/>
    </row>
    <row r="5283" spans="1:12" ht="24" customHeight="1">
      <c r="A5283" s="300" t="s">
        <v>12986</v>
      </c>
      <c r="B5283" s="301" t="s">
        <v>13105</v>
      </c>
      <c r="C5283" s="300" t="s">
        <v>9</v>
      </c>
      <c r="D5283" s="300" t="s">
        <v>8852</v>
      </c>
      <c r="E5283" s="302" t="s">
        <v>51</v>
      </c>
      <c r="F5283" s="423" t="s">
        <v>13106</v>
      </c>
      <c r="G5283" s="423"/>
      <c r="H5283" s="423">
        <v>3.4900000000000001E-5</v>
      </c>
      <c r="I5283" s="423"/>
      <c r="J5283" s="424">
        <v>1.9099999999999999E-2</v>
      </c>
      <c r="K5283" s="424"/>
      <c r="L5283" s="424"/>
    </row>
    <row r="5284" spans="1:12" ht="24" customHeight="1">
      <c r="A5284" s="300" t="s">
        <v>12986</v>
      </c>
      <c r="B5284" s="301" t="s">
        <v>13107</v>
      </c>
      <c r="C5284" s="300" t="s">
        <v>9</v>
      </c>
      <c r="D5284" s="300" t="s">
        <v>9000</v>
      </c>
      <c r="E5284" s="302" t="s">
        <v>51</v>
      </c>
      <c r="F5284" s="423" t="s">
        <v>13108</v>
      </c>
      <c r="G5284" s="423"/>
      <c r="H5284" s="423">
        <v>7.1777999999999998E-3</v>
      </c>
      <c r="I5284" s="423"/>
      <c r="J5284" s="424">
        <v>4.8599999999999997E-2</v>
      </c>
      <c r="K5284" s="424"/>
      <c r="L5284" s="424"/>
    </row>
    <row r="5285" spans="1:12" ht="24" customHeight="1">
      <c r="A5285" s="300" t="s">
        <v>12986</v>
      </c>
      <c r="B5285" s="301" t="s">
        <v>13109</v>
      </c>
      <c r="C5285" s="300" t="s">
        <v>9</v>
      </c>
      <c r="D5285" s="300" t="s">
        <v>9574</v>
      </c>
      <c r="E5285" s="302" t="s">
        <v>51</v>
      </c>
      <c r="F5285" s="423" t="s">
        <v>13110</v>
      </c>
      <c r="G5285" s="423"/>
      <c r="H5285" s="423">
        <v>2.2763000000000002E-3</v>
      </c>
      <c r="I5285" s="423"/>
      <c r="J5285" s="424">
        <v>2.01E-2</v>
      </c>
      <c r="K5285" s="424"/>
      <c r="L5285" s="424"/>
    </row>
    <row r="5286" spans="1:12" ht="24" customHeight="1">
      <c r="A5286" s="300" t="s">
        <v>12986</v>
      </c>
      <c r="B5286" s="301" t="s">
        <v>13111</v>
      </c>
      <c r="C5286" s="300" t="s">
        <v>9</v>
      </c>
      <c r="D5286" s="300" t="s">
        <v>10714</v>
      </c>
      <c r="E5286" s="302" t="s">
        <v>93</v>
      </c>
      <c r="F5286" s="423" t="s">
        <v>13112</v>
      </c>
      <c r="G5286" s="423"/>
      <c r="H5286" s="423">
        <v>1.1963E-3</v>
      </c>
      <c r="I5286" s="423"/>
      <c r="J5286" s="424">
        <v>1.83E-2</v>
      </c>
      <c r="K5286" s="424"/>
      <c r="L5286" s="424"/>
    </row>
    <row r="5287" spans="1:12" ht="24" customHeight="1">
      <c r="A5287" s="300" t="s">
        <v>12986</v>
      </c>
      <c r="B5287" s="301" t="s">
        <v>13113</v>
      </c>
      <c r="C5287" s="300" t="s">
        <v>9</v>
      </c>
      <c r="D5287" s="300" t="s">
        <v>10809</v>
      </c>
      <c r="E5287" s="302" t="s">
        <v>51</v>
      </c>
      <c r="F5287" s="423" t="s">
        <v>13114</v>
      </c>
      <c r="G5287" s="423"/>
      <c r="H5287" s="423">
        <v>1.1963E-3</v>
      </c>
      <c r="I5287" s="423"/>
      <c r="J5287" s="424">
        <v>1.44E-2</v>
      </c>
      <c r="K5287" s="424"/>
      <c r="L5287" s="424"/>
    </row>
    <row r="5288" spans="1:12" ht="24" customHeight="1">
      <c r="A5288" s="300" t="s">
        <v>12986</v>
      </c>
      <c r="B5288" s="301" t="s">
        <v>13115</v>
      </c>
      <c r="C5288" s="300" t="s">
        <v>9</v>
      </c>
      <c r="D5288" s="300" t="s">
        <v>10810</v>
      </c>
      <c r="E5288" s="302" t="s">
        <v>51</v>
      </c>
      <c r="F5288" s="423" t="s">
        <v>13116</v>
      </c>
      <c r="G5288" s="423"/>
      <c r="H5288" s="423">
        <v>1.1963E-3</v>
      </c>
      <c r="I5288" s="423"/>
      <c r="J5288" s="424">
        <v>3.1800000000000002E-2</v>
      </c>
      <c r="K5288" s="424"/>
      <c r="L5288" s="424"/>
    </row>
    <row r="5289" spans="1:12" ht="24" customHeight="1">
      <c r="A5289" s="300" t="s">
        <v>12986</v>
      </c>
      <c r="B5289" s="301" t="s">
        <v>13117</v>
      </c>
      <c r="C5289" s="300" t="s">
        <v>9</v>
      </c>
      <c r="D5289" s="300" t="s">
        <v>10837</v>
      </c>
      <c r="E5289" s="302" t="s">
        <v>51</v>
      </c>
      <c r="F5289" s="423" t="s">
        <v>13118</v>
      </c>
      <c r="G5289" s="423"/>
      <c r="H5289" s="423">
        <v>4.07E-5</v>
      </c>
      <c r="I5289" s="423"/>
      <c r="J5289" s="424">
        <v>1.8100000000000002E-2</v>
      </c>
      <c r="K5289" s="424"/>
      <c r="L5289" s="424"/>
    </row>
    <row r="5290" spans="1:12" ht="24" customHeight="1">
      <c r="A5290" s="300" t="s">
        <v>12986</v>
      </c>
      <c r="B5290" s="301" t="s">
        <v>13003</v>
      </c>
      <c r="C5290" s="300" t="s">
        <v>9</v>
      </c>
      <c r="D5290" s="300" t="s">
        <v>7216</v>
      </c>
      <c r="E5290" s="302" t="s">
        <v>51</v>
      </c>
      <c r="F5290" s="423" t="s">
        <v>13004</v>
      </c>
      <c r="G5290" s="423"/>
      <c r="H5290" s="423">
        <v>2.3961E-3</v>
      </c>
      <c r="I5290" s="423"/>
      <c r="J5290" s="424">
        <v>8.0100000000000005E-2</v>
      </c>
      <c r="K5290" s="424"/>
      <c r="L5290" s="424"/>
    </row>
    <row r="5291" spans="1:12" ht="24" customHeight="1">
      <c r="A5291" s="300" t="s">
        <v>12986</v>
      </c>
      <c r="B5291" s="301" t="s">
        <v>13005</v>
      </c>
      <c r="C5291" s="300" t="s">
        <v>9</v>
      </c>
      <c r="D5291" s="300" t="s">
        <v>7393</v>
      </c>
      <c r="E5291" s="302" t="s">
        <v>12988</v>
      </c>
      <c r="F5291" s="423" t="s">
        <v>13006</v>
      </c>
      <c r="G5291" s="423"/>
      <c r="H5291" s="423">
        <v>1.4414E-3</v>
      </c>
      <c r="I5291" s="423"/>
      <c r="J5291" s="424">
        <v>7.7799999999999994E-2</v>
      </c>
      <c r="K5291" s="424"/>
      <c r="L5291" s="424"/>
    </row>
    <row r="5292" spans="1:12" ht="24" customHeight="1">
      <c r="A5292" s="300" t="s">
        <v>12986</v>
      </c>
      <c r="B5292" s="301" t="s">
        <v>13007</v>
      </c>
      <c r="C5292" s="300" t="s">
        <v>9</v>
      </c>
      <c r="D5292" s="300" t="s">
        <v>10619</v>
      </c>
      <c r="E5292" s="302" t="s">
        <v>51</v>
      </c>
      <c r="F5292" s="423" t="s">
        <v>13008</v>
      </c>
      <c r="G5292" s="423"/>
      <c r="H5292" s="423">
        <v>1.1182E-3</v>
      </c>
      <c r="I5292" s="423"/>
      <c r="J5292" s="424">
        <v>0.21390000000000001</v>
      </c>
      <c r="K5292" s="424"/>
      <c r="L5292" s="424"/>
    </row>
    <row r="5293" spans="1:12" ht="24" customHeight="1">
      <c r="A5293" s="300" t="s">
        <v>12986</v>
      </c>
      <c r="B5293" s="301" t="s">
        <v>13009</v>
      </c>
      <c r="C5293" s="300" t="s">
        <v>9</v>
      </c>
      <c r="D5293" s="300" t="s">
        <v>10769</v>
      </c>
      <c r="E5293" s="302" t="s">
        <v>51</v>
      </c>
      <c r="F5293" s="423" t="s">
        <v>13010</v>
      </c>
      <c r="G5293" s="423"/>
      <c r="H5293" s="423">
        <v>0.1005148</v>
      </c>
      <c r="I5293" s="423"/>
      <c r="J5293" s="424">
        <v>0.12659999999999999</v>
      </c>
      <c r="K5293" s="424"/>
      <c r="L5293" s="424"/>
    </row>
    <row r="5294" spans="1:12" ht="24" customHeight="1">
      <c r="A5294" s="300" t="s">
        <v>12986</v>
      </c>
      <c r="B5294" s="301" t="s">
        <v>13011</v>
      </c>
      <c r="C5294" s="300" t="s">
        <v>9</v>
      </c>
      <c r="D5294" s="300" t="s">
        <v>10929</v>
      </c>
      <c r="E5294" s="302" t="s">
        <v>51</v>
      </c>
      <c r="F5294" s="423" t="s">
        <v>13012</v>
      </c>
      <c r="G5294" s="423"/>
      <c r="H5294" s="423">
        <v>9.6900000000000003E-4</v>
      </c>
      <c r="I5294" s="423"/>
      <c r="J5294" s="424">
        <v>0.14580000000000001</v>
      </c>
      <c r="K5294" s="424"/>
      <c r="L5294" s="424"/>
    </row>
    <row r="5295" spans="1:12" ht="17.100000000000001" customHeight="1">
      <c r="A5295" s="298"/>
      <c r="B5295" s="298"/>
      <c r="C5295" s="298"/>
      <c r="D5295" s="298"/>
      <c r="E5295" s="298"/>
      <c r="F5295" s="298"/>
      <c r="G5295" s="298"/>
      <c r="H5295" s="298"/>
      <c r="I5295" s="298"/>
      <c r="J5295" s="298" t="s">
        <v>12992</v>
      </c>
      <c r="K5295" s="298"/>
      <c r="L5295" s="298" t="s">
        <v>14428</v>
      </c>
    </row>
    <row r="5296" spans="1:12">
      <c r="A5296" s="414" t="s">
        <v>13056</v>
      </c>
      <c r="B5296" s="414"/>
      <c r="C5296" s="414"/>
      <c r="D5296" s="414"/>
      <c r="E5296" s="414"/>
      <c r="F5296" s="414"/>
      <c r="G5296" s="414"/>
      <c r="H5296" s="414"/>
      <c r="I5296" s="294"/>
      <c r="J5296" s="294"/>
      <c r="K5296" s="294"/>
      <c r="L5296" s="294"/>
    </row>
    <row r="5297" spans="1:12" ht="17.100000000000001" customHeight="1">
      <c r="A5297" s="294" t="s">
        <v>12978</v>
      </c>
      <c r="B5297" s="298" t="s">
        <v>12979</v>
      </c>
      <c r="C5297" s="294" t="s">
        <v>12980</v>
      </c>
      <c r="D5297" s="294" t="s">
        <v>12981</v>
      </c>
      <c r="E5297" s="299" t="s">
        <v>12982</v>
      </c>
      <c r="F5297" s="413" t="s">
        <v>12983</v>
      </c>
      <c r="G5297" s="413"/>
      <c r="H5297" s="413" t="s">
        <v>12984</v>
      </c>
      <c r="I5297" s="413"/>
      <c r="J5297" s="413" t="s">
        <v>12985</v>
      </c>
      <c r="K5297" s="413"/>
      <c r="L5297" s="413"/>
    </row>
    <row r="5298" spans="1:12" ht="24" customHeight="1">
      <c r="A5298" s="300" t="s">
        <v>12986</v>
      </c>
      <c r="B5298" s="301" t="s">
        <v>13057</v>
      </c>
      <c r="C5298" s="300" t="s">
        <v>9</v>
      </c>
      <c r="D5298" s="300" t="s">
        <v>12549</v>
      </c>
      <c r="E5298" s="302" t="s">
        <v>27</v>
      </c>
      <c r="F5298" s="423" t="s">
        <v>12948</v>
      </c>
      <c r="G5298" s="423"/>
      <c r="H5298" s="423">
        <v>0.89929440000000005</v>
      </c>
      <c r="I5298" s="423"/>
      <c r="J5298" s="424">
        <v>0.58450000000000002</v>
      </c>
      <c r="K5298" s="424"/>
      <c r="L5298" s="424"/>
    </row>
    <row r="5299" spans="1:12" ht="17.100000000000001" customHeight="1">
      <c r="A5299" s="298"/>
      <c r="B5299" s="298"/>
      <c r="C5299" s="298"/>
      <c r="D5299" s="298"/>
      <c r="E5299" s="298"/>
      <c r="F5299" s="298"/>
      <c r="G5299" s="298"/>
      <c r="H5299" s="298"/>
      <c r="I5299" s="298"/>
      <c r="J5299" s="298" t="s">
        <v>12992</v>
      </c>
      <c r="K5299" s="298"/>
      <c r="L5299" s="298" t="s">
        <v>13998</v>
      </c>
    </row>
    <row r="5300" spans="1:12">
      <c r="A5300" s="414" t="s">
        <v>13058</v>
      </c>
      <c r="B5300" s="414"/>
      <c r="C5300" s="414"/>
      <c r="D5300" s="414"/>
      <c r="E5300" s="414"/>
      <c r="F5300" s="414"/>
      <c r="G5300" s="414"/>
      <c r="H5300" s="414"/>
      <c r="I5300" s="294"/>
      <c r="J5300" s="294"/>
      <c r="K5300" s="294"/>
      <c r="L5300" s="294"/>
    </row>
    <row r="5301" spans="1:12" ht="17.100000000000001" customHeight="1">
      <c r="A5301" s="294" t="s">
        <v>12978</v>
      </c>
      <c r="B5301" s="298" t="s">
        <v>12979</v>
      </c>
      <c r="C5301" s="294" t="s">
        <v>12980</v>
      </c>
      <c r="D5301" s="294" t="s">
        <v>12981</v>
      </c>
      <c r="E5301" s="299" t="s">
        <v>12982</v>
      </c>
      <c r="F5301" s="413" t="s">
        <v>12983</v>
      </c>
      <c r="G5301" s="413"/>
      <c r="H5301" s="413" t="s">
        <v>12984</v>
      </c>
      <c r="I5301" s="413"/>
      <c r="J5301" s="413" t="s">
        <v>12985</v>
      </c>
      <c r="K5301" s="413"/>
      <c r="L5301" s="413"/>
    </row>
    <row r="5302" spans="1:12" ht="24" customHeight="1">
      <c r="A5302" s="300" t="s">
        <v>12986</v>
      </c>
      <c r="B5302" s="301" t="s">
        <v>13059</v>
      </c>
      <c r="C5302" s="300" t="s">
        <v>9</v>
      </c>
      <c r="D5302" s="300" t="s">
        <v>12535</v>
      </c>
      <c r="E5302" s="302" t="s">
        <v>27</v>
      </c>
      <c r="F5302" s="423" t="s">
        <v>12936</v>
      </c>
      <c r="G5302" s="423"/>
      <c r="H5302" s="423">
        <v>0.89929440000000005</v>
      </c>
      <c r="I5302" s="423"/>
      <c r="J5302" s="424">
        <v>4.4999999999999998E-2</v>
      </c>
      <c r="K5302" s="424"/>
      <c r="L5302" s="424"/>
    </row>
    <row r="5303" spans="1:12" ht="17.100000000000001" customHeight="1">
      <c r="A5303" s="298"/>
      <c r="B5303" s="298"/>
      <c r="C5303" s="298"/>
      <c r="D5303" s="298"/>
      <c r="E5303" s="298"/>
      <c r="F5303" s="298"/>
      <c r="G5303" s="298"/>
      <c r="H5303" s="298"/>
      <c r="I5303" s="298"/>
      <c r="J5303" s="298" t="s">
        <v>12992</v>
      </c>
      <c r="K5303" s="298"/>
      <c r="L5303" s="298" t="s">
        <v>12908</v>
      </c>
    </row>
    <row r="5304" spans="1:12">
      <c r="A5304" s="414" t="s">
        <v>13060</v>
      </c>
      <c r="B5304" s="414"/>
      <c r="C5304" s="414"/>
      <c r="D5304" s="414"/>
      <c r="E5304" s="414"/>
      <c r="F5304" s="414"/>
      <c r="G5304" s="414"/>
      <c r="H5304" s="414"/>
      <c r="I5304" s="294"/>
      <c r="J5304" s="294"/>
      <c r="K5304" s="294"/>
      <c r="L5304" s="294"/>
    </row>
    <row r="5305" spans="1:12" ht="17.100000000000001" customHeight="1">
      <c r="A5305" s="294" t="s">
        <v>12978</v>
      </c>
      <c r="B5305" s="298" t="s">
        <v>12979</v>
      </c>
      <c r="C5305" s="294" t="s">
        <v>12980</v>
      </c>
      <c r="D5305" s="294" t="s">
        <v>12981</v>
      </c>
      <c r="E5305" s="299" t="s">
        <v>12982</v>
      </c>
      <c r="F5305" s="413" t="s">
        <v>12983</v>
      </c>
      <c r="G5305" s="413"/>
      <c r="H5305" s="413" t="s">
        <v>12984</v>
      </c>
      <c r="I5305" s="413"/>
      <c r="J5305" s="413" t="s">
        <v>12985</v>
      </c>
      <c r="K5305" s="413"/>
      <c r="L5305" s="413"/>
    </row>
    <row r="5306" spans="1:12" ht="24" customHeight="1">
      <c r="A5306" s="300" t="s">
        <v>12986</v>
      </c>
      <c r="B5306" s="301" t="s">
        <v>13061</v>
      </c>
      <c r="C5306" s="300" t="s">
        <v>9</v>
      </c>
      <c r="D5306" s="300" t="s">
        <v>12522</v>
      </c>
      <c r="E5306" s="302" t="s">
        <v>27</v>
      </c>
      <c r="F5306" s="423" t="s">
        <v>12964</v>
      </c>
      <c r="G5306" s="423"/>
      <c r="H5306" s="423">
        <v>0.89929440000000005</v>
      </c>
      <c r="I5306" s="423"/>
      <c r="J5306" s="424">
        <v>2.2751999999999999</v>
      </c>
      <c r="K5306" s="424"/>
      <c r="L5306" s="424"/>
    </row>
    <row r="5307" spans="1:12" ht="24" customHeight="1">
      <c r="A5307" s="300" t="s">
        <v>12986</v>
      </c>
      <c r="B5307" s="301" t="s">
        <v>13062</v>
      </c>
      <c r="C5307" s="300" t="s">
        <v>9</v>
      </c>
      <c r="D5307" s="300" t="s">
        <v>12527</v>
      </c>
      <c r="E5307" s="302" t="s">
        <v>27</v>
      </c>
      <c r="F5307" s="423" t="s">
        <v>13063</v>
      </c>
      <c r="G5307" s="423"/>
      <c r="H5307" s="423">
        <v>0.89929440000000005</v>
      </c>
      <c r="I5307" s="423"/>
      <c r="J5307" s="424">
        <v>0.30580000000000002</v>
      </c>
      <c r="K5307" s="424"/>
      <c r="L5307" s="424"/>
    </row>
    <row r="5308" spans="1:12" ht="17.100000000000001" customHeight="1">
      <c r="A5308" s="298"/>
      <c r="B5308" s="298"/>
      <c r="C5308" s="298"/>
      <c r="D5308" s="298"/>
      <c r="E5308" s="298"/>
      <c r="F5308" s="298"/>
      <c r="G5308" s="298"/>
      <c r="H5308" s="298"/>
      <c r="I5308" s="298"/>
      <c r="J5308" s="298" t="s">
        <v>12992</v>
      </c>
      <c r="K5308" s="298"/>
      <c r="L5308" s="298" t="s">
        <v>14429</v>
      </c>
    </row>
    <row r="5309" spans="1:12" ht="17.100000000000001" customHeight="1">
      <c r="A5309" s="294" t="s">
        <v>13014</v>
      </c>
      <c r="B5309" s="294"/>
      <c r="C5309" s="294"/>
      <c r="D5309" s="294"/>
      <c r="E5309" s="294"/>
      <c r="F5309" s="294"/>
      <c r="G5309" s="294"/>
      <c r="H5309" s="294"/>
      <c r="I5309" s="294"/>
      <c r="J5309" s="294"/>
      <c r="K5309" s="294"/>
      <c r="L5309" s="294"/>
    </row>
    <row r="5310" spans="1:12" ht="17.100000000000001" customHeight="1">
      <c r="A5310" s="298"/>
      <c r="B5310" s="298"/>
      <c r="C5310" s="298"/>
      <c r="D5310" s="298"/>
      <c r="E5310" s="298"/>
      <c r="F5310" s="298"/>
      <c r="G5310" s="298"/>
      <c r="H5310" s="298"/>
      <c r="I5310" s="298"/>
      <c r="J5310" s="298" t="s">
        <v>13015</v>
      </c>
      <c r="K5310" s="298"/>
      <c r="L5310" s="298" t="s">
        <v>14430</v>
      </c>
    </row>
    <row r="5311" spans="1:12" ht="17.100000000000001" customHeight="1">
      <c r="A5311" s="298"/>
      <c r="B5311" s="298"/>
      <c r="C5311" s="298"/>
      <c r="D5311" s="298"/>
      <c r="E5311" s="298"/>
      <c r="F5311" s="298"/>
      <c r="G5311" s="298"/>
      <c r="H5311" s="298"/>
      <c r="I5311" s="298"/>
      <c r="J5311" s="298" t="s">
        <v>13017</v>
      </c>
      <c r="K5311" s="298" t="s">
        <v>13018</v>
      </c>
      <c r="L5311" s="298" t="s">
        <v>14431</v>
      </c>
    </row>
    <row r="5312" spans="1:12" ht="17.100000000000001" customHeight="1">
      <c r="A5312" s="298"/>
      <c r="B5312" s="298"/>
      <c r="C5312" s="298"/>
      <c r="D5312" s="298"/>
      <c r="E5312" s="298"/>
      <c r="F5312" s="298"/>
      <c r="G5312" s="298"/>
      <c r="H5312" s="298"/>
      <c r="I5312" s="298"/>
      <c r="J5312" s="298" t="s">
        <v>13020</v>
      </c>
      <c r="K5312" s="298"/>
      <c r="L5312" s="298" t="s">
        <v>14432</v>
      </c>
    </row>
    <row r="5313" spans="1:12" ht="17.100000000000001" customHeight="1">
      <c r="A5313" s="298"/>
      <c r="B5313" s="298"/>
      <c r="C5313" s="298"/>
      <c r="D5313" s="298"/>
      <c r="E5313" s="298"/>
      <c r="F5313" s="298"/>
      <c r="G5313" s="298"/>
      <c r="H5313" s="298"/>
      <c r="I5313" s="298"/>
      <c r="J5313" s="298" t="s">
        <v>13022</v>
      </c>
      <c r="K5313" s="298" t="s">
        <v>12974</v>
      </c>
      <c r="L5313" s="298" t="s">
        <v>14433</v>
      </c>
    </row>
    <row r="5314" spans="1:12" ht="17.100000000000001" customHeight="1">
      <c r="A5314" s="298"/>
      <c r="B5314" s="298"/>
      <c r="C5314" s="298"/>
      <c r="D5314" s="298"/>
      <c r="E5314" s="298"/>
      <c r="F5314" s="298"/>
      <c r="G5314" s="298"/>
      <c r="H5314" s="298"/>
      <c r="I5314" s="298"/>
      <c r="J5314" s="298" t="s">
        <v>13024</v>
      </c>
      <c r="K5314" s="298"/>
      <c r="L5314" s="298" t="s">
        <v>14434</v>
      </c>
    </row>
    <row r="5315" spans="1:12" ht="30" customHeight="1">
      <c r="A5315" s="299"/>
      <c r="B5315" s="299"/>
      <c r="C5315" s="299"/>
      <c r="D5315" s="299"/>
      <c r="E5315" s="299"/>
      <c r="F5315" s="299"/>
      <c r="G5315" s="299"/>
      <c r="H5315" s="299"/>
      <c r="I5315" s="299"/>
      <c r="J5315" s="299"/>
      <c r="K5315" s="299"/>
      <c r="L5315" s="299"/>
    </row>
    <row r="5316" spans="1:12" ht="36" customHeight="1">
      <c r="A5316" s="295" t="s">
        <v>14435</v>
      </c>
      <c r="B5316" s="296" t="s">
        <v>14436</v>
      </c>
      <c r="C5316" s="295" t="s">
        <v>9</v>
      </c>
      <c r="D5316" s="295" t="s">
        <v>6589</v>
      </c>
      <c r="E5316" s="297" t="s">
        <v>51</v>
      </c>
      <c r="F5316" s="296"/>
      <c r="G5316" s="296"/>
      <c r="H5316" s="296"/>
      <c r="I5316" s="296"/>
      <c r="J5316" s="296"/>
      <c r="K5316" s="296"/>
      <c r="L5316" s="296"/>
    </row>
    <row r="5317" spans="1:12">
      <c r="A5317" s="414" t="s">
        <v>12977</v>
      </c>
      <c r="B5317" s="414"/>
      <c r="C5317" s="414"/>
      <c r="D5317" s="414"/>
      <c r="E5317" s="414"/>
      <c r="F5317" s="414"/>
      <c r="G5317" s="414"/>
      <c r="H5317" s="414"/>
      <c r="I5317" s="294"/>
      <c r="J5317" s="294"/>
      <c r="K5317" s="294"/>
      <c r="L5317" s="294"/>
    </row>
    <row r="5318" spans="1:12" ht="17.100000000000001" customHeight="1">
      <c r="A5318" s="294" t="s">
        <v>12978</v>
      </c>
      <c r="B5318" s="298" t="s">
        <v>12979</v>
      </c>
      <c r="C5318" s="294" t="s">
        <v>12980</v>
      </c>
      <c r="D5318" s="294" t="s">
        <v>12981</v>
      </c>
      <c r="E5318" s="299" t="s">
        <v>12982</v>
      </c>
      <c r="F5318" s="413" t="s">
        <v>12983</v>
      </c>
      <c r="G5318" s="413"/>
      <c r="H5318" s="413" t="s">
        <v>12984</v>
      </c>
      <c r="I5318" s="413"/>
      <c r="J5318" s="413" t="s">
        <v>12985</v>
      </c>
      <c r="K5318" s="413"/>
      <c r="L5318" s="413"/>
    </row>
    <row r="5319" spans="1:12" ht="24" customHeight="1">
      <c r="A5319" s="300" t="s">
        <v>12986</v>
      </c>
      <c r="B5319" s="301" t="s">
        <v>13085</v>
      </c>
      <c r="C5319" s="300" t="s">
        <v>9</v>
      </c>
      <c r="D5319" s="300" t="s">
        <v>7909</v>
      </c>
      <c r="E5319" s="302" t="s">
        <v>51</v>
      </c>
      <c r="F5319" s="423" t="s">
        <v>13086</v>
      </c>
      <c r="G5319" s="423"/>
      <c r="H5319" s="423">
        <v>7.6389999999999997E-4</v>
      </c>
      <c r="I5319" s="423"/>
      <c r="J5319" s="424">
        <v>7.9399999999999998E-2</v>
      </c>
      <c r="K5319" s="424"/>
      <c r="L5319" s="424"/>
    </row>
    <row r="5320" spans="1:12" ht="24" customHeight="1">
      <c r="A5320" s="300" t="s">
        <v>12986</v>
      </c>
      <c r="B5320" s="301" t="s">
        <v>13087</v>
      </c>
      <c r="C5320" s="300" t="s">
        <v>9</v>
      </c>
      <c r="D5320" s="300" t="s">
        <v>8873</v>
      </c>
      <c r="E5320" s="302" t="s">
        <v>51</v>
      </c>
      <c r="F5320" s="423" t="s">
        <v>13088</v>
      </c>
      <c r="G5320" s="423"/>
      <c r="H5320" s="423">
        <v>7.2799999999999994E-5</v>
      </c>
      <c r="I5320" s="423"/>
      <c r="J5320" s="424">
        <v>6.3299999999999995E-2</v>
      </c>
      <c r="K5320" s="424"/>
      <c r="L5320" s="424"/>
    </row>
    <row r="5321" spans="1:12" ht="48" customHeight="1">
      <c r="A5321" s="300" t="s">
        <v>12986</v>
      </c>
      <c r="B5321" s="301" t="s">
        <v>13089</v>
      </c>
      <c r="C5321" s="300" t="s">
        <v>9</v>
      </c>
      <c r="D5321" s="300" t="s">
        <v>9227</v>
      </c>
      <c r="E5321" s="302" t="s">
        <v>51</v>
      </c>
      <c r="F5321" s="423" t="s">
        <v>13090</v>
      </c>
      <c r="G5321" s="423"/>
      <c r="H5321" s="423">
        <v>5.1E-5</v>
      </c>
      <c r="I5321" s="423"/>
      <c r="J5321" s="424">
        <v>6.8199999999999997E-2</v>
      </c>
      <c r="K5321" s="424"/>
      <c r="L5321" s="424"/>
    </row>
    <row r="5322" spans="1:12" ht="24" customHeight="1">
      <c r="A5322" s="300" t="s">
        <v>12986</v>
      </c>
      <c r="B5322" s="301" t="s">
        <v>13091</v>
      </c>
      <c r="C5322" s="300" t="s">
        <v>9</v>
      </c>
      <c r="D5322" s="300" t="s">
        <v>9580</v>
      </c>
      <c r="E5322" s="302" t="s">
        <v>51</v>
      </c>
      <c r="F5322" s="423" t="s">
        <v>13092</v>
      </c>
      <c r="G5322" s="423"/>
      <c r="H5322" s="423">
        <v>5.0000000000000002E-5</v>
      </c>
      <c r="I5322" s="423"/>
      <c r="J5322" s="424">
        <v>4.48E-2</v>
      </c>
      <c r="K5322" s="424"/>
      <c r="L5322" s="424"/>
    </row>
    <row r="5323" spans="1:12" ht="24" customHeight="1">
      <c r="A5323" s="300" t="s">
        <v>12986</v>
      </c>
      <c r="B5323" s="301" t="s">
        <v>12987</v>
      </c>
      <c r="C5323" s="300" t="s">
        <v>9</v>
      </c>
      <c r="D5323" s="300" t="s">
        <v>9831</v>
      </c>
      <c r="E5323" s="302" t="s">
        <v>12988</v>
      </c>
      <c r="F5323" s="423" t="s">
        <v>12989</v>
      </c>
      <c r="G5323" s="423"/>
      <c r="H5323" s="423">
        <v>1.7676000000000001E-2</v>
      </c>
      <c r="I5323" s="423"/>
      <c r="J5323" s="424">
        <v>0.1789</v>
      </c>
      <c r="K5323" s="424"/>
      <c r="L5323" s="424"/>
    </row>
    <row r="5324" spans="1:12" ht="36" customHeight="1">
      <c r="A5324" s="300" t="s">
        <v>12986</v>
      </c>
      <c r="B5324" s="301" t="s">
        <v>12990</v>
      </c>
      <c r="C5324" s="300" t="s">
        <v>9</v>
      </c>
      <c r="D5324" s="300" t="s">
        <v>11426</v>
      </c>
      <c r="E5324" s="302" t="s">
        <v>51</v>
      </c>
      <c r="F5324" s="423" t="s">
        <v>12991</v>
      </c>
      <c r="G5324" s="423"/>
      <c r="H5324" s="423">
        <v>9.2639999999999997E-4</v>
      </c>
      <c r="I5324" s="423"/>
      <c r="J5324" s="424">
        <v>0.1225</v>
      </c>
      <c r="K5324" s="424"/>
      <c r="L5324" s="424"/>
    </row>
    <row r="5325" spans="1:12" ht="17.100000000000001" customHeight="1">
      <c r="A5325" s="298"/>
      <c r="B5325" s="298"/>
      <c r="C5325" s="298"/>
      <c r="D5325" s="298"/>
      <c r="E5325" s="298"/>
      <c r="F5325" s="298"/>
      <c r="G5325" s="298"/>
      <c r="H5325" s="298"/>
      <c r="I5325" s="298"/>
      <c r="J5325" s="298" t="s">
        <v>12992</v>
      </c>
      <c r="K5325" s="298"/>
      <c r="L5325" s="298" t="s">
        <v>13433</v>
      </c>
    </row>
    <row r="5326" spans="1:12">
      <c r="A5326" s="414" t="s">
        <v>12994</v>
      </c>
      <c r="B5326" s="414"/>
      <c r="C5326" s="414"/>
      <c r="D5326" s="414"/>
      <c r="E5326" s="414"/>
      <c r="F5326" s="414"/>
      <c r="G5326" s="414"/>
      <c r="H5326" s="414"/>
      <c r="I5326" s="294"/>
      <c r="J5326" s="294"/>
      <c r="K5326" s="294"/>
      <c r="L5326" s="294"/>
    </row>
    <row r="5327" spans="1:12" ht="17.100000000000001" customHeight="1">
      <c r="A5327" s="294" t="s">
        <v>12978</v>
      </c>
      <c r="B5327" s="298" t="s">
        <v>12979</v>
      </c>
      <c r="C5327" s="294" t="s">
        <v>12980</v>
      </c>
      <c r="D5327" s="294" t="s">
        <v>12981</v>
      </c>
      <c r="E5327" s="299" t="s">
        <v>12982</v>
      </c>
      <c r="F5327" s="413" t="s">
        <v>12983</v>
      </c>
      <c r="G5327" s="413"/>
      <c r="H5327" s="413" t="s">
        <v>12984</v>
      </c>
      <c r="I5327" s="413"/>
      <c r="J5327" s="413" t="s">
        <v>12985</v>
      </c>
      <c r="K5327" s="413"/>
      <c r="L5327" s="413"/>
    </row>
    <row r="5328" spans="1:12" ht="24" customHeight="1">
      <c r="A5328" s="300" t="s">
        <v>12986</v>
      </c>
      <c r="B5328" s="301" t="s">
        <v>13093</v>
      </c>
      <c r="C5328" s="300" t="s">
        <v>9</v>
      </c>
      <c r="D5328" s="300" t="s">
        <v>10857</v>
      </c>
      <c r="E5328" s="302" t="s">
        <v>27</v>
      </c>
      <c r="F5328" s="423" t="s">
        <v>13094</v>
      </c>
      <c r="G5328" s="423"/>
      <c r="H5328" s="423">
        <v>1.0559898999999999</v>
      </c>
      <c r="I5328" s="423"/>
      <c r="J5328" s="424">
        <v>5.4595000000000002</v>
      </c>
      <c r="K5328" s="424"/>
      <c r="L5328" s="424"/>
    </row>
    <row r="5329" spans="1:12" ht="24" customHeight="1">
      <c r="A5329" s="300" t="s">
        <v>12986</v>
      </c>
      <c r="B5329" s="301" t="s">
        <v>14349</v>
      </c>
      <c r="C5329" s="300" t="s">
        <v>9</v>
      </c>
      <c r="D5329" s="300" t="s">
        <v>9282</v>
      </c>
      <c r="E5329" s="302" t="s">
        <v>27</v>
      </c>
      <c r="F5329" s="423" t="s">
        <v>13456</v>
      </c>
      <c r="G5329" s="423"/>
      <c r="H5329" s="423">
        <v>0.2605981</v>
      </c>
      <c r="I5329" s="423"/>
      <c r="J5329" s="424">
        <v>1.7512000000000001</v>
      </c>
      <c r="K5329" s="424"/>
      <c r="L5329" s="424"/>
    </row>
    <row r="5330" spans="1:12" ht="17.100000000000001" customHeight="1">
      <c r="A5330" s="298"/>
      <c r="B5330" s="298"/>
      <c r="C5330" s="298"/>
      <c r="D5330" s="298"/>
      <c r="E5330" s="298"/>
      <c r="F5330" s="298"/>
      <c r="G5330" s="298"/>
      <c r="H5330" s="298"/>
      <c r="I5330" s="298"/>
      <c r="J5330" s="298" t="s">
        <v>12992</v>
      </c>
      <c r="K5330" s="298"/>
      <c r="L5330" s="298" t="s">
        <v>14287</v>
      </c>
    </row>
    <row r="5331" spans="1:12">
      <c r="A5331" s="414" t="s">
        <v>12998</v>
      </c>
      <c r="B5331" s="414"/>
      <c r="C5331" s="414"/>
      <c r="D5331" s="414"/>
      <c r="E5331" s="414"/>
      <c r="F5331" s="414"/>
      <c r="G5331" s="414"/>
      <c r="H5331" s="414"/>
      <c r="I5331" s="294"/>
      <c r="J5331" s="294"/>
      <c r="K5331" s="294"/>
      <c r="L5331" s="294"/>
    </row>
    <row r="5332" spans="1:12" ht="17.100000000000001" customHeight="1">
      <c r="A5332" s="294" t="s">
        <v>12978</v>
      </c>
      <c r="B5332" s="298" t="s">
        <v>12979</v>
      </c>
      <c r="C5332" s="294" t="s">
        <v>12980</v>
      </c>
      <c r="D5332" s="294" t="s">
        <v>12981</v>
      </c>
      <c r="E5332" s="299" t="s">
        <v>12982</v>
      </c>
      <c r="F5332" s="413" t="s">
        <v>12983</v>
      </c>
      <c r="G5332" s="413"/>
      <c r="H5332" s="413" t="s">
        <v>12984</v>
      </c>
      <c r="I5332" s="413"/>
      <c r="J5332" s="413" t="s">
        <v>12985</v>
      </c>
      <c r="K5332" s="413"/>
      <c r="L5332" s="413"/>
    </row>
    <row r="5333" spans="1:12" ht="36" customHeight="1">
      <c r="A5333" s="300" t="s">
        <v>12986</v>
      </c>
      <c r="B5333" s="301" t="s">
        <v>14437</v>
      </c>
      <c r="C5333" s="300" t="s">
        <v>9</v>
      </c>
      <c r="D5333" s="300" t="s">
        <v>10075</v>
      </c>
      <c r="E5333" s="302" t="s">
        <v>51</v>
      </c>
      <c r="F5333" s="423" t="s">
        <v>14438</v>
      </c>
      <c r="G5333" s="423"/>
      <c r="H5333" s="423">
        <v>1</v>
      </c>
      <c r="I5333" s="423"/>
      <c r="J5333" s="424">
        <v>131.03</v>
      </c>
      <c r="K5333" s="424"/>
      <c r="L5333" s="424"/>
    </row>
    <row r="5334" spans="1:12" ht="24" customHeight="1">
      <c r="A5334" s="300" t="s">
        <v>12986</v>
      </c>
      <c r="B5334" s="301" t="s">
        <v>13099</v>
      </c>
      <c r="C5334" s="300" t="s">
        <v>9</v>
      </c>
      <c r="D5334" s="300" t="s">
        <v>7224</v>
      </c>
      <c r="E5334" s="302" t="s">
        <v>51</v>
      </c>
      <c r="F5334" s="423" t="s">
        <v>13100</v>
      </c>
      <c r="G5334" s="423"/>
      <c r="H5334" s="423">
        <v>9.0221999999999993E-3</v>
      </c>
      <c r="I5334" s="423"/>
      <c r="J5334" s="424">
        <v>8.2900000000000001E-2</v>
      </c>
      <c r="K5334" s="424"/>
      <c r="L5334" s="424"/>
    </row>
    <row r="5335" spans="1:12" ht="24" customHeight="1">
      <c r="A5335" s="300" t="s">
        <v>12986</v>
      </c>
      <c r="B5335" s="301" t="s">
        <v>13101</v>
      </c>
      <c r="C5335" s="300" t="s">
        <v>9</v>
      </c>
      <c r="D5335" s="300" t="s">
        <v>7359</v>
      </c>
      <c r="E5335" s="302" t="s">
        <v>51</v>
      </c>
      <c r="F5335" s="423" t="s">
        <v>13102</v>
      </c>
      <c r="G5335" s="423"/>
      <c r="H5335" s="423">
        <v>2.9109999999999997E-4</v>
      </c>
      <c r="I5335" s="423"/>
      <c r="J5335" s="424">
        <v>3.7400000000000003E-2</v>
      </c>
      <c r="K5335" s="424"/>
      <c r="L5335" s="424"/>
    </row>
    <row r="5336" spans="1:12" ht="24" customHeight="1">
      <c r="A5336" s="300" t="s">
        <v>12986</v>
      </c>
      <c r="B5336" s="301" t="s">
        <v>13103</v>
      </c>
      <c r="C5336" s="300" t="s">
        <v>9</v>
      </c>
      <c r="D5336" s="300" t="s">
        <v>8851</v>
      </c>
      <c r="E5336" s="302" t="s">
        <v>51</v>
      </c>
      <c r="F5336" s="423" t="s">
        <v>13104</v>
      </c>
      <c r="G5336" s="423"/>
      <c r="H5336" s="423">
        <v>2.33E-4</v>
      </c>
      <c r="I5336" s="423"/>
      <c r="J5336" s="424">
        <v>4.5100000000000001E-2</v>
      </c>
      <c r="K5336" s="424"/>
      <c r="L5336" s="424"/>
    </row>
    <row r="5337" spans="1:12" ht="24" customHeight="1">
      <c r="A5337" s="300" t="s">
        <v>12986</v>
      </c>
      <c r="B5337" s="301" t="s">
        <v>13105</v>
      </c>
      <c r="C5337" s="300" t="s">
        <v>9</v>
      </c>
      <c r="D5337" s="300" t="s">
        <v>8852</v>
      </c>
      <c r="E5337" s="302" t="s">
        <v>51</v>
      </c>
      <c r="F5337" s="423" t="s">
        <v>13106</v>
      </c>
      <c r="G5337" s="423"/>
      <c r="H5337" s="423">
        <v>5.0000000000000002E-5</v>
      </c>
      <c r="I5337" s="423"/>
      <c r="J5337" s="424">
        <v>2.7400000000000001E-2</v>
      </c>
      <c r="K5337" s="424"/>
      <c r="L5337" s="424"/>
    </row>
    <row r="5338" spans="1:12" ht="24" customHeight="1">
      <c r="A5338" s="300" t="s">
        <v>12986</v>
      </c>
      <c r="B5338" s="301" t="s">
        <v>13107</v>
      </c>
      <c r="C5338" s="300" t="s">
        <v>9</v>
      </c>
      <c r="D5338" s="300" t="s">
        <v>9000</v>
      </c>
      <c r="E5338" s="302" t="s">
        <v>51</v>
      </c>
      <c r="F5338" s="423" t="s">
        <v>13108</v>
      </c>
      <c r="G5338" s="423"/>
      <c r="H5338" s="423">
        <v>1.0268899999999999E-2</v>
      </c>
      <c r="I5338" s="423"/>
      <c r="J5338" s="424">
        <v>6.9500000000000006E-2</v>
      </c>
      <c r="K5338" s="424"/>
      <c r="L5338" s="424"/>
    </row>
    <row r="5339" spans="1:12" ht="24" customHeight="1">
      <c r="A5339" s="300" t="s">
        <v>12986</v>
      </c>
      <c r="B5339" s="301" t="s">
        <v>13109</v>
      </c>
      <c r="C5339" s="300" t="s">
        <v>9</v>
      </c>
      <c r="D5339" s="300" t="s">
        <v>9574</v>
      </c>
      <c r="E5339" s="302" t="s">
        <v>51</v>
      </c>
      <c r="F5339" s="423" t="s">
        <v>13110</v>
      </c>
      <c r="G5339" s="423"/>
      <c r="H5339" s="423">
        <v>3.2566000000000001E-3</v>
      </c>
      <c r="I5339" s="423"/>
      <c r="J5339" s="424">
        <v>2.8799999999999999E-2</v>
      </c>
      <c r="K5339" s="424"/>
      <c r="L5339" s="424"/>
    </row>
    <row r="5340" spans="1:12" ht="24" customHeight="1">
      <c r="A5340" s="300" t="s">
        <v>12986</v>
      </c>
      <c r="B5340" s="301" t="s">
        <v>13111</v>
      </c>
      <c r="C5340" s="300" t="s">
        <v>9</v>
      </c>
      <c r="D5340" s="300" t="s">
        <v>10714</v>
      </c>
      <c r="E5340" s="302" t="s">
        <v>93</v>
      </c>
      <c r="F5340" s="423" t="s">
        <v>13112</v>
      </c>
      <c r="G5340" s="423"/>
      <c r="H5340" s="423">
        <v>1.7114999999999999E-3</v>
      </c>
      <c r="I5340" s="423"/>
      <c r="J5340" s="424">
        <v>2.6100000000000002E-2</v>
      </c>
      <c r="K5340" s="424"/>
      <c r="L5340" s="424"/>
    </row>
    <row r="5341" spans="1:12" ht="24" customHeight="1">
      <c r="A5341" s="300" t="s">
        <v>12986</v>
      </c>
      <c r="B5341" s="301" t="s">
        <v>13113</v>
      </c>
      <c r="C5341" s="300" t="s">
        <v>9</v>
      </c>
      <c r="D5341" s="300" t="s">
        <v>10809</v>
      </c>
      <c r="E5341" s="302" t="s">
        <v>51</v>
      </c>
      <c r="F5341" s="423" t="s">
        <v>13114</v>
      </c>
      <c r="G5341" s="423"/>
      <c r="H5341" s="423">
        <v>1.7114999999999999E-3</v>
      </c>
      <c r="I5341" s="423"/>
      <c r="J5341" s="424">
        <v>2.0500000000000001E-2</v>
      </c>
      <c r="K5341" s="424"/>
      <c r="L5341" s="424"/>
    </row>
    <row r="5342" spans="1:12" ht="24" customHeight="1">
      <c r="A5342" s="300" t="s">
        <v>12986</v>
      </c>
      <c r="B5342" s="301" t="s">
        <v>13115</v>
      </c>
      <c r="C5342" s="300" t="s">
        <v>9</v>
      </c>
      <c r="D5342" s="300" t="s">
        <v>10810</v>
      </c>
      <c r="E5342" s="302" t="s">
        <v>51</v>
      </c>
      <c r="F5342" s="423" t="s">
        <v>13116</v>
      </c>
      <c r="G5342" s="423"/>
      <c r="H5342" s="423">
        <v>1.7114999999999999E-3</v>
      </c>
      <c r="I5342" s="423"/>
      <c r="J5342" s="424">
        <v>4.5499999999999999E-2</v>
      </c>
      <c r="K5342" s="424"/>
      <c r="L5342" s="424"/>
    </row>
    <row r="5343" spans="1:12" ht="24" customHeight="1">
      <c r="A5343" s="300" t="s">
        <v>12986</v>
      </c>
      <c r="B5343" s="301" t="s">
        <v>13117</v>
      </c>
      <c r="C5343" s="300" t="s">
        <v>9</v>
      </c>
      <c r="D5343" s="300" t="s">
        <v>10837</v>
      </c>
      <c r="E5343" s="302" t="s">
        <v>51</v>
      </c>
      <c r="F5343" s="423" t="s">
        <v>13118</v>
      </c>
      <c r="G5343" s="423"/>
      <c r="H5343" s="423">
        <v>5.8300000000000001E-5</v>
      </c>
      <c r="I5343" s="423"/>
      <c r="J5343" s="424">
        <v>2.5999999999999999E-2</v>
      </c>
      <c r="K5343" s="424"/>
      <c r="L5343" s="424"/>
    </row>
    <row r="5344" spans="1:12" ht="24" customHeight="1">
      <c r="A5344" s="300" t="s">
        <v>12986</v>
      </c>
      <c r="B5344" s="301" t="s">
        <v>13003</v>
      </c>
      <c r="C5344" s="300" t="s">
        <v>9</v>
      </c>
      <c r="D5344" s="300" t="s">
        <v>7216</v>
      </c>
      <c r="E5344" s="302" t="s">
        <v>51</v>
      </c>
      <c r="F5344" s="423" t="s">
        <v>13004</v>
      </c>
      <c r="G5344" s="423"/>
      <c r="H5344" s="423">
        <v>3.4278999999999998E-3</v>
      </c>
      <c r="I5344" s="423"/>
      <c r="J5344" s="424">
        <v>0.1145</v>
      </c>
      <c r="K5344" s="424"/>
      <c r="L5344" s="424"/>
    </row>
    <row r="5345" spans="1:12" ht="24" customHeight="1">
      <c r="A5345" s="300" t="s">
        <v>12986</v>
      </c>
      <c r="B5345" s="301" t="s">
        <v>13005</v>
      </c>
      <c r="C5345" s="300" t="s">
        <v>9</v>
      </c>
      <c r="D5345" s="300" t="s">
        <v>7393</v>
      </c>
      <c r="E5345" s="302" t="s">
        <v>12988</v>
      </c>
      <c r="F5345" s="423" t="s">
        <v>13006</v>
      </c>
      <c r="G5345" s="423"/>
      <c r="H5345" s="423">
        <v>2.0623E-3</v>
      </c>
      <c r="I5345" s="423"/>
      <c r="J5345" s="424">
        <v>0.1114</v>
      </c>
      <c r="K5345" s="424"/>
      <c r="L5345" s="424"/>
    </row>
    <row r="5346" spans="1:12" ht="24" customHeight="1">
      <c r="A5346" s="300" t="s">
        <v>12986</v>
      </c>
      <c r="B5346" s="301" t="s">
        <v>13007</v>
      </c>
      <c r="C5346" s="300" t="s">
        <v>9</v>
      </c>
      <c r="D5346" s="300" t="s">
        <v>10619</v>
      </c>
      <c r="E5346" s="302" t="s">
        <v>51</v>
      </c>
      <c r="F5346" s="423" t="s">
        <v>13008</v>
      </c>
      <c r="G5346" s="423"/>
      <c r="H5346" s="423">
        <v>1.5998E-3</v>
      </c>
      <c r="I5346" s="423"/>
      <c r="J5346" s="424">
        <v>0.30599999999999999</v>
      </c>
      <c r="K5346" s="424"/>
      <c r="L5346" s="424"/>
    </row>
    <row r="5347" spans="1:12" ht="24" customHeight="1">
      <c r="A5347" s="300" t="s">
        <v>12986</v>
      </c>
      <c r="B5347" s="301" t="s">
        <v>13009</v>
      </c>
      <c r="C5347" s="300" t="s">
        <v>9</v>
      </c>
      <c r="D5347" s="300" t="s">
        <v>10769</v>
      </c>
      <c r="E5347" s="302" t="s">
        <v>51</v>
      </c>
      <c r="F5347" s="423" t="s">
        <v>13010</v>
      </c>
      <c r="G5347" s="423"/>
      <c r="H5347" s="423">
        <v>0.1438014</v>
      </c>
      <c r="I5347" s="423"/>
      <c r="J5347" s="424">
        <v>0.1812</v>
      </c>
      <c r="K5347" s="424"/>
      <c r="L5347" s="424"/>
    </row>
    <row r="5348" spans="1:12" ht="24" customHeight="1">
      <c r="A5348" s="300" t="s">
        <v>12986</v>
      </c>
      <c r="B5348" s="301" t="s">
        <v>13011</v>
      </c>
      <c r="C5348" s="300" t="s">
        <v>9</v>
      </c>
      <c r="D5348" s="300" t="s">
        <v>10929</v>
      </c>
      <c r="E5348" s="302" t="s">
        <v>51</v>
      </c>
      <c r="F5348" s="423" t="s">
        <v>13012</v>
      </c>
      <c r="G5348" s="423"/>
      <c r="H5348" s="423">
        <v>1.3864000000000001E-3</v>
      </c>
      <c r="I5348" s="423"/>
      <c r="J5348" s="424">
        <v>0.20860000000000001</v>
      </c>
      <c r="K5348" s="424"/>
      <c r="L5348" s="424"/>
    </row>
    <row r="5349" spans="1:12" ht="17.100000000000001" customHeight="1">
      <c r="A5349" s="298"/>
      <c r="B5349" s="298"/>
      <c r="C5349" s="298"/>
      <c r="D5349" s="298"/>
      <c r="E5349" s="298"/>
      <c r="F5349" s="298"/>
      <c r="G5349" s="298"/>
      <c r="H5349" s="298"/>
      <c r="I5349" s="298"/>
      <c r="J5349" s="298" t="s">
        <v>12992</v>
      </c>
      <c r="K5349" s="298"/>
      <c r="L5349" s="298" t="s">
        <v>14439</v>
      </c>
    </row>
    <row r="5350" spans="1:12">
      <c r="A5350" s="414" t="s">
        <v>13056</v>
      </c>
      <c r="B5350" s="414"/>
      <c r="C5350" s="414"/>
      <c r="D5350" s="414"/>
      <c r="E5350" s="414"/>
      <c r="F5350" s="414"/>
      <c r="G5350" s="414"/>
      <c r="H5350" s="414"/>
      <c r="I5350" s="294"/>
      <c r="J5350" s="294"/>
      <c r="K5350" s="294"/>
      <c r="L5350" s="294"/>
    </row>
    <row r="5351" spans="1:12" ht="17.100000000000001" customHeight="1">
      <c r="A5351" s="294" t="s">
        <v>12978</v>
      </c>
      <c r="B5351" s="298" t="s">
        <v>12979</v>
      </c>
      <c r="C5351" s="294" t="s">
        <v>12980</v>
      </c>
      <c r="D5351" s="294" t="s">
        <v>12981</v>
      </c>
      <c r="E5351" s="299" t="s">
        <v>12982</v>
      </c>
      <c r="F5351" s="413" t="s">
        <v>12983</v>
      </c>
      <c r="G5351" s="413"/>
      <c r="H5351" s="413" t="s">
        <v>12984</v>
      </c>
      <c r="I5351" s="413"/>
      <c r="J5351" s="413" t="s">
        <v>12985</v>
      </c>
      <c r="K5351" s="413"/>
      <c r="L5351" s="413"/>
    </row>
    <row r="5352" spans="1:12" ht="24" customHeight="1">
      <c r="A5352" s="300" t="s">
        <v>12986</v>
      </c>
      <c r="B5352" s="301" t="s">
        <v>13057</v>
      </c>
      <c r="C5352" s="300" t="s">
        <v>9</v>
      </c>
      <c r="D5352" s="300" t="s">
        <v>12549</v>
      </c>
      <c r="E5352" s="302" t="s">
        <v>27</v>
      </c>
      <c r="F5352" s="423" t="s">
        <v>12948</v>
      </c>
      <c r="G5352" s="423"/>
      <c r="H5352" s="423">
        <v>1.2865743999999999</v>
      </c>
      <c r="I5352" s="423"/>
      <c r="J5352" s="424">
        <v>0.83630000000000004</v>
      </c>
      <c r="K5352" s="424"/>
      <c r="L5352" s="424"/>
    </row>
    <row r="5353" spans="1:12" ht="17.100000000000001" customHeight="1">
      <c r="A5353" s="298"/>
      <c r="B5353" s="298"/>
      <c r="C5353" s="298"/>
      <c r="D5353" s="298"/>
      <c r="E5353" s="298"/>
      <c r="F5353" s="298"/>
      <c r="G5353" s="298"/>
      <c r="H5353" s="298"/>
      <c r="I5353" s="298"/>
      <c r="J5353" s="298" t="s">
        <v>12992</v>
      </c>
      <c r="K5353" s="298"/>
      <c r="L5353" s="298" t="s">
        <v>14440</v>
      </c>
    </row>
    <row r="5354" spans="1:12">
      <c r="A5354" s="414" t="s">
        <v>13058</v>
      </c>
      <c r="B5354" s="414"/>
      <c r="C5354" s="414"/>
      <c r="D5354" s="414"/>
      <c r="E5354" s="414"/>
      <c r="F5354" s="414"/>
      <c r="G5354" s="414"/>
      <c r="H5354" s="414"/>
      <c r="I5354" s="294"/>
      <c r="J5354" s="294"/>
      <c r="K5354" s="294"/>
      <c r="L5354" s="294"/>
    </row>
    <row r="5355" spans="1:12" ht="17.100000000000001" customHeight="1">
      <c r="A5355" s="294" t="s">
        <v>12978</v>
      </c>
      <c r="B5355" s="298" t="s">
        <v>12979</v>
      </c>
      <c r="C5355" s="294" t="s">
        <v>12980</v>
      </c>
      <c r="D5355" s="294" t="s">
        <v>12981</v>
      </c>
      <c r="E5355" s="299" t="s">
        <v>12982</v>
      </c>
      <c r="F5355" s="413" t="s">
        <v>12983</v>
      </c>
      <c r="G5355" s="413"/>
      <c r="H5355" s="413" t="s">
        <v>12984</v>
      </c>
      <c r="I5355" s="413"/>
      <c r="J5355" s="413" t="s">
        <v>12985</v>
      </c>
      <c r="K5355" s="413"/>
      <c r="L5355" s="413"/>
    </row>
    <row r="5356" spans="1:12" ht="24" customHeight="1">
      <c r="A5356" s="300" t="s">
        <v>12986</v>
      </c>
      <c r="B5356" s="301" t="s">
        <v>13059</v>
      </c>
      <c r="C5356" s="300" t="s">
        <v>9</v>
      </c>
      <c r="D5356" s="300" t="s">
        <v>12535</v>
      </c>
      <c r="E5356" s="302" t="s">
        <v>27</v>
      </c>
      <c r="F5356" s="423" t="s">
        <v>12936</v>
      </c>
      <c r="G5356" s="423"/>
      <c r="H5356" s="423">
        <v>1.2865743999999999</v>
      </c>
      <c r="I5356" s="423"/>
      <c r="J5356" s="424">
        <v>6.4299999999999996E-2</v>
      </c>
      <c r="K5356" s="424"/>
      <c r="L5356" s="424"/>
    </row>
    <row r="5357" spans="1:12" ht="17.100000000000001" customHeight="1">
      <c r="A5357" s="298"/>
      <c r="B5357" s="298"/>
      <c r="C5357" s="298"/>
      <c r="D5357" s="298"/>
      <c r="E5357" s="298"/>
      <c r="F5357" s="298"/>
      <c r="G5357" s="298"/>
      <c r="H5357" s="298"/>
      <c r="I5357" s="298"/>
      <c r="J5357" s="298" t="s">
        <v>12992</v>
      </c>
      <c r="K5357" s="298"/>
      <c r="L5357" s="298" t="s">
        <v>12960</v>
      </c>
    </row>
    <row r="5358" spans="1:12">
      <c r="A5358" s="414" t="s">
        <v>13060</v>
      </c>
      <c r="B5358" s="414"/>
      <c r="C5358" s="414"/>
      <c r="D5358" s="414"/>
      <c r="E5358" s="414"/>
      <c r="F5358" s="414"/>
      <c r="G5358" s="414"/>
      <c r="H5358" s="414"/>
      <c r="I5358" s="294"/>
      <c r="J5358" s="294"/>
      <c r="K5358" s="294"/>
      <c r="L5358" s="294"/>
    </row>
    <row r="5359" spans="1:12" ht="17.100000000000001" customHeight="1">
      <c r="A5359" s="294" t="s">
        <v>12978</v>
      </c>
      <c r="B5359" s="298" t="s">
        <v>12979</v>
      </c>
      <c r="C5359" s="294" t="s">
        <v>12980</v>
      </c>
      <c r="D5359" s="294" t="s">
        <v>12981</v>
      </c>
      <c r="E5359" s="299" t="s">
        <v>12982</v>
      </c>
      <c r="F5359" s="413" t="s">
        <v>12983</v>
      </c>
      <c r="G5359" s="413"/>
      <c r="H5359" s="413" t="s">
        <v>12984</v>
      </c>
      <c r="I5359" s="413"/>
      <c r="J5359" s="413" t="s">
        <v>12985</v>
      </c>
      <c r="K5359" s="413"/>
      <c r="L5359" s="413"/>
    </row>
    <row r="5360" spans="1:12" ht="24" customHeight="1">
      <c r="A5360" s="300" t="s">
        <v>12986</v>
      </c>
      <c r="B5360" s="301" t="s">
        <v>13061</v>
      </c>
      <c r="C5360" s="300" t="s">
        <v>9</v>
      </c>
      <c r="D5360" s="300" t="s">
        <v>12522</v>
      </c>
      <c r="E5360" s="302" t="s">
        <v>27</v>
      </c>
      <c r="F5360" s="423" t="s">
        <v>12964</v>
      </c>
      <c r="G5360" s="423"/>
      <c r="H5360" s="423">
        <v>1.2865743999999999</v>
      </c>
      <c r="I5360" s="423"/>
      <c r="J5360" s="424">
        <v>3.2549999999999999</v>
      </c>
      <c r="K5360" s="424"/>
      <c r="L5360" s="424"/>
    </row>
    <row r="5361" spans="1:12" ht="24" customHeight="1">
      <c r="A5361" s="300" t="s">
        <v>12986</v>
      </c>
      <c r="B5361" s="301" t="s">
        <v>13062</v>
      </c>
      <c r="C5361" s="300" t="s">
        <v>9</v>
      </c>
      <c r="D5361" s="300" t="s">
        <v>12527</v>
      </c>
      <c r="E5361" s="302" t="s">
        <v>27</v>
      </c>
      <c r="F5361" s="423" t="s">
        <v>13063</v>
      </c>
      <c r="G5361" s="423"/>
      <c r="H5361" s="423">
        <v>1.2865743999999999</v>
      </c>
      <c r="I5361" s="423"/>
      <c r="J5361" s="424">
        <v>0.43740000000000001</v>
      </c>
      <c r="K5361" s="424"/>
      <c r="L5361" s="424"/>
    </row>
    <row r="5362" spans="1:12" ht="17.100000000000001" customHeight="1">
      <c r="A5362" s="298"/>
      <c r="B5362" s="298"/>
      <c r="C5362" s="298"/>
      <c r="D5362" s="298"/>
      <c r="E5362" s="298"/>
      <c r="F5362" s="298"/>
      <c r="G5362" s="298"/>
      <c r="H5362" s="298"/>
      <c r="I5362" s="298"/>
      <c r="J5362" s="298" t="s">
        <v>12992</v>
      </c>
      <c r="K5362" s="298"/>
      <c r="L5362" s="298" t="s">
        <v>13539</v>
      </c>
    </row>
    <row r="5363" spans="1:12" ht="17.100000000000001" customHeight="1">
      <c r="A5363" s="294" t="s">
        <v>13014</v>
      </c>
      <c r="B5363" s="294"/>
      <c r="C5363" s="294"/>
      <c r="D5363" s="294"/>
      <c r="E5363" s="294"/>
      <c r="F5363" s="294"/>
      <c r="G5363" s="294"/>
      <c r="H5363" s="294"/>
      <c r="I5363" s="294"/>
      <c r="J5363" s="294"/>
      <c r="K5363" s="294"/>
      <c r="L5363" s="294"/>
    </row>
    <row r="5364" spans="1:12" ht="17.100000000000001" customHeight="1">
      <c r="A5364" s="298"/>
      <c r="B5364" s="298"/>
      <c r="C5364" s="298"/>
      <c r="D5364" s="298"/>
      <c r="E5364" s="298"/>
      <c r="F5364" s="298"/>
      <c r="G5364" s="298"/>
      <c r="H5364" s="298"/>
      <c r="I5364" s="298"/>
      <c r="J5364" s="298" t="s">
        <v>13015</v>
      </c>
      <c r="K5364" s="298"/>
      <c r="L5364" s="298" t="s">
        <v>14441</v>
      </c>
    </row>
    <row r="5365" spans="1:12" ht="17.100000000000001" customHeight="1">
      <c r="A5365" s="298"/>
      <c r="B5365" s="298"/>
      <c r="C5365" s="298"/>
      <c r="D5365" s="298"/>
      <c r="E5365" s="298"/>
      <c r="F5365" s="298"/>
      <c r="G5365" s="298"/>
      <c r="H5365" s="298"/>
      <c r="I5365" s="298"/>
      <c r="J5365" s="298" t="s">
        <v>13017</v>
      </c>
      <c r="K5365" s="298" t="s">
        <v>13018</v>
      </c>
      <c r="L5365" s="298" t="s">
        <v>14442</v>
      </c>
    </row>
    <row r="5366" spans="1:12" ht="17.100000000000001" customHeight="1">
      <c r="A5366" s="298"/>
      <c r="B5366" s="298"/>
      <c r="C5366" s="298"/>
      <c r="D5366" s="298"/>
      <c r="E5366" s="298"/>
      <c r="F5366" s="298"/>
      <c r="G5366" s="298"/>
      <c r="H5366" s="298"/>
      <c r="I5366" s="298"/>
      <c r="J5366" s="298" t="s">
        <v>13020</v>
      </c>
      <c r="K5366" s="298"/>
      <c r="L5366" s="298" t="s">
        <v>14443</v>
      </c>
    </row>
    <row r="5367" spans="1:12" ht="17.100000000000001" customHeight="1">
      <c r="A5367" s="298"/>
      <c r="B5367" s="298"/>
      <c r="C5367" s="298"/>
      <c r="D5367" s="298"/>
      <c r="E5367" s="298"/>
      <c r="F5367" s="298"/>
      <c r="G5367" s="298"/>
      <c r="H5367" s="298"/>
      <c r="I5367" s="298"/>
      <c r="J5367" s="298" t="s">
        <v>13022</v>
      </c>
      <c r="K5367" s="298" t="s">
        <v>12974</v>
      </c>
      <c r="L5367" s="298" t="s">
        <v>14444</v>
      </c>
    </row>
    <row r="5368" spans="1:12" ht="17.100000000000001" customHeight="1">
      <c r="A5368" s="298"/>
      <c r="B5368" s="298"/>
      <c r="C5368" s="298"/>
      <c r="D5368" s="298"/>
      <c r="E5368" s="298"/>
      <c r="F5368" s="298"/>
      <c r="G5368" s="298"/>
      <c r="H5368" s="298"/>
      <c r="I5368" s="298"/>
      <c r="J5368" s="298" t="s">
        <v>13024</v>
      </c>
      <c r="K5368" s="298"/>
      <c r="L5368" s="298" t="s">
        <v>14445</v>
      </c>
    </row>
    <row r="5369" spans="1:12" ht="30" customHeight="1">
      <c r="A5369" s="299"/>
      <c r="B5369" s="299"/>
      <c r="C5369" s="299"/>
      <c r="D5369" s="299"/>
      <c r="E5369" s="299"/>
      <c r="F5369" s="299"/>
      <c r="G5369" s="299"/>
      <c r="H5369" s="299"/>
      <c r="I5369" s="299"/>
      <c r="J5369" s="299"/>
      <c r="K5369" s="299"/>
      <c r="L5369" s="299"/>
    </row>
    <row r="5370" spans="1:12" ht="24" customHeight="1">
      <c r="A5370" s="295" t="s">
        <v>14446</v>
      </c>
      <c r="B5370" s="296" t="s">
        <v>14348</v>
      </c>
      <c r="C5370" s="295" t="s">
        <v>9</v>
      </c>
      <c r="D5370" s="295" t="s">
        <v>351</v>
      </c>
      <c r="E5370" s="297" t="s">
        <v>13082</v>
      </c>
      <c r="F5370" s="296"/>
      <c r="G5370" s="296"/>
      <c r="H5370" s="296"/>
      <c r="I5370" s="296"/>
      <c r="J5370" s="296"/>
      <c r="K5370" s="296"/>
      <c r="L5370" s="296"/>
    </row>
    <row r="5371" spans="1:12">
      <c r="A5371" s="414" t="s">
        <v>12977</v>
      </c>
      <c r="B5371" s="414"/>
      <c r="C5371" s="414"/>
      <c r="D5371" s="414"/>
      <c r="E5371" s="414"/>
      <c r="F5371" s="414"/>
      <c r="G5371" s="414"/>
      <c r="H5371" s="414"/>
      <c r="I5371" s="294"/>
      <c r="J5371" s="294"/>
      <c r="K5371" s="294"/>
      <c r="L5371" s="294"/>
    </row>
    <row r="5372" spans="1:12" ht="17.100000000000001" customHeight="1">
      <c r="A5372" s="294" t="s">
        <v>12978</v>
      </c>
      <c r="B5372" s="298" t="s">
        <v>12979</v>
      </c>
      <c r="C5372" s="294" t="s">
        <v>12980</v>
      </c>
      <c r="D5372" s="294" t="s">
        <v>12981</v>
      </c>
      <c r="E5372" s="299" t="s">
        <v>12982</v>
      </c>
      <c r="F5372" s="413" t="s">
        <v>12983</v>
      </c>
      <c r="G5372" s="413"/>
      <c r="H5372" s="413" t="s">
        <v>12984</v>
      </c>
      <c r="I5372" s="413"/>
      <c r="J5372" s="413" t="s">
        <v>12985</v>
      </c>
      <c r="K5372" s="413"/>
      <c r="L5372" s="413"/>
    </row>
    <row r="5373" spans="1:12" ht="24" customHeight="1">
      <c r="A5373" s="300" t="s">
        <v>12986</v>
      </c>
      <c r="B5373" s="301" t="s">
        <v>13085</v>
      </c>
      <c r="C5373" s="300" t="s">
        <v>9</v>
      </c>
      <c r="D5373" s="300" t="s">
        <v>7909</v>
      </c>
      <c r="E5373" s="302" t="s">
        <v>51</v>
      </c>
      <c r="F5373" s="423" t="s">
        <v>13086</v>
      </c>
      <c r="G5373" s="423"/>
      <c r="H5373" s="423">
        <v>1.169E-4</v>
      </c>
      <c r="I5373" s="423"/>
      <c r="J5373" s="424">
        <v>1.2200000000000001E-2</v>
      </c>
      <c r="K5373" s="424"/>
      <c r="L5373" s="424"/>
    </row>
    <row r="5374" spans="1:12" ht="24" customHeight="1">
      <c r="A5374" s="300" t="s">
        <v>12986</v>
      </c>
      <c r="B5374" s="301" t="s">
        <v>13087</v>
      </c>
      <c r="C5374" s="300" t="s">
        <v>9</v>
      </c>
      <c r="D5374" s="300" t="s">
        <v>8873</v>
      </c>
      <c r="E5374" s="302" t="s">
        <v>51</v>
      </c>
      <c r="F5374" s="423" t="s">
        <v>13088</v>
      </c>
      <c r="G5374" s="423"/>
      <c r="H5374" s="423">
        <v>1.1199999999999999E-5</v>
      </c>
      <c r="I5374" s="423"/>
      <c r="J5374" s="424">
        <v>9.7000000000000003E-3</v>
      </c>
      <c r="K5374" s="424"/>
      <c r="L5374" s="424"/>
    </row>
    <row r="5375" spans="1:12" ht="48" customHeight="1">
      <c r="A5375" s="300" t="s">
        <v>12986</v>
      </c>
      <c r="B5375" s="301" t="s">
        <v>13089</v>
      </c>
      <c r="C5375" s="300" t="s">
        <v>9</v>
      </c>
      <c r="D5375" s="300" t="s">
        <v>9227</v>
      </c>
      <c r="E5375" s="302" t="s">
        <v>51</v>
      </c>
      <c r="F5375" s="423" t="s">
        <v>13090</v>
      </c>
      <c r="G5375" s="423"/>
      <c r="H5375" s="423">
        <v>7.9000000000000006E-6</v>
      </c>
      <c r="I5375" s="423"/>
      <c r="J5375" s="424">
        <v>1.06E-2</v>
      </c>
      <c r="K5375" s="424"/>
      <c r="L5375" s="424"/>
    </row>
    <row r="5376" spans="1:12" ht="24" customHeight="1">
      <c r="A5376" s="300" t="s">
        <v>12986</v>
      </c>
      <c r="B5376" s="301" t="s">
        <v>13091</v>
      </c>
      <c r="C5376" s="300" t="s">
        <v>9</v>
      </c>
      <c r="D5376" s="300" t="s">
        <v>9580</v>
      </c>
      <c r="E5376" s="302" t="s">
        <v>51</v>
      </c>
      <c r="F5376" s="423" t="s">
        <v>13092</v>
      </c>
      <c r="G5376" s="423"/>
      <c r="H5376" s="423">
        <v>7.7000000000000008E-6</v>
      </c>
      <c r="I5376" s="423"/>
      <c r="J5376" s="424">
        <v>6.8999999999999999E-3</v>
      </c>
      <c r="K5376" s="424"/>
      <c r="L5376" s="424"/>
    </row>
    <row r="5377" spans="1:12" ht="24" customHeight="1">
      <c r="A5377" s="300" t="s">
        <v>12986</v>
      </c>
      <c r="B5377" s="301" t="s">
        <v>12987</v>
      </c>
      <c r="C5377" s="300" t="s">
        <v>9</v>
      </c>
      <c r="D5377" s="300" t="s">
        <v>9831</v>
      </c>
      <c r="E5377" s="302" t="s">
        <v>12988</v>
      </c>
      <c r="F5377" s="423" t="s">
        <v>12989</v>
      </c>
      <c r="G5377" s="423"/>
      <c r="H5377" s="423">
        <v>2.7043000000000002E-3</v>
      </c>
      <c r="I5377" s="423"/>
      <c r="J5377" s="424">
        <v>2.7400000000000001E-2</v>
      </c>
      <c r="K5377" s="424"/>
      <c r="L5377" s="424"/>
    </row>
    <row r="5378" spans="1:12" ht="36" customHeight="1">
      <c r="A5378" s="300" t="s">
        <v>12986</v>
      </c>
      <c r="B5378" s="301" t="s">
        <v>12990</v>
      </c>
      <c r="C5378" s="300" t="s">
        <v>9</v>
      </c>
      <c r="D5378" s="300" t="s">
        <v>11426</v>
      </c>
      <c r="E5378" s="302" t="s">
        <v>51</v>
      </c>
      <c r="F5378" s="423" t="s">
        <v>12991</v>
      </c>
      <c r="G5378" s="423"/>
      <c r="H5378" s="423">
        <v>1.417E-4</v>
      </c>
      <c r="I5378" s="423"/>
      <c r="J5378" s="424">
        <v>1.8700000000000001E-2</v>
      </c>
      <c r="K5378" s="424"/>
      <c r="L5378" s="424"/>
    </row>
    <row r="5379" spans="1:12" ht="17.100000000000001" customHeight="1">
      <c r="A5379" s="298"/>
      <c r="B5379" s="298"/>
      <c r="C5379" s="298"/>
      <c r="D5379" s="298"/>
      <c r="E5379" s="298"/>
      <c r="F5379" s="298"/>
      <c r="G5379" s="298"/>
      <c r="H5379" s="298"/>
      <c r="I5379" s="298"/>
      <c r="J5379" s="298" t="s">
        <v>12992</v>
      </c>
      <c r="K5379" s="298"/>
      <c r="L5379" s="298" t="s">
        <v>12933</v>
      </c>
    </row>
    <row r="5380" spans="1:12">
      <c r="A5380" s="414" t="s">
        <v>12994</v>
      </c>
      <c r="B5380" s="414"/>
      <c r="C5380" s="414"/>
      <c r="D5380" s="414"/>
      <c r="E5380" s="414"/>
      <c r="F5380" s="414"/>
      <c r="G5380" s="414"/>
      <c r="H5380" s="414"/>
      <c r="I5380" s="294"/>
      <c r="J5380" s="294"/>
      <c r="K5380" s="294"/>
      <c r="L5380" s="294"/>
    </row>
    <row r="5381" spans="1:12" ht="17.100000000000001" customHeight="1">
      <c r="A5381" s="294" t="s">
        <v>12978</v>
      </c>
      <c r="B5381" s="298" t="s">
        <v>12979</v>
      </c>
      <c r="C5381" s="294" t="s">
        <v>12980</v>
      </c>
      <c r="D5381" s="294" t="s">
        <v>12981</v>
      </c>
      <c r="E5381" s="299" t="s">
        <v>12982</v>
      </c>
      <c r="F5381" s="413" t="s">
        <v>12983</v>
      </c>
      <c r="G5381" s="413"/>
      <c r="H5381" s="413" t="s">
        <v>12984</v>
      </c>
      <c r="I5381" s="413"/>
      <c r="J5381" s="413" t="s">
        <v>12985</v>
      </c>
      <c r="K5381" s="413"/>
      <c r="L5381" s="413"/>
    </row>
    <row r="5382" spans="1:12" ht="24" customHeight="1">
      <c r="A5382" s="300" t="s">
        <v>12986</v>
      </c>
      <c r="B5382" s="301" t="s">
        <v>13093</v>
      </c>
      <c r="C5382" s="300" t="s">
        <v>9</v>
      </c>
      <c r="D5382" s="300" t="s">
        <v>10857</v>
      </c>
      <c r="E5382" s="302" t="s">
        <v>27</v>
      </c>
      <c r="F5382" s="423" t="s">
        <v>13094</v>
      </c>
      <c r="G5382" s="423"/>
      <c r="H5382" s="423">
        <v>0.1009014</v>
      </c>
      <c r="I5382" s="423"/>
      <c r="J5382" s="424">
        <v>0.52170000000000005</v>
      </c>
      <c r="K5382" s="424"/>
      <c r="L5382" s="424"/>
    </row>
    <row r="5383" spans="1:12" ht="24" customHeight="1">
      <c r="A5383" s="300" t="s">
        <v>12986</v>
      </c>
      <c r="B5383" s="301" t="s">
        <v>14349</v>
      </c>
      <c r="C5383" s="300" t="s">
        <v>9</v>
      </c>
      <c r="D5383" s="300" t="s">
        <v>9282</v>
      </c>
      <c r="E5383" s="302" t="s">
        <v>27</v>
      </c>
      <c r="F5383" s="423" t="s">
        <v>13456</v>
      </c>
      <c r="G5383" s="423"/>
      <c r="H5383" s="423">
        <v>9.9611699999999997E-2</v>
      </c>
      <c r="I5383" s="423"/>
      <c r="J5383" s="424">
        <v>0.6694</v>
      </c>
      <c r="K5383" s="424"/>
      <c r="L5383" s="424"/>
    </row>
    <row r="5384" spans="1:12" ht="17.100000000000001" customHeight="1">
      <c r="A5384" s="298"/>
      <c r="B5384" s="298"/>
      <c r="C5384" s="298"/>
      <c r="D5384" s="298"/>
      <c r="E5384" s="298"/>
      <c r="F5384" s="298"/>
      <c r="G5384" s="298"/>
      <c r="H5384" s="298"/>
      <c r="I5384" s="298"/>
      <c r="J5384" s="298" t="s">
        <v>12992</v>
      </c>
      <c r="K5384" s="298"/>
      <c r="L5384" s="298" t="s">
        <v>12918</v>
      </c>
    </row>
    <row r="5385" spans="1:12">
      <c r="A5385" s="414" t="s">
        <v>12998</v>
      </c>
      <c r="B5385" s="414"/>
      <c r="C5385" s="414"/>
      <c r="D5385" s="414"/>
      <c r="E5385" s="414"/>
      <c r="F5385" s="414"/>
      <c r="G5385" s="414"/>
      <c r="H5385" s="414"/>
      <c r="I5385" s="294"/>
      <c r="J5385" s="294"/>
      <c r="K5385" s="294"/>
      <c r="L5385" s="294"/>
    </row>
    <row r="5386" spans="1:12" ht="17.100000000000001" customHeight="1">
      <c r="A5386" s="294" t="s">
        <v>12978</v>
      </c>
      <c r="B5386" s="298" t="s">
        <v>12979</v>
      </c>
      <c r="C5386" s="294" t="s">
        <v>12980</v>
      </c>
      <c r="D5386" s="294" t="s">
        <v>12981</v>
      </c>
      <c r="E5386" s="299" t="s">
        <v>12982</v>
      </c>
      <c r="F5386" s="413" t="s">
        <v>12983</v>
      </c>
      <c r="G5386" s="413"/>
      <c r="H5386" s="413" t="s">
        <v>12984</v>
      </c>
      <c r="I5386" s="413"/>
      <c r="J5386" s="413" t="s">
        <v>12985</v>
      </c>
      <c r="K5386" s="413"/>
      <c r="L5386" s="413"/>
    </row>
    <row r="5387" spans="1:12" ht="24" customHeight="1">
      <c r="A5387" s="300" t="s">
        <v>12986</v>
      </c>
      <c r="B5387" s="301" t="s">
        <v>14350</v>
      </c>
      <c r="C5387" s="300" t="s">
        <v>9</v>
      </c>
      <c r="D5387" s="300" t="s">
        <v>7777</v>
      </c>
      <c r="E5387" s="302" t="s">
        <v>23</v>
      </c>
      <c r="F5387" s="423" t="s">
        <v>12933</v>
      </c>
      <c r="G5387" s="423"/>
      <c r="H5387" s="423">
        <v>0.15</v>
      </c>
      <c r="I5387" s="423"/>
      <c r="J5387" s="424">
        <v>0.01</v>
      </c>
      <c r="K5387" s="424"/>
      <c r="L5387" s="424"/>
    </row>
    <row r="5388" spans="1:12" ht="24" customHeight="1">
      <c r="A5388" s="300" t="s">
        <v>12986</v>
      </c>
      <c r="B5388" s="301" t="s">
        <v>14351</v>
      </c>
      <c r="C5388" s="300" t="s">
        <v>9</v>
      </c>
      <c r="D5388" s="300" t="s">
        <v>8976</v>
      </c>
      <c r="E5388" s="302" t="s">
        <v>23</v>
      </c>
      <c r="F5388" s="423" t="s">
        <v>14352</v>
      </c>
      <c r="G5388" s="423"/>
      <c r="H5388" s="423">
        <v>0.1</v>
      </c>
      <c r="I5388" s="423"/>
      <c r="J5388" s="424">
        <v>0.17</v>
      </c>
      <c r="K5388" s="424"/>
      <c r="L5388" s="424"/>
    </row>
    <row r="5389" spans="1:12" ht="24" customHeight="1">
      <c r="A5389" s="300" t="s">
        <v>12986</v>
      </c>
      <c r="B5389" s="301" t="s">
        <v>14353</v>
      </c>
      <c r="C5389" s="300" t="s">
        <v>9</v>
      </c>
      <c r="D5389" s="300" t="s">
        <v>8978</v>
      </c>
      <c r="E5389" s="302" t="s">
        <v>23</v>
      </c>
      <c r="F5389" s="423" t="s">
        <v>12958</v>
      </c>
      <c r="G5389" s="423"/>
      <c r="H5389" s="423">
        <v>3</v>
      </c>
      <c r="I5389" s="423"/>
      <c r="J5389" s="424">
        <v>2.5499999999999998</v>
      </c>
      <c r="K5389" s="424"/>
      <c r="L5389" s="424"/>
    </row>
    <row r="5390" spans="1:12" ht="24" customHeight="1">
      <c r="A5390" s="300" t="s">
        <v>12986</v>
      </c>
      <c r="B5390" s="301" t="s">
        <v>14354</v>
      </c>
      <c r="C5390" s="300" t="s">
        <v>9</v>
      </c>
      <c r="D5390" s="300" t="s">
        <v>9105</v>
      </c>
      <c r="E5390" s="302" t="s">
        <v>13082</v>
      </c>
      <c r="F5390" s="423" t="s">
        <v>14355</v>
      </c>
      <c r="G5390" s="423"/>
      <c r="H5390" s="423">
        <v>1</v>
      </c>
      <c r="I5390" s="423"/>
      <c r="J5390" s="424">
        <v>8</v>
      </c>
      <c r="K5390" s="424"/>
      <c r="L5390" s="424"/>
    </row>
    <row r="5391" spans="1:12" ht="24" customHeight="1">
      <c r="A5391" s="300" t="s">
        <v>12986</v>
      </c>
      <c r="B5391" s="301" t="s">
        <v>13099</v>
      </c>
      <c r="C5391" s="300" t="s">
        <v>9</v>
      </c>
      <c r="D5391" s="300" t="s">
        <v>7224</v>
      </c>
      <c r="E5391" s="302" t="s">
        <v>51</v>
      </c>
      <c r="F5391" s="423" t="s">
        <v>13100</v>
      </c>
      <c r="G5391" s="423"/>
      <c r="H5391" s="423">
        <v>1.3803999999999999E-3</v>
      </c>
      <c r="I5391" s="423"/>
      <c r="J5391" s="424">
        <v>1.2699999999999999E-2</v>
      </c>
      <c r="K5391" s="424"/>
      <c r="L5391" s="424"/>
    </row>
    <row r="5392" spans="1:12" ht="24" customHeight="1">
      <c r="A5392" s="300" t="s">
        <v>12986</v>
      </c>
      <c r="B5392" s="301" t="s">
        <v>13101</v>
      </c>
      <c r="C5392" s="300" t="s">
        <v>9</v>
      </c>
      <c r="D5392" s="300" t="s">
        <v>7359</v>
      </c>
      <c r="E5392" s="302" t="s">
        <v>51</v>
      </c>
      <c r="F5392" s="423" t="s">
        <v>13102</v>
      </c>
      <c r="G5392" s="423"/>
      <c r="H5392" s="423">
        <v>4.4499999999999997E-5</v>
      </c>
      <c r="I5392" s="423"/>
      <c r="J5392" s="424">
        <v>5.7000000000000002E-3</v>
      </c>
      <c r="K5392" s="424"/>
      <c r="L5392" s="424"/>
    </row>
    <row r="5393" spans="1:12" ht="24" customHeight="1">
      <c r="A5393" s="300" t="s">
        <v>12986</v>
      </c>
      <c r="B5393" s="301" t="s">
        <v>13103</v>
      </c>
      <c r="C5393" s="300" t="s">
        <v>9</v>
      </c>
      <c r="D5393" s="300" t="s">
        <v>8851</v>
      </c>
      <c r="E5393" s="302" t="s">
        <v>51</v>
      </c>
      <c r="F5393" s="423" t="s">
        <v>13104</v>
      </c>
      <c r="G5393" s="423"/>
      <c r="H5393" s="423">
        <v>3.5599999999999998E-5</v>
      </c>
      <c r="I5393" s="423"/>
      <c r="J5393" s="424">
        <v>6.8999999999999999E-3</v>
      </c>
      <c r="K5393" s="424"/>
      <c r="L5393" s="424"/>
    </row>
    <row r="5394" spans="1:12" ht="24" customHeight="1">
      <c r="A5394" s="300" t="s">
        <v>12986</v>
      </c>
      <c r="B5394" s="301" t="s">
        <v>13105</v>
      </c>
      <c r="C5394" s="300" t="s">
        <v>9</v>
      </c>
      <c r="D5394" s="300" t="s">
        <v>8852</v>
      </c>
      <c r="E5394" s="302" t="s">
        <v>51</v>
      </c>
      <c r="F5394" s="423" t="s">
        <v>13106</v>
      </c>
      <c r="G5394" s="423"/>
      <c r="H5394" s="423">
        <v>7.7000000000000008E-6</v>
      </c>
      <c r="I5394" s="423"/>
      <c r="J5394" s="424">
        <v>4.1999999999999997E-3</v>
      </c>
      <c r="K5394" s="424"/>
      <c r="L5394" s="424"/>
    </row>
    <row r="5395" spans="1:12" ht="24" customHeight="1">
      <c r="A5395" s="300" t="s">
        <v>12986</v>
      </c>
      <c r="B5395" s="301" t="s">
        <v>13107</v>
      </c>
      <c r="C5395" s="300" t="s">
        <v>9</v>
      </c>
      <c r="D5395" s="300" t="s">
        <v>9000</v>
      </c>
      <c r="E5395" s="302" t="s">
        <v>51</v>
      </c>
      <c r="F5395" s="423" t="s">
        <v>13108</v>
      </c>
      <c r="G5395" s="423"/>
      <c r="H5395" s="423">
        <v>1.5711E-3</v>
      </c>
      <c r="I5395" s="423"/>
      <c r="J5395" s="424">
        <v>1.06E-2</v>
      </c>
      <c r="K5395" s="424"/>
      <c r="L5395" s="424"/>
    </row>
    <row r="5396" spans="1:12" ht="24" customHeight="1">
      <c r="A5396" s="300" t="s">
        <v>12986</v>
      </c>
      <c r="B5396" s="301" t="s">
        <v>13109</v>
      </c>
      <c r="C5396" s="300" t="s">
        <v>9</v>
      </c>
      <c r="D5396" s="300" t="s">
        <v>9574</v>
      </c>
      <c r="E5396" s="302" t="s">
        <v>51</v>
      </c>
      <c r="F5396" s="423" t="s">
        <v>13110</v>
      </c>
      <c r="G5396" s="423"/>
      <c r="H5396" s="423">
        <v>4.9819999999999997E-4</v>
      </c>
      <c r="I5396" s="423"/>
      <c r="J5396" s="424">
        <v>4.4000000000000003E-3</v>
      </c>
      <c r="K5396" s="424"/>
      <c r="L5396" s="424"/>
    </row>
    <row r="5397" spans="1:12" ht="24" customHeight="1">
      <c r="A5397" s="300" t="s">
        <v>12986</v>
      </c>
      <c r="B5397" s="301" t="s">
        <v>13111</v>
      </c>
      <c r="C5397" s="300" t="s">
        <v>9</v>
      </c>
      <c r="D5397" s="300" t="s">
        <v>10714</v>
      </c>
      <c r="E5397" s="302" t="s">
        <v>93</v>
      </c>
      <c r="F5397" s="423" t="s">
        <v>13112</v>
      </c>
      <c r="G5397" s="423"/>
      <c r="H5397" s="423">
        <v>2.6180000000000002E-4</v>
      </c>
      <c r="I5397" s="423"/>
      <c r="J5397" s="424">
        <v>4.0000000000000001E-3</v>
      </c>
      <c r="K5397" s="424"/>
      <c r="L5397" s="424"/>
    </row>
    <row r="5398" spans="1:12" ht="24" customHeight="1">
      <c r="A5398" s="300" t="s">
        <v>12986</v>
      </c>
      <c r="B5398" s="301" t="s">
        <v>13113</v>
      </c>
      <c r="C5398" s="300" t="s">
        <v>9</v>
      </c>
      <c r="D5398" s="300" t="s">
        <v>10809</v>
      </c>
      <c r="E5398" s="302" t="s">
        <v>51</v>
      </c>
      <c r="F5398" s="423" t="s">
        <v>13114</v>
      </c>
      <c r="G5398" s="423"/>
      <c r="H5398" s="423">
        <v>2.6180000000000002E-4</v>
      </c>
      <c r="I5398" s="423"/>
      <c r="J5398" s="424">
        <v>3.0999999999999999E-3</v>
      </c>
      <c r="K5398" s="424"/>
      <c r="L5398" s="424"/>
    </row>
    <row r="5399" spans="1:12" ht="24" customHeight="1">
      <c r="A5399" s="300" t="s">
        <v>12986</v>
      </c>
      <c r="B5399" s="301" t="s">
        <v>13115</v>
      </c>
      <c r="C5399" s="300" t="s">
        <v>9</v>
      </c>
      <c r="D5399" s="300" t="s">
        <v>10810</v>
      </c>
      <c r="E5399" s="302" t="s">
        <v>51</v>
      </c>
      <c r="F5399" s="423" t="s">
        <v>13116</v>
      </c>
      <c r="G5399" s="423"/>
      <c r="H5399" s="423">
        <v>2.6180000000000002E-4</v>
      </c>
      <c r="I5399" s="423"/>
      <c r="J5399" s="424">
        <v>7.0000000000000001E-3</v>
      </c>
      <c r="K5399" s="424"/>
      <c r="L5399" s="424"/>
    </row>
    <row r="5400" spans="1:12" ht="24" customHeight="1">
      <c r="A5400" s="300" t="s">
        <v>12986</v>
      </c>
      <c r="B5400" s="301" t="s">
        <v>13117</v>
      </c>
      <c r="C5400" s="300" t="s">
        <v>9</v>
      </c>
      <c r="D5400" s="300" t="s">
        <v>10837</v>
      </c>
      <c r="E5400" s="302" t="s">
        <v>51</v>
      </c>
      <c r="F5400" s="423" t="s">
        <v>13118</v>
      </c>
      <c r="G5400" s="423"/>
      <c r="H5400" s="423">
        <v>8.8999999999999995E-6</v>
      </c>
      <c r="I5400" s="423"/>
      <c r="J5400" s="424">
        <v>4.0000000000000001E-3</v>
      </c>
      <c r="K5400" s="424"/>
      <c r="L5400" s="424"/>
    </row>
    <row r="5401" spans="1:12" ht="24" customHeight="1">
      <c r="A5401" s="300" t="s">
        <v>12986</v>
      </c>
      <c r="B5401" s="301" t="s">
        <v>13003</v>
      </c>
      <c r="C5401" s="300" t="s">
        <v>9</v>
      </c>
      <c r="D5401" s="300" t="s">
        <v>7216</v>
      </c>
      <c r="E5401" s="302" t="s">
        <v>51</v>
      </c>
      <c r="F5401" s="423" t="s">
        <v>13004</v>
      </c>
      <c r="G5401" s="423"/>
      <c r="H5401" s="423">
        <v>5.2439999999999995E-4</v>
      </c>
      <c r="I5401" s="423"/>
      <c r="J5401" s="424">
        <v>1.7500000000000002E-2</v>
      </c>
      <c r="K5401" s="424"/>
      <c r="L5401" s="424"/>
    </row>
    <row r="5402" spans="1:12" ht="24" customHeight="1">
      <c r="A5402" s="300" t="s">
        <v>12986</v>
      </c>
      <c r="B5402" s="301" t="s">
        <v>13005</v>
      </c>
      <c r="C5402" s="300" t="s">
        <v>9</v>
      </c>
      <c r="D5402" s="300" t="s">
        <v>7393</v>
      </c>
      <c r="E5402" s="302" t="s">
        <v>12988</v>
      </c>
      <c r="F5402" s="423" t="s">
        <v>13006</v>
      </c>
      <c r="G5402" s="423"/>
      <c r="H5402" s="423">
        <v>3.1550000000000003E-4</v>
      </c>
      <c r="I5402" s="423"/>
      <c r="J5402" s="424">
        <v>1.7000000000000001E-2</v>
      </c>
      <c r="K5402" s="424"/>
      <c r="L5402" s="424"/>
    </row>
    <row r="5403" spans="1:12" ht="24" customHeight="1">
      <c r="A5403" s="300" t="s">
        <v>12986</v>
      </c>
      <c r="B5403" s="301" t="s">
        <v>13007</v>
      </c>
      <c r="C5403" s="300" t="s">
        <v>9</v>
      </c>
      <c r="D5403" s="300" t="s">
        <v>10619</v>
      </c>
      <c r="E5403" s="302" t="s">
        <v>51</v>
      </c>
      <c r="F5403" s="423" t="s">
        <v>13008</v>
      </c>
      <c r="G5403" s="423"/>
      <c r="H5403" s="423">
        <v>2.4469999999999998E-4</v>
      </c>
      <c r="I5403" s="423"/>
      <c r="J5403" s="424">
        <v>4.6800000000000001E-2</v>
      </c>
      <c r="K5403" s="424"/>
      <c r="L5403" s="424"/>
    </row>
    <row r="5404" spans="1:12" ht="24" customHeight="1">
      <c r="A5404" s="300" t="s">
        <v>12986</v>
      </c>
      <c r="B5404" s="301" t="s">
        <v>13009</v>
      </c>
      <c r="C5404" s="300" t="s">
        <v>9</v>
      </c>
      <c r="D5404" s="300" t="s">
        <v>10769</v>
      </c>
      <c r="E5404" s="302" t="s">
        <v>51</v>
      </c>
      <c r="F5404" s="423" t="s">
        <v>13010</v>
      </c>
      <c r="G5404" s="423"/>
      <c r="H5404" s="423">
        <v>2.20004E-2</v>
      </c>
      <c r="I5404" s="423"/>
      <c r="J5404" s="424">
        <v>2.7699999999999999E-2</v>
      </c>
      <c r="K5404" s="424"/>
      <c r="L5404" s="424"/>
    </row>
    <row r="5405" spans="1:12" ht="24" customHeight="1">
      <c r="A5405" s="300" t="s">
        <v>12986</v>
      </c>
      <c r="B5405" s="301" t="s">
        <v>13011</v>
      </c>
      <c r="C5405" s="300" t="s">
        <v>9</v>
      </c>
      <c r="D5405" s="300" t="s">
        <v>10929</v>
      </c>
      <c r="E5405" s="302" t="s">
        <v>51</v>
      </c>
      <c r="F5405" s="423" t="s">
        <v>13012</v>
      </c>
      <c r="G5405" s="423"/>
      <c r="H5405" s="423">
        <v>2.1220000000000001E-4</v>
      </c>
      <c r="I5405" s="423"/>
      <c r="J5405" s="424">
        <v>3.1899999999999998E-2</v>
      </c>
      <c r="K5405" s="424"/>
      <c r="L5405" s="424"/>
    </row>
    <row r="5406" spans="1:12" ht="17.100000000000001" customHeight="1">
      <c r="A5406" s="298"/>
      <c r="B5406" s="298"/>
      <c r="C5406" s="298"/>
      <c r="D5406" s="298"/>
      <c r="E5406" s="298"/>
      <c r="F5406" s="298"/>
      <c r="G5406" s="298"/>
      <c r="H5406" s="298"/>
      <c r="I5406" s="298"/>
      <c r="J5406" s="298" t="s">
        <v>12992</v>
      </c>
      <c r="K5406" s="298"/>
      <c r="L5406" s="298" t="s">
        <v>14356</v>
      </c>
    </row>
    <row r="5407" spans="1:12">
      <c r="A5407" s="414" t="s">
        <v>13056</v>
      </c>
      <c r="B5407" s="414"/>
      <c r="C5407" s="414"/>
      <c r="D5407" s="414"/>
      <c r="E5407" s="414"/>
      <c r="F5407" s="414"/>
      <c r="G5407" s="414"/>
      <c r="H5407" s="414"/>
      <c r="I5407" s="294"/>
      <c r="J5407" s="294"/>
      <c r="K5407" s="294"/>
      <c r="L5407" s="294"/>
    </row>
    <row r="5408" spans="1:12" ht="17.100000000000001" customHeight="1">
      <c r="A5408" s="294" t="s">
        <v>12978</v>
      </c>
      <c r="B5408" s="298" t="s">
        <v>12979</v>
      </c>
      <c r="C5408" s="294" t="s">
        <v>12980</v>
      </c>
      <c r="D5408" s="294" t="s">
        <v>12981</v>
      </c>
      <c r="E5408" s="299" t="s">
        <v>12982</v>
      </c>
      <c r="F5408" s="413" t="s">
        <v>12983</v>
      </c>
      <c r="G5408" s="413"/>
      <c r="H5408" s="413" t="s">
        <v>12984</v>
      </c>
      <c r="I5408" s="413"/>
      <c r="J5408" s="413" t="s">
        <v>12985</v>
      </c>
      <c r="K5408" s="413"/>
      <c r="L5408" s="413"/>
    </row>
    <row r="5409" spans="1:12" ht="24" customHeight="1">
      <c r="A5409" s="300" t="s">
        <v>12986</v>
      </c>
      <c r="B5409" s="301" t="s">
        <v>13057</v>
      </c>
      <c r="C5409" s="300" t="s">
        <v>9</v>
      </c>
      <c r="D5409" s="300" t="s">
        <v>12549</v>
      </c>
      <c r="E5409" s="302" t="s">
        <v>27</v>
      </c>
      <c r="F5409" s="423" t="s">
        <v>12948</v>
      </c>
      <c r="G5409" s="423"/>
      <c r="H5409" s="423">
        <v>0.1968347</v>
      </c>
      <c r="I5409" s="423"/>
      <c r="J5409" s="424">
        <v>0.12790000000000001</v>
      </c>
      <c r="K5409" s="424"/>
      <c r="L5409" s="424"/>
    </row>
    <row r="5410" spans="1:12" ht="17.100000000000001" customHeight="1">
      <c r="A5410" s="298"/>
      <c r="B5410" s="298"/>
      <c r="C5410" s="298"/>
      <c r="D5410" s="298"/>
      <c r="E5410" s="298"/>
      <c r="F5410" s="298"/>
      <c r="G5410" s="298"/>
      <c r="H5410" s="298"/>
      <c r="I5410" s="298"/>
      <c r="J5410" s="298" t="s">
        <v>12992</v>
      </c>
      <c r="K5410" s="298"/>
      <c r="L5410" s="298" t="s">
        <v>12910</v>
      </c>
    </row>
    <row r="5411" spans="1:12">
      <c r="A5411" s="414" t="s">
        <v>13058</v>
      </c>
      <c r="B5411" s="414"/>
      <c r="C5411" s="414"/>
      <c r="D5411" s="414"/>
      <c r="E5411" s="414"/>
      <c r="F5411" s="414"/>
      <c r="G5411" s="414"/>
      <c r="H5411" s="414"/>
      <c r="I5411" s="294"/>
      <c r="J5411" s="294"/>
      <c r="K5411" s="294"/>
      <c r="L5411" s="294"/>
    </row>
    <row r="5412" spans="1:12" ht="17.100000000000001" customHeight="1">
      <c r="A5412" s="294" t="s">
        <v>12978</v>
      </c>
      <c r="B5412" s="298" t="s">
        <v>12979</v>
      </c>
      <c r="C5412" s="294" t="s">
        <v>12980</v>
      </c>
      <c r="D5412" s="294" t="s">
        <v>12981</v>
      </c>
      <c r="E5412" s="299" t="s">
        <v>12982</v>
      </c>
      <c r="F5412" s="413" t="s">
        <v>12983</v>
      </c>
      <c r="G5412" s="413"/>
      <c r="H5412" s="413" t="s">
        <v>12984</v>
      </c>
      <c r="I5412" s="413"/>
      <c r="J5412" s="413" t="s">
        <v>12985</v>
      </c>
      <c r="K5412" s="413"/>
      <c r="L5412" s="413"/>
    </row>
    <row r="5413" spans="1:12" ht="24" customHeight="1">
      <c r="A5413" s="300" t="s">
        <v>12986</v>
      </c>
      <c r="B5413" s="301" t="s">
        <v>13059</v>
      </c>
      <c r="C5413" s="300" t="s">
        <v>9</v>
      </c>
      <c r="D5413" s="300" t="s">
        <v>12535</v>
      </c>
      <c r="E5413" s="302" t="s">
        <v>27</v>
      </c>
      <c r="F5413" s="423" t="s">
        <v>12936</v>
      </c>
      <c r="G5413" s="423"/>
      <c r="H5413" s="423">
        <v>0.1968347</v>
      </c>
      <c r="I5413" s="423"/>
      <c r="J5413" s="424">
        <v>9.7999999999999997E-3</v>
      </c>
      <c r="K5413" s="424"/>
      <c r="L5413" s="424"/>
    </row>
    <row r="5414" spans="1:12" ht="17.100000000000001" customHeight="1">
      <c r="A5414" s="298"/>
      <c r="B5414" s="298"/>
      <c r="C5414" s="298"/>
      <c r="D5414" s="298"/>
      <c r="E5414" s="298"/>
      <c r="F5414" s="298"/>
      <c r="G5414" s="298"/>
      <c r="H5414" s="298"/>
      <c r="I5414" s="298"/>
      <c r="J5414" s="298" t="s">
        <v>12992</v>
      </c>
      <c r="K5414" s="298"/>
      <c r="L5414" s="298" t="s">
        <v>12904</v>
      </c>
    </row>
    <row r="5415" spans="1:12">
      <c r="A5415" s="414" t="s">
        <v>13060</v>
      </c>
      <c r="B5415" s="414"/>
      <c r="C5415" s="414"/>
      <c r="D5415" s="414"/>
      <c r="E5415" s="414"/>
      <c r="F5415" s="414"/>
      <c r="G5415" s="414"/>
      <c r="H5415" s="414"/>
      <c r="I5415" s="294"/>
      <c r="J5415" s="294"/>
      <c r="K5415" s="294"/>
      <c r="L5415" s="294"/>
    </row>
    <row r="5416" spans="1:12" ht="17.100000000000001" customHeight="1">
      <c r="A5416" s="294" t="s">
        <v>12978</v>
      </c>
      <c r="B5416" s="298" t="s">
        <v>12979</v>
      </c>
      <c r="C5416" s="294" t="s">
        <v>12980</v>
      </c>
      <c r="D5416" s="294" t="s">
        <v>12981</v>
      </c>
      <c r="E5416" s="299" t="s">
        <v>12982</v>
      </c>
      <c r="F5416" s="413" t="s">
        <v>12983</v>
      </c>
      <c r="G5416" s="413"/>
      <c r="H5416" s="413" t="s">
        <v>12984</v>
      </c>
      <c r="I5416" s="413"/>
      <c r="J5416" s="413" t="s">
        <v>12985</v>
      </c>
      <c r="K5416" s="413"/>
      <c r="L5416" s="413"/>
    </row>
    <row r="5417" spans="1:12" ht="24" customHeight="1">
      <c r="A5417" s="300" t="s">
        <v>12986</v>
      </c>
      <c r="B5417" s="301" t="s">
        <v>13061</v>
      </c>
      <c r="C5417" s="300" t="s">
        <v>9</v>
      </c>
      <c r="D5417" s="300" t="s">
        <v>12522</v>
      </c>
      <c r="E5417" s="302" t="s">
        <v>27</v>
      </c>
      <c r="F5417" s="423" t="s">
        <v>12964</v>
      </c>
      <c r="G5417" s="423"/>
      <c r="H5417" s="423">
        <v>0.1968347</v>
      </c>
      <c r="I5417" s="423"/>
      <c r="J5417" s="424">
        <v>0.498</v>
      </c>
      <c r="K5417" s="424"/>
      <c r="L5417" s="424"/>
    </row>
    <row r="5418" spans="1:12" ht="24" customHeight="1">
      <c r="A5418" s="300" t="s">
        <v>12986</v>
      </c>
      <c r="B5418" s="301" t="s">
        <v>13062</v>
      </c>
      <c r="C5418" s="300" t="s">
        <v>9</v>
      </c>
      <c r="D5418" s="300" t="s">
        <v>12527</v>
      </c>
      <c r="E5418" s="302" t="s">
        <v>27</v>
      </c>
      <c r="F5418" s="423" t="s">
        <v>13063</v>
      </c>
      <c r="G5418" s="423"/>
      <c r="H5418" s="423">
        <v>0.1968347</v>
      </c>
      <c r="I5418" s="423"/>
      <c r="J5418" s="424">
        <v>6.6900000000000001E-2</v>
      </c>
      <c r="K5418" s="424"/>
      <c r="L5418" s="424"/>
    </row>
    <row r="5419" spans="1:12" ht="17.100000000000001" customHeight="1">
      <c r="A5419" s="298"/>
      <c r="B5419" s="298"/>
      <c r="C5419" s="298"/>
      <c r="D5419" s="298"/>
      <c r="E5419" s="298"/>
      <c r="F5419" s="298"/>
      <c r="G5419" s="298"/>
      <c r="H5419" s="298"/>
      <c r="I5419" s="298"/>
      <c r="J5419" s="298" t="s">
        <v>12992</v>
      </c>
      <c r="K5419" s="298"/>
      <c r="L5419" s="298" t="s">
        <v>13433</v>
      </c>
    </row>
    <row r="5420" spans="1:12" ht="17.100000000000001" customHeight="1">
      <c r="A5420" s="294" t="s">
        <v>13014</v>
      </c>
      <c r="B5420" s="294"/>
      <c r="C5420" s="294"/>
      <c r="D5420" s="294"/>
      <c r="E5420" s="294"/>
      <c r="F5420" s="294"/>
      <c r="G5420" s="294"/>
      <c r="H5420" s="294"/>
      <c r="I5420" s="294"/>
      <c r="J5420" s="294"/>
      <c r="K5420" s="294"/>
      <c r="L5420" s="294"/>
    </row>
    <row r="5421" spans="1:12" ht="17.100000000000001" customHeight="1">
      <c r="A5421" s="298"/>
      <c r="B5421" s="298"/>
      <c r="C5421" s="298"/>
      <c r="D5421" s="298"/>
      <c r="E5421" s="298"/>
      <c r="F5421" s="298"/>
      <c r="G5421" s="298"/>
      <c r="H5421" s="298"/>
      <c r="I5421" s="298"/>
      <c r="J5421" s="298" t="s">
        <v>13015</v>
      </c>
      <c r="K5421" s="298"/>
      <c r="L5421" s="298" t="s">
        <v>14357</v>
      </c>
    </row>
    <row r="5422" spans="1:12" ht="17.100000000000001" customHeight="1">
      <c r="A5422" s="298"/>
      <c r="B5422" s="298"/>
      <c r="C5422" s="298"/>
      <c r="D5422" s="298"/>
      <c r="E5422" s="298"/>
      <c r="F5422" s="298"/>
      <c r="G5422" s="298"/>
      <c r="H5422" s="298"/>
      <c r="I5422" s="298"/>
      <c r="J5422" s="298" t="s">
        <v>13017</v>
      </c>
      <c r="K5422" s="298" t="s">
        <v>13018</v>
      </c>
      <c r="L5422" s="298" t="s">
        <v>14358</v>
      </c>
    </row>
    <row r="5423" spans="1:12" ht="17.100000000000001" customHeight="1">
      <c r="A5423" s="298"/>
      <c r="B5423" s="298"/>
      <c r="C5423" s="298"/>
      <c r="D5423" s="298"/>
      <c r="E5423" s="298"/>
      <c r="F5423" s="298"/>
      <c r="G5423" s="298"/>
      <c r="H5423" s="298"/>
      <c r="I5423" s="298"/>
      <c r="J5423" s="298" t="s">
        <v>13020</v>
      </c>
      <c r="K5423" s="298"/>
      <c r="L5423" s="298" t="s">
        <v>14359</v>
      </c>
    </row>
    <row r="5424" spans="1:12" ht="17.100000000000001" customHeight="1">
      <c r="A5424" s="298"/>
      <c r="B5424" s="298"/>
      <c r="C5424" s="298"/>
      <c r="D5424" s="298"/>
      <c r="E5424" s="298"/>
      <c r="F5424" s="298"/>
      <c r="G5424" s="298"/>
      <c r="H5424" s="298"/>
      <c r="I5424" s="298"/>
      <c r="J5424" s="298" t="s">
        <v>13022</v>
      </c>
      <c r="K5424" s="298" t="s">
        <v>12974</v>
      </c>
      <c r="L5424" s="298" t="s">
        <v>14360</v>
      </c>
    </row>
    <row r="5425" spans="1:12" ht="17.100000000000001" customHeight="1">
      <c r="A5425" s="298"/>
      <c r="B5425" s="298"/>
      <c r="C5425" s="298"/>
      <c r="D5425" s="298"/>
      <c r="E5425" s="298"/>
      <c r="F5425" s="298"/>
      <c r="G5425" s="298"/>
      <c r="H5425" s="298"/>
      <c r="I5425" s="298"/>
      <c r="J5425" s="298" t="s">
        <v>13024</v>
      </c>
      <c r="K5425" s="298"/>
      <c r="L5425" s="298" t="s">
        <v>14361</v>
      </c>
    </row>
    <row r="5426" spans="1:12" ht="30" customHeight="1">
      <c r="A5426" s="299"/>
      <c r="B5426" s="299"/>
      <c r="C5426" s="299"/>
      <c r="D5426" s="299"/>
      <c r="E5426" s="299"/>
      <c r="F5426" s="299"/>
      <c r="G5426" s="299"/>
      <c r="H5426" s="299"/>
      <c r="I5426" s="299"/>
      <c r="J5426" s="299"/>
      <c r="K5426" s="299"/>
      <c r="L5426" s="299"/>
    </row>
    <row r="5427" spans="1:12" ht="36" customHeight="1">
      <c r="A5427" s="295" t="s">
        <v>14447</v>
      </c>
      <c r="B5427" s="296" t="s">
        <v>14448</v>
      </c>
      <c r="C5427" s="295" t="s">
        <v>9</v>
      </c>
      <c r="D5427" s="295" t="s">
        <v>3293</v>
      </c>
      <c r="E5427" s="297" t="s">
        <v>51</v>
      </c>
      <c r="F5427" s="296"/>
      <c r="G5427" s="296"/>
      <c r="H5427" s="296"/>
      <c r="I5427" s="296"/>
      <c r="J5427" s="296"/>
      <c r="K5427" s="296"/>
      <c r="L5427" s="296"/>
    </row>
    <row r="5428" spans="1:12">
      <c r="A5428" s="414" t="s">
        <v>12977</v>
      </c>
      <c r="B5428" s="414"/>
      <c r="C5428" s="414"/>
      <c r="D5428" s="414"/>
      <c r="E5428" s="414"/>
      <c r="F5428" s="414"/>
      <c r="G5428" s="414"/>
      <c r="H5428" s="414"/>
      <c r="I5428" s="294"/>
      <c r="J5428" s="294"/>
      <c r="K5428" s="294"/>
      <c r="L5428" s="294"/>
    </row>
    <row r="5429" spans="1:12" ht="17.100000000000001" customHeight="1">
      <c r="A5429" s="294" t="s">
        <v>12978</v>
      </c>
      <c r="B5429" s="298" t="s">
        <v>12979</v>
      </c>
      <c r="C5429" s="294" t="s">
        <v>12980</v>
      </c>
      <c r="D5429" s="294" t="s">
        <v>12981</v>
      </c>
      <c r="E5429" s="299" t="s">
        <v>12982</v>
      </c>
      <c r="F5429" s="413" t="s">
        <v>12983</v>
      </c>
      <c r="G5429" s="413"/>
      <c r="H5429" s="413" t="s">
        <v>12984</v>
      </c>
      <c r="I5429" s="413"/>
      <c r="J5429" s="413" t="s">
        <v>12985</v>
      </c>
      <c r="K5429" s="413"/>
      <c r="L5429" s="413"/>
    </row>
    <row r="5430" spans="1:12" ht="24" customHeight="1">
      <c r="A5430" s="300" t="s">
        <v>12986</v>
      </c>
      <c r="B5430" s="301" t="s">
        <v>13085</v>
      </c>
      <c r="C5430" s="300" t="s">
        <v>9</v>
      </c>
      <c r="D5430" s="300" t="s">
        <v>7909</v>
      </c>
      <c r="E5430" s="302" t="s">
        <v>51</v>
      </c>
      <c r="F5430" s="423" t="s">
        <v>13086</v>
      </c>
      <c r="G5430" s="423"/>
      <c r="H5430" s="423">
        <v>1.863E-4</v>
      </c>
      <c r="I5430" s="423"/>
      <c r="J5430" s="424">
        <v>1.9400000000000001E-2</v>
      </c>
      <c r="K5430" s="424"/>
      <c r="L5430" s="424"/>
    </row>
    <row r="5431" spans="1:12" ht="24" customHeight="1">
      <c r="A5431" s="300" t="s">
        <v>12986</v>
      </c>
      <c r="B5431" s="301" t="s">
        <v>13087</v>
      </c>
      <c r="C5431" s="300" t="s">
        <v>9</v>
      </c>
      <c r="D5431" s="300" t="s">
        <v>8873</v>
      </c>
      <c r="E5431" s="302" t="s">
        <v>51</v>
      </c>
      <c r="F5431" s="423" t="s">
        <v>13088</v>
      </c>
      <c r="G5431" s="423"/>
      <c r="H5431" s="423">
        <v>1.7799999999999999E-5</v>
      </c>
      <c r="I5431" s="423"/>
      <c r="J5431" s="424">
        <v>1.55E-2</v>
      </c>
      <c r="K5431" s="424"/>
      <c r="L5431" s="424"/>
    </row>
    <row r="5432" spans="1:12" ht="48" customHeight="1">
      <c r="A5432" s="300" t="s">
        <v>12986</v>
      </c>
      <c r="B5432" s="301" t="s">
        <v>13089</v>
      </c>
      <c r="C5432" s="300" t="s">
        <v>9</v>
      </c>
      <c r="D5432" s="300" t="s">
        <v>9227</v>
      </c>
      <c r="E5432" s="302" t="s">
        <v>51</v>
      </c>
      <c r="F5432" s="423" t="s">
        <v>13090</v>
      </c>
      <c r="G5432" s="423"/>
      <c r="H5432" s="423">
        <v>1.24E-5</v>
      </c>
      <c r="I5432" s="423"/>
      <c r="J5432" s="424">
        <v>1.66E-2</v>
      </c>
      <c r="K5432" s="424"/>
      <c r="L5432" s="424"/>
    </row>
    <row r="5433" spans="1:12" ht="24" customHeight="1">
      <c r="A5433" s="300" t="s">
        <v>12986</v>
      </c>
      <c r="B5433" s="301" t="s">
        <v>13091</v>
      </c>
      <c r="C5433" s="300" t="s">
        <v>9</v>
      </c>
      <c r="D5433" s="300" t="s">
        <v>9580</v>
      </c>
      <c r="E5433" s="302" t="s">
        <v>51</v>
      </c>
      <c r="F5433" s="423" t="s">
        <v>13092</v>
      </c>
      <c r="G5433" s="423"/>
      <c r="H5433" s="423">
        <v>1.22E-5</v>
      </c>
      <c r="I5433" s="423"/>
      <c r="J5433" s="424">
        <v>1.09E-2</v>
      </c>
      <c r="K5433" s="424"/>
      <c r="L5433" s="424"/>
    </row>
    <row r="5434" spans="1:12" ht="24" customHeight="1">
      <c r="A5434" s="300" t="s">
        <v>12986</v>
      </c>
      <c r="B5434" s="301" t="s">
        <v>12987</v>
      </c>
      <c r="C5434" s="300" t="s">
        <v>9</v>
      </c>
      <c r="D5434" s="300" t="s">
        <v>9831</v>
      </c>
      <c r="E5434" s="302" t="s">
        <v>12988</v>
      </c>
      <c r="F5434" s="423" t="s">
        <v>12989</v>
      </c>
      <c r="G5434" s="423"/>
      <c r="H5434" s="423">
        <v>4.3100999999999999E-3</v>
      </c>
      <c r="I5434" s="423"/>
      <c r="J5434" s="424">
        <v>4.36E-2</v>
      </c>
      <c r="K5434" s="424"/>
      <c r="L5434" s="424"/>
    </row>
    <row r="5435" spans="1:12" ht="36" customHeight="1">
      <c r="A5435" s="300" t="s">
        <v>12986</v>
      </c>
      <c r="B5435" s="301" t="s">
        <v>12990</v>
      </c>
      <c r="C5435" s="300" t="s">
        <v>9</v>
      </c>
      <c r="D5435" s="300" t="s">
        <v>11426</v>
      </c>
      <c r="E5435" s="302" t="s">
        <v>51</v>
      </c>
      <c r="F5435" s="423" t="s">
        <v>12991</v>
      </c>
      <c r="G5435" s="423"/>
      <c r="H5435" s="423">
        <v>2.2589999999999999E-4</v>
      </c>
      <c r="I5435" s="423"/>
      <c r="J5435" s="424">
        <v>2.9899999999999999E-2</v>
      </c>
      <c r="K5435" s="424"/>
      <c r="L5435" s="424"/>
    </row>
    <row r="5436" spans="1:12" ht="17.100000000000001" customHeight="1">
      <c r="A5436" s="298"/>
      <c r="B5436" s="298"/>
      <c r="C5436" s="298"/>
      <c r="D5436" s="298"/>
      <c r="E5436" s="298"/>
      <c r="F5436" s="298"/>
      <c r="G5436" s="298"/>
      <c r="H5436" s="298"/>
      <c r="I5436" s="298"/>
      <c r="J5436" s="298" t="s">
        <v>12992</v>
      </c>
      <c r="K5436" s="298"/>
      <c r="L5436" s="298" t="s">
        <v>12956</v>
      </c>
    </row>
    <row r="5437" spans="1:12">
      <c r="A5437" s="414" t="s">
        <v>12994</v>
      </c>
      <c r="B5437" s="414"/>
      <c r="C5437" s="414"/>
      <c r="D5437" s="414"/>
      <c r="E5437" s="414"/>
      <c r="F5437" s="414"/>
      <c r="G5437" s="414"/>
      <c r="H5437" s="414"/>
      <c r="I5437" s="294"/>
      <c r="J5437" s="294"/>
      <c r="K5437" s="294"/>
      <c r="L5437" s="294"/>
    </row>
    <row r="5438" spans="1:12" ht="17.100000000000001" customHeight="1">
      <c r="A5438" s="294" t="s">
        <v>12978</v>
      </c>
      <c r="B5438" s="298" t="s">
        <v>12979</v>
      </c>
      <c r="C5438" s="294" t="s">
        <v>12980</v>
      </c>
      <c r="D5438" s="294" t="s">
        <v>12981</v>
      </c>
      <c r="E5438" s="299" t="s">
        <v>12982</v>
      </c>
      <c r="F5438" s="413" t="s">
        <v>12983</v>
      </c>
      <c r="G5438" s="413"/>
      <c r="H5438" s="413" t="s">
        <v>12984</v>
      </c>
      <c r="I5438" s="413"/>
      <c r="J5438" s="413" t="s">
        <v>12985</v>
      </c>
      <c r="K5438" s="413"/>
      <c r="L5438" s="413"/>
    </row>
    <row r="5439" spans="1:12" ht="24" customHeight="1">
      <c r="A5439" s="300" t="s">
        <v>12986</v>
      </c>
      <c r="B5439" s="301" t="s">
        <v>13197</v>
      </c>
      <c r="C5439" s="300" t="s">
        <v>9</v>
      </c>
      <c r="D5439" s="300" t="s">
        <v>6983</v>
      </c>
      <c r="E5439" s="302" t="s">
        <v>27</v>
      </c>
      <c r="F5439" s="423" t="s">
        <v>13198</v>
      </c>
      <c r="G5439" s="423"/>
      <c r="H5439" s="423">
        <v>0.1634951</v>
      </c>
      <c r="I5439" s="423"/>
      <c r="J5439" s="424">
        <v>0.82569999999999999</v>
      </c>
      <c r="K5439" s="424"/>
      <c r="L5439" s="424"/>
    </row>
    <row r="5440" spans="1:12" ht="24" customHeight="1">
      <c r="A5440" s="300" t="s">
        <v>12986</v>
      </c>
      <c r="B5440" s="301" t="s">
        <v>13199</v>
      </c>
      <c r="C5440" s="300" t="s">
        <v>9</v>
      </c>
      <c r="D5440" s="300" t="s">
        <v>8746</v>
      </c>
      <c r="E5440" s="302" t="s">
        <v>27</v>
      </c>
      <c r="F5440" s="423" t="s">
        <v>13196</v>
      </c>
      <c r="G5440" s="423"/>
      <c r="H5440" s="423">
        <v>0.1634951</v>
      </c>
      <c r="I5440" s="423"/>
      <c r="J5440" s="424">
        <v>1.1755</v>
      </c>
      <c r="K5440" s="424"/>
      <c r="L5440" s="424"/>
    </row>
    <row r="5441" spans="1:12" ht="17.100000000000001" customHeight="1">
      <c r="A5441" s="298"/>
      <c r="B5441" s="298"/>
      <c r="C5441" s="298"/>
      <c r="D5441" s="298"/>
      <c r="E5441" s="298"/>
      <c r="F5441" s="298"/>
      <c r="G5441" s="298"/>
      <c r="H5441" s="298"/>
      <c r="I5441" s="298"/>
      <c r="J5441" s="298" t="s">
        <v>12992</v>
      </c>
      <c r="K5441" s="298"/>
      <c r="L5441" s="298" t="s">
        <v>14449</v>
      </c>
    </row>
    <row r="5442" spans="1:12">
      <c r="A5442" s="414" t="s">
        <v>12998</v>
      </c>
      <c r="B5442" s="414"/>
      <c r="C5442" s="414"/>
      <c r="D5442" s="414"/>
      <c r="E5442" s="414"/>
      <c r="F5442" s="414"/>
      <c r="G5442" s="414"/>
      <c r="H5442" s="414"/>
      <c r="I5442" s="294"/>
      <c r="J5442" s="294"/>
      <c r="K5442" s="294"/>
      <c r="L5442" s="294"/>
    </row>
    <row r="5443" spans="1:12" ht="17.100000000000001" customHeight="1">
      <c r="A5443" s="294" t="s">
        <v>12978</v>
      </c>
      <c r="B5443" s="298" t="s">
        <v>12979</v>
      </c>
      <c r="C5443" s="294" t="s">
        <v>12980</v>
      </c>
      <c r="D5443" s="294" t="s">
        <v>12981</v>
      </c>
      <c r="E5443" s="299" t="s">
        <v>12982</v>
      </c>
      <c r="F5443" s="413" t="s">
        <v>12983</v>
      </c>
      <c r="G5443" s="413"/>
      <c r="H5443" s="413" t="s">
        <v>12984</v>
      </c>
      <c r="I5443" s="413"/>
      <c r="J5443" s="413" t="s">
        <v>12985</v>
      </c>
      <c r="K5443" s="413"/>
      <c r="L5443" s="413"/>
    </row>
    <row r="5444" spans="1:12" ht="24" customHeight="1">
      <c r="A5444" s="300" t="s">
        <v>12986</v>
      </c>
      <c r="B5444" s="301" t="s">
        <v>13489</v>
      </c>
      <c r="C5444" s="300" t="s">
        <v>9</v>
      </c>
      <c r="D5444" s="300" t="s">
        <v>9781</v>
      </c>
      <c r="E5444" s="302" t="s">
        <v>51</v>
      </c>
      <c r="F5444" s="423" t="s">
        <v>13425</v>
      </c>
      <c r="G5444" s="423"/>
      <c r="H5444" s="423">
        <v>1</v>
      </c>
      <c r="I5444" s="423"/>
      <c r="J5444" s="424">
        <v>0.77</v>
      </c>
      <c r="K5444" s="424"/>
      <c r="L5444" s="424"/>
    </row>
    <row r="5445" spans="1:12" ht="24" customHeight="1">
      <c r="A5445" s="300" t="s">
        <v>12986</v>
      </c>
      <c r="B5445" s="301" t="s">
        <v>13099</v>
      </c>
      <c r="C5445" s="300" t="s">
        <v>9</v>
      </c>
      <c r="D5445" s="300" t="s">
        <v>7224</v>
      </c>
      <c r="E5445" s="302" t="s">
        <v>51</v>
      </c>
      <c r="F5445" s="423" t="s">
        <v>13100</v>
      </c>
      <c r="G5445" s="423"/>
      <c r="H5445" s="423">
        <v>2.2000000000000001E-3</v>
      </c>
      <c r="I5445" s="423"/>
      <c r="J5445" s="424">
        <v>2.0199999999999999E-2</v>
      </c>
      <c r="K5445" s="424"/>
      <c r="L5445" s="424"/>
    </row>
    <row r="5446" spans="1:12" ht="24" customHeight="1">
      <c r="A5446" s="300" t="s">
        <v>12986</v>
      </c>
      <c r="B5446" s="301" t="s">
        <v>13101</v>
      </c>
      <c r="C5446" s="300" t="s">
        <v>9</v>
      </c>
      <c r="D5446" s="300" t="s">
        <v>7359</v>
      </c>
      <c r="E5446" s="302" t="s">
        <v>51</v>
      </c>
      <c r="F5446" s="423" t="s">
        <v>13102</v>
      </c>
      <c r="G5446" s="423"/>
      <c r="H5446" s="423">
        <v>7.1000000000000005E-5</v>
      </c>
      <c r="I5446" s="423"/>
      <c r="J5446" s="424">
        <v>9.1000000000000004E-3</v>
      </c>
      <c r="K5446" s="424"/>
      <c r="L5446" s="424"/>
    </row>
    <row r="5447" spans="1:12" ht="24" customHeight="1">
      <c r="A5447" s="300" t="s">
        <v>12986</v>
      </c>
      <c r="B5447" s="301" t="s">
        <v>13103</v>
      </c>
      <c r="C5447" s="300" t="s">
        <v>9</v>
      </c>
      <c r="D5447" s="300" t="s">
        <v>8851</v>
      </c>
      <c r="E5447" s="302" t="s">
        <v>51</v>
      </c>
      <c r="F5447" s="423" t="s">
        <v>13104</v>
      </c>
      <c r="G5447" s="423"/>
      <c r="H5447" s="423">
        <v>5.6799999999999998E-5</v>
      </c>
      <c r="I5447" s="423"/>
      <c r="J5447" s="424">
        <v>1.0999999999999999E-2</v>
      </c>
      <c r="K5447" s="424"/>
      <c r="L5447" s="424"/>
    </row>
    <row r="5448" spans="1:12" ht="24" customHeight="1">
      <c r="A5448" s="300" t="s">
        <v>12986</v>
      </c>
      <c r="B5448" s="301" t="s">
        <v>13105</v>
      </c>
      <c r="C5448" s="300" t="s">
        <v>9</v>
      </c>
      <c r="D5448" s="300" t="s">
        <v>8852</v>
      </c>
      <c r="E5448" s="302" t="s">
        <v>51</v>
      </c>
      <c r="F5448" s="423" t="s">
        <v>13106</v>
      </c>
      <c r="G5448" s="423"/>
      <c r="H5448" s="423">
        <v>1.22E-5</v>
      </c>
      <c r="I5448" s="423"/>
      <c r="J5448" s="424">
        <v>6.7000000000000002E-3</v>
      </c>
      <c r="K5448" s="424"/>
      <c r="L5448" s="424"/>
    </row>
    <row r="5449" spans="1:12" ht="24" customHeight="1">
      <c r="A5449" s="300" t="s">
        <v>12986</v>
      </c>
      <c r="B5449" s="301" t="s">
        <v>13107</v>
      </c>
      <c r="C5449" s="300" t="s">
        <v>9</v>
      </c>
      <c r="D5449" s="300" t="s">
        <v>9000</v>
      </c>
      <c r="E5449" s="302" t="s">
        <v>51</v>
      </c>
      <c r="F5449" s="423" t="s">
        <v>13108</v>
      </c>
      <c r="G5449" s="423"/>
      <c r="H5449" s="423">
        <v>2.5040000000000001E-3</v>
      </c>
      <c r="I5449" s="423"/>
      <c r="J5449" s="424">
        <v>1.7000000000000001E-2</v>
      </c>
      <c r="K5449" s="424"/>
      <c r="L5449" s="424"/>
    </row>
    <row r="5450" spans="1:12" ht="24" customHeight="1">
      <c r="A5450" s="300" t="s">
        <v>12986</v>
      </c>
      <c r="B5450" s="301" t="s">
        <v>13109</v>
      </c>
      <c r="C5450" s="300" t="s">
        <v>9</v>
      </c>
      <c r="D5450" s="300" t="s">
        <v>9574</v>
      </c>
      <c r="E5450" s="302" t="s">
        <v>51</v>
      </c>
      <c r="F5450" s="423" t="s">
        <v>13110</v>
      </c>
      <c r="G5450" s="423"/>
      <c r="H5450" s="423">
        <v>7.9420000000000001E-4</v>
      </c>
      <c r="I5450" s="423"/>
      <c r="J5450" s="424">
        <v>7.0000000000000001E-3</v>
      </c>
      <c r="K5450" s="424"/>
      <c r="L5450" s="424"/>
    </row>
    <row r="5451" spans="1:12" ht="24" customHeight="1">
      <c r="A5451" s="300" t="s">
        <v>12986</v>
      </c>
      <c r="B5451" s="301" t="s">
        <v>13111</v>
      </c>
      <c r="C5451" s="300" t="s">
        <v>9</v>
      </c>
      <c r="D5451" s="300" t="s">
        <v>10714</v>
      </c>
      <c r="E5451" s="302" t="s">
        <v>93</v>
      </c>
      <c r="F5451" s="423" t="s">
        <v>13112</v>
      </c>
      <c r="G5451" s="423"/>
      <c r="H5451" s="423">
        <v>4.1730000000000001E-4</v>
      </c>
      <c r="I5451" s="423"/>
      <c r="J5451" s="424">
        <v>6.4000000000000003E-3</v>
      </c>
      <c r="K5451" s="424"/>
      <c r="L5451" s="424"/>
    </row>
    <row r="5452" spans="1:12" ht="24" customHeight="1">
      <c r="A5452" s="300" t="s">
        <v>12986</v>
      </c>
      <c r="B5452" s="301" t="s">
        <v>13113</v>
      </c>
      <c r="C5452" s="300" t="s">
        <v>9</v>
      </c>
      <c r="D5452" s="300" t="s">
        <v>10809</v>
      </c>
      <c r="E5452" s="302" t="s">
        <v>51</v>
      </c>
      <c r="F5452" s="423" t="s">
        <v>13114</v>
      </c>
      <c r="G5452" s="423"/>
      <c r="H5452" s="423">
        <v>4.1730000000000001E-4</v>
      </c>
      <c r="I5452" s="423"/>
      <c r="J5452" s="424">
        <v>5.0000000000000001E-3</v>
      </c>
      <c r="K5452" s="424"/>
      <c r="L5452" s="424"/>
    </row>
    <row r="5453" spans="1:12" ht="24" customHeight="1">
      <c r="A5453" s="300" t="s">
        <v>12986</v>
      </c>
      <c r="B5453" s="301" t="s">
        <v>13115</v>
      </c>
      <c r="C5453" s="300" t="s">
        <v>9</v>
      </c>
      <c r="D5453" s="300" t="s">
        <v>10810</v>
      </c>
      <c r="E5453" s="302" t="s">
        <v>51</v>
      </c>
      <c r="F5453" s="423" t="s">
        <v>13116</v>
      </c>
      <c r="G5453" s="423"/>
      <c r="H5453" s="423">
        <v>4.1730000000000001E-4</v>
      </c>
      <c r="I5453" s="423"/>
      <c r="J5453" s="424">
        <v>1.11E-2</v>
      </c>
      <c r="K5453" s="424"/>
      <c r="L5453" s="424"/>
    </row>
    <row r="5454" spans="1:12" ht="24" customHeight="1">
      <c r="A5454" s="300" t="s">
        <v>12986</v>
      </c>
      <c r="B5454" s="301" t="s">
        <v>13117</v>
      </c>
      <c r="C5454" s="300" t="s">
        <v>9</v>
      </c>
      <c r="D5454" s="300" t="s">
        <v>10837</v>
      </c>
      <c r="E5454" s="302" t="s">
        <v>51</v>
      </c>
      <c r="F5454" s="423" t="s">
        <v>13118</v>
      </c>
      <c r="G5454" s="423"/>
      <c r="H5454" s="423">
        <v>1.42E-5</v>
      </c>
      <c r="I5454" s="423"/>
      <c r="J5454" s="424">
        <v>6.3E-3</v>
      </c>
      <c r="K5454" s="424"/>
      <c r="L5454" s="424"/>
    </row>
    <row r="5455" spans="1:12" ht="24" customHeight="1">
      <c r="A5455" s="300" t="s">
        <v>12986</v>
      </c>
      <c r="B5455" s="301" t="s">
        <v>13003</v>
      </c>
      <c r="C5455" s="300" t="s">
        <v>9</v>
      </c>
      <c r="D5455" s="300" t="s">
        <v>7216</v>
      </c>
      <c r="E5455" s="302" t="s">
        <v>51</v>
      </c>
      <c r="F5455" s="423" t="s">
        <v>13004</v>
      </c>
      <c r="G5455" s="423"/>
      <c r="H5455" s="423">
        <v>8.3580000000000004E-4</v>
      </c>
      <c r="I5455" s="423"/>
      <c r="J5455" s="424">
        <v>2.7900000000000001E-2</v>
      </c>
      <c r="K5455" s="424"/>
      <c r="L5455" s="424"/>
    </row>
    <row r="5456" spans="1:12" ht="24" customHeight="1">
      <c r="A5456" s="300" t="s">
        <v>12986</v>
      </c>
      <c r="B5456" s="301" t="s">
        <v>13005</v>
      </c>
      <c r="C5456" s="300" t="s">
        <v>9</v>
      </c>
      <c r="D5456" s="300" t="s">
        <v>7393</v>
      </c>
      <c r="E5456" s="302" t="s">
        <v>12988</v>
      </c>
      <c r="F5456" s="423" t="s">
        <v>13006</v>
      </c>
      <c r="G5456" s="423"/>
      <c r="H5456" s="423">
        <v>5.0290000000000003E-4</v>
      </c>
      <c r="I5456" s="423"/>
      <c r="J5456" s="424">
        <v>2.7199999999999998E-2</v>
      </c>
      <c r="K5456" s="424"/>
      <c r="L5456" s="424"/>
    </row>
    <row r="5457" spans="1:12" ht="24" customHeight="1">
      <c r="A5457" s="300" t="s">
        <v>12986</v>
      </c>
      <c r="B5457" s="301" t="s">
        <v>13007</v>
      </c>
      <c r="C5457" s="300" t="s">
        <v>9</v>
      </c>
      <c r="D5457" s="300" t="s">
        <v>10619</v>
      </c>
      <c r="E5457" s="302" t="s">
        <v>51</v>
      </c>
      <c r="F5457" s="423" t="s">
        <v>13008</v>
      </c>
      <c r="G5457" s="423"/>
      <c r="H5457" s="423">
        <v>3.901E-4</v>
      </c>
      <c r="I5457" s="423"/>
      <c r="J5457" s="424">
        <v>7.46E-2</v>
      </c>
      <c r="K5457" s="424"/>
      <c r="L5457" s="424"/>
    </row>
    <row r="5458" spans="1:12" ht="24" customHeight="1">
      <c r="A5458" s="300" t="s">
        <v>12986</v>
      </c>
      <c r="B5458" s="301" t="s">
        <v>13009</v>
      </c>
      <c r="C5458" s="300" t="s">
        <v>9</v>
      </c>
      <c r="D5458" s="300" t="s">
        <v>10769</v>
      </c>
      <c r="E5458" s="302" t="s">
        <v>51</v>
      </c>
      <c r="F5458" s="423" t="s">
        <v>13010</v>
      </c>
      <c r="G5458" s="423"/>
      <c r="H5458" s="423">
        <v>3.50643E-2</v>
      </c>
      <c r="I5458" s="423"/>
      <c r="J5458" s="424">
        <v>4.4200000000000003E-2</v>
      </c>
      <c r="K5458" s="424"/>
      <c r="L5458" s="424"/>
    </row>
    <row r="5459" spans="1:12" ht="24" customHeight="1">
      <c r="A5459" s="300" t="s">
        <v>12986</v>
      </c>
      <c r="B5459" s="301" t="s">
        <v>13011</v>
      </c>
      <c r="C5459" s="300" t="s">
        <v>9</v>
      </c>
      <c r="D5459" s="300" t="s">
        <v>10929</v>
      </c>
      <c r="E5459" s="302" t="s">
        <v>51</v>
      </c>
      <c r="F5459" s="423" t="s">
        <v>13012</v>
      </c>
      <c r="G5459" s="423"/>
      <c r="H5459" s="423">
        <v>3.3799999999999998E-4</v>
      </c>
      <c r="I5459" s="423"/>
      <c r="J5459" s="424">
        <v>5.0900000000000001E-2</v>
      </c>
      <c r="K5459" s="424"/>
      <c r="L5459" s="424"/>
    </row>
    <row r="5460" spans="1:12" ht="17.100000000000001" customHeight="1">
      <c r="A5460" s="298"/>
      <c r="B5460" s="298"/>
      <c r="C5460" s="298"/>
      <c r="D5460" s="298"/>
      <c r="E5460" s="298"/>
      <c r="F5460" s="298"/>
      <c r="G5460" s="298"/>
      <c r="H5460" s="298"/>
      <c r="I5460" s="298"/>
      <c r="J5460" s="298" t="s">
        <v>12992</v>
      </c>
      <c r="K5460" s="298"/>
      <c r="L5460" s="298" t="s">
        <v>13603</v>
      </c>
    </row>
    <row r="5461" spans="1:12">
      <c r="A5461" s="414" t="s">
        <v>13056</v>
      </c>
      <c r="B5461" s="414"/>
      <c r="C5461" s="414"/>
      <c r="D5461" s="414"/>
      <c r="E5461" s="414"/>
      <c r="F5461" s="414"/>
      <c r="G5461" s="414"/>
      <c r="H5461" s="414"/>
      <c r="I5461" s="294"/>
      <c r="J5461" s="294"/>
      <c r="K5461" s="294"/>
      <c r="L5461" s="294"/>
    </row>
    <row r="5462" spans="1:12" ht="17.100000000000001" customHeight="1">
      <c r="A5462" s="294" t="s">
        <v>12978</v>
      </c>
      <c r="B5462" s="298" t="s">
        <v>12979</v>
      </c>
      <c r="C5462" s="294" t="s">
        <v>12980</v>
      </c>
      <c r="D5462" s="294" t="s">
        <v>12981</v>
      </c>
      <c r="E5462" s="299" t="s">
        <v>12982</v>
      </c>
      <c r="F5462" s="413" t="s">
        <v>12983</v>
      </c>
      <c r="G5462" s="413"/>
      <c r="H5462" s="413" t="s">
        <v>12984</v>
      </c>
      <c r="I5462" s="413"/>
      <c r="J5462" s="413" t="s">
        <v>12985</v>
      </c>
      <c r="K5462" s="413"/>
      <c r="L5462" s="413"/>
    </row>
    <row r="5463" spans="1:12" ht="24" customHeight="1">
      <c r="A5463" s="300" t="s">
        <v>12986</v>
      </c>
      <c r="B5463" s="301" t="s">
        <v>13057</v>
      </c>
      <c r="C5463" s="300" t="s">
        <v>9</v>
      </c>
      <c r="D5463" s="300" t="s">
        <v>12549</v>
      </c>
      <c r="E5463" s="302" t="s">
        <v>27</v>
      </c>
      <c r="F5463" s="423" t="s">
        <v>12948</v>
      </c>
      <c r="G5463" s="423"/>
      <c r="H5463" s="423">
        <v>0.31371510000000002</v>
      </c>
      <c r="I5463" s="423"/>
      <c r="J5463" s="424">
        <v>0.2039</v>
      </c>
      <c r="K5463" s="424"/>
      <c r="L5463" s="424"/>
    </row>
    <row r="5464" spans="1:12" ht="17.100000000000001" customHeight="1">
      <c r="A5464" s="298"/>
      <c r="B5464" s="298"/>
      <c r="C5464" s="298"/>
      <c r="D5464" s="298"/>
      <c r="E5464" s="298"/>
      <c r="F5464" s="298"/>
      <c r="G5464" s="298"/>
      <c r="H5464" s="298"/>
      <c r="I5464" s="298"/>
      <c r="J5464" s="298" t="s">
        <v>12992</v>
      </c>
      <c r="K5464" s="298"/>
      <c r="L5464" s="298" t="s">
        <v>13644</v>
      </c>
    </row>
    <row r="5465" spans="1:12">
      <c r="A5465" s="414" t="s">
        <v>13058</v>
      </c>
      <c r="B5465" s="414"/>
      <c r="C5465" s="414"/>
      <c r="D5465" s="414"/>
      <c r="E5465" s="414"/>
      <c r="F5465" s="414"/>
      <c r="G5465" s="414"/>
      <c r="H5465" s="414"/>
      <c r="I5465" s="294"/>
      <c r="J5465" s="294"/>
      <c r="K5465" s="294"/>
      <c r="L5465" s="294"/>
    </row>
    <row r="5466" spans="1:12" ht="17.100000000000001" customHeight="1">
      <c r="A5466" s="294" t="s">
        <v>12978</v>
      </c>
      <c r="B5466" s="298" t="s">
        <v>12979</v>
      </c>
      <c r="C5466" s="294" t="s">
        <v>12980</v>
      </c>
      <c r="D5466" s="294" t="s">
        <v>12981</v>
      </c>
      <c r="E5466" s="299" t="s">
        <v>12982</v>
      </c>
      <c r="F5466" s="413" t="s">
        <v>12983</v>
      </c>
      <c r="G5466" s="413"/>
      <c r="H5466" s="413" t="s">
        <v>12984</v>
      </c>
      <c r="I5466" s="413"/>
      <c r="J5466" s="413" t="s">
        <v>12985</v>
      </c>
      <c r="K5466" s="413"/>
      <c r="L5466" s="413"/>
    </row>
    <row r="5467" spans="1:12" ht="24" customHeight="1">
      <c r="A5467" s="300" t="s">
        <v>12986</v>
      </c>
      <c r="B5467" s="301" t="s">
        <v>13059</v>
      </c>
      <c r="C5467" s="300" t="s">
        <v>9</v>
      </c>
      <c r="D5467" s="300" t="s">
        <v>12535</v>
      </c>
      <c r="E5467" s="302" t="s">
        <v>27</v>
      </c>
      <c r="F5467" s="423" t="s">
        <v>12936</v>
      </c>
      <c r="G5467" s="423"/>
      <c r="H5467" s="423">
        <v>0.31371510000000002</v>
      </c>
      <c r="I5467" s="423"/>
      <c r="J5467" s="424">
        <v>1.5699999999999999E-2</v>
      </c>
      <c r="K5467" s="424"/>
      <c r="L5467" s="424"/>
    </row>
    <row r="5468" spans="1:12" ht="17.100000000000001" customHeight="1">
      <c r="A5468" s="298"/>
      <c r="B5468" s="298"/>
      <c r="C5468" s="298"/>
      <c r="D5468" s="298"/>
      <c r="E5468" s="298"/>
      <c r="F5468" s="298"/>
      <c r="G5468" s="298"/>
      <c r="H5468" s="298"/>
      <c r="I5468" s="298"/>
      <c r="J5468" s="298" t="s">
        <v>12992</v>
      </c>
      <c r="K5468" s="298"/>
      <c r="L5468" s="298" t="s">
        <v>12909</v>
      </c>
    </row>
    <row r="5469" spans="1:12">
      <c r="A5469" s="414" t="s">
        <v>13060</v>
      </c>
      <c r="B5469" s="414"/>
      <c r="C5469" s="414"/>
      <c r="D5469" s="414"/>
      <c r="E5469" s="414"/>
      <c r="F5469" s="414"/>
      <c r="G5469" s="414"/>
      <c r="H5469" s="414"/>
      <c r="I5469" s="294"/>
      <c r="J5469" s="294"/>
      <c r="K5469" s="294"/>
      <c r="L5469" s="294"/>
    </row>
    <row r="5470" spans="1:12" ht="17.100000000000001" customHeight="1">
      <c r="A5470" s="294" t="s">
        <v>12978</v>
      </c>
      <c r="B5470" s="298" t="s">
        <v>12979</v>
      </c>
      <c r="C5470" s="294" t="s">
        <v>12980</v>
      </c>
      <c r="D5470" s="294" t="s">
        <v>12981</v>
      </c>
      <c r="E5470" s="299" t="s">
        <v>12982</v>
      </c>
      <c r="F5470" s="413" t="s">
        <v>12983</v>
      </c>
      <c r="G5470" s="413"/>
      <c r="H5470" s="413" t="s">
        <v>12984</v>
      </c>
      <c r="I5470" s="413"/>
      <c r="J5470" s="413" t="s">
        <v>12985</v>
      </c>
      <c r="K5470" s="413"/>
      <c r="L5470" s="413"/>
    </row>
    <row r="5471" spans="1:12" ht="24" customHeight="1">
      <c r="A5471" s="300" t="s">
        <v>12986</v>
      </c>
      <c r="B5471" s="301" t="s">
        <v>13061</v>
      </c>
      <c r="C5471" s="300" t="s">
        <v>9</v>
      </c>
      <c r="D5471" s="300" t="s">
        <v>12522</v>
      </c>
      <c r="E5471" s="302" t="s">
        <v>27</v>
      </c>
      <c r="F5471" s="423" t="s">
        <v>12964</v>
      </c>
      <c r="G5471" s="423"/>
      <c r="H5471" s="423">
        <v>0.31371510000000002</v>
      </c>
      <c r="I5471" s="423"/>
      <c r="J5471" s="424">
        <v>0.79369999999999996</v>
      </c>
      <c r="K5471" s="424"/>
      <c r="L5471" s="424"/>
    </row>
    <row r="5472" spans="1:12" ht="24" customHeight="1">
      <c r="A5472" s="300" t="s">
        <v>12986</v>
      </c>
      <c r="B5472" s="301" t="s">
        <v>13062</v>
      </c>
      <c r="C5472" s="300" t="s">
        <v>9</v>
      </c>
      <c r="D5472" s="300" t="s">
        <v>12527</v>
      </c>
      <c r="E5472" s="302" t="s">
        <v>27</v>
      </c>
      <c r="F5472" s="423" t="s">
        <v>13063</v>
      </c>
      <c r="G5472" s="423"/>
      <c r="H5472" s="423">
        <v>0.31371510000000002</v>
      </c>
      <c r="I5472" s="423"/>
      <c r="J5472" s="424">
        <v>0.1067</v>
      </c>
      <c r="K5472" s="424"/>
      <c r="L5472" s="424"/>
    </row>
    <row r="5473" spans="1:12" ht="17.100000000000001" customHeight="1">
      <c r="A5473" s="298"/>
      <c r="B5473" s="298"/>
      <c r="C5473" s="298"/>
      <c r="D5473" s="298"/>
      <c r="E5473" s="298"/>
      <c r="F5473" s="298"/>
      <c r="G5473" s="298"/>
      <c r="H5473" s="298"/>
      <c r="I5473" s="298"/>
      <c r="J5473" s="298" t="s">
        <v>12992</v>
      </c>
      <c r="K5473" s="298"/>
      <c r="L5473" s="298" t="s">
        <v>13505</v>
      </c>
    </row>
    <row r="5474" spans="1:12" ht="17.100000000000001" customHeight="1">
      <c r="A5474" s="294" t="s">
        <v>13014</v>
      </c>
      <c r="B5474" s="294"/>
      <c r="C5474" s="294"/>
      <c r="D5474" s="294"/>
      <c r="E5474" s="294"/>
      <c r="F5474" s="294"/>
      <c r="G5474" s="294"/>
      <c r="H5474" s="294"/>
      <c r="I5474" s="294"/>
      <c r="J5474" s="294"/>
      <c r="K5474" s="294"/>
      <c r="L5474" s="294"/>
    </row>
    <row r="5475" spans="1:12" ht="17.100000000000001" customHeight="1">
      <c r="A5475" s="298"/>
      <c r="B5475" s="298"/>
      <c r="C5475" s="298"/>
      <c r="D5475" s="298"/>
      <c r="E5475" s="298"/>
      <c r="F5475" s="298"/>
      <c r="G5475" s="298"/>
      <c r="H5475" s="298"/>
      <c r="I5475" s="298"/>
      <c r="J5475" s="298" t="s">
        <v>13015</v>
      </c>
      <c r="K5475" s="298"/>
      <c r="L5475" s="298" t="s">
        <v>14431</v>
      </c>
    </row>
    <row r="5476" spans="1:12" ht="17.100000000000001" customHeight="1">
      <c r="A5476" s="298"/>
      <c r="B5476" s="298"/>
      <c r="C5476" s="298"/>
      <c r="D5476" s="298"/>
      <c r="E5476" s="298"/>
      <c r="F5476" s="298"/>
      <c r="G5476" s="298"/>
      <c r="H5476" s="298"/>
      <c r="I5476" s="298"/>
      <c r="J5476" s="298" t="s">
        <v>13017</v>
      </c>
      <c r="K5476" s="298" t="s">
        <v>13018</v>
      </c>
      <c r="L5476" s="298" t="s">
        <v>13626</v>
      </c>
    </row>
    <row r="5477" spans="1:12" ht="17.100000000000001" customHeight="1">
      <c r="A5477" s="298"/>
      <c r="B5477" s="298"/>
      <c r="C5477" s="298"/>
      <c r="D5477" s="298"/>
      <c r="E5477" s="298"/>
      <c r="F5477" s="298"/>
      <c r="G5477" s="298"/>
      <c r="H5477" s="298"/>
      <c r="I5477" s="298"/>
      <c r="J5477" s="298" t="s">
        <v>13020</v>
      </c>
      <c r="K5477" s="298"/>
      <c r="L5477" s="298" t="s">
        <v>14322</v>
      </c>
    </row>
    <row r="5478" spans="1:12" ht="17.100000000000001" customHeight="1">
      <c r="A5478" s="298"/>
      <c r="B5478" s="298"/>
      <c r="C5478" s="298"/>
      <c r="D5478" s="298"/>
      <c r="E5478" s="298"/>
      <c r="F5478" s="298"/>
      <c r="G5478" s="298"/>
      <c r="H5478" s="298"/>
      <c r="I5478" s="298"/>
      <c r="J5478" s="298" t="s">
        <v>13022</v>
      </c>
      <c r="K5478" s="298" t="s">
        <v>12974</v>
      </c>
      <c r="L5478" s="298" t="s">
        <v>14450</v>
      </c>
    </row>
    <row r="5479" spans="1:12" ht="17.100000000000001" customHeight="1">
      <c r="A5479" s="298"/>
      <c r="B5479" s="298"/>
      <c r="C5479" s="298"/>
      <c r="D5479" s="298"/>
      <c r="E5479" s="298"/>
      <c r="F5479" s="298"/>
      <c r="G5479" s="298"/>
      <c r="H5479" s="298"/>
      <c r="I5479" s="298"/>
      <c r="J5479" s="298" t="s">
        <v>13024</v>
      </c>
      <c r="K5479" s="298"/>
      <c r="L5479" s="298" t="s">
        <v>14451</v>
      </c>
    </row>
    <row r="5480" spans="1:12" ht="30" customHeight="1">
      <c r="A5480" s="299"/>
      <c r="B5480" s="299"/>
      <c r="C5480" s="299"/>
      <c r="D5480" s="299"/>
      <c r="E5480" s="299"/>
      <c r="F5480" s="299"/>
      <c r="G5480" s="299"/>
      <c r="H5480" s="299"/>
      <c r="I5480" s="299"/>
      <c r="J5480" s="299"/>
      <c r="K5480" s="299"/>
      <c r="L5480" s="299"/>
    </row>
    <row r="5481" spans="1:12" ht="24" customHeight="1">
      <c r="A5481" s="295" t="s">
        <v>14452</v>
      </c>
      <c r="B5481" s="296" t="s">
        <v>14453</v>
      </c>
      <c r="C5481" s="295" t="s">
        <v>9</v>
      </c>
      <c r="D5481" s="295" t="s">
        <v>3950</v>
      </c>
      <c r="E5481" s="297" t="s">
        <v>51</v>
      </c>
      <c r="F5481" s="296"/>
      <c r="G5481" s="296"/>
      <c r="H5481" s="296"/>
      <c r="I5481" s="296"/>
      <c r="J5481" s="296"/>
      <c r="K5481" s="296"/>
      <c r="L5481" s="296"/>
    </row>
    <row r="5482" spans="1:12">
      <c r="A5482" s="414" t="s">
        <v>12977</v>
      </c>
      <c r="B5482" s="414"/>
      <c r="C5482" s="414"/>
      <c r="D5482" s="414"/>
      <c r="E5482" s="414"/>
      <c r="F5482" s="414"/>
      <c r="G5482" s="414"/>
      <c r="H5482" s="414"/>
      <c r="I5482" s="294"/>
      <c r="J5482" s="294"/>
      <c r="K5482" s="294"/>
      <c r="L5482" s="294"/>
    </row>
    <row r="5483" spans="1:12" ht="17.100000000000001" customHeight="1">
      <c r="A5483" s="294" t="s">
        <v>12978</v>
      </c>
      <c r="B5483" s="298" t="s">
        <v>12979</v>
      </c>
      <c r="C5483" s="294" t="s">
        <v>12980</v>
      </c>
      <c r="D5483" s="294" t="s">
        <v>12981</v>
      </c>
      <c r="E5483" s="299" t="s">
        <v>12982</v>
      </c>
      <c r="F5483" s="413" t="s">
        <v>12983</v>
      </c>
      <c r="G5483" s="413"/>
      <c r="H5483" s="413" t="s">
        <v>12984</v>
      </c>
      <c r="I5483" s="413"/>
      <c r="J5483" s="413" t="s">
        <v>12985</v>
      </c>
      <c r="K5483" s="413"/>
      <c r="L5483" s="413"/>
    </row>
    <row r="5484" spans="1:12" ht="24" customHeight="1">
      <c r="A5484" s="300" t="s">
        <v>12986</v>
      </c>
      <c r="B5484" s="301" t="s">
        <v>13085</v>
      </c>
      <c r="C5484" s="300" t="s">
        <v>9</v>
      </c>
      <c r="D5484" s="300" t="s">
        <v>7909</v>
      </c>
      <c r="E5484" s="302" t="s">
        <v>51</v>
      </c>
      <c r="F5484" s="423" t="s">
        <v>13086</v>
      </c>
      <c r="G5484" s="423"/>
      <c r="H5484" s="423">
        <v>3.0309999999999999E-4</v>
      </c>
      <c r="I5484" s="423"/>
      <c r="J5484" s="424">
        <v>3.15E-2</v>
      </c>
      <c r="K5484" s="424"/>
      <c r="L5484" s="424"/>
    </row>
    <row r="5485" spans="1:12" ht="24" customHeight="1">
      <c r="A5485" s="300" t="s">
        <v>12986</v>
      </c>
      <c r="B5485" s="301" t="s">
        <v>13087</v>
      </c>
      <c r="C5485" s="300" t="s">
        <v>9</v>
      </c>
      <c r="D5485" s="300" t="s">
        <v>8873</v>
      </c>
      <c r="E5485" s="302" t="s">
        <v>51</v>
      </c>
      <c r="F5485" s="423" t="s">
        <v>13088</v>
      </c>
      <c r="G5485" s="423"/>
      <c r="H5485" s="423">
        <v>2.8900000000000001E-5</v>
      </c>
      <c r="I5485" s="423"/>
      <c r="J5485" s="424">
        <v>2.5100000000000001E-2</v>
      </c>
      <c r="K5485" s="424"/>
      <c r="L5485" s="424"/>
    </row>
    <row r="5486" spans="1:12" ht="48" customHeight="1">
      <c r="A5486" s="300" t="s">
        <v>12986</v>
      </c>
      <c r="B5486" s="301" t="s">
        <v>13089</v>
      </c>
      <c r="C5486" s="300" t="s">
        <v>9</v>
      </c>
      <c r="D5486" s="300" t="s">
        <v>9227</v>
      </c>
      <c r="E5486" s="302" t="s">
        <v>51</v>
      </c>
      <c r="F5486" s="423" t="s">
        <v>13090</v>
      </c>
      <c r="G5486" s="423"/>
      <c r="H5486" s="423">
        <v>2.02E-5</v>
      </c>
      <c r="I5486" s="423"/>
      <c r="J5486" s="424">
        <v>2.7E-2</v>
      </c>
      <c r="K5486" s="424"/>
      <c r="L5486" s="424"/>
    </row>
    <row r="5487" spans="1:12" ht="24" customHeight="1">
      <c r="A5487" s="300" t="s">
        <v>12986</v>
      </c>
      <c r="B5487" s="301" t="s">
        <v>13091</v>
      </c>
      <c r="C5487" s="300" t="s">
        <v>9</v>
      </c>
      <c r="D5487" s="300" t="s">
        <v>9580</v>
      </c>
      <c r="E5487" s="302" t="s">
        <v>51</v>
      </c>
      <c r="F5487" s="423" t="s">
        <v>13092</v>
      </c>
      <c r="G5487" s="423"/>
      <c r="H5487" s="423">
        <v>1.98E-5</v>
      </c>
      <c r="I5487" s="423"/>
      <c r="J5487" s="424">
        <v>1.77E-2</v>
      </c>
      <c r="K5487" s="424"/>
      <c r="L5487" s="424"/>
    </row>
    <row r="5488" spans="1:12" ht="24" customHeight="1">
      <c r="A5488" s="300" t="s">
        <v>12986</v>
      </c>
      <c r="B5488" s="301" t="s">
        <v>12987</v>
      </c>
      <c r="C5488" s="300" t="s">
        <v>9</v>
      </c>
      <c r="D5488" s="300" t="s">
        <v>9831</v>
      </c>
      <c r="E5488" s="302" t="s">
        <v>12988</v>
      </c>
      <c r="F5488" s="423" t="s">
        <v>12989</v>
      </c>
      <c r="G5488" s="423"/>
      <c r="H5488" s="423">
        <v>7.0136E-3</v>
      </c>
      <c r="I5488" s="423"/>
      <c r="J5488" s="424">
        <v>7.0999999999999994E-2</v>
      </c>
      <c r="K5488" s="424"/>
      <c r="L5488" s="424"/>
    </row>
    <row r="5489" spans="1:12" ht="36" customHeight="1">
      <c r="A5489" s="300" t="s">
        <v>12986</v>
      </c>
      <c r="B5489" s="301" t="s">
        <v>12990</v>
      </c>
      <c r="C5489" s="300" t="s">
        <v>9</v>
      </c>
      <c r="D5489" s="300" t="s">
        <v>11426</v>
      </c>
      <c r="E5489" s="302" t="s">
        <v>51</v>
      </c>
      <c r="F5489" s="423" t="s">
        <v>12991</v>
      </c>
      <c r="G5489" s="423"/>
      <c r="H5489" s="423">
        <v>3.6759999999999999E-4</v>
      </c>
      <c r="I5489" s="423"/>
      <c r="J5489" s="424">
        <v>4.8599999999999997E-2</v>
      </c>
      <c r="K5489" s="424"/>
      <c r="L5489" s="424"/>
    </row>
    <row r="5490" spans="1:12" ht="17.100000000000001" customHeight="1">
      <c r="A5490" s="298"/>
      <c r="B5490" s="298"/>
      <c r="C5490" s="298"/>
      <c r="D5490" s="298"/>
      <c r="E5490" s="298"/>
      <c r="F5490" s="298"/>
      <c r="G5490" s="298"/>
      <c r="H5490" s="298"/>
      <c r="I5490" s="298"/>
      <c r="J5490" s="298" t="s">
        <v>12992</v>
      </c>
      <c r="K5490" s="298"/>
      <c r="L5490" s="298" t="s">
        <v>12943</v>
      </c>
    </row>
    <row r="5491" spans="1:12">
      <c r="A5491" s="414" t="s">
        <v>12994</v>
      </c>
      <c r="B5491" s="414"/>
      <c r="C5491" s="414"/>
      <c r="D5491" s="414"/>
      <c r="E5491" s="414"/>
      <c r="F5491" s="414"/>
      <c r="G5491" s="414"/>
      <c r="H5491" s="414"/>
      <c r="I5491" s="294"/>
      <c r="J5491" s="294"/>
      <c r="K5491" s="294"/>
      <c r="L5491" s="294"/>
    </row>
    <row r="5492" spans="1:12" ht="17.100000000000001" customHeight="1">
      <c r="A5492" s="294" t="s">
        <v>12978</v>
      </c>
      <c r="B5492" s="298" t="s">
        <v>12979</v>
      </c>
      <c r="C5492" s="294" t="s">
        <v>12980</v>
      </c>
      <c r="D5492" s="294" t="s">
        <v>12981</v>
      </c>
      <c r="E5492" s="299" t="s">
        <v>12982</v>
      </c>
      <c r="F5492" s="413" t="s">
        <v>12983</v>
      </c>
      <c r="G5492" s="413"/>
      <c r="H5492" s="413" t="s">
        <v>12984</v>
      </c>
      <c r="I5492" s="413"/>
      <c r="J5492" s="413" t="s">
        <v>12985</v>
      </c>
      <c r="K5492" s="413"/>
      <c r="L5492" s="413"/>
    </row>
    <row r="5493" spans="1:12" ht="24" customHeight="1">
      <c r="A5493" s="300" t="s">
        <v>12986</v>
      </c>
      <c r="B5493" s="301" t="s">
        <v>13197</v>
      </c>
      <c r="C5493" s="300" t="s">
        <v>9</v>
      </c>
      <c r="D5493" s="300" t="s">
        <v>6983</v>
      </c>
      <c r="E5493" s="302" t="s">
        <v>27</v>
      </c>
      <c r="F5493" s="423" t="s">
        <v>13198</v>
      </c>
      <c r="G5493" s="423"/>
      <c r="H5493" s="423">
        <v>0.26562479999999999</v>
      </c>
      <c r="I5493" s="423"/>
      <c r="J5493" s="424">
        <v>1.3413999999999999</v>
      </c>
      <c r="K5493" s="424"/>
      <c r="L5493" s="424"/>
    </row>
    <row r="5494" spans="1:12" ht="24" customHeight="1">
      <c r="A5494" s="300" t="s">
        <v>12986</v>
      </c>
      <c r="B5494" s="301" t="s">
        <v>13199</v>
      </c>
      <c r="C5494" s="300" t="s">
        <v>9</v>
      </c>
      <c r="D5494" s="300" t="s">
        <v>8746</v>
      </c>
      <c r="E5494" s="302" t="s">
        <v>27</v>
      </c>
      <c r="F5494" s="423" t="s">
        <v>13196</v>
      </c>
      <c r="G5494" s="423"/>
      <c r="H5494" s="423">
        <v>0.26562479999999999</v>
      </c>
      <c r="I5494" s="423"/>
      <c r="J5494" s="424">
        <v>1.9097999999999999</v>
      </c>
      <c r="K5494" s="424"/>
      <c r="L5494" s="424"/>
    </row>
    <row r="5495" spans="1:12" ht="17.100000000000001" customHeight="1">
      <c r="A5495" s="298"/>
      <c r="B5495" s="298"/>
      <c r="C5495" s="298"/>
      <c r="D5495" s="298"/>
      <c r="E5495" s="298"/>
      <c r="F5495" s="298"/>
      <c r="G5495" s="298"/>
      <c r="H5495" s="298"/>
      <c r="I5495" s="298"/>
      <c r="J5495" s="298" t="s">
        <v>12992</v>
      </c>
      <c r="K5495" s="298"/>
      <c r="L5495" s="298" t="s">
        <v>14454</v>
      </c>
    </row>
    <row r="5496" spans="1:12">
      <c r="A5496" s="414" t="s">
        <v>12998</v>
      </c>
      <c r="B5496" s="414"/>
      <c r="C5496" s="414"/>
      <c r="D5496" s="414"/>
      <c r="E5496" s="414"/>
      <c r="F5496" s="414"/>
      <c r="G5496" s="414"/>
      <c r="H5496" s="414"/>
      <c r="I5496" s="294"/>
      <c r="J5496" s="294"/>
      <c r="K5496" s="294"/>
      <c r="L5496" s="294"/>
    </row>
    <row r="5497" spans="1:12" ht="17.100000000000001" customHeight="1">
      <c r="A5497" s="294" t="s">
        <v>12978</v>
      </c>
      <c r="B5497" s="298" t="s">
        <v>12979</v>
      </c>
      <c r="C5497" s="294" t="s">
        <v>12980</v>
      </c>
      <c r="D5497" s="294" t="s">
        <v>12981</v>
      </c>
      <c r="E5497" s="299" t="s">
        <v>12982</v>
      </c>
      <c r="F5497" s="413" t="s">
        <v>12983</v>
      </c>
      <c r="G5497" s="413"/>
      <c r="H5497" s="413" t="s">
        <v>12984</v>
      </c>
      <c r="I5497" s="413"/>
      <c r="J5497" s="413" t="s">
        <v>12985</v>
      </c>
      <c r="K5497" s="413"/>
      <c r="L5497" s="413"/>
    </row>
    <row r="5498" spans="1:12" ht="24" customHeight="1">
      <c r="A5498" s="300" t="s">
        <v>12986</v>
      </c>
      <c r="B5498" s="301" t="s">
        <v>14455</v>
      </c>
      <c r="C5498" s="300" t="s">
        <v>9</v>
      </c>
      <c r="D5498" s="300" t="s">
        <v>9780</v>
      </c>
      <c r="E5498" s="302" t="s">
        <v>51</v>
      </c>
      <c r="F5498" s="423" t="s">
        <v>14456</v>
      </c>
      <c r="G5498" s="423"/>
      <c r="H5498" s="423">
        <v>1</v>
      </c>
      <c r="I5498" s="423"/>
      <c r="J5498" s="424">
        <v>3.31</v>
      </c>
      <c r="K5498" s="424"/>
      <c r="L5498" s="424"/>
    </row>
    <row r="5499" spans="1:12" ht="24" customHeight="1">
      <c r="A5499" s="300" t="s">
        <v>12986</v>
      </c>
      <c r="B5499" s="301" t="s">
        <v>13099</v>
      </c>
      <c r="C5499" s="300" t="s">
        <v>9</v>
      </c>
      <c r="D5499" s="300" t="s">
        <v>7224</v>
      </c>
      <c r="E5499" s="302" t="s">
        <v>51</v>
      </c>
      <c r="F5499" s="423" t="s">
        <v>13100</v>
      </c>
      <c r="G5499" s="423"/>
      <c r="H5499" s="423">
        <v>3.5798000000000002E-3</v>
      </c>
      <c r="I5499" s="423"/>
      <c r="J5499" s="424">
        <v>3.2899999999999999E-2</v>
      </c>
      <c r="K5499" s="424"/>
      <c r="L5499" s="424"/>
    </row>
    <row r="5500" spans="1:12" ht="24" customHeight="1">
      <c r="A5500" s="300" t="s">
        <v>12986</v>
      </c>
      <c r="B5500" s="301" t="s">
        <v>13101</v>
      </c>
      <c r="C5500" s="300" t="s">
        <v>9</v>
      </c>
      <c r="D5500" s="300" t="s">
        <v>7359</v>
      </c>
      <c r="E5500" s="302" t="s">
        <v>51</v>
      </c>
      <c r="F5500" s="423" t="s">
        <v>13102</v>
      </c>
      <c r="G5500" s="423"/>
      <c r="H5500" s="423">
        <v>1.156E-4</v>
      </c>
      <c r="I5500" s="423"/>
      <c r="J5500" s="424">
        <v>1.49E-2</v>
      </c>
      <c r="K5500" s="424"/>
      <c r="L5500" s="424"/>
    </row>
    <row r="5501" spans="1:12" ht="24" customHeight="1">
      <c r="A5501" s="300" t="s">
        <v>12986</v>
      </c>
      <c r="B5501" s="301" t="s">
        <v>13103</v>
      </c>
      <c r="C5501" s="300" t="s">
        <v>9</v>
      </c>
      <c r="D5501" s="300" t="s">
        <v>8851</v>
      </c>
      <c r="E5501" s="302" t="s">
        <v>51</v>
      </c>
      <c r="F5501" s="423" t="s">
        <v>13104</v>
      </c>
      <c r="G5501" s="423"/>
      <c r="H5501" s="423">
        <v>9.2399999999999996E-5</v>
      </c>
      <c r="I5501" s="423"/>
      <c r="J5501" s="424">
        <v>1.7899999999999999E-2</v>
      </c>
      <c r="K5501" s="424"/>
      <c r="L5501" s="424"/>
    </row>
    <row r="5502" spans="1:12" ht="24" customHeight="1">
      <c r="A5502" s="300" t="s">
        <v>12986</v>
      </c>
      <c r="B5502" s="301" t="s">
        <v>13105</v>
      </c>
      <c r="C5502" s="300" t="s">
        <v>9</v>
      </c>
      <c r="D5502" s="300" t="s">
        <v>8852</v>
      </c>
      <c r="E5502" s="302" t="s">
        <v>51</v>
      </c>
      <c r="F5502" s="423" t="s">
        <v>13106</v>
      </c>
      <c r="G5502" s="423"/>
      <c r="H5502" s="423">
        <v>1.98E-5</v>
      </c>
      <c r="I5502" s="423"/>
      <c r="J5502" s="424">
        <v>1.09E-2</v>
      </c>
      <c r="K5502" s="424"/>
      <c r="L5502" s="424"/>
    </row>
    <row r="5503" spans="1:12" ht="24" customHeight="1">
      <c r="A5503" s="300" t="s">
        <v>12986</v>
      </c>
      <c r="B5503" s="301" t="s">
        <v>13107</v>
      </c>
      <c r="C5503" s="300" t="s">
        <v>9</v>
      </c>
      <c r="D5503" s="300" t="s">
        <v>9000</v>
      </c>
      <c r="E5503" s="302" t="s">
        <v>51</v>
      </c>
      <c r="F5503" s="423" t="s">
        <v>13108</v>
      </c>
      <c r="G5503" s="423"/>
      <c r="H5503" s="423">
        <v>4.0746999999999997E-3</v>
      </c>
      <c r="I5503" s="423"/>
      <c r="J5503" s="424">
        <v>2.76E-2</v>
      </c>
      <c r="K5503" s="424"/>
      <c r="L5503" s="424"/>
    </row>
    <row r="5504" spans="1:12" ht="24" customHeight="1">
      <c r="A5504" s="300" t="s">
        <v>12986</v>
      </c>
      <c r="B5504" s="301" t="s">
        <v>13109</v>
      </c>
      <c r="C5504" s="300" t="s">
        <v>9</v>
      </c>
      <c r="D5504" s="300" t="s">
        <v>9574</v>
      </c>
      <c r="E5504" s="302" t="s">
        <v>51</v>
      </c>
      <c r="F5504" s="423" t="s">
        <v>13110</v>
      </c>
      <c r="G5504" s="423"/>
      <c r="H5504" s="423">
        <v>1.2921E-3</v>
      </c>
      <c r="I5504" s="423"/>
      <c r="J5504" s="424">
        <v>1.14E-2</v>
      </c>
      <c r="K5504" s="424"/>
      <c r="L5504" s="424"/>
    </row>
    <row r="5505" spans="1:12" ht="24" customHeight="1">
      <c r="A5505" s="300" t="s">
        <v>12986</v>
      </c>
      <c r="B5505" s="301" t="s">
        <v>13111</v>
      </c>
      <c r="C5505" s="300" t="s">
        <v>9</v>
      </c>
      <c r="D5505" s="300" t="s">
        <v>10714</v>
      </c>
      <c r="E5505" s="302" t="s">
        <v>93</v>
      </c>
      <c r="F5505" s="423" t="s">
        <v>13112</v>
      </c>
      <c r="G5505" s="423"/>
      <c r="H5505" s="423">
        <v>6.7909999999999997E-4</v>
      </c>
      <c r="I5505" s="423"/>
      <c r="J5505" s="424">
        <v>1.04E-2</v>
      </c>
      <c r="K5505" s="424"/>
      <c r="L5505" s="424"/>
    </row>
    <row r="5506" spans="1:12" ht="24" customHeight="1">
      <c r="A5506" s="300" t="s">
        <v>12986</v>
      </c>
      <c r="B5506" s="301" t="s">
        <v>13113</v>
      </c>
      <c r="C5506" s="300" t="s">
        <v>9</v>
      </c>
      <c r="D5506" s="300" t="s">
        <v>10809</v>
      </c>
      <c r="E5506" s="302" t="s">
        <v>51</v>
      </c>
      <c r="F5506" s="423" t="s">
        <v>13114</v>
      </c>
      <c r="G5506" s="423"/>
      <c r="H5506" s="423">
        <v>6.7909999999999997E-4</v>
      </c>
      <c r="I5506" s="423"/>
      <c r="J5506" s="424">
        <v>8.0999999999999996E-3</v>
      </c>
      <c r="K5506" s="424"/>
      <c r="L5506" s="424"/>
    </row>
    <row r="5507" spans="1:12" ht="24" customHeight="1">
      <c r="A5507" s="300" t="s">
        <v>12986</v>
      </c>
      <c r="B5507" s="301" t="s">
        <v>13115</v>
      </c>
      <c r="C5507" s="300" t="s">
        <v>9</v>
      </c>
      <c r="D5507" s="300" t="s">
        <v>10810</v>
      </c>
      <c r="E5507" s="302" t="s">
        <v>51</v>
      </c>
      <c r="F5507" s="423" t="s">
        <v>13116</v>
      </c>
      <c r="G5507" s="423"/>
      <c r="H5507" s="423">
        <v>6.7909999999999997E-4</v>
      </c>
      <c r="I5507" s="423"/>
      <c r="J5507" s="424">
        <v>1.8100000000000002E-2</v>
      </c>
      <c r="K5507" s="424"/>
      <c r="L5507" s="424"/>
    </row>
    <row r="5508" spans="1:12" ht="24" customHeight="1">
      <c r="A5508" s="300" t="s">
        <v>12986</v>
      </c>
      <c r="B5508" s="301" t="s">
        <v>13117</v>
      </c>
      <c r="C5508" s="300" t="s">
        <v>9</v>
      </c>
      <c r="D5508" s="300" t="s">
        <v>10837</v>
      </c>
      <c r="E5508" s="302" t="s">
        <v>51</v>
      </c>
      <c r="F5508" s="423" t="s">
        <v>13118</v>
      </c>
      <c r="G5508" s="423"/>
      <c r="H5508" s="423">
        <v>2.3200000000000001E-5</v>
      </c>
      <c r="I5508" s="423"/>
      <c r="J5508" s="424">
        <v>1.03E-2</v>
      </c>
      <c r="K5508" s="424"/>
      <c r="L5508" s="424"/>
    </row>
    <row r="5509" spans="1:12" ht="24" customHeight="1">
      <c r="A5509" s="300" t="s">
        <v>12986</v>
      </c>
      <c r="B5509" s="301" t="s">
        <v>13003</v>
      </c>
      <c r="C5509" s="300" t="s">
        <v>9</v>
      </c>
      <c r="D5509" s="300" t="s">
        <v>7216</v>
      </c>
      <c r="E5509" s="302" t="s">
        <v>51</v>
      </c>
      <c r="F5509" s="423" t="s">
        <v>13004</v>
      </c>
      <c r="G5509" s="423"/>
      <c r="H5509" s="423">
        <v>1.3600999999999999E-3</v>
      </c>
      <c r="I5509" s="423"/>
      <c r="J5509" s="424">
        <v>4.5400000000000003E-2</v>
      </c>
      <c r="K5509" s="424"/>
      <c r="L5509" s="424"/>
    </row>
    <row r="5510" spans="1:12" ht="24" customHeight="1">
      <c r="A5510" s="300" t="s">
        <v>12986</v>
      </c>
      <c r="B5510" s="301" t="s">
        <v>13005</v>
      </c>
      <c r="C5510" s="300" t="s">
        <v>9</v>
      </c>
      <c r="D5510" s="300" t="s">
        <v>7393</v>
      </c>
      <c r="E5510" s="302" t="s">
        <v>12988</v>
      </c>
      <c r="F5510" s="423" t="s">
        <v>13006</v>
      </c>
      <c r="G5510" s="423"/>
      <c r="H5510" s="423">
        <v>8.1820000000000005E-4</v>
      </c>
      <c r="I5510" s="423"/>
      <c r="J5510" s="424">
        <v>4.4200000000000003E-2</v>
      </c>
      <c r="K5510" s="424"/>
      <c r="L5510" s="424"/>
    </row>
    <row r="5511" spans="1:12" ht="24" customHeight="1">
      <c r="A5511" s="300" t="s">
        <v>12986</v>
      </c>
      <c r="B5511" s="301" t="s">
        <v>13007</v>
      </c>
      <c r="C5511" s="300" t="s">
        <v>9</v>
      </c>
      <c r="D5511" s="300" t="s">
        <v>10619</v>
      </c>
      <c r="E5511" s="302" t="s">
        <v>51</v>
      </c>
      <c r="F5511" s="423" t="s">
        <v>13008</v>
      </c>
      <c r="G5511" s="423"/>
      <c r="H5511" s="423">
        <v>6.3480000000000003E-4</v>
      </c>
      <c r="I5511" s="423"/>
      <c r="J5511" s="424">
        <v>0.12139999999999999</v>
      </c>
      <c r="K5511" s="424"/>
      <c r="L5511" s="424"/>
    </row>
    <row r="5512" spans="1:12" ht="24" customHeight="1">
      <c r="A5512" s="300" t="s">
        <v>12986</v>
      </c>
      <c r="B5512" s="301" t="s">
        <v>13009</v>
      </c>
      <c r="C5512" s="300" t="s">
        <v>9</v>
      </c>
      <c r="D5512" s="300" t="s">
        <v>10769</v>
      </c>
      <c r="E5512" s="302" t="s">
        <v>51</v>
      </c>
      <c r="F5512" s="423" t="s">
        <v>13010</v>
      </c>
      <c r="G5512" s="423"/>
      <c r="H5512" s="423">
        <v>5.7058900000000003E-2</v>
      </c>
      <c r="I5512" s="423"/>
      <c r="J5512" s="424">
        <v>7.1900000000000006E-2</v>
      </c>
      <c r="K5512" s="424"/>
      <c r="L5512" s="424"/>
    </row>
    <row r="5513" spans="1:12" ht="24" customHeight="1">
      <c r="A5513" s="300" t="s">
        <v>12986</v>
      </c>
      <c r="B5513" s="301" t="s">
        <v>13011</v>
      </c>
      <c r="C5513" s="300" t="s">
        <v>9</v>
      </c>
      <c r="D5513" s="300" t="s">
        <v>10929</v>
      </c>
      <c r="E5513" s="302" t="s">
        <v>51</v>
      </c>
      <c r="F5513" s="423" t="s">
        <v>13012</v>
      </c>
      <c r="G5513" s="423"/>
      <c r="H5513" s="423">
        <v>5.5009999999999998E-4</v>
      </c>
      <c r="I5513" s="423"/>
      <c r="J5513" s="424">
        <v>8.2799999999999999E-2</v>
      </c>
      <c r="K5513" s="424"/>
      <c r="L5513" s="424"/>
    </row>
    <row r="5514" spans="1:12" ht="17.100000000000001" customHeight="1">
      <c r="A5514" s="298"/>
      <c r="B5514" s="298"/>
      <c r="C5514" s="298"/>
      <c r="D5514" s="298"/>
      <c r="E5514" s="298"/>
      <c r="F5514" s="298"/>
      <c r="G5514" s="298"/>
      <c r="H5514" s="298"/>
      <c r="I5514" s="298"/>
      <c r="J5514" s="298" t="s">
        <v>12992</v>
      </c>
      <c r="K5514" s="298"/>
      <c r="L5514" s="298" t="s">
        <v>13395</v>
      </c>
    </row>
    <row r="5515" spans="1:12">
      <c r="A5515" s="414" t="s">
        <v>13056</v>
      </c>
      <c r="B5515" s="414"/>
      <c r="C5515" s="414"/>
      <c r="D5515" s="414"/>
      <c r="E5515" s="414"/>
      <c r="F5515" s="414"/>
      <c r="G5515" s="414"/>
      <c r="H5515" s="414"/>
      <c r="I5515" s="294"/>
      <c r="J5515" s="294"/>
      <c r="K5515" s="294"/>
      <c r="L5515" s="294"/>
    </row>
    <row r="5516" spans="1:12" ht="17.100000000000001" customHeight="1">
      <c r="A5516" s="294" t="s">
        <v>12978</v>
      </c>
      <c r="B5516" s="298" t="s">
        <v>12979</v>
      </c>
      <c r="C5516" s="294" t="s">
        <v>12980</v>
      </c>
      <c r="D5516" s="294" t="s">
        <v>12981</v>
      </c>
      <c r="E5516" s="299" t="s">
        <v>12982</v>
      </c>
      <c r="F5516" s="413" t="s">
        <v>12983</v>
      </c>
      <c r="G5516" s="413"/>
      <c r="H5516" s="413" t="s">
        <v>12984</v>
      </c>
      <c r="I5516" s="413"/>
      <c r="J5516" s="413" t="s">
        <v>12985</v>
      </c>
      <c r="K5516" s="413"/>
      <c r="L5516" s="413"/>
    </row>
    <row r="5517" spans="1:12" ht="24" customHeight="1">
      <c r="A5517" s="300" t="s">
        <v>12986</v>
      </c>
      <c r="B5517" s="301" t="s">
        <v>13057</v>
      </c>
      <c r="C5517" s="300" t="s">
        <v>9</v>
      </c>
      <c r="D5517" s="300" t="s">
        <v>12549</v>
      </c>
      <c r="E5517" s="302" t="s">
        <v>27</v>
      </c>
      <c r="F5517" s="423" t="s">
        <v>12948</v>
      </c>
      <c r="G5517" s="423"/>
      <c r="H5517" s="423">
        <v>0.51049820000000001</v>
      </c>
      <c r="I5517" s="423"/>
      <c r="J5517" s="424">
        <v>0.33179999999999998</v>
      </c>
      <c r="K5517" s="424"/>
      <c r="L5517" s="424"/>
    </row>
    <row r="5518" spans="1:12" ht="17.100000000000001" customHeight="1">
      <c r="A5518" s="298"/>
      <c r="B5518" s="298"/>
      <c r="C5518" s="298"/>
      <c r="D5518" s="298"/>
      <c r="E5518" s="298"/>
      <c r="F5518" s="298"/>
      <c r="G5518" s="298"/>
      <c r="H5518" s="298"/>
      <c r="I5518" s="298"/>
      <c r="J5518" s="298" t="s">
        <v>12992</v>
      </c>
      <c r="K5518" s="298"/>
      <c r="L5518" s="298" t="s">
        <v>12961</v>
      </c>
    </row>
    <row r="5519" spans="1:12">
      <c r="A5519" s="414" t="s">
        <v>13058</v>
      </c>
      <c r="B5519" s="414"/>
      <c r="C5519" s="414"/>
      <c r="D5519" s="414"/>
      <c r="E5519" s="414"/>
      <c r="F5519" s="414"/>
      <c r="G5519" s="414"/>
      <c r="H5519" s="414"/>
      <c r="I5519" s="294"/>
      <c r="J5519" s="294"/>
      <c r="K5519" s="294"/>
      <c r="L5519" s="294"/>
    </row>
    <row r="5520" spans="1:12" ht="17.100000000000001" customHeight="1">
      <c r="A5520" s="294" t="s">
        <v>12978</v>
      </c>
      <c r="B5520" s="298" t="s">
        <v>12979</v>
      </c>
      <c r="C5520" s="294" t="s">
        <v>12980</v>
      </c>
      <c r="D5520" s="294" t="s">
        <v>12981</v>
      </c>
      <c r="E5520" s="299" t="s">
        <v>12982</v>
      </c>
      <c r="F5520" s="413" t="s">
        <v>12983</v>
      </c>
      <c r="G5520" s="413"/>
      <c r="H5520" s="413" t="s">
        <v>12984</v>
      </c>
      <c r="I5520" s="413"/>
      <c r="J5520" s="413" t="s">
        <v>12985</v>
      </c>
      <c r="K5520" s="413"/>
      <c r="L5520" s="413"/>
    </row>
    <row r="5521" spans="1:12" ht="24" customHeight="1">
      <c r="A5521" s="300" t="s">
        <v>12986</v>
      </c>
      <c r="B5521" s="301" t="s">
        <v>13059</v>
      </c>
      <c r="C5521" s="300" t="s">
        <v>9</v>
      </c>
      <c r="D5521" s="300" t="s">
        <v>12535</v>
      </c>
      <c r="E5521" s="302" t="s">
        <v>27</v>
      </c>
      <c r="F5521" s="423" t="s">
        <v>12936</v>
      </c>
      <c r="G5521" s="423"/>
      <c r="H5521" s="423">
        <v>0.51049820000000001</v>
      </c>
      <c r="I5521" s="423"/>
      <c r="J5521" s="424">
        <v>2.5499999999999998E-2</v>
      </c>
      <c r="K5521" s="424"/>
      <c r="L5521" s="424"/>
    </row>
    <row r="5522" spans="1:12" ht="17.100000000000001" customHeight="1">
      <c r="A5522" s="298"/>
      <c r="B5522" s="298"/>
      <c r="C5522" s="298"/>
      <c r="D5522" s="298"/>
      <c r="E5522" s="298"/>
      <c r="F5522" s="298"/>
      <c r="G5522" s="298"/>
      <c r="H5522" s="298"/>
      <c r="I5522" s="298"/>
      <c r="J5522" s="298" t="s">
        <v>12992</v>
      </c>
      <c r="K5522" s="298"/>
      <c r="L5522" s="298" t="s">
        <v>12929</v>
      </c>
    </row>
    <row r="5523" spans="1:12">
      <c r="A5523" s="414" t="s">
        <v>13060</v>
      </c>
      <c r="B5523" s="414"/>
      <c r="C5523" s="414"/>
      <c r="D5523" s="414"/>
      <c r="E5523" s="414"/>
      <c r="F5523" s="414"/>
      <c r="G5523" s="414"/>
      <c r="H5523" s="414"/>
      <c r="I5523" s="294"/>
      <c r="J5523" s="294"/>
      <c r="K5523" s="294"/>
      <c r="L5523" s="294"/>
    </row>
    <row r="5524" spans="1:12" ht="17.100000000000001" customHeight="1">
      <c r="A5524" s="294" t="s">
        <v>12978</v>
      </c>
      <c r="B5524" s="298" t="s">
        <v>12979</v>
      </c>
      <c r="C5524" s="294" t="s">
        <v>12980</v>
      </c>
      <c r="D5524" s="294" t="s">
        <v>12981</v>
      </c>
      <c r="E5524" s="299" t="s">
        <v>12982</v>
      </c>
      <c r="F5524" s="413" t="s">
        <v>12983</v>
      </c>
      <c r="G5524" s="413"/>
      <c r="H5524" s="413" t="s">
        <v>12984</v>
      </c>
      <c r="I5524" s="413"/>
      <c r="J5524" s="413" t="s">
        <v>12985</v>
      </c>
      <c r="K5524" s="413"/>
      <c r="L5524" s="413"/>
    </row>
    <row r="5525" spans="1:12" ht="24" customHeight="1">
      <c r="A5525" s="300" t="s">
        <v>12986</v>
      </c>
      <c r="B5525" s="301" t="s">
        <v>13061</v>
      </c>
      <c r="C5525" s="300" t="s">
        <v>9</v>
      </c>
      <c r="D5525" s="300" t="s">
        <v>12522</v>
      </c>
      <c r="E5525" s="302" t="s">
        <v>27</v>
      </c>
      <c r="F5525" s="423" t="s">
        <v>12964</v>
      </c>
      <c r="G5525" s="423"/>
      <c r="H5525" s="423">
        <v>0.51049820000000001</v>
      </c>
      <c r="I5525" s="423"/>
      <c r="J5525" s="424">
        <v>1.2916000000000001</v>
      </c>
      <c r="K5525" s="424"/>
      <c r="L5525" s="424"/>
    </row>
    <row r="5526" spans="1:12" ht="24" customHeight="1">
      <c r="A5526" s="300" t="s">
        <v>12986</v>
      </c>
      <c r="B5526" s="301" t="s">
        <v>13062</v>
      </c>
      <c r="C5526" s="300" t="s">
        <v>9</v>
      </c>
      <c r="D5526" s="300" t="s">
        <v>12527</v>
      </c>
      <c r="E5526" s="302" t="s">
        <v>27</v>
      </c>
      <c r="F5526" s="423" t="s">
        <v>13063</v>
      </c>
      <c r="G5526" s="423"/>
      <c r="H5526" s="423">
        <v>0.51049820000000001</v>
      </c>
      <c r="I5526" s="423"/>
      <c r="J5526" s="424">
        <v>0.1736</v>
      </c>
      <c r="K5526" s="424"/>
      <c r="L5526" s="424"/>
    </row>
    <row r="5527" spans="1:12" ht="17.100000000000001" customHeight="1">
      <c r="A5527" s="298"/>
      <c r="B5527" s="298"/>
      <c r="C5527" s="298"/>
      <c r="D5527" s="298"/>
      <c r="E5527" s="298"/>
      <c r="F5527" s="298"/>
      <c r="G5527" s="298"/>
      <c r="H5527" s="298"/>
      <c r="I5527" s="298"/>
      <c r="J5527" s="298" t="s">
        <v>12992</v>
      </c>
      <c r="K5527" s="298"/>
      <c r="L5527" s="298" t="s">
        <v>14457</v>
      </c>
    </row>
    <row r="5528" spans="1:12" ht="17.100000000000001" customHeight="1">
      <c r="A5528" s="294" t="s">
        <v>13014</v>
      </c>
      <c r="B5528" s="294"/>
      <c r="C5528" s="294"/>
      <c r="D5528" s="294"/>
      <c r="E5528" s="294"/>
      <c r="F5528" s="294"/>
      <c r="G5528" s="294"/>
      <c r="H5528" s="294"/>
      <c r="I5528" s="294"/>
      <c r="J5528" s="294"/>
      <c r="K5528" s="294"/>
      <c r="L5528" s="294"/>
    </row>
    <row r="5529" spans="1:12" ht="17.100000000000001" customHeight="1">
      <c r="A5529" s="298"/>
      <c r="B5529" s="298"/>
      <c r="C5529" s="298"/>
      <c r="D5529" s="298"/>
      <c r="E5529" s="298"/>
      <c r="F5529" s="298"/>
      <c r="G5529" s="298"/>
      <c r="H5529" s="298"/>
      <c r="I5529" s="298"/>
      <c r="J5529" s="298" t="s">
        <v>13015</v>
      </c>
      <c r="K5529" s="298"/>
      <c r="L5529" s="298" t="s">
        <v>14458</v>
      </c>
    </row>
    <row r="5530" spans="1:12" ht="17.100000000000001" customHeight="1">
      <c r="A5530" s="298"/>
      <c r="B5530" s="298"/>
      <c r="C5530" s="298"/>
      <c r="D5530" s="298"/>
      <c r="E5530" s="298"/>
      <c r="F5530" s="298"/>
      <c r="G5530" s="298"/>
      <c r="H5530" s="298"/>
      <c r="I5530" s="298"/>
      <c r="J5530" s="298" t="s">
        <v>13017</v>
      </c>
      <c r="K5530" s="298" t="s">
        <v>13018</v>
      </c>
      <c r="L5530" s="298" t="s">
        <v>14459</v>
      </c>
    </row>
    <row r="5531" spans="1:12" ht="17.100000000000001" customHeight="1">
      <c r="A5531" s="298"/>
      <c r="B5531" s="298"/>
      <c r="C5531" s="298"/>
      <c r="D5531" s="298"/>
      <c r="E5531" s="298"/>
      <c r="F5531" s="298"/>
      <c r="G5531" s="298"/>
      <c r="H5531" s="298"/>
      <c r="I5531" s="298"/>
      <c r="J5531" s="298" t="s">
        <v>13020</v>
      </c>
      <c r="K5531" s="298"/>
      <c r="L5531" s="298" t="s">
        <v>14460</v>
      </c>
    </row>
    <row r="5532" spans="1:12" ht="17.100000000000001" customHeight="1">
      <c r="A5532" s="298"/>
      <c r="B5532" s="298"/>
      <c r="C5532" s="298"/>
      <c r="D5532" s="298"/>
      <c r="E5532" s="298"/>
      <c r="F5532" s="298"/>
      <c r="G5532" s="298"/>
      <c r="H5532" s="298"/>
      <c r="I5532" s="298"/>
      <c r="J5532" s="298" t="s">
        <v>13022</v>
      </c>
      <c r="K5532" s="298" t="s">
        <v>12974</v>
      </c>
      <c r="L5532" s="298" t="s">
        <v>14461</v>
      </c>
    </row>
    <row r="5533" spans="1:12" ht="17.100000000000001" customHeight="1">
      <c r="A5533" s="298"/>
      <c r="B5533" s="298"/>
      <c r="C5533" s="298"/>
      <c r="D5533" s="298"/>
      <c r="E5533" s="298"/>
      <c r="F5533" s="298"/>
      <c r="G5533" s="298"/>
      <c r="H5533" s="298"/>
      <c r="I5533" s="298"/>
      <c r="J5533" s="298" t="s">
        <v>13024</v>
      </c>
      <c r="K5533" s="298"/>
      <c r="L5533" s="298" t="s">
        <v>14009</v>
      </c>
    </row>
    <row r="5534" spans="1:12" ht="30" customHeight="1">
      <c r="A5534" s="299"/>
      <c r="B5534" s="299"/>
      <c r="C5534" s="299"/>
      <c r="D5534" s="299"/>
      <c r="E5534" s="299"/>
      <c r="F5534" s="299"/>
      <c r="G5534" s="299"/>
      <c r="H5534" s="299"/>
      <c r="I5534" s="299"/>
      <c r="J5534" s="299"/>
      <c r="K5534" s="299"/>
      <c r="L5534" s="299"/>
    </row>
    <row r="5535" spans="1:12" ht="36" customHeight="1">
      <c r="A5535" s="295" t="s">
        <v>14462</v>
      </c>
      <c r="B5535" s="296" t="s">
        <v>14463</v>
      </c>
      <c r="C5535" s="295" t="s">
        <v>9</v>
      </c>
      <c r="D5535" s="295" t="s">
        <v>3944</v>
      </c>
      <c r="E5535" s="297" t="s">
        <v>20</v>
      </c>
      <c r="F5535" s="296"/>
      <c r="G5535" s="296"/>
      <c r="H5535" s="296"/>
      <c r="I5535" s="296"/>
      <c r="J5535" s="296"/>
      <c r="K5535" s="296"/>
      <c r="L5535" s="296"/>
    </row>
    <row r="5536" spans="1:12">
      <c r="A5536" s="414" t="s">
        <v>12977</v>
      </c>
      <c r="B5536" s="414"/>
      <c r="C5536" s="414"/>
      <c r="D5536" s="414"/>
      <c r="E5536" s="414"/>
      <c r="F5536" s="414"/>
      <c r="G5536" s="414"/>
      <c r="H5536" s="414"/>
      <c r="I5536" s="294"/>
      <c r="J5536" s="294"/>
      <c r="K5536" s="294"/>
      <c r="L5536" s="294"/>
    </row>
    <row r="5537" spans="1:12" ht="17.100000000000001" customHeight="1">
      <c r="A5537" s="294" t="s">
        <v>12978</v>
      </c>
      <c r="B5537" s="298" t="s">
        <v>12979</v>
      </c>
      <c r="C5537" s="294" t="s">
        <v>12980</v>
      </c>
      <c r="D5537" s="294" t="s">
        <v>12981</v>
      </c>
      <c r="E5537" s="299" t="s">
        <v>12982</v>
      </c>
      <c r="F5537" s="413" t="s">
        <v>12983</v>
      </c>
      <c r="G5537" s="413"/>
      <c r="H5537" s="413" t="s">
        <v>12984</v>
      </c>
      <c r="I5537" s="413"/>
      <c r="J5537" s="413" t="s">
        <v>12985</v>
      </c>
      <c r="K5537" s="413"/>
      <c r="L5537" s="413"/>
    </row>
    <row r="5538" spans="1:12" ht="24" customHeight="1">
      <c r="A5538" s="300" t="s">
        <v>12986</v>
      </c>
      <c r="B5538" s="301" t="s">
        <v>13085</v>
      </c>
      <c r="C5538" s="300" t="s">
        <v>9</v>
      </c>
      <c r="D5538" s="300" t="s">
        <v>7909</v>
      </c>
      <c r="E5538" s="302" t="s">
        <v>51</v>
      </c>
      <c r="F5538" s="423" t="s">
        <v>13086</v>
      </c>
      <c r="G5538" s="423"/>
      <c r="H5538" s="423">
        <v>3.6460000000000003E-4</v>
      </c>
      <c r="I5538" s="423"/>
      <c r="J5538" s="424">
        <v>3.7900000000000003E-2</v>
      </c>
      <c r="K5538" s="424"/>
      <c r="L5538" s="424"/>
    </row>
    <row r="5539" spans="1:12" ht="24" customHeight="1">
      <c r="A5539" s="300" t="s">
        <v>12986</v>
      </c>
      <c r="B5539" s="301" t="s">
        <v>13087</v>
      </c>
      <c r="C5539" s="300" t="s">
        <v>9</v>
      </c>
      <c r="D5539" s="300" t="s">
        <v>8873</v>
      </c>
      <c r="E5539" s="302" t="s">
        <v>51</v>
      </c>
      <c r="F5539" s="423" t="s">
        <v>13088</v>
      </c>
      <c r="G5539" s="423"/>
      <c r="H5539" s="423">
        <v>3.4799999999999999E-5</v>
      </c>
      <c r="I5539" s="423"/>
      <c r="J5539" s="424">
        <v>3.0300000000000001E-2</v>
      </c>
      <c r="K5539" s="424"/>
      <c r="L5539" s="424"/>
    </row>
    <row r="5540" spans="1:12" ht="48" customHeight="1">
      <c r="A5540" s="300" t="s">
        <v>12986</v>
      </c>
      <c r="B5540" s="301" t="s">
        <v>13089</v>
      </c>
      <c r="C5540" s="300" t="s">
        <v>9</v>
      </c>
      <c r="D5540" s="300" t="s">
        <v>9227</v>
      </c>
      <c r="E5540" s="302" t="s">
        <v>51</v>
      </c>
      <c r="F5540" s="423" t="s">
        <v>13090</v>
      </c>
      <c r="G5540" s="423"/>
      <c r="H5540" s="423">
        <v>2.4300000000000001E-5</v>
      </c>
      <c r="I5540" s="423"/>
      <c r="J5540" s="424">
        <v>3.2500000000000001E-2</v>
      </c>
      <c r="K5540" s="424"/>
      <c r="L5540" s="424"/>
    </row>
    <row r="5541" spans="1:12" ht="24" customHeight="1">
      <c r="A5541" s="300" t="s">
        <v>12986</v>
      </c>
      <c r="B5541" s="301" t="s">
        <v>13091</v>
      </c>
      <c r="C5541" s="300" t="s">
        <v>9</v>
      </c>
      <c r="D5541" s="300" t="s">
        <v>9580</v>
      </c>
      <c r="E5541" s="302" t="s">
        <v>51</v>
      </c>
      <c r="F5541" s="423" t="s">
        <v>13092</v>
      </c>
      <c r="G5541" s="423"/>
      <c r="H5541" s="423">
        <v>2.3900000000000002E-5</v>
      </c>
      <c r="I5541" s="423"/>
      <c r="J5541" s="424">
        <v>2.1399999999999999E-2</v>
      </c>
      <c r="K5541" s="424"/>
      <c r="L5541" s="424"/>
    </row>
    <row r="5542" spans="1:12" ht="24" customHeight="1">
      <c r="A5542" s="300" t="s">
        <v>12986</v>
      </c>
      <c r="B5542" s="301" t="s">
        <v>12987</v>
      </c>
      <c r="C5542" s="300" t="s">
        <v>9</v>
      </c>
      <c r="D5542" s="300" t="s">
        <v>9831</v>
      </c>
      <c r="E5542" s="302" t="s">
        <v>12988</v>
      </c>
      <c r="F5542" s="423" t="s">
        <v>12989</v>
      </c>
      <c r="G5542" s="423"/>
      <c r="H5542" s="423">
        <v>8.4387000000000004E-3</v>
      </c>
      <c r="I5542" s="423"/>
      <c r="J5542" s="424">
        <v>8.5400000000000004E-2</v>
      </c>
      <c r="K5542" s="424"/>
      <c r="L5542" s="424"/>
    </row>
    <row r="5543" spans="1:12" ht="36" customHeight="1">
      <c r="A5543" s="300" t="s">
        <v>12986</v>
      </c>
      <c r="B5543" s="301" t="s">
        <v>12990</v>
      </c>
      <c r="C5543" s="300" t="s">
        <v>9</v>
      </c>
      <c r="D5543" s="300" t="s">
        <v>11426</v>
      </c>
      <c r="E5543" s="302" t="s">
        <v>51</v>
      </c>
      <c r="F5543" s="423" t="s">
        <v>12991</v>
      </c>
      <c r="G5543" s="423"/>
      <c r="H5543" s="423">
        <v>4.4220000000000001E-4</v>
      </c>
      <c r="I5543" s="423"/>
      <c r="J5543" s="424">
        <v>5.8500000000000003E-2</v>
      </c>
      <c r="K5543" s="424"/>
      <c r="L5543" s="424"/>
    </row>
    <row r="5544" spans="1:12" ht="17.100000000000001" customHeight="1">
      <c r="A5544" s="298"/>
      <c r="B5544" s="298"/>
      <c r="C5544" s="298"/>
      <c r="D5544" s="298"/>
      <c r="E5544" s="298"/>
      <c r="F5544" s="298"/>
      <c r="G5544" s="298"/>
      <c r="H5544" s="298"/>
      <c r="I5544" s="298"/>
      <c r="J5544" s="298" t="s">
        <v>12992</v>
      </c>
      <c r="K5544" s="298"/>
      <c r="L5544" s="298" t="s">
        <v>12916</v>
      </c>
    </row>
    <row r="5545" spans="1:12">
      <c r="A5545" s="414" t="s">
        <v>12994</v>
      </c>
      <c r="B5545" s="414"/>
      <c r="C5545" s="414"/>
      <c r="D5545" s="414"/>
      <c r="E5545" s="414"/>
      <c r="F5545" s="414"/>
      <c r="G5545" s="414"/>
      <c r="H5545" s="414"/>
      <c r="I5545" s="294"/>
      <c r="J5545" s="294"/>
      <c r="K5545" s="294"/>
      <c r="L5545" s="294"/>
    </row>
    <row r="5546" spans="1:12" ht="17.100000000000001" customHeight="1">
      <c r="A5546" s="294" t="s">
        <v>12978</v>
      </c>
      <c r="B5546" s="298" t="s">
        <v>12979</v>
      </c>
      <c r="C5546" s="294" t="s">
        <v>12980</v>
      </c>
      <c r="D5546" s="294" t="s">
        <v>12981</v>
      </c>
      <c r="E5546" s="299" t="s">
        <v>12982</v>
      </c>
      <c r="F5546" s="413" t="s">
        <v>12983</v>
      </c>
      <c r="G5546" s="413"/>
      <c r="H5546" s="413" t="s">
        <v>12984</v>
      </c>
      <c r="I5546" s="413"/>
      <c r="J5546" s="413" t="s">
        <v>12985</v>
      </c>
      <c r="K5546" s="413"/>
      <c r="L5546" s="413"/>
    </row>
    <row r="5547" spans="1:12" ht="24" customHeight="1">
      <c r="A5547" s="300" t="s">
        <v>12986</v>
      </c>
      <c r="B5547" s="301" t="s">
        <v>13197</v>
      </c>
      <c r="C5547" s="300" t="s">
        <v>9</v>
      </c>
      <c r="D5547" s="300" t="s">
        <v>6983</v>
      </c>
      <c r="E5547" s="302" t="s">
        <v>27</v>
      </c>
      <c r="F5547" s="423" t="s">
        <v>13198</v>
      </c>
      <c r="G5547" s="423"/>
      <c r="H5547" s="423">
        <v>0.31997710000000001</v>
      </c>
      <c r="I5547" s="423"/>
      <c r="J5547" s="424">
        <v>1.6158999999999999</v>
      </c>
      <c r="K5547" s="424"/>
      <c r="L5547" s="424"/>
    </row>
    <row r="5548" spans="1:12" ht="24" customHeight="1">
      <c r="A5548" s="300" t="s">
        <v>12986</v>
      </c>
      <c r="B5548" s="301" t="s">
        <v>13199</v>
      </c>
      <c r="C5548" s="300" t="s">
        <v>9</v>
      </c>
      <c r="D5548" s="300" t="s">
        <v>8746</v>
      </c>
      <c r="E5548" s="302" t="s">
        <v>27</v>
      </c>
      <c r="F5548" s="423" t="s">
        <v>13196</v>
      </c>
      <c r="G5548" s="423"/>
      <c r="H5548" s="423">
        <v>0.31997710000000001</v>
      </c>
      <c r="I5548" s="423"/>
      <c r="J5548" s="424">
        <v>2.3006000000000002</v>
      </c>
      <c r="K5548" s="424"/>
      <c r="L5548" s="424"/>
    </row>
    <row r="5549" spans="1:12" ht="17.100000000000001" customHeight="1">
      <c r="A5549" s="298"/>
      <c r="B5549" s="298"/>
      <c r="C5549" s="298"/>
      <c r="D5549" s="298"/>
      <c r="E5549" s="298"/>
      <c r="F5549" s="298"/>
      <c r="G5549" s="298"/>
      <c r="H5549" s="298"/>
      <c r="I5549" s="298"/>
      <c r="J5549" s="298" t="s">
        <v>12992</v>
      </c>
      <c r="K5549" s="298"/>
      <c r="L5549" s="298" t="s">
        <v>13461</v>
      </c>
    </row>
    <row r="5550" spans="1:12">
      <c r="A5550" s="414" t="s">
        <v>12998</v>
      </c>
      <c r="B5550" s="414"/>
      <c r="C5550" s="414"/>
      <c r="D5550" s="414"/>
      <c r="E5550" s="414"/>
      <c r="F5550" s="414"/>
      <c r="G5550" s="414"/>
      <c r="H5550" s="414"/>
      <c r="I5550" s="294"/>
      <c r="J5550" s="294"/>
      <c r="K5550" s="294"/>
      <c r="L5550" s="294"/>
    </row>
    <row r="5551" spans="1:12" ht="17.100000000000001" customHeight="1">
      <c r="A5551" s="294" t="s">
        <v>12978</v>
      </c>
      <c r="B5551" s="298" t="s">
        <v>12979</v>
      </c>
      <c r="C5551" s="294" t="s">
        <v>12980</v>
      </c>
      <c r="D5551" s="294" t="s">
        <v>12981</v>
      </c>
      <c r="E5551" s="299" t="s">
        <v>12982</v>
      </c>
      <c r="F5551" s="413" t="s">
        <v>12983</v>
      </c>
      <c r="G5551" s="413"/>
      <c r="H5551" s="413" t="s">
        <v>12984</v>
      </c>
      <c r="I5551" s="413"/>
      <c r="J5551" s="413" t="s">
        <v>12985</v>
      </c>
      <c r="K5551" s="413"/>
      <c r="L5551" s="413"/>
    </row>
    <row r="5552" spans="1:12" ht="24" customHeight="1">
      <c r="A5552" s="300" t="s">
        <v>12986</v>
      </c>
      <c r="B5552" s="301" t="s">
        <v>13244</v>
      </c>
      <c r="C5552" s="300" t="s">
        <v>9</v>
      </c>
      <c r="D5552" s="300" t="s">
        <v>9005</v>
      </c>
      <c r="E5552" s="302" t="s">
        <v>51</v>
      </c>
      <c r="F5552" s="423" t="s">
        <v>13245</v>
      </c>
      <c r="G5552" s="423"/>
      <c r="H5552" s="423">
        <v>8.9999999999999993E-3</v>
      </c>
      <c r="I5552" s="423"/>
      <c r="J5552" s="424">
        <v>0.03</v>
      </c>
      <c r="K5552" s="424"/>
      <c r="L5552" s="424"/>
    </row>
    <row r="5553" spans="1:12" ht="48" customHeight="1">
      <c r="A5553" s="300" t="s">
        <v>12986</v>
      </c>
      <c r="B5553" s="301" t="s">
        <v>14464</v>
      </c>
      <c r="C5553" s="300" t="s">
        <v>9</v>
      </c>
      <c r="D5553" s="300" t="s">
        <v>7579</v>
      </c>
      <c r="E5553" s="302" t="s">
        <v>20</v>
      </c>
      <c r="F5553" s="423" t="s">
        <v>14465</v>
      </c>
      <c r="G5553" s="423"/>
      <c r="H5553" s="423">
        <v>1.0149999999999999</v>
      </c>
      <c r="I5553" s="423"/>
      <c r="J5553" s="424">
        <v>157.81</v>
      </c>
      <c r="K5553" s="424"/>
      <c r="L5553" s="424"/>
    </row>
    <row r="5554" spans="1:12" ht="24" customHeight="1">
      <c r="A5554" s="300" t="s">
        <v>12986</v>
      </c>
      <c r="B5554" s="301" t="s">
        <v>13099</v>
      </c>
      <c r="C5554" s="300" t="s">
        <v>9</v>
      </c>
      <c r="D5554" s="300" t="s">
        <v>7224</v>
      </c>
      <c r="E5554" s="302" t="s">
        <v>51</v>
      </c>
      <c r="F5554" s="423" t="s">
        <v>13100</v>
      </c>
      <c r="G5554" s="423"/>
      <c r="H5554" s="423">
        <v>4.3073E-3</v>
      </c>
      <c r="I5554" s="423"/>
      <c r="J5554" s="424">
        <v>3.9600000000000003E-2</v>
      </c>
      <c r="K5554" s="424"/>
      <c r="L5554" s="424"/>
    </row>
    <row r="5555" spans="1:12" ht="24" customHeight="1">
      <c r="A5555" s="300" t="s">
        <v>12986</v>
      </c>
      <c r="B5555" s="301" t="s">
        <v>13101</v>
      </c>
      <c r="C5555" s="300" t="s">
        <v>9</v>
      </c>
      <c r="D5555" s="300" t="s">
        <v>7359</v>
      </c>
      <c r="E5555" s="302" t="s">
        <v>51</v>
      </c>
      <c r="F5555" s="423" t="s">
        <v>13102</v>
      </c>
      <c r="G5555" s="423"/>
      <c r="H5555" s="423">
        <v>1.3899999999999999E-4</v>
      </c>
      <c r="I5555" s="423"/>
      <c r="J5555" s="424">
        <v>1.7899999999999999E-2</v>
      </c>
      <c r="K5555" s="424"/>
      <c r="L5555" s="424"/>
    </row>
    <row r="5556" spans="1:12" ht="24" customHeight="1">
      <c r="A5556" s="300" t="s">
        <v>12986</v>
      </c>
      <c r="B5556" s="301" t="s">
        <v>13103</v>
      </c>
      <c r="C5556" s="300" t="s">
        <v>9</v>
      </c>
      <c r="D5556" s="300" t="s">
        <v>8851</v>
      </c>
      <c r="E5556" s="302" t="s">
        <v>51</v>
      </c>
      <c r="F5556" s="423" t="s">
        <v>13104</v>
      </c>
      <c r="G5556" s="423"/>
      <c r="H5556" s="423">
        <v>1.1120000000000001E-4</v>
      </c>
      <c r="I5556" s="423"/>
      <c r="J5556" s="424">
        <v>2.1499999999999998E-2</v>
      </c>
      <c r="K5556" s="424"/>
      <c r="L5556" s="424"/>
    </row>
    <row r="5557" spans="1:12" ht="24" customHeight="1">
      <c r="A5557" s="300" t="s">
        <v>12986</v>
      </c>
      <c r="B5557" s="301" t="s">
        <v>13105</v>
      </c>
      <c r="C5557" s="300" t="s">
        <v>9</v>
      </c>
      <c r="D5557" s="300" t="s">
        <v>8852</v>
      </c>
      <c r="E5557" s="302" t="s">
        <v>51</v>
      </c>
      <c r="F5557" s="423" t="s">
        <v>13106</v>
      </c>
      <c r="G5557" s="423"/>
      <c r="H5557" s="423">
        <v>2.3900000000000002E-5</v>
      </c>
      <c r="I5557" s="423"/>
      <c r="J5557" s="424">
        <v>1.3100000000000001E-2</v>
      </c>
      <c r="K5557" s="424"/>
      <c r="L5557" s="424"/>
    </row>
    <row r="5558" spans="1:12" ht="24" customHeight="1">
      <c r="A5558" s="300" t="s">
        <v>12986</v>
      </c>
      <c r="B5558" s="301" t="s">
        <v>13107</v>
      </c>
      <c r="C5558" s="300" t="s">
        <v>9</v>
      </c>
      <c r="D5558" s="300" t="s">
        <v>9000</v>
      </c>
      <c r="E5558" s="302" t="s">
        <v>51</v>
      </c>
      <c r="F5558" s="423" t="s">
        <v>13108</v>
      </c>
      <c r="G5558" s="423"/>
      <c r="H5558" s="423">
        <v>4.9024999999999997E-3</v>
      </c>
      <c r="I5558" s="423"/>
      <c r="J5558" s="424">
        <v>3.32E-2</v>
      </c>
      <c r="K5558" s="424"/>
      <c r="L5558" s="424"/>
    </row>
    <row r="5559" spans="1:12" ht="24" customHeight="1">
      <c r="A5559" s="300" t="s">
        <v>12986</v>
      </c>
      <c r="B5559" s="301" t="s">
        <v>13109</v>
      </c>
      <c r="C5559" s="300" t="s">
        <v>9</v>
      </c>
      <c r="D5559" s="300" t="s">
        <v>9574</v>
      </c>
      <c r="E5559" s="302" t="s">
        <v>51</v>
      </c>
      <c r="F5559" s="423" t="s">
        <v>13110</v>
      </c>
      <c r="G5559" s="423"/>
      <c r="H5559" s="423">
        <v>1.5547E-3</v>
      </c>
      <c r="I5559" s="423"/>
      <c r="J5559" s="424">
        <v>1.37E-2</v>
      </c>
      <c r="K5559" s="424"/>
      <c r="L5559" s="424"/>
    </row>
    <row r="5560" spans="1:12" ht="24" customHeight="1">
      <c r="A5560" s="300" t="s">
        <v>12986</v>
      </c>
      <c r="B5560" s="301" t="s">
        <v>13111</v>
      </c>
      <c r="C5560" s="300" t="s">
        <v>9</v>
      </c>
      <c r="D5560" s="300" t="s">
        <v>10714</v>
      </c>
      <c r="E5560" s="302" t="s">
        <v>93</v>
      </c>
      <c r="F5560" s="423" t="s">
        <v>13112</v>
      </c>
      <c r="G5560" s="423"/>
      <c r="H5560" s="423">
        <v>8.1709999999999997E-4</v>
      </c>
      <c r="I5560" s="423"/>
      <c r="J5560" s="424">
        <v>1.2500000000000001E-2</v>
      </c>
      <c r="K5560" s="424"/>
      <c r="L5560" s="424"/>
    </row>
    <row r="5561" spans="1:12" ht="24" customHeight="1">
      <c r="A5561" s="300" t="s">
        <v>12986</v>
      </c>
      <c r="B5561" s="301" t="s">
        <v>13113</v>
      </c>
      <c r="C5561" s="300" t="s">
        <v>9</v>
      </c>
      <c r="D5561" s="300" t="s">
        <v>10809</v>
      </c>
      <c r="E5561" s="302" t="s">
        <v>51</v>
      </c>
      <c r="F5561" s="423" t="s">
        <v>13114</v>
      </c>
      <c r="G5561" s="423"/>
      <c r="H5561" s="423">
        <v>8.1709999999999997E-4</v>
      </c>
      <c r="I5561" s="423"/>
      <c r="J5561" s="424">
        <v>9.7999999999999997E-3</v>
      </c>
      <c r="K5561" s="424"/>
      <c r="L5561" s="424"/>
    </row>
    <row r="5562" spans="1:12" ht="24" customHeight="1">
      <c r="A5562" s="300" t="s">
        <v>12986</v>
      </c>
      <c r="B5562" s="301" t="s">
        <v>13115</v>
      </c>
      <c r="C5562" s="300" t="s">
        <v>9</v>
      </c>
      <c r="D5562" s="300" t="s">
        <v>10810</v>
      </c>
      <c r="E5562" s="302" t="s">
        <v>51</v>
      </c>
      <c r="F5562" s="423" t="s">
        <v>13116</v>
      </c>
      <c r="G5562" s="423"/>
      <c r="H5562" s="423">
        <v>8.1709999999999997E-4</v>
      </c>
      <c r="I5562" s="423"/>
      <c r="J5562" s="424">
        <v>2.1700000000000001E-2</v>
      </c>
      <c r="K5562" s="424"/>
      <c r="L5562" s="424"/>
    </row>
    <row r="5563" spans="1:12" ht="24" customHeight="1">
      <c r="A5563" s="300" t="s">
        <v>12986</v>
      </c>
      <c r="B5563" s="301" t="s">
        <v>13117</v>
      </c>
      <c r="C5563" s="300" t="s">
        <v>9</v>
      </c>
      <c r="D5563" s="300" t="s">
        <v>10837</v>
      </c>
      <c r="E5563" s="302" t="s">
        <v>51</v>
      </c>
      <c r="F5563" s="423" t="s">
        <v>13118</v>
      </c>
      <c r="G5563" s="423"/>
      <c r="H5563" s="423">
        <v>2.7800000000000001E-5</v>
      </c>
      <c r="I5563" s="423"/>
      <c r="J5563" s="424">
        <v>1.24E-2</v>
      </c>
      <c r="K5563" s="424"/>
      <c r="L5563" s="424"/>
    </row>
    <row r="5564" spans="1:12" ht="24" customHeight="1">
      <c r="A5564" s="300" t="s">
        <v>12986</v>
      </c>
      <c r="B5564" s="301" t="s">
        <v>13003</v>
      </c>
      <c r="C5564" s="300" t="s">
        <v>9</v>
      </c>
      <c r="D5564" s="300" t="s">
        <v>7216</v>
      </c>
      <c r="E5564" s="302" t="s">
        <v>51</v>
      </c>
      <c r="F5564" s="423" t="s">
        <v>13004</v>
      </c>
      <c r="G5564" s="423"/>
      <c r="H5564" s="423">
        <v>1.6364999999999999E-3</v>
      </c>
      <c r="I5564" s="423"/>
      <c r="J5564" s="424">
        <v>5.4699999999999999E-2</v>
      </c>
      <c r="K5564" s="424"/>
      <c r="L5564" s="424"/>
    </row>
    <row r="5565" spans="1:12" ht="24" customHeight="1">
      <c r="A5565" s="300" t="s">
        <v>12986</v>
      </c>
      <c r="B5565" s="301" t="s">
        <v>13005</v>
      </c>
      <c r="C5565" s="300" t="s">
        <v>9</v>
      </c>
      <c r="D5565" s="300" t="s">
        <v>7393</v>
      </c>
      <c r="E5565" s="302" t="s">
        <v>12988</v>
      </c>
      <c r="F5565" s="423" t="s">
        <v>13006</v>
      </c>
      <c r="G5565" s="423"/>
      <c r="H5565" s="423">
        <v>9.8449999999999992E-4</v>
      </c>
      <c r="I5565" s="423"/>
      <c r="J5565" s="424">
        <v>5.3199999999999997E-2</v>
      </c>
      <c r="K5565" s="424"/>
      <c r="L5565" s="424"/>
    </row>
    <row r="5566" spans="1:12" ht="24" customHeight="1">
      <c r="A5566" s="300" t="s">
        <v>12986</v>
      </c>
      <c r="B5566" s="301" t="s">
        <v>13007</v>
      </c>
      <c r="C5566" s="300" t="s">
        <v>9</v>
      </c>
      <c r="D5566" s="300" t="s">
        <v>10619</v>
      </c>
      <c r="E5566" s="302" t="s">
        <v>51</v>
      </c>
      <c r="F5566" s="423" t="s">
        <v>13008</v>
      </c>
      <c r="G5566" s="423"/>
      <c r="H5566" s="423">
        <v>7.6369999999999997E-4</v>
      </c>
      <c r="I5566" s="423"/>
      <c r="J5566" s="424">
        <v>0.14610000000000001</v>
      </c>
      <c r="K5566" s="424"/>
      <c r="L5566" s="424"/>
    </row>
    <row r="5567" spans="1:12" ht="24" customHeight="1">
      <c r="A5567" s="300" t="s">
        <v>12986</v>
      </c>
      <c r="B5567" s="301" t="s">
        <v>13009</v>
      </c>
      <c r="C5567" s="300" t="s">
        <v>9</v>
      </c>
      <c r="D5567" s="300" t="s">
        <v>10769</v>
      </c>
      <c r="E5567" s="302" t="s">
        <v>51</v>
      </c>
      <c r="F5567" s="423" t="s">
        <v>13010</v>
      </c>
      <c r="G5567" s="423"/>
      <c r="H5567" s="423">
        <v>6.8652000000000005E-2</v>
      </c>
      <c r="I5567" s="423"/>
      <c r="J5567" s="424">
        <v>8.6499999999999994E-2</v>
      </c>
      <c r="K5567" s="424"/>
      <c r="L5567" s="424"/>
    </row>
    <row r="5568" spans="1:12" ht="24" customHeight="1">
      <c r="A5568" s="300" t="s">
        <v>12986</v>
      </c>
      <c r="B5568" s="301" t="s">
        <v>13011</v>
      </c>
      <c r="C5568" s="300" t="s">
        <v>9</v>
      </c>
      <c r="D5568" s="300" t="s">
        <v>10929</v>
      </c>
      <c r="E5568" s="302" t="s">
        <v>51</v>
      </c>
      <c r="F5568" s="423" t="s">
        <v>13012</v>
      </c>
      <c r="G5568" s="423"/>
      <c r="H5568" s="423">
        <v>6.6180000000000004E-4</v>
      </c>
      <c r="I5568" s="423"/>
      <c r="J5568" s="424">
        <v>9.9599999999999994E-2</v>
      </c>
      <c r="K5568" s="424"/>
      <c r="L5568" s="424"/>
    </row>
    <row r="5569" spans="1:12" ht="17.100000000000001" customHeight="1">
      <c r="A5569" s="298"/>
      <c r="B5569" s="298"/>
      <c r="C5569" s="298"/>
      <c r="D5569" s="298"/>
      <c r="E5569" s="298"/>
      <c r="F5569" s="298"/>
      <c r="G5569" s="298"/>
      <c r="H5569" s="298"/>
      <c r="I5569" s="298"/>
      <c r="J5569" s="298" t="s">
        <v>12992</v>
      </c>
      <c r="K5569" s="298"/>
      <c r="L5569" s="298" t="s">
        <v>14466</v>
      </c>
    </row>
    <row r="5570" spans="1:12">
      <c r="A5570" s="414" t="s">
        <v>13056</v>
      </c>
      <c r="B5570" s="414"/>
      <c r="C5570" s="414"/>
      <c r="D5570" s="414"/>
      <c r="E5570" s="414"/>
      <c r="F5570" s="414"/>
      <c r="G5570" s="414"/>
      <c r="H5570" s="414"/>
      <c r="I5570" s="294"/>
      <c r="J5570" s="294"/>
      <c r="K5570" s="294"/>
      <c r="L5570" s="294"/>
    </row>
    <row r="5571" spans="1:12" ht="17.100000000000001" customHeight="1">
      <c r="A5571" s="294" t="s">
        <v>12978</v>
      </c>
      <c r="B5571" s="298" t="s">
        <v>12979</v>
      </c>
      <c r="C5571" s="294" t="s">
        <v>12980</v>
      </c>
      <c r="D5571" s="294" t="s">
        <v>12981</v>
      </c>
      <c r="E5571" s="299" t="s">
        <v>12982</v>
      </c>
      <c r="F5571" s="413" t="s">
        <v>12983</v>
      </c>
      <c r="G5571" s="413"/>
      <c r="H5571" s="413" t="s">
        <v>12984</v>
      </c>
      <c r="I5571" s="413"/>
      <c r="J5571" s="413" t="s">
        <v>12985</v>
      </c>
      <c r="K5571" s="413"/>
      <c r="L5571" s="413"/>
    </row>
    <row r="5572" spans="1:12" ht="24" customHeight="1">
      <c r="A5572" s="300" t="s">
        <v>12986</v>
      </c>
      <c r="B5572" s="301" t="s">
        <v>13057</v>
      </c>
      <c r="C5572" s="300" t="s">
        <v>9</v>
      </c>
      <c r="D5572" s="300" t="s">
        <v>12549</v>
      </c>
      <c r="E5572" s="302" t="s">
        <v>27</v>
      </c>
      <c r="F5572" s="423" t="s">
        <v>12948</v>
      </c>
      <c r="G5572" s="423"/>
      <c r="H5572" s="423">
        <v>0.61422149999999998</v>
      </c>
      <c r="I5572" s="423"/>
      <c r="J5572" s="424">
        <v>0.3992</v>
      </c>
      <c r="K5572" s="424"/>
      <c r="L5572" s="424"/>
    </row>
    <row r="5573" spans="1:12" ht="17.100000000000001" customHeight="1">
      <c r="A5573" s="298"/>
      <c r="B5573" s="298"/>
      <c r="C5573" s="298"/>
      <c r="D5573" s="298"/>
      <c r="E5573" s="298"/>
      <c r="F5573" s="298"/>
      <c r="G5573" s="298"/>
      <c r="H5573" s="298"/>
      <c r="I5573" s="298"/>
      <c r="J5573" s="298" t="s">
        <v>12992</v>
      </c>
      <c r="K5573" s="298"/>
      <c r="L5573" s="298" t="s">
        <v>14025</v>
      </c>
    </row>
    <row r="5574" spans="1:12">
      <c r="A5574" s="414" t="s">
        <v>13058</v>
      </c>
      <c r="B5574" s="414"/>
      <c r="C5574" s="414"/>
      <c r="D5574" s="414"/>
      <c r="E5574" s="414"/>
      <c r="F5574" s="414"/>
      <c r="G5574" s="414"/>
      <c r="H5574" s="414"/>
      <c r="I5574" s="294"/>
      <c r="J5574" s="294"/>
      <c r="K5574" s="294"/>
      <c r="L5574" s="294"/>
    </row>
    <row r="5575" spans="1:12" ht="17.100000000000001" customHeight="1">
      <c r="A5575" s="294" t="s">
        <v>12978</v>
      </c>
      <c r="B5575" s="298" t="s">
        <v>12979</v>
      </c>
      <c r="C5575" s="294" t="s">
        <v>12980</v>
      </c>
      <c r="D5575" s="294" t="s">
        <v>12981</v>
      </c>
      <c r="E5575" s="299" t="s">
        <v>12982</v>
      </c>
      <c r="F5575" s="413" t="s">
        <v>12983</v>
      </c>
      <c r="G5575" s="413"/>
      <c r="H5575" s="413" t="s">
        <v>12984</v>
      </c>
      <c r="I5575" s="413"/>
      <c r="J5575" s="413" t="s">
        <v>12985</v>
      </c>
      <c r="K5575" s="413"/>
      <c r="L5575" s="413"/>
    </row>
    <row r="5576" spans="1:12" ht="24" customHeight="1">
      <c r="A5576" s="300" t="s">
        <v>12986</v>
      </c>
      <c r="B5576" s="301" t="s">
        <v>13059</v>
      </c>
      <c r="C5576" s="300" t="s">
        <v>9</v>
      </c>
      <c r="D5576" s="300" t="s">
        <v>12535</v>
      </c>
      <c r="E5576" s="302" t="s">
        <v>27</v>
      </c>
      <c r="F5576" s="423" t="s">
        <v>12936</v>
      </c>
      <c r="G5576" s="423"/>
      <c r="H5576" s="423">
        <v>0.61422149999999998</v>
      </c>
      <c r="I5576" s="423"/>
      <c r="J5576" s="424">
        <v>3.0700000000000002E-2</v>
      </c>
      <c r="K5576" s="424"/>
      <c r="L5576" s="424"/>
    </row>
    <row r="5577" spans="1:12" ht="17.100000000000001" customHeight="1">
      <c r="A5577" s="298"/>
      <c r="B5577" s="298"/>
      <c r="C5577" s="298"/>
      <c r="D5577" s="298"/>
      <c r="E5577" s="298"/>
      <c r="F5577" s="298"/>
      <c r="G5577" s="298"/>
      <c r="H5577" s="298"/>
      <c r="I5577" s="298"/>
      <c r="J5577" s="298" t="s">
        <v>12992</v>
      </c>
      <c r="K5577" s="298"/>
      <c r="L5577" s="298" t="s">
        <v>12929</v>
      </c>
    </row>
    <row r="5578" spans="1:12">
      <c r="A5578" s="414" t="s">
        <v>13060</v>
      </c>
      <c r="B5578" s="414"/>
      <c r="C5578" s="414"/>
      <c r="D5578" s="414"/>
      <c r="E5578" s="414"/>
      <c r="F5578" s="414"/>
      <c r="G5578" s="414"/>
      <c r="H5578" s="414"/>
      <c r="I5578" s="294"/>
      <c r="J5578" s="294"/>
      <c r="K5578" s="294"/>
      <c r="L5578" s="294"/>
    </row>
    <row r="5579" spans="1:12" ht="17.100000000000001" customHeight="1">
      <c r="A5579" s="294" t="s">
        <v>12978</v>
      </c>
      <c r="B5579" s="298" t="s">
        <v>12979</v>
      </c>
      <c r="C5579" s="294" t="s">
        <v>12980</v>
      </c>
      <c r="D5579" s="294" t="s">
        <v>12981</v>
      </c>
      <c r="E5579" s="299" t="s">
        <v>12982</v>
      </c>
      <c r="F5579" s="413" t="s">
        <v>12983</v>
      </c>
      <c r="G5579" s="413"/>
      <c r="H5579" s="413" t="s">
        <v>12984</v>
      </c>
      <c r="I5579" s="413"/>
      <c r="J5579" s="413" t="s">
        <v>12985</v>
      </c>
      <c r="K5579" s="413"/>
      <c r="L5579" s="413"/>
    </row>
    <row r="5580" spans="1:12" ht="24" customHeight="1">
      <c r="A5580" s="300" t="s">
        <v>12986</v>
      </c>
      <c r="B5580" s="301" t="s">
        <v>13061</v>
      </c>
      <c r="C5580" s="300" t="s">
        <v>9</v>
      </c>
      <c r="D5580" s="300" t="s">
        <v>12522</v>
      </c>
      <c r="E5580" s="302" t="s">
        <v>27</v>
      </c>
      <c r="F5580" s="423" t="s">
        <v>12964</v>
      </c>
      <c r="G5580" s="423"/>
      <c r="H5580" s="423">
        <v>0.61422149999999998</v>
      </c>
      <c r="I5580" s="423"/>
      <c r="J5580" s="424">
        <v>1.554</v>
      </c>
      <c r="K5580" s="424"/>
      <c r="L5580" s="424"/>
    </row>
    <row r="5581" spans="1:12" ht="24" customHeight="1">
      <c r="A5581" s="300" t="s">
        <v>12986</v>
      </c>
      <c r="B5581" s="301" t="s">
        <v>13062</v>
      </c>
      <c r="C5581" s="300" t="s">
        <v>9</v>
      </c>
      <c r="D5581" s="300" t="s">
        <v>12527</v>
      </c>
      <c r="E5581" s="302" t="s">
        <v>27</v>
      </c>
      <c r="F5581" s="423" t="s">
        <v>13063</v>
      </c>
      <c r="G5581" s="423"/>
      <c r="H5581" s="423">
        <v>0.61422149999999998</v>
      </c>
      <c r="I5581" s="423"/>
      <c r="J5581" s="424">
        <v>0.20880000000000001</v>
      </c>
      <c r="K5581" s="424"/>
      <c r="L5581" s="424"/>
    </row>
    <row r="5582" spans="1:12" ht="17.100000000000001" customHeight="1">
      <c r="A5582" s="298"/>
      <c r="B5582" s="298"/>
      <c r="C5582" s="298"/>
      <c r="D5582" s="298"/>
      <c r="E5582" s="298"/>
      <c r="F5582" s="298"/>
      <c r="G5582" s="298"/>
      <c r="H5582" s="298"/>
      <c r="I5582" s="298"/>
      <c r="J5582" s="298" t="s">
        <v>12992</v>
      </c>
      <c r="K5582" s="298"/>
      <c r="L5582" s="298" t="s">
        <v>14352</v>
      </c>
    </row>
    <row r="5583" spans="1:12" ht="17.100000000000001" customHeight="1">
      <c r="A5583" s="294" t="s">
        <v>13014</v>
      </c>
      <c r="B5583" s="294"/>
      <c r="C5583" s="294"/>
      <c r="D5583" s="294"/>
      <c r="E5583" s="294"/>
      <c r="F5583" s="294"/>
      <c r="G5583" s="294"/>
      <c r="H5583" s="294"/>
      <c r="I5583" s="294"/>
      <c r="J5583" s="294"/>
      <c r="K5583" s="294"/>
      <c r="L5583" s="294"/>
    </row>
    <row r="5584" spans="1:12" ht="17.100000000000001" customHeight="1">
      <c r="A5584" s="298"/>
      <c r="B5584" s="298"/>
      <c r="C5584" s="298"/>
      <c r="D5584" s="298"/>
      <c r="E5584" s="298"/>
      <c r="F5584" s="298"/>
      <c r="G5584" s="298"/>
      <c r="H5584" s="298"/>
      <c r="I5584" s="298"/>
      <c r="J5584" s="298" t="s">
        <v>13015</v>
      </c>
      <c r="K5584" s="298"/>
      <c r="L5584" s="298" t="s">
        <v>14467</v>
      </c>
    </row>
    <row r="5585" spans="1:12" ht="17.100000000000001" customHeight="1">
      <c r="A5585" s="298"/>
      <c r="B5585" s="298"/>
      <c r="C5585" s="298"/>
      <c r="D5585" s="298"/>
      <c r="E5585" s="298"/>
      <c r="F5585" s="298"/>
      <c r="G5585" s="298"/>
      <c r="H5585" s="298"/>
      <c r="I5585" s="298"/>
      <c r="J5585" s="298" t="s">
        <v>13017</v>
      </c>
      <c r="K5585" s="298" t="s">
        <v>13018</v>
      </c>
      <c r="L5585" s="298" t="s">
        <v>14468</v>
      </c>
    </row>
    <row r="5586" spans="1:12" ht="17.100000000000001" customHeight="1">
      <c r="A5586" s="298"/>
      <c r="B5586" s="298"/>
      <c r="C5586" s="298"/>
      <c r="D5586" s="298"/>
      <c r="E5586" s="298"/>
      <c r="F5586" s="298"/>
      <c r="G5586" s="298"/>
      <c r="H5586" s="298"/>
      <c r="I5586" s="298"/>
      <c r="J5586" s="298" t="s">
        <v>13020</v>
      </c>
      <c r="K5586" s="298"/>
      <c r="L5586" s="298" t="s">
        <v>14469</v>
      </c>
    </row>
    <row r="5587" spans="1:12" ht="17.100000000000001" customHeight="1">
      <c r="A5587" s="298"/>
      <c r="B5587" s="298"/>
      <c r="C5587" s="298"/>
      <c r="D5587" s="298"/>
      <c r="E5587" s="298"/>
      <c r="F5587" s="298"/>
      <c r="G5587" s="298"/>
      <c r="H5587" s="298"/>
      <c r="I5587" s="298"/>
      <c r="J5587" s="298" t="s">
        <v>13022</v>
      </c>
      <c r="K5587" s="298" t="s">
        <v>12974</v>
      </c>
      <c r="L5587" s="298" t="s">
        <v>14470</v>
      </c>
    </row>
    <row r="5588" spans="1:12" ht="17.100000000000001" customHeight="1">
      <c r="A5588" s="298"/>
      <c r="B5588" s="298"/>
      <c r="C5588" s="298"/>
      <c r="D5588" s="298"/>
      <c r="E5588" s="298"/>
      <c r="F5588" s="298"/>
      <c r="G5588" s="298"/>
      <c r="H5588" s="298"/>
      <c r="I5588" s="298"/>
      <c r="J5588" s="298" t="s">
        <v>13024</v>
      </c>
      <c r="K5588" s="298"/>
      <c r="L5588" s="298" t="s">
        <v>14471</v>
      </c>
    </row>
    <row r="5589" spans="1:12" ht="30" customHeight="1">
      <c r="A5589" s="299"/>
      <c r="B5589" s="299"/>
      <c r="C5589" s="299"/>
      <c r="D5589" s="299"/>
      <c r="E5589" s="299"/>
      <c r="F5589" s="299"/>
      <c r="G5589" s="299"/>
      <c r="H5589" s="299"/>
      <c r="I5589" s="299"/>
      <c r="J5589" s="299"/>
      <c r="K5589" s="299"/>
      <c r="L5589" s="299"/>
    </row>
    <row r="5590" spans="1:12" ht="36" customHeight="1">
      <c r="A5590" s="295" t="s">
        <v>14472</v>
      </c>
      <c r="B5590" s="296" t="s">
        <v>14473</v>
      </c>
      <c r="C5590" s="295" t="s">
        <v>9</v>
      </c>
      <c r="D5590" s="295" t="s">
        <v>3316</v>
      </c>
      <c r="E5590" s="297" t="s">
        <v>20</v>
      </c>
      <c r="F5590" s="296"/>
      <c r="G5590" s="296"/>
      <c r="H5590" s="296"/>
      <c r="I5590" s="296"/>
      <c r="J5590" s="296"/>
      <c r="K5590" s="296"/>
      <c r="L5590" s="296"/>
    </row>
    <row r="5591" spans="1:12">
      <c r="A5591" s="414" t="s">
        <v>12977</v>
      </c>
      <c r="B5591" s="414"/>
      <c r="C5591" s="414"/>
      <c r="D5591" s="414"/>
      <c r="E5591" s="414"/>
      <c r="F5591" s="414"/>
      <c r="G5591" s="414"/>
      <c r="H5591" s="414"/>
      <c r="I5591" s="294"/>
      <c r="J5591" s="294"/>
      <c r="K5591" s="294"/>
      <c r="L5591" s="294"/>
    </row>
    <row r="5592" spans="1:12" ht="17.100000000000001" customHeight="1">
      <c r="A5592" s="294" t="s">
        <v>12978</v>
      </c>
      <c r="B5592" s="298" t="s">
        <v>12979</v>
      </c>
      <c r="C5592" s="294" t="s">
        <v>12980</v>
      </c>
      <c r="D5592" s="294" t="s">
        <v>12981</v>
      </c>
      <c r="E5592" s="299" t="s">
        <v>12982</v>
      </c>
      <c r="F5592" s="413" t="s">
        <v>12983</v>
      </c>
      <c r="G5592" s="413"/>
      <c r="H5592" s="413" t="s">
        <v>12984</v>
      </c>
      <c r="I5592" s="413"/>
      <c r="J5592" s="413" t="s">
        <v>12985</v>
      </c>
      <c r="K5592" s="413"/>
      <c r="L5592" s="413"/>
    </row>
    <row r="5593" spans="1:12" ht="24" customHeight="1">
      <c r="A5593" s="300" t="s">
        <v>12986</v>
      </c>
      <c r="B5593" s="301" t="s">
        <v>13085</v>
      </c>
      <c r="C5593" s="300" t="s">
        <v>9</v>
      </c>
      <c r="D5593" s="300" t="s">
        <v>7909</v>
      </c>
      <c r="E5593" s="302" t="s">
        <v>51</v>
      </c>
      <c r="F5593" s="423" t="s">
        <v>13086</v>
      </c>
      <c r="G5593" s="423"/>
      <c r="H5593" s="423">
        <v>3.4400000000000003E-5</v>
      </c>
      <c r="I5593" s="423"/>
      <c r="J5593" s="424">
        <v>3.5999999999999999E-3</v>
      </c>
      <c r="K5593" s="424"/>
      <c r="L5593" s="424"/>
    </row>
    <row r="5594" spans="1:12" ht="24" customHeight="1">
      <c r="A5594" s="300" t="s">
        <v>12986</v>
      </c>
      <c r="B5594" s="301" t="s">
        <v>13087</v>
      </c>
      <c r="C5594" s="300" t="s">
        <v>9</v>
      </c>
      <c r="D5594" s="300" t="s">
        <v>8873</v>
      </c>
      <c r="E5594" s="302" t="s">
        <v>51</v>
      </c>
      <c r="F5594" s="423" t="s">
        <v>13088</v>
      </c>
      <c r="G5594" s="423"/>
      <c r="H5594" s="423">
        <v>3.3000000000000002E-6</v>
      </c>
      <c r="I5594" s="423"/>
      <c r="J5594" s="424">
        <v>2.8999999999999998E-3</v>
      </c>
      <c r="K5594" s="424"/>
      <c r="L5594" s="424"/>
    </row>
    <row r="5595" spans="1:12" ht="48" customHeight="1">
      <c r="A5595" s="300" t="s">
        <v>12986</v>
      </c>
      <c r="B5595" s="301" t="s">
        <v>13089</v>
      </c>
      <c r="C5595" s="300" t="s">
        <v>9</v>
      </c>
      <c r="D5595" s="300" t="s">
        <v>9227</v>
      </c>
      <c r="E5595" s="302" t="s">
        <v>51</v>
      </c>
      <c r="F5595" s="423" t="s">
        <v>13090</v>
      </c>
      <c r="G5595" s="423"/>
      <c r="H5595" s="423">
        <v>2.3E-6</v>
      </c>
      <c r="I5595" s="423"/>
      <c r="J5595" s="424">
        <v>3.0999999999999999E-3</v>
      </c>
      <c r="K5595" s="424"/>
      <c r="L5595" s="424"/>
    </row>
    <row r="5596" spans="1:12" ht="24" customHeight="1">
      <c r="A5596" s="300" t="s">
        <v>12986</v>
      </c>
      <c r="B5596" s="301" t="s">
        <v>13091</v>
      </c>
      <c r="C5596" s="300" t="s">
        <v>9</v>
      </c>
      <c r="D5596" s="300" t="s">
        <v>9580</v>
      </c>
      <c r="E5596" s="302" t="s">
        <v>51</v>
      </c>
      <c r="F5596" s="423" t="s">
        <v>13092</v>
      </c>
      <c r="G5596" s="423"/>
      <c r="H5596" s="423">
        <v>2.3E-6</v>
      </c>
      <c r="I5596" s="423"/>
      <c r="J5596" s="424">
        <v>2.0999999999999999E-3</v>
      </c>
      <c r="K5596" s="424"/>
      <c r="L5596" s="424"/>
    </row>
    <row r="5597" spans="1:12" ht="24" customHeight="1">
      <c r="A5597" s="300" t="s">
        <v>12986</v>
      </c>
      <c r="B5597" s="301" t="s">
        <v>12987</v>
      </c>
      <c r="C5597" s="300" t="s">
        <v>9</v>
      </c>
      <c r="D5597" s="300" t="s">
        <v>9831</v>
      </c>
      <c r="E5597" s="302" t="s">
        <v>12988</v>
      </c>
      <c r="F5597" s="423" t="s">
        <v>12989</v>
      </c>
      <c r="G5597" s="423"/>
      <c r="H5597" s="423">
        <v>7.9600000000000005E-4</v>
      </c>
      <c r="I5597" s="423"/>
      <c r="J5597" s="424">
        <v>8.0999999999999996E-3</v>
      </c>
      <c r="K5597" s="424"/>
      <c r="L5597" s="424"/>
    </row>
    <row r="5598" spans="1:12" ht="36" customHeight="1">
      <c r="A5598" s="300" t="s">
        <v>12986</v>
      </c>
      <c r="B5598" s="301" t="s">
        <v>12990</v>
      </c>
      <c r="C5598" s="300" t="s">
        <v>9</v>
      </c>
      <c r="D5598" s="300" t="s">
        <v>11426</v>
      </c>
      <c r="E5598" s="302" t="s">
        <v>51</v>
      </c>
      <c r="F5598" s="423" t="s">
        <v>12991</v>
      </c>
      <c r="G5598" s="423"/>
      <c r="H5598" s="423">
        <v>4.1699999999999997E-5</v>
      </c>
      <c r="I5598" s="423"/>
      <c r="J5598" s="424">
        <v>5.4999999999999997E-3</v>
      </c>
      <c r="K5598" s="424"/>
      <c r="L5598" s="424"/>
    </row>
    <row r="5599" spans="1:12" ht="17.100000000000001" customHeight="1">
      <c r="A5599" s="298"/>
      <c r="B5599" s="298"/>
      <c r="C5599" s="298"/>
      <c r="D5599" s="298"/>
      <c r="E5599" s="298"/>
      <c r="F5599" s="298"/>
      <c r="G5599" s="298"/>
      <c r="H5599" s="298"/>
      <c r="I5599" s="298"/>
      <c r="J5599" s="298" t="s">
        <v>12992</v>
      </c>
      <c r="K5599" s="298"/>
      <c r="L5599" s="298" t="s">
        <v>12929</v>
      </c>
    </row>
    <row r="5600" spans="1:12">
      <c r="A5600" s="414" t="s">
        <v>12994</v>
      </c>
      <c r="B5600" s="414"/>
      <c r="C5600" s="414"/>
      <c r="D5600" s="414"/>
      <c r="E5600" s="414"/>
      <c r="F5600" s="414"/>
      <c r="G5600" s="414"/>
      <c r="H5600" s="414"/>
      <c r="I5600" s="294"/>
      <c r="J5600" s="294"/>
      <c r="K5600" s="294"/>
      <c r="L5600" s="294"/>
    </row>
    <row r="5601" spans="1:12" ht="17.100000000000001" customHeight="1">
      <c r="A5601" s="294" t="s">
        <v>12978</v>
      </c>
      <c r="B5601" s="298" t="s">
        <v>12979</v>
      </c>
      <c r="C5601" s="294" t="s">
        <v>12980</v>
      </c>
      <c r="D5601" s="294" t="s">
        <v>12981</v>
      </c>
      <c r="E5601" s="299" t="s">
        <v>12982</v>
      </c>
      <c r="F5601" s="413" t="s">
        <v>12983</v>
      </c>
      <c r="G5601" s="413"/>
      <c r="H5601" s="413" t="s">
        <v>12984</v>
      </c>
      <c r="I5601" s="413"/>
      <c r="J5601" s="413" t="s">
        <v>12985</v>
      </c>
      <c r="K5601" s="413"/>
      <c r="L5601" s="413"/>
    </row>
    <row r="5602" spans="1:12" ht="24" customHeight="1">
      <c r="A5602" s="300" t="s">
        <v>12986</v>
      </c>
      <c r="B5602" s="301" t="s">
        <v>13197</v>
      </c>
      <c r="C5602" s="300" t="s">
        <v>9</v>
      </c>
      <c r="D5602" s="300" t="s">
        <v>6983</v>
      </c>
      <c r="E5602" s="302" t="s">
        <v>27</v>
      </c>
      <c r="F5602" s="423" t="s">
        <v>13198</v>
      </c>
      <c r="G5602" s="423"/>
      <c r="H5602" s="423">
        <v>3.06827E-2</v>
      </c>
      <c r="I5602" s="423"/>
      <c r="J5602" s="424">
        <v>0.15490000000000001</v>
      </c>
      <c r="K5602" s="424"/>
      <c r="L5602" s="424"/>
    </row>
    <row r="5603" spans="1:12" ht="24" customHeight="1">
      <c r="A5603" s="300" t="s">
        <v>12986</v>
      </c>
      <c r="B5603" s="301" t="s">
        <v>13199</v>
      </c>
      <c r="C5603" s="300" t="s">
        <v>9</v>
      </c>
      <c r="D5603" s="300" t="s">
        <v>8746</v>
      </c>
      <c r="E5603" s="302" t="s">
        <v>27</v>
      </c>
      <c r="F5603" s="423" t="s">
        <v>13196</v>
      </c>
      <c r="G5603" s="423"/>
      <c r="H5603" s="423">
        <v>3.06827E-2</v>
      </c>
      <c r="I5603" s="423"/>
      <c r="J5603" s="424">
        <v>0.22059999999999999</v>
      </c>
      <c r="K5603" s="424"/>
      <c r="L5603" s="424"/>
    </row>
    <row r="5604" spans="1:12" ht="17.100000000000001" customHeight="1">
      <c r="A5604" s="298"/>
      <c r="B5604" s="298"/>
      <c r="C5604" s="298"/>
      <c r="D5604" s="298"/>
      <c r="E5604" s="298"/>
      <c r="F5604" s="298"/>
      <c r="G5604" s="298"/>
      <c r="H5604" s="298"/>
      <c r="I5604" s="298"/>
      <c r="J5604" s="298" t="s">
        <v>12992</v>
      </c>
      <c r="K5604" s="298"/>
      <c r="L5604" s="298" t="s">
        <v>13769</v>
      </c>
    </row>
    <row r="5605" spans="1:12">
      <c r="A5605" s="414" t="s">
        <v>12998</v>
      </c>
      <c r="B5605" s="414"/>
      <c r="C5605" s="414"/>
      <c r="D5605" s="414"/>
      <c r="E5605" s="414"/>
      <c r="F5605" s="414"/>
      <c r="G5605" s="414"/>
      <c r="H5605" s="414"/>
      <c r="I5605" s="294"/>
      <c r="J5605" s="294"/>
      <c r="K5605" s="294"/>
      <c r="L5605" s="294"/>
    </row>
    <row r="5606" spans="1:12" ht="17.100000000000001" customHeight="1">
      <c r="A5606" s="294" t="s">
        <v>12978</v>
      </c>
      <c r="B5606" s="298" t="s">
        <v>12979</v>
      </c>
      <c r="C5606" s="294" t="s">
        <v>12980</v>
      </c>
      <c r="D5606" s="294" t="s">
        <v>12981</v>
      </c>
      <c r="E5606" s="299" t="s">
        <v>12982</v>
      </c>
      <c r="F5606" s="413" t="s">
        <v>12983</v>
      </c>
      <c r="G5606" s="413"/>
      <c r="H5606" s="413" t="s">
        <v>12984</v>
      </c>
      <c r="I5606" s="413"/>
      <c r="J5606" s="413" t="s">
        <v>12985</v>
      </c>
      <c r="K5606" s="413"/>
      <c r="L5606" s="413"/>
    </row>
    <row r="5607" spans="1:12" ht="24" customHeight="1">
      <c r="A5607" s="300" t="s">
        <v>12986</v>
      </c>
      <c r="B5607" s="301" t="s">
        <v>13244</v>
      </c>
      <c r="C5607" s="300" t="s">
        <v>9</v>
      </c>
      <c r="D5607" s="300" t="s">
        <v>9005</v>
      </c>
      <c r="E5607" s="302" t="s">
        <v>51</v>
      </c>
      <c r="F5607" s="423" t="s">
        <v>13245</v>
      </c>
      <c r="G5607" s="423"/>
      <c r="H5607" s="423">
        <v>8.9999999999999993E-3</v>
      </c>
      <c r="I5607" s="423"/>
      <c r="J5607" s="424">
        <v>0.03</v>
      </c>
      <c r="K5607" s="424"/>
      <c r="L5607" s="424"/>
    </row>
    <row r="5608" spans="1:12" ht="48" customHeight="1">
      <c r="A5608" s="300" t="s">
        <v>12986</v>
      </c>
      <c r="B5608" s="301" t="s">
        <v>14474</v>
      </c>
      <c r="C5608" s="300" t="s">
        <v>9</v>
      </c>
      <c r="D5608" s="300" t="s">
        <v>7576</v>
      </c>
      <c r="E5608" s="302" t="s">
        <v>20</v>
      </c>
      <c r="F5608" s="423" t="s">
        <v>13653</v>
      </c>
      <c r="G5608" s="423"/>
      <c r="H5608" s="423">
        <v>1.19</v>
      </c>
      <c r="I5608" s="423"/>
      <c r="J5608" s="424">
        <v>2.14</v>
      </c>
      <c r="K5608" s="424"/>
      <c r="L5608" s="424"/>
    </row>
    <row r="5609" spans="1:12" ht="24" customHeight="1">
      <c r="A5609" s="300" t="s">
        <v>12986</v>
      </c>
      <c r="B5609" s="301" t="s">
        <v>13099</v>
      </c>
      <c r="C5609" s="300" t="s">
        <v>9</v>
      </c>
      <c r="D5609" s="300" t="s">
        <v>7224</v>
      </c>
      <c r="E5609" s="302" t="s">
        <v>51</v>
      </c>
      <c r="F5609" s="423" t="s">
        <v>13100</v>
      </c>
      <c r="G5609" s="423"/>
      <c r="H5609" s="423">
        <v>4.0630000000000001E-4</v>
      </c>
      <c r="I5609" s="423"/>
      <c r="J5609" s="424">
        <v>3.7000000000000002E-3</v>
      </c>
      <c r="K5609" s="424"/>
      <c r="L5609" s="424"/>
    </row>
    <row r="5610" spans="1:12" ht="24" customHeight="1">
      <c r="A5610" s="300" t="s">
        <v>12986</v>
      </c>
      <c r="B5610" s="301" t="s">
        <v>13101</v>
      </c>
      <c r="C5610" s="300" t="s">
        <v>9</v>
      </c>
      <c r="D5610" s="300" t="s">
        <v>7359</v>
      </c>
      <c r="E5610" s="302" t="s">
        <v>51</v>
      </c>
      <c r="F5610" s="423" t="s">
        <v>13102</v>
      </c>
      <c r="G5610" s="423"/>
      <c r="H5610" s="423">
        <v>1.31E-5</v>
      </c>
      <c r="I5610" s="423"/>
      <c r="J5610" s="424">
        <v>1.6999999999999999E-3</v>
      </c>
      <c r="K5610" s="424"/>
      <c r="L5610" s="424"/>
    </row>
    <row r="5611" spans="1:12" ht="24" customHeight="1">
      <c r="A5611" s="300" t="s">
        <v>12986</v>
      </c>
      <c r="B5611" s="301" t="s">
        <v>13103</v>
      </c>
      <c r="C5611" s="300" t="s">
        <v>9</v>
      </c>
      <c r="D5611" s="300" t="s">
        <v>8851</v>
      </c>
      <c r="E5611" s="302" t="s">
        <v>51</v>
      </c>
      <c r="F5611" s="423" t="s">
        <v>13104</v>
      </c>
      <c r="G5611" s="423"/>
      <c r="H5611" s="423">
        <v>1.04E-5</v>
      </c>
      <c r="I5611" s="423"/>
      <c r="J5611" s="424">
        <v>2E-3</v>
      </c>
      <c r="K5611" s="424"/>
      <c r="L5611" s="424"/>
    </row>
    <row r="5612" spans="1:12" ht="24" customHeight="1">
      <c r="A5612" s="300" t="s">
        <v>12986</v>
      </c>
      <c r="B5612" s="301" t="s">
        <v>13105</v>
      </c>
      <c r="C5612" s="300" t="s">
        <v>9</v>
      </c>
      <c r="D5612" s="300" t="s">
        <v>8852</v>
      </c>
      <c r="E5612" s="302" t="s">
        <v>51</v>
      </c>
      <c r="F5612" s="423" t="s">
        <v>13106</v>
      </c>
      <c r="G5612" s="423"/>
      <c r="H5612" s="423">
        <v>2.3E-6</v>
      </c>
      <c r="I5612" s="423"/>
      <c r="J5612" s="424">
        <v>1.2999999999999999E-3</v>
      </c>
      <c r="K5612" s="424"/>
      <c r="L5612" s="424"/>
    </row>
    <row r="5613" spans="1:12" ht="24" customHeight="1">
      <c r="A5613" s="300" t="s">
        <v>12986</v>
      </c>
      <c r="B5613" s="301" t="s">
        <v>13107</v>
      </c>
      <c r="C5613" s="300" t="s">
        <v>9</v>
      </c>
      <c r="D5613" s="300" t="s">
        <v>9000</v>
      </c>
      <c r="E5613" s="302" t="s">
        <v>51</v>
      </c>
      <c r="F5613" s="423" t="s">
        <v>13108</v>
      </c>
      <c r="G5613" s="423"/>
      <c r="H5613" s="423">
        <v>4.6230000000000002E-4</v>
      </c>
      <c r="I5613" s="423"/>
      <c r="J5613" s="424">
        <v>3.0999999999999999E-3</v>
      </c>
      <c r="K5613" s="424"/>
      <c r="L5613" s="424"/>
    </row>
    <row r="5614" spans="1:12" ht="24" customHeight="1">
      <c r="A5614" s="300" t="s">
        <v>12986</v>
      </c>
      <c r="B5614" s="301" t="s">
        <v>13109</v>
      </c>
      <c r="C5614" s="300" t="s">
        <v>9</v>
      </c>
      <c r="D5614" s="300" t="s">
        <v>9574</v>
      </c>
      <c r="E5614" s="302" t="s">
        <v>51</v>
      </c>
      <c r="F5614" s="423" t="s">
        <v>13110</v>
      </c>
      <c r="G5614" s="423"/>
      <c r="H5614" s="423">
        <v>1.4660000000000001E-4</v>
      </c>
      <c r="I5614" s="423"/>
      <c r="J5614" s="424">
        <v>1.2999999999999999E-3</v>
      </c>
      <c r="K5614" s="424"/>
      <c r="L5614" s="424"/>
    </row>
    <row r="5615" spans="1:12" ht="24" customHeight="1">
      <c r="A5615" s="300" t="s">
        <v>12986</v>
      </c>
      <c r="B5615" s="301" t="s">
        <v>13111</v>
      </c>
      <c r="C5615" s="300" t="s">
        <v>9</v>
      </c>
      <c r="D5615" s="300" t="s">
        <v>10714</v>
      </c>
      <c r="E5615" s="302" t="s">
        <v>93</v>
      </c>
      <c r="F5615" s="423" t="s">
        <v>13112</v>
      </c>
      <c r="G5615" s="423"/>
      <c r="H5615" s="423">
        <v>7.7100000000000004E-5</v>
      </c>
      <c r="I5615" s="423"/>
      <c r="J5615" s="424">
        <v>1.1999999999999999E-3</v>
      </c>
      <c r="K5615" s="424"/>
      <c r="L5615" s="424"/>
    </row>
    <row r="5616" spans="1:12" ht="24" customHeight="1">
      <c r="A5616" s="300" t="s">
        <v>12986</v>
      </c>
      <c r="B5616" s="301" t="s">
        <v>13113</v>
      </c>
      <c r="C5616" s="300" t="s">
        <v>9</v>
      </c>
      <c r="D5616" s="300" t="s">
        <v>10809</v>
      </c>
      <c r="E5616" s="302" t="s">
        <v>51</v>
      </c>
      <c r="F5616" s="423" t="s">
        <v>13114</v>
      </c>
      <c r="G5616" s="423"/>
      <c r="H5616" s="423">
        <v>7.7100000000000004E-5</v>
      </c>
      <c r="I5616" s="423"/>
      <c r="J5616" s="424">
        <v>8.9999999999999998E-4</v>
      </c>
      <c r="K5616" s="424"/>
      <c r="L5616" s="424"/>
    </row>
    <row r="5617" spans="1:12" ht="24" customHeight="1">
      <c r="A5617" s="300" t="s">
        <v>12986</v>
      </c>
      <c r="B5617" s="301" t="s">
        <v>13115</v>
      </c>
      <c r="C5617" s="300" t="s">
        <v>9</v>
      </c>
      <c r="D5617" s="300" t="s">
        <v>10810</v>
      </c>
      <c r="E5617" s="302" t="s">
        <v>51</v>
      </c>
      <c r="F5617" s="423" t="s">
        <v>13116</v>
      </c>
      <c r="G5617" s="423"/>
      <c r="H5617" s="423">
        <v>7.7100000000000004E-5</v>
      </c>
      <c r="I5617" s="423"/>
      <c r="J5617" s="424">
        <v>2.0999999999999999E-3</v>
      </c>
      <c r="K5617" s="424"/>
      <c r="L5617" s="424"/>
    </row>
    <row r="5618" spans="1:12" ht="24" customHeight="1">
      <c r="A5618" s="300" t="s">
        <v>12986</v>
      </c>
      <c r="B5618" s="301" t="s">
        <v>13117</v>
      </c>
      <c r="C5618" s="300" t="s">
        <v>9</v>
      </c>
      <c r="D5618" s="300" t="s">
        <v>10837</v>
      </c>
      <c r="E5618" s="302" t="s">
        <v>51</v>
      </c>
      <c r="F5618" s="423" t="s">
        <v>13118</v>
      </c>
      <c r="G5618" s="423"/>
      <c r="H5618" s="423">
        <v>2.7E-6</v>
      </c>
      <c r="I5618" s="423"/>
      <c r="J5618" s="424">
        <v>1.1999999999999999E-3</v>
      </c>
      <c r="K5618" s="424"/>
      <c r="L5618" s="424"/>
    </row>
    <row r="5619" spans="1:12" ht="24" customHeight="1">
      <c r="A5619" s="300" t="s">
        <v>12986</v>
      </c>
      <c r="B5619" s="301" t="s">
        <v>13003</v>
      </c>
      <c r="C5619" s="300" t="s">
        <v>9</v>
      </c>
      <c r="D5619" s="300" t="s">
        <v>7216</v>
      </c>
      <c r="E5619" s="302" t="s">
        <v>51</v>
      </c>
      <c r="F5619" s="423" t="s">
        <v>13004</v>
      </c>
      <c r="G5619" s="423"/>
      <c r="H5619" s="423">
        <v>1.5430000000000001E-4</v>
      </c>
      <c r="I5619" s="423"/>
      <c r="J5619" s="424">
        <v>5.1999999999999998E-3</v>
      </c>
      <c r="K5619" s="424"/>
      <c r="L5619" s="424"/>
    </row>
    <row r="5620" spans="1:12" ht="24" customHeight="1">
      <c r="A5620" s="300" t="s">
        <v>12986</v>
      </c>
      <c r="B5620" s="301" t="s">
        <v>13005</v>
      </c>
      <c r="C5620" s="300" t="s">
        <v>9</v>
      </c>
      <c r="D5620" s="300" t="s">
        <v>7393</v>
      </c>
      <c r="E5620" s="302" t="s">
        <v>12988</v>
      </c>
      <c r="F5620" s="423" t="s">
        <v>13006</v>
      </c>
      <c r="G5620" s="423"/>
      <c r="H5620" s="423">
        <v>9.2899999999999995E-5</v>
      </c>
      <c r="I5620" s="423"/>
      <c r="J5620" s="424">
        <v>5.0000000000000001E-3</v>
      </c>
      <c r="K5620" s="424"/>
      <c r="L5620" s="424"/>
    </row>
    <row r="5621" spans="1:12" ht="24" customHeight="1">
      <c r="A5621" s="300" t="s">
        <v>12986</v>
      </c>
      <c r="B5621" s="301" t="s">
        <v>13007</v>
      </c>
      <c r="C5621" s="300" t="s">
        <v>9</v>
      </c>
      <c r="D5621" s="300" t="s">
        <v>10619</v>
      </c>
      <c r="E5621" s="302" t="s">
        <v>51</v>
      </c>
      <c r="F5621" s="423" t="s">
        <v>13008</v>
      </c>
      <c r="G5621" s="423"/>
      <c r="H5621" s="423">
        <v>7.2000000000000002E-5</v>
      </c>
      <c r="I5621" s="423"/>
      <c r="J5621" s="424">
        <v>1.38E-2</v>
      </c>
      <c r="K5621" s="424"/>
      <c r="L5621" s="424"/>
    </row>
    <row r="5622" spans="1:12" ht="24" customHeight="1">
      <c r="A5622" s="300" t="s">
        <v>12986</v>
      </c>
      <c r="B5622" s="301" t="s">
        <v>13009</v>
      </c>
      <c r="C5622" s="300" t="s">
        <v>9</v>
      </c>
      <c r="D5622" s="300" t="s">
        <v>10769</v>
      </c>
      <c r="E5622" s="302" t="s">
        <v>51</v>
      </c>
      <c r="F5622" s="423" t="s">
        <v>13010</v>
      </c>
      <c r="G5622" s="423"/>
      <c r="H5622" s="423">
        <v>6.4752999999999998E-3</v>
      </c>
      <c r="I5622" s="423"/>
      <c r="J5622" s="424">
        <v>8.2000000000000007E-3</v>
      </c>
      <c r="K5622" s="424"/>
      <c r="L5622" s="424"/>
    </row>
    <row r="5623" spans="1:12" ht="24" customHeight="1">
      <c r="A5623" s="300" t="s">
        <v>12986</v>
      </c>
      <c r="B5623" s="301" t="s">
        <v>13011</v>
      </c>
      <c r="C5623" s="300" t="s">
        <v>9</v>
      </c>
      <c r="D5623" s="300" t="s">
        <v>10929</v>
      </c>
      <c r="E5623" s="302" t="s">
        <v>51</v>
      </c>
      <c r="F5623" s="423" t="s">
        <v>13012</v>
      </c>
      <c r="G5623" s="423"/>
      <c r="H5623" s="423">
        <v>6.2399999999999999E-5</v>
      </c>
      <c r="I5623" s="423"/>
      <c r="J5623" s="424">
        <v>9.4000000000000004E-3</v>
      </c>
      <c r="K5623" s="424"/>
      <c r="L5623" s="424"/>
    </row>
    <row r="5624" spans="1:12" ht="17.100000000000001" customHeight="1">
      <c r="A5624" s="298"/>
      <c r="B5624" s="298"/>
      <c r="C5624" s="298"/>
      <c r="D5624" s="298"/>
      <c r="E5624" s="298"/>
      <c r="F5624" s="298"/>
      <c r="G5624" s="298"/>
      <c r="H5624" s="298"/>
      <c r="I5624" s="298"/>
      <c r="J5624" s="298" t="s">
        <v>12992</v>
      </c>
      <c r="K5624" s="298"/>
      <c r="L5624" s="298" t="s">
        <v>14475</v>
      </c>
    </row>
    <row r="5625" spans="1:12">
      <c r="A5625" s="414" t="s">
        <v>13056</v>
      </c>
      <c r="B5625" s="414"/>
      <c r="C5625" s="414"/>
      <c r="D5625" s="414"/>
      <c r="E5625" s="414"/>
      <c r="F5625" s="414"/>
      <c r="G5625" s="414"/>
      <c r="H5625" s="414"/>
      <c r="I5625" s="294"/>
      <c r="J5625" s="294"/>
      <c r="K5625" s="294"/>
      <c r="L5625" s="294"/>
    </row>
    <row r="5626" spans="1:12" ht="17.100000000000001" customHeight="1">
      <c r="A5626" s="294" t="s">
        <v>12978</v>
      </c>
      <c r="B5626" s="298" t="s">
        <v>12979</v>
      </c>
      <c r="C5626" s="294" t="s">
        <v>12980</v>
      </c>
      <c r="D5626" s="294" t="s">
        <v>12981</v>
      </c>
      <c r="E5626" s="299" t="s">
        <v>12982</v>
      </c>
      <c r="F5626" s="413" t="s">
        <v>12983</v>
      </c>
      <c r="G5626" s="413"/>
      <c r="H5626" s="413" t="s">
        <v>12984</v>
      </c>
      <c r="I5626" s="413"/>
      <c r="J5626" s="413" t="s">
        <v>12985</v>
      </c>
      <c r="K5626" s="413"/>
      <c r="L5626" s="413"/>
    </row>
    <row r="5627" spans="1:12" ht="24" customHeight="1">
      <c r="A5627" s="300" t="s">
        <v>12986</v>
      </c>
      <c r="B5627" s="301" t="s">
        <v>13057</v>
      </c>
      <c r="C5627" s="300" t="s">
        <v>9</v>
      </c>
      <c r="D5627" s="300" t="s">
        <v>12549</v>
      </c>
      <c r="E5627" s="302" t="s">
        <v>27</v>
      </c>
      <c r="F5627" s="423" t="s">
        <v>12948</v>
      </c>
      <c r="G5627" s="423"/>
      <c r="H5627" s="423">
        <v>5.7933999999999999E-2</v>
      </c>
      <c r="I5627" s="423"/>
      <c r="J5627" s="424">
        <v>3.7699999999999997E-2</v>
      </c>
      <c r="K5627" s="424"/>
      <c r="L5627" s="424"/>
    </row>
    <row r="5628" spans="1:12" ht="17.100000000000001" customHeight="1">
      <c r="A5628" s="298"/>
      <c r="B5628" s="298"/>
      <c r="C5628" s="298"/>
      <c r="D5628" s="298"/>
      <c r="E5628" s="298"/>
      <c r="F5628" s="298"/>
      <c r="G5628" s="298"/>
      <c r="H5628" s="298"/>
      <c r="I5628" s="298"/>
      <c r="J5628" s="298" t="s">
        <v>12992</v>
      </c>
      <c r="K5628" s="298"/>
      <c r="L5628" s="298" t="s">
        <v>12908</v>
      </c>
    </row>
    <row r="5629" spans="1:12">
      <c r="A5629" s="414" t="s">
        <v>13058</v>
      </c>
      <c r="B5629" s="414"/>
      <c r="C5629" s="414"/>
      <c r="D5629" s="414"/>
      <c r="E5629" s="414"/>
      <c r="F5629" s="414"/>
      <c r="G5629" s="414"/>
      <c r="H5629" s="414"/>
      <c r="I5629" s="294"/>
      <c r="J5629" s="294"/>
      <c r="K5629" s="294"/>
      <c r="L5629" s="294"/>
    </row>
    <row r="5630" spans="1:12" ht="17.100000000000001" customHeight="1">
      <c r="A5630" s="294" t="s">
        <v>12978</v>
      </c>
      <c r="B5630" s="298" t="s">
        <v>12979</v>
      </c>
      <c r="C5630" s="294" t="s">
        <v>12980</v>
      </c>
      <c r="D5630" s="294" t="s">
        <v>12981</v>
      </c>
      <c r="E5630" s="299" t="s">
        <v>12982</v>
      </c>
      <c r="F5630" s="413" t="s">
        <v>12983</v>
      </c>
      <c r="G5630" s="413"/>
      <c r="H5630" s="413" t="s">
        <v>12984</v>
      </c>
      <c r="I5630" s="413"/>
      <c r="J5630" s="413" t="s">
        <v>12985</v>
      </c>
      <c r="K5630" s="413"/>
      <c r="L5630" s="413"/>
    </row>
    <row r="5631" spans="1:12" ht="24" customHeight="1">
      <c r="A5631" s="300" t="s">
        <v>12986</v>
      </c>
      <c r="B5631" s="301" t="s">
        <v>13059</v>
      </c>
      <c r="C5631" s="300" t="s">
        <v>9</v>
      </c>
      <c r="D5631" s="300" t="s">
        <v>12535</v>
      </c>
      <c r="E5631" s="302" t="s">
        <v>27</v>
      </c>
      <c r="F5631" s="423" t="s">
        <v>12936</v>
      </c>
      <c r="G5631" s="423"/>
      <c r="H5631" s="423">
        <v>5.7933999999999999E-2</v>
      </c>
      <c r="I5631" s="423"/>
      <c r="J5631" s="424">
        <v>2.8999999999999998E-3</v>
      </c>
      <c r="K5631" s="424"/>
      <c r="L5631" s="424"/>
    </row>
    <row r="5632" spans="1:12" ht="17.100000000000001" customHeight="1">
      <c r="A5632" s="298"/>
      <c r="B5632" s="298"/>
      <c r="C5632" s="298"/>
      <c r="D5632" s="298"/>
      <c r="E5632" s="298"/>
      <c r="F5632" s="298"/>
      <c r="G5632" s="298"/>
      <c r="H5632" s="298"/>
      <c r="I5632" s="298"/>
      <c r="J5632" s="298" t="s">
        <v>12992</v>
      </c>
      <c r="K5632" s="298"/>
      <c r="L5632" s="298" t="s">
        <v>13120</v>
      </c>
    </row>
    <row r="5633" spans="1:12">
      <c r="A5633" s="414" t="s">
        <v>13060</v>
      </c>
      <c r="B5633" s="414"/>
      <c r="C5633" s="414"/>
      <c r="D5633" s="414"/>
      <c r="E5633" s="414"/>
      <c r="F5633" s="414"/>
      <c r="G5633" s="414"/>
      <c r="H5633" s="414"/>
      <c r="I5633" s="294"/>
      <c r="J5633" s="294"/>
      <c r="K5633" s="294"/>
      <c r="L5633" s="294"/>
    </row>
    <row r="5634" spans="1:12" ht="17.100000000000001" customHeight="1">
      <c r="A5634" s="294" t="s">
        <v>12978</v>
      </c>
      <c r="B5634" s="298" t="s">
        <v>12979</v>
      </c>
      <c r="C5634" s="294" t="s">
        <v>12980</v>
      </c>
      <c r="D5634" s="294" t="s">
        <v>12981</v>
      </c>
      <c r="E5634" s="299" t="s">
        <v>12982</v>
      </c>
      <c r="F5634" s="413" t="s">
        <v>12983</v>
      </c>
      <c r="G5634" s="413"/>
      <c r="H5634" s="413" t="s">
        <v>12984</v>
      </c>
      <c r="I5634" s="413"/>
      <c r="J5634" s="413" t="s">
        <v>12985</v>
      </c>
      <c r="K5634" s="413"/>
      <c r="L5634" s="413"/>
    </row>
    <row r="5635" spans="1:12" ht="24" customHeight="1">
      <c r="A5635" s="300" t="s">
        <v>12986</v>
      </c>
      <c r="B5635" s="301" t="s">
        <v>13061</v>
      </c>
      <c r="C5635" s="300" t="s">
        <v>9</v>
      </c>
      <c r="D5635" s="300" t="s">
        <v>12522</v>
      </c>
      <c r="E5635" s="302" t="s">
        <v>27</v>
      </c>
      <c r="F5635" s="423" t="s">
        <v>12964</v>
      </c>
      <c r="G5635" s="423"/>
      <c r="H5635" s="423">
        <v>5.7933999999999999E-2</v>
      </c>
      <c r="I5635" s="423"/>
      <c r="J5635" s="424">
        <v>0.14660000000000001</v>
      </c>
      <c r="K5635" s="424"/>
      <c r="L5635" s="424"/>
    </row>
    <row r="5636" spans="1:12" ht="24" customHeight="1">
      <c r="A5636" s="300" t="s">
        <v>12986</v>
      </c>
      <c r="B5636" s="301" t="s">
        <v>13062</v>
      </c>
      <c r="C5636" s="300" t="s">
        <v>9</v>
      </c>
      <c r="D5636" s="300" t="s">
        <v>12527</v>
      </c>
      <c r="E5636" s="302" t="s">
        <v>27</v>
      </c>
      <c r="F5636" s="423" t="s">
        <v>13063</v>
      </c>
      <c r="G5636" s="423"/>
      <c r="H5636" s="423">
        <v>5.7933999999999999E-2</v>
      </c>
      <c r="I5636" s="423"/>
      <c r="J5636" s="424">
        <v>1.9699999999999999E-2</v>
      </c>
      <c r="K5636" s="424"/>
      <c r="L5636" s="424"/>
    </row>
    <row r="5637" spans="1:12" ht="17.100000000000001" customHeight="1">
      <c r="A5637" s="298"/>
      <c r="B5637" s="298"/>
      <c r="C5637" s="298"/>
      <c r="D5637" s="298"/>
      <c r="E5637" s="298"/>
      <c r="F5637" s="298"/>
      <c r="G5637" s="298"/>
      <c r="H5637" s="298"/>
      <c r="I5637" s="298"/>
      <c r="J5637" s="298" t="s">
        <v>12992</v>
      </c>
      <c r="K5637" s="298"/>
      <c r="L5637" s="298" t="s">
        <v>12921</v>
      </c>
    </row>
    <row r="5638" spans="1:12" ht="17.100000000000001" customHeight="1">
      <c r="A5638" s="294" t="s">
        <v>13014</v>
      </c>
      <c r="B5638" s="294"/>
      <c r="C5638" s="294"/>
      <c r="D5638" s="294"/>
      <c r="E5638" s="294"/>
      <c r="F5638" s="294"/>
      <c r="G5638" s="294"/>
      <c r="H5638" s="294"/>
      <c r="I5638" s="294"/>
      <c r="J5638" s="294"/>
      <c r="K5638" s="294"/>
      <c r="L5638" s="294"/>
    </row>
    <row r="5639" spans="1:12" ht="17.100000000000001" customHeight="1">
      <c r="A5639" s="298"/>
      <c r="B5639" s="298"/>
      <c r="C5639" s="298"/>
      <c r="D5639" s="298"/>
      <c r="E5639" s="298"/>
      <c r="F5639" s="298"/>
      <c r="G5639" s="298"/>
      <c r="H5639" s="298"/>
      <c r="I5639" s="298"/>
      <c r="J5639" s="298" t="s">
        <v>13015</v>
      </c>
      <c r="K5639" s="298"/>
      <c r="L5639" s="298" t="s">
        <v>14302</v>
      </c>
    </row>
    <row r="5640" spans="1:12" ht="17.100000000000001" customHeight="1">
      <c r="A5640" s="298"/>
      <c r="B5640" s="298"/>
      <c r="C5640" s="298"/>
      <c r="D5640" s="298"/>
      <c r="E5640" s="298"/>
      <c r="F5640" s="298"/>
      <c r="G5640" s="298"/>
      <c r="H5640" s="298"/>
      <c r="I5640" s="298"/>
      <c r="J5640" s="298" t="s">
        <v>13017</v>
      </c>
      <c r="K5640" s="298" t="s">
        <v>13018</v>
      </c>
      <c r="L5640" s="298" t="s">
        <v>14476</v>
      </c>
    </row>
    <row r="5641" spans="1:12" ht="17.100000000000001" customHeight="1">
      <c r="A5641" s="298"/>
      <c r="B5641" s="298"/>
      <c r="C5641" s="298"/>
      <c r="D5641" s="298"/>
      <c r="E5641" s="298"/>
      <c r="F5641" s="298"/>
      <c r="G5641" s="298"/>
      <c r="H5641" s="298"/>
      <c r="I5641" s="298"/>
      <c r="J5641" s="298" t="s">
        <v>13020</v>
      </c>
      <c r="K5641" s="298"/>
      <c r="L5641" s="298" t="s">
        <v>14477</v>
      </c>
    </row>
    <row r="5642" spans="1:12" ht="17.100000000000001" customHeight="1">
      <c r="A5642" s="298"/>
      <c r="B5642" s="298"/>
      <c r="C5642" s="298"/>
      <c r="D5642" s="298"/>
      <c r="E5642" s="298"/>
      <c r="F5642" s="298"/>
      <c r="G5642" s="298"/>
      <c r="H5642" s="298"/>
      <c r="I5642" s="298"/>
      <c r="J5642" s="298" t="s">
        <v>13022</v>
      </c>
      <c r="K5642" s="298" t="s">
        <v>12974</v>
      </c>
      <c r="L5642" s="298" t="s">
        <v>14478</v>
      </c>
    </row>
    <row r="5643" spans="1:12" ht="17.100000000000001" customHeight="1">
      <c r="A5643" s="298"/>
      <c r="B5643" s="298"/>
      <c r="C5643" s="298"/>
      <c r="D5643" s="298"/>
      <c r="E5643" s="298"/>
      <c r="F5643" s="298"/>
      <c r="G5643" s="298"/>
      <c r="H5643" s="298"/>
      <c r="I5643" s="298"/>
      <c r="J5643" s="298" t="s">
        <v>13024</v>
      </c>
      <c r="K5643" s="298"/>
      <c r="L5643" s="298" t="s">
        <v>14479</v>
      </c>
    </row>
    <row r="5644" spans="1:12" ht="30" customHeight="1">
      <c r="A5644" s="299"/>
      <c r="B5644" s="299"/>
      <c r="C5644" s="299"/>
      <c r="D5644" s="299"/>
      <c r="E5644" s="299"/>
      <c r="F5644" s="299"/>
      <c r="G5644" s="299"/>
      <c r="H5644" s="299"/>
      <c r="I5644" s="299"/>
      <c r="J5644" s="299"/>
      <c r="K5644" s="299"/>
      <c r="L5644" s="299"/>
    </row>
    <row r="5645" spans="1:12" ht="36" customHeight="1">
      <c r="A5645" s="295" t="s">
        <v>14480</v>
      </c>
      <c r="B5645" s="296" t="s">
        <v>14481</v>
      </c>
      <c r="C5645" s="295" t="s">
        <v>9</v>
      </c>
      <c r="D5645" s="295" t="s">
        <v>3318</v>
      </c>
      <c r="E5645" s="297" t="s">
        <v>20</v>
      </c>
      <c r="F5645" s="296"/>
      <c r="G5645" s="296"/>
      <c r="H5645" s="296"/>
      <c r="I5645" s="296"/>
      <c r="J5645" s="296"/>
      <c r="K5645" s="296"/>
      <c r="L5645" s="296"/>
    </row>
    <row r="5646" spans="1:12">
      <c r="A5646" s="414" t="s">
        <v>12977</v>
      </c>
      <c r="B5646" s="414"/>
      <c r="C5646" s="414"/>
      <c r="D5646" s="414"/>
      <c r="E5646" s="414"/>
      <c r="F5646" s="414"/>
      <c r="G5646" s="414"/>
      <c r="H5646" s="414"/>
      <c r="I5646" s="294"/>
      <c r="J5646" s="294"/>
      <c r="K5646" s="294"/>
      <c r="L5646" s="294"/>
    </row>
    <row r="5647" spans="1:12" ht="17.100000000000001" customHeight="1">
      <c r="A5647" s="294" t="s">
        <v>12978</v>
      </c>
      <c r="B5647" s="298" t="s">
        <v>12979</v>
      </c>
      <c r="C5647" s="294" t="s">
        <v>12980</v>
      </c>
      <c r="D5647" s="294" t="s">
        <v>12981</v>
      </c>
      <c r="E5647" s="299" t="s">
        <v>12982</v>
      </c>
      <c r="F5647" s="413" t="s">
        <v>12983</v>
      </c>
      <c r="G5647" s="413"/>
      <c r="H5647" s="413" t="s">
        <v>12984</v>
      </c>
      <c r="I5647" s="413"/>
      <c r="J5647" s="413" t="s">
        <v>12985</v>
      </c>
      <c r="K5647" s="413"/>
      <c r="L5647" s="413"/>
    </row>
    <row r="5648" spans="1:12" ht="24" customHeight="1">
      <c r="A5648" s="300" t="s">
        <v>12986</v>
      </c>
      <c r="B5648" s="301" t="s">
        <v>13085</v>
      </c>
      <c r="C5648" s="300" t="s">
        <v>9</v>
      </c>
      <c r="D5648" s="300" t="s">
        <v>7909</v>
      </c>
      <c r="E5648" s="302" t="s">
        <v>51</v>
      </c>
      <c r="F5648" s="423" t="s">
        <v>13086</v>
      </c>
      <c r="G5648" s="423"/>
      <c r="H5648" s="423">
        <v>4.6E-5</v>
      </c>
      <c r="I5648" s="423"/>
      <c r="J5648" s="424">
        <v>4.7999999999999996E-3</v>
      </c>
      <c r="K5648" s="424"/>
      <c r="L5648" s="424"/>
    </row>
    <row r="5649" spans="1:12" ht="24" customHeight="1">
      <c r="A5649" s="300" t="s">
        <v>12986</v>
      </c>
      <c r="B5649" s="301" t="s">
        <v>13087</v>
      </c>
      <c r="C5649" s="300" t="s">
        <v>9</v>
      </c>
      <c r="D5649" s="300" t="s">
        <v>8873</v>
      </c>
      <c r="E5649" s="302" t="s">
        <v>51</v>
      </c>
      <c r="F5649" s="423" t="s">
        <v>13088</v>
      </c>
      <c r="G5649" s="423"/>
      <c r="H5649" s="423">
        <v>4.5000000000000001E-6</v>
      </c>
      <c r="I5649" s="423"/>
      <c r="J5649" s="424">
        <v>3.8999999999999998E-3</v>
      </c>
      <c r="K5649" s="424"/>
      <c r="L5649" s="424"/>
    </row>
    <row r="5650" spans="1:12" ht="48" customHeight="1">
      <c r="A5650" s="300" t="s">
        <v>12986</v>
      </c>
      <c r="B5650" s="301" t="s">
        <v>13089</v>
      </c>
      <c r="C5650" s="300" t="s">
        <v>9</v>
      </c>
      <c r="D5650" s="300" t="s">
        <v>9227</v>
      </c>
      <c r="E5650" s="302" t="s">
        <v>51</v>
      </c>
      <c r="F5650" s="423" t="s">
        <v>13090</v>
      </c>
      <c r="G5650" s="423"/>
      <c r="H5650" s="423">
        <v>3.1E-6</v>
      </c>
      <c r="I5650" s="423"/>
      <c r="J5650" s="424">
        <v>4.1000000000000003E-3</v>
      </c>
      <c r="K5650" s="424"/>
      <c r="L5650" s="424"/>
    </row>
    <row r="5651" spans="1:12" ht="24" customHeight="1">
      <c r="A5651" s="300" t="s">
        <v>12986</v>
      </c>
      <c r="B5651" s="301" t="s">
        <v>13091</v>
      </c>
      <c r="C5651" s="300" t="s">
        <v>9</v>
      </c>
      <c r="D5651" s="300" t="s">
        <v>9580</v>
      </c>
      <c r="E5651" s="302" t="s">
        <v>51</v>
      </c>
      <c r="F5651" s="423" t="s">
        <v>13092</v>
      </c>
      <c r="G5651" s="423"/>
      <c r="H5651" s="423">
        <v>3.1E-6</v>
      </c>
      <c r="I5651" s="423"/>
      <c r="J5651" s="424">
        <v>2.8E-3</v>
      </c>
      <c r="K5651" s="424"/>
      <c r="L5651" s="424"/>
    </row>
    <row r="5652" spans="1:12" ht="24" customHeight="1">
      <c r="A5652" s="300" t="s">
        <v>12986</v>
      </c>
      <c r="B5652" s="301" t="s">
        <v>12987</v>
      </c>
      <c r="C5652" s="300" t="s">
        <v>9</v>
      </c>
      <c r="D5652" s="300" t="s">
        <v>9831</v>
      </c>
      <c r="E5652" s="302" t="s">
        <v>12988</v>
      </c>
      <c r="F5652" s="423" t="s">
        <v>12989</v>
      </c>
      <c r="G5652" s="423"/>
      <c r="H5652" s="423">
        <v>1.0660000000000001E-3</v>
      </c>
      <c r="I5652" s="423"/>
      <c r="J5652" s="424">
        <v>1.0800000000000001E-2</v>
      </c>
      <c r="K5652" s="424"/>
      <c r="L5652" s="424"/>
    </row>
    <row r="5653" spans="1:12" ht="36" customHeight="1">
      <c r="A5653" s="300" t="s">
        <v>12986</v>
      </c>
      <c r="B5653" s="301" t="s">
        <v>12990</v>
      </c>
      <c r="C5653" s="300" t="s">
        <v>9</v>
      </c>
      <c r="D5653" s="300" t="s">
        <v>11426</v>
      </c>
      <c r="E5653" s="302" t="s">
        <v>51</v>
      </c>
      <c r="F5653" s="423" t="s">
        <v>12991</v>
      </c>
      <c r="G5653" s="423"/>
      <c r="H5653" s="423">
        <v>5.5899999999999997E-5</v>
      </c>
      <c r="I5653" s="423"/>
      <c r="J5653" s="424">
        <v>7.4000000000000003E-3</v>
      </c>
      <c r="K5653" s="424"/>
      <c r="L5653" s="424"/>
    </row>
    <row r="5654" spans="1:12" ht="17.100000000000001" customHeight="1">
      <c r="A5654" s="298"/>
      <c r="B5654" s="298"/>
      <c r="C5654" s="298"/>
      <c r="D5654" s="298"/>
      <c r="E5654" s="298"/>
      <c r="F5654" s="298"/>
      <c r="G5654" s="298"/>
      <c r="H5654" s="298"/>
      <c r="I5654" s="298"/>
      <c r="J5654" s="298" t="s">
        <v>12992</v>
      </c>
      <c r="K5654" s="298"/>
      <c r="L5654" s="298" t="s">
        <v>12929</v>
      </c>
    </row>
    <row r="5655" spans="1:12">
      <c r="A5655" s="414" t="s">
        <v>12994</v>
      </c>
      <c r="B5655" s="414"/>
      <c r="C5655" s="414"/>
      <c r="D5655" s="414"/>
      <c r="E5655" s="414"/>
      <c r="F5655" s="414"/>
      <c r="G5655" s="414"/>
      <c r="H5655" s="414"/>
      <c r="I5655" s="294"/>
      <c r="J5655" s="294"/>
      <c r="K5655" s="294"/>
      <c r="L5655" s="294"/>
    </row>
    <row r="5656" spans="1:12" ht="17.100000000000001" customHeight="1">
      <c r="A5656" s="294" t="s">
        <v>12978</v>
      </c>
      <c r="B5656" s="298" t="s">
        <v>12979</v>
      </c>
      <c r="C5656" s="294" t="s">
        <v>12980</v>
      </c>
      <c r="D5656" s="294" t="s">
        <v>12981</v>
      </c>
      <c r="E5656" s="299" t="s">
        <v>12982</v>
      </c>
      <c r="F5656" s="413" t="s">
        <v>12983</v>
      </c>
      <c r="G5656" s="413"/>
      <c r="H5656" s="413" t="s">
        <v>12984</v>
      </c>
      <c r="I5656" s="413"/>
      <c r="J5656" s="413" t="s">
        <v>12985</v>
      </c>
      <c r="K5656" s="413"/>
      <c r="L5656" s="413"/>
    </row>
    <row r="5657" spans="1:12" ht="24" customHeight="1">
      <c r="A5657" s="300" t="s">
        <v>12986</v>
      </c>
      <c r="B5657" s="301" t="s">
        <v>13197</v>
      </c>
      <c r="C5657" s="300" t="s">
        <v>9</v>
      </c>
      <c r="D5657" s="300" t="s">
        <v>6983</v>
      </c>
      <c r="E5657" s="302" t="s">
        <v>27</v>
      </c>
      <c r="F5657" s="423" t="s">
        <v>13198</v>
      </c>
      <c r="G5657" s="423"/>
      <c r="H5657" s="423">
        <v>4.07642E-2</v>
      </c>
      <c r="I5657" s="423"/>
      <c r="J5657" s="424">
        <v>0.2059</v>
      </c>
      <c r="K5657" s="424"/>
      <c r="L5657" s="424"/>
    </row>
    <row r="5658" spans="1:12" ht="24" customHeight="1">
      <c r="A5658" s="300" t="s">
        <v>12986</v>
      </c>
      <c r="B5658" s="301" t="s">
        <v>13199</v>
      </c>
      <c r="C5658" s="300" t="s">
        <v>9</v>
      </c>
      <c r="D5658" s="300" t="s">
        <v>8746</v>
      </c>
      <c r="E5658" s="302" t="s">
        <v>27</v>
      </c>
      <c r="F5658" s="423" t="s">
        <v>13196</v>
      </c>
      <c r="G5658" s="423"/>
      <c r="H5658" s="423">
        <v>4.07642E-2</v>
      </c>
      <c r="I5658" s="423"/>
      <c r="J5658" s="424">
        <v>0.29310000000000003</v>
      </c>
      <c r="K5658" s="424"/>
      <c r="L5658" s="424"/>
    </row>
    <row r="5659" spans="1:12" ht="17.100000000000001" customHeight="1">
      <c r="A5659" s="298"/>
      <c r="B5659" s="298"/>
      <c r="C5659" s="298"/>
      <c r="D5659" s="298"/>
      <c r="E5659" s="298"/>
      <c r="F5659" s="298"/>
      <c r="G5659" s="298"/>
      <c r="H5659" s="298"/>
      <c r="I5659" s="298"/>
      <c r="J5659" s="298" t="s">
        <v>12992</v>
      </c>
      <c r="K5659" s="298"/>
      <c r="L5659" s="298" t="s">
        <v>13522</v>
      </c>
    </row>
    <row r="5660" spans="1:12">
      <c r="A5660" s="414" t="s">
        <v>12998</v>
      </c>
      <c r="B5660" s="414"/>
      <c r="C5660" s="414"/>
      <c r="D5660" s="414"/>
      <c r="E5660" s="414"/>
      <c r="F5660" s="414"/>
      <c r="G5660" s="414"/>
      <c r="H5660" s="414"/>
      <c r="I5660" s="294"/>
      <c r="J5660" s="294"/>
      <c r="K5660" s="294"/>
      <c r="L5660" s="294"/>
    </row>
    <row r="5661" spans="1:12" ht="17.100000000000001" customHeight="1">
      <c r="A5661" s="294" t="s">
        <v>12978</v>
      </c>
      <c r="B5661" s="298" t="s">
        <v>12979</v>
      </c>
      <c r="C5661" s="294" t="s">
        <v>12980</v>
      </c>
      <c r="D5661" s="294" t="s">
        <v>12981</v>
      </c>
      <c r="E5661" s="299" t="s">
        <v>12982</v>
      </c>
      <c r="F5661" s="413" t="s">
        <v>12983</v>
      </c>
      <c r="G5661" s="413"/>
      <c r="H5661" s="413" t="s">
        <v>12984</v>
      </c>
      <c r="I5661" s="413"/>
      <c r="J5661" s="413" t="s">
        <v>12985</v>
      </c>
      <c r="K5661" s="413"/>
      <c r="L5661" s="413"/>
    </row>
    <row r="5662" spans="1:12" ht="24" customHeight="1">
      <c r="A5662" s="300" t="s">
        <v>12986</v>
      </c>
      <c r="B5662" s="301" t="s">
        <v>13244</v>
      </c>
      <c r="C5662" s="300" t="s">
        <v>9</v>
      </c>
      <c r="D5662" s="300" t="s">
        <v>9005</v>
      </c>
      <c r="E5662" s="302" t="s">
        <v>51</v>
      </c>
      <c r="F5662" s="423" t="s">
        <v>13245</v>
      </c>
      <c r="G5662" s="423"/>
      <c r="H5662" s="423">
        <v>8.9999999999999993E-3</v>
      </c>
      <c r="I5662" s="423"/>
      <c r="J5662" s="424">
        <v>0.03</v>
      </c>
      <c r="K5662" s="424"/>
      <c r="L5662" s="424"/>
    </row>
    <row r="5663" spans="1:12" ht="48" customHeight="1">
      <c r="A5663" s="300" t="s">
        <v>12986</v>
      </c>
      <c r="B5663" s="301" t="s">
        <v>14482</v>
      </c>
      <c r="C5663" s="300" t="s">
        <v>9</v>
      </c>
      <c r="D5663" s="300" t="s">
        <v>7581</v>
      </c>
      <c r="E5663" s="302" t="s">
        <v>20</v>
      </c>
      <c r="F5663" s="423" t="s">
        <v>14429</v>
      </c>
      <c r="G5663" s="423"/>
      <c r="H5663" s="423">
        <v>1.19</v>
      </c>
      <c r="I5663" s="423"/>
      <c r="J5663" s="424">
        <v>3.07</v>
      </c>
      <c r="K5663" s="424"/>
      <c r="L5663" s="424"/>
    </row>
    <row r="5664" spans="1:12" ht="24" customHeight="1">
      <c r="A5664" s="300" t="s">
        <v>12986</v>
      </c>
      <c r="B5664" s="301" t="s">
        <v>13099</v>
      </c>
      <c r="C5664" s="300" t="s">
        <v>9</v>
      </c>
      <c r="D5664" s="300" t="s">
        <v>7224</v>
      </c>
      <c r="E5664" s="302" t="s">
        <v>51</v>
      </c>
      <c r="F5664" s="423" t="s">
        <v>13100</v>
      </c>
      <c r="G5664" s="423"/>
      <c r="H5664" s="423">
        <v>5.44E-4</v>
      </c>
      <c r="I5664" s="423"/>
      <c r="J5664" s="424">
        <v>5.0000000000000001E-3</v>
      </c>
      <c r="K5664" s="424"/>
      <c r="L5664" s="424"/>
    </row>
    <row r="5665" spans="1:12" ht="24" customHeight="1">
      <c r="A5665" s="300" t="s">
        <v>12986</v>
      </c>
      <c r="B5665" s="301" t="s">
        <v>13101</v>
      </c>
      <c r="C5665" s="300" t="s">
        <v>9</v>
      </c>
      <c r="D5665" s="300" t="s">
        <v>7359</v>
      </c>
      <c r="E5665" s="302" t="s">
        <v>51</v>
      </c>
      <c r="F5665" s="423" t="s">
        <v>13102</v>
      </c>
      <c r="G5665" s="423"/>
      <c r="H5665" s="423">
        <v>1.7600000000000001E-5</v>
      </c>
      <c r="I5665" s="423"/>
      <c r="J5665" s="424">
        <v>2.3E-3</v>
      </c>
      <c r="K5665" s="424"/>
      <c r="L5665" s="424"/>
    </row>
    <row r="5666" spans="1:12" ht="24" customHeight="1">
      <c r="A5666" s="300" t="s">
        <v>12986</v>
      </c>
      <c r="B5666" s="301" t="s">
        <v>13103</v>
      </c>
      <c r="C5666" s="300" t="s">
        <v>9</v>
      </c>
      <c r="D5666" s="300" t="s">
        <v>8851</v>
      </c>
      <c r="E5666" s="302" t="s">
        <v>51</v>
      </c>
      <c r="F5666" s="423" t="s">
        <v>13104</v>
      </c>
      <c r="G5666" s="423"/>
      <c r="H5666" s="423">
        <v>1.4E-5</v>
      </c>
      <c r="I5666" s="423"/>
      <c r="J5666" s="424">
        <v>2.7000000000000001E-3</v>
      </c>
      <c r="K5666" s="424"/>
      <c r="L5666" s="424"/>
    </row>
    <row r="5667" spans="1:12" ht="24" customHeight="1">
      <c r="A5667" s="300" t="s">
        <v>12986</v>
      </c>
      <c r="B5667" s="301" t="s">
        <v>13105</v>
      </c>
      <c r="C5667" s="300" t="s">
        <v>9</v>
      </c>
      <c r="D5667" s="300" t="s">
        <v>8852</v>
      </c>
      <c r="E5667" s="302" t="s">
        <v>51</v>
      </c>
      <c r="F5667" s="423" t="s">
        <v>13106</v>
      </c>
      <c r="G5667" s="423"/>
      <c r="H5667" s="423">
        <v>3.1E-6</v>
      </c>
      <c r="I5667" s="423"/>
      <c r="J5667" s="424">
        <v>1.6999999999999999E-3</v>
      </c>
      <c r="K5667" s="424"/>
      <c r="L5667" s="424"/>
    </row>
    <row r="5668" spans="1:12" ht="24" customHeight="1">
      <c r="A5668" s="300" t="s">
        <v>12986</v>
      </c>
      <c r="B5668" s="301" t="s">
        <v>13107</v>
      </c>
      <c r="C5668" s="300" t="s">
        <v>9</v>
      </c>
      <c r="D5668" s="300" t="s">
        <v>9000</v>
      </c>
      <c r="E5668" s="302" t="s">
        <v>51</v>
      </c>
      <c r="F5668" s="423" t="s">
        <v>13108</v>
      </c>
      <c r="G5668" s="423"/>
      <c r="H5668" s="423">
        <v>6.1930000000000004E-4</v>
      </c>
      <c r="I5668" s="423"/>
      <c r="J5668" s="424">
        <v>4.1999999999999997E-3</v>
      </c>
      <c r="K5668" s="424"/>
      <c r="L5668" s="424"/>
    </row>
    <row r="5669" spans="1:12" ht="24" customHeight="1">
      <c r="A5669" s="300" t="s">
        <v>12986</v>
      </c>
      <c r="B5669" s="301" t="s">
        <v>13109</v>
      </c>
      <c r="C5669" s="300" t="s">
        <v>9</v>
      </c>
      <c r="D5669" s="300" t="s">
        <v>9574</v>
      </c>
      <c r="E5669" s="302" t="s">
        <v>51</v>
      </c>
      <c r="F5669" s="423" t="s">
        <v>13110</v>
      </c>
      <c r="G5669" s="423"/>
      <c r="H5669" s="423">
        <v>1.963E-4</v>
      </c>
      <c r="I5669" s="423"/>
      <c r="J5669" s="424">
        <v>1.6999999999999999E-3</v>
      </c>
      <c r="K5669" s="424"/>
      <c r="L5669" s="424"/>
    </row>
    <row r="5670" spans="1:12" ht="24" customHeight="1">
      <c r="A5670" s="300" t="s">
        <v>12986</v>
      </c>
      <c r="B5670" s="301" t="s">
        <v>13111</v>
      </c>
      <c r="C5670" s="300" t="s">
        <v>9</v>
      </c>
      <c r="D5670" s="300" t="s">
        <v>10714</v>
      </c>
      <c r="E5670" s="302" t="s">
        <v>93</v>
      </c>
      <c r="F5670" s="423" t="s">
        <v>13112</v>
      </c>
      <c r="G5670" s="423"/>
      <c r="H5670" s="423">
        <v>1.032E-4</v>
      </c>
      <c r="I5670" s="423"/>
      <c r="J5670" s="424">
        <v>1.6000000000000001E-3</v>
      </c>
      <c r="K5670" s="424"/>
      <c r="L5670" s="424"/>
    </row>
    <row r="5671" spans="1:12" ht="24" customHeight="1">
      <c r="A5671" s="300" t="s">
        <v>12986</v>
      </c>
      <c r="B5671" s="301" t="s">
        <v>13113</v>
      </c>
      <c r="C5671" s="300" t="s">
        <v>9</v>
      </c>
      <c r="D5671" s="300" t="s">
        <v>10809</v>
      </c>
      <c r="E5671" s="302" t="s">
        <v>51</v>
      </c>
      <c r="F5671" s="423" t="s">
        <v>13114</v>
      </c>
      <c r="G5671" s="423"/>
      <c r="H5671" s="423">
        <v>1.032E-4</v>
      </c>
      <c r="I5671" s="423"/>
      <c r="J5671" s="424">
        <v>1.1999999999999999E-3</v>
      </c>
      <c r="K5671" s="424"/>
      <c r="L5671" s="424"/>
    </row>
    <row r="5672" spans="1:12" ht="24" customHeight="1">
      <c r="A5672" s="300" t="s">
        <v>12986</v>
      </c>
      <c r="B5672" s="301" t="s">
        <v>13115</v>
      </c>
      <c r="C5672" s="300" t="s">
        <v>9</v>
      </c>
      <c r="D5672" s="300" t="s">
        <v>10810</v>
      </c>
      <c r="E5672" s="302" t="s">
        <v>51</v>
      </c>
      <c r="F5672" s="423" t="s">
        <v>13116</v>
      </c>
      <c r="G5672" s="423"/>
      <c r="H5672" s="423">
        <v>1.032E-4</v>
      </c>
      <c r="I5672" s="423"/>
      <c r="J5672" s="424">
        <v>2.7000000000000001E-3</v>
      </c>
      <c r="K5672" s="424"/>
      <c r="L5672" s="424"/>
    </row>
    <row r="5673" spans="1:12" ht="24" customHeight="1">
      <c r="A5673" s="300" t="s">
        <v>12986</v>
      </c>
      <c r="B5673" s="301" t="s">
        <v>13117</v>
      </c>
      <c r="C5673" s="300" t="s">
        <v>9</v>
      </c>
      <c r="D5673" s="300" t="s">
        <v>10837</v>
      </c>
      <c r="E5673" s="302" t="s">
        <v>51</v>
      </c>
      <c r="F5673" s="423" t="s">
        <v>13118</v>
      </c>
      <c r="G5673" s="423"/>
      <c r="H5673" s="423">
        <v>3.4999999999999999E-6</v>
      </c>
      <c r="I5673" s="423"/>
      <c r="J5673" s="424">
        <v>1.6000000000000001E-3</v>
      </c>
      <c r="K5673" s="424"/>
      <c r="L5673" s="424"/>
    </row>
    <row r="5674" spans="1:12" ht="24" customHeight="1">
      <c r="A5674" s="300" t="s">
        <v>12986</v>
      </c>
      <c r="B5674" s="301" t="s">
        <v>13003</v>
      </c>
      <c r="C5674" s="300" t="s">
        <v>9</v>
      </c>
      <c r="D5674" s="300" t="s">
        <v>7216</v>
      </c>
      <c r="E5674" s="302" t="s">
        <v>51</v>
      </c>
      <c r="F5674" s="423" t="s">
        <v>13004</v>
      </c>
      <c r="G5674" s="423"/>
      <c r="H5674" s="423">
        <v>2.0680000000000001E-4</v>
      </c>
      <c r="I5674" s="423"/>
      <c r="J5674" s="424">
        <v>6.8999999999999999E-3</v>
      </c>
      <c r="K5674" s="424"/>
      <c r="L5674" s="424"/>
    </row>
    <row r="5675" spans="1:12" ht="24" customHeight="1">
      <c r="A5675" s="300" t="s">
        <v>12986</v>
      </c>
      <c r="B5675" s="301" t="s">
        <v>13005</v>
      </c>
      <c r="C5675" s="300" t="s">
        <v>9</v>
      </c>
      <c r="D5675" s="300" t="s">
        <v>7393</v>
      </c>
      <c r="E5675" s="302" t="s">
        <v>12988</v>
      </c>
      <c r="F5675" s="423" t="s">
        <v>13006</v>
      </c>
      <c r="G5675" s="423"/>
      <c r="H5675" s="423">
        <v>1.2430000000000001E-4</v>
      </c>
      <c r="I5675" s="423"/>
      <c r="J5675" s="424">
        <v>6.7000000000000002E-3</v>
      </c>
      <c r="K5675" s="424"/>
      <c r="L5675" s="424"/>
    </row>
    <row r="5676" spans="1:12" ht="24" customHeight="1">
      <c r="A5676" s="300" t="s">
        <v>12986</v>
      </c>
      <c r="B5676" s="301" t="s">
        <v>13007</v>
      </c>
      <c r="C5676" s="300" t="s">
        <v>9</v>
      </c>
      <c r="D5676" s="300" t="s">
        <v>10619</v>
      </c>
      <c r="E5676" s="302" t="s">
        <v>51</v>
      </c>
      <c r="F5676" s="423" t="s">
        <v>13008</v>
      </c>
      <c r="G5676" s="423"/>
      <c r="H5676" s="423">
        <v>9.6399999999999999E-5</v>
      </c>
      <c r="I5676" s="423"/>
      <c r="J5676" s="424">
        <v>1.84E-2</v>
      </c>
      <c r="K5676" s="424"/>
      <c r="L5676" s="424"/>
    </row>
    <row r="5677" spans="1:12" ht="24" customHeight="1">
      <c r="A5677" s="300" t="s">
        <v>12986</v>
      </c>
      <c r="B5677" s="301" t="s">
        <v>13009</v>
      </c>
      <c r="C5677" s="300" t="s">
        <v>9</v>
      </c>
      <c r="D5677" s="300" t="s">
        <v>10769</v>
      </c>
      <c r="E5677" s="302" t="s">
        <v>51</v>
      </c>
      <c r="F5677" s="423" t="s">
        <v>13010</v>
      </c>
      <c r="G5677" s="423"/>
      <c r="H5677" s="423">
        <v>8.6712000000000004E-3</v>
      </c>
      <c r="I5677" s="423"/>
      <c r="J5677" s="424">
        <v>1.09E-2</v>
      </c>
      <c r="K5677" s="424"/>
      <c r="L5677" s="424"/>
    </row>
    <row r="5678" spans="1:12" ht="24" customHeight="1">
      <c r="A5678" s="300" t="s">
        <v>12986</v>
      </c>
      <c r="B5678" s="301" t="s">
        <v>13011</v>
      </c>
      <c r="C5678" s="300" t="s">
        <v>9</v>
      </c>
      <c r="D5678" s="300" t="s">
        <v>10929</v>
      </c>
      <c r="E5678" s="302" t="s">
        <v>51</v>
      </c>
      <c r="F5678" s="423" t="s">
        <v>13012</v>
      </c>
      <c r="G5678" s="423"/>
      <c r="H5678" s="423">
        <v>8.3599999999999999E-5</v>
      </c>
      <c r="I5678" s="423"/>
      <c r="J5678" s="424">
        <v>1.26E-2</v>
      </c>
      <c r="K5678" s="424"/>
      <c r="L5678" s="424"/>
    </row>
    <row r="5679" spans="1:12" ht="17.100000000000001" customHeight="1">
      <c r="A5679" s="298"/>
      <c r="B5679" s="298"/>
      <c r="C5679" s="298"/>
      <c r="D5679" s="298"/>
      <c r="E5679" s="298"/>
      <c r="F5679" s="298"/>
      <c r="G5679" s="298"/>
      <c r="H5679" s="298"/>
      <c r="I5679" s="298"/>
      <c r="J5679" s="298" t="s">
        <v>12992</v>
      </c>
      <c r="K5679" s="298"/>
      <c r="L5679" s="298" t="s">
        <v>14483</v>
      </c>
    </row>
    <row r="5680" spans="1:12">
      <c r="A5680" s="414" t="s">
        <v>13056</v>
      </c>
      <c r="B5680" s="414"/>
      <c r="C5680" s="414"/>
      <c r="D5680" s="414"/>
      <c r="E5680" s="414"/>
      <c r="F5680" s="414"/>
      <c r="G5680" s="414"/>
      <c r="H5680" s="414"/>
      <c r="I5680" s="294"/>
      <c r="J5680" s="294"/>
      <c r="K5680" s="294"/>
      <c r="L5680" s="294"/>
    </row>
    <row r="5681" spans="1:12" ht="17.100000000000001" customHeight="1">
      <c r="A5681" s="294" t="s">
        <v>12978</v>
      </c>
      <c r="B5681" s="298" t="s">
        <v>12979</v>
      </c>
      <c r="C5681" s="294" t="s">
        <v>12980</v>
      </c>
      <c r="D5681" s="294" t="s">
        <v>12981</v>
      </c>
      <c r="E5681" s="299" t="s">
        <v>12982</v>
      </c>
      <c r="F5681" s="413" t="s">
        <v>12983</v>
      </c>
      <c r="G5681" s="413"/>
      <c r="H5681" s="413" t="s">
        <v>12984</v>
      </c>
      <c r="I5681" s="413"/>
      <c r="J5681" s="413" t="s">
        <v>12985</v>
      </c>
      <c r="K5681" s="413"/>
      <c r="L5681" s="413"/>
    </row>
    <row r="5682" spans="1:12" ht="24" customHeight="1">
      <c r="A5682" s="300" t="s">
        <v>12986</v>
      </c>
      <c r="B5682" s="301" t="s">
        <v>13057</v>
      </c>
      <c r="C5682" s="300" t="s">
        <v>9</v>
      </c>
      <c r="D5682" s="300" t="s">
        <v>12549</v>
      </c>
      <c r="E5682" s="302" t="s">
        <v>27</v>
      </c>
      <c r="F5682" s="423" t="s">
        <v>12948</v>
      </c>
      <c r="G5682" s="423"/>
      <c r="H5682" s="423">
        <v>7.7580899999999994E-2</v>
      </c>
      <c r="I5682" s="423"/>
      <c r="J5682" s="424">
        <v>5.04E-2</v>
      </c>
      <c r="K5682" s="424"/>
      <c r="L5682" s="424"/>
    </row>
    <row r="5683" spans="1:12" ht="17.100000000000001" customHeight="1">
      <c r="A5683" s="298"/>
      <c r="B5683" s="298"/>
      <c r="C5683" s="298"/>
      <c r="D5683" s="298"/>
      <c r="E5683" s="298"/>
      <c r="F5683" s="298"/>
      <c r="G5683" s="298"/>
      <c r="H5683" s="298"/>
      <c r="I5683" s="298"/>
      <c r="J5683" s="298" t="s">
        <v>12992</v>
      </c>
      <c r="K5683" s="298"/>
      <c r="L5683" s="298" t="s">
        <v>12936</v>
      </c>
    </row>
    <row r="5684" spans="1:12">
      <c r="A5684" s="414" t="s">
        <v>13058</v>
      </c>
      <c r="B5684" s="414"/>
      <c r="C5684" s="414"/>
      <c r="D5684" s="414"/>
      <c r="E5684" s="414"/>
      <c r="F5684" s="414"/>
      <c r="G5684" s="414"/>
      <c r="H5684" s="414"/>
      <c r="I5684" s="294"/>
      <c r="J5684" s="294"/>
      <c r="K5684" s="294"/>
      <c r="L5684" s="294"/>
    </row>
    <row r="5685" spans="1:12" ht="17.100000000000001" customHeight="1">
      <c r="A5685" s="294" t="s">
        <v>12978</v>
      </c>
      <c r="B5685" s="298" t="s">
        <v>12979</v>
      </c>
      <c r="C5685" s="294" t="s">
        <v>12980</v>
      </c>
      <c r="D5685" s="294" t="s">
        <v>12981</v>
      </c>
      <c r="E5685" s="299" t="s">
        <v>12982</v>
      </c>
      <c r="F5685" s="413" t="s">
        <v>12983</v>
      </c>
      <c r="G5685" s="413"/>
      <c r="H5685" s="413" t="s">
        <v>12984</v>
      </c>
      <c r="I5685" s="413"/>
      <c r="J5685" s="413" t="s">
        <v>12985</v>
      </c>
      <c r="K5685" s="413"/>
      <c r="L5685" s="413"/>
    </row>
    <row r="5686" spans="1:12" ht="24" customHeight="1">
      <c r="A5686" s="300" t="s">
        <v>12986</v>
      </c>
      <c r="B5686" s="301" t="s">
        <v>13059</v>
      </c>
      <c r="C5686" s="300" t="s">
        <v>9</v>
      </c>
      <c r="D5686" s="300" t="s">
        <v>12535</v>
      </c>
      <c r="E5686" s="302" t="s">
        <v>27</v>
      </c>
      <c r="F5686" s="423" t="s">
        <v>12936</v>
      </c>
      <c r="G5686" s="423"/>
      <c r="H5686" s="423">
        <v>7.7580899999999994E-2</v>
      </c>
      <c r="I5686" s="423"/>
      <c r="J5686" s="424">
        <v>3.8999999999999998E-3</v>
      </c>
      <c r="K5686" s="424"/>
      <c r="L5686" s="424"/>
    </row>
    <row r="5687" spans="1:12" ht="17.100000000000001" customHeight="1">
      <c r="A5687" s="298"/>
      <c r="B5687" s="298"/>
      <c r="C5687" s="298"/>
      <c r="D5687" s="298"/>
      <c r="E5687" s="298"/>
      <c r="F5687" s="298"/>
      <c r="G5687" s="298"/>
      <c r="H5687" s="298"/>
      <c r="I5687" s="298"/>
      <c r="J5687" s="298" t="s">
        <v>12992</v>
      </c>
      <c r="K5687" s="298"/>
      <c r="L5687" s="298" t="s">
        <v>13120</v>
      </c>
    </row>
    <row r="5688" spans="1:12">
      <c r="A5688" s="414" t="s">
        <v>13060</v>
      </c>
      <c r="B5688" s="414"/>
      <c r="C5688" s="414"/>
      <c r="D5688" s="414"/>
      <c r="E5688" s="414"/>
      <c r="F5688" s="414"/>
      <c r="G5688" s="414"/>
      <c r="H5688" s="414"/>
      <c r="I5688" s="294"/>
      <c r="J5688" s="294"/>
      <c r="K5688" s="294"/>
      <c r="L5688" s="294"/>
    </row>
    <row r="5689" spans="1:12" ht="17.100000000000001" customHeight="1">
      <c r="A5689" s="294" t="s">
        <v>12978</v>
      </c>
      <c r="B5689" s="298" t="s">
        <v>12979</v>
      </c>
      <c r="C5689" s="294" t="s">
        <v>12980</v>
      </c>
      <c r="D5689" s="294" t="s">
        <v>12981</v>
      </c>
      <c r="E5689" s="299" t="s">
        <v>12982</v>
      </c>
      <c r="F5689" s="413" t="s">
        <v>12983</v>
      </c>
      <c r="G5689" s="413"/>
      <c r="H5689" s="413" t="s">
        <v>12984</v>
      </c>
      <c r="I5689" s="413"/>
      <c r="J5689" s="413" t="s">
        <v>12985</v>
      </c>
      <c r="K5689" s="413"/>
      <c r="L5689" s="413"/>
    </row>
    <row r="5690" spans="1:12" ht="24" customHeight="1">
      <c r="A5690" s="300" t="s">
        <v>12986</v>
      </c>
      <c r="B5690" s="301" t="s">
        <v>13061</v>
      </c>
      <c r="C5690" s="300" t="s">
        <v>9</v>
      </c>
      <c r="D5690" s="300" t="s">
        <v>12522</v>
      </c>
      <c r="E5690" s="302" t="s">
        <v>27</v>
      </c>
      <c r="F5690" s="423" t="s">
        <v>12964</v>
      </c>
      <c r="G5690" s="423"/>
      <c r="H5690" s="423">
        <v>7.7580899999999994E-2</v>
      </c>
      <c r="I5690" s="423"/>
      <c r="J5690" s="424">
        <v>0.1963</v>
      </c>
      <c r="K5690" s="424"/>
      <c r="L5690" s="424"/>
    </row>
    <row r="5691" spans="1:12" ht="24" customHeight="1">
      <c r="A5691" s="300" t="s">
        <v>12986</v>
      </c>
      <c r="B5691" s="301" t="s">
        <v>13062</v>
      </c>
      <c r="C5691" s="300" t="s">
        <v>9</v>
      </c>
      <c r="D5691" s="300" t="s">
        <v>12527</v>
      </c>
      <c r="E5691" s="302" t="s">
        <v>27</v>
      </c>
      <c r="F5691" s="423" t="s">
        <v>13063</v>
      </c>
      <c r="G5691" s="423"/>
      <c r="H5691" s="423">
        <v>7.7580899999999994E-2</v>
      </c>
      <c r="I5691" s="423"/>
      <c r="J5691" s="424">
        <v>2.64E-2</v>
      </c>
      <c r="K5691" s="424"/>
      <c r="L5691" s="424"/>
    </row>
    <row r="5692" spans="1:12" ht="17.100000000000001" customHeight="1">
      <c r="A5692" s="298"/>
      <c r="B5692" s="298"/>
      <c r="C5692" s="298"/>
      <c r="D5692" s="298"/>
      <c r="E5692" s="298"/>
      <c r="F5692" s="298"/>
      <c r="G5692" s="298"/>
      <c r="H5692" s="298"/>
      <c r="I5692" s="298"/>
      <c r="J5692" s="298" t="s">
        <v>12992</v>
      </c>
      <c r="K5692" s="298"/>
      <c r="L5692" s="298" t="s">
        <v>12943</v>
      </c>
    </row>
    <row r="5693" spans="1:12" ht="17.100000000000001" customHeight="1">
      <c r="A5693" s="294" t="s">
        <v>13014</v>
      </c>
      <c r="B5693" s="294"/>
      <c r="C5693" s="294"/>
      <c r="D5693" s="294"/>
      <c r="E5693" s="294"/>
      <c r="F5693" s="294"/>
      <c r="G5693" s="294"/>
      <c r="H5693" s="294"/>
      <c r="I5693" s="294"/>
      <c r="J5693" s="294"/>
      <c r="K5693" s="294"/>
      <c r="L5693" s="294"/>
    </row>
    <row r="5694" spans="1:12" ht="17.100000000000001" customHeight="1">
      <c r="A5694" s="298"/>
      <c r="B5694" s="298"/>
      <c r="C5694" s="298"/>
      <c r="D5694" s="298"/>
      <c r="E5694" s="298"/>
      <c r="F5694" s="298"/>
      <c r="G5694" s="298"/>
      <c r="H5694" s="298"/>
      <c r="I5694" s="298"/>
      <c r="J5694" s="298" t="s">
        <v>13015</v>
      </c>
      <c r="K5694" s="298"/>
      <c r="L5694" s="298" t="s">
        <v>14248</v>
      </c>
    </row>
    <row r="5695" spans="1:12" ht="17.100000000000001" customHeight="1">
      <c r="A5695" s="298"/>
      <c r="B5695" s="298"/>
      <c r="C5695" s="298"/>
      <c r="D5695" s="298"/>
      <c r="E5695" s="298"/>
      <c r="F5695" s="298"/>
      <c r="G5695" s="298"/>
      <c r="H5695" s="298"/>
      <c r="I5695" s="298"/>
      <c r="J5695" s="298" t="s">
        <v>13017</v>
      </c>
      <c r="K5695" s="298" t="s">
        <v>13018</v>
      </c>
      <c r="L5695" s="298" t="s">
        <v>14484</v>
      </c>
    </row>
    <row r="5696" spans="1:12" ht="17.100000000000001" customHeight="1">
      <c r="A5696" s="298"/>
      <c r="B5696" s="298"/>
      <c r="C5696" s="298"/>
      <c r="D5696" s="298"/>
      <c r="E5696" s="298"/>
      <c r="F5696" s="298"/>
      <c r="G5696" s="298"/>
      <c r="H5696" s="298"/>
      <c r="I5696" s="298"/>
      <c r="J5696" s="298" t="s">
        <v>13020</v>
      </c>
      <c r="K5696" s="298"/>
      <c r="L5696" s="298" t="s">
        <v>14485</v>
      </c>
    </row>
    <row r="5697" spans="1:12" ht="17.100000000000001" customHeight="1">
      <c r="A5697" s="298"/>
      <c r="B5697" s="298"/>
      <c r="C5697" s="298"/>
      <c r="D5697" s="298"/>
      <c r="E5697" s="298"/>
      <c r="F5697" s="298"/>
      <c r="G5697" s="298"/>
      <c r="H5697" s="298"/>
      <c r="I5697" s="298"/>
      <c r="J5697" s="298" t="s">
        <v>13022</v>
      </c>
      <c r="K5697" s="298" t="s">
        <v>12974</v>
      </c>
      <c r="L5697" s="298" t="s">
        <v>14486</v>
      </c>
    </row>
    <row r="5698" spans="1:12" ht="17.100000000000001" customHeight="1">
      <c r="A5698" s="298"/>
      <c r="B5698" s="298"/>
      <c r="C5698" s="298"/>
      <c r="D5698" s="298"/>
      <c r="E5698" s="298"/>
      <c r="F5698" s="298"/>
      <c r="G5698" s="298"/>
      <c r="H5698" s="298"/>
      <c r="I5698" s="298"/>
      <c r="J5698" s="298" t="s">
        <v>13024</v>
      </c>
      <c r="K5698" s="298"/>
      <c r="L5698" s="298" t="s">
        <v>14487</v>
      </c>
    </row>
    <row r="5699" spans="1:12" ht="30" customHeight="1">
      <c r="A5699" s="299"/>
      <c r="B5699" s="299"/>
      <c r="C5699" s="299"/>
      <c r="D5699" s="299"/>
      <c r="E5699" s="299"/>
      <c r="F5699" s="299"/>
      <c r="G5699" s="299"/>
      <c r="H5699" s="299"/>
      <c r="I5699" s="299"/>
      <c r="J5699" s="299"/>
      <c r="K5699" s="299"/>
      <c r="L5699" s="299"/>
    </row>
    <row r="5700" spans="1:12" ht="36" customHeight="1">
      <c r="A5700" s="295" t="s">
        <v>14488</v>
      </c>
      <c r="B5700" s="296" t="s">
        <v>14489</v>
      </c>
      <c r="C5700" s="295" t="s">
        <v>9</v>
      </c>
      <c r="D5700" s="295" t="s">
        <v>3320</v>
      </c>
      <c r="E5700" s="297" t="s">
        <v>20</v>
      </c>
      <c r="F5700" s="296"/>
      <c r="G5700" s="296"/>
      <c r="H5700" s="296"/>
      <c r="I5700" s="296"/>
      <c r="J5700" s="296"/>
      <c r="K5700" s="296"/>
      <c r="L5700" s="296"/>
    </row>
    <row r="5701" spans="1:12">
      <c r="A5701" s="414" t="s">
        <v>12977</v>
      </c>
      <c r="B5701" s="414"/>
      <c r="C5701" s="414"/>
      <c r="D5701" s="414"/>
      <c r="E5701" s="414"/>
      <c r="F5701" s="414"/>
      <c r="G5701" s="414"/>
      <c r="H5701" s="414"/>
      <c r="I5701" s="294"/>
      <c r="J5701" s="294"/>
      <c r="K5701" s="294"/>
      <c r="L5701" s="294"/>
    </row>
    <row r="5702" spans="1:12" ht="17.100000000000001" customHeight="1">
      <c r="A5702" s="294" t="s">
        <v>12978</v>
      </c>
      <c r="B5702" s="298" t="s">
        <v>12979</v>
      </c>
      <c r="C5702" s="294" t="s">
        <v>12980</v>
      </c>
      <c r="D5702" s="294" t="s">
        <v>12981</v>
      </c>
      <c r="E5702" s="299" t="s">
        <v>12982</v>
      </c>
      <c r="F5702" s="413" t="s">
        <v>12983</v>
      </c>
      <c r="G5702" s="413"/>
      <c r="H5702" s="413" t="s">
        <v>12984</v>
      </c>
      <c r="I5702" s="413"/>
      <c r="J5702" s="413" t="s">
        <v>12985</v>
      </c>
      <c r="K5702" s="413"/>
      <c r="L5702" s="413"/>
    </row>
    <row r="5703" spans="1:12" ht="24" customHeight="1">
      <c r="A5703" s="300" t="s">
        <v>12986</v>
      </c>
      <c r="B5703" s="301" t="s">
        <v>13085</v>
      </c>
      <c r="C5703" s="300" t="s">
        <v>9</v>
      </c>
      <c r="D5703" s="300" t="s">
        <v>7909</v>
      </c>
      <c r="E5703" s="302" t="s">
        <v>51</v>
      </c>
      <c r="F5703" s="423" t="s">
        <v>13086</v>
      </c>
      <c r="G5703" s="423"/>
      <c r="H5703" s="423">
        <v>6.0699999999999998E-5</v>
      </c>
      <c r="I5703" s="423"/>
      <c r="J5703" s="424">
        <v>6.3E-3</v>
      </c>
      <c r="K5703" s="424"/>
      <c r="L5703" s="424"/>
    </row>
    <row r="5704" spans="1:12" ht="24" customHeight="1">
      <c r="A5704" s="300" t="s">
        <v>12986</v>
      </c>
      <c r="B5704" s="301" t="s">
        <v>13087</v>
      </c>
      <c r="C5704" s="300" t="s">
        <v>9</v>
      </c>
      <c r="D5704" s="300" t="s">
        <v>8873</v>
      </c>
      <c r="E5704" s="302" t="s">
        <v>51</v>
      </c>
      <c r="F5704" s="423" t="s">
        <v>13088</v>
      </c>
      <c r="G5704" s="423"/>
      <c r="H5704" s="423">
        <v>5.6999999999999996E-6</v>
      </c>
      <c r="I5704" s="423"/>
      <c r="J5704" s="424">
        <v>5.0000000000000001E-3</v>
      </c>
      <c r="K5704" s="424"/>
      <c r="L5704" s="424"/>
    </row>
    <row r="5705" spans="1:12" ht="48" customHeight="1">
      <c r="A5705" s="300" t="s">
        <v>12986</v>
      </c>
      <c r="B5705" s="301" t="s">
        <v>13089</v>
      </c>
      <c r="C5705" s="300" t="s">
        <v>9</v>
      </c>
      <c r="D5705" s="300" t="s">
        <v>9227</v>
      </c>
      <c r="E5705" s="302" t="s">
        <v>51</v>
      </c>
      <c r="F5705" s="423" t="s">
        <v>13090</v>
      </c>
      <c r="G5705" s="423"/>
      <c r="H5705" s="423">
        <v>4.0999999999999997E-6</v>
      </c>
      <c r="I5705" s="423"/>
      <c r="J5705" s="424">
        <v>5.4999999999999997E-3</v>
      </c>
      <c r="K5705" s="424"/>
      <c r="L5705" s="424"/>
    </row>
    <row r="5706" spans="1:12" ht="24" customHeight="1">
      <c r="A5706" s="300" t="s">
        <v>12986</v>
      </c>
      <c r="B5706" s="301" t="s">
        <v>13091</v>
      </c>
      <c r="C5706" s="300" t="s">
        <v>9</v>
      </c>
      <c r="D5706" s="300" t="s">
        <v>9580</v>
      </c>
      <c r="E5706" s="302" t="s">
        <v>51</v>
      </c>
      <c r="F5706" s="423" t="s">
        <v>13092</v>
      </c>
      <c r="G5706" s="423"/>
      <c r="H5706" s="423">
        <v>3.8999999999999999E-6</v>
      </c>
      <c r="I5706" s="423"/>
      <c r="J5706" s="424">
        <v>3.5000000000000001E-3</v>
      </c>
      <c r="K5706" s="424"/>
      <c r="L5706" s="424"/>
    </row>
    <row r="5707" spans="1:12" ht="24" customHeight="1">
      <c r="A5707" s="300" t="s">
        <v>12986</v>
      </c>
      <c r="B5707" s="301" t="s">
        <v>12987</v>
      </c>
      <c r="C5707" s="300" t="s">
        <v>9</v>
      </c>
      <c r="D5707" s="300" t="s">
        <v>9831</v>
      </c>
      <c r="E5707" s="302" t="s">
        <v>12988</v>
      </c>
      <c r="F5707" s="423" t="s">
        <v>12989</v>
      </c>
      <c r="G5707" s="423"/>
      <c r="H5707" s="423">
        <v>1.4038E-3</v>
      </c>
      <c r="I5707" s="423"/>
      <c r="J5707" s="424">
        <v>1.4200000000000001E-2</v>
      </c>
      <c r="K5707" s="424"/>
      <c r="L5707" s="424"/>
    </row>
    <row r="5708" spans="1:12" ht="36" customHeight="1">
      <c r="A5708" s="300" t="s">
        <v>12986</v>
      </c>
      <c r="B5708" s="301" t="s">
        <v>12990</v>
      </c>
      <c r="C5708" s="300" t="s">
        <v>9</v>
      </c>
      <c r="D5708" s="300" t="s">
        <v>11426</v>
      </c>
      <c r="E5708" s="302" t="s">
        <v>51</v>
      </c>
      <c r="F5708" s="423" t="s">
        <v>12991</v>
      </c>
      <c r="G5708" s="423"/>
      <c r="H5708" s="423">
        <v>7.3499999999999998E-5</v>
      </c>
      <c r="I5708" s="423"/>
      <c r="J5708" s="424">
        <v>9.7000000000000003E-3</v>
      </c>
      <c r="K5708" s="424"/>
      <c r="L5708" s="424"/>
    </row>
    <row r="5709" spans="1:12" ht="17.100000000000001" customHeight="1">
      <c r="A5709" s="298"/>
      <c r="B5709" s="298"/>
      <c r="C5709" s="298"/>
      <c r="D5709" s="298"/>
      <c r="E5709" s="298"/>
      <c r="F5709" s="298"/>
      <c r="G5709" s="298"/>
      <c r="H5709" s="298"/>
      <c r="I5709" s="298"/>
      <c r="J5709" s="298" t="s">
        <v>12992</v>
      </c>
      <c r="K5709" s="298"/>
      <c r="L5709" s="298" t="s">
        <v>12908</v>
      </c>
    </row>
    <row r="5710" spans="1:12">
      <c r="A5710" s="414" t="s">
        <v>12994</v>
      </c>
      <c r="B5710" s="414"/>
      <c r="C5710" s="414"/>
      <c r="D5710" s="414"/>
      <c r="E5710" s="414"/>
      <c r="F5710" s="414"/>
      <c r="G5710" s="414"/>
      <c r="H5710" s="414"/>
      <c r="I5710" s="294"/>
      <c r="J5710" s="294"/>
      <c r="K5710" s="294"/>
      <c r="L5710" s="294"/>
    </row>
    <row r="5711" spans="1:12" ht="17.100000000000001" customHeight="1">
      <c r="A5711" s="294" t="s">
        <v>12978</v>
      </c>
      <c r="B5711" s="298" t="s">
        <v>12979</v>
      </c>
      <c r="C5711" s="294" t="s">
        <v>12980</v>
      </c>
      <c r="D5711" s="294" t="s">
        <v>12981</v>
      </c>
      <c r="E5711" s="299" t="s">
        <v>12982</v>
      </c>
      <c r="F5711" s="413" t="s">
        <v>12983</v>
      </c>
      <c r="G5711" s="413"/>
      <c r="H5711" s="413" t="s">
        <v>12984</v>
      </c>
      <c r="I5711" s="413"/>
      <c r="J5711" s="413" t="s">
        <v>12985</v>
      </c>
      <c r="K5711" s="413"/>
      <c r="L5711" s="413"/>
    </row>
    <row r="5712" spans="1:12" ht="24" customHeight="1">
      <c r="A5712" s="300" t="s">
        <v>12986</v>
      </c>
      <c r="B5712" s="301" t="s">
        <v>13197</v>
      </c>
      <c r="C5712" s="300" t="s">
        <v>9</v>
      </c>
      <c r="D5712" s="300" t="s">
        <v>6983</v>
      </c>
      <c r="E5712" s="302" t="s">
        <v>27</v>
      </c>
      <c r="F5712" s="423" t="s">
        <v>13198</v>
      </c>
      <c r="G5712" s="423"/>
      <c r="H5712" s="423">
        <v>5.3037300000000002E-2</v>
      </c>
      <c r="I5712" s="423"/>
      <c r="J5712" s="424">
        <v>0.26779999999999998</v>
      </c>
      <c r="K5712" s="424"/>
      <c r="L5712" s="424"/>
    </row>
    <row r="5713" spans="1:12" ht="24" customHeight="1">
      <c r="A5713" s="300" t="s">
        <v>12986</v>
      </c>
      <c r="B5713" s="301" t="s">
        <v>13199</v>
      </c>
      <c r="C5713" s="300" t="s">
        <v>9</v>
      </c>
      <c r="D5713" s="300" t="s">
        <v>8746</v>
      </c>
      <c r="E5713" s="302" t="s">
        <v>27</v>
      </c>
      <c r="F5713" s="423" t="s">
        <v>13196</v>
      </c>
      <c r="G5713" s="423"/>
      <c r="H5713" s="423">
        <v>5.3037300000000002E-2</v>
      </c>
      <c r="I5713" s="423"/>
      <c r="J5713" s="424">
        <v>0.38129999999999997</v>
      </c>
      <c r="K5713" s="424"/>
      <c r="L5713" s="424"/>
    </row>
    <row r="5714" spans="1:12" ht="17.100000000000001" customHeight="1">
      <c r="A5714" s="298"/>
      <c r="B5714" s="298"/>
      <c r="C5714" s="298"/>
      <c r="D5714" s="298"/>
      <c r="E5714" s="298"/>
      <c r="F5714" s="298"/>
      <c r="G5714" s="298"/>
      <c r="H5714" s="298"/>
      <c r="I5714" s="298"/>
      <c r="J5714" s="298" t="s">
        <v>12992</v>
      </c>
      <c r="K5714" s="298"/>
      <c r="L5714" s="298" t="s">
        <v>12948</v>
      </c>
    </row>
    <row r="5715" spans="1:12">
      <c r="A5715" s="414" t="s">
        <v>12998</v>
      </c>
      <c r="B5715" s="414"/>
      <c r="C5715" s="414"/>
      <c r="D5715" s="414"/>
      <c r="E5715" s="414"/>
      <c r="F5715" s="414"/>
      <c r="G5715" s="414"/>
      <c r="H5715" s="414"/>
      <c r="I5715" s="294"/>
      <c r="J5715" s="294"/>
      <c r="K5715" s="294"/>
      <c r="L5715" s="294"/>
    </row>
    <row r="5716" spans="1:12" ht="17.100000000000001" customHeight="1">
      <c r="A5716" s="294" t="s">
        <v>12978</v>
      </c>
      <c r="B5716" s="298" t="s">
        <v>12979</v>
      </c>
      <c r="C5716" s="294" t="s">
        <v>12980</v>
      </c>
      <c r="D5716" s="294" t="s">
        <v>12981</v>
      </c>
      <c r="E5716" s="299" t="s">
        <v>12982</v>
      </c>
      <c r="F5716" s="413" t="s">
        <v>12983</v>
      </c>
      <c r="G5716" s="413"/>
      <c r="H5716" s="413" t="s">
        <v>12984</v>
      </c>
      <c r="I5716" s="413"/>
      <c r="J5716" s="413" t="s">
        <v>12985</v>
      </c>
      <c r="K5716" s="413"/>
      <c r="L5716" s="413"/>
    </row>
    <row r="5717" spans="1:12" ht="24" customHeight="1">
      <c r="A5717" s="300" t="s">
        <v>12986</v>
      </c>
      <c r="B5717" s="301" t="s">
        <v>13244</v>
      </c>
      <c r="C5717" s="300" t="s">
        <v>9</v>
      </c>
      <c r="D5717" s="300" t="s">
        <v>9005</v>
      </c>
      <c r="E5717" s="302" t="s">
        <v>51</v>
      </c>
      <c r="F5717" s="423" t="s">
        <v>13245</v>
      </c>
      <c r="G5717" s="423"/>
      <c r="H5717" s="423">
        <v>8.9999999999999993E-3</v>
      </c>
      <c r="I5717" s="423"/>
      <c r="J5717" s="424">
        <v>0.03</v>
      </c>
      <c r="K5717" s="424"/>
      <c r="L5717" s="424"/>
    </row>
    <row r="5718" spans="1:12" ht="48" customHeight="1">
      <c r="A5718" s="300" t="s">
        <v>12986</v>
      </c>
      <c r="B5718" s="301" t="s">
        <v>14490</v>
      </c>
      <c r="C5718" s="300" t="s">
        <v>9</v>
      </c>
      <c r="D5718" s="300" t="s">
        <v>7585</v>
      </c>
      <c r="E5718" s="302" t="s">
        <v>20</v>
      </c>
      <c r="F5718" s="423" t="s">
        <v>14491</v>
      </c>
      <c r="G5718" s="423"/>
      <c r="H5718" s="423">
        <v>1.19</v>
      </c>
      <c r="I5718" s="423"/>
      <c r="J5718" s="424">
        <v>4.2</v>
      </c>
      <c r="K5718" s="424"/>
      <c r="L5718" s="424"/>
    </row>
    <row r="5719" spans="1:12" ht="24" customHeight="1">
      <c r="A5719" s="300" t="s">
        <v>12986</v>
      </c>
      <c r="B5719" s="301" t="s">
        <v>13099</v>
      </c>
      <c r="C5719" s="300" t="s">
        <v>9</v>
      </c>
      <c r="D5719" s="300" t="s">
        <v>7224</v>
      </c>
      <c r="E5719" s="302" t="s">
        <v>51</v>
      </c>
      <c r="F5719" s="423" t="s">
        <v>13100</v>
      </c>
      <c r="G5719" s="423"/>
      <c r="H5719" s="423">
        <v>7.1659999999999996E-4</v>
      </c>
      <c r="I5719" s="423"/>
      <c r="J5719" s="424">
        <v>6.6E-3</v>
      </c>
      <c r="K5719" s="424"/>
      <c r="L5719" s="424"/>
    </row>
    <row r="5720" spans="1:12" ht="24" customHeight="1">
      <c r="A5720" s="300" t="s">
        <v>12986</v>
      </c>
      <c r="B5720" s="301" t="s">
        <v>13101</v>
      </c>
      <c r="C5720" s="300" t="s">
        <v>9</v>
      </c>
      <c r="D5720" s="300" t="s">
        <v>7359</v>
      </c>
      <c r="E5720" s="302" t="s">
        <v>51</v>
      </c>
      <c r="F5720" s="423" t="s">
        <v>13102</v>
      </c>
      <c r="G5720" s="423"/>
      <c r="H5720" s="423">
        <v>2.3200000000000001E-5</v>
      </c>
      <c r="I5720" s="423"/>
      <c r="J5720" s="424">
        <v>3.0000000000000001E-3</v>
      </c>
      <c r="K5720" s="424"/>
      <c r="L5720" s="424"/>
    </row>
    <row r="5721" spans="1:12" ht="24" customHeight="1">
      <c r="A5721" s="300" t="s">
        <v>12986</v>
      </c>
      <c r="B5721" s="301" t="s">
        <v>13103</v>
      </c>
      <c r="C5721" s="300" t="s">
        <v>9</v>
      </c>
      <c r="D5721" s="300" t="s">
        <v>8851</v>
      </c>
      <c r="E5721" s="302" t="s">
        <v>51</v>
      </c>
      <c r="F5721" s="423" t="s">
        <v>13104</v>
      </c>
      <c r="G5721" s="423"/>
      <c r="H5721" s="423">
        <v>1.8499999999999999E-5</v>
      </c>
      <c r="I5721" s="423"/>
      <c r="J5721" s="424">
        <v>3.5999999999999999E-3</v>
      </c>
      <c r="K5721" s="424"/>
      <c r="L5721" s="424"/>
    </row>
    <row r="5722" spans="1:12" ht="24" customHeight="1">
      <c r="A5722" s="300" t="s">
        <v>12986</v>
      </c>
      <c r="B5722" s="301" t="s">
        <v>13105</v>
      </c>
      <c r="C5722" s="300" t="s">
        <v>9</v>
      </c>
      <c r="D5722" s="300" t="s">
        <v>8852</v>
      </c>
      <c r="E5722" s="302" t="s">
        <v>51</v>
      </c>
      <c r="F5722" s="423" t="s">
        <v>13106</v>
      </c>
      <c r="G5722" s="423"/>
      <c r="H5722" s="423">
        <v>3.8999999999999999E-6</v>
      </c>
      <c r="I5722" s="423"/>
      <c r="J5722" s="424">
        <v>2.0999999999999999E-3</v>
      </c>
      <c r="K5722" s="424"/>
      <c r="L5722" s="424"/>
    </row>
    <row r="5723" spans="1:12" ht="24" customHeight="1">
      <c r="A5723" s="300" t="s">
        <v>12986</v>
      </c>
      <c r="B5723" s="301" t="s">
        <v>13107</v>
      </c>
      <c r="C5723" s="300" t="s">
        <v>9</v>
      </c>
      <c r="D5723" s="300" t="s">
        <v>9000</v>
      </c>
      <c r="E5723" s="302" t="s">
        <v>51</v>
      </c>
      <c r="F5723" s="423" t="s">
        <v>13108</v>
      </c>
      <c r="G5723" s="423"/>
      <c r="H5723" s="423">
        <v>8.1550000000000004E-4</v>
      </c>
      <c r="I5723" s="423"/>
      <c r="J5723" s="424">
        <v>5.4999999999999997E-3</v>
      </c>
      <c r="K5723" s="424"/>
      <c r="L5723" s="424"/>
    </row>
    <row r="5724" spans="1:12" ht="24" customHeight="1">
      <c r="A5724" s="300" t="s">
        <v>12986</v>
      </c>
      <c r="B5724" s="301" t="s">
        <v>13109</v>
      </c>
      <c r="C5724" s="300" t="s">
        <v>9</v>
      </c>
      <c r="D5724" s="300" t="s">
        <v>9574</v>
      </c>
      <c r="E5724" s="302" t="s">
        <v>51</v>
      </c>
      <c r="F5724" s="423" t="s">
        <v>13110</v>
      </c>
      <c r="G5724" s="423"/>
      <c r="H5724" s="423">
        <v>2.586E-4</v>
      </c>
      <c r="I5724" s="423"/>
      <c r="J5724" s="424">
        <v>2.3E-3</v>
      </c>
      <c r="K5724" s="424"/>
      <c r="L5724" s="424"/>
    </row>
    <row r="5725" spans="1:12" ht="24" customHeight="1">
      <c r="A5725" s="300" t="s">
        <v>12986</v>
      </c>
      <c r="B5725" s="301" t="s">
        <v>13111</v>
      </c>
      <c r="C5725" s="300" t="s">
        <v>9</v>
      </c>
      <c r="D5725" s="300" t="s">
        <v>10714</v>
      </c>
      <c r="E5725" s="302" t="s">
        <v>93</v>
      </c>
      <c r="F5725" s="423" t="s">
        <v>13112</v>
      </c>
      <c r="G5725" s="423"/>
      <c r="H5725" s="423">
        <v>1.36E-4</v>
      </c>
      <c r="I5725" s="423"/>
      <c r="J5725" s="424">
        <v>2.0999999999999999E-3</v>
      </c>
      <c r="K5725" s="424"/>
      <c r="L5725" s="424"/>
    </row>
    <row r="5726" spans="1:12" ht="24" customHeight="1">
      <c r="A5726" s="300" t="s">
        <v>12986</v>
      </c>
      <c r="B5726" s="301" t="s">
        <v>13113</v>
      </c>
      <c r="C5726" s="300" t="s">
        <v>9</v>
      </c>
      <c r="D5726" s="300" t="s">
        <v>10809</v>
      </c>
      <c r="E5726" s="302" t="s">
        <v>51</v>
      </c>
      <c r="F5726" s="423" t="s">
        <v>13114</v>
      </c>
      <c r="G5726" s="423"/>
      <c r="H5726" s="423">
        <v>1.36E-4</v>
      </c>
      <c r="I5726" s="423"/>
      <c r="J5726" s="424">
        <v>1.6000000000000001E-3</v>
      </c>
      <c r="K5726" s="424"/>
      <c r="L5726" s="424"/>
    </row>
    <row r="5727" spans="1:12" ht="24" customHeight="1">
      <c r="A5727" s="300" t="s">
        <v>12986</v>
      </c>
      <c r="B5727" s="301" t="s">
        <v>13115</v>
      </c>
      <c r="C5727" s="300" t="s">
        <v>9</v>
      </c>
      <c r="D5727" s="300" t="s">
        <v>10810</v>
      </c>
      <c r="E5727" s="302" t="s">
        <v>51</v>
      </c>
      <c r="F5727" s="423" t="s">
        <v>13116</v>
      </c>
      <c r="G5727" s="423"/>
      <c r="H5727" s="423">
        <v>1.36E-4</v>
      </c>
      <c r="I5727" s="423"/>
      <c r="J5727" s="424">
        <v>3.5999999999999999E-3</v>
      </c>
      <c r="K5727" s="424"/>
      <c r="L5727" s="424"/>
    </row>
    <row r="5728" spans="1:12" ht="24" customHeight="1">
      <c r="A5728" s="300" t="s">
        <v>12986</v>
      </c>
      <c r="B5728" s="301" t="s">
        <v>13117</v>
      </c>
      <c r="C5728" s="300" t="s">
        <v>9</v>
      </c>
      <c r="D5728" s="300" t="s">
        <v>10837</v>
      </c>
      <c r="E5728" s="302" t="s">
        <v>51</v>
      </c>
      <c r="F5728" s="423" t="s">
        <v>13118</v>
      </c>
      <c r="G5728" s="423"/>
      <c r="H5728" s="423">
        <v>4.6999999999999999E-6</v>
      </c>
      <c r="I5728" s="423"/>
      <c r="J5728" s="424">
        <v>2.0999999999999999E-3</v>
      </c>
      <c r="K5728" s="424"/>
      <c r="L5728" s="424"/>
    </row>
    <row r="5729" spans="1:12" ht="24" customHeight="1">
      <c r="A5729" s="300" t="s">
        <v>12986</v>
      </c>
      <c r="B5729" s="301" t="s">
        <v>13003</v>
      </c>
      <c r="C5729" s="300" t="s">
        <v>9</v>
      </c>
      <c r="D5729" s="300" t="s">
        <v>7216</v>
      </c>
      <c r="E5729" s="302" t="s">
        <v>51</v>
      </c>
      <c r="F5729" s="423" t="s">
        <v>13004</v>
      </c>
      <c r="G5729" s="423"/>
      <c r="H5729" s="423">
        <v>2.721E-4</v>
      </c>
      <c r="I5729" s="423"/>
      <c r="J5729" s="424">
        <v>9.1000000000000004E-3</v>
      </c>
      <c r="K5729" s="424"/>
      <c r="L5729" s="424"/>
    </row>
    <row r="5730" spans="1:12" ht="24" customHeight="1">
      <c r="A5730" s="300" t="s">
        <v>12986</v>
      </c>
      <c r="B5730" s="301" t="s">
        <v>13005</v>
      </c>
      <c r="C5730" s="300" t="s">
        <v>9</v>
      </c>
      <c r="D5730" s="300" t="s">
        <v>7393</v>
      </c>
      <c r="E5730" s="302" t="s">
        <v>12988</v>
      </c>
      <c r="F5730" s="423" t="s">
        <v>13006</v>
      </c>
      <c r="G5730" s="423"/>
      <c r="H5730" s="423">
        <v>1.639E-4</v>
      </c>
      <c r="I5730" s="423"/>
      <c r="J5730" s="424">
        <v>8.8999999999999999E-3</v>
      </c>
      <c r="K5730" s="424"/>
      <c r="L5730" s="424"/>
    </row>
    <row r="5731" spans="1:12" ht="24" customHeight="1">
      <c r="A5731" s="300" t="s">
        <v>12986</v>
      </c>
      <c r="B5731" s="301" t="s">
        <v>13007</v>
      </c>
      <c r="C5731" s="300" t="s">
        <v>9</v>
      </c>
      <c r="D5731" s="300" t="s">
        <v>10619</v>
      </c>
      <c r="E5731" s="302" t="s">
        <v>51</v>
      </c>
      <c r="F5731" s="423" t="s">
        <v>13008</v>
      </c>
      <c r="G5731" s="423"/>
      <c r="H5731" s="423">
        <v>1.271E-4</v>
      </c>
      <c r="I5731" s="423"/>
      <c r="J5731" s="424">
        <v>2.4299999999999999E-2</v>
      </c>
      <c r="K5731" s="424"/>
      <c r="L5731" s="424"/>
    </row>
    <row r="5732" spans="1:12" ht="24" customHeight="1">
      <c r="A5732" s="300" t="s">
        <v>12986</v>
      </c>
      <c r="B5732" s="301" t="s">
        <v>13009</v>
      </c>
      <c r="C5732" s="300" t="s">
        <v>9</v>
      </c>
      <c r="D5732" s="300" t="s">
        <v>10769</v>
      </c>
      <c r="E5732" s="302" t="s">
        <v>51</v>
      </c>
      <c r="F5732" s="423" t="s">
        <v>13010</v>
      </c>
      <c r="G5732" s="423"/>
      <c r="H5732" s="423">
        <v>1.14205E-2</v>
      </c>
      <c r="I5732" s="423"/>
      <c r="J5732" s="424">
        <v>1.44E-2</v>
      </c>
      <c r="K5732" s="424"/>
      <c r="L5732" s="424"/>
    </row>
    <row r="5733" spans="1:12" ht="24" customHeight="1">
      <c r="A5733" s="300" t="s">
        <v>12986</v>
      </c>
      <c r="B5733" s="301" t="s">
        <v>13011</v>
      </c>
      <c r="C5733" s="300" t="s">
        <v>9</v>
      </c>
      <c r="D5733" s="300" t="s">
        <v>10929</v>
      </c>
      <c r="E5733" s="302" t="s">
        <v>51</v>
      </c>
      <c r="F5733" s="423" t="s">
        <v>13012</v>
      </c>
      <c r="G5733" s="423"/>
      <c r="H5733" s="423">
        <v>1.1E-4</v>
      </c>
      <c r="I5733" s="423"/>
      <c r="J5733" s="424">
        <v>1.66E-2</v>
      </c>
      <c r="K5733" s="424"/>
      <c r="L5733" s="424"/>
    </row>
    <row r="5734" spans="1:12" ht="17.100000000000001" customHeight="1">
      <c r="A5734" s="298"/>
      <c r="B5734" s="298"/>
      <c r="C5734" s="298"/>
      <c r="D5734" s="298"/>
      <c r="E5734" s="298"/>
      <c r="F5734" s="298"/>
      <c r="G5734" s="298"/>
      <c r="H5734" s="298"/>
      <c r="I5734" s="298"/>
      <c r="J5734" s="298" t="s">
        <v>12992</v>
      </c>
      <c r="K5734" s="298"/>
      <c r="L5734" s="298" t="s">
        <v>14492</v>
      </c>
    </row>
    <row r="5735" spans="1:12">
      <c r="A5735" s="414" t="s">
        <v>13056</v>
      </c>
      <c r="B5735" s="414"/>
      <c r="C5735" s="414"/>
      <c r="D5735" s="414"/>
      <c r="E5735" s="414"/>
      <c r="F5735" s="414"/>
      <c r="G5735" s="414"/>
      <c r="H5735" s="414"/>
      <c r="I5735" s="294"/>
      <c r="J5735" s="294"/>
      <c r="K5735" s="294"/>
      <c r="L5735" s="294"/>
    </row>
    <row r="5736" spans="1:12" ht="17.100000000000001" customHeight="1">
      <c r="A5736" s="294" t="s">
        <v>12978</v>
      </c>
      <c r="B5736" s="298" t="s">
        <v>12979</v>
      </c>
      <c r="C5736" s="294" t="s">
        <v>12980</v>
      </c>
      <c r="D5736" s="294" t="s">
        <v>12981</v>
      </c>
      <c r="E5736" s="299" t="s">
        <v>12982</v>
      </c>
      <c r="F5736" s="413" t="s">
        <v>12983</v>
      </c>
      <c r="G5736" s="413"/>
      <c r="H5736" s="413" t="s">
        <v>12984</v>
      </c>
      <c r="I5736" s="413"/>
      <c r="J5736" s="413" t="s">
        <v>12985</v>
      </c>
      <c r="K5736" s="413"/>
      <c r="L5736" s="413"/>
    </row>
    <row r="5737" spans="1:12" ht="24" customHeight="1">
      <c r="A5737" s="300" t="s">
        <v>12986</v>
      </c>
      <c r="B5737" s="301" t="s">
        <v>13057</v>
      </c>
      <c r="C5737" s="300" t="s">
        <v>9</v>
      </c>
      <c r="D5737" s="300" t="s">
        <v>12549</v>
      </c>
      <c r="E5737" s="302" t="s">
        <v>27</v>
      </c>
      <c r="F5737" s="423" t="s">
        <v>12948</v>
      </c>
      <c r="G5737" s="423"/>
      <c r="H5737" s="423">
        <v>0.1021772</v>
      </c>
      <c r="I5737" s="423"/>
      <c r="J5737" s="424">
        <v>6.6400000000000001E-2</v>
      </c>
      <c r="K5737" s="424"/>
      <c r="L5737" s="424"/>
    </row>
    <row r="5738" spans="1:12" ht="17.100000000000001" customHeight="1">
      <c r="A5738" s="298"/>
      <c r="B5738" s="298"/>
      <c r="C5738" s="298"/>
      <c r="D5738" s="298"/>
      <c r="E5738" s="298"/>
      <c r="F5738" s="298"/>
      <c r="G5738" s="298"/>
      <c r="H5738" s="298"/>
      <c r="I5738" s="298"/>
      <c r="J5738" s="298" t="s">
        <v>12992</v>
      </c>
      <c r="K5738" s="298"/>
      <c r="L5738" s="298" t="s">
        <v>12952</v>
      </c>
    </row>
    <row r="5739" spans="1:12">
      <c r="A5739" s="414" t="s">
        <v>13058</v>
      </c>
      <c r="B5739" s="414"/>
      <c r="C5739" s="414"/>
      <c r="D5739" s="414"/>
      <c r="E5739" s="414"/>
      <c r="F5739" s="414"/>
      <c r="G5739" s="414"/>
      <c r="H5739" s="414"/>
      <c r="I5739" s="294"/>
      <c r="J5739" s="294"/>
      <c r="K5739" s="294"/>
      <c r="L5739" s="294"/>
    </row>
    <row r="5740" spans="1:12" ht="17.100000000000001" customHeight="1">
      <c r="A5740" s="294" t="s">
        <v>12978</v>
      </c>
      <c r="B5740" s="298" t="s">
        <v>12979</v>
      </c>
      <c r="C5740" s="294" t="s">
        <v>12980</v>
      </c>
      <c r="D5740" s="294" t="s">
        <v>12981</v>
      </c>
      <c r="E5740" s="299" t="s">
        <v>12982</v>
      </c>
      <c r="F5740" s="413" t="s">
        <v>12983</v>
      </c>
      <c r="G5740" s="413"/>
      <c r="H5740" s="413" t="s">
        <v>12984</v>
      </c>
      <c r="I5740" s="413"/>
      <c r="J5740" s="413" t="s">
        <v>12985</v>
      </c>
      <c r="K5740" s="413"/>
      <c r="L5740" s="413"/>
    </row>
    <row r="5741" spans="1:12" ht="24" customHeight="1">
      <c r="A5741" s="300" t="s">
        <v>12986</v>
      </c>
      <c r="B5741" s="301" t="s">
        <v>13059</v>
      </c>
      <c r="C5741" s="300" t="s">
        <v>9</v>
      </c>
      <c r="D5741" s="300" t="s">
        <v>12535</v>
      </c>
      <c r="E5741" s="302" t="s">
        <v>27</v>
      </c>
      <c r="F5741" s="423" t="s">
        <v>12936</v>
      </c>
      <c r="G5741" s="423"/>
      <c r="H5741" s="423">
        <v>0.1021772</v>
      </c>
      <c r="I5741" s="423"/>
      <c r="J5741" s="424">
        <v>5.1000000000000004E-3</v>
      </c>
      <c r="K5741" s="424"/>
      <c r="L5741" s="424"/>
    </row>
    <row r="5742" spans="1:12" ht="17.100000000000001" customHeight="1">
      <c r="A5742" s="298"/>
      <c r="B5742" s="298"/>
      <c r="C5742" s="298"/>
      <c r="D5742" s="298"/>
      <c r="E5742" s="298"/>
      <c r="F5742" s="298"/>
      <c r="G5742" s="298"/>
      <c r="H5742" s="298"/>
      <c r="I5742" s="298"/>
      <c r="J5742" s="298" t="s">
        <v>12992</v>
      </c>
      <c r="K5742" s="298"/>
      <c r="L5742" s="298" t="s">
        <v>12904</v>
      </c>
    </row>
    <row r="5743" spans="1:12">
      <c r="A5743" s="414" t="s">
        <v>13060</v>
      </c>
      <c r="B5743" s="414"/>
      <c r="C5743" s="414"/>
      <c r="D5743" s="414"/>
      <c r="E5743" s="414"/>
      <c r="F5743" s="414"/>
      <c r="G5743" s="414"/>
      <c r="H5743" s="414"/>
      <c r="I5743" s="294"/>
      <c r="J5743" s="294"/>
      <c r="K5743" s="294"/>
      <c r="L5743" s="294"/>
    </row>
    <row r="5744" spans="1:12" ht="17.100000000000001" customHeight="1">
      <c r="A5744" s="294" t="s">
        <v>12978</v>
      </c>
      <c r="B5744" s="298" t="s">
        <v>12979</v>
      </c>
      <c r="C5744" s="294" t="s">
        <v>12980</v>
      </c>
      <c r="D5744" s="294" t="s">
        <v>12981</v>
      </c>
      <c r="E5744" s="299" t="s">
        <v>12982</v>
      </c>
      <c r="F5744" s="413" t="s">
        <v>12983</v>
      </c>
      <c r="G5744" s="413"/>
      <c r="H5744" s="413" t="s">
        <v>12984</v>
      </c>
      <c r="I5744" s="413"/>
      <c r="J5744" s="413" t="s">
        <v>12985</v>
      </c>
      <c r="K5744" s="413"/>
      <c r="L5744" s="413"/>
    </row>
    <row r="5745" spans="1:12" ht="24" customHeight="1">
      <c r="A5745" s="300" t="s">
        <v>12986</v>
      </c>
      <c r="B5745" s="301" t="s">
        <v>13061</v>
      </c>
      <c r="C5745" s="300" t="s">
        <v>9</v>
      </c>
      <c r="D5745" s="300" t="s">
        <v>12522</v>
      </c>
      <c r="E5745" s="302" t="s">
        <v>27</v>
      </c>
      <c r="F5745" s="423" t="s">
        <v>12964</v>
      </c>
      <c r="G5745" s="423"/>
      <c r="H5745" s="423">
        <v>0.1021772</v>
      </c>
      <c r="I5745" s="423"/>
      <c r="J5745" s="424">
        <v>0.25850000000000001</v>
      </c>
      <c r="K5745" s="424"/>
      <c r="L5745" s="424"/>
    </row>
    <row r="5746" spans="1:12" ht="24" customHeight="1">
      <c r="A5746" s="300" t="s">
        <v>12986</v>
      </c>
      <c r="B5746" s="301" t="s">
        <v>13062</v>
      </c>
      <c r="C5746" s="300" t="s">
        <v>9</v>
      </c>
      <c r="D5746" s="300" t="s">
        <v>12527</v>
      </c>
      <c r="E5746" s="302" t="s">
        <v>27</v>
      </c>
      <c r="F5746" s="423" t="s">
        <v>13063</v>
      </c>
      <c r="G5746" s="423"/>
      <c r="H5746" s="423">
        <v>0.1021772</v>
      </c>
      <c r="I5746" s="423"/>
      <c r="J5746" s="424">
        <v>3.4700000000000002E-2</v>
      </c>
      <c r="K5746" s="424"/>
      <c r="L5746" s="424"/>
    </row>
    <row r="5747" spans="1:12" ht="17.100000000000001" customHeight="1">
      <c r="A5747" s="298"/>
      <c r="B5747" s="298"/>
      <c r="C5747" s="298"/>
      <c r="D5747" s="298"/>
      <c r="E5747" s="298"/>
      <c r="F5747" s="298"/>
      <c r="G5747" s="298"/>
      <c r="H5747" s="298"/>
      <c r="I5747" s="298"/>
      <c r="J5747" s="298" t="s">
        <v>12992</v>
      </c>
      <c r="K5747" s="298"/>
      <c r="L5747" s="298" t="s">
        <v>12949</v>
      </c>
    </row>
    <row r="5748" spans="1:12" ht="17.100000000000001" customHeight="1">
      <c r="A5748" s="294" t="s">
        <v>13014</v>
      </c>
      <c r="B5748" s="294"/>
      <c r="C5748" s="294"/>
      <c r="D5748" s="294"/>
      <c r="E5748" s="294"/>
      <c r="F5748" s="294"/>
      <c r="G5748" s="294"/>
      <c r="H5748" s="294"/>
      <c r="I5748" s="294"/>
      <c r="J5748" s="294"/>
      <c r="K5748" s="294"/>
      <c r="L5748" s="294"/>
    </row>
    <row r="5749" spans="1:12" ht="17.100000000000001" customHeight="1">
      <c r="A5749" s="298"/>
      <c r="B5749" s="298"/>
      <c r="C5749" s="298"/>
      <c r="D5749" s="298"/>
      <c r="E5749" s="298"/>
      <c r="F5749" s="298"/>
      <c r="G5749" s="298"/>
      <c r="H5749" s="298"/>
      <c r="I5749" s="298"/>
      <c r="J5749" s="298" t="s">
        <v>13015</v>
      </c>
      <c r="K5749" s="298"/>
      <c r="L5749" s="298" t="s">
        <v>14493</v>
      </c>
    </row>
    <row r="5750" spans="1:12" ht="17.100000000000001" customHeight="1">
      <c r="A5750" s="298"/>
      <c r="B5750" s="298"/>
      <c r="C5750" s="298"/>
      <c r="D5750" s="298"/>
      <c r="E5750" s="298"/>
      <c r="F5750" s="298"/>
      <c r="G5750" s="298"/>
      <c r="H5750" s="298"/>
      <c r="I5750" s="298"/>
      <c r="J5750" s="298" t="s">
        <v>13017</v>
      </c>
      <c r="K5750" s="298" t="s">
        <v>13018</v>
      </c>
      <c r="L5750" s="298" t="s">
        <v>14494</v>
      </c>
    </row>
    <row r="5751" spans="1:12" ht="17.100000000000001" customHeight="1">
      <c r="A5751" s="298"/>
      <c r="B5751" s="298"/>
      <c r="C5751" s="298"/>
      <c r="D5751" s="298"/>
      <c r="E5751" s="298"/>
      <c r="F5751" s="298"/>
      <c r="G5751" s="298"/>
      <c r="H5751" s="298"/>
      <c r="I5751" s="298"/>
      <c r="J5751" s="298" t="s">
        <v>13020</v>
      </c>
      <c r="K5751" s="298"/>
      <c r="L5751" s="298" t="s">
        <v>14495</v>
      </c>
    </row>
    <row r="5752" spans="1:12" ht="17.100000000000001" customHeight="1">
      <c r="A5752" s="298"/>
      <c r="B5752" s="298"/>
      <c r="C5752" s="298"/>
      <c r="D5752" s="298"/>
      <c r="E5752" s="298"/>
      <c r="F5752" s="298"/>
      <c r="G5752" s="298"/>
      <c r="H5752" s="298"/>
      <c r="I5752" s="298"/>
      <c r="J5752" s="298" t="s">
        <v>13022</v>
      </c>
      <c r="K5752" s="298" t="s">
        <v>12974</v>
      </c>
      <c r="L5752" s="298" t="s">
        <v>14496</v>
      </c>
    </row>
    <row r="5753" spans="1:12" ht="17.100000000000001" customHeight="1">
      <c r="A5753" s="298"/>
      <c r="B5753" s="298"/>
      <c r="C5753" s="298"/>
      <c r="D5753" s="298"/>
      <c r="E5753" s="298"/>
      <c r="F5753" s="298"/>
      <c r="G5753" s="298"/>
      <c r="H5753" s="298"/>
      <c r="I5753" s="298"/>
      <c r="J5753" s="298" t="s">
        <v>13024</v>
      </c>
      <c r="K5753" s="298"/>
      <c r="L5753" s="298" t="s">
        <v>14497</v>
      </c>
    </row>
    <row r="5754" spans="1:12" ht="30" customHeight="1">
      <c r="A5754" s="299"/>
      <c r="B5754" s="299"/>
      <c r="C5754" s="299"/>
      <c r="D5754" s="299"/>
      <c r="E5754" s="299"/>
      <c r="F5754" s="299"/>
      <c r="G5754" s="299"/>
      <c r="H5754" s="299"/>
      <c r="I5754" s="299"/>
      <c r="J5754" s="299"/>
      <c r="K5754" s="299"/>
      <c r="L5754" s="299"/>
    </row>
    <row r="5755" spans="1:12" ht="36" customHeight="1">
      <c r="A5755" s="295" t="s">
        <v>14498</v>
      </c>
      <c r="B5755" s="296" t="s">
        <v>14499</v>
      </c>
      <c r="C5755" s="295" t="s">
        <v>9</v>
      </c>
      <c r="D5755" s="295" t="s">
        <v>3322</v>
      </c>
      <c r="E5755" s="297" t="s">
        <v>20</v>
      </c>
      <c r="F5755" s="296"/>
      <c r="G5755" s="296"/>
      <c r="H5755" s="296"/>
      <c r="I5755" s="296"/>
      <c r="J5755" s="296"/>
      <c r="K5755" s="296"/>
      <c r="L5755" s="296"/>
    </row>
    <row r="5756" spans="1:12">
      <c r="A5756" s="414" t="s">
        <v>12977</v>
      </c>
      <c r="B5756" s="414"/>
      <c r="C5756" s="414"/>
      <c r="D5756" s="414"/>
      <c r="E5756" s="414"/>
      <c r="F5756" s="414"/>
      <c r="G5756" s="414"/>
      <c r="H5756" s="414"/>
      <c r="I5756" s="294"/>
      <c r="J5756" s="294"/>
      <c r="K5756" s="294"/>
      <c r="L5756" s="294"/>
    </row>
    <row r="5757" spans="1:12" ht="17.100000000000001" customHeight="1">
      <c r="A5757" s="294" t="s">
        <v>12978</v>
      </c>
      <c r="B5757" s="298" t="s">
        <v>12979</v>
      </c>
      <c r="C5757" s="294" t="s">
        <v>12980</v>
      </c>
      <c r="D5757" s="294" t="s">
        <v>12981</v>
      </c>
      <c r="E5757" s="299" t="s">
        <v>12982</v>
      </c>
      <c r="F5757" s="413" t="s">
        <v>12983</v>
      </c>
      <c r="G5757" s="413"/>
      <c r="H5757" s="413" t="s">
        <v>12984</v>
      </c>
      <c r="I5757" s="413"/>
      <c r="J5757" s="413" t="s">
        <v>12985</v>
      </c>
      <c r="K5757" s="413"/>
      <c r="L5757" s="413"/>
    </row>
    <row r="5758" spans="1:12" ht="24" customHeight="1">
      <c r="A5758" s="300" t="s">
        <v>12986</v>
      </c>
      <c r="B5758" s="301" t="s">
        <v>13085</v>
      </c>
      <c r="C5758" s="300" t="s">
        <v>9</v>
      </c>
      <c r="D5758" s="300" t="s">
        <v>7909</v>
      </c>
      <c r="E5758" s="302" t="s">
        <v>51</v>
      </c>
      <c r="F5758" s="423" t="s">
        <v>13086</v>
      </c>
      <c r="G5758" s="423"/>
      <c r="H5758" s="423">
        <v>8.9699999999999998E-5</v>
      </c>
      <c r="I5758" s="423"/>
      <c r="J5758" s="424">
        <v>9.2999999999999992E-3</v>
      </c>
      <c r="K5758" s="424"/>
      <c r="L5758" s="424"/>
    </row>
    <row r="5759" spans="1:12" ht="24" customHeight="1">
      <c r="A5759" s="300" t="s">
        <v>12986</v>
      </c>
      <c r="B5759" s="301" t="s">
        <v>13087</v>
      </c>
      <c r="C5759" s="300" t="s">
        <v>9</v>
      </c>
      <c r="D5759" s="300" t="s">
        <v>8873</v>
      </c>
      <c r="E5759" s="302" t="s">
        <v>51</v>
      </c>
      <c r="F5759" s="423" t="s">
        <v>13088</v>
      </c>
      <c r="G5759" s="423"/>
      <c r="H5759" s="423">
        <v>8.6000000000000007E-6</v>
      </c>
      <c r="I5759" s="423"/>
      <c r="J5759" s="424">
        <v>7.4999999999999997E-3</v>
      </c>
      <c r="K5759" s="424"/>
      <c r="L5759" s="424"/>
    </row>
    <row r="5760" spans="1:12" ht="48" customHeight="1">
      <c r="A5760" s="300" t="s">
        <v>12986</v>
      </c>
      <c r="B5760" s="301" t="s">
        <v>13089</v>
      </c>
      <c r="C5760" s="300" t="s">
        <v>9</v>
      </c>
      <c r="D5760" s="300" t="s">
        <v>9227</v>
      </c>
      <c r="E5760" s="302" t="s">
        <v>51</v>
      </c>
      <c r="F5760" s="423" t="s">
        <v>13090</v>
      </c>
      <c r="G5760" s="423"/>
      <c r="H5760" s="423">
        <v>5.9000000000000003E-6</v>
      </c>
      <c r="I5760" s="423"/>
      <c r="J5760" s="424">
        <v>7.9000000000000008E-3</v>
      </c>
      <c r="K5760" s="424"/>
      <c r="L5760" s="424"/>
    </row>
    <row r="5761" spans="1:12" ht="24" customHeight="1">
      <c r="A5761" s="300" t="s">
        <v>12986</v>
      </c>
      <c r="B5761" s="301" t="s">
        <v>13091</v>
      </c>
      <c r="C5761" s="300" t="s">
        <v>9</v>
      </c>
      <c r="D5761" s="300" t="s">
        <v>9580</v>
      </c>
      <c r="E5761" s="302" t="s">
        <v>51</v>
      </c>
      <c r="F5761" s="423" t="s">
        <v>13092</v>
      </c>
      <c r="G5761" s="423"/>
      <c r="H5761" s="423">
        <v>5.9000000000000003E-6</v>
      </c>
      <c r="I5761" s="423"/>
      <c r="J5761" s="424">
        <v>5.3E-3</v>
      </c>
      <c r="K5761" s="424"/>
      <c r="L5761" s="424"/>
    </row>
    <row r="5762" spans="1:12" ht="24" customHeight="1">
      <c r="A5762" s="300" t="s">
        <v>12986</v>
      </c>
      <c r="B5762" s="301" t="s">
        <v>12987</v>
      </c>
      <c r="C5762" s="300" t="s">
        <v>9</v>
      </c>
      <c r="D5762" s="300" t="s">
        <v>9831</v>
      </c>
      <c r="E5762" s="302" t="s">
        <v>12988</v>
      </c>
      <c r="F5762" s="423" t="s">
        <v>12989</v>
      </c>
      <c r="G5762" s="423"/>
      <c r="H5762" s="423">
        <v>2.0761E-3</v>
      </c>
      <c r="I5762" s="423"/>
      <c r="J5762" s="424">
        <v>2.1000000000000001E-2</v>
      </c>
      <c r="K5762" s="424"/>
      <c r="L5762" s="424"/>
    </row>
    <row r="5763" spans="1:12" ht="36" customHeight="1">
      <c r="A5763" s="300" t="s">
        <v>12986</v>
      </c>
      <c r="B5763" s="301" t="s">
        <v>12990</v>
      </c>
      <c r="C5763" s="300" t="s">
        <v>9</v>
      </c>
      <c r="D5763" s="300" t="s">
        <v>11426</v>
      </c>
      <c r="E5763" s="302" t="s">
        <v>51</v>
      </c>
      <c r="F5763" s="423" t="s">
        <v>12991</v>
      </c>
      <c r="G5763" s="423"/>
      <c r="H5763" s="423">
        <v>1.087E-4</v>
      </c>
      <c r="I5763" s="423"/>
      <c r="J5763" s="424">
        <v>1.44E-2</v>
      </c>
      <c r="K5763" s="424"/>
      <c r="L5763" s="424"/>
    </row>
    <row r="5764" spans="1:12" ht="17.100000000000001" customHeight="1">
      <c r="A5764" s="298"/>
      <c r="B5764" s="298"/>
      <c r="C5764" s="298"/>
      <c r="D5764" s="298"/>
      <c r="E5764" s="298"/>
      <c r="F5764" s="298"/>
      <c r="G5764" s="298"/>
      <c r="H5764" s="298"/>
      <c r="I5764" s="298"/>
      <c r="J5764" s="298" t="s">
        <v>12992</v>
      </c>
      <c r="K5764" s="298"/>
      <c r="L5764" s="298" t="s">
        <v>12952</v>
      </c>
    </row>
    <row r="5765" spans="1:12">
      <c r="A5765" s="414" t="s">
        <v>12994</v>
      </c>
      <c r="B5765" s="414"/>
      <c r="C5765" s="414"/>
      <c r="D5765" s="414"/>
      <c r="E5765" s="414"/>
      <c r="F5765" s="414"/>
      <c r="G5765" s="414"/>
      <c r="H5765" s="414"/>
      <c r="I5765" s="294"/>
      <c r="J5765" s="294"/>
      <c r="K5765" s="294"/>
      <c r="L5765" s="294"/>
    </row>
    <row r="5766" spans="1:12" ht="17.100000000000001" customHeight="1">
      <c r="A5766" s="294" t="s">
        <v>12978</v>
      </c>
      <c r="B5766" s="298" t="s">
        <v>12979</v>
      </c>
      <c r="C5766" s="294" t="s">
        <v>12980</v>
      </c>
      <c r="D5766" s="294" t="s">
        <v>12981</v>
      </c>
      <c r="E5766" s="299" t="s">
        <v>12982</v>
      </c>
      <c r="F5766" s="413" t="s">
        <v>12983</v>
      </c>
      <c r="G5766" s="413"/>
      <c r="H5766" s="413" t="s">
        <v>12984</v>
      </c>
      <c r="I5766" s="413"/>
      <c r="J5766" s="413" t="s">
        <v>12985</v>
      </c>
      <c r="K5766" s="413"/>
      <c r="L5766" s="413"/>
    </row>
    <row r="5767" spans="1:12" ht="24" customHeight="1">
      <c r="A5767" s="300" t="s">
        <v>12986</v>
      </c>
      <c r="B5767" s="301" t="s">
        <v>13197</v>
      </c>
      <c r="C5767" s="300" t="s">
        <v>9</v>
      </c>
      <c r="D5767" s="300" t="s">
        <v>6983</v>
      </c>
      <c r="E5767" s="302" t="s">
        <v>27</v>
      </c>
      <c r="F5767" s="423" t="s">
        <v>13198</v>
      </c>
      <c r="G5767" s="423"/>
      <c r="H5767" s="423">
        <v>7.8898399999999994E-2</v>
      </c>
      <c r="I5767" s="423"/>
      <c r="J5767" s="424">
        <v>0.39839999999999998</v>
      </c>
      <c r="K5767" s="424"/>
      <c r="L5767" s="424"/>
    </row>
    <row r="5768" spans="1:12" ht="24" customHeight="1">
      <c r="A5768" s="300" t="s">
        <v>12986</v>
      </c>
      <c r="B5768" s="301" t="s">
        <v>13199</v>
      </c>
      <c r="C5768" s="300" t="s">
        <v>9</v>
      </c>
      <c r="D5768" s="300" t="s">
        <v>8746</v>
      </c>
      <c r="E5768" s="302" t="s">
        <v>27</v>
      </c>
      <c r="F5768" s="423" t="s">
        <v>13196</v>
      </c>
      <c r="G5768" s="423"/>
      <c r="H5768" s="423">
        <v>7.8898399999999994E-2</v>
      </c>
      <c r="I5768" s="423"/>
      <c r="J5768" s="424">
        <v>0.56730000000000003</v>
      </c>
      <c r="K5768" s="424"/>
      <c r="L5768" s="424"/>
    </row>
    <row r="5769" spans="1:12" ht="17.100000000000001" customHeight="1">
      <c r="A5769" s="298"/>
      <c r="B5769" s="298"/>
      <c r="C5769" s="298"/>
      <c r="D5769" s="298"/>
      <c r="E5769" s="298"/>
      <c r="F5769" s="298"/>
      <c r="G5769" s="298"/>
      <c r="H5769" s="298"/>
      <c r="I5769" s="298"/>
      <c r="J5769" s="298" t="s">
        <v>12992</v>
      </c>
      <c r="K5769" s="298"/>
      <c r="L5769" s="298" t="s">
        <v>12917</v>
      </c>
    </row>
    <row r="5770" spans="1:12">
      <c r="A5770" s="414" t="s">
        <v>12998</v>
      </c>
      <c r="B5770" s="414"/>
      <c r="C5770" s="414"/>
      <c r="D5770" s="414"/>
      <c r="E5770" s="414"/>
      <c r="F5770" s="414"/>
      <c r="G5770" s="414"/>
      <c r="H5770" s="414"/>
      <c r="I5770" s="294"/>
      <c r="J5770" s="294"/>
      <c r="K5770" s="294"/>
      <c r="L5770" s="294"/>
    </row>
    <row r="5771" spans="1:12" ht="17.100000000000001" customHeight="1">
      <c r="A5771" s="294" t="s">
        <v>12978</v>
      </c>
      <c r="B5771" s="298" t="s">
        <v>12979</v>
      </c>
      <c r="C5771" s="294" t="s">
        <v>12980</v>
      </c>
      <c r="D5771" s="294" t="s">
        <v>12981</v>
      </c>
      <c r="E5771" s="299" t="s">
        <v>12982</v>
      </c>
      <c r="F5771" s="413" t="s">
        <v>12983</v>
      </c>
      <c r="G5771" s="413"/>
      <c r="H5771" s="413" t="s">
        <v>12984</v>
      </c>
      <c r="I5771" s="413"/>
      <c r="J5771" s="413" t="s">
        <v>12985</v>
      </c>
      <c r="K5771" s="413"/>
      <c r="L5771" s="413"/>
    </row>
    <row r="5772" spans="1:12" ht="24" customHeight="1">
      <c r="A5772" s="300" t="s">
        <v>12986</v>
      </c>
      <c r="B5772" s="301" t="s">
        <v>13244</v>
      </c>
      <c r="C5772" s="300" t="s">
        <v>9</v>
      </c>
      <c r="D5772" s="300" t="s">
        <v>9005</v>
      </c>
      <c r="E5772" s="302" t="s">
        <v>51</v>
      </c>
      <c r="F5772" s="423" t="s">
        <v>13245</v>
      </c>
      <c r="G5772" s="423"/>
      <c r="H5772" s="423">
        <v>8.9999999999999993E-3</v>
      </c>
      <c r="I5772" s="423"/>
      <c r="J5772" s="424">
        <v>0.03</v>
      </c>
      <c r="K5772" s="424"/>
      <c r="L5772" s="424"/>
    </row>
    <row r="5773" spans="1:12" ht="48" customHeight="1">
      <c r="A5773" s="300" t="s">
        <v>12986</v>
      </c>
      <c r="B5773" s="301" t="s">
        <v>14500</v>
      </c>
      <c r="C5773" s="300" t="s">
        <v>9</v>
      </c>
      <c r="D5773" s="300" t="s">
        <v>7571</v>
      </c>
      <c r="E5773" s="302" t="s">
        <v>20</v>
      </c>
      <c r="F5773" s="423" t="s">
        <v>14501</v>
      </c>
      <c r="G5773" s="423"/>
      <c r="H5773" s="423">
        <v>1.19</v>
      </c>
      <c r="I5773" s="423"/>
      <c r="J5773" s="424">
        <v>6.72</v>
      </c>
      <c r="K5773" s="424"/>
      <c r="L5773" s="424"/>
    </row>
    <row r="5774" spans="1:12" ht="24" customHeight="1">
      <c r="A5774" s="300" t="s">
        <v>12986</v>
      </c>
      <c r="B5774" s="301" t="s">
        <v>13099</v>
      </c>
      <c r="C5774" s="300" t="s">
        <v>9</v>
      </c>
      <c r="D5774" s="300" t="s">
        <v>7224</v>
      </c>
      <c r="E5774" s="302" t="s">
        <v>51</v>
      </c>
      <c r="F5774" s="423" t="s">
        <v>13100</v>
      </c>
      <c r="G5774" s="423"/>
      <c r="H5774" s="423">
        <v>1.0597E-3</v>
      </c>
      <c r="I5774" s="423"/>
      <c r="J5774" s="424">
        <v>9.7000000000000003E-3</v>
      </c>
      <c r="K5774" s="424"/>
      <c r="L5774" s="424"/>
    </row>
    <row r="5775" spans="1:12" ht="24" customHeight="1">
      <c r="A5775" s="300" t="s">
        <v>12986</v>
      </c>
      <c r="B5775" s="301" t="s">
        <v>13101</v>
      </c>
      <c r="C5775" s="300" t="s">
        <v>9</v>
      </c>
      <c r="D5775" s="300" t="s">
        <v>7359</v>
      </c>
      <c r="E5775" s="302" t="s">
        <v>51</v>
      </c>
      <c r="F5775" s="423" t="s">
        <v>13102</v>
      </c>
      <c r="G5775" s="423"/>
      <c r="H5775" s="423">
        <v>3.4100000000000002E-5</v>
      </c>
      <c r="I5775" s="423"/>
      <c r="J5775" s="424">
        <v>4.4000000000000003E-3</v>
      </c>
      <c r="K5775" s="424"/>
      <c r="L5775" s="424"/>
    </row>
    <row r="5776" spans="1:12" ht="24" customHeight="1">
      <c r="A5776" s="300" t="s">
        <v>12986</v>
      </c>
      <c r="B5776" s="301" t="s">
        <v>13103</v>
      </c>
      <c r="C5776" s="300" t="s">
        <v>9</v>
      </c>
      <c r="D5776" s="300" t="s">
        <v>8851</v>
      </c>
      <c r="E5776" s="302" t="s">
        <v>51</v>
      </c>
      <c r="F5776" s="423" t="s">
        <v>13104</v>
      </c>
      <c r="G5776" s="423"/>
      <c r="H5776" s="423">
        <v>2.73E-5</v>
      </c>
      <c r="I5776" s="423"/>
      <c r="J5776" s="424">
        <v>5.3E-3</v>
      </c>
      <c r="K5776" s="424"/>
      <c r="L5776" s="424"/>
    </row>
    <row r="5777" spans="1:12" ht="24" customHeight="1">
      <c r="A5777" s="300" t="s">
        <v>12986</v>
      </c>
      <c r="B5777" s="301" t="s">
        <v>13105</v>
      </c>
      <c r="C5777" s="300" t="s">
        <v>9</v>
      </c>
      <c r="D5777" s="300" t="s">
        <v>8852</v>
      </c>
      <c r="E5777" s="302" t="s">
        <v>51</v>
      </c>
      <c r="F5777" s="423" t="s">
        <v>13106</v>
      </c>
      <c r="G5777" s="423"/>
      <c r="H5777" s="423">
        <v>5.9000000000000003E-6</v>
      </c>
      <c r="I5777" s="423"/>
      <c r="J5777" s="424">
        <v>3.2000000000000002E-3</v>
      </c>
      <c r="K5777" s="424"/>
      <c r="L5777" s="424"/>
    </row>
    <row r="5778" spans="1:12" ht="24" customHeight="1">
      <c r="A5778" s="300" t="s">
        <v>12986</v>
      </c>
      <c r="B5778" s="301" t="s">
        <v>13107</v>
      </c>
      <c r="C5778" s="300" t="s">
        <v>9</v>
      </c>
      <c r="D5778" s="300" t="s">
        <v>9000</v>
      </c>
      <c r="E5778" s="302" t="s">
        <v>51</v>
      </c>
      <c r="F5778" s="423" t="s">
        <v>13108</v>
      </c>
      <c r="G5778" s="423"/>
      <c r="H5778" s="423">
        <v>1.2061000000000001E-3</v>
      </c>
      <c r="I5778" s="423"/>
      <c r="J5778" s="424">
        <v>8.2000000000000007E-3</v>
      </c>
      <c r="K5778" s="424"/>
      <c r="L5778" s="424"/>
    </row>
    <row r="5779" spans="1:12" ht="24" customHeight="1">
      <c r="A5779" s="300" t="s">
        <v>12986</v>
      </c>
      <c r="B5779" s="301" t="s">
        <v>13109</v>
      </c>
      <c r="C5779" s="300" t="s">
        <v>9</v>
      </c>
      <c r="D5779" s="300" t="s">
        <v>9574</v>
      </c>
      <c r="E5779" s="302" t="s">
        <v>51</v>
      </c>
      <c r="F5779" s="423" t="s">
        <v>13110</v>
      </c>
      <c r="G5779" s="423"/>
      <c r="H5779" s="423">
        <v>3.8249999999999997E-4</v>
      </c>
      <c r="I5779" s="423"/>
      <c r="J5779" s="424">
        <v>3.3999999999999998E-3</v>
      </c>
      <c r="K5779" s="424"/>
      <c r="L5779" s="424"/>
    </row>
    <row r="5780" spans="1:12" ht="24" customHeight="1">
      <c r="A5780" s="300" t="s">
        <v>12986</v>
      </c>
      <c r="B5780" s="301" t="s">
        <v>13111</v>
      </c>
      <c r="C5780" s="300" t="s">
        <v>9</v>
      </c>
      <c r="D5780" s="300" t="s">
        <v>10714</v>
      </c>
      <c r="E5780" s="302" t="s">
        <v>93</v>
      </c>
      <c r="F5780" s="423" t="s">
        <v>13112</v>
      </c>
      <c r="G5780" s="423"/>
      <c r="H5780" s="423">
        <v>2.0100000000000001E-4</v>
      </c>
      <c r="I5780" s="423"/>
      <c r="J5780" s="424">
        <v>3.0999999999999999E-3</v>
      </c>
      <c r="K5780" s="424"/>
      <c r="L5780" s="424"/>
    </row>
    <row r="5781" spans="1:12" ht="24" customHeight="1">
      <c r="A5781" s="300" t="s">
        <v>12986</v>
      </c>
      <c r="B5781" s="301" t="s">
        <v>13113</v>
      </c>
      <c r="C5781" s="300" t="s">
        <v>9</v>
      </c>
      <c r="D5781" s="300" t="s">
        <v>10809</v>
      </c>
      <c r="E5781" s="302" t="s">
        <v>51</v>
      </c>
      <c r="F5781" s="423" t="s">
        <v>13114</v>
      </c>
      <c r="G5781" s="423"/>
      <c r="H5781" s="423">
        <v>2.0100000000000001E-4</v>
      </c>
      <c r="I5781" s="423"/>
      <c r="J5781" s="424">
        <v>2.3999999999999998E-3</v>
      </c>
      <c r="K5781" s="424"/>
      <c r="L5781" s="424"/>
    </row>
    <row r="5782" spans="1:12" ht="24" customHeight="1">
      <c r="A5782" s="300" t="s">
        <v>12986</v>
      </c>
      <c r="B5782" s="301" t="s">
        <v>13115</v>
      </c>
      <c r="C5782" s="300" t="s">
        <v>9</v>
      </c>
      <c r="D5782" s="300" t="s">
        <v>10810</v>
      </c>
      <c r="E5782" s="302" t="s">
        <v>51</v>
      </c>
      <c r="F5782" s="423" t="s">
        <v>13116</v>
      </c>
      <c r="G5782" s="423"/>
      <c r="H5782" s="423">
        <v>2.0100000000000001E-4</v>
      </c>
      <c r="I5782" s="423"/>
      <c r="J5782" s="424">
        <v>5.3E-3</v>
      </c>
      <c r="K5782" s="424"/>
      <c r="L5782" s="424"/>
    </row>
    <row r="5783" spans="1:12" ht="24" customHeight="1">
      <c r="A5783" s="300" t="s">
        <v>12986</v>
      </c>
      <c r="B5783" s="301" t="s">
        <v>13117</v>
      </c>
      <c r="C5783" s="300" t="s">
        <v>9</v>
      </c>
      <c r="D5783" s="300" t="s">
        <v>10837</v>
      </c>
      <c r="E5783" s="302" t="s">
        <v>51</v>
      </c>
      <c r="F5783" s="423" t="s">
        <v>13118</v>
      </c>
      <c r="G5783" s="423"/>
      <c r="H5783" s="423">
        <v>6.9E-6</v>
      </c>
      <c r="I5783" s="423"/>
      <c r="J5783" s="424">
        <v>3.0999999999999999E-3</v>
      </c>
      <c r="K5783" s="424"/>
      <c r="L5783" s="424"/>
    </row>
    <row r="5784" spans="1:12" ht="24" customHeight="1">
      <c r="A5784" s="300" t="s">
        <v>12986</v>
      </c>
      <c r="B5784" s="301" t="s">
        <v>13003</v>
      </c>
      <c r="C5784" s="300" t="s">
        <v>9</v>
      </c>
      <c r="D5784" s="300" t="s">
        <v>7216</v>
      </c>
      <c r="E5784" s="302" t="s">
        <v>51</v>
      </c>
      <c r="F5784" s="423" t="s">
        <v>13004</v>
      </c>
      <c r="G5784" s="423"/>
      <c r="H5784" s="423">
        <v>4.0269999999999998E-4</v>
      </c>
      <c r="I5784" s="423"/>
      <c r="J5784" s="424">
        <v>1.35E-2</v>
      </c>
      <c r="K5784" s="424"/>
      <c r="L5784" s="424"/>
    </row>
    <row r="5785" spans="1:12" ht="24" customHeight="1">
      <c r="A5785" s="300" t="s">
        <v>12986</v>
      </c>
      <c r="B5785" s="301" t="s">
        <v>13005</v>
      </c>
      <c r="C5785" s="300" t="s">
        <v>9</v>
      </c>
      <c r="D5785" s="300" t="s">
        <v>7393</v>
      </c>
      <c r="E5785" s="302" t="s">
        <v>12988</v>
      </c>
      <c r="F5785" s="423" t="s">
        <v>13006</v>
      </c>
      <c r="G5785" s="423"/>
      <c r="H5785" s="423">
        <v>2.4220000000000001E-4</v>
      </c>
      <c r="I5785" s="423"/>
      <c r="J5785" s="424">
        <v>1.3100000000000001E-2</v>
      </c>
      <c r="K5785" s="424"/>
      <c r="L5785" s="424"/>
    </row>
    <row r="5786" spans="1:12" ht="24" customHeight="1">
      <c r="A5786" s="300" t="s">
        <v>12986</v>
      </c>
      <c r="B5786" s="301" t="s">
        <v>13007</v>
      </c>
      <c r="C5786" s="300" t="s">
        <v>9</v>
      </c>
      <c r="D5786" s="300" t="s">
        <v>10619</v>
      </c>
      <c r="E5786" s="302" t="s">
        <v>51</v>
      </c>
      <c r="F5786" s="423" t="s">
        <v>13008</v>
      </c>
      <c r="G5786" s="423"/>
      <c r="H5786" s="423">
        <v>1.8780000000000001E-4</v>
      </c>
      <c r="I5786" s="423"/>
      <c r="J5786" s="424">
        <v>3.5900000000000001E-2</v>
      </c>
      <c r="K5786" s="424"/>
      <c r="L5786" s="424"/>
    </row>
    <row r="5787" spans="1:12" ht="24" customHeight="1">
      <c r="A5787" s="300" t="s">
        <v>12986</v>
      </c>
      <c r="B5787" s="301" t="s">
        <v>13009</v>
      </c>
      <c r="C5787" s="300" t="s">
        <v>9</v>
      </c>
      <c r="D5787" s="300" t="s">
        <v>10769</v>
      </c>
      <c r="E5787" s="302" t="s">
        <v>51</v>
      </c>
      <c r="F5787" s="423" t="s">
        <v>13010</v>
      </c>
      <c r="G5787" s="423"/>
      <c r="H5787" s="423">
        <v>1.68898E-2</v>
      </c>
      <c r="I5787" s="423"/>
      <c r="J5787" s="424">
        <v>2.1299999999999999E-2</v>
      </c>
      <c r="K5787" s="424"/>
      <c r="L5787" s="424"/>
    </row>
    <row r="5788" spans="1:12" ht="24" customHeight="1">
      <c r="A5788" s="300" t="s">
        <v>12986</v>
      </c>
      <c r="B5788" s="301" t="s">
        <v>13011</v>
      </c>
      <c r="C5788" s="300" t="s">
        <v>9</v>
      </c>
      <c r="D5788" s="300" t="s">
        <v>10929</v>
      </c>
      <c r="E5788" s="302" t="s">
        <v>51</v>
      </c>
      <c r="F5788" s="423" t="s">
        <v>13012</v>
      </c>
      <c r="G5788" s="423"/>
      <c r="H5788" s="423">
        <v>1.629E-4</v>
      </c>
      <c r="I5788" s="423"/>
      <c r="J5788" s="424">
        <v>2.4500000000000001E-2</v>
      </c>
      <c r="K5788" s="424"/>
      <c r="L5788" s="424"/>
    </row>
    <row r="5789" spans="1:12" ht="17.100000000000001" customHeight="1">
      <c r="A5789" s="298"/>
      <c r="B5789" s="298"/>
      <c r="C5789" s="298"/>
      <c r="D5789" s="298"/>
      <c r="E5789" s="298"/>
      <c r="F5789" s="298"/>
      <c r="G5789" s="298"/>
      <c r="H5789" s="298"/>
      <c r="I5789" s="298"/>
      <c r="J5789" s="298" t="s">
        <v>12992</v>
      </c>
      <c r="K5789" s="298"/>
      <c r="L5789" s="298" t="s">
        <v>14502</v>
      </c>
    </row>
    <row r="5790" spans="1:12">
      <c r="A5790" s="414" t="s">
        <v>13056</v>
      </c>
      <c r="B5790" s="414"/>
      <c r="C5790" s="414"/>
      <c r="D5790" s="414"/>
      <c r="E5790" s="414"/>
      <c r="F5790" s="414"/>
      <c r="G5790" s="414"/>
      <c r="H5790" s="414"/>
      <c r="I5790" s="294"/>
      <c r="J5790" s="294"/>
      <c r="K5790" s="294"/>
      <c r="L5790" s="294"/>
    </row>
    <row r="5791" spans="1:12" ht="17.100000000000001" customHeight="1">
      <c r="A5791" s="294" t="s">
        <v>12978</v>
      </c>
      <c r="B5791" s="298" t="s">
        <v>12979</v>
      </c>
      <c r="C5791" s="294" t="s">
        <v>12980</v>
      </c>
      <c r="D5791" s="294" t="s">
        <v>12981</v>
      </c>
      <c r="E5791" s="299" t="s">
        <v>12982</v>
      </c>
      <c r="F5791" s="413" t="s">
        <v>12983</v>
      </c>
      <c r="G5791" s="413"/>
      <c r="H5791" s="413" t="s">
        <v>12984</v>
      </c>
      <c r="I5791" s="413"/>
      <c r="J5791" s="413" t="s">
        <v>12985</v>
      </c>
      <c r="K5791" s="413"/>
      <c r="L5791" s="413"/>
    </row>
    <row r="5792" spans="1:12" ht="24" customHeight="1">
      <c r="A5792" s="300" t="s">
        <v>12986</v>
      </c>
      <c r="B5792" s="301" t="s">
        <v>13057</v>
      </c>
      <c r="C5792" s="300" t="s">
        <v>9</v>
      </c>
      <c r="D5792" s="300" t="s">
        <v>12549</v>
      </c>
      <c r="E5792" s="302" t="s">
        <v>27</v>
      </c>
      <c r="F5792" s="423" t="s">
        <v>12948</v>
      </c>
      <c r="G5792" s="423"/>
      <c r="H5792" s="423">
        <v>0.15111050000000001</v>
      </c>
      <c r="I5792" s="423"/>
      <c r="J5792" s="424">
        <v>9.8199999999999996E-2</v>
      </c>
      <c r="K5792" s="424"/>
      <c r="L5792" s="424"/>
    </row>
    <row r="5793" spans="1:12" ht="17.100000000000001" customHeight="1">
      <c r="A5793" s="298"/>
      <c r="B5793" s="298"/>
      <c r="C5793" s="298"/>
      <c r="D5793" s="298"/>
      <c r="E5793" s="298"/>
      <c r="F5793" s="298"/>
      <c r="G5793" s="298"/>
      <c r="H5793" s="298"/>
      <c r="I5793" s="298"/>
      <c r="J5793" s="298" t="s">
        <v>12992</v>
      </c>
      <c r="K5793" s="298"/>
      <c r="L5793" s="298" t="s">
        <v>13119</v>
      </c>
    </row>
    <row r="5794" spans="1:12">
      <c r="A5794" s="414" t="s">
        <v>13058</v>
      </c>
      <c r="B5794" s="414"/>
      <c r="C5794" s="414"/>
      <c r="D5794" s="414"/>
      <c r="E5794" s="414"/>
      <c r="F5794" s="414"/>
      <c r="G5794" s="414"/>
      <c r="H5794" s="414"/>
      <c r="I5794" s="294"/>
      <c r="J5794" s="294"/>
      <c r="K5794" s="294"/>
      <c r="L5794" s="294"/>
    </row>
    <row r="5795" spans="1:12" ht="17.100000000000001" customHeight="1">
      <c r="A5795" s="294" t="s">
        <v>12978</v>
      </c>
      <c r="B5795" s="298" t="s">
        <v>12979</v>
      </c>
      <c r="C5795" s="294" t="s">
        <v>12980</v>
      </c>
      <c r="D5795" s="294" t="s">
        <v>12981</v>
      </c>
      <c r="E5795" s="299" t="s">
        <v>12982</v>
      </c>
      <c r="F5795" s="413" t="s">
        <v>12983</v>
      </c>
      <c r="G5795" s="413"/>
      <c r="H5795" s="413" t="s">
        <v>12984</v>
      </c>
      <c r="I5795" s="413"/>
      <c r="J5795" s="413" t="s">
        <v>12985</v>
      </c>
      <c r="K5795" s="413"/>
      <c r="L5795" s="413"/>
    </row>
    <row r="5796" spans="1:12" ht="24" customHeight="1">
      <c r="A5796" s="300" t="s">
        <v>12986</v>
      </c>
      <c r="B5796" s="301" t="s">
        <v>13059</v>
      </c>
      <c r="C5796" s="300" t="s">
        <v>9</v>
      </c>
      <c r="D5796" s="300" t="s">
        <v>12535</v>
      </c>
      <c r="E5796" s="302" t="s">
        <v>27</v>
      </c>
      <c r="F5796" s="423" t="s">
        <v>12936</v>
      </c>
      <c r="G5796" s="423"/>
      <c r="H5796" s="423">
        <v>0.15111050000000001</v>
      </c>
      <c r="I5796" s="423"/>
      <c r="J5796" s="424">
        <v>7.6E-3</v>
      </c>
      <c r="K5796" s="424"/>
      <c r="L5796" s="424"/>
    </row>
    <row r="5797" spans="1:12" ht="17.100000000000001" customHeight="1">
      <c r="A5797" s="298"/>
      <c r="B5797" s="298"/>
      <c r="C5797" s="298"/>
      <c r="D5797" s="298"/>
      <c r="E5797" s="298"/>
      <c r="F5797" s="298"/>
      <c r="G5797" s="298"/>
      <c r="H5797" s="298"/>
      <c r="I5797" s="298"/>
      <c r="J5797" s="298" t="s">
        <v>12992</v>
      </c>
      <c r="K5797" s="298"/>
      <c r="L5797" s="298" t="s">
        <v>12904</v>
      </c>
    </row>
    <row r="5798" spans="1:12">
      <c r="A5798" s="414" t="s">
        <v>13060</v>
      </c>
      <c r="B5798" s="414"/>
      <c r="C5798" s="414"/>
      <c r="D5798" s="414"/>
      <c r="E5798" s="414"/>
      <c r="F5798" s="414"/>
      <c r="G5798" s="414"/>
      <c r="H5798" s="414"/>
      <c r="I5798" s="294"/>
      <c r="J5798" s="294"/>
      <c r="K5798" s="294"/>
      <c r="L5798" s="294"/>
    </row>
    <row r="5799" spans="1:12" ht="17.100000000000001" customHeight="1">
      <c r="A5799" s="294" t="s">
        <v>12978</v>
      </c>
      <c r="B5799" s="298" t="s">
        <v>12979</v>
      </c>
      <c r="C5799" s="294" t="s">
        <v>12980</v>
      </c>
      <c r="D5799" s="294" t="s">
        <v>12981</v>
      </c>
      <c r="E5799" s="299" t="s">
        <v>12982</v>
      </c>
      <c r="F5799" s="413" t="s">
        <v>12983</v>
      </c>
      <c r="G5799" s="413"/>
      <c r="H5799" s="413" t="s">
        <v>12984</v>
      </c>
      <c r="I5799" s="413"/>
      <c r="J5799" s="413" t="s">
        <v>12985</v>
      </c>
      <c r="K5799" s="413"/>
      <c r="L5799" s="413"/>
    </row>
    <row r="5800" spans="1:12" ht="24" customHeight="1">
      <c r="A5800" s="300" t="s">
        <v>12986</v>
      </c>
      <c r="B5800" s="301" t="s">
        <v>13061</v>
      </c>
      <c r="C5800" s="300" t="s">
        <v>9</v>
      </c>
      <c r="D5800" s="300" t="s">
        <v>12522</v>
      </c>
      <c r="E5800" s="302" t="s">
        <v>27</v>
      </c>
      <c r="F5800" s="423" t="s">
        <v>12964</v>
      </c>
      <c r="G5800" s="423"/>
      <c r="H5800" s="423">
        <v>0.15111050000000001</v>
      </c>
      <c r="I5800" s="423"/>
      <c r="J5800" s="424">
        <v>0.38229999999999997</v>
      </c>
      <c r="K5800" s="424"/>
      <c r="L5800" s="424"/>
    </row>
    <row r="5801" spans="1:12" ht="24" customHeight="1">
      <c r="A5801" s="300" t="s">
        <v>12986</v>
      </c>
      <c r="B5801" s="301" t="s">
        <v>13062</v>
      </c>
      <c r="C5801" s="300" t="s">
        <v>9</v>
      </c>
      <c r="D5801" s="300" t="s">
        <v>12527</v>
      </c>
      <c r="E5801" s="302" t="s">
        <v>27</v>
      </c>
      <c r="F5801" s="423" t="s">
        <v>13063</v>
      </c>
      <c r="G5801" s="423"/>
      <c r="H5801" s="423">
        <v>0.15111050000000001</v>
      </c>
      <c r="I5801" s="423"/>
      <c r="J5801" s="424">
        <v>5.1400000000000001E-2</v>
      </c>
      <c r="K5801" s="424"/>
      <c r="L5801" s="424"/>
    </row>
    <row r="5802" spans="1:12" ht="17.100000000000001" customHeight="1">
      <c r="A5802" s="298"/>
      <c r="B5802" s="298"/>
      <c r="C5802" s="298"/>
      <c r="D5802" s="298"/>
      <c r="E5802" s="298"/>
      <c r="F5802" s="298"/>
      <c r="G5802" s="298"/>
      <c r="H5802" s="298"/>
      <c r="I5802" s="298"/>
      <c r="J5802" s="298" t="s">
        <v>12992</v>
      </c>
      <c r="K5802" s="298"/>
      <c r="L5802" s="298" t="s">
        <v>12926</v>
      </c>
    </row>
    <row r="5803" spans="1:12" ht="17.100000000000001" customHeight="1">
      <c r="A5803" s="294" t="s">
        <v>13014</v>
      </c>
      <c r="B5803" s="294"/>
      <c r="C5803" s="294"/>
      <c r="D5803" s="294"/>
      <c r="E5803" s="294"/>
      <c r="F5803" s="294"/>
      <c r="G5803" s="294"/>
      <c r="H5803" s="294"/>
      <c r="I5803" s="294"/>
      <c r="J5803" s="294"/>
      <c r="K5803" s="294"/>
      <c r="L5803" s="294"/>
    </row>
    <row r="5804" spans="1:12" ht="17.100000000000001" customHeight="1">
      <c r="A5804" s="298"/>
      <c r="B5804" s="298"/>
      <c r="C5804" s="298"/>
      <c r="D5804" s="298"/>
      <c r="E5804" s="298"/>
      <c r="F5804" s="298"/>
      <c r="G5804" s="298"/>
      <c r="H5804" s="298"/>
      <c r="I5804" s="298"/>
      <c r="J5804" s="298" t="s">
        <v>13015</v>
      </c>
      <c r="K5804" s="298"/>
      <c r="L5804" s="298" t="s">
        <v>14503</v>
      </c>
    </row>
    <row r="5805" spans="1:12" ht="17.100000000000001" customHeight="1">
      <c r="A5805" s="298"/>
      <c r="B5805" s="298"/>
      <c r="C5805" s="298"/>
      <c r="D5805" s="298"/>
      <c r="E5805" s="298"/>
      <c r="F5805" s="298"/>
      <c r="G5805" s="298"/>
      <c r="H5805" s="298"/>
      <c r="I5805" s="298"/>
      <c r="J5805" s="298" t="s">
        <v>13017</v>
      </c>
      <c r="K5805" s="298" t="s">
        <v>13018</v>
      </c>
      <c r="L5805" s="298" t="s">
        <v>14504</v>
      </c>
    </row>
    <row r="5806" spans="1:12" ht="17.100000000000001" customHeight="1">
      <c r="A5806" s="298"/>
      <c r="B5806" s="298"/>
      <c r="C5806" s="298"/>
      <c r="D5806" s="298"/>
      <c r="E5806" s="298"/>
      <c r="F5806" s="298"/>
      <c r="G5806" s="298"/>
      <c r="H5806" s="298"/>
      <c r="I5806" s="298"/>
      <c r="J5806" s="298" t="s">
        <v>13020</v>
      </c>
      <c r="K5806" s="298"/>
      <c r="L5806" s="298" t="s">
        <v>13786</v>
      </c>
    </row>
    <row r="5807" spans="1:12" ht="17.100000000000001" customHeight="1">
      <c r="A5807" s="298"/>
      <c r="B5807" s="298"/>
      <c r="C5807" s="298"/>
      <c r="D5807" s="298"/>
      <c r="E5807" s="298"/>
      <c r="F5807" s="298"/>
      <c r="G5807" s="298"/>
      <c r="H5807" s="298"/>
      <c r="I5807" s="298"/>
      <c r="J5807" s="298" t="s">
        <v>13022</v>
      </c>
      <c r="K5807" s="298" t="s">
        <v>12974</v>
      </c>
      <c r="L5807" s="298" t="s">
        <v>14505</v>
      </c>
    </row>
    <row r="5808" spans="1:12" ht="17.100000000000001" customHeight="1">
      <c r="A5808" s="298"/>
      <c r="B5808" s="298"/>
      <c r="C5808" s="298"/>
      <c r="D5808" s="298"/>
      <c r="E5808" s="298"/>
      <c r="F5808" s="298"/>
      <c r="G5808" s="298"/>
      <c r="H5808" s="298"/>
      <c r="I5808" s="298"/>
      <c r="J5808" s="298" t="s">
        <v>13024</v>
      </c>
      <c r="K5808" s="298"/>
      <c r="L5808" s="298" t="s">
        <v>14506</v>
      </c>
    </row>
    <row r="5809" spans="1:12" ht="30" customHeight="1">
      <c r="A5809" s="299"/>
      <c r="B5809" s="299"/>
      <c r="C5809" s="299"/>
      <c r="D5809" s="299"/>
      <c r="E5809" s="299"/>
      <c r="F5809" s="299"/>
      <c r="G5809" s="299"/>
      <c r="H5809" s="299"/>
      <c r="I5809" s="299"/>
      <c r="J5809" s="299"/>
      <c r="K5809" s="299"/>
      <c r="L5809" s="299"/>
    </row>
    <row r="5810" spans="1:12" ht="36" customHeight="1">
      <c r="A5810" s="295" t="s">
        <v>14507</v>
      </c>
      <c r="B5810" s="296" t="s">
        <v>14508</v>
      </c>
      <c r="C5810" s="295" t="s">
        <v>9</v>
      </c>
      <c r="D5810" s="295" t="s">
        <v>3936</v>
      </c>
      <c r="E5810" s="297" t="s">
        <v>20</v>
      </c>
      <c r="F5810" s="296"/>
      <c r="G5810" s="296"/>
      <c r="H5810" s="296"/>
      <c r="I5810" s="296"/>
      <c r="J5810" s="296"/>
      <c r="K5810" s="296"/>
      <c r="L5810" s="296"/>
    </row>
    <row r="5811" spans="1:12">
      <c r="A5811" s="414" t="s">
        <v>12977</v>
      </c>
      <c r="B5811" s="414"/>
      <c r="C5811" s="414"/>
      <c r="D5811" s="414"/>
      <c r="E5811" s="414"/>
      <c r="F5811" s="414"/>
      <c r="G5811" s="414"/>
      <c r="H5811" s="414"/>
      <c r="I5811" s="294"/>
      <c r="J5811" s="294"/>
      <c r="K5811" s="294"/>
      <c r="L5811" s="294"/>
    </row>
    <row r="5812" spans="1:12" ht="17.100000000000001" customHeight="1">
      <c r="A5812" s="294" t="s">
        <v>12978</v>
      </c>
      <c r="B5812" s="298" t="s">
        <v>12979</v>
      </c>
      <c r="C5812" s="294" t="s">
        <v>12980</v>
      </c>
      <c r="D5812" s="294" t="s">
        <v>12981</v>
      </c>
      <c r="E5812" s="299" t="s">
        <v>12982</v>
      </c>
      <c r="F5812" s="413" t="s">
        <v>12983</v>
      </c>
      <c r="G5812" s="413"/>
      <c r="H5812" s="413" t="s">
        <v>12984</v>
      </c>
      <c r="I5812" s="413"/>
      <c r="J5812" s="413" t="s">
        <v>12985</v>
      </c>
      <c r="K5812" s="413"/>
      <c r="L5812" s="413"/>
    </row>
    <row r="5813" spans="1:12" ht="24" customHeight="1">
      <c r="A5813" s="300" t="s">
        <v>12986</v>
      </c>
      <c r="B5813" s="301" t="s">
        <v>13085</v>
      </c>
      <c r="C5813" s="300" t="s">
        <v>9</v>
      </c>
      <c r="D5813" s="300" t="s">
        <v>7909</v>
      </c>
      <c r="E5813" s="302" t="s">
        <v>51</v>
      </c>
      <c r="F5813" s="423" t="s">
        <v>13086</v>
      </c>
      <c r="G5813" s="423"/>
      <c r="H5813" s="423">
        <v>1.7780000000000001E-4</v>
      </c>
      <c r="I5813" s="423"/>
      <c r="J5813" s="424">
        <v>1.8499999999999999E-2</v>
      </c>
      <c r="K5813" s="424"/>
      <c r="L5813" s="424"/>
    </row>
    <row r="5814" spans="1:12" ht="24" customHeight="1">
      <c r="A5814" s="300" t="s">
        <v>12986</v>
      </c>
      <c r="B5814" s="301" t="s">
        <v>13087</v>
      </c>
      <c r="C5814" s="300" t="s">
        <v>9</v>
      </c>
      <c r="D5814" s="300" t="s">
        <v>8873</v>
      </c>
      <c r="E5814" s="302" t="s">
        <v>51</v>
      </c>
      <c r="F5814" s="423" t="s">
        <v>13088</v>
      </c>
      <c r="G5814" s="423"/>
      <c r="H5814" s="423">
        <v>1.7E-5</v>
      </c>
      <c r="I5814" s="423"/>
      <c r="J5814" s="424">
        <v>1.4800000000000001E-2</v>
      </c>
      <c r="K5814" s="424"/>
      <c r="L5814" s="424"/>
    </row>
    <row r="5815" spans="1:12" ht="48" customHeight="1">
      <c r="A5815" s="300" t="s">
        <v>12986</v>
      </c>
      <c r="B5815" s="301" t="s">
        <v>13089</v>
      </c>
      <c r="C5815" s="300" t="s">
        <v>9</v>
      </c>
      <c r="D5815" s="300" t="s">
        <v>9227</v>
      </c>
      <c r="E5815" s="302" t="s">
        <v>51</v>
      </c>
      <c r="F5815" s="423" t="s">
        <v>13090</v>
      </c>
      <c r="G5815" s="423"/>
      <c r="H5815" s="423">
        <v>1.1800000000000001E-5</v>
      </c>
      <c r="I5815" s="423"/>
      <c r="J5815" s="424">
        <v>1.5800000000000002E-2</v>
      </c>
      <c r="K5815" s="424"/>
      <c r="L5815" s="424"/>
    </row>
    <row r="5816" spans="1:12" ht="24" customHeight="1">
      <c r="A5816" s="300" t="s">
        <v>12986</v>
      </c>
      <c r="B5816" s="301" t="s">
        <v>13091</v>
      </c>
      <c r="C5816" s="300" t="s">
        <v>9</v>
      </c>
      <c r="D5816" s="300" t="s">
        <v>9580</v>
      </c>
      <c r="E5816" s="302" t="s">
        <v>51</v>
      </c>
      <c r="F5816" s="423" t="s">
        <v>13092</v>
      </c>
      <c r="G5816" s="423"/>
      <c r="H5816" s="423">
        <v>1.1600000000000001E-5</v>
      </c>
      <c r="I5816" s="423"/>
      <c r="J5816" s="424">
        <v>1.04E-2</v>
      </c>
      <c r="K5816" s="424"/>
      <c r="L5816" s="424"/>
    </row>
    <row r="5817" spans="1:12" ht="24" customHeight="1">
      <c r="A5817" s="300" t="s">
        <v>12986</v>
      </c>
      <c r="B5817" s="301" t="s">
        <v>12987</v>
      </c>
      <c r="C5817" s="300" t="s">
        <v>9</v>
      </c>
      <c r="D5817" s="300" t="s">
        <v>9831</v>
      </c>
      <c r="E5817" s="302" t="s">
        <v>12988</v>
      </c>
      <c r="F5817" s="423" t="s">
        <v>12989</v>
      </c>
      <c r="G5817" s="423"/>
      <c r="H5817" s="423">
        <v>4.117E-3</v>
      </c>
      <c r="I5817" s="423"/>
      <c r="J5817" s="424">
        <v>4.1700000000000001E-2</v>
      </c>
      <c r="K5817" s="424"/>
      <c r="L5817" s="424"/>
    </row>
    <row r="5818" spans="1:12" ht="36" customHeight="1">
      <c r="A5818" s="300" t="s">
        <v>12986</v>
      </c>
      <c r="B5818" s="301" t="s">
        <v>12990</v>
      </c>
      <c r="C5818" s="300" t="s">
        <v>9</v>
      </c>
      <c r="D5818" s="300" t="s">
        <v>11426</v>
      </c>
      <c r="E5818" s="302" t="s">
        <v>51</v>
      </c>
      <c r="F5818" s="423" t="s">
        <v>12991</v>
      </c>
      <c r="G5818" s="423"/>
      <c r="H5818" s="423">
        <v>2.1570000000000001E-4</v>
      </c>
      <c r="I5818" s="423"/>
      <c r="J5818" s="424">
        <v>2.8500000000000001E-2</v>
      </c>
      <c r="K5818" s="424"/>
      <c r="L5818" s="424"/>
    </row>
    <row r="5819" spans="1:12" ht="17.100000000000001" customHeight="1">
      <c r="A5819" s="298"/>
      <c r="B5819" s="298"/>
      <c r="C5819" s="298"/>
      <c r="D5819" s="298"/>
      <c r="E5819" s="298"/>
      <c r="F5819" s="298"/>
      <c r="G5819" s="298"/>
      <c r="H5819" s="298"/>
      <c r="I5819" s="298"/>
      <c r="J5819" s="298" t="s">
        <v>12992</v>
      </c>
      <c r="K5819" s="298"/>
      <c r="L5819" s="298" t="s">
        <v>12910</v>
      </c>
    </row>
    <row r="5820" spans="1:12">
      <c r="A5820" s="414" t="s">
        <v>12994</v>
      </c>
      <c r="B5820" s="414"/>
      <c r="C5820" s="414"/>
      <c r="D5820" s="414"/>
      <c r="E5820" s="414"/>
      <c r="F5820" s="414"/>
      <c r="G5820" s="414"/>
      <c r="H5820" s="414"/>
      <c r="I5820" s="294"/>
      <c r="J5820" s="294"/>
      <c r="K5820" s="294"/>
      <c r="L5820" s="294"/>
    </row>
    <row r="5821" spans="1:12" ht="17.100000000000001" customHeight="1">
      <c r="A5821" s="294" t="s">
        <v>12978</v>
      </c>
      <c r="B5821" s="298" t="s">
        <v>12979</v>
      </c>
      <c r="C5821" s="294" t="s">
        <v>12980</v>
      </c>
      <c r="D5821" s="294" t="s">
        <v>12981</v>
      </c>
      <c r="E5821" s="299" t="s">
        <v>12982</v>
      </c>
      <c r="F5821" s="413" t="s">
        <v>12983</v>
      </c>
      <c r="G5821" s="413"/>
      <c r="H5821" s="413" t="s">
        <v>12984</v>
      </c>
      <c r="I5821" s="413"/>
      <c r="J5821" s="413" t="s">
        <v>12985</v>
      </c>
      <c r="K5821" s="413"/>
      <c r="L5821" s="413"/>
    </row>
    <row r="5822" spans="1:12" ht="24" customHeight="1">
      <c r="A5822" s="300" t="s">
        <v>12986</v>
      </c>
      <c r="B5822" s="301" t="s">
        <v>13197</v>
      </c>
      <c r="C5822" s="300" t="s">
        <v>9</v>
      </c>
      <c r="D5822" s="300" t="s">
        <v>6983</v>
      </c>
      <c r="E5822" s="302" t="s">
        <v>27</v>
      </c>
      <c r="F5822" s="423" t="s">
        <v>13198</v>
      </c>
      <c r="G5822" s="423"/>
      <c r="H5822" s="423">
        <v>0.1560436</v>
      </c>
      <c r="I5822" s="423"/>
      <c r="J5822" s="424">
        <v>0.78800000000000003</v>
      </c>
      <c r="K5822" s="424"/>
      <c r="L5822" s="424"/>
    </row>
    <row r="5823" spans="1:12" ht="24" customHeight="1">
      <c r="A5823" s="300" t="s">
        <v>12986</v>
      </c>
      <c r="B5823" s="301" t="s">
        <v>13199</v>
      </c>
      <c r="C5823" s="300" t="s">
        <v>9</v>
      </c>
      <c r="D5823" s="300" t="s">
        <v>8746</v>
      </c>
      <c r="E5823" s="302" t="s">
        <v>27</v>
      </c>
      <c r="F5823" s="423" t="s">
        <v>13196</v>
      </c>
      <c r="G5823" s="423"/>
      <c r="H5823" s="423">
        <v>0.1560436</v>
      </c>
      <c r="I5823" s="423"/>
      <c r="J5823" s="424">
        <v>1.1220000000000001</v>
      </c>
      <c r="K5823" s="424"/>
      <c r="L5823" s="424"/>
    </row>
    <row r="5824" spans="1:12" ht="17.100000000000001" customHeight="1">
      <c r="A5824" s="298"/>
      <c r="B5824" s="298"/>
      <c r="C5824" s="298"/>
      <c r="D5824" s="298"/>
      <c r="E5824" s="298"/>
      <c r="F5824" s="298"/>
      <c r="G5824" s="298"/>
      <c r="H5824" s="298"/>
      <c r="I5824" s="298"/>
      <c r="J5824" s="298" t="s">
        <v>12992</v>
      </c>
      <c r="K5824" s="298"/>
      <c r="L5824" s="298" t="s">
        <v>14509</v>
      </c>
    </row>
    <row r="5825" spans="1:12">
      <c r="A5825" s="414" t="s">
        <v>12998</v>
      </c>
      <c r="B5825" s="414"/>
      <c r="C5825" s="414"/>
      <c r="D5825" s="414"/>
      <c r="E5825" s="414"/>
      <c r="F5825" s="414"/>
      <c r="G5825" s="414"/>
      <c r="H5825" s="414"/>
      <c r="I5825" s="294"/>
      <c r="J5825" s="294"/>
      <c r="K5825" s="294"/>
      <c r="L5825" s="294"/>
    </row>
    <row r="5826" spans="1:12" ht="17.100000000000001" customHeight="1">
      <c r="A5826" s="294" t="s">
        <v>12978</v>
      </c>
      <c r="B5826" s="298" t="s">
        <v>12979</v>
      </c>
      <c r="C5826" s="294" t="s">
        <v>12980</v>
      </c>
      <c r="D5826" s="294" t="s">
        <v>12981</v>
      </c>
      <c r="E5826" s="299" t="s">
        <v>12982</v>
      </c>
      <c r="F5826" s="413" t="s">
        <v>12983</v>
      </c>
      <c r="G5826" s="413"/>
      <c r="H5826" s="413" t="s">
        <v>12984</v>
      </c>
      <c r="I5826" s="413"/>
      <c r="J5826" s="413" t="s">
        <v>12985</v>
      </c>
      <c r="K5826" s="413"/>
      <c r="L5826" s="413"/>
    </row>
    <row r="5827" spans="1:12" ht="24" customHeight="1">
      <c r="A5827" s="300" t="s">
        <v>12986</v>
      </c>
      <c r="B5827" s="301" t="s">
        <v>13244</v>
      </c>
      <c r="C5827" s="300" t="s">
        <v>9</v>
      </c>
      <c r="D5827" s="300" t="s">
        <v>9005</v>
      </c>
      <c r="E5827" s="302" t="s">
        <v>51</v>
      </c>
      <c r="F5827" s="423" t="s">
        <v>13245</v>
      </c>
      <c r="G5827" s="423"/>
      <c r="H5827" s="423">
        <v>8.9999999999999993E-3</v>
      </c>
      <c r="I5827" s="423"/>
      <c r="J5827" s="424">
        <v>0.03</v>
      </c>
      <c r="K5827" s="424"/>
      <c r="L5827" s="424"/>
    </row>
    <row r="5828" spans="1:12" ht="48" customHeight="1">
      <c r="A5828" s="300" t="s">
        <v>12986</v>
      </c>
      <c r="B5828" s="301" t="s">
        <v>14510</v>
      </c>
      <c r="C5828" s="300" t="s">
        <v>9</v>
      </c>
      <c r="D5828" s="300" t="s">
        <v>7572</v>
      </c>
      <c r="E5828" s="302" t="s">
        <v>20</v>
      </c>
      <c r="F5828" s="423" t="s">
        <v>14511</v>
      </c>
      <c r="G5828" s="423"/>
      <c r="H5828" s="423">
        <v>1.0149999999999999</v>
      </c>
      <c r="I5828" s="423"/>
      <c r="J5828" s="424">
        <v>63.05</v>
      </c>
      <c r="K5828" s="424"/>
      <c r="L5828" s="424"/>
    </row>
    <row r="5829" spans="1:12" ht="24" customHeight="1">
      <c r="A5829" s="300" t="s">
        <v>12986</v>
      </c>
      <c r="B5829" s="301" t="s">
        <v>13099</v>
      </c>
      <c r="C5829" s="300" t="s">
        <v>9</v>
      </c>
      <c r="D5829" s="300" t="s">
        <v>7224</v>
      </c>
      <c r="E5829" s="302" t="s">
        <v>51</v>
      </c>
      <c r="F5829" s="423" t="s">
        <v>13100</v>
      </c>
      <c r="G5829" s="423"/>
      <c r="H5829" s="423">
        <v>2.1013999999999998E-3</v>
      </c>
      <c r="I5829" s="423"/>
      <c r="J5829" s="424">
        <v>1.9300000000000001E-2</v>
      </c>
      <c r="K5829" s="424"/>
      <c r="L5829" s="424"/>
    </row>
    <row r="5830" spans="1:12" ht="24" customHeight="1">
      <c r="A5830" s="300" t="s">
        <v>12986</v>
      </c>
      <c r="B5830" s="301" t="s">
        <v>13101</v>
      </c>
      <c r="C5830" s="300" t="s">
        <v>9</v>
      </c>
      <c r="D5830" s="300" t="s">
        <v>7359</v>
      </c>
      <c r="E5830" s="302" t="s">
        <v>51</v>
      </c>
      <c r="F5830" s="423" t="s">
        <v>13102</v>
      </c>
      <c r="G5830" s="423"/>
      <c r="H5830" s="423">
        <v>6.7799999999999995E-5</v>
      </c>
      <c r="I5830" s="423"/>
      <c r="J5830" s="424">
        <v>8.6999999999999994E-3</v>
      </c>
      <c r="K5830" s="424"/>
      <c r="L5830" s="424"/>
    </row>
    <row r="5831" spans="1:12" ht="24" customHeight="1">
      <c r="A5831" s="300" t="s">
        <v>12986</v>
      </c>
      <c r="B5831" s="301" t="s">
        <v>13103</v>
      </c>
      <c r="C5831" s="300" t="s">
        <v>9</v>
      </c>
      <c r="D5831" s="300" t="s">
        <v>8851</v>
      </c>
      <c r="E5831" s="302" t="s">
        <v>51</v>
      </c>
      <c r="F5831" s="423" t="s">
        <v>13104</v>
      </c>
      <c r="G5831" s="423"/>
      <c r="H5831" s="423">
        <v>5.4200000000000003E-5</v>
      </c>
      <c r="I5831" s="423"/>
      <c r="J5831" s="424">
        <v>1.0500000000000001E-2</v>
      </c>
      <c r="K5831" s="424"/>
      <c r="L5831" s="424"/>
    </row>
    <row r="5832" spans="1:12" ht="24" customHeight="1">
      <c r="A5832" s="300" t="s">
        <v>12986</v>
      </c>
      <c r="B5832" s="301" t="s">
        <v>13105</v>
      </c>
      <c r="C5832" s="300" t="s">
        <v>9</v>
      </c>
      <c r="D5832" s="300" t="s">
        <v>8852</v>
      </c>
      <c r="E5832" s="302" t="s">
        <v>51</v>
      </c>
      <c r="F5832" s="423" t="s">
        <v>13106</v>
      </c>
      <c r="G5832" s="423"/>
      <c r="H5832" s="423">
        <v>1.1600000000000001E-5</v>
      </c>
      <c r="I5832" s="423"/>
      <c r="J5832" s="424">
        <v>6.4000000000000003E-3</v>
      </c>
      <c r="K5832" s="424"/>
      <c r="L5832" s="424"/>
    </row>
    <row r="5833" spans="1:12" ht="24" customHeight="1">
      <c r="A5833" s="300" t="s">
        <v>12986</v>
      </c>
      <c r="B5833" s="301" t="s">
        <v>13107</v>
      </c>
      <c r="C5833" s="300" t="s">
        <v>9</v>
      </c>
      <c r="D5833" s="300" t="s">
        <v>9000</v>
      </c>
      <c r="E5833" s="302" t="s">
        <v>51</v>
      </c>
      <c r="F5833" s="423" t="s">
        <v>13108</v>
      </c>
      <c r="G5833" s="423"/>
      <c r="H5833" s="423">
        <v>2.3917999999999999E-3</v>
      </c>
      <c r="I5833" s="423"/>
      <c r="J5833" s="424">
        <v>1.6199999999999999E-2</v>
      </c>
      <c r="K5833" s="424"/>
      <c r="L5833" s="424"/>
    </row>
    <row r="5834" spans="1:12" ht="24" customHeight="1">
      <c r="A5834" s="300" t="s">
        <v>12986</v>
      </c>
      <c r="B5834" s="301" t="s">
        <v>13109</v>
      </c>
      <c r="C5834" s="300" t="s">
        <v>9</v>
      </c>
      <c r="D5834" s="300" t="s">
        <v>9574</v>
      </c>
      <c r="E5834" s="302" t="s">
        <v>51</v>
      </c>
      <c r="F5834" s="423" t="s">
        <v>13110</v>
      </c>
      <c r="G5834" s="423"/>
      <c r="H5834" s="423">
        <v>7.584E-4</v>
      </c>
      <c r="I5834" s="423"/>
      <c r="J5834" s="424">
        <v>6.7000000000000002E-3</v>
      </c>
      <c r="K5834" s="424"/>
      <c r="L5834" s="424"/>
    </row>
    <row r="5835" spans="1:12" ht="24" customHeight="1">
      <c r="A5835" s="300" t="s">
        <v>12986</v>
      </c>
      <c r="B5835" s="301" t="s">
        <v>13111</v>
      </c>
      <c r="C5835" s="300" t="s">
        <v>9</v>
      </c>
      <c r="D5835" s="300" t="s">
        <v>10714</v>
      </c>
      <c r="E5835" s="302" t="s">
        <v>93</v>
      </c>
      <c r="F5835" s="423" t="s">
        <v>13112</v>
      </c>
      <c r="G5835" s="423"/>
      <c r="H5835" s="423">
        <v>3.9859999999999999E-4</v>
      </c>
      <c r="I5835" s="423"/>
      <c r="J5835" s="424">
        <v>6.1000000000000004E-3</v>
      </c>
      <c r="K5835" s="424"/>
      <c r="L5835" s="424"/>
    </row>
    <row r="5836" spans="1:12" ht="24" customHeight="1">
      <c r="A5836" s="300" t="s">
        <v>12986</v>
      </c>
      <c r="B5836" s="301" t="s">
        <v>13113</v>
      </c>
      <c r="C5836" s="300" t="s">
        <v>9</v>
      </c>
      <c r="D5836" s="300" t="s">
        <v>10809</v>
      </c>
      <c r="E5836" s="302" t="s">
        <v>51</v>
      </c>
      <c r="F5836" s="423" t="s">
        <v>13114</v>
      </c>
      <c r="G5836" s="423"/>
      <c r="H5836" s="423">
        <v>3.9859999999999999E-4</v>
      </c>
      <c r="I5836" s="423"/>
      <c r="J5836" s="424">
        <v>4.7999999999999996E-3</v>
      </c>
      <c r="K5836" s="424"/>
      <c r="L5836" s="424"/>
    </row>
    <row r="5837" spans="1:12" ht="24" customHeight="1">
      <c r="A5837" s="300" t="s">
        <v>12986</v>
      </c>
      <c r="B5837" s="301" t="s">
        <v>13115</v>
      </c>
      <c r="C5837" s="300" t="s">
        <v>9</v>
      </c>
      <c r="D5837" s="300" t="s">
        <v>10810</v>
      </c>
      <c r="E5837" s="302" t="s">
        <v>51</v>
      </c>
      <c r="F5837" s="423" t="s">
        <v>13116</v>
      </c>
      <c r="G5837" s="423"/>
      <c r="H5837" s="423">
        <v>3.9859999999999999E-4</v>
      </c>
      <c r="I5837" s="423"/>
      <c r="J5837" s="424">
        <v>1.06E-2</v>
      </c>
      <c r="K5837" s="424"/>
      <c r="L5837" s="424"/>
    </row>
    <row r="5838" spans="1:12" ht="24" customHeight="1">
      <c r="A5838" s="300" t="s">
        <v>12986</v>
      </c>
      <c r="B5838" s="301" t="s">
        <v>13117</v>
      </c>
      <c r="C5838" s="300" t="s">
        <v>9</v>
      </c>
      <c r="D5838" s="300" t="s">
        <v>10837</v>
      </c>
      <c r="E5838" s="302" t="s">
        <v>51</v>
      </c>
      <c r="F5838" s="423" t="s">
        <v>13118</v>
      </c>
      <c r="G5838" s="423"/>
      <c r="H5838" s="423">
        <v>1.36E-5</v>
      </c>
      <c r="I5838" s="423"/>
      <c r="J5838" s="424">
        <v>6.1000000000000004E-3</v>
      </c>
      <c r="K5838" s="424"/>
      <c r="L5838" s="424"/>
    </row>
    <row r="5839" spans="1:12" ht="24" customHeight="1">
      <c r="A5839" s="300" t="s">
        <v>12986</v>
      </c>
      <c r="B5839" s="301" t="s">
        <v>13003</v>
      </c>
      <c r="C5839" s="300" t="s">
        <v>9</v>
      </c>
      <c r="D5839" s="300" t="s">
        <v>7216</v>
      </c>
      <c r="E5839" s="302" t="s">
        <v>51</v>
      </c>
      <c r="F5839" s="423" t="s">
        <v>13004</v>
      </c>
      <c r="G5839" s="423"/>
      <c r="H5839" s="423">
        <v>7.984E-4</v>
      </c>
      <c r="I5839" s="423"/>
      <c r="J5839" s="424">
        <v>2.6700000000000002E-2</v>
      </c>
      <c r="K5839" s="424"/>
      <c r="L5839" s="424"/>
    </row>
    <row r="5840" spans="1:12" ht="24" customHeight="1">
      <c r="A5840" s="300" t="s">
        <v>12986</v>
      </c>
      <c r="B5840" s="301" t="s">
        <v>13005</v>
      </c>
      <c r="C5840" s="300" t="s">
        <v>9</v>
      </c>
      <c r="D5840" s="300" t="s">
        <v>7393</v>
      </c>
      <c r="E5840" s="302" t="s">
        <v>12988</v>
      </c>
      <c r="F5840" s="423" t="s">
        <v>13006</v>
      </c>
      <c r="G5840" s="423"/>
      <c r="H5840" s="423">
        <v>4.8020000000000002E-4</v>
      </c>
      <c r="I5840" s="423"/>
      <c r="J5840" s="424">
        <v>2.5899999999999999E-2</v>
      </c>
      <c r="K5840" s="424"/>
      <c r="L5840" s="424"/>
    </row>
    <row r="5841" spans="1:12" ht="24" customHeight="1">
      <c r="A5841" s="300" t="s">
        <v>12986</v>
      </c>
      <c r="B5841" s="301" t="s">
        <v>13007</v>
      </c>
      <c r="C5841" s="300" t="s">
        <v>9</v>
      </c>
      <c r="D5841" s="300" t="s">
        <v>10619</v>
      </c>
      <c r="E5841" s="302" t="s">
        <v>51</v>
      </c>
      <c r="F5841" s="423" t="s">
        <v>13008</v>
      </c>
      <c r="G5841" s="423"/>
      <c r="H5841" s="423">
        <v>3.726E-4</v>
      </c>
      <c r="I5841" s="423"/>
      <c r="J5841" s="424">
        <v>7.1300000000000002E-2</v>
      </c>
      <c r="K5841" s="424"/>
      <c r="L5841" s="424"/>
    </row>
    <row r="5842" spans="1:12" ht="24" customHeight="1">
      <c r="A5842" s="300" t="s">
        <v>12986</v>
      </c>
      <c r="B5842" s="301" t="s">
        <v>13009</v>
      </c>
      <c r="C5842" s="300" t="s">
        <v>9</v>
      </c>
      <c r="D5842" s="300" t="s">
        <v>10769</v>
      </c>
      <c r="E5842" s="302" t="s">
        <v>51</v>
      </c>
      <c r="F5842" s="423" t="s">
        <v>13010</v>
      </c>
      <c r="G5842" s="423"/>
      <c r="H5842" s="423">
        <v>3.3493299999999997E-2</v>
      </c>
      <c r="I5842" s="423"/>
      <c r="J5842" s="424">
        <v>4.2200000000000001E-2</v>
      </c>
      <c r="K5842" s="424"/>
      <c r="L5842" s="424"/>
    </row>
    <row r="5843" spans="1:12" ht="24" customHeight="1">
      <c r="A5843" s="300" t="s">
        <v>12986</v>
      </c>
      <c r="B5843" s="301" t="s">
        <v>13011</v>
      </c>
      <c r="C5843" s="300" t="s">
        <v>9</v>
      </c>
      <c r="D5843" s="300" t="s">
        <v>10929</v>
      </c>
      <c r="E5843" s="302" t="s">
        <v>51</v>
      </c>
      <c r="F5843" s="423" t="s">
        <v>13012</v>
      </c>
      <c r="G5843" s="423"/>
      <c r="H5843" s="423">
        <v>3.2289999999999999E-4</v>
      </c>
      <c r="I5843" s="423"/>
      <c r="J5843" s="424">
        <v>4.8599999999999997E-2</v>
      </c>
      <c r="K5843" s="424"/>
      <c r="L5843" s="424"/>
    </row>
    <row r="5844" spans="1:12" ht="17.100000000000001" customHeight="1">
      <c r="A5844" s="298"/>
      <c r="B5844" s="298"/>
      <c r="C5844" s="298"/>
      <c r="D5844" s="298"/>
      <c r="E5844" s="298"/>
      <c r="F5844" s="298"/>
      <c r="G5844" s="298"/>
      <c r="H5844" s="298"/>
      <c r="I5844" s="298"/>
      <c r="J5844" s="298" t="s">
        <v>12992</v>
      </c>
      <c r="K5844" s="298"/>
      <c r="L5844" s="298" t="s">
        <v>14512</v>
      </c>
    </row>
    <row r="5845" spans="1:12">
      <c r="A5845" s="414" t="s">
        <v>13056</v>
      </c>
      <c r="B5845" s="414"/>
      <c r="C5845" s="414"/>
      <c r="D5845" s="414"/>
      <c r="E5845" s="414"/>
      <c r="F5845" s="414"/>
      <c r="G5845" s="414"/>
      <c r="H5845" s="414"/>
      <c r="I5845" s="294"/>
      <c r="J5845" s="294"/>
      <c r="K5845" s="294"/>
      <c r="L5845" s="294"/>
    </row>
    <row r="5846" spans="1:12" ht="17.100000000000001" customHeight="1">
      <c r="A5846" s="294" t="s">
        <v>12978</v>
      </c>
      <c r="B5846" s="298" t="s">
        <v>12979</v>
      </c>
      <c r="C5846" s="294" t="s">
        <v>12980</v>
      </c>
      <c r="D5846" s="294" t="s">
        <v>12981</v>
      </c>
      <c r="E5846" s="299" t="s">
        <v>12982</v>
      </c>
      <c r="F5846" s="413" t="s">
        <v>12983</v>
      </c>
      <c r="G5846" s="413"/>
      <c r="H5846" s="413" t="s">
        <v>12984</v>
      </c>
      <c r="I5846" s="413"/>
      <c r="J5846" s="413" t="s">
        <v>12985</v>
      </c>
      <c r="K5846" s="413"/>
      <c r="L5846" s="413"/>
    </row>
    <row r="5847" spans="1:12" ht="24" customHeight="1">
      <c r="A5847" s="300" t="s">
        <v>12986</v>
      </c>
      <c r="B5847" s="301" t="s">
        <v>13057</v>
      </c>
      <c r="C5847" s="300" t="s">
        <v>9</v>
      </c>
      <c r="D5847" s="300" t="s">
        <v>12549</v>
      </c>
      <c r="E5847" s="302" t="s">
        <v>27</v>
      </c>
      <c r="F5847" s="423" t="s">
        <v>12948</v>
      </c>
      <c r="G5847" s="423"/>
      <c r="H5847" s="423">
        <v>0.29965989999999998</v>
      </c>
      <c r="I5847" s="423"/>
      <c r="J5847" s="424">
        <v>0.1948</v>
      </c>
      <c r="K5847" s="424"/>
      <c r="L5847" s="424"/>
    </row>
    <row r="5848" spans="1:12" ht="17.100000000000001" customHeight="1">
      <c r="A5848" s="298"/>
      <c r="B5848" s="298"/>
      <c r="C5848" s="298"/>
      <c r="D5848" s="298"/>
      <c r="E5848" s="298"/>
      <c r="F5848" s="298"/>
      <c r="G5848" s="298"/>
      <c r="H5848" s="298"/>
      <c r="I5848" s="298"/>
      <c r="J5848" s="298" t="s">
        <v>12992</v>
      </c>
      <c r="K5848" s="298"/>
      <c r="L5848" s="298" t="s">
        <v>12959</v>
      </c>
    </row>
    <row r="5849" spans="1:12">
      <c r="A5849" s="414" t="s">
        <v>13058</v>
      </c>
      <c r="B5849" s="414"/>
      <c r="C5849" s="414"/>
      <c r="D5849" s="414"/>
      <c r="E5849" s="414"/>
      <c r="F5849" s="414"/>
      <c r="G5849" s="414"/>
      <c r="H5849" s="414"/>
      <c r="I5849" s="294"/>
      <c r="J5849" s="294"/>
      <c r="K5849" s="294"/>
      <c r="L5849" s="294"/>
    </row>
    <row r="5850" spans="1:12" ht="17.100000000000001" customHeight="1">
      <c r="A5850" s="294" t="s">
        <v>12978</v>
      </c>
      <c r="B5850" s="298" t="s">
        <v>12979</v>
      </c>
      <c r="C5850" s="294" t="s">
        <v>12980</v>
      </c>
      <c r="D5850" s="294" t="s">
        <v>12981</v>
      </c>
      <c r="E5850" s="299" t="s">
        <v>12982</v>
      </c>
      <c r="F5850" s="413" t="s">
        <v>12983</v>
      </c>
      <c r="G5850" s="413"/>
      <c r="H5850" s="413" t="s">
        <v>12984</v>
      </c>
      <c r="I5850" s="413"/>
      <c r="J5850" s="413" t="s">
        <v>12985</v>
      </c>
      <c r="K5850" s="413"/>
      <c r="L5850" s="413"/>
    </row>
    <row r="5851" spans="1:12" ht="24" customHeight="1">
      <c r="A5851" s="300" t="s">
        <v>12986</v>
      </c>
      <c r="B5851" s="301" t="s">
        <v>13059</v>
      </c>
      <c r="C5851" s="300" t="s">
        <v>9</v>
      </c>
      <c r="D5851" s="300" t="s">
        <v>12535</v>
      </c>
      <c r="E5851" s="302" t="s">
        <v>27</v>
      </c>
      <c r="F5851" s="423" t="s">
        <v>12936</v>
      </c>
      <c r="G5851" s="423"/>
      <c r="H5851" s="423">
        <v>0.29965989999999998</v>
      </c>
      <c r="I5851" s="423"/>
      <c r="J5851" s="424">
        <v>1.4999999999999999E-2</v>
      </c>
      <c r="K5851" s="424"/>
      <c r="L5851" s="424"/>
    </row>
    <row r="5852" spans="1:12" ht="17.100000000000001" customHeight="1">
      <c r="A5852" s="298"/>
      <c r="B5852" s="298"/>
      <c r="C5852" s="298"/>
      <c r="D5852" s="298"/>
      <c r="E5852" s="298"/>
      <c r="F5852" s="298"/>
      <c r="G5852" s="298"/>
      <c r="H5852" s="298"/>
      <c r="I5852" s="298"/>
      <c r="J5852" s="298" t="s">
        <v>12992</v>
      </c>
      <c r="K5852" s="298"/>
      <c r="L5852" s="298" t="s">
        <v>12904</v>
      </c>
    </row>
    <row r="5853" spans="1:12">
      <c r="A5853" s="414" t="s">
        <v>13060</v>
      </c>
      <c r="B5853" s="414"/>
      <c r="C5853" s="414"/>
      <c r="D5853" s="414"/>
      <c r="E5853" s="414"/>
      <c r="F5853" s="414"/>
      <c r="G5853" s="414"/>
      <c r="H5853" s="414"/>
      <c r="I5853" s="294"/>
      <c r="J5853" s="294"/>
      <c r="K5853" s="294"/>
      <c r="L5853" s="294"/>
    </row>
    <row r="5854" spans="1:12" ht="17.100000000000001" customHeight="1">
      <c r="A5854" s="294" t="s">
        <v>12978</v>
      </c>
      <c r="B5854" s="298" t="s">
        <v>12979</v>
      </c>
      <c r="C5854" s="294" t="s">
        <v>12980</v>
      </c>
      <c r="D5854" s="294" t="s">
        <v>12981</v>
      </c>
      <c r="E5854" s="299" t="s">
        <v>12982</v>
      </c>
      <c r="F5854" s="413" t="s">
        <v>12983</v>
      </c>
      <c r="G5854" s="413"/>
      <c r="H5854" s="413" t="s">
        <v>12984</v>
      </c>
      <c r="I5854" s="413"/>
      <c r="J5854" s="413" t="s">
        <v>12985</v>
      </c>
      <c r="K5854" s="413"/>
      <c r="L5854" s="413"/>
    </row>
    <row r="5855" spans="1:12" ht="24" customHeight="1">
      <c r="A5855" s="300" t="s">
        <v>12986</v>
      </c>
      <c r="B5855" s="301" t="s">
        <v>13061</v>
      </c>
      <c r="C5855" s="300" t="s">
        <v>9</v>
      </c>
      <c r="D5855" s="300" t="s">
        <v>12522</v>
      </c>
      <c r="E5855" s="302" t="s">
        <v>27</v>
      </c>
      <c r="F5855" s="423" t="s">
        <v>12964</v>
      </c>
      <c r="G5855" s="423"/>
      <c r="H5855" s="423">
        <v>0.29965989999999998</v>
      </c>
      <c r="I5855" s="423"/>
      <c r="J5855" s="424">
        <v>0.7581</v>
      </c>
      <c r="K5855" s="424"/>
      <c r="L5855" s="424"/>
    </row>
    <row r="5856" spans="1:12" ht="24" customHeight="1">
      <c r="A5856" s="300" t="s">
        <v>12986</v>
      </c>
      <c r="B5856" s="301" t="s">
        <v>13062</v>
      </c>
      <c r="C5856" s="300" t="s">
        <v>9</v>
      </c>
      <c r="D5856" s="300" t="s">
        <v>12527</v>
      </c>
      <c r="E5856" s="302" t="s">
        <v>27</v>
      </c>
      <c r="F5856" s="423" t="s">
        <v>13063</v>
      </c>
      <c r="G5856" s="423"/>
      <c r="H5856" s="423">
        <v>0.29965989999999998</v>
      </c>
      <c r="I5856" s="423"/>
      <c r="J5856" s="424">
        <v>0.1019</v>
      </c>
      <c r="K5856" s="424"/>
      <c r="L5856" s="424"/>
    </row>
    <row r="5857" spans="1:12" ht="17.100000000000001" customHeight="1">
      <c r="A5857" s="298"/>
      <c r="B5857" s="298"/>
      <c r="C5857" s="298"/>
      <c r="D5857" s="298"/>
      <c r="E5857" s="298"/>
      <c r="F5857" s="298"/>
      <c r="G5857" s="298"/>
      <c r="H5857" s="298"/>
      <c r="I5857" s="298"/>
      <c r="J5857" s="298" t="s">
        <v>12992</v>
      </c>
      <c r="K5857" s="298"/>
      <c r="L5857" s="298" t="s">
        <v>12925</v>
      </c>
    </row>
    <row r="5858" spans="1:12" ht="17.100000000000001" customHeight="1">
      <c r="A5858" s="294" t="s">
        <v>13014</v>
      </c>
      <c r="B5858" s="294"/>
      <c r="C5858" s="294"/>
      <c r="D5858" s="294"/>
      <c r="E5858" s="294"/>
      <c r="F5858" s="294"/>
      <c r="G5858" s="294"/>
      <c r="H5858" s="294"/>
      <c r="I5858" s="294"/>
      <c r="J5858" s="294"/>
      <c r="K5858" s="294"/>
      <c r="L5858" s="294"/>
    </row>
    <row r="5859" spans="1:12" ht="17.100000000000001" customHeight="1">
      <c r="A5859" s="298"/>
      <c r="B5859" s="298"/>
      <c r="C5859" s="298"/>
      <c r="D5859" s="298"/>
      <c r="E5859" s="298"/>
      <c r="F5859" s="298"/>
      <c r="G5859" s="298"/>
      <c r="H5859" s="298"/>
      <c r="I5859" s="298"/>
      <c r="J5859" s="298" t="s">
        <v>13015</v>
      </c>
      <c r="K5859" s="298"/>
      <c r="L5859" s="298" t="s">
        <v>14513</v>
      </c>
    </row>
    <row r="5860" spans="1:12" ht="17.100000000000001" customHeight="1">
      <c r="A5860" s="298"/>
      <c r="B5860" s="298"/>
      <c r="C5860" s="298"/>
      <c r="D5860" s="298"/>
      <c r="E5860" s="298"/>
      <c r="F5860" s="298"/>
      <c r="G5860" s="298"/>
      <c r="H5860" s="298"/>
      <c r="I5860" s="298"/>
      <c r="J5860" s="298" t="s">
        <v>13017</v>
      </c>
      <c r="K5860" s="298" t="s">
        <v>13018</v>
      </c>
      <c r="L5860" s="298" t="s">
        <v>14514</v>
      </c>
    </row>
    <row r="5861" spans="1:12" ht="17.100000000000001" customHeight="1">
      <c r="A5861" s="298"/>
      <c r="B5861" s="298"/>
      <c r="C5861" s="298"/>
      <c r="D5861" s="298"/>
      <c r="E5861" s="298"/>
      <c r="F5861" s="298"/>
      <c r="G5861" s="298"/>
      <c r="H5861" s="298"/>
      <c r="I5861" s="298"/>
      <c r="J5861" s="298" t="s">
        <v>13020</v>
      </c>
      <c r="K5861" s="298"/>
      <c r="L5861" s="298" t="s">
        <v>14515</v>
      </c>
    </row>
    <row r="5862" spans="1:12" ht="17.100000000000001" customHeight="1">
      <c r="A5862" s="298"/>
      <c r="B5862" s="298"/>
      <c r="C5862" s="298"/>
      <c r="D5862" s="298"/>
      <c r="E5862" s="298"/>
      <c r="F5862" s="298"/>
      <c r="G5862" s="298"/>
      <c r="H5862" s="298"/>
      <c r="I5862" s="298"/>
      <c r="J5862" s="298" t="s">
        <v>13022</v>
      </c>
      <c r="K5862" s="298" t="s">
        <v>12974</v>
      </c>
      <c r="L5862" s="298" t="s">
        <v>14516</v>
      </c>
    </row>
    <row r="5863" spans="1:12" ht="17.100000000000001" customHeight="1">
      <c r="A5863" s="298"/>
      <c r="B5863" s="298"/>
      <c r="C5863" s="298"/>
      <c r="D5863" s="298"/>
      <c r="E5863" s="298"/>
      <c r="F5863" s="298"/>
      <c r="G5863" s="298"/>
      <c r="H5863" s="298"/>
      <c r="I5863" s="298"/>
      <c r="J5863" s="298" t="s">
        <v>13024</v>
      </c>
      <c r="K5863" s="298"/>
      <c r="L5863" s="298" t="s">
        <v>14517</v>
      </c>
    </row>
    <row r="5864" spans="1:12" ht="30" customHeight="1">
      <c r="A5864" s="299"/>
      <c r="B5864" s="299"/>
      <c r="C5864" s="299"/>
      <c r="D5864" s="299"/>
      <c r="E5864" s="299"/>
      <c r="F5864" s="299"/>
      <c r="G5864" s="299"/>
      <c r="H5864" s="299"/>
      <c r="I5864" s="299"/>
      <c r="J5864" s="299"/>
      <c r="K5864" s="299"/>
      <c r="L5864" s="299"/>
    </row>
    <row r="5865" spans="1:12" ht="36" customHeight="1">
      <c r="A5865" s="295" t="s">
        <v>14518</v>
      </c>
      <c r="B5865" s="296" t="s">
        <v>14519</v>
      </c>
      <c r="C5865" s="295" t="s">
        <v>9</v>
      </c>
      <c r="D5865" s="295" t="s">
        <v>3324</v>
      </c>
      <c r="E5865" s="297" t="s">
        <v>20</v>
      </c>
      <c r="F5865" s="296"/>
      <c r="G5865" s="296"/>
      <c r="H5865" s="296"/>
      <c r="I5865" s="296"/>
      <c r="J5865" s="296"/>
      <c r="K5865" s="296"/>
      <c r="L5865" s="296"/>
    </row>
    <row r="5866" spans="1:12">
      <c r="A5866" s="414" t="s">
        <v>12977</v>
      </c>
      <c r="B5866" s="414"/>
      <c r="C5866" s="414"/>
      <c r="D5866" s="414"/>
      <c r="E5866" s="414"/>
      <c r="F5866" s="414"/>
      <c r="G5866" s="414"/>
      <c r="H5866" s="414"/>
      <c r="I5866" s="294"/>
      <c r="J5866" s="294"/>
      <c r="K5866" s="294"/>
      <c r="L5866" s="294"/>
    </row>
    <row r="5867" spans="1:12" ht="17.100000000000001" customHeight="1">
      <c r="A5867" s="294" t="s">
        <v>12978</v>
      </c>
      <c r="B5867" s="298" t="s">
        <v>12979</v>
      </c>
      <c r="C5867" s="294" t="s">
        <v>12980</v>
      </c>
      <c r="D5867" s="294" t="s">
        <v>12981</v>
      </c>
      <c r="E5867" s="299" t="s">
        <v>12982</v>
      </c>
      <c r="F5867" s="413" t="s">
        <v>12983</v>
      </c>
      <c r="G5867" s="413"/>
      <c r="H5867" s="413" t="s">
        <v>12984</v>
      </c>
      <c r="I5867" s="413"/>
      <c r="J5867" s="413" t="s">
        <v>12985</v>
      </c>
      <c r="K5867" s="413"/>
      <c r="L5867" s="413"/>
    </row>
    <row r="5868" spans="1:12" ht="24" customHeight="1">
      <c r="A5868" s="300" t="s">
        <v>12986</v>
      </c>
      <c r="B5868" s="301" t="s">
        <v>13085</v>
      </c>
      <c r="C5868" s="300" t="s">
        <v>9</v>
      </c>
      <c r="D5868" s="300" t="s">
        <v>7909</v>
      </c>
      <c r="E5868" s="302" t="s">
        <v>51</v>
      </c>
      <c r="F5868" s="423" t="s">
        <v>13086</v>
      </c>
      <c r="G5868" s="423"/>
      <c r="H5868" s="423">
        <v>1.3439999999999999E-4</v>
      </c>
      <c r="I5868" s="423"/>
      <c r="J5868" s="424">
        <v>1.4E-2</v>
      </c>
      <c r="K5868" s="424"/>
      <c r="L5868" s="424"/>
    </row>
    <row r="5869" spans="1:12" ht="24" customHeight="1">
      <c r="A5869" s="300" t="s">
        <v>12986</v>
      </c>
      <c r="B5869" s="301" t="s">
        <v>13087</v>
      </c>
      <c r="C5869" s="300" t="s">
        <v>9</v>
      </c>
      <c r="D5869" s="300" t="s">
        <v>8873</v>
      </c>
      <c r="E5869" s="302" t="s">
        <v>51</v>
      </c>
      <c r="F5869" s="423" t="s">
        <v>13088</v>
      </c>
      <c r="G5869" s="423"/>
      <c r="H5869" s="423">
        <v>1.2799999999999999E-5</v>
      </c>
      <c r="I5869" s="423"/>
      <c r="J5869" s="424">
        <v>1.11E-2</v>
      </c>
      <c r="K5869" s="424"/>
      <c r="L5869" s="424"/>
    </row>
    <row r="5870" spans="1:12" ht="48" customHeight="1">
      <c r="A5870" s="300" t="s">
        <v>12986</v>
      </c>
      <c r="B5870" s="301" t="s">
        <v>13089</v>
      </c>
      <c r="C5870" s="300" t="s">
        <v>9</v>
      </c>
      <c r="D5870" s="300" t="s">
        <v>9227</v>
      </c>
      <c r="E5870" s="302" t="s">
        <v>51</v>
      </c>
      <c r="F5870" s="423" t="s">
        <v>13090</v>
      </c>
      <c r="G5870" s="423"/>
      <c r="H5870" s="423">
        <v>9.0000000000000002E-6</v>
      </c>
      <c r="I5870" s="423"/>
      <c r="J5870" s="424">
        <v>1.2E-2</v>
      </c>
      <c r="K5870" s="424"/>
      <c r="L5870" s="424"/>
    </row>
    <row r="5871" spans="1:12" ht="24" customHeight="1">
      <c r="A5871" s="300" t="s">
        <v>12986</v>
      </c>
      <c r="B5871" s="301" t="s">
        <v>13091</v>
      </c>
      <c r="C5871" s="300" t="s">
        <v>9</v>
      </c>
      <c r="D5871" s="300" t="s">
        <v>9580</v>
      </c>
      <c r="E5871" s="302" t="s">
        <v>51</v>
      </c>
      <c r="F5871" s="423" t="s">
        <v>13092</v>
      </c>
      <c r="G5871" s="423"/>
      <c r="H5871" s="423">
        <v>8.8999999999999995E-6</v>
      </c>
      <c r="I5871" s="423"/>
      <c r="J5871" s="424">
        <v>8.0000000000000002E-3</v>
      </c>
      <c r="K5871" s="424"/>
      <c r="L5871" s="424"/>
    </row>
    <row r="5872" spans="1:12" ht="24" customHeight="1">
      <c r="A5872" s="300" t="s">
        <v>12986</v>
      </c>
      <c r="B5872" s="301" t="s">
        <v>12987</v>
      </c>
      <c r="C5872" s="300" t="s">
        <v>9</v>
      </c>
      <c r="D5872" s="300" t="s">
        <v>9831</v>
      </c>
      <c r="E5872" s="302" t="s">
        <v>12988</v>
      </c>
      <c r="F5872" s="423" t="s">
        <v>12989</v>
      </c>
      <c r="G5872" s="423"/>
      <c r="H5872" s="423">
        <v>3.1083E-3</v>
      </c>
      <c r="I5872" s="423"/>
      <c r="J5872" s="424">
        <v>3.15E-2</v>
      </c>
      <c r="K5872" s="424"/>
      <c r="L5872" s="424"/>
    </row>
    <row r="5873" spans="1:12" ht="36" customHeight="1">
      <c r="A5873" s="300" t="s">
        <v>12986</v>
      </c>
      <c r="B5873" s="301" t="s">
        <v>12990</v>
      </c>
      <c r="C5873" s="300" t="s">
        <v>9</v>
      </c>
      <c r="D5873" s="300" t="s">
        <v>11426</v>
      </c>
      <c r="E5873" s="302" t="s">
        <v>51</v>
      </c>
      <c r="F5873" s="423" t="s">
        <v>12991</v>
      </c>
      <c r="G5873" s="423"/>
      <c r="H5873" s="423">
        <v>1.629E-4</v>
      </c>
      <c r="I5873" s="423"/>
      <c r="J5873" s="424">
        <v>2.1499999999999998E-2</v>
      </c>
      <c r="K5873" s="424"/>
      <c r="L5873" s="424"/>
    </row>
    <row r="5874" spans="1:12" ht="17.100000000000001" customHeight="1">
      <c r="A5874" s="298"/>
      <c r="B5874" s="298"/>
      <c r="C5874" s="298"/>
      <c r="D5874" s="298"/>
      <c r="E5874" s="298"/>
      <c r="F5874" s="298"/>
      <c r="G5874" s="298"/>
      <c r="H5874" s="298"/>
      <c r="I5874" s="298"/>
      <c r="J5874" s="298" t="s">
        <v>12992</v>
      </c>
      <c r="K5874" s="298"/>
      <c r="L5874" s="298" t="s">
        <v>13119</v>
      </c>
    </row>
    <row r="5875" spans="1:12">
      <c r="A5875" s="414" t="s">
        <v>12994</v>
      </c>
      <c r="B5875" s="414"/>
      <c r="C5875" s="414"/>
      <c r="D5875" s="414"/>
      <c r="E5875" s="414"/>
      <c r="F5875" s="414"/>
      <c r="G5875" s="414"/>
      <c r="H5875" s="414"/>
      <c r="I5875" s="294"/>
      <c r="J5875" s="294"/>
      <c r="K5875" s="294"/>
      <c r="L5875" s="294"/>
    </row>
    <row r="5876" spans="1:12" ht="17.100000000000001" customHeight="1">
      <c r="A5876" s="294" t="s">
        <v>12978</v>
      </c>
      <c r="B5876" s="298" t="s">
        <v>12979</v>
      </c>
      <c r="C5876" s="294" t="s">
        <v>12980</v>
      </c>
      <c r="D5876" s="294" t="s">
        <v>12981</v>
      </c>
      <c r="E5876" s="299" t="s">
        <v>12982</v>
      </c>
      <c r="F5876" s="413" t="s">
        <v>12983</v>
      </c>
      <c r="G5876" s="413"/>
      <c r="H5876" s="413" t="s">
        <v>12984</v>
      </c>
      <c r="I5876" s="413"/>
      <c r="J5876" s="413" t="s">
        <v>12985</v>
      </c>
      <c r="K5876" s="413"/>
      <c r="L5876" s="413"/>
    </row>
    <row r="5877" spans="1:12" ht="24" customHeight="1">
      <c r="A5877" s="300" t="s">
        <v>12986</v>
      </c>
      <c r="B5877" s="301" t="s">
        <v>13197</v>
      </c>
      <c r="C5877" s="300" t="s">
        <v>9</v>
      </c>
      <c r="D5877" s="300" t="s">
        <v>6983</v>
      </c>
      <c r="E5877" s="302" t="s">
        <v>27</v>
      </c>
      <c r="F5877" s="423" t="s">
        <v>13198</v>
      </c>
      <c r="G5877" s="423"/>
      <c r="H5877" s="423">
        <v>0.1179094</v>
      </c>
      <c r="I5877" s="423"/>
      <c r="J5877" s="424">
        <v>0.59540000000000004</v>
      </c>
      <c r="K5877" s="424"/>
      <c r="L5877" s="424"/>
    </row>
    <row r="5878" spans="1:12" ht="24" customHeight="1">
      <c r="A5878" s="300" t="s">
        <v>12986</v>
      </c>
      <c r="B5878" s="301" t="s">
        <v>13199</v>
      </c>
      <c r="C5878" s="300" t="s">
        <v>9</v>
      </c>
      <c r="D5878" s="300" t="s">
        <v>8746</v>
      </c>
      <c r="E5878" s="302" t="s">
        <v>27</v>
      </c>
      <c r="F5878" s="423" t="s">
        <v>13196</v>
      </c>
      <c r="G5878" s="423"/>
      <c r="H5878" s="423">
        <v>0.1179094</v>
      </c>
      <c r="I5878" s="423"/>
      <c r="J5878" s="424">
        <v>0.8478</v>
      </c>
      <c r="K5878" s="424"/>
      <c r="L5878" s="424"/>
    </row>
    <row r="5879" spans="1:12" ht="17.100000000000001" customHeight="1">
      <c r="A5879" s="298"/>
      <c r="B5879" s="298"/>
      <c r="C5879" s="298"/>
      <c r="D5879" s="298"/>
      <c r="E5879" s="298"/>
      <c r="F5879" s="298"/>
      <c r="G5879" s="298"/>
      <c r="H5879" s="298"/>
      <c r="I5879" s="298"/>
      <c r="J5879" s="298" t="s">
        <v>12992</v>
      </c>
      <c r="K5879" s="298"/>
      <c r="L5879" s="298" t="s">
        <v>14520</v>
      </c>
    </row>
    <row r="5880" spans="1:12">
      <c r="A5880" s="414" t="s">
        <v>12998</v>
      </c>
      <c r="B5880" s="414"/>
      <c r="C5880" s="414"/>
      <c r="D5880" s="414"/>
      <c r="E5880" s="414"/>
      <c r="F5880" s="414"/>
      <c r="G5880" s="414"/>
      <c r="H5880" s="414"/>
      <c r="I5880" s="294"/>
      <c r="J5880" s="294"/>
      <c r="K5880" s="294"/>
      <c r="L5880" s="294"/>
    </row>
    <row r="5881" spans="1:12" ht="17.100000000000001" customHeight="1">
      <c r="A5881" s="294" t="s">
        <v>12978</v>
      </c>
      <c r="B5881" s="298" t="s">
        <v>12979</v>
      </c>
      <c r="C5881" s="294" t="s">
        <v>12980</v>
      </c>
      <c r="D5881" s="294" t="s">
        <v>12981</v>
      </c>
      <c r="E5881" s="299" t="s">
        <v>12982</v>
      </c>
      <c r="F5881" s="413" t="s">
        <v>12983</v>
      </c>
      <c r="G5881" s="413"/>
      <c r="H5881" s="413" t="s">
        <v>12984</v>
      </c>
      <c r="I5881" s="413"/>
      <c r="J5881" s="413" t="s">
        <v>12985</v>
      </c>
      <c r="K5881" s="413"/>
      <c r="L5881" s="413"/>
    </row>
    <row r="5882" spans="1:12" ht="24" customHeight="1">
      <c r="A5882" s="300" t="s">
        <v>12986</v>
      </c>
      <c r="B5882" s="301" t="s">
        <v>13244</v>
      </c>
      <c r="C5882" s="300" t="s">
        <v>9</v>
      </c>
      <c r="D5882" s="300" t="s">
        <v>9005</v>
      </c>
      <c r="E5882" s="302" t="s">
        <v>51</v>
      </c>
      <c r="F5882" s="423" t="s">
        <v>13245</v>
      </c>
      <c r="G5882" s="423"/>
      <c r="H5882" s="423">
        <v>8.9999999999999993E-3</v>
      </c>
      <c r="I5882" s="423"/>
      <c r="J5882" s="424">
        <v>0.03</v>
      </c>
      <c r="K5882" s="424"/>
      <c r="L5882" s="424"/>
    </row>
    <row r="5883" spans="1:12" ht="48" customHeight="1">
      <c r="A5883" s="300" t="s">
        <v>12986</v>
      </c>
      <c r="B5883" s="301" t="s">
        <v>14521</v>
      </c>
      <c r="C5883" s="300" t="s">
        <v>9</v>
      </c>
      <c r="D5883" s="300" t="s">
        <v>7574</v>
      </c>
      <c r="E5883" s="302" t="s">
        <v>20</v>
      </c>
      <c r="F5883" s="423" t="s">
        <v>14522</v>
      </c>
      <c r="G5883" s="423"/>
      <c r="H5883" s="423">
        <v>1.19</v>
      </c>
      <c r="I5883" s="423"/>
      <c r="J5883" s="424">
        <v>10.31</v>
      </c>
      <c r="K5883" s="424"/>
      <c r="L5883" s="424"/>
    </row>
    <row r="5884" spans="1:12" ht="24" customHeight="1">
      <c r="A5884" s="300" t="s">
        <v>12986</v>
      </c>
      <c r="B5884" s="301" t="s">
        <v>13099</v>
      </c>
      <c r="C5884" s="300" t="s">
        <v>9</v>
      </c>
      <c r="D5884" s="300" t="s">
        <v>7224</v>
      </c>
      <c r="E5884" s="302" t="s">
        <v>51</v>
      </c>
      <c r="F5884" s="423" t="s">
        <v>13100</v>
      </c>
      <c r="G5884" s="423"/>
      <c r="H5884" s="423">
        <v>1.5864E-3</v>
      </c>
      <c r="I5884" s="423"/>
      <c r="J5884" s="424">
        <v>1.46E-2</v>
      </c>
      <c r="K5884" s="424"/>
      <c r="L5884" s="424"/>
    </row>
    <row r="5885" spans="1:12" ht="24" customHeight="1">
      <c r="A5885" s="300" t="s">
        <v>12986</v>
      </c>
      <c r="B5885" s="301" t="s">
        <v>13101</v>
      </c>
      <c r="C5885" s="300" t="s">
        <v>9</v>
      </c>
      <c r="D5885" s="300" t="s">
        <v>7359</v>
      </c>
      <c r="E5885" s="302" t="s">
        <v>51</v>
      </c>
      <c r="F5885" s="423" t="s">
        <v>13102</v>
      </c>
      <c r="G5885" s="423"/>
      <c r="H5885" s="423">
        <v>5.1100000000000002E-5</v>
      </c>
      <c r="I5885" s="423"/>
      <c r="J5885" s="424">
        <v>6.6E-3</v>
      </c>
      <c r="K5885" s="424"/>
      <c r="L5885" s="424"/>
    </row>
    <row r="5886" spans="1:12" ht="24" customHeight="1">
      <c r="A5886" s="300" t="s">
        <v>12986</v>
      </c>
      <c r="B5886" s="301" t="s">
        <v>13103</v>
      </c>
      <c r="C5886" s="300" t="s">
        <v>9</v>
      </c>
      <c r="D5886" s="300" t="s">
        <v>8851</v>
      </c>
      <c r="E5886" s="302" t="s">
        <v>51</v>
      </c>
      <c r="F5886" s="423" t="s">
        <v>13104</v>
      </c>
      <c r="G5886" s="423"/>
      <c r="H5886" s="423">
        <v>4.0899999999999998E-5</v>
      </c>
      <c r="I5886" s="423"/>
      <c r="J5886" s="424">
        <v>7.9000000000000008E-3</v>
      </c>
      <c r="K5886" s="424"/>
      <c r="L5886" s="424"/>
    </row>
    <row r="5887" spans="1:12" ht="24" customHeight="1">
      <c r="A5887" s="300" t="s">
        <v>12986</v>
      </c>
      <c r="B5887" s="301" t="s">
        <v>13105</v>
      </c>
      <c r="C5887" s="300" t="s">
        <v>9</v>
      </c>
      <c r="D5887" s="300" t="s">
        <v>8852</v>
      </c>
      <c r="E5887" s="302" t="s">
        <v>51</v>
      </c>
      <c r="F5887" s="423" t="s">
        <v>13106</v>
      </c>
      <c r="G5887" s="423"/>
      <c r="H5887" s="423">
        <v>8.8999999999999995E-6</v>
      </c>
      <c r="I5887" s="423"/>
      <c r="J5887" s="424">
        <v>4.8999999999999998E-3</v>
      </c>
      <c r="K5887" s="424"/>
      <c r="L5887" s="424"/>
    </row>
    <row r="5888" spans="1:12" ht="24" customHeight="1">
      <c r="A5888" s="300" t="s">
        <v>12986</v>
      </c>
      <c r="B5888" s="301" t="s">
        <v>13107</v>
      </c>
      <c r="C5888" s="300" t="s">
        <v>9</v>
      </c>
      <c r="D5888" s="300" t="s">
        <v>9000</v>
      </c>
      <c r="E5888" s="302" t="s">
        <v>51</v>
      </c>
      <c r="F5888" s="423" t="s">
        <v>13108</v>
      </c>
      <c r="G5888" s="423"/>
      <c r="H5888" s="423">
        <v>1.8058E-3</v>
      </c>
      <c r="I5888" s="423"/>
      <c r="J5888" s="424">
        <v>1.2200000000000001E-2</v>
      </c>
      <c r="K5888" s="424"/>
      <c r="L5888" s="424"/>
    </row>
    <row r="5889" spans="1:12" ht="24" customHeight="1">
      <c r="A5889" s="300" t="s">
        <v>12986</v>
      </c>
      <c r="B5889" s="301" t="s">
        <v>13109</v>
      </c>
      <c r="C5889" s="300" t="s">
        <v>9</v>
      </c>
      <c r="D5889" s="300" t="s">
        <v>9574</v>
      </c>
      <c r="E5889" s="302" t="s">
        <v>51</v>
      </c>
      <c r="F5889" s="423" t="s">
        <v>13110</v>
      </c>
      <c r="G5889" s="423"/>
      <c r="H5889" s="423">
        <v>5.7269999999999999E-4</v>
      </c>
      <c r="I5889" s="423"/>
      <c r="J5889" s="424">
        <v>5.1000000000000004E-3</v>
      </c>
      <c r="K5889" s="424"/>
      <c r="L5889" s="424"/>
    </row>
    <row r="5890" spans="1:12" ht="24" customHeight="1">
      <c r="A5890" s="300" t="s">
        <v>12986</v>
      </c>
      <c r="B5890" s="301" t="s">
        <v>13111</v>
      </c>
      <c r="C5890" s="300" t="s">
        <v>9</v>
      </c>
      <c r="D5890" s="300" t="s">
        <v>10714</v>
      </c>
      <c r="E5890" s="302" t="s">
        <v>93</v>
      </c>
      <c r="F5890" s="423" t="s">
        <v>13112</v>
      </c>
      <c r="G5890" s="423"/>
      <c r="H5890" s="423">
        <v>3.01E-4</v>
      </c>
      <c r="I5890" s="423"/>
      <c r="J5890" s="424">
        <v>4.5999999999999999E-3</v>
      </c>
      <c r="K5890" s="424"/>
      <c r="L5890" s="424"/>
    </row>
    <row r="5891" spans="1:12" ht="24" customHeight="1">
      <c r="A5891" s="300" t="s">
        <v>12986</v>
      </c>
      <c r="B5891" s="301" t="s">
        <v>13113</v>
      </c>
      <c r="C5891" s="300" t="s">
        <v>9</v>
      </c>
      <c r="D5891" s="300" t="s">
        <v>10809</v>
      </c>
      <c r="E5891" s="302" t="s">
        <v>51</v>
      </c>
      <c r="F5891" s="423" t="s">
        <v>13114</v>
      </c>
      <c r="G5891" s="423"/>
      <c r="H5891" s="423">
        <v>3.01E-4</v>
      </c>
      <c r="I5891" s="423"/>
      <c r="J5891" s="424">
        <v>3.5999999999999999E-3</v>
      </c>
      <c r="K5891" s="424"/>
      <c r="L5891" s="424"/>
    </row>
    <row r="5892" spans="1:12" ht="24" customHeight="1">
      <c r="A5892" s="300" t="s">
        <v>12986</v>
      </c>
      <c r="B5892" s="301" t="s">
        <v>13115</v>
      </c>
      <c r="C5892" s="300" t="s">
        <v>9</v>
      </c>
      <c r="D5892" s="300" t="s">
        <v>10810</v>
      </c>
      <c r="E5892" s="302" t="s">
        <v>51</v>
      </c>
      <c r="F5892" s="423" t="s">
        <v>13116</v>
      </c>
      <c r="G5892" s="423"/>
      <c r="H5892" s="423">
        <v>3.01E-4</v>
      </c>
      <c r="I5892" s="423"/>
      <c r="J5892" s="424">
        <v>8.0000000000000002E-3</v>
      </c>
      <c r="K5892" s="424"/>
      <c r="L5892" s="424"/>
    </row>
    <row r="5893" spans="1:12" ht="24" customHeight="1">
      <c r="A5893" s="300" t="s">
        <v>12986</v>
      </c>
      <c r="B5893" s="301" t="s">
        <v>13117</v>
      </c>
      <c r="C5893" s="300" t="s">
        <v>9</v>
      </c>
      <c r="D5893" s="300" t="s">
        <v>10837</v>
      </c>
      <c r="E5893" s="302" t="s">
        <v>51</v>
      </c>
      <c r="F5893" s="423" t="s">
        <v>13118</v>
      </c>
      <c r="G5893" s="423"/>
      <c r="H5893" s="423">
        <v>1.0200000000000001E-5</v>
      </c>
      <c r="I5893" s="423"/>
      <c r="J5893" s="424">
        <v>4.4999999999999997E-3</v>
      </c>
      <c r="K5893" s="424"/>
      <c r="L5893" s="424"/>
    </row>
    <row r="5894" spans="1:12" ht="24" customHeight="1">
      <c r="A5894" s="300" t="s">
        <v>12986</v>
      </c>
      <c r="B5894" s="301" t="s">
        <v>13003</v>
      </c>
      <c r="C5894" s="300" t="s">
        <v>9</v>
      </c>
      <c r="D5894" s="300" t="s">
        <v>7216</v>
      </c>
      <c r="E5894" s="302" t="s">
        <v>51</v>
      </c>
      <c r="F5894" s="423" t="s">
        <v>13004</v>
      </c>
      <c r="G5894" s="423"/>
      <c r="H5894" s="423">
        <v>6.0280000000000002E-4</v>
      </c>
      <c r="I5894" s="423"/>
      <c r="J5894" s="424">
        <v>2.01E-2</v>
      </c>
      <c r="K5894" s="424"/>
      <c r="L5894" s="424"/>
    </row>
    <row r="5895" spans="1:12" ht="24" customHeight="1">
      <c r="A5895" s="300" t="s">
        <v>12986</v>
      </c>
      <c r="B5895" s="301" t="s">
        <v>13005</v>
      </c>
      <c r="C5895" s="300" t="s">
        <v>9</v>
      </c>
      <c r="D5895" s="300" t="s">
        <v>7393</v>
      </c>
      <c r="E5895" s="302" t="s">
        <v>12988</v>
      </c>
      <c r="F5895" s="423" t="s">
        <v>13006</v>
      </c>
      <c r="G5895" s="423"/>
      <c r="H5895" s="423">
        <v>3.6259999999999998E-4</v>
      </c>
      <c r="I5895" s="423"/>
      <c r="J5895" s="424">
        <v>1.9599999999999999E-2</v>
      </c>
      <c r="K5895" s="424"/>
      <c r="L5895" s="424"/>
    </row>
    <row r="5896" spans="1:12" ht="24" customHeight="1">
      <c r="A5896" s="300" t="s">
        <v>12986</v>
      </c>
      <c r="B5896" s="301" t="s">
        <v>13007</v>
      </c>
      <c r="C5896" s="300" t="s">
        <v>9</v>
      </c>
      <c r="D5896" s="300" t="s">
        <v>10619</v>
      </c>
      <c r="E5896" s="302" t="s">
        <v>51</v>
      </c>
      <c r="F5896" s="423" t="s">
        <v>13008</v>
      </c>
      <c r="G5896" s="423"/>
      <c r="H5896" s="423">
        <v>2.8130000000000001E-4</v>
      </c>
      <c r="I5896" s="423"/>
      <c r="J5896" s="424">
        <v>5.3800000000000001E-2</v>
      </c>
      <c r="K5896" s="424"/>
      <c r="L5896" s="424"/>
    </row>
    <row r="5897" spans="1:12" ht="24" customHeight="1">
      <c r="A5897" s="300" t="s">
        <v>12986</v>
      </c>
      <c r="B5897" s="301" t="s">
        <v>13009</v>
      </c>
      <c r="C5897" s="300" t="s">
        <v>9</v>
      </c>
      <c r="D5897" s="300" t="s">
        <v>10769</v>
      </c>
      <c r="E5897" s="302" t="s">
        <v>51</v>
      </c>
      <c r="F5897" s="423" t="s">
        <v>13010</v>
      </c>
      <c r="G5897" s="423"/>
      <c r="H5897" s="423">
        <v>2.52865E-2</v>
      </c>
      <c r="I5897" s="423"/>
      <c r="J5897" s="424">
        <v>3.1899999999999998E-2</v>
      </c>
      <c r="K5897" s="424"/>
      <c r="L5897" s="424"/>
    </row>
    <row r="5898" spans="1:12" ht="24" customHeight="1">
      <c r="A5898" s="300" t="s">
        <v>12986</v>
      </c>
      <c r="B5898" s="301" t="s">
        <v>13011</v>
      </c>
      <c r="C5898" s="300" t="s">
        <v>9</v>
      </c>
      <c r="D5898" s="300" t="s">
        <v>10929</v>
      </c>
      <c r="E5898" s="302" t="s">
        <v>51</v>
      </c>
      <c r="F5898" s="423" t="s">
        <v>13012</v>
      </c>
      <c r="G5898" s="423"/>
      <c r="H5898" s="423">
        <v>2.4369999999999999E-4</v>
      </c>
      <c r="I5898" s="423"/>
      <c r="J5898" s="424">
        <v>3.6700000000000003E-2</v>
      </c>
      <c r="K5898" s="424"/>
      <c r="L5898" s="424"/>
    </row>
    <row r="5899" spans="1:12" ht="17.100000000000001" customHeight="1">
      <c r="A5899" s="298"/>
      <c r="B5899" s="298"/>
      <c r="C5899" s="298"/>
      <c r="D5899" s="298"/>
      <c r="E5899" s="298"/>
      <c r="F5899" s="298"/>
      <c r="G5899" s="298"/>
      <c r="H5899" s="298"/>
      <c r="I5899" s="298"/>
      <c r="J5899" s="298" t="s">
        <v>12992</v>
      </c>
      <c r="K5899" s="298"/>
      <c r="L5899" s="298" t="s">
        <v>14523</v>
      </c>
    </row>
    <row r="5900" spans="1:12">
      <c r="A5900" s="414" t="s">
        <v>13056</v>
      </c>
      <c r="B5900" s="414"/>
      <c r="C5900" s="414"/>
      <c r="D5900" s="414"/>
      <c r="E5900" s="414"/>
      <c r="F5900" s="414"/>
      <c r="G5900" s="414"/>
      <c r="H5900" s="414"/>
      <c r="I5900" s="294"/>
      <c r="J5900" s="294"/>
      <c r="K5900" s="294"/>
      <c r="L5900" s="294"/>
    </row>
    <row r="5901" spans="1:12" ht="17.100000000000001" customHeight="1">
      <c r="A5901" s="294" t="s">
        <v>12978</v>
      </c>
      <c r="B5901" s="298" t="s">
        <v>12979</v>
      </c>
      <c r="C5901" s="294" t="s">
        <v>12980</v>
      </c>
      <c r="D5901" s="294" t="s">
        <v>12981</v>
      </c>
      <c r="E5901" s="299" t="s">
        <v>12982</v>
      </c>
      <c r="F5901" s="413" t="s">
        <v>12983</v>
      </c>
      <c r="G5901" s="413"/>
      <c r="H5901" s="413" t="s">
        <v>12984</v>
      </c>
      <c r="I5901" s="413"/>
      <c r="J5901" s="413" t="s">
        <v>12985</v>
      </c>
      <c r="K5901" s="413"/>
      <c r="L5901" s="413"/>
    </row>
    <row r="5902" spans="1:12" ht="24" customHeight="1">
      <c r="A5902" s="300" t="s">
        <v>12986</v>
      </c>
      <c r="B5902" s="301" t="s">
        <v>13057</v>
      </c>
      <c r="C5902" s="300" t="s">
        <v>9</v>
      </c>
      <c r="D5902" s="300" t="s">
        <v>12549</v>
      </c>
      <c r="E5902" s="302" t="s">
        <v>27</v>
      </c>
      <c r="F5902" s="423" t="s">
        <v>12948</v>
      </c>
      <c r="G5902" s="423"/>
      <c r="H5902" s="423">
        <v>0.2262362</v>
      </c>
      <c r="I5902" s="423"/>
      <c r="J5902" s="424">
        <v>0.14710000000000001</v>
      </c>
      <c r="K5902" s="424"/>
      <c r="L5902" s="424"/>
    </row>
    <row r="5903" spans="1:12" ht="17.100000000000001" customHeight="1">
      <c r="A5903" s="298"/>
      <c r="B5903" s="298"/>
      <c r="C5903" s="298"/>
      <c r="D5903" s="298"/>
      <c r="E5903" s="298"/>
      <c r="F5903" s="298"/>
      <c r="G5903" s="298"/>
      <c r="H5903" s="298"/>
      <c r="I5903" s="298"/>
      <c r="J5903" s="298" t="s">
        <v>12992</v>
      </c>
      <c r="K5903" s="298"/>
      <c r="L5903" s="298" t="s">
        <v>12905</v>
      </c>
    </row>
    <row r="5904" spans="1:12">
      <c r="A5904" s="414" t="s">
        <v>13058</v>
      </c>
      <c r="B5904" s="414"/>
      <c r="C5904" s="414"/>
      <c r="D5904" s="414"/>
      <c r="E5904" s="414"/>
      <c r="F5904" s="414"/>
      <c r="G5904" s="414"/>
      <c r="H5904" s="414"/>
      <c r="I5904" s="294"/>
      <c r="J5904" s="294"/>
      <c r="K5904" s="294"/>
      <c r="L5904" s="294"/>
    </row>
    <row r="5905" spans="1:12" ht="17.100000000000001" customHeight="1">
      <c r="A5905" s="294" t="s">
        <v>12978</v>
      </c>
      <c r="B5905" s="298" t="s">
        <v>12979</v>
      </c>
      <c r="C5905" s="294" t="s">
        <v>12980</v>
      </c>
      <c r="D5905" s="294" t="s">
        <v>12981</v>
      </c>
      <c r="E5905" s="299" t="s">
        <v>12982</v>
      </c>
      <c r="F5905" s="413" t="s">
        <v>12983</v>
      </c>
      <c r="G5905" s="413"/>
      <c r="H5905" s="413" t="s">
        <v>12984</v>
      </c>
      <c r="I5905" s="413"/>
      <c r="J5905" s="413" t="s">
        <v>12985</v>
      </c>
      <c r="K5905" s="413"/>
      <c r="L5905" s="413"/>
    </row>
    <row r="5906" spans="1:12" ht="24" customHeight="1">
      <c r="A5906" s="300" t="s">
        <v>12986</v>
      </c>
      <c r="B5906" s="301" t="s">
        <v>13059</v>
      </c>
      <c r="C5906" s="300" t="s">
        <v>9</v>
      </c>
      <c r="D5906" s="300" t="s">
        <v>12535</v>
      </c>
      <c r="E5906" s="302" t="s">
        <v>27</v>
      </c>
      <c r="F5906" s="423" t="s">
        <v>12936</v>
      </c>
      <c r="G5906" s="423"/>
      <c r="H5906" s="423">
        <v>0.2262362</v>
      </c>
      <c r="I5906" s="423"/>
      <c r="J5906" s="424">
        <v>1.1299999999999999E-2</v>
      </c>
      <c r="K5906" s="424"/>
      <c r="L5906" s="424"/>
    </row>
    <row r="5907" spans="1:12" ht="17.100000000000001" customHeight="1">
      <c r="A5907" s="298"/>
      <c r="B5907" s="298"/>
      <c r="C5907" s="298"/>
      <c r="D5907" s="298"/>
      <c r="E5907" s="298"/>
      <c r="F5907" s="298"/>
      <c r="G5907" s="298"/>
      <c r="H5907" s="298"/>
      <c r="I5907" s="298"/>
      <c r="J5907" s="298" t="s">
        <v>12992</v>
      </c>
      <c r="K5907" s="298"/>
      <c r="L5907" s="298" t="s">
        <v>12904</v>
      </c>
    </row>
    <row r="5908" spans="1:12">
      <c r="A5908" s="414" t="s">
        <v>13060</v>
      </c>
      <c r="B5908" s="414"/>
      <c r="C5908" s="414"/>
      <c r="D5908" s="414"/>
      <c r="E5908" s="414"/>
      <c r="F5908" s="414"/>
      <c r="G5908" s="414"/>
      <c r="H5908" s="414"/>
      <c r="I5908" s="294"/>
      <c r="J5908" s="294"/>
      <c r="K5908" s="294"/>
      <c r="L5908" s="294"/>
    </row>
    <row r="5909" spans="1:12" ht="17.100000000000001" customHeight="1">
      <c r="A5909" s="294" t="s">
        <v>12978</v>
      </c>
      <c r="B5909" s="298" t="s">
        <v>12979</v>
      </c>
      <c r="C5909" s="294" t="s">
        <v>12980</v>
      </c>
      <c r="D5909" s="294" t="s">
        <v>12981</v>
      </c>
      <c r="E5909" s="299" t="s">
        <v>12982</v>
      </c>
      <c r="F5909" s="413" t="s">
        <v>12983</v>
      </c>
      <c r="G5909" s="413"/>
      <c r="H5909" s="413" t="s">
        <v>12984</v>
      </c>
      <c r="I5909" s="413"/>
      <c r="J5909" s="413" t="s">
        <v>12985</v>
      </c>
      <c r="K5909" s="413"/>
      <c r="L5909" s="413"/>
    </row>
    <row r="5910" spans="1:12" ht="24" customHeight="1">
      <c r="A5910" s="300" t="s">
        <v>12986</v>
      </c>
      <c r="B5910" s="301" t="s">
        <v>13061</v>
      </c>
      <c r="C5910" s="300" t="s">
        <v>9</v>
      </c>
      <c r="D5910" s="300" t="s">
        <v>12522</v>
      </c>
      <c r="E5910" s="302" t="s">
        <v>27</v>
      </c>
      <c r="F5910" s="423" t="s">
        <v>12964</v>
      </c>
      <c r="G5910" s="423"/>
      <c r="H5910" s="423">
        <v>0.2262362</v>
      </c>
      <c r="I5910" s="423"/>
      <c r="J5910" s="424">
        <v>0.57240000000000002</v>
      </c>
      <c r="K5910" s="424"/>
      <c r="L5910" s="424"/>
    </row>
    <row r="5911" spans="1:12" ht="24" customHeight="1">
      <c r="A5911" s="300" t="s">
        <v>12986</v>
      </c>
      <c r="B5911" s="301" t="s">
        <v>13062</v>
      </c>
      <c r="C5911" s="300" t="s">
        <v>9</v>
      </c>
      <c r="D5911" s="300" t="s">
        <v>12527</v>
      </c>
      <c r="E5911" s="302" t="s">
        <v>27</v>
      </c>
      <c r="F5911" s="423" t="s">
        <v>13063</v>
      </c>
      <c r="G5911" s="423"/>
      <c r="H5911" s="423">
        <v>0.2262362</v>
      </c>
      <c r="I5911" s="423"/>
      <c r="J5911" s="424">
        <v>7.6899999999999996E-2</v>
      </c>
      <c r="K5911" s="424"/>
      <c r="L5911" s="424"/>
    </row>
    <row r="5912" spans="1:12" ht="17.100000000000001" customHeight="1">
      <c r="A5912" s="298"/>
      <c r="B5912" s="298"/>
      <c r="C5912" s="298"/>
      <c r="D5912" s="298"/>
      <c r="E5912" s="298"/>
      <c r="F5912" s="298"/>
      <c r="G5912" s="298"/>
      <c r="H5912" s="298"/>
      <c r="I5912" s="298"/>
      <c r="J5912" s="298" t="s">
        <v>12992</v>
      </c>
      <c r="K5912" s="298"/>
      <c r="L5912" s="298" t="s">
        <v>12948</v>
      </c>
    </row>
    <row r="5913" spans="1:12" ht="17.100000000000001" customHeight="1">
      <c r="A5913" s="294" t="s">
        <v>13014</v>
      </c>
      <c r="B5913" s="294"/>
      <c r="C5913" s="294"/>
      <c r="D5913" s="294"/>
      <c r="E5913" s="294"/>
      <c r="F5913" s="294"/>
      <c r="G5913" s="294"/>
      <c r="H5913" s="294"/>
      <c r="I5913" s="294"/>
      <c r="J5913" s="294"/>
      <c r="K5913" s="294"/>
      <c r="L5913" s="294"/>
    </row>
    <row r="5914" spans="1:12" ht="17.100000000000001" customHeight="1">
      <c r="A5914" s="298"/>
      <c r="B5914" s="298"/>
      <c r="C5914" s="298"/>
      <c r="D5914" s="298"/>
      <c r="E5914" s="298"/>
      <c r="F5914" s="298"/>
      <c r="G5914" s="298"/>
      <c r="H5914" s="298"/>
      <c r="I5914" s="298"/>
      <c r="J5914" s="298" t="s">
        <v>13015</v>
      </c>
      <c r="K5914" s="298"/>
      <c r="L5914" s="298" t="s">
        <v>14524</v>
      </c>
    </row>
    <row r="5915" spans="1:12" ht="17.100000000000001" customHeight="1">
      <c r="A5915" s="298"/>
      <c r="B5915" s="298"/>
      <c r="C5915" s="298"/>
      <c r="D5915" s="298"/>
      <c r="E5915" s="298"/>
      <c r="F5915" s="298"/>
      <c r="G5915" s="298"/>
      <c r="H5915" s="298"/>
      <c r="I5915" s="298"/>
      <c r="J5915" s="298" t="s">
        <v>13017</v>
      </c>
      <c r="K5915" s="298" t="s">
        <v>13018</v>
      </c>
      <c r="L5915" s="298" t="s">
        <v>14525</v>
      </c>
    </row>
    <row r="5916" spans="1:12" ht="17.100000000000001" customHeight="1">
      <c r="A5916" s="298"/>
      <c r="B5916" s="298"/>
      <c r="C5916" s="298"/>
      <c r="D5916" s="298"/>
      <c r="E5916" s="298"/>
      <c r="F5916" s="298"/>
      <c r="G5916" s="298"/>
      <c r="H5916" s="298"/>
      <c r="I5916" s="298"/>
      <c r="J5916" s="298" t="s">
        <v>13020</v>
      </c>
      <c r="K5916" s="298"/>
      <c r="L5916" s="298" t="s">
        <v>14526</v>
      </c>
    </row>
    <row r="5917" spans="1:12" ht="17.100000000000001" customHeight="1">
      <c r="A5917" s="298"/>
      <c r="B5917" s="298"/>
      <c r="C5917" s="298"/>
      <c r="D5917" s="298"/>
      <c r="E5917" s="298"/>
      <c r="F5917" s="298"/>
      <c r="G5917" s="298"/>
      <c r="H5917" s="298"/>
      <c r="I5917" s="298"/>
      <c r="J5917" s="298" t="s">
        <v>13022</v>
      </c>
      <c r="K5917" s="298" t="s">
        <v>12974</v>
      </c>
      <c r="L5917" s="298" t="s">
        <v>14527</v>
      </c>
    </row>
    <row r="5918" spans="1:12" ht="17.100000000000001" customHeight="1">
      <c r="A5918" s="298"/>
      <c r="B5918" s="298"/>
      <c r="C5918" s="298"/>
      <c r="D5918" s="298"/>
      <c r="E5918" s="298"/>
      <c r="F5918" s="298"/>
      <c r="G5918" s="298"/>
      <c r="H5918" s="298"/>
      <c r="I5918" s="298"/>
      <c r="J5918" s="298" t="s">
        <v>13024</v>
      </c>
      <c r="K5918" s="298"/>
      <c r="L5918" s="298" t="s">
        <v>14528</v>
      </c>
    </row>
    <row r="5919" spans="1:12" ht="30" customHeight="1">
      <c r="A5919" s="299"/>
      <c r="B5919" s="299"/>
      <c r="C5919" s="299"/>
      <c r="D5919" s="299"/>
      <c r="E5919" s="299"/>
      <c r="F5919" s="299"/>
      <c r="G5919" s="299"/>
      <c r="H5919" s="299"/>
      <c r="I5919" s="299"/>
      <c r="J5919" s="299"/>
      <c r="K5919" s="299"/>
      <c r="L5919" s="299"/>
    </row>
    <row r="5920" spans="1:12" ht="36" customHeight="1">
      <c r="A5920" s="295" t="s">
        <v>14529</v>
      </c>
      <c r="B5920" s="296" t="s">
        <v>14530</v>
      </c>
      <c r="C5920" s="295" t="s">
        <v>9</v>
      </c>
      <c r="D5920" s="295" t="s">
        <v>3938</v>
      </c>
      <c r="E5920" s="297" t="s">
        <v>20</v>
      </c>
      <c r="F5920" s="296"/>
      <c r="G5920" s="296"/>
      <c r="H5920" s="296"/>
      <c r="I5920" s="296"/>
      <c r="J5920" s="296"/>
      <c r="K5920" s="296"/>
      <c r="L5920" s="296"/>
    </row>
    <row r="5921" spans="1:12">
      <c r="A5921" s="414" t="s">
        <v>12977</v>
      </c>
      <c r="B5921" s="414"/>
      <c r="C5921" s="414"/>
      <c r="D5921" s="414"/>
      <c r="E5921" s="414"/>
      <c r="F5921" s="414"/>
      <c r="G5921" s="414"/>
      <c r="H5921" s="414"/>
      <c r="I5921" s="294"/>
      <c r="J5921" s="294"/>
      <c r="K5921" s="294"/>
      <c r="L5921" s="294"/>
    </row>
    <row r="5922" spans="1:12" ht="17.100000000000001" customHeight="1">
      <c r="A5922" s="294" t="s">
        <v>12978</v>
      </c>
      <c r="B5922" s="298" t="s">
        <v>12979</v>
      </c>
      <c r="C5922" s="294" t="s">
        <v>12980</v>
      </c>
      <c r="D5922" s="294" t="s">
        <v>12981</v>
      </c>
      <c r="E5922" s="299" t="s">
        <v>12982</v>
      </c>
      <c r="F5922" s="413" t="s">
        <v>12983</v>
      </c>
      <c r="G5922" s="413"/>
      <c r="H5922" s="413" t="s">
        <v>12984</v>
      </c>
      <c r="I5922" s="413"/>
      <c r="J5922" s="413" t="s">
        <v>12985</v>
      </c>
      <c r="K5922" s="413"/>
      <c r="L5922" s="413"/>
    </row>
    <row r="5923" spans="1:12" ht="24" customHeight="1">
      <c r="A5923" s="300" t="s">
        <v>12986</v>
      </c>
      <c r="B5923" s="301" t="s">
        <v>13085</v>
      </c>
      <c r="C5923" s="300" t="s">
        <v>9</v>
      </c>
      <c r="D5923" s="300" t="s">
        <v>7909</v>
      </c>
      <c r="E5923" s="302" t="s">
        <v>51</v>
      </c>
      <c r="F5923" s="423" t="s">
        <v>13086</v>
      </c>
      <c r="G5923" s="423"/>
      <c r="H5923" s="423">
        <v>2.095E-4</v>
      </c>
      <c r="I5923" s="423"/>
      <c r="J5923" s="424">
        <v>2.18E-2</v>
      </c>
      <c r="K5923" s="424"/>
      <c r="L5923" s="424"/>
    </row>
    <row r="5924" spans="1:12" ht="24" customHeight="1">
      <c r="A5924" s="300" t="s">
        <v>12986</v>
      </c>
      <c r="B5924" s="301" t="s">
        <v>13087</v>
      </c>
      <c r="C5924" s="300" t="s">
        <v>9</v>
      </c>
      <c r="D5924" s="300" t="s">
        <v>8873</v>
      </c>
      <c r="E5924" s="302" t="s">
        <v>51</v>
      </c>
      <c r="F5924" s="423" t="s">
        <v>13088</v>
      </c>
      <c r="G5924" s="423"/>
      <c r="H5924" s="423">
        <v>1.9899999999999999E-5</v>
      </c>
      <c r="I5924" s="423"/>
      <c r="J5924" s="424">
        <v>1.7299999999999999E-2</v>
      </c>
      <c r="K5924" s="424"/>
      <c r="L5924" s="424"/>
    </row>
    <row r="5925" spans="1:12" ht="48" customHeight="1">
      <c r="A5925" s="300" t="s">
        <v>12986</v>
      </c>
      <c r="B5925" s="301" t="s">
        <v>13089</v>
      </c>
      <c r="C5925" s="300" t="s">
        <v>9</v>
      </c>
      <c r="D5925" s="300" t="s">
        <v>9227</v>
      </c>
      <c r="E5925" s="302" t="s">
        <v>51</v>
      </c>
      <c r="F5925" s="423" t="s">
        <v>13090</v>
      </c>
      <c r="G5925" s="423"/>
      <c r="H5925" s="423">
        <v>1.4E-5</v>
      </c>
      <c r="I5925" s="423"/>
      <c r="J5925" s="424">
        <v>1.8700000000000001E-2</v>
      </c>
      <c r="K5925" s="424"/>
      <c r="L5925" s="424"/>
    </row>
    <row r="5926" spans="1:12" ht="24" customHeight="1">
      <c r="A5926" s="300" t="s">
        <v>12986</v>
      </c>
      <c r="B5926" s="301" t="s">
        <v>13091</v>
      </c>
      <c r="C5926" s="300" t="s">
        <v>9</v>
      </c>
      <c r="D5926" s="300" t="s">
        <v>9580</v>
      </c>
      <c r="E5926" s="302" t="s">
        <v>51</v>
      </c>
      <c r="F5926" s="423" t="s">
        <v>13092</v>
      </c>
      <c r="G5926" s="423"/>
      <c r="H5926" s="423">
        <v>1.36E-5</v>
      </c>
      <c r="I5926" s="423"/>
      <c r="J5926" s="424">
        <v>1.2200000000000001E-2</v>
      </c>
      <c r="K5926" s="424"/>
      <c r="L5926" s="424"/>
    </row>
    <row r="5927" spans="1:12" ht="24" customHeight="1">
      <c r="A5927" s="300" t="s">
        <v>12986</v>
      </c>
      <c r="B5927" s="301" t="s">
        <v>12987</v>
      </c>
      <c r="C5927" s="300" t="s">
        <v>9</v>
      </c>
      <c r="D5927" s="300" t="s">
        <v>9831</v>
      </c>
      <c r="E5927" s="302" t="s">
        <v>12988</v>
      </c>
      <c r="F5927" s="423" t="s">
        <v>12989</v>
      </c>
      <c r="G5927" s="423"/>
      <c r="H5927" s="423">
        <v>4.8475999999999997E-3</v>
      </c>
      <c r="I5927" s="423"/>
      <c r="J5927" s="424">
        <v>4.9099999999999998E-2</v>
      </c>
      <c r="K5927" s="424"/>
      <c r="L5927" s="424"/>
    </row>
    <row r="5928" spans="1:12" ht="36" customHeight="1">
      <c r="A5928" s="300" t="s">
        <v>12986</v>
      </c>
      <c r="B5928" s="301" t="s">
        <v>12990</v>
      </c>
      <c r="C5928" s="300" t="s">
        <v>9</v>
      </c>
      <c r="D5928" s="300" t="s">
        <v>11426</v>
      </c>
      <c r="E5928" s="302" t="s">
        <v>51</v>
      </c>
      <c r="F5928" s="423" t="s">
        <v>12991</v>
      </c>
      <c r="G5928" s="423"/>
      <c r="H5928" s="423">
        <v>2.541E-4</v>
      </c>
      <c r="I5928" s="423"/>
      <c r="J5928" s="424">
        <v>3.3599999999999998E-2</v>
      </c>
      <c r="K5928" s="424"/>
      <c r="L5928" s="424"/>
    </row>
    <row r="5929" spans="1:12" ht="17.100000000000001" customHeight="1">
      <c r="A5929" s="298"/>
      <c r="B5929" s="298"/>
      <c r="C5929" s="298"/>
      <c r="D5929" s="298"/>
      <c r="E5929" s="298"/>
      <c r="F5929" s="298"/>
      <c r="G5929" s="298"/>
      <c r="H5929" s="298"/>
      <c r="I5929" s="298"/>
      <c r="J5929" s="298" t="s">
        <v>12992</v>
      </c>
      <c r="K5929" s="298"/>
      <c r="L5929" s="298" t="s">
        <v>12905</v>
      </c>
    </row>
    <row r="5930" spans="1:12">
      <c r="A5930" s="414" t="s">
        <v>12994</v>
      </c>
      <c r="B5930" s="414"/>
      <c r="C5930" s="414"/>
      <c r="D5930" s="414"/>
      <c r="E5930" s="414"/>
      <c r="F5930" s="414"/>
      <c r="G5930" s="414"/>
      <c r="H5930" s="414"/>
      <c r="I5930" s="294"/>
      <c r="J5930" s="294"/>
      <c r="K5930" s="294"/>
      <c r="L5930" s="294"/>
    </row>
    <row r="5931" spans="1:12" ht="17.100000000000001" customHeight="1">
      <c r="A5931" s="294" t="s">
        <v>12978</v>
      </c>
      <c r="B5931" s="298" t="s">
        <v>12979</v>
      </c>
      <c r="C5931" s="294" t="s">
        <v>12980</v>
      </c>
      <c r="D5931" s="294" t="s">
        <v>12981</v>
      </c>
      <c r="E5931" s="299" t="s">
        <v>12982</v>
      </c>
      <c r="F5931" s="413" t="s">
        <v>12983</v>
      </c>
      <c r="G5931" s="413"/>
      <c r="H5931" s="413" t="s">
        <v>12984</v>
      </c>
      <c r="I5931" s="413"/>
      <c r="J5931" s="413" t="s">
        <v>12985</v>
      </c>
      <c r="K5931" s="413"/>
      <c r="L5931" s="413"/>
    </row>
    <row r="5932" spans="1:12" ht="24" customHeight="1">
      <c r="A5932" s="300" t="s">
        <v>12986</v>
      </c>
      <c r="B5932" s="301" t="s">
        <v>13197</v>
      </c>
      <c r="C5932" s="300" t="s">
        <v>9</v>
      </c>
      <c r="D5932" s="300" t="s">
        <v>6983</v>
      </c>
      <c r="E5932" s="302" t="s">
        <v>27</v>
      </c>
      <c r="F5932" s="423" t="s">
        <v>13198</v>
      </c>
      <c r="G5932" s="423"/>
      <c r="H5932" s="423">
        <v>0.18409639999999999</v>
      </c>
      <c r="I5932" s="423"/>
      <c r="J5932" s="424">
        <v>0.92969999999999997</v>
      </c>
      <c r="K5932" s="424"/>
      <c r="L5932" s="424"/>
    </row>
    <row r="5933" spans="1:12" ht="24" customHeight="1">
      <c r="A5933" s="300" t="s">
        <v>12986</v>
      </c>
      <c r="B5933" s="301" t="s">
        <v>13199</v>
      </c>
      <c r="C5933" s="300" t="s">
        <v>9</v>
      </c>
      <c r="D5933" s="300" t="s">
        <v>8746</v>
      </c>
      <c r="E5933" s="302" t="s">
        <v>27</v>
      </c>
      <c r="F5933" s="423" t="s">
        <v>13196</v>
      </c>
      <c r="G5933" s="423"/>
      <c r="H5933" s="423">
        <v>0.18409639999999999</v>
      </c>
      <c r="I5933" s="423"/>
      <c r="J5933" s="424">
        <v>1.3237000000000001</v>
      </c>
      <c r="K5933" s="424"/>
      <c r="L5933" s="424"/>
    </row>
    <row r="5934" spans="1:12" ht="17.100000000000001" customHeight="1">
      <c r="A5934" s="298"/>
      <c r="B5934" s="298"/>
      <c r="C5934" s="298"/>
      <c r="D5934" s="298"/>
      <c r="E5934" s="298"/>
      <c r="F5934" s="298"/>
      <c r="G5934" s="298"/>
      <c r="H5934" s="298"/>
      <c r="I5934" s="298"/>
      <c r="J5934" s="298" t="s">
        <v>12992</v>
      </c>
      <c r="K5934" s="298"/>
      <c r="L5934" s="298" t="s">
        <v>14531</v>
      </c>
    </row>
    <row r="5935" spans="1:12">
      <c r="A5935" s="414" t="s">
        <v>12998</v>
      </c>
      <c r="B5935" s="414"/>
      <c r="C5935" s="414"/>
      <c r="D5935" s="414"/>
      <c r="E5935" s="414"/>
      <c r="F5935" s="414"/>
      <c r="G5935" s="414"/>
      <c r="H5935" s="414"/>
      <c r="I5935" s="294"/>
      <c r="J5935" s="294"/>
      <c r="K5935" s="294"/>
      <c r="L5935" s="294"/>
    </row>
    <row r="5936" spans="1:12" ht="17.100000000000001" customHeight="1">
      <c r="A5936" s="294" t="s">
        <v>12978</v>
      </c>
      <c r="B5936" s="298" t="s">
        <v>12979</v>
      </c>
      <c r="C5936" s="294" t="s">
        <v>12980</v>
      </c>
      <c r="D5936" s="294" t="s">
        <v>12981</v>
      </c>
      <c r="E5936" s="299" t="s">
        <v>12982</v>
      </c>
      <c r="F5936" s="413" t="s">
        <v>12983</v>
      </c>
      <c r="G5936" s="413"/>
      <c r="H5936" s="413" t="s">
        <v>12984</v>
      </c>
      <c r="I5936" s="413"/>
      <c r="J5936" s="413" t="s">
        <v>12985</v>
      </c>
      <c r="K5936" s="413"/>
      <c r="L5936" s="413"/>
    </row>
    <row r="5937" spans="1:12" ht="24" customHeight="1">
      <c r="A5937" s="300" t="s">
        <v>12986</v>
      </c>
      <c r="B5937" s="301" t="s">
        <v>13244</v>
      </c>
      <c r="C5937" s="300" t="s">
        <v>9</v>
      </c>
      <c r="D5937" s="300" t="s">
        <v>9005</v>
      </c>
      <c r="E5937" s="302" t="s">
        <v>51</v>
      </c>
      <c r="F5937" s="423" t="s">
        <v>13245</v>
      </c>
      <c r="G5937" s="423"/>
      <c r="H5937" s="423">
        <v>8.9999999999999993E-3</v>
      </c>
      <c r="I5937" s="423"/>
      <c r="J5937" s="424">
        <v>0.03</v>
      </c>
      <c r="K5937" s="424"/>
      <c r="L5937" s="424"/>
    </row>
    <row r="5938" spans="1:12" ht="48" customHeight="1">
      <c r="A5938" s="300" t="s">
        <v>12986</v>
      </c>
      <c r="B5938" s="301" t="s">
        <v>14532</v>
      </c>
      <c r="C5938" s="300" t="s">
        <v>9</v>
      </c>
      <c r="D5938" s="300" t="s">
        <v>7573</v>
      </c>
      <c r="E5938" s="302" t="s">
        <v>20</v>
      </c>
      <c r="F5938" s="423" t="s">
        <v>14533</v>
      </c>
      <c r="G5938" s="423"/>
      <c r="H5938" s="423">
        <v>1.0149999999999999</v>
      </c>
      <c r="I5938" s="423"/>
      <c r="J5938" s="424">
        <v>78.12</v>
      </c>
      <c r="K5938" s="424"/>
      <c r="L5938" s="424"/>
    </row>
    <row r="5939" spans="1:12" ht="24" customHeight="1">
      <c r="A5939" s="300" t="s">
        <v>12986</v>
      </c>
      <c r="B5939" s="301" t="s">
        <v>13099</v>
      </c>
      <c r="C5939" s="300" t="s">
        <v>9</v>
      </c>
      <c r="D5939" s="300" t="s">
        <v>7224</v>
      </c>
      <c r="E5939" s="302" t="s">
        <v>51</v>
      </c>
      <c r="F5939" s="423" t="s">
        <v>13100</v>
      </c>
      <c r="G5939" s="423"/>
      <c r="H5939" s="423">
        <v>2.4743E-3</v>
      </c>
      <c r="I5939" s="423"/>
      <c r="J5939" s="424">
        <v>2.2700000000000001E-2</v>
      </c>
      <c r="K5939" s="424"/>
      <c r="L5939" s="424"/>
    </row>
    <row r="5940" spans="1:12" ht="24" customHeight="1">
      <c r="A5940" s="300" t="s">
        <v>12986</v>
      </c>
      <c r="B5940" s="301" t="s">
        <v>13101</v>
      </c>
      <c r="C5940" s="300" t="s">
        <v>9</v>
      </c>
      <c r="D5940" s="300" t="s">
        <v>7359</v>
      </c>
      <c r="E5940" s="302" t="s">
        <v>51</v>
      </c>
      <c r="F5940" s="423" t="s">
        <v>13102</v>
      </c>
      <c r="G5940" s="423"/>
      <c r="H5940" s="423">
        <v>7.9800000000000002E-5</v>
      </c>
      <c r="I5940" s="423"/>
      <c r="J5940" s="424">
        <v>1.03E-2</v>
      </c>
      <c r="K5940" s="424"/>
      <c r="L5940" s="424"/>
    </row>
    <row r="5941" spans="1:12" ht="24" customHeight="1">
      <c r="A5941" s="300" t="s">
        <v>12986</v>
      </c>
      <c r="B5941" s="301" t="s">
        <v>13103</v>
      </c>
      <c r="C5941" s="300" t="s">
        <v>9</v>
      </c>
      <c r="D5941" s="300" t="s">
        <v>8851</v>
      </c>
      <c r="E5941" s="302" t="s">
        <v>51</v>
      </c>
      <c r="F5941" s="423" t="s">
        <v>13104</v>
      </c>
      <c r="G5941" s="423"/>
      <c r="H5941" s="423">
        <v>6.3899999999999995E-5</v>
      </c>
      <c r="I5941" s="423"/>
      <c r="J5941" s="424">
        <v>1.24E-2</v>
      </c>
      <c r="K5941" s="424"/>
      <c r="L5941" s="424"/>
    </row>
    <row r="5942" spans="1:12" ht="24" customHeight="1">
      <c r="A5942" s="300" t="s">
        <v>12986</v>
      </c>
      <c r="B5942" s="301" t="s">
        <v>13105</v>
      </c>
      <c r="C5942" s="300" t="s">
        <v>9</v>
      </c>
      <c r="D5942" s="300" t="s">
        <v>8852</v>
      </c>
      <c r="E5942" s="302" t="s">
        <v>51</v>
      </c>
      <c r="F5942" s="423" t="s">
        <v>13106</v>
      </c>
      <c r="G5942" s="423"/>
      <c r="H5942" s="423">
        <v>1.36E-5</v>
      </c>
      <c r="I5942" s="423"/>
      <c r="J5942" s="424">
        <v>7.4999999999999997E-3</v>
      </c>
      <c r="K5942" s="424"/>
      <c r="L5942" s="424"/>
    </row>
    <row r="5943" spans="1:12" ht="24" customHeight="1">
      <c r="A5943" s="300" t="s">
        <v>12986</v>
      </c>
      <c r="B5943" s="301" t="s">
        <v>13107</v>
      </c>
      <c r="C5943" s="300" t="s">
        <v>9</v>
      </c>
      <c r="D5943" s="300" t="s">
        <v>9000</v>
      </c>
      <c r="E5943" s="302" t="s">
        <v>51</v>
      </c>
      <c r="F5943" s="423" t="s">
        <v>13108</v>
      </c>
      <c r="G5943" s="423"/>
      <c r="H5943" s="423">
        <v>2.8162999999999999E-3</v>
      </c>
      <c r="I5943" s="423"/>
      <c r="J5943" s="424">
        <v>1.9099999999999999E-2</v>
      </c>
      <c r="K5943" s="424"/>
      <c r="L5943" s="424"/>
    </row>
    <row r="5944" spans="1:12" ht="24" customHeight="1">
      <c r="A5944" s="300" t="s">
        <v>12986</v>
      </c>
      <c r="B5944" s="301" t="s">
        <v>13109</v>
      </c>
      <c r="C5944" s="300" t="s">
        <v>9</v>
      </c>
      <c r="D5944" s="300" t="s">
        <v>9574</v>
      </c>
      <c r="E5944" s="302" t="s">
        <v>51</v>
      </c>
      <c r="F5944" s="423" t="s">
        <v>13110</v>
      </c>
      <c r="G5944" s="423"/>
      <c r="H5944" s="423">
        <v>8.9320000000000003E-4</v>
      </c>
      <c r="I5944" s="423"/>
      <c r="J5944" s="424">
        <v>7.9000000000000008E-3</v>
      </c>
      <c r="K5944" s="424"/>
      <c r="L5944" s="424"/>
    </row>
    <row r="5945" spans="1:12" ht="24" customHeight="1">
      <c r="A5945" s="300" t="s">
        <v>12986</v>
      </c>
      <c r="B5945" s="301" t="s">
        <v>13111</v>
      </c>
      <c r="C5945" s="300" t="s">
        <v>9</v>
      </c>
      <c r="D5945" s="300" t="s">
        <v>10714</v>
      </c>
      <c r="E5945" s="302" t="s">
        <v>93</v>
      </c>
      <c r="F5945" s="423" t="s">
        <v>13112</v>
      </c>
      <c r="G5945" s="423"/>
      <c r="H5945" s="423">
        <v>4.6930000000000002E-4</v>
      </c>
      <c r="I5945" s="423"/>
      <c r="J5945" s="424">
        <v>7.1999999999999998E-3</v>
      </c>
      <c r="K5945" s="424"/>
      <c r="L5945" s="424"/>
    </row>
    <row r="5946" spans="1:12" ht="24" customHeight="1">
      <c r="A5946" s="300" t="s">
        <v>12986</v>
      </c>
      <c r="B5946" s="301" t="s">
        <v>13113</v>
      </c>
      <c r="C5946" s="300" t="s">
        <v>9</v>
      </c>
      <c r="D5946" s="300" t="s">
        <v>10809</v>
      </c>
      <c r="E5946" s="302" t="s">
        <v>51</v>
      </c>
      <c r="F5946" s="423" t="s">
        <v>13114</v>
      </c>
      <c r="G5946" s="423"/>
      <c r="H5946" s="423">
        <v>4.6930000000000002E-4</v>
      </c>
      <c r="I5946" s="423"/>
      <c r="J5946" s="424">
        <v>5.5999999999999999E-3</v>
      </c>
      <c r="K5946" s="424"/>
      <c r="L5946" s="424"/>
    </row>
    <row r="5947" spans="1:12" ht="24" customHeight="1">
      <c r="A5947" s="300" t="s">
        <v>12986</v>
      </c>
      <c r="B5947" s="301" t="s">
        <v>13115</v>
      </c>
      <c r="C5947" s="300" t="s">
        <v>9</v>
      </c>
      <c r="D5947" s="300" t="s">
        <v>10810</v>
      </c>
      <c r="E5947" s="302" t="s">
        <v>51</v>
      </c>
      <c r="F5947" s="423" t="s">
        <v>13116</v>
      </c>
      <c r="G5947" s="423"/>
      <c r="H5947" s="423">
        <v>4.6930000000000002E-4</v>
      </c>
      <c r="I5947" s="423"/>
      <c r="J5947" s="424">
        <v>1.2500000000000001E-2</v>
      </c>
      <c r="K5947" s="424"/>
      <c r="L5947" s="424"/>
    </row>
    <row r="5948" spans="1:12" ht="24" customHeight="1">
      <c r="A5948" s="300" t="s">
        <v>12986</v>
      </c>
      <c r="B5948" s="301" t="s">
        <v>13117</v>
      </c>
      <c r="C5948" s="300" t="s">
        <v>9</v>
      </c>
      <c r="D5948" s="300" t="s">
        <v>10837</v>
      </c>
      <c r="E5948" s="302" t="s">
        <v>51</v>
      </c>
      <c r="F5948" s="423" t="s">
        <v>13118</v>
      </c>
      <c r="G5948" s="423"/>
      <c r="H5948" s="423">
        <v>1.5999999999999999E-5</v>
      </c>
      <c r="I5948" s="423"/>
      <c r="J5948" s="424">
        <v>7.1000000000000004E-3</v>
      </c>
      <c r="K5948" s="424"/>
      <c r="L5948" s="424"/>
    </row>
    <row r="5949" spans="1:12" ht="24" customHeight="1">
      <c r="A5949" s="300" t="s">
        <v>12986</v>
      </c>
      <c r="B5949" s="301" t="s">
        <v>13003</v>
      </c>
      <c r="C5949" s="300" t="s">
        <v>9</v>
      </c>
      <c r="D5949" s="300" t="s">
        <v>7216</v>
      </c>
      <c r="E5949" s="302" t="s">
        <v>51</v>
      </c>
      <c r="F5949" s="423" t="s">
        <v>13004</v>
      </c>
      <c r="G5949" s="423"/>
      <c r="H5949" s="423">
        <v>9.4010000000000003E-4</v>
      </c>
      <c r="I5949" s="423"/>
      <c r="J5949" s="424">
        <v>3.1399999999999997E-2</v>
      </c>
      <c r="K5949" s="424"/>
      <c r="L5949" s="424"/>
    </row>
    <row r="5950" spans="1:12" ht="24" customHeight="1">
      <c r="A5950" s="300" t="s">
        <v>12986</v>
      </c>
      <c r="B5950" s="301" t="s">
        <v>13005</v>
      </c>
      <c r="C5950" s="300" t="s">
        <v>9</v>
      </c>
      <c r="D5950" s="300" t="s">
        <v>7393</v>
      </c>
      <c r="E5950" s="302" t="s">
        <v>12988</v>
      </c>
      <c r="F5950" s="423" t="s">
        <v>13006</v>
      </c>
      <c r="G5950" s="423"/>
      <c r="H5950" s="423">
        <v>5.6550000000000003E-4</v>
      </c>
      <c r="I5950" s="423"/>
      <c r="J5950" s="424">
        <v>3.0499999999999999E-2</v>
      </c>
      <c r="K5950" s="424"/>
      <c r="L5950" s="424"/>
    </row>
    <row r="5951" spans="1:12" ht="24" customHeight="1">
      <c r="A5951" s="300" t="s">
        <v>12986</v>
      </c>
      <c r="B5951" s="301" t="s">
        <v>13007</v>
      </c>
      <c r="C5951" s="300" t="s">
        <v>9</v>
      </c>
      <c r="D5951" s="300" t="s">
        <v>10619</v>
      </c>
      <c r="E5951" s="302" t="s">
        <v>51</v>
      </c>
      <c r="F5951" s="423" t="s">
        <v>13008</v>
      </c>
      <c r="G5951" s="423"/>
      <c r="H5951" s="423">
        <v>4.3879999999999999E-4</v>
      </c>
      <c r="I5951" s="423"/>
      <c r="J5951" s="424">
        <v>8.3900000000000002E-2</v>
      </c>
      <c r="K5951" s="424"/>
      <c r="L5951" s="424"/>
    </row>
    <row r="5952" spans="1:12" ht="24" customHeight="1">
      <c r="A5952" s="300" t="s">
        <v>12986</v>
      </c>
      <c r="B5952" s="301" t="s">
        <v>13009</v>
      </c>
      <c r="C5952" s="300" t="s">
        <v>9</v>
      </c>
      <c r="D5952" s="300" t="s">
        <v>10769</v>
      </c>
      <c r="E5952" s="302" t="s">
        <v>51</v>
      </c>
      <c r="F5952" s="423" t="s">
        <v>13010</v>
      </c>
      <c r="G5952" s="423"/>
      <c r="H5952" s="423">
        <v>3.94382E-2</v>
      </c>
      <c r="I5952" s="423"/>
      <c r="J5952" s="424">
        <v>4.9700000000000001E-2</v>
      </c>
      <c r="K5952" s="424"/>
      <c r="L5952" s="424"/>
    </row>
    <row r="5953" spans="1:12" ht="24" customHeight="1">
      <c r="A5953" s="300" t="s">
        <v>12986</v>
      </c>
      <c r="B5953" s="301" t="s">
        <v>13011</v>
      </c>
      <c r="C5953" s="300" t="s">
        <v>9</v>
      </c>
      <c r="D5953" s="300" t="s">
        <v>10929</v>
      </c>
      <c r="E5953" s="302" t="s">
        <v>51</v>
      </c>
      <c r="F5953" s="423" t="s">
        <v>13012</v>
      </c>
      <c r="G5953" s="423"/>
      <c r="H5953" s="423">
        <v>3.8020000000000003E-4</v>
      </c>
      <c r="I5953" s="423"/>
      <c r="J5953" s="424">
        <v>5.7200000000000001E-2</v>
      </c>
      <c r="K5953" s="424"/>
      <c r="L5953" s="424"/>
    </row>
    <row r="5954" spans="1:12" ht="17.100000000000001" customHeight="1">
      <c r="A5954" s="298"/>
      <c r="B5954" s="298"/>
      <c r="C5954" s="298"/>
      <c r="D5954" s="298"/>
      <c r="E5954" s="298"/>
      <c r="F5954" s="298"/>
      <c r="G5954" s="298"/>
      <c r="H5954" s="298"/>
      <c r="I5954" s="298"/>
      <c r="J5954" s="298" t="s">
        <v>12992</v>
      </c>
      <c r="K5954" s="298"/>
      <c r="L5954" s="298" t="s">
        <v>14534</v>
      </c>
    </row>
    <row r="5955" spans="1:12">
      <c r="A5955" s="414" t="s">
        <v>13056</v>
      </c>
      <c r="B5955" s="414"/>
      <c r="C5955" s="414"/>
      <c r="D5955" s="414"/>
      <c r="E5955" s="414"/>
      <c r="F5955" s="414"/>
      <c r="G5955" s="414"/>
      <c r="H5955" s="414"/>
      <c r="I5955" s="294"/>
      <c r="J5955" s="294"/>
      <c r="K5955" s="294"/>
      <c r="L5955" s="294"/>
    </row>
    <row r="5956" spans="1:12" ht="17.100000000000001" customHeight="1">
      <c r="A5956" s="294" t="s">
        <v>12978</v>
      </c>
      <c r="B5956" s="298" t="s">
        <v>12979</v>
      </c>
      <c r="C5956" s="294" t="s">
        <v>12980</v>
      </c>
      <c r="D5956" s="294" t="s">
        <v>12981</v>
      </c>
      <c r="E5956" s="299" t="s">
        <v>12982</v>
      </c>
      <c r="F5956" s="413" t="s">
        <v>12983</v>
      </c>
      <c r="G5956" s="413"/>
      <c r="H5956" s="413" t="s">
        <v>12984</v>
      </c>
      <c r="I5956" s="413"/>
      <c r="J5956" s="413" t="s">
        <v>12985</v>
      </c>
      <c r="K5956" s="413"/>
      <c r="L5956" s="413"/>
    </row>
    <row r="5957" spans="1:12" ht="24" customHeight="1">
      <c r="A5957" s="300" t="s">
        <v>12986</v>
      </c>
      <c r="B5957" s="301" t="s">
        <v>13057</v>
      </c>
      <c r="C5957" s="300" t="s">
        <v>9</v>
      </c>
      <c r="D5957" s="300" t="s">
        <v>12549</v>
      </c>
      <c r="E5957" s="302" t="s">
        <v>27</v>
      </c>
      <c r="F5957" s="423" t="s">
        <v>12948</v>
      </c>
      <c r="G5957" s="423"/>
      <c r="H5957" s="423">
        <v>0.3528483</v>
      </c>
      <c r="I5957" s="423"/>
      <c r="J5957" s="424">
        <v>0.22939999999999999</v>
      </c>
      <c r="K5957" s="424"/>
      <c r="L5957" s="424"/>
    </row>
    <row r="5958" spans="1:12" ht="17.100000000000001" customHeight="1">
      <c r="A5958" s="298"/>
      <c r="B5958" s="298"/>
      <c r="C5958" s="298"/>
      <c r="D5958" s="298"/>
      <c r="E5958" s="298"/>
      <c r="F5958" s="298"/>
      <c r="G5958" s="298"/>
      <c r="H5958" s="298"/>
      <c r="I5958" s="298"/>
      <c r="J5958" s="298" t="s">
        <v>12992</v>
      </c>
      <c r="K5958" s="298"/>
      <c r="L5958" s="298" t="s">
        <v>12951</v>
      </c>
    </row>
    <row r="5959" spans="1:12">
      <c r="A5959" s="414" t="s">
        <v>13058</v>
      </c>
      <c r="B5959" s="414"/>
      <c r="C5959" s="414"/>
      <c r="D5959" s="414"/>
      <c r="E5959" s="414"/>
      <c r="F5959" s="414"/>
      <c r="G5959" s="414"/>
      <c r="H5959" s="414"/>
      <c r="I5959" s="294"/>
      <c r="J5959" s="294"/>
      <c r="K5959" s="294"/>
      <c r="L5959" s="294"/>
    </row>
    <row r="5960" spans="1:12" ht="17.100000000000001" customHeight="1">
      <c r="A5960" s="294" t="s">
        <v>12978</v>
      </c>
      <c r="B5960" s="298" t="s">
        <v>12979</v>
      </c>
      <c r="C5960" s="294" t="s">
        <v>12980</v>
      </c>
      <c r="D5960" s="294" t="s">
        <v>12981</v>
      </c>
      <c r="E5960" s="299" t="s">
        <v>12982</v>
      </c>
      <c r="F5960" s="413" t="s">
        <v>12983</v>
      </c>
      <c r="G5960" s="413"/>
      <c r="H5960" s="413" t="s">
        <v>12984</v>
      </c>
      <c r="I5960" s="413"/>
      <c r="J5960" s="413" t="s">
        <v>12985</v>
      </c>
      <c r="K5960" s="413"/>
      <c r="L5960" s="413"/>
    </row>
    <row r="5961" spans="1:12" ht="24" customHeight="1">
      <c r="A5961" s="300" t="s">
        <v>12986</v>
      </c>
      <c r="B5961" s="301" t="s">
        <v>13059</v>
      </c>
      <c r="C5961" s="300" t="s">
        <v>9</v>
      </c>
      <c r="D5961" s="300" t="s">
        <v>12535</v>
      </c>
      <c r="E5961" s="302" t="s">
        <v>27</v>
      </c>
      <c r="F5961" s="423" t="s">
        <v>12936</v>
      </c>
      <c r="G5961" s="423"/>
      <c r="H5961" s="423">
        <v>0.3528483</v>
      </c>
      <c r="I5961" s="423"/>
      <c r="J5961" s="424">
        <v>1.7600000000000001E-2</v>
      </c>
      <c r="K5961" s="424"/>
      <c r="L5961" s="424"/>
    </row>
    <row r="5962" spans="1:12" ht="17.100000000000001" customHeight="1">
      <c r="A5962" s="298"/>
      <c r="B5962" s="298"/>
      <c r="C5962" s="298"/>
      <c r="D5962" s="298"/>
      <c r="E5962" s="298"/>
      <c r="F5962" s="298"/>
      <c r="G5962" s="298"/>
      <c r="H5962" s="298"/>
      <c r="I5962" s="298"/>
      <c r="J5962" s="298" t="s">
        <v>12992</v>
      </c>
      <c r="K5962" s="298"/>
      <c r="L5962" s="298" t="s">
        <v>12909</v>
      </c>
    </row>
    <row r="5963" spans="1:12">
      <c r="A5963" s="414" t="s">
        <v>13060</v>
      </c>
      <c r="B5963" s="414"/>
      <c r="C5963" s="414"/>
      <c r="D5963" s="414"/>
      <c r="E5963" s="414"/>
      <c r="F5963" s="414"/>
      <c r="G5963" s="414"/>
      <c r="H5963" s="414"/>
      <c r="I5963" s="294"/>
      <c r="J5963" s="294"/>
      <c r="K5963" s="294"/>
      <c r="L5963" s="294"/>
    </row>
    <row r="5964" spans="1:12" ht="17.100000000000001" customHeight="1">
      <c r="A5964" s="294" t="s">
        <v>12978</v>
      </c>
      <c r="B5964" s="298" t="s">
        <v>12979</v>
      </c>
      <c r="C5964" s="294" t="s">
        <v>12980</v>
      </c>
      <c r="D5964" s="294" t="s">
        <v>12981</v>
      </c>
      <c r="E5964" s="299" t="s">
        <v>12982</v>
      </c>
      <c r="F5964" s="413" t="s">
        <v>12983</v>
      </c>
      <c r="G5964" s="413"/>
      <c r="H5964" s="413" t="s">
        <v>12984</v>
      </c>
      <c r="I5964" s="413"/>
      <c r="J5964" s="413" t="s">
        <v>12985</v>
      </c>
      <c r="K5964" s="413"/>
      <c r="L5964" s="413"/>
    </row>
    <row r="5965" spans="1:12" ht="24" customHeight="1">
      <c r="A5965" s="300" t="s">
        <v>12986</v>
      </c>
      <c r="B5965" s="301" t="s">
        <v>13061</v>
      </c>
      <c r="C5965" s="300" t="s">
        <v>9</v>
      </c>
      <c r="D5965" s="300" t="s">
        <v>12522</v>
      </c>
      <c r="E5965" s="302" t="s">
        <v>27</v>
      </c>
      <c r="F5965" s="423" t="s">
        <v>12964</v>
      </c>
      <c r="G5965" s="423"/>
      <c r="H5965" s="423">
        <v>0.3528483</v>
      </c>
      <c r="I5965" s="423"/>
      <c r="J5965" s="424">
        <v>0.89270000000000005</v>
      </c>
      <c r="K5965" s="424"/>
      <c r="L5965" s="424"/>
    </row>
    <row r="5966" spans="1:12" ht="24" customHeight="1">
      <c r="A5966" s="300" t="s">
        <v>12986</v>
      </c>
      <c r="B5966" s="301" t="s">
        <v>13062</v>
      </c>
      <c r="C5966" s="300" t="s">
        <v>9</v>
      </c>
      <c r="D5966" s="300" t="s">
        <v>12527</v>
      </c>
      <c r="E5966" s="302" t="s">
        <v>27</v>
      </c>
      <c r="F5966" s="423" t="s">
        <v>13063</v>
      </c>
      <c r="G5966" s="423"/>
      <c r="H5966" s="423">
        <v>0.3528483</v>
      </c>
      <c r="I5966" s="423"/>
      <c r="J5966" s="424">
        <v>0.12</v>
      </c>
      <c r="K5966" s="424"/>
      <c r="L5966" s="424"/>
    </row>
    <row r="5967" spans="1:12" ht="17.100000000000001" customHeight="1">
      <c r="A5967" s="298"/>
      <c r="B5967" s="298"/>
      <c r="C5967" s="298"/>
      <c r="D5967" s="298"/>
      <c r="E5967" s="298"/>
      <c r="F5967" s="298"/>
      <c r="G5967" s="298"/>
      <c r="H5967" s="298"/>
      <c r="I5967" s="298"/>
      <c r="J5967" s="298" t="s">
        <v>12992</v>
      </c>
      <c r="K5967" s="298"/>
      <c r="L5967" s="298" t="s">
        <v>13501</v>
      </c>
    </row>
    <row r="5968" spans="1:12" ht="17.100000000000001" customHeight="1">
      <c r="A5968" s="294" t="s">
        <v>13014</v>
      </c>
      <c r="B5968" s="294"/>
      <c r="C5968" s="294"/>
      <c r="D5968" s="294"/>
      <c r="E5968" s="294"/>
      <c r="F5968" s="294"/>
      <c r="G5968" s="294"/>
      <c r="H5968" s="294"/>
      <c r="I5968" s="294"/>
      <c r="J5968" s="294"/>
      <c r="K5968" s="294"/>
      <c r="L5968" s="294"/>
    </row>
    <row r="5969" spans="1:12" ht="17.100000000000001" customHeight="1">
      <c r="A5969" s="298"/>
      <c r="B5969" s="298"/>
      <c r="C5969" s="298"/>
      <c r="D5969" s="298"/>
      <c r="E5969" s="298"/>
      <c r="F5969" s="298"/>
      <c r="G5969" s="298"/>
      <c r="H5969" s="298"/>
      <c r="I5969" s="298"/>
      <c r="J5969" s="298" t="s">
        <v>13015</v>
      </c>
      <c r="K5969" s="298"/>
      <c r="L5969" s="298" t="s">
        <v>14535</v>
      </c>
    </row>
    <row r="5970" spans="1:12" ht="17.100000000000001" customHeight="1">
      <c r="A5970" s="298"/>
      <c r="B5970" s="298"/>
      <c r="C5970" s="298"/>
      <c r="D5970" s="298"/>
      <c r="E5970" s="298"/>
      <c r="F5970" s="298"/>
      <c r="G5970" s="298"/>
      <c r="H5970" s="298"/>
      <c r="I5970" s="298"/>
      <c r="J5970" s="298" t="s">
        <v>13017</v>
      </c>
      <c r="K5970" s="298" t="s">
        <v>13018</v>
      </c>
      <c r="L5970" s="298" t="s">
        <v>14536</v>
      </c>
    </row>
    <row r="5971" spans="1:12" ht="17.100000000000001" customHeight="1">
      <c r="A5971" s="298"/>
      <c r="B5971" s="298"/>
      <c r="C5971" s="298"/>
      <c r="D5971" s="298"/>
      <c r="E5971" s="298"/>
      <c r="F5971" s="298"/>
      <c r="G5971" s="298"/>
      <c r="H5971" s="298"/>
      <c r="I5971" s="298"/>
      <c r="J5971" s="298" t="s">
        <v>13020</v>
      </c>
      <c r="K5971" s="298"/>
      <c r="L5971" s="298" t="s">
        <v>14537</v>
      </c>
    </row>
    <row r="5972" spans="1:12" ht="17.100000000000001" customHeight="1">
      <c r="A5972" s="298"/>
      <c r="B5972" s="298"/>
      <c r="C5972" s="298"/>
      <c r="D5972" s="298"/>
      <c r="E5972" s="298"/>
      <c r="F5972" s="298"/>
      <c r="G5972" s="298"/>
      <c r="H5972" s="298"/>
      <c r="I5972" s="298"/>
      <c r="J5972" s="298" t="s">
        <v>13022</v>
      </c>
      <c r="K5972" s="298" t="s">
        <v>12974</v>
      </c>
      <c r="L5972" s="298" t="s">
        <v>14538</v>
      </c>
    </row>
    <row r="5973" spans="1:12" ht="17.100000000000001" customHeight="1">
      <c r="A5973" s="298"/>
      <c r="B5973" s="298"/>
      <c r="C5973" s="298"/>
      <c r="D5973" s="298"/>
      <c r="E5973" s="298"/>
      <c r="F5973" s="298"/>
      <c r="G5973" s="298"/>
      <c r="H5973" s="298"/>
      <c r="I5973" s="298"/>
      <c r="J5973" s="298" t="s">
        <v>13024</v>
      </c>
      <c r="K5973" s="298"/>
      <c r="L5973" s="298" t="s">
        <v>14539</v>
      </c>
    </row>
    <row r="5974" spans="1:12" ht="30" customHeight="1">
      <c r="A5974" s="299"/>
      <c r="B5974" s="299"/>
      <c r="C5974" s="299"/>
      <c r="D5974" s="299"/>
      <c r="E5974" s="299"/>
      <c r="F5974" s="299"/>
      <c r="G5974" s="299"/>
      <c r="H5974" s="299"/>
      <c r="I5974" s="299"/>
      <c r="J5974" s="299"/>
      <c r="K5974" s="299"/>
      <c r="L5974" s="299"/>
    </row>
    <row r="5975" spans="1:12" ht="36" customHeight="1">
      <c r="A5975" s="295" t="s">
        <v>14540</v>
      </c>
      <c r="B5975" s="296" t="s">
        <v>14541</v>
      </c>
      <c r="C5975" s="295" t="s">
        <v>9</v>
      </c>
      <c r="D5975" s="295" t="s">
        <v>3926</v>
      </c>
      <c r="E5975" s="297" t="s">
        <v>20</v>
      </c>
      <c r="F5975" s="296"/>
      <c r="G5975" s="296"/>
      <c r="H5975" s="296"/>
      <c r="I5975" s="296"/>
      <c r="J5975" s="296"/>
      <c r="K5975" s="296"/>
      <c r="L5975" s="296"/>
    </row>
    <row r="5976" spans="1:12">
      <c r="A5976" s="414" t="s">
        <v>12977</v>
      </c>
      <c r="B5976" s="414"/>
      <c r="C5976" s="414"/>
      <c r="D5976" s="414"/>
      <c r="E5976" s="414"/>
      <c r="F5976" s="414"/>
      <c r="G5976" s="414"/>
      <c r="H5976" s="414"/>
      <c r="I5976" s="294"/>
      <c r="J5976" s="294"/>
      <c r="K5976" s="294"/>
      <c r="L5976" s="294"/>
    </row>
    <row r="5977" spans="1:12" ht="17.100000000000001" customHeight="1">
      <c r="A5977" s="294" t="s">
        <v>12978</v>
      </c>
      <c r="B5977" s="298" t="s">
        <v>12979</v>
      </c>
      <c r="C5977" s="294" t="s">
        <v>12980</v>
      </c>
      <c r="D5977" s="294" t="s">
        <v>12981</v>
      </c>
      <c r="E5977" s="299" t="s">
        <v>12982</v>
      </c>
      <c r="F5977" s="413" t="s">
        <v>12983</v>
      </c>
      <c r="G5977" s="413"/>
      <c r="H5977" s="413" t="s">
        <v>12984</v>
      </c>
      <c r="I5977" s="413"/>
      <c r="J5977" s="413" t="s">
        <v>12985</v>
      </c>
      <c r="K5977" s="413"/>
      <c r="L5977" s="413"/>
    </row>
    <row r="5978" spans="1:12" ht="24" customHeight="1">
      <c r="A5978" s="300" t="s">
        <v>12986</v>
      </c>
      <c r="B5978" s="301" t="s">
        <v>13085</v>
      </c>
      <c r="C5978" s="300" t="s">
        <v>9</v>
      </c>
      <c r="D5978" s="300" t="s">
        <v>7909</v>
      </c>
      <c r="E5978" s="302" t="s">
        <v>51</v>
      </c>
      <c r="F5978" s="423" t="s">
        <v>13086</v>
      </c>
      <c r="G5978" s="423"/>
      <c r="H5978" s="423">
        <v>7.3899999999999994E-5</v>
      </c>
      <c r="I5978" s="423"/>
      <c r="J5978" s="424">
        <v>7.7000000000000002E-3</v>
      </c>
      <c r="K5978" s="424"/>
      <c r="L5978" s="424"/>
    </row>
    <row r="5979" spans="1:12" ht="24" customHeight="1">
      <c r="A5979" s="300" t="s">
        <v>12986</v>
      </c>
      <c r="B5979" s="301" t="s">
        <v>13087</v>
      </c>
      <c r="C5979" s="300" t="s">
        <v>9</v>
      </c>
      <c r="D5979" s="300" t="s">
        <v>8873</v>
      </c>
      <c r="E5979" s="302" t="s">
        <v>51</v>
      </c>
      <c r="F5979" s="423" t="s">
        <v>13088</v>
      </c>
      <c r="G5979" s="423"/>
      <c r="H5979" s="423">
        <v>6.9999999999999999E-6</v>
      </c>
      <c r="I5979" s="423"/>
      <c r="J5979" s="424">
        <v>6.1000000000000004E-3</v>
      </c>
      <c r="K5979" s="424"/>
      <c r="L5979" s="424"/>
    </row>
    <row r="5980" spans="1:12" ht="48" customHeight="1">
      <c r="A5980" s="300" t="s">
        <v>12986</v>
      </c>
      <c r="B5980" s="301" t="s">
        <v>13089</v>
      </c>
      <c r="C5980" s="300" t="s">
        <v>9</v>
      </c>
      <c r="D5980" s="300" t="s">
        <v>9227</v>
      </c>
      <c r="E5980" s="302" t="s">
        <v>51</v>
      </c>
      <c r="F5980" s="423" t="s">
        <v>13090</v>
      </c>
      <c r="G5980" s="423"/>
      <c r="H5980" s="423">
        <v>4.8999999999999997E-6</v>
      </c>
      <c r="I5980" s="423"/>
      <c r="J5980" s="424">
        <v>6.6E-3</v>
      </c>
      <c r="K5980" s="424"/>
      <c r="L5980" s="424"/>
    </row>
    <row r="5981" spans="1:12" ht="24" customHeight="1">
      <c r="A5981" s="300" t="s">
        <v>12986</v>
      </c>
      <c r="B5981" s="301" t="s">
        <v>13091</v>
      </c>
      <c r="C5981" s="300" t="s">
        <v>9</v>
      </c>
      <c r="D5981" s="300" t="s">
        <v>9580</v>
      </c>
      <c r="E5981" s="302" t="s">
        <v>51</v>
      </c>
      <c r="F5981" s="423" t="s">
        <v>13092</v>
      </c>
      <c r="G5981" s="423"/>
      <c r="H5981" s="423">
        <v>4.8999999999999997E-6</v>
      </c>
      <c r="I5981" s="423"/>
      <c r="J5981" s="424">
        <v>4.4000000000000003E-3</v>
      </c>
      <c r="K5981" s="424"/>
      <c r="L5981" s="424"/>
    </row>
    <row r="5982" spans="1:12" ht="24" customHeight="1">
      <c r="A5982" s="300" t="s">
        <v>12986</v>
      </c>
      <c r="B5982" s="301" t="s">
        <v>12987</v>
      </c>
      <c r="C5982" s="300" t="s">
        <v>9</v>
      </c>
      <c r="D5982" s="300" t="s">
        <v>9831</v>
      </c>
      <c r="E5982" s="302" t="s">
        <v>12988</v>
      </c>
      <c r="F5982" s="423" t="s">
        <v>12989</v>
      </c>
      <c r="G5982" s="423"/>
      <c r="H5982" s="423">
        <v>1.7091999999999999E-3</v>
      </c>
      <c r="I5982" s="423"/>
      <c r="J5982" s="424">
        <v>1.7299999999999999E-2</v>
      </c>
      <c r="K5982" s="424"/>
      <c r="L5982" s="424"/>
    </row>
    <row r="5983" spans="1:12" ht="36" customHeight="1">
      <c r="A5983" s="300" t="s">
        <v>12986</v>
      </c>
      <c r="B5983" s="301" t="s">
        <v>12990</v>
      </c>
      <c r="C5983" s="300" t="s">
        <v>9</v>
      </c>
      <c r="D5983" s="300" t="s">
        <v>11426</v>
      </c>
      <c r="E5983" s="302" t="s">
        <v>51</v>
      </c>
      <c r="F5983" s="423" t="s">
        <v>12991</v>
      </c>
      <c r="G5983" s="423"/>
      <c r="H5983" s="423">
        <v>8.9599999999999996E-5</v>
      </c>
      <c r="I5983" s="423"/>
      <c r="J5983" s="424">
        <v>1.18E-2</v>
      </c>
      <c r="K5983" s="424"/>
      <c r="L5983" s="424"/>
    </row>
    <row r="5984" spans="1:12" ht="17.100000000000001" customHeight="1">
      <c r="A5984" s="298"/>
      <c r="B5984" s="298"/>
      <c r="C5984" s="298"/>
      <c r="D5984" s="298"/>
      <c r="E5984" s="298"/>
      <c r="F5984" s="298"/>
      <c r="G5984" s="298"/>
      <c r="H5984" s="298"/>
      <c r="I5984" s="298"/>
      <c r="J5984" s="298" t="s">
        <v>12992</v>
      </c>
      <c r="K5984" s="298"/>
      <c r="L5984" s="298" t="s">
        <v>12936</v>
      </c>
    </row>
    <row r="5985" spans="1:12">
      <c r="A5985" s="414" t="s">
        <v>12994</v>
      </c>
      <c r="B5985" s="414"/>
      <c r="C5985" s="414"/>
      <c r="D5985" s="414"/>
      <c r="E5985" s="414"/>
      <c r="F5985" s="414"/>
      <c r="G5985" s="414"/>
      <c r="H5985" s="414"/>
      <c r="I5985" s="294"/>
      <c r="J5985" s="294"/>
      <c r="K5985" s="294"/>
      <c r="L5985" s="294"/>
    </row>
    <row r="5986" spans="1:12" ht="17.100000000000001" customHeight="1">
      <c r="A5986" s="294" t="s">
        <v>12978</v>
      </c>
      <c r="B5986" s="298" t="s">
        <v>12979</v>
      </c>
      <c r="C5986" s="294" t="s">
        <v>12980</v>
      </c>
      <c r="D5986" s="294" t="s">
        <v>12981</v>
      </c>
      <c r="E5986" s="299" t="s">
        <v>12982</v>
      </c>
      <c r="F5986" s="413" t="s">
        <v>12983</v>
      </c>
      <c r="G5986" s="413"/>
      <c r="H5986" s="413" t="s">
        <v>12984</v>
      </c>
      <c r="I5986" s="413"/>
      <c r="J5986" s="413" t="s">
        <v>12985</v>
      </c>
      <c r="K5986" s="413"/>
      <c r="L5986" s="413"/>
    </row>
    <row r="5987" spans="1:12" ht="24" customHeight="1">
      <c r="A5987" s="300" t="s">
        <v>12986</v>
      </c>
      <c r="B5987" s="301" t="s">
        <v>13197</v>
      </c>
      <c r="C5987" s="300" t="s">
        <v>9</v>
      </c>
      <c r="D5987" s="300" t="s">
        <v>6983</v>
      </c>
      <c r="E5987" s="302" t="s">
        <v>27</v>
      </c>
      <c r="F5987" s="423" t="s">
        <v>13198</v>
      </c>
      <c r="G5987" s="423"/>
      <c r="H5987" s="423">
        <v>6.5748699999999993E-2</v>
      </c>
      <c r="I5987" s="423"/>
      <c r="J5987" s="424">
        <v>0.33200000000000002</v>
      </c>
      <c r="K5987" s="424"/>
      <c r="L5987" s="424"/>
    </row>
    <row r="5988" spans="1:12" ht="24" customHeight="1">
      <c r="A5988" s="300" t="s">
        <v>12986</v>
      </c>
      <c r="B5988" s="301" t="s">
        <v>13199</v>
      </c>
      <c r="C5988" s="300" t="s">
        <v>9</v>
      </c>
      <c r="D5988" s="300" t="s">
        <v>8746</v>
      </c>
      <c r="E5988" s="302" t="s">
        <v>27</v>
      </c>
      <c r="F5988" s="423" t="s">
        <v>13196</v>
      </c>
      <c r="G5988" s="423"/>
      <c r="H5988" s="423">
        <v>6.5748699999999993E-2</v>
      </c>
      <c r="I5988" s="423"/>
      <c r="J5988" s="424">
        <v>0.47270000000000001</v>
      </c>
      <c r="K5988" s="424"/>
      <c r="L5988" s="424"/>
    </row>
    <row r="5989" spans="1:12" ht="17.100000000000001" customHeight="1">
      <c r="A5989" s="298"/>
      <c r="B5989" s="298"/>
      <c r="C5989" s="298"/>
      <c r="D5989" s="298"/>
      <c r="E5989" s="298"/>
      <c r="F5989" s="298"/>
      <c r="G5989" s="298"/>
      <c r="H5989" s="298"/>
      <c r="I5989" s="298"/>
      <c r="J5989" s="298" t="s">
        <v>12992</v>
      </c>
      <c r="K5989" s="298"/>
      <c r="L5989" s="298" t="s">
        <v>14542</v>
      </c>
    </row>
    <row r="5990" spans="1:12">
      <c r="A5990" s="414" t="s">
        <v>12998</v>
      </c>
      <c r="B5990" s="414"/>
      <c r="C5990" s="414"/>
      <c r="D5990" s="414"/>
      <c r="E5990" s="414"/>
      <c r="F5990" s="414"/>
      <c r="G5990" s="414"/>
      <c r="H5990" s="414"/>
      <c r="I5990" s="294"/>
      <c r="J5990" s="294"/>
      <c r="K5990" s="294"/>
      <c r="L5990" s="294"/>
    </row>
    <row r="5991" spans="1:12" ht="17.100000000000001" customHeight="1">
      <c r="A5991" s="294" t="s">
        <v>12978</v>
      </c>
      <c r="B5991" s="298" t="s">
        <v>12979</v>
      </c>
      <c r="C5991" s="294" t="s">
        <v>12980</v>
      </c>
      <c r="D5991" s="294" t="s">
        <v>12981</v>
      </c>
      <c r="E5991" s="299" t="s">
        <v>12982</v>
      </c>
      <c r="F5991" s="413" t="s">
        <v>12983</v>
      </c>
      <c r="G5991" s="413"/>
      <c r="H5991" s="413" t="s">
        <v>12984</v>
      </c>
      <c r="I5991" s="413"/>
      <c r="J5991" s="413" t="s">
        <v>12985</v>
      </c>
      <c r="K5991" s="413"/>
      <c r="L5991" s="413"/>
    </row>
    <row r="5992" spans="1:12" ht="24" customHeight="1">
      <c r="A5992" s="300" t="s">
        <v>12986</v>
      </c>
      <c r="B5992" s="301" t="s">
        <v>13244</v>
      </c>
      <c r="C5992" s="300" t="s">
        <v>9</v>
      </c>
      <c r="D5992" s="300" t="s">
        <v>9005</v>
      </c>
      <c r="E5992" s="302" t="s">
        <v>51</v>
      </c>
      <c r="F5992" s="423" t="s">
        <v>13245</v>
      </c>
      <c r="G5992" s="423"/>
      <c r="H5992" s="423">
        <v>8.9999999999999993E-3</v>
      </c>
      <c r="I5992" s="423"/>
      <c r="J5992" s="424">
        <v>0.03</v>
      </c>
      <c r="K5992" s="424"/>
      <c r="L5992" s="424"/>
    </row>
    <row r="5993" spans="1:12" ht="48" customHeight="1">
      <c r="A5993" s="300" t="s">
        <v>12986</v>
      </c>
      <c r="B5993" s="301" t="s">
        <v>14543</v>
      </c>
      <c r="C5993" s="300" t="s">
        <v>9</v>
      </c>
      <c r="D5993" s="300" t="s">
        <v>7578</v>
      </c>
      <c r="E5993" s="302" t="s">
        <v>20</v>
      </c>
      <c r="F5993" s="423" t="s">
        <v>14544</v>
      </c>
      <c r="G5993" s="423"/>
      <c r="H5993" s="423">
        <v>1.0149999999999999</v>
      </c>
      <c r="I5993" s="423"/>
      <c r="J5993" s="424">
        <v>13.39</v>
      </c>
      <c r="K5993" s="424"/>
      <c r="L5993" s="424"/>
    </row>
    <row r="5994" spans="1:12" ht="24" customHeight="1">
      <c r="A5994" s="300" t="s">
        <v>12986</v>
      </c>
      <c r="B5994" s="301" t="s">
        <v>13099</v>
      </c>
      <c r="C5994" s="300" t="s">
        <v>9</v>
      </c>
      <c r="D5994" s="300" t="s">
        <v>7224</v>
      </c>
      <c r="E5994" s="302" t="s">
        <v>51</v>
      </c>
      <c r="F5994" s="423" t="s">
        <v>13100</v>
      </c>
      <c r="G5994" s="423"/>
      <c r="H5994" s="423">
        <v>8.7239999999999996E-4</v>
      </c>
      <c r="I5994" s="423"/>
      <c r="J5994" s="424">
        <v>8.0000000000000002E-3</v>
      </c>
      <c r="K5994" s="424"/>
      <c r="L5994" s="424"/>
    </row>
    <row r="5995" spans="1:12" ht="24" customHeight="1">
      <c r="A5995" s="300" t="s">
        <v>12986</v>
      </c>
      <c r="B5995" s="301" t="s">
        <v>13101</v>
      </c>
      <c r="C5995" s="300" t="s">
        <v>9</v>
      </c>
      <c r="D5995" s="300" t="s">
        <v>7359</v>
      </c>
      <c r="E5995" s="302" t="s">
        <v>51</v>
      </c>
      <c r="F5995" s="423" t="s">
        <v>13102</v>
      </c>
      <c r="G5995" s="423"/>
      <c r="H5995" s="423">
        <v>2.8200000000000001E-5</v>
      </c>
      <c r="I5995" s="423"/>
      <c r="J5995" s="424">
        <v>3.5999999999999999E-3</v>
      </c>
      <c r="K5995" s="424"/>
      <c r="L5995" s="424"/>
    </row>
    <row r="5996" spans="1:12" ht="24" customHeight="1">
      <c r="A5996" s="300" t="s">
        <v>12986</v>
      </c>
      <c r="B5996" s="301" t="s">
        <v>13103</v>
      </c>
      <c r="C5996" s="300" t="s">
        <v>9</v>
      </c>
      <c r="D5996" s="300" t="s">
        <v>8851</v>
      </c>
      <c r="E5996" s="302" t="s">
        <v>51</v>
      </c>
      <c r="F5996" s="423" t="s">
        <v>13104</v>
      </c>
      <c r="G5996" s="423"/>
      <c r="H5996" s="423">
        <v>2.2500000000000001E-5</v>
      </c>
      <c r="I5996" s="423"/>
      <c r="J5996" s="424">
        <v>4.4000000000000003E-3</v>
      </c>
      <c r="K5996" s="424"/>
      <c r="L5996" s="424"/>
    </row>
    <row r="5997" spans="1:12" ht="24" customHeight="1">
      <c r="A5997" s="300" t="s">
        <v>12986</v>
      </c>
      <c r="B5997" s="301" t="s">
        <v>13105</v>
      </c>
      <c r="C5997" s="300" t="s">
        <v>9</v>
      </c>
      <c r="D5997" s="300" t="s">
        <v>8852</v>
      </c>
      <c r="E5997" s="302" t="s">
        <v>51</v>
      </c>
      <c r="F5997" s="423" t="s">
        <v>13106</v>
      </c>
      <c r="G5997" s="423"/>
      <c r="H5997" s="423">
        <v>4.8999999999999997E-6</v>
      </c>
      <c r="I5997" s="423"/>
      <c r="J5997" s="424">
        <v>2.7000000000000001E-3</v>
      </c>
      <c r="K5997" s="424"/>
      <c r="L5997" s="424"/>
    </row>
    <row r="5998" spans="1:12" ht="24" customHeight="1">
      <c r="A5998" s="300" t="s">
        <v>12986</v>
      </c>
      <c r="B5998" s="301" t="s">
        <v>13107</v>
      </c>
      <c r="C5998" s="300" t="s">
        <v>9</v>
      </c>
      <c r="D5998" s="300" t="s">
        <v>9000</v>
      </c>
      <c r="E5998" s="302" t="s">
        <v>51</v>
      </c>
      <c r="F5998" s="423" t="s">
        <v>13108</v>
      </c>
      <c r="G5998" s="423"/>
      <c r="H5998" s="423">
        <v>9.928999999999999E-4</v>
      </c>
      <c r="I5998" s="423"/>
      <c r="J5998" s="424">
        <v>6.7000000000000002E-3</v>
      </c>
      <c r="K5998" s="424"/>
      <c r="L5998" s="424"/>
    </row>
    <row r="5999" spans="1:12" ht="24" customHeight="1">
      <c r="A5999" s="300" t="s">
        <v>12986</v>
      </c>
      <c r="B5999" s="301" t="s">
        <v>13109</v>
      </c>
      <c r="C5999" s="300" t="s">
        <v>9</v>
      </c>
      <c r="D5999" s="300" t="s">
        <v>9574</v>
      </c>
      <c r="E5999" s="302" t="s">
        <v>51</v>
      </c>
      <c r="F5999" s="423" t="s">
        <v>13110</v>
      </c>
      <c r="G5999" s="423"/>
      <c r="H5999" s="423">
        <v>3.1490000000000001E-4</v>
      </c>
      <c r="I5999" s="423"/>
      <c r="J5999" s="424">
        <v>2.8E-3</v>
      </c>
      <c r="K5999" s="424"/>
      <c r="L5999" s="424"/>
    </row>
    <row r="6000" spans="1:12" ht="24" customHeight="1">
      <c r="A6000" s="300" t="s">
        <v>12986</v>
      </c>
      <c r="B6000" s="301" t="s">
        <v>13111</v>
      </c>
      <c r="C6000" s="300" t="s">
        <v>9</v>
      </c>
      <c r="D6000" s="300" t="s">
        <v>10714</v>
      </c>
      <c r="E6000" s="302" t="s">
        <v>93</v>
      </c>
      <c r="F6000" s="423" t="s">
        <v>13112</v>
      </c>
      <c r="G6000" s="423"/>
      <c r="H6000" s="423">
        <v>1.6540000000000001E-4</v>
      </c>
      <c r="I6000" s="423"/>
      <c r="J6000" s="424">
        <v>2.5000000000000001E-3</v>
      </c>
      <c r="K6000" s="424"/>
      <c r="L6000" s="424"/>
    </row>
    <row r="6001" spans="1:12" ht="24" customHeight="1">
      <c r="A6001" s="300" t="s">
        <v>12986</v>
      </c>
      <c r="B6001" s="301" t="s">
        <v>13113</v>
      </c>
      <c r="C6001" s="300" t="s">
        <v>9</v>
      </c>
      <c r="D6001" s="300" t="s">
        <v>10809</v>
      </c>
      <c r="E6001" s="302" t="s">
        <v>51</v>
      </c>
      <c r="F6001" s="423" t="s">
        <v>13114</v>
      </c>
      <c r="G6001" s="423"/>
      <c r="H6001" s="423">
        <v>1.6540000000000001E-4</v>
      </c>
      <c r="I6001" s="423"/>
      <c r="J6001" s="424">
        <v>2E-3</v>
      </c>
      <c r="K6001" s="424"/>
      <c r="L6001" s="424"/>
    </row>
    <row r="6002" spans="1:12" ht="24" customHeight="1">
      <c r="A6002" s="300" t="s">
        <v>12986</v>
      </c>
      <c r="B6002" s="301" t="s">
        <v>13115</v>
      </c>
      <c r="C6002" s="300" t="s">
        <v>9</v>
      </c>
      <c r="D6002" s="300" t="s">
        <v>10810</v>
      </c>
      <c r="E6002" s="302" t="s">
        <v>51</v>
      </c>
      <c r="F6002" s="423" t="s">
        <v>13116</v>
      </c>
      <c r="G6002" s="423"/>
      <c r="H6002" s="423">
        <v>1.6540000000000001E-4</v>
      </c>
      <c r="I6002" s="423"/>
      <c r="J6002" s="424">
        <v>4.4000000000000003E-3</v>
      </c>
      <c r="K6002" s="424"/>
      <c r="L6002" s="424"/>
    </row>
    <row r="6003" spans="1:12" ht="24" customHeight="1">
      <c r="A6003" s="300" t="s">
        <v>12986</v>
      </c>
      <c r="B6003" s="301" t="s">
        <v>13117</v>
      </c>
      <c r="C6003" s="300" t="s">
        <v>9</v>
      </c>
      <c r="D6003" s="300" t="s">
        <v>10837</v>
      </c>
      <c r="E6003" s="302" t="s">
        <v>51</v>
      </c>
      <c r="F6003" s="423" t="s">
        <v>13118</v>
      </c>
      <c r="G6003" s="423"/>
      <c r="H6003" s="423">
        <v>5.5999999999999997E-6</v>
      </c>
      <c r="I6003" s="423"/>
      <c r="J6003" s="424">
        <v>2.5000000000000001E-3</v>
      </c>
      <c r="K6003" s="424"/>
      <c r="L6003" s="424"/>
    </row>
    <row r="6004" spans="1:12" ht="24" customHeight="1">
      <c r="A6004" s="300" t="s">
        <v>12986</v>
      </c>
      <c r="B6004" s="301" t="s">
        <v>13003</v>
      </c>
      <c r="C6004" s="300" t="s">
        <v>9</v>
      </c>
      <c r="D6004" s="300" t="s">
        <v>7216</v>
      </c>
      <c r="E6004" s="302" t="s">
        <v>51</v>
      </c>
      <c r="F6004" s="423" t="s">
        <v>13004</v>
      </c>
      <c r="G6004" s="423"/>
      <c r="H6004" s="423">
        <v>3.3139999999999998E-4</v>
      </c>
      <c r="I6004" s="423"/>
      <c r="J6004" s="424">
        <v>1.11E-2</v>
      </c>
      <c r="K6004" s="424"/>
      <c r="L6004" s="424"/>
    </row>
    <row r="6005" spans="1:12" ht="24" customHeight="1">
      <c r="A6005" s="300" t="s">
        <v>12986</v>
      </c>
      <c r="B6005" s="301" t="s">
        <v>13005</v>
      </c>
      <c r="C6005" s="300" t="s">
        <v>9</v>
      </c>
      <c r="D6005" s="300" t="s">
        <v>7393</v>
      </c>
      <c r="E6005" s="302" t="s">
        <v>12988</v>
      </c>
      <c r="F6005" s="423" t="s">
        <v>13006</v>
      </c>
      <c r="G6005" s="423"/>
      <c r="H6005" s="423">
        <v>1.994E-4</v>
      </c>
      <c r="I6005" s="423"/>
      <c r="J6005" s="424">
        <v>1.0800000000000001E-2</v>
      </c>
      <c r="K6005" s="424"/>
      <c r="L6005" s="424"/>
    </row>
    <row r="6006" spans="1:12" ht="24" customHeight="1">
      <c r="A6006" s="300" t="s">
        <v>12986</v>
      </c>
      <c r="B6006" s="301" t="s">
        <v>13007</v>
      </c>
      <c r="C6006" s="300" t="s">
        <v>9</v>
      </c>
      <c r="D6006" s="300" t="s">
        <v>10619</v>
      </c>
      <c r="E6006" s="302" t="s">
        <v>51</v>
      </c>
      <c r="F6006" s="423" t="s">
        <v>13008</v>
      </c>
      <c r="G6006" s="423"/>
      <c r="H6006" s="423">
        <v>1.5469999999999999E-4</v>
      </c>
      <c r="I6006" s="423"/>
      <c r="J6006" s="424">
        <v>2.9600000000000001E-2</v>
      </c>
      <c r="K6006" s="424"/>
      <c r="L6006" s="424"/>
    </row>
    <row r="6007" spans="1:12" ht="24" customHeight="1">
      <c r="A6007" s="300" t="s">
        <v>12986</v>
      </c>
      <c r="B6007" s="301" t="s">
        <v>13009</v>
      </c>
      <c r="C6007" s="300" t="s">
        <v>9</v>
      </c>
      <c r="D6007" s="300" t="s">
        <v>10769</v>
      </c>
      <c r="E6007" s="302" t="s">
        <v>51</v>
      </c>
      <c r="F6007" s="423" t="s">
        <v>13010</v>
      </c>
      <c r="G6007" s="423"/>
      <c r="H6007" s="423">
        <v>1.39045E-2</v>
      </c>
      <c r="I6007" s="423"/>
      <c r="J6007" s="424">
        <v>1.7500000000000002E-2</v>
      </c>
      <c r="K6007" s="424"/>
      <c r="L6007" s="424"/>
    </row>
    <row r="6008" spans="1:12" ht="24" customHeight="1">
      <c r="A6008" s="300" t="s">
        <v>12986</v>
      </c>
      <c r="B6008" s="301" t="s">
        <v>13011</v>
      </c>
      <c r="C6008" s="300" t="s">
        <v>9</v>
      </c>
      <c r="D6008" s="300" t="s">
        <v>10929</v>
      </c>
      <c r="E6008" s="302" t="s">
        <v>51</v>
      </c>
      <c r="F6008" s="423" t="s">
        <v>13012</v>
      </c>
      <c r="G6008" s="423"/>
      <c r="H6008" s="423">
        <v>1.3410000000000001E-4</v>
      </c>
      <c r="I6008" s="423"/>
      <c r="J6008" s="424">
        <v>2.0199999999999999E-2</v>
      </c>
      <c r="K6008" s="424"/>
      <c r="L6008" s="424"/>
    </row>
    <row r="6009" spans="1:12" ht="17.100000000000001" customHeight="1">
      <c r="A6009" s="298"/>
      <c r="B6009" s="298"/>
      <c r="C6009" s="298"/>
      <c r="D6009" s="298"/>
      <c r="E6009" s="298"/>
      <c r="F6009" s="298"/>
      <c r="G6009" s="298"/>
      <c r="H6009" s="298"/>
      <c r="I6009" s="298"/>
      <c r="J6009" s="298" t="s">
        <v>12992</v>
      </c>
      <c r="K6009" s="298"/>
      <c r="L6009" s="298" t="s">
        <v>14545</v>
      </c>
    </row>
    <row r="6010" spans="1:12">
      <c r="A6010" s="414" t="s">
        <v>13056</v>
      </c>
      <c r="B6010" s="414"/>
      <c r="C6010" s="414"/>
      <c r="D6010" s="414"/>
      <c r="E6010" s="414"/>
      <c r="F6010" s="414"/>
      <c r="G6010" s="414"/>
      <c r="H6010" s="414"/>
      <c r="I6010" s="294"/>
      <c r="J6010" s="294"/>
      <c r="K6010" s="294"/>
      <c r="L6010" s="294"/>
    </row>
    <row r="6011" spans="1:12" ht="17.100000000000001" customHeight="1">
      <c r="A6011" s="294" t="s">
        <v>12978</v>
      </c>
      <c r="B6011" s="298" t="s">
        <v>12979</v>
      </c>
      <c r="C6011" s="294" t="s">
        <v>12980</v>
      </c>
      <c r="D6011" s="294" t="s">
        <v>12981</v>
      </c>
      <c r="E6011" s="299" t="s">
        <v>12982</v>
      </c>
      <c r="F6011" s="413" t="s">
        <v>12983</v>
      </c>
      <c r="G6011" s="413"/>
      <c r="H6011" s="413" t="s">
        <v>12984</v>
      </c>
      <c r="I6011" s="413"/>
      <c r="J6011" s="413" t="s">
        <v>12985</v>
      </c>
      <c r="K6011" s="413"/>
      <c r="L6011" s="413"/>
    </row>
    <row r="6012" spans="1:12" ht="24" customHeight="1">
      <c r="A6012" s="300" t="s">
        <v>12986</v>
      </c>
      <c r="B6012" s="301" t="s">
        <v>13057</v>
      </c>
      <c r="C6012" s="300" t="s">
        <v>9</v>
      </c>
      <c r="D6012" s="300" t="s">
        <v>12549</v>
      </c>
      <c r="E6012" s="302" t="s">
        <v>27</v>
      </c>
      <c r="F6012" s="423" t="s">
        <v>12948</v>
      </c>
      <c r="G6012" s="423"/>
      <c r="H6012" s="423">
        <v>0.12440279999999999</v>
      </c>
      <c r="I6012" s="423"/>
      <c r="J6012" s="424">
        <v>8.09E-2</v>
      </c>
      <c r="K6012" s="424"/>
      <c r="L6012" s="424"/>
    </row>
    <row r="6013" spans="1:12" ht="17.100000000000001" customHeight="1">
      <c r="A6013" s="298"/>
      <c r="B6013" s="298"/>
      <c r="C6013" s="298"/>
      <c r="D6013" s="298"/>
      <c r="E6013" s="298"/>
      <c r="F6013" s="298"/>
      <c r="G6013" s="298"/>
      <c r="H6013" s="298"/>
      <c r="I6013" s="298"/>
      <c r="J6013" s="298" t="s">
        <v>12992</v>
      </c>
      <c r="K6013" s="298"/>
      <c r="L6013" s="298" t="s">
        <v>12935</v>
      </c>
    </row>
    <row r="6014" spans="1:12">
      <c r="A6014" s="414" t="s">
        <v>13058</v>
      </c>
      <c r="B6014" s="414"/>
      <c r="C6014" s="414"/>
      <c r="D6014" s="414"/>
      <c r="E6014" s="414"/>
      <c r="F6014" s="414"/>
      <c r="G6014" s="414"/>
      <c r="H6014" s="414"/>
      <c r="I6014" s="294"/>
      <c r="J6014" s="294"/>
      <c r="K6014" s="294"/>
      <c r="L6014" s="294"/>
    </row>
    <row r="6015" spans="1:12" ht="17.100000000000001" customHeight="1">
      <c r="A6015" s="294" t="s">
        <v>12978</v>
      </c>
      <c r="B6015" s="298" t="s">
        <v>12979</v>
      </c>
      <c r="C6015" s="294" t="s">
        <v>12980</v>
      </c>
      <c r="D6015" s="294" t="s">
        <v>12981</v>
      </c>
      <c r="E6015" s="299" t="s">
        <v>12982</v>
      </c>
      <c r="F6015" s="413" t="s">
        <v>12983</v>
      </c>
      <c r="G6015" s="413"/>
      <c r="H6015" s="413" t="s">
        <v>12984</v>
      </c>
      <c r="I6015" s="413"/>
      <c r="J6015" s="413" t="s">
        <v>12985</v>
      </c>
      <c r="K6015" s="413"/>
      <c r="L6015" s="413"/>
    </row>
    <row r="6016" spans="1:12" ht="24" customHeight="1">
      <c r="A6016" s="300" t="s">
        <v>12986</v>
      </c>
      <c r="B6016" s="301" t="s">
        <v>13059</v>
      </c>
      <c r="C6016" s="300" t="s">
        <v>9</v>
      </c>
      <c r="D6016" s="300" t="s">
        <v>12535</v>
      </c>
      <c r="E6016" s="302" t="s">
        <v>27</v>
      </c>
      <c r="F6016" s="423" t="s">
        <v>12936</v>
      </c>
      <c r="G6016" s="423"/>
      <c r="H6016" s="423">
        <v>0.12440279999999999</v>
      </c>
      <c r="I6016" s="423"/>
      <c r="J6016" s="424">
        <v>6.1999999999999998E-3</v>
      </c>
      <c r="K6016" s="424"/>
      <c r="L6016" s="424"/>
    </row>
    <row r="6017" spans="1:12" ht="17.100000000000001" customHeight="1">
      <c r="A6017" s="298"/>
      <c r="B6017" s="298"/>
      <c r="C6017" s="298"/>
      <c r="D6017" s="298"/>
      <c r="E6017" s="298"/>
      <c r="F6017" s="298"/>
      <c r="G6017" s="298"/>
      <c r="H6017" s="298"/>
      <c r="I6017" s="298"/>
      <c r="J6017" s="298" t="s">
        <v>12992</v>
      </c>
      <c r="K6017" s="298"/>
      <c r="L6017" s="298" t="s">
        <v>12904</v>
      </c>
    </row>
    <row r="6018" spans="1:12">
      <c r="A6018" s="414" t="s">
        <v>13060</v>
      </c>
      <c r="B6018" s="414"/>
      <c r="C6018" s="414"/>
      <c r="D6018" s="414"/>
      <c r="E6018" s="414"/>
      <c r="F6018" s="414"/>
      <c r="G6018" s="414"/>
      <c r="H6018" s="414"/>
      <c r="I6018" s="294"/>
      <c r="J6018" s="294"/>
      <c r="K6018" s="294"/>
      <c r="L6018" s="294"/>
    </row>
    <row r="6019" spans="1:12" ht="17.100000000000001" customHeight="1">
      <c r="A6019" s="294" t="s">
        <v>12978</v>
      </c>
      <c r="B6019" s="298" t="s">
        <v>12979</v>
      </c>
      <c r="C6019" s="294" t="s">
        <v>12980</v>
      </c>
      <c r="D6019" s="294" t="s">
        <v>12981</v>
      </c>
      <c r="E6019" s="299" t="s">
        <v>12982</v>
      </c>
      <c r="F6019" s="413" t="s">
        <v>12983</v>
      </c>
      <c r="G6019" s="413"/>
      <c r="H6019" s="413" t="s">
        <v>12984</v>
      </c>
      <c r="I6019" s="413"/>
      <c r="J6019" s="413" t="s">
        <v>12985</v>
      </c>
      <c r="K6019" s="413"/>
      <c r="L6019" s="413"/>
    </row>
    <row r="6020" spans="1:12" ht="24" customHeight="1">
      <c r="A6020" s="300" t="s">
        <v>12986</v>
      </c>
      <c r="B6020" s="301" t="s">
        <v>13061</v>
      </c>
      <c r="C6020" s="300" t="s">
        <v>9</v>
      </c>
      <c r="D6020" s="300" t="s">
        <v>12522</v>
      </c>
      <c r="E6020" s="302" t="s">
        <v>27</v>
      </c>
      <c r="F6020" s="423" t="s">
        <v>12964</v>
      </c>
      <c r="G6020" s="423"/>
      <c r="H6020" s="423">
        <v>0.12440279999999999</v>
      </c>
      <c r="I6020" s="423"/>
      <c r="J6020" s="424">
        <v>0.31469999999999998</v>
      </c>
      <c r="K6020" s="424"/>
      <c r="L6020" s="424"/>
    </row>
    <row r="6021" spans="1:12" ht="24" customHeight="1">
      <c r="A6021" s="300" t="s">
        <v>12986</v>
      </c>
      <c r="B6021" s="301" t="s">
        <v>13062</v>
      </c>
      <c r="C6021" s="300" t="s">
        <v>9</v>
      </c>
      <c r="D6021" s="300" t="s">
        <v>12527</v>
      </c>
      <c r="E6021" s="302" t="s">
        <v>27</v>
      </c>
      <c r="F6021" s="423" t="s">
        <v>13063</v>
      </c>
      <c r="G6021" s="423"/>
      <c r="H6021" s="423">
        <v>0.12440279999999999</v>
      </c>
      <c r="I6021" s="423"/>
      <c r="J6021" s="424">
        <v>4.2299999999999997E-2</v>
      </c>
      <c r="K6021" s="424"/>
      <c r="L6021" s="424"/>
    </row>
    <row r="6022" spans="1:12" ht="17.100000000000001" customHeight="1">
      <c r="A6022" s="298"/>
      <c r="B6022" s="298"/>
      <c r="C6022" s="298"/>
      <c r="D6022" s="298"/>
      <c r="E6022" s="298"/>
      <c r="F6022" s="298"/>
      <c r="G6022" s="298"/>
      <c r="H6022" s="298"/>
      <c r="I6022" s="298"/>
      <c r="J6022" s="298" t="s">
        <v>12992</v>
      </c>
      <c r="K6022" s="298"/>
      <c r="L6022" s="298" t="s">
        <v>12930</v>
      </c>
    </row>
    <row r="6023" spans="1:12" ht="17.100000000000001" customHeight="1">
      <c r="A6023" s="294" t="s">
        <v>13014</v>
      </c>
      <c r="B6023" s="294"/>
      <c r="C6023" s="294"/>
      <c r="D6023" s="294"/>
      <c r="E6023" s="294"/>
      <c r="F6023" s="294"/>
      <c r="G6023" s="294"/>
      <c r="H6023" s="294"/>
      <c r="I6023" s="294"/>
      <c r="J6023" s="294"/>
      <c r="K6023" s="294"/>
      <c r="L6023" s="294"/>
    </row>
    <row r="6024" spans="1:12" ht="17.100000000000001" customHeight="1">
      <c r="A6024" s="298"/>
      <c r="B6024" s="298"/>
      <c r="C6024" s="298"/>
      <c r="D6024" s="298"/>
      <c r="E6024" s="298"/>
      <c r="F6024" s="298"/>
      <c r="G6024" s="298"/>
      <c r="H6024" s="298"/>
      <c r="I6024" s="298"/>
      <c r="J6024" s="298" t="s">
        <v>13015</v>
      </c>
      <c r="K6024" s="298"/>
      <c r="L6024" s="298" t="s">
        <v>14546</v>
      </c>
    </row>
    <row r="6025" spans="1:12" ht="17.100000000000001" customHeight="1">
      <c r="A6025" s="298"/>
      <c r="B6025" s="298"/>
      <c r="C6025" s="298"/>
      <c r="D6025" s="298"/>
      <c r="E6025" s="298"/>
      <c r="F6025" s="298"/>
      <c r="G6025" s="298"/>
      <c r="H6025" s="298"/>
      <c r="I6025" s="298"/>
      <c r="J6025" s="298" t="s">
        <v>13017</v>
      </c>
      <c r="K6025" s="298" t="s">
        <v>13018</v>
      </c>
      <c r="L6025" s="298" t="s">
        <v>14547</v>
      </c>
    </row>
    <row r="6026" spans="1:12" ht="17.100000000000001" customHeight="1">
      <c r="A6026" s="298"/>
      <c r="B6026" s="298"/>
      <c r="C6026" s="298"/>
      <c r="D6026" s="298"/>
      <c r="E6026" s="298"/>
      <c r="F6026" s="298"/>
      <c r="G6026" s="298"/>
      <c r="H6026" s="298"/>
      <c r="I6026" s="298"/>
      <c r="J6026" s="298" t="s">
        <v>13020</v>
      </c>
      <c r="K6026" s="298"/>
      <c r="L6026" s="298" t="s">
        <v>14548</v>
      </c>
    </row>
    <row r="6027" spans="1:12" ht="17.100000000000001" customHeight="1">
      <c r="A6027" s="298"/>
      <c r="B6027" s="298"/>
      <c r="C6027" s="298"/>
      <c r="D6027" s="298"/>
      <c r="E6027" s="298"/>
      <c r="F6027" s="298"/>
      <c r="G6027" s="298"/>
      <c r="H6027" s="298"/>
      <c r="I6027" s="298"/>
      <c r="J6027" s="298" t="s">
        <v>13022</v>
      </c>
      <c r="K6027" s="298" t="s">
        <v>12974</v>
      </c>
      <c r="L6027" s="298" t="s">
        <v>14123</v>
      </c>
    </row>
    <row r="6028" spans="1:12" ht="17.100000000000001" customHeight="1">
      <c r="A6028" s="298"/>
      <c r="B6028" s="298"/>
      <c r="C6028" s="298"/>
      <c r="D6028" s="298"/>
      <c r="E6028" s="298"/>
      <c r="F6028" s="298"/>
      <c r="G6028" s="298"/>
      <c r="H6028" s="298"/>
      <c r="I6028" s="298"/>
      <c r="J6028" s="298" t="s">
        <v>13024</v>
      </c>
      <c r="K6028" s="298"/>
      <c r="L6028" s="298" t="s">
        <v>14549</v>
      </c>
    </row>
    <row r="6029" spans="1:12" ht="30" customHeight="1">
      <c r="A6029" s="299"/>
      <c r="B6029" s="299"/>
      <c r="C6029" s="299"/>
      <c r="D6029" s="299"/>
      <c r="E6029" s="299"/>
      <c r="F6029" s="299"/>
      <c r="G6029" s="299"/>
      <c r="H6029" s="299"/>
      <c r="I6029" s="299"/>
      <c r="J6029" s="299"/>
      <c r="K6029" s="299"/>
      <c r="L6029" s="299"/>
    </row>
    <row r="6030" spans="1:12" ht="36" customHeight="1">
      <c r="A6030" s="295" t="s">
        <v>14550</v>
      </c>
      <c r="B6030" s="296" t="s">
        <v>14551</v>
      </c>
      <c r="C6030" s="295" t="s">
        <v>9</v>
      </c>
      <c r="D6030" s="295" t="s">
        <v>3928</v>
      </c>
      <c r="E6030" s="297" t="s">
        <v>20</v>
      </c>
      <c r="F6030" s="296"/>
      <c r="G6030" s="296"/>
      <c r="H6030" s="296"/>
      <c r="I6030" s="296"/>
      <c r="J6030" s="296"/>
      <c r="K6030" s="296"/>
      <c r="L6030" s="296"/>
    </row>
    <row r="6031" spans="1:12">
      <c r="A6031" s="414" t="s">
        <v>12977</v>
      </c>
      <c r="B6031" s="414"/>
      <c r="C6031" s="414"/>
      <c r="D6031" s="414"/>
      <c r="E6031" s="414"/>
      <c r="F6031" s="414"/>
      <c r="G6031" s="414"/>
      <c r="H6031" s="414"/>
      <c r="I6031" s="294"/>
      <c r="J6031" s="294"/>
      <c r="K6031" s="294"/>
      <c r="L6031" s="294"/>
    </row>
    <row r="6032" spans="1:12" ht="17.100000000000001" customHeight="1">
      <c r="A6032" s="294" t="s">
        <v>12978</v>
      </c>
      <c r="B6032" s="298" t="s">
        <v>12979</v>
      </c>
      <c r="C6032" s="294" t="s">
        <v>12980</v>
      </c>
      <c r="D6032" s="294" t="s">
        <v>12981</v>
      </c>
      <c r="E6032" s="299" t="s">
        <v>12982</v>
      </c>
      <c r="F6032" s="413" t="s">
        <v>12983</v>
      </c>
      <c r="G6032" s="413"/>
      <c r="H6032" s="413" t="s">
        <v>12984</v>
      </c>
      <c r="I6032" s="413"/>
      <c r="J6032" s="413" t="s">
        <v>12985</v>
      </c>
      <c r="K6032" s="413"/>
      <c r="L6032" s="413"/>
    </row>
    <row r="6033" spans="1:12" ht="24" customHeight="1">
      <c r="A6033" s="300" t="s">
        <v>12986</v>
      </c>
      <c r="B6033" s="301" t="s">
        <v>13085</v>
      </c>
      <c r="C6033" s="300" t="s">
        <v>9</v>
      </c>
      <c r="D6033" s="300" t="s">
        <v>7909</v>
      </c>
      <c r="E6033" s="302" t="s">
        <v>51</v>
      </c>
      <c r="F6033" s="423" t="s">
        <v>13086</v>
      </c>
      <c r="G6033" s="423"/>
      <c r="H6033" s="423">
        <v>8.4599999999999996E-5</v>
      </c>
      <c r="I6033" s="423"/>
      <c r="J6033" s="424">
        <v>8.8000000000000005E-3</v>
      </c>
      <c r="K6033" s="424"/>
      <c r="L6033" s="424"/>
    </row>
    <row r="6034" spans="1:12" ht="24" customHeight="1">
      <c r="A6034" s="300" t="s">
        <v>12986</v>
      </c>
      <c r="B6034" s="301" t="s">
        <v>13087</v>
      </c>
      <c r="C6034" s="300" t="s">
        <v>9</v>
      </c>
      <c r="D6034" s="300" t="s">
        <v>8873</v>
      </c>
      <c r="E6034" s="302" t="s">
        <v>51</v>
      </c>
      <c r="F6034" s="423" t="s">
        <v>13088</v>
      </c>
      <c r="G6034" s="423"/>
      <c r="H6034" s="423">
        <v>7.9999999999999996E-6</v>
      </c>
      <c r="I6034" s="423"/>
      <c r="J6034" s="424">
        <v>7.0000000000000001E-3</v>
      </c>
      <c r="K6034" s="424"/>
      <c r="L6034" s="424"/>
    </row>
    <row r="6035" spans="1:12" ht="48" customHeight="1">
      <c r="A6035" s="300" t="s">
        <v>12986</v>
      </c>
      <c r="B6035" s="301" t="s">
        <v>13089</v>
      </c>
      <c r="C6035" s="300" t="s">
        <v>9</v>
      </c>
      <c r="D6035" s="300" t="s">
        <v>9227</v>
      </c>
      <c r="E6035" s="302" t="s">
        <v>51</v>
      </c>
      <c r="F6035" s="423" t="s">
        <v>13090</v>
      </c>
      <c r="G6035" s="423"/>
      <c r="H6035" s="423">
        <v>5.6999999999999996E-6</v>
      </c>
      <c r="I6035" s="423"/>
      <c r="J6035" s="424">
        <v>7.6E-3</v>
      </c>
      <c r="K6035" s="424"/>
      <c r="L6035" s="424"/>
    </row>
    <row r="6036" spans="1:12" ht="24" customHeight="1">
      <c r="A6036" s="300" t="s">
        <v>12986</v>
      </c>
      <c r="B6036" s="301" t="s">
        <v>13091</v>
      </c>
      <c r="C6036" s="300" t="s">
        <v>9</v>
      </c>
      <c r="D6036" s="300" t="s">
        <v>9580</v>
      </c>
      <c r="E6036" s="302" t="s">
        <v>51</v>
      </c>
      <c r="F6036" s="423" t="s">
        <v>13092</v>
      </c>
      <c r="G6036" s="423"/>
      <c r="H6036" s="423">
        <v>5.4999999999999999E-6</v>
      </c>
      <c r="I6036" s="423"/>
      <c r="J6036" s="424">
        <v>4.8999999999999998E-3</v>
      </c>
      <c r="K6036" s="424"/>
      <c r="L6036" s="424"/>
    </row>
    <row r="6037" spans="1:12" ht="24" customHeight="1">
      <c r="A6037" s="300" t="s">
        <v>12986</v>
      </c>
      <c r="B6037" s="301" t="s">
        <v>12987</v>
      </c>
      <c r="C6037" s="300" t="s">
        <v>9</v>
      </c>
      <c r="D6037" s="300" t="s">
        <v>9831</v>
      </c>
      <c r="E6037" s="302" t="s">
        <v>12988</v>
      </c>
      <c r="F6037" s="423" t="s">
        <v>12989</v>
      </c>
      <c r="G6037" s="423"/>
      <c r="H6037" s="423">
        <v>1.9601000000000002E-3</v>
      </c>
      <c r="I6037" s="423"/>
      <c r="J6037" s="424">
        <v>1.9800000000000002E-2</v>
      </c>
      <c r="K6037" s="424"/>
      <c r="L6037" s="424"/>
    </row>
    <row r="6038" spans="1:12" ht="36" customHeight="1">
      <c r="A6038" s="300" t="s">
        <v>12986</v>
      </c>
      <c r="B6038" s="301" t="s">
        <v>12990</v>
      </c>
      <c r="C6038" s="300" t="s">
        <v>9</v>
      </c>
      <c r="D6038" s="300" t="s">
        <v>11426</v>
      </c>
      <c r="E6038" s="302" t="s">
        <v>51</v>
      </c>
      <c r="F6038" s="423" t="s">
        <v>12991</v>
      </c>
      <c r="G6038" s="423"/>
      <c r="H6038" s="423">
        <v>1.0280000000000001E-4</v>
      </c>
      <c r="I6038" s="423"/>
      <c r="J6038" s="424">
        <v>1.3599999999999999E-2</v>
      </c>
      <c r="K6038" s="424"/>
      <c r="L6038" s="424"/>
    </row>
    <row r="6039" spans="1:12" ht="17.100000000000001" customHeight="1">
      <c r="A6039" s="298"/>
      <c r="B6039" s="298"/>
      <c r="C6039" s="298"/>
      <c r="D6039" s="298"/>
      <c r="E6039" s="298"/>
      <c r="F6039" s="298"/>
      <c r="G6039" s="298"/>
      <c r="H6039" s="298"/>
      <c r="I6039" s="298"/>
      <c r="J6039" s="298" t="s">
        <v>12992</v>
      </c>
      <c r="K6039" s="298"/>
      <c r="L6039" s="298" t="s">
        <v>12960</v>
      </c>
    </row>
    <row r="6040" spans="1:12">
      <c r="A6040" s="414" t="s">
        <v>12994</v>
      </c>
      <c r="B6040" s="414"/>
      <c r="C6040" s="414"/>
      <c r="D6040" s="414"/>
      <c r="E6040" s="414"/>
      <c r="F6040" s="414"/>
      <c r="G6040" s="414"/>
      <c r="H6040" s="414"/>
      <c r="I6040" s="294"/>
      <c r="J6040" s="294"/>
      <c r="K6040" s="294"/>
      <c r="L6040" s="294"/>
    </row>
    <row r="6041" spans="1:12" ht="17.100000000000001" customHeight="1">
      <c r="A6041" s="294" t="s">
        <v>12978</v>
      </c>
      <c r="B6041" s="298" t="s">
        <v>12979</v>
      </c>
      <c r="C6041" s="294" t="s">
        <v>12980</v>
      </c>
      <c r="D6041" s="294" t="s">
        <v>12981</v>
      </c>
      <c r="E6041" s="299" t="s">
        <v>12982</v>
      </c>
      <c r="F6041" s="413" t="s">
        <v>12983</v>
      </c>
      <c r="G6041" s="413"/>
      <c r="H6041" s="413" t="s">
        <v>12984</v>
      </c>
      <c r="I6041" s="413"/>
      <c r="J6041" s="413" t="s">
        <v>12985</v>
      </c>
      <c r="K6041" s="413"/>
      <c r="L6041" s="413"/>
    </row>
    <row r="6042" spans="1:12" ht="24" customHeight="1">
      <c r="A6042" s="300" t="s">
        <v>12986</v>
      </c>
      <c r="B6042" s="301" t="s">
        <v>13197</v>
      </c>
      <c r="C6042" s="300" t="s">
        <v>9</v>
      </c>
      <c r="D6042" s="300" t="s">
        <v>6983</v>
      </c>
      <c r="E6042" s="302" t="s">
        <v>27</v>
      </c>
      <c r="F6042" s="423" t="s">
        <v>13198</v>
      </c>
      <c r="G6042" s="423"/>
      <c r="H6042" s="423">
        <v>7.4515200000000004E-2</v>
      </c>
      <c r="I6042" s="423"/>
      <c r="J6042" s="424">
        <v>0.37630000000000002</v>
      </c>
      <c r="K6042" s="424"/>
      <c r="L6042" s="424"/>
    </row>
    <row r="6043" spans="1:12" ht="24" customHeight="1">
      <c r="A6043" s="300" t="s">
        <v>12986</v>
      </c>
      <c r="B6043" s="301" t="s">
        <v>13199</v>
      </c>
      <c r="C6043" s="300" t="s">
        <v>9</v>
      </c>
      <c r="D6043" s="300" t="s">
        <v>8746</v>
      </c>
      <c r="E6043" s="302" t="s">
        <v>27</v>
      </c>
      <c r="F6043" s="423" t="s">
        <v>13196</v>
      </c>
      <c r="G6043" s="423"/>
      <c r="H6043" s="423">
        <v>7.4515200000000004E-2</v>
      </c>
      <c r="I6043" s="423"/>
      <c r="J6043" s="424">
        <v>0.53580000000000005</v>
      </c>
      <c r="K6043" s="424"/>
      <c r="L6043" s="424"/>
    </row>
    <row r="6044" spans="1:12" ht="17.100000000000001" customHeight="1">
      <c r="A6044" s="298"/>
      <c r="B6044" s="298"/>
      <c r="C6044" s="298"/>
      <c r="D6044" s="298"/>
      <c r="E6044" s="298"/>
      <c r="F6044" s="298"/>
      <c r="G6044" s="298"/>
      <c r="H6044" s="298"/>
      <c r="I6044" s="298"/>
      <c r="J6044" s="298" t="s">
        <v>12992</v>
      </c>
      <c r="K6044" s="298"/>
      <c r="L6044" s="298" t="s">
        <v>14552</v>
      </c>
    </row>
    <row r="6045" spans="1:12">
      <c r="A6045" s="414" t="s">
        <v>12998</v>
      </c>
      <c r="B6045" s="414"/>
      <c r="C6045" s="414"/>
      <c r="D6045" s="414"/>
      <c r="E6045" s="414"/>
      <c r="F6045" s="414"/>
      <c r="G6045" s="414"/>
      <c r="H6045" s="414"/>
      <c r="I6045" s="294"/>
      <c r="J6045" s="294"/>
      <c r="K6045" s="294"/>
      <c r="L6045" s="294"/>
    </row>
    <row r="6046" spans="1:12" ht="17.100000000000001" customHeight="1">
      <c r="A6046" s="294" t="s">
        <v>12978</v>
      </c>
      <c r="B6046" s="298" t="s">
        <v>12979</v>
      </c>
      <c r="C6046" s="294" t="s">
        <v>12980</v>
      </c>
      <c r="D6046" s="294" t="s">
        <v>12981</v>
      </c>
      <c r="E6046" s="299" t="s">
        <v>12982</v>
      </c>
      <c r="F6046" s="413" t="s">
        <v>12983</v>
      </c>
      <c r="G6046" s="413"/>
      <c r="H6046" s="413" t="s">
        <v>12984</v>
      </c>
      <c r="I6046" s="413"/>
      <c r="J6046" s="413" t="s">
        <v>12985</v>
      </c>
      <c r="K6046" s="413"/>
      <c r="L6046" s="413"/>
    </row>
    <row r="6047" spans="1:12" ht="24" customHeight="1">
      <c r="A6047" s="300" t="s">
        <v>12986</v>
      </c>
      <c r="B6047" s="301" t="s">
        <v>13244</v>
      </c>
      <c r="C6047" s="300" t="s">
        <v>9</v>
      </c>
      <c r="D6047" s="300" t="s">
        <v>9005</v>
      </c>
      <c r="E6047" s="302" t="s">
        <v>51</v>
      </c>
      <c r="F6047" s="423" t="s">
        <v>13245</v>
      </c>
      <c r="G6047" s="423"/>
      <c r="H6047" s="423">
        <v>8.9999999999999993E-3</v>
      </c>
      <c r="I6047" s="423"/>
      <c r="J6047" s="424">
        <v>0.03</v>
      </c>
      <c r="K6047" s="424"/>
      <c r="L6047" s="424"/>
    </row>
    <row r="6048" spans="1:12" ht="48" customHeight="1">
      <c r="A6048" s="300" t="s">
        <v>12986</v>
      </c>
      <c r="B6048" s="301" t="s">
        <v>14553</v>
      </c>
      <c r="C6048" s="300" t="s">
        <v>9</v>
      </c>
      <c r="D6048" s="300" t="s">
        <v>7580</v>
      </c>
      <c r="E6048" s="302" t="s">
        <v>20</v>
      </c>
      <c r="F6048" s="423" t="s">
        <v>13465</v>
      </c>
      <c r="G6048" s="423"/>
      <c r="H6048" s="423">
        <v>1.0149999999999999</v>
      </c>
      <c r="I6048" s="423"/>
      <c r="J6048" s="424">
        <v>18.46</v>
      </c>
      <c r="K6048" s="424"/>
      <c r="L6048" s="424"/>
    </row>
    <row r="6049" spans="1:12" ht="24" customHeight="1">
      <c r="A6049" s="300" t="s">
        <v>12986</v>
      </c>
      <c r="B6049" s="301" t="s">
        <v>13099</v>
      </c>
      <c r="C6049" s="300" t="s">
        <v>9</v>
      </c>
      <c r="D6049" s="300" t="s">
        <v>7224</v>
      </c>
      <c r="E6049" s="302" t="s">
        <v>51</v>
      </c>
      <c r="F6049" s="423" t="s">
        <v>13100</v>
      </c>
      <c r="G6049" s="423"/>
      <c r="H6049" s="423">
        <v>1.0005000000000001E-3</v>
      </c>
      <c r="I6049" s="423"/>
      <c r="J6049" s="424">
        <v>9.1999999999999998E-3</v>
      </c>
      <c r="K6049" s="424"/>
      <c r="L6049" s="424"/>
    </row>
    <row r="6050" spans="1:12" ht="24" customHeight="1">
      <c r="A6050" s="300" t="s">
        <v>12986</v>
      </c>
      <c r="B6050" s="301" t="s">
        <v>13101</v>
      </c>
      <c r="C6050" s="300" t="s">
        <v>9</v>
      </c>
      <c r="D6050" s="300" t="s">
        <v>7359</v>
      </c>
      <c r="E6050" s="302" t="s">
        <v>51</v>
      </c>
      <c r="F6050" s="423" t="s">
        <v>13102</v>
      </c>
      <c r="G6050" s="423"/>
      <c r="H6050" s="423">
        <v>3.2199999999999997E-5</v>
      </c>
      <c r="I6050" s="423"/>
      <c r="J6050" s="424">
        <v>4.1000000000000003E-3</v>
      </c>
      <c r="K6050" s="424"/>
      <c r="L6050" s="424"/>
    </row>
    <row r="6051" spans="1:12" ht="24" customHeight="1">
      <c r="A6051" s="300" t="s">
        <v>12986</v>
      </c>
      <c r="B6051" s="301" t="s">
        <v>13103</v>
      </c>
      <c r="C6051" s="300" t="s">
        <v>9</v>
      </c>
      <c r="D6051" s="300" t="s">
        <v>8851</v>
      </c>
      <c r="E6051" s="302" t="s">
        <v>51</v>
      </c>
      <c r="F6051" s="423" t="s">
        <v>13104</v>
      </c>
      <c r="G6051" s="423"/>
      <c r="H6051" s="423">
        <v>2.58E-5</v>
      </c>
      <c r="I6051" s="423"/>
      <c r="J6051" s="424">
        <v>5.0000000000000001E-3</v>
      </c>
      <c r="K6051" s="424"/>
      <c r="L6051" s="424"/>
    </row>
    <row r="6052" spans="1:12" ht="24" customHeight="1">
      <c r="A6052" s="300" t="s">
        <v>12986</v>
      </c>
      <c r="B6052" s="301" t="s">
        <v>13105</v>
      </c>
      <c r="C6052" s="300" t="s">
        <v>9</v>
      </c>
      <c r="D6052" s="300" t="s">
        <v>8852</v>
      </c>
      <c r="E6052" s="302" t="s">
        <v>51</v>
      </c>
      <c r="F6052" s="423" t="s">
        <v>13106</v>
      </c>
      <c r="G6052" s="423"/>
      <c r="H6052" s="423">
        <v>5.4999999999999999E-6</v>
      </c>
      <c r="I6052" s="423"/>
      <c r="J6052" s="424">
        <v>3.0000000000000001E-3</v>
      </c>
      <c r="K6052" s="424"/>
      <c r="L6052" s="424"/>
    </row>
    <row r="6053" spans="1:12" ht="24" customHeight="1">
      <c r="A6053" s="300" t="s">
        <v>12986</v>
      </c>
      <c r="B6053" s="301" t="s">
        <v>13107</v>
      </c>
      <c r="C6053" s="300" t="s">
        <v>9</v>
      </c>
      <c r="D6053" s="300" t="s">
        <v>9000</v>
      </c>
      <c r="E6053" s="302" t="s">
        <v>51</v>
      </c>
      <c r="F6053" s="423" t="s">
        <v>13108</v>
      </c>
      <c r="G6053" s="423"/>
      <c r="H6053" s="423">
        <v>1.1387999999999999E-3</v>
      </c>
      <c r="I6053" s="423"/>
      <c r="J6053" s="424">
        <v>7.7000000000000002E-3</v>
      </c>
      <c r="K6053" s="424"/>
      <c r="L6053" s="424"/>
    </row>
    <row r="6054" spans="1:12" ht="24" customHeight="1">
      <c r="A6054" s="300" t="s">
        <v>12986</v>
      </c>
      <c r="B6054" s="301" t="s">
        <v>13109</v>
      </c>
      <c r="C6054" s="300" t="s">
        <v>9</v>
      </c>
      <c r="D6054" s="300" t="s">
        <v>9574</v>
      </c>
      <c r="E6054" s="302" t="s">
        <v>51</v>
      </c>
      <c r="F6054" s="423" t="s">
        <v>13110</v>
      </c>
      <c r="G6054" s="423"/>
      <c r="H6054" s="423">
        <v>3.612E-4</v>
      </c>
      <c r="I6054" s="423"/>
      <c r="J6054" s="424">
        <v>3.2000000000000002E-3</v>
      </c>
      <c r="K6054" s="424"/>
      <c r="L6054" s="424"/>
    </row>
    <row r="6055" spans="1:12" ht="24" customHeight="1">
      <c r="A6055" s="300" t="s">
        <v>12986</v>
      </c>
      <c r="B6055" s="301" t="s">
        <v>13111</v>
      </c>
      <c r="C6055" s="300" t="s">
        <v>9</v>
      </c>
      <c r="D6055" s="300" t="s">
        <v>10714</v>
      </c>
      <c r="E6055" s="302" t="s">
        <v>93</v>
      </c>
      <c r="F6055" s="423" t="s">
        <v>13112</v>
      </c>
      <c r="G6055" s="423"/>
      <c r="H6055" s="423">
        <v>1.8980000000000001E-4</v>
      </c>
      <c r="I6055" s="423"/>
      <c r="J6055" s="424">
        <v>2.8999999999999998E-3</v>
      </c>
      <c r="K6055" s="424"/>
      <c r="L6055" s="424"/>
    </row>
    <row r="6056" spans="1:12" ht="24" customHeight="1">
      <c r="A6056" s="300" t="s">
        <v>12986</v>
      </c>
      <c r="B6056" s="301" t="s">
        <v>13113</v>
      </c>
      <c r="C6056" s="300" t="s">
        <v>9</v>
      </c>
      <c r="D6056" s="300" t="s">
        <v>10809</v>
      </c>
      <c r="E6056" s="302" t="s">
        <v>51</v>
      </c>
      <c r="F6056" s="423" t="s">
        <v>13114</v>
      </c>
      <c r="G6056" s="423"/>
      <c r="H6056" s="423">
        <v>1.8980000000000001E-4</v>
      </c>
      <c r="I6056" s="423"/>
      <c r="J6056" s="424">
        <v>2.3E-3</v>
      </c>
      <c r="K6056" s="424"/>
      <c r="L6056" s="424"/>
    </row>
    <row r="6057" spans="1:12" ht="24" customHeight="1">
      <c r="A6057" s="300" t="s">
        <v>12986</v>
      </c>
      <c r="B6057" s="301" t="s">
        <v>13115</v>
      </c>
      <c r="C6057" s="300" t="s">
        <v>9</v>
      </c>
      <c r="D6057" s="300" t="s">
        <v>10810</v>
      </c>
      <c r="E6057" s="302" t="s">
        <v>51</v>
      </c>
      <c r="F6057" s="423" t="s">
        <v>13116</v>
      </c>
      <c r="G6057" s="423"/>
      <c r="H6057" s="423">
        <v>1.8980000000000001E-4</v>
      </c>
      <c r="I6057" s="423"/>
      <c r="J6057" s="424">
        <v>5.1000000000000004E-3</v>
      </c>
      <c r="K6057" s="424"/>
      <c r="L6057" s="424"/>
    </row>
    <row r="6058" spans="1:12" ht="24" customHeight="1">
      <c r="A6058" s="300" t="s">
        <v>12986</v>
      </c>
      <c r="B6058" s="301" t="s">
        <v>13117</v>
      </c>
      <c r="C6058" s="300" t="s">
        <v>9</v>
      </c>
      <c r="D6058" s="300" t="s">
        <v>10837</v>
      </c>
      <c r="E6058" s="302" t="s">
        <v>51</v>
      </c>
      <c r="F6058" s="423" t="s">
        <v>13118</v>
      </c>
      <c r="G6058" s="423"/>
      <c r="H6058" s="423">
        <v>6.3999999999999997E-6</v>
      </c>
      <c r="I6058" s="423"/>
      <c r="J6058" s="424">
        <v>2.8E-3</v>
      </c>
      <c r="K6058" s="424"/>
      <c r="L6058" s="424"/>
    </row>
    <row r="6059" spans="1:12" ht="24" customHeight="1">
      <c r="A6059" s="300" t="s">
        <v>12986</v>
      </c>
      <c r="B6059" s="301" t="s">
        <v>13003</v>
      </c>
      <c r="C6059" s="300" t="s">
        <v>9</v>
      </c>
      <c r="D6059" s="300" t="s">
        <v>7216</v>
      </c>
      <c r="E6059" s="302" t="s">
        <v>51</v>
      </c>
      <c r="F6059" s="423" t="s">
        <v>13004</v>
      </c>
      <c r="G6059" s="423"/>
      <c r="H6059" s="423">
        <v>3.8010000000000002E-4</v>
      </c>
      <c r="I6059" s="423"/>
      <c r="J6059" s="424">
        <v>1.2699999999999999E-2</v>
      </c>
      <c r="K6059" s="424"/>
      <c r="L6059" s="424"/>
    </row>
    <row r="6060" spans="1:12" ht="24" customHeight="1">
      <c r="A6060" s="300" t="s">
        <v>12986</v>
      </c>
      <c r="B6060" s="301" t="s">
        <v>13005</v>
      </c>
      <c r="C6060" s="300" t="s">
        <v>9</v>
      </c>
      <c r="D6060" s="300" t="s">
        <v>7393</v>
      </c>
      <c r="E6060" s="302" t="s">
        <v>12988</v>
      </c>
      <c r="F6060" s="423" t="s">
        <v>13006</v>
      </c>
      <c r="G6060" s="423"/>
      <c r="H6060" s="423">
        <v>2.287E-4</v>
      </c>
      <c r="I6060" s="423"/>
      <c r="J6060" s="424">
        <v>1.23E-2</v>
      </c>
      <c r="K6060" s="424"/>
      <c r="L6060" s="424"/>
    </row>
    <row r="6061" spans="1:12" ht="24" customHeight="1">
      <c r="A6061" s="300" t="s">
        <v>12986</v>
      </c>
      <c r="B6061" s="301" t="s">
        <v>13007</v>
      </c>
      <c r="C6061" s="300" t="s">
        <v>9</v>
      </c>
      <c r="D6061" s="300" t="s">
        <v>10619</v>
      </c>
      <c r="E6061" s="302" t="s">
        <v>51</v>
      </c>
      <c r="F6061" s="423" t="s">
        <v>13008</v>
      </c>
      <c r="G6061" s="423"/>
      <c r="H6061" s="423">
        <v>1.775E-4</v>
      </c>
      <c r="I6061" s="423"/>
      <c r="J6061" s="424">
        <v>3.39E-2</v>
      </c>
      <c r="K6061" s="424"/>
      <c r="L6061" s="424"/>
    </row>
    <row r="6062" spans="1:12" ht="24" customHeight="1">
      <c r="A6062" s="300" t="s">
        <v>12986</v>
      </c>
      <c r="B6062" s="301" t="s">
        <v>13009</v>
      </c>
      <c r="C6062" s="300" t="s">
        <v>9</v>
      </c>
      <c r="D6062" s="300" t="s">
        <v>10769</v>
      </c>
      <c r="E6062" s="302" t="s">
        <v>51</v>
      </c>
      <c r="F6062" s="423" t="s">
        <v>13010</v>
      </c>
      <c r="G6062" s="423"/>
      <c r="H6062" s="423">
        <v>1.5946499999999999E-2</v>
      </c>
      <c r="I6062" s="423"/>
      <c r="J6062" s="424">
        <v>2.01E-2</v>
      </c>
      <c r="K6062" s="424"/>
      <c r="L6062" s="424"/>
    </row>
    <row r="6063" spans="1:12" ht="24" customHeight="1">
      <c r="A6063" s="300" t="s">
        <v>12986</v>
      </c>
      <c r="B6063" s="301" t="s">
        <v>13011</v>
      </c>
      <c r="C6063" s="300" t="s">
        <v>9</v>
      </c>
      <c r="D6063" s="300" t="s">
        <v>10929</v>
      </c>
      <c r="E6063" s="302" t="s">
        <v>51</v>
      </c>
      <c r="F6063" s="423" t="s">
        <v>13012</v>
      </c>
      <c r="G6063" s="423"/>
      <c r="H6063" s="423">
        <v>1.538E-4</v>
      </c>
      <c r="I6063" s="423"/>
      <c r="J6063" s="424">
        <v>2.3099999999999999E-2</v>
      </c>
      <c r="K6063" s="424"/>
      <c r="L6063" s="424"/>
    </row>
    <row r="6064" spans="1:12" ht="17.100000000000001" customHeight="1">
      <c r="A6064" s="298"/>
      <c r="B6064" s="298"/>
      <c r="C6064" s="298"/>
      <c r="D6064" s="298"/>
      <c r="E6064" s="298"/>
      <c r="F6064" s="298"/>
      <c r="G6064" s="298"/>
      <c r="H6064" s="298"/>
      <c r="I6064" s="298"/>
      <c r="J6064" s="298" t="s">
        <v>12992</v>
      </c>
      <c r="K6064" s="298"/>
      <c r="L6064" s="298" t="s">
        <v>14554</v>
      </c>
    </row>
    <row r="6065" spans="1:12">
      <c r="A6065" s="414" t="s">
        <v>13056</v>
      </c>
      <c r="B6065" s="414"/>
      <c r="C6065" s="414"/>
      <c r="D6065" s="414"/>
      <c r="E6065" s="414"/>
      <c r="F6065" s="414"/>
      <c r="G6065" s="414"/>
      <c r="H6065" s="414"/>
      <c r="I6065" s="294"/>
      <c r="J6065" s="294"/>
      <c r="K6065" s="294"/>
      <c r="L6065" s="294"/>
    </row>
    <row r="6066" spans="1:12" ht="17.100000000000001" customHeight="1">
      <c r="A6066" s="294" t="s">
        <v>12978</v>
      </c>
      <c r="B6066" s="298" t="s">
        <v>12979</v>
      </c>
      <c r="C6066" s="294" t="s">
        <v>12980</v>
      </c>
      <c r="D6066" s="294" t="s">
        <v>12981</v>
      </c>
      <c r="E6066" s="299" t="s">
        <v>12982</v>
      </c>
      <c r="F6066" s="413" t="s">
        <v>12983</v>
      </c>
      <c r="G6066" s="413"/>
      <c r="H6066" s="413" t="s">
        <v>12984</v>
      </c>
      <c r="I6066" s="413"/>
      <c r="J6066" s="413" t="s">
        <v>12985</v>
      </c>
      <c r="K6066" s="413"/>
      <c r="L6066" s="413"/>
    </row>
    <row r="6067" spans="1:12" ht="24" customHeight="1">
      <c r="A6067" s="300" t="s">
        <v>12986</v>
      </c>
      <c r="B6067" s="301" t="s">
        <v>13057</v>
      </c>
      <c r="C6067" s="300" t="s">
        <v>9</v>
      </c>
      <c r="D6067" s="300" t="s">
        <v>12549</v>
      </c>
      <c r="E6067" s="302" t="s">
        <v>27</v>
      </c>
      <c r="F6067" s="423" t="s">
        <v>12948</v>
      </c>
      <c r="G6067" s="423"/>
      <c r="H6067" s="423">
        <v>0.14267050000000001</v>
      </c>
      <c r="I6067" s="423"/>
      <c r="J6067" s="424">
        <v>9.2700000000000005E-2</v>
      </c>
      <c r="K6067" s="424"/>
      <c r="L6067" s="424"/>
    </row>
    <row r="6068" spans="1:12" ht="17.100000000000001" customHeight="1">
      <c r="A6068" s="298"/>
      <c r="B6068" s="298"/>
      <c r="C6068" s="298"/>
      <c r="D6068" s="298"/>
      <c r="E6068" s="298"/>
      <c r="F6068" s="298"/>
      <c r="G6068" s="298"/>
      <c r="H6068" s="298"/>
      <c r="I6068" s="298"/>
      <c r="J6068" s="298" t="s">
        <v>12992</v>
      </c>
      <c r="K6068" s="298"/>
      <c r="L6068" s="298" t="s">
        <v>12933</v>
      </c>
    </row>
    <row r="6069" spans="1:12">
      <c r="A6069" s="414" t="s">
        <v>13058</v>
      </c>
      <c r="B6069" s="414"/>
      <c r="C6069" s="414"/>
      <c r="D6069" s="414"/>
      <c r="E6069" s="414"/>
      <c r="F6069" s="414"/>
      <c r="G6069" s="414"/>
      <c r="H6069" s="414"/>
      <c r="I6069" s="294"/>
      <c r="J6069" s="294"/>
      <c r="K6069" s="294"/>
      <c r="L6069" s="294"/>
    </row>
    <row r="6070" spans="1:12" ht="17.100000000000001" customHeight="1">
      <c r="A6070" s="294" t="s">
        <v>12978</v>
      </c>
      <c r="B6070" s="298" t="s">
        <v>12979</v>
      </c>
      <c r="C6070" s="294" t="s">
        <v>12980</v>
      </c>
      <c r="D6070" s="294" t="s">
        <v>12981</v>
      </c>
      <c r="E6070" s="299" t="s">
        <v>12982</v>
      </c>
      <c r="F6070" s="413" t="s">
        <v>12983</v>
      </c>
      <c r="G6070" s="413"/>
      <c r="H6070" s="413" t="s">
        <v>12984</v>
      </c>
      <c r="I6070" s="413"/>
      <c r="J6070" s="413" t="s">
        <v>12985</v>
      </c>
      <c r="K6070" s="413"/>
      <c r="L6070" s="413"/>
    </row>
    <row r="6071" spans="1:12" ht="24" customHeight="1">
      <c r="A6071" s="300" t="s">
        <v>12986</v>
      </c>
      <c r="B6071" s="301" t="s">
        <v>13059</v>
      </c>
      <c r="C6071" s="300" t="s">
        <v>9</v>
      </c>
      <c r="D6071" s="300" t="s">
        <v>12535</v>
      </c>
      <c r="E6071" s="302" t="s">
        <v>27</v>
      </c>
      <c r="F6071" s="423" t="s">
        <v>12936</v>
      </c>
      <c r="G6071" s="423"/>
      <c r="H6071" s="423">
        <v>0.14267050000000001</v>
      </c>
      <c r="I6071" s="423"/>
      <c r="J6071" s="424">
        <v>7.1000000000000004E-3</v>
      </c>
      <c r="K6071" s="424"/>
      <c r="L6071" s="424"/>
    </row>
    <row r="6072" spans="1:12" ht="17.100000000000001" customHeight="1">
      <c r="A6072" s="298"/>
      <c r="B6072" s="298"/>
      <c r="C6072" s="298"/>
      <c r="D6072" s="298"/>
      <c r="E6072" s="298"/>
      <c r="F6072" s="298"/>
      <c r="G6072" s="298"/>
      <c r="H6072" s="298"/>
      <c r="I6072" s="298"/>
      <c r="J6072" s="298" t="s">
        <v>12992</v>
      </c>
      <c r="K6072" s="298"/>
      <c r="L6072" s="298" t="s">
        <v>12904</v>
      </c>
    </row>
    <row r="6073" spans="1:12">
      <c r="A6073" s="414" t="s">
        <v>13060</v>
      </c>
      <c r="B6073" s="414"/>
      <c r="C6073" s="414"/>
      <c r="D6073" s="414"/>
      <c r="E6073" s="414"/>
      <c r="F6073" s="414"/>
      <c r="G6073" s="414"/>
      <c r="H6073" s="414"/>
      <c r="I6073" s="294"/>
      <c r="J6073" s="294"/>
      <c r="K6073" s="294"/>
      <c r="L6073" s="294"/>
    </row>
    <row r="6074" spans="1:12" ht="17.100000000000001" customHeight="1">
      <c r="A6074" s="294" t="s">
        <v>12978</v>
      </c>
      <c r="B6074" s="298" t="s">
        <v>12979</v>
      </c>
      <c r="C6074" s="294" t="s">
        <v>12980</v>
      </c>
      <c r="D6074" s="294" t="s">
        <v>12981</v>
      </c>
      <c r="E6074" s="299" t="s">
        <v>12982</v>
      </c>
      <c r="F6074" s="413" t="s">
        <v>12983</v>
      </c>
      <c r="G6074" s="413"/>
      <c r="H6074" s="413" t="s">
        <v>12984</v>
      </c>
      <c r="I6074" s="413"/>
      <c r="J6074" s="413" t="s">
        <v>12985</v>
      </c>
      <c r="K6074" s="413"/>
      <c r="L6074" s="413"/>
    </row>
    <row r="6075" spans="1:12" ht="24" customHeight="1">
      <c r="A6075" s="300" t="s">
        <v>12986</v>
      </c>
      <c r="B6075" s="301" t="s">
        <v>13061</v>
      </c>
      <c r="C6075" s="300" t="s">
        <v>9</v>
      </c>
      <c r="D6075" s="300" t="s">
        <v>12522</v>
      </c>
      <c r="E6075" s="302" t="s">
        <v>27</v>
      </c>
      <c r="F6075" s="423" t="s">
        <v>12964</v>
      </c>
      <c r="G6075" s="423"/>
      <c r="H6075" s="423">
        <v>0.14267050000000001</v>
      </c>
      <c r="I6075" s="423"/>
      <c r="J6075" s="424">
        <v>0.36099999999999999</v>
      </c>
      <c r="K6075" s="424"/>
      <c r="L6075" s="424"/>
    </row>
    <row r="6076" spans="1:12" ht="24" customHeight="1">
      <c r="A6076" s="300" t="s">
        <v>12986</v>
      </c>
      <c r="B6076" s="301" t="s">
        <v>13062</v>
      </c>
      <c r="C6076" s="300" t="s">
        <v>9</v>
      </c>
      <c r="D6076" s="300" t="s">
        <v>12527</v>
      </c>
      <c r="E6076" s="302" t="s">
        <v>27</v>
      </c>
      <c r="F6076" s="423" t="s">
        <v>13063</v>
      </c>
      <c r="G6076" s="423"/>
      <c r="H6076" s="423">
        <v>0.14267050000000001</v>
      </c>
      <c r="I6076" s="423"/>
      <c r="J6076" s="424">
        <v>4.8500000000000001E-2</v>
      </c>
      <c r="K6076" s="424"/>
      <c r="L6076" s="424"/>
    </row>
    <row r="6077" spans="1:12" ht="17.100000000000001" customHeight="1">
      <c r="A6077" s="298"/>
      <c r="B6077" s="298"/>
      <c r="C6077" s="298"/>
      <c r="D6077" s="298"/>
      <c r="E6077" s="298"/>
      <c r="F6077" s="298"/>
      <c r="G6077" s="298"/>
      <c r="H6077" s="298"/>
      <c r="I6077" s="298"/>
      <c r="J6077" s="298" t="s">
        <v>12992</v>
      </c>
      <c r="K6077" s="298"/>
      <c r="L6077" s="298" t="s">
        <v>13595</v>
      </c>
    </row>
    <row r="6078" spans="1:12" ht="17.100000000000001" customHeight="1">
      <c r="A6078" s="294" t="s">
        <v>13014</v>
      </c>
      <c r="B6078" s="294"/>
      <c r="C6078" s="294"/>
      <c r="D6078" s="294"/>
      <c r="E6078" s="294"/>
      <c r="F6078" s="294"/>
      <c r="G6078" s="294"/>
      <c r="H6078" s="294"/>
      <c r="I6078" s="294"/>
      <c r="J6078" s="294"/>
      <c r="K6078" s="294"/>
      <c r="L6078" s="294"/>
    </row>
    <row r="6079" spans="1:12" ht="17.100000000000001" customHeight="1">
      <c r="A6079" s="298"/>
      <c r="B6079" s="298"/>
      <c r="C6079" s="298"/>
      <c r="D6079" s="298"/>
      <c r="E6079" s="298"/>
      <c r="F6079" s="298"/>
      <c r="G6079" s="298"/>
      <c r="H6079" s="298"/>
      <c r="I6079" s="298"/>
      <c r="J6079" s="298" t="s">
        <v>13015</v>
      </c>
      <c r="K6079" s="298"/>
      <c r="L6079" s="298" t="s">
        <v>14555</v>
      </c>
    </row>
    <row r="6080" spans="1:12" ht="17.100000000000001" customHeight="1">
      <c r="A6080" s="298"/>
      <c r="B6080" s="298"/>
      <c r="C6080" s="298"/>
      <c r="D6080" s="298"/>
      <c r="E6080" s="298"/>
      <c r="F6080" s="298"/>
      <c r="G6080" s="298"/>
      <c r="H6080" s="298"/>
      <c r="I6080" s="298"/>
      <c r="J6080" s="298" t="s">
        <v>13017</v>
      </c>
      <c r="K6080" s="298" t="s">
        <v>13018</v>
      </c>
      <c r="L6080" s="298" t="s">
        <v>14556</v>
      </c>
    </row>
    <row r="6081" spans="1:12" ht="17.100000000000001" customHeight="1">
      <c r="A6081" s="298"/>
      <c r="B6081" s="298"/>
      <c r="C6081" s="298"/>
      <c r="D6081" s="298"/>
      <c r="E6081" s="298"/>
      <c r="F6081" s="298"/>
      <c r="G6081" s="298"/>
      <c r="H6081" s="298"/>
      <c r="I6081" s="298"/>
      <c r="J6081" s="298" t="s">
        <v>13020</v>
      </c>
      <c r="K6081" s="298"/>
      <c r="L6081" s="298" t="s">
        <v>14309</v>
      </c>
    </row>
    <row r="6082" spans="1:12" ht="17.100000000000001" customHeight="1">
      <c r="A6082" s="298"/>
      <c r="B6082" s="298"/>
      <c r="C6082" s="298"/>
      <c r="D6082" s="298"/>
      <c r="E6082" s="298"/>
      <c r="F6082" s="298"/>
      <c r="G6082" s="298"/>
      <c r="H6082" s="298"/>
      <c r="I6082" s="298"/>
      <c r="J6082" s="298" t="s">
        <v>13022</v>
      </c>
      <c r="K6082" s="298" t="s">
        <v>12974</v>
      </c>
      <c r="L6082" s="298" t="s">
        <v>14557</v>
      </c>
    </row>
    <row r="6083" spans="1:12" ht="17.100000000000001" customHeight="1">
      <c r="A6083" s="298"/>
      <c r="B6083" s="298"/>
      <c r="C6083" s="298"/>
      <c r="D6083" s="298"/>
      <c r="E6083" s="298"/>
      <c r="F6083" s="298"/>
      <c r="G6083" s="298"/>
      <c r="H6083" s="298"/>
      <c r="I6083" s="298"/>
      <c r="J6083" s="298" t="s">
        <v>13024</v>
      </c>
      <c r="K6083" s="298"/>
      <c r="L6083" s="298" t="s">
        <v>14558</v>
      </c>
    </row>
    <row r="6084" spans="1:12" ht="30" customHeight="1">
      <c r="A6084" s="299"/>
      <c r="B6084" s="299"/>
      <c r="C6084" s="299"/>
      <c r="D6084" s="299"/>
      <c r="E6084" s="299"/>
      <c r="F6084" s="299"/>
      <c r="G6084" s="299"/>
      <c r="H6084" s="299"/>
      <c r="I6084" s="299"/>
      <c r="J6084" s="299"/>
      <c r="K6084" s="299"/>
      <c r="L6084" s="299"/>
    </row>
    <row r="6085" spans="1:12" ht="36" customHeight="1">
      <c r="A6085" s="295" t="s">
        <v>14559</v>
      </c>
      <c r="B6085" s="296" t="s">
        <v>14560</v>
      </c>
      <c r="C6085" s="295" t="s">
        <v>9</v>
      </c>
      <c r="D6085" s="295" t="s">
        <v>3932</v>
      </c>
      <c r="E6085" s="297" t="s">
        <v>20</v>
      </c>
      <c r="F6085" s="296"/>
      <c r="G6085" s="296"/>
      <c r="H6085" s="296"/>
      <c r="I6085" s="296"/>
      <c r="J6085" s="296"/>
      <c r="K6085" s="296"/>
      <c r="L6085" s="296"/>
    </row>
    <row r="6086" spans="1:12">
      <c r="A6086" s="414" t="s">
        <v>12977</v>
      </c>
      <c r="B6086" s="414"/>
      <c r="C6086" s="414"/>
      <c r="D6086" s="414"/>
      <c r="E6086" s="414"/>
      <c r="F6086" s="414"/>
      <c r="G6086" s="414"/>
      <c r="H6086" s="414"/>
      <c r="I6086" s="294"/>
      <c r="J6086" s="294"/>
      <c r="K6086" s="294"/>
      <c r="L6086" s="294"/>
    </row>
    <row r="6087" spans="1:12" ht="17.100000000000001" customHeight="1">
      <c r="A6087" s="294" t="s">
        <v>12978</v>
      </c>
      <c r="B6087" s="298" t="s">
        <v>12979</v>
      </c>
      <c r="C6087" s="294" t="s">
        <v>12980</v>
      </c>
      <c r="D6087" s="294" t="s">
        <v>12981</v>
      </c>
      <c r="E6087" s="299" t="s">
        <v>12982</v>
      </c>
      <c r="F6087" s="413" t="s">
        <v>12983</v>
      </c>
      <c r="G6087" s="413"/>
      <c r="H6087" s="413" t="s">
        <v>12984</v>
      </c>
      <c r="I6087" s="413"/>
      <c r="J6087" s="413" t="s">
        <v>12985</v>
      </c>
      <c r="K6087" s="413"/>
      <c r="L6087" s="413"/>
    </row>
    <row r="6088" spans="1:12" ht="24" customHeight="1">
      <c r="A6088" s="300" t="s">
        <v>12986</v>
      </c>
      <c r="B6088" s="301" t="s">
        <v>13085</v>
      </c>
      <c r="C6088" s="300" t="s">
        <v>9</v>
      </c>
      <c r="D6088" s="300" t="s">
        <v>7909</v>
      </c>
      <c r="E6088" s="302" t="s">
        <v>51</v>
      </c>
      <c r="F6088" s="423" t="s">
        <v>13086</v>
      </c>
      <c r="G6088" s="423"/>
      <c r="H6088" s="423">
        <v>1.2210000000000001E-4</v>
      </c>
      <c r="I6088" s="423"/>
      <c r="J6088" s="424">
        <v>1.2699999999999999E-2</v>
      </c>
      <c r="K6088" s="424"/>
      <c r="L6088" s="424"/>
    </row>
    <row r="6089" spans="1:12" ht="24" customHeight="1">
      <c r="A6089" s="300" t="s">
        <v>12986</v>
      </c>
      <c r="B6089" s="301" t="s">
        <v>13087</v>
      </c>
      <c r="C6089" s="300" t="s">
        <v>9</v>
      </c>
      <c r="D6089" s="300" t="s">
        <v>8873</v>
      </c>
      <c r="E6089" s="302" t="s">
        <v>51</v>
      </c>
      <c r="F6089" s="423" t="s">
        <v>13088</v>
      </c>
      <c r="G6089" s="423"/>
      <c r="H6089" s="423">
        <v>1.1600000000000001E-5</v>
      </c>
      <c r="I6089" s="423"/>
      <c r="J6089" s="424">
        <v>1.01E-2</v>
      </c>
      <c r="K6089" s="424"/>
      <c r="L6089" s="424"/>
    </row>
    <row r="6090" spans="1:12" ht="48" customHeight="1">
      <c r="A6090" s="300" t="s">
        <v>12986</v>
      </c>
      <c r="B6090" s="301" t="s">
        <v>13089</v>
      </c>
      <c r="C6090" s="300" t="s">
        <v>9</v>
      </c>
      <c r="D6090" s="300" t="s">
        <v>9227</v>
      </c>
      <c r="E6090" s="302" t="s">
        <v>51</v>
      </c>
      <c r="F6090" s="423" t="s">
        <v>13090</v>
      </c>
      <c r="G6090" s="423"/>
      <c r="H6090" s="423">
        <v>8.1999999999999994E-6</v>
      </c>
      <c r="I6090" s="423"/>
      <c r="J6090" s="424">
        <v>1.0999999999999999E-2</v>
      </c>
      <c r="K6090" s="424"/>
      <c r="L6090" s="424"/>
    </row>
    <row r="6091" spans="1:12" ht="24" customHeight="1">
      <c r="A6091" s="300" t="s">
        <v>12986</v>
      </c>
      <c r="B6091" s="301" t="s">
        <v>13091</v>
      </c>
      <c r="C6091" s="300" t="s">
        <v>9</v>
      </c>
      <c r="D6091" s="300" t="s">
        <v>9580</v>
      </c>
      <c r="E6091" s="302" t="s">
        <v>51</v>
      </c>
      <c r="F6091" s="423" t="s">
        <v>13092</v>
      </c>
      <c r="G6091" s="423"/>
      <c r="H6091" s="423">
        <v>7.9999999999999996E-6</v>
      </c>
      <c r="I6091" s="423"/>
      <c r="J6091" s="424">
        <v>7.1999999999999998E-3</v>
      </c>
      <c r="K6091" s="424"/>
      <c r="L6091" s="424"/>
    </row>
    <row r="6092" spans="1:12" ht="24" customHeight="1">
      <c r="A6092" s="300" t="s">
        <v>12986</v>
      </c>
      <c r="B6092" s="301" t="s">
        <v>12987</v>
      </c>
      <c r="C6092" s="300" t="s">
        <v>9</v>
      </c>
      <c r="D6092" s="300" t="s">
        <v>9831</v>
      </c>
      <c r="E6092" s="302" t="s">
        <v>12988</v>
      </c>
      <c r="F6092" s="423" t="s">
        <v>12989</v>
      </c>
      <c r="G6092" s="423"/>
      <c r="H6092" s="423">
        <v>2.8265999999999999E-3</v>
      </c>
      <c r="I6092" s="423"/>
      <c r="J6092" s="424">
        <v>2.86E-2</v>
      </c>
      <c r="K6092" s="424"/>
      <c r="L6092" s="424"/>
    </row>
    <row r="6093" spans="1:12" ht="36" customHeight="1">
      <c r="A6093" s="300" t="s">
        <v>12986</v>
      </c>
      <c r="B6093" s="301" t="s">
        <v>12990</v>
      </c>
      <c r="C6093" s="300" t="s">
        <v>9</v>
      </c>
      <c r="D6093" s="300" t="s">
        <v>11426</v>
      </c>
      <c r="E6093" s="302" t="s">
        <v>51</v>
      </c>
      <c r="F6093" s="423" t="s">
        <v>12991</v>
      </c>
      <c r="G6093" s="423"/>
      <c r="H6093" s="423">
        <v>1.4809999999999999E-4</v>
      </c>
      <c r="I6093" s="423"/>
      <c r="J6093" s="424">
        <v>1.9599999999999999E-2</v>
      </c>
      <c r="K6093" s="424"/>
      <c r="L6093" s="424"/>
    </row>
    <row r="6094" spans="1:12" ht="17.100000000000001" customHeight="1">
      <c r="A6094" s="298"/>
      <c r="B6094" s="298"/>
      <c r="C6094" s="298"/>
      <c r="D6094" s="298"/>
      <c r="E6094" s="298"/>
      <c r="F6094" s="298"/>
      <c r="G6094" s="298"/>
      <c r="H6094" s="298"/>
      <c r="I6094" s="298"/>
      <c r="J6094" s="298" t="s">
        <v>12992</v>
      </c>
      <c r="K6094" s="298"/>
      <c r="L6094" s="298" t="s">
        <v>12933</v>
      </c>
    </row>
    <row r="6095" spans="1:12">
      <c r="A6095" s="414" t="s">
        <v>12994</v>
      </c>
      <c r="B6095" s="414"/>
      <c r="C6095" s="414"/>
      <c r="D6095" s="414"/>
      <c r="E6095" s="414"/>
      <c r="F6095" s="414"/>
      <c r="G6095" s="414"/>
      <c r="H6095" s="414"/>
      <c r="I6095" s="294"/>
      <c r="J6095" s="294"/>
      <c r="K6095" s="294"/>
      <c r="L6095" s="294"/>
    </row>
    <row r="6096" spans="1:12" ht="17.100000000000001" customHeight="1">
      <c r="A6096" s="294" t="s">
        <v>12978</v>
      </c>
      <c r="B6096" s="298" t="s">
        <v>12979</v>
      </c>
      <c r="C6096" s="294" t="s">
        <v>12980</v>
      </c>
      <c r="D6096" s="294" t="s">
        <v>12981</v>
      </c>
      <c r="E6096" s="299" t="s">
        <v>12982</v>
      </c>
      <c r="F6096" s="413" t="s">
        <v>12983</v>
      </c>
      <c r="G6096" s="413"/>
      <c r="H6096" s="413" t="s">
        <v>12984</v>
      </c>
      <c r="I6096" s="413"/>
      <c r="J6096" s="413" t="s">
        <v>12985</v>
      </c>
      <c r="K6096" s="413"/>
      <c r="L6096" s="413"/>
    </row>
    <row r="6097" spans="1:12" ht="24" customHeight="1">
      <c r="A6097" s="300" t="s">
        <v>12986</v>
      </c>
      <c r="B6097" s="301" t="s">
        <v>13197</v>
      </c>
      <c r="C6097" s="300" t="s">
        <v>9</v>
      </c>
      <c r="D6097" s="300" t="s">
        <v>6983</v>
      </c>
      <c r="E6097" s="302" t="s">
        <v>27</v>
      </c>
      <c r="F6097" s="423" t="s">
        <v>13198</v>
      </c>
      <c r="G6097" s="423"/>
      <c r="H6097" s="423">
        <v>0.1073896</v>
      </c>
      <c r="I6097" s="423"/>
      <c r="J6097" s="424">
        <v>0.5423</v>
      </c>
      <c r="K6097" s="424"/>
      <c r="L6097" s="424"/>
    </row>
    <row r="6098" spans="1:12" ht="24" customHeight="1">
      <c r="A6098" s="300" t="s">
        <v>12986</v>
      </c>
      <c r="B6098" s="301" t="s">
        <v>13199</v>
      </c>
      <c r="C6098" s="300" t="s">
        <v>9</v>
      </c>
      <c r="D6098" s="300" t="s">
        <v>8746</v>
      </c>
      <c r="E6098" s="302" t="s">
        <v>27</v>
      </c>
      <c r="F6098" s="423" t="s">
        <v>13196</v>
      </c>
      <c r="G6098" s="423"/>
      <c r="H6098" s="423">
        <v>0.1073896</v>
      </c>
      <c r="I6098" s="423"/>
      <c r="J6098" s="424">
        <v>0.77210000000000001</v>
      </c>
      <c r="K6098" s="424"/>
      <c r="L6098" s="424"/>
    </row>
    <row r="6099" spans="1:12" ht="17.100000000000001" customHeight="1">
      <c r="A6099" s="298"/>
      <c r="B6099" s="298"/>
      <c r="C6099" s="298"/>
      <c r="D6099" s="298"/>
      <c r="E6099" s="298"/>
      <c r="F6099" s="298"/>
      <c r="G6099" s="298"/>
      <c r="H6099" s="298"/>
      <c r="I6099" s="298"/>
      <c r="J6099" s="298" t="s">
        <v>12992</v>
      </c>
      <c r="K6099" s="298"/>
      <c r="L6099" s="298" t="s">
        <v>13130</v>
      </c>
    </row>
    <row r="6100" spans="1:12">
      <c r="A6100" s="414" t="s">
        <v>12998</v>
      </c>
      <c r="B6100" s="414"/>
      <c r="C6100" s="414"/>
      <c r="D6100" s="414"/>
      <c r="E6100" s="414"/>
      <c r="F6100" s="414"/>
      <c r="G6100" s="414"/>
      <c r="H6100" s="414"/>
      <c r="I6100" s="294"/>
      <c r="J6100" s="294"/>
      <c r="K6100" s="294"/>
      <c r="L6100" s="294"/>
    </row>
    <row r="6101" spans="1:12" ht="17.100000000000001" customHeight="1">
      <c r="A6101" s="294" t="s">
        <v>12978</v>
      </c>
      <c r="B6101" s="298" t="s">
        <v>12979</v>
      </c>
      <c r="C6101" s="294" t="s">
        <v>12980</v>
      </c>
      <c r="D6101" s="294" t="s">
        <v>12981</v>
      </c>
      <c r="E6101" s="299" t="s">
        <v>12982</v>
      </c>
      <c r="F6101" s="413" t="s">
        <v>12983</v>
      </c>
      <c r="G6101" s="413"/>
      <c r="H6101" s="413" t="s">
        <v>12984</v>
      </c>
      <c r="I6101" s="413"/>
      <c r="J6101" s="413" t="s">
        <v>12985</v>
      </c>
      <c r="K6101" s="413"/>
      <c r="L6101" s="413"/>
    </row>
    <row r="6102" spans="1:12" ht="24" customHeight="1">
      <c r="A6102" s="300" t="s">
        <v>12986</v>
      </c>
      <c r="B6102" s="301" t="s">
        <v>13244</v>
      </c>
      <c r="C6102" s="300" t="s">
        <v>9</v>
      </c>
      <c r="D6102" s="300" t="s">
        <v>9005</v>
      </c>
      <c r="E6102" s="302" t="s">
        <v>51</v>
      </c>
      <c r="F6102" s="423" t="s">
        <v>13245</v>
      </c>
      <c r="G6102" s="423"/>
      <c r="H6102" s="423">
        <v>8.9999999999999993E-3</v>
      </c>
      <c r="I6102" s="423"/>
      <c r="J6102" s="424">
        <v>0.03</v>
      </c>
      <c r="K6102" s="424"/>
      <c r="L6102" s="424"/>
    </row>
    <row r="6103" spans="1:12" ht="48" customHeight="1">
      <c r="A6103" s="300" t="s">
        <v>12986</v>
      </c>
      <c r="B6103" s="301" t="s">
        <v>14561</v>
      </c>
      <c r="C6103" s="300" t="s">
        <v>9</v>
      </c>
      <c r="D6103" s="300" t="s">
        <v>7586</v>
      </c>
      <c r="E6103" s="302" t="s">
        <v>20</v>
      </c>
      <c r="F6103" s="423" t="s">
        <v>14562</v>
      </c>
      <c r="G6103" s="423"/>
      <c r="H6103" s="423">
        <v>1.0149999999999999</v>
      </c>
      <c r="I6103" s="423"/>
      <c r="J6103" s="424">
        <v>36.450000000000003</v>
      </c>
      <c r="K6103" s="424"/>
      <c r="L6103" s="424"/>
    </row>
    <row r="6104" spans="1:12" ht="24" customHeight="1">
      <c r="A6104" s="300" t="s">
        <v>12986</v>
      </c>
      <c r="B6104" s="301" t="s">
        <v>13099</v>
      </c>
      <c r="C6104" s="300" t="s">
        <v>9</v>
      </c>
      <c r="D6104" s="300" t="s">
        <v>7224</v>
      </c>
      <c r="E6104" s="302" t="s">
        <v>51</v>
      </c>
      <c r="F6104" s="423" t="s">
        <v>13100</v>
      </c>
      <c r="G6104" s="423"/>
      <c r="H6104" s="423">
        <v>1.4427000000000001E-3</v>
      </c>
      <c r="I6104" s="423"/>
      <c r="J6104" s="424">
        <v>1.3299999999999999E-2</v>
      </c>
      <c r="K6104" s="424"/>
      <c r="L6104" s="424"/>
    </row>
    <row r="6105" spans="1:12" ht="24" customHeight="1">
      <c r="A6105" s="300" t="s">
        <v>12986</v>
      </c>
      <c r="B6105" s="301" t="s">
        <v>13101</v>
      </c>
      <c r="C6105" s="300" t="s">
        <v>9</v>
      </c>
      <c r="D6105" s="300" t="s">
        <v>7359</v>
      </c>
      <c r="E6105" s="302" t="s">
        <v>51</v>
      </c>
      <c r="F6105" s="423" t="s">
        <v>13102</v>
      </c>
      <c r="G6105" s="423"/>
      <c r="H6105" s="423">
        <v>4.6600000000000001E-5</v>
      </c>
      <c r="I6105" s="423"/>
      <c r="J6105" s="424">
        <v>6.0000000000000001E-3</v>
      </c>
      <c r="K6105" s="424"/>
      <c r="L6105" s="424"/>
    </row>
    <row r="6106" spans="1:12" ht="24" customHeight="1">
      <c r="A6106" s="300" t="s">
        <v>12986</v>
      </c>
      <c r="B6106" s="301" t="s">
        <v>13103</v>
      </c>
      <c r="C6106" s="300" t="s">
        <v>9</v>
      </c>
      <c r="D6106" s="300" t="s">
        <v>8851</v>
      </c>
      <c r="E6106" s="302" t="s">
        <v>51</v>
      </c>
      <c r="F6106" s="423" t="s">
        <v>13104</v>
      </c>
      <c r="G6106" s="423"/>
      <c r="H6106" s="423">
        <v>3.7200000000000003E-5</v>
      </c>
      <c r="I6106" s="423"/>
      <c r="J6106" s="424">
        <v>7.1999999999999998E-3</v>
      </c>
      <c r="K6106" s="424"/>
      <c r="L6106" s="424"/>
    </row>
    <row r="6107" spans="1:12" ht="24" customHeight="1">
      <c r="A6107" s="300" t="s">
        <v>12986</v>
      </c>
      <c r="B6107" s="301" t="s">
        <v>13105</v>
      </c>
      <c r="C6107" s="300" t="s">
        <v>9</v>
      </c>
      <c r="D6107" s="300" t="s">
        <v>8852</v>
      </c>
      <c r="E6107" s="302" t="s">
        <v>51</v>
      </c>
      <c r="F6107" s="423" t="s">
        <v>13106</v>
      </c>
      <c r="G6107" s="423"/>
      <c r="H6107" s="423">
        <v>7.9999999999999996E-6</v>
      </c>
      <c r="I6107" s="423"/>
      <c r="J6107" s="424">
        <v>4.4000000000000003E-3</v>
      </c>
      <c r="K6107" s="424"/>
      <c r="L6107" s="424"/>
    </row>
    <row r="6108" spans="1:12" ht="24" customHeight="1">
      <c r="A6108" s="300" t="s">
        <v>12986</v>
      </c>
      <c r="B6108" s="301" t="s">
        <v>13107</v>
      </c>
      <c r="C6108" s="300" t="s">
        <v>9</v>
      </c>
      <c r="D6108" s="300" t="s">
        <v>9000</v>
      </c>
      <c r="E6108" s="302" t="s">
        <v>51</v>
      </c>
      <c r="F6108" s="423" t="s">
        <v>13108</v>
      </c>
      <c r="G6108" s="423"/>
      <c r="H6108" s="423">
        <v>1.6421000000000001E-3</v>
      </c>
      <c r="I6108" s="423"/>
      <c r="J6108" s="424">
        <v>1.11E-2</v>
      </c>
      <c r="K6108" s="424"/>
      <c r="L6108" s="424"/>
    </row>
    <row r="6109" spans="1:12" ht="24" customHeight="1">
      <c r="A6109" s="300" t="s">
        <v>12986</v>
      </c>
      <c r="B6109" s="301" t="s">
        <v>13109</v>
      </c>
      <c r="C6109" s="300" t="s">
        <v>9</v>
      </c>
      <c r="D6109" s="300" t="s">
        <v>9574</v>
      </c>
      <c r="E6109" s="302" t="s">
        <v>51</v>
      </c>
      <c r="F6109" s="423" t="s">
        <v>13110</v>
      </c>
      <c r="G6109" s="423"/>
      <c r="H6109" s="423">
        <v>5.2079999999999997E-4</v>
      </c>
      <c r="I6109" s="423"/>
      <c r="J6109" s="424">
        <v>4.5999999999999999E-3</v>
      </c>
      <c r="K6109" s="424"/>
      <c r="L6109" s="424"/>
    </row>
    <row r="6110" spans="1:12" ht="24" customHeight="1">
      <c r="A6110" s="300" t="s">
        <v>12986</v>
      </c>
      <c r="B6110" s="301" t="s">
        <v>13111</v>
      </c>
      <c r="C6110" s="300" t="s">
        <v>9</v>
      </c>
      <c r="D6110" s="300" t="s">
        <v>10714</v>
      </c>
      <c r="E6110" s="302" t="s">
        <v>93</v>
      </c>
      <c r="F6110" s="423" t="s">
        <v>13112</v>
      </c>
      <c r="G6110" s="423"/>
      <c r="H6110" s="423">
        <v>2.7369999999999998E-4</v>
      </c>
      <c r="I6110" s="423"/>
      <c r="J6110" s="424">
        <v>4.1999999999999997E-3</v>
      </c>
      <c r="K6110" s="424"/>
      <c r="L6110" s="424"/>
    </row>
    <row r="6111" spans="1:12" ht="24" customHeight="1">
      <c r="A6111" s="300" t="s">
        <v>12986</v>
      </c>
      <c r="B6111" s="301" t="s">
        <v>13113</v>
      </c>
      <c r="C6111" s="300" t="s">
        <v>9</v>
      </c>
      <c r="D6111" s="300" t="s">
        <v>10809</v>
      </c>
      <c r="E6111" s="302" t="s">
        <v>51</v>
      </c>
      <c r="F6111" s="423" t="s">
        <v>13114</v>
      </c>
      <c r="G6111" s="423"/>
      <c r="H6111" s="423">
        <v>2.7369999999999998E-4</v>
      </c>
      <c r="I6111" s="423"/>
      <c r="J6111" s="424">
        <v>3.3E-3</v>
      </c>
      <c r="K6111" s="424"/>
      <c r="L6111" s="424"/>
    </row>
    <row r="6112" spans="1:12" ht="24" customHeight="1">
      <c r="A6112" s="300" t="s">
        <v>12986</v>
      </c>
      <c r="B6112" s="301" t="s">
        <v>13115</v>
      </c>
      <c r="C6112" s="300" t="s">
        <v>9</v>
      </c>
      <c r="D6112" s="300" t="s">
        <v>10810</v>
      </c>
      <c r="E6112" s="302" t="s">
        <v>51</v>
      </c>
      <c r="F6112" s="423" t="s">
        <v>13116</v>
      </c>
      <c r="G6112" s="423"/>
      <c r="H6112" s="423">
        <v>2.7369999999999998E-4</v>
      </c>
      <c r="I6112" s="423"/>
      <c r="J6112" s="424">
        <v>7.3000000000000001E-3</v>
      </c>
      <c r="K6112" s="424"/>
      <c r="L6112" s="424"/>
    </row>
    <row r="6113" spans="1:12" ht="24" customHeight="1">
      <c r="A6113" s="300" t="s">
        <v>12986</v>
      </c>
      <c r="B6113" s="301" t="s">
        <v>13117</v>
      </c>
      <c r="C6113" s="300" t="s">
        <v>9</v>
      </c>
      <c r="D6113" s="300" t="s">
        <v>10837</v>
      </c>
      <c r="E6113" s="302" t="s">
        <v>51</v>
      </c>
      <c r="F6113" s="423" t="s">
        <v>13118</v>
      </c>
      <c r="G6113" s="423"/>
      <c r="H6113" s="423">
        <v>9.3999999999999998E-6</v>
      </c>
      <c r="I6113" s="423"/>
      <c r="J6113" s="424">
        <v>4.1999999999999997E-3</v>
      </c>
      <c r="K6113" s="424"/>
      <c r="L6113" s="424"/>
    </row>
    <row r="6114" spans="1:12" ht="24" customHeight="1">
      <c r="A6114" s="300" t="s">
        <v>12986</v>
      </c>
      <c r="B6114" s="301" t="s">
        <v>13003</v>
      </c>
      <c r="C6114" s="300" t="s">
        <v>9</v>
      </c>
      <c r="D6114" s="300" t="s">
        <v>7216</v>
      </c>
      <c r="E6114" s="302" t="s">
        <v>51</v>
      </c>
      <c r="F6114" s="423" t="s">
        <v>13004</v>
      </c>
      <c r="G6114" s="423"/>
      <c r="H6114" s="423">
        <v>5.4819999999999999E-4</v>
      </c>
      <c r="I6114" s="423"/>
      <c r="J6114" s="424">
        <v>1.83E-2</v>
      </c>
      <c r="K6114" s="424"/>
      <c r="L6114" s="424"/>
    </row>
    <row r="6115" spans="1:12" ht="24" customHeight="1">
      <c r="A6115" s="300" t="s">
        <v>12986</v>
      </c>
      <c r="B6115" s="301" t="s">
        <v>13005</v>
      </c>
      <c r="C6115" s="300" t="s">
        <v>9</v>
      </c>
      <c r="D6115" s="300" t="s">
        <v>7393</v>
      </c>
      <c r="E6115" s="302" t="s">
        <v>12988</v>
      </c>
      <c r="F6115" s="423" t="s">
        <v>13006</v>
      </c>
      <c r="G6115" s="423"/>
      <c r="H6115" s="423">
        <v>3.2979999999999999E-4</v>
      </c>
      <c r="I6115" s="423"/>
      <c r="J6115" s="424">
        <v>1.78E-2</v>
      </c>
      <c r="K6115" s="424"/>
      <c r="L6115" s="424"/>
    </row>
    <row r="6116" spans="1:12" ht="24" customHeight="1">
      <c r="A6116" s="300" t="s">
        <v>12986</v>
      </c>
      <c r="B6116" s="301" t="s">
        <v>13007</v>
      </c>
      <c r="C6116" s="300" t="s">
        <v>9</v>
      </c>
      <c r="D6116" s="300" t="s">
        <v>10619</v>
      </c>
      <c r="E6116" s="302" t="s">
        <v>51</v>
      </c>
      <c r="F6116" s="423" t="s">
        <v>13008</v>
      </c>
      <c r="G6116" s="423"/>
      <c r="H6116" s="423">
        <v>2.5589999999999999E-4</v>
      </c>
      <c r="I6116" s="423"/>
      <c r="J6116" s="424">
        <v>4.8899999999999999E-2</v>
      </c>
      <c r="K6116" s="424"/>
      <c r="L6116" s="424"/>
    </row>
    <row r="6117" spans="1:12" ht="24" customHeight="1">
      <c r="A6117" s="300" t="s">
        <v>12986</v>
      </c>
      <c r="B6117" s="301" t="s">
        <v>13009</v>
      </c>
      <c r="C6117" s="300" t="s">
        <v>9</v>
      </c>
      <c r="D6117" s="300" t="s">
        <v>10769</v>
      </c>
      <c r="E6117" s="302" t="s">
        <v>51</v>
      </c>
      <c r="F6117" s="423" t="s">
        <v>13010</v>
      </c>
      <c r="G6117" s="423"/>
      <c r="H6117" s="423">
        <v>2.2994899999999999E-2</v>
      </c>
      <c r="I6117" s="423"/>
      <c r="J6117" s="424">
        <v>2.9000000000000001E-2</v>
      </c>
      <c r="K6117" s="424"/>
      <c r="L6117" s="424"/>
    </row>
    <row r="6118" spans="1:12" ht="24" customHeight="1">
      <c r="A6118" s="300" t="s">
        <v>12986</v>
      </c>
      <c r="B6118" s="301" t="s">
        <v>13011</v>
      </c>
      <c r="C6118" s="300" t="s">
        <v>9</v>
      </c>
      <c r="D6118" s="300" t="s">
        <v>10929</v>
      </c>
      <c r="E6118" s="302" t="s">
        <v>51</v>
      </c>
      <c r="F6118" s="423" t="s">
        <v>13012</v>
      </c>
      <c r="G6118" s="423"/>
      <c r="H6118" s="423">
        <v>2.2159999999999999E-4</v>
      </c>
      <c r="I6118" s="423"/>
      <c r="J6118" s="424">
        <v>3.3300000000000003E-2</v>
      </c>
      <c r="K6118" s="424"/>
      <c r="L6118" s="424"/>
    </row>
    <row r="6119" spans="1:12" ht="17.100000000000001" customHeight="1">
      <c r="A6119" s="298"/>
      <c r="B6119" s="298"/>
      <c r="C6119" s="298"/>
      <c r="D6119" s="298"/>
      <c r="E6119" s="298"/>
      <c r="F6119" s="298"/>
      <c r="G6119" s="298"/>
      <c r="H6119" s="298"/>
      <c r="I6119" s="298"/>
      <c r="J6119" s="298" t="s">
        <v>12992</v>
      </c>
      <c r="K6119" s="298"/>
      <c r="L6119" s="298" t="s">
        <v>14563</v>
      </c>
    </row>
    <row r="6120" spans="1:12">
      <c r="A6120" s="414" t="s">
        <v>13056</v>
      </c>
      <c r="B6120" s="414"/>
      <c r="C6120" s="414"/>
      <c r="D6120" s="414"/>
      <c r="E6120" s="414"/>
      <c r="F6120" s="414"/>
      <c r="G6120" s="414"/>
      <c r="H6120" s="414"/>
      <c r="I6120" s="294"/>
      <c r="J6120" s="294"/>
      <c r="K6120" s="294"/>
      <c r="L6120" s="294"/>
    </row>
    <row r="6121" spans="1:12" ht="17.100000000000001" customHeight="1">
      <c r="A6121" s="294" t="s">
        <v>12978</v>
      </c>
      <c r="B6121" s="298" t="s">
        <v>12979</v>
      </c>
      <c r="C6121" s="294" t="s">
        <v>12980</v>
      </c>
      <c r="D6121" s="294" t="s">
        <v>12981</v>
      </c>
      <c r="E6121" s="299" t="s">
        <v>12982</v>
      </c>
      <c r="F6121" s="413" t="s">
        <v>12983</v>
      </c>
      <c r="G6121" s="413"/>
      <c r="H6121" s="413" t="s">
        <v>12984</v>
      </c>
      <c r="I6121" s="413"/>
      <c r="J6121" s="413" t="s">
        <v>12985</v>
      </c>
      <c r="K6121" s="413"/>
      <c r="L6121" s="413"/>
    </row>
    <row r="6122" spans="1:12" ht="24" customHeight="1">
      <c r="A6122" s="300" t="s">
        <v>12986</v>
      </c>
      <c r="B6122" s="301" t="s">
        <v>13057</v>
      </c>
      <c r="C6122" s="300" t="s">
        <v>9</v>
      </c>
      <c r="D6122" s="300" t="s">
        <v>12549</v>
      </c>
      <c r="E6122" s="302" t="s">
        <v>27</v>
      </c>
      <c r="F6122" s="423" t="s">
        <v>12948</v>
      </c>
      <c r="G6122" s="423"/>
      <c r="H6122" s="423">
        <v>0.2057329</v>
      </c>
      <c r="I6122" s="423"/>
      <c r="J6122" s="424">
        <v>0.13370000000000001</v>
      </c>
      <c r="K6122" s="424"/>
      <c r="L6122" s="424"/>
    </row>
    <row r="6123" spans="1:12" ht="17.100000000000001" customHeight="1">
      <c r="A6123" s="298"/>
      <c r="B6123" s="298"/>
      <c r="C6123" s="298"/>
      <c r="D6123" s="298"/>
      <c r="E6123" s="298"/>
      <c r="F6123" s="298"/>
      <c r="G6123" s="298"/>
      <c r="H6123" s="298"/>
      <c r="I6123" s="298"/>
      <c r="J6123" s="298" t="s">
        <v>12992</v>
      </c>
      <c r="K6123" s="298"/>
      <c r="L6123" s="298" t="s">
        <v>12910</v>
      </c>
    </row>
    <row r="6124" spans="1:12">
      <c r="A6124" s="414" t="s">
        <v>13058</v>
      </c>
      <c r="B6124" s="414"/>
      <c r="C6124" s="414"/>
      <c r="D6124" s="414"/>
      <c r="E6124" s="414"/>
      <c r="F6124" s="414"/>
      <c r="G6124" s="414"/>
      <c r="H6124" s="414"/>
      <c r="I6124" s="294"/>
      <c r="J6124" s="294"/>
      <c r="K6124" s="294"/>
      <c r="L6124" s="294"/>
    </row>
    <row r="6125" spans="1:12" ht="17.100000000000001" customHeight="1">
      <c r="A6125" s="294" t="s">
        <v>12978</v>
      </c>
      <c r="B6125" s="298" t="s">
        <v>12979</v>
      </c>
      <c r="C6125" s="294" t="s">
        <v>12980</v>
      </c>
      <c r="D6125" s="294" t="s">
        <v>12981</v>
      </c>
      <c r="E6125" s="299" t="s">
        <v>12982</v>
      </c>
      <c r="F6125" s="413" t="s">
        <v>12983</v>
      </c>
      <c r="G6125" s="413"/>
      <c r="H6125" s="413" t="s">
        <v>12984</v>
      </c>
      <c r="I6125" s="413"/>
      <c r="J6125" s="413" t="s">
        <v>12985</v>
      </c>
      <c r="K6125" s="413"/>
      <c r="L6125" s="413"/>
    </row>
    <row r="6126" spans="1:12" ht="24" customHeight="1">
      <c r="A6126" s="300" t="s">
        <v>12986</v>
      </c>
      <c r="B6126" s="301" t="s">
        <v>13059</v>
      </c>
      <c r="C6126" s="300" t="s">
        <v>9</v>
      </c>
      <c r="D6126" s="300" t="s">
        <v>12535</v>
      </c>
      <c r="E6126" s="302" t="s">
        <v>27</v>
      </c>
      <c r="F6126" s="423" t="s">
        <v>12936</v>
      </c>
      <c r="G6126" s="423"/>
      <c r="H6126" s="423">
        <v>0.2057329</v>
      </c>
      <c r="I6126" s="423"/>
      <c r="J6126" s="424">
        <v>1.03E-2</v>
      </c>
      <c r="K6126" s="424"/>
      <c r="L6126" s="424"/>
    </row>
    <row r="6127" spans="1:12" ht="17.100000000000001" customHeight="1">
      <c r="A6127" s="298"/>
      <c r="B6127" s="298"/>
      <c r="C6127" s="298"/>
      <c r="D6127" s="298"/>
      <c r="E6127" s="298"/>
      <c r="F6127" s="298"/>
      <c r="G6127" s="298"/>
      <c r="H6127" s="298"/>
      <c r="I6127" s="298"/>
      <c r="J6127" s="298" t="s">
        <v>12992</v>
      </c>
      <c r="K6127" s="298"/>
      <c r="L6127" s="298" t="s">
        <v>12904</v>
      </c>
    </row>
    <row r="6128" spans="1:12">
      <c r="A6128" s="414" t="s">
        <v>13060</v>
      </c>
      <c r="B6128" s="414"/>
      <c r="C6128" s="414"/>
      <c r="D6128" s="414"/>
      <c r="E6128" s="414"/>
      <c r="F6128" s="414"/>
      <c r="G6128" s="414"/>
      <c r="H6128" s="414"/>
      <c r="I6128" s="294"/>
      <c r="J6128" s="294"/>
      <c r="K6128" s="294"/>
      <c r="L6128" s="294"/>
    </row>
    <row r="6129" spans="1:12" ht="17.100000000000001" customHeight="1">
      <c r="A6129" s="294" t="s">
        <v>12978</v>
      </c>
      <c r="B6129" s="298" t="s">
        <v>12979</v>
      </c>
      <c r="C6129" s="294" t="s">
        <v>12980</v>
      </c>
      <c r="D6129" s="294" t="s">
        <v>12981</v>
      </c>
      <c r="E6129" s="299" t="s">
        <v>12982</v>
      </c>
      <c r="F6129" s="413" t="s">
        <v>12983</v>
      </c>
      <c r="G6129" s="413"/>
      <c r="H6129" s="413" t="s">
        <v>12984</v>
      </c>
      <c r="I6129" s="413"/>
      <c r="J6129" s="413" t="s">
        <v>12985</v>
      </c>
      <c r="K6129" s="413"/>
      <c r="L6129" s="413"/>
    </row>
    <row r="6130" spans="1:12" ht="24" customHeight="1">
      <c r="A6130" s="300" t="s">
        <v>12986</v>
      </c>
      <c r="B6130" s="301" t="s">
        <v>13061</v>
      </c>
      <c r="C6130" s="300" t="s">
        <v>9</v>
      </c>
      <c r="D6130" s="300" t="s">
        <v>12522</v>
      </c>
      <c r="E6130" s="302" t="s">
        <v>27</v>
      </c>
      <c r="F6130" s="423" t="s">
        <v>12964</v>
      </c>
      <c r="G6130" s="423"/>
      <c r="H6130" s="423">
        <v>0.2057329</v>
      </c>
      <c r="I6130" s="423"/>
      <c r="J6130" s="424">
        <v>0.52049999999999996</v>
      </c>
      <c r="K6130" s="424"/>
      <c r="L6130" s="424"/>
    </row>
    <row r="6131" spans="1:12" ht="24" customHeight="1">
      <c r="A6131" s="300" t="s">
        <v>12986</v>
      </c>
      <c r="B6131" s="301" t="s">
        <v>13062</v>
      </c>
      <c r="C6131" s="300" t="s">
        <v>9</v>
      </c>
      <c r="D6131" s="300" t="s">
        <v>12527</v>
      </c>
      <c r="E6131" s="302" t="s">
        <v>27</v>
      </c>
      <c r="F6131" s="423" t="s">
        <v>13063</v>
      </c>
      <c r="G6131" s="423"/>
      <c r="H6131" s="423">
        <v>0.2057329</v>
      </c>
      <c r="I6131" s="423"/>
      <c r="J6131" s="424">
        <v>6.9900000000000004E-2</v>
      </c>
      <c r="K6131" s="424"/>
      <c r="L6131" s="424"/>
    </row>
    <row r="6132" spans="1:12" ht="17.100000000000001" customHeight="1">
      <c r="A6132" s="298"/>
      <c r="B6132" s="298"/>
      <c r="C6132" s="298"/>
      <c r="D6132" s="298"/>
      <c r="E6132" s="298"/>
      <c r="F6132" s="298"/>
      <c r="G6132" s="298"/>
      <c r="H6132" s="298"/>
      <c r="I6132" s="298"/>
      <c r="J6132" s="298" t="s">
        <v>12992</v>
      </c>
      <c r="K6132" s="298"/>
      <c r="L6132" s="298" t="s">
        <v>13098</v>
      </c>
    </row>
    <row r="6133" spans="1:12" ht="17.100000000000001" customHeight="1">
      <c r="A6133" s="294" t="s">
        <v>13014</v>
      </c>
      <c r="B6133" s="294"/>
      <c r="C6133" s="294"/>
      <c r="D6133" s="294"/>
      <c r="E6133" s="294"/>
      <c r="F6133" s="294"/>
      <c r="G6133" s="294"/>
      <c r="H6133" s="294"/>
      <c r="I6133" s="294"/>
      <c r="J6133" s="294"/>
      <c r="K6133" s="294"/>
      <c r="L6133" s="294"/>
    </row>
    <row r="6134" spans="1:12" ht="17.100000000000001" customHeight="1">
      <c r="A6134" s="298"/>
      <c r="B6134" s="298"/>
      <c r="C6134" s="298"/>
      <c r="D6134" s="298"/>
      <c r="E6134" s="298"/>
      <c r="F6134" s="298"/>
      <c r="G6134" s="298"/>
      <c r="H6134" s="298"/>
      <c r="I6134" s="298"/>
      <c r="J6134" s="298" t="s">
        <v>13015</v>
      </c>
      <c r="K6134" s="298"/>
      <c r="L6134" s="298" t="s">
        <v>14564</v>
      </c>
    </row>
    <row r="6135" spans="1:12" ht="17.100000000000001" customHeight="1">
      <c r="A6135" s="298"/>
      <c r="B6135" s="298"/>
      <c r="C6135" s="298"/>
      <c r="D6135" s="298"/>
      <c r="E6135" s="298"/>
      <c r="F6135" s="298"/>
      <c r="G6135" s="298"/>
      <c r="H6135" s="298"/>
      <c r="I6135" s="298"/>
      <c r="J6135" s="298" t="s">
        <v>13017</v>
      </c>
      <c r="K6135" s="298" t="s">
        <v>13018</v>
      </c>
      <c r="L6135" s="298" t="s">
        <v>14565</v>
      </c>
    </row>
    <row r="6136" spans="1:12" ht="17.100000000000001" customHeight="1">
      <c r="A6136" s="298"/>
      <c r="B6136" s="298"/>
      <c r="C6136" s="298"/>
      <c r="D6136" s="298"/>
      <c r="E6136" s="298"/>
      <c r="F6136" s="298"/>
      <c r="G6136" s="298"/>
      <c r="H6136" s="298"/>
      <c r="I6136" s="298"/>
      <c r="J6136" s="298" t="s">
        <v>13020</v>
      </c>
      <c r="K6136" s="298"/>
      <c r="L6136" s="298" t="s">
        <v>14566</v>
      </c>
    </row>
    <row r="6137" spans="1:12" ht="17.100000000000001" customHeight="1">
      <c r="A6137" s="298"/>
      <c r="B6137" s="298"/>
      <c r="C6137" s="298"/>
      <c r="D6137" s="298"/>
      <c r="E6137" s="298"/>
      <c r="F6137" s="298"/>
      <c r="G6137" s="298"/>
      <c r="H6137" s="298"/>
      <c r="I6137" s="298"/>
      <c r="J6137" s="298" t="s">
        <v>13022</v>
      </c>
      <c r="K6137" s="298" t="s">
        <v>12974</v>
      </c>
      <c r="L6137" s="298" t="s">
        <v>14567</v>
      </c>
    </row>
    <row r="6138" spans="1:12" ht="17.100000000000001" customHeight="1">
      <c r="A6138" s="298"/>
      <c r="B6138" s="298"/>
      <c r="C6138" s="298"/>
      <c r="D6138" s="298"/>
      <c r="E6138" s="298"/>
      <c r="F6138" s="298"/>
      <c r="G6138" s="298"/>
      <c r="H6138" s="298"/>
      <c r="I6138" s="298"/>
      <c r="J6138" s="298" t="s">
        <v>13024</v>
      </c>
      <c r="K6138" s="298"/>
      <c r="L6138" s="298" t="s">
        <v>14568</v>
      </c>
    </row>
    <row r="6139" spans="1:12" ht="30" customHeight="1">
      <c r="A6139" s="299"/>
      <c r="B6139" s="299"/>
      <c r="C6139" s="299"/>
      <c r="D6139" s="299"/>
      <c r="E6139" s="299"/>
      <c r="F6139" s="299"/>
      <c r="G6139" s="299"/>
      <c r="H6139" s="299"/>
      <c r="I6139" s="299"/>
      <c r="J6139" s="299"/>
      <c r="K6139" s="299"/>
      <c r="L6139" s="299"/>
    </row>
    <row r="6140" spans="1:12" ht="36" customHeight="1">
      <c r="A6140" s="295" t="s">
        <v>14569</v>
      </c>
      <c r="B6140" s="296" t="s">
        <v>14570</v>
      </c>
      <c r="C6140" s="295" t="s">
        <v>9</v>
      </c>
      <c r="D6140" s="295" t="s">
        <v>3930</v>
      </c>
      <c r="E6140" s="297" t="s">
        <v>20</v>
      </c>
      <c r="F6140" s="296"/>
      <c r="G6140" s="296"/>
      <c r="H6140" s="296"/>
      <c r="I6140" s="296"/>
      <c r="J6140" s="296"/>
      <c r="K6140" s="296"/>
      <c r="L6140" s="296"/>
    </row>
    <row r="6141" spans="1:12">
      <c r="A6141" s="414" t="s">
        <v>12977</v>
      </c>
      <c r="B6141" s="414"/>
      <c r="C6141" s="414"/>
      <c r="D6141" s="414"/>
      <c r="E6141" s="414"/>
      <c r="F6141" s="414"/>
      <c r="G6141" s="414"/>
      <c r="H6141" s="414"/>
      <c r="I6141" s="294"/>
      <c r="J6141" s="294"/>
      <c r="K6141" s="294"/>
      <c r="L6141" s="294"/>
    </row>
    <row r="6142" spans="1:12" ht="17.100000000000001" customHeight="1">
      <c r="A6142" s="294" t="s">
        <v>12978</v>
      </c>
      <c r="B6142" s="298" t="s">
        <v>12979</v>
      </c>
      <c r="C6142" s="294" t="s">
        <v>12980</v>
      </c>
      <c r="D6142" s="294" t="s">
        <v>12981</v>
      </c>
      <c r="E6142" s="299" t="s">
        <v>12982</v>
      </c>
      <c r="F6142" s="413" t="s">
        <v>12983</v>
      </c>
      <c r="G6142" s="413"/>
      <c r="H6142" s="413" t="s">
        <v>12984</v>
      </c>
      <c r="I6142" s="413"/>
      <c r="J6142" s="413" t="s">
        <v>12985</v>
      </c>
      <c r="K6142" s="413"/>
      <c r="L6142" s="413"/>
    </row>
    <row r="6143" spans="1:12" ht="24" customHeight="1">
      <c r="A6143" s="300" t="s">
        <v>12986</v>
      </c>
      <c r="B6143" s="301" t="s">
        <v>13085</v>
      </c>
      <c r="C6143" s="300" t="s">
        <v>9</v>
      </c>
      <c r="D6143" s="300" t="s">
        <v>7909</v>
      </c>
      <c r="E6143" s="302" t="s">
        <v>51</v>
      </c>
      <c r="F6143" s="423" t="s">
        <v>13086</v>
      </c>
      <c r="G6143" s="423"/>
      <c r="H6143" s="423">
        <v>1.016E-4</v>
      </c>
      <c r="I6143" s="423"/>
      <c r="J6143" s="424">
        <v>1.06E-2</v>
      </c>
      <c r="K6143" s="424"/>
      <c r="L6143" s="424"/>
    </row>
    <row r="6144" spans="1:12" ht="24" customHeight="1">
      <c r="A6144" s="300" t="s">
        <v>12986</v>
      </c>
      <c r="B6144" s="301" t="s">
        <v>13087</v>
      </c>
      <c r="C6144" s="300" t="s">
        <v>9</v>
      </c>
      <c r="D6144" s="300" t="s">
        <v>8873</v>
      </c>
      <c r="E6144" s="302" t="s">
        <v>51</v>
      </c>
      <c r="F6144" s="423" t="s">
        <v>13088</v>
      </c>
      <c r="G6144" s="423"/>
      <c r="H6144" s="423">
        <v>9.5999999999999996E-6</v>
      </c>
      <c r="I6144" s="423"/>
      <c r="J6144" s="424">
        <v>8.3000000000000001E-3</v>
      </c>
      <c r="K6144" s="424"/>
      <c r="L6144" s="424"/>
    </row>
    <row r="6145" spans="1:12" ht="48" customHeight="1">
      <c r="A6145" s="300" t="s">
        <v>12986</v>
      </c>
      <c r="B6145" s="301" t="s">
        <v>13089</v>
      </c>
      <c r="C6145" s="300" t="s">
        <v>9</v>
      </c>
      <c r="D6145" s="300" t="s">
        <v>9227</v>
      </c>
      <c r="E6145" s="302" t="s">
        <v>51</v>
      </c>
      <c r="F6145" s="423" t="s">
        <v>13090</v>
      </c>
      <c r="G6145" s="423"/>
      <c r="H6145" s="423">
        <v>6.7000000000000002E-6</v>
      </c>
      <c r="I6145" s="423"/>
      <c r="J6145" s="424">
        <v>8.9999999999999993E-3</v>
      </c>
      <c r="K6145" s="424"/>
      <c r="L6145" s="424"/>
    </row>
    <row r="6146" spans="1:12" ht="24" customHeight="1">
      <c r="A6146" s="300" t="s">
        <v>12986</v>
      </c>
      <c r="B6146" s="301" t="s">
        <v>13091</v>
      </c>
      <c r="C6146" s="300" t="s">
        <v>9</v>
      </c>
      <c r="D6146" s="300" t="s">
        <v>9580</v>
      </c>
      <c r="E6146" s="302" t="s">
        <v>51</v>
      </c>
      <c r="F6146" s="423" t="s">
        <v>13092</v>
      </c>
      <c r="G6146" s="423"/>
      <c r="H6146" s="423">
        <v>6.7000000000000002E-6</v>
      </c>
      <c r="I6146" s="423"/>
      <c r="J6146" s="424">
        <v>6.0000000000000001E-3</v>
      </c>
      <c r="K6146" s="424"/>
      <c r="L6146" s="424"/>
    </row>
    <row r="6147" spans="1:12" ht="24" customHeight="1">
      <c r="A6147" s="300" t="s">
        <v>12986</v>
      </c>
      <c r="B6147" s="301" t="s">
        <v>12987</v>
      </c>
      <c r="C6147" s="300" t="s">
        <v>9</v>
      </c>
      <c r="D6147" s="300" t="s">
        <v>9831</v>
      </c>
      <c r="E6147" s="302" t="s">
        <v>12988</v>
      </c>
      <c r="F6147" s="423" t="s">
        <v>12989</v>
      </c>
      <c r="G6147" s="423"/>
      <c r="H6147" s="423">
        <v>2.3495E-3</v>
      </c>
      <c r="I6147" s="423"/>
      <c r="J6147" s="424">
        <v>2.3800000000000002E-2</v>
      </c>
      <c r="K6147" s="424"/>
      <c r="L6147" s="424"/>
    </row>
    <row r="6148" spans="1:12" ht="36" customHeight="1">
      <c r="A6148" s="300" t="s">
        <v>12986</v>
      </c>
      <c r="B6148" s="301" t="s">
        <v>12990</v>
      </c>
      <c r="C6148" s="300" t="s">
        <v>9</v>
      </c>
      <c r="D6148" s="300" t="s">
        <v>11426</v>
      </c>
      <c r="E6148" s="302" t="s">
        <v>51</v>
      </c>
      <c r="F6148" s="423" t="s">
        <v>12991</v>
      </c>
      <c r="G6148" s="423"/>
      <c r="H6148" s="423">
        <v>1.2300000000000001E-4</v>
      </c>
      <c r="I6148" s="423"/>
      <c r="J6148" s="424">
        <v>1.6299999999999999E-2</v>
      </c>
      <c r="K6148" s="424"/>
      <c r="L6148" s="424"/>
    </row>
    <row r="6149" spans="1:12" ht="17.100000000000001" customHeight="1">
      <c r="A6149" s="298"/>
      <c r="B6149" s="298"/>
      <c r="C6149" s="298"/>
      <c r="D6149" s="298"/>
      <c r="E6149" s="298"/>
      <c r="F6149" s="298"/>
      <c r="G6149" s="298"/>
      <c r="H6149" s="298"/>
      <c r="I6149" s="298"/>
      <c r="J6149" s="298" t="s">
        <v>12992</v>
      </c>
      <c r="K6149" s="298"/>
      <c r="L6149" s="298" t="s">
        <v>12952</v>
      </c>
    </row>
    <row r="6150" spans="1:12">
      <c r="A6150" s="414" t="s">
        <v>12994</v>
      </c>
      <c r="B6150" s="414"/>
      <c r="C6150" s="414"/>
      <c r="D6150" s="414"/>
      <c r="E6150" s="414"/>
      <c r="F6150" s="414"/>
      <c r="G6150" s="414"/>
      <c r="H6150" s="414"/>
      <c r="I6150" s="294"/>
      <c r="J6150" s="294"/>
      <c r="K6150" s="294"/>
      <c r="L6150" s="294"/>
    </row>
    <row r="6151" spans="1:12" ht="17.100000000000001" customHeight="1">
      <c r="A6151" s="294" t="s">
        <v>12978</v>
      </c>
      <c r="B6151" s="298" t="s">
        <v>12979</v>
      </c>
      <c r="C6151" s="294" t="s">
        <v>12980</v>
      </c>
      <c r="D6151" s="294" t="s">
        <v>12981</v>
      </c>
      <c r="E6151" s="299" t="s">
        <v>12982</v>
      </c>
      <c r="F6151" s="413" t="s">
        <v>12983</v>
      </c>
      <c r="G6151" s="413"/>
      <c r="H6151" s="413" t="s">
        <v>12984</v>
      </c>
      <c r="I6151" s="413"/>
      <c r="J6151" s="413" t="s">
        <v>12985</v>
      </c>
      <c r="K6151" s="413"/>
      <c r="L6151" s="413"/>
    </row>
    <row r="6152" spans="1:12" ht="24" customHeight="1">
      <c r="A6152" s="300" t="s">
        <v>12986</v>
      </c>
      <c r="B6152" s="301" t="s">
        <v>13197</v>
      </c>
      <c r="C6152" s="300" t="s">
        <v>9</v>
      </c>
      <c r="D6152" s="300" t="s">
        <v>6983</v>
      </c>
      <c r="E6152" s="302" t="s">
        <v>27</v>
      </c>
      <c r="F6152" s="423" t="s">
        <v>13198</v>
      </c>
      <c r="G6152" s="423"/>
      <c r="H6152" s="423">
        <v>8.9418200000000003E-2</v>
      </c>
      <c r="I6152" s="423"/>
      <c r="J6152" s="424">
        <v>0.4516</v>
      </c>
      <c r="K6152" s="424"/>
      <c r="L6152" s="424"/>
    </row>
    <row r="6153" spans="1:12" ht="24" customHeight="1">
      <c r="A6153" s="300" t="s">
        <v>12986</v>
      </c>
      <c r="B6153" s="301" t="s">
        <v>13199</v>
      </c>
      <c r="C6153" s="300" t="s">
        <v>9</v>
      </c>
      <c r="D6153" s="300" t="s">
        <v>8746</v>
      </c>
      <c r="E6153" s="302" t="s">
        <v>27</v>
      </c>
      <c r="F6153" s="423" t="s">
        <v>13196</v>
      </c>
      <c r="G6153" s="423"/>
      <c r="H6153" s="423">
        <v>8.9418200000000003E-2</v>
      </c>
      <c r="I6153" s="423"/>
      <c r="J6153" s="424">
        <v>0.64290000000000003</v>
      </c>
      <c r="K6153" s="424"/>
      <c r="L6153" s="424"/>
    </row>
    <row r="6154" spans="1:12" ht="17.100000000000001" customHeight="1">
      <c r="A6154" s="298"/>
      <c r="B6154" s="298"/>
      <c r="C6154" s="298"/>
      <c r="D6154" s="298"/>
      <c r="E6154" s="298"/>
      <c r="F6154" s="298"/>
      <c r="G6154" s="298"/>
      <c r="H6154" s="298"/>
      <c r="I6154" s="298"/>
      <c r="J6154" s="298" t="s">
        <v>12992</v>
      </c>
      <c r="K6154" s="298"/>
      <c r="L6154" s="298" t="s">
        <v>13603</v>
      </c>
    </row>
    <row r="6155" spans="1:12">
      <c r="A6155" s="414" t="s">
        <v>12998</v>
      </c>
      <c r="B6155" s="414"/>
      <c r="C6155" s="414"/>
      <c r="D6155" s="414"/>
      <c r="E6155" s="414"/>
      <c r="F6155" s="414"/>
      <c r="G6155" s="414"/>
      <c r="H6155" s="414"/>
      <c r="I6155" s="294"/>
      <c r="J6155" s="294"/>
      <c r="K6155" s="294"/>
      <c r="L6155" s="294"/>
    </row>
    <row r="6156" spans="1:12" ht="17.100000000000001" customHeight="1">
      <c r="A6156" s="294" t="s">
        <v>12978</v>
      </c>
      <c r="B6156" s="298" t="s">
        <v>12979</v>
      </c>
      <c r="C6156" s="294" t="s">
        <v>12980</v>
      </c>
      <c r="D6156" s="294" t="s">
        <v>12981</v>
      </c>
      <c r="E6156" s="299" t="s">
        <v>12982</v>
      </c>
      <c r="F6156" s="413" t="s">
        <v>12983</v>
      </c>
      <c r="G6156" s="413"/>
      <c r="H6156" s="413" t="s">
        <v>12984</v>
      </c>
      <c r="I6156" s="413"/>
      <c r="J6156" s="413" t="s">
        <v>12985</v>
      </c>
      <c r="K6156" s="413"/>
      <c r="L6156" s="413"/>
    </row>
    <row r="6157" spans="1:12" ht="24" customHeight="1">
      <c r="A6157" s="300" t="s">
        <v>12986</v>
      </c>
      <c r="B6157" s="301" t="s">
        <v>13244</v>
      </c>
      <c r="C6157" s="300" t="s">
        <v>9</v>
      </c>
      <c r="D6157" s="300" t="s">
        <v>9005</v>
      </c>
      <c r="E6157" s="302" t="s">
        <v>51</v>
      </c>
      <c r="F6157" s="423" t="s">
        <v>13245</v>
      </c>
      <c r="G6157" s="423"/>
      <c r="H6157" s="423">
        <v>8.9999999999999993E-3</v>
      </c>
      <c r="I6157" s="423"/>
      <c r="J6157" s="424">
        <v>0.03</v>
      </c>
      <c r="K6157" s="424"/>
      <c r="L6157" s="424"/>
    </row>
    <row r="6158" spans="1:12" ht="48" customHeight="1">
      <c r="A6158" s="300" t="s">
        <v>12986</v>
      </c>
      <c r="B6158" s="301" t="s">
        <v>14571</v>
      </c>
      <c r="C6158" s="300" t="s">
        <v>9</v>
      </c>
      <c r="D6158" s="300" t="s">
        <v>7583</v>
      </c>
      <c r="E6158" s="302" t="s">
        <v>20</v>
      </c>
      <c r="F6158" s="423" t="s">
        <v>14572</v>
      </c>
      <c r="G6158" s="423"/>
      <c r="H6158" s="423">
        <v>1.0149999999999999</v>
      </c>
      <c r="I6158" s="423"/>
      <c r="J6158" s="424">
        <v>26.31</v>
      </c>
      <c r="K6158" s="424"/>
      <c r="L6158" s="424"/>
    </row>
    <row r="6159" spans="1:12" ht="24" customHeight="1">
      <c r="A6159" s="300" t="s">
        <v>12986</v>
      </c>
      <c r="B6159" s="301" t="s">
        <v>13099</v>
      </c>
      <c r="C6159" s="300" t="s">
        <v>9</v>
      </c>
      <c r="D6159" s="300" t="s">
        <v>7224</v>
      </c>
      <c r="E6159" s="302" t="s">
        <v>51</v>
      </c>
      <c r="F6159" s="423" t="s">
        <v>13100</v>
      </c>
      <c r="G6159" s="423"/>
      <c r="H6159" s="423">
        <v>1.1992000000000001E-3</v>
      </c>
      <c r="I6159" s="423"/>
      <c r="J6159" s="424">
        <v>1.0999999999999999E-2</v>
      </c>
      <c r="K6159" s="424"/>
      <c r="L6159" s="424"/>
    </row>
    <row r="6160" spans="1:12" ht="24" customHeight="1">
      <c r="A6160" s="300" t="s">
        <v>12986</v>
      </c>
      <c r="B6160" s="301" t="s">
        <v>13101</v>
      </c>
      <c r="C6160" s="300" t="s">
        <v>9</v>
      </c>
      <c r="D6160" s="300" t="s">
        <v>7359</v>
      </c>
      <c r="E6160" s="302" t="s">
        <v>51</v>
      </c>
      <c r="F6160" s="423" t="s">
        <v>13102</v>
      </c>
      <c r="G6160" s="423"/>
      <c r="H6160" s="423">
        <v>3.8699999999999999E-5</v>
      </c>
      <c r="I6160" s="423"/>
      <c r="J6160" s="424">
        <v>5.0000000000000001E-3</v>
      </c>
      <c r="K6160" s="424"/>
      <c r="L6160" s="424"/>
    </row>
    <row r="6161" spans="1:12" ht="24" customHeight="1">
      <c r="A6161" s="300" t="s">
        <v>12986</v>
      </c>
      <c r="B6161" s="301" t="s">
        <v>13103</v>
      </c>
      <c r="C6161" s="300" t="s">
        <v>9</v>
      </c>
      <c r="D6161" s="300" t="s">
        <v>8851</v>
      </c>
      <c r="E6161" s="302" t="s">
        <v>51</v>
      </c>
      <c r="F6161" s="423" t="s">
        <v>13104</v>
      </c>
      <c r="G6161" s="423"/>
      <c r="H6161" s="423">
        <v>3.1099999999999997E-5</v>
      </c>
      <c r="I6161" s="423"/>
      <c r="J6161" s="424">
        <v>6.0000000000000001E-3</v>
      </c>
      <c r="K6161" s="424"/>
      <c r="L6161" s="424"/>
    </row>
    <row r="6162" spans="1:12" ht="24" customHeight="1">
      <c r="A6162" s="300" t="s">
        <v>12986</v>
      </c>
      <c r="B6162" s="301" t="s">
        <v>13105</v>
      </c>
      <c r="C6162" s="300" t="s">
        <v>9</v>
      </c>
      <c r="D6162" s="300" t="s">
        <v>8852</v>
      </c>
      <c r="E6162" s="302" t="s">
        <v>51</v>
      </c>
      <c r="F6162" s="423" t="s">
        <v>13106</v>
      </c>
      <c r="G6162" s="423"/>
      <c r="H6162" s="423">
        <v>6.7000000000000002E-6</v>
      </c>
      <c r="I6162" s="423"/>
      <c r="J6162" s="424">
        <v>3.7000000000000002E-3</v>
      </c>
      <c r="K6162" s="424"/>
      <c r="L6162" s="424"/>
    </row>
    <row r="6163" spans="1:12" ht="24" customHeight="1">
      <c r="A6163" s="300" t="s">
        <v>12986</v>
      </c>
      <c r="B6163" s="301" t="s">
        <v>13107</v>
      </c>
      <c r="C6163" s="300" t="s">
        <v>9</v>
      </c>
      <c r="D6163" s="300" t="s">
        <v>9000</v>
      </c>
      <c r="E6163" s="302" t="s">
        <v>51</v>
      </c>
      <c r="F6163" s="423" t="s">
        <v>13108</v>
      </c>
      <c r="G6163" s="423"/>
      <c r="H6163" s="423">
        <v>1.3649000000000001E-3</v>
      </c>
      <c r="I6163" s="423"/>
      <c r="J6163" s="424">
        <v>9.1999999999999998E-3</v>
      </c>
      <c r="K6163" s="424"/>
      <c r="L6163" s="424"/>
    </row>
    <row r="6164" spans="1:12" ht="24" customHeight="1">
      <c r="A6164" s="300" t="s">
        <v>12986</v>
      </c>
      <c r="B6164" s="301" t="s">
        <v>13109</v>
      </c>
      <c r="C6164" s="300" t="s">
        <v>9</v>
      </c>
      <c r="D6164" s="300" t="s">
        <v>9574</v>
      </c>
      <c r="E6164" s="302" t="s">
        <v>51</v>
      </c>
      <c r="F6164" s="423" t="s">
        <v>13110</v>
      </c>
      <c r="G6164" s="423"/>
      <c r="H6164" s="423">
        <v>4.328E-4</v>
      </c>
      <c r="I6164" s="423"/>
      <c r="J6164" s="424">
        <v>3.8E-3</v>
      </c>
      <c r="K6164" s="424"/>
      <c r="L6164" s="424"/>
    </row>
    <row r="6165" spans="1:12" ht="24" customHeight="1">
      <c r="A6165" s="300" t="s">
        <v>12986</v>
      </c>
      <c r="B6165" s="301" t="s">
        <v>13111</v>
      </c>
      <c r="C6165" s="300" t="s">
        <v>9</v>
      </c>
      <c r="D6165" s="300" t="s">
        <v>10714</v>
      </c>
      <c r="E6165" s="302" t="s">
        <v>93</v>
      </c>
      <c r="F6165" s="423" t="s">
        <v>13112</v>
      </c>
      <c r="G6165" s="423"/>
      <c r="H6165" s="423">
        <v>2.274E-4</v>
      </c>
      <c r="I6165" s="423"/>
      <c r="J6165" s="424">
        <v>3.5000000000000001E-3</v>
      </c>
      <c r="K6165" s="424"/>
      <c r="L6165" s="424"/>
    </row>
    <row r="6166" spans="1:12" ht="24" customHeight="1">
      <c r="A6166" s="300" t="s">
        <v>12986</v>
      </c>
      <c r="B6166" s="301" t="s">
        <v>13113</v>
      </c>
      <c r="C6166" s="300" t="s">
        <v>9</v>
      </c>
      <c r="D6166" s="300" t="s">
        <v>10809</v>
      </c>
      <c r="E6166" s="302" t="s">
        <v>51</v>
      </c>
      <c r="F6166" s="423" t="s">
        <v>13114</v>
      </c>
      <c r="G6166" s="423"/>
      <c r="H6166" s="423">
        <v>2.274E-4</v>
      </c>
      <c r="I6166" s="423"/>
      <c r="J6166" s="424">
        <v>2.7000000000000001E-3</v>
      </c>
      <c r="K6166" s="424"/>
      <c r="L6166" s="424"/>
    </row>
    <row r="6167" spans="1:12" ht="24" customHeight="1">
      <c r="A6167" s="300" t="s">
        <v>12986</v>
      </c>
      <c r="B6167" s="301" t="s">
        <v>13115</v>
      </c>
      <c r="C6167" s="300" t="s">
        <v>9</v>
      </c>
      <c r="D6167" s="300" t="s">
        <v>10810</v>
      </c>
      <c r="E6167" s="302" t="s">
        <v>51</v>
      </c>
      <c r="F6167" s="423" t="s">
        <v>13116</v>
      </c>
      <c r="G6167" s="423"/>
      <c r="H6167" s="423">
        <v>2.274E-4</v>
      </c>
      <c r="I6167" s="423"/>
      <c r="J6167" s="424">
        <v>6.1000000000000004E-3</v>
      </c>
      <c r="K6167" s="424"/>
      <c r="L6167" s="424"/>
    </row>
    <row r="6168" spans="1:12" ht="24" customHeight="1">
      <c r="A6168" s="300" t="s">
        <v>12986</v>
      </c>
      <c r="B6168" s="301" t="s">
        <v>13117</v>
      </c>
      <c r="C6168" s="300" t="s">
        <v>9</v>
      </c>
      <c r="D6168" s="300" t="s">
        <v>10837</v>
      </c>
      <c r="E6168" s="302" t="s">
        <v>51</v>
      </c>
      <c r="F6168" s="423" t="s">
        <v>13118</v>
      </c>
      <c r="G6168" s="423"/>
      <c r="H6168" s="423">
        <v>7.7000000000000008E-6</v>
      </c>
      <c r="I6168" s="423"/>
      <c r="J6168" s="424">
        <v>3.3999999999999998E-3</v>
      </c>
      <c r="K6168" s="424"/>
      <c r="L6168" s="424"/>
    </row>
    <row r="6169" spans="1:12" ht="24" customHeight="1">
      <c r="A6169" s="300" t="s">
        <v>12986</v>
      </c>
      <c r="B6169" s="301" t="s">
        <v>13003</v>
      </c>
      <c r="C6169" s="300" t="s">
        <v>9</v>
      </c>
      <c r="D6169" s="300" t="s">
        <v>7216</v>
      </c>
      <c r="E6169" s="302" t="s">
        <v>51</v>
      </c>
      <c r="F6169" s="423" t="s">
        <v>13004</v>
      </c>
      <c r="G6169" s="423"/>
      <c r="H6169" s="423">
        <v>4.5560000000000002E-4</v>
      </c>
      <c r="I6169" s="423"/>
      <c r="J6169" s="424">
        <v>1.52E-2</v>
      </c>
      <c r="K6169" s="424"/>
      <c r="L6169" s="424"/>
    </row>
    <row r="6170" spans="1:12" ht="24" customHeight="1">
      <c r="A6170" s="300" t="s">
        <v>12986</v>
      </c>
      <c r="B6170" s="301" t="s">
        <v>13005</v>
      </c>
      <c r="C6170" s="300" t="s">
        <v>9</v>
      </c>
      <c r="D6170" s="300" t="s">
        <v>7393</v>
      </c>
      <c r="E6170" s="302" t="s">
        <v>12988</v>
      </c>
      <c r="F6170" s="423" t="s">
        <v>13006</v>
      </c>
      <c r="G6170" s="423"/>
      <c r="H6170" s="423">
        <v>2.742E-4</v>
      </c>
      <c r="I6170" s="423"/>
      <c r="J6170" s="424">
        <v>1.4800000000000001E-2</v>
      </c>
      <c r="K6170" s="424"/>
      <c r="L6170" s="424"/>
    </row>
    <row r="6171" spans="1:12" ht="24" customHeight="1">
      <c r="A6171" s="300" t="s">
        <v>12986</v>
      </c>
      <c r="B6171" s="301" t="s">
        <v>13007</v>
      </c>
      <c r="C6171" s="300" t="s">
        <v>9</v>
      </c>
      <c r="D6171" s="300" t="s">
        <v>10619</v>
      </c>
      <c r="E6171" s="302" t="s">
        <v>51</v>
      </c>
      <c r="F6171" s="423" t="s">
        <v>13008</v>
      </c>
      <c r="G6171" s="423"/>
      <c r="H6171" s="423">
        <v>2.1269999999999999E-4</v>
      </c>
      <c r="I6171" s="423"/>
      <c r="J6171" s="424">
        <v>4.07E-2</v>
      </c>
      <c r="K6171" s="424"/>
      <c r="L6171" s="424"/>
    </row>
    <row r="6172" spans="1:12" ht="24" customHeight="1">
      <c r="A6172" s="300" t="s">
        <v>12986</v>
      </c>
      <c r="B6172" s="301" t="s">
        <v>13009</v>
      </c>
      <c r="C6172" s="300" t="s">
        <v>9</v>
      </c>
      <c r="D6172" s="300" t="s">
        <v>10769</v>
      </c>
      <c r="E6172" s="302" t="s">
        <v>51</v>
      </c>
      <c r="F6172" s="423" t="s">
        <v>13010</v>
      </c>
      <c r="G6172" s="423"/>
      <c r="H6172" s="423">
        <v>1.9113600000000001E-2</v>
      </c>
      <c r="I6172" s="423"/>
      <c r="J6172" s="424">
        <v>2.41E-2</v>
      </c>
      <c r="K6172" s="424"/>
      <c r="L6172" s="424"/>
    </row>
    <row r="6173" spans="1:12" ht="24" customHeight="1">
      <c r="A6173" s="300" t="s">
        <v>12986</v>
      </c>
      <c r="B6173" s="301" t="s">
        <v>13011</v>
      </c>
      <c r="C6173" s="300" t="s">
        <v>9</v>
      </c>
      <c r="D6173" s="300" t="s">
        <v>10929</v>
      </c>
      <c r="E6173" s="302" t="s">
        <v>51</v>
      </c>
      <c r="F6173" s="423" t="s">
        <v>13012</v>
      </c>
      <c r="G6173" s="423"/>
      <c r="H6173" s="423">
        <v>1.8440000000000001E-4</v>
      </c>
      <c r="I6173" s="423"/>
      <c r="J6173" s="424">
        <v>2.7699999999999999E-2</v>
      </c>
      <c r="K6173" s="424"/>
      <c r="L6173" s="424"/>
    </row>
    <row r="6174" spans="1:12" ht="17.100000000000001" customHeight="1">
      <c r="A6174" s="298"/>
      <c r="B6174" s="298"/>
      <c r="C6174" s="298"/>
      <c r="D6174" s="298"/>
      <c r="E6174" s="298"/>
      <c r="F6174" s="298"/>
      <c r="G6174" s="298"/>
      <c r="H6174" s="298"/>
      <c r="I6174" s="298"/>
      <c r="J6174" s="298" t="s">
        <v>12992</v>
      </c>
      <c r="K6174" s="298"/>
      <c r="L6174" s="298" t="s">
        <v>14573</v>
      </c>
    </row>
    <row r="6175" spans="1:12">
      <c r="A6175" s="414" t="s">
        <v>13056</v>
      </c>
      <c r="B6175" s="414"/>
      <c r="C6175" s="414"/>
      <c r="D6175" s="414"/>
      <c r="E6175" s="414"/>
      <c r="F6175" s="414"/>
      <c r="G6175" s="414"/>
      <c r="H6175" s="414"/>
      <c r="I6175" s="294"/>
      <c r="J6175" s="294"/>
      <c r="K6175" s="294"/>
      <c r="L6175" s="294"/>
    </row>
    <row r="6176" spans="1:12" ht="17.100000000000001" customHeight="1">
      <c r="A6176" s="294" t="s">
        <v>12978</v>
      </c>
      <c r="B6176" s="298" t="s">
        <v>12979</v>
      </c>
      <c r="C6176" s="294" t="s">
        <v>12980</v>
      </c>
      <c r="D6176" s="294" t="s">
        <v>12981</v>
      </c>
      <c r="E6176" s="299" t="s">
        <v>12982</v>
      </c>
      <c r="F6176" s="413" t="s">
        <v>12983</v>
      </c>
      <c r="G6176" s="413"/>
      <c r="H6176" s="413" t="s">
        <v>12984</v>
      </c>
      <c r="I6176" s="413"/>
      <c r="J6176" s="413" t="s">
        <v>12985</v>
      </c>
      <c r="K6176" s="413"/>
      <c r="L6176" s="413"/>
    </row>
    <row r="6177" spans="1:12" ht="24" customHeight="1">
      <c r="A6177" s="300" t="s">
        <v>12986</v>
      </c>
      <c r="B6177" s="301" t="s">
        <v>13057</v>
      </c>
      <c r="C6177" s="300" t="s">
        <v>9</v>
      </c>
      <c r="D6177" s="300" t="s">
        <v>12549</v>
      </c>
      <c r="E6177" s="302" t="s">
        <v>27</v>
      </c>
      <c r="F6177" s="423" t="s">
        <v>12948</v>
      </c>
      <c r="G6177" s="423"/>
      <c r="H6177" s="423">
        <v>0.1710063</v>
      </c>
      <c r="I6177" s="423"/>
      <c r="J6177" s="424">
        <v>0.11119999999999999</v>
      </c>
      <c r="K6177" s="424"/>
      <c r="L6177" s="424"/>
    </row>
    <row r="6178" spans="1:12" ht="17.100000000000001" customHeight="1">
      <c r="A6178" s="298"/>
      <c r="B6178" s="298"/>
      <c r="C6178" s="298"/>
      <c r="D6178" s="298"/>
      <c r="E6178" s="298"/>
      <c r="F6178" s="298"/>
      <c r="G6178" s="298"/>
      <c r="H6178" s="298"/>
      <c r="I6178" s="298"/>
      <c r="J6178" s="298" t="s">
        <v>12992</v>
      </c>
      <c r="K6178" s="298"/>
      <c r="L6178" s="298" t="s">
        <v>12903</v>
      </c>
    </row>
    <row r="6179" spans="1:12">
      <c r="A6179" s="414" t="s">
        <v>13058</v>
      </c>
      <c r="B6179" s="414"/>
      <c r="C6179" s="414"/>
      <c r="D6179" s="414"/>
      <c r="E6179" s="414"/>
      <c r="F6179" s="414"/>
      <c r="G6179" s="414"/>
      <c r="H6179" s="414"/>
      <c r="I6179" s="294"/>
      <c r="J6179" s="294"/>
      <c r="K6179" s="294"/>
      <c r="L6179" s="294"/>
    </row>
    <row r="6180" spans="1:12" ht="17.100000000000001" customHeight="1">
      <c r="A6180" s="294" t="s">
        <v>12978</v>
      </c>
      <c r="B6180" s="298" t="s">
        <v>12979</v>
      </c>
      <c r="C6180" s="294" t="s">
        <v>12980</v>
      </c>
      <c r="D6180" s="294" t="s">
        <v>12981</v>
      </c>
      <c r="E6180" s="299" t="s">
        <v>12982</v>
      </c>
      <c r="F6180" s="413" t="s">
        <v>12983</v>
      </c>
      <c r="G6180" s="413"/>
      <c r="H6180" s="413" t="s">
        <v>12984</v>
      </c>
      <c r="I6180" s="413"/>
      <c r="J6180" s="413" t="s">
        <v>12985</v>
      </c>
      <c r="K6180" s="413"/>
      <c r="L6180" s="413"/>
    </row>
    <row r="6181" spans="1:12" ht="24" customHeight="1">
      <c r="A6181" s="300" t="s">
        <v>12986</v>
      </c>
      <c r="B6181" s="301" t="s">
        <v>13059</v>
      </c>
      <c r="C6181" s="300" t="s">
        <v>9</v>
      </c>
      <c r="D6181" s="300" t="s">
        <v>12535</v>
      </c>
      <c r="E6181" s="302" t="s">
        <v>27</v>
      </c>
      <c r="F6181" s="423" t="s">
        <v>12936</v>
      </c>
      <c r="G6181" s="423"/>
      <c r="H6181" s="423">
        <v>0.1710063</v>
      </c>
      <c r="I6181" s="423"/>
      <c r="J6181" s="424">
        <v>8.6E-3</v>
      </c>
      <c r="K6181" s="424"/>
      <c r="L6181" s="424"/>
    </row>
    <row r="6182" spans="1:12" ht="17.100000000000001" customHeight="1">
      <c r="A6182" s="298"/>
      <c r="B6182" s="298"/>
      <c r="C6182" s="298"/>
      <c r="D6182" s="298"/>
      <c r="E6182" s="298"/>
      <c r="F6182" s="298"/>
      <c r="G6182" s="298"/>
      <c r="H6182" s="298"/>
      <c r="I6182" s="298"/>
      <c r="J6182" s="298" t="s">
        <v>12992</v>
      </c>
      <c r="K6182" s="298"/>
      <c r="L6182" s="298" t="s">
        <v>12904</v>
      </c>
    </row>
    <row r="6183" spans="1:12">
      <c r="A6183" s="414" t="s">
        <v>13060</v>
      </c>
      <c r="B6183" s="414"/>
      <c r="C6183" s="414"/>
      <c r="D6183" s="414"/>
      <c r="E6183" s="414"/>
      <c r="F6183" s="414"/>
      <c r="G6183" s="414"/>
      <c r="H6183" s="414"/>
      <c r="I6183" s="294"/>
      <c r="J6183" s="294"/>
      <c r="K6183" s="294"/>
      <c r="L6183" s="294"/>
    </row>
    <row r="6184" spans="1:12" ht="17.100000000000001" customHeight="1">
      <c r="A6184" s="294" t="s">
        <v>12978</v>
      </c>
      <c r="B6184" s="298" t="s">
        <v>12979</v>
      </c>
      <c r="C6184" s="294" t="s">
        <v>12980</v>
      </c>
      <c r="D6184" s="294" t="s">
        <v>12981</v>
      </c>
      <c r="E6184" s="299" t="s">
        <v>12982</v>
      </c>
      <c r="F6184" s="413" t="s">
        <v>12983</v>
      </c>
      <c r="G6184" s="413"/>
      <c r="H6184" s="413" t="s">
        <v>12984</v>
      </c>
      <c r="I6184" s="413"/>
      <c r="J6184" s="413" t="s">
        <v>12985</v>
      </c>
      <c r="K6184" s="413"/>
      <c r="L6184" s="413"/>
    </row>
    <row r="6185" spans="1:12" ht="24" customHeight="1">
      <c r="A6185" s="300" t="s">
        <v>12986</v>
      </c>
      <c r="B6185" s="301" t="s">
        <v>13061</v>
      </c>
      <c r="C6185" s="300" t="s">
        <v>9</v>
      </c>
      <c r="D6185" s="300" t="s">
        <v>12522</v>
      </c>
      <c r="E6185" s="302" t="s">
        <v>27</v>
      </c>
      <c r="F6185" s="423" t="s">
        <v>12964</v>
      </c>
      <c r="G6185" s="423"/>
      <c r="H6185" s="423">
        <v>0.1710063</v>
      </c>
      <c r="I6185" s="423"/>
      <c r="J6185" s="424">
        <v>0.43259999999999998</v>
      </c>
      <c r="K6185" s="424"/>
      <c r="L6185" s="424"/>
    </row>
    <row r="6186" spans="1:12" ht="24" customHeight="1">
      <c r="A6186" s="300" t="s">
        <v>12986</v>
      </c>
      <c r="B6186" s="301" t="s">
        <v>13062</v>
      </c>
      <c r="C6186" s="300" t="s">
        <v>9</v>
      </c>
      <c r="D6186" s="300" t="s">
        <v>12527</v>
      </c>
      <c r="E6186" s="302" t="s">
        <v>27</v>
      </c>
      <c r="F6186" s="423" t="s">
        <v>13063</v>
      </c>
      <c r="G6186" s="423"/>
      <c r="H6186" s="423">
        <v>0.1710063</v>
      </c>
      <c r="I6186" s="423"/>
      <c r="J6186" s="424">
        <v>5.8099999999999999E-2</v>
      </c>
      <c r="K6186" s="424"/>
      <c r="L6186" s="424"/>
    </row>
    <row r="6187" spans="1:12" ht="17.100000000000001" customHeight="1">
      <c r="A6187" s="298"/>
      <c r="B6187" s="298"/>
      <c r="C6187" s="298"/>
      <c r="D6187" s="298"/>
      <c r="E6187" s="298"/>
      <c r="F6187" s="298"/>
      <c r="G6187" s="298"/>
      <c r="H6187" s="298"/>
      <c r="I6187" s="298"/>
      <c r="J6187" s="298" t="s">
        <v>12992</v>
      </c>
      <c r="K6187" s="298"/>
      <c r="L6187" s="298" t="s">
        <v>12928</v>
      </c>
    </row>
    <row r="6188" spans="1:12" ht="17.100000000000001" customHeight="1">
      <c r="A6188" s="294" t="s">
        <v>13014</v>
      </c>
      <c r="B6188" s="294"/>
      <c r="C6188" s="294"/>
      <c r="D6188" s="294"/>
      <c r="E6188" s="294"/>
      <c r="F6188" s="294"/>
      <c r="G6188" s="294"/>
      <c r="H6188" s="294"/>
      <c r="I6188" s="294"/>
      <c r="J6188" s="294"/>
      <c r="K6188" s="294"/>
      <c r="L6188" s="294"/>
    </row>
    <row r="6189" spans="1:12" ht="17.100000000000001" customHeight="1">
      <c r="A6189" s="298"/>
      <c r="B6189" s="298"/>
      <c r="C6189" s="298"/>
      <c r="D6189" s="298"/>
      <c r="E6189" s="298"/>
      <c r="F6189" s="298"/>
      <c r="G6189" s="298"/>
      <c r="H6189" s="298"/>
      <c r="I6189" s="298"/>
      <c r="J6189" s="298" t="s">
        <v>13015</v>
      </c>
      <c r="K6189" s="298"/>
      <c r="L6189" s="298" t="s">
        <v>14574</v>
      </c>
    </row>
    <row r="6190" spans="1:12" ht="17.100000000000001" customHeight="1">
      <c r="A6190" s="298"/>
      <c r="B6190" s="298"/>
      <c r="C6190" s="298"/>
      <c r="D6190" s="298"/>
      <c r="E6190" s="298"/>
      <c r="F6190" s="298"/>
      <c r="G6190" s="298"/>
      <c r="H6190" s="298"/>
      <c r="I6190" s="298"/>
      <c r="J6190" s="298" t="s">
        <v>13017</v>
      </c>
      <c r="K6190" s="298" t="s">
        <v>13018</v>
      </c>
      <c r="L6190" s="298" t="s">
        <v>14575</v>
      </c>
    </row>
    <row r="6191" spans="1:12" ht="17.100000000000001" customHeight="1">
      <c r="A6191" s="298"/>
      <c r="B6191" s="298"/>
      <c r="C6191" s="298"/>
      <c r="D6191" s="298"/>
      <c r="E6191" s="298"/>
      <c r="F6191" s="298"/>
      <c r="G6191" s="298"/>
      <c r="H6191" s="298"/>
      <c r="I6191" s="298"/>
      <c r="J6191" s="298" t="s">
        <v>13020</v>
      </c>
      <c r="K6191" s="298"/>
      <c r="L6191" s="298" t="s">
        <v>14576</v>
      </c>
    </row>
    <row r="6192" spans="1:12" ht="17.100000000000001" customHeight="1">
      <c r="A6192" s="298"/>
      <c r="B6192" s="298"/>
      <c r="C6192" s="298"/>
      <c r="D6192" s="298"/>
      <c r="E6192" s="298"/>
      <c r="F6192" s="298"/>
      <c r="G6192" s="298"/>
      <c r="H6192" s="298"/>
      <c r="I6192" s="298"/>
      <c r="J6192" s="298" t="s">
        <v>13022</v>
      </c>
      <c r="K6192" s="298" t="s">
        <v>12974</v>
      </c>
      <c r="L6192" s="298" t="s">
        <v>14577</v>
      </c>
    </row>
    <row r="6193" spans="1:12" ht="17.100000000000001" customHeight="1">
      <c r="A6193" s="298"/>
      <c r="B6193" s="298"/>
      <c r="C6193" s="298"/>
      <c r="D6193" s="298"/>
      <c r="E6193" s="298"/>
      <c r="F6193" s="298"/>
      <c r="G6193" s="298"/>
      <c r="H6193" s="298"/>
      <c r="I6193" s="298"/>
      <c r="J6193" s="298" t="s">
        <v>13024</v>
      </c>
      <c r="K6193" s="298"/>
      <c r="L6193" s="298" t="s">
        <v>14578</v>
      </c>
    </row>
    <row r="6194" spans="1:12" ht="30" customHeight="1">
      <c r="A6194" s="299"/>
      <c r="B6194" s="299"/>
      <c r="C6194" s="299"/>
      <c r="D6194" s="299"/>
      <c r="E6194" s="299"/>
      <c r="F6194" s="299"/>
      <c r="G6194" s="299"/>
      <c r="H6194" s="299"/>
      <c r="I6194" s="299"/>
      <c r="J6194" s="299"/>
      <c r="K6194" s="299"/>
      <c r="L6194" s="299"/>
    </row>
    <row r="6195" spans="1:12" ht="36" customHeight="1">
      <c r="A6195" s="295" t="s">
        <v>14579</v>
      </c>
      <c r="B6195" s="296" t="s">
        <v>14580</v>
      </c>
      <c r="C6195" s="295" t="s">
        <v>9</v>
      </c>
      <c r="D6195" s="295" t="s">
        <v>824</v>
      </c>
      <c r="E6195" s="297" t="s">
        <v>51</v>
      </c>
      <c r="F6195" s="296"/>
      <c r="G6195" s="296"/>
      <c r="H6195" s="296"/>
      <c r="I6195" s="296"/>
      <c r="J6195" s="296"/>
      <c r="K6195" s="296"/>
      <c r="L6195" s="296"/>
    </row>
    <row r="6196" spans="1:12">
      <c r="A6196" s="414" t="s">
        <v>12977</v>
      </c>
      <c r="B6196" s="414"/>
      <c r="C6196" s="414"/>
      <c r="D6196" s="414"/>
      <c r="E6196" s="414"/>
      <c r="F6196" s="414"/>
      <c r="G6196" s="414"/>
      <c r="H6196" s="414"/>
      <c r="I6196" s="294"/>
      <c r="J6196" s="294"/>
      <c r="K6196" s="294"/>
      <c r="L6196" s="294"/>
    </row>
    <row r="6197" spans="1:12" ht="17.100000000000001" customHeight="1">
      <c r="A6197" s="294" t="s">
        <v>12978</v>
      </c>
      <c r="B6197" s="298" t="s">
        <v>12979</v>
      </c>
      <c r="C6197" s="294" t="s">
        <v>12980</v>
      </c>
      <c r="D6197" s="294" t="s">
        <v>12981</v>
      </c>
      <c r="E6197" s="299" t="s">
        <v>12982</v>
      </c>
      <c r="F6197" s="413" t="s">
        <v>12983</v>
      </c>
      <c r="G6197" s="413"/>
      <c r="H6197" s="413" t="s">
        <v>12984</v>
      </c>
      <c r="I6197" s="413"/>
      <c r="J6197" s="413" t="s">
        <v>12985</v>
      </c>
      <c r="K6197" s="413"/>
      <c r="L6197" s="413"/>
    </row>
    <row r="6198" spans="1:12" ht="24" customHeight="1">
      <c r="A6198" s="300" t="s">
        <v>12986</v>
      </c>
      <c r="B6198" s="301" t="s">
        <v>13085</v>
      </c>
      <c r="C6198" s="300" t="s">
        <v>9</v>
      </c>
      <c r="D6198" s="300" t="s">
        <v>7909</v>
      </c>
      <c r="E6198" s="302" t="s">
        <v>51</v>
      </c>
      <c r="F6198" s="423" t="s">
        <v>13086</v>
      </c>
      <c r="G6198" s="423"/>
      <c r="H6198" s="423">
        <v>3.392E-4</v>
      </c>
      <c r="I6198" s="423"/>
      <c r="J6198" s="424">
        <v>3.5299999999999998E-2</v>
      </c>
      <c r="K6198" s="424"/>
      <c r="L6198" s="424"/>
    </row>
    <row r="6199" spans="1:12" ht="24" customHeight="1">
      <c r="A6199" s="300" t="s">
        <v>12986</v>
      </c>
      <c r="B6199" s="301" t="s">
        <v>13087</v>
      </c>
      <c r="C6199" s="300" t="s">
        <v>9</v>
      </c>
      <c r="D6199" s="300" t="s">
        <v>8873</v>
      </c>
      <c r="E6199" s="302" t="s">
        <v>51</v>
      </c>
      <c r="F6199" s="423" t="s">
        <v>13088</v>
      </c>
      <c r="G6199" s="423"/>
      <c r="H6199" s="423">
        <v>3.2199999999999997E-5</v>
      </c>
      <c r="I6199" s="423"/>
      <c r="J6199" s="424">
        <v>2.8000000000000001E-2</v>
      </c>
      <c r="K6199" s="424"/>
      <c r="L6199" s="424"/>
    </row>
    <row r="6200" spans="1:12" ht="48" customHeight="1">
      <c r="A6200" s="300" t="s">
        <v>12986</v>
      </c>
      <c r="B6200" s="301" t="s">
        <v>13089</v>
      </c>
      <c r="C6200" s="300" t="s">
        <v>9</v>
      </c>
      <c r="D6200" s="300" t="s">
        <v>9227</v>
      </c>
      <c r="E6200" s="302" t="s">
        <v>51</v>
      </c>
      <c r="F6200" s="423" t="s">
        <v>13090</v>
      </c>
      <c r="G6200" s="423"/>
      <c r="H6200" s="423">
        <v>2.26E-5</v>
      </c>
      <c r="I6200" s="423"/>
      <c r="J6200" s="424">
        <v>3.0200000000000001E-2</v>
      </c>
      <c r="K6200" s="424"/>
      <c r="L6200" s="424"/>
    </row>
    <row r="6201" spans="1:12" ht="24" customHeight="1">
      <c r="A6201" s="300" t="s">
        <v>12986</v>
      </c>
      <c r="B6201" s="301" t="s">
        <v>13091</v>
      </c>
      <c r="C6201" s="300" t="s">
        <v>9</v>
      </c>
      <c r="D6201" s="300" t="s">
        <v>9580</v>
      </c>
      <c r="E6201" s="302" t="s">
        <v>51</v>
      </c>
      <c r="F6201" s="423" t="s">
        <v>13092</v>
      </c>
      <c r="G6201" s="423"/>
      <c r="H6201" s="423">
        <v>2.2099999999999998E-5</v>
      </c>
      <c r="I6201" s="423"/>
      <c r="J6201" s="424">
        <v>1.9800000000000002E-2</v>
      </c>
      <c r="K6201" s="424"/>
      <c r="L6201" s="424"/>
    </row>
    <row r="6202" spans="1:12" ht="24" customHeight="1">
      <c r="A6202" s="300" t="s">
        <v>12986</v>
      </c>
      <c r="B6202" s="301" t="s">
        <v>12987</v>
      </c>
      <c r="C6202" s="300" t="s">
        <v>9</v>
      </c>
      <c r="D6202" s="300" t="s">
        <v>9831</v>
      </c>
      <c r="E6202" s="302" t="s">
        <v>12988</v>
      </c>
      <c r="F6202" s="423" t="s">
        <v>12989</v>
      </c>
      <c r="G6202" s="423"/>
      <c r="H6202" s="423">
        <v>7.8493999999999994E-3</v>
      </c>
      <c r="I6202" s="423"/>
      <c r="J6202" s="424">
        <v>7.9399999999999998E-2</v>
      </c>
      <c r="K6202" s="424"/>
      <c r="L6202" s="424"/>
    </row>
    <row r="6203" spans="1:12" ht="36" customHeight="1">
      <c r="A6203" s="300" t="s">
        <v>12986</v>
      </c>
      <c r="B6203" s="301" t="s">
        <v>12990</v>
      </c>
      <c r="C6203" s="300" t="s">
        <v>9</v>
      </c>
      <c r="D6203" s="300" t="s">
        <v>11426</v>
      </c>
      <c r="E6203" s="302" t="s">
        <v>51</v>
      </c>
      <c r="F6203" s="423" t="s">
        <v>12991</v>
      </c>
      <c r="G6203" s="423"/>
      <c r="H6203" s="423">
        <v>4.1140000000000003E-4</v>
      </c>
      <c r="I6203" s="423"/>
      <c r="J6203" s="424">
        <v>5.4399999999999997E-2</v>
      </c>
      <c r="K6203" s="424"/>
      <c r="L6203" s="424"/>
    </row>
    <row r="6204" spans="1:12" ht="17.100000000000001" customHeight="1">
      <c r="A6204" s="298"/>
      <c r="B6204" s="298"/>
      <c r="C6204" s="298"/>
      <c r="D6204" s="298"/>
      <c r="E6204" s="298"/>
      <c r="F6204" s="298"/>
      <c r="G6204" s="298"/>
      <c r="H6204" s="298"/>
      <c r="I6204" s="298"/>
      <c r="J6204" s="298" t="s">
        <v>12992</v>
      </c>
      <c r="K6204" s="298"/>
      <c r="L6204" s="298" t="s">
        <v>12922</v>
      </c>
    </row>
    <row r="6205" spans="1:12">
      <c r="A6205" s="414" t="s">
        <v>12994</v>
      </c>
      <c r="B6205" s="414"/>
      <c r="C6205" s="414"/>
      <c r="D6205" s="414"/>
      <c r="E6205" s="414"/>
      <c r="F6205" s="414"/>
      <c r="G6205" s="414"/>
      <c r="H6205" s="414"/>
      <c r="I6205" s="294"/>
      <c r="J6205" s="294"/>
      <c r="K6205" s="294"/>
      <c r="L6205" s="294"/>
    </row>
    <row r="6206" spans="1:12" ht="17.100000000000001" customHeight="1">
      <c r="A6206" s="294" t="s">
        <v>12978</v>
      </c>
      <c r="B6206" s="298" t="s">
        <v>12979</v>
      </c>
      <c r="C6206" s="294" t="s">
        <v>12980</v>
      </c>
      <c r="D6206" s="294" t="s">
        <v>12981</v>
      </c>
      <c r="E6206" s="299" t="s">
        <v>12982</v>
      </c>
      <c r="F6206" s="413" t="s">
        <v>12983</v>
      </c>
      <c r="G6206" s="413"/>
      <c r="H6206" s="413" t="s">
        <v>12984</v>
      </c>
      <c r="I6206" s="413"/>
      <c r="J6206" s="413" t="s">
        <v>12985</v>
      </c>
      <c r="K6206" s="413"/>
      <c r="L6206" s="413"/>
    </row>
    <row r="6207" spans="1:12" ht="24" customHeight="1">
      <c r="A6207" s="300" t="s">
        <v>12986</v>
      </c>
      <c r="B6207" s="301" t="s">
        <v>13199</v>
      </c>
      <c r="C6207" s="300" t="s">
        <v>9</v>
      </c>
      <c r="D6207" s="300" t="s">
        <v>8746</v>
      </c>
      <c r="E6207" s="302" t="s">
        <v>27</v>
      </c>
      <c r="F6207" s="423" t="s">
        <v>13196</v>
      </c>
      <c r="G6207" s="423"/>
      <c r="H6207" s="423">
        <v>0.35901759999999999</v>
      </c>
      <c r="I6207" s="423"/>
      <c r="J6207" s="424">
        <v>2.5813000000000001</v>
      </c>
      <c r="K6207" s="424"/>
      <c r="L6207" s="424"/>
    </row>
    <row r="6208" spans="1:12" ht="24" customHeight="1">
      <c r="A6208" s="300" t="s">
        <v>12986</v>
      </c>
      <c r="B6208" s="301" t="s">
        <v>13197</v>
      </c>
      <c r="C6208" s="300" t="s">
        <v>9</v>
      </c>
      <c r="D6208" s="300" t="s">
        <v>6983</v>
      </c>
      <c r="E6208" s="302" t="s">
        <v>27</v>
      </c>
      <c r="F6208" s="423" t="s">
        <v>13198</v>
      </c>
      <c r="G6208" s="423"/>
      <c r="H6208" s="423">
        <v>0.23145840000000001</v>
      </c>
      <c r="I6208" s="423"/>
      <c r="J6208" s="424">
        <v>1.1689000000000001</v>
      </c>
      <c r="K6208" s="424"/>
      <c r="L6208" s="424"/>
    </row>
    <row r="6209" spans="1:12" ht="17.100000000000001" customHeight="1">
      <c r="A6209" s="298"/>
      <c r="B6209" s="298"/>
      <c r="C6209" s="298"/>
      <c r="D6209" s="298"/>
      <c r="E6209" s="298"/>
      <c r="F6209" s="298"/>
      <c r="G6209" s="298"/>
      <c r="H6209" s="298"/>
      <c r="I6209" s="298"/>
      <c r="J6209" s="298" t="s">
        <v>12992</v>
      </c>
      <c r="K6209" s="298"/>
      <c r="L6209" s="298" t="s">
        <v>14581</v>
      </c>
    </row>
    <row r="6210" spans="1:12">
      <c r="A6210" s="414" t="s">
        <v>12998</v>
      </c>
      <c r="B6210" s="414"/>
      <c r="C6210" s="414"/>
      <c r="D6210" s="414"/>
      <c r="E6210" s="414"/>
      <c r="F6210" s="414"/>
      <c r="G6210" s="414"/>
      <c r="H6210" s="414"/>
      <c r="I6210" s="294"/>
      <c r="J6210" s="294"/>
      <c r="K6210" s="294"/>
      <c r="L6210" s="294"/>
    </row>
    <row r="6211" spans="1:12" ht="17.100000000000001" customHeight="1">
      <c r="A6211" s="294" t="s">
        <v>12978</v>
      </c>
      <c r="B6211" s="298" t="s">
        <v>12979</v>
      </c>
      <c r="C6211" s="294" t="s">
        <v>12980</v>
      </c>
      <c r="D6211" s="294" t="s">
        <v>12981</v>
      </c>
      <c r="E6211" s="299" t="s">
        <v>12982</v>
      </c>
      <c r="F6211" s="413" t="s">
        <v>12983</v>
      </c>
      <c r="G6211" s="413"/>
      <c r="H6211" s="413" t="s">
        <v>12984</v>
      </c>
      <c r="I6211" s="413"/>
      <c r="J6211" s="413" t="s">
        <v>12985</v>
      </c>
      <c r="K6211" s="413"/>
      <c r="L6211" s="413"/>
    </row>
    <row r="6212" spans="1:12" ht="24" customHeight="1">
      <c r="A6212" s="300" t="s">
        <v>12986</v>
      </c>
      <c r="B6212" s="301" t="s">
        <v>13258</v>
      </c>
      <c r="C6212" s="300" t="s">
        <v>9</v>
      </c>
      <c r="D6212" s="300" t="s">
        <v>8889</v>
      </c>
      <c r="E6212" s="302" t="s">
        <v>51</v>
      </c>
      <c r="F6212" s="423" t="s">
        <v>12993</v>
      </c>
      <c r="G6212" s="423"/>
      <c r="H6212" s="423">
        <v>0.99535589999999996</v>
      </c>
      <c r="I6212" s="423"/>
      <c r="J6212" s="424">
        <v>2.1997</v>
      </c>
      <c r="K6212" s="424"/>
      <c r="L6212" s="424"/>
    </row>
    <row r="6213" spans="1:12" ht="36" customHeight="1">
      <c r="A6213" s="300" t="s">
        <v>12986</v>
      </c>
      <c r="B6213" s="301" t="s">
        <v>13259</v>
      </c>
      <c r="C6213" s="300" t="s">
        <v>9</v>
      </c>
      <c r="D6213" s="300" t="s">
        <v>10910</v>
      </c>
      <c r="E6213" s="302" t="s">
        <v>51</v>
      </c>
      <c r="F6213" s="423" t="s">
        <v>13260</v>
      </c>
      <c r="G6213" s="423"/>
      <c r="H6213" s="423">
        <v>0.99535589999999996</v>
      </c>
      <c r="I6213" s="423"/>
      <c r="J6213" s="424">
        <v>1.1447000000000001</v>
      </c>
      <c r="K6213" s="424"/>
      <c r="L6213" s="424"/>
    </row>
    <row r="6214" spans="1:12" ht="24" customHeight="1">
      <c r="A6214" s="300" t="s">
        <v>12986</v>
      </c>
      <c r="B6214" s="301" t="s">
        <v>13099</v>
      </c>
      <c r="C6214" s="300" t="s">
        <v>9</v>
      </c>
      <c r="D6214" s="300" t="s">
        <v>7224</v>
      </c>
      <c r="E6214" s="302" t="s">
        <v>51</v>
      </c>
      <c r="F6214" s="423" t="s">
        <v>13100</v>
      </c>
      <c r="G6214" s="423"/>
      <c r="H6214" s="423">
        <v>4.0064999999999996E-3</v>
      </c>
      <c r="I6214" s="423"/>
      <c r="J6214" s="424">
        <v>3.6799999999999999E-2</v>
      </c>
      <c r="K6214" s="424"/>
      <c r="L6214" s="424"/>
    </row>
    <row r="6215" spans="1:12" ht="24" customHeight="1">
      <c r="A6215" s="300" t="s">
        <v>12986</v>
      </c>
      <c r="B6215" s="301" t="s">
        <v>13101</v>
      </c>
      <c r="C6215" s="300" t="s">
        <v>9</v>
      </c>
      <c r="D6215" s="300" t="s">
        <v>7359</v>
      </c>
      <c r="E6215" s="302" t="s">
        <v>51</v>
      </c>
      <c r="F6215" s="423" t="s">
        <v>13102</v>
      </c>
      <c r="G6215" s="423"/>
      <c r="H6215" s="423">
        <v>1.293E-4</v>
      </c>
      <c r="I6215" s="423"/>
      <c r="J6215" s="424">
        <v>1.66E-2</v>
      </c>
      <c r="K6215" s="424"/>
      <c r="L6215" s="424"/>
    </row>
    <row r="6216" spans="1:12" ht="24" customHeight="1">
      <c r="A6216" s="300" t="s">
        <v>12986</v>
      </c>
      <c r="B6216" s="301" t="s">
        <v>13103</v>
      </c>
      <c r="C6216" s="300" t="s">
        <v>9</v>
      </c>
      <c r="D6216" s="300" t="s">
        <v>8851</v>
      </c>
      <c r="E6216" s="302" t="s">
        <v>51</v>
      </c>
      <c r="F6216" s="423" t="s">
        <v>13104</v>
      </c>
      <c r="G6216" s="423"/>
      <c r="H6216" s="423">
        <v>1.0340000000000001E-4</v>
      </c>
      <c r="I6216" s="423"/>
      <c r="J6216" s="424">
        <v>0.02</v>
      </c>
      <c r="K6216" s="424"/>
      <c r="L6216" s="424"/>
    </row>
    <row r="6217" spans="1:12" ht="24" customHeight="1">
      <c r="A6217" s="300" t="s">
        <v>12986</v>
      </c>
      <c r="B6217" s="301" t="s">
        <v>13105</v>
      </c>
      <c r="C6217" s="300" t="s">
        <v>9</v>
      </c>
      <c r="D6217" s="300" t="s">
        <v>8852</v>
      </c>
      <c r="E6217" s="302" t="s">
        <v>51</v>
      </c>
      <c r="F6217" s="423" t="s">
        <v>13106</v>
      </c>
      <c r="G6217" s="423"/>
      <c r="H6217" s="423">
        <v>2.2099999999999998E-5</v>
      </c>
      <c r="I6217" s="423"/>
      <c r="J6217" s="424">
        <v>1.21E-2</v>
      </c>
      <c r="K6217" s="424"/>
      <c r="L6217" s="424"/>
    </row>
    <row r="6218" spans="1:12" ht="24" customHeight="1">
      <c r="A6218" s="300" t="s">
        <v>12986</v>
      </c>
      <c r="B6218" s="301" t="s">
        <v>13107</v>
      </c>
      <c r="C6218" s="300" t="s">
        <v>9</v>
      </c>
      <c r="D6218" s="300" t="s">
        <v>9000</v>
      </c>
      <c r="E6218" s="302" t="s">
        <v>51</v>
      </c>
      <c r="F6218" s="423" t="s">
        <v>13108</v>
      </c>
      <c r="G6218" s="423"/>
      <c r="H6218" s="423">
        <v>4.5602000000000004E-3</v>
      </c>
      <c r="I6218" s="423"/>
      <c r="J6218" s="424">
        <v>3.09E-2</v>
      </c>
      <c r="K6218" s="424"/>
      <c r="L6218" s="424"/>
    </row>
    <row r="6219" spans="1:12" ht="24" customHeight="1">
      <c r="A6219" s="300" t="s">
        <v>12986</v>
      </c>
      <c r="B6219" s="301" t="s">
        <v>13109</v>
      </c>
      <c r="C6219" s="300" t="s">
        <v>9</v>
      </c>
      <c r="D6219" s="300" t="s">
        <v>9574</v>
      </c>
      <c r="E6219" s="302" t="s">
        <v>51</v>
      </c>
      <c r="F6219" s="423" t="s">
        <v>13110</v>
      </c>
      <c r="G6219" s="423"/>
      <c r="H6219" s="423">
        <v>1.4461999999999999E-3</v>
      </c>
      <c r="I6219" s="423"/>
      <c r="J6219" s="424">
        <v>1.2800000000000001E-2</v>
      </c>
      <c r="K6219" s="424"/>
      <c r="L6219" s="424"/>
    </row>
    <row r="6220" spans="1:12" ht="24" customHeight="1">
      <c r="A6220" s="300" t="s">
        <v>12986</v>
      </c>
      <c r="B6220" s="301" t="s">
        <v>13111</v>
      </c>
      <c r="C6220" s="300" t="s">
        <v>9</v>
      </c>
      <c r="D6220" s="300" t="s">
        <v>10714</v>
      </c>
      <c r="E6220" s="302" t="s">
        <v>93</v>
      </c>
      <c r="F6220" s="423" t="s">
        <v>13112</v>
      </c>
      <c r="G6220" s="423"/>
      <c r="H6220" s="423">
        <v>7.6009999999999999E-4</v>
      </c>
      <c r="I6220" s="423"/>
      <c r="J6220" s="424">
        <v>1.1599999999999999E-2</v>
      </c>
      <c r="K6220" s="424"/>
      <c r="L6220" s="424"/>
    </row>
    <row r="6221" spans="1:12" ht="24" customHeight="1">
      <c r="A6221" s="300" t="s">
        <v>12986</v>
      </c>
      <c r="B6221" s="301" t="s">
        <v>13113</v>
      </c>
      <c r="C6221" s="300" t="s">
        <v>9</v>
      </c>
      <c r="D6221" s="300" t="s">
        <v>10809</v>
      </c>
      <c r="E6221" s="302" t="s">
        <v>51</v>
      </c>
      <c r="F6221" s="423" t="s">
        <v>13114</v>
      </c>
      <c r="G6221" s="423"/>
      <c r="H6221" s="423">
        <v>7.6009999999999999E-4</v>
      </c>
      <c r="I6221" s="423"/>
      <c r="J6221" s="424">
        <v>9.1000000000000004E-3</v>
      </c>
      <c r="K6221" s="424"/>
      <c r="L6221" s="424"/>
    </row>
    <row r="6222" spans="1:12" ht="24" customHeight="1">
      <c r="A6222" s="300" t="s">
        <v>12986</v>
      </c>
      <c r="B6222" s="301" t="s">
        <v>13115</v>
      </c>
      <c r="C6222" s="300" t="s">
        <v>9</v>
      </c>
      <c r="D6222" s="300" t="s">
        <v>10810</v>
      </c>
      <c r="E6222" s="302" t="s">
        <v>51</v>
      </c>
      <c r="F6222" s="423" t="s">
        <v>13116</v>
      </c>
      <c r="G6222" s="423"/>
      <c r="H6222" s="423">
        <v>7.6009999999999999E-4</v>
      </c>
      <c r="I6222" s="423"/>
      <c r="J6222" s="424">
        <v>2.0199999999999999E-2</v>
      </c>
      <c r="K6222" s="424"/>
      <c r="L6222" s="424"/>
    </row>
    <row r="6223" spans="1:12" ht="24" customHeight="1">
      <c r="A6223" s="300" t="s">
        <v>12986</v>
      </c>
      <c r="B6223" s="301" t="s">
        <v>13117</v>
      </c>
      <c r="C6223" s="300" t="s">
        <v>9</v>
      </c>
      <c r="D6223" s="300" t="s">
        <v>10837</v>
      </c>
      <c r="E6223" s="302" t="s">
        <v>51</v>
      </c>
      <c r="F6223" s="423" t="s">
        <v>13118</v>
      </c>
      <c r="G6223" s="423"/>
      <c r="H6223" s="423">
        <v>2.5899999999999999E-5</v>
      </c>
      <c r="I6223" s="423"/>
      <c r="J6223" s="424">
        <v>1.15E-2</v>
      </c>
      <c r="K6223" s="424"/>
      <c r="L6223" s="424"/>
    </row>
    <row r="6224" spans="1:12" ht="24" customHeight="1">
      <c r="A6224" s="300" t="s">
        <v>12986</v>
      </c>
      <c r="B6224" s="301" t="s">
        <v>13003</v>
      </c>
      <c r="C6224" s="300" t="s">
        <v>9</v>
      </c>
      <c r="D6224" s="300" t="s">
        <v>7216</v>
      </c>
      <c r="E6224" s="302" t="s">
        <v>51</v>
      </c>
      <c r="F6224" s="423" t="s">
        <v>13004</v>
      </c>
      <c r="G6224" s="423"/>
      <c r="H6224" s="423">
        <v>1.5223000000000001E-3</v>
      </c>
      <c r="I6224" s="423"/>
      <c r="J6224" s="424">
        <v>5.0900000000000001E-2</v>
      </c>
      <c r="K6224" s="424"/>
      <c r="L6224" s="424"/>
    </row>
    <row r="6225" spans="1:12" ht="24" customHeight="1">
      <c r="A6225" s="300" t="s">
        <v>12986</v>
      </c>
      <c r="B6225" s="301" t="s">
        <v>13005</v>
      </c>
      <c r="C6225" s="300" t="s">
        <v>9</v>
      </c>
      <c r="D6225" s="300" t="s">
        <v>7393</v>
      </c>
      <c r="E6225" s="302" t="s">
        <v>12988</v>
      </c>
      <c r="F6225" s="423" t="s">
        <v>13006</v>
      </c>
      <c r="G6225" s="423"/>
      <c r="H6225" s="423">
        <v>9.1589999999999998E-4</v>
      </c>
      <c r="I6225" s="423"/>
      <c r="J6225" s="424">
        <v>4.9500000000000002E-2</v>
      </c>
      <c r="K6225" s="424"/>
      <c r="L6225" s="424"/>
    </row>
    <row r="6226" spans="1:12" ht="24" customHeight="1">
      <c r="A6226" s="300" t="s">
        <v>12986</v>
      </c>
      <c r="B6226" s="301" t="s">
        <v>13007</v>
      </c>
      <c r="C6226" s="300" t="s">
        <v>9</v>
      </c>
      <c r="D6226" s="300" t="s">
        <v>10619</v>
      </c>
      <c r="E6226" s="302" t="s">
        <v>51</v>
      </c>
      <c r="F6226" s="423" t="s">
        <v>13008</v>
      </c>
      <c r="G6226" s="423"/>
      <c r="H6226" s="423">
        <v>7.1049999999999998E-4</v>
      </c>
      <c r="I6226" s="423"/>
      <c r="J6226" s="424">
        <v>0.13589999999999999</v>
      </c>
      <c r="K6226" s="424"/>
      <c r="L6226" s="424"/>
    </row>
    <row r="6227" spans="1:12" ht="24" customHeight="1">
      <c r="A6227" s="300" t="s">
        <v>12986</v>
      </c>
      <c r="B6227" s="301" t="s">
        <v>13009</v>
      </c>
      <c r="C6227" s="300" t="s">
        <v>9</v>
      </c>
      <c r="D6227" s="300" t="s">
        <v>10769</v>
      </c>
      <c r="E6227" s="302" t="s">
        <v>51</v>
      </c>
      <c r="F6227" s="423" t="s">
        <v>13010</v>
      </c>
      <c r="G6227" s="423"/>
      <c r="H6227" s="423">
        <v>6.3858499999999999E-2</v>
      </c>
      <c r="I6227" s="423"/>
      <c r="J6227" s="424">
        <v>8.0500000000000002E-2</v>
      </c>
      <c r="K6227" s="424"/>
      <c r="L6227" s="424"/>
    </row>
    <row r="6228" spans="1:12" ht="24" customHeight="1">
      <c r="A6228" s="300" t="s">
        <v>12986</v>
      </c>
      <c r="B6228" s="301" t="s">
        <v>13011</v>
      </c>
      <c r="C6228" s="300" t="s">
        <v>9</v>
      </c>
      <c r="D6228" s="300" t="s">
        <v>10929</v>
      </c>
      <c r="E6228" s="302" t="s">
        <v>51</v>
      </c>
      <c r="F6228" s="423" t="s">
        <v>13012</v>
      </c>
      <c r="G6228" s="423"/>
      <c r="H6228" s="423">
        <v>6.1569999999999995E-4</v>
      </c>
      <c r="I6228" s="423"/>
      <c r="J6228" s="424">
        <v>9.2600000000000002E-2</v>
      </c>
      <c r="K6228" s="424"/>
      <c r="L6228" s="424"/>
    </row>
    <row r="6229" spans="1:12" ht="24" customHeight="1">
      <c r="A6229" s="300" t="s">
        <v>12986</v>
      </c>
      <c r="B6229" s="301" t="s">
        <v>13263</v>
      </c>
      <c r="C6229" s="300" t="s">
        <v>9</v>
      </c>
      <c r="D6229" s="300" t="s">
        <v>9216</v>
      </c>
      <c r="E6229" s="302" t="s">
        <v>51</v>
      </c>
      <c r="F6229" s="423" t="s">
        <v>13264</v>
      </c>
      <c r="G6229" s="423"/>
      <c r="H6229" s="423">
        <v>0.99535589999999996</v>
      </c>
      <c r="I6229" s="423"/>
      <c r="J6229" s="424">
        <v>5.1958000000000002</v>
      </c>
      <c r="K6229" s="424"/>
      <c r="L6229" s="424"/>
    </row>
    <row r="6230" spans="1:12" ht="17.100000000000001" customHeight="1">
      <c r="A6230" s="298"/>
      <c r="B6230" s="298"/>
      <c r="C6230" s="298"/>
      <c r="D6230" s="298"/>
      <c r="E6230" s="298"/>
      <c r="F6230" s="298"/>
      <c r="G6230" s="298"/>
      <c r="H6230" s="298"/>
      <c r="I6230" s="298"/>
      <c r="J6230" s="298" t="s">
        <v>12992</v>
      </c>
      <c r="K6230" s="298"/>
      <c r="L6230" s="298" t="s">
        <v>14582</v>
      </c>
    </row>
    <row r="6231" spans="1:12">
      <c r="A6231" s="414" t="s">
        <v>13056</v>
      </c>
      <c r="B6231" s="414"/>
      <c r="C6231" s="414"/>
      <c r="D6231" s="414"/>
      <c r="E6231" s="414"/>
      <c r="F6231" s="414"/>
      <c r="G6231" s="414"/>
      <c r="H6231" s="414"/>
      <c r="I6231" s="294"/>
      <c r="J6231" s="294"/>
      <c r="K6231" s="294"/>
      <c r="L6231" s="294"/>
    </row>
    <row r="6232" spans="1:12" ht="17.100000000000001" customHeight="1">
      <c r="A6232" s="294" t="s">
        <v>12978</v>
      </c>
      <c r="B6232" s="298" t="s">
        <v>12979</v>
      </c>
      <c r="C6232" s="294" t="s">
        <v>12980</v>
      </c>
      <c r="D6232" s="294" t="s">
        <v>12981</v>
      </c>
      <c r="E6232" s="299" t="s">
        <v>12982</v>
      </c>
      <c r="F6232" s="413" t="s">
        <v>12983</v>
      </c>
      <c r="G6232" s="413"/>
      <c r="H6232" s="413" t="s">
        <v>12984</v>
      </c>
      <c r="I6232" s="413"/>
      <c r="J6232" s="413" t="s">
        <v>12985</v>
      </c>
      <c r="K6232" s="413"/>
      <c r="L6232" s="413"/>
    </row>
    <row r="6233" spans="1:12" ht="24" customHeight="1">
      <c r="A6233" s="300" t="s">
        <v>12986</v>
      </c>
      <c r="B6233" s="301" t="s">
        <v>13057</v>
      </c>
      <c r="C6233" s="300" t="s">
        <v>9</v>
      </c>
      <c r="D6233" s="300" t="s">
        <v>12549</v>
      </c>
      <c r="E6233" s="302" t="s">
        <v>27</v>
      </c>
      <c r="F6233" s="423" t="s">
        <v>12948</v>
      </c>
      <c r="G6233" s="423"/>
      <c r="H6233" s="423">
        <v>0.57133429999999996</v>
      </c>
      <c r="I6233" s="423"/>
      <c r="J6233" s="424">
        <v>0.37140000000000001</v>
      </c>
      <c r="K6233" s="424"/>
      <c r="L6233" s="424"/>
    </row>
    <row r="6234" spans="1:12" ht="17.100000000000001" customHeight="1">
      <c r="A6234" s="298"/>
      <c r="B6234" s="298"/>
      <c r="C6234" s="298"/>
      <c r="D6234" s="298"/>
      <c r="E6234" s="298"/>
      <c r="F6234" s="298"/>
      <c r="G6234" s="298"/>
      <c r="H6234" s="298"/>
      <c r="I6234" s="298"/>
      <c r="J6234" s="298" t="s">
        <v>12992</v>
      </c>
      <c r="K6234" s="298"/>
      <c r="L6234" s="298" t="s">
        <v>13323</v>
      </c>
    </row>
    <row r="6235" spans="1:12">
      <c r="A6235" s="414" t="s">
        <v>13058</v>
      </c>
      <c r="B6235" s="414"/>
      <c r="C6235" s="414"/>
      <c r="D6235" s="414"/>
      <c r="E6235" s="414"/>
      <c r="F6235" s="414"/>
      <c r="G6235" s="414"/>
      <c r="H6235" s="414"/>
      <c r="I6235" s="294"/>
      <c r="J6235" s="294"/>
      <c r="K6235" s="294"/>
      <c r="L6235" s="294"/>
    </row>
    <row r="6236" spans="1:12" ht="17.100000000000001" customHeight="1">
      <c r="A6236" s="294" t="s">
        <v>12978</v>
      </c>
      <c r="B6236" s="298" t="s">
        <v>12979</v>
      </c>
      <c r="C6236" s="294" t="s">
        <v>12980</v>
      </c>
      <c r="D6236" s="294" t="s">
        <v>12981</v>
      </c>
      <c r="E6236" s="299" t="s">
        <v>12982</v>
      </c>
      <c r="F6236" s="413" t="s">
        <v>12983</v>
      </c>
      <c r="G6236" s="413"/>
      <c r="H6236" s="413" t="s">
        <v>12984</v>
      </c>
      <c r="I6236" s="413"/>
      <c r="J6236" s="413" t="s">
        <v>12985</v>
      </c>
      <c r="K6236" s="413"/>
      <c r="L6236" s="413"/>
    </row>
    <row r="6237" spans="1:12" ht="24" customHeight="1">
      <c r="A6237" s="300" t="s">
        <v>12986</v>
      </c>
      <c r="B6237" s="301" t="s">
        <v>13059</v>
      </c>
      <c r="C6237" s="300" t="s">
        <v>9</v>
      </c>
      <c r="D6237" s="300" t="s">
        <v>12535</v>
      </c>
      <c r="E6237" s="302" t="s">
        <v>27</v>
      </c>
      <c r="F6237" s="423" t="s">
        <v>12936</v>
      </c>
      <c r="G6237" s="423"/>
      <c r="H6237" s="423">
        <v>0.57133429999999996</v>
      </c>
      <c r="I6237" s="423"/>
      <c r="J6237" s="424">
        <v>2.86E-2</v>
      </c>
      <c r="K6237" s="424"/>
      <c r="L6237" s="424"/>
    </row>
    <row r="6238" spans="1:12" ht="17.100000000000001" customHeight="1">
      <c r="A6238" s="298"/>
      <c r="B6238" s="298"/>
      <c r="C6238" s="298"/>
      <c r="D6238" s="298"/>
      <c r="E6238" s="298"/>
      <c r="F6238" s="298"/>
      <c r="G6238" s="298"/>
      <c r="H6238" s="298"/>
      <c r="I6238" s="298"/>
      <c r="J6238" s="298" t="s">
        <v>12992</v>
      </c>
      <c r="K6238" s="298"/>
      <c r="L6238" s="298" t="s">
        <v>12929</v>
      </c>
    </row>
    <row r="6239" spans="1:12">
      <c r="A6239" s="414" t="s">
        <v>13060</v>
      </c>
      <c r="B6239" s="414"/>
      <c r="C6239" s="414"/>
      <c r="D6239" s="414"/>
      <c r="E6239" s="414"/>
      <c r="F6239" s="414"/>
      <c r="G6239" s="414"/>
      <c r="H6239" s="414"/>
      <c r="I6239" s="294"/>
      <c r="J6239" s="294"/>
      <c r="K6239" s="294"/>
      <c r="L6239" s="294"/>
    </row>
    <row r="6240" spans="1:12" ht="17.100000000000001" customHeight="1">
      <c r="A6240" s="294" t="s">
        <v>12978</v>
      </c>
      <c r="B6240" s="298" t="s">
        <v>12979</v>
      </c>
      <c r="C6240" s="294" t="s">
        <v>12980</v>
      </c>
      <c r="D6240" s="294" t="s">
        <v>12981</v>
      </c>
      <c r="E6240" s="299" t="s">
        <v>12982</v>
      </c>
      <c r="F6240" s="413" t="s">
        <v>12983</v>
      </c>
      <c r="G6240" s="413"/>
      <c r="H6240" s="413" t="s">
        <v>12984</v>
      </c>
      <c r="I6240" s="413"/>
      <c r="J6240" s="413" t="s">
        <v>12985</v>
      </c>
      <c r="K6240" s="413"/>
      <c r="L6240" s="413"/>
    </row>
    <row r="6241" spans="1:12" ht="24" customHeight="1">
      <c r="A6241" s="300" t="s">
        <v>12986</v>
      </c>
      <c r="B6241" s="301" t="s">
        <v>13061</v>
      </c>
      <c r="C6241" s="300" t="s">
        <v>9</v>
      </c>
      <c r="D6241" s="300" t="s">
        <v>12522</v>
      </c>
      <c r="E6241" s="302" t="s">
        <v>27</v>
      </c>
      <c r="F6241" s="423" t="s">
        <v>12964</v>
      </c>
      <c r="G6241" s="423"/>
      <c r="H6241" s="423">
        <v>0.57133429999999996</v>
      </c>
      <c r="I6241" s="423"/>
      <c r="J6241" s="424">
        <v>1.4455</v>
      </c>
      <c r="K6241" s="424"/>
      <c r="L6241" s="424"/>
    </row>
    <row r="6242" spans="1:12" ht="24" customHeight="1">
      <c r="A6242" s="300" t="s">
        <v>12986</v>
      </c>
      <c r="B6242" s="301" t="s">
        <v>13062</v>
      </c>
      <c r="C6242" s="300" t="s">
        <v>9</v>
      </c>
      <c r="D6242" s="300" t="s">
        <v>12527</v>
      </c>
      <c r="E6242" s="302" t="s">
        <v>27</v>
      </c>
      <c r="F6242" s="423" t="s">
        <v>13063</v>
      </c>
      <c r="G6242" s="423"/>
      <c r="H6242" s="423">
        <v>0.57133429999999996</v>
      </c>
      <c r="I6242" s="423"/>
      <c r="J6242" s="424">
        <v>0.1943</v>
      </c>
      <c r="K6242" s="424"/>
      <c r="L6242" s="424"/>
    </row>
    <row r="6243" spans="1:12" ht="17.100000000000001" customHeight="1">
      <c r="A6243" s="298"/>
      <c r="B6243" s="298"/>
      <c r="C6243" s="298"/>
      <c r="D6243" s="298"/>
      <c r="E6243" s="298"/>
      <c r="F6243" s="298"/>
      <c r="G6243" s="298"/>
      <c r="H6243" s="298"/>
      <c r="I6243" s="298"/>
      <c r="J6243" s="298" t="s">
        <v>12992</v>
      </c>
      <c r="K6243" s="298"/>
      <c r="L6243" s="298" t="s">
        <v>13606</v>
      </c>
    </row>
    <row r="6244" spans="1:12" ht="17.100000000000001" customHeight="1">
      <c r="A6244" s="294" t="s">
        <v>13014</v>
      </c>
      <c r="B6244" s="294"/>
      <c r="C6244" s="294"/>
      <c r="D6244" s="294"/>
      <c r="E6244" s="294"/>
      <c r="F6244" s="294"/>
      <c r="G6244" s="294"/>
      <c r="H6244" s="294"/>
      <c r="I6244" s="294"/>
      <c r="J6244" s="294"/>
      <c r="K6244" s="294"/>
      <c r="L6244" s="294"/>
    </row>
    <row r="6245" spans="1:12" ht="17.100000000000001" customHeight="1">
      <c r="A6245" s="298"/>
      <c r="B6245" s="298"/>
      <c r="C6245" s="298"/>
      <c r="D6245" s="298"/>
      <c r="E6245" s="298"/>
      <c r="F6245" s="298"/>
      <c r="G6245" s="298"/>
      <c r="H6245" s="298"/>
      <c r="I6245" s="298"/>
      <c r="J6245" s="298" t="s">
        <v>13015</v>
      </c>
      <c r="K6245" s="298"/>
      <c r="L6245" s="298" t="s">
        <v>13821</v>
      </c>
    </row>
    <row r="6246" spans="1:12" ht="17.100000000000001" customHeight="1">
      <c r="A6246" s="298"/>
      <c r="B6246" s="298"/>
      <c r="C6246" s="298"/>
      <c r="D6246" s="298"/>
      <c r="E6246" s="298"/>
      <c r="F6246" s="298"/>
      <c r="G6246" s="298"/>
      <c r="H6246" s="298"/>
      <c r="I6246" s="298"/>
      <c r="J6246" s="298" t="s">
        <v>13017</v>
      </c>
      <c r="K6246" s="298" t="s">
        <v>13018</v>
      </c>
      <c r="L6246" s="298" t="s">
        <v>14583</v>
      </c>
    </row>
    <row r="6247" spans="1:12" ht="17.100000000000001" customHeight="1">
      <c r="A6247" s="298"/>
      <c r="B6247" s="298"/>
      <c r="C6247" s="298"/>
      <c r="D6247" s="298"/>
      <c r="E6247" s="298"/>
      <c r="F6247" s="298"/>
      <c r="G6247" s="298"/>
      <c r="H6247" s="298"/>
      <c r="I6247" s="298"/>
      <c r="J6247" s="298" t="s">
        <v>13020</v>
      </c>
      <c r="K6247" s="298"/>
      <c r="L6247" s="298" t="s">
        <v>14584</v>
      </c>
    </row>
    <row r="6248" spans="1:12" ht="17.100000000000001" customHeight="1">
      <c r="A6248" s="298"/>
      <c r="B6248" s="298"/>
      <c r="C6248" s="298"/>
      <c r="D6248" s="298"/>
      <c r="E6248" s="298"/>
      <c r="F6248" s="298"/>
      <c r="G6248" s="298"/>
      <c r="H6248" s="298"/>
      <c r="I6248" s="298"/>
      <c r="J6248" s="298" t="s">
        <v>13022</v>
      </c>
      <c r="K6248" s="298" t="s">
        <v>12974</v>
      </c>
      <c r="L6248" s="298" t="s">
        <v>14585</v>
      </c>
    </row>
    <row r="6249" spans="1:12" ht="17.100000000000001" customHeight="1">
      <c r="A6249" s="298"/>
      <c r="B6249" s="298"/>
      <c r="C6249" s="298"/>
      <c r="D6249" s="298"/>
      <c r="E6249" s="298"/>
      <c r="F6249" s="298"/>
      <c r="G6249" s="298"/>
      <c r="H6249" s="298"/>
      <c r="I6249" s="298"/>
      <c r="J6249" s="298" t="s">
        <v>13024</v>
      </c>
      <c r="K6249" s="298"/>
      <c r="L6249" s="298" t="s">
        <v>14586</v>
      </c>
    </row>
    <row r="6250" spans="1:12" ht="30" customHeight="1">
      <c r="A6250" s="299"/>
      <c r="B6250" s="299"/>
      <c r="C6250" s="299"/>
      <c r="D6250" s="299"/>
      <c r="E6250" s="299"/>
      <c r="F6250" s="299"/>
      <c r="G6250" s="299"/>
      <c r="H6250" s="299"/>
      <c r="I6250" s="299"/>
      <c r="J6250" s="299"/>
      <c r="K6250" s="299"/>
      <c r="L6250" s="299"/>
    </row>
    <row r="6251" spans="1:12" ht="36" customHeight="1">
      <c r="A6251" s="295" t="s">
        <v>14587</v>
      </c>
      <c r="B6251" s="296" t="s">
        <v>14588</v>
      </c>
      <c r="C6251" s="295" t="s">
        <v>9</v>
      </c>
      <c r="D6251" s="295" t="s">
        <v>826</v>
      </c>
      <c r="E6251" s="297" t="s">
        <v>51</v>
      </c>
      <c r="F6251" s="296"/>
      <c r="G6251" s="296"/>
      <c r="H6251" s="296"/>
      <c r="I6251" s="296"/>
      <c r="J6251" s="296"/>
      <c r="K6251" s="296"/>
      <c r="L6251" s="296"/>
    </row>
    <row r="6252" spans="1:12">
      <c r="A6252" s="414" t="s">
        <v>12977</v>
      </c>
      <c r="B6252" s="414"/>
      <c r="C6252" s="414"/>
      <c r="D6252" s="414"/>
      <c r="E6252" s="414"/>
      <c r="F6252" s="414"/>
      <c r="G6252" s="414"/>
      <c r="H6252" s="414"/>
      <c r="I6252" s="294"/>
      <c r="J6252" s="294"/>
      <c r="K6252" s="294"/>
      <c r="L6252" s="294"/>
    </row>
    <row r="6253" spans="1:12" ht="17.100000000000001" customHeight="1">
      <c r="A6253" s="294" t="s">
        <v>12978</v>
      </c>
      <c r="B6253" s="298" t="s">
        <v>12979</v>
      </c>
      <c r="C6253" s="294" t="s">
        <v>12980</v>
      </c>
      <c r="D6253" s="294" t="s">
        <v>12981</v>
      </c>
      <c r="E6253" s="299" t="s">
        <v>12982</v>
      </c>
      <c r="F6253" s="413" t="s">
        <v>12983</v>
      </c>
      <c r="G6253" s="413"/>
      <c r="H6253" s="413" t="s">
        <v>12984</v>
      </c>
      <c r="I6253" s="413"/>
      <c r="J6253" s="413" t="s">
        <v>12985</v>
      </c>
      <c r="K6253" s="413"/>
      <c r="L6253" s="413"/>
    </row>
    <row r="6254" spans="1:12" ht="24" customHeight="1">
      <c r="A6254" s="300" t="s">
        <v>12986</v>
      </c>
      <c r="B6254" s="301" t="s">
        <v>13085</v>
      </c>
      <c r="C6254" s="300" t="s">
        <v>9</v>
      </c>
      <c r="D6254" s="300" t="s">
        <v>7909</v>
      </c>
      <c r="E6254" s="302" t="s">
        <v>51</v>
      </c>
      <c r="F6254" s="423" t="s">
        <v>13086</v>
      </c>
      <c r="G6254" s="423"/>
      <c r="H6254" s="423">
        <v>5.3410000000000003E-4</v>
      </c>
      <c r="I6254" s="423"/>
      <c r="J6254" s="424">
        <v>5.5500000000000001E-2</v>
      </c>
      <c r="K6254" s="424"/>
      <c r="L6254" s="424"/>
    </row>
    <row r="6255" spans="1:12" ht="24" customHeight="1">
      <c r="A6255" s="300" t="s">
        <v>12986</v>
      </c>
      <c r="B6255" s="301" t="s">
        <v>13087</v>
      </c>
      <c r="C6255" s="300" t="s">
        <v>9</v>
      </c>
      <c r="D6255" s="300" t="s">
        <v>8873</v>
      </c>
      <c r="E6255" s="302" t="s">
        <v>51</v>
      </c>
      <c r="F6255" s="423" t="s">
        <v>13088</v>
      </c>
      <c r="G6255" s="423"/>
      <c r="H6255" s="423">
        <v>5.1E-5</v>
      </c>
      <c r="I6255" s="423"/>
      <c r="J6255" s="424">
        <v>4.4299999999999999E-2</v>
      </c>
      <c r="K6255" s="424"/>
      <c r="L6255" s="424"/>
    </row>
    <row r="6256" spans="1:12" ht="48" customHeight="1">
      <c r="A6256" s="300" t="s">
        <v>12986</v>
      </c>
      <c r="B6256" s="301" t="s">
        <v>13089</v>
      </c>
      <c r="C6256" s="300" t="s">
        <v>9</v>
      </c>
      <c r="D6256" s="300" t="s">
        <v>9227</v>
      </c>
      <c r="E6256" s="302" t="s">
        <v>51</v>
      </c>
      <c r="F6256" s="423" t="s">
        <v>13090</v>
      </c>
      <c r="G6256" s="423"/>
      <c r="H6256" s="423">
        <v>3.5500000000000002E-5</v>
      </c>
      <c r="I6256" s="423"/>
      <c r="J6256" s="424">
        <v>4.7500000000000001E-2</v>
      </c>
      <c r="K6256" s="424"/>
      <c r="L6256" s="424"/>
    </row>
    <row r="6257" spans="1:12" ht="24" customHeight="1">
      <c r="A6257" s="300" t="s">
        <v>12986</v>
      </c>
      <c r="B6257" s="301" t="s">
        <v>13091</v>
      </c>
      <c r="C6257" s="300" t="s">
        <v>9</v>
      </c>
      <c r="D6257" s="300" t="s">
        <v>9580</v>
      </c>
      <c r="E6257" s="302" t="s">
        <v>51</v>
      </c>
      <c r="F6257" s="423" t="s">
        <v>13092</v>
      </c>
      <c r="G6257" s="423"/>
      <c r="H6257" s="423">
        <v>3.4799999999999999E-5</v>
      </c>
      <c r="I6257" s="423"/>
      <c r="J6257" s="424">
        <v>3.1199999999999999E-2</v>
      </c>
      <c r="K6257" s="424"/>
      <c r="L6257" s="424"/>
    </row>
    <row r="6258" spans="1:12" ht="24" customHeight="1">
      <c r="A6258" s="300" t="s">
        <v>12986</v>
      </c>
      <c r="B6258" s="301" t="s">
        <v>12987</v>
      </c>
      <c r="C6258" s="300" t="s">
        <v>9</v>
      </c>
      <c r="D6258" s="300" t="s">
        <v>9831</v>
      </c>
      <c r="E6258" s="302" t="s">
        <v>12988</v>
      </c>
      <c r="F6258" s="423" t="s">
        <v>12989</v>
      </c>
      <c r="G6258" s="423"/>
      <c r="H6258" s="423">
        <v>1.2363000000000001E-2</v>
      </c>
      <c r="I6258" s="423"/>
      <c r="J6258" s="424">
        <v>0.12509999999999999</v>
      </c>
      <c r="K6258" s="424"/>
      <c r="L6258" s="424"/>
    </row>
    <row r="6259" spans="1:12" ht="36" customHeight="1">
      <c r="A6259" s="300" t="s">
        <v>12986</v>
      </c>
      <c r="B6259" s="301" t="s">
        <v>12990</v>
      </c>
      <c r="C6259" s="300" t="s">
        <v>9</v>
      </c>
      <c r="D6259" s="300" t="s">
        <v>11426</v>
      </c>
      <c r="E6259" s="302" t="s">
        <v>51</v>
      </c>
      <c r="F6259" s="423" t="s">
        <v>12991</v>
      </c>
      <c r="G6259" s="423"/>
      <c r="H6259" s="423">
        <v>6.4789999999999997E-4</v>
      </c>
      <c r="I6259" s="423"/>
      <c r="J6259" s="424">
        <v>8.5599999999999996E-2</v>
      </c>
      <c r="K6259" s="424"/>
      <c r="L6259" s="424"/>
    </row>
    <row r="6260" spans="1:12" ht="17.100000000000001" customHeight="1">
      <c r="A6260" s="298"/>
      <c r="B6260" s="298"/>
      <c r="C6260" s="298"/>
      <c r="D6260" s="298"/>
      <c r="E6260" s="298"/>
      <c r="F6260" s="298"/>
      <c r="G6260" s="298"/>
      <c r="H6260" s="298"/>
      <c r="I6260" s="298"/>
      <c r="J6260" s="298" t="s">
        <v>12992</v>
      </c>
      <c r="K6260" s="298"/>
      <c r="L6260" s="298" t="s">
        <v>13275</v>
      </c>
    </row>
    <row r="6261" spans="1:12">
      <c r="A6261" s="414" t="s">
        <v>12994</v>
      </c>
      <c r="B6261" s="414"/>
      <c r="C6261" s="414"/>
      <c r="D6261" s="414"/>
      <c r="E6261" s="414"/>
      <c r="F6261" s="414"/>
      <c r="G6261" s="414"/>
      <c r="H6261" s="414"/>
      <c r="I6261" s="294"/>
      <c r="J6261" s="294"/>
      <c r="K6261" s="294"/>
      <c r="L6261" s="294"/>
    </row>
    <row r="6262" spans="1:12" ht="17.100000000000001" customHeight="1">
      <c r="A6262" s="294" t="s">
        <v>12978</v>
      </c>
      <c r="B6262" s="298" t="s">
        <v>12979</v>
      </c>
      <c r="C6262" s="294" t="s">
        <v>12980</v>
      </c>
      <c r="D6262" s="294" t="s">
        <v>12981</v>
      </c>
      <c r="E6262" s="299" t="s">
        <v>12982</v>
      </c>
      <c r="F6262" s="413" t="s">
        <v>12983</v>
      </c>
      <c r="G6262" s="413"/>
      <c r="H6262" s="413" t="s">
        <v>12984</v>
      </c>
      <c r="I6262" s="413"/>
      <c r="J6262" s="413" t="s">
        <v>12985</v>
      </c>
      <c r="K6262" s="413"/>
      <c r="L6262" s="413"/>
    </row>
    <row r="6263" spans="1:12" ht="24" customHeight="1">
      <c r="A6263" s="300" t="s">
        <v>12986</v>
      </c>
      <c r="B6263" s="301" t="s">
        <v>13199</v>
      </c>
      <c r="C6263" s="300" t="s">
        <v>9</v>
      </c>
      <c r="D6263" s="300" t="s">
        <v>8746</v>
      </c>
      <c r="E6263" s="302" t="s">
        <v>27</v>
      </c>
      <c r="F6263" s="423" t="s">
        <v>13196</v>
      </c>
      <c r="G6263" s="423"/>
      <c r="H6263" s="423">
        <v>0.52863769999999999</v>
      </c>
      <c r="I6263" s="423"/>
      <c r="J6263" s="424">
        <v>3.8008999999999999</v>
      </c>
      <c r="K6263" s="424"/>
      <c r="L6263" s="424"/>
    </row>
    <row r="6264" spans="1:12" ht="24" customHeight="1">
      <c r="A6264" s="300" t="s">
        <v>12986</v>
      </c>
      <c r="B6264" s="301" t="s">
        <v>13197</v>
      </c>
      <c r="C6264" s="300" t="s">
        <v>9</v>
      </c>
      <c r="D6264" s="300" t="s">
        <v>6983</v>
      </c>
      <c r="E6264" s="302" t="s">
        <v>27</v>
      </c>
      <c r="F6264" s="423" t="s">
        <v>13198</v>
      </c>
      <c r="G6264" s="423"/>
      <c r="H6264" s="423">
        <v>0.40110639999999997</v>
      </c>
      <c r="I6264" s="423"/>
      <c r="J6264" s="424">
        <v>2.0255999999999998</v>
      </c>
      <c r="K6264" s="424"/>
      <c r="L6264" s="424"/>
    </row>
    <row r="6265" spans="1:12" ht="17.100000000000001" customHeight="1">
      <c r="A6265" s="298"/>
      <c r="B6265" s="298"/>
      <c r="C6265" s="298"/>
      <c r="D6265" s="298"/>
      <c r="E6265" s="298"/>
      <c r="F6265" s="298"/>
      <c r="G6265" s="298"/>
      <c r="H6265" s="298"/>
      <c r="I6265" s="298"/>
      <c r="J6265" s="298" t="s">
        <v>12992</v>
      </c>
      <c r="K6265" s="298"/>
      <c r="L6265" s="298" t="s">
        <v>14589</v>
      </c>
    </row>
    <row r="6266" spans="1:12">
      <c r="A6266" s="414" t="s">
        <v>12998</v>
      </c>
      <c r="B6266" s="414"/>
      <c r="C6266" s="414"/>
      <c r="D6266" s="414"/>
      <c r="E6266" s="414"/>
      <c r="F6266" s="414"/>
      <c r="G6266" s="414"/>
      <c r="H6266" s="414"/>
      <c r="I6266" s="294"/>
      <c r="J6266" s="294"/>
      <c r="K6266" s="294"/>
      <c r="L6266" s="294"/>
    </row>
    <row r="6267" spans="1:12" ht="17.100000000000001" customHeight="1">
      <c r="A6267" s="294" t="s">
        <v>12978</v>
      </c>
      <c r="B6267" s="298" t="s">
        <v>12979</v>
      </c>
      <c r="C6267" s="294" t="s">
        <v>12980</v>
      </c>
      <c r="D6267" s="294" t="s">
        <v>12981</v>
      </c>
      <c r="E6267" s="299" t="s">
        <v>12982</v>
      </c>
      <c r="F6267" s="413" t="s">
        <v>12983</v>
      </c>
      <c r="G6267" s="413"/>
      <c r="H6267" s="413" t="s">
        <v>12984</v>
      </c>
      <c r="I6267" s="413"/>
      <c r="J6267" s="413" t="s">
        <v>12985</v>
      </c>
      <c r="K6267" s="413"/>
      <c r="L6267" s="413"/>
    </row>
    <row r="6268" spans="1:12" ht="24" customHeight="1">
      <c r="A6268" s="300" t="s">
        <v>12986</v>
      </c>
      <c r="B6268" s="301" t="s">
        <v>13258</v>
      </c>
      <c r="C6268" s="300" t="s">
        <v>9</v>
      </c>
      <c r="D6268" s="300" t="s">
        <v>8889</v>
      </c>
      <c r="E6268" s="302" t="s">
        <v>51</v>
      </c>
      <c r="F6268" s="423" t="s">
        <v>12993</v>
      </c>
      <c r="G6268" s="423"/>
      <c r="H6268" s="423">
        <v>0.99542470000000005</v>
      </c>
      <c r="I6268" s="423"/>
      <c r="J6268" s="424">
        <v>2.1999</v>
      </c>
      <c r="K6268" s="424"/>
      <c r="L6268" s="424"/>
    </row>
    <row r="6269" spans="1:12" ht="36" customHeight="1">
      <c r="A6269" s="300" t="s">
        <v>12986</v>
      </c>
      <c r="B6269" s="301" t="s">
        <v>13259</v>
      </c>
      <c r="C6269" s="300" t="s">
        <v>9</v>
      </c>
      <c r="D6269" s="300" t="s">
        <v>10910</v>
      </c>
      <c r="E6269" s="302" t="s">
        <v>51</v>
      </c>
      <c r="F6269" s="423" t="s">
        <v>13260</v>
      </c>
      <c r="G6269" s="423"/>
      <c r="H6269" s="423">
        <v>0.99542470000000005</v>
      </c>
      <c r="I6269" s="423"/>
      <c r="J6269" s="424">
        <v>1.1447000000000001</v>
      </c>
      <c r="K6269" s="424"/>
      <c r="L6269" s="424"/>
    </row>
    <row r="6270" spans="1:12" ht="24" customHeight="1">
      <c r="A6270" s="300" t="s">
        <v>12986</v>
      </c>
      <c r="B6270" s="301" t="s">
        <v>13099</v>
      </c>
      <c r="C6270" s="300" t="s">
        <v>9</v>
      </c>
      <c r="D6270" s="300" t="s">
        <v>7224</v>
      </c>
      <c r="E6270" s="302" t="s">
        <v>51</v>
      </c>
      <c r="F6270" s="423" t="s">
        <v>13100</v>
      </c>
      <c r="G6270" s="423"/>
      <c r="H6270" s="423">
        <v>6.3103999999999999E-3</v>
      </c>
      <c r="I6270" s="423"/>
      <c r="J6270" s="424">
        <v>5.8000000000000003E-2</v>
      </c>
      <c r="K6270" s="424"/>
      <c r="L6270" s="424"/>
    </row>
    <row r="6271" spans="1:12" ht="24" customHeight="1">
      <c r="A6271" s="300" t="s">
        <v>12986</v>
      </c>
      <c r="B6271" s="301" t="s">
        <v>13101</v>
      </c>
      <c r="C6271" s="300" t="s">
        <v>9</v>
      </c>
      <c r="D6271" s="300" t="s">
        <v>7359</v>
      </c>
      <c r="E6271" s="302" t="s">
        <v>51</v>
      </c>
      <c r="F6271" s="423" t="s">
        <v>13102</v>
      </c>
      <c r="G6271" s="423"/>
      <c r="H6271" s="423">
        <v>2.0379999999999999E-4</v>
      </c>
      <c r="I6271" s="423"/>
      <c r="J6271" s="424">
        <v>2.6200000000000001E-2</v>
      </c>
      <c r="K6271" s="424"/>
      <c r="L6271" s="424"/>
    </row>
    <row r="6272" spans="1:12" ht="24" customHeight="1">
      <c r="A6272" s="300" t="s">
        <v>12986</v>
      </c>
      <c r="B6272" s="301" t="s">
        <v>13103</v>
      </c>
      <c r="C6272" s="300" t="s">
        <v>9</v>
      </c>
      <c r="D6272" s="300" t="s">
        <v>8851</v>
      </c>
      <c r="E6272" s="302" t="s">
        <v>51</v>
      </c>
      <c r="F6272" s="423" t="s">
        <v>13104</v>
      </c>
      <c r="G6272" s="423"/>
      <c r="H6272" s="423">
        <v>1.63E-4</v>
      </c>
      <c r="I6272" s="423"/>
      <c r="J6272" s="424">
        <v>3.1600000000000003E-2</v>
      </c>
      <c r="K6272" s="424"/>
      <c r="L6272" s="424"/>
    </row>
    <row r="6273" spans="1:12" ht="24" customHeight="1">
      <c r="A6273" s="300" t="s">
        <v>12986</v>
      </c>
      <c r="B6273" s="301" t="s">
        <v>13105</v>
      </c>
      <c r="C6273" s="300" t="s">
        <v>9</v>
      </c>
      <c r="D6273" s="300" t="s">
        <v>8852</v>
      </c>
      <c r="E6273" s="302" t="s">
        <v>51</v>
      </c>
      <c r="F6273" s="423" t="s">
        <v>13106</v>
      </c>
      <c r="G6273" s="423"/>
      <c r="H6273" s="423">
        <v>3.4799999999999999E-5</v>
      </c>
      <c r="I6273" s="423"/>
      <c r="J6273" s="424">
        <v>1.9099999999999999E-2</v>
      </c>
      <c r="K6273" s="424"/>
      <c r="L6273" s="424"/>
    </row>
    <row r="6274" spans="1:12" ht="24" customHeight="1">
      <c r="A6274" s="300" t="s">
        <v>12986</v>
      </c>
      <c r="B6274" s="301" t="s">
        <v>13107</v>
      </c>
      <c r="C6274" s="300" t="s">
        <v>9</v>
      </c>
      <c r="D6274" s="300" t="s">
        <v>9000</v>
      </c>
      <c r="E6274" s="302" t="s">
        <v>51</v>
      </c>
      <c r="F6274" s="423" t="s">
        <v>13108</v>
      </c>
      <c r="G6274" s="423"/>
      <c r="H6274" s="423">
        <v>7.1823E-3</v>
      </c>
      <c r="I6274" s="423"/>
      <c r="J6274" s="424">
        <v>4.8599999999999997E-2</v>
      </c>
      <c r="K6274" s="424"/>
      <c r="L6274" s="424"/>
    </row>
    <row r="6275" spans="1:12" ht="24" customHeight="1">
      <c r="A6275" s="300" t="s">
        <v>12986</v>
      </c>
      <c r="B6275" s="301" t="s">
        <v>13109</v>
      </c>
      <c r="C6275" s="300" t="s">
        <v>9</v>
      </c>
      <c r="D6275" s="300" t="s">
        <v>9574</v>
      </c>
      <c r="E6275" s="302" t="s">
        <v>51</v>
      </c>
      <c r="F6275" s="423" t="s">
        <v>13110</v>
      </c>
      <c r="G6275" s="423"/>
      <c r="H6275" s="423">
        <v>2.2778E-3</v>
      </c>
      <c r="I6275" s="423"/>
      <c r="J6275" s="424">
        <v>2.01E-2</v>
      </c>
      <c r="K6275" s="424"/>
      <c r="L6275" s="424"/>
    </row>
    <row r="6276" spans="1:12" ht="24" customHeight="1">
      <c r="A6276" s="300" t="s">
        <v>12986</v>
      </c>
      <c r="B6276" s="301" t="s">
        <v>13111</v>
      </c>
      <c r="C6276" s="300" t="s">
        <v>9</v>
      </c>
      <c r="D6276" s="300" t="s">
        <v>10714</v>
      </c>
      <c r="E6276" s="302" t="s">
        <v>93</v>
      </c>
      <c r="F6276" s="423" t="s">
        <v>13112</v>
      </c>
      <c r="G6276" s="423"/>
      <c r="H6276" s="423">
        <v>1.1971E-3</v>
      </c>
      <c r="I6276" s="423"/>
      <c r="J6276" s="424">
        <v>1.83E-2</v>
      </c>
      <c r="K6276" s="424"/>
      <c r="L6276" s="424"/>
    </row>
    <row r="6277" spans="1:12" ht="24" customHeight="1">
      <c r="A6277" s="300" t="s">
        <v>12986</v>
      </c>
      <c r="B6277" s="301" t="s">
        <v>13113</v>
      </c>
      <c r="C6277" s="300" t="s">
        <v>9</v>
      </c>
      <c r="D6277" s="300" t="s">
        <v>10809</v>
      </c>
      <c r="E6277" s="302" t="s">
        <v>51</v>
      </c>
      <c r="F6277" s="423" t="s">
        <v>13114</v>
      </c>
      <c r="G6277" s="423"/>
      <c r="H6277" s="423">
        <v>1.1971E-3</v>
      </c>
      <c r="I6277" s="423"/>
      <c r="J6277" s="424">
        <v>1.44E-2</v>
      </c>
      <c r="K6277" s="424"/>
      <c r="L6277" s="424"/>
    </row>
    <row r="6278" spans="1:12" ht="24" customHeight="1">
      <c r="A6278" s="300" t="s">
        <v>12986</v>
      </c>
      <c r="B6278" s="301" t="s">
        <v>13115</v>
      </c>
      <c r="C6278" s="300" t="s">
        <v>9</v>
      </c>
      <c r="D6278" s="300" t="s">
        <v>10810</v>
      </c>
      <c r="E6278" s="302" t="s">
        <v>51</v>
      </c>
      <c r="F6278" s="423" t="s">
        <v>13116</v>
      </c>
      <c r="G6278" s="423"/>
      <c r="H6278" s="423">
        <v>1.1971E-3</v>
      </c>
      <c r="I6278" s="423"/>
      <c r="J6278" s="424">
        <v>3.1899999999999998E-2</v>
      </c>
      <c r="K6278" s="424"/>
      <c r="L6278" s="424"/>
    </row>
    <row r="6279" spans="1:12" ht="24" customHeight="1">
      <c r="A6279" s="300" t="s">
        <v>12986</v>
      </c>
      <c r="B6279" s="301" t="s">
        <v>13117</v>
      </c>
      <c r="C6279" s="300" t="s">
        <v>9</v>
      </c>
      <c r="D6279" s="300" t="s">
        <v>10837</v>
      </c>
      <c r="E6279" s="302" t="s">
        <v>51</v>
      </c>
      <c r="F6279" s="423" t="s">
        <v>13118</v>
      </c>
      <c r="G6279" s="423"/>
      <c r="H6279" s="423">
        <v>4.0800000000000002E-5</v>
      </c>
      <c r="I6279" s="423"/>
      <c r="J6279" s="424">
        <v>1.8200000000000001E-2</v>
      </c>
      <c r="K6279" s="424"/>
      <c r="L6279" s="424"/>
    </row>
    <row r="6280" spans="1:12" ht="24" customHeight="1">
      <c r="A6280" s="300" t="s">
        <v>12986</v>
      </c>
      <c r="B6280" s="301" t="s">
        <v>13003</v>
      </c>
      <c r="C6280" s="300" t="s">
        <v>9</v>
      </c>
      <c r="D6280" s="300" t="s">
        <v>7216</v>
      </c>
      <c r="E6280" s="302" t="s">
        <v>51</v>
      </c>
      <c r="F6280" s="423" t="s">
        <v>13004</v>
      </c>
      <c r="G6280" s="423"/>
      <c r="H6280" s="423">
        <v>2.3976000000000002E-3</v>
      </c>
      <c r="I6280" s="423"/>
      <c r="J6280" s="424">
        <v>8.0100000000000005E-2</v>
      </c>
      <c r="K6280" s="424"/>
      <c r="L6280" s="424"/>
    </row>
    <row r="6281" spans="1:12" ht="24" customHeight="1">
      <c r="A6281" s="300" t="s">
        <v>12986</v>
      </c>
      <c r="B6281" s="301" t="s">
        <v>13005</v>
      </c>
      <c r="C6281" s="300" t="s">
        <v>9</v>
      </c>
      <c r="D6281" s="300" t="s">
        <v>7393</v>
      </c>
      <c r="E6281" s="302" t="s">
        <v>12988</v>
      </c>
      <c r="F6281" s="423" t="s">
        <v>13006</v>
      </c>
      <c r="G6281" s="423"/>
      <c r="H6281" s="423">
        <v>1.4423999999999999E-3</v>
      </c>
      <c r="I6281" s="423"/>
      <c r="J6281" s="424">
        <v>7.7899999999999997E-2</v>
      </c>
      <c r="K6281" s="424"/>
      <c r="L6281" s="424"/>
    </row>
    <row r="6282" spans="1:12" ht="24" customHeight="1">
      <c r="A6282" s="300" t="s">
        <v>12986</v>
      </c>
      <c r="B6282" s="301" t="s">
        <v>13007</v>
      </c>
      <c r="C6282" s="300" t="s">
        <v>9</v>
      </c>
      <c r="D6282" s="300" t="s">
        <v>10619</v>
      </c>
      <c r="E6282" s="302" t="s">
        <v>51</v>
      </c>
      <c r="F6282" s="423" t="s">
        <v>13008</v>
      </c>
      <c r="G6282" s="423"/>
      <c r="H6282" s="423">
        <v>1.1188999999999999E-3</v>
      </c>
      <c r="I6282" s="423"/>
      <c r="J6282" s="424">
        <v>0.214</v>
      </c>
      <c r="K6282" s="424"/>
      <c r="L6282" s="424"/>
    </row>
    <row r="6283" spans="1:12" ht="24" customHeight="1">
      <c r="A6283" s="300" t="s">
        <v>12986</v>
      </c>
      <c r="B6283" s="301" t="s">
        <v>13009</v>
      </c>
      <c r="C6283" s="300" t="s">
        <v>9</v>
      </c>
      <c r="D6283" s="300" t="s">
        <v>10769</v>
      </c>
      <c r="E6283" s="302" t="s">
        <v>51</v>
      </c>
      <c r="F6283" s="423" t="s">
        <v>13010</v>
      </c>
      <c r="G6283" s="423"/>
      <c r="H6283" s="423">
        <v>0.1005785</v>
      </c>
      <c r="I6283" s="423"/>
      <c r="J6283" s="424">
        <v>0.12670000000000001</v>
      </c>
      <c r="K6283" s="424"/>
      <c r="L6283" s="424"/>
    </row>
    <row r="6284" spans="1:12" ht="24" customHeight="1">
      <c r="A6284" s="300" t="s">
        <v>12986</v>
      </c>
      <c r="B6284" s="301" t="s">
        <v>13011</v>
      </c>
      <c r="C6284" s="300" t="s">
        <v>9</v>
      </c>
      <c r="D6284" s="300" t="s">
        <v>10929</v>
      </c>
      <c r="E6284" s="302" t="s">
        <v>51</v>
      </c>
      <c r="F6284" s="423" t="s">
        <v>13012</v>
      </c>
      <c r="G6284" s="423"/>
      <c r="H6284" s="423">
        <v>9.6969999999999999E-4</v>
      </c>
      <c r="I6284" s="423"/>
      <c r="J6284" s="424">
        <v>0.1459</v>
      </c>
      <c r="K6284" s="424"/>
      <c r="L6284" s="424"/>
    </row>
    <row r="6285" spans="1:12" ht="24" customHeight="1">
      <c r="A6285" s="300" t="s">
        <v>12986</v>
      </c>
      <c r="B6285" s="301" t="s">
        <v>13263</v>
      </c>
      <c r="C6285" s="300" t="s">
        <v>9</v>
      </c>
      <c r="D6285" s="300" t="s">
        <v>9216</v>
      </c>
      <c r="E6285" s="302" t="s">
        <v>51</v>
      </c>
      <c r="F6285" s="423" t="s">
        <v>13264</v>
      </c>
      <c r="G6285" s="423"/>
      <c r="H6285" s="423">
        <v>1.9908494000000001</v>
      </c>
      <c r="I6285" s="423"/>
      <c r="J6285" s="424">
        <v>10.392200000000001</v>
      </c>
      <c r="K6285" s="424"/>
      <c r="L6285" s="424"/>
    </row>
    <row r="6286" spans="1:12" ht="17.100000000000001" customHeight="1">
      <c r="A6286" s="298"/>
      <c r="B6286" s="298"/>
      <c r="C6286" s="298"/>
      <c r="D6286" s="298"/>
      <c r="E6286" s="298"/>
      <c r="F6286" s="298"/>
      <c r="G6286" s="298"/>
      <c r="H6286" s="298"/>
      <c r="I6286" s="298"/>
      <c r="J6286" s="298" t="s">
        <v>12992</v>
      </c>
      <c r="K6286" s="298"/>
      <c r="L6286" s="298" t="s">
        <v>14590</v>
      </c>
    </row>
    <row r="6287" spans="1:12">
      <c r="A6287" s="414" t="s">
        <v>13056</v>
      </c>
      <c r="B6287" s="414"/>
      <c r="C6287" s="414"/>
      <c r="D6287" s="414"/>
      <c r="E6287" s="414"/>
      <c r="F6287" s="414"/>
      <c r="G6287" s="414"/>
      <c r="H6287" s="414"/>
      <c r="I6287" s="294"/>
      <c r="J6287" s="294"/>
      <c r="K6287" s="294"/>
      <c r="L6287" s="294"/>
    </row>
    <row r="6288" spans="1:12" ht="17.100000000000001" customHeight="1">
      <c r="A6288" s="294" t="s">
        <v>12978</v>
      </c>
      <c r="B6288" s="298" t="s">
        <v>12979</v>
      </c>
      <c r="C6288" s="294" t="s">
        <v>12980</v>
      </c>
      <c r="D6288" s="294" t="s">
        <v>12981</v>
      </c>
      <c r="E6288" s="299" t="s">
        <v>12982</v>
      </c>
      <c r="F6288" s="413" t="s">
        <v>12983</v>
      </c>
      <c r="G6288" s="413"/>
      <c r="H6288" s="413" t="s">
        <v>12984</v>
      </c>
      <c r="I6288" s="413"/>
      <c r="J6288" s="413" t="s">
        <v>12985</v>
      </c>
      <c r="K6288" s="413"/>
      <c r="L6288" s="413"/>
    </row>
    <row r="6289" spans="1:12" ht="24" customHeight="1">
      <c r="A6289" s="300" t="s">
        <v>12986</v>
      </c>
      <c r="B6289" s="301" t="s">
        <v>13057</v>
      </c>
      <c r="C6289" s="300" t="s">
        <v>9</v>
      </c>
      <c r="D6289" s="300" t="s">
        <v>12549</v>
      </c>
      <c r="E6289" s="302" t="s">
        <v>27</v>
      </c>
      <c r="F6289" s="423" t="s">
        <v>12948</v>
      </c>
      <c r="G6289" s="423"/>
      <c r="H6289" s="423">
        <v>0.89986390000000005</v>
      </c>
      <c r="I6289" s="423"/>
      <c r="J6289" s="424">
        <v>0.58489999999999998</v>
      </c>
      <c r="K6289" s="424"/>
      <c r="L6289" s="424"/>
    </row>
    <row r="6290" spans="1:12" ht="17.100000000000001" customHeight="1">
      <c r="A6290" s="298"/>
      <c r="B6290" s="298"/>
      <c r="C6290" s="298"/>
      <c r="D6290" s="298"/>
      <c r="E6290" s="298"/>
      <c r="F6290" s="298"/>
      <c r="G6290" s="298"/>
      <c r="H6290" s="298"/>
      <c r="I6290" s="298"/>
      <c r="J6290" s="298" t="s">
        <v>12992</v>
      </c>
      <c r="K6290" s="298"/>
      <c r="L6290" s="298" t="s">
        <v>13998</v>
      </c>
    </row>
    <row r="6291" spans="1:12">
      <c r="A6291" s="414" t="s">
        <v>13058</v>
      </c>
      <c r="B6291" s="414"/>
      <c r="C6291" s="414"/>
      <c r="D6291" s="414"/>
      <c r="E6291" s="414"/>
      <c r="F6291" s="414"/>
      <c r="G6291" s="414"/>
      <c r="H6291" s="414"/>
      <c r="I6291" s="294"/>
      <c r="J6291" s="294"/>
      <c r="K6291" s="294"/>
      <c r="L6291" s="294"/>
    </row>
    <row r="6292" spans="1:12" ht="17.100000000000001" customHeight="1">
      <c r="A6292" s="294" t="s">
        <v>12978</v>
      </c>
      <c r="B6292" s="298" t="s">
        <v>12979</v>
      </c>
      <c r="C6292" s="294" t="s">
        <v>12980</v>
      </c>
      <c r="D6292" s="294" t="s">
        <v>12981</v>
      </c>
      <c r="E6292" s="299" t="s">
        <v>12982</v>
      </c>
      <c r="F6292" s="413" t="s">
        <v>12983</v>
      </c>
      <c r="G6292" s="413"/>
      <c r="H6292" s="413" t="s">
        <v>12984</v>
      </c>
      <c r="I6292" s="413"/>
      <c r="J6292" s="413" t="s">
        <v>12985</v>
      </c>
      <c r="K6292" s="413"/>
      <c r="L6292" s="413"/>
    </row>
    <row r="6293" spans="1:12" ht="24" customHeight="1">
      <c r="A6293" s="300" t="s">
        <v>12986</v>
      </c>
      <c r="B6293" s="301" t="s">
        <v>13059</v>
      </c>
      <c r="C6293" s="300" t="s">
        <v>9</v>
      </c>
      <c r="D6293" s="300" t="s">
        <v>12535</v>
      </c>
      <c r="E6293" s="302" t="s">
        <v>27</v>
      </c>
      <c r="F6293" s="423" t="s">
        <v>12936</v>
      </c>
      <c r="G6293" s="423"/>
      <c r="H6293" s="423">
        <v>0.89986390000000005</v>
      </c>
      <c r="I6293" s="423"/>
      <c r="J6293" s="424">
        <v>4.4999999999999998E-2</v>
      </c>
      <c r="K6293" s="424"/>
      <c r="L6293" s="424"/>
    </row>
    <row r="6294" spans="1:12" ht="17.100000000000001" customHeight="1">
      <c r="A6294" s="298"/>
      <c r="B6294" s="298"/>
      <c r="C6294" s="298"/>
      <c r="D6294" s="298"/>
      <c r="E6294" s="298"/>
      <c r="F6294" s="298"/>
      <c r="G6294" s="298"/>
      <c r="H6294" s="298"/>
      <c r="I6294" s="298"/>
      <c r="J6294" s="298" t="s">
        <v>12992</v>
      </c>
      <c r="K6294" s="298"/>
      <c r="L6294" s="298" t="s">
        <v>12908</v>
      </c>
    </row>
    <row r="6295" spans="1:12">
      <c r="A6295" s="414" t="s">
        <v>13060</v>
      </c>
      <c r="B6295" s="414"/>
      <c r="C6295" s="414"/>
      <c r="D6295" s="414"/>
      <c r="E6295" s="414"/>
      <c r="F6295" s="414"/>
      <c r="G6295" s="414"/>
      <c r="H6295" s="414"/>
      <c r="I6295" s="294"/>
      <c r="J6295" s="294"/>
      <c r="K6295" s="294"/>
      <c r="L6295" s="294"/>
    </row>
    <row r="6296" spans="1:12" ht="17.100000000000001" customHeight="1">
      <c r="A6296" s="294" t="s">
        <v>12978</v>
      </c>
      <c r="B6296" s="298" t="s">
        <v>12979</v>
      </c>
      <c r="C6296" s="294" t="s">
        <v>12980</v>
      </c>
      <c r="D6296" s="294" t="s">
        <v>12981</v>
      </c>
      <c r="E6296" s="299" t="s">
        <v>12982</v>
      </c>
      <c r="F6296" s="413" t="s">
        <v>12983</v>
      </c>
      <c r="G6296" s="413"/>
      <c r="H6296" s="413" t="s">
        <v>12984</v>
      </c>
      <c r="I6296" s="413"/>
      <c r="J6296" s="413" t="s">
        <v>12985</v>
      </c>
      <c r="K6296" s="413"/>
      <c r="L6296" s="413"/>
    </row>
    <row r="6297" spans="1:12" ht="24" customHeight="1">
      <c r="A6297" s="300" t="s">
        <v>12986</v>
      </c>
      <c r="B6297" s="301" t="s">
        <v>13061</v>
      </c>
      <c r="C6297" s="300" t="s">
        <v>9</v>
      </c>
      <c r="D6297" s="300" t="s">
        <v>12522</v>
      </c>
      <c r="E6297" s="302" t="s">
        <v>27</v>
      </c>
      <c r="F6297" s="423" t="s">
        <v>12964</v>
      </c>
      <c r="G6297" s="423"/>
      <c r="H6297" s="423">
        <v>0.89986390000000005</v>
      </c>
      <c r="I6297" s="423"/>
      <c r="J6297" s="424">
        <v>2.2766999999999999</v>
      </c>
      <c r="K6297" s="424"/>
      <c r="L6297" s="424"/>
    </row>
    <row r="6298" spans="1:12" ht="24" customHeight="1">
      <c r="A6298" s="300" t="s">
        <v>12986</v>
      </c>
      <c r="B6298" s="301" t="s">
        <v>13062</v>
      </c>
      <c r="C6298" s="300" t="s">
        <v>9</v>
      </c>
      <c r="D6298" s="300" t="s">
        <v>12527</v>
      </c>
      <c r="E6298" s="302" t="s">
        <v>27</v>
      </c>
      <c r="F6298" s="423" t="s">
        <v>13063</v>
      </c>
      <c r="G6298" s="423"/>
      <c r="H6298" s="423">
        <v>0.89986390000000005</v>
      </c>
      <c r="I6298" s="423"/>
      <c r="J6298" s="424">
        <v>0.30599999999999999</v>
      </c>
      <c r="K6298" s="424"/>
      <c r="L6298" s="424"/>
    </row>
    <row r="6299" spans="1:12" ht="17.100000000000001" customHeight="1">
      <c r="A6299" s="298"/>
      <c r="B6299" s="298"/>
      <c r="C6299" s="298"/>
      <c r="D6299" s="298"/>
      <c r="E6299" s="298"/>
      <c r="F6299" s="298"/>
      <c r="G6299" s="298"/>
      <c r="H6299" s="298"/>
      <c r="I6299" s="298"/>
      <c r="J6299" s="298" t="s">
        <v>12992</v>
      </c>
      <c r="K6299" s="298"/>
      <c r="L6299" s="298" t="s">
        <v>14429</v>
      </c>
    </row>
    <row r="6300" spans="1:12" ht="17.100000000000001" customHeight="1">
      <c r="A6300" s="294" t="s">
        <v>13014</v>
      </c>
      <c r="B6300" s="294"/>
      <c r="C6300" s="294"/>
      <c r="D6300" s="294"/>
      <c r="E6300" s="294"/>
      <c r="F6300" s="294"/>
      <c r="G6300" s="294"/>
      <c r="H6300" s="294"/>
      <c r="I6300" s="294"/>
      <c r="J6300" s="294"/>
      <c r="K6300" s="294"/>
      <c r="L6300" s="294"/>
    </row>
    <row r="6301" spans="1:12" ht="17.100000000000001" customHeight="1">
      <c r="A6301" s="298"/>
      <c r="B6301" s="298"/>
      <c r="C6301" s="298"/>
      <c r="D6301" s="298"/>
      <c r="E6301" s="298"/>
      <c r="F6301" s="298"/>
      <c r="G6301" s="298"/>
      <c r="H6301" s="298"/>
      <c r="I6301" s="298"/>
      <c r="J6301" s="298" t="s">
        <v>13015</v>
      </c>
      <c r="K6301" s="298"/>
      <c r="L6301" s="298" t="s">
        <v>14591</v>
      </c>
    </row>
    <row r="6302" spans="1:12" ht="17.100000000000001" customHeight="1">
      <c r="A6302" s="298"/>
      <c r="B6302" s="298"/>
      <c r="C6302" s="298"/>
      <c r="D6302" s="298"/>
      <c r="E6302" s="298"/>
      <c r="F6302" s="298"/>
      <c r="G6302" s="298"/>
      <c r="H6302" s="298"/>
      <c r="I6302" s="298"/>
      <c r="J6302" s="298" t="s">
        <v>13017</v>
      </c>
      <c r="K6302" s="298" t="s">
        <v>13018</v>
      </c>
      <c r="L6302" s="298" t="s">
        <v>14592</v>
      </c>
    </row>
    <row r="6303" spans="1:12" ht="17.100000000000001" customHeight="1">
      <c r="A6303" s="298"/>
      <c r="B6303" s="298"/>
      <c r="C6303" s="298"/>
      <c r="D6303" s="298"/>
      <c r="E6303" s="298"/>
      <c r="F6303" s="298"/>
      <c r="G6303" s="298"/>
      <c r="H6303" s="298"/>
      <c r="I6303" s="298"/>
      <c r="J6303" s="298" t="s">
        <v>13020</v>
      </c>
      <c r="K6303" s="298"/>
      <c r="L6303" s="298" t="s">
        <v>14593</v>
      </c>
    </row>
    <row r="6304" spans="1:12" ht="17.100000000000001" customHeight="1">
      <c r="A6304" s="298"/>
      <c r="B6304" s="298"/>
      <c r="C6304" s="298"/>
      <c r="D6304" s="298"/>
      <c r="E6304" s="298"/>
      <c r="F6304" s="298"/>
      <c r="G6304" s="298"/>
      <c r="H6304" s="298"/>
      <c r="I6304" s="298"/>
      <c r="J6304" s="298" t="s">
        <v>13022</v>
      </c>
      <c r="K6304" s="298" t="s">
        <v>12974</v>
      </c>
      <c r="L6304" s="298" t="s">
        <v>14594</v>
      </c>
    </row>
    <row r="6305" spans="1:12" ht="17.100000000000001" customHeight="1">
      <c r="A6305" s="298"/>
      <c r="B6305" s="298"/>
      <c r="C6305" s="298"/>
      <c r="D6305" s="298"/>
      <c r="E6305" s="298"/>
      <c r="F6305" s="298"/>
      <c r="G6305" s="298"/>
      <c r="H6305" s="298"/>
      <c r="I6305" s="298"/>
      <c r="J6305" s="298" t="s">
        <v>13024</v>
      </c>
      <c r="K6305" s="298"/>
      <c r="L6305" s="298" t="s">
        <v>14595</v>
      </c>
    </row>
    <row r="6306" spans="1:12" ht="30" customHeight="1">
      <c r="A6306" s="299"/>
      <c r="B6306" s="299"/>
      <c r="C6306" s="299"/>
      <c r="D6306" s="299"/>
      <c r="E6306" s="299"/>
      <c r="F6306" s="299"/>
      <c r="G6306" s="299"/>
      <c r="H6306" s="299"/>
      <c r="I6306" s="299"/>
      <c r="J6306" s="299"/>
      <c r="K6306" s="299"/>
      <c r="L6306" s="299"/>
    </row>
    <row r="6307" spans="1:12" ht="36" customHeight="1">
      <c r="A6307" s="295" t="s">
        <v>14596</v>
      </c>
      <c r="B6307" s="296" t="s">
        <v>14597</v>
      </c>
      <c r="C6307" s="295" t="s">
        <v>9</v>
      </c>
      <c r="D6307" s="295" t="s">
        <v>829</v>
      </c>
      <c r="E6307" s="297" t="s">
        <v>51</v>
      </c>
      <c r="F6307" s="296"/>
      <c r="G6307" s="296"/>
      <c r="H6307" s="296"/>
      <c r="I6307" s="296"/>
      <c r="J6307" s="296"/>
      <c r="K6307" s="296"/>
      <c r="L6307" s="296"/>
    </row>
    <row r="6308" spans="1:12">
      <c r="A6308" s="414" t="s">
        <v>12977</v>
      </c>
      <c r="B6308" s="414"/>
      <c r="C6308" s="414"/>
      <c r="D6308" s="414"/>
      <c r="E6308" s="414"/>
      <c r="F6308" s="414"/>
      <c r="G6308" s="414"/>
      <c r="H6308" s="414"/>
      <c r="I6308" s="294"/>
      <c r="J6308" s="294"/>
      <c r="K6308" s="294"/>
      <c r="L6308" s="294"/>
    </row>
    <row r="6309" spans="1:12" ht="17.100000000000001" customHeight="1">
      <c r="A6309" s="294" t="s">
        <v>12978</v>
      </c>
      <c r="B6309" s="298" t="s">
        <v>12979</v>
      </c>
      <c r="C6309" s="294" t="s">
        <v>12980</v>
      </c>
      <c r="D6309" s="294" t="s">
        <v>12981</v>
      </c>
      <c r="E6309" s="299" t="s">
        <v>12982</v>
      </c>
      <c r="F6309" s="413" t="s">
        <v>12983</v>
      </c>
      <c r="G6309" s="413"/>
      <c r="H6309" s="413" t="s">
        <v>12984</v>
      </c>
      <c r="I6309" s="413"/>
      <c r="J6309" s="413" t="s">
        <v>12985</v>
      </c>
      <c r="K6309" s="413"/>
      <c r="L6309" s="413"/>
    </row>
    <row r="6310" spans="1:12" ht="24" customHeight="1">
      <c r="A6310" s="300" t="s">
        <v>12986</v>
      </c>
      <c r="B6310" s="301" t="s">
        <v>13085</v>
      </c>
      <c r="C6310" s="300" t="s">
        <v>9</v>
      </c>
      <c r="D6310" s="300" t="s">
        <v>7909</v>
      </c>
      <c r="E6310" s="302" t="s">
        <v>51</v>
      </c>
      <c r="F6310" s="423" t="s">
        <v>13086</v>
      </c>
      <c r="G6310" s="423"/>
      <c r="H6310" s="423">
        <v>7.2950000000000001E-4</v>
      </c>
      <c r="I6310" s="423"/>
      <c r="J6310" s="424">
        <v>7.5899999999999995E-2</v>
      </c>
      <c r="K6310" s="424"/>
      <c r="L6310" s="424"/>
    </row>
    <row r="6311" spans="1:12" ht="24" customHeight="1">
      <c r="A6311" s="300" t="s">
        <v>12986</v>
      </c>
      <c r="B6311" s="301" t="s">
        <v>13087</v>
      </c>
      <c r="C6311" s="300" t="s">
        <v>9</v>
      </c>
      <c r="D6311" s="300" t="s">
        <v>8873</v>
      </c>
      <c r="E6311" s="302" t="s">
        <v>51</v>
      </c>
      <c r="F6311" s="423" t="s">
        <v>13088</v>
      </c>
      <c r="G6311" s="423"/>
      <c r="H6311" s="423">
        <v>6.9499999999999995E-5</v>
      </c>
      <c r="I6311" s="423"/>
      <c r="J6311" s="424">
        <v>6.0400000000000002E-2</v>
      </c>
      <c r="K6311" s="424"/>
      <c r="L6311" s="424"/>
    </row>
    <row r="6312" spans="1:12" ht="48" customHeight="1">
      <c r="A6312" s="300" t="s">
        <v>12986</v>
      </c>
      <c r="B6312" s="301" t="s">
        <v>13089</v>
      </c>
      <c r="C6312" s="300" t="s">
        <v>9</v>
      </c>
      <c r="D6312" s="300" t="s">
        <v>9227</v>
      </c>
      <c r="E6312" s="302" t="s">
        <v>51</v>
      </c>
      <c r="F6312" s="423" t="s">
        <v>13090</v>
      </c>
      <c r="G6312" s="423"/>
      <c r="H6312" s="423">
        <v>4.8699999999999998E-5</v>
      </c>
      <c r="I6312" s="423"/>
      <c r="J6312" s="424">
        <v>6.5100000000000005E-2</v>
      </c>
      <c r="K6312" s="424"/>
      <c r="L6312" s="424"/>
    </row>
    <row r="6313" spans="1:12" ht="24" customHeight="1">
      <c r="A6313" s="300" t="s">
        <v>12986</v>
      </c>
      <c r="B6313" s="301" t="s">
        <v>13091</v>
      </c>
      <c r="C6313" s="300" t="s">
        <v>9</v>
      </c>
      <c r="D6313" s="300" t="s">
        <v>9580</v>
      </c>
      <c r="E6313" s="302" t="s">
        <v>51</v>
      </c>
      <c r="F6313" s="423" t="s">
        <v>13092</v>
      </c>
      <c r="G6313" s="423"/>
      <c r="H6313" s="423">
        <v>4.7599999999999998E-5</v>
      </c>
      <c r="I6313" s="423"/>
      <c r="J6313" s="424">
        <v>4.2700000000000002E-2</v>
      </c>
      <c r="K6313" s="424"/>
      <c r="L6313" s="424"/>
    </row>
    <row r="6314" spans="1:12" ht="24" customHeight="1">
      <c r="A6314" s="300" t="s">
        <v>12986</v>
      </c>
      <c r="B6314" s="301" t="s">
        <v>12987</v>
      </c>
      <c r="C6314" s="300" t="s">
        <v>9</v>
      </c>
      <c r="D6314" s="300" t="s">
        <v>9831</v>
      </c>
      <c r="E6314" s="302" t="s">
        <v>12988</v>
      </c>
      <c r="F6314" s="423" t="s">
        <v>12989</v>
      </c>
      <c r="G6314" s="423"/>
      <c r="H6314" s="423">
        <v>1.6881699999999999E-2</v>
      </c>
      <c r="I6314" s="423"/>
      <c r="J6314" s="424">
        <v>0.17080000000000001</v>
      </c>
      <c r="K6314" s="424"/>
      <c r="L6314" s="424"/>
    </row>
    <row r="6315" spans="1:12" ht="36" customHeight="1">
      <c r="A6315" s="300" t="s">
        <v>12986</v>
      </c>
      <c r="B6315" s="301" t="s">
        <v>12990</v>
      </c>
      <c r="C6315" s="300" t="s">
        <v>9</v>
      </c>
      <c r="D6315" s="300" t="s">
        <v>11426</v>
      </c>
      <c r="E6315" s="302" t="s">
        <v>51</v>
      </c>
      <c r="F6315" s="423" t="s">
        <v>12991</v>
      </c>
      <c r="G6315" s="423"/>
      <c r="H6315" s="423">
        <v>8.8469999999999998E-4</v>
      </c>
      <c r="I6315" s="423"/>
      <c r="J6315" s="424">
        <v>0.1169</v>
      </c>
      <c r="K6315" s="424"/>
      <c r="L6315" s="424"/>
    </row>
    <row r="6316" spans="1:12" ht="17.100000000000001" customHeight="1">
      <c r="A6316" s="298"/>
      <c r="B6316" s="298"/>
      <c r="C6316" s="298"/>
      <c r="D6316" s="298"/>
      <c r="E6316" s="298"/>
      <c r="F6316" s="298"/>
      <c r="G6316" s="298"/>
      <c r="H6316" s="298"/>
      <c r="I6316" s="298"/>
      <c r="J6316" s="298" t="s">
        <v>12992</v>
      </c>
      <c r="K6316" s="298"/>
      <c r="L6316" s="298" t="s">
        <v>12907</v>
      </c>
    </row>
    <row r="6317" spans="1:12">
      <c r="A6317" s="414" t="s">
        <v>12994</v>
      </c>
      <c r="B6317" s="414"/>
      <c r="C6317" s="414"/>
      <c r="D6317" s="414"/>
      <c r="E6317" s="414"/>
      <c r="F6317" s="414"/>
      <c r="G6317" s="414"/>
      <c r="H6317" s="414"/>
      <c r="I6317" s="294"/>
      <c r="J6317" s="294"/>
      <c r="K6317" s="294"/>
      <c r="L6317" s="294"/>
    </row>
    <row r="6318" spans="1:12" ht="17.100000000000001" customHeight="1">
      <c r="A6318" s="294" t="s">
        <v>12978</v>
      </c>
      <c r="B6318" s="298" t="s">
        <v>12979</v>
      </c>
      <c r="C6318" s="294" t="s">
        <v>12980</v>
      </c>
      <c r="D6318" s="294" t="s">
        <v>12981</v>
      </c>
      <c r="E6318" s="299" t="s">
        <v>12982</v>
      </c>
      <c r="F6318" s="413" t="s">
        <v>12983</v>
      </c>
      <c r="G6318" s="413"/>
      <c r="H6318" s="413" t="s">
        <v>12984</v>
      </c>
      <c r="I6318" s="413"/>
      <c r="J6318" s="413" t="s">
        <v>12985</v>
      </c>
      <c r="K6318" s="413"/>
      <c r="L6318" s="413"/>
    </row>
    <row r="6319" spans="1:12" ht="24" customHeight="1">
      <c r="A6319" s="300" t="s">
        <v>12986</v>
      </c>
      <c r="B6319" s="301" t="s">
        <v>13199</v>
      </c>
      <c r="C6319" s="300" t="s">
        <v>9</v>
      </c>
      <c r="D6319" s="300" t="s">
        <v>8746</v>
      </c>
      <c r="E6319" s="302" t="s">
        <v>27</v>
      </c>
      <c r="F6319" s="423" t="s">
        <v>13196</v>
      </c>
      <c r="G6319" s="423"/>
      <c r="H6319" s="423">
        <v>0.69826390000000005</v>
      </c>
      <c r="I6319" s="423"/>
      <c r="J6319" s="424">
        <v>5.0205000000000002</v>
      </c>
      <c r="K6319" s="424"/>
      <c r="L6319" s="424"/>
    </row>
    <row r="6320" spans="1:12" ht="24" customHeight="1">
      <c r="A6320" s="300" t="s">
        <v>12986</v>
      </c>
      <c r="B6320" s="301" t="s">
        <v>13197</v>
      </c>
      <c r="C6320" s="300" t="s">
        <v>9</v>
      </c>
      <c r="D6320" s="300" t="s">
        <v>6983</v>
      </c>
      <c r="E6320" s="302" t="s">
        <v>27</v>
      </c>
      <c r="F6320" s="423" t="s">
        <v>13198</v>
      </c>
      <c r="G6320" s="423"/>
      <c r="H6320" s="423">
        <v>0.57074590000000003</v>
      </c>
      <c r="I6320" s="423"/>
      <c r="J6320" s="424">
        <v>2.8822999999999999</v>
      </c>
      <c r="K6320" s="424"/>
      <c r="L6320" s="424"/>
    </row>
    <row r="6321" spans="1:12" ht="17.100000000000001" customHeight="1">
      <c r="A6321" s="298"/>
      <c r="B6321" s="298"/>
      <c r="C6321" s="298"/>
      <c r="D6321" s="298"/>
      <c r="E6321" s="298"/>
      <c r="F6321" s="298"/>
      <c r="G6321" s="298"/>
      <c r="H6321" s="298"/>
      <c r="I6321" s="298"/>
      <c r="J6321" s="298" t="s">
        <v>12992</v>
      </c>
      <c r="K6321" s="298"/>
      <c r="L6321" s="298" t="s">
        <v>13745</v>
      </c>
    </row>
    <row r="6322" spans="1:12">
      <c r="A6322" s="414" t="s">
        <v>12998</v>
      </c>
      <c r="B6322" s="414"/>
      <c r="C6322" s="414"/>
      <c r="D6322" s="414"/>
      <c r="E6322" s="414"/>
      <c r="F6322" s="414"/>
      <c r="G6322" s="414"/>
      <c r="H6322" s="414"/>
      <c r="I6322" s="294"/>
      <c r="J6322" s="294"/>
      <c r="K6322" s="294"/>
      <c r="L6322" s="294"/>
    </row>
    <row r="6323" spans="1:12" ht="17.100000000000001" customHeight="1">
      <c r="A6323" s="294" t="s">
        <v>12978</v>
      </c>
      <c r="B6323" s="298" t="s">
        <v>12979</v>
      </c>
      <c r="C6323" s="294" t="s">
        <v>12980</v>
      </c>
      <c r="D6323" s="294" t="s">
        <v>12981</v>
      </c>
      <c r="E6323" s="299" t="s">
        <v>12982</v>
      </c>
      <c r="F6323" s="413" t="s">
        <v>12983</v>
      </c>
      <c r="G6323" s="413"/>
      <c r="H6323" s="413" t="s">
        <v>12984</v>
      </c>
      <c r="I6323" s="413"/>
      <c r="J6323" s="413" t="s">
        <v>12985</v>
      </c>
      <c r="K6323" s="413"/>
      <c r="L6323" s="413"/>
    </row>
    <row r="6324" spans="1:12" ht="24" customHeight="1">
      <c r="A6324" s="300" t="s">
        <v>12986</v>
      </c>
      <c r="B6324" s="301" t="s">
        <v>13258</v>
      </c>
      <c r="C6324" s="300" t="s">
        <v>9</v>
      </c>
      <c r="D6324" s="300" t="s">
        <v>8889</v>
      </c>
      <c r="E6324" s="302" t="s">
        <v>51</v>
      </c>
      <c r="F6324" s="423" t="s">
        <v>12993</v>
      </c>
      <c r="G6324" s="423"/>
      <c r="H6324" s="423">
        <v>0.99575650000000004</v>
      </c>
      <c r="I6324" s="423"/>
      <c r="J6324" s="424">
        <v>2.2006000000000001</v>
      </c>
      <c r="K6324" s="424"/>
      <c r="L6324" s="424"/>
    </row>
    <row r="6325" spans="1:12" ht="36" customHeight="1">
      <c r="A6325" s="300" t="s">
        <v>12986</v>
      </c>
      <c r="B6325" s="301" t="s">
        <v>13259</v>
      </c>
      <c r="C6325" s="300" t="s">
        <v>9</v>
      </c>
      <c r="D6325" s="300" t="s">
        <v>10910</v>
      </c>
      <c r="E6325" s="302" t="s">
        <v>51</v>
      </c>
      <c r="F6325" s="423" t="s">
        <v>13260</v>
      </c>
      <c r="G6325" s="423"/>
      <c r="H6325" s="423">
        <v>0.99575650000000004</v>
      </c>
      <c r="I6325" s="423"/>
      <c r="J6325" s="424">
        <v>1.1451</v>
      </c>
      <c r="K6325" s="424"/>
      <c r="L6325" s="424"/>
    </row>
    <row r="6326" spans="1:12" ht="24" customHeight="1">
      <c r="A6326" s="300" t="s">
        <v>12986</v>
      </c>
      <c r="B6326" s="301" t="s">
        <v>13099</v>
      </c>
      <c r="C6326" s="300" t="s">
        <v>9</v>
      </c>
      <c r="D6326" s="300" t="s">
        <v>7224</v>
      </c>
      <c r="E6326" s="302" t="s">
        <v>51</v>
      </c>
      <c r="F6326" s="423" t="s">
        <v>13100</v>
      </c>
      <c r="G6326" s="423"/>
      <c r="H6326" s="423">
        <v>8.6166999999999997E-3</v>
      </c>
      <c r="I6326" s="423"/>
      <c r="J6326" s="424">
        <v>7.9200000000000007E-2</v>
      </c>
      <c r="K6326" s="424"/>
      <c r="L6326" s="424"/>
    </row>
    <row r="6327" spans="1:12" ht="24" customHeight="1">
      <c r="A6327" s="300" t="s">
        <v>12986</v>
      </c>
      <c r="B6327" s="301" t="s">
        <v>13101</v>
      </c>
      <c r="C6327" s="300" t="s">
        <v>9</v>
      </c>
      <c r="D6327" s="300" t="s">
        <v>7359</v>
      </c>
      <c r="E6327" s="302" t="s">
        <v>51</v>
      </c>
      <c r="F6327" s="423" t="s">
        <v>13102</v>
      </c>
      <c r="G6327" s="423"/>
      <c r="H6327" s="423">
        <v>2.7809999999999998E-4</v>
      </c>
      <c r="I6327" s="423"/>
      <c r="J6327" s="424">
        <v>3.5700000000000003E-2</v>
      </c>
      <c r="K6327" s="424"/>
      <c r="L6327" s="424"/>
    </row>
    <row r="6328" spans="1:12" ht="24" customHeight="1">
      <c r="A6328" s="300" t="s">
        <v>12986</v>
      </c>
      <c r="B6328" s="301" t="s">
        <v>13103</v>
      </c>
      <c r="C6328" s="300" t="s">
        <v>9</v>
      </c>
      <c r="D6328" s="300" t="s">
        <v>8851</v>
      </c>
      <c r="E6328" s="302" t="s">
        <v>51</v>
      </c>
      <c r="F6328" s="423" t="s">
        <v>13104</v>
      </c>
      <c r="G6328" s="423"/>
      <c r="H6328" s="423">
        <v>2.2259999999999999E-4</v>
      </c>
      <c r="I6328" s="423"/>
      <c r="J6328" s="424">
        <v>4.3099999999999999E-2</v>
      </c>
      <c r="K6328" s="424"/>
      <c r="L6328" s="424"/>
    </row>
    <row r="6329" spans="1:12" ht="24" customHeight="1">
      <c r="A6329" s="300" t="s">
        <v>12986</v>
      </c>
      <c r="B6329" s="301" t="s">
        <v>13105</v>
      </c>
      <c r="C6329" s="300" t="s">
        <v>9</v>
      </c>
      <c r="D6329" s="300" t="s">
        <v>8852</v>
      </c>
      <c r="E6329" s="302" t="s">
        <v>51</v>
      </c>
      <c r="F6329" s="423" t="s">
        <v>13106</v>
      </c>
      <c r="G6329" s="423"/>
      <c r="H6329" s="423">
        <v>4.7599999999999998E-5</v>
      </c>
      <c r="I6329" s="423"/>
      <c r="J6329" s="424">
        <v>2.6100000000000002E-2</v>
      </c>
      <c r="K6329" s="424"/>
      <c r="L6329" s="424"/>
    </row>
    <row r="6330" spans="1:12" ht="24" customHeight="1">
      <c r="A6330" s="300" t="s">
        <v>12986</v>
      </c>
      <c r="B6330" s="301" t="s">
        <v>13107</v>
      </c>
      <c r="C6330" s="300" t="s">
        <v>9</v>
      </c>
      <c r="D6330" s="300" t="s">
        <v>9000</v>
      </c>
      <c r="E6330" s="302" t="s">
        <v>51</v>
      </c>
      <c r="F6330" s="423" t="s">
        <v>13108</v>
      </c>
      <c r="G6330" s="423"/>
      <c r="H6330" s="423">
        <v>9.8075000000000002E-3</v>
      </c>
      <c r="I6330" s="423"/>
      <c r="J6330" s="424">
        <v>6.6400000000000001E-2</v>
      </c>
      <c r="K6330" s="424"/>
      <c r="L6330" s="424"/>
    </row>
    <row r="6331" spans="1:12" ht="24" customHeight="1">
      <c r="A6331" s="300" t="s">
        <v>12986</v>
      </c>
      <c r="B6331" s="301" t="s">
        <v>13109</v>
      </c>
      <c r="C6331" s="300" t="s">
        <v>9</v>
      </c>
      <c r="D6331" s="300" t="s">
        <v>9574</v>
      </c>
      <c r="E6331" s="302" t="s">
        <v>51</v>
      </c>
      <c r="F6331" s="423" t="s">
        <v>13110</v>
      </c>
      <c r="G6331" s="423"/>
      <c r="H6331" s="423">
        <v>3.1102E-3</v>
      </c>
      <c r="I6331" s="423"/>
      <c r="J6331" s="424">
        <v>2.75E-2</v>
      </c>
      <c r="K6331" s="424"/>
      <c r="L6331" s="424"/>
    </row>
    <row r="6332" spans="1:12" ht="24" customHeight="1">
      <c r="A6332" s="300" t="s">
        <v>12986</v>
      </c>
      <c r="B6332" s="301" t="s">
        <v>13111</v>
      </c>
      <c r="C6332" s="300" t="s">
        <v>9</v>
      </c>
      <c r="D6332" s="300" t="s">
        <v>10714</v>
      </c>
      <c r="E6332" s="302" t="s">
        <v>93</v>
      </c>
      <c r="F6332" s="423" t="s">
        <v>13112</v>
      </c>
      <c r="G6332" s="423"/>
      <c r="H6332" s="423">
        <v>1.6345999999999999E-3</v>
      </c>
      <c r="I6332" s="423"/>
      <c r="J6332" s="424">
        <v>2.4899999999999999E-2</v>
      </c>
      <c r="K6332" s="424"/>
      <c r="L6332" s="424"/>
    </row>
    <row r="6333" spans="1:12" ht="24" customHeight="1">
      <c r="A6333" s="300" t="s">
        <v>12986</v>
      </c>
      <c r="B6333" s="301" t="s">
        <v>13113</v>
      </c>
      <c r="C6333" s="300" t="s">
        <v>9</v>
      </c>
      <c r="D6333" s="300" t="s">
        <v>10809</v>
      </c>
      <c r="E6333" s="302" t="s">
        <v>51</v>
      </c>
      <c r="F6333" s="423" t="s">
        <v>13114</v>
      </c>
      <c r="G6333" s="423"/>
      <c r="H6333" s="423">
        <v>1.6345999999999999E-3</v>
      </c>
      <c r="I6333" s="423"/>
      <c r="J6333" s="424">
        <v>1.9599999999999999E-2</v>
      </c>
      <c r="K6333" s="424"/>
      <c r="L6333" s="424"/>
    </row>
    <row r="6334" spans="1:12" ht="24" customHeight="1">
      <c r="A6334" s="300" t="s">
        <v>12986</v>
      </c>
      <c r="B6334" s="301" t="s">
        <v>13115</v>
      </c>
      <c r="C6334" s="300" t="s">
        <v>9</v>
      </c>
      <c r="D6334" s="300" t="s">
        <v>10810</v>
      </c>
      <c r="E6334" s="302" t="s">
        <v>51</v>
      </c>
      <c r="F6334" s="423" t="s">
        <v>13116</v>
      </c>
      <c r="G6334" s="423"/>
      <c r="H6334" s="423">
        <v>1.6345999999999999E-3</v>
      </c>
      <c r="I6334" s="423"/>
      <c r="J6334" s="424">
        <v>4.3499999999999997E-2</v>
      </c>
      <c r="K6334" s="424"/>
      <c r="L6334" s="424"/>
    </row>
    <row r="6335" spans="1:12" ht="24" customHeight="1">
      <c r="A6335" s="300" t="s">
        <v>12986</v>
      </c>
      <c r="B6335" s="301" t="s">
        <v>13117</v>
      </c>
      <c r="C6335" s="300" t="s">
        <v>9</v>
      </c>
      <c r="D6335" s="300" t="s">
        <v>10837</v>
      </c>
      <c r="E6335" s="302" t="s">
        <v>51</v>
      </c>
      <c r="F6335" s="423" t="s">
        <v>13118</v>
      </c>
      <c r="G6335" s="423"/>
      <c r="H6335" s="423">
        <v>5.5600000000000003E-5</v>
      </c>
      <c r="I6335" s="423"/>
      <c r="J6335" s="424">
        <v>2.4799999999999999E-2</v>
      </c>
      <c r="K6335" s="424"/>
      <c r="L6335" s="424"/>
    </row>
    <row r="6336" spans="1:12" ht="24" customHeight="1">
      <c r="A6336" s="300" t="s">
        <v>12986</v>
      </c>
      <c r="B6336" s="301" t="s">
        <v>13003</v>
      </c>
      <c r="C6336" s="300" t="s">
        <v>9</v>
      </c>
      <c r="D6336" s="300" t="s">
        <v>7216</v>
      </c>
      <c r="E6336" s="302" t="s">
        <v>51</v>
      </c>
      <c r="F6336" s="423" t="s">
        <v>13004</v>
      </c>
      <c r="G6336" s="423"/>
      <c r="H6336" s="423">
        <v>3.2737999999999999E-3</v>
      </c>
      <c r="I6336" s="423"/>
      <c r="J6336" s="424">
        <v>0.1094</v>
      </c>
      <c r="K6336" s="424"/>
      <c r="L6336" s="424"/>
    </row>
    <row r="6337" spans="1:12" ht="24" customHeight="1">
      <c r="A6337" s="300" t="s">
        <v>12986</v>
      </c>
      <c r="B6337" s="301" t="s">
        <v>13005</v>
      </c>
      <c r="C6337" s="300" t="s">
        <v>9</v>
      </c>
      <c r="D6337" s="300" t="s">
        <v>7393</v>
      </c>
      <c r="E6337" s="302" t="s">
        <v>12988</v>
      </c>
      <c r="F6337" s="423" t="s">
        <v>13006</v>
      </c>
      <c r="G6337" s="423"/>
      <c r="H6337" s="423">
        <v>1.9696000000000002E-3</v>
      </c>
      <c r="I6337" s="423"/>
      <c r="J6337" s="424">
        <v>0.10639999999999999</v>
      </c>
      <c r="K6337" s="424"/>
      <c r="L6337" s="424"/>
    </row>
    <row r="6338" spans="1:12" ht="24" customHeight="1">
      <c r="A6338" s="300" t="s">
        <v>12986</v>
      </c>
      <c r="B6338" s="301" t="s">
        <v>13007</v>
      </c>
      <c r="C6338" s="300" t="s">
        <v>9</v>
      </c>
      <c r="D6338" s="300" t="s">
        <v>10619</v>
      </c>
      <c r="E6338" s="302" t="s">
        <v>51</v>
      </c>
      <c r="F6338" s="423" t="s">
        <v>13008</v>
      </c>
      <c r="G6338" s="423"/>
      <c r="H6338" s="423">
        <v>1.5279E-3</v>
      </c>
      <c r="I6338" s="423"/>
      <c r="J6338" s="424">
        <v>0.29220000000000002</v>
      </c>
      <c r="K6338" s="424"/>
      <c r="L6338" s="424"/>
    </row>
    <row r="6339" spans="1:12" ht="24" customHeight="1">
      <c r="A6339" s="300" t="s">
        <v>12986</v>
      </c>
      <c r="B6339" s="301" t="s">
        <v>13009</v>
      </c>
      <c r="C6339" s="300" t="s">
        <v>9</v>
      </c>
      <c r="D6339" s="300" t="s">
        <v>10769</v>
      </c>
      <c r="E6339" s="302" t="s">
        <v>51</v>
      </c>
      <c r="F6339" s="423" t="s">
        <v>13010</v>
      </c>
      <c r="G6339" s="423"/>
      <c r="H6339" s="423">
        <v>0.13733989999999999</v>
      </c>
      <c r="I6339" s="423"/>
      <c r="J6339" s="424">
        <v>0.17299999999999999</v>
      </c>
      <c r="K6339" s="424"/>
      <c r="L6339" s="424"/>
    </row>
    <row r="6340" spans="1:12" ht="24" customHeight="1">
      <c r="A6340" s="300" t="s">
        <v>12986</v>
      </c>
      <c r="B6340" s="301" t="s">
        <v>13011</v>
      </c>
      <c r="C6340" s="300" t="s">
        <v>9</v>
      </c>
      <c r="D6340" s="300" t="s">
        <v>10929</v>
      </c>
      <c r="E6340" s="302" t="s">
        <v>51</v>
      </c>
      <c r="F6340" s="423" t="s">
        <v>13012</v>
      </c>
      <c r="G6340" s="423"/>
      <c r="H6340" s="423">
        <v>1.3242E-3</v>
      </c>
      <c r="I6340" s="423"/>
      <c r="J6340" s="424">
        <v>0.19919999999999999</v>
      </c>
      <c r="K6340" s="424"/>
      <c r="L6340" s="424"/>
    </row>
    <row r="6341" spans="1:12" ht="24" customHeight="1">
      <c r="A6341" s="300" t="s">
        <v>12986</v>
      </c>
      <c r="B6341" s="301" t="s">
        <v>13263</v>
      </c>
      <c r="C6341" s="300" t="s">
        <v>9</v>
      </c>
      <c r="D6341" s="300" t="s">
        <v>9216</v>
      </c>
      <c r="E6341" s="302" t="s">
        <v>51</v>
      </c>
      <c r="F6341" s="423" t="s">
        <v>13264</v>
      </c>
      <c r="G6341" s="423"/>
      <c r="H6341" s="423">
        <v>2.9872695</v>
      </c>
      <c r="I6341" s="423"/>
      <c r="J6341" s="424">
        <v>15.593500000000001</v>
      </c>
      <c r="K6341" s="424"/>
      <c r="L6341" s="424"/>
    </row>
    <row r="6342" spans="1:12" ht="17.100000000000001" customHeight="1">
      <c r="A6342" s="298"/>
      <c r="B6342" s="298"/>
      <c r="C6342" s="298"/>
      <c r="D6342" s="298"/>
      <c r="E6342" s="298"/>
      <c r="F6342" s="298"/>
      <c r="G6342" s="298"/>
      <c r="H6342" s="298"/>
      <c r="I6342" s="298"/>
      <c r="J6342" s="298" t="s">
        <v>12992</v>
      </c>
      <c r="K6342" s="298"/>
      <c r="L6342" s="298" t="s">
        <v>14598</v>
      </c>
    </row>
    <row r="6343" spans="1:12">
      <c r="A6343" s="414" t="s">
        <v>13056</v>
      </c>
      <c r="B6343" s="414"/>
      <c r="C6343" s="414"/>
      <c r="D6343" s="414"/>
      <c r="E6343" s="414"/>
      <c r="F6343" s="414"/>
      <c r="G6343" s="414"/>
      <c r="H6343" s="414"/>
      <c r="I6343" s="294"/>
      <c r="J6343" s="294"/>
      <c r="K6343" s="294"/>
      <c r="L6343" s="294"/>
    </row>
    <row r="6344" spans="1:12" ht="17.100000000000001" customHeight="1">
      <c r="A6344" s="294" t="s">
        <v>12978</v>
      </c>
      <c r="B6344" s="298" t="s">
        <v>12979</v>
      </c>
      <c r="C6344" s="294" t="s">
        <v>12980</v>
      </c>
      <c r="D6344" s="294" t="s">
        <v>12981</v>
      </c>
      <c r="E6344" s="299" t="s">
        <v>12982</v>
      </c>
      <c r="F6344" s="413" t="s">
        <v>12983</v>
      </c>
      <c r="G6344" s="413"/>
      <c r="H6344" s="413" t="s">
        <v>12984</v>
      </c>
      <c r="I6344" s="413"/>
      <c r="J6344" s="413" t="s">
        <v>12985</v>
      </c>
      <c r="K6344" s="413"/>
      <c r="L6344" s="413"/>
    </row>
    <row r="6345" spans="1:12" ht="24" customHeight="1">
      <c r="A6345" s="300" t="s">
        <v>12986</v>
      </c>
      <c r="B6345" s="301" t="s">
        <v>13057</v>
      </c>
      <c r="C6345" s="300" t="s">
        <v>9</v>
      </c>
      <c r="D6345" s="300" t="s">
        <v>12549</v>
      </c>
      <c r="E6345" s="302" t="s">
        <v>27</v>
      </c>
      <c r="F6345" s="423" t="s">
        <v>12948</v>
      </c>
      <c r="G6345" s="423"/>
      <c r="H6345" s="423">
        <v>1.2287634999999999</v>
      </c>
      <c r="I6345" s="423"/>
      <c r="J6345" s="424">
        <v>0.79869999999999997</v>
      </c>
      <c r="K6345" s="424"/>
      <c r="L6345" s="424"/>
    </row>
    <row r="6346" spans="1:12" ht="17.100000000000001" customHeight="1">
      <c r="A6346" s="298"/>
      <c r="B6346" s="298"/>
      <c r="C6346" s="298"/>
      <c r="D6346" s="298"/>
      <c r="E6346" s="298"/>
      <c r="F6346" s="298"/>
      <c r="G6346" s="298"/>
      <c r="H6346" s="298"/>
      <c r="I6346" s="298"/>
      <c r="J6346" s="298" t="s">
        <v>12992</v>
      </c>
      <c r="K6346" s="298"/>
      <c r="L6346" s="298" t="s">
        <v>14542</v>
      </c>
    </row>
    <row r="6347" spans="1:12">
      <c r="A6347" s="414" t="s">
        <v>13058</v>
      </c>
      <c r="B6347" s="414"/>
      <c r="C6347" s="414"/>
      <c r="D6347" s="414"/>
      <c r="E6347" s="414"/>
      <c r="F6347" s="414"/>
      <c r="G6347" s="414"/>
      <c r="H6347" s="414"/>
      <c r="I6347" s="294"/>
      <c r="J6347" s="294"/>
      <c r="K6347" s="294"/>
      <c r="L6347" s="294"/>
    </row>
    <row r="6348" spans="1:12" ht="17.100000000000001" customHeight="1">
      <c r="A6348" s="294" t="s">
        <v>12978</v>
      </c>
      <c r="B6348" s="298" t="s">
        <v>12979</v>
      </c>
      <c r="C6348" s="294" t="s">
        <v>12980</v>
      </c>
      <c r="D6348" s="294" t="s">
        <v>12981</v>
      </c>
      <c r="E6348" s="299" t="s">
        <v>12982</v>
      </c>
      <c r="F6348" s="413" t="s">
        <v>12983</v>
      </c>
      <c r="G6348" s="413"/>
      <c r="H6348" s="413" t="s">
        <v>12984</v>
      </c>
      <c r="I6348" s="413"/>
      <c r="J6348" s="413" t="s">
        <v>12985</v>
      </c>
      <c r="K6348" s="413"/>
      <c r="L6348" s="413"/>
    </row>
    <row r="6349" spans="1:12" ht="24" customHeight="1">
      <c r="A6349" s="300" t="s">
        <v>12986</v>
      </c>
      <c r="B6349" s="301" t="s">
        <v>13059</v>
      </c>
      <c r="C6349" s="300" t="s">
        <v>9</v>
      </c>
      <c r="D6349" s="300" t="s">
        <v>12535</v>
      </c>
      <c r="E6349" s="302" t="s">
        <v>27</v>
      </c>
      <c r="F6349" s="423" t="s">
        <v>12936</v>
      </c>
      <c r="G6349" s="423"/>
      <c r="H6349" s="423">
        <v>1.2287634999999999</v>
      </c>
      <c r="I6349" s="423"/>
      <c r="J6349" s="424">
        <v>6.1400000000000003E-2</v>
      </c>
      <c r="K6349" s="424"/>
      <c r="L6349" s="424"/>
    </row>
    <row r="6350" spans="1:12" ht="17.100000000000001" customHeight="1">
      <c r="A6350" s="298"/>
      <c r="B6350" s="298"/>
      <c r="C6350" s="298"/>
      <c r="D6350" s="298"/>
      <c r="E6350" s="298"/>
      <c r="F6350" s="298"/>
      <c r="G6350" s="298"/>
      <c r="H6350" s="298"/>
      <c r="I6350" s="298"/>
      <c r="J6350" s="298" t="s">
        <v>12992</v>
      </c>
      <c r="K6350" s="298"/>
      <c r="L6350" s="298" t="s">
        <v>12960</v>
      </c>
    </row>
    <row r="6351" spans="1:12">
      <c r="A6351" s="414" t="s">
        <v>13060</v>
      </c>
      <c r="B6351" s="414"/>
      <c r="C6351" s="414"/>
      <c r="D6351" s="414"/>
      <c r="E6351" s="414"/>
      <c r="F6351" s="414"/>
      <c r="G6351" s="414"/>
      <c r="H6351" s="414"/>
      <c r="I6351" s="294"/>
      <c r="J6351" s="294"/>
      <c r="K6351" s="294"/>
      <c r="L6351" s="294"/>
    </row>
    <row r="6352" spans="1:12" ht="17.100000000000001" customHeight="1">
      <c r="A6352" s="294" t="s">
        <v>12978</v>
      </c>
      <c r="B6352" s="298" t="s">
        <v>12979</v>
      </c>
      <c r="C6352" s="294" t="s">
        <v>12980</v>
      </c>
      <c r="D6352" s="294" t="s">
        <v>12981</v>
      </c>
      <c r="E6352" s="299" t="s">
        <v>12982</v>
      </c>
      <c r="F6352" s="413" t="s">
        <v>12983</v>
      </c>
      <c r="G6352" s="413"/>
      <c r="H6352" s="413" t="s">
        <v>12984</v>
      </c>
      <c r="I6352" s="413"/>
      <c r="J6352" s="413" t="s">
        <v>12985</v>
      </c>
      <c r="K6352" s="413"/>
      <c r="L6352" s="413"/>
    </row>
    <row r="6353" spans="1:12" ht="24" customHeight="1">
      <c r="A6353" s="300" t="s">
        <v>12986</v>
      </c>
      <c r="B6353" s="301" t="s">
        <v>13061</v>
      </c>
      <c r="C6353" s="300" t="s">
        <v>9</v>
      </c>
      <c r="D6353" s="300" t="s">
        <v>12522</v>
      </c>
      <c r="E6353" s="302" t="s">
        <v>27</v>
      </c>
      <c r="F6353" s="423" t="s">
        <v>12964</v>
      </c>
      <c r="G6353" s="423"/>
      <c r="H6353" s="423">
        <v>1.2287634999999999</v>
      </c>
      <c r="I6353" s="423"/>
      <c r="J6353" s="424">
        <v>3.1088</v>
      </c>
      <c r="K6353" s="424"/>
      <c r="L6353" s="424"/>
    </row>
    <row r="6354" spans="1:12" ht="24" customHeight="1">
      <c r="A6354" s="300" t="s">
        <v>12986</v>
      </c>
      <c r="B6354" s="301" t="s">
        <v>13062</v>
      </c>
      <c r="C6354" s="300" t="s">
        <v>9</v>
      </c>
      <c r="D6354" s="300" t="s">
        <v>12527</v>
      </c>
      <c r="E6354" s="302" t="s">
        <v>27</v>
      </c>
      <c r="F6354" s="423" t="s">
        <v>13063</v>
      </c>
      <c r="G6354" s="423"/>
      <c r="H6354" s="423">
        <v>1.2287634999999999</v>
      </c>
      <c r="I6354" s="423"/>
      <c r="J6354" s="424">
        <v>0.4178</v>
      </c>
      <c r="K6354" s="424"/>
      <c r="L6354" s="424"/>
    </row>
    <row r="6355" spans="1:12" ht="17.100000000000001" customHeight="1">
      <c r="A6355" s="298"/>
      <c r="B6355" s="298"/>
      <c r="C6355" s="298"/>
      <c r="D6355" s="298"/>
      <c r="E6355" s="298"/>
      <c r="F6355" s="298"/>
      <c r="G6355" s="298"/>
      <c r="H6355" s="298"/>
      <c r="I6355" s="298"/>
      <c r="J6355" s="298" t="s">
        <v>12992</v>
      </c>
      <c r="K6355" s="298"/>
      <c r="L6355" s="298" t="s">
        <v>14491</v>
      </c>
    </row>
    <row r="6356" spans="1:12" ht="17.100000000000001" customHeight="1">
      <c r="A6356" s="294" t="s">
        <v>13014</v>
      </c>
      <c r="B6356" s="294"/>
      <c r="C6356" s="294"/>
      <c r="D6356" s="294"/>
      <c r="E6356" s="294"/>
      <c r="F6356" s="294"/>
      <c r="G6356" s="294"/>
      <c r="H6356" s="294"/>
      <c r="I6356" s="294"/>
      <c r="J6356" s="294"/>
      <c r="K6356" s="294"/>
      <c r="L6356" s="294"/>
    </row>
    <row r="6357" spans="1:12" ht="17.100000000000001" customHeight="1">
      <c r="A6357" s="298"/>
      <c r="B6357" s="298"/>
      <c r="C6357" s="298"/>
      <c r="D6357" s="298"/>
      <c r="E6357" s="298"/>
      <c r="F6357" s="298"/>
      <c r="G6357" s="298"/>
      <c r="H6357" s="298"/>
      <c r="I6357" s="298"/>
      <c r="J6357" s="298" t="s">
        <v>13015</v>
      </c>
      <c r="K6357" s="298"/>
      <c r="L6357" s="298" t="s">
        <v>14599</v>
      </c>
    </row>
    <row r="6358" spans="1:12" ht="17.100000000000001" customHeight="1">
      <c r="A6358" s="298"/>
      <c r="B6358" s="298"/>
      <c r="C6358" s="298"/>
      <c r="D6358" s="298"/>
      <c r="E6358" s="298"/>
      <c r="F6358" s="298"/>
      <c r="G6358" s="298"/>
      <c r="H6358" s="298"/>
      <c r="I6358" s="298"/>
      <c r="J6358" s="298" t="s">
        <v>13017</v>
      </c>
      <c r="K6358" s="298" t="s">
        <v>13018</v>
      </c>
      <c r="L6358" s="298" t="s">
        <v>14600</v>
      </c>
    </row>
    <row r="6359" spans="1:12" ht="17.100000000000001" customHeight="1">
      <c r="A6359" s="298"/>
      <c r="B6359" s="298"/>
      <c r="C6359" s="298"/>
      <c r="D6359" s="298"/>
      <c r="E6359" s="298"/>
      <c r="F6359" s="298"/>
      <c r="G6359" s="298"/>
      <c r="H6359" s="298"/>
      <c r="I6359" s="298"/>
      <c r="J6359" s="298" t="s">
        <v>13020</v>
      </c>
      <c r="K6359" s="298"/>
      <c r="L6359" s="298" t="s">
        <v>14601</v>
      </c>
    </row>
    <row r="6360" spans="1:12" ht="17.100000000000001" customHeight="1">
      <c r="A6360" s="298"/>
      <c r="B6360" s="298"/>
      <c r="C6360" s="298"/>
      <c r="D6360" s="298"/>
      <c r="E6360" s="298"/>
      <c r="F6360" s="298"/>
      <c r="G6360" s="298"/>
      <c r="H6360" s="298"/>
      <c r="I6360" s="298"/>
      <c r="J6360" s="298" t="s">
        <v>13022</v>
      </c>
      <c r="K6360" s="298" t="s">
        <v>12974</v>
      </c>
      <c r="L6360" s="298" t="s">
        <v>14602</v>
      </c>
    </row>
    <row r="6361" spans="1:12" ht="17.100000000000001" customHeight="1">
      <c r="A6361" s="298"/>
      <c r="B6361" s="298"/>
      <c r="C6361" s="298"/>
      <c r="D6361" s="298"/>
      <c r="E6361" s="298"/>
      <c r="F6361" s="298"/>
      <c r="G6361" s="298"/>
      <c r="H6361" s="298"/>
      <c r="I6361" s="298"/>
      <c r="J6361" s="298" t="s">
        <v>13024</v>
      </c>
      <c r="K6361" s="298"/>
      <c r="L6361" s="298" t="s">
        <v>14231</v>
      </c>
    </row>
    <row r="6362" spans="1:12" ht="30" customHeight="1">
      <c r="A6362" s="299"/>
      <c r="B6362" s="299"/>
      <c r="C6362" s="299"/>
      <c r="D6362" s="299"/>
      <c r="E6362" s="299"/>
      <c r="F6362" s="299"/>
      <c r="G6362" s="299"/>
      <c r="H6362" s="299"/>
      <c r="I6362" s="299"/>
      <c r="J6362" s="299"/>
      <c r="K6362" s="299"/>
      <c r="L6362" s="299"/>
    </row>
    <row r="6363" spans="1:12" ht="36" customHeight="1">
      <c r="A6363" s="295" t="s">
        <v>14603</v>
      </c>
      <c r="B6363" s="296" t="s">
        <v>14604</v>
      </c>
      <c r="C6363" s="295" t="s">
        <v>9</v>
      </c>
      <c r="D6363" s="295" t="s">
        <v>825</v>
      </c>
      <c r="E6363" s="297" t="s">
        <v>51</v>
      </c>
      <c r="F6363" s="296"/>
      <c r="G6363" s="296"/>
      <c r="H6363" s="296"/>
      <c r="I6363" s="296"/>
      <c r="J6363" s="296"/>
      <c r="K6363" s="296"/>
      <c r="L6363" s="296"/>
    </row>
    <row r="6364" spans="1:12">
      <c r="A6364" s="414" t="s">
        <v>12977</v>
      </c>
      <c r="B6364" s="414"/>
      <c r="C6364" s="414"/>
      <c r="D6364" s="414"/>
      <c r="E6364" s="414"/>
      <c r="F6364" s="414"/>
      <c r="G6364" s="414"/>
      <c r="H6364" s="414"/>
      <c r="I6364" s="294"/>
      <c r="J6364" s="294"/>
      <c r="K6364" s="294"/>
      <c r="L6364" s="294"/>
    </row>
    <row r="6365" spans="1:12" ht="17.100000000000001" customHeight="1">
      <c r="A6365" s="294" t="s">
        <v>12978</v>
      </c>
      <c r="B6365" s="298" t="s">
        <v>12979</v>
      </c>
      <c r="C6365" s="294" t="s">
        <v>12980</v>
      </c>
      <c r="D6365" s="294" t="s">
        <v>12981</v>
      </c>
      <c r="E6365" s="299" t="s">
        <v>12982</v>
      </c>
      <c r="F6365" s="413" t="s">
        <v>12983</v>
      </c>
      <c r="G6365" s="413"/>
      <c r="H6365" s="413" t="s">
        <v>12984</v>
      </c>
      <c r="I6365" s="413"/>
      <c r="J6365" s="413" t="s">
        <v>12985</v>
      </c>
      <c r="K6365" s="413"/>
      <c r="L6365" s="413"/>
    </row>
    <row r="6366" spans="1:12" ht="24" customHeight="1">
      <c r="A6366" s="300" t="s">
        <v>12986</v>
      </c>
      <c r="B6366" s="301" t="s">
        <v>13085</v>
      </c>
      <c r="C6366" s="300" t="s">
        <v>9</v>
      </c>
      <c r="D6366" s="300" t="s">
        <v>7909</v>
      </c>
      <c r="E6366" s="302" t="s">
        <v>51</v>
      </c>
      <c r="F6366" s="423" t="s">
        <v>13086</v>
      </c>
      <c r="G6366" s="423"/>
      <c r="H6366" s="423">
        <v>4.373E-4</v>
      </c>
      <c r="I6366" s="423"/>
      <c r="J6366" s="424">
        <v>4.5499999999999999E-2</v>
      </c>
      <c r="K6366" s="424"/>
      <c r="L6366" s="424"/>
    </row>
    <row r="6367" spans="1:12" ht="24" customHeight="1">
      <c r="A6367" s="300" t="s">
        <v>12986</v>
      </c>
      <c r="B6367" s="301" t="s">
        <v>13087</v>
      </c>
      <c r="C6367" s="300" t="s">
        <v>9</v>
      </c>
      <c r="D6367" s="300" t="s">
        <v>8873</v>
      </c>
      <c r="E6367" s="302" t="s">
        <v>51</v>
      </c>
      <c r="F6367" s="423" t="s">
        <v>13088</v>
      </c>
      <c r="G6367" s="423"/>
      <c r="H6367" s="423">
        <v>4.1600000000000002E-5</v>
      </c>
      <c r="I6367" s="423"/>
      <c r="J6367" s="424">
        <v>3.6200000000000003E-2</v>
      </c>
      <c r="K6367" s="424"/>
      <c r="L6367" s="424"/>
    </row>
    <row r="6368" spans="1:12" ht="48" customHeight="1">
      <c r="A6368" s="300" t="s">
        <v>12986</v>
      </c>
      <c r="B6368" s="301" t="s">
        <v>13089</v>
      </c>
      <c r="C6368" s="300" t="s">
        <v>9</v>
      </c>
      <c r="D6368" s="300" t="s">
        <v>9227</v>
      </c>
      <c r="E6368" s="302" t="s">
        <v>51</v>
      </c>
      <c r="F6368" s="423" t="s">
        <v>13090</v>
      </c>
      <c r="G6368" s="423"/>
      <c r="H6368" s="423">
        <v>2.9200000000000002E-5</v>
      </c>
      <c r="I6368" s="423"/>
      <c r="J6368" s="424">
        <v>3.9E-2</v>
      </c>
      <c r="K6368" s="424"/>
      <c r="L6368" s="424"/>
    </row>
    <row r="6369" spans="1:12" ht="24" customHeight="1">
      <c r="A6369" s="300" t="s">
        <v>12986</v>
      </c>
      <c r="B6369" s="301" t="s">
        <v>13091</v>
      </c>
      <c r="C6369" s="300" t="s">
        <v>9</v>
      </c>
      <c r="D6369" s="300" t="s">
        <v>9580</v>
      </c>
      <c r="E6369" s="302" t="s">
        <v>51</v>
      </c>
      <c r="F6369" s="423" t="s">
        <v>13092</v>
      </c>
      <c r="G6369" s="423"/>
      <c r="H6369" s="423">
        <v>2.87E-5</v>
      </c>
      <c r="I6369" s="423"/>
      <c r="J6369" s="424">
        <v>2.5700000000000001E-2</v>
      </c>
      <c r="K6369" s="424"/>
      <c r="L6369" s="424"/>
    </row>
    <row r="6370" spans="1:12" ht="24" customHeight="1">
      <c r="A6370" s="300" t="s">
        <v>12986</v>
      </c>
      <c r="B6370" s="301" t="s">
        <v>12987</v>
      </c>
      <c r="C6370" s="300" t="s">
        <v>9</v>
      </c>
      <c r="D6370" s="300" t="s">
        <v>9831</v>
      </c>
      <c r="E6370" s="302" t="s">
        <v>12988</v>
      </c>
      <c r="F6370" s="423" t="s">
        <v>12989</v>
      </c>
      <c r="G6370" s="423"/>
      <c r="H6370" s="423">
        <v>1.0119100000000001E-2</v>
      </c>
      <c r="I6370" s="423"/>
      <c r="J6370" s="424">
        <v>0.1024</v>
      </c>
      <c r="K6370" s="424"/>
      <c r="L6370" s="424"/>
    </row>
    <row r="6371" spans="1:12" ht="36" customHeight="1">
      <c r="A6371" s="300" t="s">
        <v>12986</v>
      </c>
      <c r="B6371" s="301" t="s">
        <v>12990</v>
      </c>
      <c r="C6371" s="300" t="s">
        <v>9</v>
      </c>
      <c r="D6371" s="300" t="s">
        <v>11426</v>
      </c>
      <c r="E6371" s="302" t="s">
        <v>51</v>
      </c>
      <c r="F6371" s="423" t="s">
        <v>12991</v>
      </c>
      <c r="G6371" s="423"/>
      <c r="H6371" s="423">
        <v>5.3039999999999999E-4</v>
      </c>
      <c r="I6371" s="423"/>
      <c r="J6371" s="424">
        <v>7.0099999999999996E-2</v>
      </c>
      <c r="K6371" s="424"/>
      <c r="L6371" s="424"/>
    </row>
    <row r="6372" spans="1:12" ht="17.100000000000001" customHeight="1">
      <c r="A6372" s="298"/>
      <c r="B6372" s="298"/>
      <c r="C6372" s="298"/>
      <c r="D6372" s="298"/>
      <c r="E6372" s="298"/>
      <c r="F6372" s="298"/>
      <c r="G6372" s="298"/>
      <c r="H6372" s="298"/>
      <c r="I6372" s="298"/>
      <c r="J6372" s="298" t="s">
        <v>12992</v>
      </c>
      <c r="K6372" s="298"/>
      <c r="L6372" s="298" t="s">
        <v>13464</v>
      </c>
    </row>
    <row r="6373" spans="1:12">
      <c r="A6373" s="414" t="s">
        <v>12994</v>
      </c>
      <c r="B6373" s="414"/>
      <c r="C6373" s="414"/>
      <c r="D6373" s="414"/>
      <c r="E6373" s="414"/>
      <c r="F6373" s="414"/>
      <c r="G6373" s="414"/>
      <c r="H6373" s="414"/>
      <c r="I6373" s="294"/>
      <c r="J6373" s="294"/>
      <c r="K6373" s="294"/>
      <c r="L6373" s="294"/>
    </row>
    <row r="6374" spans="1:12" ht="17.100000000000001" customHeight="1">
      <c r="A6374" s="294" t="s">
        <v>12978</v>
      </c>
      <c r="B6374" s="298" t="s">
        <v>12979</v>
      </c>
      <c r="C6374" s="294" t="s">
        <v>12980</v>
      </c>
      <c r="D6374" s="294" t="s">
        <v>12981</v>
      </c>
      <c r="E6374" s="299" t="s">
        <v>12982</v>
      </c>
      <c r="F6374" s="413" t="s">
        <v>12983</v>
      </c>
      <c r="G6374" s="413"/>
      <c r="H6374" s="413" t="s">
        <v>12984</v>
      </c>
      <c r="I6374" s="413"/>
      <c r="J6374" s="413" t="s">
        <v>12985</v>
      </c>
      <c r="K6374" s="413"/>
      <c r="L6374" s="413"/>
    </row>
    <row r="6375" spans="1:12" ht="24" customHeight="1">
      <c r="A6375" s="300" t="s">
        <v>12986</v>
      </c>
      <c r="B6375" s="301" t="s">
        <v>13199</v>
      </c>
      <c r="C6375" s="300" t="s">
        <v>9</v>
      </c>
      <c r="D6375" s="300" t="s">
        <v>8746</v>
      </c>
      <c r="E6375" s="302" t="s">
        <v>27</v>
      </c>
      <c r="F6375" s="423" t="s">
        <v>13196</v>
      </c>
      <c r="G6375" s="423"/>
      <c r="H6375" s="423">
        <v>0.44450309999999998</v>
      </c>
      <c r="I6375" s="423"/>
      <c r="J6375" s="424">
        <v>3.1960000000000002</v>
      </c>
      <c r="K6375" s="424"/>
      <c r="L6375" s="424"/>
    </row>
    <row r="6376" spans="1:12" ht="24" customHeight="1">
      <c r="A6376" s="300" t="s">
        <v>12986</v>
      </c>
      <c r="B6376" s="301" t="s">
        <v>13197</v>
      </c>
      <c r="C6376" s="300" t="s">
        <v>9</v>
      </c>
      <c r="D6376" s="300" t="s">
        <v>6983</v>
      </c>
      <c r="E6376" s="302" t="s">
        <v>27</v>
      </c>
      <c r="F6376" s="423" t="s">
        <v>13198</v>
      </c>
      <c r="G6376" s="423"/>
      <c r="H6376" s="423">
        <v>0.31691429999999998</v>
      </c>
      <c r="I6376" s="423"/>
      <c r="J6376" s="424">
        <v>1.6004</v>
      </c>
      <c r="K6376" s="424"/>
      <c r="L6376" s="424"/>
    </row>
    <row r="6377" spans="1:12" ht="17.100000000000001" customHeight="1">
      <c r="A6377" s="298"/>
      <c r="B6377" s="298"/>
      <c r="C6377" s="298"/>
      <c r="D6377" s="298"/>
      <c r="E6377" s="298"/>
      <c r="F6377" s="298"/>
      <c r="G6377" s="298"/>
      <c r="H6377" s="298"/>
      <c r="I6377" s="298"/>
      <c r="J6377" s="298" t="s">
        <v>12992</v>
      </c>
      <c r="K6377" s="298"/>
      <c r="L6377" s="298" t="s">
        <v>13132</v>
      </c>
    </row>
    <row r="6378" spans="1:12">
      <c r="A6378" s="414" t="s">
        <v>12998</v>
      </c>
      <c r="B6378" s="414"/>
      <c r="C6378" s="414"/>
      <c r="D6378" s="414"/>
      <c r="E6378" s="414"/>
      <c r="F6378" s="414"/>
      <c r="G6378" s="414"/>
      <c r="H6378" s="414"/>
      <c r="I6378" s="294"/>
      <c r="J6378" s="294"/>
      <c r="K6378" s="294"/>
      <c r="L6378" s="294"/>
    </row>
    <row r="6379" spans="1:12" ht="17.100000000000001" customHeight="1">
      <c r="A6379" s="294" t="s">
        <v>12978</v>
      </c>
      <c r="B6379" s="298" t="s">
        <v>12979</v>
      </c>
      <c r="C6379" s="294" t="s">
        <v>12980</v>
      </c>
      <c r="D6379" s="294" t="s">
        <v>12981</v>
      </c>
      <c r="E6379" s="299" t="s">
        <v>12982</v>
      </c>
      <c r="F6379" s="413" t="s">
        <v>12983</v>
      </c>
      <c r="G6379" s="413"/>
      <c r="H6379" s="413" t="s">
        <v>12984</v>
      </c>
      <c r="I6379" s="413"/>
      <c r="J6379" s="413" t="s">
        <v>12985</v>
      </c>
      <c r="K6379" s="413"/>
      <c r="L6379" s="413"/>
    </row>
    <row r="6380" spans="1:12" ht="24" customHeight="1">
      <c r="A6380" s="300" t="s">
        <v>12986</v>
      </c>
      <c r="B6380" s="301" t="s">
        <v>13258</v>
      </c>
      <c r="C6380" s="300" t="s">
        <v>9</v>
      </c>
      <c r="D6380" s="300" t="s">
        <v>8889</v>
      </c>
      <c r="E6380" s="302" t="s">
        <v>51</v>
      </c>
      <c r="F6380" s="423" t="s">
        <v>12993</v>
      </c>
      <c r="G6380" s="423"/>
      <c r="H6380" s="423">
        <v>0.99530430000000003</v>
      </c>
      <c r="I6380" s="423"/>
      <c r="J6380" s="424">
        <v>2.1996000000000002</v>
      </c>
      <c r="K6380" s="424"/>
      <c r="L6380" s="424"/>
    </row>
    <row r="6381" spans="1:12" ht="36" customHeight="1">
      <c r="A6381" s="300" t="s">
        <v>12986</v>
      </c>
      <c r="B6381" s="301" t="s">
        <v>13259</v>
      </c>
      <c r="C6381" s="300" t="s">
        <v>9</v>
      </c>
      <c r="D6381" s="300" t="s">
        <v>10910</v>
      </c>
      <c r="E6381" s="302" t="s">
        <v>51</v>
      </c>
      <c r="F6381" s="423" t="s">
        <v>13260</v>
      </c>
      <c r="G6381" s="423"/>
      <c r="H6381" s="423">
        <v>0.99530430000000003</v>
      </c>
      <c r="I6381" s="423"/>
      <c r="J6381" s="424">
        <v>1.1446000000000001</v>
      </c>
      <c r="K6381" s="424"/>
      <c r="L6381" s="424"/>
    </row>
    <row r="6382" spans="1:12" ht="24" customHeight="1">
      <c r="A6382" s="300" t="s">
        <v>12986</v>
      </c>
      <c r="B6382" s="301" t="s">
        <v>13099</v>
      </c>
      <c r="C6382" s="300" t="s">
        <v>9</v>
      </c>
      <c r="D6382" s="300" t="s">
        <v>7224</v>
      </c>
      <c r="E6382" s="302" t="s">
        <v>51</v>
      </c>
      <c r="F6382" s="423" t="s">
        <v>13100</v>
      </c>
      <c r="G6382" s="423"/>
      <c r="H6382" s="423">
        <v>5.1650000000000003E-3</v>
      </c>
      <c r="I6382" s="423"/>
      <c r="J6382" s="424">
        <v>4.7500000000000001E-2</v>
      </c>
      <c r="K6382" s="424"/>
      <c r="L6382" s="424"/>
    </row>
    <row r="6383" spans="1:12" ht="24" customHeight="1">
      <c r="A6383" s="300" t="s">
        <v>12986</v>
      </c>
      <c r="B6383" s="301" t="s">
        <v>13101</v>
      </c>
      <c r="C6383" s="300" t="s">
        <v>9</v>
      </c>
      <c r="D6383" s="300" t="s">
        <v>7359</v>
      </c>
      <c r="E6383" s="302" t="s">
        <v>51</v>
      </c>
      <c r="F6383" s="423" t="s">
        <v>13102</v>
      </c>
      <c r="G6383" s="423"/>
      <c r="H6383" s="423">
        <v>1.6670000000000001E-4</v>
      </c>
      <c r="I6383" s="423"/>
      <c r="J6383" s="424">
        <v>2.1399999999999999E-2</v>
      </c>
      <c r="K6383" s="424"/>
      <c r="L6383" s="424"/>
    </row>
    <row r="6384" spans="1:12" ht="24" customHeight="1">
      <c r="A6384" s="300" t="s">
        <v>12986</v>
      </c>
      <c r="B6384" s="301" t="s">
        <v>13103</v>
      </c>
      <c r="C6384" s="300" t="s">
        <v>9</v>
      </c>
      <c r="D6384" s="300" t="s">
        <v>8851</v>
      </c>
      <c r="E6384" s="302" t="s">
        <v>51</v>
      </c>
      <c r="F6384" s="423" t="s">
        <v>13104</v>
      </c>
      <c r="G6384" s="423"/>
      <c r="H6384" s="423">
        <v>1.3349999999999999E-4</v>
      </c>
      <c r="I6384" s="423"/>
      <c r="J6384" s="424">
        <v>2.58E-2</v>
      </c>
      <c r="K6384" s="424"/>
      <c r="L6384" s="424"/>
    </row>
    <row r="6385" spans="1:12" ht="24" customHeight="1">
      <c r="A6385" s="300" t="s">
        <v>12986</v>
      </c>
      <c r="B6385" s="301" t="s">
        <v>13105</v>
      </c>
      <c r="C6385" s="300" t="s">
        <v>9</v>
      </c>
      <c r="D6385" s="300" t="s">
        <v>8852</v>
      </c>
      <c r="E6385" s="302" t="s">
        <v>51</v>
      </c>
      <c r="F6385" s="423" t="s">
        <v>13106</v>
      </c>
      <c r="G6385" s="423"/>
      <c r="H6385" s="423">
        <v>2.87E-5</v>
      </c>
      <c r="I6385" s="423"/>
      <c r="J6385" s="424">
        <v>1.5699999999999999E-2</v>
      </c>
      <c r="K6385" s="424"/>
      <c r="L6385" s="424"/>
    </row>
    <row r="6386" spans="1:12" ht="24" customHeight="1">
      <c r="A6386" s="300" t="s">
        <v>12986</v>
      </c>
      <c r="B6386" s="301" t="s">
        <v>13107</v>
      </c>
      <c r="C6386" s="300" t="s">
        <v>9</v>
      </c>
      <c r="D6386" s="300" t="s">
        <v>9000</v>
      </c>
      <c r="E6386" s="302" t="s">
        <v>51</v>
      </c>
      <c r="F6386" s="423" t="s">
        <v>13108</v>
      </c>
      <c r="G6386" s="423"/>
      <c r="H6386" s="423">
        <v>5.8786000000000003E-3</v>
      </c>
      <c r="I6386" s="423"/>
      <c r="J6386" s="424">
        <v>3.9800000000000002E-2</v>
      </c>
      <c r="K6386" s="424"/>
      <c r="L6386" s="424"/>
    </row>
    <row r="6387" spans="1:12" ht="24" customHeight="1">
      <c r="A6387" s="300" t="s">
        <v>12986</v>
      </c>
      <c r="B6387" s="301" t="s">
        <v>13109</v>
      </c>
      <c r="C6387" s="300" t="s">
        <v>9</v>
      </c>
      <c r="D6387" s="300" t="s">
        <v>9574</v>
      </c>
      <c r="E6387" s="302" t="s">
        <v>51</v>
      </c>
      <c r="F6387" s="423" t="s">
        <v>13110</v>
      </c>
      <c r="G6387" s="423"/>
      <c r="H6387" s="423">
        <v>1.8642999999999999E-3</v>
      </c>
      <c r="I6387" s="423"/>
      <c r="J6387" s="424">
        <v>1.6500000000000001E-2</v>
      </c>
      <c r="K6387" s="424"/>
      <c r="L6387" s="424"/>
    </row>
    <row r="6388" spans="1:12" ht="24" customHeight="1">
      <c r="A6388" s="300" t="s">
        <v>12986</v>
      </c>
      <c r="B6388" s="301" t="s">
        <v>13111</v>
      </c>
      <c r="C6388" s="300" t="s">
        <v>9</v>
      </c>
      <c r="D6388" s="300" t="s">
        <v>10714</v>
      </c>
      <c r="E6388" s="302" t="s">
        <v>93</v>
      </c>
      <c r="F6388" s="423" t="s">
        <v>13112</v>
      </c>
      <c r="G6388" s="423"/>
      <c r="H6388" s="423">
        <v>9.7980000000000007E-4</v>
      </c>
      <c r="I6388" s="423"/>
      <c r="J6388" s="424">
        <v>1.4999999999999999E-2</v>
      </c>
      <c r="K6388" s="424"/>
      <c r="L6388" s="424"/>
    </row>
    <row r="6389" spans="1:12" ht="24" customHeight="1">
      <c r="A6389" s="300" t="s">
        <v>12986</v>
      </c>
      <c r="B6389" s="301" t="s">
        <v>13113</v>
      </c>
      <c r="C6389" s="300" t="s">
        <v>9</v>
      </c>
      <c r="D6389" s="300" t="s">
        <v>10809</v>
      </c>
      <c r="E6389" s="302" t="s">
        <v>51</v>
      </c>
      <c r="F6389" s="423" t="s">
        <v>13114</v>
      </c>
      <c r="G6389" s="423"/>
      <c r="H6389" s="423">
        <v>9.7980000000000007E-4</v>
      </c>
      <c r="I6389" s="423"/>
      <c r="J6389" s="424">
        <v>1.18E-2</v>
      </c>
      <c r="K6389" s="424"/>
      <c r="L6389" s="424"/>
    </row>
    <row r="6390" spans="1:12" ht="24" customHeight="1">
      <c r="A6390" s="300" t="s">
        <v>12986</v>
      </c>
      <c r="B6390" s="301" t="s">
        <v>13115</v>
      </c>
      <c r="C6390" s="300" t="s">
        <v>9</v>
      </c>
      <c r="D6390" s="300" t="s">
        <v>10810</v>
      </c>
      <c r="E6390" s="302" t="s">
        <v>51</v>
      </c>
      <c r="F6390" s="423" t="s">
        <v>13116</v>
      </c>
      <c r="G6390" s="423"/>
      <c r="H6390" s="423">
        <v>9.7980000000000007E-4</v>
      </c>
      <c r="I6390" s="423"/>
      <c r="J6390" s="424">
        <v>2.6100000000000002E-2</v>
      </c>
      <c r="K6390" s="424"/>
      <c r="L6390" s="424"/>
    </row>
    <row r="6391" spans="1:12" ht="24" customHeight="1">
      <c r="A6391" s="300" t="s">
        <v>12986</v>
      </c>
      <c r="B6391" s="301" t="s">
        <v>13117</v>
      </c>
      <c r="C6391" s="300" t="s">
        <v>9</v>
      </c>
      <c r="D6391" s="300" t="s">
        <v>10837</v>
      </c>
      <c r="E6391" s="302" t="s">
        <v>51</v>
      </c>
      <c r="F6391" s="423" t="s">
        <v>13118</v>
      </c>
      <c r="G6391" s="423"/>
      <c r="H6391" s="423">
        <v>3.3399999999999999E-5</v>
      </c>
      <c r="I6391" s="423"/>
      <c r="J6391" s="424">
        <v>1.49E-2</v>
      </c>
      <c r="K6391" s="424"/>
      <c r="L6391" s="424"/>
    </row>
    <row r="6392" spans="1:12" ht="24" customHeight="1">
      <c r="A6392" s="300" t="s">
        <v>12986</v>
      </c>
      <c r="B6392" s="301" t="s">
        <v>13003</v>
      </c>
      <c r="C6392" s="300" t="s">
        <v>9</v>
      </c>
      <c r="D6392" s="300" t="s">
        <v>7216</v>
      </c>
      <c r="E6392" s="302" t="s">
        <v>51</v>
      </c>
      <c r="F6392" s="423" t="s">
        <v>13004</v>
      </c>
      <c r="G6392" s="423"/>
      <c r="H6392" s="423">
        <v>1.9623000000000002E-3</v>
      </c>
      <c r="I6392" s="423"/>
      <c r="J6392" s="424">
        <v>6.5600000000000006E-2</v>
      </c>
      <c r="K6392" s="424"/>
      <c r="L6392" s="424"/>
    </row>
    <row r="6393" spans="1:12" ht="24" customHeight="1">
      <c r="A6393" s="300" t="s">
        <v>12986</v>
      </c>
      <c r="B6393" s="301" t="s">
        <v>13005</v>
      </c>
      <c r="C6393" s="300" t="s">
        <v>9</v>
      </c>
      <c r="D6393" s="300" t="s">
        <v>7393</v>
      </c>
      <c r="E6393" s="302" t="s">
        <v>12988</v>
      </c>
      <c r="F6393" s="423" t="s">
        <v>13006</v>
      </c>
      <c r="G6393" s="423"/>
      <c r="H6393" s="423">
        <v>1.1806E-3</v>
      </c>
      <c r="I6393" s="423"/>
      <c r="J6393" s="424">
        <v>6.3799999999999996E-2</v>
      </c>
      <c r="K6393" s="424"/>
      <c r="L6393" s="424"/>
    </row>
    <row r="6394" spans="1:12" ht="24" customHeight="1">
      <c r="A6394" s="300" t="s">
        <v>12986</v>
      </c>
      <c r="B6394" s="301" t="s">
        <v>13007</v>
      </c>
      <c r="C6394" s="300" t="s">
        <v>9</v>
      </c>
      <c r="D6394" s="300" t="s">
        <v>10619</v>
      </c>
      <c r="E6394" s="302" t="s">
        <v>51</v>
      </c>
      <c r="F6394" s="423" t="s">
        <v>13008</v>
      </c>
      <c r="G6394" s="423"/>
      <c r="H6394" s="423">
        <v>9.1589999999999998E-4</v>
      </c>
      <c r="I6394" s="423"/>
      <c r="J6394" s="424">
        <v>0.17519999999999999</v>
      </c>
      <c r="K6394" s="424"/>
      <c r="L6394" s="424"/>
    </row>
    <row r="6395" spans="1:12" ht="24" customHeight="1">
      <c r="A6395" s="300" t="s">
        <v>12986</v>
      </c>
      <c r="B6395" s="301" t="s">
        <v>13009</v>
      </c>
      <c r="C6395" s="300" t="s">
        <v>9</v>
      </c>
      <c r="D6395" s="300" t="s">
        <v>10769</v>
      </c>
      <c r="E6395" s="302" t="s">
        <v>51</v>
      </c>
      <c r="F6395" s="423" t="s">
        <v>13010</v>
      </c>
      <c r="G6395" s="423"/>
      <c r="H6395" s="423">
        <v>8.2322000000000006E-2</v>
      </c>
      <c r="I6395" s="423"/>
      <c r="J6395" s="424">
        <v>0.1037</v>
      </c>
      <c r="K6395" s="424"/>
      <c r="L6395" s="424"/>
    </row>
    <row r="6396" spans="1:12" ht="24" customHeight="1">
      <c r="A6396" s="300" t="s">
        <v>12986</v>
      </c>
      <c r="B6396" s="301" t="s">
        <v>13011</v>
      </c>
      <c r="C6396" s="300" t="s">
        <v>9</v>
      </c>
      <c r="D6396" s="300" t="s">
        <v>10929</v>
      </c>
      <c r="E6396" s="302" t="s">
        <v>51</v>
      </c>
      <c r="F6396" s="423" t="s">
        <v>13012</v>
      </c>
      <c r="G6396" s="423"/>
      <c r="H6396" s="423">
        <v>7.9370000000000005E-4</v>
      </c>
      <c r="I6396" s="423"/>
      <c r="J6396" s="424">
        <v>0.11940000000000001</v>
      </c>
      <c r="K6396" s="424"/>
      <c r="L6396" s="424"/>
    </row>
    <row r="6397" spans="1:12" ht="24" customHeight="1">
      <c r="A6397" s="300" t="s">
        <v>12986</v>
      </c>
      <c r="B6397" s="301" t="s">
        <v>14605</v>
      </c>
      <c r="C6397" s="300" t="s">
        <v>9</v>
      </c>
      <c r="D6397" s="300" t="s">
        <v>9210</v>
      </c>
      <c r="E6397" s="302" t="s">
        <v>51</v>
      </c>
      <c r="F6397" s="423" t="s">
        <v>14606</v>
      </c>
      <c r="G6397" s="423"/>
      <c r="H6397" s="423">
        <v>0.99530430000000003</v>
      </c>
      <c r="I6397" s="423"/>
      <c r="J6397" s="424">
        <v>6.7779999999999996</v>
      </c>
      <c r="K6397" s="424"/>
      <c r="L6397" s="424"/>
    </row>
    <row r="6398" spans="1:12" ht="17.100000000000001" customHeight="1">
      <c r="A6398" s="298"/>
      <c r="B6398" s="298"/>
      <c r="C6398" s="298"/>
      <c r="D6398" s="298"/>
      <c r="E6398" s="298"/>
      <c r="F6398" s="298"/>
      <c r="G6398" s="298"/>
      <c r="H6398" s="298"/>
      <c r="I6398" s="298"/>
      <c r="J6398" s="298" t="s">
        <v>12992</v>
      </c>
      <c r="K6398" s="298"/>
      <c r="L6398" s="298" t="s">
        <v>14607</v>
      </c>
    </row>
    <row r="6399" spans="1:12">
      <c r="A6399" s="414" t="s">
        <v>13056</v>
      </c>
      <c r="B6399" s="414"/>
      <c r="C6399" s="414"/>
      <c r="D6399" s="414"/>
      <c r="E6399" s="414"/>
      <c r="F6399" s="414"/>
      <c r="G6399" s="414"/>
      <c r="H6399" s="414"/>
      <c r="I6399" s="294"/>
      <c r="J6399" s="294"/>
      <c r="K6399" s="294"/>
      <c r="L6399" s="294"/>
    </row>
    <row r="6400" spans="1:12" ht="17.100000000000001" customHeight="1">
      <c r="A6400" s="294" t="s">
        <v>12978</v>
      </c>
      <c r="B6400" s="298" t="s">
        <v>12979</v>
      </c>
      <c r="C6400" s="294" t="s">
        <v>12980</v>
      </c>
      <c r="D6400" s="294" t="s">
        <v>12981</v>
      </c>
      <c r="E6400" s="299" t="s">
        <v>12982</v>
      </c>
      <c r="F6400" s="413" t="s">
        <v>12983</v>
      </c>
      <c r="G6400" s="413"/>
      <c r="H6400" s="413" t="s">
        <v>12984</v>
      </c>
      <c r="I6400" s="413"/>
      <c r="J6400" s="413" t="s">
        <v>12985</v>
      </c>
      <c r="K6400" s="413"/>
      <c r="L6400" s="413"/>
    </row>
    <row r="6401" spans="1:12" ht="24" customHeight="1">
      <c r="A6401" s="300" t="s">
        <v>12986</v>
      </c>
      <c r="B6401" s="301" t="s">
        <v>13057</v>
      </c>
      <c r="C6401" s="300" t="s">
        <v>9</v>
      </c>
      <c r="D6401" s="300" t="s">
        <v>12549</v>
      </c>
      <c r="E6401" s="302" t="s">
        <v>27</v>
      </c>
      <c r="F6401" s="423" t="s">
        <v>12948</v>
      </c>
      <c r="G6401" s="423"/>
      <c r="H6401" s="423">
        <v>0.73652519999999999</v>
      </c>
      <c r="I6401" s="423"/>
      <c r="J6401" s="424">
        <v>0.47870000000000001</v>
      </c>
      <c r="K6401" s="424"/>
      <c r="L6401" s="424"/>
    </row>
    <row r="6402" spans="1:12" ht="17.100000000000001" customHeight="1">
      <c r="A6402" s="298"/>
      <c r="B6402" s="298"/>
      <c r="C6402" s="298"/>
      <c r="D6402" s="298"/>
      <c r="E6402" s="298"/>
      <c r="F6402" s="298"/>
      <c r="G6402" s="298"/>
      <c r="H6402" s="298"/>
      <c r="I6402" s="298"/>
      <c r="J6402" s="298" t="s">
        <v>12992</v>
      </c>
      <c r="K6402" s="298"/>
      <c r="L6402" s="298" t="s">
        <v>14608</v>
      </c>
    </row>
    <row r="6403" spans="1:12">
      <c r="A6403" s="414" t="s">
        <v>13058</v>
      </c>
      <c r="B6403" s="414"/>
      <c r="C6403" s="414"/>
      <c r="D6403" s="414"/>
      <c r="E6403" s="414"/>
      <c r="F6403" s="414"/>
      <c r="G6403" s="414"/>
      <c r="H6403" s="414"/>
      <c r="I6403" s="294"/>
      <c r="J6403" s="294"/>
      <c r="K6403" s="294"/>
      <c r="L6403" s="294"/>
    </row>
    <row r="6404" spans="1:12" ht="17.100000000000001" customHeight="1">
      <c r="A6404" s="294" t="s">
        <v>12978</v>
      </c>
      <c r="B6404" s="298" t="s">
        <v>12979</v>
      </c>
      <c r="C6404" s="294" t="s">
        <v>12980</v>
      </c>
      <c r="D6404" s="294" t="s">
        <v>12981</v>
      </c>
      <c r="E6404" s="299" t="s">
        <v>12982</v>
      </c>
      <c r="F6404" s="413" t="s">
        <v>12983</v>
      </c>
      <c r="G6404" s="413"/>
      <c r="H6404" s="413" t="s">
        <v>12984</v>
      </c>
      <c r="I6404" s="413"/>
      <c r="J6404" s="413" t="s">
        <v>12985</v>
      </c>
      <c r="K6404" s="413"/>
      <c r="L6404" s="413"/>
    </row>
    <row r="6405" spans="1:12" ht="24" customHeight="1">
      <c r="A6405" s="300" t="s">
        <v>12986</v>
      </c>
      <c r="B6405" s="301" t="s">
        <v>13059</v>
      </c>
      <c r="C6405" s="300" t="s">
        <v>9</v>
      </c>
      <c r="D6405" s="300" t="s">
        <v>12535</v>
      </c>
      <c r="E6405" s="302" t="s">
        <v>27</v>
      </c>
      <c r="F6405" s="423" t="s">
        <v>12936</v>
      </c>
      <c r="G6405" s="423"/>
      <c r="H6405" s="423">
        <v>0.73652519999999999</v>
      </c>
      <c r="I6405" s="423"/>
      <c r="J6405" s="424">
        <v>3.6799999999999999E-2</v>
      </c>
      <c r="K6405" s="424"/>
      <c r="L6405" s="424"/>
    </row>
    <row r="6406" spans="1:12" ht="17.100000000000001" customHeight="1">
      <c r="A6406" s="298"/>
      <c r="B6406" s="298"/>
      <c r="C6406" s="298"/>
      <c r="D6406" s="298"/>
      <c r="E6406" s="298"/>
      <c r="F6406" s="298"/>
      <c r="G6406" s="298"/>
      <c r="H6406" s="298"/>
      <c r="I6406" s="298"/>
      <c r="J6406" s="298" t="s">
        <v>12992</v>
      </c>
      <c r="K6406" s="298"/>
      <c r="L6406" s="298" t="s">
        <v>12908</v>
      </c>
    </row>
    <row r="6407" spans="1:12">
      <c r="A6407" s="414" t="s">
        <v>13060</v>
      </c>
      <c r="B6407" s="414"/>
      <c r="C6407" s="414"/>
      <c r="D6407" s="414"/>
      <c r="E6407" s="414"/>
      <c r="F6407" s="414"/>
      <c r="G6407" s="414"/>
      <c r="H6407" s="414"/>
      <c r="I6407" s="294"/>
      <c r="J6407" s="294"/>
      <c r="K6407" s="294"/>
      <c r="L6407" s="294"/>
    </row>
    <row r="6408" spans="1:12" ht="17.100000000000001" customHeight="1">
      <c r="A6408" s="294" t="s">
        <v>12978</v>
      </c>
      <c r="B6408" s="298" t="s">
        <v>12979</v>
      </c>
      <c r="C6408" s="294" t="s">
        <v>12980</v>
      </c>
      <c r="D6408" s="294" t="s">
        <v>12981</v>
      </c>
      <c r="E6408" s="299" t="s">
        <v>12982</v>
      </c>
      <c r="F6408" s="413" t="s">
        <v>12983</v>
      </c>
      <c r="G6408" s="413"/>
      <c r="H6408" s="413" t="s">
        <v>12984</v>
      </c>
      <c r="I6408" s="413"/>
      <c r="J6408" s="413" t="s">
        <v>12985</v>
      </c>
      <c r="K6408" s="413"/>
      <c r="L6408" s="413"/>
    </row>
    <row r="6409" spans="1:12" ht="24" customHeight="1">
      <c r="A6409" s="300" t="s">
        <v>12986</v>
      </c>
      <c r="B6409" s="301" t="s">
        <v>13061</v>
      </c>
      <c r="C6409" s="300" t="s">
        <v>9</v>
      </c>
      <c r="D6409" s="300" t="s">
        <v>12522</v>
      </c>
      <c r="E6409" s="302" t="s">
        <v>27</v>
      </c>
      <c r="F6409" s="423" t="s">
        <v>12964</v>
      </c>
      <c r="G6409" s="423"/>
      <c r="H6409" s="423">
        <v>0.73652519999999999</v>
      </c>
      <c r="I6409" s="423"/>
      <c r="J6409" s="424">
        <v>1.8633999999999999</v>
      </c>
      <c r="K6409" s="424"/>
      <c r="L6409" s="424"/>
    </row>
    <row r="6410" spans="1:12" ht="24" customHeight="1">
      <c r="A6410" s="300" t="s">
        <v>12986</v>
      </c>
      <c r="B6410" s="301" t="s">
        <v>13062</v>
      </c>
      <c r="C6410" s="300" t="s">
        <v>9</v>
      </c>
      <c r="D6410" s="300" t="s">
        <v>12527</v>
      </c>
      <c r="E6410" s="302" t="s">
        <v>27</v>
      </c>
      <c r="F6410" s="423" t="s">
        <v>13063</v>
      </c>
      <c r="G6410" s="423"/>
      <c r="H6410" s="423">
        <v>0.73652519999999999</v>
      </c>
      <c r="I6410" s="423"/>
      <c r="J6410" s="424">
        <v>0.25040000000000001</v>
      </c>
      <c r="K6410" s="424"/>
      <c r="L6410" s="424"/>
    </row>
    <row r="6411" spans="1:12" ht="17.100000000000001" customHeight="1">
      <c r="A6411" s="298"/>
      <c r="B6411" s="298"/>
      <c r="C6411" s="298"/>
      <c r="D6411" s="298"/>
      <c r="E6411" s="298"/>
      <c r="F6411" s="298"/>
      <c r="G6411" s="298"/>
      <c r="H6411" s="298"/>
      <c r="I6411" s="298"/>
      <c r="J6411" s="298" t="s">
        <v>12992</v>
      </c>
      <c r="K6411" s="298"/>
      <c r="L6411" s="298" t="s">
        <v>14609</v>
      </c>
    </row>
    <row r="6412" spans="1:12" ht="17.100000000000001" customHeight="1">
      <c r="A6412" s="294" t="s">
        <v>13014</v>
      </c>
      <c r="B6412" s="294"/>
      <c r="C6412" s="294"/>
      <c r="D6412" s="294"/>
      <c r="E6412" s="294"/>
      <c r="F6412" s="294"/>
      <c r="G6412" s="294"/>
      <c r="H6412" s="294"/>
      <c r="I6412" s="294"/>
      <c r="J6412" s="294"/>
      <c r="K6412" s="294"/>
      <c r="L6412" s="294"/>
    </row>
    <row r="6413" spans="1:12" ht="17.100000000000001" customHeight="1">
      <c r="A6413" s="298"/>
      <c r="B6413" s="298"/>
      <c r="C6413" s="298"/>
      <c r="D6413" s="298"/>
      <c r="E6413" s="298"/>
      <c r="F6413" s="298"/>
      <c r="G6413" s="298"/>
      <c r="H6413" s="298"/>
      <c r="I6413" s="298"/>
      <c r="J6413" s="298" t="s">
        <v>13015</v>
      </c>
      <c r="K6413" s="298"/>
      <c r="L6413" s="298" t="s">
        <v>14610</v>
      </c>
    </row>
    <row r="6414" spans="1:12" ht="17.100000000000001" customHeight="1">
      <c r="A6414" s="298"/>
      <c r="B6414" s="298"/>
      <c r="C6414" s="298"/>
      <c r="D6414" s="298"/>
      <c r="E6414" s="298"/>
      <c r="F6414" s="298"/>
      <c r="G6414" s="298"/>
      <c r="H6414" s="298"/>
      <c r="I6414" s="298"/>
      <c r="J6414" s="298" t="s">
        <v>13017</v>
      </c>
      <c r="K6414" s="298" t="s">
        <v>13018</v>
      </c>
      <c r="L6414" s="298" t="s">
        <v>14611</v>
      </c>
    </row>
    <row r="6415" spans="1:12" ht="17.100000000000001" customHeight="1">
      <c r="A6415" s="298"/>
      <c r="B6415" s="298"/>
      <c r="C6415" s="298"/>
      <c r="D6415" s="298"/>
      <c r="E6415" s="298"/>
      <c r="F6415" s="298"/>
      <c r="G6415" s="298"/>
      <c r="H6415" s="298"/>
      <c r="I6415" s="298"/>
      <c r="J6415" s="298" t="s">
        <v>13020</v>
      </c>
      <c r="K6415" s="298"/>
      <c r="L6415" s="298" t="s">
        <v>14612</v>
      </c>
    </row>
    <row r="6416" spans="1:12" ht="17.100000000000001" customHeight="1">
      <c r="A6416" s="298"/>
      <c r="B6416" s="298"/>
      <c r="C6416" s="298"/>
      <c r="D6416" s="298"/>
      <c r="E6416" s="298"/>
      <c r="F6416" s="298"/>
      <c r="G6416" s="298"/>
      <c r="H6416" s="298"/>
      <c r="I6416" s="298"/>
      <c r="J6416" s="298" t="s">
        <v>13022</v>
      </c>
      <c r="K6416" s="298" t="s">
        <v>12974</v>
      </c>
      <c r="L6416" s="298" t="s">
        <v>14613</v>
      </c>
    </row>
    <row r="6417" spans="1:12" ht="17.100000000000001" customHeight="1">
      <c r="A6417" s="298"/>
      <c r="B6417" s="298"/>
      <c r="C6417" s="298"/>
      <c r="D6417" s="298"/>
      <c r="E6417" s="298"/>
      <c r="F6417" s="298"/>
      <c r="G6417" s="298"/>
      <c r="H6417" s="298"/>
      <c r="I6417" s="298"/>
      <c r="J6417" s="298" t="s">
        <v>13024</v>
      </c>
      <c r="K6417" s="298"/>
      <c r="L6417" s="298" t="s">
        <v>14410</v>
      </c>
    </row>
    <row r="6418" spans="1:12" ht="30" customHeight="1">
      <c r="A6418" s="299"/>
      <c r="B6418" s="299"/>
      <c r="C6418" s="299"/>
      <c r="D6418" s="299"/>
      <c r="E6418" s="299"/>
      <c r="F6418" s="299"/>
      <c r="G6418" s="299"/>
      <c r="H6418" s="299"/>
      <c r="I6418" s="299"/>
      <c r="J6418" s="299"/>
      <c r="K6418" s="299"/>
      <c r="L6418" s="299"/>
    </row>
    <row r="6419" spans="1:12" ht="36" customHeight="1">
      <c r="A6419" s="295" t="s">
        <v>14614</v>
      </c>
      <c r="B6419" s="296" t="s">
        <v>14615</v>
      </c>
      <c r="C6419" s="295" t="s">
        <v>9</v>
      </c>
      <c r="D6419" s="295" t="s">
        <v>828</v>
      </c>
      <c r="E6419" s="297" t="s">
        <v>51</v>
      </c>
      <c r="F6419" s="296"/>
      <c r="G6419" s="296"/>
      <c r="H6419" s="296"/>
      <c r="I6419" s="296"/>
      <c r="J6419" s="296"/>
      <c r="K6419" s="296"/>
      <c r="L6419" s="296"/>
    </row>
    <row r="6420" spans="1:12">
      <c r="A6420" s="414" t="s">
        <v>12977</v>
      </c>
      <c r="B6420" s="414"/>
      <c r="C6420" s="414"/>
      <c r="D6420" s="414"/>
      <c r="E6420" s="414"/>
      <c r="F6420" s="414"/>
      <c r="G6420" s="414"/>
      <c r="H6420" s="414"/>
      <c r="I6420" s="294"/>
      <c r="J6420" s="294"/>
      <c r="K6420" s="294"/>
      <c r="L6420" s="294"/>
    </row>
    <row r="6421" spans="1:12" ht="17.100000000000001" customHeight="1">
      <c r="A6421" s="294" t="s">
        <v>12978</v>
      </c>
      <c r="B6421" s="298" t="s">
        <v>12979</v>
      </c>
      <c r="C6421" s="294" t="s">
        <v>12980</v>
      </c>
      <c r="D6421" s="294" t="s">
        <v>12981</v>
      </c>
      <c r="E6421" s="299" t="s">
        <v>12982</v>
      </c>
      <c r="F6421" s="413" t="s">
        <v>12983</v>
      </c>
      <c r="G6421" s="413"/>
      <c r="H6421" s="413" t="s">
        <v>12984</v>
      </c>
      <c r="I6421" s="413"/>
      <c r="J6421" s="413" t="s">
        <v>12985</v>
      </c>
      <c r="K6421" s="413"/>
      <c r="L6421" s="413"/>
    </row>
    <row r="6422" spans="1:12" ht="24" customHeight="1">
      <c r="A6422" s="300" t="s">
        <v>12986</v>
      </c>
      <c r="B6422" s="301" t="s">
        <v>13085</v>
      </c>
      <c r="C6422" s="300" t="s">
        <v>9</v>
      </c>
      <c r="D6422" s="300" t="s">
        <v>7909</v>
      </c>
      <c r="E6422" s="302" t="s">
        <v>51</v>
      </c>
      <c r="F6422" s="423" t="s">
        <v>13086</v>
      </c>
      <c r="G6422" s="423"/>
      <c r="H6422" s="423">
        <v>7.293E-4</v>
      </c>
      <c r="I6422" s="423"/>
      <c r="J6422" s="424">
        <v>7.5800000000000006E-2</v>
      </c>
      <c r="K6422" s="424"/>
      <c r="L6422" s="424"/>
    </row>
    <row r="6423" spans="1:12" ht="24" customHeight="1">
      <c r="A6423" s="300" t="s">
        <v>12986</v>
      </c>
      <c r="B6423" s="301" t="s">
        <v>13087</v>
      </c>
      <c r="C6423" s="300" t="s">
        <v>9</v>
      </c>
      <c r="D6423" s="300" t="s">
        <v>8873</v>
      </c>
      <c r="E6423" s="302" t="s">
        <v>51</v>
      </c>
      <c r="F6423" s="423" t="s">
        <v>13088</v>
      </c>
      <c r="G6423" s="423"/>
      <c r="H6423" s="423">
        <v>6.9499999999999995E-5</v>
      </c>
      <c r="I6423" s="423"/>
      <c r="J6423" s="424">
        <v>6.0400000000000002E-2</v>
      </c>
      <c r="K6423" s="424"/>
      <c r="L6423" s="424"/>
    </row>
    <row r="6424" spans="1:12" ht="48" customHeight="1">
      <c r="A6424" s="300" t="s">
        <v>12986</v>
      </c>
      <c r="B6424" s="301" t="s">
        <v>13089</v>
      </c>
      <c r="C6424" s="300" t="s">
        <v>9</v>
      </c>
      <c r="D6424" s="300" t="s">
        <v>9227</v>
      </c>
      <c r="E6424" s="302" t="s">
        <v>51</v>
      </c>
      <c r="F6424" s="423" t="s">
        <v>13090</v>
      </c>
      <c r="G6424" s="423"/>
      <c r="H6424" s="423">
        <v>4.8699999999999998E-5</v>
      </c>
      <c r="I6424" s="423"/>
      <c r="J6424" s="424">
        <v>6.5100000000000005E-2</v>
      </c>
      <c r="K6424" s="424"/>
      <c r="L6424" s="424"/>
    </row>
    <row r="6425" spans="1:12" ht="24" customHeight="1">
      <c r="A6425" s="300" t="s">
        <v>12986</v>
      </c>
      <c r="B6425" s="301" t="s">
        <v>13091</v>
      </c>
      <c r="C6425" s="300" t="s">
        <v>9</v>
      </c>
      <c r="D6425" s="300" t="s">
        <v>9580</v>
      </c>
      <c r="E6425" s="302" t="s">
        <v>51</v>
      </c>
      <c r="F6425" s="423" t="s">
        <v>13092</v>
      </c>
      <c r="G6425" s="423"/>
      <c r="H6425" s="423">
        <v>4.7599999999999998E-5</v>
      </c>
      <c r="I6425" s="423"/>
      <c r="J6425" s="424">
        <v>4.2700000000000002E-2</v>
      </c>
      <c r="K6425" s="424"/>
      <c r="L6425" s="424"/>
    </row>
    <row r="6426" spans="1:12" ht="24" customHeight="1">
      <c r="A6426" s="300" t="s">
        <v>12986</v>
      </c>
      <c r="B6426" s="301" t="s">
        <v>12987</v>
      </c>
      <c r="C6426" s="300" t="s">
        <v>9</v>
      </c>
      <c r="D6426" s="300" t="s">
        <v>9831</v>
      </c>
      <c r="E6426" s="302" t="s">
        <v>12988</v>
      </c>
      <c r="F6426" s="423" t="s">
        <v>12989</v>
      </c>
      <c r="G6426" s="423"/>
      <c r="H6426" s="423">
        <v>1.68769E-2</v>
      </c>
      <c r="I6426" s="423"/>
      <c r="J6426" s="424">
        <v>0.17080000000000001</v>
      </c>
      <c r="K6426" s="424"/>
      <c r="L6426" s="424"/>
    </row>
    <row r="6427" spans="1:12" ht="36" customHeight="1">
      <c r="A6427" s="300" t="s">
        <v>12986</v>
      </c>
      <c r="B6427" s="301" t="s">
        <v>12990</v>
      </c>
      <c r="C6427" s="300" t="s">
        <v>9</v>
      </c>
      <c r="D6427" s="300" t="s">
        <v>11426</v>
      </c>
      <c r="E6427" s="302" t="s">
        <v>51</v>
      </c>
      <c r="F6427" s="423" t="s">
        <v>12991</v>
      </c>
      <c r="G6427" s="423"/>
      <c r="H6427" s="423">
        <v>8.8449999999999998E-4</v>
      </c>
      <c r="I6427" s="423"/>
      <c r="J6427" s="424">
        <v>0.1169</v>
      </c>
      <c r="K6427" s="424"/>
      <c r="L6427" s="424"/>
    </row>
    <row r="6428" spans="1:12" ht="17.100000000000001" customHeight="1">
      <c r="A6428" s="298"/>
      <c r="B6428" s="298"/>
      <c r="C6428" s="298"/>
      <c r="D6428" s="298"/>
      <c r="E6428" s="298"/>
      <c r="F6428" s="298"/>
      <c r="G6428" s="298"/>
      <c r="H6428" s="298"/>
      <c r="I6428" s="298"/>
      <c r="J6428" s="298" t="s">
        <v>12992</v>
      </c>
      <c r="K6428" s="298"/>
      <c r="L6428" s="298" t="s">
        <v>12907</v>
      </c>
    </row>
    <row r="6429" spans="1:12">
      <c r="A6429" s="414" t="s">
        <v>12994</v>
      </c>
      <c r="B6429" s="414"/>
      <c r="C6429" s="414"/>
      <c r="D6429" s="414"/>
      <c r="E6429" s="414"/>
      <c r="F6429" s="414"/>
      <c r="G6429" s="414"/>
      <c r="H6429" s="414"/>
      <c r="I6429" s="294"/>
      <c r="J6429" s="294"/>
      <c r="K6429" s="294"/>
      <c r="L6429" s="294"/>
    </row>
    <row r="6430" spans="1:12" ht="17.100000000000001" customHeight="1">
      <c r="A6430" s="294" t="s">
        <v>12978</v>
      </c>
      <c r="B6430" s="298" t="s">
        <v>12979</v>
      </c>
      <c r="C6430" s="294" t="s">
        <v>12980</v>
      </c>
      <c r="D6430" s="294" t="s">
        <v>12981</v>
      </c>
      <c r="E6430" s="299" t="s">
        <v>12982</v>
      </c>
      <c r="F6430" s="413" t="s">
        <v>12983</v>
      </c>
      <c r="G6430" s="413"/>
      <c r="H6430" s="413" t="s">
        <v>12984</v>
      </c>
      <c r="I6430" s="413"/>
      <c r="J6430" s="413" t="s">
        <v>12985</v>
      </c>
      <c r="K6430" s="413"/>
      <c r="L6430" s="413"/>
    </row>
    <row r="6431" spans="1:12" ht="24" customHeight="1">
      <c r="A6431" s="300" t="s">
        <v>12986</v>
      </c>
      <c r="B6431" s="301" t="s">
        <v>13199</v>
      </c>
      <c r="C6431" s="300" t="s">
        <v>9</v>
      </c>
      <c r="D6431" s="300" t="s">
        <v>8746</v>
      </c>
      <c r="E6431" s="302" t="s">
        <v>27</v>
      </c>
      <c r="F6431" s="423" t="s">
        <v>13196</v>
      </c>
      <c r="G6431" s="423"/>
      <c r="H6431" s="423">
        <v>0.69826390000000005</v>
      </c>
      <c r="I6431" s="423"/>
      <c r="J6431" s="424">
        <v>5.0205000000000002</v>
      </c>
      <c r="K6431" s="424"/>
      <c r="L6431" s="424"/>
    </row>
    <row r="6432" spans="1:12" ht="24" customHeight="1">
      <c r="A6432" s="300" t="s">
        <v>12986</v>
      </c>
      <c r="B6432" s="301" t="s">
        <v>13197</v>
      </c>
      <c r="C6432" s="300" t="s">
        <v>9</v>
      </c>
      <c r="D6432" s="300" t="s">
        <v>6983</v>
      </c>
      <c r="E6432" s="302" t="s">
        <v>27</v>
      </c>
      <c r="F6432" s="423" t="s">
        <v>13198</v>
      </c>
      <c r="G6432" s="423"/>
      <c r="H6432" s="423">
        <v>0.57074590000000003</v>
      </c>
      <c r="I6432" s="423"/>
      <c r="J6432" s="424">
        <v>2.8822999999999999</v>
      </c>
      <c r="K6432" s="424"/>
      <c r="L6432" s="424"/>
    </row>
    <row r="6433" spans="1:12" ht="17.100000000000001" customHeight="1">
      <c r="A6433" s="298"/>
      <c r="B6433" s="298"/>
      <c r="C6433" s="298"/>
      <c r="D6433" s="298"/>
      <c r="E6433" s="298"/>
      <c r="F6433" s="298"/>
      <c r="G6433" s="298"/>
      <c r="H6433" s="298"/>
      <c r="I6433" s="298"/>
      <c r="J6433" s="298" t="s">
        <v>12992</v>
      </c>
      <c r="K6433" s="298"/>
      <c r="L6433" s="298" t="s">
        <v>13745</v>
      </c>
    </row>
    <row r="6434" spans="1:12">
      <c r="A6434" s="414" t="s">
        <v>12998</v>
      </c>
      <c r="B6434" s="414"/>
      <c r="C6434" s="414"/>
      <c r="D6434" s="414"/>
      <c r="E6434" s="414"/>
      <c r="F6434" s="414"/>
      <c r="G6434" s="414"/>
      <c r="H6434" s="414"/>
      <c r="I6434" s="294"/>
      <c r="J6434" s="294"/>
      <c r="K6434" s="294"/>
      <c r="L6434" s="294"/>
    </row>
    <row r="6435" spans="1:12" ht="17.100000000000001" customHeight="1">
      <c r="A6435" s="294" t="s">
        <v>12978</v>
      </c>
      <c r="B6435" s="298" t="s">
        <v>12979</v>
      </c>
      <c r="C6435" s="294" t="s">
        <v>12980</v>
      </c>
      <c r="D6435" s="294" t="s">
        <v>12981</v>
      </c>
      <c r="E6435" s="299" t="s">
        <v>12982</v>
      </c>
      <c r="F6435" s="413" t="s">
        <v>12983</v>
      </c>
      <c r="G6435" s="413"/>
      <c r="H6435" s="413" t="s">
        <v>12984</v>
      </c>
      <c r="I6435" s="413"/>
      <c r="J6435" s="413" t="s">
        <v>12985</v>
      </c>
      <c r="K6435" s="413"/>
      <c r="L6435" s="413"/>
    </row>
    <row r="6436" spans="1:12" ht="24" customHeight="1">
      <c r="A6436" s="300" t="s">
        <v>12986</v>
      </c>
      <c r="B6436" s="301" t="s">
        <v>13258</v>
      </c>
      <c r="C6436" s="300" t="s">
        <v>9</v>
      </c>
      <c r="D6436" s="300" t="s">
        <v>8889</v>
      </c>
      <c r="E6436" s="302" t="s">
        <v>51</v>
      </c>
      <c r="F6436" s="423" t="s">
        <v>12993</v>
      </c>
      <c r="G6436" s="423"/>
      <c r="H6436" s="423">
        <v>0.99547830000000004</v>
      </c>
      <c r="I6436" s="423"/>
      <c r="J6436" s="424">
        <v>2.2000000000000002</v>
      </c>
      <c r="K6436" s="424"/>
      <c r="L6436" s="424"/>
    </row>
    <row r="6437" spans="1:12" ht="36" customHeight="1">
      <c r="A6437" s="300" t="s">
        <v>12986</v>
      </c>
      <c r="B6437" s="301" t="s">
        <v>13259</v>
      </c>
      <c r="C6437" s="300" t="s">
        <v>9</v>
      </c>
      <c r="D6437" s="300" t="s">
        <v>10910</v>
      </c>
      <c r="E6437" s="302" t="s">
        <v>51</v>
      </c>
      <c r="F6437" s="423" t="s">
        <v>13260</v>
      </c>
      <c r="G6437" s="423"/>
      <c r="H6437" s="423">
        <v>0.99547830000000004</v>
      </c>
      <c r="I6437" s="423"/>
      <c r="J6437" s="424">
        <v>1.1448</v>
      </c>
      <c r="K6437" s="424"/>
      <c r="L6437" s="424"/>
    </row>
    <row r="6438" spans="1:12" ht="24" customHeight="1">
      <c r="A6438" s="300" t="s">
        <v>12986</v>
      </c>
      <c r="B6438" s="301" t="s">
        <v>13099</v>
      </c>
      <c r="C6438" s="300" t="s">
        <v>9</v>
      </c>
      <c r="D6438" s="300" t="s">
        <v>7224</v>
      </c>
      <c r="E6438" s="302" t="s">
        <v>51</v>
      </c>
      <c r="F6438" s="423" t="s">
        <v>13100</v>
      </c>
      <c r="G6438" s="423"/>
      <c r="H6438" s="423">
        <v>8.6143000000000001E-3</v>
      </c>
      <c r="I6438" s="423"/>
      <c r="J6438" s="424">
        <v>7.9200000000000007E-2</v>
      </c>
      <c r="K6438" s="424"/>
      <c r="L6438" s="424"/>
    </row>
    <row r="6439" spans="1:12" ht="24" customHeight="1">
      <c r="A6439" s="300" t="s">
        <v>12986</v>
      </c>
      <c r="B6439" s="301" t="s">
        <v>13101</v>
      </c>
      <c r="C6439" s="300" t="s">
        <v>9</v>
      </c>
      <c r="D6439" s="300" t="s">
        <v>7359</v>
      </c>
      <c r="E6439" s="302" t="s">
        <v>51</v>
      </c>
      <c r="F6439" s="423" t="s">
        <v>13102</v>
      </c>
      <c r="G6439" s="423"/>
      <c r="H6439" s="423">
        <v>2.7799999999999998E-4</v>
      </c>
      <c r="I6439" s="423"/>
      <c r="J6439" s="424">
        <v>3.5700000000000003E-2</v>
      </c>
      <c r="K6439" s="424"/>
      <c r="L6439" s="424"/>
    </row>
    <row r="6440" spans="1:12" ht="24" customHeight="1">
      <c r="A6440" s="300" t="s">
        <v>12986</v>
      </c>
      <c r="B6440" s="301" t="s">
        <v>13103</v>
      </c>
      <c r="C6440" s="300" t="s">
        <v>9</v>
      </c>
      <c r="D6440" s="300" t="s">
        <v>8851</v>
      </c>
      <c r="E6440" s="302" t="s">
        <v>51</v>
      </c>
      <c r="F6440" s="423" t="s">
        <v>13104</v>
      </c>
      <c r="G6440" s="423"/>
      <c r="H6440" s="423">
        <v>2.2249999999999999E-4</v>
      </c>
      <c r="I6440" s="423"/>
      <c r="J6440" s="424">
        <v>4.3099999999999999E-2</v>
      </c>
      <c r="K6440" s="424"/>
      <c r="L6440" s="424"/>
    </row>
    <row r="6441" spans="1:12" ht="24" customHeight="1">
      <c r="A6441" s="300" t="s">
        <v>12986</v>
      </c>
      <c r="B6441" s="301" t="s">
        <v>13105</v>
      </c>
      <c r="C6441" s="300" t="s">
        <v>9</v>
      </c>
      <c r="D6441" s="300" t="s">
        <v>8852</v>
      </c>
      <c r="E6441" s="302" t="s">
        <v>51</v>
      </c>
      <c r="F6441" s="423" t="s">
        <v>13106</v>
      </c>
      <c r="G6441" s="423"/>
      <c r="H6441" s="423">
        <v>4.7599999999999998E-5</v>
      </c>
      <c r="I6441" s="423"/>
      <c r="J6441" s="424">
        <v>2.6100000000000002E-2</v>
      </c>
      <c r="K6441" s="424"/>
      <c r="L6441" s="424"/>
    </row>
    <row r="6442" spans="1:12" ht="24" customHeight="1">
      <c r="A6442" s="300" t="s">
        <v>12986</v>
      </c>
      <c r="B6442" s="301" t="s">
        <v>13107</v>
      </c>
      <c r="C6442" s="300" t="s">
        <v>9</v>
      </c>
      <c r="D6442" s="300" t="s">
        <v>9000</v>
      </c>
      <c r="E6442" s="302" t="s">
        <v>51</v>
      </c>
      <c r="F6442" s="423" t="s">
        <v>13108</v>
      </c>
      <c r="G6442" s="423"/>
      <c r="H6442" s="423">
        <v>9.8048000000000007E-3</v>
      </c>
      <c r="I6442" s="423"/>
      <c r="J6442" s="424">
        <v>6.6400000000000001E-2</v>
      </c>
      <c r="K6442" s="424"/>
      <c r="L6442" s="424"/>
    </row>
    <row r="6443" spans="1:12" ht="24" customHeight="1">
      <c r="A6443" s="300" t="s">
        <v>12986</v>
      </c>
      <c r="B6443" s="301" t="s">
        <v>13109</v>
      </c>
      <c r="C6443" s="300" t="s">
        <v>9</v>
      </c>
      <c r="D6443" s="300" t="s">
        <v>9574</v>
      </c>
      <c r="E6443" s="302" t="s">
        <v>51</v>
      </c>
      <c r="F6443" s="423" t="s">
        <v>13110</v>
      </c>
      <c r="G6443" s="423"/>
      <c r="H6443" s="423">
        <v>3.1094E-3</v>
      </c>
      <c r="I6443" s="423"/>
      <c r="J6443" s="424">
        <v>2.75E-2</v>
      </c>
      <c r="K6443" s="424"/>
      <c r="L6443" s="424"/>
    </row>
    <row r="6444" spans="1:12" ht="24" customHeight="1">
      <c r="A6444" s="300" t="s">
        <v>12986</v>
      </c>
      <c r="B6444" s="301" t="s">
        <v>13111</v>
      </c>
      <c r="C6444" s="300" t="s">
        <v>9</v>
      </c>
      <c r="D6444" s="300" t="s">
        <v>10714</v>
      </c>
      <c r="E6444" s="302" t="s">
        <v>93</v>
      </c>
      <c r="F6444" s="423" t="s">
        <v>13112</v>
      </c>
      <c r="G6444" s="423"/>
      <c r="H6444" s="423">
        <v>1.6341999999999999E-3</v>
      </c>
      <c r="I6444" s="423"/>
      <c r="J6444" s="424">
        <v>2.4899999999999999E-2</v>
      </c>
      <c r="K6444" s="424"/>
      <c r="L6444" s="424"/>
    </row>
    <row r="6445" spans="1:12" ht="24" customHeight="1">
      <c r="A6445" s="300" t="s">
        <v>12986</v>
      </c>
      <c r="B6445" s="301" t="s">
        <v>13113</v>
      </c>
      <c r="C6445" s="300" t="s">
        <v>9</v>
      </c>
      <c r="D6445" s="300" t="s">
        <v>10809</v>
      </c>
      <c r="E6445" s="302" t="s">
        <v>51</v>
      </c>
      <c r="F6445" s="423" t="s">
        <v>13114</v>
      </c>
      <c r="G6445" s="423"/>
      <c r="H6445" s="423">
        <v>1.6341999999999999E-3</v>
      </c>
      <c r="I6445" s="423"/>
      <c r="J6445" s="424">
        <v>1.9599999999999999E-2</v>
      </c>
      <c r="K6445" s="424"/>
      <c r="L6445" s="424"/>
    </row>
    <row r="6446" spans="1:12" ht="24" customHeight="1">
      <c r="A6446" s="300" t="s">
        <v>12986</v>
      </c>
      <c r="B6446" s="301" t="s">
        <v>13115</v>
      </c>
      <c r="C6446" s="300" t="s">
        <v>9</v>
      </c>
      <c r="D6446" s="300" t="s">
        <v>10810</v>
      </c>
      <c r="E6446" s="302" t="s">
        <v>51</v>
      </c>
      <c r="F6446" s="423" t="s">
        <v>13116</v>
      </c>
      <c r="G6446" s="423"/>
      <c r="H6446" s="423">
        <v>1.6341999999999999E-3</v>
      </c>
      <c r="I6446" s="423"/>
      <c r="J6446" s="424">
        <v>4.3499999999999997E-2</v>
      </c>
      <c r="K6446" s="424"/>
      <c r="L6446" s="424"/>
    </row>
    <row r="6447" spans="1:12" ht="24" customHeight="1">
      <c r="A6447" s="300" t="s">
        <v>12986</v>
      </c>
      <c r="B6447" s="301" t="s">
        <v>13117</v>
      </c>
      <c r="C6447" s="300" t="s">
        <v>9</v>
      </c>
      <c r="D6447" s="300" t="s">
        <v>10837</v>
      </c>
      <c r="E6447" s="302" t="s">
        <v>51</v>
      </c>
      <c r="F6447" s="423" t="s">
        <v>13118</v>
      </c>
      <c r="G6447" s="423"/>
      <c r="H6447" s="423">
        <v>5.5500000000000001E-5</v>
      </c>
      <c r="I6447" s="423"/>
      <c r="J6447" s="424">
        <v>2.47E-2</v>
      </c>
      <c r="K6447" s="424"/>
      <c r="L6447" s="424"/>
    </row>
    <row r="6448" spans="1:12" ht="24" customHeight="1">
      <c r="A6448" s="300" t="s">
        <v>12986</v>
      </c>
      <c r="B6448" s="301" t="s">
        <v>13003</v>
      </c>
      <c r="C6448" s="300" t="s">
        <v>9</v>
      </c>
      <c r="D6448" s="300" t="s">
        <v>7216</v>
      </c>
      <c r="E6448" s="302" t="s">
        <v>51</v>
      </c>
      <c r="F6448" s="423" t="s">
        <v>13004</v>
      </c>
      <c r="G6448" s="423"/>
      <c r="H6448" s="423">
        <v>3.2729E-3</v>
      </c>
      <c r="I6448" s="423"/>
      <c r="J6448" s="424">
        <v>0.10929999999999999</v>
      </c>
      <c r="K6448" s="424"/>
      <c r="L6448" s="424"/>
    </row>
    <row r="6449" spans="1:12" ht="24" customHeight="1">
      <c r="A6449" s="300" t="s">
        <v>12986</v>
      </c>
      <c r="B6449" s="301" t="s">
        <v>13005</v>
      </c>
      <c r="C6449" s="300" t="s">
        <v>9</v>
      </c>
      <c r="D6449" s="300" t="s">
        <v>7393</v>
      </c>
      <c r="E6449" s="302" t="s">
        <v>12988</v>
      </c>
      <c r="F6449" s="423" t="s">
        <v>13006</v>
      </c>
      <c r="G6449" s="423"/>
      <c r="H6449" s="423">
        <v>1.9691000000000001E-3</v>
      </c>
      <c r="I6449" s="423"/>
      <c r="J6449" s="424">
        <v>0.10630000000000001</v>
      </c>
      <c r="K6449" s="424"/>
      <c r="L6449" s="424"/>
    </row>
    <row r="6450" spans="1:12" ht="24" customHeight="1">
      <c r="A6450" s="300" t="s">
        <v>12986</v>
      </c>
      <c r="B6450" s="301" t="s">
        <v>13007</v>
      </c>
      <c r="C6450" s="300" t="s">
        <v>9</v>
      </c>
      <c r="D6450" s="300" t="s">
        <v>10619</v>
      </c>
      <c r="E6450" s="302" t="s">
        <v>51</v>
      </c>
      <c r="F6450" s="423" t="s">
        <v>13008</v>
      </c>
      <c r="G6450" s="423"/>
      <c r="H6450" s="423">
        <v>1.5275E-3</v>
      </c>
      <c r="I6450" s="423"/>
      <c r="J6450" s="424">
        <v>0.29210000000000003</v>
      </c>
      <c r="K6450" s="424"/>
      <c r="L6450" s="424"/>
    </row>
    <row r="6451" spans="1:12" ht="24" customHeight="1">
      <c r="A6451" s="300" t="s">
        <v>12986</v>
      </c>
      <c r="B6451" s="301" t="s">
        <v>13009</v>
      </c>
      <c r="C6451" s="300" t="s">
        <v>9</v>
      </c>
      <c r="D6451" s="300" t="s">
        <v>10769</v>
      </c>
      <c r="E6451" s="302" t="s">
        <v>51</v>
      </c>
      <c r="F6451" s="423" t="s">
        <v>13010</v>
      </c>
      <c r="G6451" s="423"/>
      <c r="H6451" s="423">
        <v>0.13730149999999999</v>
      </c>
      <c r="I6451" s="423"/>
      <c r="J6451" s="424">
        <v>0.17299999999999999</v>
      </c>
      <c r="K6451" s="424"/>
      <c r="L6451" s="424"/>
    </row>
    <row r="6452" spans="1:12" ht="24" customHeight="1">
      <c r="A6452" s="300" t="s">
        <v>12986</v>
      </c>
      <c r="B6452" s="301" t="s">
        <v>13011</v>
      </c>
      <c r="C6452" s="300" t="s">
        <v>9</v>
      </c>
      <c r="D6452" s="300" t="s">
        <v>10929</v>
      </c>
      <c r="E6452" s="302" t="s">
        <v>51</v>
      </c>
      <c r="F6452" s="423" t="s">
        <v>13012</v>
      </c>
      <c r="G6452" s="423"/>
      <c r="H6452" s="423">
        <v>1.3238E-3</v>
      </c>
      <c r="I6452" s="423"/>
      <c r="J6452" s="424">
        <v>0.19919999999999999</v>
      </c>
      <c r="K6452" s="424"/>
      <c r="L6452" s="424"/>
    </row>
    <row r="6453" spans="1:12" ht="24" customHeight="1">
      <c r="A6453" s="300" t="s">
        <v>12986</v>
      </c>
      <c r="B6453" s="301" t="s">
        <v>14605</v>
      </c>
      <c r="C6453" s="300" t="s">
        <v>9</v>
      </c>
      <c r="D6453" s="300" t="s">
        <v>9210</v>
      </c>
      <c r="E6453" s="302" t="s">
        <v>51</v>
      </c>
      <c r="F6453" s="423" t="s">
        <v>14606</v>
      </c>
      <c r="G6453" s="423"/>
      <c r="H6453" s="423">
        <v>1.9909566000000001</v>
      </c>
      <c r="I6453" s="423"/>
      <c r="J6453" s="424">
        <v>13.558400000000001</v>
      </c>
      <c r="K6453" s="424"/>
      <c r="L6453" s="424"/>
    </row>
    <row r="6454" spans="1:12" ht="17.100000000000001" customHeight="1">
      <c r="A6454" s="298"/>
      <c r="B6454" s="298"/>
      <c r="C6454" s="298"/>
      <c r="D6454" s="298"/>
      <c r="E6454" s="298"/>
      <c r="F6454" s="298"/>
      <c r="G6454" s="298"/>
      <c r="H6454" s="298"/>
      <c r="I6454" s="298"/>
      <c r="J6454" s="298" t="s">
        <v>12992</v>
      </c>
      <c r="K6454" s="298"/>
      <c r="L6454" s="298" t="s">
        <v>14616</v>
      </c>
    </row>
    <row r="6455" spans="1:12">
      <c r="A6455" s="414" t="s">
        <v>13056</v>
      </c>
      <c r="B6455" s="414"/>
      <c r="C6455" s="414"/>
      <c r="D6455" s="414"/>
      <c r="E6455" s="414"/>
      <c r="F6455" s="414"/>
      <c r="G6455" s="414"/>
      <c r="H6455" s="414"/>
      <c r="I6455" s="294"/>
      <c r="J6455" s="294"/>
      <c r="K6455" s="294"/>
      <c r="L6455" s="294"/>
    </row>
    <row r="6456" spans="1:12" ht="17.100000000000001" customHeight="1">
      <c r="A6456" s="294" t="s">
        <v>12978</v>
      </c>
      <c r="B6456" s="298" t="s">
        <v>12979</v>
      </c>
      <c r="C6456" s="294" t="s">
        <v>12980</v>
      </c>
      <c r="D6456" s="294" t="s">
        <v>12981</v>
      </c>
      <c r="E6456" s="299" t="s">
        <v>12982</v>
      </c>
      <c r="F6456" s="413" t="s">
        <v>12983</v>
      </c>
      <c r="G6456" s="413"/>
      <c r="H6456" s="413" t="s">
        <v>12984</v>
      </c>
      <c r="I6456" s="413"/>
      <c r="J6456" s="413" t="s">
        <v>12985</v>
      </c>
      <c r="K6456" s="413"/>
      <c r="L6456" s="413"/>
    </row>
    <row r="6457" spans="1:12" ht="24" customHeight="1">
      <c r="A6457" s="300" t="s">
        <v>12986</v>
      </c>
      <c r="B6457" s="301" t="s">
        <v>13057</v>
      </c>
      <c r="C6457" s="300" t="s">
        <v>9</v>
      </c>
      <c r="D6457" s="300" t="s">
        <v>12549</v>
      </c>
      <c r="E6457" s="302" t="s">
        <v>27</v>
      </c>
      <c r="F6457" s="423" t="s">
        <v>12948</v>
      </c>
      <c r="G6457" s="423"/>
      <c r="H6457" s="423">
        <v>1.2284202</v>
      </c>
      <c r="I6457" s="423"/>
      <c r="J6457" s="424">
        <v>0.79849999999999999</v>
      </c>
      <c r="K6457" s="424"/>
      <c r="L6457" s="424"/>
    </row>
    <row r="6458" spans="1:12" ht="17.100000000000001" customHeight="1">
      <c r="A6458" s="298"/>
      <c r="B6458" s="298"/>
      <c r="C6458" s="298"/>
      <c r="D6458" s="298"/>
      <c r="E6458" s="298"/>
      <c r="F6458" s="298"/>
      <c r="G6458" s="298"/>
      <c r="H6458" s="298"/>
      <c r="I6458" s="298"/>
      <c r="J6458" s="298" t="s">
        <v>12992</v>
      </c>
      <c r="K6458" s="298"/>
      <c r="L6458" s="298" t="s">
        <v>14542</v>
      </c>
    </row>
    <row r="6459" spans="1:12">
      <c r="A6459" s="414" t="s">
        <v>13058</v>
      </c>
      <c r="B6459" s="414"/>
      <c r="C6459" s="414"/>
      <c r="D6459" s="414"/>
      <c r="E6459" s="414"/>
      <c r="F6459" s="414"/>
      <c r="G6459" s="414"/>
      <c r="H6459" s="414"/>
      <c r="I6459" s="294"/>
      <c r="J6459" s="294"/>
      <c r="K6459" s="294"/>
      <c r="L6459" s="294"/>
    </row>
    <row r="6460" spans="1:12" ht="17.100000000000001" customHeight="1">
      <c r="A6460" s="294" t="s">
        <v>12978</v>
      </c>
      <c r="B6460" s="298" t="s">
        <v>12979</v>
      </c>
      <c r="C6460" s="294" t="s">
        <v>12980</v>
      </c>
      <c r="D6460" s="294" t="s">
        <v>12981</v>
      </c>
      <c r="E6460" s="299" t="s">
        <v>12982</v>
      </c>
      <c r="F6460" s="413" t="s">
        <v>12983</v>
      </c>
      <c r="G6460" s="413"/>
      <c r="H6460" s="413" t="s">
        <v>12984</v>
      </c>
      <c r="I6460" s="413"/>
      <c r="J6460" s="413" t="s">
        <v>12985</v>
      </c>
      <c r="K6460" s="413"/>
      <c r="L6460" s="413"/>
    </row>
    <row r="6461" spans="1:12" ht="24" customHeight="1">
      <c r="A6461" s="300" t="s">
        <v>12986</v>
      </c>
      <c r="B6461" s="301" t="s">
        <v>13059</v>
      </c>
      <c r="C6461" s="300" t="s">
        <v>9</v>
      </c>
      <c r="D6461" s="300" t="s">
        <v>12535</v>
      </c>
      <c r="E6461" s="302" t="s">
        <v>27</v>
      </c>
      <c r="F6461" s="423" t="s">
        <v>12936</v>
      </c>
      <c r="G6461" s="423"/>
      <c r="H6461" s="423">
        <v>1.2284202</v>
      </c>
      <c r="I6461" s="423"/>
      <c r="J6461" s="424">
        <v>6.1400000000000003E-2</v>
      </c>
      <c r="K6461" s="424"/>
      <c r="L6461" s="424"/>
    </row>
    <row r="6462" spans="1:12" ht="17.100000000000001" customHeight="1">
      <c r="A6462" s="298"/>
      <c r="B6462" s="298"/>
      <c r="C6462" s="298"/>
      <c r="D6462" s="298"/>
      <c r="E6462" s="298"/>
      <c r="F6462" s="298"/>
      <c r="G6462" s="298"/>
      <c r="H6462" s="298"/>
      <c r="I6462" s="298"/>
      <c r="J6462" s="298" t="s">
        <v>12992</v>
      </c>
      <c r="K6462" s="298"/>
      <c r="L6462" s="298" t="s">
        <v>12960</v>
      </c>
    </row>
    <row r="6463" spans="1:12">
      <c r="A6463" s="414" t="s">
        <v>13060</v>
      </c>
      <c r="B6463" s="414"/>
      <c r="C6463" s="414"/>
      <c r="D6463" s="414"/>
      <c r="E6463" s="414"/>
      <c r="F6463" s="414"/>
      <c r="G6463" s="414"/>
      <c r="H6463" s="414"/>
      <c r="I6463" s="294"/>
      <c r="J6463" s="294"/>
      <c r="K6463" s="294"/>
      <c r="L6463" s="294"/>
    </row>
    <row r="6464" spans="1:12" ht="17.100000000000001" customHeight="1">
      <c r="A6464" s="294" t="s">
        <v>12978</v>
      </c>
      <c r="B6464" s="298" t="s">
        <v>12979</v>
      </c>
      <c r="C6464" s="294" t="s">
        <v>12980</v>
      </c>
      <c r="D6464" s="294" t="s">
        <v>12981</v>
      </c>
      <c r="E6464" s="299" t="s">
        <v>12982</v>
      </c>
      <c r="F6464" s="413" t="s">
        <v>12983</v>
      </c>
      <c r="G6464" s="413"/>
      <c r="H6464" s="413" t="s">
        <v>12984</v>
      </c>
      <c r="I6464" s="413"/>
      <c r="J6464" s="413" t="s">
        <v>12985</v>
      </c>
      <c r="K6464" s="413"/>
      <c r="L6464" s="413"/>
    </row>
    <row r="6465" spans="1:12" ht="24" customHeight="1">
      <c r="A6465" s="300" t="s">
        <v>12986</v>
      </c>
      <c r="B6465" s="301" t="s">
        <v>13061</v>
      </c>
      <c r="C6465" s="300" t="s">
        <v>9</v>
      </c>
      <c r="D6465" s="300" t="s">
        <v>12522</v>
      </c>
      <c r="E6465" s="302" t="s">
        <v>27</v>
      </c>
      <c r="F6465" s="423" t="s">
        <v>12964</v>
      </c>
      <c r="G6465" s="423"/>
      <c r="H6465" s="423">
        <v>1.2284202</v>
      </c>
      <c r="I6465" s="423"/>
      <c r="J6465" s="424">
        <v>3.1078999999999999</v>
      </c>
      <c r="K6465" s="424"/>
      <c r="L6465" s="424"/>
    </row>
    <row r="6466" spans="1:12" ht="24" customHeight="1">
      <c r="A6466" s="300" t="s">
        <v>12986</v>
      </c>
      <c r="B6466" s="301" t="s">
        <v>13062</v>
      </c>
      <c r="C6466" s="300" t="s">
        <v>9</v>
      </c>
      <c r="D6466" s="300" t="s">
        <v>12527</v>
      </c>
      <c r="E6466" s="302" t="s">
        <v>27</v>
      </c>
      <c r="F6466" s="423" t="s">
        <v>13063</v>
      </c>
      <c r="G6466" s="423"/>
      <c r="H6466" s="423">
        <v>1.2284202</v>
      </c>
      <c r="I6466" s="423"/>
      <c r="J6466" s="424">
        <v>0.41770000000000002</v>
      </c>
      <c r="K6466" s="424"/>
      <c r="L6466" s="424"/>
    </row>
    <row r="6467" spans="1:12" ht="17.100000000000001" customHeight="1">
      <c r="A6467" s="298"/>
      <c r="B6467" s="298"/>
      <c r="C6467" s="298"/>
      <c r="D6467" s="298"/>
      <c r="E6467" s="298"/>
      <c r="F6467" s="298"/>
      <c r="G6467" s="298"/>
      <c r="H6467" s="298"/>
      <c r="I6467" s="298"/>
      <c r="J6467" s="298" t="s">
        <v>12992</v>
      </c>
      <c r="K6467" s="298"/>
      <c r="L6467" s="298" t="s">
        <v>14491</v>
      </c>
    </row>
    <row r="6468" spans="1:12" ht="17.100000000000001" customHeight="1">
      <c r="A6468" s="294" t="s">
        <v>13014</v>
      </c>
      <c r="B6468" s="294"/>
      <c r="C6468" s="294"/>
      <c r="D6468" s="294"/>
      <c r="E6468" s="294"/>
      <c r="F6468" s="294"/>
      <c r="G6468" s="294"/>
      <c r="H6468" s="294"/>
      <c r="I6468" s="294"/>
      <c r="J6468" s="294"/>
      <c r="K6468" s="294"/>
      <c r="L6468" s="294"/>
    </row>
    <row r="6469" spans="1:12" ht="17.100000000000001" customHeight="1">
      <c r="A6469" s="298"/>
      <c r="B6469" s="298"/>
      <c r="C6469" s="298"/>
      <c r="D6469" s="298"/>
      <c r="E6469" s="298"/>
      <c r="F6469" s="298"/>
      <c r="G6469" s="298"/>
      <c r="H6469" s="298"/>
      <c r="I6469" s="298"/>
      <c r="J6469" s="298" t="s">
        <v>13015</v>
      </c>
      <c r="K6469" s="298"/>
      <c r="L6469" s="298" t="s">
        <v>14617</v>
      </c>
    </row>
    <row r="6470" spans="1:12" ht="17.100000000000001" customHeight="1">
      <c r="A6470" s="298"/>
      <c r="B6470" s="298"/>
      <c r="C6470" s="298"/>
      <c r="D6470" s="298"/>
      <c r="E6470" s="298"/>
      <c r="F6470" s="298"/>
      <c r="G6470" s="298"/>
      <c r="H6470" s="298"/>
      <c r="I6470" s="298"/>
      <c r="J6470" s="298" t="s">
        <v>13017</v>
      </c>
      <c r="K6470" s="298" t="s">
        <v>13018</v>
      </c>
      <c r="L6470" s="298" t="s">
        <v>14600</v>
      </c>
    </row>
    <row r="6471" spans="1:12" ht="17.100000000000001" customHeight="1">
      <c r="A6471" s="298"/>
      <c r="B6471" s="298"/>
      <c r="C6471" s="298"/>
      <c r="D6471" s="298"/>
      <c r="E6471" s="298"/>
      <c r="F6471" s="298"/>
      <c r="G6471" s="298"/>
      <c r="H6471" s="298"/>
      <c r="I6471" s="298"/>
      <c r="J6471" s="298" t="s">
        <v>13020</v>
      </c>
      <c r="K6471" s="298"/>
      <c r="L6471" s="298" t="s">
        <v>14618</v>
      </c>
    </row>
    <row r="6472" spans="1:12" ht="17.100000000000001" customHeight="1">
      <c r="A6472" s="298"/>
      <c r="B6472" s="298"/>
      <c r="C6472" s="298"/>
      <c r="D6472" s="298"/>
      <c r="E6472" s="298"/>
      <c r="F6472" s="298"/>
      <c r="G6472" s="298"/>
      <c r="H6472" s="298"/>
      <c r="I6472" s="298"/>
      <c r="J6472" s="298" t="s">
        <v>13022</v>
      </c>
      <c r="K6472" s="298" t="s">
        <v>12974</v>
      </c>
      <c r="L6472" s="298" t="s">
        <v>14619</v>
      </c>
    </row>
    <row r="6473" spans="1:12" ht="17.100000000000001" customHeight="1">
      <c r="A6473" s="298"/>
      <c r="B6473" s="298"/>
      <c r="C6473" s="298"/>
      <c r="D6473" s="298"/>
      <c r="E6473" s="298"/>
      <c r="F6473" s="298"/>
      <c r="G6473" s="298"/>
      <c r="H6473" s="298"/>
      <c r="I6473" s="298"/>
      <c r="J6473" s="298" t="s">
        <v>13024</v>
      </c>
      <c r="K6473" s="298"/>
      <c r="L6473" s="298" t="s">
        <v>14620</v>
      </c>
    </row>
    <row r="6474" spans="1:12" ht="30" customHeight="1">
      <c r="A6474" s="299"/>
      <c r="B6474" s="299"/>
      <c r="C6474" s="299"/>
      <c r="D6474" s="299"/>
      <c r="E6474" s="299"/>
      <c r="F6474" s="299"/>
      <c r="G6474" s="299"/>
      <c r="H6474" s="299"/>
      <c r="I6474" s="299"/>
      <c r="J6474" s="299"/>
      <c r="K6474" s="299"/>
      <c r="L6474" s="299"/>
    </row>
    <row r="6475" spans="1:12" ht="36" customHeight="1">
      <c r="A6475" s="295" t="s">
        <v>14621</v>
      </c>
      <c r="B6475" s="296" t="s">
        <v>14622</v>
      </c>
      <c r="C6475" s="295" t="s">
        <v>9</v>
      </c>
      <c r="D6475" s="295" t="s">
        <v>3351</v>
      </c>
      <c r="E6475" s="297" t="s">
        <v>51</v>
      </c>
      <c r="F6475" s="296"/>
      <c r="G6475" s="296"/>
      <c r="H6475" s="296"/>
      <c r="I6475" s="296"/>
      <c r="J6475" s="296"/>
      <c r="K6475" s="296"/>
      <c r="L6475" s="296"/>
    </row>
    <row r="6476" spans="1:12">
      <c r="A6476" s="414" t="s">
        <v>12977</v>
      </c>
      <c r="B6476" s="414"/>
      <c r="C6476" s="414"/>
      <c r="D6476" s="414"/>
      <c r="E6476" s="414"/>
      <c r="F6476" s="414"/>
      <c r="G6476" s="414"/>
      <c r="H6476" s="414"/>
      <c r="I6476" s="294"/>
      <c r="J6476" s="294"/>
      <c r="K6476" s="294"/>
      <c r="L6476" s="294"/>
    </row>
    <row r="6477" spans="1:12" ht="17.100000000000001" customHeight="1">
      <c r="A6477" s="294" t="s">
        <v>12978</v>
      </c>
      <c r="B6477" s="298" t="s">
        <v>12979</v>
      </c>
      <c r="C6477" s="294" t="s">
        <v>12980</v>
      </c>
      <c r="D6477" s="294" t="s">
        <v>12981</v>
      </c>
      <c r="E6477" s="299" t="s">
        <v>12982</v>
      </c>
      <c r="F6477" s="413" t="s">
        <v>12983</v>
      </c>
      <c r="G6477" s="413"/>
      <c r="H6477" s="413" t="s">
        <v>12984</v>
      </c>
      <c r="I6477" s="413"/>
      <c r="J6477" s="413" t="s">
        <v>12985</v>
      </c>
      <c r="K6477" s="413"/>
      <c r="L6477" s="413"/>
    </row>
    <row r="6478" spans="1:12" ht="24" customHeight="1">
      <c r="A6478" s="300" t="s">
        <v>12986</v>
      </c>
      <c r="B6478" s="301" t="s">
        <v>13085</v>
      </c>
      <c r="C6478" s="300" t="s">
        <v>9</v>
      </c>
      <c r="D6478" s="300" t="s">
        <v>7909</v>
      </c>
      <c r="E6478" s="302" t="s">
        <v>51</v>
      </c>
      <c r="F6478" s="423" t="s">
        <v>13086</v>
      </c>
      <c r="G6478" s="423"/>
      <c r="H6478" s="423">
        <v>4.372E-4</v>
      </c>
      <c r="I6478" s="423"/>
      <c r="J6478" s="424">
        <v>4.5499999999999999E-2</v>
      </c>
      <c r="K6478" s="424"/>
      <c r="L6478" s="424"/>
    </row>
    <row r="6479" spans="1:12" ht="24" customHeight="1">
      <c r="A6479" s="300" t="s">
        <v>12986</v>
      </c>
      <c r="B6479" s="301" t="s">
        <v>13087</v>
      </c>
      <c r="C6479" s="300" t="s">
        <v>9</v>
      </c>
      <c r="D6479" s="300" t="s">
        <v>8873</v>
      </c>
      <c r="E6479" s="302" t="s">
        <v>51</v>
      </c>
      <c r="F6479" s="423" t="s">
        <v>13088</v>
      </c>
      <c r="G6479" s="423"/>
      <c r="H6479" s="423">
        <v>4.1600000000000002E-5</v>
      </c>
      <c r="I6479" s="423"/>
      <c r="J6479" s="424">
        <v>3.6200000000000003E-2</v>
      </c>
      <c r="K6479" s="424"/>
      <c r="L6479" s="424"/>
    </row>
    <row r="6480" spans="1:12" ht="48" customHeight="1">
      <c r="A6480" s="300" t="s">
        <v>12986</v>
      </c>
      <c r="B6480" s="301" t="s">
        <v>13089</v>
      </c>
      <c r="C6480" s="300" t="s">
        <v>9</v>
      </c>
      <c r="D6480" s="300" t="s">
        <v>9227</v>
      </c>
      <c r="E6480" s="302" t="s">
        <v>51</v>
      </c>
      <c r="F6480" s="423" t="s">
        <v>13090</v>
      </c>
      <c r="G6480" s="423"/>
      <c r="H6480" s="423">
        <v>2.9200000000000002E-5</v>
      </c>
      <c r="I6480" s="423"/>
      <c r="J6480" s="424">
        <v>3.9E-2</v>
      </c>
      <c r="K6480" s="424"/>
      <c r="L6480" s="424"/>
    </row>
    <row r="6481" spans="1:12" ht="24" customHeight="1">
      <c r="A6481" s="300" t="s">
        <v>12986</v>
      </c>
      <c r="B6481" s="301" t="s">
        <v>13091</v>
      </c>
      <c r="C6481" s="300" t="s">
        <v>9</v>
      </c>
      <c r="D6481" s="300" t="s">
        <v>9580</v>
      </c>
      <c r="E6481" s="302" t="s">
        <v>51</v>
      </c>
      <c r="F6481" s="423" t="s">
        <v>13092</v>
      </c>
      <c r="G6481" s="423"/>
      <c r="H6481" s="423">
        <v>2.87E-5</v>
      </c>
      <c r="I6481" s="423"/>
      <c r="J6481" s="424">
        <v>2.5700000000000001E-2</v>
      </c>
      <c r="K6481" s="424"/>
      <c r="L6481" s="424"/>
    </row>
    <row r="6482" spans="1:12" ht="24" customHeight="1">
      <c r="A6482" s="300" t="s">
        <v>12986</v>
      </c>
      <c r="B6482" s="301" t="s">
        <v>12987</v>
      </c>
      <c r="C6482" s="300" t="s">
        <v>9</v>
      </c>
      <c r="D6482" s="300" t="s">
        <v>9831</v>
      </c>
      <c r="E6482" s="302" t="s">
        <v>12988</v>
      </c>
      <c r="F6482" s="423" t="s">
        <v>12989</v>
      </c>
      <c r="G6482" s="423"/>
      <c r="H6482" s="423">
        <v>1.01168E-2</v>
      </c>
      <c r="I6482" s="423"/>
      <c r="J6482" s="424">
        <v>0.1024</v>
      </c>
      <c r="K6482" s="424"/>
      <c r="L6482" s="424"/>
    </row>
    <row r="6483" spans="1:12" ht="36" customHeight="1">
      <c r="A6483" s="300" t="s">
        <v>12986</v>
      </c>
      <c r="B6483" s="301" t="s">
        <v>12990</v>
      </c>
      <c r="C6483" s="300" t="s">
        <v>9</v>
      </c>
      <c r="D6483" s="300" t="s">
        <v>11426</v>
      </c>
      <c r="E6483" s="302" t="s">
        <v>51</v>
      </c>
      <c r="F6483" s="423" t="s">
        <v>12991</v>
      </c>
      <c r="G6483" s="423"/>
      <c r="H6483" s="423">
        <v>5.3030000000000004E-4</v>
      </c>
      <c r="I6483" s="423"/>
      <c r="J6483" s="424">
        <v>7.0099999999999996E-2</v>
      </c>
      <c r="K6483" s="424"/>
      <c r="L6483" s="424"/>
    </row>
    <row r="6484" spans="1:12" ht="17.100000000000001" customHeight="1">
      <c r="A6484" s="298"/>
      <c r="B6484" s="298"/>
      <c r="C6484" s="298"/>
      <c r="D6484" s="298"/>
      <c r="E6484" s="298"/>
      <c r="F6484" s="298"/>
      <c r="G6484" s="298"/>
      <c r="H6484" s="298"/>
      <c r="I6484" s="298"/>
      <c r="J6484" s="298" t="s">
        <v>12992</v>
      </c>
      <c r="K6484" s="298"/>
      <c r="L6484" s="298" t="s">
        <v>13464</v>
      </c>
    </row>
    <row r="6485" spans="1:12">
      <c r="A6485" s="414" t="s">
        <v>12994</v>
      </c>
      <c r="B6485" s="414"/>
      <c r="C6485" s="414"/>
      <c r="D6485" s="414"/>
      <c r="E6485" s="414"/>
      <c r="F6485" s="414"/>
      <c r="G6485" s="414"/>
      <c r="H6485" s="414"/>
      <c r="I6485" s="294"/>
      <c r="J6485" s="294"/>
      <c r="K6485" s="294"/>
      <c r="L6485" s="294"/>
    </row>
    <row r="6486" spans="1:12" ht="17.100000000000001" customHeight="1">
      <c r="A6486" s="294" t="s">
        <v>12978</v>
      </c>
      <c r="B6486" s="298" t="s">
        <v>12979</v>
      </c>
      <c r="C6486" s="294" t="s">
        <v>12980</v>
      </c>
      <c r="D6486" s="294" t="s">
        <v>12981</v>
      </c>
      <c r="E6486" s="299" t="s">
        <v>12982</v>
      </c>
      <c r="F6486" s="413" t="s">
        <v>12983</v>
      </c>
      <c r="G6486" s="413"/>
      <c r="H6486" s="413" t="s">
        <v>12984</v>
      </c>
      <c r="I6486" s="413"/>
      <c r="J6486" s="413" t="s">
        <v>12985</v>
      </c>
      <c r="K6486" s="413"/>
      <c r="L6486" s="413"/>
    </row>
    <row r="6487" spans="1:12" ht="24" customHeight="1">
      <c r="A6487" s="300" t="s">
        <v>12986</v>
      </c>
      <c r="B6487" s="301" t="s">
        <v>13199</v>
      </c>
      <c r="C6487" s="300" t="s">
        <v>9</v>
      </c>
      <c r="D6487" s="300" t="s">
        <v>8746</v>
      </c>
      <c r="E6487" s="302" t="s">
        <v>27</v>
      </c>
      <c r="F6487" s="423" t="s">
        <v>13196</v>
      </c>
      <c r="G6487" s="423"/>
      <c r="H6487" s="423">
        <v>0.44450309999999998</v>
      </c>
      <c r="I6487" s="423"/>
      <c r="J6487" s="424">
        <v>3.1960000000000002</v>
      </c>
      <c r="K6487" s="424"/>
      <c r="L6487" s="424"/>
    </row>
    <row r="6488" spans="1:12" ht="24" customHeight="1">
      <c r="A6488" s="300" t="s">
        <v>12986</v>
      </c>
      <c r="B6488" s="301" t="s">
        <v>13197</v>
      </c>
      <c r="C6488" s="300" t="s">
        <v>9</v>
      </c>
      <c r="D6488" s="300" t="s">
        <v>6983</v>
      </c>
      <c r="E6488" s="302" t="s">
        <v>27</v>
      </c>
      <c r="F6488" s="423" t="s">
        <v>13198</v>
      </c>
      <c r="G6488" s="423"/>
      <c r="H6488" s="423">
        <v>0.31691429999999998</v>
      </c>
      <c r="I6488" s="423"/>
      <c r="J6488" s="424">
        <v>1.6004</v>
      </c>
      <c r="K6488" s="424"/>
      <c r="L6488" s="424"/>
    </row>
    <row r="6489" spans="1:12" ht="17.100000000000001" customHeight="1">
      <c r="A6489" s="298"/>
      <c r="B6489" s="298"/>
      <c r="C6489" s="298"/>
      <c r="D6489" s="298"/>
      <c r="E6489" s="298"/>
      <c r="F6489" s="298"/>
      <c r="G6489" s="298"/>
      <c r="H6489" s="298"/>
      <c r="I6489" s="298"/>
      <c r="J6489" s="298" t="s">
        <v>12992</v>
      </c>
      <c r="K6489" s="298"/>
      <c r="L6489" s="298" t="s">
        <v>13132</v>
      </c>
    </row>
    <row r="6490" spans="1:12">
      <c r="A6490" s="414" t="s">
        <v>12998</v>
      </c>
      <c r="B6490" s="414"/>
      <c r="C6490" s="414"/>
      <c r="D6490" s="414"/>
      <c r="E6490" s="414"/>
      <c r="F6490" s="414"/>
      <c r="G6490" s="414"/>
      <c r="H6490" s="414"/>
      <c r="I6490" s="294"/>
      <c r="J6490" s="294"/>
      <c r="K6490" s="294"/>
      <c r="L6490" s="294"/>
    </row>
    <row r="6491" spans="1:12" ht="17.100000000000001" customHeight="1">
      <c r="A6491" s="294" t="s">
        <v>12978</v>
      </c>
      <c r="B6491" s="298" t="s">
        <v>12979</v>
      </c>
      <c r="C6491" s="294" t="s">
        <v>12980</v>
      </c>
      <c r="D6491" s="294" t="s">
        <v>12981</v>
      </c>
      <c r="E6491" s="299" t="s">
        <v>12982</v>
      </c>
      <c r="F6491" s="413" t="s">
        <v>12983</v>
      </c>
      <c r="G6491" s="413"/>
      <c r="H6491" s="413" t="s">
        <v>12984</v>
      </c>
      <c r="I6491" s="413"/>
      <c r="J6491" s="413" t="s">
        <v>12985</v>
      </c>
      <c r="K6491" s="413"/>
      <c r="L6491" s="413"/>
    </row>
    <row r="6492" spans="1:12" ht="24" customHeight="1">
      <c r="A6492" s="300" t="s">
        <v>12986</v>
      </c>
      <c r="B6492" s="301" t="s">
        <v>13258</v>
      </c>
      <c r="C6492" s="300" t="s">
        <v>9</v>
      </c>
      <c r="D6492" s="300" t="s">
        <v>8889</v>
      </c>
      <c r="E6492" s="302" t="s">
        <v>51</v>
      </c>
      <c r="F6492" s="423" t="s">
        <v>12993</v>
      </c>
      <c r="G6492" s="423"/>
      <c r="H6492" s="423">
        <v>0.99507789999999996</v>
      </c>
      <c r="I6492" s="423"/>
      <c r="J6492" s="424">
        <v>2.1991000000000001</v>
      </c>
      <c r="K6492" s="424"/>
      <c r="L6492" s="424"/>
    </row>
    <row r="6493" spans="1:12" ht="36" customHeight="1">
      <c r="A6493" s="300" t="s">
        <v>12986</v>
      </c>
      <c r="B6493" s="301" t="s">
        <v>13259</v>
      </c>
      <c r="C6493" s="300" t="s">
        <v>9</v>
      </c>
      <c r="D6493" s="300" t="s">
        <v>10910</v>
      </c>
      <c r="E6493" s="302" t="s">
        <v>51</v>
      </c>
      <c r="F6493" s="423" t="s">
        <v>13260</v>
      </c>
      <c r="G6493" s="423"/>
      <c r="H6493" s="423">
        <v>0.99507789999999996</v>
      </c>
      <c r="I6493" s="423"/>
      <c r="J6493" s="424">
        <v>1.1443000000000001</v>
      </c>
      <c r="K6493" s="424"/>
      <c r="L6493" s="424"/>
    </row>
    <row r="6494" spans="1:12" ht="24" customHeight="1">
      <c r="A6494" s="300" t="s">
        <v>12986</v>
      </c>
      <c r="B6494" s="301" t="s">
        <v>13099</v>
      </c>
      <c r="C6494" s="300" t="s">
        <v>9</v>
      </c>
      <c r="D6494" s="300" t="s">
        <v>7224</v>
      </c>
      <c r="E6494" s="302" t="s">
        <v>51</v>
      </c>
      <c r="F6494" s="423" t="s">
        <v>13100</v>
      </c>
      <c r="G6494" s="423"/>
      <c r="H6494" s="423">
        <v>5.1638999999999999E-3</v>
      </c>
      <c r="I6494" s="423"/>
      <c r="J6494" s="424">
        <v>4.7500000000000001E-2</v>
      </c>
      <c r="K6494" s="424"/>
      <c r="L6494" s="424"/>
    </row>
    <row r="6495" spans="1:12" ht="24" customHeight="1">
      <c r="A6495" s="300" t="s">
        <v>12986</v>
      </c>
      <c r="B6495" s="301" t="s">
        <v>13101</v>
      </c>
      <c r="C6495" s="300" t="s">
        <v>9</v>
      </c>
      <c r="D6495" s="300" t="s">
        <v>7359</v>
      </c>
      <c r="E6495" s="302" t="s">
        <v>51</v>
      </c>
      <c r="F6495" s="423" t="s">
        <v>13102</v>
      </c>
      <c r="G6495" s="423"/>
      <c r="H6495" s="423">
        <v>1.6670000000000001E-4</v>
      </c>
      <c r="I6495" s="423"/>
      <c r="J6495" s="424">
        <v>2.1399999999999999E-2</v>
      </c>
      <c r="K6495" s="424"/>
      <c r="L6495" s="424"/>
    </row>
    <row r="6496" spans="1:12" ht="24" customHeight="1">
      <c r="A6496" s="300" t="s">
        <v>12986</v>
      </c>
      <c r="B6496" s="301" t="s">
        <v>13103</v>
      </c>
      <c r="C6496" s="300" t="s">
        <v>9</v>
      </c>
      <c r="D6496" s="300" t="s">
        <v>8851</v>
      </c>
      <c r="E6496" s="302" t="s">
        <v>51</v>
      </c>
      <c r="F6496" s="423" t="s">
        <v>13104</v>
      </c>
      <c r="G6496" s="423"/>
      <c r="H6496" s="423">
        <v>1.3339999999999999E-4</v>
      </c>
      <c r="I6496" s="423"/>
      <c r="J6496" s="424">
        <v>2.58E-2</v>
      </c>
      <c r="K6496" s="424"/>
      <c r="L6496" s="424"/>
    </row>
    <row r="6497" spans="1:12" ht="24" customHeight="1">
      <c r="A6497" s="300" t="s">
        <v>12986</v>
      </c>
      <c r="B6497" s="301" t="s">
        <v>13105</v>
      </c>
      <c r="C6497" s="300" t="s">
        <v>9</v>
      </c>
      <c r="D6497" s="300" t="s">
        <v>8852</v>
      </c>
      <c r="E6497" s="302" t="s">
        <v>51</v>
      </c>
      <c r="F6497" s="423" t="s">
        <v>13106</v>
      </c>
      <c r="G6497" s="423"/>
      <c r="H6497" s="423">
        <v>2.87E-5</v>
      </c>
      <c r="I6497" s="423"/>
      <c r="J6497" s="424">
        <v>1.5699999999999999E-2</v>
      </c>
      <c r="K6497" s="424"/>
      <c r="L6497" s="424"/>
    </row>
    <row r="6498" spans="1:12" ht="24" customHeight="1">
      <c r="A6498" s="300" t="s">
        <v>12986</v>
      </c>
      <c r="B6498" s="301" t="s">
        <v>13107</v>
      </c>
      <c r="C6498" s="300" t="s">
        <v>9</v>
      </c>
      <c r="D6498" s="300" t="s">
        <v>9000</v>
      </c>
      <c r="E6498" s="302" t="s">
        <v>51</v>
      </c>
      <c r="F6498" s="423" t="s">
        <v>13108</v>
      </c>
      <c r="G6498" s="423"/>
      <c r="H6498" s="423">
        <v>5.8772E-3</v>
      </c>
      <c r="I6498" s="423"/>
      <c r="J6498" s="424">
        <v>3.9800000000000002E-2</v>
      </c>
      <c r="K6498" s="424"/>
      <c r="L6498" s="424"/>
    </row>
    <row r="6499" spans="1:12" ht="24" customHeight="1">
      <c r="A6499" s="300" t="s">
        <v>12986</v>
      </c>
      <c r="B6499" s="301" t="s">
        <v>13109</v>
      </c>
      <c r="C6499" s="300" t="s">
        <v>9</v>
      </c>
      <c r="D6499" s="300" t="s">
        <v>9574</v>
      </c>
      <c r="E6499" s="302" t="s">
        <v>51</v>
      </c>
      <c r="F6499" s="423" t="s">
        <v>13110</v>
      </c>
      <c r="G6499" s="423"/>
      <c r="H6499" s="423">
        <v>1.8638999999999999E-3</v>
      </c>
      <c r="I6499" s="423"/>
      <c r="J6499" s="424">
        <v>1.6500000000000001E-2</v>
      </c>
      <c r="K6499" s="424"/>
      <c r="L6499" s="424"/>
    </row>
    <row r="6500" spans="1:12" ht="24" customHeight="1">
      <c r="A6500" s="300" t="s">
        <v>12986</v>
      </c>
      <c r="B6500" s="301" t="s">
        <v>13111</v>
      </c>
      <c r="C6500" s="300" t="s">
        <v>9</v>
      </c>
      <c r="D6500" s="300" t="s">
        <v>10714</v>
      </c>
      <c r="E6500" s="302" t="s">
        <v>93</v>
      </c>
      <c r="F6500" s="423" t="s">
        <v>13112</v>
      </c>
      <c r="G6500" s="423"/>
      <c r="H6500" s="423">
        <v>9.7959999999999996E-4</v>
      </c>
      <c r="I6500" s="423"/>
      <c r="J6500" s="424">
        <v>1.49E-2</v>
      </c>
      <c r="K6500" s="424"/>
      <c r="L6500" s="424"/>
    </row>
    <row r="6501" spans="1:12" ht="24" customHeight="1">
      <c r="A6501" s="300" t="s">
        <v>12986</v>
      </c>
      <c r="B6501" s="301" t="s">
        <v>13113</v>
      </c>
      <c r="C6501" s="300" t="s">
        <v>9</v>
      </c>
      <c r="D6501" s="300" t="s">
        <v>10809</v>
      </c>
      <c r="E6501" s="302" t="s">
        <v>51</v>
      </c>
      <c r="F6501" s="423" t="s">
        <v>13114</v>
      </c>
      <c r="G6501" s="423"/>
      <c r="H6501" s="423">
        <v>9.7959999999999996E-4</v>
      </c>
      <c r="I6501" s="423"/>
      <c r="J6501" s="424">
        <v>1.18E-2</v>
      </c>
      <c r="K6501" s="424"/>
      <c r="L6501" s="424"/>
    </row>
    <row r="6502" spans="1:12" ht="24" customHeight="1">
      <c r="A6502" s="300" t="s">
        <v>12986</v>
      </c>
      <c r="B6502" s="301" t="s">
        <v>13115</v>
      </c>
      <c r="C6502" s="300" t="s">
        <v>9</v>
      </c>
      <c r="D6502" s="300" t="s">
        <v>10810</v>
      </c>
      <c r="E6502" s="302" t="s">
        <v>51</v>
      </c>
      <c r="F6502" s="423" t="s">
        <v>13116</v>
      </c>
      <c r="G6502" s="423"/>
      <c r="H6502" s="423">
        <v>9.7959999999999996E-4</v>
      </c>
      <c r="I6502" s="423"/>
      <c r="J6502" s="424">
        <v>2.6100000000000002E-2</v>
      </c>
      <c r="K6502" s="424"/>
      <c r="L6502" s="424"/>
    </row>
    <row r="6503" spans="1:12" ht="24" customHeight="1">
      <c r="A6503" s="300" t="s">
        <v>12986</v>
      </c>
      <c r="B6503" s="301" t="s">
        <v>13117</v>
      </c>
      <c r="C6503" s="300" t="s">
        <v>9</v>
      </c>
      <c r="D6503" s="300" t="s">
        <v>10837</v>
      </c>
      <c r="E6503" s="302" t="s">
        <v>51</v>
      </c>
      <c r="F6503" s="423" t="s">
        <v>13118</v>
      </c>
      <c r="G6503" s="423"/>
      <c r="H6503" s="423">
        <v>3.3399999999999999E-5</v>
      </c>
      <c r="I6503" s="423"/>
      <c r="J6503" s="424">
        <v>1.49E-2</v>
      </c>
      <c r="K6503" s="424"/>
      <c r="L6503" s="424"/>
    </row>
    <row r="6504" spans="1:12" ht="24" customHeight="1">
      <c r="A6504" s="300" t="s">
        <v>12986</v>
      </c>
      <c r="B6504" s="301" t="s">
        <v>13003</v>
      </c>
      <c r="C6504" s="300" t="s">
        <v>9</v>
      </c>
      <c r="D6504" s="300" t="s">
        <v>7216</v>
      </c>
      <c r="E6504" s="302" t="s">
        <v>51</v>
      </c>
      <c r="F6504" s="423" t="s">
        <v>13004</v>
      </c>
      <c r="G6504" s="423"/>
      <c r="H6504" s="423">
        <v>1.9618999999999999E-3</v>
      </c>
      <c r="I6504" s="423"/>
      <c r="J6504" s="424">
        <v>6.5500000000000003E-2</v>
      </c>
      <c r="K6504" s="424"/>
      <c r="L6504" s="424"/>
    </row>
    <row r="6505" spans="1:12" ht="24" customHeight="1">
      <c r="A6505" s="300" t="s">
        <v>12986</v>
      </c>
      <c r="B6505" s="301" t="s">
        <v>13005</v>
      </c>
      <c r="C6505" s="300" t="s">
        <v>9</v>
      </c>
      <c r="D6505" s="300" t="s">
        <v>7393</v>
      </c>
      <c r="E6505" s="302" t="s">
        <v>12988</v>
      </c>
      <c r="F6505" s="423" t="s">
        <v>13006</v>
      </c>
      <c r="G6505" s="423"/>
      <c r="H6505" s="423">
        <v>1.1804000000000001E-3</v>
      </c>
      <c r="I6505" s="423"/>
      <c r="J6505" s="424">
        <v>6.3700000000000007E-2</v>
      </c>
      <c r="K6505" s="424"/>
      <c r="L6505" s="424"/>
    </row>
    <row r="6506" spans="1:12" ht="24" customHeight="1">
      <c r="A6506" s="300" t="s">
        <v>12986</v>
      </c>
      <c r="B6506" s="301" t="s">
        <v>13007</v>
      </c>
      <c r="C6506" s="300" t="s">
        <v>9</v>
      </c>
      <c r="D6506" s="300" t="s">
        <v>10619</v>
      </c>
      <c r="E6506" s="302" t="s">
        <v>51</v>
      </c>
      <c r="F6506" s="423" t="s">
        <v>13008</v>
      </c>
      <c r="G6506" s="423"/>
      <c r="H6506" s="423">
        <v>9.1569999999999998E-4</v>
      </c>
      <c r="I6506" s="423"/>
      <c r="J6506" s="424">
        <v>0.17510000000000001</v>
      </c>
      <c r="K6506" s="424"/>
      <c r="L6506" s="424"/>
    </row>
    <row r="6507" spans="1:12" ht="24" customHeight="1">
      <c r="A6507" s="300" t="s">
        <v>12986</v>
      </c>
      <c r="B6507" s="301" t="s">
        <v>13009</v>
      </c>
      <c r="C6507" s="300" t="s">
        <v>9</v>
      </c>
      <c r="D6507" s="300" t="s">
        <v>10769</v>
      </c>
      <c r="E6507" s="302" t="s">
        <v>51</v>
      </c>
      <c r="F6507" s="423" t="s">
        <v>13010</v>
      </c>
      <c r="G6507" s="423"/>
      <c r="H6507" s="423">
        <v>8.2303299999999996E-2</v>
      </c>
      <c r="I6507" s="423"/>
      <c r="J6507" s="424">
        <v>0.1037</v>
      </c>
      <c r="K6507" s="424"/>
      <c r="L6507" s="424"/>
    </row>
    <row r="6508" spans="1:12" ht="24" customHeight="1">
      <c r="A6508" s="300" t="s">
        <v>12986</v>
      </c>
      <c r="B6508" s="301" t="s">
        <v>13011</v>
      </c>
      <c r="C6508" s="300" t="s">
        <v>9</v>
      </c>
      <c r="D6508" s="300" t="s">
        <v>10929</v>
      </c>
      <c r="E6508" s="302" t="s">
        <v>51</v>
      </c>
      <c r="F6508" s="423" t="s">
        <v>13012</v>
      </c>
      <c r="G6508" s="423"/>
      <c r="H6508" s="423">
        <v>7.9350000000000004E-4</v>
      </c>
      <c r="I6508" s="423"/>
      <c r="J6508" s="424">
        <v>0.11940000000000001</v>
      </c>
      <c r="K6508" s="424"/>
      <c r="L6508" s="424"/>
    </row>
    <row r="6509" spans="1:12" ht="24" customHeight="1">
      <c r="A6509" s="300" t="s">
        <v>12986</v>
      </c>
      <c r="B6509" s="301" t="s">
        <v>13261</v>
      </c>
      <c r="C6509" s="300" t="s">
        <v>9</v>
      </c>
      <c r="D6509" s="300" t="s">
        <v>11371</v>
      </c>
      <c r="E6509" s="302" t="s">
        <v>51</v>
      </c>
      <c r="F6509" s="423" t="s">
        <v>13262</v>
      </c>
      <c r="G6509" s="423"/>
      <c r="H6509" s="423">
        <v>0.99507789999999996</v>
      </c>
      <c r="I6509" s="423"/>
      <c r="J6509" s="424">
        <v>5.9207000000000001</v>
      </c>
      <c r="K6509" s="424"/>
      <c r="L6509" s="424"/>
    </row>
    <row r="6510" spans="1:12" ht="17.100000000000001" customHeight="1">
      <c r="A6510" s="298"/>
      <c r="B6510" s="298"/>
      <c r="C6510" s="298"/>
      <c r="D6510" s="298"/>
      <c r="E6510" s="298"/>
      <c r="F6510" s="298"/>
      <c r="G6510" s="298"/>
      <c r="H6510" s="298"/>
      <c r="I6510" s="298"/>
      <c r="J6510" s="298" t="s">
        <v>12992</v>
      </c>
      <c r="K6510" s="298"/>
      <c r="L6510" s="298" t="s">
        <v>14623</v>
      </c>
    </row>
    <row r="6511" spans="1:12">
      <c r="A6511" s="414" t="s">
        <v>13056</v>
      </c>
      <c r="B6511" s="414"/>
      <c r="C6511" s="414"/>
      <c r="D6511" s="414"/>
      <c r="E6511" s="414"/>
      <c r="F6511" s="414"/>
      <c r="G6511" s="414"/>
      <c r="H6511" s="414"/>
      <c r="I6511" s="294"/>
      <c r="J6511" s="294"/>
      <c r="K6511" s="294"/>
      <c r="L6511" s="294"/>
    </row>
    <row r="6512" spans="1:12" ht="17.100000000000001" customHeight="1">
      <c r="A6512" s="294" t="s">
        <v>12978</v>
      </c>
      <c r="B6512" s="298" t="s">
        <v>12979</v>
      </c>
      <c r="C6512" s="294" t="s">
        <v>12980</v>
      </c>
      <c r="D6512" s="294" t="s">
        <v>12981</v>
      </c>
      <c r="E6512" s="299" t="s">
        <v>12982</v>
      </c>
      <c r="F6512" s="413" t="s">
        <v>12983</v>
      </c>
      <c r="G6512" s="413"/>
      <c r="H6512" s="413" t="s">
        <v>12984</v>
      </c>
      <c r="I6512" s="413"/>
      <c r="J6512" s="413" t="s">
        <v>12985</v>
      </c>
      <c r="K6512" s="413"/>
      <c r="L6512" s="413"/>
    </row>
    <row r="6513" spans="1:12" ht="24" customHeight="1">
      <c r="A6513" s="300" t="s">
        <v>12986</v>
      </c>
      <c r="B6513" s="301" t="s">
        <v>13057</v>
      </c>
      <c r="C6513" s="300" t="s">
        <v>9</v>
      </c>
      <c r="D6513" s="300" t="s">
        <v>12549</v>
      </c>
      <c r="E6513" s="302" t="s">
        <v>27</v>
      </c>
      <c r="F6513" s="423" t="s">
        <v>12948</v>
      </c>
      <c r="G6513" s="423"/>
      <c r="H6513" s="423">
        <v>0.73635759999999995</v>
      </c>
      <c r="I6513" s="423"/>
      <c r="J6513" s="424">
        <v>0.47860000000000003</v>
      </c>
      <c r="K6513" s="424"/>
      <c r="L6513" s="424"/>
    </row>
    <row r="6514" spans="1:12" ht="17.100000000000001" customHeight="1">
      <c r="A6514" s="298"/>
      <c r="B6514" s="298"/>
      <c r="C6514" s="298"/>
      <c r="D6514" s="298"/>
      <c r="E6514" s="298"/>
      <c r="F6514" s="298"/>
      <c r="G6514" s="298"/>
      <c r="H6514" s="298"/>
      <c r="I6514" s="298"/>
      <c r="J6514" s="298" t="s">
        <v>12992</v>
      </c>
      <c r="K6514" s="298"/>
      <c r="L6514" s="298" t="s">
        <v>14608</v>
      </c>
    </row>
    <row r="6515" spans="1:12">
      <c r="A6515" s="414" t="s">
        <v>13058</v>
      </c>
      <c r="B6515" s="414"/>
      <c r="C6515" s="414"/>
      <c r="D6515" s="414"/>
      <c r="E6515" s="414"/>
      <c r="F6515" s="414"/>
      <c r="G6515" s="414"/>
      <c r="H6515" s="414"/>
      <c r="I6515" s="294"/>
      <c r="J6515" s="294"/>
      <c r="K6515" s="294"/>
      <c r="L6515" s="294"/>
    </row>
    <row r="6516" spans="1:12" ht="17.100000000000001" customHeight="1">
      <c r="A6516" s="294" t="s">
        <v>12978</v>
      </c>
      <c r="B6516" s="298" t="s">
        <v>12979</v>
      </c>
      <c r="C6516" s="294" t="s">
        <v>12980</v>
      </c>
      <c r="D6516" s="294" t="s">
        <v>12981</v>
      </c>
      <c r="E6516" s="299" t="s">
        <v>12982</v>
      </c>
      <c r="F6516" s="413" t="s">
        <v>12983</v>
      </c>
      <c r="G6516" s="413"/>
      <c r="H6516" s="413" t="s">
        <v>12984</v>
      </c>
      <c r="I6516" s="413"/>
      <c r="J6516" s="413" t="s">
        <v>12985</v>
      </c>
      <c r="K6516" s="413"/>
      <c r="L6516" s="413"/>
    </row>
    <row r="6517" spans="1:12" ht="24" customHeight="1">
      <c r="A6517" s="300" t="s">
        <v>12986</v>
      </c>
      <c r="B6517" s="301" t="s">
        <v>13059</v>
      </c>
      <c r="C6517" s="300" t="s">
        <v>9</v>
      </c>
      <c r="D6517" s="300" t="s">
        <v>12535</v>
      </c>
      <c r="E6517" s="302" t="s">
        <v>27</v>
      </c>
      <c r="F6517" s="423" t="s">
        <v>12936</v>
      </c>
      <c r="G6517" s="423"/>
      <c r="H6517" s="423">
        <v>0.73635759999999995</v>
      </c>
      <c r="I6517" s="423"/>
      <c r="J6517" s="424">
        <v>3.6799999999999999E-2</v>
      </c>
      <c r="K6517" s="424"/>
      <c r="L6517" s="424"/>
    </row>
    <row r="6518" spans="1:12" ht="17.100000000000001" customHeight="1">
      <c r="A6518" s="298"/>
      <c r="B6518" s="298"/>
      <c r="C6518" s="298"/>
      <c r="D6518" s="298"/>
      <c r="E6518" s="298"/>
      <c r="F6518" s="298"/>
      <c r="G6518" s="298"/>
      <c r="H6518" s="298"/>
      <c r="I6518" s="298"/>
      <c r="J6518" s="298" t="s">
        <v>12992</v>
      </c>
      <c r="K6518" s="298"/>
      <c r="L6518" s="298" t="s">
        <v>12908</v>
      </c>
    </row>
    <row r="6519" spans="1:12">
      <c r="A6519" s="414" t="s">
        <v>13060</v>
      </c>
      <c r="B6519" s="414"/>
      <c r="C6519" s="414"/>
      <c r="D6519" s="414"/>
      <c r="E6519" s="414"/>
      <c r="F6519" s="414"/>
      <c r="G6519" s="414"/>
      <c r="H6519" s="414"/>
      <c r="I6519" s="294"/>
      <c r="J6519" s="294"/>
      <c r="K6519" s="294"/>
      <c r="L6519" s="294"/>
    </row>
    <row r="6520" spans="1:12" ht="17.100000000000001" customHeight="1">
      <c r="A6520" s="294" t="s">
        <v>12978</v>
      </c>
      <c r="B6520" s="298" t="s">
        <v>12979</v>
      </c>
      <c r="C6520" s="294" t="s">
        <v>12980</v>
      </c>
      <c r="D6520" s="294" t="s">
        <v>12981</v>
      </c>
      <c r="E6520" s="299" t="s">
        <v>12982</v>
      </c>
      <c r="F6520" s="413" t="s">
        <v>12983</v>
      </c>
      <c r="G6520" s="413"/>
      <c r="H6520" s="413" t="s">
        <v>12984</v>
      </c>
      <c r="I6520" s="413"/>
      <c r="J6520" s="413" t="s">
        <v>12985</v>
      </c>
      <c r="K6520" s="413"/>
      <c r="L6520" s="413"/>
    </row>
    <row r="6521" spans="1:12" ht="24" customHeight="1">
      <c r="A6521" s="300" t="s">
        <v>12986</v>
      </c>
      <c r="B6521" s="301" t="s">
        <v>13061</v>
      </c>
      <c r="C6521" s="300" t="s">
        <v>9</v>
      </c>
      <c r="D6521" s="300" t="s">
        <v>12522</v>
      </c>
      <c r="E6521" s="302" t="s">
        <v>27</v>
      </c>
      <c r="F6521" s="423" t="s">
        <v>12964</v>
      </c>
      <c r="G6521" s="423"/>
      <c r="H6521" s="423">
        <v>0.73635759999999995</v>
      </c>
      <c r="I6521" s="423"/>
      <c r="J6521" s="424">
        <v>1.863</v>
      </c>
      <c r="K6521" s="424"/>
      <c r="L6521" s="424"/>
    </row>
    <row r="6522" spans="1:12" ht="24" customHeight="1">
      <c r="A6522" s="300" t="s">
        <v>12986</v>
      </c>
      <c r="B6522" s="301" t="s">
        <v>13062</v>
      </c>
      <c r="C6522" s="300" t="s">
        <v>9</v>
      </c>
      <c r="D6522" s="300" t="s">
        <v>12527</v>
      </c>
      <c r="E6522" s="302" t="s">
        <v>27</v>
      </c>
      <c r="F6522" s="423" t="s">
        <v>13063</v>
      </c>
      <c r="G6522" s="423"/>
      <c r="H6522" s="423">
        <v>0.73635759999999995</v>
      </c>
      <c r="I6522" s="423"/>
      <c r="J6522" s="424">
        <v>0.25040000000000001</v>
      </c>
      <c r="K6522" s="424"/>
      <c r="L6522" s="424"/>
    </row>
    <row r="6523" spans="1:12" ht="17.100000000000001" customHeight="1">
      <c r="A6523" s="298"/>
      <c r="B6523" s="298"/>
      <c r="C6523" s="298"/>
      <c r="D6523" s="298"/>
      <c r="E6523" s="298"/>
      <c r="F6523" s="298"/>
      <c r="G6523" s="298"/>
      <c r="H6523" s="298"/>
      <c r="I6523" s="298"/>
      <c r="J6523" s="298" t="s">
        <v>12992</v>
      </c>
      <c r="K6523" s="298"/>
      <c r="L6523" s="298" t="s">
        <v>14609</v>
      </c>
    </row>
    <row r="6524" spans="1:12" ht="17.100000000000001" customHeight="1">
      <c r="A6524" s="294" t="s">
        <v>13014</v>
      </c>
      <c r="B6524" s="294"/>
      <c r="C6524" s="294"/>
      <c r="D6524" s="294"/>
      <c r="E6524" s="294"/>
      <c r="F6524" s="294"/>
      <c r="G6524" s="294"/>
      <c r="H6524" s="294"/>
      <c r="I6524" s="294"/>
      <c r="J6524" s="294"/>
      <c r="K6524" s="294"/>
      <c r="L6524" s="294"/>
    </row>
    <row r="6525" spans="1:12" ht="17.100000000000001" customHeight="1">
      <c r="A6525" s="298"/>
      <c r="B6525" s="298"/>
      <c r="C6525" s="298"/>
      <c r="D6525" s="298"/>
      <c r="E6525" s="298"/>
      <c r="F6525" s="298"/>
      <c r="G6525" s="298"/>
      <c r="H6525" s="298"/>
      <c r="I6525" s="298"/>
      <c r="J6525" s="298" t="s">
        <v>13015</v>
      </c>
      <c r="K6525" s="298"/>
      <c r="L6525" s="298" t="s">
        <v>14624</v>
      </c>
    </row>
    <row r="6526" spans="1:12" ht="17.100000000000001" customHeight="1">
      <c r="A6526" s="298"/>
      <c r="B6526" s="298"/>
      <c r="C6526" s="298"/>
      <c r="D6526" s="298"/>
      <c r="E6526" s="298"/>
      <c r="F6526" s="298"/>
      <c r="G6526" s="298"/>
      <c r="H6526" s="298"/>
      <c r="I6526" s="298"/>
      <c r="J6526" s="298" t="s">
        <v>13017</v>
      </c>
      <c r="K6526" s="298" t="s">
        <v>13018</v>
      </c>
      <c r="L6526" s="298" t="s">
        <v>14611</v>
      </c>
    </row>
    <row r="6527" spans="1:12" ht="17.100000000000001" customHeight="1">
      <c r="A6527" s="298"/>
      <c r="B6527" s="298"/>
      <c r="C6527" s="298"/>
      <c r="D6527" s="298"/>
      <c r="E6527" s="298"/>
      <c r="F6527" s="298"/>
      <c r="G6527" s="298"/>
      <c r="H6527" s="298"/>
      <c r="I6527" s="298"/>
      <c r="J6527" s="298" t="s">
        <v>13020</v>
      </c>
      <c r="K6527" s="298"/>
      <c r="L6527" s="298" t="s">
        <v>14625</v>
      </c>
    </row>
    <row r="6528" spans="1:12" ht="17.100000000000001" customHeight="1">
      <c r="A6528" s="298"/>
      <c r="B6528" s="298"/>
      <c r="C6528" s="298"/>
      <c r="D6528" s="298"/>
      <c r="E6528" s="298"/>
      <c r="F6528" s="298"/>
      <c r="G6528" s="298"/>
      <c r="H6528" s="298"/>
      <c r="I6528" s="298"/>
      <c r="J6528" s="298" t="s">
        <v>13022</v>
      </c>
      <c r="K6528" s="298" t="s">
        <v>12974</v>
      </c>
      <c r="L6528" s="298" t="s">
        <v>14626</v>
      </c>
    </row>
    <row r="6529" spans="1:12" ht="17.100000000000001" customHeight="1">
      <c r="A6529" s="298"/>
      <c r="B6529" s="298"/>
      <c r="C6529" s="298"/>
      <c r="D6529" s="298"/>
      <c r="E6529" s="298"/>
      <c r="F6529" s="298"/>
      <c r="G6529" s="298"/>
      <c r="H6529" s="298"/>
      <c r="I6529" s="298"/>
      <c r="J6529" s="298" t="s">
        <v>13024</v>
      </c>
      <c r="K6529" s="298"/>
      <c r="L6529" s="298" t="s">
        <v>14627</v>
      </c>
    </row>
    <row r="6530" spans="1:12" ht="30" customHeight="1">
      <c r="A6530" s="299"/>
      <c r="B6530" s="299"/>
      <c r="C6530" s="299"/>
      <c r="D6530" s="299"/>
      <c r="E6530" s="299"/>
      <c r="F6530" s="299"/>
      <c r="G6530" s="299"/>
      <c r="H6530" s="299"/>
      <c r="I6530" s="299"/>
      <c r="J6530" s="299"/>
      <c r="K6530" s="299"/>
      <c r="L6530" s="299"/>
    </row>
    <row r="6531" spans="1:12" ht="24" customHeight="1">
      <c r="A6531" s="295" t="s">
        <v>14628</v>
      </c>
      <c r="B6531" s="296" t="s">
        <v>14629</v>
      </c>
      <c r="C6531" s="295" t="s">
        <v>9</v>
      </c>
      <c r="D6531" s="295" t="s">
        <v>944</v>
      </c>
      <c r="E6531" s="297" t="s">
        <v>51</v>
      </c>
      <c r="F6531" s="296"/>
      <c r="G6531" s="296"/>
      <c r="H6531" s="296"/>
      <c r="I6531" s="296"/>
      <c r="J6531" s="296"/>
      <c r="K6531" s="296"/>
      <c r="L6531" s="296"/>
    </row>
    <row r="6532" spans="1:12">
      <c r="A6532" s="414" t="s">
        <v>12977</v>
      </c>
      <c r="B6532" s="414"/>
      <c r="C6532" s="414"/>
      <c r="D6532" s="414"/>
      <c r="E6532" s="414"/>
      <c r="F6532" s="414"/>
      <c r="G6532" s="414"/>
      <c r="H6532" s="414"/>
      <c r="I6532" s="294"/>
      <c r="J6532" s="294"/>
      <c r="K6532" s="294"/>
      <c r="L6532" s="294"/>
    </row>
    <row r="6533" spans="1:12" ht="17.100000000000001" customHeight="1">
      <c r="A6533" s="294" t="s">
        <v>12978</v>
      </c>
      <c r="B6533" s="298" t="s">
        <v>12979</v>
      </c>
      <c r="C6533" s="294" t="s">
        <v>12980</v>
      </c>
      <c r="D6533" s="294" t="s">
        <v>12981</v>
      </c>
      <c r="E6533" s="299" t="s">
        <v>12982</v>
      </c>
      <c r="F6533" s="413" t="s">
        <v>12983</v>
      </c>
      <c r="G6533" s="413"/>
      <c r="H6533" s="413" t="s">
        <v>12984</v>
      </c>
      <c r="I6533" s="413"/>
      <c r="J6533" s="413" t="s">
        <v>12985</v>
      </c>
      <c r="K6533" s="413"/>
      <c r="L6533" s="413"/>
    </row>
    <row r="6534" spans="1:12" ht="24" customHeight="1">
      <c r="A6534" s="300" t="s">
        <v>12986</v>
      </c>
      <c r="B6534" s="301" t="s">
        <v>13085</v>
      </c>
      <c r="C6534" s="300" t="s">
        <v>9</v>
      </c>
      <c r="D6534" s="300" t="s">
        <v>7909</v>
      </c>
      <c r="E6534" s="302" t="s">
        <v>51</v>
      </c>
      <c r="F6534" s="423" t="s">
        <v>13086</v>
      </c>
      <c r="G6534" s="423"/>
      <c r="H6534" s="423">
        <v>4.0800000000000002E-5</v>
      </c>
      <c r="I6534" s="423"/>
      <c r="J6534" s="424">
        <v>4.1999999999999997E-3</v>
      </c>
      <c r="K6534" s="424"/>
      <c r="L6534" s="424"/>
    </row>
    <row r="6535" spans="1:12" ht="24" customHeight="1">
      <c r="A6535" s="300" t="s">
        <v>12986</v>
      </c>
      <c r="B6535" s="301" t="s">
        <v>13087</v>
      </c>
      <c r="C6535" s="300" t="s">
        <v>9</v>
      </c>
      <c r="D6535" s="300" t="s">
        <v>8873</v>
      </c>
      <c r="E6535" s="302" t="s">
        <v>51</v>
      </c>
      <c r="F6535" s="423" t="s">
        <v>13088</v>
      </c>
      <c r="G6535" s="423"/>
      <c r="H6535" s="423">
        <v>3.8999999999999999E-6</v>
      </c>
      <c r="I6535" s="423"/>
      <c r="J6535" s="424">
        <v>3.3999999999999998E-3</v>
      </c>
      <c r="K6535" s="424"/>
      <c r="L6535" s="424"/>
    </row>
    <row r="6536" spans="1:12" ht="48" customHeight="1">
      <c r="A6536" s="300" t="s">
        <v>12986</v>
      </c>
      <c r="B6536" s="301" t="s">
        <v>13089</v>
      </c>
      <c r="C6536" s="300" t="s">
        <v>9</v>
      </c>
      <c r="D6536" s="300" t="s">
        <v>9227</v>
      </c>
      <c r="E6536" s="302" t="s">
        <v>51</v>
      </c>
      <c r="F6536" s="423" t="s">
        <v>13090</v>
      </c>
      <c r="G6536" s="423"/>
      <c r="H6536" s="423">
        <v>2.7E-6</v>
      </c>
      <c r="I6536" s="423"/>
      <c r="J6536" s="424">
        <v>3.5999999999999999E-3</v>
      </c>
      <c r="K6536" s="424"/>
      <c r="L6536" s="424"/>
    </row>
    <row r="6537" spans="1:12" ht="24" customHeight="1">
      <c r="A6537" s="300" t="s">
        <v>12986</v>
      </c>
      <c r="B6537" s="301" t="s">
        <v>13091</v>
      </c>
      <c r="C6537" s="300" t="s">
        <v>9</v>
      </c>
      <c r="D6537" s="300" t="s">
        <v>9580</v>
      </c>
      <c r="E6537" s="302" t="s">
        <v>51</v>
      </c>
      <c r="F6537" s="423" t="s">
        <v>13092</v>
      </c>
      <c r="G6537" s="423"/>
      <c r="H6537" s="423">
        <v>2.7E-6</v>
      </c>
      <c r="I6537" s="423"/>
      <c r="J6537" s="424">
        <v>2.3999999999999998E-3</v>
      </c>
      <c r="K6537" s="424"/>
      <c r="L6537" s="424"/>
    </row>
    <row r="6538" spans="1:12" ht="24" customHeight="1">
      <c r="A6538" s="300" t="s">
        <v>12986</v>
      </c>
      <c r="B6538" s="301" t="s">
        <v>12987</v>
      </c>
      <c r="C6538" s="300" t="s">
        <v>9</v>
      </c>
      <c r="D6538" s="300" t="s">
        <v>9831</v>
      </c>
      <c r="E6538" s="302" t="s">
        <v>12988</v>
      </c>
      <c r="F6538" s="423" t="s">
        <v>12989</v>
      </c>
      <c r="G6538" s="423"/>
      <c r="H6538" s="423">
        <v>9.4320000000000005E-4</v>
      </c>
      <c r="I6538" s="423"/>
      <c r="J6538" s="424">
        <v>9.4999999999999998E-3</v>
      </c>
      <c r="K6538" s="424"/>
      <c r="L6538" s="424"/>
    </row>
    <row r="6539" spans="1:12" ht="36" customHeight="1">
      <c r="A6539" s="300" t="s">
        <v>12986</v>
      </c>
      <c r="B6539" s="301" t="s">
        <v>12990</v>
      </c>
      <c r="C6539" s="300" t="s">
        <v>9</v>
      </c>
      <c r="D6539" s="300" t="s">
        <v>11426</v>
      </c>
      <c r="E6539" s="302" t="s">
        <v>51</v>
      </c>
      <c r="F6539" s="423" t="s">
        <v>12991</v>
      </c>
      <c r="G6539" s="423"/>
      <c r="H6539" s="423">
        <v>4.9400000000000001E-5</v>
      </c>
      <c r="I6539" s="423"/>
      <c r="J6539" s="424">
        <v>6.4999999999999997E-3</v>
      </c>
      <c r="K6539" s="424"/>
      <c r="L6539" s="424"/>
    </row>
    <row r="6540" spans="1:12" ht="17.100000000000001" customHeight="1">
      <c r="A6540" s="298"/>
      <c r="B6540" s="298"/>
      <c r="C6540" s="298"/>
      <c r="D6540" s="298"/>
      <c r="E6540" s="298"/>
      <c r="F6540" s="298"/>
      <c r="G6540" s="298"/>
      <c r="H6540" s="298"/>
      <c r="I6540" s="298"/>
      <c r="J6540" s="298" t="s">
        <v>12992</v>
      </c>
      <c r="K6540" s="298"/>
      <c r="L6540" s="298" t="s">
        <v>12929</v>
      </c>
    </row>
    <row r="6541" spans="1:12">
      <c r="A6541" s="414" t="s">
        <v>12994</v>
      </c>
      <c r="B6541" s="414"/>
      <c r="C6541" s="414"/>
      <c r="D6541" s="414"/>
      <c r="E6541" s="414"/>
      <c r="F6541" s="414"/>
      <c r="G6541" s="414"/>
      <c r="H6541" s="414"/>
      <c r="I6541" s="294"/>
      <c r="J6541" s="294"/>
      <c r="K6541" s="294"/>
      <c r="L6541" s="294"/>
    </row>
    <row r="6542" spans="1:12" ht="17.100000000000001" customHeight="1">
      <c r="A6542" s="294" t="s">
        <v>12978</v>
      </c>
      <c r="B6542" s="298" t="s">
        <v>12979</v>
      </c>
      <c r="C6542" s="294" t="s">
        <v>12980</v>
      </c>
      <c r="D6542" s="294" t="s">
        <v>12981</v>
      </c>
      <c r="E6542" s="299" t="s">
        <v>12982</v>
      </c>
      <c r="F6542" s="413" t="s">
        <v>12983</v>
      </c>
      <c r="G6542" s="413"/>
      <c r="H6542" s="413" t="s">
        <v>12984</v>
      </c>
      <c r="I6542" s="413"/>
      <c r="J6542" s="413" t="s">
        <v>12985</v>
      </c>
      <c r="K6542" s="413"/>
      <c r="L6542" s="413"/>
    </row>
    <row r="6543" spans="1:12" ht="24" customHeight="1">
      <c r="A6543" s="300" t="s">
        <v>12986</v>
      </c>
      <c r="B6543" s="301" t="s">
        <v>13197</v>
      </c>
      <c r="C6543" s="300" t="s">
        <v>9</v>
      </c>
      <c r="D6543" s="300" t="s">
        <v>6983</v>
      </c>
      <c r="E6543" s="302" t="s">
        <v>27</v>
      </c>
      <c r="F6543" s="423" t="s">
        <v>13198</v>
      </c>
      <c r="G6543" s="423"/>
      <c r="H6543" s="423">
        <v>3.5504300000000003E-2</v>
      </c>
      <c r="I6543" s="423"/>
      <c r="J6543" s="424">
        <v>0.17929999999999999</v>
      </c>
      <c r="K6543" s="424"/>
      <c r="L6543" s="424"/>
    </row>
    <row r="6544" spans="1:12" ht="24" customHeight="1">
      <c r="A6544" s="300" t="s">
        <v>12986</v>
      </c>
      <c r="B6544" s="301" t="s">
        <v>13199</v>
      </c>
      <c r="C6544" s="300" t="s">
        <v>9</v>
      </c>
      <c r="D6544" s="300" t="s">
        <v>8746</v>
      </c>
      <c r="E6544" s="302" t="s">
        <v>27</v>
      </c>
      <c r="F6544" s="423" t="s">
        <v>13196</v>
      </c>
      <c r="G6544" s="423"/>
      <c r="H6544" s="423">
        <v>3.5504300000000003E-2</v>
      </c>
      <c r="I6544" s="423"/>
      <c r="J6544" s="424">
        <v>0.25530000000000003</v>
      </c>
      <c r="K6544" s="424"/>
      <c r="L6544" s="424"/>
    </row>
    <row r="6545" spans="1:12" ht="17.100000000000001" customHeight="1">
      <c r="A6545" s="298"/>
      <c r="B6545" s="298"/>
      <c r="C6545" s="298"/>
      <c r="D6545" s="298"/>
      <c r="E6545" s="298"/>
      <c r="F6545" s="298"/>
      <c r="G6545" s="298"/>
      <c r="H6545" s="298"/>
      <c r="I6545" s="298"/>
      <c r="J6545" s="298" t="s">
        <v>12992</v>
      </c>
      <c r="K6545" s="298"/>
      <c r="L6545" s="298" t="s">
        <v>12926</v>
      </c>
    </row>
    <row r="6546" spans="1:12">
      <c r="A6546" s="414" t="s">
        <v>12998</v>
      </c>
      <c r="B6546" s="414"/>
      <c r="C6546" s="414"/>
      <c r="D6546" s="414"/>
      <c r="E6546" s="414"/>
      <c r="F6546" s="414"/>
      <c r="G6546" s="414"/>
      <c r="H6546" s="414"/>
      <c r="I6546" s="294"/>
      <c r="J6546" s="294"/>
      <c r="K6546" s="294"/>
      <c r="L6546" s="294"/>
    </row>
    <row r="6547" spans="1:12" ht="17.100000000000001" customHeight="1">
      <c r="A6547" s="294" t="s">
        <v>12978</v>
      </c>
      <c r="B6547" s="298" t="s">
        <v>12979</v>
      </c>
      <c r="C6547" s="294" t="s">
        <v>12980</v>
      </c>
      <c r="D6547" s="294" t="s">
        <v>12981</v>
      </c>
      <c r="E6547" s="299" t="s">
        <v>12982</v>
      </c>
      <c r="F6547" s="413" t="s">
        <v>12983</v>
      </c>
      <c r="G6547" s="413"/>
      <c r="H6547" s="413" t="s">
        <v>12984</v>
      </c>
      <c r="I6547" s="413"/>
      <c r="J6547" s="413" t="s">
        <v>12985</v>
      </c>
      <c r="K6547" s="413"/>
      <c r="L6547" s="413"/>
    </row>
    <row r="6548" spans="1:12" ht="24" customHeight="1">
      <c r="A6548" s="300" t="s">
        <v>12986</v>
      </c>
      <c r="B6548" s="301" t="s">
        <v>14630</v>
      </c>
      <c r="C6548" s="300" t="s">
        <v>9</v>
      </c>
      <c r="D6548" s="300" t="s">
        <v>8638</v>
      </c>
      <c r="E6548" s="302" t="s">
        <v>51</v>
      </c>
      <c r="F6548" s="423" t="s">
        <v>14335</v>
      </c>
      <c r="G6548" s="423"/>
      <c r="H6548" s="423">
        <v>1</v>
      </c>
      <c r="I6548" s="423"/>
      <c r="J6548" s="424">
        <v>6.87</v>
      </c>
      <c r="K6548" s="424"/>
      <c r="L6548" s="424"/>
    </row>
    <row r="6549" spans="1:12" ht="36" customHeight="1">
      <c r="A6549" s="300" t="s">
        <v>12986</v>
      </c>
      <c r="B6549" s="301" t="s">
        <v>14631</v>
      </c>
      <c r="C6549" s="300" t="s">
        <v>9</v>
      </c>
      <c r="D6549" s="300" t="s">
        <v>11290</v>
      </c>
      <c r="E6549" s="302" t="s">
        <v>51</v>
      </c>
      <c r="F6549" s="423" t="s">
        <v>13874</v>
      </c>
      <c r="G6549" s="423"/>
      <c r="H6549" s="423">
        <v>1</v>
      </c>
      <c r="I6549" s="423"/>
      <c r="J6549" s="424">
        <v>0.62</v>
      </c>
      <c r="K6549" s="424"/>
      <c r="L6549" s="424"/>
    </row>
    <row r="6550" spans="1:12" ht="24" customHeight="1">
      <c r="A6550" s="300" t="s">
        <v>12986</v>
      </c>
      <c r="B6550" s="301" t="s">
        <v>13099</v>
      </c>
      <c r="C6550" s="300" t="s">
        <v>9</v>
      </c>
      <c r="D6550" s="300" t="s">
        <v>7224</v>
      </c>
      <c r="E6550" s="302" t="s">
        <v>51</v>
      </c>
      <c r="F6550" s="423" t="s">
        <v>13100</v>
      </c>
      <c r="G6550" s="423"/>
      <c r="H6550" s="423">
        <v>4.8129999999999999E-4</v>
      </c>
      <c r="I6550" s="423"/>
      <c r="J6550" s="424">
        <v>4.4000000000000003E-3</v>
      </c>
      <c r="K6550" s="424"/>
      <c r="L6550" s="424"/>
    </row>
    <row r="6551" spans="1:12" ht="24" customHeight="1">
      <c r="A6551" s="300" t="s">
        <v>12986</v>
      </c>
      <c r="B6551" s="301" t="s">
        <v>13101</v>
      </c>
      <c r="C6551" s="300" t="s">
        <v>9</v>
      </c>
      <c r="D6551" s="300" t="s">
        <v>7359</v>
      </c>
      <c r="E6551" s="302" t="s">
        <v>51</v>
      </c>
      <c r="F6551" s="423" t="s">
        <v>13102</v>
      </c>
      <c r="G6551" s="423"/>
      <c r="H6551" s="423">
        <v>1.5500000000000001E-5</v>
      </c>
      <c r="I6551" s="423"/>
      <c r="J6551" s="424">
        <v>2E-3</v>
      </c>
      <c r="K6551" s="424"/>
      <c r="L6551" s="424"/>
    </row>
    <row r="6552" spans="1:12" ht="24" customHeight="1">
      <c r="A6552" s="300" t="s">
        <v>12986</v>
      </c>
      <c r="B6552" s="301" t="s">
        <v>13103</v>
      </c>
      <c r="C6552" s="300" t="s">
        <v>9</v>
      </c>
      <c r="D6552" s="300" t="s">
        <v>8851</v>
      </c>
      <c r="E6552" s="302" t="s">
        <v>51</v>
      </c>
      <c r="F6552" s="423" t="s">
        <v>13104</v>
      </c>
      <c r="G6552" s="423"/>
      <c r="H6552" s="423">
        <v>1.24E-5</v>
      </c>
      <c r="I6552" s="423"/>
      <c r="J6552" s="424">
        <v>2.3999999999999998E-3</v>
      </c>
      <c r="K6552" s="424"/>
      <c r="L6552" s="424"/>
    </row>
    <row r="6553" spans="1:12" ht="24" customHeight="1">
      <c r="A6553" s="300" t="s">
        <v>12986</v>
      </c>
      <c r="B6553" s="301" t="s">
        <v>13105</v>
      </c>
      <c r="C6553" s="300" t="s">
        <v>9</v>
      </c>
      <c r="D6553" s="300" t="s">
        <v>8852</v>
      </c>
      <c r="E6553" s="302" t="s">
        <v>51</v>
      </c>
      <c r="F6553" s="423" t="s">
        <v>13106</v>
      </c>
      <c r="G6553" s="423"/>
      <c r="H6553" s="423">
        <v>2.7E-6</v>
      </c>
      <c r="I6553" s="423"/>
      <c r="J6553" s="424">
        <v>1.5E-3</v>
      </c>
      <c r="K6553" s="424"/>
      <c r="L6553" s="424"/>
    </row>
    <row r="6554" spans="1:12" ht="24" customHeight="1">
      <c r="A6554" s="300" t="s">
        <v>12986</v>
      </c>
      <c r="B6554" s="301" t="s">
        <v>13107</v>
      </c>
      <c r="C6554" s="300" t="s">
        <v>9</v>
      </c>
      <c r="D6554" s="300" t="s">
        <v>9000</v>
      </c>
      <c r="E6554" s="302" t="s">
        <v>51</v>
      </c>
      <c r="F6554" s="423" t="s">
        <v>13108</v>
      </c>
      <c r="G6554" s="423"/>
      <c r="H6554" s="423">
        <v>5.4799999999999998E-4</v>
      </c>
      <c r="I6554" s="423"/>
      <c r="J6554" s="424">
        <v>3.7000000000000002E-3</v>
      </c>
      <c r="K6554" s="424"/>
      <c r="L6554" s="424"/>
    </row>
    <row r="6555" spans="1:12" ht="24" customHeight="1">
      <c r="A6555" s="300" t="s">
        <v>12986</v>
      </c>
      <c r="B6555" s="301" t="s">
        <v>13109</v>
      </c>
      <c r="C6555" s="300" t="s">
        <v>9</v>
      </c>
      <c r="D6555" s="300" t="s">
        <v>9574</v>
      </c>
      <c r="E6555" s="302" t="s">
        <v>51</v>
      </c>
      <c r="F6555" s="423" t="s">
        <v>13110</v>
      </c>
      <c r="G6555" s="423"/>
      <c r="H6555" s="423">
        <v>1.738E-4</v>
      </c>
      <c r="I6555" s="423"/>
      <c r="J6555" s="424">
        <v>1.5E-3</v>
      </c>
      <c r="K6555" s="424"/>
      <c r="L6555" s="424"/>
    </row>
    <row r="6556" spans="1:12" ht="24" customHeight="1">
      <c r="A6556" s="300" t="s">
        <v>12986</v>
      </c>
      <c r="B6556" s="301" t="s">
        <v>13111</v>
      </c>
      <c r="C6556" s="300" t="s">
        <v>9</v>
      </c>
      <c r="D6556" s="300" t="s">
        <v>10714</v>
      </c>
      <c r="E6556" s="302" t="s">
        <v>93</v>
      </c>
      <c r="F6556" s="423" t="s">
        <v>13112</v>
      </c>
      <c r="G6556" s="423"/>
      <c r="H6556" s="423">
        <v>9.1399999999999999E-5</v>
      </c>
      <c r="I6556" s="423"/>
      <c r="J6556" s="424">
        <v>1.4E-3</v>
      </c>
      <c r="K6556" s="424"/>
      <c r="L6556" s="424"/>
    </row>
    <row r="6557" spans="1:12" ht="24" customHeight="1">
      <c r="A6557" s="300" t="s">
        <v>12986</v>
      </c>
      <c r="B6557" s="301" t="s">
        <v>13113</v>
      </c>
      <c r="C6557" s="300" t="s">
        <v>9</v>
      </c>
      <c r="D6557" s="300" t="s">
        <v>10809</v>
      </c>
      <c r="E6557" s="302" t="s">
        <v>51</v>
      </c>
      <c r="F6557" s="423" t="s">
        <v>13114</v>
      </c>
      <c r="G6557" s="423"/>
      <c r="H6557" s="423">
        <v>9.1399999999999999E-5</v>
      </c>
      <c r="I6557" s="423"/>
      <c r="J6557" s="424">
        <v>1.1000000000000001E-3</v>
      </c>
      <c r="K6557" s="424"/>
      <c r="L6557" s="424"/>
    </row>
    <row r="6558" spans="1:12" ht="24" customHeight="1">
      <c r="A6558" s="300" t="s">
        <v>12986</v>
      </c>
      <c r="B6558" s="301" t="s">
        <v>13115</v>
      </c>
      <c r="C6558" s="300" t="s">
        <v>9</v>
      </c>
      <c r="D6558" s="300" t="s">
        <v>10810</v>
      </c>
      <c r="E6558" s="302" t="s">
        <v>51</v>
      </c>
      <c r="F6558" s="423" t="s">
        <v>13116</v>
      </c>
      <c r="G6558" s="423"/>
      <c r="H6558" s="423">
        <v>9.1399999999999999E-5</v>
      </c>
      <c r="I6558" s="423"/>
      <c r="J6558" s="424">
        <v>2.3999999999999998E-3</v>
      </c>
      <c r="K6558" s="424"/>
      <c r="L6558" s="424"/>
    </row>
    <row r="6559" spans="1:12" ht="24" customHeight="1">
      <c r="A6559" s="300" t="s">
        <v>12986</v>
      </c>
      <c r="B6559" s="301" t="s">
        <v>13117</v>
      </c>
      <c r="C6559" s="300" t="s">
        <v>9</v>
      </c>
      <c r="D6559" s="300" t="s">
        <v>10837</v>
      </c>
      <c r="E6559" s="302" t="s">
        <v>51</v>
      </c>
      <c r="F6559" s="423" t="s">
        <v>13118</v>
      </c>
      <c r="G6559" s="423"/>
      <c r="H6559" s="423">
        <v>3.1E-6</v>
      </c>
      <c r="I6559" s="423"/>
      <c r="J6559" s="424">
        <v>1.4E-3</v>
      </c>
      <c r="K6559" s="424"/>
      <c r="L6559" s="424"/>
    </row>
    <row r="6560" spans="1:12" ht="24" customHeight="1">
      <c r="A6560" s="300" t="s">
        <v>12986</v>
      </c>
      <c r="B6560" s="301" t="s">
        <v>13003</v>
      </c>
      <c r="C6560" s="300" t="s">
        <v>9</v>
      </c>
      <c r="D6560" s="300" t="s">
        <v>7216</v>
      </c>
      <c r="E6560" s="302" t="s">
        <v>51</v>
      </c>
      <c r="F6560" s="423" t="s">
        <v>13004</v>
      </c>
      <c r="G6560" s="423"/>
      <c r="H6560" s="423">
        <v>1.83E-4</v>
      </c>
      <c r="I6560" s="423"/>
      <c r="J6560" s="424">
        <v>6.1000000000000004E-3</v>
      </c>
      <c r="K6560" s="424"/>
      <c r="L6560" s="424"/>
    </row>
    <row r="6561" spans="1:12" ht="24" customHeight="1">
      <c r="A6561" s="300" t="s">
        <v>12986</v>
      </c>
      <c r="B6561" s="301" t="s">
        <v>13005</v>
      </c>
      <c r="C6561" s="300" t="s">
        <v>9</v>
      </c>
      <c r="D6561" s="300" t="s">
        <v>7393</v>
      </c>
      <c r="E6561" s="302" t="s">
        <v>12988</v>
      </c>
      <c r="F6561" s="423" t="s">
        <v>13006</v>
      </c>
      <c r="G6561" s="423"/>
      <c r="H6561" s="423">
        <v>1.1E-4</v>
      </c>
      <c r="I6561" s="423"/>
      <c r="J6561" s="424">
        <v>5.8999999999999999E-3</v>
      </c>
      <c r="K6561" s="424"/>
      <c r="L6561" s="424"/>
    </row>
    <row r="6562" spans="1:12" ht="24" customHeight="1">
      <c r="A6562" s="300" t="s">
        <v>12986</v>
      </c>
      <c r="B6562" s="301" t="s">
        <v>13007</v>
      </c>
      <c r="C6562" s="300" t="s">
        <v>9</v>
      </c>
      <c r="D6562" s="300" t="s">
        <v>10619</v>
      </c>
      <c r="E6562" s="302" t="s">
        <v>51</v>
      </c>
      <c r="F6562" s="423" t="s">
        <v>13008</v>
      </c>
      <c r="G6562" s="423"/>
      <c r="H6562" s="423">
        <v>8.53E-5</v>
      </c>
      <c r="I6562" s="423"/>
      <c r="J6562" s="424">
        <v>1.6299999999999999E-2</v>
      </c>
      <c r="K6562" s="424"/>
      <c r="L6562" s="424"/>
    </row>
    <row r="6563" spans="1:12" ht="24" customHeight="1">
      <c r="A6563" s="300" t="s">
        <v>12986</v>
      </c>
      <c r="B6563" s="301" t="s">
        <v>13009</v>
      </c>
      <c r="C6563" s="300" t="s">
        <v>9</v>
      </c>
      <c r="D6563" s="300" t="s">
        <v>10769</v>
      </c>
      <c r="E6563" s="302" t="s">
        <v>51</v>
      </c>
      <c r="F6563" s="423" t="s">
        <v>13010</v>
      </c>
      <c r="G6563" s="423"/>
      <c r="H6563" s="423">
        <v>7.6730000000000001E-3</v>
      </c>
      <c r="I6563" s="423"/>
      <c r="J6563" s="424">
        <v>9.7000000000000003E-3</v>
      </c>
      <c r="K6563" s="424"/>
      <c r="L6563" s="424"/>
    </row>
    <row r="6564" spans="1:12" ht="24" customHeight="1">
      <c r="A6564" s="300" t="s">
        <v>12986</v>
      </c>
      <c r="B6564" s="301" t="s">
        <v>13011</v>
      </c>
      <c r="C6564" s="300" t="s">
        <v>9</v>
      </c>
      <c r="D6564" s="300" t="s">
        <v>10929</v>
      </c>
      <c r="E6564" s="302" t="s">
        <v>51</v>
      </c>
      <c r="F6564" s="423" t="s">
        <v>13012</v>
      </c>
      <c r="G6564" s="423"/>
      <c r="H6564" s="423">
        <v>7.3899999999999994E-5</v>
      </c>
      <c r="I6564" s="423"/>
      <c r="J6564" s="424">
        <v>1.11E-2</v>
      </c>
      <c r="K6564" s="424"/>
      <c r="L6564" s="424"/>
    </row>
    <row r="6565" spans="1:12" ht="17.100000000000001" customHeight="1">
      <c r="A6565" s="298"/>
      <c r="B6565" s="298"/>
      <c r="C6565" s="298"/>
      <c r="D6565" s="298"/>
      <c r="E6565" s="298"/>
      <c r="F6565" s="298"/>
      <c r="G6565" s="298"/>
      <c r="H6565" s="298"/>
      <c r="I6565" s="298"/>
      <c r="J6565" s="298" t="s">
        <v>12992</v>
      </c>
      <c r="K6565" s="298"/>
      <c r="L6565" s="298" t="s">
        <v>14632</v>
      </c>
    </row>
    <row r="6566" spans="1:12">
      <c r="A6566" s="414" t="s">
        <v>13056</v>
      </c>
      <c r="B6566" s="414"/>
      <c r="C6566" s="414"/>
      <c r="D6566" s="414"/>
      <c r="E6566" s="414"/>
      <c r="F6566" s="414"/>
      <c r="G6566" s="414"/>
      <c r="H6566" s="414"/>
      <c r="I6566" s="294"/>
      <c r="J6566" s="294"/>
      <c r="K6566" s="294"/>
      <c r="L6566" s="294"/>
    </row>
    <row r="6567" spans="1:12" ht="17.100000000000001" customHeight="1">
      <c r="A6567" s="294" t="s">
        <v>12978</v>
      </c>
      <c r="B6567" s="298" t="s">
        <v>12979</v>
      </c>
      <c r="C6567" s="294" t="s">
        <v>12980</v>
      </c>
      <c r="D6567" s="294" t="s">
        <v>12981</v>
      </c>
      <c r="E6567" s="299" t="s">
        <v>12982</v>
      </c>
      <c r="F6567" s="413" t="s">
        <v>12983</v>
      </c>
      <c r="G6567" s="413"/>
      <c r="H6567" s="413" t="s">
        <v>12984</v>
      </c>
      <c r="I6567" s="413"/>
      <c r="J6567" s="413" t="s">
        <v>12985</v>
      </c>
      <c r="K6567" s="413"/>
      <c r="L6567" s="413"/>
    </row>
    <row r="6568" spans="1:12" ht="24" customHeight="1">
      <c r="A6568" s="300" t="s">
        <v>12986</v>
      </c>
      <c r="B6568" s="301" t="s">
        <v>13057</v>
      </c>
      <c r="C6568" s="300" t="s">
        <v>9</v>
      </c>
      <c r="D6568" s="300" t="s">
        <v>12549</v>
      </c>
      <c r="E6568" s="302" t="s">
        <v>27</v>
      </c>
      <c r="F6568" s="423" t="s">
        <v>12948</v>
      </c>
      <c r="G6568" s="423"/>
      <c r="H6568" s="423">
        <v>6.8649000000000002E-2</v>
      </c>
      <c r="I6568" s="423"/>
      <c r="J6568" s="424">
        <v>4.4600000000000001E-2</v>
      </c>
      <c r="K6568" s="424"/>
      <c r="L6568" s="424"/>
    </row>
    <row r="6569" spans="1:12" ht="17.100000000000001" customHeight="1">
      <c r="A6569" s="298"/>
      <c r="B6569" s="298"/>
      <c r="C6569" s="298"/>
      <c r="D6569" s="298"/>
      <c r="E6569" s="298"/>
      <c r="F6569" s="298"/>
      <c r="G6569" s="298"/>
      <c r="H6569" s="298"/>
      <c r="I6569" s="298"/>
      <c r="J6569" s="298" t="s">
        <v>12992</v>
      </c>
      <c r="K6569" s="298"/>
      <c r="L6569" s="298" t="s">
        <v>12908</v>
      </c>
    </row>
    <row r="6570" spans="1:12">
      <c r="A6570" s="414" t="s">
        <v>13058</v>
      </c>
      <c r="B6570" s="414"/>
      <c r="C6570" s="414"/>
      <c r="D6570" s="414"/>
      <c r="E6570" s="414"/>
      <c r="F6570" s="414"/>
      <c r="G6570" s="414"/>
      <c r="H6570" s="414"/>
      <c r="I6570" s="294"/>
      <c r="J6570" s="294"/>
      <c r="K6570" s="294"/>
      <c r="L6570" s="294"/>
    </row>
    <row r="6571" spans="1:12" ht="17.100000000000001" customHeight="1">
      <c r="A6571" s="294" t="s">
        <v>12978</v>
      </c>
      <c r="B6571" s="298" t="s">
        <v>12979</v>
      </c>
      <c r="C6571" s="294" t="s">
        <v>12980</v>
      </c>
      <c r="D6571" s="294" t="s">
        <v>12981</v>
      </c>
      <c r="E6571" s="299" t="s">
        <v>12982</v>
      </c>
      <c r="F6571" s="413" t="s">
        <v>12983</v>
      </c>
      <c r="G6571" s="413"/>
      <c r="H6571" s="413" t="s">
        <v>12984</v>
      </c>
      <c r="I6571" s="413"/>
      <c r="J6571" s="413" t="s">
        <v>12985</v>
      </c>
      <c r="K6571" s="413"/>
      <c r="L6571" s="413"/>
    </row>
    <row r="6572" spans="1:12" ht="24" customHeight="1">
      <c r="A6572" s="300" t="s">
        <v>12986</v>
      </c>
      <c r="B6572" s="301" t="s">
        <v>13059</v>
      </c>
      <c r="C6572" s="300" t="s">
        <v>9</v>
      </c>
      <c r="D6572" s="300" t="s">
        <v>12535</v>
      </c>
      <c r="E6572" s="302" t="s">
        <v>27</v>
      </c>
      <c r="F6572" s="423" t="s">
        <v>12936</v>
      </c>
      <c r="G6572" s="423"/>
      <c r="H6572" s="423">
        <v>6.8649000000000002E-2</v>
      </c>
      <c r="I6572" s="423"/>
      <c r="J6572" s="424">
        <v>3.3999999999999998E-3</v>
      </c>
      <c r="K6572" s="424"/>
      <c r="L6572" s="424"/>
    </row>
    <row r="6573" spans="1:12" ht="17.100000000000001" customHeight="1">
      <c r="A6573" s="298"/>
      <c r="B6573" s="298"/>
      <c r="C6573" s="298"/>
      <c r="D6573" s="298"/>
      <c r="E6573" s="298"/>
      <c r="F6573" s="298"/>
      <c r="G6573" s="298"/>
      <c r="H6573" s="298"/>
      <c r="I6573" s="298"/>
      <c r="J6573" s="298" t="s">
        <v>12992</v>
      </c>
      <c r="K6573" s="298"/>
      <c r="L6573" s="298" t="s">
        <v>13120</v>
      </c>
    </row>
    <row r="6574" spans="1:12">
      <c r="A6574" s="414" t="s">
        <v>13060</v>
      </c>
      <c r="B6574" s="414"/>
      <c r="C6574" s="414"/>
      <c r="D6574" s="414"/>
      <c r="E6574" s="414"/>
      <c r="F6574" s="414"/>
      <c r="G6574" s="414"/>
      <c r="H6574" s="414"/>
      <c r="I6574" s="294"/>
      <c r="J6574" s="294"/>
      <c r="K6574" s="294"/>
      <c r="L6574" s="294"/>
    </row>
    <row r="6575" spans="1:12" ht="17.100000000000001" customHeight="1">
      <c r="A6575" s="294" t="s">
        <v>12978</v>
      </c>
      <c r="B6575" s="298" t="s">
        <v>12979</v>
      </c>
      <c r="C6575" s="294" t="s">
        <v>12980</v>
      </c>
      <c r="D6575" s="294" t="s">
        <v>12981</v>
      </c>
      <c r="E6575" s="299" t="s">
        <v>12982</v>
      </c>
      <c r="F6575" s="413" t="s">
        <v>12983</v>
      </c>
      <c r="G6575" s="413"/>
      <c r="H6575" s="413" t="s">
        <v>12984</v>
      </c>
      <c r="I6575" s="413"/>
      <c r="J6575" s="413" t="s">
        <v>12985</v>
      </c>
      <c r="K6575" s="413"/>
      <c r="L6575" s="413"/>
    </row>
    <row r="6576" spans="1:12" ht="24" customHeight="1">
      <c r="A6576" s="300" t="s">
        <v>12986</v>
      </c>
      <c r="B6576" s="301" t="s">
        <v>13061</v>
      </c>
      <c r="C6576" s="300" t="s">
        <v>9</v>
      </c>
      <c r="D6576" s="300" t="s">
        <v>12522</v>
      </c>
      <c r="E6576" s="302" t="s">
        <v>27</v>
      </c>
      <c r="F6576" s="423" t="s">
        <v>12964</v>
      </c>
      <c r="G6576" s="423"/>
      <c r="H6576" s="423">
        <v>6.8649000000000002E-2</v>
      </c>
      <c r="I6576" s="423"/>
      <c r="J6576" s="424">
        <v>0.17369999999999999</v>
      </c>
      <c r="K6576" s="424"/>
      <c r="L6576" s="424"/>
    </row>
    <row r="6577" spans="1:12" ht="24" customHeight="1">
      <c r="A6577" s="300" t="s">
        <v>12986</v>
      </c>
      <c r="B6577" s="301" t="s">
        <v>13062</v>
      </c>
      <c r="C6577" s="300" t="s">
        <v>9</v>
      </c>
      <c r="D6577" s="300" t="s">
        <v>12527</v>
      </c>
      <c r="E6577" s="302" t="s">
        <v>27</v>
      </c>
      <c r="F6577" s="423" t="s">
        <v>13063</v>
      </c>
      <c r="G6577" s="423"/>
      <c r="H6577" s="423">
        <v>6.8649000000000002E-2</v>
      </c>
      <c r="I6577" s="423"/>
      <c r="J6577" s="424">
        <v>2.3300000000000001E-2</v>
      </c>
      <c r="K6577" s="424"/>
      <c r="L6577" s="424"/>
    </row>
    <row r="6578" spans="1:12" ht="17.100000000000001" customHeight="1">
      <c r="A6578" s="298"/>
      <c r="B6578" s="298"/>
      <c r="C6578" s="298"/>
      <c r="D6578" s="298"/>
      <c r="E6578" s="298"/>
      <c r="F6578" s="298"/>
      <c r="G6578" s="298"/>
      <c r="H6578" s="298"/>
      <c r="I6578" s="298"/>
      <c r="J6578" s="298" t="s">
        <v>12992</v>
      </c>
      <c r="K6578" s="298"/>
      <c r="L6578" s="298" t="s">
        <v>13644</v>
      </c>
    </row>
    <row r="6579" spans="1:12" ht="17.100000000000001" customHeight="1">
      <c r="A6579" s="294" t="s">
        <v>13014</v>
      </c>
      <c r="B6579" s="294"/>
      <c r="C6579" s="294"/>
      <c r="D6579" s="294"/>
      <c r="E6579" s="294"/>
      <c r="F6579" s="294"/>
      <c r="G6579" s="294"/>
      <c r="H6579" s="294"/>
      <c r="I6579" s="294"/>
      <c r="J6579" s="294"/>
      <c r="K6579" s="294"/>
      <c r="L6579" s="294"/>
    </row>
    <row r="6580" spans="1:12" ht="17.100000000000001" customHeight="1">
      <c r="A6580" s="298"/>
      <c r="B6580" s="298"/>
      <c r="C6580" s="298"/>
      <c r="D6580" s="298"/>
      <c r="E6580" s="298"/>
      <c r="F6580" s="298"/>
      <c r="G6580" s="298"/>
      <c r="H6580" s="298"/>
      <c r="I6580" s="298"/>
      <c r="J6580" s="298" t="s">
        <v>13015</v>
      </c>
      <c r="K6580" s="298"/>
      <c r="L6580" s="298" t="s">
        <v>14633</v>
      </c>
    </row>
    <row r="6581" spans="1:12" ht="17.100000000000001" customHeight="1">
      <c r="A6581" s="298"/>
      <c r="B6581" s="298"/>
      <c r="C6581" s="298"/>
      <c r="D6581" s="298"/>
      <c r="E6581" s="298"/>
      <c r="F6581" s="298"/>
      <c r="G6581" s="298"/>
      <c r="H6581" s="298"/>
      <c r="I6581" s="298"/>
      <c r="J6581" s="298" t="s">
        <v>13017</v>
      </c>
      <c r="K6581" s="298" t="s">
        <v>13018</v>
      </c>
      <c r="L6581" s="298" t="s">
        <v>13793</v>
      </c>
    </row>
    <row r="6582" spans="1:12" ht="17.100000000000001" customHeight="1">
      <c r="A6582" s="298"/>
      <c r="B6582" s="298"/>
      <c r="C6582" s="298"/>
      <c r="D6582" s="298"/>
      <c r="E6582" s="298"/>
      <c r="F6582" s="298"/>
      <c r="G6582" s="298"/>
      <c r="H6582" s="298"/>
      <c r="I6582" s="298"/>
      <c r="J6582" s="298" t="s">
        <v>13020</v>
      </c>
      <c r="K6582" s="298"/>
      <c r="L6582" s="298" t="s">
        <v>14634</v>
      </c>
    </row>
    <row r="6583" spans="1:12" ht="17.100000000000001" customHeight="1">
      <c r="A6583" s="298"/>
      <c r="B6583" s="298"/>
      <c r="C6583" s="298"/>
      <c r="D6583" s="298"/>
      <c r="E6583" s="298"/>
      <c r="F6583" s="298"/>
      <c r="G6583" s="298"/>
      <c r="H6583" s="298"/>
      <c r="I6583" s="298"/>
      <c r="J6583" s="298" t="s">
        <v>13022</v>
      </c>
      <c r="K6583" s="298" t="s">
        <v>12974</v>
      </c>
      <c r="L6583" s="298" t="s">
        <v>14635</v>
      </c>
    </row>
    <row r="6584" spans="1:12" ht="17.100000000000001" customHeight="1">
      <c r="A6584" s="298"/>
      <c r="B6584" s="298"/>
      <c r="C6584" s="298"/>
      <c r="D6584" s="298"/>
      <c r="E6584" s="298"/>
      <c r="F6584" s="298"/>
      <c r="G6584" s="298"/>
      <c r="H6584" s="298"/>
      <c r="I6584" s="298"/>
      <c r="J6584" s="298" t="s">
        <v>13024</v>
      </c>
      <c r="K6584" s="298"/>
      <c r="L6584" s="298" t="s">
        <v>14636</v>
      </c>
    </row>
    <row r="6585" spans="1:12" ht="30" customHeight="1">
      <c r="A6585" s="299"/>
      <c r="B6585" s="299"/>
      <c r="C6585" s="299"/>
      <c r="D6585" s="299"/>
      <c r="E6585" s="299"/>
      <c r="F6585" s="299"/>
      <c r="G6585" s="299"/>
      <c r="H6585" s="299"/>
      <c r="I6585" s="299"/>
      <c r="J6585" s="299"/>
      <c r="K6585" s="299"/>
      <c r="L6585" s="299"/>
    </row>
    <row r="6586" spans="1:12" ht="24" customHeight="1">
      <c r="A6586" s="295" t="s">
        <v>14637</v>
      </c>
      <c r="B6586" s="296" t="s">
        <v>14638</v>
      </c>
      <c r="C6586" s="295" t="s">
        <v>9</v>
      </c>
      <c r="D6586" s="295" t="s">
        <v>945</v>
      </c>
      <c r="E6586" s="297" t="s">
        <v>51</v>
      </c>
      <c r="F6586" s="296"/>
      <c r="G6586" s="296"/>
      <c r="H6586" s="296"/>
      <c r="I6586" s="296"/>
      <c r="J6586" s="296"/>
      <c r="K6586" s="296"/>
      <c r="L6586" s="296"/>
    </row>
    <row r="6587" spans="1:12">
      <c r="A6587" s="414" t="s">
        <v>12977</v>
      </c>
      <c r="B6587" s="414"/>
      <c r="C6587" s="414"/>
      <c r="D6587" s="414"/>
      <c r="E6587" s="414"/>
      <c r="F6587" s="414"/>
      <c r="G6587" s="414"/>
      <c r="H6587" s="414"/>
      <c r="I6587" s="294"/>
      <c r="J6587" s="294"/>
      <c r="K6587" s="294"/>
      <c r="L6587" s="294"/>
    </row>
    <row r="6588" spans="1:12" ht="17.100000000000001" customHeight="1">
      <c r="A6588" s="294" t="s">
        <v>12978</v>
      </c>
      <c r="B6588" s="298" t="s">
        <v>12979</v>
      </c>
      <c r="C6588" s="294" t="s">
        <v>12980</v>
      </c>
      <c r="D6588" s="294" t="s">
        <v>12981</v>
      </c>
      <c r="E6588" s="299" t="s">
        <v>12982</v>
      </c>
      <c r="F6588" s="413" t="s">
        <v>12983</v>
      </c>
      <c r="G6588" s="413"/>
      <c r="H6588" s="413" t="s">
        <v>12984</v>
      </c>
      <c r="I6588" s="413"/>
      <c r="J6588" s="413" t="s">
        <v>12985</v>
      </c>
      <c r="K6588" s="413"/>
      <c r="L6588" s="413"/>
    </row>
    <row r="6589" spans="1:12" ht="24" customHeight="1">
      <c r="A6589" s="300" t="s">
        <v>12986</v>
      </c>
      <c r="B6589" s="301" t="s">
        <v>13085</v>
      </c>
      <c r="C6589" s="300" t="s">
        <v>9</v>
      </c>
      <c r="D6589" s="300" t="s">
        <v>7909</v>
      </c>
      <c r="E6589" s="302" t="s">
        <v>51</v>
      </c>
      <c r="F6589" s="423" t="s">
        <v>13086</v>
      </c>
      <c r="G6589" s="423"/>
      <c r="H6589" s="423">
        <v>5.5899999999999997E-5</v>
      </c>
      <c r="I6589" s="423"/>
      <c r="J6589" s="424">
        <v>5.7999999999999996E-3</v>
      </c>
      <c r="K6589" s="424"/>
      <c r="L6589" s="424"/>
    </row>
    <row r="6590" spans="1:12" ht="24" customHeight="1">
      <c r="A6590" s="300" t="s">
        <v>12986</v>
      </c>
      <c r="B6590" s="301" t="s">
        <v>13087</v>
      </c>
      <c r="C6590" s="300" t="s">
        <v>9</v>
      </c>
      <c r="D6590" s="300" t="s">
        <v>8873</v>
      </c>
      <c r="E6590" s="302" t="s">
        <v>51</v>
      </c>
      <c r="F6590" s="423" t="s">
        <v>13088</v>
      </c>
      <c r="G6590" s="423"/>
      <c r="H6590" s="423">
        <v>5.3000000000000001E-6</v>
      </c>
      <c r="I6590" s="423"/>
      <c r="J6590" s="424">
        <v>4.5999999999999999E-3</v>
      </c>
      <c r="K6590" s="424"/>
      <c r="L6590" s="424"/>
    </row>
    <row r="6591" spans="1:12" ht="48" customHeight="1">
      <c r="A6591" s="300" t="s">
        <v>12986</v>
      </c>
      <c r="B6591" s="301" t="s">
        <v>13089</v>
      </c>
      <c r="C6591" s="300" t="s">
        <v>9</v>
      </c>
      <c r="D6591" s="300" t="s">
        <v>9227</v>
      </c>
      <c r="E6591" s="302" t="s">
        <v>51</v>
      </c>
      <c r="F6591" s="423" t="s">
        <v>13090</v>
      </c>
      <c r="G6591" s="423"/>
      <c r="H6591" s="423">
        <v>3.7000000000000002E-6</v>
      </c>
      <c r="I6591" s="423"/>
      <c r="J6591" s="424">
        <v>4.8999999999999998E-3</v>
      </c>
      <c r="K6591" s="424"/>
      <c r="L6591" s="424"/>
    </row>
    <row r="6592" spans="1:12" ht="24" customHeight="1">
      <c r="A6592" s="300" t="s">
        <v>12986</v>
      </c>
      <c r="B6592" s="301" t="s">
        <v>13091</v>
      </c>
      <c r="C6592" s="300" t="s">
        <v>9</v>
      </c>
      <c r="D6592" s="300" t="s">
        <v>9580</v>
      </c>
      <c r="E6592" s="302" t="s">
        <v>51</v>
      </c>
      <c r="F6592" s="423" t="s">
        <v>13092</v>
      </c>
      <c r="G6592" s="423"/>
      <c r="H6592" s="423">
        <v>3.7000000000000002E-6</v>
      </c>
      <c r="I6592" s="423"/>
      <c r="J6592" s="424">
        <v>3.3E-3</v>
      </c>
      <c r="K6592" s="424"/>
      <c r="L6592" s="424"/>
    </row>
    <row r="6593" spans="1:12" ht="24" customHeight="1">
      <c r="A6593" s="300" t="s">
        <v>12986</v>
      </c>
      <c r="B6593" s="301" t="s">
        <v>12987</v>
      </c>
      <c r="C6593" s="300" t="s">
        <v>9</v>
      </c>
      <c r="D6593" s="300" t="s">
        <v>9831</v>
      </c>
      <c r="E6593" s="302" t="s">
        <v>12988</v>
      </c>
      <c r="F6593" s="423" t="s">
        <v>12989</v>
      </c>
      <c r="G6593" s="423"/>
      <c r="H6593" s="423">
        <v>1.2926999999999999E-3</v>
      </c>
      <c r="I6593" s="423"/>
      <c r="J6593" s="424">
        <v>1.3100000000000001E-2</v>
      </c>
      <c r="K6593" s="424"/>
      <c r="L6593" s="424"/>
    </row>
    <row r="6594" spans="1:12" ht="36" customHeight="1">
      <c r="A6594" s="300" t="s">
        <v>12986</v>
      </c>
      <c r="B6594" s="301" t="s">
        <v>12990</v>
      </c>
      <c r="C6594" s="300" t="s">
        <v>9</v>
      </c>
      <c r="D6594" s="300" t="s">
        <v>11426</v>
      </c>
      <c r="E6594" s="302" t="s">
        <v>51</v>
      </c>
      <c r="F6594" s="423" t="s">
        <v>12991</v>
      </c>
      <c r="G6594" s="423"/>
      <c r="H6594" s="423">
        <v>6.7799999999999995E-5</v>
      </c>
      <c r="I6594" s="423"/>
      <c r="J6594" s="424">
        <v>8.9999999999999993E-3</v>
      </c>
      <c r="K6594" s="424"/>
      <c r="L6594" s="424"/>
    </row>
    <row r="6595" spans="1:12" ht="17.100000000000001" customHeight="1">
      <c r="A6595" s="298"/>
      <c r="B6595" s="298"/>
      <c r="C6595" s="298"/>
      <c r="D6595" s="298"/>
      <c r="E6595" s="298"/>
      <c r="F6595" s="298"/>
      <c r="G6595" s="298"/>
      <c r="H6595" s="298"/>
      <c r="I6595" s="298"/>
      <c r="J6595" s="298" t="s">
        <v>12992</v>
      </c>
      <c r="K6595" s="298"/>
      <c r="L6595" s="298" t="s">
        <v>12908</v>
      </c>
    </row>
    <row r="6596" spans="1:12">
      <c r="A6596" s="414" t="s">
        <v>12994</v>
      </c>
      <c r="B6596" s="414"/>
      <c r="C6596" s="414"/>
      <c r="D6596" s="414"/>
      <c r="E6596" s="414"/>
      <c r="F6596" s="414"/>
      <c r="G6596" s="414"/>
      <c r="H6596" s="414"/>
      <c r="I6596" s="294"/>
      <c r="J6596" s="294"/>
      <c r="K6596" s="294"/>
      <c r="L6596" s="294"/>
    </row>
    <row r="6597" spans="1:12" ht="17.100000000000001" customHeight="1">
      <c r="A6597" s="294" t="s">
        <v>12978</v>
      </c>
      <c r="B6597" s="298" t="s">
        <v>12979</v>
      </c>
      <c r="C6597" s="294" t="s">
        <v>12980</v>
      </c>
      <c r="D6597" s="294" t="s">
        <v>12981</v>
      </c>
      <c r="E6597" s="299" t="s">
        <v>12982</v>
      </c>
      <c r="F6597" s="413" t="s">
        <v>12983</v>
      </c>
      <c r="G6597" s="413"/>
      <c r="H6597" s="413" t="s">
        <v>12984</v>
      </c>
      <c r="I6597" s="413"/>
      <c r="J6597" s="413" t="s">
        <v>12985</v>
      </c>
      <c r="K6597" s="413"/>
      <c r="L6597" s="413"/>
    </row>
    <row r="6598" spans="1:12" ht="24" customHeight="1">
      <c r="A6598" s="300" t="s">
        <v>12986</v>
      </c>
      <c r="B6598" s="301" t="s">
        <v>13197</v>
      </c>
      <c r="C6598" s="300" t="s">
        <v>9</v>
      </c>
      <c r="D6598" s="300" t="s">
        <v>6983</v>
      </c>
      <c r="E6598" s="302" t="s">
        <v>27</v>
      </c>
      <c r="F6598" s="423" t="s">
        <v>13198</v>
      </c>
      <c r="G6598" s="423"/>
      <c r="H6598" s="423">
        <v>4.9092400000000001E-2</v>
      </c>
      <c r="I6598" s="423"/>
      <c r="J6598" s="424">
        <v>0.24790000000000001</v>
      </c>
      <c r="K6598" s="424"/>
      <c r="L6598" s="424"/>
    </row>
    <row r="6599" spans="1:12" ht="24" customHeight="1">
      <c r="A6599" s="300" t="s">
        <v>12986</v>
      </c>
      <c r="B6599" s="301" t="s">
        <v>13199</v>
      </c>
      <c r="C6599" s="300" t="s">
        <v>9</v>
      </c>
      <c r="D6599" s="300" t="s">
        <v>8746</v>
      </c>
      <c r="E6599" s="302" t="s">
        <v>27</v>
      </c>
      <c r="F6599" s="423" t="s">
        <v>13196</v>
      </c>
      <c r="G6599" s="423"/>
      <c r="H6599" s="423">
        <v>4.9092400000000001E-2</v>
      </c>
      <c r="I6599" s="423"/>
      <c r="J6599" s="424">
        <v>0.35299999999999998</v>
      </c>
      <c r="K6599" s="424"/>
      <c r="L6599" s="424"/>
    </row>
    <row r="6600" spans="1:12" ht="17.100000000000001" customHeight="1">
      <c r="A6600" s="298"/>
      <c r="B6600" s="298"/>
      <c r="C6600" s="298"/>
      <c r="D6600" s="298"/>
      <c r="E6600" s="298"/>
      <c r="F6600" s="298"/>
      <c r="G6600" s="298"/>
      <c r="H6600" s="298"/>
      <c r="I6600" s="298"/>
      <c r="J6600" s="298" t="s">
        <v>12992</v>
      </c>
      <c r="K6600" s="298"/>
      <c r="L6600" s="298" t="s">
        <v>13703</v>
      </c>
    </row>
    <row r="6601" spans="1:12">
      <c r="A6601" s="414" t="s">
        <v>12998</v>
      </c>
      <c r="B6601" s="414"/>
      <c r="C6601" s="414"/>
      <c r="D6601" s="414"/>
      <c r="E6601" s="414"/>
      <c r="F6601" s="414"/>
      <c r="G6601" s="414"/>
      <c r="H6601" s="414"/>
      <c r="I6601" s="294"/>
      <c r="J6601" s="294"/>
      <c r="K6601" s="294"/>
      <c r="L6601" s="294"/>
    </row>
    <row r="6602" spans="1:12" ht="17.100000000000001" customHeight="1">
      <c r="A6602" s="294" t="s">
        <v>12978</v>
      </c>
      <c r="B6602" s="298" t="s">
        <v>12979</v>
      </c>
      <c r="C6602" s="294" t="s">
        <v>12980</v>
      </c>
      <c r="D6602" s="294" t="s">
        <v>12981</v>
      </c>
      <c r="E6602" s="299" t="s">
        <v>12982</v>
      </c>
      <c r="F6602" s="413" t="s">
        <v>12983</v>
      </c>
      <c r="G6602" s="413"/>
      <c r="H6602" s="413" t="s">
        <v>12984</v>
      </c>
      <c r="I6602" s="413"/>
      <c r="J6602" s="413" t="s">
        <v>12985</v>
      </c>
      <c r="K6602" s="413"/>
      <c r="L6602" s="413"/>
    </row>
    <row r="6603" spans="1:12" ht="24" customHeight="1">
      <c r="A6603" s="300" t="s">
        <v>12986</v>
      </c>
      <c r="B6603" s="301" t="s">
        <v>14630</v>
      </c>
      <c r="C6603" s="300" t="s">
        <v>9</v>
      </c>
      <c r="D6603" s="300" t="s">
        <v>8638</v>
      </c>
      <c r="E6603" s="302" t="s">
        <v>51</v>
      </c>
      <c r="F6603" s="423" t="s">
        <v>14335</v>
      </c>
      <c r="G6603" s="423"/>
      <c r="H6603" s="423">
        <v>1</v>
      </c>
      <c r="I6603" s="423"/>
      <c r="J6603" s="424">
        <v>6.87</v>
      </c>
      <c r="K6603" s="424"/>
      <c r="L6603" s="424"/>
    </row>
    <row r="6604" spans="1:12" ht="36" customHeight="1">
      <c r="A6604" s="300" t="s">
        <v>12986</v>
      </c>
      <c r="B6604" s="301" t="s">
        <v>14631</v>
      </c>
      <c r="C6604" s="300" t="s">
        <v>9</v>
      </c>
      <c r="D6604" s="300" t="s">
        <v>11290</v>
      </c>
      <c r="E6604" s="302" t="s">
        <v>51</v>
      </c>
      <c r="F6604" s="423" t="s">
        <v>13874</v>
      </c>
      <c r="G6604" s="423"/>
      <c r="H6604" s="423">
        <v>1</v>
      </c>
      <c r="I6604" s="423"/>
      <c r="J6604" s="424">
        <v>0.62</v>
      </c>
      <c r="K6604" s="424"/>
      <c r="L6604" s="424"/>
    </row>
    <row r="6605" spans="1:12" ht="24" customHeight="1">
      <c r="A6605" s="300" t="s">
        <v>12986</v>
      </c>
      <c r="B6605" s="301" t="s">
        <v>13099</v>
      </c>
      <c r="C6605" s="300" t="s">
        <v>9</v>
      </c>
      <c r="D6605" s="300" t="s">
        <v>7224</v>
      </c>
      <c r="E6605" s="302" t="s">
        <v>51</v>
      </c>
      <c r="F6605" s="423" t="s">
        <v>13100</v>
      </c>
      <c r="G6605" s="423"/>
      <c r="H6605" s="423">
        <v>6.5979999999999999E-4</v>
      </c>
      <c r="I6605" s="423"/>
      <c r="J6605" s="424">
        <v>6.1000000000000004E-3</v>
      </c>
      <c r="K6605" s="424"/>
      <c r="L6605" s="424"/>
    </row>
    <row r="6606" spans="1:12" ht="24" customHeight="1">
      <c r="A6606" s="300" t="s">
        <v>12986</v>
      </c>
      <c r="B6606" s="301" t="s">
        <v>13101</v>
      </c>
      <c r="C6606" s="300" t="s">
        <v>9</v>
      </c>
      <c r="D6606" s="300" t="s">
        <v>7359</v>
      </c>
      <c r="E6606" s="302" t="s">
        <v>51</v>
      </c>
      <c r="F6606" s="423" t="s">
        <v>13102</v>
      </c>
      <c r="G6606" s="423"/>
      <c r="H6606" s="423">
        <v>2.1399999999999998E-5</v>
      </c>
      <c r="I6606" s="423"/>
      <c r="J6606" s="424">
        <v>2.8E-3</v>
      </c>
      <c r="K6606" s="424"/>
      <c r="L6606" s="424"/>
    </row>
    <row r="6607" spans="1:12" ht="24" customHeight="1">
      <c r="A6607" s="300" t="s">
        <v>12986</v>
      </c>
      <c r="B6607" s="301" t="s">
        <v>13103</v>
      </c>
      <c r="C6607" s="300" t="s">
        <v>9</v>
      </c>
      <c r="D6607" s="300" t="s">
        <v>8851</v>
      </c>
      <c r="E6607" s="302" t="s">
        <v>51</v>
      </c>
      <c r="F6607" s="423" t="s">
        <v>13104</v>
      </c>
      <c r="G6607" s="423"/>
      <c r="H6607" s="423">
        <v>1.7099999999999999E-5</v>
      </c>
      <c r="I6607" s="423"/>
      <c r="J6607" s="424">
        <v>3.3E-3</v>
      </c>
      <c r="K6607" s="424"/>
      <c r="L6607" s="424"/>
    </row>
    <row r="6608" spans="1:12" ht="24" customHeight="1">
      <c r="A6608" s="300" t="s">
        <v>12986</v>
      </c>
      <c r="B6608" s="301" t="s">
        <v>13105</v>
      </c>
      <c r="C6608" s="300" t="s">
        <v>9</v>
      </c>
      <c r="D6608" s="300" t="s">
        <v>8852</v>
      </c>
      <c r="E6608" s="302" t="s">
        <v>51</v>
      </c>
      <c r="F6608" s="423" t="s">
        <v>13106</v>
      </c>
      <c r="G6608" s="423"/>
      <c r="H6608" s="423">
        <v>3.7000000000000002E-6</v>
      </c>
      <c r="I6608" s="423"/>
      <c r="J6608" s="424">
        <v>2E-3</v>
      </c>
      <c r="K6608" s="424"/>
      <c r="L6608" s="424"/>
    </row>
    <row r="6609" spans="1:12" ht="24" customHeight="1">
      <c r="A6609" s="300" t="s">
        <v>12986</v>
      </c>
      <c r="B6609" s="301" t="s">
        <v>13107</v>
      </c>
      <c r="C6609" s="300" t="s">
        <v>9</v>
      </c>
      <c r="D6609" s="300" t="s">
        <v>9000</v>
      </c>
      <c r="E6609" s="302" t="s">
        <v>51</v>
      </c>
      <c r="F6609" s="423" t="s">
        <v>13108</v>
      </c>
      <c r="G6609" s="423"/>
      <c r="H6609" s="423">
        <v>7.5089999999999998E-4</v>
      </c>
      <c r="I6609" s="423"/>
      <c r="J6609" s="424">
        <v>5.1000000000000004E-3</v>
      </c>
      <c r="K6609" s="424"/>
      <c r="L6609" s="424"/>
    </row>
    <row r="6610" spans="1:12" ht="24" customHeight="1">
      <c r="A6610" s="300" t="s">
        <v>12986</v>
      </c>
      <c r="B6610" s="301" t="s">
        <v>13109</v>
      </c>
      <c r="C6610" s="300" t="s">
        <v>9</v>
      </c>
      <c r="D6610" s="300" t="s">
        <v>9574</v>
      </c>
      <c r="E6610" s="302" t="s">
        <v>51</v>
      </c>
      <c r="F6610" s="423" t="s">
        <v>13110</v>
      </c>
      <c r="G6610" s="423"/>
      <c r="H6610" s="423">
        <v>2.3809999999999999E-4</v>
      </c>
      <c r="I6610" s="423"/>
      <c r="J6610" s="424">
        <v>2.0999999999999999E-3</v>
      </c>
      <c r="K6610" s="424"/>
      <c r="L6610" s="424"/>
    </row>
    <row r="6611" spans="1:12" ht="24" customHeight="1">
      <c r="A6611" s="300" t="s">
        <v>12986</v>
      </c>
      <c r="B6611" s="301" t="s">
        <v>13111</v>
      </c>
      <c r="C6611" s="300" t="s">
        <v>9</v>
      </c>
      <c r="D6611" s="300" t="s">
        <v>10714</v>
      </c>
      <c r="E6611" s="302" t="s">
        <v>93</v>
      </c>
      <c r="F6611" s="423" t="s">
        <v>13112</v>
      </c>
      <c r="G6611" s="423"/>
      <c r="H6611" s="423">
        <v>1.2520000000000001E-4</v>
      </c>
      <c r="I6611" s="423"/>
      <c r="J6611" s="424">
        <v>1.9E-3</v>
      </c>
      <c r="K6611" s="424"/>
      <c r="L6611" s="424"/>
    </row>
    <row r="6612" spans="1:12" ht="24" customHeight="1">
      <c r="A6612" s="300" t="s">
        <v>12986</v>
      </c>
      <c r="B6612" s="301" t="s">
        <v>13113</v>
      </c>
      <c r="C6612" s="300" t="s">
        <v>9</v>
      </c>
      <c r="D6612" s="300" t="s">
        <v>10809</v>
      </c>
      <c r="E6612" s="302" t="s">
        <v>51</v>
      </c>
      <c r="F6612" s="423" t="s">
        <v>13114</v>
      </c>
      <c r="G6612" s="423"/>
      <c r="H6612" s="423">
        <v>1.2520000000000001E-4</v>
      </c>
      <c r="I6612" s="423"/>
      <c r="J6612" s="424">
        <v>1.5E-3</v>
      </c>
      <c r="K6612" s="424"/>
      <c r="L6612" s="424"/>
    </row>
    <row r="6613" spans="1:12" ht="24" customHeight="1">
      <c r="A6613" s="300" t="s">
        <v>12986</v>
      </c>
      <c r="B6613" s="301" t="s">
        <v>13115</v>
      </c>
      <c r="C6613" s="300" t="s">
        <v>9</v>
      </c>
      <c r="D6613" s="300" t="s">
        <v>10810</v>
      </c>
      <c r="E6613" s="302" t="s">
        <v>51</v>
      </c>
      <c r="F6613" s="423" t="s">
        <v>13116</v>
      </c>
      <c r="G6613" s="423"/>
      <c r="H6613" s="423">
        <v>1.2520000000000001E-4</v>
      </c>
      <c r="I6613" s="423"/>
      <c r="J6613" s="424">
        <v>3.3E-3</v>
      </c>
      <c r="K6613" s="424"/>
      <c r="L6613" s="424"/>
    </row>
    <row r="6614" spans="1:12" ht="24" customHeight="1">
      <c r="A6614" s="300" t="s">
        <v>12986</v>
      </c>
      <c r="B6614" s="301" t="s">
        <v>13117</v>
      </c>
      <c r="C6614" s="300" t="s">
        <v>9</v>
      </c>
      <c r="D6614" s="300" t="s">
        <v>10837</v>
      </c>
      <c r="E6614" s="302" t="s">
        <v>51</v>
      </c>
      <c r="F6614" s="423" t="s">
        <v>13118</v>
      </c>
      <c r="G6614" s="423"/>
      <c r="H6614" s="423">
        <v>4.3000000000000003E-6</v>
      </c>
      <c r="I6614" s="423"/>
      <c r="J6614" s="424">
        <v>1.9E-3</v>
      </c>
      <c r="K6614" s="424"/>
      <c r="L6614" s="424"/>
    </row>
    <row r="6615" spans="1:12" ht="24" customHeight="1">
      <c r="A6615" s="300" t="s">
        <v>12986</v>
      </c>
      <c r="B6615" s="301" t="s">
        <v>13003</v>
      </c>
      <c r="C6615" s="300" t="s">
        <v>9</v>
      </c>
      <c r="D6615" s="300" t="s">
        <v>7216</v>
      </c>
      <c r="E6615" s="302" t="s">
        <v>51</v>
      </c>
      <c r="F6615" s="423" t="s">
        <v>13004</v>
      </c>
      <c r="G6615" s="423"/>
      <c r="H6615" s="423">
        <v>2.5070000000000002E-4</v>
      </c>
      <c r="I6615" s="423"/>
      <c r="J6615" s="424">
        <v>8.3999999999999995E-3</v>
      </c>
      <c r="K6615" s="424"/>
      <c r="L6615" s="424"/>
    </row>
    <row r="6616" spans="1:12" ht="24" customHeight="1">
      <c r="A6616" s="300" t="s">
        <v>12986</v>
      </c>
      <c r="B6616" s="301" t="s">
        <v>13005</v>
      </c>
      <c r="C6616" s="300" t="s">
        <v>9</v>
      </c>
      <c r="D6616" s="300" t="s">
        <v>7393</v>
      </c>
      <c r="E6616" s="302" t="s">
        <v>12988</v>
      </c>
      <c r="F6616" s="423" t="s">
        <v>13006</v>
      </c>
      <c r="G6616" s="423"/>
      <c r="H6616" s="423">
        <v>1.507E-4</v>
      </c>
      <c r="I6616" s="423"/>
      <c r="J6616" s="424">
        <v>8.0999999999999996E-3</v>
      </c>
      <c r="K6616" s="424"/>
      <c r="L6616" s="424"/>
    </row>
    <row r="6617" spans="1:12" ht="24" customHeight="1">
      <c r="A6617" s="300" t="s">
        <v>12986</v>
      </c>
      <c r="B6617" s="301" t="s">
        <v>13007</v>
      </c>
      <c r="C6617" s="300" t="s">
        <v>9</v>
      </c>
      <c r="D6617" s="300" t="s">
        <v>10619</v>
      </c>
      <c r="E6617" s="302" t="s">
        <v>51</v>
      </c>
      <c r="F6617" s="423" t="s">
        <v>13008</v>
      </c>
      <c r="G6617" s="423"/>
      <c r="H6617" s="423">
        <v>1.17E-4</v>
      </c>
      <c r="I6617" s="423"/>
      <c r="J6617" s="424">
        <v>2.24E-2</v>
      </c>
      <c r="K6617" s="424"/>
      <c r="L6617" s="424"/>
    </row>
    <row r="6618" spans="1:12" ht="24" customHeight="1">
      <c r="A6618" s="300" t="s">
        <v>12986</v>
      </c>
      <c r="B6618" s="301" t="s">
        <v>13009</v>
      </c>
      <c r="C6618" s="300" t="s">
        <v>9</v>
      </c>
      <c r="D6618" s="300" t="s">
        <v>10769</v>
      </c>
      <c r="E6618" s="302" t="s">
        <v>51</v>
      </c>
      <c r="F6618" s="423" t="s">
        <v>13010</v>
      </c>
      <c r="G6618" s="423"/>
      <c r="H6618" s="423">
        <v>1.0515699999999999E-2</v>
      </c>
      <c r="I6618" s="423"/>
      <c r="J6618" s="424">
        <v>1.32E-2</v>
      </c>
      <c r="K6618" s="424"/>
      <c r="L6618" s="424"/>
    </row>
    <row r="6619" spans="1:12" ht="24" customHeight="1">
      <c r="A6619" s="300" t="s">
        <v>12986</v>
      </c>
      <c r="B6619" s="301" t="s">
        <v>13011</v>
      </c>
      <c r="C6619" s="300" t="s">
        <v>9</v>
      </c>
      <c r="D6619" s="300" t="s">
        <v>10929</v>
      </c>
      <c r="E6619" s="302" t="s">
        <v>51</v>
      </c>
      <c r="F6619" s="423" t="s">
        <v>13012</v>
      </c>
      <c r="G6619" s="423"/>
      <c r="H6619" s="423">
        <v>1.013E-4</v>
      </c>
      <c r="I6619" s="423"/>
      <c r="J6619" s="424">
        <v>1.52E-2</v>
      </c>
      <c r="K6619" s="424"/>
      <c r="L6619" s="424"/>
    </row>
    <row r="6620" spans="1:12" ht="17.100000000000001" customHeight="1">
      <c r="A6620" s="298"/>
      <c r="B6620" s="298"/>
      <c r="C6620" s="298"/>
      <c r="D6620" s="298"/>
      <c r="E6620" s="298"/>
      <c r="F6620" s="298"/>
      <c r="G6620" s="298"/>
      <c r="H6620" s="298"/>
      <c r="I6620" s="298"/>
      <c r="J6620" s="298" t="s">
        <v>12992</v>
      </c>
      <c r="K6620" s="298"/>
      <c r="L6620" s="298" t="s">
        <v>14639</v>
      </c>
    </row>
    <row r="6621" spans="1:12">
      <c r="A6621" s="414" t="s">
        <v>13056</v>
      </c>
      <c r="B6621" s="414"/>
      <c r="C6621" s="414"/>
      <c r="D6621" s="414"/>
      <c r="E6621" s="414"/>
      <c r="F6621" s="414"/>
      <c r="G6621" s="414"/>
      <c r="H6621" s="414"/>
      <c r="I6621" s="294"/>
      <c r="J6621" s="294"/>
      <c r="K6621" s="294"/>
      <c r="L6621" s="294"/>
    </row>
    <row r="6622" spans="1:12" ht="17.100000000000001" customHeight="1">
      <c r="A6622" s="294" t="s">
        <v>12978</v>
      </c>
      <c r="B6622" s="298" t="s">
        <v>12979</v>
      </c>
      <c r="C6622" s="294" t="s">
        <v>12980</v>
      </c>
      <c r="D6622" s="294" t="s">
        <v>12981</v>
      </c>
      <c r="E6622" s="299" t="s">
        <v>12982</v>
      </c>
      <c r="F6622" s="413" t="s">
        <v>12983</v>
      </c>
      <c r="G6622" s="413"/>
      <c r="H6622" s="413" t="s">
        <v>12984</v>
      </c>
      <c r="I6622" s="413"/>
      <c r="J6622" s="413" t="s">
        <v>12985</v>
      </c>
      <c r="K6622" s="413"/>
      <c r="L6622" s="413"/>
    </row>
    <row r="6623" spans="1:12" ht="24" customHeight="1">
      <c r="A6623" s="300" t="s">
        <v>12986</v>
      </c>
      <c r="B6623" s="301" t="s">
        <v>13057</v>
      </c>
      <c r="C6623" s="300" t="s">
        <v>9</v>
      </c>
      <c r="D6623" s="300" t="s">
        <v>12549</v>
      </c>
      <c r="E6623" s="302" t="s">
        <v>27</v>
      </c>
      <c r="F6623" s="423" t="s">
        <v>12948</v>
      </c>
      <c r="G6623" s="423"/>
      <c r="H6623" s="423">
        <v>9.4082799999999994E-2</v>
      </c>
      <c r="I6623" s="423"/>
      <c r="J6623" s="424">
        <v>6.1199999999999997E-2</v>
      </c>
      <c r="K6623" s="424"/>
      <c r="L6623" s="424"/>
    </row>
    <row r="6624" spans="1:12" ht="17.100000000000001" customHeight="1">
      <c r="A6624" s="298"/>
      <c r="B6624" s="298"/>
      <c r="C6624" s="298"/>
      <c r="D6624" s="298"/>
      <c r="E6624" s="298"/>
      <c r="F6624" s="298"/>
      <c r="G6624" s="298"/>
      <c r="H6624" s="298"/>
      <c r="I6624" s="298"/>
      <c r="J6624" s="298" t="s">
        <v>12992</v>
      </c>
      <c r="K6624" s="298"/>
      <c r="L6624" s="298" t="s">
        <v>12960</v>
      </c>
    </row>
    <row r="6625" spans="1:12">
      <c r="A6625" s="414" t="s">
        <v>13058</v>
      </c>
      <c r="B6625" s="414"/>
      <c r="C6625" s="414"/>
      <c r="D6625" s="414"/>
      <c r="E6625" s="414"/>
      <c r="F6625" s="414"/>
      <c r="G6625" s="414"/>
      <c r="H6625" s="414"/>
      <c r="I6625" s="294"/>
      <c r="J6625" s="294"/>
      <c r="K6625" s="294"/>
      <c r="L6625" s="294"/>
    </row>
    <row r="6626" spans="1:12" ht="17.100000000000001" customHeight="1">
      <c r="A6626" s="294" t="s">
        <v>12978</v>
      </c>
      <c r="B6626" s="298" t="s">
        <v>12979</v>
      </c>
      <c r="C6626" s="294" t="s">
        <v>12980</v>
      </c>
      <c r="D6626" s="294" t="s">
        <v>12981</v>
      </c>
      <c r="E6626" s="299" t="s">
        <v>12982</v>
      </c>
      <c r="F6626" s="413" t="s">
        <v>12983</v>
      </c>
      <c r="G6626" s="413"/>
      <c r="H6626" s="413" t="s">
        <v>12984</v>
      </c>
      <c r="I6626" s="413"/>
      <c r="J6626" s="413" t="s">
        <v>12985</v>
      </c>
      <c r="K6626" s="413"/>
      <c r="L6626" s="413"/>
    </row>
    <row r="6627" spans="1:12" ht="24" customHeight="1">
      <c r="A6627" s="300" t="s">
        <v>12986</v>
      </c>
      <c r="B6627" s="301" t="s">
        <v>13059</v>
      </c>
      <c r="C6627" s="300" t="s">
        <v>9</v>
      </c>
      <c r="D6627" s="300" t="s">
        <v>12535</v>
      </c>
      <c r="E6627" s="302" t="s">
        <v>27</v>
      </c>
      <c r="F6627" s="423" t="s">
        <v>12936</v>
      </c>
      <c r="G6627" s="423"/>
      <c r="H6627" s="423">
        <v>9.4082799999999994E-2</v>
      </c>
      <c r="I6627" s="423"/>
      <c r="J6627" s="424">
        <v>4.7000000000000002E-3</v>
      </c>
      <c r="K6627" s="424"/>
      <c r="L6627" s="424"/>
    </row>
    <row r="6628" spans="1:12" ht="17.100000000000001" customHeight="1">
      <c r="A6628" s="298"/>
      <c r="B6628" s="298"/>
      <c r="C6628" s="298"/>
      <c r="D6628" s="298"/>
      <c r="E6628" s="298"/>
      <c r="F6628" s="298"/>
      <c r="G6628" s="298"/>
      <c r="H6628" s="298"/>
      <c r="I6628" s="298"/>
      <c r="J6628" s="298" t="s">
        <v>12992</v>
      </c>
      <c r="K6628" s="298"/>
      <c r="L6628" s="298" t="s">
        <v>13120</v>
      </c>
    </row>
    <row r="6629" spans="1:12">
      <c r="A6629" s="414" t="s">
        <v>13060</v>
      </c>
      <c r="B6629" s="414"/>
      <c r="C6629" s="414"/>
      <c r="D6629" s="414"/>
      <c r="E6629" s="414"/>
      <c r="F6629" s="414"/>
      <c r="G6629" s="414"/>
      <c r="H6629" s="414"/>
      <c r="I6629" s="294"/>
      <c r="J6629" s="294"/>
      <c r="K6629" s="294"/>
      <c r="L6629" s="294"/>
    </row>
    <row r="6630" spans="1:12" ht="17.100000000000001" customHeight="1">
      <c r="A6630" s="294" t="s">
        <v>12978</v>
      </c>
      <c r="B6630" s="298" t="s">
        <v>12979</v>
      </c>
      <c r="C6630" s="294" t="s">
        <v>12980</v>
      </c>
      <c r="D6630" s="294" t="s">
        <v>12981</v>
      </c>
      <c r="E6630" s="299" t="s">
        <v>12982</v>
      </c>
      <c r="F6630" s="413" t="s">
        <v>12983</v>
      </c>
      <c r="G6630" s="413"/>
      <c r="H6630" s="413" t="s">
        <v>12984</v>
      </c>
      <c r="I6630" s="413"/>
      <c r="J6630" s="413" t="s">
        <v>12985</v>
      </c>
      <c r="K6630" s="413"/>
      <c r="L6630" s="413"/>
    </row>
    <row r="6631" spans="1:12" ht="24" customHeight="1">
      <c r="A6631" s="300" t="s">
        <v>12986</v>
      </c>
      <c r="B6631" s="301" t="s">
        <v>13061</v>
      </c>
      <c r="C6631" s="300" t="s">
        <v>9</v>
      </c>
      <c r="D6631" s="300" t="s">
        <v>12522</v>
      </c>
      <c r="E6631" s="302" t="s">
        <v>27</v>
      </c>
      <c r="F6631" s="423" t="s">
        <v>12964</v>
      </c>
      <c r="G6631" s="423"/>
      <c r="H6631" s="423">
        <v>9.4082799999999994E-2</v>
      </c>
      <c r="I6631" s="423"/>
      <c r="J6631" s="424">
        <v>0.23799999999999999</v>
      </c>
      <c r="K6631" s="424"/>
      <c r="L6631" s="424"/>
    </row>
    <row r="6632" spans="1:12" ht="24" customHeight="1">
      <c r="A6632" s="300" t="s">
        <v>12986</v>
      </c>
      <c r="B6632" s="301" t="s">
        <v>13062</v>
      </c>
      <c r="C6632" s="300" t="s">
        <v>9</v>
      </c>
      <c r="D6632" s="300" t="s">
        <v>12527</v>
      </c>
      <c r="E6632" s="302" t="s">
        <v>27</v>
      </c>
      <c r="F6632" s="423" t="s">
        <v>13063</v>
      </c>
      <c r="G6632" s="423"/>
      <c r="H6632" s="423">
        <v>9.4082799999999994E-2</v>
      </c>
      <c r="I6632" s="423"/>
      <c r="J6632" s="424">
        <v>3.2000000000000001E-2</v>
      </c>
      <c r="K6632" s="424"/>
      <c r="L6632" s="424"/>
    </row>
    <row r="6633" spans="1:12" ht="17.100000000000001" customHeight="1">
      <c r="A6633" s="298"/>
      <c r="B6633" s="298"/>
      <c r="C6633" s="298"/>
      <c r="D6633" s="298"/>
      <c r="E6633" s="298"/>
      <c r="F6633" s="298"/>
      <c r="G6633" s="298"/>
      <c r="H6633" s="298"/>
      <c r="I6633" s="298"/>
      <c r="J6633" s="298" t="s">
        <v>12992</v>
      </c>
      <c r="K6633" s="298"/>
      <c r="L6633" s="298" t="s">
        <v>12916</v>
      </c>
    </row>
    <row r="6634" spans="1:12" ht="17.100000000000001" customHeight="1">
      <c r="A6634" s="294" t="s">
        <v>13014</v>
      </c>
      <c r="B6634" s="294"/>
      <c r="C6634" s="294"/>
      <c r="D6634" s="294"/>
      <c r="E6634" s="294"/>
      <c r="F6634" s="294"/>
      <c r="G6634" s="294"/>
      <c r="H6634" s="294"/>
      <c r="I6634" s="294"/>
      <c r="J6634" s="294"/>
      <c r="K6634" s="294"/>
      <c r="L6634" s="294"/>
    </row>
    <row r="6635" spans="1:12" ht="17.100000000000001" customHeight="1">
      <c r="A6635" s="298"/>
      <c r="B6635" s="298"/>
      <c r="C6635" s="298"/>
      <c r="D6635" s="298"/>
      <c r="E6635" s="298"/>
      <c r="F6635" s="298"/>
      <c r="G6635" s="298"/>
      <c r="H6635" s="298"/>
      <c r="I6635" s="298"/>
      <c r="J6635" s="298" t="s">
        <v>13015</v>
      </c>
      <c r="K6635" s="298"/>
      <c r="L6635" s="298" t="s">
        <v>14640</v>
      </c>
    </row>
    <row r="6636" spans="1:12" ht="17.100000000000001" customHeight="1">
      <c r="A6636" s="298"/>
      <c r="B6636" s="298"/>
      <c r="C6636" s="298"/>
      <c r="D6636" s="298"/>
      <c r="E6636" s="298"/>
      <c r="F6636" s="298"/>
      <c r="G6636" s="298"/>
      <c r="H6636" s="298"/>
      <c r="I6636" s="298"/>
      <c r="J6636" s="298" t="s">
        <v>13017</v>
      </c>
      <c r="K6636" s="298" t="s">
        <v>13018</v>
      </c>
      <c r="L6636" s="298" t="s">
        <v>14641</v>
      </c>
    </row>
    <row r="6637" spans="1:12" ht="17.100000000000001" customHeight="1">
      <c r="A6637" s="298"/>
      <c r="B6637" s="298"/>
      <c r="C6637" s="298"/>
      <c r="D6637" s="298"/>
      <c r="E6637" s="298"/>
      <c r="F6637" s="298"/>
      <c r="G6637" s="298"/>
      <c r="H6637" s="298"/>
      <c r="I6637" s="298"/>
      <c r="J6637" s="298" t="s">
        <v>13020</v>
      </c>
      <c r="K6637" s="298"/>
      <c r="L6637" s="298" t="s">
        <v>14642</v>
      </c>
    </row>
    <row r="6638" spans="1:12" ht="17.100000000000001" customHeight="1">
      <c r="A6638" s="298"/>
      <c r="B6638" s="298"/>
      <c r="C6638" s="298"/>
      <c r="D6638" s="298"/>
      <c r="E6638" s="298"/>
      <c r="F6638" s="298"/>
      <c r="G6638" s="298"/>
      <c r="H6638" s="298"/>
      <c r="I6638" s="298"/>
      <c r="J6638" s="298" t="s">
        <v>13022</v>
      </c>
      <c r="K6638" s="298" t="s">
        <v>12974</v>
      </c>
      <c r="L6638" s="298" t="s">
        <v>14643</v>
      </c>
    </row>
    <row r="6639" spans="1:12" ht="17.100000000000001" customHeight="1">
      <c r="A6639" s="298"/>
      <c r="B6639" s="298"/>
      <c r="C6639" s="298"/>
      <c r="D6639" s="298"/>
      <c r="E6639" s="298"/>
      <c r="F6639" s="298"/>
      <c r="G6639" s="298"/>
      <c r="H6639" s="298"/>
      <c r="I6639" s="298"/>
      <c r="J6639" s="298" t="s">
        <v>13024</v>
      </c>
      <c r="K6639" s="298"/>
      <c r="L6639" s="298" t="s">
        <v>14644</v>
      </c>
    </row>
    <row r="6640" spans="1:12" ht="30" customHeight="1">
      <c r="A6640" s="299"/>
      <c r="B6640" s="299"/>
      <c r="C6640" s="299"/>
      <c r="D6640" s="299"/>
      <c r="E6640" s="299"/>
      <c r="F6640" s="299"/>
      <c r="G6640" s="299"/>
      <c r="H6640" s="299"/>
      <c r="I6640" s="299"/>
      <c r="J6640" s="299"/>
      <c r="K6640" s="299"/>
      <c r="L6640" s="299"/>
    </row>
    <row r="6641" spans="1:12" ht="36" customHeight="1">
      <c r="A6641" s="295" t="s">
        <v>14645</v>
      </c>
      <c r="B6641" s="296" t="s">
        <v>14646</v>
      </c>
      <c r="C6641" s="295" t="s">
        <v>9</v>
      </c>
      <c r="D6641" s="295" t="s">
        <v>5523</v>
      </c>
      <c r="E6641" s="297" t="s">
        <v>51</v>
      </c>
      <c r="F6641" s="296"/>
      <c r="G6641" s="296"/>
      <c r="H6641" s="296"/>
      <c r="I6641" s="296"/>
      <c r="J6641" s="296"/>
      <c r="K6641" s="296"/>
      <c r="L6641" s="296"/>
    </row>
    <row r="6642" spans="1:12">
      <c r="A6642" s="414" t="s">
        <v>12977</v>
      </c>
      <c r="B6642" s="414"/>
      <c r="C6642" s="414"/>
      <c r="D6642" s="414"/>
      <c r="E6642" s="414"/>
      <c r="F6642" s="414"/>
      <c r="G6642" s="414"/>
      <c r="H6642" s="414"/>
      <c r="I6642" s="294"/>
      <c r="J6642" s="294"/>
      <c r="K6642" s="294"/>
      <c r="L6642" s="294"/>
    </row>
    <row r="6643" spans="1:12" ht="17.100000000000001" customHeight="1">
      <c r="A6643" s="294" t="s">
        <v>12978</v>
      </c>
      <c r="B6643" s="298" t="s">
        <v>12979</v>
      </c>
      <c r="C6643" s="294" t="s">
        <v>12980</v>
      </c>
      <c r="D6643" s="294" t="s">
        <v>12981</v>
      </c>
      <c r="E6643" s="299" t="s">
        <v>12982</v>
      </c>
      <c r="F6643" s="413" t="s">
        <v>12983</v>
      </c>
      <c r="G6643" s="413"/>
      <c r="H6643" s="413" t="s">
        <v>12984</v>
      </c>
      <c r="I6643" s="413"/>
      <c r="J6643" s="413" t="s">
        <v>12985</v>
      </c>
      <c r="K6643" s="413"/>
      <c r="L6643" s="413"/>
    </row>
    <row r="6644" spans="1:12" ht="24" customHeight="1">
      <c r="A6644" s="300" t="s">
        <v>12986</v>
      </c>
      <c r="B6644" s="301" t="s">
        <v>13085</v>
      </c>
      <c r="C6644" s="300" t="s">
        <v>9</v>
      </c>
      <c r="D6644" s="300" t="s">
        <v>7909</v>
      </c>
      <c r="E6644" s="302" t="s">
        <v>51</v>
      </c>
      <c r="F6644" s="423" t="s">
        <v>13086</v>
      </c>
      <c r="G6644" s="423"/>
      <c r="H6644" s="423">
        <v>4.7029999999999999E-4</v>
      </c>
      <c r="I6644" s="423"/>
      <c r="J6644" s="424">
        <v>4.8899999999999999E-2</v>
      </c>
      <c r="K6644" s="424"/>
      <c r="L6644" s="424"/>
    </row>
    <row r="6645" spans="1:12" ht="24" customHeight="1">
      <c r="A6645" s="300" t="s">
        <v>12986</v>
      </c>
      <c r="B6645" s="301" t="s">
        <v>13087</v>
      </c>
      <c r="C6645" s="300" t="s">
        <v>9</v>
      </c>
      <c r="D6645" s="300" t="s">
        <v>8873</v>
      </c>
      <c r="E6645" s="302" t="s">
        <v>51</v>
      </c>
      <c r="F6645" s="423" t="s">
        <v>13088</v>
      </c>
      <c r="G6645" s="423"/>
      <c r="H6645" s="423">
        <v>4.4799999999999998E-5</v>
      </c>
      <c r="I6645" s="423"/>
      <c r="J6645" s="424">
        <v>3.9E-2</v>
      </c>
      <c r="K6645" s="424"/>
      <c r="L6645" s="424"/>
    </row>
    <row r="6646" spans="1:12" ht="48" customHeight="1">
      <c r="A6646" s="300" t="s">
        <v>12986</v>
      </c>
      <c r="B6646" s="301" t="s">
        <v>13089</v>
      </c>
      <c r="C6646" s="300" t="s">
        <v>9</v>
      </c>
      <c r="D6646" s="300" t="s">
        <v>9227</v>
      </c>
      <c r="E6646" s="302" t="s">
        <v>51</v>
      </c>
      <c r="F6646" s="423" t="s">
        <v>13090</v>
      </c>
      <c r="G6646" s="423"/>
      <c r="H6646" s="423">
        <v>3.1300000000000002E-5</v>
      </c>
      <c r="I6646" s="423"/>
      <c r="J6646" s="424">
        <v>4.1799999999999997E-2</v>
      </c>
      <c r="K6646" s="424"/>
      <c r="L6646" s="424"/>
    </row>
    <row r="6647" spans="1:12" ht="24" customHeight="1">
      <c r="A6647" s="300" t="s">
        <v>12986</v>
      </c>
      <c r="B6647" s="301" t="s">
        <v>13091</v>
      </c>
      <c r="C6647" s="300" t="s">
        <v>9</v>
      </c>
      <c r="D6647" s="300" t="s">
        <v>9580</v>
      </c>
      <c r="E6647" s="302" t="s">
        <v>51</v>
      </c>
      <c r="F6647" s="423" t="s">
        <v>13092</v>
      </c>
      <c r="G6647" s="423"/>
      <c r="H6647" s="423">
        <v>3.0700000000000001E-5</v>
      </c>
      <c r="I6647" s="423"/>
      <c r="J6647" s="424">
        <v>2.75E-2</v>
      </c>
      <c r="K6647" s="424"/>
      <c r="L6647" s="424"/>
    </row>
    <row r="6648" spans="1:12" ht="24" customHeight="1">
      <c r="A6648" s="300" t="s">
        <v>12986</v>
      </c>
      <c r="B6648" s="301" t="s">
        <v>12987</v>
      </c>
      <c r="C6648" s="300" t="s">
        <v>9</v>
      </c>
      <c r="D6648" s="300" t="s">
        <v>9831</v>
      </c>
      <c r="E6648" s="302" t="s">
        <v>12988</v>
      </c>
      <c r="F6648" s="423" t="s">
        <v>12989</v>
      </c>
      <c r="G6648" s="423"/>
      <c r="H6648" s="423">
        <v>1.08821E-2</v>
      </c>
      <c r="I6648" s="423"/>
      <c r="J6648" s="424">
        <v>0.1101</v>
      </c>
      <c r="K6648" s="424"/>
      <c r="L6648" s="424"/>
    </row>
    <row r="6649" spans="1:12" ht="36" customHeight="1">
      <c r="A6649" s="300" t="s">
        <v>12986</v>
      </c>
      <c r="B6649" s="301" t="s">
        <v>12990</v>
      </c>
      <c r="C6649" s="300" t="s">
        <v>9</v>
      </c>
      <c r="D6649" s="300" t="s">
        <v>11426</v>
      </c>
      <c r="E6649" s="302" t="s">
        <v>51</v>
      </c>
      <c r="F6649" s="423" t="s">
        <v>12991</v>
      </c>
      <c r="G6649" s="423"/>
      <c r="H6649" s="423">
        <v>5.7030000000000004E-4</v>
      </c>
      <c r="I6649" s="423"/>
      <c r="J6649" s="424">
        <v>7.5399999999999995E-2</v>
      </c>
      <c r="K6649" s="424"/>
      <c r="L6649" s="424"/>
    </row>
    <row r="6650" spans="1:12" ht="17.100000000000001" customHeight="1">
      <c r="A6650" s="298"/>
      <c r="B6650" s="298"/>
      <c r="C6650" s="298"/>
      <c r="D6650" s="298"/>
      <c r="E6650" s="298"/>
      <c r="F6650" s="298"/>
      <c r="G6650" s="298"/>
      <c r="H6650" s="298"/>
      <c r="I6650" s="298"/>
      <c r="J6650" s="298" t="s">
        <v>12992</v>
      </c>
      <c r="K6650" s="298"/>
      <c r="L6650" s="298" t="s">
        <v>13063</v>
      </c>
    </row>
    <row r="6651" spans="1:12">
      <c r="A6651" s="414" t="s">
        <v>12994</v>
      </c>
      <c r="B6651" s="414"/>
      <c r="C6651" s="414"/>
      <c r="D6651" s="414"/>
      <c r="E6651" s="414"/>
      <c r="F6651" s="414"/>
      <c r="G6651" s="414"/>
      <c r="H6651" s="414"/>
      <c r="I6651" s="294"/>
      <c r="J6651" s="294"/>
      <c r="K6651" s="294"/>
      <c r="L6651" s="294"/>
    </row>
    <row r="6652" spans="1:12" ht="17.100000000000001" customHeight="1">
      <c r="A6652" s="294" t="s">
        <v>12978</v>
      </c>
      <c r="B6652" s="298" t="s">
        <v>12979</v>
      </c>
      <c r="C6652" s="294" t="s">
        <v>12980</v>
      </c>
      <c r="D6652" s="294" t="s">
        <v>12981</v>
      </c>
      <c r="E6652" s="299" t="s">
        <v>12982</v>
      </c>
      <c r="F6652" s="413" t="s">
        <v>12983</v>
      </c>
      <c r="G6652" s="413"/>
      <c r="H6652" s="413" t="s">
        <v>12984</v>
      </c>
      <c r="I6652" s="413"/>
      <c r="J6652" s="413" t="s">
        <v>12985</v>
      </c>
      <c r="K6652" s="413"/>
      <c r="L6652" s="413"/>
    </row>
    <row r="6653" spans="1:12" ht="24" customHeight="1">
      <c r="A6653" s="300" t="s">
        <v>12986</v>
      </c>
      <c r="B6653" s="301" t="s">
        <v>13197</v>
      </c>
      <c r="C6653" s="300" t="s">
        <v>9</v>
      </c>
      <c r="D6653" s="300" t="s">
        <v>6983</v>
      </c>
      <c r="E6653" s="302" t="s">
        <v>27</v>
      </c>
      <c r="F6653" s="423" t="s">
        <v>13198</v>
      </c>
      <c r="G6653" s="423"/>
      <c r="H6653" s="423">
        <v>0.41158689999999998</v>
      </c>
      <c r="I6653" s="423"/>
      <c r="J6653" s="424">
        <v>2.0785</v>
      </c>
      <c r="K6653" s="424"/>
      <c r="L6653" s="424"/>
    </row>
    <row r="6654" spans="1:12" ht="24" customHeight="1">
      <c r="A6654" s="300" t="s">
        <v>12986</v>
      </c>
      <c r="B6654" s="301" t="s">
        <v>13199</v>
      </c>
      <c r="C6654" s="300" t="s">
        <v>9</v>
      </c>
      <c r="D6654" s="300" t="s">
        <v>8746</v>
      </c>
      <c r="E6654" s="302" t="s">
        <v>27</v>
      </c>
      <c r="F6654" s="423" t="s">
        <v>13196</v>
      </c>
      <c r="G6654" s="423"/>
      <c r="H6654" s="423">
        <v>0.41158689999999998</v>
      </c>
      <c r="I6654" s="423"/>
      <c r="J6654" s="424">
        <v>2.9592999999999998</v>
      </c>
      <c r="K6654" s="424"/>
      <c r="L6654" s="424"/>
    </row>
    <row r="6655" spans="1:12" ht="17.100000000000001" customHeight="1">
      <c r="A6655" s="298"/>
      <c r="B6655" s="298"/>
      <c r="C6655" s="298"/>
      <c r="D6655" s="298"/>
      <c r="E6655" s="298"/>
      <c r="F6655" s="298"/>
      <c r="G6655" s="298"/>
      <c r="H6655" s="298"/>
      <c r="I6655" s="298"/>
      <c r="J6655" s="298" t="s">
        <v>12992</v>
      </c>
      <c r="K6655" s="298"/>
      <c r="L6655" s="298" t="s">
        <v>14425</v>
      </c>
    </row>
    <row r="6656" spans="1:12">
      <c r="A6656" s="414" t="s">
        <v>12998</v>
      </c>
      <c r="B6656" s="414"/>
      <c r="C6656" s="414"/>
      <c r="D6656" s="414"/>
      <c r="E6656" s="414"/>
      <c r="F6656" s="414"/>
      <c r="G6656" s="414"/>
      <c r="H6656" s="414"/>
      <c r="I6656" s="294"/>
      <c r="J6656" s="294"/>
      <c r="K6656" s="294"/>
      <c r="L6656" s="294"/>
    </row>
    <row r="6657" spans="1:12" ht="17.100000000000001" customHeight="1">
      <c r="A6657" s="294" t="s">
        <v>12978</v>
      </c>
      <c r="B6657" s="298" t="s">
        <v>12979</v>
      </c>
      <c r="C6657" s="294" t="s">
        <v>12980</v>
      </c>
      <c r="D6657" s="294" t="s">
        <v>12981</v>
      </c>
      <c r="E6657" s="299" t="s">
        <v>12982</v>
      </c>
      <c r="F6657" s="413" t="s">
        <v>12983</v>
      </c>
      <c r="G6657" s="413"/>
      <c r="H6657" s="413" t="s">
        <v>12984</v>
      </c>
      <c r="I6657" s="413"/>
      <c r="J6657" s="413" t="s">
        <v>12985</v>
      </c>
      <c r="K6657" s="413"/>
      <c r="L6657" s="413"/>
    </row>
    <row r="6658" spans="1:12" ht="24" customHeight="1">
      <c r="A6658" s="300" t="s">
        <v>12986</v>
      </c>
      <c r="B6658" s="301" t="s">
        <v>14647</v>
      </c>
      <c r="C6658" s="300" t="s">
        <v>9</v>
      </c>
      <c r="D6658" s="300" t="s">
        <v>8624</v>
      </c>
      <c r="E6658" s="302" t="s">
        <v>51</v>
      </c>
      <c r="F6658" s="423" t="s">
        <v>14648</v>
      </c>
      <c r="G6658" s="423"/>
      <c r="H6658" s="423">
        <v>1</v>
      </c>
      <c r="I6658" s="423"/>
      <c r="J6658" s="424">
        <v>263.24</v>
      </c>
      <c r="K6658" s="424"/>
      <c r="L6658" s="424"/>
    </row>
    <row r="6659" spans="1:12" ht="24" customHeight="1">
      <c r="A6659" s="300" t="s">
        <v>12986</v>
      </c>
      <c r="B6659" s="301" t="s">
        <v>13099</v>
      </c>
      <c r="C6659" s="300" t="s">
        <v>9</v>
      </c>
      <c r="D6659" s="300" t="s">
        <v>7224</v>
      </c>
      <c r="E6659" s="302" t="s">
        <v>51</v>
      </c>
      <c r="F6659" s="423" t="s">
        <v>13100</v>
      </c>
      <c r="G6659" s="423"/>
      <c r="H6659" s="423">
        <v>5.5544000000000001E-3</v>
      </c>
      <c r="I6659" s="423"/>
      <c r="J6659" s="424">
        <v>5.0999999999999997E-2</v>
      </c>
      <c r="K6659" s="424"/>
      <c r="L6659" s="424"/>
    </row>
    <row r="6660" spans="1:12" ht="24" customHeight="1">
      <c r="A6660" s="300" t="s">
        <v>12986</v>
      </c>
      <c r="B6660" s="301" t="s">
        <v>13101</v>
      </c>
      <c r="C6660" s="300" t="s">
        <v>9</v>
      </c>
      <c r="D6660" s="300" t="s">
        <v>7359</v>
      </c>
      <c r="E6660" s="302" t="s">
        <v>51</v>
      </c>
      <c r="F6660" s="423" t="s">
        <v>13102</v>
      </c>
      <c r="G6660" s="423"/>
      <c r="H6660" s="423">
        <v>1.7919999999999999E-4</v>
      </c>
      <c r="I6660" s="423"/>
      <c r="J6660" s="424">
        <v>2.3E-2</v>
      </c>
      <c r="K6660" s="424"/>
      <c r="L6660" s="424"/>
    </row>
    <row r="6661" spans="1:12" ht="24" customHeight="1">
      <c r="A6661" s="300" t="s">
        <v>12986</v>
      </c>
      <c r="B6661" s="301" t="s">
        <v>13103</v>
      </c>
      <c r="C6661" s="300" t="s">
        <v>9</v>
      </c>
      <c r="D6661" s="300" t="s">
        <v>8851</v>
      </c>
      <c r="E6661" s="302" t="s">
        <v>51</v>
      </c>
      <c r="F6661" s="423" t="s">
        <v>13104</v>
      </c>
      <c r="G6661" s="423"/>
      <c r="H6661" s="423">
        <v>1.4339999999999999E-4</v>
      </c>
      <c r="I6661" s="423"/>
      <c r="J6661" s="424">
        <v>2.7799999999999998E-2</v>
      </c>
      <c r="K6661" s="424"/>
      <c r="L6661" s="424"/>
    </row>
    <row r="6662" spans="1:12" ht="24" customHeight="1">
      <c r="A6662" s="300" t="s">
        <v>12986</v>
      </c>
      <c r="B6662" s="301" t="s">
        <v>13105</v>
      </c>
      <c r="C6662" s="300" t="s">
        <v>9</v>
      </c>
      <c r="D6662" s="300" t="s">
        <v>8852</v>
      </c>
      <c r="E6662" s="302" t="s">
        <v>51</v>
      </c>
      <c r="F6662" s="423" t="s">
        <v>13106</v>
      </c>
      <c r="G6662" s="423"/>
      <c r="H6662" s="423">
        <v>3.0700000000000001E-5</v>
      </c>
      <c r="I6662" s="423"/>
      <c r="J6662" s="424">
        <v>1.6799999999999999E-2</v>
      </c>
      <c r="K6662" s="424"/>
      <c r="L6662" s="424"/>
    </row>
    <row r="6663" spans="1:12" ht="24" customHeight="1">
      <c r="A6663" s="300" t="s">
        <v>12986</v>
      </c>
      <c r="B6663" s="301" t="s">
        <v>13107</v>
      </c>
      <c r="C6663" s="300" t="s">
        <v>9</v>
      </c>
      <c r="D6663" s="300" t="s">
        <v>9000</v>
      </c>
      <c r="E6663" s="302" t="s">
        <v>51</v>
      </c>
      <c r="F6663" s="423" t="s">
        <v>13108</v>
      </c>
      <c r="G6663" s="423"/>
      <c r="H6663" s="423">
        <v>6.3219000000000001E-3</v>
      </c>
      <c r="I6663" s="423"/>
      <c r="J6663" s="424">
        <v>4.2799999999999998E-2</v>
      </c>
      <c r="K6663" s="424"/>
      <c r="L6663" s="424"/>
    </row>
    <row r="6664" spans="1:12" ht="24" customHeight="1">
      <c r="A6664" s="300" t="s">
        <v>12986</v>
      </c>
      <c r="B6664" s="301" t="s">
        <v>13109</v>
      </c>
      <c r="C6664" s="300" t="s">
        <v>9</v>
      </c>
      <c r="D6664" s="300" t="s">
        <v>9574</v>
      </c>
      <c r="E6664" s="302" t="s">
        <v>51</v>
      </c>
      <c r="F6664" s="423" t="s">
        <v>13110</v>
      </c>
      <c r="G6664" s="423"/>
      <c r="H6664" s="423">
        <v>2.0049E-3</v>
      </c>
      <c r="I6664" s="423"/>
      <c r="J6664" s="424">
        <v>1.77E-2</v>
      </c>
      <c r="K6664" s="424"/>
      <c r="L6664" s="424"/>
    </row>
    <row r="6665" spans="1:12" ht="24" customHeight="1">
      <c r="A6665" s="300" t="s">
        <v>12986</v>
      </c>
      <c r="B6665" s="301" t="s">
        <v>13111</v>
      </c>
      <c r="C6665" s="300" t="s">
        <v>9</v>
      </c>
      <c r="D6665" s="300" t="s">
        <v>10714</v>
      </c>
      <c r="E6665" s="302" t="s">
        <v>93</v>
      </c>
      <c r="F6665" s="423" t="s">
        <v>13112</v>
      </c>
      <c r="G6665" s="423"/>
      <c r="H6665" s="423">
        <v>1.0537000000000001E-3</v>
      </c>
      <c r="I6665" s="423"/>
      <c r="J6665" s="424">
        <v>1.61E-2</v>
      </c>
      <c r="K6665" s="424"/>
      <c r="L6665" s="424"/>
    </row>
    <row r="6666" spans="1:12" ht="24" customHeight="1">
      <c r="A6666" s="300" t="s">
        <v>12986</v>
      </c>
      <c r="B6666" s="301" t="s">
        <v>13113</v>
      </c>
      <c r="C6666" s="300" t="s">
        <v>9</v>
      </c>
      <c r="D6666" s="300" t="s">
        <v>10809</v>
      </c>
      <c r="E6666" s="302" t="s">
        <v>51</v>
      </c>
      <c r="F6666" s="423" t="s">
        <v>13114</v>
      </c>
      <c r="G6666" s="423"/>
      <c r="H6666" s="423">
        <v>1.0537000000000001E-3</v>
      </c>
      <c r="I6666" s="423"/>
      <c r="J6666" s="424">
        <v>1.26E-2</v>
      </c>
      <c r="K6666" s="424"/>
      <c r="L6666" s="424"/>
    </row>
    <row r="6667" spans="1:12" ht="24" customHeight="1">
      <c r="A6667" s="300" t="s">
        <v>12986</v>
      </c>
      <c r="B6667" s="301" t="s">
        <v>13115</v>
      </c>
      <c r="C6667" s="300" t="s">
        <v>9</v>
      </c>
      <c r="D6667" s="300" t="s">
        <v>10810</v>
      </c>
      <c r="E6667" s="302" t="s">
        <v>51</v>
      </c>
      <c r="F6667" s="423" t="s">
        <v>13116</v>
      </c>
      <c r="G6667" s="423"/>
      <c r="H6667" s="423">
        <v>1.0537000000000001E-3</v>
      </c>
      <c r="I6667" s="423"/>
      <c r="J6667" s="424">
        <v>2.8000000000000001E-2</v>
      </c>
      <c r="K6667" s="424"/>
      <c r="L6667" s="424"/>
    </row>
    <row r="6668" spans="1:12" ht="24" customHeight="1">
      <c r="A6668" s="300" t="s">
        <v>12986</v>
      </c>
      <c r="B6668" s="301" t="s">
        <v>13117</v>
      </c>
      <c r="C6668" s="300" t="s">
        <v>9</v>
      </c>
      <c r="D6668" s="300" t="s">
        <v>10837</v>
      </c>
      <c r="E6668" s="302" t="s">
        <v>51</v>
      </c>
      <c r="F6668" s="423" t="s">
        <v>13118</v>
      </c>
      <c r="G6668" s="423"/>
      <c r="H6668" s="423">
        <v>3.5800000000000003E-5</v>
      </c>
      <c r="I6668" s="423"/>
      <c r="J6668" s="424">
        <v>1.5900000000000001E-2</v>
      </c>
      <c r="K6668" s="424"/>
      <c r="L6668" s="424"/>
    </row>
    <row r="6669" spans="1:12" ht="24" customHeight="1">
      <c r="A6669" s="300" t="s">
        <v>12986</v>
      </c>
      <c r="B6669" s="301" t="s">
        <v>13003</v>
      </c>
      <c r="C6669" s="300" t="s">
        <v>9</v>
      </c>
      <c r="D6669" s="300" t="s">
        <v>7216</v>
      </c>
      <c r="E6669" s="302" t="s">
        <v>51</v>
      </c>
      <c r="F6669" s="423" t="s">
        <v>13004</v>
      </c>
      <c r="G6669" s="423"/>
      <c r="H6669" s="423">
        <v>2.1105E-3</v>
      </c>
      <c r="I6669" s="423"/>
      <c r="J6669" s="424">
        <v>7.0499999999999993E-2</v>
      </c>
      <c r="K6669" s="424"/>
      <c r="L6669" s="424"/>
    </row>
    <row r="6670" spans="1:12" ht="24" customHeight="1">
      <c r="A6670" s="300" t="s">
        <v>12986</v>
      </c>
      <c r="B6670" s="301" t="s">
        <v>13005</v>
      </c>
      <c r="C6670" s="300" t="s">
        <v>9</v>
      </c>
      <c r="D6670" s="300" t="s">
        <v>7393</v>
      </c>
      <c r="E6670" s="302" t="s">
        <v>12988</v>
      </c>
      <c r="F6670" s="423" t="s">
        <v>13006</v>
      </c>
      <c r="G6670" s="423"/>
      <c r="H6670" s="423">
        <v>1.2696999999999999E-3</v>
      </c>
      <c r="I6670" s="423"/>
      <c r="J6670" s="424">
        <v>6.8599999999999994E-2</v>
      </c>
      <c r="K6670" s="424"/>
      <c r="L6670" s="424"/>
    </row>
    <row r="6671" spans="1:12" ht="24" customHeight="1">
      <c r="A6671" s="300" t="s">
        <v>12986</v>
      </c>
      <c r="B6671" s="301" t="s">
        <v>13007</v>
      </c>
      <c r="C6671" s="300" t="s">
        <v>9</v>
      </c>
      <c r="D6671" s="300" t="s">
        <v>10619</v>
      </c>
      <c r="E6671" s="302" t="s">
        <v>51</v>
      </c>
      <c r="F6671" s="423" t="s">
        <v>13008</v>
      </c>
      <c r="G6671" s="423"/>
      <c r="H6671" s="423">
        <v>9.8489999999999992E-4</v>
      </c>
      <c r="I6671" s="423"/>
      <c r="J6671" s="424">
        <v>0.18840000000000001</v>
      </c>
      <c r="K6671" s="424"/>
      <c r="L6671" s="424"/>
    </row>
    <row r="6672" spans="1:12" ht="24" customHeight="1">
      <c r="A6672" s="300" t="s">
        <v>12986</v>
      </c>
      <c r="B6672" s="301" t="s">
        <v>13009</v>
      </c>
      <c r="C6672" s="300" t="s">
        <v>9</v>
      </c>
      <c r="D6672" s="300" t="s">
        <v>10769</v>
      </c>
      <c r="E6672" s="302" t="s">
        <v>51</v>
      </c>
      <c r="F6672" s="423" t="s">
        <v>13010</v>
      </c>
      <c r="G6672" s="423"/>
      <c r="H6672" s="423">
        <v>8.8530399999999995E-2</v>
      </c>
      <c r="I6672" s="423"/>
      <c r="J6672" s="424">
        <v>0.1115</v>
      </c>
      <c r="K6672" s="424"/>
      <c r="L6672" s="424"/>
    </row>
    <row r="6673" spans="1:12" ht="24" customHeight="1">
      <c r="A6673" s="300" t="s">
        <v>12986</v>
      </c>
      <c r="B6673" s="301" t="s">
        <v>13011</v>
      </c>
      <c r="C6673" s="300" t="s">
        <v>9</v>
      </c>
      <c r="D6673" s="300" t="s">
        <v>10929</v>
      </c>
      <c r="E6673" s="302" t="s">
        <v>51</v>
      </c>
      <c r="F6673" s="423" t="s">
        <v>13012</v>
      </c>
      <c r="G6673" s="423"/>
      <c r="H6673" s="423">
        <v>8.5349999999999998E-4</v>
      </c>
      <c r="I6673" s="423"/>
      <c r="J6673" s="424">
        <v>0.12839999999999999</v>
      </c>
      <c r="K6673" s="424"/>
      <c r="L6673" s="424"/>
    </row>
    <row r="6674" spans="1:12" ht="17.100000000000001" customHeight="1">
      <c r="A6674" s="298"/>
      <c r="B6674" s="298"/>
      <c r="C6674" s="298"/>
      <c r="D6674" s="298"/>
      <c r="E6674" s="298"/>
      <c r="F6674" s="298"/>
      <c r="G6674" s="298"/>
      <c r="H6674" s="298"/>
      <c r="I6674" s="298"/>
      <c r="J6674" s="298" t="s">
        <v>12992</v>
      </c>
      <c r="K6674" s="298"/>
      <c r="L6674" s="298" t="s">
        <v>14649</v>
      </c>
    </row>
    <row r="6675" spans="1:12">
      <c r="A6675" s="414" t="s">
        <v>13056</v>
      </c>
      <c r="B6675" s="414"/>
      <c r="C6675" s="414"/>
      <c r="D6675" s="414"/>
      <c r="E6675" s="414"/>
      <c r="F6675" s="414"/>
      <c r="G6675" s="414"/>
      <c r="H6675" s="414"/>
      <c r="I6675" s="294"/>
      <c r="J6675" s="294"/>
      <c r="K6675" s="294"/>
      <c r="L6675" s="294"/>
    </row>
    <row r="6676" spans="1:12" ht="17.100000000000001" customHeight="1">
      <c r="A6676" s="294" t="s">
        <v>12978</v>
      </c>
      <c r="B6676" s="298" t="s">
        <v>12979</v>
      </c>
      <c r="C6676" s="294" t="s">
        <v>12980</v>
      </c>
      <c r="D6676" s="294" t="s">
        <v>12981</v>
      </c>
      <c r="E6676" s="299" t="s">
        <v>12982</v>
      </c>
      <c r="F6676" s="413" t="s">
        <v>12983</v>
      </c>
      <c r="G6676" s="413"/>
      <c r="H6676" s="413" t="s">
        <v>12984</v>
      </c>
      <c r="I6676" s="413"/>
      <c r="J6676" s="413" t="s">
        <v>12985</v>
      </c>
      <c r="K6676" s="413"/>
      <c r="L6676" s="413"/>
    </row>
    <row r="6677" spans="1:12" ht="24" customHeight="1">
      <c r="A6677" s="300" t="s">
        <v>12986</v>
      </c>
      <c r="B6677" s="301" t="s">
        <v>13057</v>
      </c>
      <c r="C6677" s="300" t="s">
        <v>9</v>
      </c>
      <c r="D6677" s="300" t="s">
        <v>12549</v>
      </c>
      <c r="E6677" s="302" t="s">
        <v>27</v>
      </c>
      <c r="F6677" s="423" t="s">
        <v>12948</v>
      </c>
      <c r="G6677" s="423"/>
      <c r="H6677" s="423">
        <v>0.79207090000000002</v>
      </c>
      <c r="I6677" s="423"/>
      <c r="J6677" s="424">
        <v>0.51480000000000004</v>
      </c>
      <c r="K6677" s="424"/>
      <c r="L6677" s="424"/>
    </row>
    <row r="6678" spans="1:12" ht="17.100000000000001" customHeight="1">
      <c r="A6678" s="298"/>
      <c r="B6678" s="298"/>
      <c r="C6678" s="298"/>
      <c r="D6678" s="298"/>
      <c r="E6678" s="298"/>
      <c r="F6678" s="298"/>
      <c r="G6678" s="298"/>
      <c r="H6678" s="298"/>
      <c r="I6678" s="298"/>
      <c r="J6678" s="298" t="s">
        <v>12992</v>
      </c>
      <c r="K6678" s="298"/>
      <c r="L6678" s="298" t="s">
        <v>14219</v>
      </c>
    </row>
    <row r="6679" spans="1:12">
      <c r="A6679" s="414" t="s">
        <v>13058</v>
      </c>
      <c r="B6679" s="414"/>
      <c r="C6679" s="414"/>
      <c r="D6679" s="414"/>
      <c r="E6679" s="414"/>
      <c r="F6679" s="414"/>
      <c r="G6679" s="414"/>
      <c r="H6679" s="414"/>
      <c r="I6679" s="294"/>
      <c r="J6679" s="294"/>
      <c r="K6679" s="294"/>
      <c r="L6679" s="294"/>
    </row>
    <row r="6680" spans="1:12" ht="17.100000000000001" customHeight="1">
      <c r="A6680" s="294" t="s">
        <v>12978</v>
      </c>
      <c r="B6680" s="298" t="s">
        <v>12979</v>
      </c>
      <c r="C6680" s="294" t="s">
        <v>12980</v>
      </c>
      <c r="D6680" s="294" t="s">
        <v>12981</v>
      </c>
      <c r="E6680" s="299" t="s">
        <v>12982</v>
      </c>
      <c r="F6680" s="413" t="s">
        <v>12983</v>
      </c>
      <c r="G6680" s="413"/>
      <c r="H6680" s="413" t="s">
        <v>12984</v>
      </c>
      <c r="I6680" s="413"/>
      <c r="J6680" s="413" t="s">
        <v>12985</v>
      </c>
      <c r="K6680" s="413"/>
      <c r="L6680" s="413"/>
    </row>
    <row r="6681" spans="1:12" ht="24" customHeight="1">
      <c r="A6681" s="300" t="s">
        <v>12986</v>
      </c>
      <c r="B6681" s="301" t="s">
        <v>13059</v>
      </c>
      <c r="C6681" s="300" t="s">
        <v>9</v>
      </c>
      <c r="D6681" s="300" t="s">
        <v>12535</v>
      </c>
      <c r="E6681" s="302" t="s">
        <v>27</v>
      </c>
      <c r="F6681" s="423" t="s">
        <v>12936</v>
      </c>
      <c r="G6681" s="423"/>
      <c r="H6681" s="423">
        <v>0.79207090000000002</v>
      </c>
      <c r="I6681" s="423"/>
      <c r="J6681" s="424">
        <v>3.9600000000000003E-2</v>
      </c>
      <c r="K6681" s="424"/>
      <c r="L6681" s="424"/>
    </row>
    <row r="6682" spans="1:12" ht="17.100000000000001" customHeight="1">
      <c r="A6682" s="298"/>
      <c r="B6682" s="298"/>
      <c r="C6682" s="298"/>
      <c r="D6682" s="298"/>
      <c r="E6682" s="298"/>
      <c r="F6682" s="298"/>
      <c r="G6682" s="298"/>
      <c r="H6682" s="298"/>
      <c r="I6682" s="298"/>
      <c r="J6682" s="298" t="s">
        <v>12992</v>
      </c>
      <c r="K6682" s="298"/>
      <c r="L6682" s="298" t="s">
        <v>12908</v>
      </c>
    </row>
    <row r="6683" spans="1:12">
      <c r="A6683" s="414" t="s">
        <v>13060</v>
      </c>
      <c r="B6683" s="414"/>
      <c r="C6683" s="414"/>
      <c r="D6683" s="414"/>
      <c r="E6683" s="414"/>
      <c r="F6683" s="414"/>
      <c r="G6683" s="414"/>
      <c r="H6683" s="414"/>
      <c r="I6683" s="294"/>
      <c r="J6683" s="294"/>
      <c r="K6683" s="294"/>
      <c r="L6683" s="294"/>
    </row>
    <row r="6684" spans="1:12" ht="17.100000000000001" customHeight="1">
      <c r="A6684" s="294" t="s">
        <v>12978</v>
      </c>
      <c r="B6684" s="298" t="s">
        <v>12979</v>
      </c>
      <c r="C6684" s="294" t="s">
        <v>12980</v>
      </c>
      <c r="D6684" s="294" t="s">
        <v>12981</v>
      </c>
      <c r="E6684" s="299" t="s">
        <v>12982</v>
      </c>
      <c r="F6684" s="413" t="s">
        <v>12983</v>
      </c>
      <c r="G6684" s="413"/>
      <c r="H6684" s="413" t="s">
        <v>12984</v>
      </c>
      <c r="I6684" s="413"/>
      <c r="J6684" s="413" t="s">
        <v>12985</v>
      </c>
      <c r="K6684" s="413"/>
      <c r="L6684" s="413"/>
    </row>
    <row r="6685" spans="1:12" ht="24" customHeight="1">
      <c r="A6685" s="300" t="s">
        <v>12986</v>
      </c>
      <c r="B6685" s="301" t="s">
        <v>13061</v>
      </c>
      <c r="C6685" s="300" t="s">
        <v>9</v>
      </c>
      <c r="D6685" s="300" t="s">
        <v>12522</v>
      </c>
      <c r="E6685" s="302" t="s">
        <v>27</v>
      </c>
      <c r="F6685" s="423" t="s">
        <v>12964</v>
      </c>
      <c r="G6685" s="423"/>
      <c r="H6685" s="423">
        <v>0.79207090000000002</v>
      </c>
      <c r="I6685" s="423"/>
      <c r="J6685" s="424">
        <v>2.0038999999999998</v>
      </c>
      <c r="K6685" s="424"/>
      <c r="L6685" s="424"/>
    </row>
    <row r="6686" spans="1:12" ht="24" customHeight="1">
      <c r="A6686" s="300" t="s">
        <v>12986</v>
      </c>
      <c r="B6686" s="301" t="s">
        <v>13062</v>
      </c>
      <c r="C6686" s="300" t="s">
        <v>9</v>
      </c>
      <c r="D6686" s="300" t="s">
        <v>12527</v>
      </c>
      <c r="E6686" s="302" t="s">
        <v>27</v>
      </c>
      <c r="F6686" s="423" t="s">
        <v>13063</v>
      </c>
      <c r="G6686" s="423"/>
      <c r="H6686" s="423">
        <v>0.79207090000000002</v>
      </c>
      <c r="I6686" s="423"/>
      <c r="J6686" s="424">
        <v>0.26929999999999998</v>
      </c>
      <c r="K6686" s="424"/>
      <c r="L6686" s="424"/>
    </row>
    <row r="6687" spans="1:12" ht="17.100000000000001" customHeight="1">
      <c r="A6687" s="298"/>
      <c r="B6687" s="298"/>
      <c r="C6687" s="298"/>
      <c r="D6687" s="298"/>
      <c r="E6687" s="298"/>
      <c r="F6687" s="298"/>
      <c r="G6687" s="298"/>
      <c r="H6687" s="298"/>
      <c r="I6687" s="298"/>
      <c r="J6687" s="298" t="s">
        <v>12992</v>
      </c>
      <c r="K6687" s="298"/>
      <c r="L6687" s="298" t="s">
        <v>14650</v>
      </c>
    </row>
    <row r="6688" spans="1:12" ht="17.100000000000001" customHeight="1">
      <c r="A6688" s="294" t="s">
        <v>13014</v>
      </c>
      <c r="B6688" s="294"/>
      <c r="C6688" s="294"/>
      <c r="D6688" s="294"/>
      <c r="E6688" s="294"/>
      <c r="F6688" s="294"/>
      <c r="G6688" s="294"/>
      <c r="H6688" s="294"/>
      <c r="I6688" s="294"/>
      <c r="J6688" s="294"/>
      <c r="K6688" s="294"/>
      <c r="L6688" s="294"/>
    </row>
    <row r="6689" spans="1:12" ht="17.100000000000001" customHeight="1">
      <c r="A6689" s="298"/>
      <c r="B6689" s="298"/>
      <c r="C6689" s="298"/>
      <c r="D6689" s="298"/>
      <c r="E6689" s="298"/>
      <c r="F6689" s="298"/>
      <c r="G6689" s="298"/>
      <c r="H6689" s="298"/>
      <c r="I6689" s="298"/>
      <c r="J6689" s="298" t="s">
        <v>13015</v>
      </c>
      <c r="K6689" s="298"/>
      <c r="L6689" s="298" t="s">
        <v>14651</v>
      </c>
    </row>
    <row r="6690" spans="1:12" ht="17.100000000000001" customHeight="1">
      <c r="A6690" s="298"/>
      <c r="B6690" s="298"/>
      <c r="C6690" s="298"/>
      <c r="D6690" s="298"/>
      <c r="E6690" s="298"/>
      <c r="F6690" s="298"/>
      <c r="G6690" s="298"/>
      <c r="H6690" s="298"/>
      <c r="I6690" s="298"/>
      <c r="J6690" s="298" t="s">
        <v>13017</v>
      </c>
      <c r="K6690" s="298" t="s">
        <v>13018</v>
      </c>
      <c r="L6690" s="298" t="s">
        <v>14431</v>
      </c>
    </row>
    <row r="6691" spans="1:12" ht="17.100000000000001" customHeight="1">
      <c r="A6691" s="298"/>
      <c r="B6691" s="298"/>
      <c r="C6691" s="298"/>
      <c r="D6691" s="298"/>
      <c r="E6691" s="298"/>
      <c r="F6691" s="298"/>
      <c r="G6691" s="298"/>
      <c r="H6691" s="298"/>
      <c r="I6691" s="298"/>
      <c r="J6691" s="298" t="s">
        <v>13020</v>
      </c>
      <c r="K6691" s="298"/>
      <c r="L6691" s="298" t="s">
        <v>14652</v>
      </c>
    </row>
    <row r="6692" spans="1:12" ht="17.100000000000001" customHeight="1">
      <c r="A6692" s="298"/>
      <c r="B6692" s="298"/>
      <c r="C6692" s="298"/>
      <c r="D6692" s="298"/>
      <c r="E6692" s="298"/>
      <c r="F6692" s="298"/>
      <c r="G6692" s="298"/>
      <c r="H6692" s="298"/>
      <c r="I6692" s="298"/>
      <c r="J6692" s="298" t="s">
        <v>13022</v>
      </c>
      <c r="K6692" s="298" t="s">
        <v>12974</v>
      </c>
      <c r="L6692" s="298" t="s">
        <v>14653</v>
      </c>
    </row>
    <row r="6693" spans="1:12" ht="17.100000000000001" customHeight="1">
      <c r="A6693" s="298"/>
      <c r="B6693" s="298"/>
      <c r="C6693" s="298"/>
      <c r="D6693" s="298"/>
      <c r="E6693" s="298"/>
      <c r="F6693" s="298"/>
      <c r="G6693" s="298"/>
      <c r="H6693" s="298"/>
      <c r="I6693" s="298"/>
      <c r="J6693" s="298" t="s">
        <v>13024</v>
      </c>
      <c r="K6693" s="298"/>
      <c r="L6693" s="298" t="s">
        <v>14654</v>
      </c>
    </row>
    <row r="6694" spans="1:12" ht="30" customHeight="1">
      <c r="A6694" s="299"/>
      <c r="B6694" s="299"/>
      <c r="C6694" s="299"/>
      <c r="D6694" s="299"/>
      <c r="E6694" s="299"/>
      <c r="F6694" s="299"/>
      <c r="G6694" s="299"/>
      <c r="H6694" s="299"/>
      <c r="I6694" s="299"/>
      <c r="J6694" s="299"/>
      <c r="K6694" s="299"/>
      <c r="L6694" s="299"/>
    </row>
    <row r="6695" spans="1:12" ht="24" customHeight="1">
      <c r="A6695" s="295" t="s">
        <v>14655</v>
      </c>
      <c r="B6695" s="296" t="s">
        <v>14656</v>
      </c>
      <c r="C6695" s="295" t="s">
        <v>9</v>
      </c>
      <c r="D6695" s="295" t="s">
        <v>5525</v>
      </c>
      <c r="E6695" s="297" t="s">
        <v>51</v>
      </c>
      <c r="F6695" s="296"/>
      <c r="G6695" s="296"/>
      <c r="H6695" s="296"/>
      <c r="I6695" s="296"/>
      <c r="J6695" s="296"/>
      <c r="K6695" s="296"/>
      <c r="L6695" s="296"/>
    </row>
    <row r="6696" spans="1:12">
      <c r="A6696" s="414" t="s">
        <v>12977</v>
      </c>
      <c r="B6696" s="414"/>
      <c r="C6696" s="414"/>
      <c r="D6696" s="414"/>
      <c r="E6696" s="414"/>
      <c r="F6696" s="414"/>
      <c r="G6696" s="414"/>
      <c r="H6696" s="414"/>
      <c r="I6696" s="294"/>
      <c r="J6696" s="294"/>
      <c r="K6696" s="294"/>
      <c r="L6696" s="294"/>
    </row>
    <row r="6697" spans="1:12" ht="17.100000000000001" customHeight="1">
      <c r="A6697" s="294" t="s">
        <v>12978</v>
      </c>
      <c r="B6697" s="298" t="s">
        <v>12979</v>
      </c>
      <c r="C6697" s="294" t="s">
        <v>12980</v>
      </c>
      <c r="D6697" s="294" t="s">
        <v>12981</v>
      </c>
      <c r="E6697" s="299" t="s">
        <v>12982</v>
      </c>
      <c r="F6697" s="413" t="s">
        <v>12983</v>
      </c>
      <c r="G6697" s="413"/>
      <c r="H6697" s="413" t="s">
        <v>12984</v>
      </c>
      <c r="I6697" s="413"/>
      <c r="J6697" s="413" t="s">
        <v>12985</v>
      </c>
      <c r="K6697" s="413"/>
      <c r="L6697" s="413"/>
    </row>
    <row r="6698" spans="1:12" ht="24" customHeight="1">
      <c r="A6698" s="300" t="s">
        <v>12986</v>
      </c>
      <c r="B6698" s="301" t="s">
        <v>13085</v>
      </c>
      <c r="C6698" s="300" t="s">
        <v>9</v>
      </c>
      <c r="D6698" s="300" t="s">
        <v>7909</v>
      </c>
      <c r="E6698" s="302" t="s">
        <v>51</v>
      </c>
      <c r="F6698" s="423" t="s">
        <v>13086</v>
      </c>
      <c r="G6698" s="423"/>
      <c r="H6698" s="423">
        <v>4.7029999999999999E-4</v>
      </c>
      <c r="I6698" s="423"/>
      <c r="J6698" s="424">
        <v>4.8899999999999999E-2</v>
      </c>
      <c r="K6698" s="424"/>
      <c r="L6698" s="424"/>
    </row>
    <row r="6699" spans="1:12" ht="24" customHeight="1">
      <c r="A6699" s="300" t="s">
        <v>12986</v>
      </c>
      <c r="B6699" s="301" t="s">
        <v>13087</v>
      </c>
      <c r="C6699" s="300" t="s">
        <v>9</v>
      </c>
      <c r="D6699" s="300" t="s">
        <v>8873</v>
      </c>
      <c r="E6699" s="302" t="s">
        <v>51</v>
      </c>
      <c r="F6699" s="423" t="s">
        <v>13088</v>
      </c>
      <c r="G6699" s="423"/>
      <c r="H6699" s="423">
        <v>4.4799999999999998E-5</v>
      </c>
      <c r="I6699" s="423"/>
      <c r="J6699" s="424">
        <v>3.9E-2</v>
      </c>
      <c r="K6699" s="424"/>
      <c r="L6699" s="424"/>
    </row>
    <row r="6700" spans="1:12" ht="48" customHeight="1">
      <c r="A6700" s="300" t="s">
        <v>12986</v>
      </c>
      <c r="B6700" s="301" t="s">
        <v>13089</v>
      </c>
      <c r="C6700" s="300" t="s">
        <v>9</v>
      </c>
      <c r="D6700" s="300" t="s">
        <v>9227</v>
      </c>
      <c r="E6700" s="302" t="s">
        <v>51</v>
      </c>
      <c r="F6700" s="423" t="s">
        <v>13090</v>
      </c>
      <c r="G6700" s="423"/>
      <c r="H6700" s="423">
        <v>3.1300000000000002E-5</v>
      </c>
      <c r="I6700" s="423"/>
      <c r="J6700" s="424">
        <v>4.1799999999999997E-2</v>
      </c>
      <c r="K6700" s="424"/>
      <c r="L6700" s="424"/>
    </row>
    <row r="6701" spans="1:12" ht="24" customHeight="1">
      <c r="A6701" s="300" t="s">
        <v>12986</v>
      </c>
      <c r="B6701" s="301" t="s">
        <v>13091</v>
      </c>
      <c r="C6701" s="300" t="s">
        <v>9</v>
      </c>
      <c r="D6701" s="300" t="s">
        <v>9580</v>
      </c>
      <c r="E6701" s="302" t="s">
        <v>51</v>
      </c>
      <c r="F6701" s="423" t="s">
        <v>13092</v>
      </c>
      <c r="G6701" s="423"/>
      <c r="H6701" s="423">
        <v>3.0700000000000001E-5</v>
      </c>
      <c r="I6701" s="423"/>
      <c r="J6701" s="424">
        <v>2.75E-2</v>
      </c>
      <c r="K6701" s="424"/>
      <c r="L6701" s="424"/>
    </row>
    <row r="6702" spans="1:12" ht="24" customHeight="1">
      <c r="A6702" s="300" t="s">
        <v>12986</v>
      </c>
      <c r="B6702" s="301" t="s">
        <v>12987</v>
      </c>
      <c r="C6702" s="300" t="s">
        <v>9</v>
      </c>
      <c r="D6702" s="300" t="s">
        <v>9831</v>
      </c>
      <c r="E6702" s="302" t="s">
        <v>12988</v>
      </c>
      <c r="F6702" s="423" t="s">
        <v>12989</v>
      </c>
      <c r="G6702" s="423"/>
      <c r="H6702" s="423">
        <v>1.08821E-2</v>
      </c>
      <c r="I6702" s="423"/>
      <c r="J6702" s="424">
        <v>0.1101</v>
      </c>
      <c r="K6702" s="424"/>
      <c r="L6702" s="424"/>
    </row>
    <row r="6703" spans="1:12" ht="36" customHeight="1">
      <c r="A6703" s="300" t="s">
        <v>12986</v>
      </c>
      <c r="B6703" s="301" t="s">
        <v>12990</v>
      </c>
      <c r="C6703" s="300" t="s">
        <v>9</v>
      </c>
      <c r="D6703" s="300" t="s">
        <v>11426</v>
      </c>
      <c r="E6703" s="302" t="s">
        <v>51</v>
      </c>
      <c r="F6703" s="423" t="s">
        <v>12991</v>
      </c>
      <c r="G6703" s="423"/>
      <c r="H6703" s="423">
        <v>5.7030000000000004E-4</v>
      </c>
      <c r="I6703" s="423"/>
      <c r="J6703" s="424">
        <v>7.5399999999999995E-2</v>
      </c>
      <c r="K6703" s="424"/>
      <c r="L6703" s="424"/>
    </row>
    <row r="6704" spans="1:12" ht="17.100000000000001" customHeight="1">
      <c r="A6704" s="298"/>
      <c r="B6704" s="298"/>
      <c r="C6704" s="298"/>
      <c r="D6704" s="298"/>
      <c r="E6704" s="298"/>
      <c r="F6704" s="298"/>
      <c r="G6704" s="298"/>
      <c r="H6704" s="298"/>
      <c r="I6704" s="298"/>
      <c r="J6704" s="298" t="s">
        <v>12992</v>
      </c>
      <c r="K6704" s="298"/>
      <c r="L6704" s="298" t="s">
        <v>13063</v>
      </c>
    </row>
    <row r="6705" spans="1:12">
      <c r="A6705" s="414" t="s">
        <v>12994</v>
      </c>
      <c r="B6705" s="414"/>
      <c r="C6705" s="414"/>
      <c r="D6705" s="414"/>
      <c r="E6705" s="414"/>
      <c r="F6705" s="414"/>
      <c r="G6705" s="414"/>
      <c r="H6705" s="414"/>
      <c r="I6705" s="294"/>
      <c r="J6705" s="294"/>
      <c r="K6705" s="294"/>
      <c r="L6705" s="294"/>
    </row>
    <row r="6706" spans="1:12" ht="17.100000000000001" customHeight="1">
      <c r="A6706" s="294" t="s">
        <v>12978</v>
      </c>
      <c r="B6706" s="298" t="s">
        <v>12979</v>
      </c>
      <c r="C6706" s="294" t="s">
        <v>12980</v>
      </c>
      <c r="D6706" s="294" t="s">
        <v>12981</v>
      </c>
      <c r="E6706" s="299" t="s">
        <v>12982</v>
      </c>
      <c r="F6706" s="413" t="s">
        <v>12983</v>
      </c>
      <c r="G6706" s="413"/>
      <c r="H6706" s="413" t="s">
        <v>12984</v>
      </c>
      <c r="I6706" s="413"/>
      <c r="J6706" s="413" t="s">
        <v>12985</v>
      </c>
      <c r="K6706" s="413"/>
      <c r="L6706" s="413"/>
    </row>
    <row r="6707" spans="1:12" ht="24" customHeight="1">
      <c r="A6707" s="300" t="s">
        <v>12986</v>
      </c>
      <c r="B6707" s="301" t="s">
        <v>13197</v>
      </c>
      <c r="C6707" s="300" t="s">
        <v>9</v>
      </c>
      <c r="D6707" s="300" t="s">
        <v>6983</v>
      </c>
      <c r="E6707" s="302" t="s">
        <v>27</v>
      </c>
      <c r="F6707" s="423" t="s">
        <v>13198</v>
      </c>
      <c r="G6707" s="423"/>
      <c r="H6707" s="423">
        <v>0.41158689999999998</v>
      </c>
      <c r="I6707" s="423"/>
      <c r="J6707" s="424">
        <v>2.0785</v>
      </c>
      <c r="K6707" s="424"/>
      <c r="L6707" s="424"/>
    </row>
    <row r="6708" spans="1:12" ht="24" customHeight="1">
      <c r="A6708" s="300" t="s">
        <v>12986</v>
      </c>
      <c r="B6708" s="301" t="s">
        <v>13199</v>
      </c>
      <c r="C6708" s="300" t="s">
        <v>9</v>
      </c>
      <c r="D6708" s="300" t="s">
        <v>8746</v>
      </c>
      <c r="E6708" s="302" t="s">
        <v>27</v>
      </c>
      <c r="F6708" s="423" t="s">
        <v>13196</v>
      </c>
      <c r="G6708" s="423"/>
      <c r="H6708" s="423">
        <v>0.41158689999999998</v>
      </c>
      <c r="I6708" s="423"/>
      <c r="J6708" s="424">
        <v>2.9592999999999998</v>
      </c>
      <c r="K6708" s="424"/>
      <c r="L6708" s="424"/>
    </row>
    <row r="6709" spans="1:12" ht="17.100000000000001" customHeight="1">
      <c r="A6709" s="298"/>
      <c r="B6709" s="298"/>
      <c r="C6709" s="298"/>
      <c r="D6709" s="298"/>
      <c r="E6709" s="298"/>
      <c r="F6709" s="298"/>
      <c r="G6709" s="298"/>
      <c r="H6709" s="298"/>
      <c r="I6709" s="298"/>
      <c r="J6709" s="298" t="s">
        <v>12992</v>
      </c>
      <c r="K6709" s="298"/>
      <c r="L6709" s="298" t="s">
        <v>14425</v>
      </c>
    </row>
    <row r="6710" spans="1:12">
      <c r="A6710" s="414" t="s">
        <v>12998</v>
      </c>
      <c r="B6710" s="414"/>
      <c r="C6710" s="414"/>
      <c r="D6710" s="414"/>
      <c r="E6710" s="414"/>
      <c r="F6710" s="414"/>
      <c r="G6710" s="414"/>
      <c r="H6710" s="414"/>
      <c r="I6710" s="294"/>
      <c r="J6710" s="294"/>
      <c r="K6710" s="294"/>
      <c r="L6710" s="294"/>
    </row>
    <row r="6711" spans="1:12" ht="17.100000000000001" customHeight="1">
      <c r="A6711" s="294" t="s">
        <v>12978</v>
      </c>
      <c r="B6711" s="298" t="s">
        <v>12979</v>
      </c>
      <c r="C6711" s="294" t="s">
        <v>12980</v>
      </c>
      <c r="D6711" s="294" t="s">
        <v>12981</v>
      </c>
      <c r="E6711" s="299" t="s">
        <v>12982</v>
      </c>
      <c r="F6711" s="413" t="s">
        <v>12983</v>
      </c>
      <c r="G6711" s="413"/>
      <c r="H6711" s="413" t="s">
        <v>12984</v>
      </c>
      <c r="I6711" s="413"/>
      <c r="J6711" s="413" t="s">
        <v>12985</v>
      </c>
      <c r="K6711" s="413"/>
      <c r="L6711" s="413"/>
    </row>
    <row r="6712" spans="1:12" ht="24" customHeight="1">
      <c r="A6712" s="300" t="s">
        <v>12986</v>
      </c>
      <c r="B6712" s="301" t="s">
        <v>14657</v>
      </c>
      <c r="C6712" s="300" t="s">
        <v>9</v>
      </c>
      <c r="D6712" s="300" t="s">
        <v>8627</v>
      </c>
      <c r="E6712" s="302" t="s">
        <v>51</v>
      </c>
      <c r="F6712" s="423" t="s">
        <v>14658</v>
      </c>
      <c r="G6712" s="423"/>
      <c r="H6712" s="423">
        <v>1</v>
      </c>
      <c r="I6712" s="423"/>
      <c r="J6712" s="424">
        <v>701.85</v>
      </c>
      <c r="K6712" s="424"/>
      <c r="L6712" s="424"/>
    </row>
    <row r="6713" spans="1:12" ht="24" customHeight="1">
      <c r="A6713" s="300" t="s">
        <v>12986</v>
      </c>
      <c r="B6713" s="301" t="s">
        <v>13099</v>
      </c>
      <c r="C6713" s="300" t="s">
        <v>9</v>
      </c>
      <c r="D6713" s="300" t="s">
        <v>7224</v>
      </c>
      <c r="E6713" s="302" t="s">
        <v>51</v>
      </c>
      <c r="F6713" s="423" t="s">
        <v>13100</v>
      </c>
      <c r="G6713" s="423"/>
      <c r="H6713" s="423">
        <v>5.5544000000000001E-3</v>
      </c>
      <c r="I6713" s="423"/>
      <c r="J6713" s="424">
        <v>5.0999999999999997E-2</v>
      </c>
      <c r="K6713" s="424"/>
      <c r="L6713" s="424"/>
    </row>
    <row r="6714" spans="1:12" ht="24" customHeight="1">
      <c r="A6714" s="300" t="s">
        <v>12986</v>
      </c>
      <c r="B6714" s="301" t="s">
        <v>13101</v>
      </c>
      <c r="C6714" s="300" t="s">
        <v>9</v>
      </c>
      <c r="D6714" s="300" t="s">
        <v>7359</v>
      </c>
      <c r="E6714" s="302" t="s">
        <v>51</v>
      </c>
      <c r="F6714" s="423" t="s">
        <v>13102</v>
      </c>
      <c r="G6714" s="423"/>
      <c r="H6714" s="423">
        <v>1.7919999999999999E-4</v>
      </c>
      <c r="I6714" s="423"/>
      <c r="J6714" s="424">
        <v>2.3E-2</v>
      </c>
      <c r="K6714" s="424"/>
      <c r="L6714" s="424"/>
    </row>
    <row r="6715" spans="1:12" ht="24" customHeight="1">
      <c r="A6715" s="300" t="s">
        <v>12986</v>
      </c>
      <c r="B6715" s="301" t="s">
        <v>13103</v>
      </c>
      <c r="C6715" s="300" t="s">
        <v>9</v>
      </c>
      <c r="D6715" s="300" t="s">
        <v>8851</v>
      </c>
      <c r="E6715" s="302" t="s">
        <v>51</v>
      </c>
      <c r="F6715" s="423" t="s">
        <v>13104</v>
      </c>
      <c r="G6715" s="423"/>
      <c r="H6715" s="423">
        <v>1.4339999999999999E-4</v>
      </c>
      <c r="I6715" s="423"/>
      <c r="J6715" s="424">
        <v>2.7799999999999998E-2</v>
      </c>
      <c r="K6715" s="424"/>
      <c r="L6715" s="424"/>
    </row>
    <row r="6716" spans="1:12" ht="24" customHeight="1">
      <c r="A6716" s="300" t="s">
        <v>12986</v>
      </c>
      <c r="B6716" s="301" t="s">
        <v>13105</v>
      </c>
      <c r="C6716" s="300" t="s">
        <v>9</v>
      </c>
      <c r="D6716" s="300" t="s">
        <v>8852</v>
      </c>
      <c r="E6716" s="302" t="s">
        <v>51</v>
      </c>
      <c r="F6716" s="423" t="s">
        <v>13106</v>
      </c>
      <c r="G6716" s="423"/>
      <c r="H6716" s="423">
        <v>3.0700000000000001E-5</v>
      </c>
      <c r="I6716" s="423"/>
      <c r="J6716" s="424">
        <v>1.6799999999999999E-2</v>
      </c>
      <c r="K6716" s="424"/>
      <c r="L6716" s="424"/>
    </row>
    <row r="6717" spans="1:12" ht="24" customHeight="1">
      <c r="A6717" s="300" t="s">
        <v>12986</v>
      </c>
      <c r="B6717" s="301" t="s">
        <v>13107</v>
      </c>
      <c r="C6717" s="300" t="s">
        <v>9</v>
      </c>
      <c r="D6717" s="300" t="s">
        <v>9000</v>
      </c>
      <c r="E6717" s="302" t="s">
        <v>51</v>
      </c>
      <c r="F6717" s="423" t="s">
        <v>13108</v>
      </c>
      <c r="G6717" s="423"/>
      <c r="H6717" s="423">
        <v>6.3219000000000001E-3</v>
      </c>
      <c r="I6717" s="423"/>
      <c r="J6717" s="424">
        <v>4.2799999999999998E-2</v>
      </c>
      <c r="K6717" s="424"/>
      <c r="L6717" s="424"/>
    </row>
    <row r="6718" spans="1:12" ht="24" customHeight="1">
      <c r="A6718" s="300" t="s">
        <v>12986</v>
      </c>
      <c r="B6718" s="301" t="s">
        <v>13109</v>
      </c>
      <c r="C6718" s="300" t="s">
        <v>9</v>
      </c>
      <c r="D6718" s="300" t="s">
        <v>9574</v>
      </c>
      <c r="E6718" s="302" t="s">
        <v>51</v>
      </c>
      <c r="F6718" s="423" t="s">
        <v>13110</v>
      </c>
      <c r="G6718" s="423"/>
      <c r="H6718" s="423">
        <v>2.0049E-3</v>
      </c>
      <c r="I6718" s="423"/>
      <c r="J6718" s="424">
        <v>1.77E-2</v>
      </c>
      <c r="K6718" s="424"/>
      <c r="L6718" s="424"/>
    </row>
    <row r="6719" spans="1:12" ht="24" customHeight="1">
      <c r="A6719" s="300" t="s">
        <v>12986</v>
      </c>
      <c r="B6719" s="301" t="s">
        <v>13111</v>
      </c>
      <c r="C6719" s="300" t="s">
        <v>9</v>
      </c>
      <c r="D6719" s="300" t="s">
        <v>10714</v>
      </c>
      <c r="E6719" s="302" t="s">
        <v>93</v>
      </c>
      <c r="F6719" s="423" t="s">
        <v>13112</v>
      </c>
      <c r="G6719" s="423"/>
      <c r="H6719" s="423">
        <v>1.0537000000000001E-3</v>
      </c>
      <c r="I6719" s="423"/>
      <c r="J6719" s="424">
        <v>1.61E-2</v>
      </c>
      <c r="K6719" s="424"/>
      <c r="L6719" s="424"/>
    </row>
    <row r="6720" spans="1:12" ht="24" customHeight="1">
      <c r="A6720" s="300" t="s">
        <v>12986</v>
      </c>
      <c r="B6720" s="301" t="s">
        <v>13113</v>
      </c>
      <c r="C6720" s="300" t="s">
        <v>9</v>
      </c>
      <c r="D6720" s="300" t="s">
        <v>10809</v>
      </c>
      <c r="E6720" s="302" t="s">
        <v>51</v>
      </c>
      <c r="F6720" s="423" t="s">
        <v>13114</v>
      </c>
      <c r="G6720" s="423"/>
      <c r="H6720" s="423">
        <v>1.0537000000000001E-3</v>
      </c>
      <c r="I6720" s="423"/>
      <c r="J6720" s="424">
        <v>1.26E-2</v>
      </c>
      <c r="K6720" s="424"/>
      <c r="L6720" s="424"/>
    </row>
    <row r="6721" spans="1:12" ht="24" customHeight="1">
      <c r="A6721" s="300" t="s">
        <v>12986</v>
      </c>
      <c r="B6721" s="301" t="s">
        <v>13115</v>
      </c>
      <c r="C6721" s="300" t="s">
        <v>9</v>
      </c>
      <c r="D6721" s="300" t="s">
        <v>10810</v>
      </c>
      <c r="E6721" s="302" t="s">
        <v>51</v>
      </c>
      <c r="F6721" s="423" t="s">
        <v>13116</v>
      </c>
      <c r="G6721" s="423"/>
      <c r="H6721" s="423">
        <v>1.0537000000000001E-3</v>
      </c>
      <c r="I6721" s="423"/>
      <c r="J6721" s="424">
        <v>2.8000000000000001E-2</v>
      </c>
      <c r="K6721" s="424"/>
      <c r="L6721" s="424"/>
    </row>
    <row r="6722" spans="1:12" ht="24" customHeight="1">
      <c r="A6722" s="300" t="s">
        <v>12986</v>
      </c>
      <c r="B6722" s="301" t="s">
        <v>13117</v>
      </c>
      <c r="C6722" s="300" t="s">
        <v>9</v>
      </c>
      <c r="D6722" s="300" t="s">
        <v>10837</v>
      </c>
      <c r="E6722" s="302" t="s">
        <v>51</v>
      </c>
      <c r="F6722" s="423" t="s">
        <v>13118</v>
      </c>
      <c r="G6722" s="423"/>
      <c r="H6722" s="423">
        <v>3.5800000000000003E-5</v>
      </c>
      <c r="I6722" s="423"/>
      <c r="J6722" s="424">
        <v>1.5900000000000001E-2</v>
      </c>
      <c r="K6722" s="424"/>
      <c r="L6722" s="424"/>
    </row>
    <row r="6723" spans="1:12" ht="24" customHeight="1">
      <c r="A6723" s="300" t="s">
        <v>12986</v>
      </c>
      <c r="B6723" s="301" t="s">
        <v>13003</v>
      </c>
      <c r="C6723" s="300" t="s">
        <v>9</v>
      </c>
      <c r="D6723" s="300" t="s">
        <v>7216</v>
      </c>
      <c r="E6723" s="302" t="s">
        <v>51</v>
      </c>
      <c r="F6723" s="423" t="s">
        <v>13004</v>
      </c>
      <c r="G6723" s="423"/>
      <c r="H6723" s="423">
        <v>2.1105E-3</v>
      </c>
      <c r="I6723" s="423"/>
      <c r="J6723" s="424">
        <v>7.0499999999999993E-2</v>
      </c>
      <c r="K6723" s="424"/>
      <c r="L6723" s="424"/>
    </row>
    <row r="6724" spans="1:12" ht="24" customHeight="1">
      <c r="A6724" s="300" t="s">
        <v>12986</v>
      </c>
      <c r="B6724" s="301" t="s">
        <v>13005</v>
      </c>
      <c r="C6724" s="300" t="s">
        <v>9</v>
      </c>
      <c r="D6724" s="300" t="s">
        <v>7393</v>
      </c>
      <c r="E6724" s="302" t="s">
        <v>12988</v>
      </c>
      <c r="F6724" s="423" t="s">
        <v>13006</v>
      </c>
      <c r="G6724" s="423"/>
      <c r="H6724" s="423">
        <v>1.2696999999999999E-3</v>
      </c>
      <c r="I6724" s="423"/>
      <c r="J6724" s="424">
        <v>6.8599999999999994E-2</v>
      </c>
      <c r="K6724" s="424"/>
      <c r="L6724" s="424"/>
    </row>
    <row r="6725" spans="1:12" ht="24" customHeight="1">
      <c r="A6725" s="300" t="s">
        <v>12986</v>
      </c>
      <c r="B6725" s="301" t="s">
        <v>13007</v>
      </c>
      <c r="C6725" s="300" t="s">
        <v>9</v>
      </c>
      <c r="D6725" s="300" t="s">
        <v>10619</v>
      </c>
      <c r="E6725" s="302" t="s">
        <v>51</v>
      </c>
      <c r="F6725" s="423" t="s">
        <v>13008</v>
      </c>
      <c r="G6725" s="423"/>
      <c r="H6725" s="423">
        <v>9.8489999999999992E-4</v>
      </c>
      <c r="I6725" s="423"/>
      <c r="J6725" s="424">
        <v>0.18840000000000001</v>
      </c>
      <c r="K6725" s="424"/>
      <c r="L6725" s="424"/>
    </row>
    <row r="6726" spans="1:12" ht="24" customHeight="1">
      <c r="A6726" s="300" t="s">
        <v>12986</v>
      </c>
      <c r="B6726" s="301" t="s">
        <v>13009</v>
      </c>
      <c r="C6726" s="300" t="s">
        <v>9</v>
      </c>
      <c r="D6726" s="300" t="s">
        <v>10769</v>
      </c>
      <c r="E6726" s="302" t="s">
        <v>51</v>
      </c>
      <c r="F6726" s="423" t="s">
        <v>13010</v>
      </c>
      <c r="G6726" s="423"/>
      <c r="H6726" s="423">
        <v>8.8530399999999995E-2</v>
      </c>
      <c r="I6726" s="423"/>
      <c r="J6726" s="424">
        <v>0.1115</v>
      </c>
      <c r="K6726" s="424"/>
      <c r="L6726" s="424"/>
    </row>
    <row r="6727" spans="1:12" ht="24" customHeight="1">
      <c r="A6727" s="300" t="s">
        <v>12986</v>
      </c>
      <c r="B6727" s="301" t="s">
        <v>13011</v>
      </c>
      <c r="C6727" s="300" t="s">
        <v>9</v>
      </c>
      <c r="D6727" s="300" t="s">
        <v>10929</v>
      </c>
      <c r="E6727" s="302" t="s">
        <v>51</v>
      </c>
      <c r="F6727" s="423" t="s">
        <v>13012</v>
      </c>
      <c r="G6727" s="423"/>
      <c r="H6727" s="423">
        <v>8.5349999999999998E-4</v>
      </c>
      <c r="I6727" s="423"/>
      <c r="J6727" s="424">
        <v>0.12839999999999999</v>
      </c>
      <c r="K6727" s="424"/>
      <c r="L6727" s="424"/>
    </row>
    <row r="6728" spans="1:12" ht="17.100000000000001" customHeight="1">
      <c r="A6728" s="298"/>
      <c r="B6728" s="298"/>
      <c r="C6728" s="298"/>
      <c r="D6728" s="298"/>
      <c r="E6728" s="298"/>
      <c r="F6728" s="298"/>
      <c r="G6728" s="298"/>
      <c r="H6728" s="298"/>
      <c r="I6728" s="298"/>
      <c r="J6728" s="298" t="s">
        <v>12992</v>
      </c>
      <c r="K6728" s="298"/>
      <c r="L6728" s="298" t="s">
        <v>14659</v>
      </c>
    </row>
    <row r="6729" spans="1:12">
      <c r="A6729" s="414" t="s">
        <v>13056</v>
      </c>
      <c r="B6729" s="414"/>
      <c r="C6729" s="414"/>
      <c r="D6729" s="414"/>
      <c r="E6729" s="414"/>
      <c r="F6729" s="414"/>
      <c r="G6729" s="414"/>
      <c r="H6729" s="414"/>
      <c r="I6729" s="294"/>
      <c r="J6729" s="294"/>
      <c r="K6729" s="294"/>
      <c r="L6729" s="294"/>
    </row>
    <row r="6730" spans="1:12" ht="17.100000000000001" customHeight="1">
      <c r="A6730" s="294" t="s">
        <v>12978</v>
      </c>
      <c r="B6730" s="298" t="s">
        <v>12979</v>
      </c>
      <c r="C6730" s="294" t="s">
        <v>12980</v>
      </c>
      <c r="D6730" s="294" t="s">
        <v>12981</v>
      </c>
      <c r="E6730" s="299" t="s">
        <v>12982</v>
      </c>
      <c r="F6730" s="413" t="s">
        <v>12983</v>
      </c>
      <c r="G6730" s="413"/>
      <c r="H6730" s="413" t="s">
        <v>12984</v>
      </c>
      <c r="I6730" s="413"/>
      <c r="J6730" s="413" t="s">
        <v>12985</v>
      </c>
      <c r="K6730" s="413"/>
      <c r="L6730" s="413"/>
    </row>
    <row r="6731" spans="1:12" ht="24" customHeight="1">
      <c r="A6731" s="300" t="s">
        <v>12986</v>
      </c>
      <c r="B6731" s="301" t="s">
        <v>13057</v>
      </c>
      <c r="C6731" s="300" t="s">
        <v>9</v>
      </c>
      <c r="D6731" s="300" t="s">
        <v>12549</v>
      </c>
      <c r="E6731" s="302" t="s">
        <v>27</v>
      </c>
      <c r="F6731" s="423" t="s">
        <v>12948</v>
      </c>
      <c r="G6731" s="423"/>
      <c r="H6731" s="423">
        <v>0.79207090000000002</v>
      </c>
      <c r="I6731" s="423"/>
      <c r="J6731" s="424">
        <v>0.51480000000000004</v>
      </c>
      <c r="K6731" s="424"/>
      <c r="L6731" s="424"/>
    </row>
    <row r="6732" spans="1:12" ht="17.100000000000001" customHeight="1">
      <c r="A6732" s="298"/>
      <c r="B6732" s="298"/>
      <c r="C6732" s="298"/>
      <c r="D6732" s="298"/>
      <c r="E6732" s="298"/>
      <c r="F6732" s="298"/>
      <c r="G6732" s="298"/>
      <c r="H6732" s="298"/>
      <c r="I6732" s="298"/>
      <c r="J6732" s="298" t="s">
        <v>12992</v>
      </c>
      <c r="K6732" s="298"/>
      <c r="L6732" s="298" t="s">
        <v>14219</v>
      </c>
    </row>
    <row r="6733" spans="1:12">
      <c r="A6733" s="414" t="s">
        <v>13058</v>
      </c>
      <c r="B6733" s="414"/>
      <c r="C6733" s="414"/>
      <c r="D6733" s="414"/>
      <c r="E6733" s="414"/>
      <c r="F6733" s="414"/>
      <c r="G6733" s="414"/>
      <c r="H6733" s="414"/>
      <c r="I6733" s="294"/>
      <c r="J6733" s="294"/>
      <c r="K6733" s="294"/>
      <c r="L6733" s="294"/>
    </row>
    <row r="6734" spans="1:12" ht="17.100000000000001" customHeight="1">
      <c r="A6734" s="294" t="s">
        <v>12978</v>
      </c>
      <c r="B6734" s="298" t="s">
        <v>12979</v>
      </c>
      <c r="C6734" s="294" t="s">
        <v>12980</v>
      </c>
      <c r="D6734" s="294" t="s">
        <v>12981</v>
      </c>
      <c r="E6734" s="299" t="s">
        <v>12982</v>
      </c>
      <c r="F6734" s="413" t="s">
        <v>12983</v>
      </c>
      <c r="G6734" s="413"/>
      <c r="H6734" s="413" t="s">
        <v>12984</v>
      </c>
      <c r="I6734" s="413"/>
      <c r="J6734" s="413" t="s">
        <v>12985</v>
      </c>
      <c r="K6734" s="413"/>
      <c r="L6734" s="413"/>
    </row>
    <row r="6735" spans="1:12" ht="24" customHeight="1">
      <c r="A6735" s="300" t="s">
        <v>12986</v>
      </c>
      <c r="B6735" s="301" t="s">
        <v>13059</v>
      </c>
      <c r="C6735" s="300" t="s">
        <v>9</v>
      </c>
      <c r="D6735" s="300" t="s">
        <v>12535</v>
      </c>
      <c r="E6735" s="302" t="s">
        <v>27</v>
      </c>
      <c r="F6735" s="423" t="s">
        <v>12936</v>
      </c>
      <c r="G6735" s="423"/>
      <c r="H6735" s="423">
        <v>0.79207090000000002</v>
      </c>
      <c r="I6735" s="423"/>
      <c r="J6735" s="424">
        <v>3.9600000000000003E-2</v>
      </c>
      <c r="K6735" s="424"/>
      <c r="L6735" s="424"/>
    </row>
    <row r="6736" spans="1:12" ht="17.100000000000001" customHeight="1">
      <c r="A6736" s="298"/>
      <c r="B6736" s="298"/>
      <c r="C6736" s="298"/>
      <c r="D6736" s="298"/>
      <c r="E6736" s="298"/>
      <c r="F6736" s="298"/>
      <c r="G6736" s="298"/>
      <c r="H6736" s="298"/>
      <c r="I6736" s="298"/>
      <c r="J6736" s="298" t="s">
        <v>12992</v>
      </c>
      <c r="K6736" s="298"/>
      <c r="L6736" s="298" t="s">
        <v>12908</v>
      </c>
    </row>
    <row r="6737" spans="1:12">
      <c r="A6737" s="414" t="s">
        <v>13060</v>
      </c>
      <c r="B6737" s="414"/>
      <c r="C6737" s="414"/>
      <c r="D6737" s="414"/>
      <c r="E6737" s="414"/>
      <c r="F6737" s="414"/>
      <c r="G6737" s="414"/>
      <c r="H6737" s="414"/>
      <c r="I6737" s="294"/>
      <c r="J6737" s="294"/>
      <c r="K6737" s="294"/>
      <c r="L6737" s="294"/>
    </row>
    <row r="6738" spans="1:12" ht="17.100000000000001" customHeight="1">
      <c r="A6738" s="294" t="s">
        <v>12978</v>
      </c>
      <c r="B6738" s="298" t="s">
        <v>12979</v>
      </c>
      <c r="C6738" s="294" t="s">
        <v>12980</v>
      </c>
      <c r="D6738" s="294" t="s">
        <v>12981</v>
      </c>
      <c r="E6738" s="299" t="s">
        <v>12982</v>
      </c>
      <c r="F6738" s="413" t="s">
        <v>12983</v>
      </c>
      <c r="G6738" s="413"/>
      <c r="H6738" s="413" t="s">
        <v>12984</v>
      </c>
      <c r="I6738" s="413"/>
      <c r="J6738" s="413" t="s">
        <v>12985</v>
      </c>
      <c r="K6738" s="413"/>
      <c r="L6738" s="413"/>
    </row>
    <row r="6739" spans="1:12" ht="24" customHeight="1">
      <c r="A6739" s="300" t="s">
        <v>12986</v>
      </c>
      <c r="B6739" s="301" t="s">
        <v>13061</v>
      </c>
      <c r="C6739" s="300" t="s">
        <v>9</v>
      </c>
      <c r="D6739" s="300" t="s">
        <v>12522</v>
      </c>
      <c r="E6739" s="302" t="s">
        <v>27</v>
      </c>
      <c r="F6739" s="423" t="s">
        <v>12964</v>
      </c>
      <c r="G6739" s="423"/>
      <c r="H6739" s="423">
        <v>0.79207090000000002</v>
      </c>
      <c r="I6739" s="423"/>
      <c r="J6739" s="424">
        <v>2.0038999999999998</v>
      </c>
      <c r="K6739" s="424"/>
      <c r="L6739" s="424"/>
    </row>
    <row r="6740" spans="1:12" ht="24" customHeight="1">
      <c r="A6740" s="300" t="s">
        <v>12986</v>
      </c>
      <c r="B6740" s="301" t="s">
        <v>13062</v>
      </c>
      <c r="C6740" s="300" t="s">
        <v>9</v>
      </c>
      <c r="D6740" s="300" t="s">
        <v>12527</v>
      </c>
      <c r="E6740" s="302" t="s">
        <v>27</v>
      </c>
      <c r="F6740" s="423" t="s">
        <v>13063</v>
      </c>
      <c r="G6740" s="423"/>
      <c r="H6740" s="423">
        <v>0.79207090000000002</v>
      </c>
      <c r="I6740" s="423"/>
      <c r="J6740" s="424">
        <v>0.26929999999999998</v>
      </c>
      <c r="K6740" s="424"/>
      <c r="L6740" s="424"/>
    </row>
    <row r="6741" spans="1:12" ht="17.100000000000001" customHeight="1">
      <c r="A6741" s="298"/>
      <c r="B6741" s="298"/>
      <c r="C6741" s="298"/>
      <c r="D6741" s="298"/>
      <c r="E6741" s="298"/>
      <c r="F6741" s="298"/>
      <c r="G6741" s="298"/>
      <c r="H6741" s="298"/>
      <c r="I6741" s="298"/>
      <c r="J6741" s="298" t="s">
        <v>12992</v>
      </c>
      <c r="K6741" s="298"/>
      <c r="L6741" s="298" t="s">
        <v>14650</v>
      </c>
    </row>
    <row r="6742" spans="1:12" ht="17.100000000000001" customHeight="1">
      <c r="A6742" s="294" t="s">
        <v>13014</v>
      </c>
      <c r="B6742" s="294"/>
      <c r="C6742" s="294"/>
      <c r="D6742" s="294"/>
      <c r="E6742" s="294"/>
      <c r="F6742" s="294"/>
      <c r="G6742" s="294"/>
      <c r="H6742" s="294"/>
      <c r="I6742" s="294"/>
      <c r="J6742" s="294"/>
      <c r="K6742" s="294"/>
      <c r="L6742" s="294"/>
    </row>
    <row r="6743" spans="1:12" ht="17.100000000000001" customHeight="1">
      <c r="A6743" s="298"/>
      <c r="B6743" s="298"/>
      <c r="C6743" s="298"/>
      <c r="D6743" s="298"/>
      <c r="E6743" s="298"/>
      <c r="F6743" s="298"/>
      <c r="G6743" s="298"/>
      <c r="H6743" s="298"/>
      <c r="I6743" s="298"/>
      <c r="J6743" s="298" t="s">
        <v>13015</v>
      </c>
      <c r="K6743" s="298"/>
      <c r="L6743" s="298" t="s">
        <v>14660</v>
      </c>
    </row>
    <row r="6744" spans="1:12" ht="17.100000000000001" customHeight="1">
      <c r="A6744" s="298"/>
      <c r="B6744" s="298"/>
      <c r="C6744" s="298"/>
      <c r="D6744" s="298"/>
      <c r="E6744" s="298"/>
      <c r="F6744" s="298"/>
      <c r="G6744" s="298"/>
      <c r="H6744" s="298"/>
      <c r="I6744" s="298"/>
      <c r="J6744" s="298" t="s">
        <v>13017</v>
      </c>
      <c r="K6744" s="298" t="s">
        <v>13018</v>
      </c>
      <c r="L6744" s="298" t="s">
        <v>14431</v>
      </c>
    </row>
    <row r="6745" spans="1:12" ht="17.100000000000001" customHeight="1">
      <c r="A6745" s="298"/>
      <c r="B6745" s="298"/>
      <c r="C6745" s="298"/>
      <c r="D6745" s="298"/>
      <c r="E6745" s="298"/>
      <c r="F6745" s="298"/>
      <c r="G6745" s="298"/>
      <c r="H6745" s="298"/>
      <c r="I6745" s="298"/>
      <c r="J6745" s="298" t="s">
        <v>13020</v>
      </c>
      <c r="K6745" s="298"/>
      <c r="L6745" s="298" t="s">
        <v>14661</v>
      </c>
    </row>
    <row r="6746" spans="1:12" ht="17.100000000000001" customHeight="1">
      <c r="A6746" s="298"/>
      <c r="B6746" s="298"/>
      <c r="C6746" s="298"/>
      <c r="D6746" s="298"/>
      <c r="E6746" s="298"/>
      <c r="F6746" s="298"/>
      <c r="G6746" s="298"/>
      <c r="H6746" s="298"/>
      <c r="I6746" s="298"/>
      <c r="J6746" s="298" t="s">
        <v>13022</v>
      </c>
      <c r="K6746" s="298" t="s">
        <v>12974</v>
      </c>
      <c r="L6746" s="298" t="s">
        <v>14662</v>
      </c>
    </row>
    <row r="6747" spans="1:12" ht="17.100000000000001" customHeight="1">
      <c r="A6747" s="298"/>
      <c r="B6747" s="298"/>
      <c r="C6747" s="298"/>
      <c r="D6747" s="298"/>
      <c r="E6747" s="298"/>
      <c r="F6747" s="298"/>
      <c r="G6747" s="298"/>
      <c r="H6747" s="298"/>
      <c r="I6747" s="298"/>
      <c r="J6747" s="298" t="s">
        <v>13024</v>
      </c>
      <c r="K6747" s="298"/>
      <c r="L6747" s="298" t="s">
        <v>14663</v>
      </c>
    </row>
    <row r="6748" spans="1:12" ht="30" customHeight="1">
      <c r="A6748" s="299"/>
      <c r="B6748" s="299"/>
      <c r="C6748" s="299"/>
      <c r="D6748" s="299"/>
      <c r="E6748" s="299"/>
      <c r="F6748" s="299"/>
      <c r="G6748" s="299"/>
      <c r="H6748" s="299"/>
      <c r="I6748" s="299"/>
      <c r="J6748" s="299"/>
      <c r="K6748" s="299"/>
      <c r="L6748" s="299"/>
    </row>
    <row r="6749" spans="1:12" ht="24" customHeight="1">
      <c r="A6749" s="295" t="s">
        <v>14664</v>
      </c>
      <c r="B6749" s="296" t="s">
        <v>14665</v>
      </c>
      <c r="C6749" s="295" t="s">
        <v>9</v>
      </c>
      <c r="D6749" s="295" t="s">
        <v>5521</v>
      </c>
      <c r="E6749" s="297" t="s">
        <v>51</v>
      </c>
      <c r="F6749" s="296"/>
      <c r="G6749" s="296"/>
      <c r="H6749" s="296"/>
      <c r="I6749" s="296"/>
      <c r="J6749" s="296"/>
      <c r="K6749" s="296"/>
      <c r="L6749" s="296"/>
    </row>
    <row r="6750" spans="1:12">
      <c r="A6750" s="414" t="s">
        <v>12977</v>
      </c>
      <c r="B6750" s="414"/>
      <c r="C6750" s="414"/>
      <c r="D6750" s="414"/>
      <c r="E6750" s="414"/>
      <c r="F6750" s="414"/>
      <c r="G6750" s="414"/>
      <c r="H6750" s="414"/>
      <c r="I6750" s="294"/>
      <c r="J6750" s="294"/>
      <c r="K6750" s="294"/>
      <c r="L6750" s="294"/>
    </row>
    <row r="6751" spans="1:12" ht="17.100000000000001" customHeight="1">
      <c r="A6751" s="294" t="s">
        <v>12978</v>
      </c>
      <c r="B6751" s="298" t="s">
        <v>12979</v>
      </c>
      <c r="C6751" s="294" t="s">
        <v>12980</v>
      </c>
      <c r="D6751" s="294" t="s">
        <v>12981</v>
      </c>
      <c r="E6751" s="299" t="s">
        <v>12982</v>
      </c>
      <c r="F6751" s="413" t="s">
        <v>12983</v>
      </c>
      <c r="G6751" s="413"/>
      <c r="H6751" s="413" t="s">
        <v>12984</v>
      </c>
      <c r="I6751" s="413"/>
      <c r="J6751" s="413" t="s">
        <v>12985</v>
      </c>
      <c r="K6751" s="413"/>
      <c r="L6751" s="413"/>
    </row>
    <row r="6752" spans="1:12" ht="24" customHeight="1">
      <c r="A6752" s="300" t="s">
        <v>12986</v>
      </c>
      <c r="B6752" s="301" t="s">
        <v>13085</v>
      </c>
      <c r="C6752" s="300" t="s">
        <v>9</v>
      </c>
      <c r="D6752" s="300" t="s">
        <v>7909</v>
      </c>
      <c r="E6752" s="302" t="s">
        <v>51</v>
      </c>
      <c r="F6752" s="423" t="s">
        <v>13086</v>
      </c>
      <c r="G6752" s="423"/>
      <c r="H6752" s="423">
        <v>4.7029999999999999E-4</v>
      </c>
      <c r="I6752" s="423"/>
      <c r="J6752" s="424">
        <v>4.8899999999999999E-2</v>
      </c>
      <c r="K6752" s="424"/>
      <c r="L6752" s="424"/>
    </row>
    <row r="6753" spans="1:12" ht="24" customHeight="1">
      <c r="A6753" s="300" t="s">
        <v>12986</v>
      </c>
      <c r="B6753" s="301" t="s">
        <v>13087</v>
      </c>
      <c r="C6753" s="300" t="s">
        <v>9</v>
      </c>
      <c r="D6753" s="300" t="s">
        <v>8873</v>
      </c>
      <c r="E6753" s="302" t="s">
        <v>51</v>
      </c>
      <c r="F6753" s="423" t="s">
        <v>13088</v>
      </c>
      <c r="G6753" s="423"/>
      <c r="H6753" s="423">
        <v>4.4799999999999998E-5</v>
      </c>
      <c r="I6753" s="423"/>
      <c r="J6753" s="424">
        <v>3.9E-2</v>
      </c>
      <c r="K6753" s="424"/>
      <c r="L6753" s="424"/>
    </row>
    <row r="6754" spans="1:12" ht="48" customHeight="1">
      <c r="A6754" s="300" t="s">
        <v>12986</v>
      </c>
      <c r="B6754" s="301" t="s">
        <v>13089</v>
      </c>
      <c r="C6754" s="300" t="s">
        <v>9</v>
      </c>
      <c r="D6754" s="300" t="s">
        <v>9227</v>
      </c>
      <c r="E6754" s="302" t="s">
        <v>51</v>
      </c>
      <c r="F6754" s="423" t="s">
        <v>13090</v>
      </c>
      <c r="G6754" s="423"/>
      <c r="H6754" s="423">
        <v>3.1300000000000002E-5</v>
      </c>
      <c r="I6754" s="423"/>
      <c r="J6754" s="424">
        <v>4.1799999999999997E-2</v>
      </c>
      <c r="K6754" s="424"/>
      <c r="L6754" s="424"/>
    </row>
    <row r="6755" spans="1:12" ht="24" customHeight="1">
      <c r="A6755" s="300" t="s">
        <v>12986</v>
      </c>
      <c r="B6755" s="301" t="s">
        <v>13091</v>
      </c>
      <c r="C6755" s="300" t="s">
        <v>9</v>
      </c>
      <c r="D6755" s="300" t="s">
        <v>9580</v>
      </c>
      <c r="E6755" s="302" t="s">
        <v>51</v>
      </c>
      <c r="F6755" s="423" t="s">
        <v>13092</v>
      </c>
      <c r="G6755" s="423"/>
      <c r="H6755" s="423">
        <v>3.0700000000000001E-5</v>
      </c>
      <c r="I6755" s="423"/>
      <c r="J6755" s="424">
        <v>2.75E-2</v>
      </c>
      <c r="K6755" s="424"/>
      <c r="L6755" s="424"/>
    </row>
    <row r="6756" spans="1:12" ht="24" customHeight="1">
      <c r="A6756" s="300" t="s">
        <v>12986</v>
      </c>
      <c r="B6756" s="301" t="s">
        <v>12987</v>
      </c>
      <c r="C6756" s="300" t="s">
        <v>9</v>
      </c>
      <c r="D6756" s="300" t="s">
        <v>9831</v>
      </c>
      <c r="E6756" s="302" t="s">
        <v>12988</v>
      </c>
      <c r="F6756" s="423" t="s">
        <v>12989</v>
      </c>
      <c r="G6756" s="423"/>
      <c r="H6756" s="423">
        <v>1.08821E-2</v>
      </c>
      <c r="I6756" s="423"/>
      <c r="J6756" s="424">
        <v>0.1101</v>
      </c>
      <c r="K6756" s="424"/>
      <c r="L6756" s="424"/>
    </row>
    <row r="6757" spans="1:12" ht="36" customHeight="1">
      <c r="A6757" s="300" t="s">
        <v>12986</v>
      </c>
      <c r="B6757" s="301" t="s">
        <v>12990</v>
      </c>
      <c r="C6757" s="300" t="s">
        <v>9</v>
      </c>
      <c r="D6757" s="300" t="s">
        <v>11426</v>
      </c>
      <c r="E6757" s="302" t="s">
        <v>51</v>
      </c>
      <c r="F6757" s="423" t="s">
        <v>12991</v>
      </c>
      <c r="G6757" s="423"/>
      <c r="H6757" s="423">
        <v>5.7030000000000004E-4</v>
      </c>
      <c r="I6757" s="423"/>
      <c r="J6757" s="424">
        <v>7.5399999999999995E-2</v>
      </c>
      <c r="K6757" s="424"/>
      <c r="L6757" s="424"/>
    </row>
    <row r="6758" spans="1:12" ht="17.100000000000001" customHeight="1">
      <c r="A6758" s="298"/>
      <c r="B6758" s="298"/>
      <c r="C6758" s="298"/>
      <c r="D6758" s="298"/>
      <c r="E6758" s="298"/>
      <c r="F6758" s="298"/>
      <c r="G6758" s="298"/>
      <c r="H6758" s="298"/>
      <c r="I6758" s="298"/>
      <c r="J6758" s="298" t="s">
        <v>12992</v>
      </c>
      <c r="K6758" s="298"/>
      <c r="L6758" s="298" t="s">
        <v>13063</v>
      </c>
    </row>
    <row r="6759" spans="1:12">
      <c r="A6759" s="414" t="s">
        <v>12994</v>
      </c>
      <c r="B6759" s="414"/>
      <c r="C6759" s="414"/>
      <c r="D6759" s="414"/>
      <c r="E6759" s="414"/>
      <c r="F6759" s="414"/>
      <c r="G6759" s="414"/>
      <c r="H6759" s="414"/>
      <c r="I6759" s="294"/>
      <c r="J6759" s="294"/>
      <c r="K6759" s="294"/>
      <c r="L6759" s="294"/>
    </row>
    <row r="6760" spans="1:12" ht="17.100000000000001" customHeight="1">
      <c r="A6760" s="294" t="s">
        <v>12978</v>
      </c>
      <c r="B6760" s="298" t="s">
        <v>12979</v>
      </c>
      <c r="C6760" s="294" t="s">
        <v>12980</v>
      </c>
      <c r="D6760" s="294" t="s">
        <v>12981</v>
      </c>
      <c r="E6760" s="299" t="s">
        <v>12982</v>
      </c>
      <c r="F6760" s="413" t="s">
        <v>12983</v>
      </c>
      <c r="G6760" s="413"/>
      <c r="H6760" s="413" t="s">
        <v>12984</v>
      </c>
      <c r="I6760" s="413"/>
      <c r="J6760" s="413" t="s">
        <v>12985</v>
      </c>
      <c r="K6760" s="413"/>
      <c r="L6760" s="413"/>
    </row>
    <row r="6761" spans="1:12" ht="24" customHeight="1">
      <c r="A6761" s="300" t="s">
        <v>12986</v>
      </c>
      <c r="B6761" s="301" t="s">
        <v>13197</v>
      </c>
      <c r="C6761" s="300" t="s">
        <v>9</v>
      </c>
      <c r="D6761" s="300" t="s">
        <v>6983</v>
      </c>
      <c r="E6761" s="302" t="s">
        <v>27</v>
      </c>
      <c r="F6761" s="423" t="s">
        <v>13198</v>
      </c>
      <c r="G6761" s="423"/>
      <c r="H6761" s="423">
        <v>0.41158689999999998</v>
      </c>
      <c r="I6761" s="423"/>
      <c r="J6761" s="424">
        <v>2.0785</v>
      </c>
      <c r="K6761" s="424"/>
      <c r="L6761" s="424"/>
    </row>
    <row r="6762" spans="1:12" ht="24" customHeight="1">
      <c r="A6762" s="300" t="s">
        <v>12986</v>
      </c>
      <c r="B6762" s="301" t="s">
        <v>13199</v>
      </c>
      <c r="C6762" s="300" t="s">
        <v>9</v>
      </c>
      <c r="D6762" s="300" t="s">
        <v>8746</v>
      </c>
      <c r="E6762" s="302" t="s">
        <v>27</v>
      </c>
      <c r="F6762" s="423" t="s">
        <v>13196</v>
      </c>
      <c r="G6762" s="423"/>
      <c r="H6762" s="423">
        <v>0.41158689999999998</v>
      </c>
      <c r="I6762" s="423"/>
      <c r="J6762" s="424">
        <v>2.9592999999999998</v>
      </c>
      <c r="K6762" s="424"/>
      <c r="L6762" s="424"/>
    </row>
    <row r="6763" spans="1:12" ht="17.100000000000001" customHeight="1">
      <c r="A6763" s="298"/>
      <c r="B6763" s="298"/>
      <c r="C6763" s="298"/>
      <c r="D6763" s="298"/>
      <c r="E6763" s="298"/>
      <c r="F6763" s="298"/>
      <c r="G6763" s="298"/>
      <c r="H6763" s="298"/>
      <c r="I6763" s="298"/>
      <c r="J6763" s="298" t="s">
        <v>12992</v>
      </c>
      <c r="K6763" s="298"/>
      <c r="L6763" s="298" t="s">
        <v>14425</v>
      </c>
    </row>
    <row r="6764" spans="1:12">
      <c r="A6764" s="414" t="s">
        <v>12998</v>
      </c>
      <c r="B6764" s="414"/>
      <c r="C6764" s="414"/>
      <c r="D6764" s="414"/>
      <c r="E6764" s="414"/>
      <c r="F6764" s="414"/>
      <c r="G6764" s="414"/>
      <c r="H6764" s="414"/>
      <c r="I6764" s="294"/>
      <c r="J6764" s="294"/>
      <c r="K6764" s="294"/>
      <c r="L6764" s="294"/>
    </row>
    <row r="6765" spans="1:12" ht="17.100000000000001" customHeight="1">
      <c r="A6765" s="294" t="s">
        <v>12978</v>
      </c>
      <c r="B6765" s="298" t="s">
        <v>12979</v>
      </c>
      <c r="C6765" s="294" t="s">
        <v>12980</v>
      </c>
      <c r="D6765" s="294" t="s">
        <v>12981</v>
      </c>
      <c r="E6765" s="299" t="s">
        <v>12982</v>
      </c>
      <c r="F6765" s="413" t="s">
        <v>12983</v>
      </c>
      <c r="G6765" s="413"/>
      <c r="H6765" s="413" t="s">
        <v>12984</v>
      </c>
      <c r="I6765" s="413"/>
      <c r="J6765" s="413" t="s">
        <v>12985</v>
      </c>
      <c r="K6765" s="413"/>
      <c r="L6765" s="413"/>
    </row>
    <row r="6766" spans="1:12" ht="24" customHeight="1">
      <c r="A6766" s="300" t="s">
        <v>12986</v>
      </c>
      <c r="B6766" s="301" t="s">
        <v>14666</v>
      </c>
      <c r="C6766" s="300" t="s">
        <v>9</v>
      </c>
      <c r="D6766" s="300" t="s">
        <v>8648</v>
      </c>
      <c r="E6766" s="302" t="s">
        <v>51</v>
      </c>
      <c r="F6766" s="423" t="s">
        <v>14667</v>
      </c>
      <c r="G6766" s="423"/>
      <c r="H6766" s="423">
        <v>1</v>
      </c>
      <c r="I6766" s="423"/>
      <c r="J6766" s="424">
        <v>84.17</v>
      </c>
      <c r="K6766" s="424"/>
      <c r="L6766" s="424"/>
    </row>
    <row r="6767" spans="1:12" ht="24" customHeight="1">
      <c r="A6767" s="300" t="s">
        <v>12986</v>
      </c>
      <c r="B6767" s="301" t="s">
        <v>13099</v>
      </c>
      <c r="C6767" s="300" t="s">
        <v>9</v>
      </c>
      <c r="D6767" s="300" t="s">
        <v>7224</v>
      </c>
      <c r="E6767" s="302" t="s">
        <v>51</v>
      </c>
      <c r="F6767" s="423" t="s">
        <v>13100</v>
      </c>
      <c r="G6767" s="423"/>
      <c r="H6767" s="423">
        <v>5.5544000000000001E-3</v>
      </c>
      <c r="I6767" s="423"/>
      <c r="J6767" s="424">
        <v>5.0999999999999997E-2</v>
      </c>
      <c r="K6767" s="424"/>
      <c r="L6767" s="424"/>
    </row>
    <row r="6768" spans="1:12" ht="24" customHeight="1">
      <c r="A6768" s="300" t="s">
        <v>12986</v>
      </c>
      <c r="B6768" s="301" t="s">
        <v>13101</v>
      </c>
      <c r="C6768" s="300" t="s">
        <v>9</v>
      </c>
      <c r="D6768" s="300" t="s">
        <v>7359</v>
      </c>
      <c r="E6768" s="302" t="s">
        <v>51</v>
      </c>
      <c r="F6768" s="423" t="s">
        <v>13102</v>
      </c>
      <c r="G6768" s="423"/>
      <c r="H6768" s="423">
        <v>1.7919999999999999E-4</v>
      </c>
      <c r="I6768" s="423"/>
      <c r="J6768" s="424">
        <v>2.3E-2</v>
      </c>
      <c r="K6768" s="424"/>
      <c r="L6768" s="424"/>
    </row>
    <row r="6769" spans="1:12" ht="24" customHeight="1">
      <c r="A6769" s="300" t="s">
        <v>12986</v>
      </c>
      <c r="B6769" s="301" t="s">
        <v>13103</v>
      </c>
      <c r="C6769" s="300" t="s">
        <v>9</v>
      </c>
      <c r="D6769" s="300" t="s">
        <v>8851</v>
      </c>
      <c r="E6769" s="302" t="s">
        <v>51</v>
      </c>
      <c r="F6769" s="423" t="s">
        <v>13104</v>
      </c>
      <c r="G6769" s="423"/>
      <c r="H6769" s="423">
        <v>1.4339999999999999E-4</v>
      </c>
      <c r="I6769" s="423"/>
      <c r="J6769" s="424">
        <v>2.7799999999999998E-2</v>
      </c>
      <c r="K6769" s="424"/>
      <c r="L6769" s="424"/>
    </row>
    <row r="6770" spans="1:12" ht="24" customHeight="1">
      <c r="A6770" s="300" t="s">
        <v>12986</v>
      </c>
      <c r="B6770" s="301" t="s">
        <v>13105</v>
      </c>
      <c r="C6770" s="300" t="s">
        <v>9</v>
      </c>
      <c r="D6770" s="300" t="s">
        <v>8852</v>
      </c>
      <c r="E6770" s="302" t="s">
        <v>51</v>
      </c>
      <c r="F6770" s="423" t="s">
        <v>13106</v>
      </c>
      <c r="G6770" s="423"/>
      <c r="H6770" s="423">
        <v>3.0700000000000001E-5</v>
      </c>
      <c r="I6770" s="423"/>
      <c r="J6770" s="424">
        <v>1.6799999999999999E-2</v>
      </c>
      <c r="K6770" s="424"/>
      <c r="L6770" s="424"/>
    </row>
    <row r="6771" spans="1:12" ht="24" customHeight="1">
      <c r="A6771" s="300" t="s">
        <v>12986</v>
      </c>
      <c r="B6771" s="301" t="s">
        <v>13107</v>
      </c>
      <c r="C6771" s="300" t="s">
        <v>9</v>
      </c>
      <c r="D6771" s="300" t="s">
        <v>9000</v>
      </c>
      <c r="E6771" s="302" t="s">
        <v>51</v>
      </c>
      <c r="F6771" s="423" t="s">
        <v>13108</v>
      </c>
      <c r="G6771" s="423"/>
      <c r="H6771" s="423">
        <v>6.3219000000000001E-3</v>
      </c>
      <c r="I6771" s="423"/>
      <c r="J6771" s="424">
        <v>4.2799999999999998E-2</v>
      </c>
      <c r="K6771" s="424"/>
      <c r="L6771" s="424"/>
    </row>
    <row r="6772" spans="1:12" ht="24" customHeight="1">
      <c r="A6772" s="300" t="s">
        <v>12986</v>
      </c>
      <c r="B6772" s="301" t="s">
        <v>13109</v>
      </c>
      <c r="C6772" s="300" t="s">
        <v>9</v>
      </c>
      <c r="D6772" s="300" t="s">
        <v>9574</v>
      </c>
      <c r="E6772" s="302" t="s">
        <v>51</v>
      </c>
      <c r="F6772" s="423" t="s">
        <v>13110</v>
      </c>
      <c r="G6772" s="423"/>
      <c r="H6772" s="423">
        <v>2.0049E-3</v>
      </c>
      <c r="I6772" s="423"/>
      <c r="J6772" s="424">
        <v>1.77E-2</v>
      </c>
      <c r="K6772" s="424"/>
      <c r="L6772" s="424"/>
    </row>
    <row r="6773" spans="1:12" ht="24" customHeight="1">
      <c r="A6773" s="300" t="s">
        <v>12986</v>
      </c>
      <c r="B6773" s="301" t="s">
        <v>13111</v>
      </c>
      <c r="C6773" s="300" t="s">
        <v>9</v>
      </c>
      <c r="D6773" s="300" t="s">
        <v>10714</v>
      </c>
      <c r="E6773" s="302" t="s">
        <v>93</v>
      </c>
      <c r="F6773" s="423" t="s">
        <v>13112</v>
      </c>
      <c r="G6773" s="423"/>
      <c r="H6773" s="423">
        <v>1.0537000000000001E-3</v>
      </c>
      <c r="I6773" s="423"/>
      <c r="J6773" s="424">
        <v>1.61E-2</v>
      </c>
      <c r="K6773" s="424"/>
      <c r="L6773" s="424"/>
    </row>
    <row r="6774" spans="1:12" ht="24" customHeight="1">
      <c r="A6774" s="300" t="s">
        <v>12986</v>
      </c>
      <c r="B6774" s="301" t="s">
        <v>13113</v>
      </c>
      <c r="C6774" s="300" t="s">
        <v>9</v>
      </c>
      <c r="D6774" s="300" t="s">
        <v>10809</v>
      </c>
      <c r="E6774" s="302" t="s">
        <v>51</v>
      </c>
      <c r="F6774" s="423" t="s">
        <v>13114</v>
      </c>
      <c r="G6774" s="423"/>
      <c r="H6774" s="423">
        <v>1.0537000000000001E-3</v>
      </c>
      <c r="I6774" s="423"/>
      <c r="J6774" s="424">
        <v>1.26E-2</v>
      </c>
      <c r="K6774" s="424"/>
      <c r="L6774" s="424"/>
    </row>
    <row r="6775" spans="1:12" ht="24" customHeight="1">
      <c r="A6775" s="300" t="s">
        <v>12986</v>
      </c>
      <c r="B6775" s="301" t="s">
        <v>13115</v>
      </c>
      <c r="C6775" s="300" t="s">
        <v>9</v>
      </c>
      <c r="D6775" s="300" t="s">
        <v>10810</v>
      </c>
      <c r="E6775" s="302" t="s">
        <v>51</v>
      </c>
      <c r="F6775" s="423" t="s">
        <v>13116</v>
      </c>
      <c r="G6775" s="423"/>
      <c r="H6775" s="423">
        <v>1.0537000000000001E-3</v>
      </c>
      <c r="I6775" s="423"/>
      <c r="J6775" s="424">
        <v>2.8000000000000001E-2</v>
      </c>
      <c r="K6775" s="424"/>
      <c r="L6775" s="424"/>
    </row>
    <row r="6776" spans="1:12" ht="24" customHeight="1">
      <c r="A6776" s="300" t="s">
        <v>12986</v>
      </c>
      <c r="B6776" s="301" t="s">
        <v>13117</v>
      </c>
      <c r="C6776" s="300" t="s">
        <v>9</v>
      </c>
      <c r="D6776" s="300" t="s">
        <v>10837</v>
      </c>
      <c r="E6776" s="302" t="s">
        <v>51</v>
      </c>
      <c r="F6776" s="423" t="s">
        <v>13118</v>
      </c>
      <c r="G6776" s="423"/>
      <c r="H6776" s="423">
        <v>3.5800000000000003E-5</v>
      </c>
      <c r="I6776" s="423"/>
      <c r="J6776" s="424">
        <v>1.5900000000000001E-2</v>
      </c>
      <c r="K6776" s="424"/>
      <c r="L6776" s="424"/>
    </row>
    <row r="6777" spans="1:12" ht="24" customHeight="1">
      <c r="A6777" s="300" t="s">
        <v>12986</v>
      </c>
      <c r="B6777" s="301" t="s">
        <v>13003</v>
      </c>
      <c r="C6777" s="300" t="s">
        <v>9</v>
      </c>
      <c r="D6777" s="300" t="s">
        <v>7216</v>
      </c>
      <c r="E6777" s="302" t="s">
        <v>51</v>
      </c>
      <c r="F6777" s="423" t="s">
        <v>13004</v>
      </c>
      <c r="G6777" s="423"/>
      <c r="H6777" s="423">
        <v>2.1105E-3</v>
      </c>
      <c r="I6777" s="423"/>
      <c r="J6777" s="424">
        <v>7.0499999999999993E-2</v>
      </c>
      <c r="K6777" s="424"/>
      <c r="L6777" s="424"/>
    </row>
    <row r="6778" spans="1:12" ht="24" customHeight="1">
      <c r="A6778" s="300" t="s">
        <v>12986</v>
      </c>
      <c r="B6778" s="301" t="s">
        <v>13005</v>
      </c>
      <c r="C6778" s="300" t="s">
        <v>9</v>
      </c>
      <c r="D6778" s="300" t="s">
        <v>7393</v>
      </c>
      <c r="E6778" s="302" t="s">
        <v>12988</v>
      </c>
      <c r="F6778" s="423" t="s">
        <v>13006</v>
      </c>
      <c r="G6778" s="423"/>
      <c r="H6778" s="423">
        <v>1.2696999999999999E-3</v>
      </c>
      <c r="I6778" s="423"/>
      <c r="J6778" s="424">
        <v>6.8599999999999994E-2</v>
      </c>
      <c r="K6778" s="424"/>
      <c r="L6778" s="424"/>
    </row>
    <row r="6779" spans="1:12" ht="24" customHeight="1">
      <c r="A6779" s="300" t="s">
        <v>12986</v>
      </c>
      <c r="B6779" s="301" t="s">
        <v>13007</v>
      </c>
      <c r="C6779" s="300" t="s">
        <v>9</v>
      </c>
      <c r="D6779" s="300" t="s">
        <v>10619</v>
      </c>
      <c r="E6779" s="302" t="s">
        <v>51</v>
      </c>
      <c r="F6779" s="423" t="s">
        <v>13008</v>
      </c>
      <c r="G6779" s="423"/>
      <c r="H6779" s="423">
        <v>9.8489999999999992E-4</v>
      </c>
      <c r="I6779" s="423"/>
      <c r="J6779" s="424">
        <v>0.18840000000000001</v>
      </c>
      <c r="K6779" s="424"/>
      <c r="L6779" s="424"/>
    </row>
    <row r="6780" spans="1:12" ht="24" customHeight="1">
      <c r="A6780" s="300" t="s">
        <v>12986</v>
      </c>
      <c r="B6780" s="301" t="s">
        <v>13009</v>
      </c>
      <c r="C6780" s="300" t="s">
        <v>9</v>
      </c>
      <c r="D6780" s="300" t="s">
        <v>10769</v>
      </c>
      <c r="E6780" s="302" t="s">
        <v>51</v>
      </c>
      <c r="F6780" s="423" t="s">
        <v>13010</v>
      </c>
      <c r="G6780" s="423"/>
      <c r="H6780" s="423">
        <v>8.8530399999999995E-2</v>
      </c>
      <c r="I6780" s="423"/>
      <c r="J6780" s="424">
        <v>0.1115</v>
      </c>
      <c r="K6780" s="424"/>
      <c r="L6780" s="424"/>
    </row>
    <row r="6781" spans="1:12" ht="24" customHeight="1">
      <c r="A6781" s="300" t="s">
        <v>12986</v>
      </c>
      <c r="B6781" s="301" t="s">
        <v>13011</v>
      </c>
      <c r="C6781" s="300" t="s">
        <v>9</v>
      </c>
      <c r="D6781" s="300" t="s">
        <v>10929</v>
      </c>
      <c r="E6781" s="302" t="s">
        <v>51</v>
      </c>
      <c r="F6781" s="423" t="s">
        <v>13012</v>
      </c>
      <c r="G6781" s="423"/>
      <c r="H6781" s="423">
        <v>8.5349999999999998E-4</v>
      </c>
      <c r="I6781" s="423"/>
      <c r="J6781" s="424">
        <v>0.12839999999999999</v>
      </c>
      <c r="K6781" s="424"/>
      <c r="L6781" s="424"/>
    </row>
    <row r="6782" spans="1:12" ht="17.100000000000001" customHeight="1">
      <c r="A6782" s="298"/>
      <c r="B6782" s="298"/>
      <c r="C6782" s="298"/>
      <c r="D6782" s="298"/>
      <c r="E6782" s="298"/>
      <c r="F6782" s="298"/>
      <c r="G6782" s="298"/>
      <c r="H6782" s="298"/>
      <c r="I6782" s="298"/>
      <c r="J6782" s="298" t="s">
        <v>12992</v>
      </c>
      <c r="K6782" s="298"/>
      <c r="L6782" s="298" t="s">
        <v>14668</v>
      </c>
    </row>
    <row r="6783" spans="1:12">
      <c r="A6783" s="414" t="s">
        <v>13056</v>
      </c>
      <c r="B6783" s="414"/>
      <c r="C6783" s="414"/>
      <c r="D6783" s="414"/>
      <c r="E6783" s="414"/>
      <c r="F6783" s="414"/>
      <c r="G6783" s="414"/>
      <c r="H6783" s="414"/>
      <c r="I6783" s="294"/>
      <c r="J6783" s="294"/>
      <c r="K6783" s="294"/>
      <c r="L6783" s="294"/>
    </row>
    <row r="6784" spans="1:12" ht="17.100000000000001" customHeight="1">
      <c r="A6784" s="294" t="s">
        <v>12978</v>
      </c>
      <c r="B6784" s="298" t="s">
        <v>12979</v>
      </c>
      <c r="C6784" s="294" t="s">
        <v>12980</v>
      </c>
      <c r="D6784" s="294" t="s">
        <v>12981</v>
      </c>
      <c r="E6784" s="299" t="s">
        <v>12982</v>
      </c>
      <c r="F6784" s="413" t="s">
        <v>12983</v>
      </c>
      <c r="G6784" s="413"/>
      <c r="H6784" s="413" t="s">
        <v>12984</v>
      </c>
      <c r="I6784" s="413"/>
      <c r="J6784" s="413" t="s">
        <v>12985</v>
      </c>
      <c r="K6784" s="413"/>
      <c r="L6784" s="413"/>
    </row>
    <row r="6785" spans="1:12" ht="24" customHeight="1">
      <c r="A6785" s="300" t="s">
        <v>12986</v>
      </c>
      <c r="B6785" s="301" t="s">
        <v>13057</v>
      </c>
      <c r="C6785" s="300" t="s">
        <v>9</v>
      </c>
      <c r="D6785" s="300" t="s">
        <v>12549</v>
      </c>
      <c r="E6785" s="302" t="s">
        <v>27</v>
      </c>
      <c r="F6785" s="423" t="s">
        <v>12948</v>
      </c>
      <c r="G6785" s="423"/>
      <c r="H6785" s="423">
        <v>0.79207090000000002</v>
      </c>
      <c r="I6785" s="423"/>
      <c r="J6785" s="424">
        <v>0.51480000000000004</v>
      </c>
      <c r="K6785" s="424"/>
      <c r="L6785" s="424"/>
    </row>
    <row r="6786" spans="1:12" ht="17.100000000000001" customHeight="1">
      <c r="A6786" s="298"/>
      <c r="B6786" s="298"/>
      <c r="C6786" s="298"/>
      <c r="D6786" s="298"/>
      <c r="E6786" s="298"/>
      <c r="F6786" s="298"/>
      <c r="G6786" s="298"/>
      <c r="H6786" s="298"/>
      <c r="I6786" s="298"/>
      <c r="J6786" s="298" t="s">
        <v>12992</v>
      </c>
      <c r="K6786" s="298"/>
      <c r="L6786" s="298" t="s">
        <v>14219</v>
      </c>
    </row>
    <row r="6787" spans="1:12">
      <c r="A6787" s="414" t="s">
        <v>13058</v>
      </c>
      <c r="B6787" s="414"/>
      <c r="C6787" s="414"/>
      <c r="D6787" s="414"/>
      <c r="E6787" s="414"/>
      <c r="F6787" s="414"/>
      <c r="G6787" s="414"/>
      <c r="H6787" s="414"/>
      <c r="I6787" s="294"/>
      <c r="J6787" s="294"/>
      <c r="K6787" s="294"/>
      <c r="L6787" s="294"/>
    </row>
    <row r="6788" spans="1:12" ht="17.100000000000001" customHeight="1">
      <c r="A6788" s="294" t="s">
        <v>12978</v>
      </c>
      <c r="B6788" s="298" t="s">
        <v>12979</v>
      </c>
      <c r="C6788" s="294" t="s">
        <v>12980</v>
      </c>
      <c r="D6788" s="294" t="s">
        <v>12981</v>
      </c>
      <c r="E6788" s="299" t="s">
        <v>12982</v>
      </c>
      <c r="F6788" s="413" t="s">
        <v>12983</v>
      </c>
      <c r="G6788" s="413"/>
      <c r="H6788" s="413" t="s">
        <v>12984</v>
      </c>
      <c r="I6788" s="413"/>
      <c r="J6788" s="413" t="s">
        <v>12985</v>
      </c>
      <c r="K6788" s="413"/>
      <c r="L6788" s="413"/>
    </row>
    <row r="6789" spans="1:12" ht="24" customHeight="1">
      <c r="A6789" s="300" t="s">
        <v>12986</v>
      </c>
      <c r="B6789" s="301" t="s">
        <v>13059</v>
      </c>
      <c r="C6789" s="300" t="s">
        <v>9</v>
      </c>
      <c r="D6789" s="300" t="s">
        <v>12535</v>
      </c>
      <c r="E6789" s="302" t="s">
        <v>27</v>
      </c>
      <c r="F6789" s="423" t="s">
        <v>12936</v>
      </c>
      <c r="G6789" s="423"/>
      <c r="H6789" s="423">
        <v>0.79207090000000002</v>
      </c>
      <c r="I6789" s="423"/>
      <c r="J6789" s="424">
        <v>3.9600000000000003E-2</v>
      </c>
      <c r="K6789" s="424"/>
      <c r="L6789" s="424"/>
    </row>
    <row r="6790" spans="1:12" ht="17.100000000000001" customHeight="1">
      <c r="A6790" s="298"/>
      <c r="B6790" s="298"/>
      <c r="C6790" s="298"/>
      <c r="D6790" s="298"/>
      <c r="E6790" s="298"/>
      <c r="F6790" s="298"/>
      <c r="G6790" s="298"/>
      <c r="H6790" s="298"/>
      <c r="I6790" s="298"/>
      <c r="J6790" s="298" t="s">
        <v>12992</v>
      </c>
      <c r="K6790" s="298"/>
      <c r="L6790" s="298" t="s">
        <v>12908</v>
      </c>
    </row>
    <row r="6791" spans="1:12">
      <c r="A6791" s="414" t="s">
        <v>13060</v>
      </c>
      <c r="B6791" s="414"/>
      <c r="C6791" s="414"/>
      <c r="D6791" s="414"/>
      <c r="E6791" s="414"/>
      <c r="F6791" s="414"/>
      <c r="G6791" s="414"/>
      <c r="H6791" s="414"/>
      <c r="I6791" s="294"/>
      <c r="J6791" s="294"/>
      <c r="K6791" s="294"/>
      <c r="L6791" s="294"/>
    </row>
    <row r="6792" spans="1:12" ht="17.100000000000001" customHeight="1">
      <c r="A6792" s="294" t="s">
        <v>12978</v>
      </c>
      <c r="B6792" s="298" t="s">
        <v>12979</v>
      </c>
      <c r="C6792" s="294" t="s">
        <v>12980</v>
      </c>
      <c r="D6792" s="294" t="s">
        <v>12981</v>
      </c>
      <c r="E6792" s="299" t="s">
        <v>12982</v>
      </c>
      <c r="F6792" s="413" t="s">
        <v>12983</v>
      </c>
      <c r="G6792" s="413"/>
      <c r="H6792" s="413" t="s">
        <v>12984</v>
      </c>
      <c r="I6792" s="413"/>
      <c r="J6792" s="413" t="s">
        <v>12985</v>
      </c>
      <c r="K6792" s="413"/>
      <c r="L6792" s="413"/>
    </row>
    <row r="6793" spans="1:12" ht="24" customHeight="1">
      <c r="A6793" s="300" t="s">
        <v>12986</v>
      </c>
      <c r="B6793" s="301" t="s">
        <v>13061</v>
      </c>
      <c r="C6793" s="300" t="s">
        <v>9</v>
      </c>
      <c r="D6793" s="300" t="s">
        <v>12522</v>
      </c>
      <c r="E6793" s="302" t="s">
        <v>27</v>
      </c>
      <c r="F6793" s="423" t="s">
        <v>12964</v>
      </c>
      <c r="G6793" s="423"/>
      <c r="H6793" s="423">
        <v>0.79207090000000002</v>
      </c>
      <c r="I6793" s="423"/>
      <c r="J6793" s="424">
        <v>2.0038999999999998</v>
      </c>
      <c r="K6793" s="424"/>
      <c r="L6793" s="424"/>
    </row>
    <row r="6794" spans="1:12" ht="24" customHeight="1">
      <c r="A6794" s="300" t="s">
        <v>12986</v>
      </c>
      <c r="B6794" s="301" t="s">
        <v>13062</v>
      </c>
      <c r="C6794" s="300" t="s">
        <v>9</v>
      </c>
      <c r="D6794" s="300" t="s">
        <v>12527</v>
      </c>
      <c r="E6794" s="302" t="s">
        <v>27</v>
      </c>
      <c r="F6794" s="423" t="s">
        <v>13063</v>
      </c>
      <c r="G6794" s="423"/>
      <c r="H6794" s="423">
        <v>0.79207090000000002</v>
      </c>
      <c r="I6794" s="423"/>
      <c r="J6794" s="424">
        <v>0.26929999999999998</v>
      </c>
      <c r="K6794" s="424"/>
      <c r="L6794" s="424"/>
    </row>
    <row r="6795" spans="1:12" ht="17.100000000000001" customHeight="1">
      <c r="A6795" s="298"/>
      <c r="B6795" s="298"/>
      <c r="C6795" s="298"/>
      <c r="D6795" s="298"/>
      <c r="E6795" s="298"/>
      <c r="F6795" s="298"/>
      <c r="G6795" s="298"/>
      <c r="H6795" s="298"/>
      <c r="I6795" s="298"/>
      <c r="J6795" s="298" t="s">
        <v>12992</v>
      </c>
      <c r="K6795" s="298"/>
      <c r="L6795" s="298" t="s">
        <v>14650</v>
      </c>
    </row>
    <row r="6796" spans="1:12" ht="17.100000000000001" customHeight="1">
      <c r="A6796" s="294" t="s">
        <v>13014</v>
      </c>
      <c r="B6796" s="294"/>
      <c r="C6796" s="294"/>
      <c r="D6796" s="294"/>
      <c r="E6796" s="294"/>
      <c r="F6796" s="294"/>
      <c r="G6796" s="294"/>
      <c r="H6796" s="294"/>
      <c r="I6796" s="294"/>
      <c r="J6796" s="294"/>
      <c r="K6796" s="294"/>
      <c r="L6796" s="294"/>
    </row>
    <row r="6797" spans="1:12" ht="17.100000000000001" customHeight="1">
      <c r="A6797" s="298"/>
      <c r="B6797" s="298"/>
      <c r="C6797" s="298"/>
      <c r="D6797" s="298"/>
      <c r="E6797" s="298"/>
      <c r="F6797" s="298"/>
      <c r="G6797" s="298"/>
      <c r="H6797" s="298"/>
      <c r="I6797" s="298"/>
      <c r="J6797" s="298" t="s">
        <v>13015</v>
      </c>
      <c r="K6797" s="298"/>
      <c r="L6797" s="298" t="s">
        <v>14669</v>
      </c>
    </row>
    <row r="6798" spans="1:12" ht="17.100000000000001" customHeight="1">
      <c r="A6798" s="298"/>
      <c r="B6798" s="298"/>
      <c r="C6798" s="298"/>
      <c r="D6798" s="298"/>
      <c r="E6798" s="298"/>
      <c r="F6798" s="298"/>
      <c r="G6798" s="298"/>
      <c r="H6798" s="298"/>
      <c r="I6798" s="298"/>
      <c r="J6798" s="298" t="s">
        <v>13017</v>
      </c>
      <c r="K6798" s="298" t="s">
        <v>13018</v>
      </c>
      <c r="L6798" s="298" t="s">
        <v>14431</v>
      </c>
    </row>
    <row r="6799" spans="1:12" ht="17.100000000000001" customHeight="1">
      <c r="A6799" s="298"/>
      <c r="B6799" s="298"/>
      <c r="C6799" s="298"/>
      <c r="D6799" s="298"/>
      <c r="E6799" s="298"/>
      <c r="F6799" s="298"/>
      <c r="G6799" s="298"/>
      <c r="H6799" s="298"/>
      <c r="I6799" s="298"/>
      <c r="J6799" s="298" t="s">
        <v>13020</v>
      </c>
      <c r="K6799" s="298"/>
      <c r="L6799" s="298" t="s">
        <v>14670</v>
      </c>
    </row>
    <row r="6800" spans="1:12" ht="17.100000000000001" customHeight="1">
      <c r="A6800" s="298"/>
      <c r="B6800" s="298"/>
      <c r="C6800" s="298"/>
      <c r="D6800" s="298"/>
      <c r="E6800" s="298"/>
      <c r="F6800" s="298"/>
      <c r="G6800" s="298"/>
      <c r="H6800" s="298"/>
      <c r="I6800" s="298"/>
      <c r="J6800" s="298" t="s">
        <v>13022</v>
      </c>
      <c r="K6800" s="298" t="s">
        <v>12974</v>
      </c>
      <c r="L6800" s="298" t="s">
        <v>14671</v>
      </c>
    </row>
    <row r="6801" spans="1:12" ht="17.100000000000001" customHeight="1">
      <c r="A6801" s="298"/>
      <c r="B6801" s="298"/>
      <c r="C6801" s="298"/>
      <c r="D6801" s="298"/>
      <c r="E6801" s="298"/>
      <c r="F6801" s="298"/>
      <c r="G6801" s="298"/>
      <c r="H6801" s="298"/>
      <c r="I6801" s="298"/>
      <c r="J6801" s="298" t="s">
        <v>13024</v>
      </c>
      <c r="K6801" s="298"/>
      <c r="L6801" s="298" t="s">
        <v>14672</v>
      </c>
    </row>
    <row r="6802" spans="1:12" ht="30" customHeight="1">
      <c r="A6802" s="299"/>
      <c r="B6802" s="299"/>
      <c r="C6802" s="299"/>
      <c r="D6802" s="299"/>
      <c r="E6802" s="299"/>
      <c r="F6802" s="299"/>
      <c r="G6802" s="299"/>
      <c r="H6802" s="299"/>
      <c r="I6802" s="299"/>
      <c r="J6802" s="299"/>
      <c r="K6802" s="299"/>
      <c r="L6802" s="299"/>
    </row>
    <row r="6803" spans="1:12" ht="24" customHeight="1">
      <c r="A6803" s="295" t="s">
        <v>14673</v>
      </c>
      <c r="B6803" s="296" t="s">
        <v>14674</v>
      </c>
      <c r="C6803" s="295" t="s">
        <v>9</v>
      </c>
      <c r="D6803" s="295" t="s">
        <v>951</v>
      </c>
      <c r="E6803" s="297" t="s">
        <v>51</v>
      </c>
      <c r="F6803" s="296"/>
      <c r="G6803" s="296"/>
      <c r="H6803" s="296"/>
      <c r="I6803" s="296"/>
      <c r="J6803" s="296"/>
      <c r="K6803" s="296"/>
      <c r="L6803" s="296"/>
    </row>
    <row r="6804" spans="1:12">
      <c r="A6804" s="414" t="s">
        <v>12977</v>
      </c>
      <c r="B6804" s="414"/>
      <c r="C6804" s="414"/>
      <c r="D6804" s="414"/>
      <c r="E6804" s="414"/>
      <c r="F6804" s="414"/>
      <c r="G6804" s="414"/>
      <c r="H6804" s="414"/>
      <c r="I6804" s="294"/>
      <c r="J6804" s="294"/>
      <c r="K6804" s="294"/>
      <c r="L6804" s="294"/>
    </row>
    <row r="6805" spans="1:12" ht="17.100000000000001" customHeight="1">
      <c r="A6805" s="294" t="s">
        <v>12978</v>
      </c>
      <c r="B6805" s="298" t="s">
        <v>12979</v>
      </c>
      <c r="C6805" s="294" t="s">
        <v>12980</v>
      </c>
      <c r="D6805" s="294" t="s">
        <v>12981</v>
      </c>
      <c r="E6805" s="299" t="s">
        <v>12982</v>
      </c>
      <c r="F6805" s="413" t="s">
        <v>12983</v>
      </c>
      <c r="G6805" s="413"/>
      <c r="H6805" s="413" t="s">
        <v>12984</v>
      </c>
      <c r="I6805" s="413"/>
      <c r="J6805" s="413" t="s">
        <v>12985</v>
      </c>
      <c r="K6805" s="413"/>
      <c r="L6805" s="413"/>
    </row>
    <row r="6806" spans="1:12" ht="24" customHeight="1">
      <c r="A6806" s="300" t="s">
        <v>12986</v>
      </c>
      <c r="B6806" s="301" t="s">
        <v>13085</v>
      </c>
      <c r="C6806" s="300" t="s">
        <v>9</v>
      </c>
      <c r="D6806" s="300" t="s">
        <v>7909</v>
      </c>
      <c r="E6806" s="302" t="s">
        <v>51</v>
      </c>
      <c r="F6806" s="423" t="s">
        <v>13086</v>
      </c>
      <c r="G6806" s="423"/>
      <c r="H6806" s="423">
        <v>1.227E-4</v>
      </c>
      <c r="I6806" s="423"/>
      <c r="J6806" s="424">
        <v>1.2800000000000001E-2</v>
      </c>
      <c r="K6806" s="424"/>
      <c r="L6806" s="424"/>
    </row>
    <row r="6807" spans="1:12" ht="24" customHeight="1">
      <c r="A6807" s="300" t="s">
        <v>12986</v>
      </c>
      <c r="B6807" s="301" t="s">
        <v>13087</v>
      </c>
      <c r="C6807" s="300" t="s">
        <v>9</v>
      </c>
      <c r="D6807" s="300" t="s">
        <v>8873</v>
      </c>
      <c r="E6807" s="302" t="s">
        <v>51</v>
      </c>
      <c r="F6807" s="423" t="s">
        <v>13088</v>
      </c>
      <c r="G6807" s="423"/>
      <c r="H6807" s="423">
        <v>1.1600000000000001E-5</v>
      </c>
      <c r="I6807" s="423"/>
      <c r="J6807" s="424">
        <v>1.01E-2</v>
      </c>
      <c r="K6807" s="424"/>
      <c r="L6807" s="424"/>
    </row>
    <row r="6808" spans="1:12" ht="48" customHeight="1">
      <c r="A6808" s="300" t="s">
        <v>12986</v>
      </c>
      <c r="B6808" s="301" t="s">
        <v>13089</v>
      </c>
      <c r="C6808" s="300" t="s">
        <v>9</v>
      </c>
      <c r="D6808" s="300" t="s">
        <v>9227</v>
      </c>
      <c r="E6808" s="302" t="s">
        <v>51</v>
      </c>
      <c r="F6808" s="423" t="s">
        <v>13090</v>
      </c>
      <c r="G6808" s="423"/>
      <c r="H6808" s="423">
        <v>8.3000000000000002E-6</v>
      </c>
      <c r="I6808" s="423"/>
      <c r="J6808" s="424">
        <v>1.11E-2</v>
      </c>
      <c r="K6808" s="424"/>
      <c r="L6808" s="424"/>
    </row>
    <row r="6809" spans="1:12" ht="24" customHeight="1">
      <c r="A6809" s="300" t="s">
        <v>12986</v>
      </c>
      <c r="B6809" s="301" t="s">
        <v>13091</v>
      </c>
      <c r="C6809" s="300" t="s">
        <v>9</v>
      </c>
      <c r="D6809" s="300" t="s">
        <v>9580</v>
      </c>
      <c r="E6809" s="302" t="s">
        <v>51</v>
      </c>
      <c r="F6809" s="423" t="s">
        <v>13092</v>
      </c>
      <c r="G6809" s="423"/>
      <c r="H6809" s="423">
        <v>8.1000000000000004E-6</v>
      </c>
      <c r="I6809" s="423"/>
      <c r="J6809" s="424">
        <v>7.3000000000000001E-3</v>
      </c>
      <c r="K6809" s="424"/>
      <c r="L6809" s="424"/>
    </row>
    <row r="6810" spans="1:12" ht="24" customHeight="1">
      <c r="A6810" s="300" t="s">
        <v>12986</v>
      </c>
      <c r="B6810" s="301" t="s">
        <v>12987</v>
      </c>
      <c r="C6810" s="300" t="s">
        <v>9</v>
      </c>
      <c r="D6810" s="300" t="s">
        <v>9831</v>
      </c>
      <c r="E6810" s="302" t="s">
        <v>12988</v>
      </c>
      <c r="F6810" s="423" t="s">
        <v>12989</v>
      </c>
      <c r="G6810" s="423"/>
      <c r="H6810" s="423">
        <v>2.8421000000000002E-3</v>
      </c>
      <c r="I6810" s="423"/>
      <c r="J6810" s="424">
        <v>2.8799999999999999E-2</v>
      </c>
      <c r="K6810" s="424"/>
      <c r="L6810" s="424"/>
    </row>
    <row r="6811" spans="1:12" ht="36" customHeight="1">
      <c r="A6811" s="300" t="s">
        <v>12986</v>
      </c>
      <c r="B6811" s="301" t="s">
        <v>12990</v>
      </c>
      <c r="C6811" s="300" t="s">
        <v>9</v>
      </c>
      <c r="D6811" s="300" t="s">
        <v>11426</v>
      </c>
      <c r="E6811" s="302" t="s">
        <v>51</v>
      </c>
      <c r="F6811" s="423" t="s">
        <v>12991</v>
      </c>
      <c r="G6811" s="423"/>
      <c r="H6811" s="423">
        <v>1.4889999999999999E-4</v>
      </c>
      <c r="I6811" s="423"/>
      <c r="J6811" s="424">
        <v>1.9699999999999999E-2</v>
      </c>
      <c r="K6811" s="424"/>
      <c r="L6811" s="424"/>
    </row>
    <row r="6812" spans="1:12" ht="17.100000000000001" customHeight="1">
      <c r="A6812" s="298"/>
      <c r="B6812" s="298"/>
      <c r="C6812" s="298"/>
      <c r="D6812" s="298"/>
      <c r="E6812" s="298"/>
      <c r="F6812" s="298"/>
      <c r="G6812" s="298"/>
      <c r="H6812" s="298"/>
      <c r="I6812" s="298"/>
      <c r="J6812" s="298" t="s">
        <v>12992</v>
      </c>
      <c r="K6812" s="298"/>
      <c r="L6812" s="298" t="s">
        <v>12933</v>
      </c>
    </row>
    <row r="6813" spans="1:12">
      <c r="A6813" s="414" t="s">
        <v>12994</v>
      </c>
      <c r="B6813" s="414"/>
      <c r="C6813" s="414"/>
      <c r="D6813" s="414"/>
      <c r="E6813" s="414"/>
      <c r="F6813" s="414"/>
      <c r="G6813" s="414"/>
      <c r="H6813" s="414"/>
      <c r="I6813" s="294"/>
      <c r="J6813" s="294"/>
      <c r="K6813" s="294"/>
      <c r="L6813" s="294"/>
    </row>
    <row r="6814" spans="1:12" ht="17.100000000000001" customHeight="1">
      <c r="A6814" s="294" t="s">
        <v>12978</v>
      </c>
      <c r="B6814" s="298" t="s">
        <v>12979</v>
      </c>
      <c r="C6814" s="294" t="s">
        <v>12980</v>
      </c>
      <c r="D6814" s="294" t="s">
        <v>12981</v>
      </c>
      <c r="E6814" s="299" t="s">
        <v>12982</v>
      </c>
      <c r="F6814" s="413" t="s">
        <v>12983</v>
      </c>
      <c r="G6814" s="413"/>
      <c r="H6814" s="413" t="s">
        <v>12984</v>
      </c>
      <c r="I6814" s="413"/>
      <c r="J6814" s="413" t="s">
        <v>12985</v>
      </c>
      <c r="K6814" s="413"/>
      <c r="L6814" s="413"/>
    </row>
    <row r="6815" spans="1:12" ht="24" customHeight="1">
      <c r="A6815" s="300" t="s">
        <v>12986</v>
      </c>
      <c r="B6815" s="301" t="s">
        <v>13197</v>
      </c>
      <c r="C6815" s="300" t="s">
        <v>9</v>
      </c>
      <c r="D6815" s="300" t="s">
        <v>6983</v>
      </c>
      <c r="E6815" s="302" t="s">
        <v>27</v>
      </c>
      <c r="F6815" s="423" t="s">
        <v>13198</v>
      </c>
      <c r="G6815" s="423"/>
      <c r="H6815" s="423">
        <v>0.1073896</v>
      </c>
      <c r="I6815" s="423"/>
      <c r="J6815" s="424">
        <v>0.5423</v>
      </c>
      <c r="K6815" s="424"/>
      <c r="L6815" s="424"/>
    </row>
    <row r="6816" spans="1:12" ht="24" customHeight="1">
      <c r="A6816" s="300" t="s">
        <v>12986</v>
      </c>
      <c r="B6816" s="301" t="s">
        <v>13199</v>
      </c>
      <c r="C6816" s="300" t="s">
        <v>9</v>
      </c>
      <c r="D6816" s="300" t="s">
        <v>8746</v>
      </c>
      <c r="E6816" s="302" t="s">
        <v>27</v>
      </c>
      <c r="F6816" s="423" t="s">
        <v>13196</v>
      </c>
      <c r="G6816" s="423"/>
      <c r="H6816" s="423">
        <v>0.1073896</v>
      </c>
      <c r="I6816" s="423"/>
      <c r="J6816" s="424">
        <v>0.77210000000000001</v>
      </c>
      <c r="K6816" s="424"/>
      <c r="L6816" s="424"/>
    </row>
    <row r="6817" spans="1:12" ht="17.100000000000001" customHeight="1">
      <c r="A6817" s="298"/>
      <c r="B6817" s="298"/>
      <c r="C6817" s="298"/>
      <c r="D6817" s="298"/>
      <c r="E6817" s="298"/>
      <c r="F6817" s="298"/>
      <c r="G6817" s="298"/>
      <c r="H6817" s="298"/>
      <c r="I6817" s="298"/>
      <c r="J6817" s="298" t="s">
        <v>12992</v>
      </c>
      <c r="K6817" s="298"/>
      <c r="L6817" s="298" t="s">
        <v>13130</v>
      </c>
    </row>
    <row r="6818" spans="1:12">
      <c r="A6818" s="414" t="s">
        <v>12998</v>
      </c>
      <c r="B6818" s="414"/>
      <c r="C6818" s="414"/>
      <c r="D6818" s="414"/>
      <c r="E6818" s="414"/>
      <c r="F6818" s="414"/>
      <c r="G6818" s="414"/>
      <c r="H6818" s="414"/>
      <c r="I6818" s="294"/>
      <c r="J6818" s="294"/>
      <c r="K6818" s="294"/>
      <c r="L6818" s="294"/>
    </row>
    <row r="6819" spans="1:12" ht="17.100000000000001" customHeight="1">
      <c r="A6819" s="294" t="s">
        <v>12978</v>
      </c>
      <c r="B6819" s="298" t="s">
        <v>12979</v>
      </c>
      <c r="C6819" s="294" t="s">
        <v>12980</v>
      </c>
      <c r="D6819" s="294" t="s">
        <v>12981</v>
      </c>
      <c r="E6819" s="299" t="s">
        <v>12982</v>
      </c>
      <c r="F6819" s="413" t="s">
        <v>12983</v>
      </c>
      <c r="G6819" s="413"/>
      <c r="H6819" s="413" t="s">
        <v>12984</v>
      </c>
      <c r="I6819" s="413"/>
      <c r="J6819" s="413" t="s">
        <v>12985</v>
      </c>
      <c r="K6819" s="413"/>
      <c r="L6819" s="413"/>
    </row>
    <row r="6820" spans="1:12" ht="36" customHeight="1">
      <c r="A6820" s="300" t="s">
        <v>12986</v>
      </c>
      <c r="B6820" s="301" t="s">
        <v>14631</v>
      </c>
      <c r="C6820" s="300" t="s">
        <v>9</v>
      </c>
      <c r="D6820" s="300" t="s">
        <v>11290</v>
      </c>
      <c r="E6820" s="302" t="s">
        <v>51</v>
      </c>
      <c r="F6820" s="423" t="s">
        <v>13874</v>
      </c>
      <c r="G6820" s="423"/>
      <c r="H6820" s="423">
        <v>3</v>
      </c>
      <c r="I6820" s="423"/>
      <c r="J6820" s="424">
        <v>1.86</v>
      </c>
      <c r="K6820" s="424"/>
      <c r="L6820" s="424"/>
    </row>
    <row r="6821" spans="1:12" ht="24" customHeight="1">
      <c r="A6821" s="300" t="s">
        <v>12986</v>
      </c>
      <c r="B6821" s="301" t="s">
        <v>14675</v>
      </c>
      <c r="C6821" s="300" t="s">
        <v>9</v>
      </c>
      <c r="D6821" s="300" t="s">
        <v>8640</v>
      </c>
      <c r="E6821" s="302" t="s">
        <v>51</v>
      </c>
      <c r="F6821" s="423" t="s">
        <v>14676</v>
      </c>
      <c r="G6821" s="423"/>
      <c r="H6821" s="423">
        <v>1</v>
      </c>
      <c r="I6821" s="423"/>
      <c r="J6821" s="424">
        <v>48.26</v>
      </c>
      <c r="K6821" s="424"/>
      <c r="L6821" s="424"/>
    </row>
    <row r="6822" spans="1:12" ht="24" customHeight="1">
      <c r="A6822" s="300" t="s">
        <v>12986</v>
      </c>
      <c r="B6822" s="301" t="s">
        <v>13099</v>
      </c>
      <c r="C6822" s="300" t="s">
        <v>9</v>
      </c>
      <c r="D6822" s="300" t="s">
        <v>7224</v>
      </c>
      <c r="E6822" s="302" t="s">
        <v>51</v>
      </c>
      <c r="F6822" s="423" t="s">
        <v>13100</v>
      </c>
      <c r="G6822" s="423"/>
      <c r="H6822" s="423">
        <v>1.4506E-3</v>
      </c>
      <c r="I6822" s="423"/>
      <c r="J6822" s="424">
        <v>1.3299999999999999E-2</v>
      </c>
      <c r="K6822" s="424"/>
      <c r="L6822" s="424"/>
    </row>
    <row r="6823" spans="1:12" ht="24" customHeight="1">
      <c r="A6823" s="300" t="s">
        <v>12986</v>
      </c>
      <c r="B6823" s="301" t="s">
        <v>13101</v>
      </c>
      <c r="C6823" s="300" t="s">
        <v>9</v>
      </c>
      <c r="D6823" s="300" t="s">
        <v>7359</v>
      </c>
      <c r="E6823" s="302" t="s">
        <v>51</v>
      </c>
      <c r="F6823" s="423" t="s">
        <v>13102</v>
      </c>
      <c r="G6823" s="423"/>
      <c r="H6823" s="423">
        <v>4.6900000000000002E-5</v>
      </c>
      <c r="I6823" s="423"/>
      <c r="J6823" s="424">
        <v>6.0000000000000001E-3</v>
      </c>
      <c r="K6823" s="424"/>
      <c r="L6823" s="424"/>
    </row>
    <row r="6824" spans="1:12" ht="24" customHeight="1">
      <c r="A6824" s="300" t="s">
        <v>12986</v>
      </c>
      <c r="B6824" s="301" t="s">
        <v>13103</v>
      </c>
      <c r="C6824" s="300" t="s">
        <v>9</v>
      </c>
      <c r="D6824" s="300" t="s">
        <v>8851</v>
      </c>
      <c r="E6824" s="302" t="s">
        <v>51</v>
      </c>
      <c r="F6824" s="423" t="s">
        <v>13104</v>
      </c>
      <c r="G6824" s="423"/>
      <c r="H6824" s="423">
        <v>3.7400000000000001E-5</v>
      </c>
      <c r="I6824" s="423"/>
      <c r="J6824" s="424">
        <v>7.1999999999999998E-3</v>
      </c>
      <c r="K6824" s="424"/>
      <c r="L6824" s="424"/>
    </row>
    <row r="6825" spans="1:12" ht="24" customHeight="1">
      <c r="A6825" s="300" t="s">
        <v>12986</v>
      </c>
      <c r="B6825" s="301" t="s">
        <v>13105</v>
      </c>
      <c r="C6825" s="300" t="s">
        <v>9</v>
      </c>
      <c r="D6825" s="300" t="s">
        <v>8852</v>
      </c>
      <c r="E6825" s="302" t="s">
        <v>51</v>
      </c>
      <c r="F6825" s="423" t="s">
        <v>13106</v>
      </c>
      <c r="G6825" s="423"/>
      <c r="H6825" s="423">
        <v>8.1000000000000004E-6</v>
      </c>
      <c r="I6825" s="423"/>
      <c r="J6825" s="424">
        <v>4.4000000000000003E-3</v>
      </c>
      <c r="K6825" s="424"/>
      <c r="L6825" s="424"/>
    </row>
    <row r="6826" spans="1:12" ht="24" customHeight="1">
      <c r="A6826" s="300" t="s">
        <v>12986</v>
      </c>
      <c r="B6826" s="301" t="s">
        <v>13107</v>
      </c>
      <c r="C6826" s="300" t="s">
        <v>9</v>
      </c>
      <c r="D6826" s="300" t="s">
        <v>9000</v>
      </c>
      <c r="E6826" s="302" t="s">
        <v>51</v>
      </c>
      <c r="F6826" s="423" t="s">
        <v>13108</v>
      </c>
      <c r="G6826" s="423"/>
      <c r="H6826" s="423">
        <v>1.6512E-3</v>
      </c>
      <c r="I6826" s="423"/>
      <c r="J6826" s="424">
        <v>1.12E-2</v>
      </c>
      <c r="K6826" s="424"/>
      <c r="L6826" s="424"/>
    </row>
    <row r="6827" spans="1:12" ht="24" customHeight="1">
      <c r="A6827" s="300" t="s">
        <v>12986</v>
      </c>
      <c r="B6827" s="301" t="s">
        <v>13109</v>
      </c>
      <c r="C6827" s="300" t="s">
        <v>9</v>
      </c>
      <c r="D6827" s="300" t="s">
        <v>9574</v>
      </c>
      <c r="E6827" s="302" t="s">
        <v>51</v>
      </c>
      <c r="F6827" s="423" t="s">
        <v>13110</v>
      </c>
      <c r="G6827" s="423"/>
      <c r="H6827" s="423">
        <v>5.2369999999999999E-4</v>
      </c>
      <c r="I6827" s="423"/>
      <c r="J6827" s="424">
        <v>4.5999999999999999E-3</v>
      </c>
      <c r="K6827" s="424"/>
      <c r="L6827" s="424"/>
    </row>
    <row r="6828" spans="1:12" ht="24" customHeight="1">
      <c r="A6828" s="300" t="s">
        <v>12986</v>
      </c>
      <c r="B6828" s="301" t="s">
        <v>13111</v>
      </c>
      <c r="C6828" s="300" t="s">
        <v>9</v>
      </c>
      <c r="D6828" s="300" t="s">
        <v>10714</v>
      </c>
      <c r="E6828" s="302" t="s">
        <v>93</v>
      </c>
      <c r="F6828" s="423" t="s">
        <v>13112</v>
      </c>
      <c r="G6828" s="423"/>
      <c r="H6828" s="423">
        <v>2.7520000000000002E-4</v>
      </c>
      <c r="I6828" s="423"/>
      <c r="J6828" s="424">
        <v>4.1999999999999997E-3</v>
      </c>
      <c r="K6828" s="424"/>
      <c r="L6828" s="424"/>
    </row>
    <row r="6829" spans="1:12" ht="24" customHeight="1">
      <c r="A6829" s="300" t="s">
        <v>12986</v>
      </c>
      <c r="B6829" s="301" t="s">
        <v>13113</v>
      </c>
      <c r="C6829" s="300" t="s">
        <v>9</v>
      </c>
      <c r="D6829" s="300" t="s">
        <v>10809</v>
      </c>
      <c r="E6829" s="302" t="s">
        <v>51</v>
      </c>
      <c r="F6829" s="423" t="s">
        <v>13114</v>
      </c>
      <c r="G6829" s="423"/>
      <c r="H6829" s="423">
        <v>2.7520000000000002E-4</v>
      </c>
      <c r="I6829" s="423"/>
      <c r="J6829" s="424">
        <v>3.3E-3</v>
      </c>
      <c r="K6829" s="424"/>
      <c r="L6829" s="424"/>
    </row>
    <row r="6830" spans="1:12" ht="24" customHeight="1">
      <c r="A6830" s="300" t="s">
        <v>12986</v>
      </c>
      <c r="B6830" s="301" t="s">
        <v>13115</v>
      </c>
      <c r="C6830" s="300" t="s">
        <v>9</v>
      </c>
      <c r="D6830" s="300" t="s">
        <v>10810</v>
      </c>
      <c r="E6830" s="302" t="s">
        <v>51</v>
      </c>
      <c r="F6830" s="423" t="s">
        <v>13116</v>
      </c>
      <c r="G6830" s="423"/>
      <c r="H6830" s="423">
        <v>2.7520000000000002E-4</v>
      </c>
      <c r="I6830" s="423"/>
      <c r="J6830" s="424">
        <v>7.3000000000000001E-3</v>
      </c>
      <c r="K6830" s="424"/>
      <c r="L6830" s="424"/>
    </row>
    <row r="6831" spans="1:12" ht="24" customHeight="1">
      <c r="A6831" s="300" t="s">
        <v>12986</v>
      </c>
      <c r="B6831" s="301" t="s">
        <v>13117</v>
      </c>
      <c r="C6831" s="300" t="s">
        <v>9</v>
      </c>
      <c r="D6831" s="300" t="s">
        <v>10837</v>
      </c>
      <c r="E6831" s="302" t="s">
        <v>51</v>
      </c>
      <c r="F6831" s="423" t="s">
        <v>13118</v>
      </c>
      <c r="G6831" s="423"/>
      <c r="H6831" s="423">
        <v>9.5000000000000005E-6</v>
      </c>
      <c r="I6831" s="423"/>
      <c r="J6831" s="424">
        <v>4.1999999999999997E-3</v>
      </c>
      <c r="K6831" s="424"/>
      <c r="L6831" s="424"/>
    </row>
    <row r="6832" spans="1:12" ht="24" customHeight="1">
      <c r="A6832" s="300" t="s">
        <v>12986</v>
      </c>
      <c r="B6832" s="301" t="s">
        <v>13003</v>
      </c>
      <c r="C6832" s="300" t="s">
        <v>9</v>
      </c>
      <c r="D6832" s="300" t="s">
        <v>7216</v>
      </c>
      <c r="E6832" s="302" t="s">
        <v>51</v>
      </c>
      <c r="F6832" s="423" t="s">
        <v>13004</v>
      </c>
      <c r="G6832" s="423"/>
      <c r="H6832" s="423">
        <v>5.5119999999999995E-4</v>
      </c>
      <c r="I6832" s="423"/>
      <c r="J6832" s="424">
        <v>1.84E-2</v>
      </c>
      <c r="K6832" s="424"/>
      <c r="L6832" s="424"/>
    </row>
    <row r="6833" spans="1:12" ht="24" customHeight="1">
      <c r="A6833" s="300" t="s">
        <v>12986</v>
      </c>
      <c r="B6833" s="301" t="s">
        <v>13005</v>
      </c>
      <c r="C6833" s="300" t="s">
        <v>9</v>
      </c>
      <c r="D6833" s="300" t="s">
        <v>7393</v>
      </c>
      <c r="E6833" s="302" t="s">
        <v>12988</v>
      </c>
      <c r="F6833" s="423" t="s">
        <v>13006</v>
      </c>
      <c r="G6833" s="423"/>
      <c r="H6833" s="423">
        <v>3.3159999999999998E-4</v>
      </c>
      <c r="I6833" s="423"/>
      <c r="J6833" s="424">
        <v>1.7899999999999999E-2</v>
      </c>
      <c r="K6833" s="424"/>
      <c r="L6833" s="424"/>
    </row>
    <row r="6834" spans="1:12" ht="24" customHeight="1">
      <c r="A6834" s="300" t="s">
        <v>12986</v>
      </c>
      <c r="B6834" s="301" t="s">
        <v>13007</v>
      </c>
      <c r="C6834" s="300" t="s">
        <v>9</v>
      </c>
      <c r="D6834" s="300" t="s">
        <v>10619</v>
      </c>
      <c r="E6834" s="302" t="s">
        <v>51</v>
      </c>
      <c r="F6834" s="423" t="s">
        <v>13008</v>
      </c>
      <c r="G6834" s="423"/>
      <c r="H6834" s="423">
        <v>2.5730000000000002E-4</v>
      </c>
      <c r="I6834" s="423"/>
      <c r="J6834" s="424">
        <v>4.9200000000000001E-2</v>
      </c>
      <c r="K6834" s="424"/>
      <c r="L6834" s="424"/>
    </row>
    <row r="6835" spans="1:12" ht="24" customHeight="1">
      <c r="A6835" s="300" t="s">
        <v>12986</v>
      </c>
      <c r="B6835" s="301" t="s">
        <v>13009</v>
      </c>
      <c r="C6835" s="300" t="s">
        <v>9</v>
      </c>
      <c r="D6835" s="300" t="s">
        <v>10769</v>
      </c>
      <c r="E6835" s="302" t="s">
        <v>51</v>
      </c>
      <c r="F6835" s="423" t="s">
        <v>13010</v>
      </c>
      <c r="G6835" s="423"/>
      <c r="H6835" s="423">
        <v>2.3121200000000001E-2</v>
      </c>
      <c r="I6835" s="423"/>
      <c r="J6835" s="424">
        <v>2.9100000000000001E-2</v>
      </c>
      <c r="K6835" s="424"/>
      <c r="L6835" s="424"/>
    </row>
    <row r="6836" spans="1:12" ht="24" customHeight="1">
      <c r="A6836" s="300" t="s">
        <v>12986</v>
      </c>
      <c r="B6836" s="301" t="s">
        <v>13011</v>
      </c>
      <c r="C6836" s="300" t="s">
        <v>9</v>
      </c>
      <c r="D6836" s="300" t="s">
        <v>10929</v>
      </c>
      <c r="E6836" s="302" t="s">
        <v>51</v>
      </c>
      <c r="F6836" s="423" t="s">
        <v>13012</v>
      </c>
      <c r="G6836" s="423"/>
      <c r="H6836" s="423">
        <v>2.2279999999999999E-4</v>
      </c>
      <c r="I6836" s="423"/>
      <c r="J6836" s="424">
        <v>3.3500000000000002E-2</v>
      </c>
      <c r="K6836" s="424"/>
      <c r="L6836" s="424"/>
    </row>
    <row r="6837" spans="1:12" ht="17.100000000000001" customHeight="1">
      <c r="A6837" s="298"/>
      <c r="B6837" s="298"/>
      <c r="C6837" s="298"/>
      <c r="D6837" s="298"/>
      <c r="E6837" s="298"/>
      <c r="F6837" s="298"/>
      <c r="G6837" s="298"/>
      <c r="H6837" s="298"/>
      <c r="I6837" s="298"/>
      <c r="J6837" s="298" t="s">
        <v>12992</v>
      </c>
      <c r="K6837" s="298"/>
      <c r="L6837" s="298" t="s">
        <v>14677</v>
      </c>
    </row>
    <row r="6838" spans="1:12">
      <c r="A6838" s="414" t="s">
        <v>13056</v>
      </c>
      <c r="B6838" s="414"/>
      <c r="C6838" s="414"/>
      <c r="D6838" s="414"/>
      <c r="E6838" s="414"/>
      <c r="F6838" s="414"/>
      <c r="G6838" s="414"/>
      <c r="H6838" s="414"/>
      <c r="I6838" s="294"/>
      <c r="J6838" s="294"/>
      <c r="K6838" s="294"/>
      <c r="L6838" s="294"/>
    </row>
    <row r="6839" spans="1:12" ht="17.100000000000001" customHeight="1">
      <c r="A6839" s="294" t="s">
        <v>12978</v>
      </c>
      <c r="B6839" s="298" t="s">
        <v>12979</v>
      </c>
      <c r="C6839" s="294" t="s">
        <v>12980</v>
      </c>
      <c r="D6839" s="294" t="s">
        <v>12981</v>
      </c>
      <c r="E6839" s="299" t="s">
        <v>12982</v>
      </c>
      <c r="F6839" s="413" t="s">
        <v>12983</v>
      </c>
      <c r="G6839" s="413"/>
      <c r="H6839" s="413" t="s">
        <v>12984</v>
      </c>
      <c r="I6839" s="413"/>
      <c r="J6839" s="413" t="s">
        <v>12985</v>
      </c>
      <c r="K6839" s="413"/>
      <c r="L6839" s="413"/>
    </row>
    <row r="6840" spans="1:12" ht="24" customHeight="1">
      <c r="A6840" s="300" t="s">
        <v>12986</v>
      </c>
      <c r="B6840" s="301" t="s">
        <v>13057</v>
      </c>
      <c r="C6840" s="300" t="s">
        <v>9</v>
      </c>
      <c r="D6840" s="300" t="s">
        <v>12549</v>
      </c>
      <c r="E6840" s="302" t="s">
        <v>27</v>
      </c>
      <c r="F6840" s="423" t="s">
        <v>12948</v>
      </c>
      <c r="G6840" s="423"/>
      <c r="H6840" s="423">
        <v>0.2068632</v>
      </c>
      <c r="I6840" s="423"/>
      <c r="J6840" s="424">
        <v>0.13450000000000001</v>
      </c>
      <c r="K6840" s="424"/>
      <c r="L6840" s="424"/>
    </row>
    <row r="6841" spans="1:12" ht="17.100000000000001" customHeight="1">
      <c r="A6841" s="298"/>
      <c r="B6841" s="298"/>
      <c r="C6841" s="298"/>
      <c r="D6841" s="298"/>
      <c r="E6841" s="298"/>
      <c r="F6841" s="298"/>
      <c r="G6841" s="298"/>
      <c r="H6841" s="298"/>
      <c r="I6841" s="298"/>
      <c r="J6841" s="298" t="s">
        <v>12992</v>
      </c>
      <c r="K6841" s="298"/>
      <c r="L6841" s="298" t="s">
        <v>12910</v>
      </c>
    </row>
    <row r="6842" spans="1:12">
      <c r="A6842" s="414" t="s">
        <v>13058</v>
      </c>
      <c r="B6842" s="414"/>
      <c r="C6842" s="414"/>
      <c r="D6842" s="414"/>
      <c r="E6842" s="414"/>
      <c r="F6842" s="414"/>
      <c r="G6842" s="414"/>
      <c r="H6842" s="414"/>
      <c r="I6842" s="294"/>
      <c r="J6842" s="294"/>
      <c r="K6842" s="294"/>
      <c r="L6842" s="294"/>
    </row>
    <row r="6843" spans="1:12" ht="17.100000000000001" customHeight="1">
      <c r="A6843" s="294" t="s">
        <v>12978</v>
      </c>
      <c r="B6843" s="298" t="s">
        <v>12979</v>
      </c>
      <c r="C6843" s="294" t="s">
        <v>12980</v>
      </c>
      <c r="D6843" s="294" t="s">
        <v>12981</v>
      </c>
      <c r="E6843" s="299" t="s">
        <v>12982</v>
      </c>
      <c r="F6843" s="413" t="s">
        <v>12983</v>
      </c>
      <c r="G6843" s="413"/>
      <c r="H6843" s="413" t="s">
        <v>12984</v>
      </c>
      <c r="I6843" s="413"/>
      <c r="J6843" s="413" t="s">
        <v>12985</v>
      </c>
      <c r="K6843" s="413"/>
      <c r="L6843" s="413"/>
    </row>
    <row r="6844" spans="1:12" ht="24" customHeight="1">
      <c r="A6844" s="300" t="s">
        <v>12986</v>
      </c>
      <c r="B6844" s="301" t="s">
        <v>13059</v>
      </c>
      <c r="C6844" s="300" t="s">
        <v>9</v>
      </c>
      <c r="D6844" s="300" t="s">
        <v>12535</v>
      </c>
      <c r="E6844" s="302" t="s">
        <v>27</v>
      </c>
      <c r="F6844" s="423" t="s">
        <v>12936</v>
      </c>
      <c r="G6844" s="423"/>
      <c r="H6844" s="423">
        <v>0.2068632</v>
      </c>
      <c r="I6844" s="423"/>
      <c r="J6844" s="424">
        <v>1.03E-2</v>
      </c>
      <c r="K6844" s="424"/>
      <c r="L6844" s="424"/>
    </row>
    <row r="6845" spans="1:12" ht="17.100000000000001" customHeight="1">
      <c r="A6845" s="298"/>
      <c r="B6845" s="298"/>
      <c r="C6845" s="298"/>
      <c r="D6845" s="298"/>
      <c r="E6845" s="298"/>
      <c r="F6845" s="298"/>
      <c r="G6845" s="298"/>
      <c r="H6845" s="298"/>
      <c r="I6845" s="298"/>
      <c r="J6845" s="298" t="s">
        <v>12992</v>
      </c>
      <c r="K6845" s="298"/>
      <c r="L6845" s="298" t="s">
        <v>12904</v>
      </c>
    </row>
    <row r="6846" spans="1:12">
      <c r="A6846" s="414" t="s">
        <v>13060</v>
      </c>
      <c r="B6846" s="414"/>
      <c r="C6846" s="414"/>
      <c r="D6846" s="414"/>
      <c r="E6846" s="414"/>
      <c r="F6846" s="414"/>
      <c r="G6846" s="414"/>
      <c r="H6846" s="414"/>
      <c r="I6846" s="294"/>
      <c r="J6846" s="294"/>
      <c r="K6846" s="294"/>
      <c r="L6846" s="294"/>
    </row>
    <row r="6847" spans="1:12" ht="17.100000000000001" customHeight="1">
      <c r="A6847" s="294" t="s">
        <v>12978</v>
      </c>
      <c r="B6847" s="298" t="s">
        <v>12979</v>
      </c>
      <c r="C6847" s="294" t="s">
        <v>12980</v>
      </c>
      <c r="D6847" s="294" t="s">
        <v>12981</v>
      </c>
      <c r="E6847" s="299" t="s">
        <v>12982</v>
      </c>
      <c r="F6847" s="413" t="s">
        <v>12983</v>
      </c>
      <c r="G6847" s="413"/>
      <c r="H6847" s="413" t="s">
        <v>12984</v>
      </c>
      <c r="I6847" s="413"/>
      <c r="J6847" s="413" t="s">
        <v>12985</v>
      </c>
      <c r="K6847" s="413"/>
      <c r="L6847" s="413"/>
    </row>
    <row r="6848" spans="1:12" ht="24" customHeight="1">
      <c r="A6848" s="300" t="s">
        <v>12986</v>
      </c>
      <c r="B6848" s="301" t="s">
        <v>13061</v>
      </c>
      <c r="C6848" s="300" t="s">
        <v>9</v>
      </c>
      <c r="D6848" s="300" t="s">
        <v>12522</v>
      </c>
      <c r="E6848" s="302" t="s">
        <v>27</v>
      </c>
      <c r="F6848" s="423" t="s">
        <v>12964</v>
      </c>
      <c r="G6848" s="423"/>
      <c r="H6848" s="423">
        <v>0.2068632</v>
      </c>
      <c r="I6848" s="423"/>
      <c r="J6848" s="424">
        <v>0.52339999999999998</v>
      </c>
      <c r="K6848" s="424"/>
      <c r="L6848" s="424"/>
    </row>
    <row r="6849" spans="1:12" ht="24" customHeight="1">
      <c r="A6849" s="300" t="s">
        <v>12986</v>
      </c>
      <c r="B6849" s="301" t="s">
        <v>13062</v>
      </c>
      <c r="C6849" s="300" t="s">
        <v>9</v>
      </c>
      <c r="D6849" s="300" t="s">
        <v>12527</v>
      </c>
      <c r="E6849" s="302" t="s">
        <v>27</v>
      </c>
      <c r="F6849" s="423" t="s">
        <v>13063</v>
      </c>
      <c r="G6849" s="423"/>
      <c r="H6849" s="423">
        <v>0.2068632</v>
      </c>
      <c r="I6849" s="423"/>
      <c r="J6849" s="424">
        <v>7.0300000000000001E-2</v>
      </c>
      <c r="K6849" s="424"/>
      <c r="L6849" s="424"/>
    </row>
    <row r="6850" spans="1:12" ht="17.100000000000001" customHeight="1">
      <c r="A6850" s="298"/>
      <c r="B6850" s="298"/>
      <c r="C6850" s="298"/>
      <c r="D6850" s="298"/>
      <c r="E6850" s="298"/>
      <c r="F6850" s="298"/>
      <c r="G6850" s="298"/>
      <c r="H6850" s="298"/>
      <c r="I6850" s="298"/>
      <c r="J6850" s="298" t="s">
        <v>12992</v>
      </c>
      <c r="K6850" s="298"/>
      <c r="L6850" s="298" t="s">
        <v>13098</v>
      </c>
    </row>
    <row r="6851" spans="1:12" ht="17.100000000000001" customHeight="1">
      <c r="A6851" s="294" t="s">
        <v>13014</v>
      </c>
      <c r="B6851" s="294"/>
      <c r="C6851" s="294"/>
      <c r="D6851" s="294"/>
      <c r="E6851" s="294"/>
      <c r="F6851" s="294"/>
      <c r="G6851" s="294"/>
      <c r="H6851" s="294"/>
      <c r="I6851" s="294"/>
      <c r="J6851" s="294"/>
      <c r="K6851" s="294"/>
      <c r="L6851" s="294"/>
    </row>
    <row r="6852" spans="1:12" ht="17.100000000000001" customHeight="1">
      <c r="A6852" s="298"/>
      <c r="B6852" s="298"/>
      <c r="C6852" s="298"/>
      <c r="D6852" s="298"/>
      <c r="E6852" s="298"/>
      <c r="F6852" s="298"/>
      <c r="G6852" s="298"/>
      <c r="H6852" s="298"/>
      <c r="I6852" s="298"/>
      <c r="J6852" s="298" t="s">
        <v>13015</v>
      </c>
      <c r="K6852" s="298"/>
      <c r="L6852" s="298" t="s">
        <v>14678</v>
      </c>
    </row>
    <row r="6853" spans="1:12" ht="17.100000000000001" customHeight="1">
      <c r="A6853" s="298"/>
      <c r="B6853" s="298"/>
      <c r="C6853" s="298"/>
      <c r="D6853" s="298"/>
      <c r="E6853" s="298"/>
      <c r="F6853" s="298"/>
      <c r="G6853" s="298"/>
      <c r="H6853" s="298"/>
      <c r="I6853" s="298"/>
      <c r="J6853" s="298" t="s">
        <v>13017</v>
      </c>
      <c r="K6853" s="298" t="s">
        <v>13018</v>
      </c>
      <c r="L6853" s="298" t="s">
        <v>14565</v>
      </c>
    </row>
    <row r="6854" spans="1:12" ht="17.100000000000001" customHeight="1">
      <c r="A6854" s="298"/>
      <c r="B6854" s="298"/>
      <c r="C6854" s="298"/>
      <c r="D6854" s="298"/>
      <c r="E6854" s="298"/>
      <c r="F6854" s="298"/>
      <c r="G6854" s="298"/>
      <c r="H6854" s="298"/>
      <c r="I6854" s="298"/>
      <c r="J6854" s="298" t="s">
        <v>13020</v>
      </c>
      <c r="K6854" s="298"/>
      <c r="L6854" s="298" t="s">
        <v>14679</v>
      </c>
    </row>
    <row r="6855" spans="1:12" ht="17.100000000000001" customHeight="1">
      <c r="A6855" s="298"/>
      <c r="B6855" s="298"/>
      <c r="C6855" s="298"/>
      <c r="D6855" s="298"/>
      <c r="E6855" s="298"/>
      <c r="F6855" s="298"/>
      <c r="G6855" s="298"/>
      <c r="H6855" s="298"/>
      <c r="I6855" s="298"/>
      <c r="J6855" s="298" t="s">
        <v>13022</v>
      </c>
      <c r="K6855" s="298" t="s">
        <v>12974</v>
      </c>
      <c r="L6855" s="298" t="s">
        <v>14680</v>
      </c>
    </row>
    <row r="6856" spans="1:12" ht="17.100000000000001" customHeight="1">
      <c r="A6856" s="298"/>
      <c r="B6856" s="298"/>
      <c r="C6856" s="298"/>
      <c r="D6856" s="298"/>
      <c r="E6856" s="298"/>
      <c r="F6856" s="298"/>
      <c r="G6856" s="298"/>
      <c r="H6856" s="298"/>
      <c r="I6856" s="298"/>
      <c r="J6856" s="298" t="s">
        <v>13024</v>
      </c>
      <c r="K6856" s="298"/>
      <c r="L6856" s="298" t="s">
        <v>14681</v>
      </c>
    </row>
    <row r="6857" spans="1:12" ht="30" customHeight="1">
      <c r="A6857" s="299"/>
      <c r="B6857" s="299"/>
      <c r="C6857" s="299"/>
      <c r="D6857" s="299"/>
      <c r="E6857" s="299"/>
      <c r="F6857" s="299"/>
      <c r="G6857" s="299"/>
      <c r="H6857" s="299"/>
      <c r="I6857" s="299"/>
      <c r="J6857" s="299"/>
      <c r="K6857" s="299"/>
      <c r="L6857" s="299"/>
    </row>
    <row r="6858" spans="1:12" ht="24" customHeight="1">
      <c r="A6858" s="295" t="s">
        <v>14682</v>
      </c>
      <c r="B6858" s="296" t="s">
        <v>14683</v>
      </c>
      <c r="C6858" s="295" t="s">
        <v>9</v>
      </c>
      <c r="D6858" s="295" t="s">
        <v>956</v>
      </c>
      <c r="E6858" s="297" t="s">
        <v>51</v>
      </c>
      <c r="F6858" s="296"/>
      <c r="G6858" s="296"/>
      <c r="H6858" s="296"/>
      <c r="I6858" s="296"/>
      <c r="J6858" s="296"/>
      <c r="K6858" s="296"/>
      <c r="L6858" s="296"/>
    </row>
    <row r="6859" spans="1:12">
      <c r="A6859" s="414" t="s">
        <v>12977</v>
      </c>
      <c r="B6859" s="414"/>
      <c r="C6859" s="414"/>
      <c r="D6859" s="414"/>
      <c r="E6859" s="414"/>
      <c r="F6859" s="414"/>
      <c r="G6859" s="414"/>
      <c r="H6859" s="414"/>
      <c r="I6859" s="294"/>
      <c r="J6859" s="294"/>
      <c r="K6859" s="294"/>
      <c r="L6859" s="294"/>
    </row>
    <row r="6860" spans="1:12" ht="17.100000000000001" customHeight="1">
      <c r="A6860" s="294" t="s">
        <v>12978</v>
      </c>
      <c r="B6860" s="298" t="s">
        <v>12979</v>
      </c>
      <c r="C6860" s="294" t="s">
        <v>12980</v>
      </c>
      <c r="D6860" s="294" t="s">
        <v>12981</v>
      </c>
      <c r="E6860" s="299" t="s">
        <v>12982</v>
      </c>
      <c r="F6860" s="413" t="s">
        <v>12983</v>
      </c>
      <c r="G6860" s="413"/>
      <c r="H6860" s="413" t="s">
        <v>12984</v>
      </c>
      <c r="I6860" s="413"/>
      <c r="J6860" s="413" t="s">
        <v>12985</v>
      </c>
      <c r="K6860" s="413"/>
      <c r="L6860" s="413"/>
    </row>
    <row r="6861" spans="1:12" ht="24" customHeight="1">
      <c r="A6861" s="300" t="s">
        <v>12986</v>
      </c>
      <c r="B6861" s="301" t="s">
        <v>13085</v>
      </c>
      <c r="C6861" s="300" t="s">
        <v>9</v>
      </c>
      <c r="D6861" s="300" t="s">
        <v>7909</v>
      </c>
      <c r="E6861" s="302" t="s">
        <v>51</v>
      </c>
      <c r="F6861" s="423" t="s">
        <v>13086</v>
      </c>
      <c r="G6861" s="423"/>
      <c r="H6861" s="423">
        <v>4.7669999999999999E-4</v>
      </c>
      <c r="I6861" s="423"/>
      <c r="J6861" s="424">
        <v>4.9599999999999998E-2</v>
      </c>
      <c r="K6861" s="424"/>
      <c r="L6861" s="424"/>
    </row>
    <row r="6862" spans="1:12" ht="24" customHeight="1">
      <c r="A6862" s="300" t="s">
        <v>12986</v>
      </c>
      <c r="B6862" s="301" t="s">
        <v>13087</v>
      </c>
      <c r="C6862" s="300" t="s">
        <v>9</v>
      </c>
      <c r="D6862" s="300" t="s">
        <v>8873</v>
      </c>
      <c r="E6862" s="302" t="s">
        <v>51</v>
      </c>
      <c r="F6862" s="423" t="s">
        <v>13088</v>
      </c>
      <c r="G6862" s="423"/>
      <c r="H6862" s="423">
        <v>4.5500000000000001E-5</v>
      </c>
      <c r="I6862" s="423"/>
      <c r="J6862" s="424">
        <v>3.9600000000000003E-2</v>
      </c>
      <c r="K6862" s="424"/>
      <c r="L6862" s="424"/>
    </row>
    <row r="6863" spans="1:12" ht="48" customHeight="1">
      <c r="A6863" s="300" t="s">
        <v>12986</v>
      </c>
      <c r="B6863" s="301" t="s">
        <v>13089</v>
      </c>
      <c r="C6863" s="300" t="s">
        <v>9</v>
      </c>
      <c r="D6863" s="300" t="s">
        <v>9227</v>
      </c>
      <c r="E6863" s="302" t="s">
        <v>51</v>
      </c>
      <c r="F6863" s="423" t="s">
        <v>13090</v>
      </c>
      <c r="G6863" s="423"/>
      <c r="H6863" s="423">
        <v>3.18E-5</v>
      </c>
      <c r="I6863" s="423"/>
      <c r="J6863" s="424">
        <v>4.2500000000000003E-2</v>
      </c>
      <c r="K6863" s="424"/>
      <c r="L6863" s="424"/>
    </row>
    <row r="6864" spans="1:12" ht="24" customHeight="1">
      <c r="A6864" s="300" t="s">
        <v>12986</v>
      </c>
      <c r="B6864" s="301" t="s">
        <v>13091</v>
      </c>
      <c r="C6864" s="300" t="s">
        <v>9</v>
      </c>
      <c r="D6864" s="300" t="s">
        <v>9580</v>
      </c>
      <c r="E6864" s="302" t="s">
        <v>51</v>
      </c>
      <c r="F6864" s="423" t="s">
        <v>13092</v>
      </c>
      <c r="G6864" s="423"/>
      <c r="H6864" s="423">
        <v>3.1300000000000002E-5</v>
      </c>
      <c r="I6864" s="423"/>
      <c r="J6864" s="424">
        <v>2.81E-2</v>
      </c>
      <c r="K6864" s="424"/>
      <c r="L6864" s="424"/>
    </row>
    <row r="6865" spans="1:12" ht="24" customHeight="1">
      <c r="A6865" s="300" t="s">
        <v>12986</v>
      </c>
      <c r="B6865" s="301" t="s">
        <v>12987</v>
      </c>
      <c r="C6865" s="300" t="s">
        <v>9</v>
      </c>
      <c r="D6865" s="300" t="s">
        <v>9831</v>
      </c>
      <c r="E6865" s="302" t="s">
        <v>12988</v>
      </c>
      <c r="F6865" s="423" t="s">
        <v>12989</v>
      </c>
      <c r="G6865" s="423"/>
      <c r="H6865" s="423">
        <v>1.10326E-2</v>
      </c>
      <c r="I6865" s="423"/>
      <c r="J6865" s="424">
        <v>0.1116</v>
      </c>
      <c r="K6865" s="424"/>
      <c r="L6865" s="424"/>
    </row>
    <row r="6866" spans="1:12" ht="36" customHeight="1">
      <c r="A6866" s="300" t="s">
        <v>12986</v>
      </c>
      <c r="B6866" s="301" t="s">
        <v>12990</v>
      </c>
      <c r="C6866" s="300" t="s">
        <v>9</v>
      </c>
      <c r="D6866" s="300" t="s">
        <v>11426</v>
      </c>
      <c r="E6866" s="302" t="s">
        <v>51</v>
      </c>
      <c r="F6866" s="423" t="s">
        <v>12991</v>
      </c>
      <c r="G6866" s="423"/>
      <c r="H6866" s="423">
        <v>5.7810000000000001E-4</v>
      </c>
      <c r="I6866" s="423"/>
      <c r="J6866" s="424">
        <v>7.6399999999999996E-2</v>
      </c>
      <c r="K6866" s="424"/>
      <c r="L6866" s="424"/>
    </row>
    <row r="6867" spans="1:12" ht="17.100000000000001" customHeight="1">
      <c r="A6867" s="298"/>
      <c r="B6867" s="298"/>
      <c r="C6867" s="298"/>
      <c r="D6867" s="298"/>
      <c r="E6867" s="298"/>
      <c r="F6867" s="298"/>
      <c r="G6867" s="298"/>
      <c r="H6867" s="298"/>
      <c r="I6867" s="298"/>
      <c r="J6867" s="298" t="s">
        <v>12992</v>
      </c>
      <c r="K6867" s="298"/>
      <c r="L6867" s="298" t="s">
        <v>12927</v>
      </c>
    </row>
    <row r="6868" spans="1:12">
      <c r="A6868" s="414" t="s">
        <v>12994</v>
      </c>
      <c r="B6868" s="414"/>
      <c r="C6868" s="414"/>
      <c r="D6868" s="414"/>
      <c r="E6868" s="414"/>
      <c r="F6868" s="414"/>
      <c r="G6868" s="414"/>
      <c r="H6868" s="414"/>
      <c r="I6868" s="294"/>
      <c r="J6868" s="294"/>
      <c r="K6868" s="294"/>
      <c r="L6868" s="294"/>
    </row>
    <row r="6869" spans="1:12" ht="17.100000000000001" customHeight="1">
      <c r="A6869" s="294" t="s">
        <v>12978</v>
      </c>
      <c r="B6869" s="298" t="s">
        <v>12979</v>
      </c>
      <c r="C6869" s="294" t="s">
        <v>12980</v>
      </c>
      <c r="D6869" s="294" t="s">
        <v>12981</v>
      </c>
      <c r="E6869" s="299" t="s">
        <v>12982</v>
      </c>
      <c r="F6869" s="413" t="s">
        <v>12983</v>
      </c>
      <c r="G6869" s="413"/>
      <c r="H6869" s="413" t="s">
        <v>12984</v>
      </c>
      <c r="I6869" s="413"/>
      <c r="J6869" s="413" t="s">
        <v>12985</v>
      </c>
      <c r="K6869" s="413"/>
      <c r="L6869" s="413"/>
    </row>
    <row r="6870" spans="1:12" ht="24" customHeight="1">
      <c r="A6870" s="300" t="s">
        <v>12986</v>
      </c>
      <c r="B6870" s="301" t="s">
        <v>13197</v>
      </c>
      <c r="C6870" s="300" t="s">
        <v>9</v>
      </c>
      <c r="D6870" s="300" t="s">
        <v>6983</v>
      </c>
      <c r="E6870" s="302" t="s">
        <v>27</v>
      </c>
      <c r="F6870" s="423" t="s">
        <v>13198</v>
      </c>
      <c r="G6870" s="423"/>
      <c r="H6870" s="423">
        <v>0.41772350000000003</v>
      </c>
      <c r="I6870" s="423"/>
      <c r="J6870" s="424">
        <v>2.1095000000000002</v>
      </c>
      <c r="K6870" s="424"/>
      <c r="L6870" s="424"/>
    </row>
    <row r="6871" spans="1:12" ht="24" customHeight="1">
      <c r="A6871" s="300" t="s">
        <v>12986</v>
      </c>
      <c r="B6871" s="301" t="s">
        <v>13199</v>
      </c>
      <c r="C6871" s="300" t="s">
        <v>9</v>
      </c>
      <c r="D6871" s="300" t="s">
        <v>8746</v>
      </c>
      <c r="E6871" s="302" t="s">
        <v>27</v>
      </c>
      <c r="F6871" s="423" t="s">
        <v>13196</v>
      </c>
      <c r="G6871" s="423"/>
      <c r="H6871" s="423">
        <v>0.41772350000000003</v>
      </c>
      <c r="I6871" s="423"/>
      <c r="J6871" s="424">
        <v>3.0034000000000001</v>
      </c>
      <c r="K6871" s="424"/>
      <c r="L6871" s="424"/>
    </row>
    <row r="6872" spans="1:12" ht="17.100000000000001" customHeight="1">
      <c r="A6872" s="298"/>
      <c r="B6872" s="298"/>
      <c r="C6872" s="298"/>
      <c r="D6872" s="298"/>
      <c r="E6872" s="298"/>
      <c r="F6872" s="298"/>
      <c r="G6872" s="298"/>
      <c r="H6872" s="298"/>
      <c r="I6872" s="298"/>
      <c r="J6872" s="298" t="s">
        <v>12992</v>
      </c>
      <c r="K6872" s="298"/>
      <c r="L6872" s="298" t="s">
        <v>13990</v>
      </c>
    </row>
    <row r="6873" spans="1:12">
      <c r="A6873" s="414" t="s">
        <v>12998</v>
      </c>
      <c r="B6873" s="414"/>
      <c r="C6873" s="414"/>
      <c r="D6873" s="414"/>
      <c r="E6873" s="414"/>
      <c r="F6873" s="414"/>
      <c r="G6873" s="414"/>
      <c r="H6873" s="414"/>
      <c r="I6873" s="294"/>
      <c r="J6873" s="294"/>
      <c r="K6873" s="294"/>
      <c r="L6873" s="294"/>
    </row>
    <row r="6874" spans="1:12" ht="17.100000000000001" customHeight="1">
      <c r="A6874" s="294" t="s">
        <v>12978</v>
      </c>
      <c r="B6874" s="298" t="s">
        <v>12979</v>
      </c>
      <c r="C6874" s="294" t="s">
        <v>12980</v>
      </c>
      <c r="D6874" s="294" t="s">
        <v>12981</v>
      </c>
      <c r="E6874" s="299" t="s">
        <v>12982</v>
      </c>
      <c r="F6874" s="413" t="s">
        <v>12983</v>
      </c>
      <c r="G6874" s="413"/>
      <c r="H6874" s="413" t="s">
        <v>12984</v>
      </c>
      <c r="I6874" s="413"/>
      <c r="J6874" s="413" t="s">
        <v>12985</v>
      </c>
      <c r="K6874" s="413"/>
      <c r="L6874" s="413"/>
    </row>
    <row r="6875" spans="1:12" ht="24" customHeight="1">
      <c r="A6875" s="300" t="s">
        <v>12986</v>
      </c>
      <c r="B6875" s="301" t="s">
        <v>14675</v>
      </c>
      <c r="C6875" s="300" t="s">
        <v>9</v>
      </c>
      <c r="D6875" s="300" t="s">
        <v>8640</v>
      </c>
      <c r="E6875" s="302" t="s">
        <v>51</v>
      </c>
      <c r="F6875" s="423" t="s">
        <v>14676</v>
      </c>
      <c r="G6875" s="423"/>
      <c r="H6875" s="423">
        <v>1</v>
      </c>
      <c r="I6875" s="423"/>
      <c r="J6875" s="424">
        <v>48.26</v>
      </c>
      <c r="K6875" s="424"/>
      <c r="L6875" s="424"/>
    </row>
    <row r="6876" spans="1:12" ht="36" customHeight="1">
      <c r="A6876" s="300" t="s">
        <v>12986</v>
      </c>
      <c r="B6876" s="301" t="s">
        <v>14684</v>
      </c>
      <c r="C6876" s="300" t="s">
        <v>9</v>
      </c>
      <c r="D6876" s="300" t="s">
        <v>11287</v>
      </c>
      <c r="E6876" s="302" t="s">
        <v>51</v>
      </c>
      <c r="F6876" s="423" t="s">
        <v>14685</v>
      </c>
      <c r="G6876" s="423"/>
      <c r="H6876" s="423">
        <v>3</v>
      </c>
      <c r="I6876" s="423"/>
      <c r="J6876" s="424">
        <v>3.12</v>
      </c>
      <c r="K6876" s="424"/>
      <c r="L6876" s="424"/>
    </row>
    <row r="6877" spans="1:12" ht="24" customHeight="1">
      <c r="A6877" s="300" t="s">
        <v>12986</v>
      </c>
      <c r="B6877" s="301" t="s">
        <v>13099</v>
      </c>
      <c r="C6877" s="300" t="s">
        <v>9</v>
      </c>
      <c r="D6877" s="300" t="s">
        <v>7224</v>
      </c>
      <c r="E6877" s="302" t="s">
        <v>51</v>
      </c>
      <c r="F6877" s="423" t="s">
        <v>13100</v>
      </c>
      <c r="G6877" s="423"/>
      <c r="H6877" s="423">
        <v>5.6312000000000003E-3</v>
      </c>
      <c r="I6877" s="423"/>
      <c r="J6877" s="424">
        <v>5.1799999999999999E-2</v>
      </c>
      <c r="K6877" s="424"/>
      <c r="L6877" s="424"/>
    </row>
    <row r="6878" spans="1:12" ht="24" customHeight="1">
      <c r="A6878" s="300" t="s">
        <v>12986</v>
      </c>
      <c r="B6878" s="301" t="s">
        <v>13101</v>
      </c>
      <c r="C6878" s="300" t="s">
        <v>9</v>
      </c>
      <c r="D6878" s="300" t="s">
        <v>7359</v>
      </c>
      <c r="E6878" s="302" t="s">
        <v>51</v>
      </c>
      <c r="F6878" s="423" t="s">
        <v>13102</v>
      </c>
      <c r="G6878" s="423"/>
      <c r="H6878" s="423">
        <v>1.818E-4</v>
      </c>
      <c r="I6878" s="423"/>
      <c r="J6878" s="424">
        <v>2.3400000000000001E-2</v>
      </c>
      <c r="K6878" s="424"/>
      <c r="L6878" s="424"/>
    </row>
    <row r="6879" spans="1:12" ht="24" customHeight="1">
      <c r="A6879" s="300" t="s">
        <v>12986</v>
      </c>
      <c r="B6879" s="301" t="s">
        <v>13103</v>
      </c>
      <c r="C6879" s="300" t="s">
        <v>9</v>
      </c>
      <c r="D6879" s="300" t="s">
        <v>8851</v>
      </c>
      <c r="E6879" s="302" t="s">
        <v>51</v>
      </c>
      <c r="F6879" s="423" t="s">
        <v>13104</v>
      </c>
      <c r="G6879" s="423"/>
      <c r="H6879" s="423">
        <v>1.4540000000000001E-4</v>
      </c>
      <c r="I6879" s="423"/>
      <c r="J6879" s="424">
        <v>2.8199999999999999E-2</v>
      </c>
      <c r="K6879" s="424"/>
      <c r="L6879" s="424"/>
    </row>
    <row r="6880" spans="1:12" ht="24" customHeight="1">
      <c r="A6880" s="300" t="s">
        <v>12986</v>
      </c>
      <c r="B6880" s="301" t="s">
        <v>13105</v>
      </c>
      <c r="C6880" s="300" t="s">
        <v>9</v>
      </c>
      <c r="D6880" s="300" t="s">
        <v>8852</v>
      </c>
      <c r="E6880" s="302" t="s">
        <v>51</v>
      </c>
      <c r="F6880" s="423" t="s">
        <v>13106</v>
      </c>
      <c r="G6880" s="423"/>
      <c r="H6880" s="423">
        <v>3.1300000000000002E-5</v>
      </c>
      <c r="I6880" s="423"/>
      <c r="J6880" s="424">
        <v>1.72E-2</v>
      </c>
      <c r="K6880" s="424"/>
      <c r="L6880" s="424"/>
    </row>
    <row r="6881" spans="1:12" ht="24" customHeight="1">
      <c r="A6881" s="300" t="s">
        <v>12986</v>
      </c>
      <c r="B6881" s="301" t="s">
        <v>13107</v>
      </c>
      <c r="C6881" s="300" t="s">
        <v>9</v>
      </c>
      <c r="D6881" s="300" t="s">
        <v>9000</v>
      </c>
      <c r="E6881" s="302" t="s">
        <v>51</v>
      </c>
      <c r="F6881" s="423" t="s">
        <v>13108</v>
      </c>
      <c r="G6881" s="423"/>
      <c r="H6881" s="423">
        <v>6.4092999999999997E-3</v>
      </c>
      <c r="I6881" s="423"/>
      <c r="J6881" s="424">
        <v>4.3400000000000001E-2</v>
      </c>
      <c r="K6881" s="424"/>
      <c r="L6881" s="424"/>
    </row>
    <row r="6882" spans="1:12" ht="24" customHeight="1">
      <c r="A6882" s="300" t="s">
        <v>12986</v>
      </c>
      <c r="B6882" s="301" t="s">
        <v>13109</v>
      </c>
      <c r="C6882" s="300" t="s">
        <v>9</v>
      </c>
      <c r="D6882" s="300" t="s">
        <v>9574</v>
      </c>
      <c r="E6882" s="302" t="s">
        <v>51</v>
      </c>
      <c r="F6882" s="423" t="s">
        <v>13110</v>
      </c>
      <c r="G6882" s="423"/>
      <c r="H6882" s="423">
        <v>2.0327000000000001E-3</v>
      </c>
      <c r="I6882" s="423"/>
      <c r="J6882" s="424">
        <v>1.7899999999999999E-2</v>
      </c>
      <c r="K6882" s="424"/>
      <c r="L6882" s="424"/>
    </row>
    <row r="6883" spans="1:12" ht="24" customHeight="1">
      <c r="A6883" s="300" t="s">
        <v>12986</v>
      </c>
      <c r="B6883" s="301" t="s">
        <v>13111</v>
      </c>
      <c r="C6883" s="300" t="s">
        <v>9</v>
      </c>
      <c r="D6883" s="300" t="s">
        <v>10714</v>
      </c>
      <c r="E6883" s="302" t="s">
        <v>93</v>
      </c>
      <c r="F6883" s="423" t="s">
        <v>13112</v>
      </c>
      <c r="G6883" s="423"/>
      <c r="H6883" s="423">
        <v>1.0682999999999999E-3</v>
      </c>
      <c r="I6883" s="423"/>
      <c r="J6883" s="424">
        <v>1.6299999999999999E-2</v>
      </c>
      <c r="K6883" s="424"/>
      <c r="L6883" s="424"/>
    </row>
    <row r="6884" spans="1:12" ht="24" customHeight="1">
      <c r="A6884" s="300" t="s">
        <v>12986</v>
      </c>
      <c r="B6884" s="301" t="s">
        <v>13113</v>
      </c>
      <c r="C6884" s="300" t="s">
        <v>9</v>
      </c>
      <c r="D6884" s="300" t="s">
        <v>10809</v>
      </c>
      <c r="E6884" s="302" t="s">
        <v>51</v>
      </c>
      <c r="F6884" s="423" t="s">
        <v>13114</v>
      </c>
      <c r="G6884" s="423"/>
      <c r="H6884" s="423">
        <v>1.0682999999999999E-3</v>
      </c>
      <c r="I6884" s="423"/>
      <c r="J6884" s="424">
        <v>1.2800000000000001E-2</v>
      </c>
      <c r="K6884" s="424"/>
      <c r="L6884" s="424"/>
    </row>
    <row r="6885" spans="1:12" ht="24" customHeight="1">
      <c r="A6885" s="300" t="s">
        <v>12986</v>
      </c>
      <c r="B6885" s="301" t="s">
        <v>13115</v>
      </c>
      <c r="C6885" s="300" t="s">
        <v>9</v>
      </c>
      <c r="D6885" s="300" t="s">
        <v>10810</v>
      </c>
      <c r="E6885" s="302" t="s">
        <v>51</v>
      </c>
      <c r="F6885" s="423" t="s">
        <v>13116</v>
      </c>
      <c r="G6885" s="423"/>
      <c r="H6885" s="423">
        <v>1.0682999999999999E-3</v>
      </c>
      <c r="I6885" s="423"/>
      <c r="J6885" s="424">
        <v>2.8400000000000002E-2</v>
      </c>
      <c r="K6885" s="424"/>
      <c r="L6885" s="424"/>
    </row>
    <row r="6886" spans="1:12" ht="24" customHeight="1">
      <c r="A6886" s="300" t="s">
        <v>12986</v>
      </c>
      <c r="B6886" s="301" t="s">
        <v>13117</v>
      </c>
      <c r="C6886" s="300" t="s">
        <v>9</v>
      </c>
      <c r="D6886" s="300" t="s">
        <v>10837</v>
      </c>
      <c r="E6886" s="302" t="s">
        <v>51</v>
      </c>
      <c r="F6886" s="423" t="s">
        <v>13118</v>
      </c>
      <c r="G6886" s="423"/>
      <c r="H6886" s="423">
        <v>3.6399999999999997E-5</v>
      </c>
      <c r="I6886" s="423"/>
      <c r="J6886" s="424">
        <v>1.6199999999999999E-2</v>
      </c>
      <c r="K6886" s="424"/>
      <c r="L6886" s="424"/>
    </row>
    <row r="6887" spans="1:12" ht="24" customHeight="1">
      <c r="A6887" s="300" t="s">
        <v>12986</v>
      </c>
      <c r="B6887" s="301" t="s">
        <v>13003</v>
      </c>
      <c r="C6887" s="300" t="s">
        <v>9</v>
      </c>
      <c r="D6887" s="300" t="s">
        <v>7216</v>
      </c>
      <c r="E6887" s="302" t="s">
        <v>51</v>
      </c>
      <c r="F6887" s="423" t="s">
        <v>13004</v>
      </c>
      <c r="G6887" s="423"/>
      <c r="H6887" s="423">
        <v>2.1394999999999999E-3</v>
      </c>
      <c r="I6887" s="423"/>
      <c r="J6887" s="424">
        <v>7.1499999999999994E-2</v>
      </c>
      <c r="K6887" s="424"/>
      <c r="L6887" s="424"/>
    </row>
    <row r="6888" spans="1:12" ht="24" customHeight="1">
      <c r="A6888" s="300" t="s">
        <v>12986</v>
      </c>
      <c r="B6888" s="301" t="s">
        <v>13005</v>
      </c>
      <c r="C6888" s="300" t="s">
        <v>9</v>
      </c>
      <c r="D6888" s="300" t="s">
        <v>7393</v>
      </c>
      <c r="E6888" s="302" t="s">
        <v>12988</v>
      </c>
      <c r="F6888" s="423" t="s">
        <v>13006</v>
      </c>
      <c r="G6888" s="423"/>
      <c r="H6888" s="423">
        <v>1.2872000000000001E-3</v>
      </c>
      <c r="I6888" s="423"/>
      <c r="J6888" s="424">
        <v>6.9500000000000006E-2</v>
      </c>
      <c r="K6888" s="424"/>
      <c r="L6888" s="424"/>
    </row>
    <row r="6889" spans="1:12" ht="24" customHeight="1">
      <c r="A6889" s="300" t="s">
        <v>12986</v>
      </c>
      <c r="B6889" s="301" t="s">
        <v>13007</v>
      </c>
      <c r="C6889" s="300" t="s">
        <v>9</v>
      </c>
      <c r="D6889" s="300" t="s">
        <v>10619</v>
      </c>
      <c r="E6889" s="302" t="s">
        <v>51</v>
      </c>
      <c r="F6889" s="423" t="s">
        <v>13008</v>
      </c>
      <c r="G6889" s="423"/>
      <c r="H6889" s="423">
        <v>9.9839999999999998E-4</v>
      </c>
      <c r="I6889" s="423"/>
      <c r="J6889" s="424">
        <v>0.19089999999999999</v>
      </c>
      <c r="K6889" s="424"/>
      <c r="L6889" s="424"/>
    </row>
    <row r="6890" spans="1:12" ht="24" customHeight="1">
      <c r="A6890" s="300" t="s">
        <v>12986</v>
      </c>
      <c r="B6890" s="301" t="s">
        <v>13009</v>
      </c>
      <c r="C6890" s="300" t="s">
        <v>9</v>
      </c>
      <c r="D6890" s="300" t="s">
        <v>10769</v>
      </c>
      <c r="E6890" s="302" t="s">
        <v>51</v>
      </c>
      <c r="F6890" s="423" t="s">
        <v>13010</v>
      </c>
      <c r="G6890" s="423"/>
      <c r="H6890" s="423">
        <v>8.9754100000000003E-2</v>
      </c>
      <c r="I6890" s="423"/>
      <c r="J6890" s="424">
        <v>0.11310000000000001</v>
      </c>
      <c r="K6890" s="424"/>
      <c r="L6890" s="424"/>
    </row>
    <row r="6891" spans="1:12" ht="24" customHeight="1">
      <c r="A6891" s="300" t="s">
        <v>12986</v>
      </c>
      <c r="B6891" s="301" t="s">
        <v>13011</v>
      </c>
      <c r="C6891" s="300" t="s">
        <v>9</v>
      </c>
      <c r="D6891" s="300" t="s">
        <v>10929</v>
      </c>
      <c r="E6891" s="302" t="s">
        <v>51</v>
      </c>
      <c r="F6891" s="423" t="s">
        <v>13012</v>
      </c>
      <c r="G6891" s="423"/>
      <c r="H6891" s="423">
        <v>8.6530000000000005E-4</v>
      </c>
      <c r="I6891" s="423"/>
      <c r="J6891" s="424">
        <v>0.13020000000000001</v>
      </c>
      <c r="K6891" s="424"/>
      <c r="L6891" s="424"/>
    </row>
    <row r="6892" spans="1:12" ht="17.100000000000001" customHeight="1">
      <c r="A6892" s="298"/>
      <c r="B6892" s="298"/>
      <c r="C6892" s="298"/>
      <c r="D6892" s="298"/>
      <c r="E6892" s="298"/>
      <c r="F6892" s="298"/>
      <c r="G6892" s="298"/>
      <c r="H6892" s="298"/>
      <c r="I6892" s="298"/>
      <c r="J6892" s="298" t="s">
        <v>12992</v>
      </c>
      <c r="K6892" s="298"/>
      <c r="L6892" s="298" t="s">
        <v>14686</v>
      </c>
    </row>
    <row r="6893" spans="1:12">
      <c r="A6893" s="414" t="s">
        <v>13056</v>
      </c>
      <c r="B6893" s="414"/>
      <c r="C6893" s="414"/>
      <c r="D6893" s="414"/>
      <c r="E6893" s="414"/>
      <c r="F6893" s="414"/>
      <c r="G6893" s="414"/>
      <c r="H6893" s="414"/>
      <c r="I6893" s="294"/>
      <c r="J6893" s="294"/>
      <c r="K6893" s="294"/>
      <c r="L6893" s="294"/>
    </row>
    <row r="6894" spans="1:12" ht="17.100000000000001" customHeight="1">
      <c r="A6894" s="294" t="s">
        <v>12978</v>
      </c>
      <c r="B6894" s="298" t="s">
        <v>12979</v>
      </c>
      <c r="C6894" s="294" t="s">
        <v>12980</v>
      </c>
      <c r="D6894" s="294" t="s">
        <v>12981</v>
      </c>
      <c r="E6894" s="299" t="s">
        <v>12982</v>
      </c>
      <c r="F6894" s="413" t="s">
        <v>12983</v>
      </c>
      <c r="G6894" s="413"/>
      <c r="H6894" s="413" t="s">
        <v>12984</v>
      </c>
      <c r="I6894" s="413"/>
      <c r="J6894" s="413" t="s">
        <v>12985</v>
      </c>
      <c r="K6894" s="413"/>
      <c r="L6894" s="413"/>
    </row>
    <row r="6895" spans="1:12" ht="24" customHeight="1">
      <c r="A6895" s="300" t="s">
        <v>12986</v>
      </c>
      <c r="B6895" s="301" t="s">
        <v>13057</v>
      </c>
      <c r="C6895" s="300" t="s">
        <v>9</v>
      </c>
      <c r="D6895" s="300" t="s">
        <v>12549</v>
      </c>
      <c r="E6895" s="302" t="s">
        <v>27</v>
      </c>
      <c r="F6895" s="423" t="s">
        <v>12948</v>
      </c>
      <c r="G6895" s="423"/>
      <c r="H6895" s="423">
        <v>0.80301979999999995</v>
      </c>
      <c r="I6895" s="423"/>
      <c r="J6895" s="424">
        <v>0.52200000000000002</v>
      </c>
      <c r="K6895" s="424"/>
      <c r="L6895" s="424"/>
    </row>
    <row r="6896" spans="1:12" ht="17.100000000000001" customHeight="1">
      <c r="A6896" s="298"/>
      <c r="B6896" s="298"/>
      <c r="C6896" s="298"/>
      <c r="D6896" s="298"/>
      <c r="E6896" s="298"/>
      <c r="F6896" s="298"/>
      <c r="G6896" s="298"/>
      <c r="H6896" s="298"/>
      <c r="I6896" s="298"/>
      <c r="J6896" s="298" t="s">
        <v>12992</v>
      </c>
      <c r="K6896" s="298"/>
      <c r="L6896" s="298" t="s">
        <v>13491</v>
      </c>
    </row>
    <row r="6897" spans="1:12">
      <c r="A6897" s="414" t="s">
        <v>13058</v>
      </c>
      <c r="B6897" s="414"/>
      <c r="C6897" s="414"/>
      <c r="D6897" s="414"/>
      <c r="E6897" s="414"/>
      <c r="F6897" s="414"/>
      <c r="G6897" s="414"/>
      <c r="H6897" s="414"/>
      <c r="I6897" s="294"/>
      <c r="J6897" s="294"/>
      <c r="K6897" s="294"/>
      <c r="L6897" s="294"/>
    </row>
    <row r="6898" spans="1:12" ht="17.100000000000001" customHeight="1">
      <c r="A6898" s="294" t="s">
        <v>12978</v>
      </c>
      <c r="B6898" s="298" t="s">
        <v>12979</v>
      </c>
      <c r="C6898" s="294" t="s">
        <v>12980</v>
      </c>
      <c r="D6898" s="294" t="s">
        <v>12981</v>
      </c>
      <c r="E6898" s="299" t="s">
        <v>12982</v>
      </c>
      <c r="F6898" s="413" t="s">
        <v>12983</v>
      </c>
      <c r="G6898" s="413"/>
      <c r="H6898" s="413" t="s">
        <v>12984</v>
      </c>
      <c r="I6898" s="413"/>
      <c r="J6898" s="413" t="s">
        <v>12985</v>
      </c>
      <c r="K6898" s="413"/>
      <c r="L6898" s="413"/>
    </row>
    <row r="6899" spans="1:12" ht="24" customHeight="1">
      <c r="A6899" s="300" t="s">
        <v>12986</v>
      </c>
      <c r="B6899" s="301" t="s">
        <v>13059</v>
      </c>
      <c r="C6899" s="300" t="s">
        <v>9</v>
      </c>
      <c r="D6899" s="300" t="s">
        <v>12535</v>
      </c>
      <c r="E6899" s="302" t="s">
        <v>27</v>
      </c>
      <c r="F6899" s="423" t="s">
        <v>12936</v>
      </c>
      <c r="G6899" s="423"/>
      <c r="H6899" s="423">
        <v>0.80301979999999995</v>
      </c>
      <c r="I6899" s="423"/>
      <c r="J6899" s="424">
        <v>4.02E-2</v>
      </c>
      <c r="K6899" s="424"/>
      <c r="L6899" s="424"/>
    </row>
    <row r="6900" spans="1:12" ht="17.100000000000001" customHeight="1">
      <c r="A6900" s="298"/>
      <c r="B6900" s="298"/>
      <c r="C6900" s="298"/>
      <c r="D6900" s="298"/>
      <c r="E6900" s="298"/>
      <c r="F6900" s="298"/>
      <c r="G6900" s="298"/>
      <c r="H6900" s="298"/>
      <c r="I6900" s="298"/>
      <c r="J6900" s="298" t="s">
        <v>12992</v>
      </c>
      <c r="K6900" s="298"/>
      <c r="L6900" s="298" t="s">
        <v>12908</v>
      </c>
    </row>
    <row r="6901" spans="1:12">
      <c r="A6901" s="414" t="s">
        <v>13060</v>
      </c>
      <c r="B6901" s="414"/>
      <c r="C6901" s="414"/>
      <c r="D6901" s="414"/>
      <c r="E6901" s="414"/>
      <c r="F6901" s="414"/>
      <c r="G6901" s="414"/>
      <c r="H6901" s="414"/>
      <c r="I6901" s="294"/>
      <c r="J6901" s="294"/>
      <c r="K6901" s="294"/>
      <c r="L6901" s="294"/>
    </row>
    <row r="6902" spans="1:12" ht="17.100000000000001" customHeight="1">
      <c r="A6902" s="294" t="s">
        <v>12978</v>
      </c>
      <c r="B6902" s="298" t="s">
        <v>12979</v>
      </c>
      <c r="C6902" s="294" t="s">
        <v>12980</v>
      </c>
      <c r="D6902" s="294" t="s">
        <v>12981</v>
      </c>
      <c r="E6902" s="299" t="s">
        <v>12982</v>
      </c>
      <c r="F6902" s="413" t="s">
        <v>12983</v>
      </c>
      <c r="G6902" s="413"/>
      <c r="H6902" s="413" t="s">
        <v>12984</v>
      </c>
      <c r="I6902" s="413"/>
      <c r="J6902" s="413" t="s">
        <v>12985</v>
      </c>
      <c r="K6902" s="413"/>
      <c r="L6902" s="413"/>
    </row>
    <row r="6903" spans="1:12" ht="24" customHeight="1">
      <c r="A6903" s="300" t="s">
        <v>12986</v>
      </c>
      <c r="B6903" s="301" t="s">
        <v>13061</v>
      </c>
      <c r="C6903" s="300" t="s">
        <v>9</v>
      </c>
      <c r="D6903" s="300" t="s">
        <v>12522</v>
      </c>
      <c r="E6903" s="302" t="s">
        <v>27</v>
      </c>
      <c r="F6903" s="423" t="s">
        <v>12964</v>
      </c>
      <c r="G6903" s="423"/>
      <c r="H6903" s="423">
        <v>0.80301979999999995</v>
      </c>
      <c r="I6903" s="423"/>
      <c r="J6903" s="424">
        <v>2.0316000000000001</v>
      </c>
      <c r="K6903" s="424"/>
      <c r="L6903" s="424"/>
    </row>
    <row r="6904" spans="1:12" ht="24" customHeight="1">
      <c r="A6904" s="300" t="s">
        <v>12986</v>
      </c>
      <c r="B6904" s="301" t="s">
        <v>13062</v>
      </c>
      <c r="C6904" s="300" t="s">
        <v>9</v>
      </c>
      <c r="D6904" s="300" t="s">
        <v>12527</v>
      </c>
      <c r="E6904" s="302" t="s">
        <v>27</v>
      </c>
      <c r="F6904" s="423" t="s">
        <v>13063</v>
      </c>
      <c r="G6904" s="423"/>
      <c r="H6904" s="423">
        <v>0.80301979999999995</v>
      </c>
      <c r="I6904" s="423"/>
      <c r="J6904" s="424">
        <v>0.27300000000000002</v>
      </c>
      <c r="K6904" s="424"/>
      <c r="L6904" s="424"/>
    </row>
    <row r="6905" spans="1:12" ht="17.100000000000001" customHeight="1">
      <c r="A6905" s="298"/>
      <c r="B6905" s="298"/>
      <c r="C6905" s="298"/>
      <c r="D6905" s="298"/>
      <c r="E6905" s="298"/>
      <c r="F6905" s="298"/>
      <c r="G6905" s="298"/>
      <c r="H6905" s="298"/>
      <c r="I6905" s="298"/>
      <c r="J6905" s="298" t="s">
        <v>12992</v>
      </c>
      <c r="K6905" s="298"/>
      <c r="L6905" s="298" t="s">
        <v>14687</v>
      </c>
    </row>
    <row r="6906" spans="1:12" ht="17.100000000000001" customHeight="1">
      <c r="A6906" s="294" t="s">
        <v>13014</v>
      </c>
      <c r="B6906" s="294"/>
      <c r="C6906" s="294"/>
      <c r="D6906" s="294"/>
      <c r="E6906" s="294"/>
      <c r="F6906" s="294"/>
      <c r="G6906" s="294"/>
      <c r="H6906" s="294"/>
      <c r="I6906" s="294"/>
      <c r="J6906" s="294"/>
      <c r="K6906" s="294"/>
      <c r="L6906" s="294"/>
    </row>
    <row r="6907" spans="1:12" ht="17.100000000000001" customHeight="1">
      <c r="A6907" s="298"/>
      <c r="B6907" s="298"/>
      <c r="C6907" s="298"/>
      <c r="D6907" s="298"/>
      <c r="E6907" s="298"/>
      <c r="F6907" s="298"/>
      <c r="G6907" s="298"/>
      <c r="H6907" s="298"/>
      <c r="I6907" s="298"/>
      <c r="J6907" s="298" t="s">
        <v>13015</v>
      </c>
      <c r="K6907" s="298"/>
      <c r="L6907" s="298" t="s">
        <v>14688</v>
      </c>
    </row>
    <row r="6908" spans="1:12" ht="17.100000000000001" customHeight="1">
      <c r="A6908" s="298"/>
      <c r="B6908" s="298"/>
      <c r="C6908" s="298"/>
      <c r="D6908" s="298"/>
      <c r="E6908" s="298"/>
      <c r="F6908" s="298"/>
      <c r="G6908" s="298"/>
      <c r="H6908" s="298"/>
      <c r="I6908" s="298"/>
      <c r="J6908" s="298" t="s">
        <v>13017</v>
      </c>
      <c r="K6908" s="298" t="s">
        <v>13018</v>
      </c>
      <c r="L6908" s="298" t="s">
        <v>14485</v>
      </c>
    </row>
    <row r="6909" spans="1:12" ht="17.100000000000001" customHeight="1">
      <c r="A6909" s="298"/>
      <c r="B6909" s="298"/>
      <c r="C6909" s="298"/>
      <c r="D6909" s="298"/>
      <c r="E6909" s="298"/>
      <c r="F6909" s="298"/>
      <c r="G6909" s="298"/>
      <c r="H6909" s="298"/>
      <c r="I6909" s="298"/>
      <c r="J6909" s="298" t="s">
        <v>13020</v>
      </c>
      <c r="K6909" s="298"/>
      <c r="L6909" s="298" t="s">
        <v>14689</v>
      </c>
    </row>
    <row r="6910" spans="1:12" ht="17.100000000000001" customHeight="1">
      <c r="A6910" s="298"/>
      <c r="B6910" s="298"/>
      <c r="C6910" s="298"/>
      <c r="D6910" s="298"/>
      <c r="E6910" s="298"/>
      <c r="F6910" s="298"/>
      <c r="G6910" s="298"/>
      <c r="H6910" s="298"/>
      <c r="I6910" s="298"/>
      <c r="J6910" s="298" t="s">
        <v>13022</v>
      </c>
      <c r="K6910" s="298" t="s">
        <v>12974</v>
      </c>
      <c r="L6910" s="298" t="s">
        <v>14690</v>
      </c>
    </row>
    <row r="6911" spans="1:12" ht="17.100000000000001" customHeight="1">
      <c r="A6911" s="298"/>
      <c r="B6911" s="298"/>
      <c r="C6911" s="298"/>
      <c r="D6911" s="298"/>
      <c r="E6911" s="298"/>
      <c r="F6911" s="298"/>
      <c r="G6911" s="298"/>
      <c r="H6911" s="298"/>
      <c r="I6911" s="298"/>
      <c r="J6911" s="298" t="s">
        <v>13024</v>
      </c>
      <c r="K6911" s="298"/>
      <c r="L6911" s="298" t="s">
        <v>14691</v>
      </c>
    </row>
    <row r="6912" spans="1:12" ht="30" customHeight="1">
      <c r="A6912" s="299"/>
      <c r="B6912" s="299"/>
      <c r="C6912" s="299"/>
      <c r="D6912" s="299"/>
      <c r="E6912" s="299"/>
      <c r="F6912" s="299"/>
      <c r="G6912" s="299"/>
      <c r="H6912" s="299"/>
      <c r="I6912" s="299"/>
      <c r="J6912" s="299"/>
      <c r="K6912" s="299"/>
      <c r="L6912" s="299"/>
    </row>
    <row r="6913" spans="1:12" ht="24" customHeight="1">
      <c r="A6913" s="295" t="s">
        <v>14692</v>
      </c>
      <c r="B6913" s="296" t="s">
        <v>14693</v>
      </c>
      <c r="C6913" s="295" t="s">
        <v>9</v>
      </c>
      <c r="D6913" s="295" t="s">
        <v>5529</v>
      </c>
      <c r="E6913" s="297" t="s">
        <v>51</v>
      </c>
      <c r="F6913" s="296"/>
      <c r="G6913" s="296"/>
      <c r="H6913" s="296"/>
      <c r="I6913" s="296"/>
      <c r="J6913" s="296"/>
      <c r="K6913" s="296"/>
      <c r="L6913" s="296"/>
    </row>
    <row r="6914" spans="1:12">
      <c r="A6914" s="414" t="s">
        <v>12977</v>
      </c>
      <c r="B6914" s="414"/>
      <c r="C6914" s="414"/>
      <c r="D6914" s="414"/>
      <c r="E6914" s="414"/>
      <c r="F6914" s="414"/>
      <c r="G6914" s="414"/>
      <c r="H6914" s="414"/>
      <c r="I6914" s="294"/>
      <c r="J6914" s="294"/>
      <c r="K6914" s="294"/>
      <c r="L6914" s="294"/>
    </row>
    <row r="6915" spans="1:12" ht="17.100000000000001" customHeight="1">
      <c r="A6915" s="294" t="s">
        <v>12978</v>
      </c>
      <c r="B6915" s="298" t="s">
        <v>12979</v>
      </c>
      <c r="C6915" s="294" t="s">
        <v>12980</v>
      </c>
      <c r="D6915" s="294" t="s">
        <v>12981</v>
      </c>
      <c r="E6915" s="299" t="s">
        <v>12982</v>
      </c>
      <c r="F6915" s="413" t="s">
        <v>12983</v>
      </c>
      <c r="G6915" s="413"/>
      <c r="H6915" s="413" t="s">
        <v>12984</v>
      </c>
      <c r="I6915" s="413"/>
      <c r="J6915" s="413" t="s">
        <v>12985</v>
      </c>
      <c r="K6915" s="413"/>
      <c r="L6915" s="413"/>
    </row>
    <row r="6916" spans="1:12" ht="24" customHeight="1">
      <c r="A6916" s="300" t="s">
        <v>12986</v>
      </c>
      <c r="B6916" s="301" t="s">
        <v>13085</v>
      </c>
      <c r="C6916" s="300" t="s">
        <v>9</v>
      </c>
      <c r="D6916" s="300" t="s">
        <v>7909</v>
      </c>
      <c r="E6916" s="302" t="s">
        <v>51</v>
      </c>
      <c r="F6916" s="423" t="s">
        <v>13086</v>
      </c>
      <c r="G6916" s="423"/>
      <c r="H6916" s="423">
        <v>4.7029999999999999E-4</v>
      </c>
      <c r="I6916" s="423"/>
      <c r="J6916" s="424">
        <v>4.8899999999999999E-2</v>
      </c>
      <c r="K6916" s="424"/>
      <c r="L6916" s="424"/>
    </row>
    <row r="6917" spans="1:12" ht="24" customHeight="1">
      <c r="A6917" s="300" t="s">
        <v>12986</v>
      </c>
      <c r="B6917" s="301" t="s">
        <v>13087</v>
      </c>
      <c r="C6917" s="300" t="s">
        <v>9</v>
      </c>
      <c r="D6917" s="300" t="s">
        <v>8873</v>
      </c>
      <c r="E6917" s="302" t="s">
        <v>51</v>
      </c>
      <c r="F6917" s="423" t="s">
        <v>13088</v>
      </c>
      <c r="G6917" s="423"/>
      <c r="H6917" s="423">
        <v>4.4799999999999998E-5</v>
      </c>
      <c r="I6917" s="423"/>
      <c r="J6917" s="424">
        <v>3.9E-2</v>
      </c>
      <c r="K6917" s="424"/>
      <c r="L6917" s="424"/>
    </row>
    <row r="6918" spans="1:12" ht="48" customHeight="1">
      <c r="A6918" s="300" t="s">
        <v>12986</v>
      </c>
      <c r="B6918" s="301" t="s">
        <v>13089</v>
      </c>
      <c r="C6918" s="300" t="s">
        <v>9</v>
      </c>
      <c r="D6918" s="300" t="s">
        <v>9227</v>
      </c>
      <c r="E6918" s="302" t="s">
        <v>51</v>
      </c>
      <c r="F6918" s="423" t="s">
        <v>13090</v>
      </c>
      <c r="G6918" s="423"/>
      <c r="H6918" s="423">
        <v>3.1300000000000002E-5</v>
      </c>
      <c r="I6918" s="423"/>
      <c r="J6918" s="424">
        <v>4.1799999999999997E-2</v>
      </c>
      <c r="K6918" s="424"/>
      <c r="L6918" s="424"/>
    </row>
    <row r="6919" spans="1:12" ht="24" customHeight="1">
      <c r="A6919" s="300" t="s">
        <v>12986</v>
      </c>
      <c r="B6919" s="301" t="s">
        <v>13091</v>
      </c>
      <c r="C6919" s="300" t="s">
        <v>9</v>
      </c>
      <c r="D6919" s="300" t="s">
        <v>9580</v>
      </c>
      <c r="E6919" s="302" t="s">
        <v>51</v>
      </c>
      <c r="F6919" s="423" t="s">
        <v>13092</v>
      </c>
      <c r="G6919" s="423"/>
      <c r="H6919" s="423">
        <v>3.0700000000000001E-5</v>
      </c>
      <c r="I6919" s="423"/>
      <c r="J6919" s="424">
        <v>2.75E-2</v>
      </c>
      <c r="K6919" s="424"/>
      <c r="L6919" s="424"/>
    </row>
    <row r="6920" spans="1:12" ht="24" customHeight="1">
      <c r="A6920" s="300" t="s">
        <v>12986</v>
      </c>
      <c r="B6920" s="301" t="s">
        <v>12987</v>
      </c>
      <c r="C6920" s="300" t="s">
        <v>9</v>
      </c>
      <c r="D6920" s="300" t="s">
        <v>9831</v>
      </c>
      <c r="E6920" s="302" t="s">
        <v>12988</v>
      </c>
      <c r="F6920" s="423" t="s">
        <v>12989</v>
      </c>
      <c r="G6920" s="423"/>
      <c r="H6920" s="423">
        <v>1.08821E-2</v>
      </c>
      <c r="I6920" s="423"/>
      <c r="J6920" s="424">
        <v>0.1101</v>
      </c>
      <c r="K6920" s="424"/>
      <c r="L6920" s="424"/>
    </row>
    <row r="6921" spans="1:12" ht="36" customHeight="1">
      <c r="A6921" s="300" t="s">
        <v>12986</v>
      </c>
      <c r="B6921" s="301" t="s">
        <v>12990</v>
      </c>
      <c r="C6921" s="300" t="s">
        <v>9</v>
      </c>
      <c r="D6921" s="300" t="s">
        <v>11426</v>
      </c>
      <c r="E6921" s="302" t="s">
        <v>51</v>
      </c>
      <c r="F6921" s="423" t="s">
        <v>12991</v>
      </c>
      <c r="G6921" s="423"/>
      <c r="H6921" s="423">
        <v>5.7030000000000004E-4</v>
      </c>
      <c r="I6921" s="423"/>
      <c r="J6921" s="424">
        <v>7.5399999999999995E-2</v>
      </c>
      <c r="K6921" s="424"/>
      <c r="L6921" s="424"/>
    </row>
    <row r="6922" spans="1:12" ht="17.100000000000001" customHeight="1">
      <c r="A6922" s="298"/>
      <c r="B6922" s="298"/>
      <c r="C6922" s="298"/>
      <c r="D6922" s="298"/>
      <c r="E6922" s="298"/>
      <c r="F6922" s="298"/>
      <c r="G6922" s="298"/>
      <c r="H6922" s="298"/>
      <c r="I6922" s="298"/>
      <c r="J6922" s="298" t="s">
        <v>12992</v>
      </c>
      <c r="K6922" s="298"/>
      <c r="L6922" s="298" t="s">
        <v>13063</v>
      </c>
    </row>
    <row r="6923" spans="1:12">
      <c r="A6923" s="414" t="s">
        <v>12994</v>
      </c>
      <c r="B6923" s="414"/>
      <c r="C6923" s="414"/>
      <c r="D6923" s="414"/>
      <c r="E6923" s="414"/>
      <c r="F6923" s="414"/>
      <c r="G6923" s="414"/>
      <c r="H6923" s="414"/>
      <c r="I6923" s="294"/>
      <c r="J6923" s="294"/>
      <c r="K6923" s="294"/>
      <c r="L6923" s="294"/>
    </row>
    <row r="6924" spans="1:12" ht="17.100000000000001" customHeight="1">
      <c r="A6924" s="294" t="s">
        <v>12978</v>
      </c>
      <c r="B6924" s="298" t="s">
        <v>12979</v>
      </c>
      <c r="C6924" s="294" t="s">
        <v>12980</v>
      </c>
      <c r="D6924" s="294" t="s">
        <v>12981</v>
      </c>
      <c r="E6924" s="299" t="s">
        <v>12982</v>
      </c>
      <c r="F6924" s="413" t="s">
        <v>12983</v>
      </c>
      <c r="G6924" s="413"/>
      <c r="H6924" s="413" t="s">
        <v>12984</v>
      </c>
      <c r="I6924" s="413"/>
      <c r="J6924" s="413" t="s">
        <v>12985</v>
      </c>
      <c r="K6924" s="413"/>
      <c r="L6924" s="413"/>
    </row>
    <row r="6925" spans="1:12" ht="24" customHeight="1">
      <c r="A6925" s="300" t="s">
        <v>12986</v>
      </c>
      <c r="B6925" s="301" t="s">
        <v>13197</v>
      </c>
      <c r="C6925" s="300" t="s">
        <v>9</v>
      </c>
      <c r="D6925" s="300" t="s">
        <v>6983</v>
      </c>
      <c r="E6925" s="302" t="s">
        <v>27</v>
      </c>
      <c r="F6925" s="423" t="s">
        <v>13198</v>
      </c>
      <c r="G6925" s="423"/>
      <c r="H6925" s="423">
        <v>0.41158689999999998</v>
      </c>
      <c r="I6925" s="423"/>
      <c r="J6925" s="424">
        <v>2.0785</v>
      </c>
      <c r="K6925" s="424"/>
      <c r="L6925" s="424"/>
    </row>
    <row r="6926" spans="1:12" ht="24" customHeight="1">
      <c r="A6926" s="300" t="s">
        <v>12986</v>
      </c>
      <c r="B6926" s="301" t="s">
        <v>13199</v>
      </c>
      <c r="C6926" s="300" t="s">
        <v>9</v>
      </c>
      <c r="D6926" s="300" t="s">
        <v>8746</v>
      </c>
      <c r="E6926" s="302" t="s">
        <v>27</v>
      </c>
      <c r="F6926" s="423" t="s">
        <v>13196</v>
      </c>
      <c r="G6926" s="423"/>
      <c r="H6926" s="423">
        <v>0.41158689999999998</v>
      </c>
      <c r="I6926" s="423"/>
      <c r="J6926" s="424">
        <v>2.9592999999999998</v>
      </c>
      <c r="K6926" s="424"/>
      <c r="L6926" s="424"/>
    </row>
    <row r="6927" spans="1:12" ht="17.100000000000001" customHeight="1">
      <c r="A6927" s="298"/>
      <c r="B6927" s="298"/>
      <c r="C6927" s="298"/>
      <c r="D6927" s="298"/>
      <c r="E6927" s="298"/>
      <c r="F6927" s="298"/>
      <c r="G6927" s="298"/>
      <c r="H6927" s="298"/>
      <c r="I6927" s="298"/>
      <c r="J6927" s="298" t="s">
        <v>12992</v>
      </c>
      <c r="K6927" s="298"/>
      <c r="L6927" s="298" t="s">
        <v>14425</v>
      </c>
    </row>
    <row r="6928" spans="1:12">
      <c r="A6928" s="414" t="s">
        <v>12998</v>
      </c>
      <c r="B6928" s="414"/>
      <c r="C6928" s="414"/>
      <c r="D6928" s="414"/>
      <c r="E6928" s="414"/>
      <c r="F6928" s="414"/>
      <c r="G6928" s="414"/>
      <c r="H6928" s="414"/>
      <c r="I6928" s="294"/>
      <c r="J6928" s="294"/>
      <c r="K6928" s="294"/>
      <c r="L6928" s="294"/>
    </row>
    <row r="6929" spans="1:12" ht="17.100000000000001" customHeight="1">
      <c r="A6929" s="294" t="s">
        <v>12978</v>
      </c>
      <c r="B6929" s="298" t="s">
        <v>12979</v>
      </c>
      <c r="C6929" s="294" t="s">
        <v>12980</v>
      </c>
      <c r="D6929" s="294" t="s">
        <v>12981</v>
      </c>
      <c r="E6929" s="299" t="s">
        <v>12982</v>
      </c>
      <c r="F6929" s="413" t="s">
        <v>12983</v>
      </c>
      <c r="G6929" s="413"/>
      <c r="H6929" s="413" t="s">
        <v>12984</v>
      </c>
      <c r="I6929" s="413"/>
      <c r="J6929" s="413" t="s">
        <v>12985</v>
      </c>
      <c r="K6929" s="413"/>
      <c r="L6929" s="413"/>
    </row>
    <row r="6930" spans="1:12" ht="24" customHeight="1">
      <c r="A6930" s="300" t="s">
        <v>12986</v>
      </c>
      <c r="B6930" s="301" t="s">
        <v>14694</v>
      </c>
      <c r="C6930" s="300" t="s">
        <v>9</v>
      </c>
      <c r="D6930" s="300" t="s">
        <v>8632</v>
      </c>
      <c r="E6930" s="302" t="s">
        <v>51</v>
      </c>
      <c r="F6930" s="423" t="s">
        <v>14695</v>
      </c>
      <c r="G6930" s="423"/>
      <c r="H6930" s="423">
        <v>1</v>
      </c>
      <c r="I6930" s="423"/>
      <c r="J6930" s="424">
        <v>1587.85</v>
      </c>
      <c r="K6930" s="424"/>
      <c r="L6930" s="424"/>
    </row>
    <row r="6931" spans="1:12" ht="24" customHeight="1">
      <c r="A6931" s="300" t="s">
        <v>12986</v>
      </c>
      <c r="B6931" s="301" t="s">
        <v>13099</v>
      </c>
      <c r="C6931" s="300" t="s">
        <v>9</v>
      </c>
      <c r="D6931" s="300" t="s">
        <v>7224</v>
      </c>
      <c r="E6931" s="302" t="s">
        <v>51</v>
      </c>
      <c r="F6931" s="423" t="s">
        <v>13100</v>
      </c>
      <c r="G6931" s="423"/>
      <c r="H6931" s="423">
        <v>5.5544000000000001E-3</v>
      </c>
      <c r="I6931" s="423"/>
      <c r="J6931" s="424">
        <v>5.0999999999999997E-2</v>
      </c>
      <c r="K6931" s="424"/>
      <c r="L6931" s="424"/>
    </row>
    <row r="6932" spans="1:12" ht="24" customHeight="1">
      <c r="A6932" s="300" t="s">
        <v>12986</v>
      </c>
      <c r="B6932" s="301" t="s">
        <v>13101</v>
      </c>
      <c r="C6932" s="300" t="s">
        <v>9</v>
      </c>
      <c r="D6932" s="300" t="s">
        <v>7359</v>
      </c>
      <c r="E6932" s="302" t="s">
        <v>51</v>
      </c>
      <c r="F6932" s="423" t="s">
        <v>13102</v>
      </c>
      <c r="G6932" s="423"/>
      <c r="H6932" s="423">
        <v>1.7919999999999999E-4</v>
      </c>
      <c r="I6932" s="423"/>
      <c r="J6932" s="424">
        <v>2.3E-2</v>
      </c>
      <c r="K6932" s="424"/>
      <c r="L6932" s="424"/>
    </row>
    <row r="6933" spans="1:12" ht="24" customHeight="1">
      <c r="A6933" s="300" t="s">
        <v>12986</v>
      </c>
      <c r="B6933" s="301" t="s">
        <v>13103</v>
      </c>
      <c r="C6933" s="300" t="s">
        <v>9</v>
      </c>
      <c r="D6933" s="300" t="s">
        <v>8851</v>
      </c>
      <c r="E6933" s="302" t="s">
        <v>51</v>
      </c>
      <c r="F6933" s="423" t="s">
        <v>13104</v>
      </c>
      <c r="G6933" s="423"/>
      <c r="H6933" s="423">
        <v>1.4339999999999999E-4</v>
      </c>
      <c r="I6933" s="423"/>
      <c r="J6933" s="424">
        <v>2.7799999999999998E-2</v>
      </c>
      <c r="K6933" s="424"/>
      <c r="L6933" s="424"/>
    </row>
    <row r="6934" spans="1:12" ht="24" customHeight="1">
      <c r="A6934" s="300" t="s">
        <v>12986</v>
      </c>
      <c r="B6934" s="301" t="s">
        <v>13105</v>
      </c>
      <c r="C6934" s="300" t="s">
        <v>9</v>
      </c>
      <c r="D6934" s="300" t="s">
        <v>8852</v>
      </c>
      <c r="E6934" s="302" t="s">
        <v>51</v>
      </c>
      <c r="F6934" s="423" t="s">
        <v>13106</v>
      </c>
      <c r="G6934" s="423"/>
      <c r="H6934" s="423">
        <v>3.0700000000000001E-5</v>
      </c>
      <c r="I6934" s="423"/>
      <c r="J6934" s="424">
        <v>1.6799999999999999E-2</v>
      </c>
      <c r="K6934" s="424"/>
      <c r="L6934" s="424"/>
    </row>
    <row r="6935" spans="1:12" ht="24" customHeight="1">
      <c r="A6935" s="300" t="s">
        <v>12986</v>
      </c>
      <c r="B6935" s="301" t="s">
        <v>13107</v>
      </c>
      <c r="C6935" s="300" t="s">
        <v>9</v>
      </c>
      <c r="D6935" s="300" t="s">
        <v>9000</v>
      </c>
      <c r="E6935" s="302" t="s">
        <v>51</v>
      </c>
      <c r="F6935" s="423" t="s">
        <v>13108</v>
      </c>
      <c r="G6935" s="423"/>
      <c r="H6935" s="423">
        <v>6.3219000000000001E-3</v>
      </c>
      <c r="I6935" s="423"/>
      <c r="J6935" s="424">
        <v>4.2799999999999998E-2</v>
      </c>
      <c r="K6935" s="424"/>
      <c r="L6935" s="424"/>
    </row>
    <row r="6936" spans="1:12" ht="24" customHeight="1">
      <c r="A6936" s="300" t="s">
        <v>12986</v>
      </c>
      <c r="B6936" s="301" t="s">
        <v>13109</v>
      </c>
      <c r="C6936" s="300" t="s">
        <v>9</v>
      </c>
      <c r="D6936" s="300" t="s">
        <v>9574</v>
      </c>
      <c r="E6936" s="302" t="s">
        <v>51</v>
      </c>
      <c r="F6936" s="423" t="s">
        <v>13110</v>
      </c>
      <c r="G6936" s="423"/>
      <c r="H6936" s="423">
        <v>2.0049E-3</v>
      </c>
      <c r="I6936" s="423"/>
      <c r="J6936" s="424">
        <v>1.77E-2</v>
      </c>
      <c r="K6936" s="424"/>
      <c r="L6936" s="424"/>
    </row>
    <row r="6937" spans="1:12" ht="24" customHeight="1">
      <c r="A6937" s="300" t="s">
        <v>12986</v>
      </c>
      <c r="B6937" s="301" t="s">
        <v>13111</v>
      </c>
      <c r="C6937" s="300" t="s">
        <v>9</v>
      </c>
      <c r="D6937" s="300" t="s">
        <v>10714</v>
      </c>
      <c r="E6937" s="302" t="s">
        <v>93</v>
      </c>
      <c r="F6937" s="423" t="s">
        <v>13112</v>
      </c>
      <c r="G6937" s="423"/>
      <c r="H6937" s="423">
        <v>1.0537000000000001E-3</v>
      </c>
      <c r="I6937" s="423"/>
      <c r="J6937" s="424">
        <v>1.61E-2</v>
      </c>
      <c r="K6937" s="424"/>
      <c r="L6937" s="424"/>
    </row>
    <row r="6938" spans="1:12" ht="24" customHeight="1">
      <c r="A6938" s="300" t="s">
        <v>12986</v>
      </c>
      <c r="B6938" s="301" t="s">
        <v>13113</v>
      </c>
      <c r="C6938" s="300" t="s">
        <v>9</v>
      </c>
      <c r="D6938" s="300" t="s">
        <v>10809</v>
      </c>
      <c r="E6938" s="302" t="s">
        <v>51</v>
      </c>
      <c r="F6938" s="423" t="s">
        <v>13114</v>
      </c>
      <c r="G6938" s="423"/>
      <c r="H6938" s="423">
        <v>1.0537000000000001E-3</v>
      </c>
      <c r="I6938" s="423"/>
      <c r="J6938" s="424">
        <v>1.26E-2</v>
      </c>
      <c r="K6938" s="424"/>
      <c r="L6938" s="424"/>
    </row>
    <row r="6939" spans="1:12" ht="24" customHeight="1">
      <c r="A6939" s="300" t="s">
        <v>12986</v>
      </c>
      <c r="B6939" s="301" t="s">
        <v>13115</v>
      </c>
      <c r="C6939" s="300" t="s">
        <v>9</v>
      </c>
      <c r="D6939" s="300" t="s">
        <v>10810</v>
      </c>
      <c r="E6939" s="302" t="s">
        <v>51</v>
      </c>
      <c r="F6939" s="423" t="s">
        <v>13116</v>
      </c>
      <c r="G6939" s="423"/>
      <c r="H6939" s="423">
        <v>1.0537000000000001E-3</v>
      </c>
      <c r="I6939" s="423"/>
      <c r="J6939" s="424">
        <v>2.8000000000000001E-2</v>
      </c>
      <c r="K6939" s="424"/>
      <c r="L6939" s="424"/>
    </row>
    <row r="6940" spans="1:12" ht="24" customHeight="1">
      <c r="A6940" s="300" t="s">
        <v>12986</v>
      </c>
      <c r="B6940" s="301" t="s">
        <v>13117</v>
      </c>
      <c r="C6940" s="300" t="s">
        <v>9</v>
      </c>
      <c r="D6940" s="300" t="s">
        <v>10837</v>
      </c>
      <c r="E6940" s="302" t="s">
        <v>51</v>
      </c>
      <c r="F6940" s="423" t="s">
        <v>13118</v>
      </c>
      <c r="G6940" s="423"/>
      <c r="H6940" s="423">
        <v>3.5800000000000003E-5</v>
      </c>
      <c r="I6940" s="423"/>
      <c r="J6940" s="424">
        <v>1.5900000000000001E-2</v>
      </c>
      <c r="K6940" s="424"/>
      <c r="L6940" s="424"/>
    </row>
    <row r="6941" spans="1:12" ht="24" customHeight="1">
      <c r="A6941" s="300" t="s">
        <v>12986</v>
      </c>
      <c r="B6941" s="301" t="s">
        <v>13003</v>
      </c>
      <c r="C6941" s="300" t="s">
        <v>9</v>
      </c>
      <c r="D6941" s="300" t="s">
        <v>7216</v>
      </c>
      <c r="E6941" s="302" t="s">
        <v>51</v>
      </c>
      <c r="F6941" s="423" t="s">
        <v>13004</v>
      </c>
      <c r="G6941" s="423"/>
      <c r="H6941" s="423">
        <v>2.1105E-3</v>
      </c>
      <c r="I6941" s="423"/>
      <c r="J6941" s="424">
        <v>7.0499999999999993E-2</v>
      </c>
      <c r="K6941" s="424"/>
      <c r="L6941" s="424"/>
    </row>
    <row r="6942" spans="1:12" ht="24" customHeight="1">
      <c r="A6942" s="300" t="s">
        <v>12986</v>
      </c>
      <c r="B6942" s="301" t="s">
        <v>13005</v>
      </c>
      <c r="C6942" s="300" t="s">
        <v>9</v>
      </c>
      <c r="D6942" s="300" t="s">
        <v>7393</v>
      </c>
      <c r="E6942" s="302" t="s">
        <v>12988</v>
      </c>
      <c r="F6942" s="423" t="s">
        <v>13006</v>
      </c>
      <c r="G6942" s="423"/>
      <c r="H6942" s="423">
        <v>1.2696999999999999E-3</v>
      </c>
      <c r="I6942" s="423"/>
      <c r="J6942" s="424">
        <v>6.8599999999999994E-2</v>
      </c>
      <c r="K6942" s="424"/>
      <c r="L6942" s="424"/>
    </row>
    <row r="6943" spans="1:12" ht="24" customHeight="1">
      <c r="A6943" s="300" t="s">
        <v>12986</v>
      </c>
      <c r="B6943" s="301" t="s">
        <v>13007</v>
      </c>
      <c r="C6943" s="300" t="s">
        <v>9</v>
      </c>
      <c r="D6943" s="300" t="s">
        <v>10619</v>
      </c>
      <c r="E6943" s="302" t="s">
        <v>51</v>
      </c>
      <c r="F6943" s="423" t="s">
        <v>13008</v>
      </c>
      <c r="G6943" s="423"/>
      <c r="H6943" s="423">
        <v>9.8489999999999992E-4</v>
      </c>
      <c r="I6943" s="423"/>
      <c r="J6943" s="424">
        <v>0.18840000000000001</v>
      </c>
      <c r="K6943" s="424"/>
      <c r="L6943" s="424"/>
    </row>
    <row r="6944" spans="1:12" ht="24" customHeight="1">
      <c r="A6944" s="300" t="s">
        <v>12986</v>
      </c>
      <c r="B6944" s="301" t="s">
        <v>13009</v>
      </c>
      <c r="C6944" s="300" t="s">
        <v>9</v>
      </c>
      <c r="D6944" s="300" t="s">
        <v>10769</v>
      </c>
      <c r="E6944" s="302" t="s">
        <v>51</v>
      </c>
      <c r="F6944" s="423" t="s">
        <v>13010</v>
      </c>
      <c r="G6944" s="423"/>
      <c r="H6944" s="423">
        <v>8.8530399999999995E-2</v>
      </c>
      <c r="I6944" s="423"/>
      <c r="J6944" s="424">
        <v>0.1115</v>
      </c>
      <c r="K6944" s="424"/>
      <c r="L6944" s="424"/>
    </row>
    <row r="6945" spans="1:12" ht="24" customHeight="1">
      <c r="A6945" s="300" t="s">
        <v>12986</v>
      </c>
      <c r="B6945" s="301" t="s">
        <v>13011</v>
      </c>
      <c r="C6945" s="300" t="s">
        <v>9</v>
      </c>
      <c r="D6945" s="300" t="s">
        <v>10929</v>
      </c>
      <c r="E6945" s="302" t="s">
        <v>51</v>
      </c>
      <c r="F6945" s="423" t="s">
        <v>13012</v>
      </c>
      <c r="G6945" s="423"/>
      <c r="H6945" s="423">
        <v>8.5349999999999998E-4</v>
      </c>
      <c r="I6945" s="423"/>
      <c r="J6945" s="424">
        <v>0.12839999999999999</v>
      </c>
      <c r="K6945" s="424"/>
      <c r="L6945" s="424"/>
    </row>
    <row r="6946" spans="1:12" ht="17.100000000000001" customHeight="1">
      <c r="A6946" s="298"/>
      <c r="B6946" s="298"/>
      <c r="C6946" s="298"/>
      <c r="D6946" s="298"/>
      <c r="E6946" s="298"/>
      <c r="F6946" s="298"/>
      <c r="G6946" s="298"/>
      <c r="H6946" s="298"/>
      <c r="I6946" s="298"/>
      <c r="J6946" s="298" t="s">
        <v>12992</v>
      </c>
      <c r="K6946" s="298"/>
      <c r="L6946" s="298" t="s">
        <v>14696</v>
      </c>
    </row>
    <row r="6947" spans="1:12">
      <c r="A6947" s="414" t="s">
        <v>13056</v>
      </c>
      <c r="B6947" s="414"/>
      <c r="C6947" s="414"/>
      <c r="D6947" s="414"/>
      <c r="E6947" s="414"/>
      <c r="F6947" s="414"/>
      <c r="G6947" s="414"/>
      <c r="H6947" s="414"/>
      <c r="I6947" s="294"/>
      <c r="J6947" s="294"/>
      <c r="K6947" s="294"/>
      <c r="L6947" s="294"/>
    </row>
    <row r="6948" spans="1:12" ht="17.100000000000001" customHeight="1">
      <c r="A6948" s="294" t="s">
        <v>12978</v>
      </c>
      <c r="B6948" s="298" t="s">
        <v>12979</v>
      </c>
      <c r="C6948" s="294" t="s">
        <v>12980</v>
      </c>
      <c r="D6948" s="294" t="s">
        <v>12981</v>
      </c>
      <c r="E6948" s="299" t="s">
        <v>12982</v>
      </c>
      <c r="F6948" s="413" t="s">
        <v>12983</v>
      </c>
      <c r="G6948" s="413"/>
      <c r="H6948" s="413" t="s">
        <v>12984</v>
      </c>
      <c r="I6948" s="413"/>
      <c r="J6948" s="413" t="s">
        <v>12985</v>
      </c>
      <c r="K6948" s="413"/>
      <c r="L6948" s="413"/>
    </row>
    <row r="6949" spans="1:12" ht="24" customHeight="1">
      <c r="A6949" s="300" t="s">
        <v>12986</v>
      </c>
      <c r="B6949" s="301" t="s">
        <v>13057</v>
      </c>
      <c r="C6949" s="300" t="s">
        <v>9</v>
      </c>
      <c r="D6949" s="300" t="s">
        <v>12549</v>
      </c>
      <c r="E6949" s="302" t="s">
        <v>27</v>
      </c>
      <c r="F6949" s="423" t="s">
        <v>12948</v>
      </c>
      <c r="G6949" s="423"/>
      <c r="H6949" s="423">
        <v>0.79207090000000002</v>
      </c>
      <c r="I6949" s="423"/>
      <c r="J6949" s="424">
        <v>0.51480000000000004</v>
      </c>
      <c r="K6949" s="424"/>
      <c r="L6949" s="424"/>
    </row>
    <row r="6950" spans="1:12" ht="17.100000000000001" customHeight="1">
      <c r="A6950" s="298"/>
      <c r="B6950" s="298"/>
      <c r="C6950" s="298"/>
      <c r="D6950" s="298"/>
      <c r="E6950" s="298"/>
      <c r="F6950" s="298"/>
      <c r="G6950" s="298"/>
      <c r="H6950" s="298"/>
      <c r="I6950" s="298"/>
      <c r="J6950" s="298" t="s">
        <v>12992</v>
      </c>
      <c r="K6950" s="298"/>
      <c r="L6950" s="298" t="s">
        <v>14219</v>
      </c>
    </row>
    <row r="6951" spans="1:12">
      <c r="A6951" s="414" t="s">
        <v>13058</v>
      </c>
      <c r="B6951" s="414"/>
      <c r="C6951" s="414"/>
      <c r="D6951" s="414"/>
      <c r="E6951" s="414"/>
      <c r="F6951" s="414"/>
      <c r="G6951" s="414"/>
      <c r="H6951" s="414"/>
      <c r="I6951" s="294"/>
      <c r="J6951" s="294"/>
      <c r="K6951" s="294"/>
      <c r="L6951" s="294"/>
    </row>
    <row r="6952" spans="1:12" ht="17.100000000000001" customHeight="1">
      <c r="A6952" s="294" t="s">
        <v>12978</v>
      </c>
      <c r="B6952" s="298" t="s">
        <v>12979</v>
      </c>
      <c r="C6952" s="294" t="s">
        <v>12980</v>
      </c>
      <c r="D6952" s="294" t="s">
        <v>12981</v>
      </c>
      <c r="E6952" s="299" t="s">
        <v>12982</v>
      </c>
      <c r="F6952" s="413" t="s">
        <v>12983</v>
      </c>
      <c r="G6952" s="413"/>
      <c r="H6952" s="413" t="s">
        <v>12984</v>
      </c>
      <c r="I6952" s="413"/>
      <c r="J6952" s="413" t="s">
        <v>12985</v>
      </c>
      <c r="K6952" s="413"/>
      <c r="L6952" s="413"/>
    </row>
    <row r="6953" spans="1:12" ht="24" customHeight="1">
      <c r="A6953" s="300" t="s">
        <v>12986</v>
      </c>
      <c r="B6953" s="301" t="s">
        <v>13059</v>
      </c>
      <c r="C6953" s="300" t="s">
        <v>9</v>
      </c>
      <c r="D6953" s="300" t="s">
        <v>12535</v>
      </c>
      <c r="E6953" s="302" t="s">
        <v>27</v>
      </c>
      <c r="F6953" s="423" t="s">
        <v>12936</v>
      </c>
      <c r="G6953" s="423"/>
      <c r="H6953" s="423">
        <v>0.79207090000000002</v>
      </c>
      <c r="I6953" s="423"/>
      <c r="J6953" s="424">
        <v>3.9600000000000003E-2</v>
      </c>
      <c r="K6953" s="424"/>
      <c r="L6953" s="424"/>
    </row>
    <row r="6954" spans="1:12" ht="17.100000000000001" customHeight="1">
      <c r="A6954" s="298"/>
      <c r="B6954" s="298"/>
      <c r="C6954" s="298"/>
      <c r="D6954" s="298"/>
      <c r="E6954" s="298"/>
      <c r="F6954" s="298"/>
      <c r="G6954" s="298"/>
      <c r="H6954" s="298"/>
      <c r="I6954" s="298"/>
      <c r="J6954" s="298" t="s">
        <v>12992</v>
      </c>
      <c r="K6954" s="298"/>
      <c r="L6954" s="298" t="s">
        <v>12908</v>
      </c>
    </row>
    <row r="6955" spans="1:12">
      <c r="A6955" s="414" t="s">
        <v>13060</v>
      </c>
      <c r="B6955" s="414"/>
      <c r="C6955" s="414"/>
      <c r="D6955" s="414"/>
      <c r="E6955" s="414"/>
      <c r="F6955" s="414"/>
      <c r="G6955" s="414"/>
      <c r="H6955" s="414"/>
      <c r="I6955" s="294"/>
      <c r="J6955" s="294"/>
      <c r="K6955" s="294"/>
      <c r="L6955" s="294"/>
    </row>
    <row r="6956" spans="1:12" ht="17.100000000000001" customHeight="1">
      <c r="A6956" s="294" t="s">
        <v>12978</v>
      </c>
      <c r="B6956" s="298" t="s">
        <v>12979</v>
      </c>
      <c r="C6956" s="294" t="s">
        <v>12980</v>
      </c>
      <c r="D6956" s="294" t="s">
        <v>12981</v>
      </c>
      <c r="E6956" s="299" t="s">
        <v>12982</v>
      </c>
      <c r="F6956" s="413" t="s">
        <v>12983</v>
      </c>
      <c r="G6956" s="413"/>
      <c r="H6956" s="413" t="s">
        <v>12984</v>
      </c>
      <c r="I6956" s="413"/>
      <c r="J6956" s="413" t="s">
        <v>12985</v>
      </c>
      <c r="K6956" s="413"/>
      <c r="L6956" s="413"/>
    </row>
    <row r="6957" spans="1:12" ht="24" customHeight="1">
      <c r="A6957" s="300" t="s">
        <v>12986</v>
      </c>
      <c r="B6957" s="301" t="s">
        <v>13061</v>
      </c>
      <c r="C6957" s="300" t="s">
        <v>9</v>
      </c>
      <c r="D6957" s="300" t="s">
        <v>12522</v>
      </c>
      <c r="E6957" s="302" t="s">
        <v>27</v>
      </c>
      <c r="F6957" s="423" t="s">
        <v>12964</v>
      </c>
      <c r="G6957" s="423"/>
      <c r="H6957" s="423">
        <v>0.79207090000000002</v>
      </c>
      <c r="I6957" s="423"/>
      <c r="J6957" s="424">
        <v>2.0038999999999998</v>
      </c>
      <c r="K6957" s="424"/>
      <c r="L6957" s="424"/>
    </row>
    <row r="6958" spans="1:12" ht="24" customHeight="1">
      <c r="A6958" s="300" t="s">
        <v>12986</v>
      </c>
      <c r="B6958" s="301" t="s">
        <v>13062</v>
      </c>
      <c r="C6958" s="300" t="s">
        <v>9</v>
      </c>
      <c r="D6958" s="300" t="s">
        <v>12527</v>
      </c>
      <c r="E6958" s="302" t="s">
        <v>27</v>
      </c>
      <c r="F6958" s="423" t="s">
        <v>13063</v>
      </c>
      <c r="G6958" s="423"/>
      <c r="H6958" s="423">
        <v>0.79207090000000002</v>
      </c>
      <c r="I6958" s="423"/>
      <c r="J6958" s="424">
        <v>0.26929999999999998</v>
      </c>
      <c r="K6958" s="424"/>
      <c r="L6958" s="424"/>
    </row>
    <row r="6959" spans="1:12" ht="17.100000000000001" customHeight="1">
      <c r="A6959" s="298"/>
      <c r="B6959" s="298"/>
      <c r="C6959" s="298"/>
      <c r="D6959" s="298"/>
      <c r="E6959" s="298"/>
      <c r="F6959" s="298"/>
      <c r="G6959" s="298"/>
      <c r="H6959" s="298"/>
      <c r="I6959" s="298"/>
      <c r="J6959" s="298" t="s">
        <v>12992</v>
      </c>
      <c r="K6959" s="298"/>
      <c r="L6959" s="298" t="s">
        <v>14650</v>
      </c>
    </row>
    <row r="6960" spans="1:12" ht="17.100000000000001" customHeight="1">
      <c r="A6960" s="294" t="s">
        <v>13014</v>
      </c>
      <c r="B6960" s="294"/>
      <c r="C6960" s="294"/>
      <c r="D6960" s="294"/>
      <c r="E6960" s="294"/>
      <c r="F6960" s="294"/>
      <c r="G6960" s="294"/>
      <c r="H6960" s="294"/>
      <c r="I6960" s="294"/>
      <c r="J6960" s="294"/>
      <c r="K6960" s="294"/>
      <c r="L6960" s="294"/>
    </row>
    <row r="6961" spans="1:12" ht="17.100000000000001" customHeight="1">
      <c r="A6961" s="298"/>
      <c r="B6961" s="298"/>
      <c r="C6961" s="298"/>
      <c r="D6961" s="298"/>
      <c r="E6961" s="298"/>
      <c r="F6961" s="298"/>
      <c r="G6961" s="298"/>
      <c r="H6961" s="298"/>
      <c r="I6961" s="298"/>
      <c r="J6961" s="298" t="s">
        <v>13015</v>
      </c>
      <c r="K6961" s="298"/>
      <c r="L6961" s="298" t="s">
        <v>14697</v>
      </c>
    </row>
    <row r="6962" spans="1:12" ht="17.100000000000001" customHeight="1">
      <c r="A6962" s="298"/>
      <c r="B6962" s="298"/>
      <c r="C6962" s="298"/>
      <c r="D6962" s="298"/>
      <c r="E6962" s="298"/>
      <c r="F6962" s="298"/>
      <c r="G6962" s="298"/>
      <c r="H6962" s="298"/>
      <c r="I6962" s="298"/>
      <c r="J6962" s="298" t="s">
        <v>13017</v>
      </c>
      <c r="K6962" s="298" t="s">
        <v>13018</v>
      </c>
      <c r="L6962" s="298" t="s">
        <v>14431</v>
      </c>
    </row>
    <row r="6963" spans="1:12" ht="17.100000000000001" customHeight="1">
      <c r="A6963" s="298"/>
      <c r="B6963" s="298"/>
      <c r="C6963" s="298"/>
      <c r="D6963" s="298"/>
      <c r="E6963" s="298"/>
      <c r="F6963" s="298"/>
      <c r="G6963" s="298"/>
      <c r="H6963" s="298"/>
      <c r="I6963" s="298"/>
      <c r="J6963" s="298" t="s">
        <v>13020</v>
      </c>
      <c r="K6963" s="298"/>
      <c r="L6963" s="298" t="s">
        <v>14698</v>
      </c>
    </row>
    <row r="6964" spans="1:12" ht="17.100000000000001" customHeight="1">
      <c r="A6964" s="298"/>
      <c r="B6964" s="298"/>
      <c r="C6964" s="298"/>
      <c r="D6964" s="298"/>
      <c r="E6964" s="298"/>
      <c r="F6964" s="298"/>
      <c r="G6964" s="298"/>
      <c r="H6964" s="298"/>
      <c r="I6964" s="298"/>
      <c r="J6964" s="298" t="s">
        <v>13022</v>
      </c>
      <c r="K6964" s="298" t="s">
        <v>12974</v>
      </c>
      <c r="L6964" s="298" t="s">
        <v>14699</v>
      </c>
    </row>
    <row r="6965" spans="1:12" ht="17.100000000000001" customHeight="1">
      <c r="A6965" s="298"/>
      <c r="B6965" s="298"/>
      <c r="C6965" s="298"/>
      <c r="D6965" s="298"/>
      <c r="E6965" s="298"/>
      <c r="F6965" s="298"/>
      <c r="G6965" s="298"/>
      <c r="H6965" s="298"/>
      <c r="I6965" s="298"/>
      <c r="J6965" s="298" t="s">
        <v>13024</v>
      </c>
      <c r="K6965" s="298"/>
      <c r="L6965" s="298" t="s">
        <v>14700</v>
      </c>
    </row>
    <row r="6966" spans="1:12" ht="30" customHeight="1">
      <c r="A6966" s="299"/>
      <c r="B6966" s="299"/>
      <c r="C6966" s="299"/>
      <c r="D6966" s="299"/>
      <c r="E6966" s="299"/>
      <c r="F6966" s="299"/>
      <c r="G6966" s="299"/>
      <c r="H6966" s="299"/>
      <c r="I6966" s="299"/>
      <c r="J6966" s="299"/>
      <c r="K6966" s="299"/>
      <c r="L6966" s="299"/>
    </row>
    <row r="6967" spans="1:12" ht="24" customHeight="1">
      <c r="A6967" s="295" t="s">
        <v>14701</v>
      </c>
      <c r="B6967" s="296" t="s">
        <v>14702</v>
      </c>
      <c r="C6967" s="295" t="s">
        <v>9</v>
      </c>
      <c r="D6967" s="295" t="s">
        <v>4100</v>
      </c>
      <c r="E6967" s="297" t="s">
        <v>51</v>
      </c>
      <c r="F6967" s="296"/>
      <c r="G6967" s="296"/>
      <c r="H6967" s="296"/>
      <c r="I6967" s="296"/>
      <c r="J6967" s="296"/>
      <c r="K6967" s="296"/>
      <c r="L6967" s="296"/>
    </row>
    <row r="6968" spans="1:12">
      <c r="A6968" s="414" t="s">
        <v>12977</v>
      </c>
      <c r="B6968" s="414"/>
      <c r="C6968" s="414"/>
      <c r="D6968" s="414"/>
      <c r="E6968" s="414"/>
      <c r="F6968" s="414"/>
      <c r="G6968" s="414"/>
      <c r="H6968" s="414"/>
      <c r="I6968" s="294"/>
      <c r="J6968" s="294"/>
      <c r="K6968" s="294"/>
      <c r="L6968" s="294"/>
    </row>
    <row r="6969" spans="1:12" ht="17.100000000000001" customHeight="1">
      <c r="A6969" s="294" t="s">
        <v>12978</v>
      </c>
      <c r="B6969" s="298" t="s">
        <v>12979</v>
      </c>
      <c r="C6969" s="294" t="s">
        <v>12980</v>
      </c>
      <c r="D6969" s="294" t="s">
        <v>12981</v>
      </c>
      <c r="E6969" s="299" t="s">
        <v>12982</v>
      </c>
      <c r="F6969" s="413" t="s">
        <v>12983</v>
      </c>
      <c r="G6969" s="413"/>
      <c r="H6969" s="413" t="s">
        <v>12984</v>
      </c>
      <c r="I6969" s="413"/>
      <c r="J6969" s="413" t="s">
        <v>12985</v>
      </c>
      <c r="K6969" s="413"/>
      <c r="L6969" s="413"/>
    </row>
    <row r="6970" spans="1:12" ht="24" customHeight="1">
      <c r="A6970" s="300" t="s">
        <v>12986</v>
      </c>
      <c r="B6970" s="301" t="s">
        <v>13085</v>
      </c>
      <c r="C6970" s="300" t="s">
        <v>9</v>
      </c>
      <c r="D6970" s="300" t="s">
        <v>7909</v>
      </c>
      <c r="E6970" s="302" t="s">
        <v>51</v>
      </c>
      <c r="F6970" s="423" t="s">
        <v>13086</v>
      </c>
      <c r="G6970" s="423"/>
      <c r="H6970" s="423">
        <v>8.2100000000000003E-5</v>
      </c>
      <c r="I6970" s="423"/>
      <c r="J6970" s="424">
        <v>8.5000000000000006E-3</v>
      </c>
      <c r="K6970" s="424"/>
      <c r="L6970" s="424"/>
    </row>
    <row r="6971" spans="1:12" ht="24" customHeight="1">
      <c r="A6971" s="300" t="s">
        <v>12986</v>
      </c>
      <c r="B6971" s="301" t="s">
        <v>13087</v>
      </c>
      <c r="C6971" s="300" t="s">
        <v>9</v>
      </c>
      <c r="D6971" s="300" t="s">
        <v>8873</v>
      </c>
      <c r="E6971" s="302" t="s">
        <v>51</v>
      </c>
      <c r="F6971" s="423" t="s">
        <v>13088</v>
      </c>
      <c r="G6971" s="423"/>
      <c r="H6971" s="423">
        <v>7.9000000000000006E-6</v>
      </c>
      <c r="I6971" s="423"/>
      <c r="J6971" s="424">
        <v>6.8999999999999999E-3</v>
      </c>
      <c r="K6971" s="424"/>
      <c r="L6971" s="424"/>
    </row>
    <row r="6972" spans="1:12" ht="48" customHeight="1">
      <c r="A6972" s="300" t="s">
        <v>12986</v>
      </c>
      <c r="B6972" s="301" t="s">
        <v>13089</v>
      </c>
      <c r="C6972" s="300" t="s">
        <v>9</v>
      </c>
      <c r="D6972" s="300" t="s">
        <v>9227</v>
      </c>
      <c r="E6972" s="302" t="s">
        <v>51</v>
      </c>
      <c r="F6972" s="423" t="s">
        <v>13090</v>
      </c>
      <c r="G6972" s="423"/>
      <c r="H6972" s="423">
        <v>5.4999999999999999E-6</v>
      </c>
      <c r="I6972" s="423"/>
      <c r="J6972" s="424">
        <v>7.4000000000000003E-3</v>
      </c>
      <c r="K6972" s="424"/>
      <c r="L6972" s="424"/>
    </row>
    <row r="6973" spans="1:12" ht="24" customHeight="1">
      <c r="A6973" s="300" t="s">
        <v>12986</v>
      </c>
      <c r="B6973" s="301" t="s">
        <v>13091</v>
      </c>
      <c r="C6973" s="300" t="s">
        <v>9</v>
      </c>
      <c r="D6973" s="300" t="s">
        <v>9580</v>
      </c>
      <c r="E6973" s="302" t="s">
        <v>51</v>
      </c>
      <c r="F6973" s="423" t="s">
        <v>13092</v>
      </c>
      <c r="G6973" s="423"/>
      <c r="H6973" s="423">
        <v>5.3000000000000001E-6</v>
      </c>
      <c r="I6973" s="423"/>
      <c r="J6973" s="424">
        <v>4.7999999999999996E-3</v>
      </c>
      <c r="K6973" s="424"/>
      <c r="L6973" s="424"/>
    </row>
    <row r="6974" spans="1:12" ht="24" customHeight="1">
      <c r="A6974" s="300" t="s">
        <v>12986</v>
      </c>
      <c r="B6974" s="301" t="s">
        <v>12987</v>
      </c>
      <c r="C6974" s="300" t="s">
        <v>9</v>
      </c>
      <c r="D6974" s="300" t="s">
        <v>9831</v>
      </c>
      <c r="E6974" s="302" t="s">
        <v>12988</v>
      </c>
      <c r="F6974" s="423" t="s">
        <v>12989</v>
      </c>
      <c r="G6974" s="423"/>
      <c r="H6974" s="423">
        <v>1.8986999999999999E-3</v>
      </c>
      <c r="I6974" s="423"/>
      <c r="J6974" s="424">
        <v>1.9199999999999998E-2</v>
      </c>
      <c r="K6974" s="424"/>
      <c r="L6974" s="424"/>
    </row>
    <row r="6975" spans="1:12" ht="36" customHeight="1">
      <c r="A6975" s="300" t="s">
        <v>12986</v>
      </c>
      <c r="B6975" s="301" t="s">
        <v>12990</v>
      </c>
      <c r="C6975" s="300" t="s">
        <v>9</v>
      </c>
      <c r="D6975" s="300" t="s">
        <v>11426</v>
      </c>
      <c r="E6975" s="302" t="s">
        <v>51</v>
      </c>
      <c r="F6975" s="423" t="s">
        <v>12991</v>
      </c>
      <c r="G6975" s="423"/>
      <c r="H6975" s="423">
        <v>9.9500000000000006E-5</v>
      </c>
      <c r="I6975" s="423"/>
      <c r="J6975" s="424">
        <v>1.32E-2</v>
      </c>
      <c r="K6975" s="424"/>
      <c r="L6975" s="424"/>
    </row>
    <row r="6976" spans="1:12" ht="17.100000000000001" customHeight="1">
      <c r="A6976" s="298"/>
      <c r="B6976" s="298"/>
      <c r="C6976" s="298"/>
      <c r="D6976" s="298"/>
      <c r="E6976" s="298"/>
      <c r="F6976" s="298"/>
      <c r="G6976" s="298"/>
      <c r="H6976" s="298"/>
      <c r="I6976" s="298"/>
      <c r="J6976" s="298" t="s">
        <v>12992</v>
      </c>
      <c r="K6976" s="298"/>
      <c r="L6976" s="298" t="s">
        <v>12960</v>
      </c>
    </row>
    <row r="6977" spans="1:12">
      <c r="A6977" s="414" t="s">
        <v>12994</v>
      </c>
      <c r="B6977" s="414"/>
      <c r="C6977" s="414"/>
      <c r="D6977" s="414"/>
      <c r="E6977" s="414"/>
      <c r="F6977" s="414"/>
      <c r="G6977" s="414"/>
      <c r="H6977" s="414"/>
      <c r="I6977" s="294"/>
      <c r="J6977" s="294"/>
      <c r="K6977" s="294"/>
      <c r="L6977" s="294"/>
    </row>
    <row r="6978" spans="1:12" ht="17.100000000000001" customHeight="1">
      <c r="A6978" s="294" t="s">
        <v>12978</v>
      </c>
      <c r="B6978" s="298" t="s">
        <v>12979</v>
      </c>
      <c r="C6978" s="294" t="s">
        <v>12980</v>
      </c>
      <c r="D6978" s="294" t="s">
        <v>12981</v>
      </c>
      <c r="E6978" s="299" t="s">
        <v>12982</v>
      </c>
      <c r="F6978" s="413" t="s">
        <v>12983</v>
      </c>
      <c r="G6978" s="413"/>
      <c r="H6978" s="413" t="s">
        <v>12984</v>
      </c>
      <c r="I6978" s="413"/>
      <c r="J6978" s="413" t="s">
        <v>12985</v>
      </c>
      <c r="K6978" s="413"/>
      <c r="L6978" s="413"/>
    </row>
    <row r="6979" spans="1:12" ht="24" customHeight="1">
      <c r="A6979" s="300" t="s">
        <v>12986</v>
      </c>
      <c r="B6979" s="301" t="s">
        <v>13197</v>
      </c>
      <c r="C6979" s="300" t="s">
        <v>9</v>
      </c>
      <c r="D6979" s="300" t="s">
        <v>6983</v>
      </c>
      <c r="E6979" s="302" t="s">
        <v>27</v>
      </c>
      <c r="F6979" s="423" t="s">
        <v>13198</v>
      </c>
      <c r="G6979" s="423"/>
      <c r="H6979" s="423">
        <v>7.1446899999999994E-2</v>
      </c>
      <c r="I6979" s="423"/>
      <c r="J6979" s="424">
        <v>0.36080000000000001</v>
      </c>
      <c r="K6979" s="424"/>
      <c r="L6979" s="424"/>
    </row>
    <row r="6980" spans="1:12" ht="24" customHeight="1">
      <c r="A6980" s="300" t="s">
        <v>12986</v>
      </c>
      <c r="B6980" s="301" t="s">
        <v>13199</v>
      </c>
      <c r="C6980" s="300" t="s">
        <v>9</v>
      </c>
      <c r="D6980" s="300" t="s">
        <v>8746</v>
      </c>
      <c r="E6980" s="302" t="s">
        <v>27</v>
      </c>
      <c r="F6980" s="423" t="s">
        <v>13196</v>
      </c>
      <c r="G6980" s="423"/>
      <c r="H6980" s="423">
        <v>7.1446899999999994E-2</v>
      </c>
      <c r="I6980" s="423"/>
      <c r="J6980" s="424">
        <v>0.51370000000000005</v>
      </c>
      <c r="K6980" s="424"/>
      <c r="L6980" s="424"/>
    </row>
    <row r="6981" spans="1:12" ht="17.100000000000001" customHeight="1">
      <c r="A6981" s="298"/>
      <c r="B6981" s="298"/>
      <c r="C6981" s="298"/>
      <c r="D6981" s="298"/>
      <c r="E6981" s="298"/>
      <c r="F6981" s="298"/>
      <c r="G6981" s="298"/>
      <c r="H6981" s="298"/>
      <c r="I6981" s="298"/>
      <c r="J6981" s="298" t="s">
        <v>12992</v>
      </c>
      <c r="K6981" s="298"/>
      <c r="L6981" s="298" t="s">
        <v>14004</v>
      </c>
    </row>
    <row r="6982" spans="1:12">
      <c r="A6982" s="414" t="s">
        <v>12998</v>
      </c>
      <c r="B6982" s="414"/>
      <c r="C6982" s="414"/>
      <c r="D6982" s="414"/>
      <c r="E6982" s="414"/>
      <c r="F6982" s="414"/>
      <c r="G6982" s="414"/>
      <c r="H6982" s="414"/>
      <c r="I6982" s="294"/>
      <c r="J6982" s="294"/>
      <c r="K6982" s="294"/>
      <c r="L6982" s="294"/>
    </row>
    <row r="6983" spans="1:12" ht="17.100000000000001" customHeight="1">
      <c r="A6983" s="294" t="s">
        <v>12978</v>
      </c>
      <c r="B6983" s="298" t="s">
        <v>12979</v>
      </c>
      <c r="C6983" s="294" t="s">
        <v>12980</v>
      </c>
      <c r="D6983" s="294" t="s">
        <v>12981</v>
      </c>
      <c r="E6983" s="299" t="s">
        <v>12982</v>
      </c>
      <c r="F6983" s="413" t="s">
        <v>12983</v>
      </c>
      <c r="G6983" s="413"/>
      <c r="H6983" s="413" t="s">
        <v>12984</v>
      </c>
      <c r="I6983" s="413"/>
      <c r="J6983" s="413" t="s">
        <v>12985</v>
      </c>
      <c r="K6983" s="413"/>
      <c r="L6983" s="413"/>
    </row>
    <row r="6984" spans="1:12" ht="36" customHeight="1">
      <c r="A6984" s="300" t="s">
        <v>12986</v>
      </c>
      <c r="B6984" s="301" t="s">
        <v>14631</v>
      </c>
      <c r="C6984" s="300" t="s">
        <v>9</v>
      </c>
      <c r="D6984" s="300" t="s">
        <v>11290</v>
      </c>
      <c r="E6984" s="302" t="s">
        <v>51</v>
      </c>
      <c r="F6984" s="423" t="s">
        <v>13874</v>
      </c>
      <c r="G6984" s="423"/>
      <c r="H6984" s="423">
        <v>2</v>
      </c>
      <c r="I6984" s="423"/>
      <c r="J6984" s="424">
        <v>1.24</v>
      </c>
      <c r="K6984" s="424"/>
      <c r="L6984" s="424"/>
    </row>
    <row r="6985" spans="1:12" ht="24" customHeight="1">
      <c r="A6985" s="300" t="s">
        <v>12986</v>
      </c>
      <c r="B6985" s="301" t="s">
        <v>14703</v>
      </c>
      <c r="C6985" s="300" t="s">
        <v>9</v>
      </c>
      <c r="D6985" s="300" t="s">
        <v>8635</v>
      </c>
      <c r="E6985" s="302" t="s">
        <v>51</v>
      </c>
      <c r="F6985" s="423" t="s">
        <v>14704</v>
      </c>
      <c r="G6985" s="423"/>
      <c r="H6985" s="423">
        <v>1</v>
      </c>
      <c r="I6985" s="423"/>
      <c r="J6985" s="424">
        <v>39.39</v>
      </c>
      <c r="K6985" s="424"/>
      <c r="L6985" s="424"/>
    </row>
    <row r="6986" spans="1:12" ht="24" customHeight="1">
      <c r="A6986" s="300" t="s">
        <v>12986</v>
      </c>
      <c r="B6986" s="301" t="s">
        <v>13099</v>
      </c>
      <c r="C6986" s="300" t="s">
        <v>9</v>
      </c>
      <c r="D6986" s="300" t="s">
        <v>7224</v>
      </c>
      <c r="E6986" s="302" t="s">
        <v>51</v>
      </c>
      <c r="F6986" s="423" t="s">
        <v>13100</v>
      </c>
      <c r="G6986" s="423"/>
      <c r="H6986" s="423">
        <v>9.6920000000000003E-4</v>
      </c>
      <c r="I6986" s="423"/>
      <c r="J6986" s="424">
        <v>8.8999999999999999E-3</v>
      </c>
      <c r="K6986" s="424"/>
      <c r="L6986" s="424"/>
    </row>
    <row r="6987" spans="1:12" ht="24" customHeight="1">
      <c r="A6987" s="300" t="s">
        <v>12986</v>
      </c>
      <c r="B6987" s="301" t="s">
        <v>13101</v>
      </c>
      <c r="C6987" s="300" t="s">
        <v>9</v>
      </c>
      <c r="D6987" s="300" t="s">
        <v>7359</v>
      </c>
      <c r="E6987" s="302" t="s">
        <v>51</v>
      </c>
      <c r="F6987" s="423" t="s">
        <v>13102</v>
      </c>
      <c r="G6987" s="423"/>
      <c r="H6987" s="423">
        <v>3.1199999999999999E-5</v>
      </c>
      <c r="I6987" s="423"/>
      <c r="J6987" s="424">
        <v>4.0000000000000001E-3</v>
      </c>
      <c r="K6987" s="424"/>
      <c r="L6987" s="424"/>
    </row>
    <row r="6988" spans="1:12" ht="24" customHeight="1">
      <c r="A6988" s="300" t="s">
        <v>12986</v>
      </c>
      <c r="B6988" s="301" t="s">
        <v>13103</v>
      </c>
      <c r="C6988" s="300" t="s">
        <v>9</v>
      </c>
      <c r="D6988" s="300" t="s">
        <v>8851</v>
      </c>
      <c r="E6988" s="302" t="s">
        <v>51</v>
      </c>
      <c r="F6988" s="423" t="s">
        <v>13104</v>
      </c>
      <c r="G6988" s="423"/>
      <c r="H6988" s="423">
        <v>2.51E-5</v>
      </c>
      <c r="I6988" s="423"/>
      <c r="J6988" s="424">
        <v>4.8999999999999998E-3</v>
      </c>
      <c r="K6988" s="424"/>
      <c r="L6988" s="424"/>
    </row>
    <row r="6989" spans="1:12" ht="24" customHeight="1">
      <c r="A6989" s="300" t="s">
        <v>12986</v>
      </c>
      <c r="B6989" s="301" t="s">
        <v>13105</v>
      </c>
      <c r="C6989" s="300" t="s">
        <v>9</v>
      </c>
      <c r="D6989" s="300" t="s">
        <v>8852</v>
      </c>
      <c r="E6989" s="302" t="s">
        <v>51</v>
      </c>
      <c r="F6989" s="423" t="s">
        <v>13106</v>
      </c>
      <c r="G6989" s="423"/>
      <c r="H6989" s="423">
        <v>5.3000000000000001E-6</v>
      </c>
      <c r="I6989" s="423"/>
      <c r="J6989" s="424">
        <v>2.8999999999999998E-3</v>
      </c>
      <c r="K6989" s="424"/>
      <c r="L6989" s="424"/>
    </row>
    <row r="6990" spans="1:12" ht="24" customHeight="1">
      <c r="A6990" s="300" t="s">
        <v>12986</v>
      </c>
      <c r="B6990" s="301" t="s">
        <v>13107</v>
      </c>
      <c r="C6990" s="300" t="s">
        <v>9</v>
      </c>
      <c r="D6990" s="300" t="s">
        <v>9000</v>
      </c>
      <c r="E6990" s="302" t="s">
        <v>51</v>
      </c>
      <c r="F6990" s="423" t="s">
        <v>13108</v>
      </c>
      <c r="G6990" s="423"/>
      <c r="H6990" s="423">
        <v>1.1031000000000001E-3</v>
      </c>
      <c r="I6990" s="423"/>
      <c r="J6990" s="424">
        <v>7.4999999999999997E-3</v>
      </c>
      <c r="K6990" s="424"/>
      <c r="L6990" s="424"/>
    </row>
    <row r="6991" spans="1:12" ht="24" customHeight="1">
      <c r="A6991" s="300" t="s">
        <v>12986</v>
      </c>
      <c r="B6991" s="301" t="s">
        <v>13109</v>
      </c>
      <c r="C6991" s="300" t="s">
        <v>9</v>
      </c>
      <c r="D6991" s="300" t="s">
        <v>9574</v>
      </c>
      <c r="E6991" s="302" t="s">
        <v>51</v>
      </c>
      <c r="F6991" s="423" t="s">
        <v>13110</v>
      </c>
      <c r="G6991" s="423"/>
      <c r="H6991" s="423">
        <v>3.4989999999999999E-4</v>
      </c>
      <c r="I6991" s="423"/>
      <c r="J6991" s="424">
        <v>3.0999999999999999E-3</v>
      </c>
      <c r="K6991" s="424"/>
      <c r="L6991" s="424"/>
    </row>
    <row r="6992" spans="1:12" ht="24" customHeight="1">
      <c r="A6992" s="300" t="s">
        <v>12986</v>
      </c>
      <c r="B6992" s="301" t="s">
        <v>13111</v>
      </c>
      <c r="C6992" s="300" t="s">
        <v>9</v>
      </c>
      <c r="D6992" s="300" t="s">
        <v>10714</v>
      </c>
      <c r="E6992" s="302" t="s">
        <v>93</v>
      </c>
      <c r="F6992" s="423" t="s">
        <v>13112</v>
      </c>
      <c r="G6992" s="423"/>
      <c r="H6992" s="423">
        <v>1.838E-4</v>
      </c>
      <c r="I6992" s="423"/>
      <c r="J6992" s="424">
        <v>2.8E-3</v>
      </c>
      <c r="K6992" s="424"/>
      <c r="L6992" s="424"/>
    </row>
    <row r="6993" spans="1:12" ht="24" customHeight="1">
      <c r="A6993" s="300" t="s">
        <v>12986</v>
      </c>
      <c r="B6993" s="301" t="s">
        <v>13113</v>
      </c>
      <c r="C6993" s="300" t="s">
        <v>9</v>
      </c>
      <c r="D6993" s="300" t="s">
        <v>10809</v>
      </c>
      <c r="E6993" s="302" t="s">
        <v>51</v>
      </c>
      <c r="F6993" s="423" t="s">
        <v>13114</v>
      </c>
      <c r="G6993" s="423"/>
      <c r="H6993" s="423">
        <v>1.838E-4</v>
      </c>
      <c r="I6993" s="423"/>
      <c r="J6993" s="424">
        <v>2.2000000000000001E-3</v>
      </c>
      <c r="K6993" s="424"/>
      <c r="L6993" s="424"/>
    </row>
    <row r="6994" spans="1:12" ht="24" customHeight="1">
      <c r="A6994" s="300" t="s">
        <v>12986</v>
      </c>
      <c r="B6994" s="301" t="s">
        <v>13115</v>
      </c>
      <c r="C6994" s="300" t="s">
        <v>9</v>
      </c>
      <c r="D6994" s="300" t="s">
        <v>10810</v>
      </c>
      <c r="E6994" s="302" t="s">
        <v>51</v>
      </c>
      <c r="F6994" s="423" t="s">
        <v>13116</v>
      </c>
      <c r="G6994" s="423"/>
      <c r="H6994" s="423">
        <v>1.838E-4</v>
      </c>
      <c r="I6994" s="423"/>
      <c r="J6994" s="424">
        <v>4.8999999999999998E-3</v>
      </c>
      <c r="K6994" s="424"/>
      <c r="L6994" s="424"/>
    </row>
    <row r="6995" spans="1:12" ht="24" customHeight="1">
      <c r="A6995" s="300" t="s">
        <v>12986</v>
      </c>
      <c r="B6995" s="301" t="s">
        <v>13117</v>
      </c>
      <c r="C6995" s="300" t="s">
        <v>9</v>
      </c>
      <c r="D6995" s="300" t="s">
        <v>10837</v>
      </c>
      <c r="E6995" s="302" t="s">
        <v>51</v>
      </c>
      <c r="F6995" s="423" t="s">
        <v>13118</v>
      </c>
      <c r="G6995" s="423"/>
      <c r="H6995" s="423">
        <v>6.2999999999999998E-6</v>
      </c>
      <c r="I6995" s="423"/>
      <c r="J6995" s="424">
        <v>2.8E-3</v>
      </c>
      <c r="K6995" s="424"/>
      <c r="L6995" s="424"/>
    </row>
    <row r="6996" spans="1:12" ht="24" customHeight="1">
      <c r="A6996" s="300" t="s">
        <v>12986</v>
      </c>
      <c r="B6996" s="301" t="s">
        <v>13003</v>
      </c>
      <c r="C6996" s="300" t="s">
        <v>9</v>
      </c>
      <c r="D6996" s="300" t="s">
        <v>7216</v>
      </c>
      <c r="E6996" s="302" t="s">
        <v>51</v>
      </c>
      <c r="F6996" s="423" t="s">
        <v>13004</v>
      </c>
      <c r="G6996" s="423"/>
      <c r="H6996" s="423">
        <v>3.6820000000000001E-4</v>
      </c>
      <c r="I6996" s="423"/>
      <c r="J6996" s="424">
        <v>1.23E-2</v>
      </c>
      <c r="K6996" s="424"/>
      <c r="L6996" s="424"/>
    </row>
    <row r="6997" spans="1:12" ht="24" customHeight="1">
      <c r="A6997" s="300" t="s">
        <v>12986</v>
      </c>
      <c r="B6997" s="301" t="s">
        <v>13005</v>
      </c>
      <c r="C6997" s="300" t="s">
        <v>9</v>
      </c>
      <c r="D6997" s="300" t="s">
        <v>7393</v>
      </c>
      <c r="E6997" s="302" t="s">
        <v>12988</v>
      </c>
      <c r="F6997" s="423" t="s">
        <v>13006</v>
      </c>
      <c r="G6997" s="423"/>
      <c r="H6997" s="423">
        <v>2.2149999999999999E-4</v>
      </c>
      <c r="I6997" s="423"/>
      <c r="J6997" s="424">
        <v>1.2E-2</v>
      </c>
      <c r="K6997" s="424"/>
      <c r="L6997" s="424"/>
    </row>
    <row r="6998" spans="1:12" ht="24" customHeight="1">
      <c r="A6998" s="300" t="s">
        <v>12986</v>
      </c>
      <c r="B6998" s="301" t="s">
        <v>13007</v>
      </c>
      <c r="C6998" s="300" t="s">
        <v>9</v>
      </c>
      <c r="D6998" s="300" t="s">
        <v>10619</v>
      </c>
      <c r="E6998" s="302" t="s">
        <v>51</v>
      </c>
      <c r="F6998" s="423" t="s">
        <v>13008</v>
      </c>
      <c r="G6998" s="423"/>
      <c r="H6998" s="423">
        <v>1.718E-4</v>
      </c>
      <c r="I6998" s="423"/>
      <c r="J6998" s="424">
        <v>3.2899999999999999E-2</v>
      </c>
      <c r="K6998" s="424"/>
      <c r="L6998" s="424"/>
    </row>
    <row r="6999" spans="1:12" ht="24" customHeight="1">
      <c r="A6999" s="300" t="s">
        <v>12986</v>
      </c>
      <c r="B6999" s="301" t="s">
        <v>13009</v>
      </c>
      <c r="C6999" s="300" t="s">
        <v>9</v>
      </c>
      <c r="D6999" s="300" t="s">
        <v>10769</v>
      </c>
      <c r="E6999" s="302" t="s">
        <v>51</v>
      </c>
      <c r="F6999" s="423" t="s">
        <v>13010</v>
      </c>
      <c r="G6999" s="423"/>
      <c r="H6999" s="423">
        <v>1.54471E-2</v>
      </c>
      <c r="I6999" s="423"/>
      <c r="J6999" s="424">
        <v>1.95E-2</v>
      </c>
      <c r="K6999" s="424"/>
      <c r="L6999" s="424"/>
    </row>
    <row r="7000" spans="1:12" ht="24" customHeight="1">
      <c r="A7000" s="300" t="s">
        <v>12986</v>
      </c>
      <c r="B7000" s="301" t="s">
        <v>13011</v>
      </c>
      <c r="C7000" s="300" t="s">
        <v>9</v>
      </c>
      <c r="D7000" s="300" t="s">
        <v>10929</v>
      </c>
      <c r="E7000" s="302" t="s">
        <v>51</v>
      </c>
      <c r="F7000" s="423" t="s">
        <v>13012</v>
      </c>
      <c r="G7000" s="423"/>
      <c r="H7000" s="423">
        <v>1.4889999999999999E-4</v>
      </c>
      <c r="I7000" s="423"/>
      <c r="J7000" s="424">
        <v>2.24E-2</v>
      </c>
      <c r="K7000" s="424"/>
      <c r="L7000" s="424"/>
    </row>
    <row r="7001" spans="1:12" ht="17.100000000000001" customHeight="1">
      <c r="A7001" s="298"/>
      <c r="B7001" s="298"/>
      <c r="C7001" s="298"/>
      <c r="D7001" s="298"/>
      <c r="E7001" s="298"/>
      <c r="F7001" s="298"/>
      <c r="G7001" s="298"/>
      <c r="H7001" s="298"/>
      <c r="I7001" s="298"/>
      <c r="J7001" s="298" t="s">
        <v>12992</v>
      </c>
      <c r="K7001" s="298"/>
      <c r="L7001" s="298" t="s">
        <v>14705</v>
      </c>
    </row>
    <row r="7002" spans="1:12">
      <c r="A7002" s="414" t="s">
        <v>13056</v>
      </c>
      <c r="B7002" s="414"/>
      <c r="C7002" s="414"/>
      <c r="D7002" s="414"/>
      <c r="E7002" s="414"/>
      <c r="F7002" s="414"/>
      <c r="G7002" s="414"/>
      <c r="H7002" s="414"/>
      <c r="I7002" s="294"/>
      <c r="J7002" s="294"/>
      <c r="K7002" s="294"/>
      <c r="L7002" s="294"/>
    </row>
    <row r="7003" spans="1:12" ht="17.100000000000001" customHeight="1">
      <c r="A7003" s="294" t="s">
        <v>12978</v>
      </c>
      <c r="B7003" s="298" t="s">
        <v>12979</v>
      </c>
      <c r="C7003" s="294" t="s">
        <v>12980</v>
      </c>
      <c r="D7003" s="294" t="s">
        <v>12981</v>
      </c>
      <c r="E7003" s="299" t="s">
        <v>12982</v>
      </c>
      <c r="F7003" s="413" t="s">
        <v>12983</v>
      </c>
      <c r="G7003" s="413"/>
      <c r="H7003" s="413" t="s">
        <v>12984</v>
      </c>
      <c r="I7003" s="413"/>
      <c r="J7003" s="413" t="s">
        <v>12985</v>
      </c>
      <c r="K7003" s="413"/>
      <c r="L7003" s="413"/>
    </row>
    <row r="7004" spans="1:12" ht="24" customHeight="1">
      <c r="A7004" s="300" t="s">
        <v>12986</v>
      </c>
      <c r="B7004" s="301" t="s">
        <v>13057</v>
      </c>
      <c r="C7004" s="300" t="s">
        <v>9</v>
      </c>
      <c r="D7004" s="300" t="s">
        <v>12549</v>
      </c>
      <c r="E7004" s="302" t="s">
        <v>27</v>
      </c>
      <c r="F7004" s="423" t="s">
        <v>12948</v>
      </c>
      <c r="G7004" s="423"/>
      <c r="H7004" s="423">
        <v>0.13820289999999999</v>
      </c>
      <c r="I7004" s="423"/>
      <c r="J7004" s="424">
        <v>8.9800000000000005E-2</v>
      </c>
      <c r="K7004" s="424"/>
      <c r="L7004" s="424"/>
    </row>
    <row r="7005" spans="1:12" ht="17.100000000000001" customHeight="1">
      <c r="A7005" s="298"/>
      <c r="B7005" s="298"/>
      <c r="C7005" s="298"/>
      <c r="D7005" s="298"/>
      <c r="E7005" s="298"/>
      <c r="F7005" s="298"/>
      <c r="G7005" s="298"/>
      <c r="H7005" s="298"/>
      <c r="I7005" s="298"/>
      <c r="J7005" s="298" t="s">
        <v>12992</v>
      </c>
      <c r="K7005" s="298"/>
      <c r="L7005" s="298" t="s">
        <v>12933</v>
      </c>
    </row>
    <row r="7006" spans="1:12">
      <c r="A7006" s="414" t="s">
        <v>13058</v>
      </c>
      <c r="B7006" s="414"/>
      <c r="C7006" s="414"/>
      <c r="D7006" s="414"/>
      <c r="E7006" s="414"/>
      <c r="F7006" s="414"/>
      <c r="G7006" s="414"/>
      <c r="H7006" s="414"/>
      <c r="I7006" s="294"/>
      <c r="J7006" s="294"/>
      <c r="K7006" s="294"/>
      <c r="L7006" s="294"/>
    </row>
    <row r="7007" spans="1:12" ht="17.100000000000001" customHeight="1">
      <c r="A7007" s="294" t="s">
        <v>12978</v>
      </c>
      <c r="B7007" s="298" t="s">
        <v>12979</v>
      </c>
      <c r="C7007" s="294" t="s">
        <v>12980</v>
      </c>
      <c r="D7007" s="294" t="s">
        <v>12981</v>
      </c>
      <c r="E7007" s="299" t="s">
        <v>12982</v>
      </c>
      <c r="F7007" s="413" t="s">
        <v>12983</v>
      </c>
      <c r="G7007" s="413"/>
      <c r="H7007" s="413" t="s">
        <v>12984</v>
      </c>
      <c r="I7007" s="413"/>
      <c r="J7007" s="413" t="s">
        <v>12985</v>
      </c>
      <c r="K7007" s="413"/>
      <c r="L7007" s="413"/>
    </row>
    <row r="7008" spans="1:12" ht="24" customHeight="1">
      <c r="A7008" s="300" t="s">
        <v>12986</v>
      </c>
      <c r="B7008" s="301" t="s">
        <v>13059</v>
      </c>
      <c r="C7008" s="300" t="s">
        <v>9</v>
      </c>
      <c r="D7008" s="300" t="s">
        <v>12535</v>
      </c>
      <c r="E7008" s="302" t="s">
        <v>27</v>
      </c>
      <c r="F7008" s="423" t="s">
        <v>12936</v>
      </c>
      <c r="G7008" s="423"/>
      <c r="H7008" s="423">
        <v>0.13820289999999999</v>
      </c>
      <c r="I7008" s="423"/>
      <c r="J7008" s="424">
        <v>6.8999999999999999E-3</v>
      </c>
      <c r="K7008" s="424"/>
      <c r="L7008" s="424"/>
    </row>
    <row r="7009" spans="1:12" ht="17.100000000000001" customHeight="1">
      <c r="A7009" s="298"/>
      <c r="B7009" s="298"/>
      <c r="C7009" s="298"/>
      <c r="D7009" s="298"/>
      <c r="E7009" s="298"/>
      <c r="F7009" s="298"/>
      <c r="G7009" s="298"/>
      <c r="H7009" s="298"/>
      <c r="I7009" s="298"/>
      <c r="J7009" s="298" t="s">
        <v>12992</v>
      </c>
      <c r="K7009" s="298"/>
      <c r="L7009" s="298" t="s">
        <v>12904</v>
      </c>
    </row>
    <row r="7010" spans="1:12">
      <c r="A7010" s="414" t="s">
        <v>13060</v>
      </c>
      <c r="B7010" s="414"/>
      <c r="C7010" s="414"/>
      <c r="D7010" s="414"/>
      <c r="E7010" s="414"/>
      <c r="F7010" s="414"/>
      <c r="G7010" s="414"/>
      <c r="H7010" s="414"/>
      <c r="I7010" s="294"/>
      <c r="J7010" s="294"/>
      <c r="K7010" s="294"/>
      <c r="L7010" s="294"/>
    </row>
    <row r="7011" spans="1:12" ht="17.100000000000001" customHeight="1">
      <c r="A7011" s="294" t="s">
        <v>12978</v>
      </c>
      <c r="B7011" s="298" t="s">
        <v>12979</v>
      </c>
      <c r="C7011" s="294" t="s">
        <v>12980</v>
      </c>
      <c r="D7011" s="294" t="s">
        <v>12981</v>
      </c>
      <c r="E7011" s="299" t="s">
        <v>12982</v>
      </c>
      <c r="F7011" s="413" t="s">
        <v>12983</v>
      </c>
      <c r="G7011" s="413"/>
      <c r="H7011" s="413" t="s">
        <v>12984</v>
      </c>
      <c r="I7011" s="413"/>
      <c r="J7011" s="413" t="s">
        <v>12985</v>
      </c>
      <c r="K7011" s="413"/>
      <c r="L7011" s="413"/>
    </row>
    <row r="7012" spans="1:12" ht="24" customHeight="1">
      <c r="A7012" s="300" t="s">
        <v>12986</v>
      </c>
      <c r="B7012" s="301" t="s">
        <v>13061</v>
      </c>
      <c r="C7012" s="300" t="s">
        <v>9</v>
      </c>
      <c r="D7012" s="300" t="s">
        <v>12522</v>
      </c>
      <c r="E7012" s="302" t="s">
        <v>27</v>
      </c>
      <c r="F7012" s="423" t="s">
        <v>12964</v>
      </c>
      <c r="G7012" s="423"/>
      <c r="H7012" s="423">
        <v>0.13820289999999999</v>
      </c>
      <c r="I7012" s="423"/>
      <c r="J7012" s="424">
        <v>0.34970000000000001</v>
      </c>
      <c r="K7012" s="424"/>
      <c r="L7012" s="424"/>
    </row>
    <row r="7013" spans="1:12" ht="24" customHeight="1">
      <c r="A7013" s="300" t="s">
        <v>12986</v>
      </c>
      <c r="B7013" s="301" t="s">
        <v>13062</v>
      </c>
      <c r="C7013" s="300" t="s">
        <v>9</v>
      </c>
      <c r="D7013" s="300" t="s">
        <v>12527</v>
      </c>
      <c r="E7013" s="302" t="s">
        <v>27</v>
      </c>
      <c r="F7013" s="423" t="s">
        <v>13063</v>
      </c>
      <c r="G7013" s="423"/>
      <c r="H7013" s="423">
        <v>0.13820289999999999</v>
      </c>
      <c r="I7013" s="423"/>
      <c r="J7013" s="424">
        <v>4.7E-2</v>
      </c>
      <c r="K7013" s="424"/>
      <c r="L7013" s="424"/>
    </row>
    <row r="7014" spans="1:12" ht="17.100000000000001" customHeight="1">
      <c r="A7014" s="298"/>
      <c r="B7014" s="298"/>
      <c r="C7014" s="298"/>
      <c r="D7014" s="298"/>
      <c r="E7014" s="298"/>
      <c r="F7014" s="298"/>
      <c r="G7014" s="298"/>
      <c r="H7014" s="298"/>
      <c r="I7014" s="298"/>
      <c r="J7014" s="298" t="s">
        <v>12992</v>
      </c>
      <c r="K7014" s="298"/>
      <c r="L7014" s="298" t="s">
        <v>14025</v>
      </c>
    </row>
    <row r="7015" spans="1:12" ht="17.100000000000001" customHeight="1">
      <c r="A7015" s="294" t="s">
        <v>13014</v>
      </c>
      <c r="B7015" s="294"/>
      <c r="C7015" s="294"/>
      <c r="D7015" s="294"/>
      <c r="E7015" s="294"/>
      <c r="F7015" s="294"/>
      <c r="G7015" s="294"/>
      <c r="H7015" s="294"/>
      <c r="I7015" s="294"/>
      <c r="J7015" s="294"/>
      <c r="K7015" s="294"/>
      <c r="L7015" s="294"/>
    </row>
    <row r="7016" spans="1:12" ht="17.100000000000001" customHeight="1">
      <c r="A7016" s="298"/>
      <c r="B7016" s="298"/>
      <c r="C7016" s="298"/>
      <c r="D7016" s="298"/>
      <c r="E7016" s="298"/>
      <c r="F7016" s="298"/>
      <c r="G7016" s="298"/>
      <c r="H7016" s="298"/>
      <c r="I7016" s="298"/>
      <c r="J7016" s="298" t="s">
        <v>13015</v>
      </c>
      <c r="K7016" s="298"/>
      <c r="L7016" s="298" t="s">
        <v>14706</v>
      </c>
    </row>
    <row r="7017" spans="1:12" ht="17.100000000000001" customHeight="1">
      <c r="A7017" s="298"/>
      <c r="B7017" s="298"/>
      <c r="C7017" s="298"/>
      <c r="D7017" s="298"/>
      <c r="E7017" s="298"/>
      <c r="F7017" s="298"/>
      <c r="G7017" s="298"/>
      <c r="H7017" s="298"/>
      <c r="I7017" s="298"/>
      <c r="J7017" s="298" t="s">
        <v>13017</v>
      </c>
      <c r="K7017" s="298" t="s">
        <v>13018</v>
      </c>
      <c r="L7017" s="298" t="s">
        <v>13597</v>
      </c>
    </row>
    <row r="7018" spans="1:12" ht="17.100000000000001" customHeight="1">
      <c r="A7018" s="298"/>
      <c r="B7018" s="298"/>
      <c r="C7018" s="298"/>
      <c r="D7018" s="298"/>
      <c r="E7018" s="298"/>
      <c r="F7018" s="298"/>
      <c r="G7018" s="298"/>
      <c r="H7018" s="298"/>
      <c r="I7018" s="298"/>
      <c r="J7018" s="298" t="s">
        <v>13020</v>
      </c>
      <c r="K7018" s="298"/>
      <c r="L7018" s="298" t="s">
        <v>14707</v>
      </c>
    </row>
    <row r="7019" spans="1:12" ht="17.100000000000001" customHeight="1">
      <c r="A7019" s="298"/>
      <c r="B7019" s="298"/>
      <c r="C7019" s="298"/>
      <c r="D7019" s="298"/>
      <c r="E7019" s="298"/>
      <c r="F7019" s="298"/>
      <c r="G7019" s="298"/>
      <c r="H7019" s="298"/>
      <c r="I7019" s="298"/>
      <c r="J7019" s="298" t="s">
        <v>13022</v>
      </c>
      <c r="K7019" s="298" t="s">
        <v>12974</v>
      </c>
      <c r="L7019" s="298" t="s">
        <v>14708</v>
      </c>
    </row>
    <row r="7020" spans="1:12" ht="17.100000000000001" customHeight="1">
      <c r="A7020" s="298"/>
      <c r="B7020" s="298"/>
      <c r="C7020" s="298"/>
      <c r="D7020" s="298"/>
      <c r="E7020" s="298"/>
      <c r="F7020" s="298"/>
      <c r="G7020" s="298"/>
      <c r="H7020" s="298"/>
      <c r="I7020" s="298"/>
      <c r="J7020" s="298" t="s">
        <v>13024</v>
      </c>
      <c r="K7020" s="298"/>
      <c r="L7020" s="298" t="s">
        <v>14709</v>
      </c>
    </row>
    <row r="7021" spans="1:12" ht="30" customHeight="1">
      <c r="A7021" s="299"/>
      <c r="B7021" s="299"/>
      <c r="C7021" s="299"/>
      <c r="D7021" s="299"/>
      <c r="E7021" s="299"/>
      <c r="F7021" s="299"/>
      <c r="G7021" s="299"/>
      <c r="H7021" s="299"/>
      <c r="I7021" s="299"/>
      <c r="J7021" s="299"/>
      <c r="K7021" s="299"/>
      <c r="L7021" s="299"/>
    </row>
    <row r="7022" spans="1:12" ht="24" customHeight="1">
      <c r="A7022" s="295" t="s">
        <v>14710</v>
      </c>
      <c r="B7022" s="296" t="s">
        <v>14711</v>
      </c>
      <c r="C7022" s="295" t="s">
        <v>9</v>
      </c>
      <c r="D7022" s="295" t="s">
        <v>4101</v>
      </c>
      <c r="E7022" s="297" t="s">
        <v>51</v>
      </c>
      <c r="F7022" s="296"/>
      <c r="G7022" s="296"/>
      <c r="H7022" s="296"/>
      <c r="I7022" s="296"/>
      <c r="J7022" s="296"/>
      <c r="K7022" s="296"/>
      <c r="L7022" s="296"/>
    </row>
    <row r="7023" spans="1:12">
      <c r="A7023" s="414" t="s">
        <v>12977</v>
      </c>
      <c r="B7023" s="414"/>
      <c r="C7023" s="414"/>
      <c r="D7023" s="414"/>
      <c r="E7023" s="414"/>
      <c r="F7023" s="414"/>
      <c r="G7023" s="414"/>
      <c r="H7023" s="414"/>
      <c r="I7023" s="294"/>
      <c r="J7023" s="294"/>
      <c r="K7023" s="294"/>
      <c r="L7023" s="294"/>
    </row>
    <row r="7024" spans="1:12" ht="17.100000000000001" customHeight="1">
      <c r="A7024" s="294" t="s">
        <v>12978</v>
      </c>
      <c r="B7024" s="298" t="s">
        <v>12979</v>
      </c>
      <c r="C7024" s="294" t="s">
        <v>12980</v>
      </c>
      <c r="D7024" s="294" t="s">
        <v>12981</v>
      </c>
      <c r="E7024" s="299" t="s">
        <v>12982</v>
      </c>
      <c r="F7024" s="413" t="s">
        <v>12983</v>
      </c>
      <c r="G7024" s="413"/>
      <c r="H7024" s="413" t="s">
        <v>12984</v>
      </c>
      <c r="I7024" s="413"/>
      <c r="J7024" s="413" t="s">
        <v>12985</v>
      </c>
      <c r="K7024" s="413"/>
      <c r="L7024" s="413"/>
    </row>
    <row r="7025" spans="1:12" ht="24" customHeight="1">
      <c r="A7025" s="300" t="s">
        <v>12986</v>
      </c>
      <c r="B7025" s="301" t="s">
        <v>13085</v>
      </c>
      <c r="C7025" s="300" t="s">
        <v>9</v>
      </c>
      <c r="D7025" s="300" t="s">
        <v>7909</v>
      </c>
      <c r="E7025" s="302" t="s">
        <v>51</v>
      </c>
      <c r="F7025" s="423" t="s">
        <v>13086</v>
      </c>
      <c r="G7025" s="423"/>
      <c r="H7025" s="423">
        <v>1.1120000000000001E-4</v>
      </c>
      <c r="I7025" s="423"/>
      <c r="J7025" s="424">
        <v>1.1599999999999999E-2</v>
      </c>
      <c r="K7025" s="424"/>
      <c r="L7025" s="424"/>
    </row>
    <row r="7026" spans="1:12" ht="24" customHeight="1">
      <c r="A7026" s="300" t="s">
        <v>12986</v>
      </c>
      <c r="B7026" s="301" t="s">
        <v>13087</v>
      </c>
      <c r="C7026" s="300" t="s">
        <v>9</v>
      </c>
      <c r="D7026" s="300" t="s">
        <v>8873</v>
      </c>
      <c r="E7026" s="302" t="s">
        <v>51</v>
      </c>
      <c r="F7026" s="423" t="s">
        <v>13088</v>
      </c>
      <c r="G7026" s="423"/>
      <c r="H7026" s="423">
        <v>1.0699999999999999E-5</v>
      </c>
      <c r="I7026" s="423"/>
      <c r="J7026" s="424">
        <v>9.2999999999999992E-3</v>
      </c>
      <c r="K7026" s="424"/>
      <c r="L7026" s="424"/>
    </row>
    <row r="7027" spans="1:12" ht="48" customHeight="1">
      <c r="A7027" s="300" t="s">
        <v>12986</v>
      </c>
      <c r="B7027" s="301" t="s">
        <v>13089</v>
      </c>
      <c r="C7027" s="300" t="s">
        <v>9</v>
      </c>
      <c r="D7027" s="300" t="s">
        <v>9227</v>
      </c>
      <c r="E7027" s="302" t="s">
        <v>51</v>
      </c>
      <c r="F7027" s="423" t="s">
        <v>13090</v>
      </c>
      <c r="G7027" s="423"/>
      <c r="H7027" s="423">
        <v>7.5000000000000002E-6</v>
      </c>
      <c r="I7027" s="423"/>
      <c r="J7027" s="424">
        <v>0.01</v>
      </c>
      <c r="K7027" s="424"/>
      <c r="L7027" s="424"/>
    </row>
    <row r="7028" spans="1:12" ht="24" customHeight="1">
      <c r="A7028" s="300" t="s">
        <v>12986</v>
      </c>
      <c r="B7028" s="301" t="s">
        <v>13091</v>
      </c>
      <c r="C7028" s="300" t="s">
        <v>9</v>
      </c>
      <c r="D7028" s="300" t="s">
        <v>9580</v>
      </c>
      <c r="E7028" s="302" t="s">
        <v>51</v>
      </c>
      <c r="F7028" s="423" t="s">
        <v>13092</v>
      </c>
      <c r="G7028" s="423"/>
      <c r="H7028" s="423">
        <v>7.3000000000000004E-6</v>
      </c>
      <c r="I7028" s="423"/>
      <c r="J7028" s="424">
        <v>6.4999999999999997E-3</v>
      </c>
      <c r="K7028" s="424"/>
      <c r="L7028" s="424"/>
    </row>
    <row r="7029" spans="1:12" ht="24" customHeight="1">
      <c r="A7029" s="300" t="s">
        <v>12986</v>
      </c>
      <c r="B7029" s="301" t="s">
        <v>12987</v>
      </c>
      <c r="C7029" s="300" t="s">
        <v>9</v>
      </c>
      <c r="D7029" s="300" t="s">
        <v>9831</v>
      </c>
      <c r="E7029" s="302" t="s">
        <v>12988</v>
      </c>
      <c r="F7029" s="423" t="s">
        <v>12989</v>
      </c>
      <c r="G7029" s="423"/>
      <c r="H7029" s="423">
        <v>2.5742E-3</v>
      </c>
      <c r="I7029" s="423"/>
      <c r="J7029" s="424">
        <v>2.6100000000000002E-2</v>
      </c>
      <c r="K7029" s="424"/>
      <c r="L7029" s="424"/>
    </row>
    <row r="7030" spans="1:12" ht="36" customHeight="1">
      <c r="A7030" s="300" t="s">
        <v>12986</v>
      </c>
      <c r="B7030" s="301" t="s">
        <v>12990</v>
      </c>
      <c r="C7030" s="300" t="s">
        <v>9</v>
      </c>
      <c r="D7030" s="300" t="s">
        <v>11426</v>
      </c>
      <c r="E7030" s="302" t="s">
        <v>51</v>
      </c>
      <c r="F7030" s="423" t="s">
        <v>12991</v>
      </c>
      <c r="G7030" s="423"/>
      <c r="H7030" s="423">
        <v>1.349E-4</v>
      </c>
      <c r="I7030" s="423"/>
      <c r="J7030" s="424">
        <v>1.78E-2</v>
      </c>
      <c r="K7030" s="424"/>
      <c r="L7030" s="424"/>
    </row>
    <row r="7031" spans="1:12" ht="17.100000000000001" customHeight="1">
      <c r="A7031" s="298"/>
      <c r="B7031" s="298"/>
      <c r="C7031" s="298"/>
      <c r="D7031" s="298"/>
      <c r="E7031" s="298"/>
      <c r="F7031" s="298"/>
      <c r="G7031" s="298"/>
      <c r="H7031" s="298"/>
      <c r="I7031" s="298"/>
      <c r="J7031" s="298" t="s">
        <v>12992</v>
      </c>
      <c r="K7031" s="298"/>
      <c r="L7031" s="298" t="s">
        <v>12935</v>
      </c>
    </row>
    <row r="7032" spans="1:12">
      <c r="A7032" s="414" t="s">
        <v>12994</v>
      </c>
      <c r="B7032" s="414"/>
      <c r="C7032" s="414"/>
      <c r="D7032" s="414"/>
      <c r="E7032" s="414"/>
      <c r="F7032" s="414"/>
      <c r="G7032" s="414"/>
      <c r="H7032" s="414"/>
      <c r="I7032" s="294"/>
      <c r="J7032" s="294"/>
      <c r="K7032" s="294"/>
      <c r="L7032" s="294"/>
    </row>
    <row r="7033" spans="1:12" ht="17.100000000000001" customHeight="1">
      <c r="A7033" s="294" t="s">
        <v>12978</v>
      </c>
      <c r="B7033" s="298" t="s">
        <v>12979</v>
      </c>
      <c r="C7033" s="294" t="s">
        <v>12980</v>
      </c>
      <c r="D7033" s="294" t="s">
        <v>12981</v>
      </c>
      <c r="E7033" s="299" t="s">
        <v>12982</v>
      </c>
      <c r="F7033" s="413" t="s">
        <v>12983</v>
      </c>
      <c r="G7033" s="413"/>
      <c r="H7033" s="413" t="s">
        <v>12984</v>
      </c>
      <c r="I7033" s="413"/>
      <c r="J7033" s="413" t="s">
        <v>12985</v>
      </c>
      <c r="K7033" s="413"/>
      <c r="L7033" s="413"/>
    </row>
    <row r="7034" spans="1:12" ht="24" customHeight="1">
      <c r="A7034" s="300" t="s">
        <v>12986</v>
      </c>
      <c r="B7034" s="301" t="s">
        <v>13197</v>
      </c>
      <c r="C7034" s="300" t="s">
        <v>9</v>
      </c>
      <c r="D7034" s="300" t="s">
        <v>6983</v>
      </c>
      <c r="E7034" s="302" t="s">
        <v>27</v>
      </c>
      <c r="F7034" s="423" t="s">
        <v>13198</v>
      </c>
      <c r="G7034" s="423"/>
      <c r="H7034" s="423">
        <v>9.7746399999999997E-2</v>
      </c>
      <c r="I7034" s="423"/>
      <c r="J7034" s="424">
        <v>0.49359999999999998</v>
      </c>
      <c r="K7034" s="424"/>
      <c r="L7034" s="424"/>
    </row>
    <row r="7035" spans="1:12" ht="24" customHeight="1">
      <c r="A7035" s="300" t="s">
        <v>12986</v>
      </c>
      <c r="B7035" s="301" t="s">
        <v>13199</v>
      </c>
      <c r="C7035" s="300" t="s">
        <v>9</v>
      </c>
      <c r="D7035" s="300" t="s">
        <v>8746</v>
      </c>
      <c r="E7035" s="302" t="s">
        <v>27</v>
      </c>
      <c r="F7035" s="423" t="s">
        <v>13196</v>
      </c>
      <c r="G7035" s="423"/>
      <c r="H7035" s="423">
        <v>9.7746399999999997E-2</v>
      </c>
      <c r="I7035" s="423"/>
      <c r="J7035" s="424">
        <v>0.70279999999999998</v>
      </c>
      <c r="K7035" s="424"/>
      <c r="L7035" s="424"/>
    </row>
    <row r="7036" spans="1:12" ht="17.100000000000001" customHeight="1">
      <c r="A7036" s="298"/>
      <c r="B7036" s="298"/>
      <c r="C7036" s="298"/>
      <c r="D7036" s="298"/>
      <c r="E7036" s="298"/>
      <c r="F7036" s="298"/>
      <c r="G7036" s="298"/>
      <c r="H7036" s="298"/>
      <c r="I7036" s="298"/>
      <c r="J7036" s="298" t="s">
        <v>12992</v>
      </c>
      <c r="K7036" s="298"/>
      <c r="L7036" s="298" t="s">
        <v>14712</v>
      </c>
    </row>
    <row r="7037" spans="1:12">
      <c r="A7037" s="414" t="s">
        <v>12998</v>
      </c>
      <c r="B7037" s="414"/>
      <c r="C7037" s="414"/>
      <c r="D7037" s="414"/>
      <c r="E7037" s="414"/>
      <c r="F7037" s="414"/>
      <c r="G7037" s="414"/>
      <c r="H7037" s="414"/>
      <c r="I7037" s="294"/>
      <c r="J7037" s="294"/>
      <c r="K7037" s="294"/>
      <c r="L7037" s="294"/>
    </row>
    <row r="7038" spans="1:12" ht="17.100000000000001" customHeight="1">
      <c r="A7038" s="294" t="s">
        <v>12978</v>
      </c>
      <c r="B7038" s="298" t="s">
        <v>12979</v>
      </c>
      <c r="C7038" s="294" t="s">
        <v>12980</v>
      </c>
      <c r="D7038" s="294" t="s">
        <v>12981</v>
      </c>
      <c r="E7038" s="299" t="s">
        <v>12982</v>
      </c>
      <c r="F7038" s="413" t="s">
        <v>12983</v>
      </c>
      <c r="G7038" s="413"/>
      <c r="H7038" s="413" t="s">
        <v>12984</v>
      </c>
      <c r="I7038" s="413"/>
      <c r="J7038" s="413" t="s">
        <v>12985</v>
      </c>
      <c r="K7038" s="413"/>
      <c r="L7038" s="413"/>
    </row>
    <row r="7039" spans="1:12" ht="36" customHeight="1">
      <c r="A7039" s="300" t="s">
        <v>12986</v>
      </c>
      <c r="B7039" s="301" t="s">
        <v>14631</v>
      </c>
      <c r="C7039" s="300" t="s">
        <v>9</v>
      </c>
      <c r="D7039" s="300" t="s">
        <v>11290</v>
      </c>
      <c r="E7039" s="302" t="s">
        <v>51</v>
      </c>
      <c r="F7039" s="423" t="s">
        <v>13874</v>
      </c>
      <c r="G7039" s="423"/>
      <c r="H7039" s="423">
        <v>2</v>
      </c>
      <c r="I7039" s="423"/>
      <c r="J7039" s="424">
        <v>1.24</v>
      </c>
      <c r="K7039" s="424"/>
      <c r="L7039" s="424"/>
    </row>
    <row r="7040" spans="1:12" ht="24" customHeight="1">
      <c r="A7040" s="300" t="s">
        <v>12986</v>
      </c>
      <c r="B7040" s="301" t="s">
        <v>14703</v>
      </c>
      <c r="C7040" s="300" t="s">
        <v>9</v>
      </c>
      <c r="D7040" s="300" t="s">
        <v>8635</v>
      </c>
      <c r="E7040" s="302" t="s">
        <v>51</v>
      </c>
      <c r="F7040" s="423" t="s">
        <v>14704</v>
      </c>
      <c r="G7040" s="423"/>
      <c r="H7040" s="423">
        <v>1</v>
      </c>
      <c r="I7040" s="423"/>
      <c r="J7040" s="424">
        <v>39.39</v>
      </c>
      <c r="K7040" s="424"/>
      <c r="L7040" s="424"/>
    </row>
    <row r="7041" spans="1:12" ht="24" customHeight="1">
      <c r="A7041" s="300" t="s">
        <v>12986</v>
      </c>
      <c r="B7041" s="301" t="s">
        <v>13099</v>
      </c>
      <c r="C7041" s="300" t="s">
        <v>9</v>
      </c>
      <c r="D7041" s="300" t="s">
        <v>7224</v>
      </c>
      <c r="E7041" s="302" t="s">
        <v>51</v>
      </c>
      <c r="F7041" s="423" t="s">
        <v>13100</v>
      </c>
      <c r="G7041" s="423"/>
      <c r="H7041" s="423">
        <v>1.3139E-3</v>
      </c>
      <c r="I7041" s="423"/>
      <c r="J7041" s="424">
        <v>1.21E-2</v>
      </c>
      <c r="K7041" s="424"/>
      <c r="L7041" s="424"/>
    </row>
    <row r="7042" spans="1:12" ht="24" customHeight="1">
      <c r="A7042" s="300" t="s">
        <v>12986</v>
      </c>
      <c r="B7042" s="301" t="s">
        <v>13101</v>
      </c>
      <c r="C7042" s="300" t="s">
        <v>9</v>
      </c>
      <c r="D7042" s="300" t="s">
        <v>7359</v>
      </c>
      <c r="E7042" s="302" t="s">
        <v>51</v>
      </c>
      <c r="F7042" s="423" t="s">
        <v>13102</v>
      </c>
      <c r="G7042" s="423"/>
      <c r="H7042" s="423">
        <v>4.2400000000000001E-5</v>
      </c>
      <c r="I7042" s="423"/>
      <c r="J7042" s="424">
        <v>5.4000000000000003E-3</v>
      </c>
      <c r="K7042" s="424"/>
      <c r="L7042" s="424"/>
    </row>
    <row r="7043" spans="1:12" ht="24" customHeight="1">
      <c r="A7043" s="300" t="s">
        <v>12986</v>
      </c>
      <c r="B7043" s="301" t="s">
        <v>13103</v>
      </c>
      <c r="C7043" s="300" t="s">
        <v>9</v>
      </c>
      <c r="D7043" s="300" t="s">
        <v>8851</v>
      </c>
      <c r="E7043" s="302" t="s">
        <v>51</v>
      </c>
      <c r="F7043" s="423" t="s">
        <v>13104</v>
      </c>
      <c r="G7043" s="423"/>
      <c r="H7043" s="423">
        <v>3.3899999999999997E-5</v>
      </c>
      <c r="I7043" s="423"/>
      <c r="J7043" s="424">
        <v>6.6E-3</v>
      </c>
      <c r="K7043" s="424"/>
      <c r="L7043" s="424"/>
    </row>
    <row r="7044" spans="1:12" ht="24" customHeight="1">
      <c r="A7044" s="300" t="s">
        <v>12986</v>
      </c>
      <c r="B7044" s="301" t="s">
        <v>13105</v>
      </c>
      <c r="C7044" s="300" t="s">
        <v>9</v>
      </c>
      <c r="D7044" s="300" t="s">
        <v>8852</v>
      </c>
      <c r="E7044" s="302" t="s">
        <v>51</v>
      </c>
      <c r="F7044" s="423" t="s">
        <v>13106</v>
      </c>
      <c r="G7044" s="423"/>
      <c r="H7044" s="423">
        <v>7.3000000000000004E-6</v>
      </c>
      <c r="I7044" s="423"/>
      <c r="J7044" s="424">
        <v>4.0000000000000001E-3</v>
      </c>
      <c r="K7044" s="424"/>
      <c r="L7044" s="424"/>
    </row>
    <row r="7045" spans="1:12" ht="24" customHeight="1">
      <c r="A7045" s="300" t="s">
        <v>12986</v>
      </c>
      <c r="B7045" s="301" t="s">
        <v>13107</v>
      </c>
      <c r="C7045" s="300" t="s">
        <v>9</v>
      </c>
      <c r="D7045" s="300" t="s">
        <v>9000</v>
      </c>
      <c r="E7045" s="302" t="s">
        <v>51</v>
      </c>
      <c r="F7045" s="423" t="s">
        <v>13108</v>
      </c>
      <c r="G7045" s="423"/>
      <c r="H7045" s="423">
        <v>1.4955999999999999E-3</v>
      </c>
      <c r="I7045" s="423"/>
      <c r="J7045" s="424">
        <v>1.01E-2</v>
      </c>
      <c r="K7045" s="424"/>
      <c r="L7045" s="424"/>
    </row>
    <row r="7046" spans="1:12" ht="24" customHeight="1">
      <c r="A7046" s="300" t="s">
        <v>12986</v>
      </c>
      <c r="B7046" s="301" t="s">
        <v>13109</v>
      </c>
      <c r="C7046" s="300" t="s">
        <v>9</v>
      </c>
      <c r="D7046" s="300" t="s">
        <v>9574</v>
      </c>
      <c r="E7046" s="302" t="s">
        <v>51</v>
      </c>
      <c r="F7046" s="423" t="s">
        <v>13110</v>
      </c>
      <c r="G7046" s="423"/>
      <c r="H7046" s="423">
        <v>4.7429999999999998E-4</v>
      </c>
      <c r="I7046" s="423"/>
      <c r="J7046" s="424">
        <v>4.1999999999999997E-3</v>
      </c>
      <c r="K7046" s="424"/>
      <c r="L7046" s="424"/>
    </row>
    <row r="7047" spans="1:12" ht="24" customHeight="1">
      <c r="A7047" s="300" t="s">
        <v>12986</v>
      </c>
      <c r="B7047" s="301" t="s">
        <v>13111</v>
      </c>
      <c r="C7047" s="300" t="s">
        <v>9</v>
      </c>
      <c r="D7047" s="300" t="s">
        <v>10714</v>
      </c>
      <c r="E7047" s="302" t="s">
        <v>93</v>
      </c>
      <c r="F7047" s="423" t="s">
        <v>13112</v>
      </c>
      <c r="G7047" s="423"/>
      <c r="H7047" s="423">
        <v>2.4929999999999999E-4</v>
      </c>
      <c r="I7047" s="423"/>
      <c r="J7047" s="424">
        <v>3.8E-3</v>
      </c>
      <c r="K7047" s="424"/>
      <c r="L7047" s="424"/>
    </row>
    <row r="7048" spans="1:12" ht="24" customHeight="1">
      <c r="A7048" s="300" t="s">
        <v>12986</v>
      </c>
      <c r="B7048" s="301" t="s">
        <v>13113</v>
      </c>
      <c r="C7048" s="300" t="s">
        <v>9</v>
      </c>
      <c r="D7048" s="300" t="s">
        <v>10809</v>
      </c>
      <c r="E7048" s="302" t="s">
        <v>51</v>
      </c>
      <c r="F7048" s="423" t="s">
        <v>13114</v>
      </c>
      <c r="G7048" s="423"/>
      <c r="H7048" s="423">
        <v>2.4929999999999999E-4</v>
      </c>
      <c r="I7048" s="423"/>
      <c r="J7048" s="424">
        <v>3.0000000000000001E-3</v>
      </c>
      <c r="K7048" s="424"/>
      <c r="L7048" s="424"/>
    </row>
    <row r="7049" spans="1:12" ht="24" customHeight="1">
      <c r="A7049" s="300" t="s">
        <v>12986</v>
      </c>
      <c r="B7049" s="301" t="s">
        <v>13115</v>
      </c>
      <c r="C7049" s="300" t="s">
        <v>9</v>
      </c>
      <c r="D7049" s="300" t="s">
        <v>10810</v>
      </c>
      <c r="E7049" s="302" t="s">
        <v>51</v>
      </c>
      <c r="F7049" s="423" t="s">
        <v>13116</v>
      </c>
      <c r="G7049" s="423"/>
      <c r="H7049" s="423">
        <v>2.4929999999999999E-4</v>
      </c>
      <c r="I7049" s="423"/>
      <c r="J7049" s="424">
        <v>6.6E-3</v>
      </c>
      <c r="K7049" s="424"/>
      <c r="L7049" s="424"/>
    </row>
    <row r="7050" spans="1:12" ht="24" customHeight="1">
      <c r="A7050" s="300" t="s">
        <v>12986</v>
      </c>
      <c r="B7050" s="301" t="s">
        <v>13117</v>
      </c>
      <c r="C7050" s="300" t="s">
        <v>9</v>
      </c>
      <c r="D7050" s="300" t="s">
        <v>10837</v>
      </c>
      <c r="E7050" s="302" t="s">
        <v>51</v>
      </c>
      <c r="F7050" s="423" t="s">
        <v>13118</v>
      </c>
      <c r="G7050" s="423"/>
      <c r="H7050" s="423">
        <v>8.4999999999999999E-6</v>
      </c>
      <c r="I7050" s="423"/>
      <c r="J7050" s="424">
        <v>3.8E-3</v>
      </c>
      <c r="K7050" s="424"/>
      <c r="L7050" s="424"/>
    </row>
    <row r="7051" spans="1:12" ht="24" customHeight="1">
      <c r="A7051" s="300" t="s">
        <v>12986</v>
      </c>
      <c r="B7051" s="301" t="s">
        <v>13003</v>
      </c>
      <c r="C7051" s="300" t="s">
        <v>9</v>
      </c>
      <c r="D7051" s="300" t="s">
        <v>7216</v>
      </c>
      <c r="E7051" s="302" t="s">
        <v>51</v>
      </c>
      <c r="F7051" s="423" t="s">
        <v>13004</v>
      </c>
      <c r="G7051" s="423"/>
      <c r="H7051" s="423">
        <v>4.9919999999999999E-4</v>
      </c>
      <c r="I7051" s="423"/>
      <c r="J7051" s="424">
        <v>1.67E-2</v>
      </c>
      <c r="K7051" s="424"/>
      <c r="L7051" s="424"/>
    </row>
    <row r="7052" spans="1:12" ht="24" customHeight="1">
      <c r="A7052" s="300" t="s">
        <v>12986</v>
      </c>
      <c r="B7052" s="301" t="s">
        <v>13005</v>
      </c>
      <c r="C7052" s="300" t="s">
        <v>9</v>
      </c>
      <c r="D7052" s="300" t="s">
        <v>7393</v>
      </c>
      <c r="E7052" s="302" t="s">
        <v>12988</v>
      </c>
      <c r="F7052" s="423" t="s">
        <v>13006</v>
      </c>
      <c r="G7052" s="423"/>
      <c r="H7052" s="423">
        <v>3.0039999999999998E-4</v>
      </c>
      <c r="I7052" s="423"/>
      <c r="J7052" s="424">
        <v>1.6199999999999999E-2</v>
      </c>
      <c r="K7052" s="424"/>
      <c r="L7052" s="424"/>
    </row>
    <row r="7053" spans="1:12" ht="24" customHeight="1">
      <c r="A7053" s="300" t="s">
        <v>12986</v>
      </c>
      <c r="B7053" s="301" t="s">
        <v>13007</v>
      </c>
      <c r="C7053" s="300" t="s">
        <v>9</v>
      </c>
      <c r="D7053" s="300" t="s">
        <v>10619</v>
      </c>
      <c r="E7053" s="302" t="s">
        <v>51</v>
      </c>
      <c r="F7053" s="423" t="s">
        <v>13008</v>
      </c>
      <c r="G7053" s="423"/>
      <c r="H7053" s="423">
        <v>2.329E-4</v>
      </c>
      <c r="I7053" s="423"/>
      <c r="J7053" s="424">
        <v>4.4499999999999998E-2</v>
      </c>
      <c r="K7053" s="424"/>
      <c r="L7053" s="424"/>
    </row>
    <row r="7054" spans="1:12" ht="24" customHeight="1">
      <c r="A7054" s="300" t="s">
        <v>12986</v>
      </c>
      <c r="B7054" s="301" t="s">
        <v>13009</v>
      </c>
      <c r="C7054" s="300" t="s">
        <v>9</v>
      </c>
      <c r="D7054" s="300" t="s">
        <v>10769</v>
      </c>
      <c r="E7054" s="302" t="s">
        <v>51</v>
      </c>
      <c r="F7054" s="423" t="s">
        <v>13010</v>
      </c>
      <c r="G7054" s="423"/>
      <c r="H7054" s="423">
        <v>2.0942200000000001E-2</v>
      </c>
      <c r="I7054" s="423"/>
      <c r="J7054" s="424">
        <v>2.64E-2</v>
      </c>
      <c r="K7054" s="424"/>
      <c r="L7054" s="424"/>
    </row>
    <row r="7055" spans="1:12" ht="24" customHeight="1">
      <c r="A7055" s="300" t="s">
        <v>12986</v>
      </c>
      <c r="B7055" s="301" t="s">
        <v>13011</v>
      </c>
      <c r="C7055" s="300" t="s">
        <v>9</v>
      </c>
      <c r="D7055" s="300" t="s">
        <v>10929</v>
      </c>
      <c r="E7055" s="302" t="s">
        <v>51</v>
      </c>
      <c r="F7055" s="423" t="s">
        <v>13012</v>
      </c>
      <c r="G7055" s="423"/>
      <c r="H7055" s="423">
        <v>2.02E-4</v>
      </c>
      <c r="I7055" s="423"/>
      <c r="J7055" s="424">
        <v>3.04E-2</v>
      </c>
      <c r="K7055" s="424"/>
      <c r="L7055" s="424"/>
    </row>
    <row r="7056" spans="1:12" ht="17.100000000000001" customHeight="1">
      <c r="A7056" s="298"/>
      <c r="B7056" s="298"/>
      <c r="C7056" s="298"/>
      <c r="D7056" s="298"/>
      <c r="E7056" s="298"/>
      <c r="F7056" s="298"/>
      <c r="G7056" s="298"/>
      <c r="H7056" s="298"/>
      <c r="I7056" s="298"/>
      <c r="J7056" s="298" t="s">
        <v>12992</v>
      </c>
      <c r="K7056" s="298"/>
      <c r="L7056" s="298" t="s">
        <v>14713</v>
      </c>
    </row>
    <row r="7057" spans="1:12">
      <c r="A7057" s="414" t="s">
        <v>13056</v>
      </c>
      <c r="B7057" s="414"/>
      <c r="C7057" s="414"/>
      <c r="D7057" s="414"/>
      <c r="E7057" s="414"/>
      <c r="F7057" s="414"/>
      <c r="G7057" s="414"/>
      <c r="H7057" s="414"/>
      <c r="I7057" s="294"/>
      <c r="J7057" s="294"/>
      <c r="K7057" s="294"/>
      <c r="L7057" s="294"/>
    </row>
    <row r="7058" spans="1:12" ht="17.100000000000001" customHeight="1">
      <c r="A7058" s="294" t="s">
        <v>12978</v>
      </c>
      <c r="B7058" s="298" t="s">
        <v>12979</v>
      </c>
      <c r="C7058" s="294" t="s">
        <v>12980</v>
      </c>
      <c r="D7058" s="294" t="s">
        <v>12981</v>
      </c>
      <c r="E7058" s="299" t="s">
        <v>12982</v>
      </c>
      <c r="F7058" s="413" t="s">
        <v>12983</v>
      </c>
      <c r="G7058" s="413"/>
      <c r="H7058" s="413" t="s">
        <v>12984</v>
      </c>
      <c r="I7058" s="413"/>
      <c r="J7058" s="413" t="s">
        <v>12985</v>
      </c>
      <c r="K7058" s="413"/>
      <c r="L7058" s="413"/>
    </row>
    <row r="7059" spans="1:12" ht="24" customHeight="1">
      <c r="A7059" s="300" t="s">
        <v>12986</v>
      </c>
      <c r="B7059" s="301" t="s">
        <v>13057</v>
      </c>
      <c r="C7059" s="300" t="s">
        <v>9</v>
      </c>
      <c r="D7059" s="300" t="s">
        <v>12549</v>
      </c>
      <c r="E7059" s="302" t="s">
        <v>27</v>
      </c>
      <c r="F7059" s="423" t="s">
        <v>12948</v>
      </c>
      <c r="G7059" s="423"/>
      <c r="H7059" s="423">
        <v>0.18736810000000001</v>
      </c>
      <c r="I7059" s="423"/>
      <c r="J7059" s="424">
        <v>0.12180000000000001</v>
      </c>
      <c r="K7059" s="424"/>
      <c r="L7059" s="424"/>
    </row>
    <row r="7060" spans="1:12" ht="17.100000000000001" customHeight="1">
      <c r="A7060" s="298"/>
      <c r="B7060" s="298"/>
      <c r="C7060" s="298"/>
      <c r="D7060" s="298"/>
      <c r="E7060" s="298"/>
      <c r="F7060" s="298"/>
      <c r="G7060" s="298"/>
      <c r="H7060" s="298"/>
      <c r="I7060" s="298"/>
      <c r="J7060" s="298" t="s">
        <v>12992</v>
      </c>
      <c r="K7060" s="298"/>
      <c r="L7060" s="298" t="s">
        <v>12934</v>
      </c>
    </row>
    <row r="7061" spans="1:12">
      <c r="A7061" s="414" t="s">
        <v>13058</v>
      </c>
      <c r="B7061" s="414"/>
      <c r="C7061" s="414"/>
      <c r="D7061" s="414"/>
      <c r="E7061" s="414"/>
      <c r="F7061" s="414"/>
      <c r="G7061" s="414"/>
      <c r="H7061" s="414"/>
      <c r="I7061" s="294"/>
      <c r="J7061" s="294"/>
      <c r="K7061" s="294"/>
      <c r="L7061" s="294"/>
    </row>
    <row r="7062" spans="1:12" ht="17.100000000000001" customHeight="1">
      <c r="A7062" s="294" t="s">
        <v>12978</v>
      </c>
      <c r="B7062" s="298" t="s">
        <v>12979</v>
      </c>
      <c r="C7062" s="294" t="s">
        <v>12980</v>
      </c>
      <c r="D7062" s="294" t="s">
        <v>12981</v>
      </c>
      <c r="E7062" s="299" t="s">
        <v>12982</v>
      </c>
      <c r="F7062" s="413" t="s">
        <v>12983</v>
      </c>
      <c r="G7062" s="413"/>
      <c r="H7062" s="413" t="s">
        <v>12984</v>
      </c>
      <c r="I7062" s="413"/>
      <c r="J7062" s="413" t="s">
        <v>12985</v>
      </c>
      <c r="K7062" s="413"/>
      <c r="L7062" s="413"/>
    </row>
    <row r="7063" spans="1:12" ht="24" customHeight="1">
      <c r="A7063" s="300" t="s">
        <v>12986</v>
      </c>
      <c r="B7063" s="301" t="s">
        <v>13059</v>
      </c>
      <c r="C7063" s="300" t="s">
        <v>9</v>
      </c>
      <c r="D7063" s="300" t="s">
        <v>12535</v>
      </c>
      <c r="E7063" s="302" t="s">
        <v>27</v>
      </c>
      <c r="F7063" s="423" t="s">
        <v>12936</v>
      </c>
      <c r="G7063" s="423"/>
      <c r="H7063" s="423">
        <v>0.18736810000000001</v>
      </c>
      <c r="I7063" s="423"/>
      <c r="J7063" s="424">
        <v>9.4000000000000004E-3</v>
      </c>
      <c r="K7063" s="424"/>
      <c r="L7063" s="424"/>
    </row>
    <row r="7064" spans="1:12" ht="17.100000000000001" customHeight="1">
      <c r="A7064" s="298"/>
      <c r="B7064" s="298"/>
      <c r="C7064" s="298"/>
      <c r="D7064" s="298"/>
      <c r="E7064" s="298"/>
      <c r="F7064" s="298"/>
      <c r="G7064" s="298"/>
      <c r="H7064" s="298"/>
      <c r="I7064" s="298"/>
      <c r="J7064" s="298" t="s">
        <v>12992</v>
      </c>
      <c r="K7064" s="298"/>
      <c r="L7064" s="298" t="s">
        <v>12904</v>
      </c>
    </row>
    <row r="7065" spans="1:12">
      <c r="A7065" s="414" t="s">
        <v>13060</v>
      </c>
      <c r="B7065" s="414"/>
      <c r="C7065" s="414"/>
      <c r="D7065" s="414"/>
      <c r="E7065" s="414"/>
      <c r="F7065" s="414"/>
      <c r="G7065" s="414"/>
      <c r="H7065" s="414"/>
      <c r="I7065" s="294"/>
      <c r="J7065" s="294"/>
      <c r="K7065" s="294"/>
      <c r="L7065" s="294"/>
    </row>
    <row r="7066" spans="1:12" ht="17.100000000000001" customHeight="1">
      <c r="A7066" s="294" t="s">
        <v>12978</v>
      </c>
      <c r="B7066" s="298" t="s">
        <v>12979</v>
      </c>
      <c r="C7066" s="294" t="s">
        <v>12980</v>
      </c>
      <c r="D7066" s="294" t="s">
        <v>12981</v>
      </c>
      <c r="E7066" s="299" t="s">
        <v>12982</v>
      </c>
      <c r="F7066" s="413" t="s">
        <v>12983</v>
      </c>
      <c r="G7066" s="413"/>
      <c r="H7066" s="413" t="s">
        <v>12984</v>
      </c>
      <c r="I7066" s="413"/>
      <c r="J7066" s="413" t="s">
        <v>12985</v>
      </c>
      <c r="K7066" s="413"/>
      <c r="L7066" s="413"/>
    </row>
    <row r="7067" spans="1:12" ht="24" customHeight="1">
      <c r="A7067" s="300" t="s">
        <v>12986</v>
      </c>
      <c r="B7067" s="301" t="s">
        <v>13061</v>
      </c>
      <c r="C7067" s="300" t="s">
        <v>9</v>
      </c>
      <c r="D7067" s="300" t="s">
        <v>12522</v>
      </c>
      <c r="E7067" s="302" t="s">
        <v>27</v>
      </c>
      <c r="F7067" s="423" t="s">
        <v>12964</v>
      </c>
      <c r="G7067" s="423"/>
      <c r="H7067" s="423">
        <v>0.18736810000000001</v>
      </c>
      <c r="I7067" s="423"/>
      <c r="J7067" s="424">
        <v>0.47399999999999998</v>
      </c>
      <c r="K7067" s="424"/>
      <c r="L7067" s="424"/>
    </row>
    <row r="7068" spans="1:12" ht="24" customHeight="1">
      <c r="A7068" s="300" t="s">
        <v>12986</v>
      </c>
      <c r="B7068" s="301" t="s">
        <v>13062</v>
      </c>
      <c r="C7068" s="300" t="s">
        <v>9</v>
      </c>
      <c r="D7068" s="300" t="s">
        <v>12527</v>
      </c>
      <c r="E7068" s="302" t="s">
        <v>27</v>
      </c>
      <c r="F7068" s="423" t="s">
        <v>13063</v>
      </c>
      <c r="G7068" s="423"/>
      <c r="H7068" s="423">
        <v>0.18736810000000001</v>
      </c>
      <c r="I7068" s="423"/>
      <c r="J7068" s="424">
        <v>6.3700000000000007E-2</v>
      </c>
      <c r="K7068" s="424"/>
      <c r="L7068" s="424"/>
    </row>
    <row r="7069" spans="1:12" ht="17.100000000000001" customHeight="1">
      <c r="A7069" s="298"/>
      <c r="B7069" s="298"/>
      <c r="C7069" s="298"/>
      <c r="D7069" s="298"/>
      <c r="E7069" s="298"/>
      <c r="F7069" s="298"/>
      <c r="G7069" s="298"/>
      <c r="H7069" s="298"/>
      <c r="I7069" s="298"/>
      <c r="J7069" s="298" t="s">
        <v>12992</v>
      </c>
      <c r="K7069" s="298"/>
      <c r="L7069" s="298" t="s">
        <v>13561</v>
      </c>
    </row>
    <row r="7070" spans="1:12" ht="17.100000000000001" customHeight="1">
      <c r="A7070" s="294" t="s">
        <v>13014</v>
      </c>
      <c r="B7070" s="294"/>
      <c r="C7070" s="294"/>
      <c r="D7070" s="294"/>
      <c r="E7070" s="294"/>
      <c r="F7070" s="294"/>
      <c r="G7070" s="294"/>
      <c r="H7070" s="294"/>
      <c r="I7070" s="294"/>
      <c r="J7070" s="294"/>
      <c r="K7070" s="294"/>
      <c r="L7070" s="294"/>
    </row>
    <row r="7071" spans="1:12" ht="17.100000000000001" customHeight="1">
      <c r="A7071" s="298"/>
      <c r="B7071" s="298"/>
      <c r="C7071" s="298"/>
      <c r="D7071" s="298"/>
      <c r="E7071" s="298"/>
      <c r="F7071" s="298"/>
      <c r="G7071" s="298"/>
      <c r="H7071" s="298"/>
      <c r="I7071" s="298"/>
      <c r="J7071" s="298" t="s">
        <v>13015</v>
      </c>
      <c r="K7071" s="298"/>
      <c r="L7071" s="298" t="s">
        <v>14714</v>
      </c>
    </row>
    <row r="7072" spans="1:12" ht="17.100000000000001" customHeight="1">
      <c r="A7072" s="298"/>
      <c r="B7072" s="298"/>
      <c r="C7072" s="298"/>
      <c r="D7072" s="298"/>
      <c r="E7072" s="298"/>
      <c r="F7072" s="298"/>
      <c r="G7072" s="298"/>
      <c r="H7072" s="298"/>
      <c r="I7072" s="298"/>
      <c r="J7072" s="298" t="s">
        <v>13017</v>
      </c>
      <c r="K7072" s="298" t="s">
        <v>13018</v>
      </c>
      <c r="L7072" s="298" t="s">
        <v>14358</v>
      </c>
    </row>
    <row r="7073" spans="1:12" ht="17.100000000000001" customHeight="1">
      <c r="A7073" s="298"/>
      <c r="B7073" s="298"/>
      <c r="C7073" s="298"/>
      <c r="D7073" s="298"/>
      <c r="E7073" s="298"/>
      <c r="F7073" s="298"/>
      <c r="G7073" s="298"/>
      <c r="H7073" s="298"/>
      <c r="I7073" s="298"/>
      <c r="J7073" s="298" t="s">
        <v>13020</v>
      </c>
      <c r="K7073" s="298"/>
      <c r="L7073" s="298" t="s">
        <v>14715</v>
      </c>
    </row>
    <row r="7074" spans="1:12" ht="17.100000000000001" customHeight="1">
      <c r="A7074" s="298"/>
      <c r="B7074" s="298"/>
      <c r="C7074" s="298"/>
      <c r="D7074" s="298"/>
      <c r="E7074" s="298"/>
      <c r="F7074" s="298"/>
      <c r="G7074" s="298"/>
      <c r="H7074" s="298"/>
      <c r="I7074" s="298"/>
      <c r="J7074" s="298" t="s">
        <v>13022</v>
      </c>
      <c r="K7074" s="298" t="s">
        <v>12974</v>
      </c>
      <c r="L7074" s="298" t="s">
        <v>14716</v>
      </c>
    </row>
    <row r="7075" spans="1:12" ht="17.100000000000001" customHeight="1">
      <c r="A7075" s="298"/>
      <c r="B7075" s="298"/>
      <c r="C7075" s="298"/>
      <c r="D7075" s="298"/>
      <c r="E7075" s="298"/>
      <c r="F7075" s="298"/>
      <c r="G7075" s="298"/>
      <c r="H7075" s="298"/>
      <c r="I7075" s="298"/>
      <c r="J7075" s="298" t="s">
        <v>13024</v>
      </c>
      <c r="K7075" s="298"/>
      <c r="L7075" s="298" t="s">
        <v>14717</v>
      </c>
    </row>
    <row r="7076" spans="1:12" ht="30" customHeight="1">
      <c r="A7076" s="299"/>
      <c r="B7076" s="299"/>
      <c r="C7076" s="299"/>
      <c r="D7076" s="299"/>
      <c r="E7076" s="299"/>
      <c r="F7076" s="299"/>
      <c r="G7076" s="299"/>
      <c r="H7076" s="299"/>
      <c r="I7076" s="299"/>
      <c r="J7076" s="299"/>
      <c r="K7076" s="299"/>
      <c r="L7076" s="299"/>
    </row>
    <row r="7077" spans="1:12" ht="24" customHeight="1">
      <c r="A7077" s="295" t="s">
        <v>14718</v>
      </c>
      <c r="B7077" s="296" t="s">
        <v>14665</v>
      </c>
      <c r="C7077" s="295" t="s">
        <v>9</v>
      </c>
      <c r="D7077" s="295" t="s">
        <v>5521</v>
      </c>
      <c r="E7077" s="297" t="s">
        <v>51</v>
      </c>
      <c r="F7077" s="296"/>
      <c r="G7077" s="296"/>
      <c r="H7077" s="296"/>
      <c r="I7077" s="296"/>
      <c r="J7077" s="296"/>
      <c r="K7077" s="296"/>
      <c r="L7077" s="296"/>
    </row>
    <row r="7078" spans="1:12">
      <c r="A7078" s="414" t="s">
        <v>12977</v>
      </c>
      <c r="B7078" s="414"/>
      <c r="C7078" s="414"/>
      <c r="D7078" s="414"/>
      <c r="E7078" s="414"/>
      <c r="F7078" s="414"/>
      <c r="G7078" s="414"/>
      <c r="H7078" s="414"/>
      <c r="I7078" s="294"/>
      <c r="J7078" s="294"/>
      <c r="K7078" s="294"/>
      <c r="L7078" s="294"/>
    </row>
    <row r="7079" spans="1:12" ht="17.100000000000001" customHeight="1">
      <c r="A7079" s="294" t="s">
        <v>12978</v>
      </c>
      <c r="B7079" s="298" t="s">
        <v>12979</v>
      </c>
      <c r="C7079" s="294" t="s">
        <v>12980</v>
      </c>
      <c r="D7079" s="294" t="s">
        <v>12981</v>
      </c>
      <c r="E7079" s="299" t="s">
        <v>12982</v>
      </c>
      <c r="F7079" s="413" t="s">
        <v>12983</v>
      </c>
      <c r="G7079" s="413"/>
      <c r="H7079" s="413" t="s">
        <v>12984</v>
      </c>
      <c r="I7079" s="413"/>
      <c r="J7079" s="413" t="s">
        <v>12985</v>
      </c>
      <c r="K7079" s="413"/>
      <c r="L7079" s="413"/>
    </row>
    <row r="7080" spans="1:12" ht="24" customHeight="1">
      <c r="A7080" s="300" t="s">
        <v>12986</v>
      </c>
      <c r="B7080" s="301" t="s">
        <v>13085</v>
      </c>
      <c r="C7080" s="300" t="s">
        <v>9</v>
      </c>
      <c r="D7080" s="300" t="s">
        <v>7909</v>
      </c>
      <c r="E7080" s="302" t="s">
        <v>51</v>
      </c>
      <c r="F7080" s="423" t="s">
        <v>13086</v>
      </c>
      <c r="G7080" s="423"/>
      <c r="H7080" s="423">
        <v>4.7029999999999999E-4</v>
      </c>
      <c r="I7080" s="423"/>
      <c r="J7080" s="424">
        <v>4.8899999999999999E-2</v>
      </c>
      <c r="K7080" s="424"/>
      <c r="L7080" s="424"/>
    </row>
    <row r="7081" spans="1:12" ht="24" customHeight="1">
      <c r="A7081" s="300" t="s">
        <v>12986</v>
      </c>
      <c r="B7081" s="301" t="s">
        <v>13087</v>
      </c>
      <c r="C7081" s="300" t="s">
        <v>9</v>
      </c>
      <c r="D7081" s="300" t="s">
        <v>8873</v>
      </c>
      <c r="E7081" s="302" t="s">
        <v>51</v>
      </c>
      <c r="F7081" s="423" t="s">
        <v>13088</v>
      </c>
      <c r="G7081" s="423"/>
      <c r="H7081" s="423">
        <v>4.4799999999999998E-5</v>
      </c>
      <c r="I7081" s="423"/>
      <c r="J7081" s="424">
        <v>3.9E-2</v>
      </c>
      <c r="K7081" s="424"/>
      <c r="L7081" s="424"/>
    </row>
    <row r="7082" spans="1:12" ht="48" customHeight="1">
      <c r="A7082" s="300" t="s">
        <v>12986</v>
      </c>
      <c r="B7082" s="301" t="s">
        <v>13089</v>
      </c>
      <c r="C7082" s="300" t="s">
        <v>9</v>
      </c>
      <c r="D7082" s="300" t="s">
        <v>9227</v>
      </c>
      <c r="E7082" s="302" t="s">
        <v>51</v>
      </c>
      <c r="F7082" s="423" t="s">
        <v>13090</v>
      </c>
      <c r="G7082" s="423"/>
      <c r="H7082" s="423">
        <v>3.1300000000000002E-5</v>
      </c>
      <c r="I7082" s="423"/>
      <c r="J7082" s="424">
        <v>4.1799999999999997E-2</v>
      </c>
      <c r="K7082" s="424"/>
      <c r="L7082" s="424"/>
    </row>
    <row r="7083" spans="1:12" ht="24" customHeight="1">
      <c r="A7083" s="300" t="s">
        <v>12986</v>
      </c>
      <c r="B7083" s="301" t="s">
        <v>13091</v>
      </c>
      <c r="C7083" s="300" t="s">
        <v>9</v>
      </c>
      <c r="D7083" s="300" t="s">
        <v>9580</v>
      </c>
      <c r="E7083" s="302" t="s">
        <v>51</v>
      </c>
      <c r="F7083" s="423" t="s">
        <v>13092</v>
      </c>
      <c r="G7083" s="423"/>
      <c r="H7083" s="423">
        <v>3.0700000000000001E-5</v>
      </c>
      <c r="I7083" s="423"/>
      <c r="J7083" s="424">
        <v>2.75E-2</v>
      </c>
      <c r="K7083" s="424"/>
      <c r="L7083" s="424"/>
    </row>
    <row r="7084" spans="1:12" ht="24" customHeight="1">
      <c r="A7084" s="300" t="s">
        <v>12986</v>
      </c>
      <c r="B7084" s="301" t="s">
        <v>12987</v>
      </c>
      <c r="C7084" s="300" t="s">
        <v>9</v>
      </c>
      <c r="D7084" s="300" t="s">
        <v>9831</v>
      </c>
      <c r="E7084" s="302" t="s">
        <v>12988</v>
      </c>
      <c r="F7084" s="423" t="s">
        <v>12989</v>
      </c>
      <c r="G7084" s="423"/>
      <c r="H7084" s="423">
        <v>1.08821E-2</v>
      </c>
      <c r="I7084" s="423"/>
      <c r="J7084" s="424">
        <v>0.1101</v>
      </c>
      <c r="K7084" s="424"/>
      <c r="L7084" s="424"/>
    </row>
    <row r="7085" spans="1:12" ht="36" customHeight="1">
      <c r="A7085" s="300" t="s">
        <v>12986</v>
      </c>
      <c r="B7085" s="301" t="s">
        <v>12990</v>
      </c>
      <c r="C7085" s="300" t="s">
        <v>9</v>
      </c>
      <c r="D7085" s="300" t="s">
        <v>11426</v>
      </c>
      <c r="E7085" s="302" t="s">
        <v>51</v>
      </c>
      <c r="F7085" s="423" t="s">
        <v>12991</v>
      </c>
      <c r="G7085" s="423"/>
      <c r="H7085" s="423">
        <v>5.7030000000000004E-4</v>
      </c>
      <c r="I7085" s="423"/>
      <c r="J7085" s="424">
        <v>7.5399999999999995E-2</v>
      </c>
      <c r="K7085" s="424"/>
      <c r="L7085" s="424"/>
    </row>
    <row r="7086" spans="1:12" ht="17.100000000000001" customHeight="1">
      <c r="A7086" s="298"/>
      <c r="B7086" s="298"/>
      <c r="C7086" s="298"/>
      <c r="D7086" s="298"/>
      <c r="E7086" s="298"/>
      <c r="F7086" s="298"/>
      <c r="G7086" s="298"/>
      <c r="H7086" s="298"/>
      <c r="I7086" s="298"/>
      <c r="J7086" s="298" t="s">
        <v>12992</v>
      </c>
      <c r="K7086" s="298"/>
      <c r="L7086" s="298" t="s">
        <v>13063</v>
      </c>
    </row>
    <row r="7087" spans="1:12">
      <c r="A7087" s="414" t="s">
        <v>12994</v>
      </c>
      <c r="B7087" s="414"/>
      <c r="C7087" s="414"/>
      <c r="D7087" s="414"/>
      <c r="E7087" s="414"/>
      <c r="F7087" s="414"/>
      <c r="G7087" s="414"/>
      <c r="H7087" s="414"/>
      <c r="I7087" s="294"/>
      <c r="J7087" s="294"/>
      <c r="K7087" s="294"/>
      <c r="L7087" s="294"/>
    </row>
    <row r="7088" spans="1:12" ht="17.100000000000001" customHeight="1">
      <c r="A7088" s="294" t="s">
        <v>12978</v>
      </c>
      <c r="B7088" s="298" t="s">
        <v>12979</v>
      </c>
      <c r="C7088" s="294" t="s">
        <v>12980</v>
      </c>
      <c r="D7088" s="294" t="s">
        <v>12981</v>
      </c>
      <c r="E7088" s="299" t="s">
        <v>12982</v>
      </c>
      <c r="F7088" s="413" t="s">
        <v>12983</v>
      </c>
      <c r="G7088" s="413"/>
      <c r="H7088" s="413" t="s">
        <v>12984</v>
      </c>
      <c r="I7088" s="413"/>
      <c r="J7088" s="413" t="s">
        <v>12985</v>
      </c>
      <c r="K7088" s="413"/>
      <c r="L7088" s="413"/>
    </row>
    <row r="7089" spans="1:12" ht="24" customHeight="1">
      <c r="A7089" s="300" t="s">
        <v>12986</v>
      </c>
      <c r="B7089" s="301" t="s">
        <v>13197</v>
      </c>
      <c r="C7089" s="300" t="s">
        <v>9</v>
      </c>
      <c r="D7089" s="300" t="s">
        <v>6983</v>
      </c>
      <c r="E7089" s="302" t="s">
        <v>27</v>
      </c>
      <c r="F7089" s="423" t="s">
        <v>13198</v>
      </c>
      <c r="G7089" s="423"/>
      <c r="H7089" s="423">
        <v>0.41158689999999998</v>
      </c>
      <c r="I7089" s="423"/>
      <c r="J7089" s="424">
        <v>2.0785</v>
      </c>
      <c r="K7089" s="424"/>
      <c r="L7089" s="424"/>
    </row>
    <row r="7090" spans="1:12" ht="24" customHeight="1">
      <c r="A7090" s="300" t="s">
        <v>12986</v>
      </c>
      <c r="B7090" s="301" t="s">
        <v>13199</v>
      </c>
      <c r="C7090" s="300" t="s">
        <v>9</v>
      </c>
      <c r="D7090" s="300" t="s">
        <v>8746</v>
      </c>
      <c r="E7090" s="302" t="s">
        <v>27</v>
      </c>
      <c r="F7090" s="423" t="s">
        <v>13196</v>
      </c>
      <c r="G7090" s="423"/>
      <c r="H7090" s="423">
        <v>0.41158689999999998</v>
      </c>
      <c r="I7090" s="423"/>
      <c r="J7090" s="424">
        <v>2.9592999999999998</v>
      </c>
      <c r="K7090" s="424"/>
      <c r="L7090" s="424"/>
    </row>
    <row r="7091" spans="1:12" ht="17.100000000000001" customHeight="1">
      <c r="A7091" s="298"/>
      <c r="B7091" s="298"/>
      <c r="C7091" s="298"/>
      <c r="D7091" s="298"/>
      <c r="E7091" s="298"/>
      <c r="F7091" s="298"/>
      <c r="G7091" s="298"/>
      <c r="H7091" s="298"/>
      <c r="I7091" s="298"/>
      <c r="J7091" s="298" t="s">
        <v>12992</v>
      </c>
      <c r="K7091" s="298"/>
      <c r="L7091" s="298" t="s">
        <v>14425</v>
      </c>
    </row>
    <row r="7092" spans="1:12">
      <c r="A7092" s="414" t="s">
        <v>12998</v>
      </c>
      <c r="B7092" s="414"/>
      <c r="C7092" s="414"/>
      <c r="D7092" s="414"/>
      <c r="E7092" s="414"/>
      <c r="F7092" s="414"/>
      <c r="G7092" s="414"/>
      <c r="H7092" s="414"/>
      <c r="I7092" s="294"/>
      <c r="J7092" s="294"/>
      <c r="K7092" s="294"/>
      <c r="L7092" s="294"/>
    </row>
    <row r="7093" spans="1:12" ht="17.100000000000001" customHeight="1">
      <c r="A7093" s="294" t="s">
        <v>12978</v>
      </c>
      <c r="B7093" s="298" t="s">
        <v>12979</v>
      </c>
      <c r="C7093" s="294" t="s">
        <v>12980</v>
      </c>
      <c r="D7093" s="294" t="s">
        <v>12981</v>
      </c>
      <c r="E7093" s="299" t="s">
        <v>12982</v>
      </c>
      <c r="F7093" s="413" t="s">
        <v>12983</v>
      </c>
      <c r="G7093" s="413"/>
      <c r="H7093" s="413" t="s">
        <v>12984</v>
      </c>
      <c r="I7093" s="413"/>
      <c r="J7093" s="413" t="s">
        <v>12985</v>
      </c>
      <c r="K7093" s="413"/>
      <c r="L7093" s="413"/>
    </row>
    <row r="7094" spans="1:12" ht="24" customHeight="1">
      <c r="A7094" s="300" t="s">
        <v>12986</v>
      </c>
      <c r="B7094" s="301" t="s">
        <v>14666</v>
      </c>
      <c r="C7094" s="300" t="s">
        <v>9</v>
      </c>
      <c r="D7094" s="300" t="s">
        <v>8648</v>
      </c>
      <c r="E7094" s="302" t="s">
        <v>51</v>
      </c>
      <c r="F7094" s="423" t="s">
        <v>14667</v>
      </c>
      <c r="G7094" s="423"/>
      <c r="H7094" s="423">
        <v>1</v>
      </c>
      <c r="I7094" s="423"/>
      <c r="J7094" s="424">
        <v>84.17</v>
      </c>
      <c r="K7094" s="424"/>
      <c r="L7094" s="424"/>
    </row>
    <row r="7095" spans="1:12" ht="24" customHeight="1">
      <c r="A7095" s="300" t="s">
        <v>12986</v>
      </c>
      <c r="B7095" s="301" t="s">
        <v>13099</v>
      </c>
      <c r="C7095" s="300" t="s">
        <v>9</v>
      </c>
      <c r="D7095" s="300" t="s">
        <v>7224</v>
      </c>
      <c r="E7095" s="302" t="s">
        <v>51</v>
      </c>
      <c r="F7095" s="423" t="s">
        <v>13100</v>
      </c>
      <c r="G7095" s="423"/>
      <c r="H7095" s="423">
        <v>5.5544000000000001E-3</v>
      </c>
      <c r="I7095" s="423"/>
      <c r="J7095" s="424">
        <v>5.0999999999999997E-2</v>
      </c>
      <c r="K7095" s="424"/>
      <c r="L7095" s="424"/>
    </row>
    <row r="7096" spans="1:12" ht="24" customHeight="1">
      <c r="A7096" s="300" t="s">
        <v>12986</v>
      </c>
      <c r="B7096" s="301" t="s">
        <v>13101</v>
      </c>
      <c r="C7096" s="300" t="s">
        <v>9</v>
      </c>
      <c r="D7096" s="300" t="s">
        <v>7359</v>
      </c>
      <c r="E7096" s="302" t="s">
        <v>51</v>
      </c>
      <c r="F7096" s="423" t="s">
        <v>13102</v>
      </c>
      <c r="G7096" s="423"/>
      <c r="H7096" s="423">
        <v>1.7919999999999999E-4</v>
      </c>
      <c r="I7096" s="423"/>
      <c r="J7096" s="424">
        <v>2.3E-2</v>
      </c>
      <c r="K7096" s="424"/>
      <c r="L7096" s="424"/>
    </row>
    <row r="7097" spans="1:12" ht="24" customHeight="1">
      <c r="A7097" s="300" t="s">
        <v>12986</v>
      </c>
      <c r="B7097" s="301" t="s">
        <v>13103</v>
      </c>
      <c r="C7097" s="300" t="s">
        <v>9</v>
      </c>
      <c r="D7097" s="300" t="s">
        <v>8851</v>
      </c>
      <c r="E7097" s="302" t="s">
        <v>51</v>
      </c>
      <c r="F7097" s="423" t="s">
        <v>13104</v>
      </c>
      <c r="G7097" s="423"/>
      <c r="H7097" s="423">
        <v>1.4339999999999999E-4</v>
      </c>
      <c r="I7097" s="423"/>
      <c r="J7097" s="424">
        <v>2.7799999999999998E-2</v>
      </c>
      <c r="K7097" s="424"/>
      <c r="L7097" s="424"/>
    </row>
    <row r="7098" spans="1:12" ht="24" customHeight="1">
      <c r="A7098" s="300" t="s">
        <v>12986</v>
      </c>
      <c r="B7098" s="301" t="s">
        <v>13105</v>
      </c>
      <c r="C7098" s="300" t="s">
        <v>9</v>
      </c>
      <c r="D7098" s="300" t="s">
        <v>8852</v>
      </c>
      <c r="E7098" s="302" t="s">
        <v>51</v>
      </c>
      <c r="F7098" s="423" t="s">
        <v>13106</v>
      </c>
      <c r="G7098" s="423"/>
      <c r="H7098" s="423">
        <v>3.0700000000000001E-5</v>
      </c>
      <c r="I7098" s="423"/>
      <c r="J7098" s="424">
        <v>1.6799999999999999E-2</v>
      </c>
      <c r="K7098" s="424"/>
      <c r="L7098" s="424"/>
    </row>
    <row r="7099" spans="1:12" ht="24" customHeight="1">
      <c r="A7099" s="300" t="s">
        <v>12986</v>
      </c>
      <c r="B7099" s="301" t="s">
        <v>13107</v>
      </c>
      <c r="C7099" s="300" t="s">
        <v>9</v>
      </c>
      <c r="D7099" s="300" t="s">
        <v>9000</v>
      </c>
      <c r="E7099" s="302" t="s">
        <v>51</v>
      </c>
      <c r="F7099" s="423" t="s">
        <v>13108</v>
      </c>
      <c r="G7099" s="423"/>
      <c r="H7099" s="423">
        <v>6.3219000000000001E-3</v>
      </c>
      <c r="I7099" s="423"/>
      <c r="J7099" s="424">
        <v>4.2799999999999998E-2</v>
      </c>
      <c r="K7099" s="424"/>
      <c r="L7099" s="424"/>
    </row>
    <row r="7100" spans="1:12" ht="24" customHeight="1">
      <c r="A7100" s="300" t="s">
        <v>12986</v>
      </c>
      <c r="B7100" s="301" t="s">
        <v>13109</v>
      </c>
      <c r="C7100" s="300" t="s">
        <v>9</v>
      </c>
      <c r="D7100" s="300" t="s">
        <v>9574</v>
      </c>
      <c r="E7100" s="302" t="s">
        <v>51</v>
      </c>
      <c r="F7100" s="423" t="s">
        <v>13110</v>
      </c>
      <c r="G7100" s="423"/>
      <c r="H7100" s="423">
        <v>2.0049E-3</v>
      </c>
      <c r="I7100" s="423"/>
      <c r="J7100" s="424">
        <v>1.77E-2</v>
      </c>
      <c r="K7100" s="424"/>
      <c r="L7100" s="424"/>
    </row>
    <row r="7101" spans="1:12" ht="24" customHeight="1">
      <c r="A7101" s="300" t="s">
        <v>12986</v>
      </c>
      <c r="B7101" s="301" t="s">
        <v>13111</v>
      </c>
      <c r="C7101" s="300" t="s">
        <v>9</v>
      </c>
      <c r="D7101" s="300" t="s">
        <v>10714</v>
      </c>
      <c r="E7101" s="302" t="s">
        <v>93</v>
      </c>
      <c r="F7101" s="423" t="s">
        <v>13112</v>
      </c>
      <c r="G7101" s="423"/>
      <c r="H7101" s="423">
        <v>1.0537000000000001E-3</v>
      </c>
      <c r="I7101" s="423"/>
      <c r="J7101" s="424">
        <v>1.61E-2</v>
      </c>
      <c r="K7101" s="424"/>
      <c r="L7101" s="424"/>
    </row>
    <row r="7102" spans="1:12" ht="24" customHeight="1">
      <c r="A7102" s="300" t="s">
        <v>12986</v>
      </c>
      <c r="B7102" s="301" t="s">
        <v>13113</v>
      </c>
      <c r="C7102" s="300" t="s">
        <v>9</v>
      </c>
      <c r="D7102" s="300" t="s">
        <v>10809</v>
      </c>
      <c r="E7102" s="302" t="s">
        <v>51</v>
      </c>
      <c r="F7102" s="423" t="s">
        <v>13114</v>
      </c>
      <c r="G7102" s="423"/>
      <c r="H7102" s="423">
        <v>1.0537000000000001E-3</v>
      </c>
      <c r="I7102" s="423"/>
      <c r="J7102" s="424">
        <v>1.26E-2</v>
      </c>
      <c r="K7102" s="424"/>
      <c r="L7102" s="424"/>
    </row>
    <row r="7103" spans="1:12" ht="24" customHeight="1">
      <c r="A7103" s="300" t="s">
        <v>12986</v>
      </c>
      <c r="B7103" s="301" t="s">
        <v>13115</v>
      </c>
      <c r="C7103" s="300" t="s">
        <v>9</v>
      </c>
      <c r="D7103" s="300" t="s">
        <v>10810</v>
      </c>
      <c r="E7103" s="302" t="s">
        <v>51</v>
      </c>
      <c r="F7103" s="423" t="s">
        <v>13116</v>
      </c>
      <c r="G7103" s="423"/>
      <c r="H7103" s="423">
        <v>1.0537000000000001E-3</v>
      </c>
      <c r="I7103" s="423"/>
      <c r="J7103" s="424">
        <v>2.8000000000000001E-2</v>
      </c>
      <c r="K7103" s="424"/>
      <c r="L7103" s="424"/>
    </row>
    <row r="7104" spans="1:12" ht="24" customHeight="1">
      <c r="A7104" s="300" t="s">
        <v>12986</v>
      </c>
      <c r="B7104" s="301" t="s">
        <v>13117</v>
      </c>
      <c r="C7104" s="300" t="s">
        <v>9</v>
      </c>
      <c r="D7104" s="300" t="s">
        <v>10837</v>
      </c>
      <c r="E7104" s="302" t="s">
        <v>51</v>
      </c>
      <c r="F7104" s="423" t="s">
        <v>13118</v>
      </c>
      <c r="G7104" s="423"/>
      <c r="H7104" s="423">
        <v>3.5800000000000003E-5</v>
      </c>
      <c r="I7104" s="423"/>
      <c r="J7104" s="424">
        <v>1.5900000000000001E-2</v>
      </c>
      <c r="K7104" s="424"/>
      <c r="L7104" s="424"/>
    </row>
    <row r="7105" spans="1:12" ht="24" customHeight="1">
      <c r="A7105" s="300" t="s">
        <v>12986</v>
      </c>
      <c r="B7105" s="301" t="s">
        <v>13003</v>
      </c>
      <c r="C7105" s="300" t="s">
        <v>9</v>
      </c>
      <c r="D7105" s="300" t="s">
        <v>7216</v>
      </c>
      <c r="E7105" s="302" t="s">
        <v>51</v>
      </c>
      <c r="F7105" s="423" t="s">
        <v>13004</v>
      </c>
      <c r="G7105" s="423"/>
      <c r="H7105" s="423">
        <v>2.1105E-3</v>
      </c>
      <c r="I7105" s="423"/>
      <c r="J7105" s="424">
        <v>7.0499999999999993E-2</v>
      </c>
      <c r="K7105" s="424"/>
      <c r="L7105" s="424"/>
    </row>
    <row r="7106" spans="1:12" ht="24" customHeight="1">
      <c r="A7106" s="300" t="s">
        <v>12986</v>
      </c>
      <c r="B7106" s="301" t="s">
        <v>13005</v>
      </c>
      <c r="C7106" s="300" t="s">
        <v>9</v>
      </c>
      <c r="D7106" s="300" t="s">
        <v>7393</v>
      </c>
      <c r="E7106" s="302" t="s">
        <v>12988</v>
      </c>
      <c r="F7106" s="423" t="s">
        <v>13006</v>
      </c>
      <c r="G7106" s="423"/>
      <c r="H7106" s="423">
        <v>1.2696999999999999E-3</v>
      </c>
      <c r="I7106" s="423"/>
      <c r="J7106" s="424">
        <v>6.8599999999999994E-2</v>
      </c>
      <c r="K7106" s="424"/>
      <c r="L7106" s="424"/>
    </row>
    <row r="7107" spans="1:12" ht="24" customHeight="1">
      <c r="A7107" s="300" t="s">
        <v>12986</v>
      </c>
      <c r="B7107" s="301" t="s">
        <v>13007</v>
      </c>
      <c r="C7107" s="300" t="s">
        <v>9</v>
      </c>
      <c r="D7107" s="300" t="s">
        <v>10619</v>
      </c>
      <c r="E7107" s="302" t="s">
        <v>51</v>
      </c>
      <c r="F7107" s="423" t="s">
        <v>13008</v>
      </c>
      <c r="G7107" s="423"/>
      <c r="H7107" s="423">
        <v>9.8489999999999992E-4</v>
      </c>
      <c r="I7107" s="423"/>
      <c r="J7107" s="424">
        <v>0.18840000000000001</v>
      </c>
      <c r="K7107" s="424"/>
      <c r="L7107" s="424"/>
    </row>
    <row r="7108" spans="1:12" ht="24" customHeight="1">
      <c r="A7108" s="300" t="s">
        <v>12986</v>
      </c>
      <c r="B7108" s="301" t="s">
        <v>13009</v>
      </c>
      <c r="C7108" s="300" t="s">
        <v>9</v>
      </c>
      <c r="D7108" s="300" t="s">
        <v>10769</v>
      </c>
      <c r="E7108" s="302" t="s">
        <v>51</v>
      </c>
      <c r="F7108" s="423" t="s">
        <v>13010</v>
      </c>
      <c r="G7108" s="423"/>
      <c r="H7108" s="423">
        <v>8.8530399999999995E-2</v>
      </c>
      <c r="I7108" s="423"/>
      <c r="J7108" s="424">
        <v>0.1115</v>
      </c>
      <c r="K7108" s="424"/>
      <c r="L7108" s="424"/>
    </row>
    <row r="7109" spans="1:12" ht="24" customHeight="1">
      <c r="A7109" s="300" t="s">
        <v>12986</v>
      </c>
      <c r="B7109" s="301" t="s">
        <v>13011</v>
      </c>
      <c r="C7109" s="300" t="s">
        <v>9</v>
      </c>
      <c r="D7109" s="300" t="s">
        <v>10929</v>
      </c>
      <c r="E7109" s="302" t="s">
        <v>51</v>
      </c>
      <c r="F7109" s="423" t="s">
        <v>13012</v>
      </c>
      <c r="G7109" s="423"/>
      <c r="H7109" s="423">
        <v>8.5349999999999998E-4</v>
      </c>
      <c r="I7109" s="423"/>
      <c r="J7109" s="424">
        <v>0.12839999999999999</v>
      </c>
      <c r="K7109" s="424"/>
      <c r="L7109" s="424"/>
    </row>
    <row r="7110" spans="1:12" ht="17.100000000000001" customHeight="1">
      <c r="A7110" s="298"/>
      <c r="B7110" s="298"/>
      <c r="C7110" s="298"/>
      <c r="D7110" s="298"/>
      <c r="E7110" s="298"/>
      <c r="F7110" s="298"/>
      <c r="G7110" s="298"/>
      <c r="H7110" s="298"/>
      <c r="I7110" s="298"/>
      <c r="J7110" s="298" t="s">
        <v>12992</v>
      </c>
      <c r="K7110" s="298"/>
      <c r="L7110" s="298" t="s">
        <v>14668</v>
      </c>
    </row>
    <row r="7111" spans="1:12">
      <c r="A7111" s="414" t="s">
        <v>13056</v>
      </c>
      <c r="B7111" s="414"/>
      <c r="C7111" s="414"/>
      <c r="D7111" s="414"/>
      <c r="E7111" s="414"/>
      <c r="F7111" s="414"/>
      <c r="G7111" s="414"/>
      <c r="H7111" s="414"/>
      <c r="I7111" s="294"/>
      <c r="J7111" s="294"/>
      <c r="K7111" s="294"/>
      <c r="L7111" s="294"/>
    </row>
    <row r="7112" spans="1:12" ht="17.100000000000001" customHeight="1">
      <c r="A7112" s="294" t="s">
        <v>12978</v>
      </c>
      <c r="B7112" s="298" t="s">
        <v>12979</v>
      </c>
      <c r="C7112" s="294" t="s">
        <v>12980</v>
      </c>
      <c r="D7112" s="294" t="s">
        <v>12981</v>
      </c>
      <c r="E7112" s="299" t="s">
        <v>12982</v>
      </c>
      <c r="F7112" s="413" t="s">
        <v>12983</v>
      </c>
      <c r="G7112" s="413"/>
      <c r="H7112" s="413" t="s">
        <v>12984</v>
      </c>
      <c r="I7112" s="413"/>
      <c r="J7112" s="413" t="s">
        <v>12985</v>
      </c>
      <c r="K7112" s="413"/>
      <c r="L7112" s="413"/>
    </row>
    <row r="7113" spans="1:12" ht="24" customHeight="1">
      <c r="A7113" s="300" t="s">
        <v>12986</v>
      </c>
      <c r="B7113" s="301" t="s">
        <v>13057</v>
      </c>
      <c r="C7113" s="300" t="s">
        <v>9</v>
      </c>
      <c r="D7113" s="300" t="s">
        <v>12549</v>
      </c>
      <c r="E7113" s="302" t="s">
        <v>27</v>
      </c>
      <c r="F7113" s="423" t="s">
        <v>12948</v>
      </c>
      <c r="G7113" s="423"/>
      <c r="H7113" s="423">
        <v>0.79207090000000002</v>
      </c>
      <c r="I7113" s="423"/>
      <c r="J7113" s="424">
        <v>0.51480000000000004</v>
      </c>
      <c r="K7113" s="424"/>
      <c r="L7113" s="424"/>
    </row>
    <row r="7114" spans="1:12" ht="17.100000000000001" customHeight="1">
      <c r="A7114" s="298"/>
      <c r="B7114" s="298"/>
      <c r="C7114" s="298"/>
      <c r="D7114" s="298"/>
      <c r="E7114" s="298"/>
      <c r="F7114" s="298"/>
      <c r="G7114" s="298"/>
      <c r="H7114" s="298"/>
      <c r="I7114" s="298"/>
      <c r="J7114" s="298" t="s">
        <v>12992</v>
      </c>
      <c r="K7114" s="298"/>
      <c r="L7114" s="298" t="s">
        <v>14219</v>
      </c>
    </row>
    <row r="7115" spans="1:12">
      <c r="A7115" s="414" t="s">
        <v>13058</v>
      </c>
      <c r="B7115" s="414"/>
      <c r="C7115" s="414"/>
      <c r="D7115" s="414"/>
      <c r="E7115" s="414"/>
      <c r="F7115" s="414"/>
      <c r="G7115" s="414"/>
      <c r="H7115" s="414"/>
      <c r="I7115" s="294"/>
      <c r="J7115" s="294"/>
      <c r="K7115" s="294"/>
      <c r="L7115" s="294"/>
    </row>
    <row r="7116" spans="1:12" ht="17.100000000000001" customHeight="1">
      <c r="A7116" s="294" t="s">
        <v>12978</v>
      </c>
      <c r="B7116" s="298" t="s">
        <v>12979</v>
      </c>
      <c r="C7116" s="294" t="s">
        <v>12980</v>
      </c>
      <c r="D7116" s="294" t="s">
        <v>12981</v>
      </c>
      <c r="E7116" s="299" t="s">
        <v>12982</v>
      </c>
      <c r="F7116" s="413" t="s">
        <v>12983</v>
      </c>
      <c r="G7116" s="413"/>
      <c r="H7116" s="413" t="s">
        <v>12984</v>
      </c>
      <c r="I7116" s="413"/>
      <c r="J7116" s="413" t="s">
        <v>12985</v>
      </c>
      <c r="K7116" s="413"/>
      <c r="L7116" s="413"/>
    </row>
    <row r="7117" spans="1:12" ht="24" customHeight="1">
      <c r="A7117" s="300" t="s">
        <v>12986</v>
      </c>
      <c r="B7117" s="301" t="s">
        <v>13059</v>
      </c>
      <c r="C7117" s="300" t="s">
        <v>9</v>
      </c>
      <c r="D7117" s="300" t="s">
        <v>12535</v>
      </c>
      <c r="E7117" s="302" t="s">
        <v>27</v>
      </c>
      <c r="F7117" s="423" t="s">
        <v>12936</v>
      </c>
      <c r="G7117" s="423"/>
      <c r="H7117" s="423">
        <v>0.79207090000000002</v>
      </c>
      <c r="I7117" s="423"/>
      <c r="J7117" s="424">
        <v>3.9600000000000003E-2</v>
      </c>
      <c r="K7117" s="424"/>
      <c r="L7117" s="424"/>
    </row>
    <row r="7118" spans="1:12" ht="17.100000000000001" customHeight="1">
      <c r="A7118" s="298"/>
      <c r="B7118" s="298"/>
      <c r="C7118" s="298"/>
      <c r="D7118" s="298"/>
      <c r="E7118" s="298"/>
      <c r="F7118" s="298"/>
      <c r="G7118" s="298"/>
      <c r="H7118" s="298"/>
      <c r="I7118" s="298"/>
      <c r="J7118" s="298" t="s">
        <v>12992</v>
      </c>
      <c r="K7118" s="298"/>
      <c r="L7118" s="298" t="s">
        <v>12908</v>
      </c>
    </row>
    <row r="7119" spans="1:12">
      <c r="A7119" s="414" t="s">
        <v>13060</v>
      </c>
      <c r="B7119" s="414"/>
      <c r="C7119" s="414"/>
      <c r="D7119" s="414"/>
      <c r="E7119" s="414"/>
      <c r="F7119" s="414"/>
      <c r="G7119" s="414"/>
      <c r="H7119" s="414"/>
      <c r="I7119" s="294"/>
      <c r="J7119" s="294"/>
      <c r="K7119" s="294"/>
      <c r="L7119" s="294"/>
    </row>
    <row r="7120" spans="1:12" ht="17.100000000000001" customHeight="1">
      <c r="A7120" s="294" t="s">
        <v>12978</v>
      </c>
      <c r="B7120" s="298" t="s">
        <v>12979</v>
      </c>
      <c r="C7120" s="294" t="s">
        <v>12980</v>
      </c>
      <c r="D7120" s="294" t="s">
        <v>12981</v>
      </c>
      <c r="E7120" s="299" t="s">
        <v>12982</v>
      </c>
      <c r="F7120" s="413" t="s">
        <v>12983</v>
      </c>
      <c r="G7120" s="413"/>
      <c r="H7120" s="413" t="s">
        <v>12984</v>
      </c>
      <c r="I7120" s="413"/>
      <c r="J7120" s="413" t="s">
        <v>12985</v>
      </c>
      <c r="K7120" s="413"/>
      <c r="L7120" s="413"/>
    </row>
    <row r="7121" spans="1:12" ht="24" customHeight="1">
      <c r="A7121" s="300" t="s">
        <v>12986</v>
      </c>
      <c r="B7121" s="301" t="s">
        <v>13061</v>
      </c>
      <c r="C7121" s="300" t="s">
        <v>9</v>
      </c>
      <c r="D7121" s="300" t="s">
        <v>12522</v>
      </c>
      <c r="E7121" s="302" t="s">
        <v>27</v>
      </c>
      <c r="F7121" s="423" t="s">
        <v>12964</v>
      </c>
      <c r="G7121" s="423"/>
      <c r="H7121" s="423">
        <v>0.79207090000000002</v>
      </c>
      <c r="I7121" s="423"/>
      <c r="J7121" s="424">
        <v>2.0038999999999998</v>
      </c>
      <c r="K7121" s="424"/>
      <c r="L7121" s="424"/>
    </row>
    <row r="7122" spans="1:12" ht="24" customHeight="1">
      <c r="A7122" s="300" t="s">
        <v>12986</v>
      </c>
      <c r="B7122" s="301" t="s">
        <v>13062</v>
      </c>
      <c r="C7122" s="300" t="s">
        <v>9</v>
      </c>
      <c r="D7122" s="300" t="s">
        <v>12527</v>
      </c>
      <c r="E7122" s="302" t="s">
        <v>27</v>
      </c>
      <c r="F7122" s="423" t="s">
        <v>13063</v>
      </c>
      <c r="G7122" s="423"/>
      <c r="H7122" s="423">
        <v>0.79207090000000002</v>
      </c>
      <c r="I7122" s="423"/>
      <c r="J7122" s="424">
        <v>0.26929999999999998</v>
      </c>
      <c r="K7122" s="424"/>
      <c r="L7122" s="424"/>
    </row>
    <row r="7123" spans="1:12" ht="17.100000000000001" customHeight="1">
      <c r="A7123" s="298"/>
      <c r="B7123" s="298"/>
      <c r="C7123" s="298"/>
      <c r="D7123" s="298"/>
      <c r="E7123" s="298"/>
      <c r="F7123" s="298"/>
      <c r="G7123" s="298"/>
      <c r="H7123" s="298"/>
      <c r="I7123" s="298"/>
      <c r="J7123" s="298" t="s">
        <v>12992</v>
      </c>
      <c r="K7123" s="298"/>
      <c r="L7123" s="298" t="s">
        <v>14650</v>
      </c>
    </row>
    <row r="7124" spans="1:12" ht="17.100000000000001" customHeight="1">
      <c r="A7124" s="294" t="s">
        <v>13014</v>
      </c>
      <c r="B7124" s="294"/>
      <c r="C7124" s="294"/>
      <c r="D7124" s="294"/>
      <c r="E7124" s="294"/>
      <c r="F7124" s="294"/>
      <c r="G7124" s="294"/>
      <c r="H7124" s="294"/>
      <c r="I7124" s="294"/>
      <c r="J7124" s="294"/>
      <c r="K7124" s="294"/>
      <c r="L7124" s="294"/>
    </row>
    <row r="7125" spans="1:12" ht="17.100000000000001" customHeight="1">
      <c r="A7125" s="298"/>
      <c r="B7125" s="298"/>
      <c r="C7125" s="298"/>
      <c r="D7125" s="298"/>
      <c r="E7125" s="298"/>
      <c r="F7125" s="298"/>
      <c r="G7125" s="298"/>
      <c r="H7125" s="298"/>
      <c r="I7125" s="298"/>
      <c r="J7125" s="298" t="s">
        <v>13015</v>
      </c>
      <c r="K7125" s="298"/>
      <c r="L7125" s="298" t="s">
        <v>14669</v>
      </c>
    </row>
    <row r="7126" spans="1:12" ht="17.100000000000001" customHeight="1">
      <c r="A7126" s="298"/>
      <c r="B7126" s="298"/>
      <c r="C7126" s="298"/>
      <c r="D7126" s="298"/>
      <c r="E7126" s="298"/>
      <c r="F7126" s="298"/>
      <c r="G7126" s="298"/>
      <c r="H7126" s="298"/>
      <c r="I7126" s="298"/>
      <c r="J7126" s="298" t="s">
        <v>13017</v>
      </c>
      <c r="K7126" s="298" t="s">
        <v>13018</v>
      </c>
      <c r="L7126" s="298" t="s">
        <v>14431</v>
      </c>
    </row>
    <row r="7127" spans="1:12" ht="17.100000000000001" customHeight="1">
      <c r="A7127" s="298"/>
      <c r="B7127" s="298"/>
      <c r="C7127" s="298"/>
      <c r="D7127" s="298"/>
      <c r="E7127" s="298"/>
      <c r="F7127" s="298"/>
      <c r="G7127" s="298"/>
      <c r="H7127" s="298"/>
      <c r="I7127" s="298"/>
      <c r="J7127" s="298" t="s">
        <v>13020</v>
      </c>
      <c r="K7127" s="298"/>
      <c r="L7127" s="298" t="s">
        <v>14670</v>
      </c>
    </row>
    <row r="7128" spans="1:12" ht="17.100000000000001" customHeight="1">
      <c r="A7128" s="298"/>
      <c r="B7128" s="298"/>
      <c r="C7128" s="298"/>
      <c r="D7128" s="298"/>
      <c r="E7128" s="298"/>
      <c r="F7128" s="298"/>
      <c r="G7128" s="298"/>
      <c r="H7128" s="298"/>
      <c r="I7128" s="298"/>
      <c r="J7128" s="298" t="s">
        <v>13022</v>
      </c>
      <c r="K7128" s="298" t="s">
        <v>12974</v>
      </c>
      <c r="L7128" s="298" t="s">
        <v>14671</v>
      </c>
    </row>
    <row r="7129" spans="1:12" ht="17.100000000000001" customHeight="1">
      <c r="A7129" s="298"/>
      <c r="B7129" s="298"/>
      <c r="C7129" s="298"/>
      <c r="D7129" s="298"/>
      <c r="E7129" s="298"/>
      <c r="F7129" s="298"/>
      <c r="G7129" s="298"/>
      <c r="H7129" s="298"/>
      <c r="I7129" s="298"/>
      <c r="J7129" s="298" t="s">
        <v>13024</v>
      </c>
      <c r="K7129" s="298"/>
      <c r="L7129" s="298" t="s">
        <v>14672</v>
      </c>
    </row>
    <row r="7130" spans="1:12" ht="30" customHeight="1">
      <c r="A7130" s="299"/>
      <c r="B7130" s="299"/>
      <c r="C7130" s="299"/>
      <c r="D7130" s="299"/>
      <c r="E7130" s="299"/>
      <c r="F7130" s="299"/>
      <c r="G7130" s="299"/>
      <c r="H7130" s="299"/>
      <c r="I7130" s="299"/>
      <c r="J7130" s="299"/>
      <c r="K7130" s="299"/>
      <c r="L7130" s="299"/>
    </row>
    <row r="7131" spans="1:12" ht="36" customHeight="1">
      <c r="A7131" s="295" t="s">
        <v>14719</v>
      </c>
      <c r="B7131" s="296" t="s">
        <v>14720</v>
      </c>
      <c r="C7131" s="295" t="s">
        <v>9</v>
      </c>
      <c r="D7131" s="295" t="s">
        <v>3267</v>
      </c>
      <c r="E7131" s="297" t="s">
        <v>20</v>
      </c>
      <c r="F7131" s="296"/>
      <c r="G7131" s="296"/>
      <c r="H7131" s="296"/>
      <c r="I7131" s="296"/>
      <c r="J7131" s="296"/>
      <c r="K7131" s="296"/>
      <c r="L7131" s="296"/>
    </row>
    <row r="7132" spans="1:12">
      <c r="A7132" s="414" t="s">
        <v>12977</v>
      </c>
      <c r="B7132" s="414"/>
      <c r="C7132" s="414"/>
      <c r="D7132" s="414"/>
      <c r="E7132" s="414"/>
      <c r="F7132" s="414"/>
      <c r="G7132" s="414"/>
      <c r="H7132" s="414"/>
      <c r="I7132" s="294"/>
      <c r="J7132" s="294"/>
      <c r="K7132" s="294"/>
      <c r="L7132" s="294"/>
    </row>
    <row r="7133" spans="1:12" ht="17.100000000000001" customHeight="1">
      <c r="A7133" s="294" t="s">
        <v>12978</v>
      </c>
      <c r="B7133" s="298" t="s">
        <v>12979</v>
      </c>
      <c r="C7133" s="294" t="s">
        <v>12980</v>
      </c>
      <c r="D7133" s="294" t="s">
        <v>12981</v>
      </c>
      <c r="E7133" s="299" t="s">
        <v>12982</v>
      </c>
      <c r="F7133" s="413" t="s">
        <v>12983</v>
      </c>
      <c r="G7133" s="413"/>
      <c r="H7133" s="413" t="s">
        <v>12984</v>
      </c>
      <c r="I7133" s="413"/>
      <c r="J7133" s="413" t="s">
        <v>12985</v>
      </c>
      <c r="K7133" s="413"/>
      <c r="L7133" s="413"/>
    </row>
    <row r="7134" spans="1:12" ht="24" customHeight="1">
      <c r="A7134" s="300" t="s">
        <v>12986</v>
      </c>
      <c r="B7134" s="301" t="s">
        <v>13085</v>
      </c>
      <c r="C7134" s="300" t="s">
        <v>9</v>
      </c>
      <c r="D7134" s="300" t="s">
        <v>7909</v>
      </c>
      <c r="E7134" s="302" t="s">
        <v>51</v>
      </c>
      <c r="F7134" s="423" t="s">
        <v>13086</v>
      </c>
      <c r="G7134" s="423"/>
      <c r="H7134" s="423">
        <v>1.5100000000000001E-4</v>
      </c>
      <c r="I7134" s="423"/>
      <c r="J7134" s="424">
        <v>1.5699999999999999E-2</v>
      </c>
      <c r="K7134" s="424"/>
      <c r="L7134" s="424"/>
    </row>
    <row r="7135" spans="1:12" ht="24" customHeight="1">
      <c r="A7135" s="300" t="s">
        <v>12986</v>
      </c>
      <c r="B7135" s="301" t="s">
        <v>13087</v>
      </c>
      <c r="C7135" s="300" t="s">
        <v>9</v>
      </c>
      <c r="D7135" s="300" t="s">
        <v>8873</v>
      </c>
      <c r="E7135" s="302" t="s">
        <v>51</v>
      </c>
      <c r="F7135" s="423" t="s">
        <v>13088</v>
      </c>
      <c r="G7135" s="423"/>
      <c r="H7135" s="423">
        <v>1.4399999999999999E-5</v>
      </c>
      <c r="I7135" s="423"/>
      <c r="J7135" s="424">
        <v>1.2500000000000001E-2</v>
      </c>
      <c r="K7135" s="424"/>
      <c r="L7135" s="424"/>
    </row>
    <row r="7136" spans="1:12" ht="48" customHeight="1">
      <c r="A7136" s="300" t="s">
        <v>12986</v>
      </c>
      <c r="B7136" s="301" t="s">
        <v>13089</v>
      </c>
      <c r="C7136" s="300" t="s">
        <v>9</v>
      </c>
      <c r="D7136" s="300" t="s">
        <v>9227</v>
      </c>
      <c r="E7136" s="302" t="s">
        <v>51</v>
      </c>
      <c r="F7136" s="423" t="s">
        <v>13090</v>
      </c>
      <c r="G7136" s="423"/>
      <c r="H7136" s="423">
        <v>1.01E-5</v>
      </c>
      <c r="I7136" s="423"/>
      <c r="J7136" s="424">
        <v>1.35E-2</v>
      </c>
      <c r="K7136" s="424"/>
      <c r="L7136" s="424"/>
    </row>
    <row r="7137" spans="1:12" ht="24" customHeight="1">
      <c r="A7137" s="300" t="s">
        <v>12986</v>
      </c>
      <c r="B7137" s="301" t="s">
        <v>13091</v>
      </c>
      <c r="C7137" s="300" t="s">
        <v>9</v>
      </c>
      <c r="D7137" s="300" t="s">
        <v>9580</v>
      </c>
      <c r="E7137" s="302" t="s">
        <v>51</v>
      </c>
      <c r="F7137" s="423" t="s">
        <v>13092</v>
      </c>
      <c r="G7137" s="423"/>
      <c r="H7137" s="423">
        <v>9.9000000000000001E-6</v>
      </c>
      <c r="I7137" s="423"/>
      <c r="J7137" s="424">
        <v>8.8999999999999999E-3</v>
      </c>
      <c r="K7137" s="424"/>
      <c r="L7137" s="424"/>
    </row>
    <row r="7138" spans="1:12" ht="24" customHeight="1">
      <c r="A7138" s="300" t="s">
        <v>12986</v>
      </c>
      <c r="B7138" s="301" t="s">
        <v>12987</v>
      </c>
      <c r="C7138" s="300" t="s">
        <v>9</v>
      </c>
      <c r="D7138" s="300" t="s">
        <v>9831</v>
      </c>
      <c r="E7138" s="302" t="s">
        <v>12988</v>
      </c>
      <c r="F7138" s="423" t="s">
        <v>12989</v>
      </c>
      <c r="G7138" s="423"/>
      <c r="H7138" s="423">
        <v>3.496E-3</v>
      </c>
      <c r="I7138" s="423"/>
      <c r="J7138" s="424">
        <v>3.5400000000000001E-2</v>
      </c>
      <c r="K7138" s="424"/>
      <c r="L7138" s="424"/>
    </row>
    <row r="7139" spans="1:12" ht="36" customHeight="1">
      <c r="A7139" s="300" t="s">
        <v>12986</v>
      </c>
      <c r="B7139" s="301" t="s">
        <v>12990</v>
      </c>
      <c r="C7139" s="300" t="s">
        <v>9</v>
      </c>
      <c r="D7139" s="300" t="s">
        <v>11426</v>
      </c>
      <c r="E7139" s="302" t="s">
        <v>51</v>
      </c>
      <c r="F7139" s="423" t="s">
        <v>12991</v>
      </c>
      <c r="G7139" s="423"/>
      <c r="H7139" s="423">
        <v>1.8320000000000001E-4</v>
      </c>
      <c r="I7139" s="423"/>
      <c r="J7139" s="424">
        <v>2.4199999999999999E-2</v>
      </c>
      <c r="K7139" s="424"/>
      <c r="L7139" s="424"/>
    </row>
    <row r="7140" spans="1:12" ht="17.100000000000001" customHeight="1">
      <c r="A7140" s="298"/>
      <c r="B7140" s="298"/>
      <c r="C7140" s="298"/>
      <c r="D7140" s="298"/>
      <c r="E7140" s="298"/>
      <c r="F7140" s="298"/>
      <c r="G7140" s="298"/>
      <c r="H7140" s="298"/>
      <c r="I7140" s="298"/>
      <c r="J7140" s="298" t="s">
        <v>12992</v>
      </c>
      <c r="K7140" s="298"/>
      <c r="L7140" s="298" t="s">
        <v>12903</v>
      </c>
    </row>
    <row r="7141" spans="1:12">
      <c r="A7141" s="414" t="s">
        <v>12994</v>
      </c>
      <c r="B7141" s="414"/>
      <c r="C7141" s="414"/>
      <c r="D7141" s="414"/>
      <c r="E7141" s="414"/>
      <c r="F7141" s="414"/>
      <c r="G7141" s="414"/>
      <c r="H7141" s="414"/>
      <c r="I7141" s="294"/>
      <c r="J7141" s="294"/>
      <c r="K7141" s="294"/>
      <c r="L7141" s="294"/>
    </row>
    <row r="7142" spans="1:12" ht="17.100000000000001" customHeight="1">
      <c r="A7142" s="294" t="s">
        <v>12978</v>
      </c>
      <c r="B7142" s="298" t="s">
        <v>12979</v>
      </c>
      <c r="C7142" s="294" t="s">
        <v>12980</v>
      </c>
      <c r="D7142" s="294" t="s">
        <v>12981</v>
      </c>
      <c r="E7142" s="299" t="s">
        <v>12982</v>
      </c>
      <c r="F7142" s="413" t="s">
        <v>12983</v>
      </c>
      <c r="G7142" s="413"/>
      <c r="H7142" s="413" t="s">
        <v>12984</v>
      </c>
      <c r="I7142" s="413"/>
      <c r="J7142" s="413" t="s">
        <v>12985</v>
      </c>
      <c r="K7142" s="413"/>
      <c r="L7142" s="413"/>
    </row>
    <row r="7143" spans="1:12" ht="24" customHeight="1">
      <c r="A7143" s="300" t="s">
        <v>12986</v>
      </c>
      <c r="B7143" s="301" t="s">
        <v>13193</v>
      </c>
      <c r="C7143" s="300" t="s">
        <v>9</v>
      </c>
      <c r="D7143" s="300" t="s">
        <v>7200</v>
      </c>
      <c r="E7143" s="302" t="s">
        <v>27</v>
      </c>
      <c r="F7143" s="423" t="s">
        <v>13194</v>
      </c>
      <c r="G7143" s="423"/>
      <c r="H7143" s="423">
        <v>1.00824E-2</v>
      </c>
      <c r="I7143" s="423"/>
      <c r="J7143" s="424">
        <v>5.1299999999999998E-2</v>
      </c>
      <c r="K7143" s="424"/>
      <c r="L7143" s="424"/>
    </row>
    <row r="7144" spans="1:12" ht="24" customHeight="1">
      <c r="A7144" s="300" t="s">
        <v>12986</v>
      </c>
      <c r="B7144" s="301" t="s">
        <v>13195</v>
      </c>
      <c r="C7144" s="300" t="s">
        <v>9</v>
      </c>
      <c r="D7144" s="300" t="s">
        <v>8821</v>
      </c>
      <c r="E7144" s="302" t="s">
        <v>27</v>
      </c>
      <c r="F7144" s="423" t="s">
        <v>13196</v>
      </c>
      <c r="G7144" s="423"/>
      <c r="H7144" s="423">
        <v>6.9568599999999994E-2</v>
      </c>
      <c r="I7144" s="423"/>
      <c r="J7144" s="424">
        <v>0.50019999999999998</v>
      </c>
      <c r="K7144" s="424"/>
      <c r="L7144" s="424"/>
    </row>
    <row r="7145" spans="1:12" ht="24" customHeight="1">
      <c r="A7145" s="300" t="s">
        <v>12986</v>
      </c>
      <c r="B7145" s="301" t="s">
        <v>13197</v>
      </c>
      <c r="C7145" s="300" t="s">
        <v>9</v>
      </c>
      <c r="D7145" s="300" t="s">
        <v>6983</v>
      </c>
      <c r="E7145" s="302" t="s">
        <v>27</v>
      </c>
      <c r="F7145" s="423" t="s">
        <v>13198</v>
      </c>
      <c r="G7145" s="423"/>
      <c r="H7145" s="423">
        <v>9.2136999999999997E-2</v>
      </c>
      <c r="I7145" s="423"/>
      <c r="J7145" s="424">
        <v>0.46529999999999999</v>
      </c>
      <c r="K7145" s="424"/>
      <c r="L7145" s="424"/>
    </row>
    <row r="7146" spans="1:12" ht="24" customHeight="1">
      <c r="A7146" s="300" t="s">
        <v>12986</v>
      </c>
      <c r="B7146" s="301" t="s">
        <v>13199</v>
      </c>
      <c r="C7146" s="300" t="s">
        <v>9</v>
      </c>
      <c r="D7146" s="300" t="s">
        <v>8746</v>
      </c>
      <c r="E7146" s="302" t="s">
        <v>27</v>
      </c>
      <c r="F7146" s="423" t="s">
        <v>13196</v>
      </c>
      <c r="G7146" s="423"/>
      <c r="H7146" s="423">
        <v>9.2136999999999997E-2</v>
      </c>
      <c r="I7146" s="423"/>
      <c r="J7146" s="424">
        <v>0.66249999999999998</v>
      </c>
      <c r="K7146" s="424"/>
      <c r="L7146" s="424"/>
    </row>
    <row r="7147" spans="1:12" ht="17.100000000000001" customHeight="1">
      <c r="A7147" s="298"/>
      <c r="B7147" s="298"/>
      <c r="C7147" s="298"/>
      <c r="D7147" s="298"/>
      <c r="E7147" s="298"/>
      <c r="F7147" s="298"/>
      <c r="G7147" s="298"/>
      <c r="H7147" s="298"/>
      <c r="I7147" s="298"/>
      <c r="J7147" s="298" t="s">
        <v>12992</v>
      </c>
      <c r="K7147" s="298"/>
      <c r="L7147" s="298" t="s">
        <v>13736</v>
      </c>
    </row>
    <row r="7148" spans="1:12">
      <c r="A7148" s="414" t="s">
        <v>12998</v>
      </c>
      <c r="B7148" s="414"/>
      <c r="C7148" s="414"/>
      <c r="D7148" s="414"/>
      <c r="E7148" s="414"/>
      <c r="F7148" s="414"/>
      <c r="G7148" s="414"/>
      <c r="H7148" s="414"/>
      <c r="I7148" s="294"/>
      <c r="J7148" s="294"/>
      <c r="K7148" s="294"/>
      <c r="L7148" s="294"/>
    </row>
    <row r="7149" spans="1:12" ht="17.100000000000001" customHeight="1">
      <c r="A7149" s="294" t="s">
        <v>12978</v>
      </c>
      <c r="B7149" s="298" t="s">
        <v>12979</v>
      </c>
      <c r="C7149" s="294" t="s">
        <v>12980</v>
      </c>
      <c r="D7149" s="294" t="s">
        <v>12981</v>
      </c>
      <c r="E7149" s="299" t="s">
        <v>12982</v>
      </c>
      <c r="F7149" s="413" t="s">
        <v>12983</v>
      </c>
      <c r="G7149" s="413"/>
      <c r="H7149" s="413" t="s">
        <v>12984</v>
      </c>
      <c r="I7149" s="413"/>
      <c r="J7149" s="413" t="s">
        <v>12985</v>
      </c>
      <c r="K7149" s="413"/>
      <c r="L7149" s="413"/>
    </row>
    <row r="7150" spans="1:12" ht="24" customHeight="1">
      <c r="A7150" s="300" t="s">
        <v>12986</v>
      </c>
      <c r="B7150" s="301" t="s">
        <v>14721</v>
      </c>
      <c r="C7150" s="300" t="s">
        <v>9</v>
      </c>
      <c r="D7150" s="300" t="s">
        <v>8789</v>
      </c>
      <c r="E7150" s="302" t="s">
        <v>20</v>
      </c>
      <c r="F7150" s="423" t="s">
        <v>14722</v>
      </c>
      <c r="G7150" s="423"/>
      <c r="H7150" s="423">
        <v>1.1000000000000001</v>
      </c>
      <c r="I7150" s="423"/>
      <c r="J7150" s="424">
        <v>2.34</v>
      </c>
      <c r="K7150" s="424"/>
      <c r="L7150" s="424"/>
    </row>
    <row r="7151" spans="1:12" ht="24" customHeight="1">
      <c r="A7151" s="300" t="s">
        <v>12986</v>
      </c>
      <c r="B7151" s="301" t="s">
        <v>13238</v>
      </c>
      <c r="C7151" s="300" t="s">
        <v>9</v>
      </c>
      <c r="D7151" s="300" t="s">
        <v>6825</v>
      </c>
      <c r="E7151" s="302" t="s">
        <v>51</v>
      </c>
      <c r="F7151" s="423" t="s">
        <v>13239</v>
      </c>
      <c r="G7151" s="423"/>
      <c r="H7151" s="423">
        <v>0.63859739999999998</v>
      </c>
      <c r="I7151" s="423"/>
      <c r="J7151" s="424">
        <v>0.71519999999999995</v>
      </c>
      <c r="K7151" s="424"/>
      <c r="L7151" s="424"/>
    </row>
    <row r="7152" spans="1:12" ht="24" customHeight="1">
      <c r="A7152" s="300" t="s">
        <v>12986</v>
      </c>
      <c r="B7152" s="301" t="s">
        <v>13099</v>
      </c>
      <c r="C7152" s="300" t="s">
        <v>9</v>
      </c>
      <c r="D7152" s="300" t="s">
        <v>7224</v>
      </c>
      <c r="E7152" s="302" t="s">
        <v>51</v>
      </c>
      <c r="F7152" s="423" t="s">
        <v>13100</v>
      </c>
      <c r="G7152" s="423"/>
      <c r="H7152" s="423">
        <v>1.7842999999999999E-3</v>
      </c>
      <c r="I7152" s="423"/>
      <c r="J7152" s="424">
        <v>1.6400000000000001E-2</v>
      </c>
      <c r="K7152" s="424"/>
      <c r="L7152" s="424"/>
    </row>
    <row r="7153" spans="1:12" ht="24" customHeight="1">
      <c r="A7153" s="300" t="s">
        <v>12986</v>
      </c>
      <c r="B7153" s="301" t="s">
        <v>13101</v>
      </c>
      <c r="C7153" s="300" t="s">
        <v>9</v>
      </c>
      <c r="D7153" s="300" t="s">
        <v>7359</v>
      </c>
      <c r="E7153" s="302" t="s">
        <v>51</v>
      </c>
      <c r="F7153" s="423" t="s">
        <v>13102</v>
      </c>
      <c r="G7153" s="423"/>
      <c r="H7153" s="423">
        <v>5.77E-5</v>
      </c>
      <c r="I7153" s="423"/>
      <c r="J7153" s="424">
        <v>7.4000000000000003E-3</v>
      </c>
      <c r="K7153" s="424"/>
      <c r="L7153" s="424"/>
    </row>
    <row r="7154" spans="1:12" ht="24" customHeight="1">
      <c r="A7154" s="300" t="s">
        <v>12986</v>
      </c>
      <c r="B7154" s="301" t="s">
        <v>13103</v>
      </c>
      <c r="C7154" s="300" t="s">
        <v>9</v>
      </c>
      <c r="D7154" s="300" t="s">
        <v>8851</v>
      </c>
      <c r="E7154" s="302" t="s">
        <v>51</v>
      </c>
      <c r="F7154" s="423" t="s">
        <v>13104</v>
      </c>
      <c r="G7154" s="423"/>
      <c r="H7154" s="423">
        <v>4.6100000000000002E-5</v>
      </c>
      <c r="I7154" s="423"/>
      <c r="J7154" s="424">
        <v>8.8999999999999999E-3</v>
      </c>
      <c r="K7154" s="424"/>
      <c r="L7154" s="424"/>
    </row>
    <row r="7155" spans="1:12" ht="24" customHeight="1">
      <c r="A7155" s="300" t="s">
        <v>12986</v>
      </c>
      <c r="B7155" s="301" t="s">
        <v>13105</v>
      </c>
      <c r="C7155" s="300" t="s">
        <v>9</v>
      </c>
      <c r="D7155" s="300" t="s">
        <v>8852</v>
      </c>
      <c r="E7155" s="302" t="s">
        <v>51</v>
      </c>
      <c r="F7155" s="423" t="s">
        <v>13106</v>
      </c>
      <c r="G7155" s="423"/>
      <c r="H7155" s="423">
        <v>9.9000000000000001E-6</v>
      </c>
      <c r="I7155" s="423"/>
      <c r="J7155" s="424">
        <v>5.4000000000000003E-3</v>
      </c>
      <c r="K7155" s="424"/>
      <c r="L7155" s="424"/>
    </row>
    <row r="7156" spans="1:12" ht="24" customHeight="1">
      <c r="A7156" s="300" t="s">
        <v>12986</v>
      </c>
      <c r="B7156" s="301" t="s">
        <v>13107</v>
      </c>
      <c r="C7156" s="300" t="s">
        <v>9</v>
      </c>
      <c r="D7156" s="300" t="s">
        <v>9000</v>
      </c>
      <c r="E7156" s="302" t="s">
        <v>51</v>
      </c>
      <c r="F7156" s="423" t="s">
        <v>13108</v>
      </c>
      <c r="G7156" s="423"/>
      <c r="H7156" s="423">
        <v>2.0308000000000001E-3</v>
      </c>
      <c r="I7156" s="423"/>
      <c r="J7156" s="424">
        <v>1.37E-2</v>
      </c>
      <c r="K7156" s="424"/>
      <c r="L7156" s="424"/>
    </row>
    <row r="7157" spans="1:12" ht="24" customHeight="1">
      <c r="A7157" s="300" t="s">
        <v>12986</v>
      </c>
      <c r="B7157" s="301" t="s">
        <v>13109</v>
      </c>
      <c r="C7157" s="300" t="s">
        <v>9</v>
      </c>
      <c r="D7157" s="300" t="s">
        <v>9574</v>
      </c>
      <c r="E7157" s="302" t="s">
        <v>51</v>
      </c>
      <c r="F7157" s="423" t="s">
        <v>13110</v>
      </c>
      <c r="G7157" s="423"/>
      <c r="H7157" s="423">
        <v>6.4409999999999999E-4</v>
      </c>
      <c r="I7157" s="423"/>
      <c r="J7157" s="424">
        <v>5.7000000000000002E-3</v>
      </c>
      <c r="K7157" s="424"/>
      <c r="L7157" s="424"/>
    </row>
    <row r="7158" spans="1:12" ht="24" customHeight="1">
      <c r="A7158" s="300" t="s">
        <v>12986</v>
      </c>
      <c r="B7158" s="301" t="s">
        <v>13111</v>
      </c>
      <c r="C7158" s="300" t="s">
        <v>9</v>
      </c>
      <c r="D7158" s="300" t="s">
        <v>10714</v>
      </c>
      <c r="E7158" s="302" t="s">
        <v>93</v>
      </c>
      <c r="F7158" s="423" t="s">
        <v>13112</v>
      </c>
      <c r="G7158" s="423"/>
      <c r="H7158" s="423">
        <v>3.3849999999999999E-4</v>
      </c>
      <c r="I7158" s="423"/>
      <c r="J7158" s="424">
        <v>5.1999999999999998E-3</v>
      </c>
      <c r="K7158" s="424"/>
      <c r="L7158" s="424"/>
    </row>
    <row r="7159" spans="1:12" ht="24" customHeight="1">
      <c r="A7159" s="300" t="s">
        <v>12986</v>
      </c>
      <c r="B7159" s="301" t="s">
        <v>13113</v>
      </c>
      <c r="C7159" s="300" t="s">
        <v>9</v>
      </c>
      <c r="D7159" s="300" t="s">
        <v>10809</v>
      </c>
      <c r="E7159" s="302" t="s">
        <v>51</v>
      </c>
      <c r="F7159" s="423" t="s">
        <v>13114</v>
      </c>
      <c r="G7159" s="423"/>
      <c r="H7159" s="423">
        <v>3.3849999999999999E-4</v>
      </c>
      <c r="I7159" s="423"/>
      <c r="J7159" s="424">
        <v>4.1000000000000003E-3</v>
      </c>
      <c r="K7159" s="424"/>
      <c r="L7159" s="424"/>
    </row>
    <row r="7160" spans="1:12" ht="24" customHeight="1">
      <c r="A7160" s="300" t="s">
        <v>12986</v>
      </c>
      <c r="B7160" s="301" t="s">
        <v>13115</v>
      </c>
      <c r="C7160" s="300" t="s">
        <v>9</v>
      </c>
      <c r="D7160" s="300" t="s">
        <v>10810</v>
      </c>
      <c r="E7160" s="302" t="s">
        <v>51</v>
      </c>
      <c r="F7160" s="423" t="s">
        <v>13116</v>
      </c>
      <c r="G7160" s="423"/>
      <c r="H7160" s="423">
        <v>3.3849999999999999E-4</v>
      </c>
      <c r="I7160" s="423"/>
      <c r="J7160" s="424">
        <v>8.9999999999999993E-3</v>
      </c>
      <c r="K7160" s="424"/>
      <c r="L7160" s="424"/>
    </row>
    <row r="7161" spans="1:12" ht="24" customHeight="1">
      <c r="A7161" s="300" t="s">
        <v>12986</v>
      </c>
      <c r="B7161" s="301" t="s">
        <v>13117</v>
      </c>
      <c r="C7161" s="300" t="s">
        <v>9</v>
      </c>
      <c r="D7161" s="300" t="s">
        <v>10837</v>
      </c>
      <c r="E7161" s="302" t="s">
        <v>51</v>
      </c>
      <c r="F7161" s="423" t="s">
        <v>13118</v>
      </c>
      <c r="G7161" s="423"/>
      <c r="H7161" s="423">
        <v>1.1600000000000001E-5</v>
      </c>
      <c r="I7161" s="423"/>
      <c r="J7161" s="424">
        <v>5.1999999999999998E-3</v>
      </c>
      <c r="K7161" s="424"/>
      <c r="L7161" s="424"/>
    </row>
    <row r="7162" spans="1:12" ht="24" customHeight="1">
      <c r="A7162" s="300" t="s">
        <v>12986</v>
      </c>
      <c r="B7162" s="301" t="s">
        <v>13003</v>
      </c>
      <c r="C7162" s="300" t="s">
        <v>9</v>
      </c>
      <c r="D7162" s="300" t="s">
        <v>7216</v>
      </c>
      <c r="E7162" s="302" t="s">
        <v>51</v>
      </c>
      <c r="F7162" s="423" t="s">
        <v>13004</v>
      </c>
      <c r="G7162" s="423"/>
      <c r="H7162" s="423">
        <v>6.7790000000000005E-4</v>
      </c>
      <c r="I7162" s="423"/>
      <c r="J7162" s="424">
        <v>2.2599999999999999E-2</v>
      </c>
      <c r="K7162" s="424"/>
      <c r="L7162" s="424"/>
    </row>
    <row r="7163" spans="1:12" ht="24" customHeight="1">
      <c r="A7163" s="300" t="s">
        <v>12986</v>
      </c>
      <c r="B7163" s="301" t="s">
        <v>13005</v>
      </c>
      <c r="C7163" s="300" t="s">
        <v>9</v>
      </c>
      <c r="D7163" s="300" t="s">
        <v>7393</v>
      </c>
      <c r="E7163" s="302" t="s">
        <v>12988</v>
      </c>
      <c r="F7163" s="423" t="s">
        <v>13006</v>
      </c>
      <c r="G7163" s="423"/>
      <c r="H7163" s="423">
        <v>4.0789999999999999E-4</v>
      </c>
      <c r="I7163" s="423"/>
      <c r="J7163" s="424">
        <v>2.1999999999999999E-2</v>
      </c>
      <c r="K7163" s="424"/>
      <c r="L7163" s="424"/>
    </row>
    <row r="7164" spans="1:12" ht="24" customHeight="1">
      <c r="A7164" s="300" t="s">
        <v>12986</v>
      </c>
      <c r="B7164" s="301" t="s">
        <v>13007</v>
      </c>
      <c r="C7164" s="300" t="s">
        <v>9</v>
      </c>
      <c r="D7164" s="300" t="s">
        <v>10619</v>
      </c>
      <c r="E7164" s="302" t="s">
        <v>51</v>
      </c>
      <c r="F7164" s="423" t="s">
        <v>13008</v>
      </c>
      <c r="G7164" s="423"/>
      <c r="H7164" s="423">
        <v>3.1639999999999999E-4</v>
      </c>
      <c r="I7164" s="423"/>
      <c r="J7164" s="424">
        <v>6.0499999999999998E-2</v>
      </c>
      <c r="K7164" s="424"/>
      <c r="L7164" s="424"/>
    </row>
    <row r="7165" spans="1:12" ht="24" customHeight="1">
      <c r="A7165" s="300" t="s">
        <v>12986</v>
      </c>
      <c r="B7165" s="301" t="s">
        <v>13009</v>
      </c>
      <c r="C7165" s="300" t="s">
        <v>9</v>
      </c>
      <c r="D7165" s="300" t="s">
        <v>10769</v>
      </c>
      <c r="E7165" s="302" t="s">
        <v>51</v>
      </c>
      <c r="F7165" s="423" t="s">
        <v>13010</v>
      </c>
      <c r="G7165" s="423"/>
      <c r="H7165" s="423">
        <v>2.8440900000000002E-2</v>
      </c>
      <c r="I7165" s="423"/>
      <c r="J7165" s="424">
        <v>3.5799999999999998E-2</v>
      </c>
      <c r="K7165" s="424"/>
      <c r="L7165" s="424"/>
    </row>
    <row r="7166" spans="1:12" ht="24" customHeight="1">
      <c r="A7166" s="300" t="s">
        <v>12986</v>
      </c>
      <c r="B7166" s="301" t="s">
        <v>13011</v>
      </c>
      <c r="C7166" s="300" t="s">
        <v>9</v>
      </c>
      <c r="D7166" s="300" t="s">
        <v>10929</v>
      </c>
      <c r="E7166" s="302" t="s">
        <v>51</v>
      </c>
      <c r="F7166" s="423" t="s">
        <v>13012</v>
      </c>
      <c r="G7166" s="423"/>
      <c r="H7166" s="423">
        <v>2.743E-4</v>
      </c>
      <c r="I7166" s="423"/>
      <c r="J7166" s="424">
        <v>4.1300000000000003E-2</v>
      </c>
      <c r="K7166" s="424"/>
      <c r="L7166" s="424"/>
    </row>
    <row r="7167" spans="1:12" ht="17.100000000000001" customHeight="1">
      <c r="A7167" s="298"/>
      <c r="B7167" s="298"/>
      <c r="C7167" s="298"/>
      <c r="D7167" s="298"/>
      <c r="E7167" s="298"/>
      <c r="F7167" s="298"/>
      <c r="G7167" s="298"/>
      <c r="H7167" s="298"/>
      <c r="I7167" s="298"/>
      <c r="J7167" s="298" t="s">
        <v>12992</v>
      </c>
      <c r="K7167" s="298"/>
      <c r="L7167" s="298" t="s">
        <v>14723</v>
      </c>
    </row>
    <row r="7168" spans="1:12">
      <c r="A7168" s="414" t="s">
        <v>13056</v>
      </c>
      <c r="B7168" s="414"/>
      <c r="C7168" s="414"/>
      <c r="D7168" s="414"/>
      <c r="E7168" s="414"/>
      <c r="F7168" s="414"/>
      <c r="G7168" s="414"/>
      <c r="H7168" s="414"/>
      <c r="I7168" s="294"/>
      <c r="J7168" s="294"/>
      <c r="K7168" s="294"/>
      <c r="L7168" s="294"/>
    </row>
    <row r="7169" spans="1:12" ht="17.100000000000001" customHeight="1">
      <c r="A7169" s="294" t="s">
        <v>12978</v>
      </c>
      <c r="B7169" s="298" t="s">
        <v>12979</v>
      </c>
      <c r="C7169" s="294" t="s">
        <v>12980</v>
      </c>
      <c r="D7169" s="294" t="s">
        <v>12981</v>
      </c>
      <c r="E7169" s="299" t="s">
        <v>12982</v>
      </c>
      <c r="F7169" s="413" t="s">
        <v>12983</v>
      </c>
      <c r="G7169" s="413"/>
      <c r="H7169" s="413" t="s">
        <v>12984</v>
      </c>
      <c r="I7169" s="413"/>
      <c r="J7169" s="413" t="s">
        <v>12985</v>
      </c>
      <c r="K7169" s="413"/>
      <c r="L7169" s="413"/>
    </row>
    <row r="7170" spans="1:12" ht="24" customHeight="1">
      <c r="A7170" s="300" t="s">
        <v>12986</v>
      </c>
      <c r="B7170" s="301" t="s">
        <v>13057</v>
      </c>
      <c r="C7170" s="300" t="s">
        <v>9</v>
      </c>
      <c r="D7170" s="300" t="s">
        <v>12549</v>
      </c>
      <c r="E7170" s="302" t="s">
        <v>27</v>
      </c>
      <c r="F7170" s="423" t="s">
        <v>12948</v>
      </c>
      <c r="G7170" s="423"/>
      <c r="H7170" s="423">
        <v>0.25445649999999997</v>
      </c>
      <c r="I7170" s="423"/>
      <c r="J7170" s="424">
        <v>0.16539999999999999</v>
      </c>
      <c r="K7170" s="424"/>
      <c r="L7170" s="424"/>
    </row>
    <row r="7171" spans="1:12" ht="17.100000000000001" customHeight="1">
      <c r="A7171" s="298"/>
      <c r="B7171" s="298"/>
      <c r="C7171" s="298"/>
      <c r="D7171" s="298"/>
      <c r="E7171" s="298"/>
      <c r="F7171" s="298"/>
      <c r="G7171" s="298"/>
      <c r="H7171" s="298"/>
      <c r="I7171" s="298"/>
      <c r="J7171" s="298" t="s">
        <v>12992</v>
      </c>
      <c r="K7171" s="298"/>
      <c r="L7171" s="298" t="s">
        <v>12921</v>
      </c>
    </row>
    <row r="7172" spans="1:12">
      <c r="A7172" s="414" t="s">
        <v>13058</v>
      </c>
      <c r="B7172" s="414"/>
      <c r="C7172" s="414"/>
      <c r="D7172" s="414"/>
      <c r="E7172" s="414"/>
      <c r="F7172" s="414"/>
      <c r="G7172" s="414"/>
      <c r="H7172" s="414"/>
      <c r="I7172" s="294"/>
      <c r="J7172" s="294"/>
      <c r="K7172" s="294"/>
      <c r="L7172" s="294"/>
    </row>
    <row r="7173" spans="1:12" ht="17.100000000000001" customHeight="1">
      <c r="A7173" s="294" t="s">
        <v>12978</v>
      </c>
      <c r="B7173" s="298" t="s">
        <v>12979</v>
      </c>
      <c r="C7173" s="294" t="s">
        <v>12980</v>
      </c>
      <c r="D7173" s="294" t="s">
        <v>12981</v>
      </c>
      <c r="E7173" s="299" t="s">
        <v>12982</v>
      </c>
      <c r="F7173" s="413" t="s">
        <v>12983</v>
      </c>
      <c r="G7173" s="413"/>
      <c r="H7173" s="413" t="s">
        <v>12984</v>
      </c>
      <c r="I7173" s="413"/>
      <c r="J7173" s="413" t="s">
        <v>12985</v>
      </c>
      <c r="K7173" s="413"/>
      <c r="L7173" s="413"/>
    </row>
    <row r="7174" spans="1:12" ht="24" customHeight="1">
      <c r="A7174" s="300" t="s">
        <v>12986</v>
      </c>
      <c r="B7174" s="301" t="s">
        <v>13059</v>
      </c>
      <c r="C7174" s="300" t="s">
        <v>9</v>
      </c>
      <c r="D7174" s="300" t="s">
        <v>12535</v>
      </c>
      <c r="E7174" s="302" t="s">
        <v>27</v>
      </c>
      <c r="F7174" s="423" t="s">
        <v>12936</v>
      </c>
      <c r="G7174" s="423"/>
      <c r="H7174" s="423">
        <v>0.25445649999999997</v>
      </c>
      <c r="I7174" s="423"/>
      <c r="J7174" s="424">
        <v>1.2699999999999999E-2</v>
      </c>
      <c r="K7174" s="424"/>
      <c r="L7174" s="424"/>
    </row>
    <row r="7175" spans="1:12" ht="17.100000000000001" customHeight="1">
      <c r="A7175" s="298"/>
      <c r="B7175" s="298"/>
      <c r="C7175" s="298"/>
      <c r="D7175" s="298"/>
      <c r="E7175" s="298"/>
      <c r="F7175" s="298"/>
      <c r="G7175" s="298"/>
      <c r="H7175" s="298"/>
      <c r="I7175" s="298"/>
      <c r="J7175" s="298" t="s">
        <v>12992</v>
      </c>
      <c r="K7175" s="298"/>
      <c r="L7175" s="298" t="s">
        <v>12904</v>
      </c>
    </row>
    <row r="7176" spans="1:12">
      <c r="A7176" s="414" t="s">
        <v>13060</v>
      </c>
      <c r="B7176" s="414"/>
      <c r="C7176" s="414"/>
      <c r="D7176" s="414"/>
      <c r="E7176" s="414"/>
      <c r="F7176" s="414"/>
      <c r="G7176" s="414"/>
      <c r="H7176" s="414"/>
      <c r="I7176" s="294"/>
      <c r="J7176" s="294"/>
      <c r="K7176" s="294"/>
      <c r="L7176" s="294"/>
    </row>
    <row r="7177" spans="1:12" ht="17.100000000000001" customHeight="1">
      <c r="A7177" s="294" t="s">
        <v>12978</v>
      </c>
      <c r="B7177" s="298" t="s">
        <v>12979</v>
      </c>
      <c r="C7177" s="294" t="s">
        <v>12980</v>
      </c>
      <c r="D7177" s="294" t="s">
        <v>12981</v>
      </c>
      <c r="E7177" s="299" t="s">
        <v>12982</v>
      </c>
      <c r="F7177" s="413" t="s">
        <v>12983</v>
      </c>
      <c r="G7177" s="413"/>
      <c r="H7177" s="413" t="s">
        <v>12984</v>
      </c>
      <c r="I7177" s="413"/>
      <c r="J7177" s="413" t="s">
        <v>12985</v>
      </c>
      <c r="K7177" s="413"/>
      <c r="L7177" s="413"/>
    </row>
    <row r="7178" spans="1:12" ht="24" customHeight="1">
      <c r="A7178" s="300" t="s">
        <v>12986</v>
      </c>
      <c r="B7178" s="301" t="s">
        <v>13061</v>
      </c>
      <c r="C7178" s="300" t="s">
        <v>9</v>
      </c>
      <c r="D7178" s="300" t="s">
        <v>12522</v>
      </c>
      <c r="E7178" s="302" t="s">
        <v>27</v>
      </c>
      <c r="F7178" s="423" t="s">
        <v>12964</v>
      </c>
      <c r="G7178" s="423"/>
      <c r="H7178" s="423">
        <v>0.25445649999999997</v>
      </c>
      <c r="I7178" s="423"/>
      <c r="J7178" s="424">
        <v>0.64380000000000004</v>
      </c>
      <c r="K7178" s="424"/>
      <c r="L7178" s="424"/>
    </row>
    <row r="7179" spans="1:12" ht="24" customHeight="1">
      <c r="A7179" s="300" t="s">
        <v>12986</v>
      </c>
      <c r="B7179" s="301" t="s">
        <v>13062</v>
      </c>
      <c r="C7179" s="300" t="s">
        <v>9</v>
      </c>
      <c r="D7179" s="300" t="s">
        <v>12527</v>
      </c>
      <c r="E7179" s="302" t="s">
        <v>27</v>
      </c>
      <c r="F7179" s="423" t="s">
        <v>13063</v>
      </c>
      <c r="G7179" s="423"/>
      <c r="H7179" s="423">
        <v>0.25445649999999997</v>
      </c>
      <c r="I7179" s="423"/>
      <c r="J7179" s="424">
        <v>8.6499999999999994E-2</v>
      </c>
      <c r="K7179" s="424"/>
      <c r="L7179" s="424"/>
    </row>
    <row r="7180" spans="1:12" ht="17.100000000000001" customHeight="1">
      <c r="A7180" s="298"/>
      <c r="B7180" s="298"/>
      <c r="C7180" s="298"/>
      <c r="D7180" s="298"/>
      <c r="E7180" s="298"/>
      <c r="F7180" s="298"/>
      <c r="G7180" s="298"/>
      <c r="H7180" s="298"/>
      <c r="I7180" s="298"/>
      <c r="J7180" s="298" t="s">
        <v>12992</v>
      </c>
      <c r="K7180" s="298"/>
      <c r="L7180" s="298" t="s">
        <v>13243</v>
      </c>
    </row>
    <row r="7181" spans="1:12" ht="17.100000000000001" customHeight="1">
      <c r="A7181" s="294" t="s">
        <v>13014</v>
      </c>
      <c r="B7181" s="294"/>
      <c r="C7181" s="294"/>
      <c r="D7181" s="294"/>
      <c r="E7181" s="294"/>
      <c r="F7181" s="294"/>
      <c r="G7181" s="294"/>
      <c r="H7181" s="294"/>
      <c r="I7181" s="294"/>
      <c r="J7181" s="294"/>
      <c r="K7181" s="294"/>
      <c r="L7181" s="294"/>
    </row>
    <row r="7182" spans="1:12" ht="17.100000000000001" customHeight="1">
      <c r="A7182" s="298"/>
      <c r="B7182" s="298"/>
      <c r="C7182" s="298"/>
      <c r="D7182" s="298"/>
      <c r="E7182" s="298"/>
      <c r="F7182" s="298"/>
      <c r="G7182" s="298"/>
      <c r="H7182" s="298"/>
      <c r="I7182" s="298"/>
      <c r="J7182" s="298" t="s">
        <v>13015</v>
      </c>
      <c r="K7182" s="298"/>
      <c r="L7182" s="298" t="s">
        <v>14724</v>
      </c>
    </row>
    <row r="7183" spans="1:12" ht="17.100000000000001" customHeight="1">
      <c r="A7183" s="298"/>
      <c r="B7183" s="298"/>
      <c r="C7183" s="298"/>
      <c r="D7183" s="298"/>
      <c r="E7183" s="298"/>
      <c r="F7183" s="298"/>
      <c r="G7183" s="298"/>
      <c r="H7183" s="298"/>
      <c r="I7183" s="298"/>
      <c r="J7183" s="298" t="s">
        <v>13017</v>
      </c>
      <c r="K7183" s="298" t="s">
        <v>13018</v>
      </c>
      <c r="L7183" s="298" t="s">
        <v>14725</v>
      </c>
    </row>
    <row r="7184" spans="1:12" ht="17.100000000000001" customHeight="1">
      <c r="A7184" s="298"/>
      <c r="B7184" s="298"/>
      <c r="C7184" s="298"/>
      <c r="D7184" s="298"/>
      <c r="E7184" s="298"/>
      <c r="F7184" s="298"/>
      <c r="G7184" s="298"/>
      <c r="H7184" s="298"/>
      <c r="I7184" s="298"/>
      <c r="J7184" s="298" t="s">
        <v>13020</v>
      </c>
      <c r="K7184" s="298"/>
      <c r="L7184" s="298" t="s">
        <v>14726</v>
      </c>
    </row>
    <row r="7185" spans="1:12" ht="17.100000000000001" customHeight="1">
      <c r="A7185" s="298"/>
      <c r="B7185" s="298"/>
      <c r="C7185" s="298"/>
      <c r="D7185" s="298"/>
      <c r="E7185" s="298"/>
      <c r="F7185" s="298"/>
      <c r="G7185" s="298"/>
      <c r="H7185" s="298"/>
      <c r="I7185" s="298"/>
      <c r="J7185" s="298" t="s">
        <v>13022</v>
      </c>
      <c r="K7185" s="298" t="s">
        <v>12974</v>
      </c>
      <c r="L7185" s="298" t="s">
        <v>14727</v>
      </c>
    </row>
    <row r="7186" spans="1:12" ht="17.100000000000001" customHeight="1">
      <c r="A7186" s="298"/>
      <c r="B7186" s="298"/>
      <c r="C7186" s="298"/>
      <c r="D7186" s="298"/>
      <c r="E7186" s="298"/>
      <c r="F7186" s="298"/>
      <c r="G7186" s="298"/>
      <c r="H7186" s="298"/>
      <c r="I7186" s="298"/>
      <c r="J7186" s="298" t="s">
        <v>13024</v>
      </c>
      <c r="K7186" s="298"/>
      <c r="L7186" s="298" t="s">
        <v>14728</v>
      </c>
    </row>
    <row r="7187" spans="1:12" ht="30" customHeight="1">
      <c r="A7187" s="299"/>
      <c r="B7187" s="299"/>
      <c r="C7187" s="299"/>
      <c r="D7187" s="299"/>
      <c r="E7187" s="299"/>
      <c r="F7187" s="299"/>
      <c r="G7187" s="299"/>
      <c r="H7187" s="299"/>
      <c r="I7187" s="299"/>
      <c r="J7187" s="299"/>
      <c r="K7187" s="299"/>
      <c r="L7187" s="299"/>
    </row>
    <row r="7188" spans="1:12" ht="36" customHeight="1">
      <c r="A7188" s="295" t="s">
        <v>14729</v>
      </c>
      <c r="B7188" s="296" t="s">
        <v>14730</v>
      </c>
      <c r="C7188" s="295" t="s">
        <v>9</v>
      </c>
      <c r="D7188" s="295" t="s">
        <v>3266</v>
      </c>
      <c r="E7188" s="297" t="s">
        <v>20</v>
      </c>
      <c r="F7188" s="296"/>
      <c r="G7188" s="296"/>
      <c r="H7188" s="296"/>
      <c r="I7188" s="296"/>
      <c r="J7188" s="296"/>
      <c r="K7188" s="296"/>
      <c r="L7188" s="296"/>
    </row>
    <row r="7189" spans="1:12">
      <c r="A7189" s="414" t="s">
        <v>12977</v>
      </c>
      <c r="B7189" s="414"/>
      <c r="C7189" s="414"/>
      <c r="D7189" s="414"/>
      <c r="E7189" s="414"/>
      <c r="F7189" s="414"/>
      <c r="G7189" s="414"/>
      <c r="H7189" s="414"/>
      <c r="I7189" s="294"/>
      <c r="J7189" s="294"/>
      <c r="K7189" s="294"/>
      <c r="L7189" s="294"/>
    </row>
    <row r="7190" spans="1:12" ht="17.100000000000001" customHeight="1">
      <c r="A7190" s="294" t="s">
        <v>12978</v>
      </c>
      <c r="B7190" s="298" t="s">
        <v>12979</v>
      </c>
      <c r="C7190" s="294" t="s">
        <v>12980</v>
      </c>
      <c r="D7190" s="294" t="s">
        <v>12981</v>
      </c>
      <c r="E7190" s="299" t="s">
        <v>12982</v>
      </c>
      <c r="F7190" s="413" t="s">
        <v>12983</v>
      </c>
      <c r="G7190" s="413"/>
      <c r="H7190" s="413" t="s">
        <v>12984</v>
      </c>
      <c r="I7190" s="413"/>
      <c r="J7190" s="413" t="s">
        <v>12985</v>
      </c>
      <c r="K7190" s="413"/>
      <c r="L7190" s="413"/>
    </row>
    <row r="7191" spans="1:12" ht="24" customHeight="1">
      <c r="A7191" s="300" t="s">
        <v>12986</v>
      </c>
      <c r="B7191" s="301" t="s">
        <v>13085</v>
      </c>
      <c r="C7191" s="300" t="s">
        <v>9</v>
      </c>
      <c r="D7191" s="300" t="s">
        <v>7909</v>
      </c>
      <c r="E7191" s="302" t="s">
        <v>51</v>
      </c>
      <c r="F7191" s="423" t="s">
        <v>13086</v>
      </c>
      <c r="G7191" s="423"/>
      <c r="H7191" s="423">
        <v>1.2789999999999999E-4</v>
      </c>
      <c r="I7191" s="423"/>
      <c r="J7191" s="424">
        <v>1.3299999999999999E-2</v>
      </c>
      <c r="K7191" s="424"/>
      <c r="L7191" s="424"/>
    </row>
    <row r="7192" spans="1:12" ht="24" customHeight="1">
      <c r="A7192" s="300" t="s">
        <v>12986</v>
      </c>
      <c r="B7192" s="301" t="s">
        <v>13087</v>
      </c>
      <c r="C7192" s="300" t="s">
        <v>9</v>
      </c>
      <c r="D7192" s="300" t="s">
        <v>8873</v>
      </c>
      <c r="E7192" s="302" t="s">
        <v>51</v>
      </c>
      <c r="F7192" s="423" t="s">
        <v>13088</v>
      </c>
      <c r="G7192" s="423"/>
      <c r="H7192" s="423">
        <v>1.2300000000000001E-5</v>
      </c>
      <c r="I7192" s="423"/>
      <c r="J7192" s="424">
        <v>1.0699999999999999E-2</v>
      </c>
      <c r="K7192" s="424"/>
      <c r="L7192" s="424"/>
    </row>
    <row r="7193" spans="1:12" ht="48" customHeight="1">
      <c r="A7193" s="300" t="s">
        <v>12986</v>
      </c>
      <c r="B7193" s="301" t="s">
        <v>13089</v>
      </c>
      <c r="C7193" s="300" t="s">
        <v>9</v>
      </c>
      <c r="D7193" s="300" t="s">
        <v>9227</v>
      </c>
      <c r="E7193" s="302" t="s">
        <v>51</v>
      </c>
      <c r="F7193" s="423" t="s">
        <v>13090</v>
      </c>
      <c r="G7193" s="423"/>
      <c r="H7193" s="423">
        <v>8.6000000000000007E-6</v>
      </c>
      <c r="I7193" s="423"/>
      <c r="J7193" s="424">
        <v>1.15E-2</v>
      </c>
      <c r="K7193" s="424"/>
      <c r="L7193" s="424"/>
    </row>
    <row r="7194" spans="1:12" ht="24" customHeight="1">
      <c r="A7194" s="300" t="s">
        <v>12986</v>
      </c>
      <c r="B7194" s="301" t="s">
        <v>13091</v>
      </c>
      <c r="C7194" s="300" t="s">
        <v>9</v>
      </c>
      <c r="D7194" s="300" t="s">
        <v>9580</v>
      </c>
      <c r="E7194" s="302" t="s">
        <v>51</v>
      </c>
      <c r="F7194" s="423" t="s">
        <v>13092</v>
      </c>
      <c r="G7194" s="423"/>
      <c r="H7194" s="423">
        <v>8.3999999999999992E-6</v>
      </c>
      <c r="I7194" s="423"/>
      <c r="J7194" s="424">
        <v>7.4999999999999997E-3</v>
      </c>
      <c r="K7194" s="424"/>
      <c r="L7194" s="424"/>
    </row>
    <row r="7195" spans="1:12" ht="24" customHeight="1">
      <c r="A7195" s="300" t="s">
        <v>12986</v>
      </c>
      <c r="B7195" s="301" t="s">
        <v>12987</v>
      </c>
      <c r="C7195" s="300" t="s">
        <v>9</v>
      </c>
      <c r="D7195" s="300" t="s">
        <v>9831</v>
      </c>
      <c r="E7195" s="302" t="s">
        <v>12988</v>
      </c>
      <c r="F7195" s="423" t="s">
        <v>12989</v>
      </c>
      <c r="G7195" s="423"/>
      <c r="H7195" s="423">
        <v>2.9583999999999999E-3</v>
      </c>
      <c r="I7195" s="423"/>
      <c r="J7195" s="424">
        <v>2.9899999999999999E-2</v>
      </c>
      <c r="K7195" s="424"/>
      <c r="L7195" s="424"/>
    </row>
    <row r="7196" spans="1:12" ht="36" customHeight="1">
      <c r="A7196" s="300" t="s">
        <v>12986</v>
      </c>
      <c r="B7196" s="301" t="s">
        <v>12990</v>
      </c>
      <c r="C7196" s="300" t="s">
        <v>9</v>
      </c>
      <c r="D7196" s="300" t="s">
        <v>11426</v>
      </c>
      <c r="E7196" s="302" t="s">
        <v>51</v>
      </c>
      <c r="F7196" s="423" t="s">
        <v>12991</v>
      </c>
      <c r="G7196" s="423"/>
      <c r="H7196" s="423">
        <v>1.551E-4</v>
      </c>
      <c r="I7196" s="423"/>
      <c r="J7196" s="424">
        <v>2.0500000000000001E-2</v>
      </c>
      <c r="K7196" s="424"/>
      <c r="L7196" s="424"/>
    </row>
    <row r="7197" spans="1:12" ht="17.100000000000001" customHeight="1">
      <c r="A7197" s="298"/>
      <c r="B7197" s="298"/>
      <c r="C7197" s="298"/>
      <c r="D7197" s="298"/>
      <c r="E7197" s="298"/>
      <c r="F7197" s="298"/>
      <c r="G7197" s="298"/>
      <c r="H7197" s="298"/>
      <c r="I7197" s="298"/>
      <c r="J7197" s="298" t="s">
        <v>12992</v>
      </c>
      <c r="K7197" s="298"/>
      <c r="L7197" s="298" t="s">
        <v>12933</v>
      </c>
    </row>
    <row r="7198" spans="1:12">
      <c r="A7198" s="414" t="s">
        <v>12994</v>
      </c>
      <c r="B7198" s="414"/>
      <c r="C7198" s="414"/>
      <c r="D7198" s="414"/>
      <c r="E7198" s="414"/>
      <c r="F7198" s="414"/>
      <c r="G7198" s="414"/>
      <c r="H7198" s="414"/>
      <c r="I7198" s="294"/>
      <c r="J7198" s="294"/>
      <c r="K7198" s="294"/>
      <c r="L7198" s="294"/>
    </row>
    <row r="7199" spans="1:12" ht="17.100000000000001" customHeight="1">
      <c r="A7199" s="294" t="s">
        <v>12978</v>
      </c>
      <c r="B7199" s="298" t="s">
        <v>12979</v>
      </c>
      <c r="C7199" s="294" t="s">
        <v>12980</v>
      </c>
      <c r="D7199" s="294" t="s">
        <v>12981</v>
      </c>
      <c r="E7199" s="299" t="s">
        <v>12982</v>
      </c>
      <c r="F7199" s="413" t="s">
        <v>12983</v>
      </c>
      <c r="G7199" s="413"/>
      <c r="H7199" s="413" t="s">
        <v>12984</v>
      </c>
      <c r="I7199" s="413"/>
      <c r="J7199" s="413" t="s">
        <v>12985</v>
      </c>
      <c r="K7199" s="413"/>
      <c r="L7199" s="413"/>
    </row>
    <row r="7200" spans="1:12" ht="24" customHeight="1">
      <c r="A7200" s="300" t="s">
        <v>12986</v>
      </c>
      <c r="B7200" s="301" t="s">
        <v>13193</v>
      </c>
      <c r="C7200" s="300" t="s">
        <v>9</v>
      </c>
      <c r="D7200" s="300" t="s">
        <v>7200</v>
      </c>
      <c r="E7200" s="302" t="s">
        <v>27</v>
      </c>
      <c r="F7200" s="423" t="s">
        <v>13194</v>
      </c>
      <c r="G7200" s="423"/>
      <c r="H7200" s="423">
        <v>1.00336E-2</v>
      </c>
      <c r="I7200" s="423"/>
      <c r="J7200" s="424">
        <v>5.11E-2</v>
      </c>
      <c r="K7200" s="424"/>
      <c r="L7200" s="424"/>
    </row>
    <row r="7201" spans="1:12" ht="24" customHeight="1">
      <c r="A7201" s="300" t="s">
        <v>12986</v>
      </c>
      <c r="B7201" s="301" t="s">
        <v>13195</v>
      </c>
      <c r="C7201" s="300" t="s">
        <v>9</v>
      </c>
      <c r="D7201" s="300" t="s">
        <v>8821</v>
      </c>
      <c r="E7201" s="302" t="s">
        <v>27</v>
      </c>
      <c r="F7201" s="423" t="s">
        <v>13196</v>
      </c>
      <c r="G7201" s="423"/>
      <c r="H7201" s="423">
        <v>6.9232000000000002E-2</v>
      </c>
      <c r="I7201" s="423"/>
      <c r="J7201" s="424">
        <v>0.49780000000000002</v>
      </c>
      <c r="K7201" s="424"/>
      <c r="L7201" s="424"/>
    </row>
    <row r="7202" spans="1:12" ht="24" customHeight="1">
      <c r="A7202" s="300" t="s">
        <v>12986</v>
      </c>
      <c r="B7202" s="301" t="s">
        <v>13197</v>
      </c>
      <c r="C7202" s="300" t="s">
        <v>9</v>
      </c>
      <c r="D7202" s="300" t="s">
        <v>6983</v>
      </c>
      <c r="E7202" s="302" t="s">
        <v>27</v>
      </c>
      <c r="F7202" s="423" t="s">
        <v>13198</v>
      </c>
      <c r="G7202" s="423"/>
      <c r="H7202" s="423">
        <v>7.1315400000000001E-2</v>
      </c>
      <c r="I7202" s="423"/>
      <c r="J7202" s="424">
        <v>0.36009999999999998</v>
      </c>
      <c r="K7202" s="424"/>
      <c r="L7202" s="424"/>
    </row>
    <row r="7203" spans="1:12" ht="24" customHeight="1">
      <c r="A7203" s="300" t="s">
        <v>12986</v>
      </c>
      <c r="B7203" s="301" t="s">
        <v>13199</v>
      </c>
      <c r="C7203" s="300" t="s">
        <v>9</v>
      </c>
      <c r="D7203" s="300" t="s">
        <v>8746</v>
      </c>
      <c r="E7203" s="302" t="s">
        <v>27</v>
      </c>
      <c r="F7203" s="423" t="s">
        <v>13196</v>
      </c>
      <c r="G7203" s="423"/>
      <c r="H7203" s="423">
        <v>7.1315400000000001E-2</v>
      </c>
      <c r="I7203" s="423"/>
      <c r="J7203" s="424">
        <v>0.51280000000000003</v>
      </c>
      <c r="K7203" s="424"/>
      <c r="L7203" s="424"/>
    </row>
    <row r="7204" spans="1:12" ht="17.100000000000001" customHeight="1">
      <c r="A7204" s="298"/>
      <c r="B7204" s="298"/>
      <c r="C7204" s="298"/>
      <c r="D7204" s="298"/>
      <c r="E7204" s="298"/>
      <c r="F7204" s="298"/>
      <c r="G7204" s="298"/>
      <c r="H7204" s="298"/>
      <c r="I7204" s="298"/>
      <c r="J7204" s="298" t="s">
        <v>12992</v>
      </c>
      <c r="K7204" s="298"/>
      <c r="L7204" s="298" t="s">
        <v>14731</v>
      </c>
    </row>
    <row r="7205" spans="1:12">
      <c r="A7205" s="414" t="s">
        <v>12998</v>
      </c>
      <c r="B7205" s="414"/>
      <c r="C7205" s="414"/>
      <c r="D7205" s="414"/>
      <c r="E7205" s="414"/>
      <c r="F7205" s="414"/>
      <c r="G7205" s="414"/>
      <c r="H7205" s="414"/>
      <c r="I7205" s="294"/>
      <c r="J7205" s="294"/>
      <c r="K7205" s="294"/>
      <c r="L7205" s="294"/>
    </row>
    <row r="7206" spans="1:12" ht="17.100000000000001" customHeight="1">
      <c r="A7206" s="294" t="s">
        <v>12978</v>
      </c>
      <c r="B7206" s="298" t="s">
        <v>12979</v>
      </c>
      <c r="C7206" s="294" t="s">
        <v>12980</v>
      </c>
      <c r="D7206" s="294" t="s">
        <v>12981</v>
      </c>
      <c r="E7206" s="299" t="s">
        <v>12982</v>
      </c>
      <c r="F7206" s="413" t="s">
        <v>12983</v>
      </c>
      <c r="G7206" s="413"/>
      <c r="H7206" s="413" t="s">
        <v>12984</v>
      </c>
      <c r="I7206" s="413"/>
      <c r="J7206" s="413" t="s">
        <v>12985</v>
      </c>
      <c r="K7206" s="413"/>
      <c r="L7206" s="413"/>
    </row>
    <row r="7207" spans="1:12" ht="24" customHeight="1">
      <c r="A7207" s="300" t="s">
        <v>12986</v>
      </c>
      <c r="B7207" s="301" t="s">
        <v>14732</v>
      </c>
      <c r="C7207" s="300" t="s">
        <v>9</v>
      </c>
      <c r="D7207" s="300" t="s">
        <v>8788</v>
      </c>
      <c r="E7207" s="302" t="s">
        <v>20</v>
      </c>
      <c r="F7207" s="423" t="s">
        <v>13865</v>
      </c>
      <c r="G7207" s="423"/>
      <c r="H7207" s="423">
        <v>1.1000000000000001</v>
      </c>
      <c r="I7207" s="423"/>
      <c r="J7207" s="424">
        <v>1.36</v>
      </c>
      <c r="K7207" s="424"/>
      <c r="L7207" s="424"/>
    </row>
    <row r="7208" spans="1:12" ht="24" customHeight="1">
      <c r="A7208" s="300" t="s">
        <v>12986</v>
      </c>
      <c r="B7208" s="301" t="s">
        <v>13238</v>
      </c>
      <c r="C7208" s="300" t="s">
        <v>9</v>
      </c>
      <c r="D7208" s="300" t="s">
        <v>6825</v>
      </c>
      <c r="E7208" s="302" t="s">
        <v>51</v>
      </c>
      <c r="F7208" s="423" t="s">
        <v>13239</v>
      </c>
      <c r="G7208" s="423"/>
      <c r="H7208" s="423">
        <v>0.6391154</v>
      </c>
      <c r="I7208" s="423"/>
      <c r="J7208" s="424">
        <v>0.71579999999999999</v>
      </c>
      <c r="K7208" s="424"/>
      <c r="L7208" s="424"/>
    </row>
    <row r="7209" spans="1:12" ht="24" customHeight="1">
      <c r="A7209" s="300" t="s">
        <v>12986</v>
      </c>
      <c r="B7209" s="301" t="s">
        <v>13099</v>
      </c>
      <c r="C7209" s="300" t="s">
        <v>9</v>
      </c>
      <c r="D7209" s="300" t="s">
        <v>7224</v>
      </c>
      <c r="E7209" s="302" t="s">
        <v>51</v>
      </c>
      <c r="F7209" s="423" t="s">
        <v>13100</v>
      </c>
      <c r="G7209" s="423"/>
      <c r="H7209" s="423">
        <v>1.5100999999999999E-3</v>
      </c>
      <c r="I7209" s="423"/>
      <c r="J7209" s="424">
        <v>1.3899999999999999E-2</v>
      </c>
      <c r="K7209" s="424"/>
      <c r="L7209" s="424"/>
    </row>
    <row r="7210" spans="1:12" ht="24" customHeight="1">
      <c r="A7210" s="300" t="s">
        <v>12986</v>
      </c>
      <c r="B7210" s="301" t="s">
        <v>13101</v>
      </c>
      <c r="C7210" s="300" t="s">
        <v>9</v>
      </c>
      <c r="D7210" s="300" t="s">
        <v>7359</v>
      </c>
      <c r="E7210" s="302" t="s">
        <v>51</v>
      </c>
      <c r="F7210" s="423" t="s">
        <v>13102</v>
      </c>
      <c r="G7210" s="423"/>
      <c r="H7210" s="423">
        <v>4.8699999999999998E-5</v>
      </c>
      <c r="I7210" s="423"/>
      <c r="J7210" s="424">
        <v>6.3E-3</v>
      </c>
      <c r="K7210" s="424"/>
      <c r="L7210" s="424"/>
    </row>
    <row r="7211" spans="1:12" ht="24" customHeight="1">
      <c r="A7211" s="300" t="s">
        <v>12986</v>
      </c>
      <c r="B7211" s="301" t="s">
        <v>13103</v>
      </c>
      <c r="C7211" s="300" t="s">
        <v>9</v>
      </c>
      <c r="D7211" s="300" t="s">
        <v>8851</v>
      </c>
      <c r="E7211" s="302" t="s">
        <v>51</v>
      </c>
      <c r="F7211" s="423" t="s">
        <v>13104</v>
      </c>
      <c r="G7211" s="423"/>
      <c r="H7211" s="423">
        <v>3.8999999999999999E-5</v>
      </c>
      <c r="I7211" s="423"/>
      <c r="J7211" s="424">
        <v>7.6E-3</v>
      </c>
      <c r="K7211" s="424"/>
      <c r="L7211" s="424"/>
    </row>
    <row r="7212" spans="1:12" ht="24" customHeight="1">
      <c r="A7212" s="300" t="s">
        <v>12986</v>
      </c>
      <c r="B7212" s="301" t="s">
        <v>13105</v>
      </c>
      <c r="C7212" s="300" t="s">
        <v>9</v>
      </c>
      <c r="D7212" s="300" t="s">
        <v>8852</v>
      </c>
      <c r="E7212" s="302" t="s">
        <v>51</v>
      </c>
      <c r="F7212" s="423" t="s">
        <v>13106</v>
      </c>
      <c r="G7212" s="423"/>
      <c r="H7212" s="423">
        <v>8.3999999999999992E-6</v>
      </c>
      <c r="I7212" s="423"/>
      <c r="J7212" s="424">
        <v>4.5999999999999999E-3</v>
      </c>
      <c r="K7212" s="424"/>
      <c r="L7212" s="424"/>
    </row>
    <row r="7213" spans="1:12" ht="24" customHeight="1">
      <c r="A7213" s="300" t="s">
        <v>12986</v>
      </c>
      <c r="B7213" s="301" t="s">
        <v>13107</v>
      </c>
      <c r="C7213" s="300" t="s">
        <v>9</v>
      </c>
      <c r="D7213" s="300" t="s">
        <v>9000</v>
      </c>
      <c r="E7213" s="302" t="s">
        <v>51</v>
      </c>
      <c r="F7213" s="423" t="s">
        <v>13108</v>
      </c>
      <c r="G7213" s="423"/>
      <c r="H7213" s="423">
        <v>1.7186E-3</v>
      </c>
      <c r="I7213" s="423"/>
      <c r="J7213" s="424">
        <v>1.1599999999999999E-2</v>
      </c>
      <c r="K7213" s="424"/>
      <c r="L7213" s="424"/>
    </row>
    <row r="7214" spans="1:12" ht="24" customHeight="1">
      <c r="A7214" s="300" t="s">
        <v>12986</v>
      </c>
      <c r="B7214" s="301" t="s">
        <v>13109</v>
      </c>
      <c r="C7214" s="300" t="s">
        <v>9</v>
      </c>
      <c r="D7214" s="300" t="s">
        <v>9574</v>
      </c>
      <c r="E7214" s="302" t="s">
        <v>51</v>
      </c>
      <c r="F7214" s="423" t="s">
        <v>13110</v>
      </c>
      <c r="G7214" s="423"/>
      <c r="H7214" s="423">
        <v>5.4509999999999997E-4</v>
      </c>
      <c r="I7214" s="423"/>
      <c r="J7214" s="424">
        <v>4.7999999999999996E-3</v>
      </c>
      <c r="K7214" s="424"/>
      <c r="L7214" s="424"/>
    </row>
    <row r="7215" spans="1:12" ht="24" customHeight="1">
      <c r="A7215" s="300" t="s">
        <v>12986</v>
      </c>
      <c r="B7215" s="301" t="s">
        <v>13111</v>
      </c>
      <c r="C7215" s="300" t="s">
        <v>9</v>
      </c>
      <c r="D7215" s="300" t="s">
        <v>10714</v>
      </c>
      <c r="E7215" s="302" t="s">
        <v>93</v>
      </c>
      <c r="F7215" s="423" t="s">
        <v>13112</v>
      </c>
      <c r="G7215" s="423"/>
      <c r="H7215" s="423">
        <v>2.8640000000000002E-4</v>
      </c>
      <c r="I7215" s="423"/>
      <c r="J7215" s="424">
        <v>4.4000000000000003E-3</v>
      </c>
      <c r="K7215" s="424"/>
      <c r="L7215" s="424"/>
    </row>
    <row r="7216" spans="1:12" ht="24" customHeight="1">
      <c r="A7216" s="300" t="s">
        <v>12986</v>
      </c>
      <c r="B7216" s="301" t="s">
        <v>13113</v>
      </c>
      <c r="C7216" s="300" t="s">
        <v>9</v>
      </c>
      <c r="D7216" s="300" t="s">
        <v>10809</v>
      </c>
      <c r="E7216" s="302" t="s">
        <v>51</v>
      </c>
      <c r="F7216" s="423" t="s">
        <v>13114</v>
      </c>
      <c r="G7216" s="423"/>
      <c r="H7216" s="423">
        <v>2.8640000000000002E-4</v>
      </c>
      <c r="I7216" s="423"/>
      <c r="J7216" s="424">
        <v>3.3999999999999998E-3</v>
      </c>
      <c r="K7216" s="424"/>
      <c r="L7216" s="424"/>
    </row>
    <row r="7217" spans="1:12" ht="24" customHeight="1">
      <c r="A7217" s="300" t="s">
        <v>12986</v>
      </c>
      <c r="B7217" s="301" t="s">
        <v>13115</v>
      </c>
      <c r="C7217" s="300" t="s">
        <v>9</v>
      </c>
      <c r="D7217" s="300" t="s">
        <v>10810</v>
      </c>
      <c r="E7217" s="302" t="s">
        <v>51</v>
      </c>
      <c r="F7217" s="423" t="s">
        <v>13116</v>
      </c>
      <c r="G7217" s="423"/>
      <c r="H7217" s="423">
        <v>2.8640000000000002E-4</v>
      </c>
      <c r="I7217" s="423"/>
      <c r="J7217" s="424">
        <v>7.6E-3</v>
      </c>
      <c r="K7217" s="424"/>
      <c r="L7217" s="424"/>
    </row>
    <row r="7218" spans="1:12" ht="24" customHeight="1">
      <c r="A7218" s="300" t="s">
        <v>12986</v>
      </c>
      <c r="B7218" s="301" t="s">
        <v>13117</v>
      </c>
      <c r="C7218" s="300" t="s">
        <v>9</v>
      </c>
      <c r="D7218" s="300" t="s">
        <v>10837</v>
      </c>
      <c r="E7218" s="302" t="s">
        <v>51</v>
      </c>
      <c r="F7218" s="423" t="s">
        <v>13118</v>
      </c>
      <c r="G7218" s="423"/>
      <c r="H7218" s="423">
        <v>9.7999999999999993E-6</v>
      </c>
      <c r="I7218" s="423"/>
      <c r="J7218" s="424">
        <v>4.4000000000000003E-3</v>
      </c>
      <c r="K7218" s="424"/>
      <c r="L7218" s="424"/>
    </row>
    <row r="7219" spans="1:12" ht="24" customHeight="1">
      <c r="A7219" s="300" t="s">
        <v>12986</v>
      </c>
      <c r="B7219" s="301" t="s">
        <v>13003</v>
      </c>
      <c r="C7219" s="300" t="s">
        <v>9</v>
      </c>
      <c r="D7219" s="300" t="s">
        <v>7216</v>
      </c>
      <c r="E7219" s="302" t="s">
        <v>51</v>
      </c>
      <c r="F7219" s="423" t="s">
        <v>13004</v>
      </c>
      <c r="G7219" s="423"/>
      <c r="H7219" s="423">
        <v>5.7359999999999996E-4</v>
      </c>
      <c r="I7219" s="423"/>
      <c r="J7219" s="424">
        <v>1.9199999999999998E-2</v>
      </c>
      <c r="K7219" s="424"/>
      <c r="L7219" s="424"/>
    </row>
    <row r="7220" spans="1:12" ht="24" customHeight="1">
      <c r="A7220" s="300" t="s">
        <v>12986</v>
      </c>
      <c r="B7220" s="301" t="s">
        <v>13005</v>
      </c>
      <c r="C7220" s="300" t="s">
        <v>9</v>
      </c>
      <c r="D7220" s="300" t="s">
        <v>7393</v>
      </c>
      <c r="E7220" s="302" t="s">
        <v>12988</v>
      </c>
      <c r="F7220" s="423" t="s">
        <v>13006</v>
      </c>
      <c r="G7220" s="423"/>
      <c r="H7220" s="423">
        <v>3.4509999999999999E-4</v>
      </c>
      <c r="I7220" s="423"/>
      <c r="J7220" s="424">
        <v>1.8599999999999998E-2</v>
      </c>
      <c r="K7220" s="424"/>
      <c r="L7220" s="424"/>
    </row>
    <row r="7221" spans="1:12" ht="24" customHeight="1">
      <c r="A7221" s="300" t="s">
        <v>12986</v>
      </c>
      <c r="B7221" s="301" t="s">
        <v>13007</v>
      </c>
      <c r="C7221" s="300" t="s">
        <v>9</v>
      </c>
      <c r="D7221" s="300" t="s">
        <v>10619</v>
      </c>
      <c r="E7221" s="302" t="s">
        <v>51</v>
      </c>
      <c r="F7221" s="423" t="s">
        <v>13008</v>
      </c>
      <c r="G7221" s="423"/>
      <c r="H7221" s="423">
        <v>2.676E-4</v>
      </c>
      <c r="I7221" s="423"/>
      <c r="J7221" s="424">
        <v>5.1200000000000002E-2</v>
      </c>
      <c r="K7221" s="424"/>
      <c r="L7221" s="424"/>
    </row>
    <row r="7222" spans="1:12" ht="24" customHeight="1">
      <c r="A7222" s="300" t="s">
        <v>12986</v>
      </c>
      <c r="B7222" s="301" t="s">
        <v>13009</v>
      </c>
      <c r="C7222" s="300" t="s">
        <v>9</v>
      </c>
      <c r="D7222" s="300" t="s">
        <v>10769</v>
      </c>
      <c r="E7222" s="302" t="s">
        <v>51</v>
      </c>
      <c r="F7222" s="423" t="s">
        <v>13010</v>
      </c>
      <c r="G7222" s="423"/>
      <c r="H7222" s="423">
        <v>2.4067999999999999E-2</v>
      </c>
      <c r="I7222" s="423"/>
      <c r="J7222" s="424">
        <v>3.0300000000000001E-2</v>
      </c>
      <c r="K7222" s="424"/>
      <c r="L7222" s="424"/>
    </row>
    <row r="7223" spans="1:12" ht="24" customHeight="1">
      <c r="A7223" s="300" t="s">
        <v>12986</v>
      </c>
      <c r="B7223" s="301" t="s">
        <v>13011</v>
      </c>
      <c r="C7223" s="300" t="s">
        <v>9</v>
      </c>
      <c r="D7223" s="300" t="s">
        <v>10929</v>
      </c>
      <c r="E7223" s="302" t="s">
        <v>51</v>
      </c>
      <c r="F7223" s="423" t="s">
        <v>13012</v>
      </c>
      <c r="G7223" s="423"/>
      <c r="H7223" s="423">
        <v>2.32E-4</v>
      </c>
      <c r="I7223" s="423"/>
      <c r="J7223" s="424">
        <v>3.49E-2</v>
      </c>
      <c r="K7223" s="424"/>
      <c r="L7223" s="424"/>
    </row>
    <row r="7224" spans="1:12" ht="17.100000000000001" customHeight="1">
      <c r="A7224" s="298"/>
      <c r="B7224" s="298"/>
      <c r="C7224" s="298"/>
      <c r="D7224" s="298"/>
      <c r="E7224" s="298"/>
      <c r="F7224" s="298"/>
      <c r="G7224" s="298"/>
      <c r="H7224" s="298"/>
      <c r="I7224" s="298"/>
      <c r="J7224" s="298" t="s">
        <v>12992</v>
      </c>
      <c r="K7224" s="298"/>
      <c r="L7224" s="298" t="s">
        <v>14687</v>
      </c>
    </row>
    <row r="7225" spans="1:12">
      <c r="A7225" s="414" t="s">
        <v>13056</v>
      </c>
      <c r="B7225" s="414"/>
      <c r="C7225" s="414"/>
      <c r="D7225" s="414"/>
      <c r="E7225" s="414"/>
      <c r="F7225" s="414"/>
      <c r="G7225" s="414"/>
      <c r="H7225" s="414"/>
      <c r="I7225" s="294"/>
      <c r="J7225" s="294"/>
      <c r="K7225" s="294"/>
      <c r="L7225" s="294"/>
    </row>
    <row r="7226" spans="1:12" ht="17.100000000000001" customHeight="1">
      <c r="A7226" s="294" t="s">
        <v>12978</v>
      </c>
      <c r="B7226" s="298" t="s">
        <v>12979</v>
      </c>
      <c r="C7226" s="294" t="s">
        <v>12980</v>
      </c>
      <c r="D7226" s="294" t="s">
        <v>12981</v>
      </c>
      <c r="E7226" s="299" t="s">
        <v>12982</v>
      </c>
      <c r="F7226" s="413" t="s">
        <v>12983</v>
      </c>
      <c r="G7226" s="413"/>
      <c r="H7226" s="413" t="s">
        <v>12984</v>
      </c>
      <c r="I7226" s="413"/>
      <c r="J7226" s="413" t="s">
        <v>12985</v>
      </c>
      <c r="K7226" s="413"/>
      <c r="L7226" s="413"/>
    </row>
    <row r="7227" spans="1:12" ht="24" customHeight="1">
      <c r="A7227" s="300" t="s">
        <v>12986</v>
      </c>
      <c r="B7227" s="301" t="s">
        <v>13057</v>
      </c>
      <c r="C7227" s="300" t="s">
        <v>9</v>
      </c>
      <c r="D7227" s="300" t="s">
        <v>12549</v>
      </c>
      <c r="E7227" s="302" t="s">
        <v>27</v>
      </c>
      <c r="F7227" s="423" t="s">
        <v>12948</v>
      </c>
      <c r="G7227" s="423"/>
      <c r="H7227" s="423">
        <v>0.21533269999999999</v>
      </c>
      <c r="I7227" s="423"/>
      <c r="J7227" s="424">
        <v>0.14000000000000001</v>
      </c>
      <c r="K7227" s="424"/>
      <c r="L7227" s="424"/>
    </row>
    <row r="7228" spans="1:12" ht="17.100000000000001" customHeight="1">
      <c r="A7228" s="298"/>
      <c r="B7228" s="298"/>
      <c r="C7228" s="298"/>
      <c r="D7228" s="298"/>
      <c r="E7228" s="298"/>
      <c r="F7228" s="298"/>
      <c r="G7228" s="298"/>
      <c r="H7228" s="298"/>
      <c r="I7228" s="298"/>
      <c r="J7228" s="298" t="s">
        <v>12992</v>
      </c>
      <c r="K7228" s="298"/>
      <c r="L7228" s="298" t="s">
        <v>12956</v>
      </c>
    </row>
    <row r="7229" spans="1:12">
      <c r="A7229" s="414" t="s">
        <v>13058</v>
      </c>
      <c r="B7229" s="414"/>
      <c r="C7229" s="414"/>
      <c r="D7229" s="414"/>
      <c r="E7229" s="414"/>
      <c r="F7229" s="414"/>
      <c r="G7229" s="414"/>
      <c r="H7229" s="414"/>
      <c r="I7229" s="294"/>
      <c r="J7229" s="294"/>
      <c r="K7229" s="294"/>
      <c r="L7229" s="294"/>
    </row>
    <row r="7230" spans="1:12" ht="17.100000000000001" customHeight="1">
      <c r="A7230" s="294" t="s">
        <v>12978</v>
      </c>
      <c r="B7230" s="298" t="s">
        <v>12979</v>
      </c>
      <c r="C7230" s="294" t="s">
        <v>12980</v>
      </c>
      <c r="D7230" s="294" t="s">
        <v>12981</v>
      </c>
      <c r="E7230" s="299" t="s">
        <v>12982</v>
      </c>
      <c r="F7230" s="413" t="s">
        <v>12983</v>
      </c>
      <c r="G7230" s="413"/>
      <c r="H7230" s="413" t="s">
        <v>12984</v>
      </c>
      <c r="I7230" s="413"/>
      <c r="J7230" s="413" t="s">
        <v>12985</v>
      </c>
      <c r="K7230" s="413"/>
      <c r="L7230" s="413"/>
    </row>
    <row r="7231" spans="1:12" ht="24" customHeight="1">
      <c r="A7231" s="300" t="s">
        <v>12986</v>
      </c>
      <c r="B7231" s="301" t="s">
        <v>13059</v>
      </c>
      <c r="C7231" s="300" t="s">
        <v>9</v>
      </c>
      <c r="D7231" s="300" t="s">
        <v>12535</v>
      </c>
      <c r="E7231" s="302" t="s">
        <v>27</v>
      </c>
      <c r="F7231" s="423" t="s">
        <v>12936</v>
      </c>
      <c r="G7231" s="423"/>
      <c r="H7231" s="423">
        <v>0.21533269999999999</v>
      </c>
      <c r="I7231" s="423"/>
      <c r="J7231" s="424">
        <v>1.0800000000000001E-2</v>
      </c>
      <c r="K7231" s="424"/>
      <c r="L7231" s="424"/>
    </row>
    <row r="7232" spans="1:12" ht="17.100000000000001" customHeight="1">
      <c r="A7232" s="298"/>
      <c r="B7232" s="298"/>
      <c r="C7232" s="298"/>
      <c r="D7232" s="298"/>
      <c r="E7232" s="298"/>
      <c r="F7232" s="298"/>
      <c r="G7232" s="298"/>
      <c r="H7232" s="298"/>
      <c r="I7232" s="298"/>
      <c r="J7232" s="298" t="s">
        <v>12992</v>
      </c>
      <c r="K7232" s="298"/>
      <c r="L7232" s="298" t="s">
        <v>12904</v>
      </c>
    </row>
    <row r="7233" spans="1:12">
      <c r="A7233" s="414" t="s">
        <v>13060</v>
      </c>
      <c r="B7233" s="414"/>
      <c r="C7233" s="414"/>
      <c r="D7233" s="414"/>
      <c r="E7233" s="414"/>
      <c r="F7233" s="414"/>
      <c r="G7233" s="414"/>
      <c r="H7233" s="414"/>
      <c r="I7233" s="294"/>
      <c r="J7233" s="294"/>
      <c r="K7233" s="294"/>
      <c r="L7233" s="294"/>
    </row>
    <row r="7234" spans="1:12" ht="17.100000000000001" customHeight="1">
      <c r="A7234" s="294" t="s">
        <v>12978</v>
      </c>
      <c r="B7234" s="298" t="s">
        <v>12979</v>
      </c>
      <c r="C7234" s="294" t="s">
        <v>12980</v>
      </c>
      <c r="D7234" s="294" t="s">
        <v>12981</v>
      </c>
      <c r="E7234" s="299" t="s">
        <v>12982</v>
      </c>
      <c r="F7234" s="413" t="s">
        <v>12983</v>
      </c>
      <c r="G7234" s="413"/>
      <c r="H7234" s="413" t="s">
        <v>12984</v>
      </c>
      <c r="I7234" s="413"/>
      <c r="J7234" s="413" t="s">
        <v>12985</v>
      </c>
      <c r="K7234" s="413"/>
      <c r="L7234" s="413"/>
    </row>
    <row r="7235" spans="1:12" ht="24" customHeight="1">
      <c r="A7235" s="300" t="s">
        <v>12986</v>
      </c>
      <c r="B7235" s="301" t="s">
        <v>13061</v>
      </c>
      <c r="C7235" s="300" t="s">
        <v>9</v>
      </c>
      <c r="D7235" s="300" t="s">
        <v>12522</v>
      </c>
      <c r="E7235" s="302" t="s">
        <v>27</v>
      </c>
      <c r="F7235" s="423" t="s">
        <v>12964</v>
      </c>
      <c r="G7235" s="423"/>
      <c r="H7235" s="423">
        <v>0.21533269999999999</v>
      </c>
      <c r="I7235" s="423"/>
      <c r="J7235" s="424">
        <v>0.54479999999999995</v>
      </c>
      <c r="K7235" s="424"/>
      <c r="L7235" s="424"/>
    </row>
    <row r="7236" spans="1:12" ht="24" customHeight="1">
      <c r="A7236" s="300" t="s">
        <v>12986</v>
      </c>
      <c r="B7236" s="301" t="s">
        <v>13062</v>
      </c>
      <c r="C7236" s="300" t="s">
        <v>9</v>
      </c>
      <c r="D7236" s="300" t="s">
        <v>12527</v>
      </c>
      <c r="E7236" s="302" t="s">
        <v>27</v>
      </c>
      <c r="F7236" s="423" t="s">
        <v>13063</v>
      </c>
      <c r="G7236" s="423"/>
      <c r="H7236" s="423">
        <v>0.21533269999999999</v>
      </c>
      <c r="I7236" s="423"/>
      <c r="J7236" s="424">
        <v>7.3200000000000001E-2</v>
      </c>
      <c r="K7236" s="424"/>
      <c r="L7236" s="424"/>
    </row>
    <row r="7237" spans="1:12" ht="17.100000000000001" customHeight="1">
      <c r="A7237" s="298"/>
      <c r="B7237" s="298"/>
      <c r="C7237" s="298"/>
      <c r="D7237" s="298"/>
      <c r="E7237" s="298"/>
      <c r="F7237" s="298"/>
      <c r="G7237" s="298"/>
      <c r="H7237" s="298"/>
      <c r="I7237" s="298"/>
      <c r="J7237" s="298" t="s">
        <v>12992</v>
      </c>
      <c r="K7237" s="298"/>
      <c r="L7237" s="298" t="s">
        <v>13874</v>
      </c>
    </row>
    <row r="7238" spans="1:12" ht="17.100000000000001" customHeight="1">
      <c r="A7238" s="294" t="s">
        <v>13014</v>
      </c>
      <c r="B7238" s="294"/>
      <c r="C7238" s="294"/>
      <c r="D7238" s="294"/>
      <c r="E7238" s="294"/>
      <c r="F7238" s="294"/>
      <c r="G7238" s="294"/>
      <c r="H7238" s="294"/>
      <c r="I7238" s="294"/>
      <c r="J7238" s="294"/>
      <c r="K7238" s="294"/>
      <c r="L7238" s="294"/>
    </row>
    <row r="7239" spans="1:12" ht="17.100000000000001" customHeight="1">
      <c r="A7239" s="298"/>
      <c r="B7239" s="298"/>
      <c r="C7239" s="298"/>
      <c r="D7239" s="298"/>
      <c r="E7239" s="298"/>
      <c r="F7239" s="298"/>
      <c r="G7239" s="298"/>
      <c r="H7239" s="298"/>
      <c r="I7239" s="298"/>
      <c r="J7239" s="298" t="s">
        <v>13015</v>
      </c>
      <c r="K7239" s="298"/>
      <c r="L7239" s="298" t="s">
        <v>14039</v>
      </c>
    </row>
    <row r="7240" spans="1:12" ht="17.100000000000001" customHeight="1">
      <c r="A7240" s="298"/>
      <c r="B7240" s="298"/>
      <c r="C7240" s="298"/>
      <c r="D7240" s="298"/>
      <c r="E7240" s="298"/>
      <c r="F7240" s="298"/>
      <c r="G7240" s="298"/>
      <c r="H7240" s="298"/>
      <c r="I7240" s="298"/>
      <c r="J7240" s="298" t="s">
        <v>13017</v>
      </c>
      <c r="K7240" s="298" t="s">
        <v>13018</v>
      </c>
      <c r="L7240" s="298" t="s">
        <v>14733</v>
      </c>
    </row>
    <row r="7241" spans="1:12" ht="17.100000000000001" customHeight="1">
      <c r="A7241" s="298"/>
      <c r="B7241" s="298"/>
      <c r="C7241" s="298"/>
      <c r="D7241" s="298"/>
      <c r="E7241" s="298"/>
      <c r="F7241" s="298"/>
      <c r="G7241" s="298"/>
      <c r="H7241" s="298"/>
      <c r="I7241" s="298"/>
      <c r="J7241" s="298" t="s">
        <v>13020</v>
      </c>
      <c r="K7241" s="298"/>
      <c r="L7241" s="298" t="s">
        <v>14734</v>
      </c>
    </row>
    <row r="7242" spans="1:12" ht="17.100000000000001" customHeight="1">
      <c r="A7242" s="298"/>
      <c r="B7242" s="298"/>
      <c r="C7242" s="298"/>
      <c r="D7242" s="298"/>
      <c r="E7242" s="298"/>
      <c r="F7242" s="298"/>
      <c r="G7242" s="298"/>
      <c r="H7242" s="298"/>
      <c r="I7242" s="298"/>
      <c r="J7242" s="298" t="s">
        <v>13022</v>
      </c>
      <c r="K7242" s="298" t="s">
        <v>12974</v>
      </c>
      <c r="L7242" s="298" t="s">
        <v>14735</v>
      </c>
    </row>
    <row r="7243" spans="1:12" ht="17.100000000000001" customHeight="1">
      <c r="A7243" s="298"/>
      <c r="B7243" s="298"/>
      <c r="C7243" s="298"/>
      <c r="D7243" s="298"/>
      <c r="E7243" s="298"/>
      <c r="F7243" s="298"/>
      <c r="G7243" s="298"/>
      <c r="H7243" s="298"/>
      <c r="I7243" s="298"/>
      <c r="J7243" s="298" t="s">
        <v>13024</v>
      </c>
      <c r="K7243" s="298"/>
      <c r="L7243" s="298" t="s">
        <v>14726</v>
      </c>
    </row>
    <row r="7244" spans="1:12" ht="30" customHeight="1">
      <c r="A7244" s="299"/>
      <c r="B7244" s="299"/>
      <c r="C7244" s="299"/>
      <c r="D7244" s="299"/>
      <c r="E7244" s="299"/>
      <c r="F7244" s="299"/>
      <c r="G7244" s="299"/>
      <c r="H7244" s="299"/>
      <c r="I7244" s="299"/>
      <c r="J7244" s="299"/>
      <c r="K7244" s="299"/>
      <c r="L7244" s="299"/>
    </row>
    <row r="7245" spans="1:12" ht="24" customHeight="1">
      <c r="A7245" s="295" t="s">
        <v>14736</v>
      </c>
      <c r="B7245" s="296" t="s">
        <v>14737</v>
      </c>
      <c r="C7245" s="295" t="s">
        <v>9</v>
      </c>
      <c r="D7245" s="295" t="s">
        <v>3946</v>
      </c>
      <c r="E7245" s="297" t="s">
        <v>20</v>
      </c>
      <c r="F7245" s="296"/>
      <c r="G7245" s="296"/>
      <c r="H7245" s="296"/>
      <c r="I7245" s="296"/>
      <c r="J7245" s="296"/>
      <c r="K7245" s="296"/>
      <c r="L7245" s="296"/>
    </row>
    <row r="7246" spans="1:12">
      <c r="A7246" s="414" t="s">
        <v>12977</v>
      </c>
      <c r="B7246" s="414"/>
      <c r="C7246" s="414"/>
      <c r="D7246" s="414"/>
      <c r="E7246" s="414"/>
      <c r="F7246" s="414"/>
      <c r="G7246" s="414"/>
      <c r="H7246" s="414"/>
      <c r="I7246" s="294"/>
      <c r="J7246" s="294"/>
      <c r="K7246" s="294"/>
      <c r="L7246" s="294"/>
    </row>
    <row r="7247" spans="1:12" ht="17.100000000000001" customHeight="1">
      <c r="A7247" s="294" t="s">
        <v>12978</v>
      </c>
      <c r="B7247" s="298" t="s">
        <v>12979</v>
      </c>
      <c r="C7247" s="294" t="s">
        <v>12980</v>
      </c>
      <c r="D7247" s="294" t="s">
        <v>12981</v>
      </c>
      <c r="E7247" s="299" t="s">
        <v>12982</v>
      </c>
      <c r="F7247" s="413" t="s">
        <v>12983</v>
      </c>
      <c r="G7247" s="413"/>
      <c r="H7247" s="413" t="s">
        <v>12984</v>
      </c>
      <c r="I7247" s="413"/>
      <c r="J7247" s="413" t="s">
        <v>12985</v>
      </c>
      <c r="K7247" s="413"/>
      <c r="L7247" s="413"/>
    </row>
    <row r="7248" spans="1:12" ht="24" customHeight="1">
      <c r="A7248" s="300" t="s">
        <v>12986</v>
      </c>
      <c r="B7248" s="301" t="s">
        <v>13085</v>
      </c>
      <c r="C7248" s="300" t="s">
        <v>9</v>
      </c>
      <c r="D7248" s="300" t="s">
        <v>7909</v>
      </c>
      <c r="E7248" s="302" t="s">
        <v>51</v>
      </c>
      <c r="F7248" s="423" t="s">
        <v>13086</v>
      </c>
      <c r="G7248" s="423"/>
      <c r="H7248" s="423">
        <v>1.5080000000000001E-4</v>
      </c>
      <c r="I7248" s="423"/>
      <c r="J7248" s="424">
        <v>1.5699999999999999E-2</v>
      </c>
      <c r="K7248" s="424"/>
      <c r="L7248" s="424"/>
    </row>
    <row r="7249" spans="1:12" ht="24" customHeight="1">
      <c r="A7249" s="300" t="s">
        <v>12986</v>
      </c>
      <c r="B7249" s="301" t="s">
        <v>13087</v>
      </c>
      <c r="C7249" s="300" t="s">
        <v>9</v>
      </c>
      <c r="D7249" s="300" t="s">
        <v>8873</v>
      </c>
      <c r="E7249" s="302" t="s">
        <v>51</v>
      </c>
      <c r="F7249" s="423" t="s">
        <v>13088</v>
      </c>
      <c r="G7249" s="423"/>
      <c r="H7249" s="423">
        <v>1.4399999999999999E-5</v>
      </c>
      <c r="I7249" s="423"/>
      <c r="J7249" s="424">
        <v>1.2500000000000001E-2</v>
      </c>
      <c r="K7249" s="424"/>
      <c r="L7249" s="424"/>
    </row>
    <row r="7250" spans="1:12" ht="48" customHeight="1">
      <c r="A7250" s="300" t="s">
        <v>12986</v>
      </c>
      <c r="B7250" s="301" t="s">
        <v>13089</v>
      </c>
      <c r="C7250" s="300" t="s">
        <v>9</v>
      </c>
      <c r="D7250" s="300" t="s">
        <v>9227</v>
      </c>
      <c r="E7250" s="302" t="s">
        <v>51</v>
      </c>
      <c r="F7250" s="423" t="s">
        <v>13090</v>
      </c>
      <c r="G7250" s="423"/>
      <c r="H7250" s="423">
        <v>1.0000000000000001E-5</v>
      </c>
      <c r="I7250" s="423"/>
      <c r="J7250" s="424">
        <v>1.34E-2</v>
      </c>
      <c r="K7250" s="424"/>
      <c r="L7250" s="424"/>
    </row>
    <row r="7251" spans="1:12" ht="24" customHeight="1">
      <c r="A7251" s="300" t="s">
        <v>12986</v>
      </c>
      <c r="B7251" s="301" t="s">
        <v>13091</v>
      </c>
      <c r="C7251" s="300" t="s">
        <v>9</v>
      </c>
      <c r="D7251" s="300" t="s">
        <v>9580</v>
      </c>
      <c r="E7251" s="302" t="s">
        <v>51</v>
      </c>
      <c r="F7251" s="423" t="s">
        <v>13092</v>
      </c>
      <c r="G7251" s="423"/>
      <c r="H7251" s="423">
        <v>9.7999999999999993E-6</v>
      </c>
      <c r="I7251" s="423"/>
      <c r="J7251" s="424">
        <v>8.8000000000000005E-3</v>
      </c>
      <c r="K7251" s="424"/>
      <c r="L7251" s="424"/>
    </row>
    <row r="7252" spans="1:12" ht="24" customHeight="1">
      <c r="A7252" s="300" t="s">
        <v>12986</v>
      </c>
      <c r="B7252" s="301" t="s">
        <v>12987</v>
      </c>
      <c r="C7252" s="300" t="s">
        <v>9</v>
      </c>
      <c r="D7252" s="300" t="s">
        <v>9831</v>
      </c>
      <c r="E7252" s="302" t="s">
        <v>12988</v>
      </c>
      <c r="F7252" s="423" t="s">
        <v>12989</v>
      </c>
      <c r="G7252" s="423"/>
      <c r="H7252" s="423">
        <v>3.4899000000000002E-3</v>
      </c>
      <c r="I7252" s="423"/>
      <c r="J7252" s="424">
        <v>3.5299999999999998E-2</v>
      </c>
      <c r="K7252" s="424"/>
      <c r="L7252" s="424"/>
    </row>
    <row r="7253" spans="1:12" ht="36" customHeight="1">
      <c r="A7253" s="300" t="s">
        <v>12986</v>
      </c>
      <c r="B7253" s="301" t="s">
        <v>12990</v>
      </c>
      <c r="C7253" s="300" t="s">
        <v>9</v>
      </c>
      <c r="D7253" s="300" t="s">
        <v>11426</v>
      </c>
      <c r="E7253" s="302" t="s">
        <v>51</v>
      </c>
      <c r="F7253" s="423" t="s">
        <v>12991</v>
      </c>
      <c r="G7253" s="423"/>
      <c r="H7253" s="423">
        <v>1.829E-4</v>
      </c>
      <c r="I7253" s="423"/>
      <c r="J7253" s="424">
        <v>2.4199999999999999E-2</v>
      </c>
      <c r="K7253" s="424"/>
      <c r="L7253" s="424"/>
    </row>
    <row r="7254" spans="1:12" ht="17.100000000000001" customHeight="1">
      <c r="A7254" s="298"/>
      <c r="B7254" s="298"/>
      <c r="C7254" s="298"/>
      <c r="D7254" s="298"/>
      <c r="E7254" s="298"/>
      <c r="F7254" s="298"/>
      <c r="G7254" s="298"/>
      <c r="H7254" s="298"/>
      <c r="I7254" s="298"/>
      <c r="J7254" s="298" t="s">
        <v>12992</v>
      </c>
      <c r="K7254" s="298"/>
      <c r="L7254" s="298" t="s">
        <v>12903</v>
      </c>
    </row>
    <row r="7255" spans="1:12">
      <c r="A7255" s="414" t="s">
        <v>12994</v>
      </c>
      <c r="B7255" s="414"/>
      <c r="C7255" s="414"/>
      <c r="D7255" s="414"/>
      <c r="E7255" s="414"/>
      <c r="F7255" s="414"/>
      <c r="G7255" s="414"/>
      <c r="H7255" s="414"/>
      <c r="I7255" s="294"/>
      <c r="J7255" s="294"/>
      <c r="K7255" s="294"/>
      <c r="L7255" s="294"/>
    </row>
    <row r="7256" spans="1:12" ht="17.100000000000001" customHeight="1">
      <c r="A7256" s="294" t="s">
        <v>12978</v>
      </c>
      <c r="B7256" s="298" t="s">
        <v>12979</v>
      </c>
      <c r="C7256" s="294" t="s">
        <v>12980</v>
      </c>
      <c r="D7256" s="294" t="s">
        <v>12981</v>
      </c>
      <c r="E7256" s="299" t="s">
        <v>12982</v>
      </c>
      <c r="F7256" s="413" t="s">
        <v>12983</v>
      </c>
      <c r="G7256" s="413"/>
      <c r="H7256" s="413" t="s">
        <v>12984</v>
      </c>
      <c r="I7256" s="413"/>
      <c r="J7256" s="413" t="s">
        <v>12985</v>
      </c>
      <c r="K7256" s="413"/>
      <c r="L7256" s="413"/>
    </row>
    <row r="7257" spans="1:12" ht="24" customHeight="1">
      <c r="A7257" s="300" t="s">
        <v>12986</v>
      </c>
      <c r="B7257" s="301" t="s">
        <v>13197</v>
      </c>
      <c r="C7257" s="300" t="s">
        <v>9</v>
      </c>
      <c r="D7257" s="300" t="s">
        <v>6983</v>
      </c>
      <c r="E7257" s="302" t="s">
        <v>27</v>
      </c>
      <c r="F7257" s="423" t="s">
        <v>13198</v>
      </c>
      <c r="G7257" s="423"/>
      <c r="H7257" s="423">
        <v>0.1328124</v>
      </c>
      <c r="I7257" s="423"/>
      <c r="J7257" s="424">
        <v>0.67069999999999996</v>
      </c>
      <c r="K7257" s="424"/>
      <c r="L7257" s="424"/>
    </row>
    <row r="7258" spans="1:12" ht="24" customHeight="1">
      <c r="A7258" s="300" t="s">
        <v>12986</v>
      </c>
      <c r="B7258" s="301" t="s">
        <v>13199</v>
      </c>
      <c r="C7258" s="300" t="s">
        <v>9</v>
      </c>
      <c r="D7258" s="300" t="s">
        <v>8746</v>
      </c>
      <c r="E7258" s="302" t="s">
        <v>27</v>
      </c>
      <c r="F7258" s="423" t="s">
        <v>13196</v>
      </c>
      <c r="G7258" s="423"/>
      <c r="H7258" s="423">
        <v>0.1328124</v>
      </c>
      <c r="I7258" s="423"/>
      <c r="J7258" s="424">
        <v>0.95489999999999997</v>
      </c>
      <c r="K7258" s="424"/>
      <c r="L7258" s="424"/>
    </row>
    <row r="7259" spans="1:12" ht="17.100000000000001" customHeight="1">
      <c r="A7259" s="298"/>
      <c r="B7259" s="298"/>
      <c r="C7259" s="298"/>
      <c r="D7259" s="298"/>
      <c r="E7259" s="298"/>
      <c r="F7259" s="298"/>
      <c r="G7259" s="298"/>
      <c r="H7259" s="298"/>
      <c r="I7259" s="298"/>
      <c r="J7259" s="298" t="s">
        <v>12992</v>
      </c>
      <c r="K7259" s="298"/>
      <c r="L7259" s="298" t="s">
        <v>14738</v>
      </c>
    </row>
    <row r="7260" spans="1:12">
      <c r="A7260" s="414" t="s">
        <v>12998</v>
      </c>
      <c r="B7260" s="414"/>
      <c r="C7260" s="414"/>
      <c r="D7260" s="414"/>
      <c r="E7260" s="414"/>
      <c r="F7260" s="414"/>
      <c r="G7260" s="414"/>
      <c r="H7260" s="414"/>
      <c r="I7260" s="294"/>
      <c r="J7260" s="294"/>
      <c r="K7260" s="294"/>
      <c r="L7260" s="294"/>
    </row>
    <row r="7261" spans="1:12" ht="17.100000000000001" customHeight="1">
      <c r="A7261" s="294" t="s">
        <v>12978</v>
      </c>
      <c r="B7261" s="298" t="s">
        <v>12979</v>
      </c>
      <c r="C7261" s="294" t="s">
        <v>12980</v>
      </c>
      <c r="D7261" s="294" t="s">
        <v>12981</v>
      </c>
      <c r="E7261" s="299" t="s">
        <v>12982</v>
      </c>
      <c r="F7261" s="413" t="s">
        <v>12983</v>
      </c>
      <c r="G7261" s="413"/>
      <c r="H7261" s="413" t="s">
        <v>12984</v>
      </c>
      <c r="I7261" s="413"/>
      <c r="J7261" s="413" t="s">
        <v>12985</v>
      </c>
      <c r="K7261" s="413"/>
      <c r="L7261" s="413"/>
    </row>
    <row r="7262" spans="1:12" ht="24" customHeight="1">
      <c r="A7262" s="300" t="s">
        <v>12986</v>
      </c>
      <c r="B7262" s="301" t="s">
        <v>14739</v>
      </c>
      <c r="C7262" s="300" t="s">
        <v>9</v>
      </c>
      <c r="D7262" s="300" t="s">
        <v>8758</v>
      </c>
      <c r="E7262" s="302" t="s">
        <v>20</v>
      </c>
      <c r="F7262" s="423" t="s">
        <v>14740</v>
      </c>
      <c r="G7262" s="423"/>
      <c r="H7262" s="423">
        <v>1.1000000000000001</v>
      </c>
      <c r="I7262" s="423"/>
      <c r="J7262" s="424">
        <v>9.7200000000000006</v>
      </c>
      <c r="K7262" s="424"/>
      <c r="L7262" s="424"/>
    </row>
    <row r="7263" spans="1:12" ht="24" customHeight="1">
      <c r="A7263" s="300" t="s">
        <v>12986</v>
      </c>
      <c r="B7263" s="301" t="s">
        <v>13099</v>
      </c>
      <c r="C7263" s="300" t="s">
        <v>9</v>
      </c>
      <c r="D7263" s="300" t="s">
        <v>7224</v>
      </c>
      <c r="E7263" s="302" t="s">
        <v>51</v>
      </c>
      <c r="F7263" s="423" t="s">
        <v>13100</v>
      </c>
      <c r="G7263" s="423"/>
      <c r="H7263" s="423">
        <v>1.7813E-3</v>
      </c>
      <c r="I7263" s="423"/>
      <c r="J7263" s="424">
        <v>1.6400000000000001E-2</v>
      </c>
      <c r="K7263" s="424"/>
      <c r="L7263" s="424"/>
    </row>
    <row r="7264" spans="1:12" ht="24" customHeight="1">
      <c r="A7264" s="300" t="s">
        <v>12986</v>
      </c>
      <c r="B7264" s="301" t="s">
        <v>13101</v>
      </c>
      <c r="C7264" s="300" t="s">
        <v>9</v>
      </c>
      <c r="D7264" s="300" t="s">
        <v>7359</v>
      </c>
      <c r="E7264" s="302" t="s">
        <v>51</v>
      </c>
      <c r="F7264" s="423" t="s">
        <v>13102</v>
      </c>
      <c r="G7264" s="423"/>
      <c r="H7264" s="423">
        <v>5.7500000000000002E-5</v>
      </c>
      <c r="I7264" s="423"/>
      <c r="J7264" s="424">
        <v>7.4000000000000003E-3</v>
      </c>
      <c r="K7264" s="424"/>
      <c r="L7264" s="424"/>
    </row>
    <row r="7265" spans="1:12" ht="24" customHeight="1">
      <c r="A7265" s="300" t="s">
        <v>12986</v>
      </c>
      <c r="B7265" s="301" t="s">
        <v>13103</v>
      </c>
      <c r="C7265" s="300" t="s">
        <v>9</v>
      </c>
      <c r="D7265" s="300" t="s">
        <v>8851</v>
      </c>
      <c r="E7265" s="302" t="s">
        <v>51</v>
      </c>
      <c r="F7265" s="423" t="s">
        <v>13104</v>
      </c>
      <c r="G7265" s="423"/>
      <c r="H7265" s="423">
        <v>4.6100000000000002E-5</v>
      </c>
      <c r="I7265" s="423"/>
      <c r="J7265" s="424">
        <v>8.8999999999999999E-3</v>
      </c>
      <c r="K7265" s="424"/>
      <c r="L7265" s="424"/>
    </row>
    <row r="7266" spans="1:12" ht="24" customHeight="1">
      <c r="A7266" s="300" t="s">
        <v>12986</v>
      </c>
      <c r="B7266" s="301" t="s">
        <v>13105</v>
      </c>
      <c r="C7266" s="300" t="s">
        <v>9</v>
      </c>
      <c r="D7266" s="300" t="s">
        <v>8852</v>
      </c>
      <c r="E7266" s="302" t="s">
        <v>51</v>
      </c>
      <c r="F7266" s="423" t="s">
        <v>13106</v>
      </c>
      <c r="G7266" s="423"/>
      <c r="H7266" s="423">
        <v>9.7999999999999993E-6</v>
      </c>
      <c r="I7266" s="423"/>
      <c r="J7266" s="424">
        <v>5.4000000000000003E-3</v>
      </c>
      <c r="K7266" s="424"/>
      <c r="L7266" s="424"/>
    </row>
    <row r="7267" spans="1:12" ht="24" customHeight="1">
      <c r="A7267" s="300" t="s">
        <v>12986</v>
      </c>
      <c r="B7267" s="301" t="s">
        <v>13107</v>
      </c>
      <c r="C7267" s="300" t="s">
        <v>9</v>
      </c>
      <c r="D7267" s="300" t="s">
        <v>9000</v>
      </c>
      <c r="E7267" s="302" t="s">
        <v>51</v>
      </c>
      <c r="F7267" s="423" t="s">
        <v>13108</v>
      </c>
      <c r="G7267" s="423"/>
      <c r="H7267" s="423">
        <v>2.0273999999999999E-3</v>
      </c>
      <c r="I7267" s="423"/>
      <c r="J7267" s="424">
        <v>1.37E-2</v>
      </c>
      <c r="K7267" s="424"/>
      <c r="L7267" s="424"/>
    </row>
    <row r="7268" spans="1:12" ht="24" customHeight="1">
      <c r="A7268" s="300" t="s">
        <v>12986</v>
      </c>
      <c r="B7268" s="301" t="s">
        <v>13109</v>
      </c>
      <c r="C7268" s="300" t="s">
        <v>9</v>
      </c>
      <c r="D7268" s="300" t="s">
        <v>9574</v>
      </c>
      <c r="E7268" s="302" t="s">
        <v>51</v>
      </c>
      <c r="F7268" s="423" t="s">
        <v>13110</v>
      </c>
      <c r="G7268" s="423"/>
      <c r="H7268" s="423">
        <v>6.4289999999999996E-4</v>
      </c>
      <c r="I7268" s="423"/>
      <c r="J7268" s="424">
        <v>5.7000000000000002E-3</v>
      </c>
      <c r="K7268" s="424"/>
      <c r="L7268" s="424"/>
    </row>
    <row r="7269" spans="1:12" ht="24" customHeight="1">
      <c r="A7269" s="300" t="s">
        <v>12986</v>
      </c>
      <c r="B7269" s="301" t="s">
        <v>13111</v>
      </c>
      <c r="C7269" s="300" t="s">
        <v>9</v>
      </c>
      <c r="D7269" s="300" t="s">
        <v>10714</v>
      </c>
      <c r="E7269" s="302" t="s">
        <v>93</v>
      </c>
      <c r="F7269" s="423" t="s">
        <v>13112</v>
      </c>
      <c r="G7269" s="423"/>
      <c r="H7269" s="423">
        <v>3.3789999999999997E-4</v>
      </c>
      <c r="I7269" s="423"/>
      <c r="J7269" s="424">
        <v>5.1999999999999998E-3</v>
      </c>
      <c r="K7269" s="424"/>
      <c r="L7269" s="424"/>
    </row>
    <row r="7270" spans="1:12" ht="24" customHeight="1">
      <c r="A7270" s="300" t="s">
        <v>12986</v>
      </c>
      <c r="B7270" s="301" t="s">
        <v>13113</v>
      </c>
      <c r="C7270" s="300" t="s">
        <v>9</v>
      </c>
      <c r="D7270" s="300" t="s">
        <v>10809</v>
      </c>
      <c r="E7270" s="302" t="s">
        <v>51</v>
      </c>
      <c r="F7270" s="423" t="s">
        <v>13114</v>
      </c>
      <c r="G7270" s="423"/>
      <c r="H7270" s="423">
        <v>3.3789999999999997E-4</v>
      </c>
      <c r="I7270" s="423"/>
      <c r="J7270" s="424">
        <v>4.1000000000000003E-3</v>
      </c>
      <c r="K7270" s="424"/>
      <c r="L7270" s="424"/>
    </row>
    <row r="7271" spans="1:12" ht="24" customHeight="1">
      <c r="A7271" s="300" t="s">
        <v>12986</v>
      </c>
      <c r="B7271" s="301" t="s">
        <v>13115</v>
      </c>
      <c r="C7271" s="300" t="s">
        <v>9</v>
      </c>
      <c r="D7271" s="300" t="s">
        <v>10810</v>
      </c>
      <c r="E7271" s="302" t="s">
        <v>51</v>
      </c>
      <c r="F7271" s="423" t="s">
        <v>13116</v>
      </c>
      <c r="G7271" s="423"/>
      <c r="H7271" s="423">
        <v>3.3789999999999997E-4</v>
      </c>
      <c r="I7271" s="423"/>
      <c r="J7271" s="424">
        <v>8.9999999999999993E-3</v>
      </c>
      <c r="K7271" s="424"/>
      <c r="L7271" s="424"/>
    </row>
    <row r="7272" spans="1:12" ht="24" customHeight="1">
      <c r="A7272" s="300" t="s">
        <v>12986</v>
      </c>
      <c r="B7272" s="301" t="s">
        <v>13117</v>
      </c>
      <c r="C7272" s="300" t="s">
        <v>9</v>
      </c>
      <c r="D7272" s="300" t="s">
        <v>10837</v>
      </c>
      <c r="E7272" s="302" t="s">
        <v>51</v>
      </c>
      <c r="F7272" s="423" t="s">
        <v>13118</v>
      </c>
      <c r="G7272" s="423"/>
      <c r="H7272" s="423">
        <v>1.1399999999999999E-5</v>
      </c>
      <c r="I7272" s="423"/>
      <c r="J7272" s="424">
        <v>5.1000000000000004E-3</v>
      </c>
      <c r="K7272" s="424"/>
      <c r="L7272" s="424"/>
    </row>
    <row r="7273" spans="1:12" ht="24" customHeight="1">
      <c r="A7273" s="300" t="s">
        <v>12986</v>
      </c>
      <c r="B7273" s="301" t="s">
        <v>13003</v>
      </c>
      <c r="C7273" s="300" t="s">
        <v>9</v>
      </c>
      <c r="D7273" s="300" t="s">
        <v>7216</v>
      </c>
      <c r="E7273" s="302" t="s">
        <v>51</v>
      </c>
      <c r="F7273" s="423" t="s">
        <v>13004</v>
      </c>
      <c r="G7273" s="423"/>
      <c r="H7273" s="423">
        <v>6.7679999999999997E-4</v>
      </c>
      <c r="I7273" s="423"/>
      <c r="J7273" s="424">
        <v>2.2599999999999999E-2</v>
      </c>
      <c r="K7273" s="424"/>
      <c r="L7273" s="424"/>
    </row>
    <row r="7274" spans="1:12" ht="24" customHeight="1">
      <c r="A7274" s="300" t="s">
        <v>12986</v>
      </c>
      <c r="B7274" s="301" t="s">
        <v>13005</v>
      </c>
      <c r="C7274" s="300" t="s">
        <v>9</v>
      </c>
      <c r="D7274" s="300" t="s">
        <v>7393</v>
      </c>
      <c r="E7274" s="302" t="s">
        <v>12988</v>
      </c>
      <c r="F7274" s="423" t="s">
        <v>13006</v>
      </c>
      <c r="G7274" s="423"/>
      <c r="H7274" s="423">
        <v>4.0719999999999998E-4</v>
      </c>
      <c r="I7274" s="423"/>
      <c r="J7274" s="424">
        <v>2.1999999999999999E-2</v>
      </c>
      <c r="K7274" s="424"/>
      <c r="L7274" s="424"/>
    </row>
    <row r="7275" spans="1:12" ht="24" customHeight="1">
      <c r="A7275" s="300" t="s">
        <v>12986</v>
      </c>
      <c r="B7275" s="301" t="s">
        <v>13007</v>
      </c>
      <c r="C7275" s="300" t="s">
        <v>9</v>
      </c>
      <c r="D7275" s="300" t="s">
        <v>10619</v>
      </c>
      <c r="E7275" s="302" t="s">
        <v>51</v>
      </c>
      <c r="F7275" s="423" t="s">
        <v>13008</v>
      </c>
      <c r="G7275" s="423"/>
      <c r="H7275" s="423">
        <v>3.1579999999999998E-4</v>
      </c>
      <c r="I7275" s="423"/>
      <c r="J7275" s="424">
        <v>6.0400000000000002E-2</v>
      </c>
      <c r="K7275" s="424"/>
      <c r="L7275" s="424"/>
    </row>
    <row r="7276" spans="1:12" ht="24" customHeight="1">
      <c r="A7276" s="300" t="s">
        <v>12986</v>
      </c>
      <c r="B7276" s="301" t="s">
        <v>13009</v>
      </c>
      <c r="C7276" s="300" t="s">
        <v>9</v>
      </c>
      <c r="D7276" s="300" t="s">
        <v>10769</v>
      </c>
      <c r="E7276" s="302" t="s">
        <v>51</v>
      </c>
      <c r="F7276" s="423" t="s">
        <v>13010</v>
      </c>
      <c r="G7276" s="423"/>
      <c r="H7276" s="423">
        <v>2.8391599999999999E-2</v>
      </c>
      <c r="I7276" s="423"/>
      <c r="J7276" s="424">
        <v>3.5799999999999998E-2</v>
      </c>
      <c r="K7276" s="424"/>
      <c r="L7276" s="424"/>
    </row>
    <row r="7277" spans="1:12" ht="24" customHeight="1">
      <c r="A7277" s="300" t="s">
        <v>12986</v>
      </c>
      <c r="B7277" s="301" t="s">
        <v>13011</v>
      </c>
      <c r="C7277" s="300" t="s">
        <v>9</v>
      </c>
      <c r="D7277" s="300" t="s">
        <v>10929</v>
      </c>
      <c r="E7277" s="302" t="s">
        <v>51</v>
      </c>
      <c r="F7277" s="423" t="s">
        <v>13012</v>
      </c>
      <c r="G7277" s="423"/>
      <c r="H7277" s="423">
        <v>2.7369999999999998E-4</v>
      </c>
      <c r="I7277" s="423"/>
      <c r="J7277" s="424">
        <v>4.1200000000000001E-2</v>
      </c>
      <c r="K7277" s="424"/>
      <c r="L7277" s="424"/>
    </row>
    <row r="7278" spans="1:12" ht="17.100000000000001" customHeight="1">
      <c r="A7278" s="298"/>
      <c r="B7278" s="298"/>
      <c r="C7278" s="298"/>
      <c r="D7278" s="298"/>
      <c r="E7278" s="298"/>
      <c r="F7278" s="298"/>
      <c r="G7278" s="298"/>
      <c r="H7278" s="298"/>
      <c r="I7278" s="298"/>
      <c r="J7278" s="298" t="s">
        <v>12992</v>
      </c>
      <c r="K7278" s="298"/>
      <c r="L7278" s="298" t="s">
        <v>14741</v>
      </c>
    </row>
    <row r="7279" spans="1:12">
      <c r="A7279" s="414" t="s">
        <v>13056</v>
      </c>
      <c r="B7279" s="414"/>
      <c r="C7279" s="414"/>
      <c r="D7279" s="414"/>
      <c r="E7279" s="414"/>
      <c r="F7279" s="414"/>
      <c r="G7279" s="414"/>
      <c r="H7279" s="414"/>
      <c r="I7279" s="294"/>
      <c r="J7279" s="294"/>
      <c r="K7279" s="294"/>
      <c r="L7279" s="294"/>
    </row>
    <row r="7280" spans="1:12" ht="17.100000000000001" customHeight="1">
      <c r="A7280" s="294" t="s">
        <v>12978</v>
      </c>
      <c r="B7280" s="298" t="s">
        <v>12979</v>
      </c>
      <c r="C7280" s="294" t="s">
        <v>12980</v>
      </c>
      <c r="D7280" s="294" t="s">
        <v>12981</v>
      </c>
      <c r="E7280" s="299" t="s">
        <v>12982</v>
      </c>
      <c r="F7280" s="413" t="s">
        <v>12983</v>
      </c>
      <c r="G7280" s="413"/>
      <c r="H7280" s="413" t="s">
        <v>12984</v>
      </c>
      <c r="I7280" s="413"/>
      <c r="J7280" s="413" t="s">
        <v>12985</v>
      </c>
      <c r="K7280" s="413"/>
      <c r="L7280" s="413"/>
    </row>
    <row r="7281" spans="1:12" ht="24" customHeight="1">
      <c r="A7281" s="300" t="s">
        <v>12986</v>
      </c>
      <c r="B7281" s="301" t="s">
        <v>13057</v>
      </c>
      <c r="C7281" s="300" t="s">
        <v>9</v>
      </c>
      <c r="D7281" s="300" t="s">
        <v>12549</v>
      </c>
      <c r="E7281" s="302" t="s">
        <v>27</v>
      </c>
      <c r="F7281" s="423" t="s">
        <v>12948</v>
      </c>
      <c r="G7281" s="423"/>
      <c r="H7281" s="423">
        <v>0.25401649999999998</v>
      </c>
      <c r="I7281" s="423"/>
      <c r="J7281" s="424">
        <v>0.1651</v>
      </c>
      <c r="K7281" s="424"/>
      <c r="L7281" s="424"/>
    </row>
    <row r="7282" spans="1:12" ht="17.100000000000001" customHeight="1">
      <c r="A7282" s="298"/>
      <c r="B7282" s="298"/>
      <c r="C7282" s="298"/>
      <c r="D7282" s="298"/>
      <c r="E7282" s="298"/>
      <c r="F7282" s="298"/>
      <c r="G7282" s="298"/>
      <c r="H7282" s="298"/>
      <c r="I7282" s="298"/>
      <c r="J7282" s="298" t="s">
        <v>12992</v>
      </c>
      <c r="K7282" s="298"/>
      <c r="L7282" s="298" t="s">
        <v>12921</v>
      </c>
    </row>
    <row r="7283" spans="1:12">
      <c r="A7283" s="414" t="s">
        <v>13058</v>
      </c>
      <c r="B7283" s="414"/>
      <c r="C7283" s="414"/>
      <c r="D7283" s="414"/>
      <c r="E7283" s="414"/>
      <c r="F7283" s="414"/>
      <c r="G7283" s="414"/>
      <c r="H7283" s="414"/>
      <c r="I7283" s="294"/>
      <c r="J7283" s="294"/>
      <c r="K7283" s="294"/>
      <c r="L7283" s="294"/>
    </row>
    <row r="7284" spans="1:12" ht="17.100000000000001" customHeight="1">
      <c r="A7284" s="294" t="s">
        <v>12978</v>
      </c>
      <c r="B7284" s="298" t="s">
        <v>12979</v>
      </c>
      <c r="C7284" s="294" t="s">
        <v>12980</v>
      </c>
      <c r="D7284" s="294" t="s">
        <v>12981</v>
      </c>
      <c r="E7284" s="299" t="s">
        <v>12982</v>
      </c>
      <c r="F7284" s="413" t="s">
        <v>12983</v>
      </c>
      <c r="G7284" s="413"/>
      <c r="H7284" s="413" t="s">
        <v>12984</v>
      </c>
      <c r="I7284" s="413"/>
      <c r="J7284" s="413" t="s">
        <v>12985</v>
      </c>
      <c r="K7284" s="413"/>
      <c r="L7284" s="413"/>
    </row>
    <row r="7285" spans="1:12" ht="24" customHeight="1">
      <c r="A7285" s="300" t="s">
        <v>12986</v>
      </c>
      <c r="B7285" s="301" t="s">
        <v>13059</v>
      </c>
      <c r="C7285" s="300" t="s">
        <v>9</v>
      </c>
      <c r="D7285" s="300" t="s">
        <v>12535</v>
      </c>
      <c r="E7285" s="302" t="s">
        <v>27</v>
      </c>
      <c r="F7285" s="423" t="s">
        <v>12936</v>
      </c>
      <c r="G7285" s="423"/>
      <c r="H7285" s="423">
        <v>0.25401649999999998</v>
      </c>
      <c r="I7285" s="423"/>
      <c r="J7285" s="424">
        <v>1.2699999999999999E-2</v>
      </c>
      <c r="K7285" s="424"/>
      <c r="L7285" s="424"/>
    </row>
    <row r="7286" spans="1:12" ht="17.100000000000001" customHeight="1">
      <c r="A7286" s="298"/>
      <c r="B7286" s="298"/>
      <c r="C7286" s="298"/>
      <c r="D7286" s="298"/>
      <c r="E7286" s="298"/>
      <c r="F7286" s="298"/>
      <c r="G7286" s="298"/>
      <c r="H7286" s="298"/>
      <c r="I7286" s="298"/>
      <c r="J7286" s="298" t="s">
        <v>12992</v>
      </c>
      <c r="K7286" s="298"/>
      <c r="L7286" s="298" t="s">
        <v>12904</v>
      </c>
    </row>
    <row r="7287" spans="1:12">
      <c r="A7287" s="414" t="s">
        <v>13060</v>
      </c>
      <c r="B7287" s="414"/>
      <c r="C7287" s="414"/>
      <c r="D7287" s="414"/>
      <c r="E7287" s="414"/>
      <c r="F7287" s="414"/>
      <c r="G7287" s="414"/>
      <c r="H7287" s="414"/>
      <c r="I7287" s="294"/>
      <c r="J7287" s="294"/>
      <c r="K7287" s="294"/>
      <c r="L7287" s="294"/>
    </row>
    <row r="7288" spans="1:12" ht="17.100000000000001" customHeight="1">
      <c r="A7288" s="294" t="s">
        <v>12978</v>
      </c>
      <c r="B7288" s="298" t="s">
        <v>12979</v>
      </c>
      <c r="C7288" s="294" t="s">
        <v>12980</v>
      </c>
      <c r="D7288" s="294" t="s">
        <v>12981</v>
      </c>
      <c r="E7288" s="299" t="s">
        <v>12982</v>
      </c>
      <c r="F7288" s="413" t="s">
        <v>12983</v>
      </c>
      <c r="G7288" s="413"/>
      <c r="H7288" s="413" t="s">
        <v>12984</v>
      </c>
      <c r="I7288" s="413"/>
      <c r="J7288" s="413" t="s">
        <v>12985</v>
      </c>
      <c r="K7288" s="413"/>
      <c r="L7288" s="413"/>
    </row>
    <row r="7289" spans="1:12" ht="24" customHeight="1">
      <c r="A7289" s="300" t="s">
        <v>12986</v>
      </c>
      <c r="B7289" s="301" t="s">
        <v>13061</v>
      </c>
      <c r="C7289" s="300" t="s">
        <v>9</v>
      </c>
      <c r="D7289" s="300" t="s">
        <v>12522</v>
      </c>
      <c r="E7289" s="302" t="s">
        <v>27</v>
      </c>
      <c r="F7289" s="423" t="s">
        <v>12964</v>
      </c>
      <c r="G7289" s="423"/>
      <c r="H7289" s="423">
        <v>0.25401649999999998</v>
      </c>
      <c r="I7289" s="423"/>
      <c r="J7289" s="424">
        <v>0.64270000000000005</v>
      </c>
      <c r="K7289" s="424"/>
      <c r="L7289" s="424"/>
    </row>
    <row r="7290" spans="1:12" ht="24" customHeight="1">
      <c r="A7290" s="300" t="s">
        <v>12986</v>
      </c>
      <c r="B7290" s="301" t="s">
        <v>13062</v>
      </c>
      <c r="C7290" s="300" t="s">
        <v>9</v>
      </c>
      <c r="D7290" s="300" t="s">
        <v>12527</v>
      </c>
      <c r="E7290" s="302" t="s">
        <v>27</v>
      </c>
      <c r="F7290" s="423" t="s">
        <v>13063</v>
      </c>
      <c r="G7290" s="423"/>
      <c r="H7290" s="423">
        <v>0.25401649999999998</v>
      </c>
      <c r="I7290" s="423"/>
      <c r="J7290" s="424">
        <v>8.6400000000000005E-2</v>
      </c>
      <c r="K7290" s="424"/>
      <c r="L7290" s="424"/>
    </row>
    <row r="7291" spans="1:12" ht="17.100000000000001" customHeight="1">
      <c r="A7291" s="298"/>
      <c r="B7291" s="298"/>
      <c r="C7291" s="298"/>
      <c r="D7291" s="298"/>
      <c r="E7291" s="298"/>
      <c r="F7291" s="298"/>
      <c r="G7291" s="298"/>
      <c r="H7291" s="298"/>
      <c r="I7291" s="298"/>
      <c r="J7291" s="298" t="s">
        <v>12992</v>
      </c>
      <c r="K7291" s="298"/>
      <c r="L7291" s="298" t="s">
        <v>13243</v>
      </c>
    </row>
    <row r="7292" spans="1:12" ht="17.100000000000001" customHeight="1">
      <c r="A7292" s="294" t="s">
        <v>13014</v>
      </c>
      <c r="B7292" s="294"/>
      <c r="C7292" s="294"/>
      <c r="D7292" s="294"/>
      <c r="E7292" s="294"/>
      <c r="F7292" s="294"/>
      <c r="G7292" s="294"/>
      <c r="H7292" s="294"/>
      <c r="I7292" s="294"/>
      <c r="J7292" s="294"/>
      <c r="K7292" s="294"/>
      <c r="L7292" s="294"/>
    </row>
    <row r="7293" spans="1:12" ht="17.100000000000001" customHeight="1">
      <c r="A7293" s="298"/>
      <c r="B7293" s="298"/>
      <c r="C7293" s="298"/>
      <c r="D7293" s="298"/>
      <c r="E7293" s="298"/>
      <c r="F7293" s="298"/>
      <c r="G7293" s="298"/>
      <c r="H7293" s="298"/>
      <c r="I7293" s="298"/>
      <c r="J7293" s="298" t="s">
        <v>13015</v>
      </c>
      <c r="K7293" s="298"/>
      <c r="L7293" s="298" t="s">
        <v>14742</v>
      </c>
    </row>
    <row r="7294" spans="1:12" ht="17.100000000000001" customHeight="1">
      <c r="A7294" s="298"/>
      <c r="B7294" s="298"/>
      <c r="C7294" s="298"/>
      <c r="D7294" s="298"/>
      <c r="E7294" s="298"/>
      <c r="F7294" s="298"/>
      <c r="G7294" s="298"/>
      <c r="H7294" s="298"/>
      <c r="I7294" s="298"/>
      <c r="J7294" s="298" t="s">
        <v>13017</v>
      </c>
      <c r="K7294" s="298" t="s">
        <v>13018</v>
      </c>
      <c r="L7294" s="298" t="s">
        <v>14743</v>
      </c>
    </row>
    <row r="7295" spans="1:12" ht="17.100000000000001" customHeight="1">
      <c r="A7295" s="298"/>
      <c r="B7295" s="298"/>
      <c r="C7295" s="298"/>
      <c r="D7295" s="298"/>
      <c r="E7295" s="298"/>
      <c r="F7295" s="298"/>
      <c r="G7295" s="298"/>
      <c r="H7295" s="298"/>
      <c r="I7295" s="298"/>
      <c r="J7295" s="298" t="s">
        <v>13020</v>
      </c>
      <c r="K7295" s="298"/>
      <c r="L7295" s="298" t="s">
        <v>14744</v>
      </c>
    </row>
    <row r="7296" spans="1:12" ht="17.100000000000001" customHeight="1">
      <c r="A7296" s="298"/>
      <c r="B7296" s="298"/>
      <c r="C7296" s="298"/>
      <c r="D7296" s="298"/>
      <c r="E7296" s="298"/>
      <c r="F7296" s="298"/>
      <c r="G7296" s="298"/>
      <c r="H7296" s="298"/>
      <c r="I7296" s="298"/>
      <c r="J7296" s="298" t="s">
        <v>13022</v>
      </c>
      <c r="K7296" s="298" t="s">
        <v>12974</v>
      </c>
      <c r="L7296" s="298" t="s">
        <v>14745</v>
      </c>
    </row>
    <row r="7297" spans="1:12" ht="17.100000000000001" customHeight="1">
      <c r="A7297" s="298"/>
      <c r="B7297" s="298"/>
      <c r="C7297" s="298"/>
      <c r="D7297" s="298"/>
      <c r="E7297" s="298"/>
      <c r="F7297" s="298"/>
      <c r="G7297" s="298"/>
      <c r="H7297" s="298"/>
      <c r="I7297" s="298"/>
      <c r="J7297" s="298" t="s">
        <v>13024</v>
      </c>
      <c r="K7297" s="298"/>
      <c r="L7297" s="298" t="s">
        <v>14746</v>
      </c>
    </row>
    <row r="7298" spans="1:12" ht="30" customHeight="1">
      <c r="A7298" s="299"/>
      <c r="B7298" s="299"/>
      <c r="C7298" s="299"/>
      <c r="D7298" s="299"/>
      <c r="E7298" s="299"/>
      <c r="F7298" s="299"/>
      <c r="G7298" s="299"/>
      <c r="H7298" s="299"/>
      <c r="I7298" s="299"/>
      <c r="J7298" s="299"/>
      <c r="K7298" s="299"/>
      <c r="L7298" s="299"/>
    </row>
    <row r="7299" spans="1:12" ht="36" customHeight="1">
      <c r="A7299" s="295" t="s">
        <v>14747</v>
      </c>
      <c r="B7299" s="296" t="s">
        <v>14748</v>
      </c>
      <c r="C7299" s="295" t="s">
        <v>9</v>
      </c>
      <c r="D7299" s="295" t="s">
        <v>3283</v>
      </c>
      <c r="E7299" s="297" t="s">
        <v>20</v>
      </c>
      <c r="F7299" s="296"/>
      <c r="G7299" s="296"/>
      <c r="H7299" s="296"/>
      <c r="I7299" s="296"/>
      <c r="J7299" s="296"/>
      <c r="K7299" s="296"/>
      <c r="L7299" s="296"/>
    </row>
    <row r="7300" spans="1:12">
      <c r="A7300" s="414" t="s">
        <v>12977</v>
      </c>
      <c r="B7300" s="414"/>
      <c r="C7300" s="414"/>
      <c r="D7300" s="414"/>
      <c r="E7300" s="414"/>
      <c r="F7300" s="414"/>
      <c r="G7300" s="414"/>
      <c r="H7300" s="414"/>
      <c r="I7300" s="294"/>
      <c r="J7300" s="294"/>
      <c r="K7300" s="294"/>
      <c r="L7300" s="294"/>
    </row>
    <row r="7301" spans="1:12" ht="17.100000000000001" customHeight="1">
      <c r="A7301" s="294" t="s">
        <v>12978</v>
      </c>
      <c r="B7301" s="298" t="s">
        <v>12979</v>
      </c>
      <c r="C7301" s="294" t="s">
        <v>12980</v>
      </c>
      <c r="D7301" s="294" t="s">
        <v>12981</v>
      </c>
      <c r="E7301" s="299" t="s">
        <v>12982</v>
      </c>
      <c r="F7301" s="413" t="s">
        <v>12983</v>
      </c>
      <c r="G7301" s="413"/>
      <c r="H7301" s="413" t="s">
        <v>12984</v>
      </c>
      <c r="I7301" s="413"/>
      <c r="J7301" s="413" t="s">
        <v>12985</v>
      </c>
      <c r="K7301" s="413"/>
      <c r="L7301" s="413"/>
    </row>
    <row r="7302" spans="1:12" ht="24" customHeight="1">
      <c r="A7302" s="300" t="s">
        <v>12986</v>
      </c>
      <c r="B7302" s="301" t="s">
        <v>13085</v>
      </c>
      <c r="C7302" s="300" t="s">
        <v>9</v>
      </c>
      <c r="D7302" s="300" t="s">
        <v>7909</v>
      </c>
      <c r="E7302" s="302" t="s">
        <v>51</v>
      </c>
      <c r="F7302" s="423" t="s">
        <v>13086</v>
      </c>
      <c r="G7302" s="423"/>
      <c r="H7302" s="423">
        <v>1.9929999999999999E-4</v>
      </c>
      <c r="I7302" s="423"/>
      <c r="J7302" s="424">
        <v>2.07E-2</v>
      </c>
      <c r="K7302" s="424"/>
      <c r="L7302" s="424"/>
    </row>
    <row r="7303" spans="1:12" ht="24" customHeight="1">
      <c r="A7303" s="300" t="s">
        <v>12986</v>
      </c>
      <c r="B7303" s="301" t="s">
        <v>13087</v>
      </c>
      <c r="C7303" s="300" t="s">
        <v>9</v>
      </c>
      <c r="D7303" s="300" t="s">
        <v>8873</v>
      </c>
      <c r="E7303" s="302" t="s">
        <v>51</v>
      </c>
      <c r="F7303" s="423" t="s">
        <v>13088</v>
      </c>
      <c r="G7303" s="423"/>
      <c r="H7303" s="423">
        <v>1.9000000000000001E-5</v>
      </c>
      <c r="I7303" s="423"/>
      <c r="J7303" s="424">
        <v>1.6500000000000001E-2</v>
      </c>
      <c r="K7303" s="424"/>
      <c r="L7303" s="424"/>
    </row>
    <row r="7304" spans="1:12" ht="48" customHeight="1">
      <c r="A7304" s="300" t="s">
        <v>12986</v>
      </c>
      <c r="B7304" s="301" t="s">
        <v>13089</v>
      </c>
      <c r="C7304" s="300" t="s">
        <v>9</v>
      </c>
      <c r="D7304" s="300" t="s">
        <v>9227</v>
      </c>
      <c r="E7304" s="302" t="s">
        <v>51</v>
      </c>
      <c r="F7304" s="423" t="s">
        <v>13090</v>
      </c>
      <c r="G7304" s="423"/>
      <c r="H7304" s="423">
        <v>1.3200000000000001E-5</v>
      </c>
      <c r="I7304" s="423"/>
      <c r="J7304" s="424">
        <v>1.7600000000000001E-2</v>
      </c>
      <c r="K7304" s="424"/>
      <c r="L7304" s="424"/>
    </row>
    <row r="7305" spans="1:12" ht="24" customHeight="1">
      <c r="A7305" s="300" t="s">
        <v>12986</v>
      </c>
      <c r="B7305" s="301" t="s">
        <v>13091</v>
      </c>
      <c r="C7305" s="300" t="s">
        <v>9</v>
      </c>
      <c r="D7305" s="300" t="s">
        <v>9580</v>
      </c>
      <c r="E7305" s="302" t="s">
        <v>51</v>
      </c>
      <c r="F7305" s="423" t="s">
        <v>13092</v>
      </c>
      <c r="G7305" s="423"/>
      <c r="H7305" s="423">
        <v>1.2999999999999999E-5</v>
      </c>
      <c r="I7305" s="423"/>
      <c r="J7305" s="424">
        <v>1.17E-2</v>
      </c>
      <c r="K7305" s="424"/>
      <c r="L7305" s="424"/>
    </row>
    <row r="7306" spans="1:12" ht="24" customHeight="1">
      <c r="A7306" s="300" t="s">
        <v>12986</v>
      </c>
      <c r="B7306" s="301" t="s">
        <v>12987</v>
      </c>
      <c r="C7306" s="300" t="s">
        <v>9</v>
      </c>
      <c r="D7306" s="300" t="s">
        <v>9831</v>
      </c>
      <c r="E7306" s="302" t="s">
        <v>12988</v>
      </c>
      <c r="F7306" s="423" t="s">
        <v>12989</v>
      </c>
      <c r="G7306" s="423"/>
      <c r="H7306" s="423">
        <v>4.6131999999999996E-3</v>
      </c>
      <c r="I7306" s="423"/>
      <c r="J7306" s="424">
        <v>4.6699999999999998E-2</v>
      </c>
      <c r="K7306" s="424"/>
      <c r="L7306" s="424"/>
    </row>
    <row r="7307" spans="1:12" ht="36" customHeight="1">
      <c r="A7307" s="300" t="s">
        <v>12986</v>
      </c>
      <c r="B7307" s="301" t="s">
        <v>12990</v>
      </c>
      <c r="C7307" s="300" t="s">
        <v>9</v>
      </c>
      <c r="D7307" s="300" t="s">
        <v>11426</v>
      </c>
      <c r="E7307" s="302" t="s">
        <v>51</v>
      </c>
      <c r="F7307" s="423" t="s">
        <v>12991</v>
      </c>
      <c r="G7307" s="423"/>
      <c r="H7307" s="423">
        <v>2.418E-4</v>
      </c>
      <c r="I7307" s="423"/>
      <c r="J7307" s="424">
        <v>3.2000000000000001E-2</v>
      </c>
      <c r="K7307" s="424"/>
      <c r="L7307" s="424"/>
    </row>
    <row r="7308" spans="1:12" ht="17.100000000000001" customHeight="1">
      <c r="A7308" s="298"/>
      <c r="B7308" s="298"/>
      <c r="C7308" s="298"/>
      <c r="D7308" s="298"/>
      <c r="E7308" s="298"/>
      <c r="F7308" s="298"/>
      <c r="G7308" s="298"/>
      <c r="H7308" s="298"/>
      <c r="I7308" s="298"/>
      <c r="J7308" s="298" t="s">
        <v>12992</v>
      </c>
      <c r="K7308" s="298"/>
      <c r="L7308" s="298" t="s">
        <v>12905</v>
      </c>
    </row>
    <row r="7309" spans="1:12">
      <c r="A7309" s="414" t="s">
        <v>12994</v>
      </c>
      <c r="B7309" s="414"/>
      <c r="C7309" s="414"/>
      <c r="D7309" s="414"/>
      <c r="E7309" s="414"/>
      <c r="F7309" s="414"/>
      <c r="G7309" s="414"/>
      <c r="H7309" s="414"/>
      <c r="I7309" s="294"/>
      <c r="J7309" s="294"/>
      <c r="K7309" s="294"/>
      <c r="L7309" s="294"/>
    </row>
    <row r="7310" spans="1:12" ht="17.100000000000001" customHeight="1">
      <c r="A7310" s="294" t="s">
        <v>12978</v>
      </c>
      <c r="B7310" s="298" t="s">
        <v>12979</v>
      </c>
      <c r="C7310" s="294" t="s">
        <v>12980</v>
      </c>
      <c r="D7310" s="294" t="s">
        <v>12981</v>
      </c>
      <c r="E7310" s="299" t="s">
        <v>12982</v>
      </c>
      <c r="F7310" s="413" t="s">
        <v>12983</v>
      </c>
      <c r="G7310" s="413"/>
      <c r="H7310" s="413" t="s">
        <v>12984</v>
      </c>
      <c r="I7310" s="413"/>
      <c r="J7310" s="413" t="s">
        <v>12985</v>
      </c>
      <c r="K7310" s="413"/>
      <c r="L7310" s="413"/>
    </row>
    <row r="7311" spans="1:12" ht="24" customHeight="1">
      <c r="A7311" s="300" t="s">
        <v>12986</v>
      </c>
      <c r="B7311" s="301" t="s">
        <v>13197</v>
      </c>
      <c r="C7311" s="300" t="s">
        <v>9</v>
      </c>
      <c r="D7311" s="300" t="s">
        <v>6983</v>
      </c>
      <c r="E7311" s="302" t="s">
        <v>27</v>
      </c>
      <c r="F7311" s="423" t="s">
        <v>13198</v>
      </c>
      <c r="G7311" s="423"/>
      <c r="H7311" s="423">
        <v>0.1744532</v>
      </c>
      <c r="I7311" s="423"/>
      <c r="J7311" s="424">
        <v>0.88100000000000001</v>
      </c>
      <c r="K7311" s="424"/>
      <c r="L7311" s="424"/>
    </row>
    <row r="7312" spans="1:12" ht="24" customHeight="1">
      <c r="A7312" s="300" t="s">
        <v>12986</v>
      </c>
      <c r="B7312" s="301" t="s">
        <v>13199</v>
      </c>
      <c r="C7312" s="300" t="s">
        <v>9</v>
      </c>
      <c r="D7312" s="300" t="s">
        <v>8746</v>
      </c>
      <c r="E7312" s="302" t="s">
        <v>27</v>
      </c>
      <c r="F7312" s="423" t="s">
        <v>13196</v>
      </c>
      <c r="G7312" s="423"/>
      <c r="H7312" s="423">
        <v>0.1744532</v>
      </c>
      <c r="I7312" s="423"/>
      <c r="J7312" s="424">
        <v>1.2543</v>
      </c>
      <c r="K7312" s="424"/>
      <c r="L7312" s="424"/>
    </row>
    <row r="7313" spans="1:12" ht="17.100000000000001" customHeight="1">
      <c r="A7313" s="298"/>
      <c r="B7313" s="298"/>
      <c r="C7313" s="298"/>
      <c r="D7313" s="298"/>
      <c r="E7313" s="298"/>
      <c r="F7313" s="298"/>
      <c r="G7313" s="298"/>
      <c r="H7313" s="298"/>
      <c r="I7313" s="298"/>
      <c r="J7313" s="298" t="s">
        <v>12992</v>
      </c>
      <c r="K7313" s="298"/>
      <c r="L7313" s="298" t="s">
        <v>14749</v>
      </c>
    </row>
    <row r="7314" spans="1:12">
      <c r="A7314" s="414" t="s">
        <v>12998</v>
      </c>
      <c r="B7314" s="414"/>
      <c r="C7314" s="414"/>
      <c r="D7314" s="414"/>
      <c r="E7314" s="414"/>
      <c r="F7314" s="414"/>
      <c r="G7314" s="414"/>
      <c r="H7314" s="414"/>
      <c r="I7314" s="294"/>
      <c r="J7314" s="294"/>
      <c r="K7314" s="294"/>
      <c r="L7314" s="294"/>
    </row>
    <row r="7315" spans="1:12" ht="17.100000000000001" customHeight="1">
      <c r="A7315" s="294" t="s">
        <v>12978</v>
      </c>
      <c r="B7315" s="298" t="s">
        <v>12979</v>
      </c>
      <c r="C7315" s="294" t="s">
        <v>12980</v>
      </c>
      <c r="D7315" s="294" t="s">
        <v>12981</v>
      </c>
      <c r="E7315" s="299" t="s">
        <v>12982</v>
      </c>
      <c r="F7315" s="413" t="s">
        <v>12983</v>
      </c>
      <c r="G7315" s="413"/>
      <c r="H7315" s="413" t="s">
        <v>12984</v>
      </c>
      <c r="I7315" s="413"/>
      <c r="J7315" s="413" t="s">
        <v>12985</v>
      </c>
      <c r="K7315" s="413"/>
      <c r="L7315" s="413"/>
    </row>
    <row r="7316" spans="1:12" ht="24" customHeight="1">
      <c r="A7316" s="300" t="s">
        <v>12986</v>
      </c>
      <c r="B7316" s="301" t="s">
        <v>13487</v>
      </c>
      <c r="C7316" s="300" t="s">
        <v>9</v>
      </c>
      <c r="D7316" s="300" t="s">
        <v>8761</v>
      </c>
      <c r="E7316" s="302" t="s">
        <v>20</v>
      </c>
      <c r="F7316" s="423" t="s">
        <v>13488</v>
      </c>
      <c r="G7316" s="423"/>
      <c r="H7316" s="423">
        <v>1.0169999999999999</v>
      </c>
      <c r="I7316" s="423"/>
      <c r="J7316" s="424">
        <v>2.4</v>
      </c>
      <c r="K7316" s="424"/>
      <c r="L7316" s="424"/>
    </row>
    <row r="7317" spans="1:12" ht="24" customHeight="1">
      <c r="A7317" s="300" t="s">
        <v>12986</v>
      </c>
      <c r="B7317" s="301" t="s">
        <v>13099</v>
      </c>
      <c r="C7317" s="300" t="s">
        <v>9</v>
      </c>
      <c r="D7317" s="300" t="s">
        <v>7224</v>
      </c>
      <c r="E7317" s="302" t="s">
        <v>51</v>
      </c>
      <c r="F7317" s="423" t="s">
        <v>13100</v>
      </c>
      <c r="G7317" s="423"/>
      <c r="H7317" s="423">
        <v>2.3546000000000001E-3</v>
      </c>
      <c r="I7317" s="423"/>
      <c r="J7317" s="424">
        <v>2.1600000000000001E-2</v>
      </c>
      <c r="K7317" s="424"/>
      <c r="L7317" s="424"/>
    </row>
    <row r="7318" spans="1:12" ht="24" customHeight="1">
      <c r="A7318" s="300" t="s">
        <v>12986</v>
      </c>
      <c r="B7318" s="301" t="s">
        <v>13101</v>
      </c>
      <c r="C7318" s="300" t="s">
        <v>9</v>
      </c>
      <c r="D7318" s="300" t="s">
        <v>7359</v>
      </c>
      <c r="E7318" s="302" t="s">
        <v>51</v>
      </c>
      <c r="F7318" s="423" t="s">
        <v>13102</v>
      </c>
      <c r="G7318" s="423"/>
      <c r="H7318" s="423">
        <v>7.6000000000000004E-5</v>
      </c>
      <c r="I7318" s="423"/>
      <c r="J7318" s="424">
        <v>9.7999999999999997E-3</v>
      </c>
      <c r="K7318" s="424"/>
      <c r="L7318" s="424"/>
    </row>
    <row r="7319" spans="1:12" ht="24" customHeight="1">
      <c r="A7319" s="300" t="s">
        <v>12986</v>
      </c>
      <c r="B7319" s="301" t="s">
        <v>13103</v>
      </c>
      <c r="C7319" s="300" t="s">
        <v>9</v>
      </c>
      <c r="D7319" s="300" t="s">
        <v>8851</v>
      </c>
      <c r="E7319" s="302" t="s">
        <v>51</v>
      </c>
      <c r="F7319" s="423" t="s">
        <v>13104</v>
      </c>
      <c r="G7319" s="423"/>
      <c r="H7319" s="423">
        <v>6.0800000000000001E-5</v>
      </c>
      <c r="I7319" s="423"/>
      <c r="J7319" s="424">
        <v>1.18E-2</v>
      </c>
      <c r="K7319" s="424"/>
      <c r="L7319" s="424"/>
    </row>
    <row r="7320" spans="1:12" ht="24" customHeight="1">
      <c r="A7320" s="300" t="s">
        <v>12986</v>
      </c>
      <c r="B7320" s="301" t="s">
        <v>13105</v>
      </c>
      <c r="C7320" s="300" t="s">
        <v>9</v>
      </c>
      <c r="D7320" s="300" t="s">
        <v>8852</v>
      </c>
      <c r="E7320" s="302" t="s">
        <v>51</v>
      </c>
      <c r="F7320" s="423" t="s">
        <v>13106</v>
      </c>
      <c r="G7320" s="423"/>
      <c r="H7320" s="423">
        <v>1.2999999999999999E-5</v>
      </c>
      <c r="I7320" s="423"/>
      <c r="J7320" s="424">
        <v>7.1000000000000004E-3</v>
      </c>
      <c r="K7320" s="424"/>
      <c r="L7320" s="424"/>
    </row>
    <row r="7321" spans="1:12" ht="24" customHeight="1">
      <c r="A7321" s="300" t="s">
        <v>12986</v>
      </c>
      <c r="B7321" s="301" t="s">
        <v>13107</v>
      </c>
      <c r="C7321" s="300" t="s">
        <v>9</v>
      </c>
      <c r="D7321" s="300" t="s">
        <v>9000</v>
      </c>
      <c r="E7321" s="302" t="s">
        <v>51</v>
      </c>
      <c r="F7321" s="423" t="s">
        <v>13108</v>
      </c>
      <c r="G7321" s="423"/>
      <c r="H7321" s="423">
        <v>2.6800999999999999E-3</v>
      </c>
      <c r="I7321" s="423"/>
      <c r="J7321" s="424">
        <v>1.8100000000000002E-2</v>
      </c>
      <c r="K7321" s="424"/>
      <c r="L7321" s="424"/>
    </row>
    <row r="7322" spans="1:12" ht="24" customHeight="1">
      <c r="A7322" s="300" t="s">
        <v>12986</v>
      </c>
      <c r="B7322" s="301" t="s">
        <v>13109</v>
      </c>
      <c r="C7322" s="300" t="s">
        <v>9</v>
      </c>
      <c r="D7322" s="300" t="s">
        <v>9574</v>
      </c>
      <c r="E7322" s="302" t="s">
        <v>51</v>
      </c>
      <c r="F7322" s="423" t="s">
        <v>13110</v>
      </c>
      <c r="G7322" s="423"/>
      <c r="H7322" s="423">
        <v>8.499E-4</v>
      </c>
      <c r="I7322" s="423"/>
      <c r="J7322" s="424">
        <v>7.4999999999999997E-3</v>
      </c>
      <c r="K7322" s="424"/>
      <c r="L7322" s="424"/>
    </row>
    <row r="7323" spans="1:12" ht="24" customHeight="1">
      <c r="A7323" s="300" t="s">
        <v>12986</v>
      </c>
      <c r="B7323" s="301" t="s">
        <v>13111</v>
      </c>
      <c r="C7323" s="300" t="s">
        <v>9</v>
      </c>
      <c r="D7323" s="300" t="s">
        <v>10714</v>
      </c>
      <c r="E7323" s="302" t="s">
        <v>93</v>
      </c>
      <c r="F7323" s="423" t="s">
        <v>13112</v>
      </c>
      <c r="G7323" s="423"/>
      <c r="H7323" s="423">
        <v>4.4680000000000002E-4</v>
      </c>
      <c r="I7323" s="423"/>
      <c r="J7323" s="424">
        <v>6.7999999999999996E-3</v>
      </c>
      <c r="K7323" s="424"/>
      <c r="L7323" s="424"/>
    </row>
    <row r="7324" spans="1:12" ht="24" customHeight="1">
      <c r="A7324" s="300" t="s">
        <v>12986</v>
      </c>
      <c r="B7324" s="301" t="s">
        <v>13113</v>
      </c>
      <c r="C7324" s="300" t="s">
        <v>9</v>
      </c>
      <c r="D7324" s="300" t="s">
        <v>10809</v>
      </c>
      <c r="E7324" s="302" t="s">
        <v>51</v>
      </c>
      <c r="F7324" s="423" t="s">
        <v>13114</v>
      </c>
      <c r="G7324" s="423"/>
      <c r="H7324" s="423">
        <v>4.4680000000000002E-4</v>
      </c>
      <c r="I7324" s="423"/>
      <c r="J7324" s="424">
        <v>5.4000000000000003E-3</v>
      </c>
      <c r="K7324" s="424"/>
      <c r="L7324" s="424"/>
    </row>
    <row r="7325" spans="1:12" ht="24" customHeight="1">
      <c r="A7325" s="300" t="s">
        <v>12986</v>
      </c>
      <c r="B7325" s="301" t="s">
        <v>13115</v>
      </c>
      <c r="C7325" s="300" t="s">
        <v>9</v>
      </c>
      <c r="D7325" s="300" t="s">
        <v>10810</v>
      </c>
      <c r="E7325" s="302" t="s">
        <v>51</v>
      </c>
      <c r="F7325" s="423" t="s">
        <v>13116</v>
      </c>
      <c r="G7325" s="423"/>
      <c r="H7325" s="423">
        <v>4.4680000000000002E-4</v>
      </c>
      <c r="I7325" s="423"/>
      <c r="J7325" s="424">
        <v>1.1900000000000001E-2</v>
      </c>
      <c r="K7325" s="424"/>
      <c r="L7325" s="424"/>
    </row>
    <row r="7326" spans="1:12" ht="24" customHeight="1">
      <c r="A7326" s="300" t="s">
        <v>12986</v>
      </c>
      <c r="B7326" s="301" t="s">
        <v>13117</v>
      </c>
      <c r="C7326" s="300" t="s">
        <v>9</v>
      </c>
      <c r="D7326" s="300" t="s">
        <v>10837</v>
      </c>
      <c r="E7326" s="302" t="s">
        <v>51</v>
      </c>
      <c r="F7326" s="423" t="s">
        <v>13118</v>
      </c>
      <c r="G7326" s="423"/>
      <c r="H7326" s="423">
        <v>1.52E-5</v>
      </c>
      <c r="I7326" s="423"/>
      <c r="J7326" s="424">
        <v>6.7999999999999996E-3</v>
      </c>
      <c r="K7326" s="424"/>
      <c r="L7326" s="424"/>
    </row>
    <row r="7327" spans="1:12" ht="24" customHeight="1">
      <c r="A7327" s="300" t="s">
        <v>12986</v>
      </c>
      <c r="B7327" s="301" t="s">
        <v>13003</v>
      </c>
      <c r="C7327" s="300" t="s">
        <v>9</v>
      </c>
      <c r="D7327" s="300" t="s">
        <v>7216</v>
      </c>
      <c r="E7327" s="302" t="s">
        <v>51</v>
      </c>
      <c r="F7327" s="423" t="s">
        <v>13004</v>
      </c>
      <c r="G7327" s="423"/>
      <c r="H7327" s="423">
        <v>8.9459999999999995E-4</v>
      </c>
      <c r="I7327" s="423"/>
      <c r="J7327" s="424">
        <v>2.9899999999999999E-2</v>
      </c>
      <c r="K7327" s="424"/>
      <c r="L7327" s="424"/>
    </row>
    <row r="7328" spans="1:12" ht="24" customHeight="1">
      <c r="A7328" s="300" t="s">
        <v>12986</v>
      </c>
      <c r="B7328" s="301" t="s">
        <v>13005</v>
      </c>
      <c r="C7328" s="300" t="s">
        <v>9</v>
      </c>
      <c r="D7328" s="300" t="s">
        <v>7393</v>
      </c>
      <c r="E7328" s="302" t="s">
        <v>12988</v>
      </c>
      <c r="F7328" s="423" t="s">
        <v>13006</v>
      </c>
      <c r="G7328" s="423"/>
      <c r="H7328" s="423">
        <v>5.3819999999999996E-4</v>
      </c>
      <c r="I7328" s="423"/>
      <c r="J7328" s="424">
        <v>2.9100000000000001E-2</v>
      </c>
      <c r="K7328" s="424"/>
      <c r="L7328" s="424"/>
    </row>
    <row r="7329" spans="1:12" ht="24" customHeight="1">
      <c r="A7329" s="300" t="s">
        <v>12986</v>
      </c>
      <c r="B7329" s="301" t="s">
        <v>13007</v>
      </c>
      <c r="C7329" s="300" t="s">
        <v>9</v>
      </c>
      <c r="D7329" s="300" t="s">
        <v>10619</v>
      </c>
      <c r="E7329" s="302" t="s">
        <v>51</v>
      </c>
      <c r="F7329" s="423" t="s">
        <v>13008</v>
      </c>
      <c r="G7329" s="423"/>
      <c r="H7329" s="423">
        <v>4.1760000000000001E-4</v>
      </c>
      <c r="I7329" s="423"/>
      <c r="J7329" s="424">
        <v>7.9899999999999999E-2</v>
      </c>
      <c r="K7329" s="424"/>
      <c r="L7329" s="424"/>
    </row>
    <row r="7330" spans="1:12" ht="24" customHeight="1">
      <c r="A7330" s="300" t="s">
        <v>12986</v>
      </c>
      <c r="B7330" s="301" t="s">
        <v>13009</v>
      </c>
      <c r="C7330" s="300" t="s">
        <v>9</v>
      </c>
      <c r="D7330" s="300" t="s">
        <v>10769</v>
      </c>
      <c r="E7330" s="302" t="s">
        <v>51</v>
      </c>
      <c r="F7330" s="423" t="s">
        <v>13010</v>
      </c>
      <c r="G7330" s="423"/>
      <c r="H7330" s="423">
        <v>3.7530399999999998E-2</v>
      </c>
      <c r="I7330" s="423"/>
      <c r="J7330" s="424">
        <v>4.7300000000000002E-2</v>
      </c>
      <c r="K7330" s="424"/>
      <c r="L7330" s="424"/>
    </row>
    <row r="7331" spans="1:12" ht="24" customHeight="1">
      <c r="A7331" s="300" t="s">
        <v>12986</v>
      </c>
      <c r="B7331" s="301" t="s">
        <v>13011</v>
      </c>
      <c r="C7331" s="300" t="s">
        <v>9</v>
      </c>
      <c r="D7331" s="300" t="s">
        <v>10929</v>
      </c>
      <c r="E7331" s="302" t="s">
        <v>51</v>
      </c>
      <c r="F7331" s="423" t="s">
        <v>13012</v>
      </c>
      <c r="G7331" s="423"/>
      <c r="H7331" s="423">
        <v>3.6190000000000001E-4</v>
      </c>
      <c r="I7331" s="423"/>
      <c r="J7331" s="424">
        <v>5.45E-2</v>
      </c>
      <c r="K7331" s="424"/>
      <c r="L7331" s="424"/>
    </row>
    <row r="7332" spans="1:12" ht="17.100000000000001" customHeight="1">
      <c r="A7332" s="298"/>
      <c r="B7332" s="298"/>
      <c r="C7332" s="298"/>
      <c r="D7332" s="298"/>
      <c r="E7332" s="298"/>
      <c r="F7332" s="298"/>
      <c r="G7332" s="298"/>
      <c r="H7332" s="298"/>
      <c r="I7332" s="298"/>
      <c r="J7332" s="298" t="s">
        <v>12992</v>
      </c>
      <c r="K7332" s="298"/>
      <c r="L7332" s="298" t="s">
        <v>14750</v>
      </c>
    </row>
    <row r="7333" spans="1:12">
      <c r="A7333" s="414" t="s">
        <v>13056</v>
      </c>
      <c r="B7333" s="414"/>
      <c r="C7333" s="414"/>
      <c r="D7333" s="414"/>
      <c r="E7333" s="414"/>
      <c r="F7333" s="414"/>
      <c r="G7333" s="414"/>
      <c r="H7333" s="414"/>
      <c r="I7333" s="294"/>
      <c r="J7333" s="294"/>
      <c r="K7333" s="294"/>
      <c r="L7333" s="294"/>
    </row>
    <row r="7334" spans="1:12" ht="17.100000000000001" customHeight="1">
      <c r="A7334" s="294" t="s">
        <v>12978</v>
      </c>
      <c r="B7334" s="298" t="s">
        <v>12979</v>
      </c>
      <c r="C7334" s="294" t="s">
        <v>12980</v>
      </c>
      <c r="D7334" s="294" t="s">
        <v>12981</v>
      </c>
      <c r="E7334" s="299" t="s">
        <v>12982</v>
      </c>
      <c r="F7334" s="413" t="s">
        <v>12983</v>
      </c>
      <c r="G7334" s="413"/>
      <c r="H7334" s="413" t="s">
        <v>12984</v>
      </c>
      <c r="I7334" s="413"/>
      <c r="J7334" s="413" t="s">
        <v>12985</v>
      </c>
      <c r="K7334" s="413"/>
      <c r="L7334" s="413"/>
    </row>
    <row r="7335" spans="1:12" ht="24" customHeight="1">
      <c r="A7335" s="300" t="s">
        <v>12986</v>
      </c>
      <c r="B7335" s="301" t="s">
        <v>13057</v>
      </c>
      <c r="C7335" s="300" t="s">
        <v>9</v>
      </c>
      <c r="D7335" s="300" t="s">
        <v>12549</v>
      </c>
      <c r="E7335" s="302" t="s">
        <v>27</v>
      </c>
      <c r="F7335" s="423" t="s">
        <v>12948</v>
      </c>
      <c r="G7335" s="423"/>
      <c r="H7335" s="423">
        <v>0.33578029999999998</v>
      </c>
      <c r="I7335" s="423"/>
      <c r="J7335" s="424">
        <v>0.21829999999999999</v>
      </c>
      <c r="K7335" s="424"/>
      <c r="L7335" s="424"/>
    </row>
    <row r="7336" spans="1:12" ht="17.100000000000001" customHeight="1">
      <c r="A7336" s="298"/>
      <c r="B7336" s="298"/>
      <c r="C7336" s="298"/>
      <c r="D7336" s="298"/>
      <c r="E7336" s="298"/>
      <c r="F7336" s="298"/>
      <c r="G7336" s="298"/>
      <c r="H7336" s="298"/>
      <c r="I7336" s="298"/>
      <c r="J7336" s="298" t="s">
        <v>12992</v>
      </c>
      <c r="K7336" s="298"/>
      <c r="L7336" s="298" t="s">
        <v>12943</v>
      </c>
    </row>
    <row r="7337" spans="1:12">
      <c r="A7337" s="414" t="s">
        <v>13058</v>
      </c>
      <c r="B7337" s="414"/>
      <c r="C7337" s="414"/>
      <c r="D7337" s="414"/>
      <c r="E7337" s="414"/>
      <c r="F7337" s="414"/>
      <c r="G7337" s="414"/>
      <c r="H7337" s="414"/>
      <c r="I7337" s="294"/>
      <c r="J7337" s="294"/>
      <c r="K7337" s="294"/>
      <c r="L7337" s="294"/>
    </row>
    <row r="7338" spans="1:12" ht="17.100000000000001" customHeight="1">
      <c r="A7338" s="294" t="s">
        <v>12978</v>
      </c>
      <c r="B7338" s="298" t="s">
        <v>12979</v>
      </c>
      <c r="C7338" s="294" t="s">
        <v>12980</v>
      </c>
      <c r="D7338" s="294" t="s">
        <v>12981</v>
      </c>
      <c r="E7338" s="299" t="s">
        <v>12982</v>
      </c>
      <c r="F7338" s="413" t="s">
        <v>12983</v>
      </c>
      <c r="G7338" s="413"/>
      <c r="H7338" s="413" t="s">
        <v>12984</v>
      </c>
      <c r="I7338" s="413"/>
      <c r="J7338" s="413" t="s">
        <v>12985</v>
      </c>
      <c r="K7338" s="413"/>
      <c r="L7338" s="413"/>
    </row>
    <row r="7339" spans="1:12" ht="24" customHeight="1">
      <c r="A7339" s="300" t="s">
        <v>12986</v>
      </c>
      <c r="B7339" s="301" t="s">
        <v>13059</v>
      </c>
      <c r="C7339" s="300" t="s">
        <v>9</v>
      </c>
      <c r="D7339" s="300" t="s">
        <v>12535</v>
      </c>
      <c r="E7339" s="302" t="s">
        <v>27</v>
      </c>
      <c r="F7339" s="423" t="s">
        <v>12936</v>
      </c>
      <c r="G7339" s="423"/>
      <c r="H7339" s="423">
        <v>0.33578029999999998</v>
      </c>
      <c r="I7339" s="423"/>
      <c r="J7339" s="424">
        <v>1.6799999999999999E-2</v>
      </c>
      <c r="K7339" s="424"/>
      <c r="L7339" s="424"/>
    </row>
    <row r="7340" spans="1:12" ht="17.100000000000001" customHeight="1">
      <c r="A7340" s="298"/>
      <c r="B7340" s="298"/>
      <c r="C7340" s="298"/>
      <c r="D7340" s="298"/>
      <c r="E7340" s="298"/>
      <c r="F7340" s="298"/>
      <c r="G7340" s="298"/>
      <c r="H7340" s="298"/>
      <c r="I7340" s="298"/>
      <c r="J7340" s="298" t="s">
        <v>12992</v>
      </c>
      <c r="K7340" s="298"/>
      <c r="L7340" s="298" t="s">
        <v>12909</v>
      </c>
    </row>
    <row r="7341" spans="1:12">
      <c r="A7341" s="414" t="s">
        <v>13060</v>
      </c>
      <c r="B7341" s="414"/>
      <c r="C7341" s="414"/>
      <c r="D7341" s="414"/>
      <c r="E7341" s="414"/>
      <c r="F7341" s="414"/>
      <c r="G7341" s="414"/>
      <c r="H7341" s="414"/>
      <c r="I7341" s="294"/>
      <c r="J7341" s="294"/>
      <c r="K7341" s="294"/>
      <c r="L7341" s="294"/>
    </row>
    <row r="7342" spans="1:12" ht="17.100000000000001" customHeight="1">
      <c r="A7342" s="294" t="s">
        <v>12978</v>
      </c>
      <c r="B7342" s="298" t="s">
        <v>12979</v>
      </c>
      <c r="C7342" s="294" t="s">
        <v>12980</v>
      </c>
      <c r="D7342" s="294" t="s">
        <v>12981</v>
      </c>
      <c r="E7342" s="299" t="s">
        <v>12982</v>
      </c>
      <c r="F7342" s="413" t="s">
        <v>12983</v>
      </c>
      <c r="G7342" s="413"/>
      <c r="H7342" s="413" t="s">
        <v>12984</v>
      </c>
      <c r="I7342" s="413"/>
      <c r="J7342" s="413" t="s">
        <v>12985</v>
      </c>
      <c r="K7342" s="413"/>
      <c r="L7342" s="413"/>
    </row>
    <row r="7343" spans="1:12" ht="24" customHeight="1">
      <c r="A7343" s="300" t="s">
        <v>12986</v>
      </c>
      <c r="B7343" s="301" t="s">
        <v>13061</v>
      </c>
      <c r="C7343" s="300" t="s">
        <v>9</v>
      </c>
      <c r="D7343" s="300" t="s">
        <v>12522</v>
      </c>
      <c r="E7343" s="302" t="s">
        <v>27</v>
      </c>
      <c r="F7343" s="423" t="s">
        <v>12964</v>
      </c>
      <c r="G7343" s="423"/>
      <c r="H7343" s="423">
        <v>0.33578029999999998</v>
      </c>
      <c r="I7343" s="423"/>
      <c r="J7343" s="424">
        <v>0.84950000000000003</v>
      </c>
      <c r="K7343" s="424"/>
      <c r="L7343" s="424"/>
    </row>
    <row r="7344" spans="1:12" ht="24" customHeight="1">
      <c r="A7344" s="300" t="s">
        <v>12986</v>
      </c>
      <c r="B7344" s="301" t="s">
        <v>13062</v>
      </c>
      <c r="C7344" s="300" t="s">
        <v>9</v>
      </c>
      <c r="D7344" s="300" t="s">
        <v>12527</v>
      </c>
      <c r="E7344" s="302" t="s">
        <v>27</v>
      </c>
      <c r="F7344" s="423" t="s">
        <v>13063</v>
      </c>
      <c r="G7344" s="423"/>
      <c r="H7344" s="423">
        <v>0.33578029999999998</v>
      </c>
      <c r="I7344" s="423"/>
      <c r="J7344" s="424">
        <v>0.1142</v>
      </c>
      <c r="K7344" s="424"/>
      <c r="L7344" s="424"/>
    </row>
    <row r="7345" spans="1:12" ht="17.100000000000001" customHeight="1">
      <c r="A7345" s="298"/>
      <c r="B7345" s="298"/>
      <c r="C7345" s="298"/>
      <c r="D7345" s="298"/>
      <c r="E7345" s="298"/>
      <c r="F7345" s="298"/>
      <c r="G7345" s="298"/>
      <c r="H7345" s="298"/>
      <c r="I7345" s="298"/>
      <c r="J7345" s="298" t="s">
        <v>12992</v>
      </c>
      <c r="K7345" s="298"/>
      <c r="L7345" s="298" t="s">
        <v>13906</v>
      </c>
    </row>
    <row r="7346" spans="1:12" ht="17.100000000000001" customHeight="1">
      <c r="A7346" s="294" t="s">
        <v>13014</v>
      </c>
      <c r="B7346" s="294"/>
      <c r="C7346" s="294"/>
      <c r="D7346" s="294"/>
      <c r="E7346" s="294"/>
      <c r="F7346" s="294"/>
      <c r="G7346" s="294"/>
      <c r="H7346" s="294"/>
      <c r="I7346" s="294"/>
      <c r="J7346" s="294"/>
      <c r="K7346" s="294"/>
      <c r="L7346" s="294"/>
    </row>
    <row r="7347" spans="1:12" ht="17.100000000000001" customHeight="1">
      <c r="A7347" s="298"/>
      <c r="B7347" s="298"/>
      <c r="C7347" s="298"/>
      <c r="D7347" s="298"/>
      <c r="E7347" s="298"/>
      <c r="F7347" s="298"/>
      <c r="G7347" s="298"/>
      <c r="H7347" s="298"/>
      <c r="I7347" s="298"/>
      <c r="J7347" s="298" t="s">
        <v>13015</v>
      </c>
      <c r="K7347" s="298"/>
      <c r="L7347" s="298" t="s">
        <v>14442</v>
      </c>
    </row>
    <row r="7348" spans="1:12" ht="17.100000000000001" customHeight="1">
      <c r="A7348" s="298"/>
      <c r="B7348" s="298"/>
      <c r="C7348" s="298"/>
      <c r="D7348" s="298"/>
      <c r="E7348" s="298"/>
      <c r="F7348" s="298"/>
      <c r="G7348" s="298"/>
      <c r="H7348" s="298"/>
      <c r="I7348" s="298"/>
      <c r="J7348" s="298" t="s">
        <v>13017</v>
      </c>
      <c r="K7348" s="298" t="s">
        <v>13018</v>
      </c>
      <c r="L7348" s="298" t="s">
        <v>14751</v>
      </c>
    </row>
    <row r="7349" spans="1:12" ht="17.100000000000001" customHeight="1">
      <c r="A7349" s="298"/>
      <c r="B7349" s="298"/>
      <c r="C7349" s="298"/>
      <c r="D7349" s="298"/>
      <c r="E7349" s="298"/>
      <c r="F7349" s="298"/>
      <c r="G7349" s="298"/>
      <c r="H7349" s="298"/>
      <c r="I7349" s="298"/>
      <c r="J7349" s="298" t="s">
        <v>13020</v>
      </c>
      <c r="K7349" s="298"/>
      <c r="L7349" s="298" t="s">
        <v>14752</v>
      </c>
    </row>
    <row r="7350" spans="1:12" ht="17.100000000000001" customHeight="1">
      <c r="A7350" s="298"/>
      <c r="B7350" s="298"/>
      <c r="C7350" s="298"/>
      <c r="D7350" s="298"/>
      <c r="E7350" s="298"/>
      <c r="F7350" s="298"/>
      <c r="G7350" s="298"/>
      <c r="H7350" s="298"/>
      <c r="I7350" s="298"/>
      <c r="J7350" s="298" t="s">
        <v>13022</v>
      </c>
      <c r="K7350" s="298" t="s">
        <v>12974</v>
      </c>
      <c r="L7350" s="298" t="s">
        <v>14753</v>
      </c>
    </row>
    <row r="7351" spans="1:12" ht="17.100000000000001" customHeight="1">
      <c r="A7351" s="298"/>
      <c r="B7351" s="298"/>
      <c r="C7351" s="298"/>
      <c r="D7351" s="298"/>
      <c r="E7351" s="298"/>
      <c r="F7351" s="298"/>
      <c r="G7351" s="298"/>
      <c r="H7351" s="298"/>
      <c r="I7351" s="298"/>
      <c r="J7351" s="298" t="s">
        <v>13024</v>
      </c>
      <c r="K7351" s="298"/>
      <c r="L7351" s="298" t="s">
        <v>14754</v>
      </c>
    </row>
    <row r="7352" spans="1:12" ht="30" customHeight="1">
      <c r="A7352" s="299"/>
      <c r="B7352" s="299"/>
      <c r="C7352" s="299"/>
      <c r="D7352" s="299"/>
      <c r="E7352" s="299"/>
      <c r="F7352" s="299"/>
      <c r="G7352" s="299"/>
      <c r="H7352" s="299"/>
      <c r="I7352" s="299"/>
      <c r="J7352" s="299"/>
      <c r="K7352" s="299"/>
      <c r="L7352" s="299"/>
    </row>
    <row r="7353" spans="1:12" ht="36" customHeight="1">
      <c r="A7353" s="295" t="s">
        <v>14755</v>
      </c>
      <c r="B7353" s="296" t="s">
        <v>14756</v>
      </c>
      <c r="C7353" s="295" t="s">
        <v>9</v>
      </c>
      <c r="D7353" s="295" t="s">
        <v>4748</v>
      </c>
      <c r="E7353" s="297" t="s">
        <v>20</v>
      </c>
      <c r="F7353" s="296"/>
      <c r="G7353" s="296"/>
      <c r="H7353" s="296"/>
      <c r="I7353" s="296"/>
      <c r="J7353" s="296"/>
      <c r="K7353" s="296"/>
      <c r="L7353" s="296"/>
    </row>
    <row r="7354" spans="1:12">
      <c r="A7354" s="414" t="s">
        <v>12977</v>
      </c>
      <c r="B7354" s="414"/>
      <c r="C7354" s="414"/>
      <c r="D7354" s="414"/>
      <c r="E7354" s="414"/>
      <c r="F7354" s="414"/>
      <c r="G7354" s="414"/>
      <c r="H7354" s="414"/>
      <c r="I7354" s="294"/>
      <c r="J7354" s="294"/>
      <c r="K7354" s="294"/>
      <c r="L7354" s="294"/>
    </row>
    <row r="7355" spans="1:12" ht="17.100000000000001" customHeight="1">
      <c r="A7355" s="294" t="s">
        <v>12978</v>
      </c>
      <c r="B7355" s="298" t="s">
        <v>12979</v>
      </c>
      <c r="C7355" s="294" t="s">
        <v>12980</v>
      </c>
      <c r="D7355" s="294" t="s">
        <v>12981</v>
      </c>
      <c r="E7355" s="299" t="s">
        <v>12982</v>
      </c>
      <c r="F7355" s="413" t="s">
        <v>12983</v>
      </c>
      <c r="G7355" s="413"/>
      <c r="H7355" s="413" t="s">
        <v>12984</v>
      </c>
      <c r="I7355" s="413"/>
      <c r="J7355" s="413" t="s">
        <v>12985</v>
      </c>
      <c r="K7355" s="413"/>
      <c r="L7355" s="413"/>
    </row>
    <row r="7356" spans="1:12" ht="24" customHeight="1">
      <c r="A7356" s="300" t="s">
        <v>12986</v>
      </c>
      <c r="B7356" s="301" t="s">
        <v>13085</v>
      </c>
      <c r="C7356" s="300" t="s">
        <v>9</v>
      </c>
      <c r="D7356" s="300" t="s">
        <v>7909</v>
      </c>
      <c r="E7356" s="302" t="s">
        <v>51</v>
      </c>
      <c r="F7356" s="423" t="s">
        <v>13086</v>
      </c>
      <c r="G7356" s="423"/>
      <c r="H7356" s="423">
        <v>4.818E-4</v>
      </c>
      <c r="I7356" s="423"/>
      <c r="J7356" s="424">
        <v>5.0099999999999999E-2</v>
      </c>
      <c r="K7356" s="424"/>
      <c r="L7356" s="424"/>
    </row>
    <row r="7357" spans="1:12" ht="24" customHeight="1">
      <c r="A7357" s="300" t="s">
        <v>12986</v>
      </c>
      <c r="B7357" s="301" t="s">
        <v>13087</v>
      </c>
      <c r="C7357" s="300" t="s">
        <v>9</v>
      </c>
      <c r="D7357" s="300" t="s">
        <v>8873</v>
      </c>
      <c r="E7357" s="302" t="s">
        <v>51</v>
      </c>
      <c r="F7357" s="423" t="s">
        <v>13088</v>
      </c>
      <c r="G7357" s="423"/>
      <c r="H7357" s="423">
        <v>4.6100000000000002E-5</v>
      </c>
      <c r="I7357" s="423"/>
      <c r="J7357" s="424">
        <v>4.0099999999999997E-2</v>
      </c>
      <c r="K7357" s="424"/>
      <c r="L7357" s="424"/>
    </row>
    <row r="7358" spans="1:12" ht="48" customHeight="1">
      <c r="A7358" s="300" t="s">
        <v>12986</v>
      </c>
      <c r="B7358" s="301" t="s">
        <v>13089</v>
      </c>
      <c r="C7358" s="300" t="s">
        <v>9</v>
      </c>
      <c r="D7358" s="300" t="s">
        <v>9227</v>
      </c>
      <c r="E7358" s="302" t="s">
        <v>51</v>
      </c>
      <c r="F7358" s="423" t="s">
        <v>13090</v>
      </c>
      <c r="G7358" s="423"/>
      <c r="H7358" s="423">
        <v>3.2199999999999997E-5</v>
      </c>
      <c r="I7358" s="423"/>
      <c r="J7358" s="424">
        <v>4.3099999999999999E-2</v>
      </c>
      <c r="K7358" s="424"/>
      <c r="L7358" s="424"/>
    </row>
    <row r="7359" spans="1:12" ht="24" customHeight="1">
      <c r="A7359" s="300" t="s">
        <v>12986</v>
      </c>
      <c r="B7359" s="301" t="s">
        <v>13091</v>
      </c>
      <c r="C7359" s="300" t="s">
        <v>9</v>
      </c>
      <c r="D7359" s="300" t="s">
        <v>9580</v>
      </c>
      <c r="E7359" s="302" t="s">
        <v>51</v>
      </c>
      <c r="F7359" s="423" t="s">
        <v>13092</v>
      </c>
      <c r="G7359" s="423"/>
      <c r="H7359" s="423">
        <v>3.1300000000000002E-5</v>
      </c>
      <c r="I7359" s="423"/>
      <c r="J7359" s="424">
        <v>2.81E-2</v>
      </c>
      <c r="K7359" s="424"/>
      <c r="L7359" s="424"/>
    </row>
    <row r="7360" spans="1:12" ht="24" customHeight="1">
      <c r="A7360" s="300" t="s">
        <v>12986</v>
      </c>
      <c r="B7360" s="301" t="s">
        <v>12987</v>
      </c>
      <c r="C7360" s="300" t="s">
        <v>9</v>
      </c>
      <c r="D7360" s="300" t="s">
        <v>9831</v>
      </c>
      <c r="E7360" s="302" t="s">
        <v>12988</v>
      </c>
      <c r="F7360" s="423" t="s">
        <v>12989</v>
      </c>
      <c r="G7360" s="423"/>
      <c r="H7360" s="423">
        <v>1.11457E-2</v>
      </c>
      <c r="I7360" s="423"/>
      <c r="J7360" s="424">
        <v>0.1128</v>
      </c>
      <c r="K7360" s="424"/>
      <c r="L7360" s="424"/>
    </row>
    <row r="7361" spans="1:12" ht="36" customHeight="1">
      <c r="A7361" s="300" t="s">
        <v>12986</v>
      </c>
      <c r="B7361" s="301" t="s">
        <v>12990</v>
      </c>
      <c r="C7361" s="300" t="s">
        <v>9</v>
      </c>
      <c r="D7361" s="300" t="s">
        <v>11426</v>
      </c>
      <c r="E7361" s="302" t="s">
        <v>51</v>
      </c>
      <c r="F7361" s="423" t="s">
        <v>12991</v>
      </c>
      <c r="G7361" s="423"/>
      <c r="H7361" s="423">
        <v>5.8399999999999999E-4</v>
      </c>
      <c r="I7361" s="423"/>
      <c r="J7361" s="424">
        <v>7.7200000000000005E-2</v>
      </c>
      <c r="K7361" s="424"/>
      <c r="L7361" s="424"/>
    </row>
    <row r="7362" spans="1:12" ht="17.100000000000001" customHeight="1">
      <c r="A7362" s="298"/>
      <c r="B7362" s="298"/>
      <c r="C7362" s="298"/>
      <c r="D7362" s="298"/>
      <c r="E7362" s="298"/>
      <c r="F7362" s="298"/>
      <c r="G7362" s="298"/>
      <c r="H7362" s="298"/>
      <c r="I7362" s="298"/>
      <c r="J7362" s="298" t="s">
        <v>12992</v>
      </c>
      <c r="K7362" s="298"/>
      <c r="L7362" s="298" t="s">
        <v>12927</v>
      </c>
    </row>
    <row r="7363" spans="1:12">
      <c r="A7363" s="414" t="s">
        <v>12994</v>
      </c>
      <c r="B7363" s="414"/>
      <c r="C7363" s="414"/>
      <c r="D7363" s="414"/>
      <c r="E7363" s="414"/>
      <c r="F7363" s="414"/>
      <c r="G7363" s="414"/>
      <c r="H7363" s="414"/>
      <c r="I7363" s="294"/>
      <c r="J7363" s="294"/>
      <c r="K7363" s="294"/>
      <c r="L7363" s="294"/>
    </row>
    <row r="7364" spans="1:12" ht="17.100000000000001" customHeight="1">
      <c r="A7364" s="294" t="s">
        <v>12978</v>
      </c>
      <c r="B7364" s="298" t="s">
        <v>12979</v>
      </c>
      <c r="C7364" s="294" t="s">
        <v>12980</v>
      </c>
      <c r="D7364" s="294" t="s">
        <v>12981</v>
      </c>
      <c r="E7364" s="299" t="s">
        <v>12982</v>
      </c>
      <c r="F7364" s="413" t="s">
        <v>12983</v>
      </c>
      <c r="G7364" s="413"/>
      <c r="H7364" s="413" t="s">
        <v>12984</v>
      </c>
      <c r="I7364" s="413"/>
      <c r="J7364" s="413" t="s">
        <v>12985</v>
      </c>
      <c r="K7364" s="413"/>
      <c r="L7364" s="413"/>
    </row>
    <row r="7365" spans="1:12" ht="24" customHeight="1">
      <c r="A7365" s="300" t="s">
        <v>12986</v>
      </c>
      <c r="B7365" s="301" t="s">
        <v>13197</v>
      </c>
      <c r="C7365" s="300" t="s">
        <v>9</v>
      </c>
      <c r="D7365" s="300" t="s">
        <v>6983</v>
      </c>
      <c r="E7365" s="302" t="s">
        <v>27</v>
      </c>
      <c r="F7365" s="423" t="s">
        <v>13198</v>
      </c>
      <c r="G7365" s="423"/>
      <c r="H7365" s="423">
        <v>0.37949509999999997</v>
      </c>
      <c r="I7365" s="423"/>
      <c r="J7365" s="424">
        <v>1.9165000000000001</v>
      </c>
      <c r="K7365" s="424"/>
      <c r="L7365" s="424"/>
    </row>
    <row r="7366" spans="1:12" ht="24" customHeight="1">
      <c r="A7366" s="300" t="s">
        <v>12986</v>
      </c>
      <c r="B7366" s="301" t="s">
        <v>13199</v>
      </c>
      <c r="C7366" s="300" t="s">
        <v>9</v>
      </c>
      <c r="D7366" s="300" t="s">
        <v>8746</v>
      </c>
      <c r="E7366" s="302" t="s">
        <v>27</v>
      </c>
      <c r="F7366" s="423" t="s">
        <v>13196</v>
      </c>
      <c r="G7366" s="423"/>
      <c r="H7366" s="423">
        <v>0.37949509999999997</v>
      </c>
      <c r="I7366" s="423"/>
      <c r="J7366" s="424">
        <v>2.7286000000000001</v>
      </c>
      <c r="K7366" s="424"/>
      <c r="L7366" s="424"/>
    </row>
    <row r="7367" spans="1:12" ht="24" customHeight="1">
      <c r="A7367" s="300" t="s">
        <v>12986</v>
      </c>
      <c r="B7367" s="301" t="s">
        <v>13193</v>
      </c>
      <c r="C7367" s="300" t="s">
        <v>9</v>
      </c>
      <c r="D7367" s="300" t="s">
        <v>7200</v>
      </c>
      <c r="E7367" s="302" t="s">
        <v>27</v>
      </c>
      <c r="F7367" s="423" t="s">
        <v>13194</v>
      </c>
      <c r="G7367" s="423"/>
      <c r="H7367" s="423">
        <v>1.00888E-2</v>
      </c>
      <c r="I7367" s="423"/>
      <c r="J7367" s="424">
        <v>5.1400000000000001E-2</v>
      </c>
      <c r="K7367" s="424"/>
      <c r="L7367" s="424"/>
    </row>
    <row r="7368" spans="1:12" ht="24" customHeight="1">
      <c r="A7368" s="300" t="s">
        <v>12986</v>
      </c>
      <c r="B7368" s="301" t="s">
        <v>13195</v>
      </c>
      <c r="C7368" s="300" t="s">
        <v>9</v>
      </c>
      <c r="D7368" s="300" t="s">
        <v>8821</v>
      </c>
      <c r="E7368" s="302" t="s">
        <v>27</v>
      </c>
      <c r="F7368" s="423" t="s">
        <v>13196</v>
      </c>
      <c r="G7368" s="423"/>
      <c r="H7368" s="423">
        <v>7.0621699999999996E-2</v>
      </c>
      <c r="I7368" s="423"/>
      <c r="J7368" s="424">
        <v>0.50780000000000003</v>
      </c>
      <c r="K7368" s="424"/>
      <c r="L7368" s="424"/>
    </row>
    <row r="7369" spans="1:12" ht="17.100000000000001" customHeight="1">
      <c r="A7369" s="298"/>
      <c r="B7369" s="298"/>
      <c r="C7369" s="298"/>
      <c r="D7369" s="298"/>
      <c r="E7369" s="298"/>
      <c r="F7369" s="298"/>
      <c r="G7369" s="298"/>
      <c r="H7369" s="298"/>
      <c r="I7369" s="298"/>
      <c r="J7369" s="298" t="s">
        <v>12992</v>
      </c>
      <c r="K7369" s="298"/>
      <c r="L7369" s="298" t="s">
        <v>14757</v>
      </c>
    </row>
    <row r="7370" spans="1:12">
      <c r="A7370" s="414" t="s">
        <v>12998</v>
      </c>
      <c r="B7370" s="414"/>
      <c r="C7370" s="414"/>
      <c r="D7370" s="414"/>
      <c r="E7370" s="414"/>
      <c r="F7370" s="414"/>
      <c r="G7370" s="414"/>
      <c r="H7370" s="414"/>
      <c r="I7370" s="294"/>
      <c r="J7370" s="294"/>
      <c r="K7370" s="294"/>
      <c r="L7370" s="294"/>
    </row>
    <row r="7371" spans="1:12" ht="17.100000000000001" customHeight="1">
      <c r="A7371" s="294" t="s">
        <v>12978</v>
      </c>
      <c r="B7371" s="298" t="s">
        <v>12979</v>
      </c>
      <c r="C7371" s="294" t="s">
        <v>12980</v>
      </c>
      <c r="D7371" s="294" t="s">
        <v>12981</v>
      </c>
      <c r="E7371" s="299" t="s">
        <v>12982</v>
      </c>
      <c r="F7371" s="413" t="s">
        <v>12983</v>
      </c>
      <c r="G7371" s="413"/>
      <c r="H7371" s="413" t="s">
        <v>12984</v>
      </c>
      <c r="I7371" s="413"/>
      <c r="J7371" s="413" t="s">
        <v>12985</v>
      </c>
      <c r="K7371" s="413"/>
      <c r="L7371" s="413"/>
    </row>
    <row r="7372" spans="1:12" ht="36" customHeight="1">
      <c r="A7372" s="300" t="s">
        <v>12986</v>
      </c>
      <c r="B7372" s="301" t="s">
        <v>14758</v>
      </c>
      <c r="C7372" s="300" t="s">
        <v>9</v>
      </c>
      <c r="D7372" s="300" t="s">
        <v>6811</v>
      </c>
      <c r="E7372" s="302" t="s">
        <v>20</v>
      </c>
      <c r="F7372" s="423" t="s">
        <v>14759</v>
      </c>
      <c r="G7372" s="423"/>
      <c r="H7372" s="423">
        <v>1.05</v>
      </c>
      <c r="I7372" s="423"/>
      <c r="J7372" s="424">
        <v>23.94</v>
      </c>
      <c r="K7372" s="424"/>
      <c r="L7372" s="424"/>
    </row>
    <row r="7373" spans="1:12" ht="24" customHeight="1">
      <c r="A7373" s="300" t="s">
        <v>12986</v>
      </c>
      <c r="B7373" s="301" t="s">
        <v>14760</v>
      </c>
      <c r="C7373" s="300" t="s">
        <v>9</v>
      </c>
      <c r="D7373" s="300" t="s">
        <v>9789</v>
      </c>
      <c r="E7373" s="302" t="s">
        <v>51</v>
      </c>
      <c r="F7373" s="423" t="s">
        <v>13336</v>
      </c>
      <c r="G7373" s="423"/>
      <c r="H7373" s="423">
        <v>0.32938020000000001</v>
      </c>
      <c r="I7373" s="423"/>
      <c r="J7373" s="424">
        <v>1.6336999999999999</v>
      </c>
      <c r="K7373" s="424"/>
      <c r="L7373" s="424"/>
    </row>
    <row r="7374" spans="1:12" ht="24" customHeight="1">
      <c r="A7374" s="300" t="s">
        <v>12986</v>
      </c>
      <c r="B7374" s="301" t="s">
        <v>13099</v>
      </c>
      <c r="C7374" s="300" t="s">
        <v>9</v>
      </c>
      <c r="D7374" s="300" t="s">
        <v>7224</v>
      </c>
      <c r="E7374" s="302" t="s">
        <v>51</v>
      </c>
      <c r="F7374" s="423" t="s">
        <v>13100</v>
      </c>
      <c r="G7374" s="423"/>
      <c r="H7374" s="423">
        <v>5.6889000000000002E-3</v>
      </c>
      <c r="I7374" s="423"/>
      <c r="J7374" s="424">
        <v>5.2299999999999999E-2</v>
      </c>
      <c r="K7374" s="424"/>
      <c r="L7374" s="424"/>
    </row>
    <row r="7375" spans="1:12" ht="24" customHeight="1">
      <c r="A7375" s="300" t="s">
        <v>12986</v>
      </c>
      <c r="B7375" s="301" t="s">
        <v>13101</v>
      </c>
      <c r="C7375" s="300" t="s">
        <v>9</v>
      </c>
      <c r="D7375" s="300" t="s">
        <v>7359</v>
      </c>
      <c r="E7375" s="302" t="s">
        <v>51</v>
      </c>
      <c r="F7375" s="423" t="s">
        <v>13102</v>
      </c>
      <c r="G7375" s="423"/>
      <c r="H7375" s="423">
        <v>1.8349999999999999E-4</v>
      </c>
      <c r="I7375" s="423"/>
      <c r="J7375" s="424">
        <v>2.3599999999999999E-2</v>
      </c>
      <c r="K7375" s="424"/>
      <c r="L7375" s="424"/>
    </row>
    <row r="7376" spans="1:12" ht="24" customHeight="1">
      <c r="A7376" s="300" t="s">
        <v>12986</v>
      </c>
      <c r="B7376" s="301" t="s">
        <v>13103</v>
      </c>
      <c r="C7376" s="300" t="s">
        <v>9</v>
      </c>
      <c r="D7376" s="300" t="s">
        <v>8851</v>
      </c>
      <c r="E7376" s="302" t="s">
        <v>51</v>
      </c>
      <c r="F7376" s="423" t="s">
        <v>13104</v>
      </c>
      <c r="G7376" s="423"/>
      <c r="H7376" s="423">
        <v>1.47E-4</v>
      </c>
      <c r="I7376" s="423"/>
      <c r="J7376" s="424">
        <v>2.8500000000000001E-2</v>
      </c>
      <c r="K7376" s="424"/>
      <c r="L7376" s="424"/>
    </row>
    <row r="7377" spans="1:12" ht="24" customHeight="1">
      <c r="A7377" s="300" t="s">
        <v>12986</v>
      </c>
      <c r="B7377" s="301" t="s">
        <v>13105</v>
      </c>
      <c r="C7377" s="300" t="s">
        <v>9</v>
      </c>
      <c r="D7377" s="300" t="s">
        <v>8852</v>
      </c>
      <c r="E7377" s="302" t="s">
        <v>51</v>
      </c>
      <c r="F7377" s="423" t="s">
        <v>13106</v>
      </c>
      <c r="G7377" s="423"/>
      <c r="H7377" s="423">
        <v>3.1300000000000002E-5</v>
      </c>
      <c r="I7377" s="423"/>
      <c r="J7377" s="424">
        <v>1.72E-2</v>
      </c>
      <c r="K7377" s="424"/>
      <c r="L7377" s="424"/>
    </row>
    <row r="7378" spans="1:12" ht="24" customHeight="1">
      <c r="A7378" s="300" t="s">
        <v>12986</v>
      </c>
      <c r="B7378" s="301" t="s">
        <v>13107</v>
      </c>
      <c r="C7378" s="300" t="s">
        <v>9</v>
      </c>
      <c r="D7378" s="300" t="s">
        <v>9000</v>
      </c>
      <c r="E7378" s="302" t="s">
        <v>51</v>
      </c>
      <c r="F7378" s="423" t="s">
        <v>13108</v>
      </c>
      <c r="G7378" s="423"/>
      <c r="H7378" s="423">
        <v>6.4749999999999999E-3</v>
      </c>
      <c r="I7378" s="423"/>
      <c r="J7378" s="424">
        <v>4.3799999999999999E-2</v>
      </c>
      <c r="K7378" s="424"/>
      <c r="L7378" s="424"/>
    </row>
    <row r="7379" spans="1:12" ht="24" customHeight="1">
      <c r="A7379" s="300" t="s">
        <v>12986</v>
      </c>
      <c r="B7379" s="301" t="s">
        <v>13109</v>
      </c>
      <c r="C7379" s="300" t="s">
        <v>9</v>
      </c>
      <c r="D7379" s="300" t="s">
        <v>9574</v>
      </c>
      <c r="E7379" s="302" t="s">
        <v>51</v>
      </c>
      <c r="F7379" s="423" t="s">
        <v>13110</v>
      </c>
      <c r="G7379" s="423"/>
      <c r="H7379" s="423">
        <v>2.0536999999999999E-3</v>
      </c>
      <c r="I7379" s="423"/>
      <c r="J7379" s="424">
        <v>1.8100000000000002E-2</v>
      </c>
      <c r="K7379" s="424"/>
      <c r="L7379" s="424"/>
    </row>
    <row r="7380" spans="1:12" ht="24" customHeight="1">
      <c r="A7380" s="300" t="s">
        <v>12986</v>
      </c>
      <c r="B7380" s="301" t="s">
        <v>13111</v>
      </c>
      <c r="C7380" s="300" t="s">
        <v>9</v>
      </c>
      <c r="D7380" s="300" t="s">
        <v>10714</v>
      </c>
      <c r="E7380" s="302" t="s">
        <v>93</v>
      </c>
      <c r="F7380" s="423" t="s">
        <v>13112</v>
      </c>
      <c r="G7380" s="423"/>
      <c r="H7380" s="423">
        <v>1.0792E-3</v>
      </c>
      <c r="I7380" s="423"/>
      <c r="J7380" s="424">
        <v>1.6500000000000001E-2</v>
      </c>
      <c r="K7380" s="424"/>
      <c r="L7380" s="424"/>
    </row>
    <row r="7381" spans="1:12" ht="24" customHeight="1">
      <c r="A7381" s="300" t="s">
        <v>12986</v>
      </c>
      <c r="B7381" s="301" t="s">
        <v>13113</v>
      </c>
      <c r="C7381" s="300" t="s">
        <v>9</v>
      </c>
      <c r="D7381" s="300" t="s">
        <v>10809</v>
      </c>
      <c r="E7381" s="302" t="s">
        <v>51</v>
      </c>
      <c r="F7381" s="423" t="s">
        <v>13114</v>
      </c>
      <c r="G7381" s="423"/>
      <c r="H7381" s="423">
        <v>1.0792E-3</v>
      </c>
      <c r="I7381" s="423"/>
      <c r="J7381" s="424">
        <v>1.2999999999999999E-2</v>
      </c>
      <c r="K7381" s="424"/>
      <c r="L7381" s="424"/>
    </row>
    <row r="7382" spans="1:12" ht="24" customHeight="1">
      <c r="A7382" s="300" t="s">
        <v>12986</v>
      </c>
      <c r="B7382" s="301" t="s">
        <v>13115</v>
      </c>
      <c r="C7382" s="300" t="s">
        <v>9</v>
      </c>
      <c r="D7382" s="300" t="s">
        <v>10810</v>
      </c>
      <c r="E7382" s="302" t="s">
        <v>51</v>
      </c>
      <c r="F7382" s="423" t="s">
        <v>13116</v>
      </c>
      <c r="G7382" s="423"/>
      <c r="H7382" s="423">
        <v>1.0792E-3</v>
      </c>
      <c r="I7382" s="423"/>
      <c r="J7382" s="424">
        <v>2.87E-2</v>
      </c>
      <c r="K7382" s="424"/>
      <c r="L7382" s="424"/>
    </row>
    <row r="7383" spans="1:12" ht="24" customHeight="1">
      <c r="A7383" s="300" t="s">
        <v>12986</v>
      </c>
      <c r="B7383" s="301" t="s">
        <v>13117</v>
      </c>
      <c r="C7383" s="300" t="s">
        <v>9</v>
      </c>
      <c r="D7383" s="300" t="s">
        <v>10837</v>
      </c>
      <c r="E7383" s="302" t="s">
        <v>51</v>
      </c>
      <c r="F7383" s="423" t="s">
        <v>13118</v>
      </c>
      <c r="G7383" s="423"/>
      <c r="H7383" s="423">
        <v>3.6900000000000002E-5</v>
      </c>
      <c r="I7383" s="423"/>
      <c r="J7383" s="424">
        <v>1.6400000000000001E-2</v>
      </c>
      <c r="K7383" s="424"/>
      <c r="L7383" s="424"/>
    </row>
    <row r="7384" spans="1:12" ht="24" customHeight="1">
      <c r="A7384" s="300" t="s">
        <v>12986</v>
      </c>
      <c r="B7384" s="301" t="s">
        <v>13003</v>
      </c>
      <c r="C7384" s="300" t="s">
        <v>9</v>
      </c>
      <c r="D7384" s="300" t="s">
        <v>7216</v>
      </c>
      <c r="E7384" s="302" t="s">
        <v>51</v>
      </c>
      <c r="F7384" s="423" t="s">
        <v>13004</v>
      </c>
      <c r="G7384" s="423"/>
      <c r="H7384" s="423">
        <v>2.1614E-3</v>
      </c>
      <c r="I7384" s="423"/>
      <c r="J7384" s="424">
        <v>7.22E-2</v>
      </c>
      <c r="K7384" s="424"/>
      <c r="L7384" s="424"/>
    </row>
    <row r="7385" spans="1:12" ht="24" customHeight="1">
      <c r="A7385" s="300" t="s">
        <v>12986</v>
      </c>
      <c r="B7385" s="301" t="s">
        <v>13005</v>
      </c>
      <c r="C7385" s="300" t="s">
        <v>9</v>
      </c>
      <c r="D7385" s="300" t="s">
        <v>7393</v>
      </c>
      <c r="E7385" s="302" t="s">
        <v>12988</v>
      </c>
      <c r="F7385" s="423" t="s">
        <v>13006</v>
      </c>
      <c r="G7385" s="423"/>
      <c r="H7385" s="423">
        <v>1.3002999999999999E-3</v>
      </c>
      <c r="I7385" s="423"/>
      <c r="J7385" s="424">
        <v>7.0199999999999999E-2</v>
      </c>
      <c r="K7385" s="424"/>
      <c r="L7385" s="424"/>
    </row>
    <row r="7386" spans="1:12" ht="24" customHeight="1">
      <c r="A7386" s="300" t="s">
        <v>12986</v>
      </c>
      <c r="B7386" s="301" t="s">
        <v>13007</v>
      </c>
      <c r="C7386" s="300" t="s">
        <v>9</v>
      </c>
      <c r="D7386" s="300" t="s">
        <v>10619</v>
      </c>
      <c r="E7386" s="302" t="s">
        <v>51</v>
      </c>
      <c r="F7386" s="423" t="s">
        <v>13008</v>
      </c>
      <c r="G7386" s="423"/>
      <c r="H7386" s="423">
        <v>1.0088E-3</v>
      </c>
      <c r="I7386" s="423"/>
      <c r="J7386" s="424">
        <v>0.19289999999999999</v>
      </c>
      <c r="K7386" s="424"/>
      <c r="L7386" s="424"/>
    </row>
    <row r="7387" spans="1:12" ht="24" customHeight="1">
      <c r="A7387" s="300" t="s">
        <v>12986</v>
      </c>
      <c r="B7387" s="301" t="s">
        <v>13009</v>
      </c>
      <c r="C7387" s="300" t="s">
        <v>9</v>
      </c>
      <c r="D7387" s="300" t="s">
        <v>10769</v>
      </c>
      <c r="E7387" s="302" t="s">
        <v>51</v>
      </c>
      <c r="F7387" s="423" t="s">
        <v>13010</v>
      </c>
      <c r="G7387" s="423"/>
      <c r="H7387" s="423">
        <v>9.0675199999999997E-2</v>
      </c>
      <c r="I7387" s="423"/>
      <c r="J7387" s="424">
        <v>0.1143</v>
      </c>
      <c r="K7387" s="424"/>
      <c r="L7387" s="424"/>
    </row>
    <row r="7388" spans="1:12" ht="24" customHeight="1">
      <c r="A7388" s="300" t="s">
        <v>12986</v>
      </c>
      <c r="B7388" s="301" t="s">
        <v>13011</v>
      </c>
      <c r="C7388" s="300" t="s">
        <v>9</v>
      </c>
      <c r="D7388" s="300" t="s">
        <v>10929</v>
      </c>
      <c r="E7388" s="302" t="s">
        <v>51</v>
      </c>
      <c r="F7388" s="423" t="s">
        <v>13012</v>
      </c>
      <c r="G7388" s="423"/>
      <c r="H7388" s="423">
        <v>8.742E-4</v>
      </c>
      <c r="I7388" s="423"/>
      <c r="J7388" s="424">
        <v>0.13150000000000001</v>
      </c>
      <c r="K7388" s="424"/>
      <c r="L7388" s="424"/>
    </row>
    <row r="7389" spans="1:12" ht="24" customHeight="1">
      <c r="A7389" s="300" t="s">
        <v>12986</v>
      </c>
      <c r="B7389" s="301" t="s">
        <v>13238</v>
      </c>
      <c r="C7389" s="300" t="s">
        <v>9</v>
      </c>
      <c r="D7389" s="300" t="s">
        <v>6825</v>
      </c>
      <c r="E7389" s="302" t="s">
        <v>51</v>
      </c>
      <c r="F7389" s="423" t="s">
        <v>13239</v>
      </c>
      <c r="G7389" s="423"/>
      <c r="H7389" s="423">
        <v>0.65816739999999996</v>
      </c>
      <c r="I7389" s="423"/>
      <c r="J7389" s="424">
        <v>0.73709999999999998</v>
      </c>
      <c r="K7389" s="424"/>
      <c r="L7389" s="424"/>
    </row>
    <row r="7390" spans="1:12" ht="17.100000000000001" customHeight="1">
      <c r="A7390" s="298"/>
      <c r="B7390" s="298"/>
      <c r="C7390" s="298"/>
      <c r="D7390" s="298"/>
      <c r="E7390" s="298"/>
      <c r="F7390" s="298"/>
      <c r="G7390" s="298"/>
      <c r="H7390" s="298"/>
      <c r="I7390" s="298"/>
      <c r="J7390" s="298" t="s">
        <v>12992</v>
      </c>
      <c r="K7390" s="298"/>
      <c r="L7390" s="298" t="s">
        <v>14761</v>
      </c>
    </row>
    <row r="7391" spans="1:12">
      <c r="A7391" s="414" t="s">
        <v>13056</v>
      </c>
      <c r="B7391" s="414"/>
      <c r="C7391" s="414"/>
      <c r="D7391" s="414"/>
      <c r="E7391" s="414"/>
      <c r="F7391" s="414"/>
      <c r="G7391" s="414"/>
      <c r="H7391" s="414"/>
      <c r="I7391" s="294"/>
      <c r="J7391" s="294"/>
      <c r="K7391" s="294"/>
      <c r="L7391" s="294"/>
    </row>
    <row r="7392" spans="1:12" ht="17.100000000000001" customHeight="1">
      <c r="A7392" s="294" t="s">
        <v>12978</v>
      </c>
      <c r="B7392" s="298" t="s">
        <v>12979</v>
      </c>
      <c r="C7392" s="294" t="s">
        <v>12980</v>
      </c>
      <c r="D7392" s="294" t="s">
        <v>12981</v>
      </c>
      <c r="E7392" s="299" t="s">
        <v>12982</v>
      </c>
      <c r="F7392" s="413" t="s">
        <v>12983</v>
      </c>
      <c r="G7392" s="413"/>
      <c r="H7392" s="413" t="s">
        <v>12984</v>
      </c>
      <c r="I7392" s="413"/>
      <c r="J7392" s="413" t="s">
        <v>12985</v>
      </c>
      <c r="K7392" s="413"/>
      <c r="L7392" s="413"/>
    </row>
    <row r="7393" spans="1:12" ht="24" customHeight="1">
      <c r="A7393" s="300" t="s">
        <v>12986</v>
      </c>
      <c r="B7393" s="301" t="s">
        <v>13057</v>
      </c>
      <c r="C7393" s="300" t="s">
        <v>9</v>
      </c>
      <c r="D7393" s="300" t="s">
        <v>12549</v>
      </c>
      <c r="E7393" s="302" t="s">
        <v>27</v>
      </c>
      <c r="F7393" s="423" t="s">
        <v>12948</v>
      </c>
      <c r="G7393" s="423"/>
      <c r="H7393" s="423">
        <v>0.81126109999999996</v>
      </c>
      <c r="I7393" s="423"/>
      <c r="J7393" s="424">
        <v>0.52729999999999999</v>
      </c>
      <c r="K7393" s="424"/>
      <c r="L7393" s="424"/>
    </row>
    <row r="7394" spans="1:12" ht="17.100000000000001" customHeight="1">
      <c r="A7394" s="298"/>
      <c r="B7394" s="298"/>
      <c r="C7394" s="298"/>
      <c r="D7394" s="298"/>
      <c r="E7394" s="298"/>
      <c r="F7394" s="298"/>
      <c r="G7394" s="298"/>
      <c r="H7394" s="298"/>
      <c r="I7394" s="298"/>
      <c r="J7394" s="298" t="s">
        <v>12992</v>
      </c>
      <c r="K7394" s="298"/>
      <c r="L7394" s="298" t="s">
        <v>12907</v>
      </c>
    </row>
    <row r="7395" spans="1:12">
      <c r="A7395" s="414" t="s">
        <v>13058</v>
      </c>
      <c r="B7395" s="414"/>
      <c r="C7395" s="414"/>
      <c r="D7395" s="414"/>
      <c r="E7395" s="414"/>
      <c r="F7395" s="414"/>
      <c r="G7395" s="414"/>
      <c r="H7395" s="414"/>
      <c r="I7395" s="294"/>
      <c r="J7395" s="294"/>
      <c r="K7395" s="294"/>
      <c r="L7395" s="294"/>
    </row>
    <row r="7396" spans="1:12" ht="17.100000000000001" customHeight="1">
      <c r="A7396" s="294" t="s">
        <v>12978</v>
      </c>
      <c r="B7396" s="298" t="s">
        <v>12979</v>
      </c>
      <c r="C7396" s="294" t="s">
        <v>12980</v>
      </c>
      <c r="D7396" s="294" t="s">
        <v>12981</v>
      </c>
      <c r="E7396" s="299" t="s">
        <v>12982</v>
      </c>
      <c r="F7396" s="413" t="s">
        <v>12983</v>
      </c>
      <c r="G7396" s="413"/>
      <c r="H7396" s="413" t="s">
        <v>12984</v>
      </c>
      <c r="I7396" s="413"/>
      <c r="J7396" s="413" t="s">
        <v>12985</v>
      </c>
      <c r="K7396" s="413"/>
      <c r="L7396" s="413"/>
    </row>
    <row r="7397" spans="1:12" ht="24" customHeight="1">
      <c r="A7397" s="300" t="s">
        <v>12986</v>
      </c>
      <c r="B7397" s="301" t="s">
        <v>13059</v>
      </c>
      <c r="C7397" s="300" t="s">
        <v>9</v>
      </c>
      <c r="D7397" s="300" t="s">
        <v>12535</v>
      </c>
      <c r="E7397" s="302" t="s">
        <v>27</v>
      </c>
      <c r="F7397" s="423" t="s">
        <v>12936</v>
      </c>
      <c r="G7397" s="423"/>
      <c r="H7397" s="423">
        <v>0.81126109999999996</v>
      </c>
      <c r="I7397" s="423"/>
      <c r="J7397" s="424">
        <v>4.0599999999999997E-2</v>
      </c>
      <c r="K7397" s="424"/>
      <c r="L7397" s="424"/>
    </row>
    <row r="7398" spans="1:12" ht="17.100000000000001" customHeight="1">
      <c r="A7398" s="298"/>
      <c r="B7398" s="298"/>
      <c r="C7398" s="298"/>
      <c r="D7398" s="298"/>
      <c r="E7398" s="298"/>
      <c r="F7398" s="298"/>
      <c r="G7398" s="298"/>
      <c r="H7398" s="298"/>
      <c r="I7398" s="298"/>
      <c r="J7398" s="298" t="s">
        <v>12992</v>
      </c>
      <c r="K7398" s="298"/>
      <c r="L7398" s="298" t="s">
        <v>12908</v>
      </c>
    </row>
    <row r="7399" spans="1:12">
      <c r="A7399" s="414" t="s">
        <v>13060</v>
      </c>
      <c r="B7399" s="414"/>
      <c r="C7399" s="414"/>
      <c r="D7399" s="414"/>
      <c r="E7399" s="414"/>
      <c r="F7399" s="414"/>
      <c r="G7399" s="414"/>
      <c r="H7399" s="414"/>
      <c r="I7399" s="294"/>
      <c r="J7399" s="294"/>
      <c r="K7399" s="294"/>
      <c r="L7399" s="294"/>
    </row>
    <row r="7400" spans="1:12" ht="17.100000000000001" customHeight="1">
      <c r="A7400" s="294" t="s">
        <v>12978</v>
      </c>
      <c r="B7400" s="298" t="s">
        <v>12979</v>
      </c>
      <c r="C7400" s="294" t="s">
        <v>12980</v>
      </c>
      <c r="D7400" s="294" t="s">
        <v>12981</v>
      </c>
      <c r="E7400" s="299" t="s">
        <v>12982</v>
      </c>
      <c r="F7400" s="413" t="s">
        <v>12983</v>
      </c>
      <c r="G7400" s="413"/>
      <c r="H7400" s="413" t="s">
        <v>12984</v>
      </c>
      <c r="I7400" s="413"/>
      <c r="J7400" s="413" t="s">
        <v>12985</v>
      </c>
      <c r="K7400" s="413"/>
      <c r="L7400" s="413"/>
    </row>
    <row r="7401" spans="1:12" ht="24" customHeight="1">
      <c r="A7401" s="300" t="s">
        <v>12986</v>
      </c>
      <c r="B7401" s="301" t="s">
        <v>13061</v>
      </c>
      <c r="C7401" s="300" t="s">
        <v>9</v>
      </c>
      <c r="D7401" s="300" t="s">
        <v>12522</v>
      </c>
      <c r="E7401" s="302" t="s">
        <v>27</v>
      </c>
      <c r="F7401" s="423" t="s">
        <v>12964</v>
      </c>
      <c r="G7401" s="423"/>
      <c r="H7401" s="423">
        <v>0.81126109999999996</v>
      </c>
      <c r="I7401" s="423"/>
      <c r="J7401" s="424">
        <v>2.0525000000000002</v>
      </c>
      <c r="K7401" s="424"/>
      <c r="L7401" s="424"/>
    </row>
    <row r="7402" spans="1:12" ht="24" customHeight="1">
      <c r="A7402" s="300" t="s">
        <v>12986</v>
      </c>
      <c r="B7402" s="301" t="s">
        <v>13062</v>
      </c>
      <c r="C7402" s="300" t="s">
        <v>9</v>
      </c>
      <c r="D7402" s="300" t="s">
        <v>12527</v>
      </c>
      <c r="E7402" s="302" t="s">
        <v>27</v>
      </c>
      <c r="F7402" s="423" t="s">
        <v>13063</v>
      </c>
      <c r="G7402" s="423"/>
      <c r="H7402" s="423">
        <v>0.81126109999999996</v>
      </c>
      <c r="I7402" s="423"/>
      <c r="J7402" s="424">
        <v>0.27579999999999999</v>
      </c>
      <c r="K7402" s="424"/>
      <c r="L7402" s="424"/>
    </row>
    <row r="7403" spans="1:12" ht="17.100000000000001" customHeight="1">
      <c r="A7403" s="298"/>
      <c r="B7403" s="298"/>
      <c r="C7403" s="298"/>
      <c r="D7403" s="298"/>
      <c r="E7403" s="298"/>
      <c r="F7403" s="298"/>
      <c r="G7403" s="298"/>
      <c r="H7403" s="298"/>
      <c r="I7403" s="298"/>
      <c r="J7403" s="298" t="s">
        <v>12992</v>
      </c>
      <c r="K7403" s="298"/>
      <c r="L7403" s="298" t="s">
        <v>13813</v>
      </c>
    </row>
    <row r="7404" spans="1:12" ht="17.100000000000001" customHeight="1">
      <c r="A7404" s="294" t="s">
        <v>13014</v>
      </c>
      <c r="B7404" s="294"/>
      <c r="C7404" s="294"/>
      <c r="D7404" s="294"/>
      <c r="E7404" s="294"/>
      <c r="F7404" s="294"/>
      <c r="G7404" s="294"/>
      <c r="H7404" s="294"/>
      <c r="I7404" s="294"/>
      <c r="J7404" s="294"/>
      <c r="K7404" s="294"/>
      <c r="L7404" s="294"/>
    </row>
    <row r="7405" spans="1:12" ht="17.100000000000001" customHeight="1">
      <c r="A7405" s="298"/>
      <c r="B7405" s="298"/>
      <c r="C7405" s="298"/>
      <c r="D7405" s="298"/>
      <c r="E7405" s="298"/>
      <c r="F7405" s="298"/>
      <c r="G7405" s="298"/>
      <c r="H7405" s="298"/>
      <c r="I7405" s="298"/>
      <c r="J7405" s="298" t="s">
        <v>13015</v>
      </c>
      <c r="K7405" s="298"/>
      <c r="L7405" s="298" t="s">
        <v>14762</v>
      </c>
    </row>
    <row r="7406" spans="1:12" ht="17.100000000000001" customHeight="1">
      <c r="A7406" s="298"/>
      <c r="B7406" s="298"/>
      <c r="C7406" s="298"/>
      <c r="D7406" s="298"/>
      <c r="E7406" s="298"/>
      <c r="F7406" s="298"/>
      <c r="G7406" s="298"/>
      <c r="H7406" s="298"/>
      <c r="I7406" s="298"/>
      <c r="J7406" s="298" t="s">
        <v>13017</v>
      </c>
      <c r="K7406" s="298" t="s">
        <v>13018</v>
      </c>
      <c r="L7406" s="298" t="s">
        <v>14763</v>
      </c>
    </row>
    <row r="7407" spans="1:12" ht="17.100000000000001" customHeight="1">
      <c r="A7407" s="298"/>
      <c r="B7407" s="298"/>
      <c r="C7407" s="298"/>
      <c r="D7407" s="298"/>
      <c r="E7407" s="298"/>
      <c r="F7407" s="298"/>
      <c r="G7407" s="298"/>
      <c r="H7407" s="298"/>
      <c r="I7407" s="298"/>
      <c r="J7407" s="298" t="s">
        <v>13020</v>
      </c>
      <c r="K7407" s="298"/>
      <c r="L7407" s="298" t="s">
        <v>14764</v>
      </c>
    </row>
    <row r="7408" spans="1:12" ht="17.100000000000001" customHeight="1">
      <c r="A7408" s="298"/>
      <c r="B7408" s="298"/>
      <c r="C7408" s="298"/>
      <c r="D7408" s="298"/>
      <c r="E7408" s="298"/>
      <c r="F7408" s="298"/>
      <c r="G7408" s="298"/>
      <c r="H7408" s="298"/>
      <c r="I7408" s="298"/>
      <c r="J7408" s="298" t="s">
        <v>13022</v>
      </c>
      <c r="K7408" s="298" t="s">
        <v>12974</v>
      </c>
      <c r="L7408" s="298" t="s">
        <v>14765</v>
      </c>
    </row>
    <row r="7409" spans="1:12" ht="17.100000000000001" customHeight="1">
      <c r="A7409" s="298"/>
      <c r="B7409" s="298"/>
      <c r="C7409" s="298"/>
      <c r="D7409" s="298"/>
      <c r="E7409" s="298"/>
      <c r="F7409" s="298"/>
      <c r="G7409" s="298"/>
      <c r="H7409" s="298"/>
      <c r="I7409" s="298"/>
      <c r="J7409" s="298" t="s">
        <v>13024</v>
      </c>
      <c r="K7409" s="298"/>
      <c r="L7409" s="298" t="s">
        <v>14766</v>
      </c>
    </row>
    <row r="7410" spans="1:12" ht="30" customHeight="1">
      <c r="A7410" s="299"/>
      <c r="B7410" s="299"/>
      <c r="C7410" s="299"/>
      <c r="D7410" s="299"/>
      <c r="E7410" s="299"/>
      <c r="F7410" s="299"/>
      <c r="G7410" s="299"/>
      <c r="H7410" s="299"/>
      <c r="I7410" s="299"/>
      <c r="J7410" s="299"/>
      <c r="K7410" s="299"/>
      <c r="L7410" s="299"/>
    </row>
    <row r="7411" spans="1:12" ht="24" customHeight="1">
      <c r="A7411" s="295" t="s">
        <v>14767</v>
      </c>
      <c r="B7411" s="296" t="s">
        <v>14737</v>
      </c>
      <c r="C7411" s="295" t="s">
        <v>9</v>
      </c>
      <c r="D7411" s="295" t="s">
        <v>3946</v>
      </c>
      <c r="E7411" s="297" t="s">
        <v>20</v>
      </c>
      <c r="F7411" s="296"/>
      <c r="G7411" s="296"/>
      <c r="H7411" s="296"/>
      <c r="I7411" s="296"/>
      <c r="J7411" s="296"/>
      <c r="K7411" s="296"/>
      <c r="L7411" s="296"/>
    </row>
    <row r="7412" spans="1:12">
      <c r="A7412" s="414" t="s">
        <v>12977</v>
      </c>
      <c r="B7412" s="414"/>
      <c r="C7412" s="414"/>
      <c r="D7412" s="414"/>
      <c r="E7412" s="414"/>
      <c r="F7412" s="414"/>
      <c r="G7412" s="414"/>
      <c r="H7412" s="414"/>
      <c r="I7412" s="294"/>
      <c r="J7412" s="294"/>
      <c r="K7412" s="294"/>
      <c r="L7412" s="294"/>
    </row>
    <row r="7413" spans="1:12" ht="17.100000000000001" customHeight="1">
      <c r="A7413" s="294" t="s">
        <v>12978</v>
      </c>
      <c r="B7413" s="298" t="s">
        <v>12979</v>
      </c>
      <c r="C7413" s="294" t="s">
        <v>12980</v>
      </c>
      <c r="D7413" s="294" t="s">
        <v>12981</v>
      </c>
      <c r="E7413" s="299" t="s">
        <v>12982</v>
      </c>
      <c r="F7413" s="413" t="s">
        <v>12983</v>
      </c>
      <c r="G7413" s="413"/>
      <c r="H7413" s="413" t="s">
        <v>12984</v>
      </c>
      <c r="I7413" s="413"/>
      <c r="J7413" s="413" t="s">
        <v>12985</v>
      </c>
      <c r="K7413" s="413"/>
      <c r="L7413" s="413"/>
    </row>
    <row r="7414" spans="1:12" ht="24" customHeight="1">
      <c r="A7414" s="300" t="s">
        <v>12986</v>
      </c>
      <c r="B7414" s="301" t="s">
        <v>13085</v>
      </c>
      <c r="C7414" s="300" t="s">
        <v>9</v>
      </c>
      <c r="D7414" s="300" t="s">
        <v>7909</v>
      </c>
      <c r="E7414" s="302" t="s">
        <v>51</v>
      </c>
      <c r="F7414" s="423" t="s">
        <v>13086</v>
      </c>
      <c r="G7414" s="423"/>
      <c r="H7414" s="423">
        <v>1.5080000000000001E-4</v>
      </c>
      <c r="I7414" s="423"/>
      <c r="J7414" s="424">
        <v>1.5699999999999999E-2</v>
      </c>
      <c r="K7414" s="424"/>
      <c r="L7414" s="424"/>
    </row>
    <row r="7415" spans="1:12" ht="24" customHeight="1">
      <c r="A7415" s="300" t="s">
        <v>12986</v>
      </c>
      <c r="B7415" s="301" t="s">
        <v>13087</v>
      </c>
      <c r="C7415" s="300" t="s">
        <v>9</v>
      </c>
      <c r="D7415" s="300" t="s">
        <v>8873</v>
      </c>
      <c r="E7415" s="302" t="s">
        <v>51</v>
      </c>
      <c r="F7415" s="423" t="s">
        <v>13088</v>
      </c>
      <c r="G7415" s="423"/>
      <c r="H7415" s="423">
        <v>1.4399999999999999E-5</v>
      </c>
      <c r="I7415" s="423"/>
      <c r="J7415" s="424">
        <v>1.2500000000000001E-2</v>
      </c>
      <c r="K7415" s="424"/>
      <c r="L7415" s="424"/>
    </row>
    <row r="7416" spans="1:12" ht="48" customHeight="1">
      <c r="A7416" s="300" t="s">
        <v>12986</v>
      </c>
      <c r="B7416" s="301" t="s">
        <v>13089</v>
      </c>
      <c r="C7416" s="300" t="s">
        <v>9</v>
      </c>
      <c r="D7416" s="300" t="s">
        <v>9227</v>
      </c>
      <c r="E7416" s="302" t="s">
        <v>51</v>
      </c>
      <c r="F7416" s="423" t="s">
        <v>13090</v>
      </c>
      <c r="G7416" s="423"/>
      <c r="H7416" s="423">
        <v>1.0000000000000001E-5</v>
      </c>
      <c r="I7416" s="423"/>
      <c r="J7416" s="424">
        <v>1.34E-2</v>
      </c>
      <c r="K7416" s="424"/>
      <c r="L7416" s="424"/>
    </row>
    <row r="7417" spans="1:12" ht="24" customHeight="1">
      <c r="A7417" s="300" t="s">
        <v>12986</v>
      </c>
      <c r="B7417" s="301" t="s">
        <v>13091</v>
      </c>
      <c r="C7417" s="300" t="s">
        <v>9</v>
      </c>
      <c r="D7417" s="300" t="s">
        <v>9580</v>
      </c>
      <c r="E7417" s="302" t="s">
        <v>51</v>
      </c>
      <c r="F7417" s="423" t="s">
        <v>13092</v>
      </c>
      <c r="G7417" s="423"/>
      <c r="H7417" s="423">
        <v>9.7999999999999993E-6</v>
      </c>
      <c r="I7417" s="423"/>
      <c r="J7417" s="424">
        <v>8.8000000000000005E-3</v>
      </c>
      <c r="K7417" s="424"/>
      <c r="L7417" s="424"/>
    </row>
    <row r="7418" spans="1:12" ht="24" customHeight="1">
      <c r="A7418" s="300" t="s">
        <v>12986</v>
      </c>
      <c r="B7418" s="301" t="s">
        <v>12987</v>
      </c>
      <c r="C7418" s="300" t="s">
        <v>9</v>
      </c>
      <c r="D7418" s="300" t="s">
        <v>9831</v>
      </c>
      <c r="E7418" s="302" t="s">
        <v>12988</v>
      </c>
      <c r="F7418" s="423" t="s">
        <v>12989</v>
      </c>
      <c r="G7418" s="423"/>
      <c r="H7418" s="423">
        <v>3.4899000000000002E-3</v>
      </c>
      <c r="I7418" s="423"/>
      <c r="J7418" s="424">
        <v>3.5299999999999998E-2</v>
      </c>
      <c r="K7418" s="424"/>
      <c r="L7418" s="424"/>
    </row>
    <row r="7419" spans="1:12" ht="36" customHeight="1">
      <c r="A7419" s="300" t="s">
        <v>12986</v>
      </c>
      <c r="B7419" s="301" t="s">
        <v>12990</v>
      </c>
      <c r="C7419" s="300" t="s">
        <v>9</v>
      </c>
      <c r="D7419" s="300" t="s">
        <v>11426</v>
      </c>
      <c r="E7419" s="302" t="s">
        <v>51</v>
      </c>
      <c r="F7419" s="423" t="s">
        <v>12991</v>
      </c>
      <c r="G7419" s="423"/>
      <c r="H7419" s="423">
        <v>1.829E-4</v>
      </c>
      <c r="I7419" s="423"/>
      <c r="J7419" s="424">
        <v>2.4199999999999999E-2</v>
      </c>
      <c r="K7419" s="424"/>
      <c r="L7419" s="424"/>
    </row>
    <row r="7420" spans="1:12" ht="17.100000000000001" customHeight="1">
      <c r="A7420" s="298"/>
      <c r="B7420" s="298"/>
      <c r="C7420" s="298"/>
      <c r="D7420" s="298"/>
      <c r="E7420" s="298"/>
      <c r="F7420" s="298"/>
      <c r="G7420" s="298"/>
      <c r="H7420" s="298"/>
      <c r="I7420" s="298"/>
      <c r="J7420" s="298" t="s">
        <v>12992</v>
      </c>
      <c r="K7420" s="298"/>
      <c r="L7420" s="298" t="s">
        <v>12903</v>
      </c>
    </row>
    <row r="7421" spans="1:12">
      <c r="A7421" s="414" t="s">
        <v>12994</v>
      </c>
      <c r="B7421" s="414"/>
      <c r="C7421" s="414"/>
      <c r="D7421" s="414"/>
      <c r="E7421" s="414"/>
      <c r="F7421" s="414"/>
      <c r="G7421" s="414"/>
      <c r="H7421" s="414"/>
      <c r="I7421" s="294"/>
      <c r="J7421" s="294"/>
      <c r="K7421" s="294"/>
      <c r="L7421" s="294"/>
    </row>
    <row r="7422" spans="1:12" ht="17.100000000000001" customHeight="1">
      <c r="A7422" s="294" t="s">
        <v>12978</v>
      </c>
      <c r="B7422" s="298" t="s">
        <v>12979</v>
      </c>
      <c r="C7422" s="294" t="s">
        <v>12980</v>
      </c>
      <c r="D7422" s="294" t="s">
        <v>12981</v>
      </c>
      <c r="E7422" s="299" t="s">
        <v>12982</v>
      </c>
      <c r="F7422" s="413" t="s">
        <v>12983</v>
      </c>
      <c r="G7422" s="413"/>
      <c r="H7422" s="413" t="s">
        <v>12984</v>
      </c>
      <c r="I7422" s="413"/>
      <c r="J7422" s="413" t="s">
        <v>12985</v>
      </c>
      <c r="K7422" s="413"/>
      <c r="L7422" s="413"/>
    </row>
    <row r="7423" spans="1:12" ht="24" customHeight="1">
      <c r="A7423" s="300" t="s">
        <v>12986</v>
      </c>
      <c r="B7423" s="301" t="s">
        <v>13197</v>
      </c>
      <c r="C7423" s="300" t="s">
        <v>9</v>
      </c>
      <c r="D7423" s="300" t="s">
        <v>6983</v>
      </c>
      <c r="E7423" s="302" t="s">
        <v>27</v>
      </c>
      <c r="F7423" s="423" t="s">
        <v>13198</v>
      </c>
      <c r="G7423" s="423"/>
      <c r="H7423" s="423">
        <v>0.1328124</v>
      </c>
      <c r="I7423" s="423"/>
      <c r="J7423" s="424">
        <v>0.67069999999999996</v>
      </c>
      <c r="K7423" s="424"/>
      <c r="L7423" s="424"/>
    </row>
    <row r="7424" spans="1:12" ht="24" customHeight="1">
      <c r="A7424" s="300" t="s">
        <v>12986</v>
      </c>
      <c r="B7424" s="301" t="s">
        <v>13199</v>
      </c>
      <c r="C7424" s="300" t="s">
        <v>9</v>
      </c>
      <c r="D7424" s="300" t="s">
        <v>8746</v>
      </c>
      <c r="E7424" s="302" t="s">
        <v>27</v>
      </c>
      <c r="F7424" s="423" t="s">
        <v>13196</v>
      </c>
      <c r="G7424" s="423"/>
      <c r="H7424" s="423">
        <v>0.1328124</v>
      </c>
      <c r="I7424" s="423"/>
      <c r="J7424" s="424">
        <v>0.95489999999999997</v>
      </c>
      <c r="K7424" s="424"/>
      <c r="L7424" s="424"/>
    </row>
    <row r="7425" spans="1:12" ht="17.100000000000001" customHeight="1">
      <c r="A7425" s="298"/>
      <c r="B7425" s="298"/>
      <c r="C7425" s="298"/>
      <c r="D7425" s="298"/>
      <c r="E7425" s="298"/>
      <c r="F7425" s="298"/>
      <c r="G7425" s="298"/>
      <c r="H7425" s="298"/>
      <c r="I7425" s="298"/>
      <c r="J7425" s="298" t="s">
        <v>12992</v>
      </c>
      <c r="K7425" s="298"/>
      <c r="L7425" s="298" t="s">
        <v>14738</v>
      </c>
    </row>
    <row r="7426" spans="1:12">
      <c r="A7426" s="414" t="s">
        <v>12998</v>
      </c>
      <c r="B7426" s="414"/>
      <c r="C7426" s="414"/>
      <c r="D7426" s="414"/>
      <c r="E7426" s="414"/>
      <c r="F7426" s="414"/>
      <c r="G7426" s="414"/>
      <c r="H7426" s="414"/>
      <c r="I7426" s="294"/>
      <c r="J7426" s="294"/>
      <c r="K7426" s="294"/>
      <c r="L7426" s="294"/>
    </row>
    <row r="7427" spans="1:12" ht="17.100000000000001" customHeight="1">
      <c r="A7427" s="294" t="s">
        <v>12978</v>
      </c>
      <c r="B7427" s="298" t="s">
        <v>12979</v>
      </c>
      <c r="C7427" s="294" t="s">
        <v>12980</v>
      </c>
      <c r="D7427" s="294" t="s">
        <v>12981</v>
      </c>
      <c r="E7427" s="299" t="s">
        <v>12982</v>
      </c>
      <c r="F7427" s="413" t="s">
        <v>12983</v>
      </c>
      <c r="G7427" s="413"/>
      <c r="H7427" s="413" t="s">
        <v>12984</v>
      </c>
      <c r="I7427" s="413"/>
      <c r="J7427" s="413" t="s">
        <v>12985</v>
      </c>
      <c r="K7427" s="413"/>
      <c r="L7427" s="413"/>
    </row>
    <row r="7428" spans="1:12" ht="24" customHeight="1">
      <c r="A7428" s="300" t="s">
        <v>12986</v>
      </c>
      <c r="B7428" s="301" t="s">
        <v>14739</v>
      </c>
      <c r="C7428" s="300" t="s">
        <v>9</v>
      </c>
      <c r="D7428" s="300" t="s">
        <v>8758</v>
      </c>
      <c r="E7428" s="302" t="s">
        <v>20</v>
      </c>
      <c r="F7428" s="423" t="s">
        <v>14740</v>
      </c>
      <c r="G7428" s="423"/>
      <c r="H7428" s="423">
        <v>1.1000000000000001</v>
      </c>
      <c r="I7428" s="423"/>
      <c r="J7428" s="424">
        <v>9.7200000000000006</v>
      </c>
      <c r="K7428" s="424"/>
      <c r="L7428" s="424"/>
    </row>
    <row r="7429" spans="1:12" ht="24" customHeight="1">
      <c r="A7429" s="300" t="s">
        <v>12986</v>
      </c>
      <c r="B7429" s="301" t="s">
        <v>13099</v>
      </c>
      <c r="C7429" s="300" t="s">
        <v>9</v>
      </c>
      <c r="D7429" s="300" t="s">
        <v>7224</v>
      </c>
      <c r="E7429" s="302" t="s">
        <v>51</v>
      </c>
      <c r="F7429" s="423" t="s">
        <v>13100</v>
      </c>
      <c r="G7429" s="423"/>
      <c r="H7429" s="423">
        <v>1.7813E-3</v>
      </c>
      <c r="I7429" s="423"/>
      <c r="J7429" s="424">
        <v>1.6400000000000001E-2</v>
      </c>
      <c r="K7429" s="424"/>
      <c r="L7429" s="424"/>
    </row>
    <row r="7430" spans="1:12" ht="24" customHeight="1">
      <c r="A7430" s="300" t="s">
        <v>12986</v>
      </c>
      <c r="B7430" s="301" t="s">
        <v>13101</v>
      </c>
      <c r="C7430" s="300" t="s">
        <v>9</v>
      </c>
      <c r="D7430" s="300" t="s">
        <v>7359</v>
      </c>
      <c r="E7430" s="302" t="s">
        <v>51</v>
      </c>
      <c r="F7430" s="423" t="s">
        <v>13102</v>
      </c>
      <c r="G7430" s="423"/>
      <c r="H7430" s="423">
        <v>5.7500000000000002E-5</v>
      </c>
      <c r="I7430" s="423"/>
      <c r="J7430" s="424">
        <v>7.4000000000000003E-3</v>
      </c>
      <c r="K7430" s="424"/>
      <c r="L7430" s="424"/>
    </row>
    <row r="7431" spans="1:12" ht="24" customHeight="1">
      <c r="A7431" s="300" t="s">
        <v>12986</v>
      </c>
      <c r="B7431" s="301" t="s">
        <v>13103</v>
      </c>
      <c r="C7431" s="300" t="s">
        <v>9</v>
      </c>
      <c r="D7431" s="300" t="s">
        <v>8851</v>
      </c>
      <c r="E7431" s="302" t="s">
        <v>51</v>
      </c>
      <c r="F7431" s="423" t="s">
        <v>13104</v>
      </c>
      <c r="G7431" s="423"/>
      <c r="H7431" s="423">
        <v>4.6100000000000002E-5</v>
      </c>
      <c r="I7431" s="423"/>
      <c r="J7431" s="424">
        <v>8.8999999999999999E-3</v>
      </c>
      <c r="K7431" s="424"/>
      <c r="L7431" s="424"/>
    </row>
    <row r="7432" spans="1:12" ht="24" customHeight="1">
      <c r="A7432" s="300" t="s">
        <v>12986</v>
      </c>
      <c r="B7432" s="301" t="s">
        <v>13105</v>
      </c>
      <c r="C7432" s="300" t="s">
        <v>9</v>
      </c>
      <c r="D7432" s="300" t="s">
        <v>8852</v>
      </c>
      <c r="E7432" s="302" t="s">
        <v>51</v>
      </c>
      <c r="F7432" s="423" t="s">
        <v>13106</v>
      </c>
      <c r="G7432" s="423"/>
      <c r="H7432" s="423">
        <v>9.7999999999999993E-6</v>
      </c>
      <c r="I7432" s="423"/>
      <c r="J7432" s="424">
        <v>5.4000000000000003E-3</v>
      </c>
      <c r="K7432" s="424"/>
      <c r="L7432" s="424"/>
    </row>
    <row r="7433" spans="1:12" ht="24" customHeight="1">
      <c r="A7433" s="300" t="s">
        <v>12986</v>
      </c>
      <c r="B7433" s="301" t="s">
        <v>13107</v>
      </c>
      <c r="C7433" s="300" t="s">
        <v>9</v>
      </c>
      <c r="D7433" s="300" t="s">
        <v>9000</v>
      </c>
      <c r="E7433" s="302" t="s">
        <v>51</v>
      </c>
      <c r="F7433" s="423" t="s">
        <v>13108</v>
      </c>
      <c r="G7433" s="423"/>
      <c r="H7433" s="423">
        <v>2.0273999999999999E-3</v>
      </c>
      <c r="I7433" s="423"/>
      <c r="J7433" s="424">
        <v>1.37E-2</v>
      </c>
      <c r="K7433" s="424"/>
      <c r="L7433" s="424"/>
    </row>
    <row r="7434" spans="1:12" ht="24" customHeight="1">
      <c r="A7434" s="300" t="s">
        <v>12986</v>
      </c>
      <c r="B7434" s="301" t="s">
        <v>13109</v>
      </c>
      <c r="C7434" s="300" t="s">
        <v>9</v>
      </c>
      <c r="D7434" s="300" t="s">
        <v>9574</v>
      </c>
      <c r="E7434" s="302" t="s">
        <v>51</v>
      </c>
      <c r="F7434" s="423" t="s">
        <v>13110</v>
      </c>
      <c r="G7434" s="423"/>
      <c r="H7434" s="423">
        <v>6.4289999999999996E-4</v>
      </c>
      <c r="I7434" s="423"/>
      <c r="J7434" s="424">
        <v>5.7000000000000002E-3</v>
      </c>
      <c r="K7434" s="424"/>
      <c r="L7434" s="424"/>
    </row>
    <row r="7435" spans="1:12" ht="24" customHeight="1">
      <c r="A7435" s="300" t="s">
        <v>12986</v>
      </c>
      <c r="B7435" s="301" t="s">
        <v>13111</v>
      </c>
      <c r="C7435" s="300" t="s">
        <v>9</v>
      </c>
      <c r="D7435" s="300" t="s">
        <v>10714</v>
      </c>
      <c r="E7435" s="302" t="s">
        <v>93</v>
      </c>
      <c r="F7435" s="423" t="s">
        <v>13112</v>
      </c>
      <c r="G7435" s="423"/>
      <c r="H7435" s="423">
        <v>3.3789999999999997E-4</v>
      </c>
      <c r="I7435" s="423"/>
      <c r="J7435" s="424">
        <v>5.1999999999999998E-3</v>
      </c>
      <c r="K7435" s="424"/>
      <c r="L7435" s="424"/>
    </row>
    <row r="7436" spans="1:12" ht="24" customHeight="1">
      <c r="A7436" s="300" t="s">
        <v>12986</v>
      </c>
      <c r="B7436" s="301" t="s">
        <v>13113</v>
      </c>
      <c r="C7436" s="300" t="s">
        <v>9</v>
      </c>
      <c r="D7436" s="300" t="s">
        <v>10809</v>
      </c>
      <c r="E7436" s="302" t="s">
        <v>51</v>
      </c>
      <c r="F7436" s="423" t="s">
        <v>13114</v>
      </c>
      <c r="G7436" s="423"/>
      <c r="H7436" s="423">
        <v>3.3789999999999997E-4</v>
      </c>
      <c r="I7436" s="423"/>
      <c r="J7436" s="424">
        <v>4.1000000000000003E-3</v>
      </c>
      <c r="K7436" s="424"/>
      <c r="L7436" s="424"/>
    </row>
    <row r="7437" spans="1:12" ht="24" customHeight="1">
      <c r="A7437" s="300" t="s">
        <v>12986</v>
      </c>
      <c r="B7437" s="301" t="s">
        <v>13115</v>
      </c>
      <c r="C7437" s="300" t="s">
        <v>9</v>
      </c>
      <c r="D7437" s="300" t="s">
        <v>10810</v>
      </c>
      <c r="E7437" s="302" t="s">
        <v>51</v>
      </c>
      <c r="F7437" s="423" t="s">
        <v>13116</v>
      </c>
      <c r="G7437" s="423"/>
      <c r="H7437" s="423">
        <v>3.3789999999999997E-4</v>
      </c>
      <c r="I7437" s="423"/>
      <c r="J7437" s="424">
        <v>8.9999999999999993E-3</v>
      </c>
      <c r="K7437" s="424"/>
      <c r="L7437" s="424"/>
    </row>
    <row r="7438" spans="1:12" ht="24" customHeight="1">
      <c r="A7438" s="300" t="s">
        <v>12986</v>
      </c>
      <c r="B7438" s="301" t="s">
        <v>13117</v>
      </c>
      <c r="C7438" s="300" t="s">
        <v>9</v>
      </c>
      <c r="D7438" s="300" t="s">
        <v>10837</v>
      </c>
      <c r="E7438" s="302" t="s">
        <v>51</v>
      </c>
      <c r="F7438" s="423" t="s">
        <v>13118</v>
      </c>
      <c r="G7438" s="423"/>
      <c r="H7438" s="423">
        <v>1.1399999999999999E-5</v>
      </c>
      <c r="I7438" s="423"/>
      <c r="J7438" s="424">
        <v>5.1000000000000004E-3</v>
      </c>
      <c r="K7438" s="424"/>
      <c r="L7438" s="424"/>
    </row>
    <row r="7439" spans="1:12" ht="24" customHeight="1">
      <c r="A7439" s="300" t="s">
        <v>12986</v>
      </c>
      <c r="B7439" s="301" t="s">
        <v>13003</v>
      </c>
      <c r="C7439" s="300" t="s">
        <v>9</v>
      </c>
      <c r="D7439" s="300" t="s">
        <v>7216</v>
      </c>
      <c r="E7439" s="302" t="s">
        <v>51</v>
      </c>
      <c r="F7439" s="423" t="s">
        <v>13004</v>
      </c>
      <c r="G7439" s="423"/>
      <c r="H7439" s="423">
        <v>6.7679999999999997E-4</v>
      </c>
      <c r="I7439" s="423"/>
      <c r="J7439" s="424">
        <v>2.2599999999999999E-2</v>
      </c>
      <c r="K7439" s="424"/>
      <c r="L7439" s="424"/>
    </row>
    <row r="7440" spans="1:12" ht="24" customHeight="1">
      <c r="A7440" s="300" t="s">
        <v>12986</v>
      </c>
      <c r="B7440" s="301" t="s">
        <v>13005</v>
      </c>
      <c r="C7440" s="300" t="s">
        <v>9</v>
      </c>
      <c r="D7440" s="300" t="s">
        <v>7393</v>
      </c>
      <c r="E7440" s="302" t="s">
        <v>12988</v>
      </c>
      <c r="F7440" s="423" t="s">
        <v>13006</v>
      </c>
      <c r="G7440" s="423"/>
      <c r="H7440" s="423">
        <v>4.0719999999999998E-4</v>
      </c>
      <c r="I7440" s="423"/>
      <c r="J7440" s="424">
        <v>2.1999999999999999E-2</v>
      </c>
      <c r="K7440" s="424"/>
      <c r="L7440" s="424"/>
    </row>
    <row r="7441" spans="1:12" ht="24" customHeight="1">
      <c r="A7441" s="300" t="s">
        <v>12986</v>
      </c>
      <c r="B7441" s="301" t="s">
        <v>13007</v>
      </c>
      <c r="C7441" s="300" t="s">
        <v>9</v>
      </c>
      <c r="D7441" s="300" t="s">
        <v>10619</v>
      </c>
      <c r="E7441" s="302" t="s">
        <v>51</v>
      </c>
      <c r="F7441" s="423" t="s">
        <v>13008</v>
      </c>
      <c r="G7441" s="423"/>
      <c r="H7441" s="423">
        <v>3.1579999999999998E-4</v>
      </c>
      <c r="I7441" s="423"/>
      <c r="J7441" s="424">
        <v>6.0400000000000002E-2</v>
      </c>
      <c r="K7441" s="424"/>
      <c r="L7441" s="424"/>
    </row>
    <row r="7442" spans="1:12" ht="24" customHeight="1">
      <c r="A7442" s="300" t="s">
        <v>12986</v>
      </c>
      <c r="B7442" s="301" t="s">
        <v>13009</v>
      </c>
      <c r="C7442" s="300" t="s">
        <v>9</v>
      </c>
      <c r="D7442" s="300" t="s">
        <v>10769</v>
      </c>
      <c r="E7442" s="302" t="s">
        <v>51</v>
      </c>
      <c r="F7442" s="423" t="s">
        <v>13010</v>
      </c>
      <c r="G7442" s="423"/>
      <c r="H7442" s="423">
        <v>2.8391599999999999E-2</v>
      </c>
      <c r="I7442" s="423"/>
      <c r="J7442" s="424">
        <v>3.5799999999999998E-2</v>
      </c>
      <c r="K7442" s="424"/>
      <c r="L7442" s="424"/>
    </row>
    <row r="7443" spans="1:12" ht="24" customHeight="1">
      <c r="A7443" s="300" t="s">
        <v>12986</v>
      </c>
      <c r="B7443" s="301" t="s">
        <v>13011</v>
      </c>
      <c r="C7443" s="300" t="s">
        <v>9</v>
      </c>
      <c r="D7443" s="300" t="s">
        <v>10929</v>
      </c>
      <c r="E7443" s="302" t="s">
        <v>51</v>
      </c>
      <c r="F7443" s="423" t="s">
        <v>13012</v>
      </c>
      <c r="G7443" s="423"/>
      <c r="H7443" s="423">
        <v>2.7369999999999998E-4</v>
      </c>
      <c r="I7443" s="423"/>
      <c r="J7443" s="424">
        <v>4.1200000000000001E-2</v>
      </c>
      <c r="K7443" s="424"/>
      <c r="L7443" s="424"/>
    </row>
    <row r="7444" spans="1:12" ht="17.100000000000001" customHeight="1">
      <c r="A7444" s="298"/>
      <c r="B7444" s="298"/>
      <c r="C7444" s="298"/>
      <c r="D7444" s="298"/>
      <c r="E7444" s="298"/>
      <c r="F7444" s="298"/>
      <c r="G7444" s="298"/>
      <c r="H7444" s="298"/>
      <c r="I7444" s="298"/>
      <c r="J7444" s="298" t="s">
        <v>12992</v>
      </c>
      <c r="K7444" s="298"/>
      <c r="L7444" s="298" t="s">
        <v>14741</v>
      </c>
    </row>
    <row r="7445" spans="1:12">
      <c r="A7445" s="414" t="s">
        <v>13056</v>
      </c>
      <c r="B7445" s="414"/>
      <c r="C7445" s="414"/>
      <c r="D7445" s="414"/>
      <c r="E7445" s="414"/>
      <c r="F7445" s="414"/>
      <c r="G7445" s="414"/>
      <c r="H7445" s="414"/>
      <c r="I7445" s="294"/>
      <c r="J7445" s="294"/>
      <c r="K7445" s="294"/>
      <c r="L7445" s="294"/>
    </row>
    <row r="7446" spans="1:12" ht="17.100000000000001" customHeight="1">
      <c r="A7446" s="294" t="s">
        <v>12978</v>
      </c>
      <c r="B7446" s="298" t="s">
        <v>12979</v>
      </c>
      <c r="C7446" s="294" t="s">
        <v>12980</v>
      </c>
      <c r="D7446" s="294" t="s">
        <v>12981</v>
      </c>
      <c r="E7446" s="299" t="s">
        <v>12982</v>
      </c>
      <c r="F7446" s="413" t="s">
        <v>12983</v>
      </c>
      <c r="G7446" s="413"/>
      <c r="H7446" s="413" t="s">
        <v>12984</v>
      </c>
      <c r="I7446" s="413"/>
      <c r="J7446" s="413" t="s">
        <v>12985</v>
      </c>
      <c r="K7446" s="413"/>
      <c r="L7446" s="413"/>
    </row>
    <row r="7447" spans="1:12" ht="24" customHeight="1">
      <c r="A7447" s="300" t="s">
        <v>12986</v>
      </c>
      <c r="B7447" s="301" t="s">
        <v>13057</v>
      </c>
      <c r="C7447" s="300" t="s">
        <v>9</v>
      </c>
      <c r="D7447" s="300" t="s">
        <v>12549</v>
      </c>
      <c r="E7447" s="302" t="s">
        <v>27</v>
      </c>
      <c r="F7447" s="423" t="s">
        <v>12948</v>
      </c>
      <c r="G7447" s="423"/>
      <c r="H7447" s="423">
        <v>0.25401649999999998</v>
      </c>
      <c r="I7447" s="423"/>
      <c r="J7447" s="424">
        <v>0.1651</v>
      </c>
      <c r="K7447" s="424"/>
      <c r="L7447" s="424"/>
    </row>
    <row r="7448" spans="1:12" ht="17.100000000000001" customHeight="1">
      <c r="A7448" s="298"/>
      <c r="B7448" s="298"/>
      <c r="C7448" s="298"/>
      <c r="D7448" s="298"/>
      <c r="E7448" s="298"/>
      <c r="F7448" s="298"/>
      <c r="G7448" s="298"/>
      <c r="H7448" s="298"/>
      <c r="I7448" s="298"/>
      <c r="J7448" s="298" t="s">
        <v>12992</v>
      </c>
      <c r="K7448" s="298"/>
      <c r="L7448" s="298" t="s">
        <v>12921</v>
      </c>
    </row>
    <row r="7449" spans="1:12">
      <c r="A7449" s="414" t="s">
        <v>13058</v>
      </c>
      <c r="B7449" s="414"/>
      <c r="C7449" s="414"/>
      <c r="D7449" s="414"/>
      <c r="E7449" s="414"/>
      <c r="F7449" s="414"/>
      <c r="G7449" s="414"/>
      <c r="H7449" s="414"/>
      <c r="I7449" s="294"/>
      <c r="J7449" s="294"/>
      <c r="K7449" s="294"/>
      <c r="L7449" s="294"/>
    </row>
    <row r="7450" spans="1:12" ht="17.100000000000001" customHeight="1">
      <c r="A7450" s="294" t="s">
        <v>12978</v>
      </c>
      <c r="B7450" s="298" t="s">
        <v>12979</v>
      </c>
      <c r="C7450" s="294" t="s">
        <v>12980</v>
      </c>
      <c r="D7450" s="294" t="s">
        <v>12981</v>
      </c>
      <c r="E7450" s="299" t="s">
        <v>12982</v>
      </c>
      <c r="F7450" s="413" t="s">
        <v>12983</v>
      </c>
      <c r="G7450" s="413"/>
      <c r="H7450" s="413" t="s">
        <v>12984</v>
      </c>
      <c r="I7450" s="413"/>
      <c r="J7450" s="413" t="s">
        <v>12985</v>
      </c>
      <c r="K7450" s="413"/>
      <c r="L7450" s="413"/>
    </row>
    <row r="7451" spans="1:12" ht="24" customHeight="1">
      <c r="A7451" s="300" t="s">
        <v>12986</v>
      </c>
      <c r="B7451" s="301" t="s">
        <v>13059</v>
      </c>
      <c r="C7451" s="300" t="s">
        <v>9</v>
      </c>
      <c r="D7451" s="300" t="s">
        <v>12535</v>
      </c>
      <c r="E7451" s="302" t="s">
        <v>27</v>
      </c>
      <c r="F7451" s="423" t="s">
        <v>12936</v>
      </c>
      <c r="G7451" s="423"/>
      <c r="H7451" s="423">
        <v>0.25401649999999998</v>
      </c>
      <c r="I7451" s="423"/>
      <c r="J7451" s="424">
        <v>1.2699999999999999E-2</v>
      </c>
      <c r="K7451" s="424"/>
      <c r="L7451" s="424"/>
    </row>
    <row r="7452" spans="1:12" ht="17.100000000000001" customHeight="1">
      <c r="A7452" s="298"/>
      <c r="B7452" s="298"/>
      <c r="C7452" s="298"/>
      <c r="D7452" s="298"/>
      <c r="E7452" s="298"/>
      <c r="F7452" s="298"/>
      <c r="G7452" s="298"/>
      <c r="H7452" s="298"/>
      <c r="I7452" s="298"/>
      <c r="J7452" s="298" t="s">
        <v>12992</v>
      </c>
      <c r="K7452" s="298"/>
      <c r="L7452" s="298" t="s">
        <v>12904</v>
      </c>
    </row>
    <row r="7453" spans="1:12">
      <c r="A7453" s="414" t="s">
        <v>13060</v>
      </c>
      <c r="B7453" s="414"/>
      <c r="C7453" s="414"/>
      <c r="D7453" s="414"/>
      <c r="E7453" s="414"/>
      <c r="F7453" s="414"/>
      <c r="G7453" s="414"/>
      <c r="H7453" s="414"/>
      <c r="I7453" s="294"/>
      <c r="J7453" s="294"/>
      <c r="K7453" s="294"/>
      <c r="L7453" s="294"/>
    </row>
    <row r="7454" spans="1:12" ht="17.100000000000001" customHeight="1">
      <c r="A7454" s="294" t="s">
        <v>12978</v>
      </c>
      <c r="B7454" s="298" t="s">
        <v>12979</v>
      </c>
      <c r="C7454" s="294" t="s">
        <v>12980</v>
      </c>
      <c r="D7454" s="294" t="s">
        <v>12981</v>
      </c>
      <c r="E7454" s="299" t="s">
        <v>12982</v>
      </c>
      <c r="F7454" s="413" t="s">
        <v>12983</v>
      </c>
      <c r="G7454" s="413"/>
      <c r="H7454" s="413" t="s">
        <v>12984</v>
      </c>
      <c r="I7454" s="413"/>
      <c r="J7454" s="413" t="s">
        <v>12985</v>
      </c>
      <c r="K7454" s="413"/>
      <c r="L7454" s="413"/>
    </row>
    <row r="7455" spans="1:12" ht="24" customHeight="1">
      <c r="A7455" s="300" t="s">
        <v>12986</v>
      </c>
      <c r="B7455" s="301" t="s">
        <v>13061</v>
      </c>
      <c r="C7455" s="300" t="s">
        <v>9</v>
      </c>
      <c r="D7455" s="300" t="s">
        <v>12522</v>
      </c>
      <c r="E7455" s="302" t="s">
        <v>27</v>
      </c>
      <c r="F7455" s="423" t="s">
        <v>12964</v>
      </c>
      <c r="G7455" s="423"/>
      <c r="H7455" s="423">
        <v>0.25401649999999998</v>
      </c>
      <c r="I7455" s="423"/>
      <c r="J7455" s="424">
        <v>0.64270000000000005</v>
      </c>
      <c r="K7455" s="424"/>
      <c r="L7455" s="424"/>
    </row>
    <row r="7456" spans="1:12" ht="24" customHeight="1">
      <c r="A7456" s="300" t="s">
        <v>12986</v>
      </c>
      <c r="B7456" s="301" t="s">
        <v>13062</v>
      </c>
      <c r="C7456" s="300" t="s">
        <v>9</v>
      </c>
      <c r="D7456" s="300" t="s">
        <v>12527</v>
      </c>
      <c r="E7456" s="302" t="s">
        <v>27</v>
      </c>
      <c r="F7456" s="423" t="s">
        <v>13063</v>
      </c>
      <c r="G7456" s="423"/>
      <c r="H7456" s="423">
        <v>0.25401649999999998</v>
      </c>
      <c r="I7456" s="423"/>
      <c r="J7456" s="424">
        <v>8.6400000000000005E-2</v>
      </c>
      <c r="K7456" s="424"/>
      <c r="L7456" s="424"/>
    </row>
    <row r="7457" spans="1:12" ht="17.100000000000001" customHeight="1">
      <c r="A7457" s="298"/>
      <c r="B7457" s="298"/>
      <c r="C7457" s="298"/>
      <c r="D7457" s="298"/>
      <c r="E7457" s="298"/>
      <c r="F7457" s="298"/>
      <c r="G7457" s="298"/>
      <c r="H7457" s="298"/>
      <c r="I7457" s="298"/>
      <c r="J7457" s="298" t="s">
        <v>12992</v>
      </c>
      <c r="K7457" s="298"/>
      <c r="L7457" s="298" t="s">
        <v>13243</v>
      </c>
    </row>
    <row r="7458" spans="1:12" ht="17.100000000000001" customHeight="1">
      <c r="A7458" s="294" t="s">
        <v>13014</v>
      </c>
      <c r="B7458" s="294"/>
      <c r="C7458" s="294"/>
      <c r="D7458" s="294"/>
      <c r="E7458" s="294"/>
      <c r="F7458" s="294"/>
      <c r="G7458" s="294"/>
      <c r="H7458" s="294"/>
      <c r="I7458" s="294"/>
      <c r="J7458" s="294"/>
      <c r="K7458" s="294"/>
      <c r="L7458" s="294"/>
    </row>
    <row r="7459" spans="1:12" ht="17.100000000000001" customHeight="1">
      <c r="A7459" s="298"/>
      <c r="B7459" s="298"/>
      <c r="C7459" s="298"/>
      <c r="D7459" s="298"/>
      <c r="E7459" s="298"/>
      <c r="F7459" s="298"/>
      <c r="G7459" s="298"/>
      <c r="H7459" s="298"/>
      <c r="I7459" s="298"/>
      <c r="J7459" s="298" t="s">
        <v>13015</v>
      </c>
      <c r="K7459" s="298"/>
      <c r="L7459" s="298" t="s">
        <v>14742</v>
      </c>
    </row>
    <row r="7460" spans="1:12" ht="17.100000000000001" customHeight="1">
      <c r="A7460" s="298"/>
      <c r="B7460" s="298"/>
      <c r="C7460" s="298"/>
      <c r="D7460" s="298"/>
      <c r="E7460" s="298"/>
      <c r="F7460" s="298"/>
      <c r="G7460" s="298"/>
      <c r="H7460" s="298"/>
      <c r="I7460" s="298"/>
      <c r="J7460" s="298" t="s">
        <v>13017</v>
      </c>
      <c r="K7460" s="298" t="s">
        <v>13018</v>
      </c>
      <c r="L7460" s="298" t="s">
        <v>14743</v>
      </c>
    </row>
    <row r="7461" spans="1:12" ht="17.100000000000001" customHeight="1">
      <c r="A7461" s="298"/>
      <c r="B7461" s="298"/>
      <c r="C7461" s="298"/>
      <c r="D7461" s="298"/>
      <c r="E7461" s="298"/>
      <c r="F7461" s="298"/>
      <c r="G7461" s="298"/>
      <c r="H7461" s="298"/>
      <c r="I7461" s="298"/>
      <c r="J7461" s="298" t="s">
        <v>13020</v>
      </c>
      <c r="K7461" s="298"/>
      <c r="L7461" s="298" t="s">
        <v>14744</v>
      </c>
    </row>
    <row r="7462" spans="1:12" ht="17.100000000000001" customHeight="1">
      <c r="A7462" s="298"/>
      <c r="B7462" s="298"/>
      <c r="C7462" s="298"/>
      <c r="D7462" s="298"/>
      <c r="E7462" s="298"/>
      <c r="F7462" s="298"/>
      <c r="G7462" s="298"/>
      <c r="H7462" s="298"/>
      <c r="I7462" s="298"/>
      <c r="J7462" s="298" t="s">
        <v>13022</v>
      </c>
      <c r="K7462" s="298" t="s">
        <v>12974</v>
      </c>
      <c r="L7462" s="298" t="s">
        <v>14745</v>
      </c>
    </row>
    <row r="7463" spans="1:12" ht="17.100000000000001" customHeight="1">
      <c r="A7463" s="298"/>
      <c r="B7463" s="298"/>
      <c r="C7463" s="298"/>
      <c r="D7463" s="298"/>
      <c r="E7463" s="298"/>
      <c r="F7463" s="298"/>
      <c r="G7463" s="298"/>
      <c r="H7463" s="298"/>
      <c r="I7463" s="298"/>
      <c r="J7463" s="298" t="s">
        <v>13024</v>
      </c>
      <c r="K7463" s="298"/>
      <c r="L7463" s="298" t="s">
        <v>14746</v>
      </c>
    </row>
    <row r="7464" spans="1:12" ht="30" customHeight="1">
      <c r="A7464" s="299"/>
      <c r="B7464" s="299"/>
      <c r="C7464" s="299"/>
      <c r="D7464" s="299"/>
      <c r="E7464" s="299"/>
      <c r="F7464" s="299"/>
      <c r="G7464" s="299"/>
      <c r="H7464" s="299"/>
      <c r="I7464" s="299"/>
      <c r="J7464" s="299"/>
      <c r="K7464" s="299"/>
      <c r="L7464" s="299"/>
    </row>
    <row r="7465" spans="1:12" ht="24" customHeight="1">
      <c r="A7465" s="295" t="s">
        <v>14768</v>
      </c>
      <c r="B7465" s="296" t="s">
        <v>14769</v>
      </c>
      <c r="C7465" s="295" t="s">
        <v>9</v>
      </c>
      <c r="D7465" s="295" t="s">
        <v>3949</v>
      </c>
      <c r="E7465" s="297" t="s">
        <v>20</v>
      </c>
      <c r="F7465" s="296"/>
      <c r="G7465" s="296"/>
      <c r="H7465" s="296"/>
      <c r="I7465" s="296"/>
      <c r="J7465" s="296"/>
      <c r="K7465" s="296"/>
      <c r="L7465" s="296"/>
    </row>
    <row r="7466" spans="1:12">
      <c r="A7466" s="414" t="s">
        <v>12977</v>
      </c>
      <c r="B7466" s="414"/>
      <c r="C7466" s="414"/>
      <c r="D7466" s="414"/>
      <c r="E7466" s="414"/>
      <c r="F7466" s="414"/>
      <c r="G7466" s="414"/>
      <c r="H7466" s="414"/>
      <c r="I7466" s="294"/>
      <c r="J7466" s="294"/>
      <c r="K7466" s="294"/>
      <c r="L7466" s="294"/>
    </row>
    <row r="7467" spans="1:12" ht="17.100000000000001" customHeight="1">
      <c r="A7467" s="294" t="s">
        <v>12978</v>
      </c>
      <c r="B7467" s="298" t="s">
        <v>12979</v>
      </c>
      <c r="C7467" s="294" t="s">
        <v>12980</v>
      </c>
      <c r="D7467" s="294" t="s">
        <v>12981</v>
      </c>
      <c r="E7467" s="299" t="s">
        <v>12982</v>
      </c>
      <c r="F7467" s="413" t="s">
        <v>12983</v>
      </c>
      <c r="G7467" s="413"/>
      <c r="H7467" s="413" t="s">
        <v>12984</v>
      </c>
      <c r="I7467" s="413"/>
      <c r="J7467" s="413" t="s">
        <v>12985</v>
      </c>
      <c r="K7467" s="413"/>
      <c r="L7467" s="413"/>
    </row>
    <row r="7468" spans="1:12" ht="24" customHeight="1">
      <c r="A7468" s="300" t="s">
        <v>12986</v>
      </c>
      <c r="B7468" s="301" t="s">
        <v>13085</v>
      </c>
      <c r="C7468" s="300" t="s">
        <v>9</v>
      </c>
      <c r="D7468" s="300" t="s">
        <v>7909</v>
      </c>
      <c r="E7468" s="302" t="s">
        <v>51</v>
      </c>
      <c r="F7468" s="423" t="s">
        <v>13086</v>
      </c>
      <c r="G7468" s="423"/>
      <c r="H7468" s="423">
        <v>2.498E-4</v>
      </c>
      <c r="I7468" s="423"/>
      <c r="J7468" s="424">
        <v>2.5999999999999999E-2</v>
      </c>
      <c r="K7468" s="424"/>
      <c r="L7468" s="424"/>
    </row>
    <row r="7469" spans="1:12" ht="24" customHeight="1">
      <c r="A7469" s="300" t="s">
        <v>12986</v>
      </c>
      <c r="B7469" s="301" t="s">
        <v>13087</v>
      </c>
      <c r="C7469" s="300" t="s">
        <v>9</v>
      </c>
      <c r="D7469" s="300" t="s">
        <v>8873</v>
      </c>
      <c r="E7469" s="302" t="s">
        <v>51</v>
      </c>
      <c r="F7469" s="423" t="s">
        <v>13088</v>
      </c>
      <c r="G7469" s="423"/>
      <c r="H7469" s="423">
        <v>2.3900000000000002E-5</v>
      </c>
      <c r="I7469" s="423"/>
      <c r="J7469" s="424">
        <v>2.0799999999999999E-2</v>
      </c>
      <c r="K7469" s="424"/>
      <c r="L7469" s="424"/>
    </row>
    <row r="7470" spans="1:12" ht="48" customHeight="1">
      <c r="A7470" s="300" t="s">
        <v>12986</v>
      </c>
      <c r="B7470" s="301" t="s">
        <v>13089</v>
      </c>
      <c r="C7470" s="300" t="s">
        <v>9</v>
      </c>
      <c r="D7470" s="300" t="s">
        <v>9227</v>
      </c>
      <c r="E7470" s="302" t="s">
        <v>51</v>
      </c>
      <c r="F7470" s="423" t="s">
        <v>13090</v>
      </c>
      <c r="G7470" s="423"/>
      <c r="H7470" s="423">
        <v>1.66E-5</v>
      </c>
      <c r="I7470" s="423"/>
      <c r="J7470" s="424">
        <v>2.2200000000000001E-2</v>
      </c>
      <c r="K7470" s="424"/>
      <c r="L7470" s="424"/>
    </row>
    <row r="7471" spans="1:12" ht="24" customHeight="1">
      <c r="A7471" s="300" t="s">
        <v>12986</v>
      </c>
      <c r="B7471" s="301" t="s">
        <v>13091</v>
      </c>
      <c r="C7471" s="300" t="s">
        <v>9</v>
      </c>
      <c r="D7471" s="300" t="s">
        <v>9580</v>
      </c>
      <c r="E7471" s="302" t="s">
        <v>51</v>
      </c>
      <c r="F7471" s="423" t="s">
        <v>13092</v>
      </c>
      <c r="G7471" s="423"/>
      <c r="H7471" s="423">
        <v>1.6399999999999999E-5</v>
      </c>
      <c r="I7471" s="423"/>
      <c r="J7471" s="424">
        <v>1.47E-2</v>
      </c>
      <c r="K7471" s="424"/>
      <c r="L7471" s="424"/>
    </row>
    <row r="7472" spans="1:12" ht="24" customHeight="1">
      <c r="A7472" s="300" t="s">
        <v>12986</v>
      </c>
      <c r="B7472" s="301" t="s">
        <v>12987</v>
      </c>
      <c r="C7472" s="300" t="s">
        <v>9</v>
      </c>
      <c r="D7472" s="300" t="s">
        <v>9831</v>
      </c>
      <c r="E7472" s="302" t="s">
        <v>12988</v>
      </c>
      <c r="F7472" s="423" t="s">
        <v>12989</v>
      </c>
      <c r="G7472" s="423"/>
      <c r="H7472" s="423">
        <v>5.7793999999999996E-3</v>
      </c>
      <c r="I7472" s="423"/>
      <c r="J7472" s="424">
        <v>5.8500000000000003E-2</v>
      </c>
      <c r="K7472" s="424"/>
      <c r="L7472" s="424"/>
    </row>
    <row r="7473" spans="1:12" ht="36" customHeight="1">
      <c r="A7473" s="300" t="s">
        <v>12986</v>
      </c>
      <c r="B7473" s="301" t="s">
        <v>12990</v>
      </c>
      <c r="C7473" s="300" t="s">
        <v>9</v>
      </c>
      <c r="D7473" s="300" t="s">
        <v>11426</v>
      </c>
      <c r="E7473" s="302" t="s">
        <v>51</v>
      </c>
      <c r="F7473" s="423" t="s">
        <v>12991</v>
      </c>
      <c r="G7473" s="423"/>
      <c r="H7473" s="423">
        <v>3.0299999999999999E-4</v>
      </c>
      <c r="I7473" s="423"/>
      <c r="J7473" s="424">
        <v>4.0099999999999997E-2</v>
      </c>
      <c r="K7473" s="424"/>
      <c r="L7473" s="424"/>
    </row>
    <row r="7474" spans="1:12" ht="17.100000000000001" customHeight="1">
      <c r="A7474" s="298"/>
      <c r="B7474" s="298"/>
      <c r="C7474" s="298"/>
      <c r="D7474" s="298"/>
      <c r="E7474" s="298"/>
      <c r="F7474" s="298"/>
      <c r="G7474" s="298"/>
      <c r="H7474" s="298"/>
      <c r="I7474" s="298"/>
      <c r="J7474" s="298" t="s">
        <v>12992</v>
      </c>
      <c r="K7474" s="298"/>
      <c r="L7474" s="298" t="s">
        <v>12931</v>
      </c>
    </row>
    <row r="7475" spans="1:12">
      <c r="A7475" s="414" t="s">
        <v>12994</v>
      </c>
      <c r="B7475" s="414"/>
      <c r="C7475" s="414"/>
      <c r="D7475" s="414"/>
      <c r="E7475" s="414"/>
      <c r="F7475" s="414"/>
      <c r="G7475" s="414"/>
      <c r="H7475" s="414"/>
      <c r="I7475" s="294"/>
      <c r="J7475" s="294"/>
      <c r="K7475" s="294"/>
      <c r="L7475" s="294"/>
    </row>
    <row r="7476" spans="1:12" ht="17.100000000000001" customHeight="1">
      <c r="A7476" s="294" t="s">
        <v>12978</v>
      </c>
      <c r="B7476" s="298" t="s">
        <v>12979</v>
      </c>
      <c r="C7476" s="294" t="s">
        <v>12980</v>
      </c>
      <c r="D7476" s="294" t="s">
        <v>12981</v>
      </c>
      <c r="E7476" s="299" t="s">
        <v>12982</v>
      </c>
      <c r="F7476" s="413" t="s">
        <v>12983</v>
      </c>
      <c r="G7476" s="413"/>
      <c r="H7476" s="413" t="s">
        <v>12984</v>
      </c>
      <c r="I7476" s="413"/>
      <c r="J7476" s="413" t="s">
        <v>12985</v>
      </c>
      <c r="K7476" s="413"/>
      <c r="L7476" s="413"/>
    </row>
    <row r="7477" spans="1:12" ht="24" customHeight="1">
      <c r="A7477" s="300" t="s">
        <v>12986</v>
      </c>
      <c r="B7477" s="301" t="s">
        <v>13197</v>
      </c>
      <c r="C7477" s="300" t="s">
        <v>9</v>
      </c>
      <c r="D7477" s="300" t="s">
        <v>6983</v>
      </c>
      <c r="E7477" s="302" t="s">
        <v>27</v>
      </c>
      <c r="F7477" s="423" t="s">
        <v>13198</v>
      </c>
      <c r="G7477" s="423"/>
      <c r="H7477" s="423">
        <v>0.218724</v>
      </c>
      <c r="I7477" s="423"/>
      <c r="J7477" s="424">
        <v>1.1046</v>
      </c>
      <c r="K7477" s="424"/>
      <c r="L7477" s="424"/>
    </row>
    <row r="7478" spans="1:12" ht="24" customHeight="1">
      <c r="A7478" s="300" t="s">
        <v>12986</v>
      </c>
      <c r="B7478" s="301" t="s">
        <v>13199</v>
      </c>
      <c r="C7478" s="300" t="s">
        <v>9</v>
      </c>
      <c r="D7478" s="300" t="s">
        <v>8746</v>
      </c>
      <c r="E7478" s="302" t="s">
        <v>27</v>
      </c>
      <c r="F7478" s="423" t="s">
        <v>13196</v>
      </c>
      <c r="G7478" s="423"/>
      <c r="H7478" s="423">
        <v>0.218724</v>
      </c>
      <c r="I7478" s="423"/>
      <c r="J7478" s="424">
        <v>1.5726</v>
      </c>
      <c r="K7478" s="424"/>
      <c r="L7478" s="424"/>
    </row>
    <row r="7479" spans="1:12" ht="17.100000000000001" customHeight="1">
      <c r="A7479" s="298"/>
      <c r="B7479" s="298"/>
      <c r="C7479" s="298"/>
      <c r="D7479" s="298"/>
      <c r="E7479" s="298"/>
      <c r="F7479" s="298"/>
      <c r="G7479" s="298"/>
      <c r="H7479" s="298"/>
      <c r="I7479" s="298"/>
      <c r="J7479" s="298" t="s">
        <v>12992</v>
      </c>
      <c r="K7479" s="298"/>
      <c r="L7479" s="298" t="s">
        <v>14770</v>
      </c>
    </row>
    <row r="7480" spans="1:12">
      <c r="A7480" s="414" t="s">
        <v>12998</v>
      </c>
      <c r="B7480" s="414"/>
      <c r="C7480" s="414"/>
      <c r="D7480" s="414"/>
      <c r="E7480" s="414"/>
      <c r="F7480" s="414"/>
      <c r="G7480" s="414"/>
      <c r="H7480" s="414"/>
      <c r="I7480" s="294"/>
      <c r="J7480" s="294"/>
      <c r="K7480" s="294"/>
      <c r="L7480" s="294"/>
    </row>
    <row r="7481" spans="1:12" ht="17.100000000000001" customHeight="1">
      <c r="A7481" s="294" t="s">
        <v>12978</v>
      </c>
      <c r="B7481" s="298" t="s">
        <v>12979</v>
      </c>
      <c r="C7481" s="294" t="s">
        <v>12980</v>
      </c>
      <c r="D7481" s="294" t="s">
        <v>12981</v>
      </c>
      <c r="E7481" s="299" t="s">
        <v>12982</v>
      </c>
      <c r="F7481" s="413" t="s">
        <v>12983</v>
      </c>
      <c r="G7481" s="413"/>
      <c r="H7481" s="413" t="s">
        <v>12984</v>
      </c>
      <c r="I7481" s="413"/>
      <c r="J7481" s="413" t="s">
        <v>12985</v>
      </c>
      <c r="K7481" s="413"/>
      <c r="L7481" s="413"/>
    </row>
    <row r="7482" spans="1:12" ht="24" customHeight="1">
      <c r="A7482" s="300" t="s">
        <v>12986</v>
      </c>
      <c r="B7482" s="301" t="s">
        <v>14771</v>
      </c>
      <c r="C7482" s="300" t="s">
        <v>9</v>
      </c>
      <c r="D7482" s="300" t="s">
        <v>8762</v>
      </c>
      <c r="E7482" s="302" t="s">
        <v>20</v>
      </c>
      <c r="F7482" s="423" t="s">
        <v>14772</v>
      </c>
      <c r="G7482" s="423"/>
      <c r="H7482" s="423">
        <v>1.1000000000000001</v>
      </c>
      <c r="I7482" s="423"/>
      <c r="J7482" s="424">
        <v>28.03</v>
      </c>
      <c r="K7482" s="424"/>
      <c r="L7482" s="424"/>
    </row>
    <row r="7483" spans="1:12" ht="24" customHeight="1">
      <c r="A7483" s="300" t="s">
        <v>12986</v>
      </c>
      <c r="B7483" s="301" t="s">
        <v>13099</v>
      </c>
      <c r="C7483" s="300" t="s">
        <v>9</v>
      </c>
      <c r="D7483" s="300" t="s">
        <v>7224</v>
      </c>
      <c r="E7483" s="302" t="s">
        <v>51</v>
      </c>
      <c r="F7483" s="423" t="s">
        <v>13100</v>
      </c>
      <c r="G7483" s="423"/>
      <c r="H7483" s="423">
        <v>2.9499000000000001E-3</v>
      </c>
      <c r="I7483" s="423"/>
      <c r="J7483" s="424">
        <v>2.7099999999999999E-2</v>
      </c>
      <c r="K7483" s="424"/>
      <c r="L7483" s="424"/>
    </row>
    <row r="7484" spans="1:12" ht="24" customHeight="1">
      <c r="A7484" s="300" t="s">
        <v>12986</v>
      </c>
      <c r="B7484" s="301" t="s">
        <v>13101</v>
      </c>
      <c r="C7484" s="300" t="s">
        <v>9</v>
      </c>
      <c r="D7484" s="300" t="s">
        <v>7359</v>
      </c>
      <c r="E7484" s="302" t="s">
        <v>51</v>
      </c>
      <c r="F7484" s="423" t="s">
        <v>13102</v>
      </c>
      <c r="G7484" s="423"/>
      <c r="H7484" s="423">
        <v>9.5199999999999997E-5</v>
      </c>
      <c r="I7484" s="423"/>
      <c r="J7484" s="424">
        <v>1.2200000000000001E-2</v>
      </c>
      <c r="K7484" s="424"/>
      <c r="L7484" s="424"/>
    </row>
    <row r="7485" spans="1:12" ht="24" customHeight="1">
      <c r="A7485" s="300" t="s">
        <v>12986</v>
      </c>
      <c r="B7485" s="301" t="s">
        <v>13103</v>
      </c>
      <c r="C7485" s="300" t="s">
        <v>9</v>
      </c>
      <c r="D7485" s="300" t="s">
        <v>8851</v>
      </c>
      <c r="E7485" s="302" t="s">
        <v>51</v>
      </c>
      <c r="F7485" s="423" t="s">
        <v>13104</v>
      </c>
      <c r="G7485" s="423"/>
      <c r="H7485" s="423">
        <v>7.6199999999999995E-5</v>
      </c>
      <c r="I7485" s="423"/>
      <c r="J7485" s="424">
        <v>1.4800000000000001E-2</v>
      </c>
      <c r="K7485" s="424"/>
      <c r="L7485" s="424"/>
    </row>
    <row r="7486" spans="1:12" ht="24" customHeight="1">
      <c r="A7486" s="300" t="s">
        <v>12986</v>
      </c>
      <c r="B7486" s="301" t="s">
        <v>13105</v>
      </c>
      <c r="C7486" s="300" t="s">
        <v>9</v>
      </c>
      <c r="D7486" s="300" t="s">
        <v>8852</v>
      </c>
      <c r="E7486" s="302" t="s">
        <v>51</v>
      </c>
      <c r="F7486" s="423" t="s">
        <v>13106</v>
      </c>
      <c r="G7486" s="423"/>
      <c r="H7486" s="423">
        <v>1.6399999999999999E-5</v>
      </c>
      <c r="I7486" s="423"/>
      <c r="J7486" s="424">
        <v>8.9999999999999993E-3</v>
      </c>
      <c r="K7486" s="424"/>
      <c r="L7486" s="424"/>
    </row>
    <row r="7487" spans="1:12" ht="24" customHeight="1">
      <c r="A7487" s="300" t="s">
        <v>12986</v>
      </c>
      <c r="B7487" s="301" t="s">
        <v>13107</v>
      </c>
      <c r="C7487" s="300" t="s">
        <v>9</v>
      </c>
      <c r="D7487" s="300" t="s">
        <v>9000</v>
      </c>
      <c r="E7487" s="302" t="s">
        <v>51</v>
      </c>
      <c r="F7487" s="423" t="s">
        <v>13108</v>
      </c>
      <c r="G7487" s="423"/>
      <c r="H7487" s="423">
        <v>3.3574999999999998E-3</v>
      </c>
      <c r="I7487" s="423"/>
      <c r="J7487" s="424">
        <v>2.2700000000000001E-2</v>
      </c>
      <c r="K7487" s="424"/>
      <c r="L7487" s="424"/>
    </row>
    <row r="7488" spans="1:12" ht="24" customHeight="1">
      <c r="A7488" s="300" t="s">
        <v>12986</v>
      </c>
      <c r="B7488" s="301" t="s">
        <v>13109</v>
      </c>
      <c r="C7488" s="300" t="s">
        <v>9</v>
      </c>
      <c r="D7488" s="300" t="s">
        <v>9574</v>
      </c>
      <c r="E7488" s="302" t="s">
        <v>51</v>
      </c>
      <c r="F7488" s="423" t="s">
        <v>13110</v>
      </c>
      <c r="G7488" s="423"/>
      <c r="H7488" s="423">
        <v>1.0647E-3</v>
      </c>
      <c r="I7488" s="423"/>
      <c r="J7488" s="424">
        <v>9.4000000000000004E-3</v>
      </c>
      <c r="K7488" s="424"/>
      <c r="L7488" s="424"/>
    </row>
    <row r="7489" spans="1:12" ht="24" customHeight="1">
      <c r="A7489" s="300" t="s">
        <v>12986</v>
      </c>
      <c r="B7489" s="301" t="s">
        <v>13111</v>
      </c>
      <c r="C7489" s="300" t="s">
        <v>9</v>
      </c>
      <c r="D7489" s="300" t="s">
        <v>10714</v>
      </c>
      <c r="E7489" s="302" t="s">
        <v>93</v>
      </c>
      <c r="F7489" s="423" t="s">
        <v>13112</v>
      </c>
      <c r="G7489" s="423"/>
      <c r="H7489" s="423">
        <v>5.597E-4</v>
      </c>
      <c r="I7489" s="423"/>
      <c r="J7489" s="424">
        <v>8.5000000000000006E-3</v>
      </c>
      <c r="K7489" s="424"/>
      <c r="L7489" s="424"/>
    </row>
    <row r="7490" spans="1:12" ht="24" customHeight="1">
      <c r="A7490" s="300" t="s">
        <v>12986</v>
      </c>
      <c r="B7490" s="301" t="s">
        <v>13113</v>
      </c>
      <c r="C7490" s="300" t="s">
        <v>9</v>
      </c>
      <c r="D7490" s="300" t="s">
        <v>10809</v>
      </c>
      <c r="E7490" s="302" t="s">
        <v>51</v>
      </c>
      <c r="F7490" s="423" t="s">
        <v>13114</v>
      </c>
      <c r="G7490" s="423"/>
      <c r="H7490" s="423">
        <v>5.597E-4</v>
      </c>
      <c r="I7490" s="423"/>
      <c r="J7490" s="424">
        <v>6.7000000000000002E-3</v>
      </c>
      <c r="K7490" s="424"/>
      <c r="L7490" s="424"/>
    </row>
    <row r="7491" spans="1:12" ht="24" customHeight="1">
      <c r="A7491" s="300" t="s">
        <v>12986</v>
      </c>
      <c r="B7491" s="301" t="s">
        <v>13115</v>
      </c>
      <c r="C7491" s="300" t="s">
        <v>9</v>
      </c>
      <c r="D7491" s="300" t="s">
        <v>10810</v>
      </c>
      <c r="E7491" s="302" t="s">
        <v>51</v>
      </c>
      <c r="F7491" s="423" t="s">
        <v>13116</v>
      </c>
      <c r="G7491" s="423"/>
      <c r="H7491" s="423">
        <v>5.597E-4</v>
      </c>
      <c r="I7491" s="423"/>
      <c r="J7491" s="424">
        <v>1.49E-2</v>
      </c>
      <c r="K7491" s="424"/>
      <c r="L7491" s="424"/>
    </row>
    <row r="7492" spans="1:12" ht="24" customHeight="1">
      <c r="A7492" s="300" t="s">
        <v>12986</v>
      </c>
      <c r="B7492" s="301" t="s">
        <v>13117</v>
      </c>
      <c r="C7492" s="300" t="s">
        <v>9</v>
      </c>
      <c r="D7492" s="300" t="s">
        <v>10837</v>
      </c>
      <c r="E7492" s="302" t="s">
        <v>51</v>
      </c>
      <c r="F7492" s="423" t="s">
        <v>13118</v>
      </c>
      <c r="G7492" s="423"/>
      <c r="H7492" s="423">
        <v>1.9000000000000001E-5</v>
      </c>
      <c r="I7492" s="423"/>
      <c r="J7492" s="424">
        <v>8.5000000000000006E-3</v>
      </c>
      <c r="K7492" s="424"/>
      <c r="L7492" s="424"/>
    </row>
    <row r="7493" spans="1:12" ht="24" customHeight="1">
      <c r="A7493" s="300" t="s">
        <v>12986</v>
      </c>
      <c r="B7493" s="301" t="s">
        <v>13003</v>
      </c>
      <c r="C7493" s="300" t="s">
        <v>9</v>
      </c>
      <c r="D7493" s="300" t="s">
        <v>7216</v>
      </c>
      <c r="E7493" s="302" t="s">
        <v>51</v>
      </c>
      <c r="F7493" s="423" t="s">
        <v>13004</v>
      </c>
      <c r="G7493" s="423"/>
      <c r="H7493" s="423">
        <v>1.1207999999999999E-3</v>
      </c>
      <c r="I7493" s="423"/>
      <c r="J7493" s="424">
        <v>3.7400000000000003E-2</v>
      </c>
      <c r="K7493" s="424"/>
      <c r="L7493" s="424"/>
    </row>
    <row r="7494" spans="1:12" ht="24" customHeight="1">
      <c r="A7494" s="300" t="s">
        <v>12986</v>
      </c>
      <c r="B7494" s="301" t="s">
        <v>13005</v>
      </c>
      <c r="C7494" s="300" t="s">
        <v>9</v>
      </c>
      <c r="D7494" s="300" t="s">
        <v>7393</v>
      </c>
      <c r="E7494" s="302" t="s">
        <v>12988</v>
      </c>
      <c r="F7494" s="423" t="s">
        <v>13006</v>
      </c>
      <c r="G7494" s="423"/>
      <c r="H7494" s="423">
        <v>6.7420000000000002E-4</v>
      </c>
      <c r="I7494" s="423"/>
      <c r="J7494" s="424">
        <v>3.6400000000000002E-2</v>
      </c>
      <c r="K7494" s="424"/>
      <c r="L7494" s="424"/>
    </row>
    <row r="7495" spans="1:12" ht="24" customHeight="1">
      <c r="A7495" s="300" t="s">
        <v>12986</v>
      </c>
      <c r="B7495" s="301" t="s">
        <v>13007</v>
      </c>
      <c r="C7495" s="300" t="s">
        <v>9</v>
      </c>
      <c r="D7495" s="300" t="s">
        <v>10619</v>
      </c>
      <c r="E7495" s="302" t="s">
        <v>51</v>
      </c>
      <c r="F7495" s="423" t="s">
        <v>13008</v>
      </c>
      <c r="G7495" s="423"/>
      <c r="H7495" s="423">
        <v>5.2300000000000003E-4</v>
      </c>
      <c r="I7495" s="423"/>
      <c r="J7495" s="424">
        <v>0.1</v>
      </c>
      <c r="K7495" s="424"/>
      <c r="L7495" s="424"/>
    </row>
    <row r="7496" spans="1:12" ht="24" customHeight="1">
      <c r="A7496" s="300" t="s">
        <v>12986</v>
      </c>
      <c r="B7496" s="301" t="s">
        <v>13009</v>
      </c>
      <c r="C7496" s="300" t="s">
        <v>9</v>
      </c>
      <c r="D7496" s="300" t="s">
        <v>10769</v>
      </c>
      <c r="E7496" s="302" t="s">
        <v>51</v>
      </c>
      <c r="F7496" s="423" t="s">
        <v>13010</v>
      </c>
      <c r="G7496" s="423"/>
      <c r="H7496" s="423">
        <v>4.7017000000000003E-2</v>
      </c>
      <c r="I7496" s="423"/>
      <c r="J7496" s="424">
        <v>5.9200000000000003E-2</v>
      </c>
      <c r="K7496" s="424"/>
      <c r="L7496" s="424"/>
    </row>
    <row r="7497" spans="1:12" ht="24" customHeight="1">
      <c r="A7497" s="300" t="s">
        <v>12986</v>
      </c>
      <c r="B7497" s="301" t="s">
        <v>13011</v>
      </c>
      <c r="C7497" s="300" t="s">
        <v>9</v>
      </c>
      <c r="D7497" s="300" t="s">
        <v>10929</v>
      </c>
      <c r="E7497" s="302" t="s">
        <v>51</v>
      </c>
      <c r="F7497" s="423" t="s">
        <v>13012</v>
      </c>
      <c r="G7497" s="423"/>
      <c r="H7497" s="423">
        <v>4.5320000000000001E-4</v>
      </c>
      <c r="I7497" s="423"/>
      <c r="J7497" s="424">
        <v>6.8199999999999997E-2</v>
      </c>
      <c r="K7497" s="424"/>
      <c r="L7497" s="424"/>
    </row>
    <row r="7498" spans="1:12" ht="17.100000000000001" customHeight="1">
      <c r="A7498" s="298"/>
      <c r="B7498" s="298"/>
      <c r="C7498" s="298"/>
      <c r="D7498" s="298"/>
      <c r="E7498" s="298"/>
      <c r="F7498" s="298"/>
      <c r="G7498" s="298"/>
      <c r="H7498" s="298"/>
      <c r="I7498" s="298"/>
      <c r="J7498" s="298" t="s">
        <v>12992</v>
      </c>
      <c r="K7498" s="298"/>
      <c r="L7498" s="298" t="s">
        <v>14773</v>
      </c>
    </row>
    <row r="7499" spans="1:12">
      <c r="A7499" s="414" t="s">
        <v>13056</v>
      </c>
      <c r="B7499" s="414"/>
      <c r="C7499" s="414"/>
      <c r="D7499" s="414"/>
      <c r="E7499" s="414"/>
      <c r="F7499" s="414"/>
      <c r="G7499" s="414"/>
      <c r="H7499" s="414"/>
      <c r="I7499" s="294"/>
      <c r="J7499" s="294"/>
      <c r="K7499" s="294"/>
      <c r="L7499" s="294"/>
    </row>
    <row r="7500" spans="1:12" ht="17.100000000000001" customHeight="1">
      <c r="A7500" s="294" t="s">
        <v>12978</v>
      </c>
      <c r="B7500" s="298" t="s">
        <v>12979</v>
      </c>
      <c r="C7500" s="294" t="s">
        <v>12980</v>
      </c>
      <c r="D7500" s="294" t="s">
        <v>12981</v>
      </c>
      <c r="E7500" s="299" t="s">
        <v>12982</v>
      </c>
      <c r="F7500" s="413" t="s">
        <v>12983</v>
      </c>
      <c r="G7500" s="413"/>
      <c r="H7500" s="413" t="s">
        <v>12984</v>
      </c>
      <c r="I7500" s="413"/>
      <c r="J7500" s="413" t="s">
        <v>12985</v>
      </c>
      <c r="K7500" s="413"/>
      <c r="L7500" s="413"/>
    </row>
    <row r="7501" spans="1:12" ht="24" customHeight="1">
      <c r="A7501" s="300" t="s">
        <v>12986</v>
      </c>
      <c r="B7501" s="301" t="s">
        <v>13057</v>
      </c>
      <c r="C7501" s="300" t="s">
        <v>9</v>
      </c>
      <c r="D7501" s="300" t="s">
        <v>12549</v>
      </c>
      <c r="E7501" s="302" t="s">
        <v>27</v>
      </c>
      <c r="F7501" s="423" t="s">
        <v>12948</v>
      </c>
      <c r="G7501" s="423"/>
      <c r="H7501" s="423">
        <v>0.4206548</v>
      </c>
      <c r="I7501" s="423"/>
      <c r="J7501" s="424">
        <v>0.27339999999999998</v>
      </c>
      <c r="K7501" s="424"/>
      <c r="L7501" s="424"/>
    </row>
    <row r="7502" spans="1:12" ht="17.100000000000001" customHeight="1">
      <c r="A7502" s="298"/>
      <c r="B7502" s="298"/>
      <c r="C7502" s="298"/>
      <c r="D7502" s="298"/>
      <c r="E7502" s="298"/>
      <c r="F7502" s="298"/>
      <c r="G7502" s="298"/>
      <c r="H7502" s="298"/>
      <c r="I7502" s="298"/>
      <c r="J7502" s="298" t="s">
        <v>12992</v>
      </c>
      <c r="K7502" s="298"/>
      <c r="L7502" s="298" t="s">
        <v>12916</v>
      </c>
    </row>
    <row r="7503" spans="1:12">
      <c r="A7503" s="414" t="s">
        <v>13058</v>
      </c>
      <c r="B7503" s="414"/>
      <c r="C7503" s="414"/>
      <c r="D7503" s="414"/>
      <c r="E7503" s="414"/>
      <c r="F7503" s="414"/>
      <c r="G7503" s="414"/>
      <c r="H7503" s="414"/>
      <c r="I7503" s="294"/>
      <c r="J7503" s="294"/>
      <c r="K7503" s="294"/>
      <c r="L7503" s="294"/>
    </row>
    <row r="7504" spans="1:12" ht="17.100000000000001" customHeight="1">
      <c r="A7504" s="294" t="s">
        <v>12978</v>
      </c>
      <c r="B7504" s="298" t="s">
        <v>12979</v>
      </c>
      <c r="C7504" s="294" t="s">
        <v>12980</v>
      </c>
      <c r="D7504" s="294" t="s">
        <v>12981</v>
      </c>
      <c r="E7504" s="299" t="s">
        <v>12982</v>
      </c>
      <c r="F7504" s="413" t="s">
        <v>12983</v>
      </c>
      <c r="G7504" s="413"/>
      <c r="H7504" s="413" t="s">
        <v>12984</v>
      </c>
      <c r="I7504" s="413"/>
      <c r="J7504" s="413" t="s">
        <v>12985</v>
      </c>
      <c r="K7504" s="413"/>
      <c r="L7504" s="413"/>
    </row>
    <row r="7505" spans="1:12" ht="24" customHeight="1">
      <c r="A7505" s="300" t="s">
        <v>12986</v>
      </c>
      <c r="B7505" s="301" t="s">
        <v>13059</v>
      </c>
      <c r="C7505" s="300" t="s">
        <v>9</v>
      </c>
      <c r="D7505" s="300" t="s">
        <v>12535</v>
      </c>
      <c r="E7505" s="302" t="s">
        <v>27</v>
      </c>
      <c r="F7505" s="423" t="s">
        <v>12936</v>
      </c>
      <c r="G7505" s="423"/>
      <c r="H7505" s="423">
        <v>0.4206548</v>
      </c>
      <c r="I7505" s="423"/>
      <c r="J7505" s="424">
        <v>2.1000000000000001E-2</v>
      </c>
      <c r="K7505" s="424"/>
      <c r="L7505" s="424"/>
    </row>
    <row r="7506" spans="1:12" ht="17.100000000000001" customHeight="1">
      <c r="A7506" s="298"/>
      <c r="B7506" s="298"/>
      <c r="C7506" s="298"/>
      <c r="D7506" s="298"/>
      <c r="E7506" s="298"/>
      <c r="F7506" s="298"/>
      <c r="G7506" s="298"/>
      <c r="H7506" s="298"/>
      <c r="I7506" s="298"/>
      <c r="J7506" s="298" t="s">
        <v>12992</v>
      </c>
      <c r="K7506" s="298"/>
      <c r="L7506" s="298" t="s">
        <v>12909</v>
      </c>
    </row>
    <row r="7507" spans="1:12">
      <c r="A7507" s="414" t="s">
        <v>13060</v>
      </c>
      <c r="B7507" s="414"/>
      <c r="C7507" s="414"/>
      <c r="D7507" s="414"/>
      <c r="E7507" s="414"/>
      <c r="F7507" s="414"/>
      <c r="G7507" s="414"/>
      <c r="H7507" s="414"/>
      <c r="I7507" s="294"/>
      <c r="J7507" s="294"/>
      <c r="K7507" s="294"/>
      <c r="L7507" s="294"/>
    </row>
    <row r="7508" spans="1:12" ht="17.100000000000001" customHeight="1">
      <c r="A7508" s="294" t="s">
        <v>12978</v>
      </c>
      <c r="B7508" s="298" t="s">
        <v>12979</v>
      </c>
      <c r="C7508" s="294" t="s">
        <v>12980</v>
      </c>
      <c r="D7508" s="294" t="s">
        <v>12981</v>
      </c>
      <c r="E7508" s="299" t="s">
        <v>12982</v>
      </c>
      <c r="F7508" s="413" t="s">
        <v>12983</v>
      </c>
      <c r="G7508" s="413"/>
      <c r="H7508" s="413" t="s">
        <v>12984</v>
      </c>
      <c r="I7508" s="413"/>
      <c r="J7508" s="413" t="s">
        <v>12985</v>
      </c>
      <c r="K7508" s="413"/>
      <c r="L7508" s="413"/>
    </row>
    <row r="7509" spans="1:12" ht="24" customHeight="1">
      <c r="A7509" s="300" t="s">
        <v>12986</v>
      </c>
      <c r="B7509" s="301" t="s">
        <v>13061</v>
      </c>
      <c r="C7509" s="300" t="s">
        <v>9</v>
      </c>
      <c r="D7509" s="300" t="s">
        <v>12522</v>
      </c>
      <c r="E7509" s="302" t="s">
        <v>27</v>
      </c>
      <c r="F7509" s="423" t="s">
        <v>12964</v>
      </c>
      <c r="G7509" s="423"/>
      <c r="H7509" s="423">
        <v>0.4206548</v>
      </c>
      <c r="I7509" s="423"/>
      <c r="J7509" s="424">
        <v>1.0643</v>
      </c>
      <c r="K7509" s="424"/>
      <c r="L7509" s="424"/>
    </row>
    <row r="7510" spans="1:12" ht="24" customHeight="1">
      <c r="A7510" s="300" t="s">
        <v>12986</v>
      </c>
      <c r="B7510" s="301" t="s">
        <v>13062</v>
      </c>
      <c r="C7510" s="300" t="s">
        <v>9</v>
      </c>
      <c r="D7510" s="300" t="s">
        <v>12527</v>
      </c>
      <c r="E7510" s="302" t="s">
        <v>27</v>
      </c>
      <c r="F7510" s="423" t="s">
        <v>13063</v>
      </c>
      <c r="G7510" s="423"/>
      <c r="H7510" s="423">
        <v>0.4206548</v>
      </c>
      <c r="I7510" s="423"/>
      <c r="J7510" s="424">
        <v>0.14299999999999999</v>
      </c>
      <c r="K7510" s="424"/>
      <c r="L7510" s="424"/>
    </row>
    <row r="7511" spans="1:12" ht="17.100000000000001" customHeight="1">
      <c r="A7511" s="298"/>
      <c r="B7511" s="298"/>
      <c r="C7511" s="298"/>
      <c r="D7511" s="298"/>
      <c r="E7511" s="298"/>
      <c r="F7511" s="298"/>
      <c r="G7511" s="298"/>
      <c r="H7511" s="298"/>
      <c r="I7511" s="298"/>
      <c r="J7511" s="298" t="s">
        <v>12992</v>
      </c>
      <c r="K7511" s="298"/>
      <c r="L7511" s="298" t="s">
        <v>13247</v>
      </c>
    </row>
    <row r="7512" spans="1:12" ht="17.100000000000001" customHeight="1">
      <c r="A7512" s="294" t="s">
        <v>13014</v>
      </c>
      <c r="B7512" s="294"/>
      <c r="C7512" s="294"/>
      <c r="D7512" s="294"/>
      <c r="E7512" s="294"/>
      <c r="F7512" s="294"/>
      <c r="G7512" s="294"/>
      <c r="H7512" s="294"/>
      <c r="I7512" s="294"/>
      <c r="J7512" s="294"/>
      <c r="K7512" s="294"/>
      <c r="L7512" s="294"/>
    </row>
    <row r="7513" spans="1:12" ht="17.100000000000001" customHeight="1">
      <c r="A7513" s="298"/>
      <c r="B7513" s="298"/>
      <c r="C7513" s="298"/>
      <c r="D7513" s="298"/>
      <c r="E7513" s="298"/>
      <c r="F7513" s="298"/>
      <c r="G7513" s="298"/>
      <c r="H7513" s="298"/>
      <c r="I7513" s="298"/>
      <c r="J7513" s="298" t="s">
        <v>13015</v>
      </c>
      <c r="K7513" s="298"/>
      <c r="L7513" s="298" t="s">
        <v>14774</v>
      </c>
    </row>
    <row r="7514" spans="1:12" ht="17.100000000000001" customHeight="1">
      <c r="A7514" s="298"/>
      <c r="B7514" s="298"/>
      <c r="C7514" s="298"/>
      <c r="D7514" s="298"/>
      <c r="E7514" s="298"/>
      <c r="F7514" s="298"/>
      <c r="G7514" s="298"/>
      <c r="H7514" s="298"/>
      <c r="I7514" s="298"/>
      <c r="J7514" s="298" t="s">
        <v>13017</v>
      </c>
      <c r="K7514" s="298" t="s">
        <v>13018</v>
      </c>
      <c r="L7514" s="298" t="s">
        <v>14775</v>
      </c>
    </row>
    <row r="7515" spans="1:12" ht="17.100000000000001" customHeight="1">
      <c r="A7515" s="298"/>
      <c r="B7515" s="298"/>
      <c r="C7515" s="298"/>
      <c r="D7515" s="298"/>
      <c r="E7515" s="298"/>
      <c r="F7515" s="298"/>
      <c r="G7515" s="298"/>
      <c r="H7515" s="298"/>
      <c r="I7515" s="298"/>
      <c r="J7515" s="298" t="s">
        <v>13020</v>
      </c>
      <c r="K7515" s="298"/>
      <c r="L7515" s="298" t="s">
        <v>14776</v>
      </c>
    </row>
    <row r="7516" spans="1:12" ht="17.100000000000001" customHeight="1">
      <c r="A7516" s="298"/>
      <c r="B7516" s="298"/>
      <c r="C7516" s="298"/>
      <c r="D7516" s="298"/>
      <c r="E7516" s="298"/>
      <c r="F7516" s="298"/>
      <c r="G7516" s="298"/>
      <c r="H7516" s="298"/>
      <c r="I7516" s="298"/>
      <c r="J7516" s="298" t="s">
        <v>13022</v>
      </c>
      <c r="K7516" s="298" t="s">
        <v>12974</v>
      </c>
      <c r="L7516" s="298" t="s">
        <v>14777</v>
      </c>
    </row>
    <row r="7517" spans="1:12" ht="17.100000000000001" customHeight="1">
      <c r="A7517" s="298"/>
      <c r="B7517" s="298"/>
      <c r="C7517" s="298"/>
      <c r="D7517" s="298"/>
      <c r="E7517" s="298"/>
      <c r="F7517" s="298"/>
      <c r="G7517" s="298"/>
      <c r="H7517" s="298"/>
      <c r="I7517" s="298"/>
      <c r="J7517" s="298" t="s">
        <v>13024</v>
      </c>
      <c r="K7517" s="298"/>
      <c r="L7517" s="298" t="s">
        <v>14778</v>
      </c>
    </row>
    <row r="7518" spans="1:12" ht="30" customHeight="1">
      <c r="A7518" s="299"/>
      <c r="B7518" s="299"/>
      <c r="C7518" s="299"/>
      <c r="D7518" s="299"/>
      <c r="E7518" s="299"/>
      <c r="F7518" s="299"/>
      <c r="G7518" s="299"/>
      <c r="H7518" s="299"/>
      <c r="I7518" s="299"/>
      <c r="J7518" s="299"/>
      <c r="K7518" s="299"/>
      <c r="L7518" s="299"/>
    </row>
    <row r="7519" spans="1:12" ht="24" customHeight="1">
      <c r="A7519" s="295" t="s">
        <v>14779</v>
      </c>
      <c r="B7519" s="296" t="s">
        <v>14780</v>
      </c>
      <c r="C7519" s="295" t="s">
        <v>9</v>
      </c>
      <c r="D7519" s="295" t="s">
        <v>3948</v>
      </c>
      <c r="E7519" s="297" t="s">
        <v>20</v>
      </c>
      <c r="F7519" s="296"/>
      <c r="G7519" s="296"/>
      <c r="H7519" s="296"/>
      <c r="I7519" s="296"/>
      <c r="J7519" s="296"/>
      <c r="K7519" s="296"/>
      <c r="L7519" s="296"/>
    </row>
    <row r="7520" spans="1:12">
      <c r="A7520" s="414" t="s">
        <v>12977</v>
      </c>
      <c r="B7520" s="414"/>
      <c r="C7520" s="414"/>
      <c r="D7520" s="414"/>
      <c r="E7520" s="414"/>
      <c r="F7520" s="414"/>
      <c r="G7520" s="414"/>
      <c r="H7520" s="414"/>
      <c r="I7520" s="294"/>
      <c r="J7520" s="294"/>
      <c r="K7520" s="294"/>
      <c r="L7520" s="294"/>
    </row>
    <row r="7521" spans="1:12" ht="17.100000000000001" customHeight="1">
      <c r="A7521" s="294" t="s">
        <v>12978</v>
      </c>
      <c r="B7521" s="298" t="s">
        <v>12979</v>
      </c>
      <c r="C7521" s="294" t="s">
        <v>12980</v>
      </c>
      <c r="D7521" s="294" t="s">
        <v>12981</v>
      </c>
      <c r="E7521" s="299" t="s">
        <v>12982</v>
      </c>
      <c r="F7521" s="413" t="s">
        <v>12983</v>
      </c>
      <c r="G7521" s="413"/>
      <c r="H7521" s="413" t="s">
        <v>12984</v>
      </c>
      <c r="I7521" s="413"/>
      <c r="J7521" s="413" t="s">
        <v>12985</v>
      </c>
      <c r="K7521" s="413"/>
      <c r="L7521" s="413"/>
    </row>
    <row r="7522" spans="1:12" ht="24" customHeight="1">
      <c r="A7522" s="300" t="s">
        <v>12986</v>
      </c>
      <c r="B7522" s="301" t="s">
        <v>13085</v>
      </c>
      <c r="C7522" s="300" t="s">
        <v>9</v>
      </c>
      <c r="D7522" s="300" t="s">
        <v>7909</v>
      </c>
      <c r="E7522" s="302" t="s">
        <v>51</v>
      </c>
      <c r="F7522" s="423" t="s">
        <v>13086</v>
      </c>
      <c r="G7522" s="423"/>
      <c r="H7522" s="423">
        <v>2.0049999999999999E-4</v>
      </c>
      <c r="I7522" s="423"/>
      <c r="J7522" s="424">
        <v>2.0899999999999998E-2</v>
      </c>
      <c r="K7522" s="424"/>
      <c r="L7522" s="424"/>
    </row>
    <row r="7523" spans="1:12" ht="24" customHeight="1">
      <c r="A7523" s="300" t="s">
        <v>12986</v>
      </c>
      <c r="B7523" s="301" t="s">
        <v>13087</v>
      </c>
      <c r="C7523" s="300" t="s">
        <v>9</v>
      </c>
      <c r="D7523" s="300" t="s">
        <v>8873</v>
      </c>
      <c r="E7523" s="302" t="s">
        <v>51</v>
      </c>
      <c r="F7523" s="423" t="s">
        <v>13088</v>
      </c>
      <c r="G7523" s="423"/>
      <c r="H7523" s="423">
        <v>1.9199999999999999E-5</v>
      </c>
      <c r="I7523" s="423"/>
      <c r="J7523" s="424">
        <v>1.67E-2</v>
      </c>
      <c r="K7523" s="424"/>
      <c r="L7523" s="424"/>
    </row>
    <row r="7524" spans="1:12" ht="48" customHeight="1">
      <c r="A7524" s="300" t="s">
        <v>12986</v>
      </c>
      <c r="B7524" s="301" t="s">
        <v>13089</v>
      </c>
      <c r="C7524" s="300" t="s">
        <v>9</v>
      </c>
      <c r="D7524" s="300" t="s">
        <v>9227</v>
      </c>
      <c r="E7524" s="302" t="s">
        <v>51</v>
      </c>
      <c r="F7524" s="423" t="s">
        <v>13090</v>
      </c>
      <c r="G7524" s="423"/>
      <c r="H7524" s="423">
        <v>1.34E-5</v>
      </c>
      <c r="I7524" s="423"/>
      <c r="J7524" s="424">
        <v>1.7899999999999999E-2</v>
      </c>
      <c r="K7524" s="424"/>
      <c r="L7524" s="424"/>
    </row>
    <row r="7525" spans="1:12" ht="24" customHeight="1">
      <c r="A7525" s="300" t="s">
        <v>12986</v>
      </c>
      <c r="B7525" s="301" t="s">
        <v>13091</v>
      </c>
      <c r="C7525" s="300" t="s">
        <v>9</v>
      </c>
      <c r="D7525" s="300" t="s">
        <v>9580</v>
      </c>
      <c r="E7525" s="302" t="s">
        <v>51</v>
      </c>
      <c r="F7525" s="423" t="s">
        <v>13092</v>
      </c>
      <c r="G7525" s="423"/>
      <c r="H7525" s="423">
        <v>1.2999999999999999E-5</v>
      </c>
      <c r="I7525" s="423"/>
      <c r="J7525" s="424">
        <v>1.17E-2</v>
      </c>
      <c r="K7525" s="424"/>
      <c r="L7525" s="424"/>
    </row>
    <row r="7526" spans="1:12" ht="24" customHeight="1">
      <c r="A7526" s="300" t="s">
        <v>12986</v>
      </c>
      <c r="B7526" s="301" t="s">
        <v>12987</v>
      </c>
      <c r="C7526" s="300" t="s">
        <v>9</v>
      </c>
      <c r="D7526" s="300" t="s">
        <v>9831</v>
      </c>
      <c r="E7526" s="302" t="s">
        <v>12988</v>
      </c>
      <c r="F7526" s="423" t="s">
        <v>12989</v>
      </c>
      <c r="G7526" s="423"/>
      <c r="H7526" s="423">
        <v>4.64E-3</v>
      </c>
      <c r="I7526" s="423"/>
      <c r="J7526" s="424">
        <v>4.7E-2</v>
      </c>
      <c r="K7526" s="424"/>
      <c r="L7526" s="424"/>
    </row>
    <row r="7527" spans="1:12" ht="36" customHeight="1">
      <c r="A7527" s="300" t="s">
        <v>12986</v>
      </c>
      <c r="B7527" s="301" t="s">
        <v>12990</v>
      </c>
      <c r="C7527" s="300" t="s">
        <v>9</v>
      </c>
      <c r="D7527" s="300" t="s">
        <v>11426</v>
      </c>
      <c r="E7527" s="302" t="s">
        <v>51</v>
      </c>
      <c r="F7527" s="423" t="s">
        <v>12991</v>
      </c>
      <c r="G7527" s="423"/>
      <c r="H7527" s="423">
        <v>2.431E-4</v>
      </c>
      <c r="I7527" s="423"/>
      <c r="J7527" s="424">
        <v>3.2099999999999997E-2</v>
      </c>
      <c r="K7527" s="424"/>
      <c r="L7527" s="424"/>
    </row>
    <row r="7528" spans="1:12" ht="17.100000000000001" customHeight="1">
      <c r="A7528" s="298"/>
      <c r="B7528" s="298"/>
      <c r="C7528" s="298"/>
      <c r="D7528" s="298"/>
      <c r="E7528" s="298"/>
      <c r="F7528" s="298"/>
      <c r="G7528" s="298"/>
      <c r="H7528" s="298"/>
      <c r="I7528" s="298"/>
      <c r="J7528" s="298" t="s">
        <v>12992</v>
      </c>
      <c r="K7528" s="298"/>
      <c r="L7528" s="298" t="s">
        <v>12905</v>
      </c>
    </row>
    <row r="7529" spans="1:12">
      <c r="A7529" s="414" t="s">
        <v>12994</v>
      </c>
      <c r="B7529" s="414"/>
      <c r="C7529" s="414"/>
      <c r="D7529" s="414"/>
      <c r="E7529" s="414"/>
      <c r="F7529" s="414"/>
      <c r="G7529" s="414"/>
      <c r="H7529" s="414"/>
      <c r="I7529" s="294"/>
      <c r="J7529" s="294"/>
      <c r="K7529" s="294"/>
      <c r="L7529" s="294"/>
    </row>
    <row r="7530" spans="1:12" ht="17.100000000000001" customHeight="1">
      <c r="A7530" s="294" t="s">
        <v>12978</v>
      </c>
      <c r="B7530" s="298" t="s">
        <v>12979</v>
      </c>
      <c r="C7530" s="294" t="s">
        <v>12980</v>
      </c>
      <c r="D7530" s="294" t="s">
        <v>12981</v>
      </c>
      <c r="E7530" s="299" t="s">
        <v>12982</v>
      </c>
      <c r="F7530" s="413" t="s">
        <v>12983</v>
      </c>
      <c r="G7530" s="413"/>
      <c r="H7530" s="413" t="s">
        <v>12984</v>
      </c>
      <c r="I7530" s="413"/>
      <c r="J7530" s="413" t="s">
        <v>12985</v>
      </c>
      <c r="K7530" s="413"/>
      <c r="L7530" s="413"/>
    </row>
    <row r="7531" spans="1:12" ht="24" customHeight="1">
      <c r="A7531" s="300" t="s">
        <v>12986</v>
      </c>
      <c r="B7531" s="301" t="s">
        <v>13197</v>
      </c>
      <c r="C7531" s="300" t="s">
        <v>9</v>
      </c>
      <c r="D7531" s="300" t="s">
        <v>6983</v>
      </c>
      <c r="E7531" s="302" t="s">
        <v>27</v>
      </c>
      <c r="F7531" s="423" t="s">
        <v>13198</v>
      </c>
      <c r="G7531" s="423"/>
      <c r="H7531" s="423">
        <v>0.17532990000000001</v>
      </c>
      <c r="I7531" s="423"/>
      <c r="J7531" s="424">
        <v>0.88539999999999996</v>
      </c>
      <c r="K7531" s="424"/>
      <c r="L7531" s="424"/>
    </row>
    <row r="7532" spans="1:12" ht="24" customHeight="1">
      <c r="A7532" s="300" t="s">
        <v>12986</v>
      </c>
      <c r="B7532" s="301" t="s">
        <v>13199</v>
      </c>
      <c r="C7532" s="300" t="s">
        <v>9</v>
      </c>
      <c r="D7532" s="300" t="s">
        <v>8746</v>
      </c>
      <c r="E7532" s="302" t="s">
        <v>27</v>
      </c>
      <c r="F7532" s="423" t="s">
        <v>13196</v>
      </c>
      <c r="G7532" s="423"/>
      <c r="H7532" s="423">
        <v>0.17532990000000001</v>
      </c>
      <c r="I7532" s="423"/>
      <c r="J7532" s="424">
        <v>1.2605999999999999</v>
      </c>
      <c r="K7532" s="424"/>
      <c r="L7532" s="424"/>
    </row>
    <row r="7533" spans="1:12" ht="17.100000000000001" customHeight="1">
      <c r="A7533" s="298"/>
      <c r="B7533" s="298"/>
      <c r="C7533" s="298"/>
      <c r="D7533" s="298"/>
      <c r="E7533" s="298"/>
      <c r="F7533" s="298"/>
      <c r="G7533" s="298"/>
      <c r="H7533" s="298"/>
      <c r="I7533" s="298"/>
      <c r="J7533" s="298" t="s">
        <v>12992</v>
      </c>
      <c r="K7533" s="298"/>
      <c r="L7533" s="298" t="s">
        <v>14781</v>
      </c>
    </row>
    <row r="7534" spans="1:12">
      <c r="A7534" s="414" t="s">
        <v>12998</v>
      </c>
      <c r="B7534" s="414"/>
      <c r="C7534" s="414"/>
      <c r="D7534" s="414"/>
      <c r="E7534" s="414"/>
      <c r="F7534" s="414"/>
      <c r="G7534" s="414"/>
      <c r="H7534" s="414"/>
      <c r="I7534" s="294"/>
      <c r="J7534" s="294"/>
      <c r="K7534" s="294"/>
      <c r="L7534" s="294"/>
    </row>
    <row r="7535" spans="1:12" ht="17.100000000000001" customHeight="1">
      <c r="A7535" s="294" t="s">
        <v>12978</v>
      </c>
      <c r="B7535" s="298" t="s">
        <v>12979</v>
      </c>
      <c r="C7535" s="294" t="s">
        <v>12980</v>
      </c>
      <c r="D7535" s="294" t="s">
        <v>12981</v>
      </c>
      <c r="E7535" s="299" t="s">
        <v>12982</v>
      </c>
      <c r="F7535" s="413" t="s">
        <v>12983</v>
      </c>
      <c r="G7535" s="413"/>
      <c r="H7535" s="413" t="s">
        <v>12984</v>
      </c>
      <c r="I7535" s="413"/>
      <c r="J7535" s="413" t="s">
        <v>12985</v>
      </c>
      <c r="K7535" s="413"/>
      <c r="L7535" s="413"/>
    </row>
    <row r="7536" spans="1:12" ht="24" customHeight="1">
      <c r="A7536" s="300" t="s">
        <v>12986</v>
      </c>
      <c r="B7536" s="301" t="s">
        <v>14782</v>
      </c>
      <c r="C7536" s="300" t="s">
        <v>9</v>
      </c>
      <c r="D7536" s="300" t="s">
        <v>8760</v>
      </c>
      <c r="E7536" s="302" t="s">
        <v>20</v>
      </c>
      <c r="F7536" s="423" t="s">
        <v>14783</v>
      </c>
      <c r="G7536" s="423"/>
      <c r="H7536" s="423">
        <v>1.1000000000000001</v>
      </c>
      <c r="I7536" s="423"/>
      <c r="J7536" s="424">
        <v>17.78</v>
      </c>
      <c r="K7536" s="424"/>
      <c r="L7536" s="424"/>
    </row>
    <row r="7537" spans="1:12" ht="24" customHeight="1">
      <c r="A7537" s="300" t="s">
        <v>12986</v>
      </c>
      <c r="B7537" s="301" t="s">
        <v>13099</v>
      </c>
      <c r="C7537" s="300" t="s">
        <v>9</v>
      </c>
      <c r="D7537" s="300" t="s">
        <v>7224</v>
      </c>
      <c r="E7537" s="302" t="s">
        <v>51</v>
      </c>
      <c r="F7537" s="423" t="s">
        <v>13100</v>
      </c>
      <c r="G7537" s="423"/>
      <c r="H7537" s="423">
        <v>2.3682999999999998E-3</v>
      </c>
      <c r="I7537" s="423"/>
      <c r="J7537" s="424">
        <v>2.18E-2</v>
      </c>
      <c r="K7537" s="424"/>
      <c r="L7537" s="424"/>
    </row>
    <row r="7538" spans="1:12" ht="24" customHeight="1">
      <c r="A7538" s="300" t="s">
        <v>12986</v>
      </c>
      <c r="B7538" s="301" t="s">
        <v>13101</v>
      </c>
      <c r="C7538" s="300" t="s">
        <v>9</v>
      </c>
      <c r="D7538" s="300" t="s">
        <v>7359</v>
      </c>
      <c r="E7538" s="302" t="s">
        <v>51</v>
      </c>
      <c r="F7538" s="423" t="s">
        <v>13102</v>
      </c>
      <c r="G7538" s="423"/>
      <c r="H7538" s="423">
        <v>7.64E-5</v>
      </c>
      <c r="I7538" s="423"/>
      <c r="J7538" s="424">
        <v>9.7999999999999997E-3</v>
      </c>
      <c r="K7538" s="424"/>
      <c r="L7538" s="424"/>
    </row>
    <row r="7539" spans="1:12" ht="24" customHeight="1">
      <c r="A7539" s="300" t="s">
        <v>12986</v>
      </c>
      <c r="B7539" s="301" t="s">
        <v>13103</v>
      </c>
      <c r="C7539" s="300" t="s">
        <v>9</v>
      </c>
      <c r="D7539" s="300" t="s">
        <v>8851</v>
      </c>
      <c r="E7539" s="302" t="s">
        <v>51</v>
      </c>
      <c r="F7539" s="423" t="s">
        <v>13104</v>
      </c>
      <c r="G7539" s="423"/>
      <c r="H7539" s="423">
        <v>6.1199999999999997E-5</v>
      </c>
      <c r="I7539" s="423"/>
      <c r="J7539" s="424">
        <v>1.1900000000000001E-2</v>
      </c>
      <c r="K7539" s="424"/>
      <c r="L7539" s="424"/>
    </row>
    <row r="7540" spans="1:12" ht="24" customHeight="1">
      <c r="A7540" s="300" t="s">
        <v>12986</v>
      </c>
      <c r="B7540" s="301" t="s">
        <v>13105</v>
      </c>
      <c r="C7540" s="300" t="s">
        <v>9</v>
      </c>
      <c r="D7540" s="300" t="s">
        <v>8852</v>
      </c>
      <c r="E7540" s="302" t="s">
        <v>51</v>
      </c>
      <c r="F7540" s="423" t="s">
        <v>13106</v>
      </c>
      <c r="G7540" s="423"/>
      <c r="H7540" s="423">
        <v>1.2999999999999999E-5</v>
      </c>
      <c r="I7540" s="423"/>
      <c r="J7540" s="424">
        <v>7.1000000000000004E-3</v>
      </c>
      <c r="K7540" s="424"/>
      <c r="L7540" s="424"/>
    </row>
    <row r="7541" spans="1:12" ht="24" customHeight="1">
      <c r="A7541" s="300" t="s">
        <v>12986</v>
      </c>
      <c r="B7541" s="301" t="s">
        <v>13107</v>
      </c>
      <c r="C7541" s="300" t="s">
        <v>9</v>
      </c>
      <c r="D7541" s="300" t="s">
        <v>9000</v>
      </c>
      <c r="E7541" s="302" t="s">
        <v>51</v>
      </c>
      <c r="F7541" s="423" t="s">
        <v>13108</v>
      </c>
      <c r="G7541" s="423"/>
      <c r="H7541" s="423">
        <v>2.6957999999999999E-3</v>
      </c>
      <c r="I7541" s="423"/>
      <c r="J7541" s="424">
        <v>1.83E-2</v>
      </c>
      <c r="K7541" s="424"/>
      <c r="L7541" s="424"/>
    </row>
    <row r="7542" spans="1:12" ht="24" customHeight="1">
      <c r="A7542" s="300" t="s">
        <v>12986</v>
      </c>
      <c r="B7542" s="301" t="s">
        <v>13109</v>
      </c>
      <c r="C7542" s="300" t="s">
        <v>9</v>
      </c>
      <c r="D7542" s="300" t="s">
        <v>9574</v>
      </c>
      <c r="E7542" s="302" t="s">
        <v>51</v>
      </c>
      <c r="F7542" s="423" t="s">
        <v>13110</v>
      </c>
      <c r="G7542" s="423"/>
      <c r="H7542" s="423">
        <v>8.5479999999999996E-4</v>
      </c>
      <c r="I7542" s="423"/>
      <c r="J7542" s="424">
        <v>7.4999999999999997E-3</v>
      </c>
      <c r="K7542" s="424"/>
      <c r="L7542" s="424"/>
    </row>
    <row r="7543" spans="1:12" ht="24" customHeight="1">
      <c r="A7543" s="300" t="s">
        <v>12986</v>
      </c>
      <c r="B7543" s="301" t="s">
        <v>13111</v>
      </c>
      <c r="C7543" s="300" t="s">
        <v>9</v>
      </c>
      <c r="D7543" s="300" t="s">
        <v>10714</v>
      </c>
      <c r="E7543" s="302" t="s">
        <v>93</v>
      </c>
      <c r="F7543" s="423" t="s">
        <v>13112</v>
      </c>
      <c r="G7543" s="423"/>
      <c r="H7543" s="423">
        <v>4.4930000000000002E-4</v>
      </c>
      <c r="I7543" s="423"/>
      <c r="J7543" s="424">
        <v>6.8999999999999999E-3</v>
      </c>
      <c r="K7543" s="424"/>
      <c r="L7543" s="424"/>
    </row>
    <row r="7544" spans="1:12" ht="24" customHeight="1">
      <c r="A7544" s="300" t="s">
        <v>12986</v>
      </c>
      <c r="B7544" s="301" t="s">
        <v>13113</v>
      </c>
      <c r="C7544" s="300" t="s">
        <v>9</v>
      </c>
      <c r="D7544" s="300" t="s">
        <v>10809</v>
      </c>
      <c r="E7544" s="302" t="s">
        <v>51</v>
      </c>
      <c r="F7544" s="423" t="s">
        <v>13114</v>
      </c>
      <c r="G7544" s="423"/>
      <c r="H7544" s="423">
        <v>4.4930000000000002E-4</v>
      </c>
      <c r="I7544" s="423"/>
      <c r="J7544" s="424">
        <v>5.4000000000000003E-3</v>
      </c>
      <c r="K7544" s="424"/>
      <c r="L7544" s="424"/>
    </row>
    <row r="7545" spans="1:12" ht="24" customHeight="1">
      <c r="A7545" s="300" t="s">
        <v>12986</v>
      </c>
      <c r="B7545" s="301" t="s">
        <v>13115</v>
      </c>
      <c r="C7545" s="300" t="s">
        <v>9</v>
      </c>
      <c r="D7545" s="300" t="s">
        <v>10810</v>
      </c>
      <c r="E7545" s="302" t="s">
        <v>51</v>
      </c>
      <c r="F7545" s="423" t="s">
        <v>13116</v>
      </c>
      <c r="G7545" s="423"/>
      <c r="H7545" s="423">
        <v>4.4930000000000002E-4</v>
      </c>
      <c r="I7545" s="423"/>
      <c r="J7545" s="424">
        <v>1.2E-2</v>
      </c>
      <c r="K7545" s="424"/>
      <c r="L7545" s="424"/>
    </row>
    <row r="7546" spans="1:12" ht="24" customHeight="1">
      <c r="A7546" s="300" t="s">
        <v>12986</v>
      </c>
      <c r="B7546" s="301" t="s">
        <v>13117</v>
      </c>
      <c r="C7546" s="300" t="s">
        <v>9</v>
      </c>
      <c r="D7546" s="300" t="s">
        <v>10837</v>
      </c>
      <c r="E7546" s="302" t="s">
        <v>51</v>
      </c>
      <c r="F7546" s="423" t="s">
        <v>13118</v>
      </c>
      <c r="G7546" s="423"/>
      <c r="H7546" s="423">
        <v>1.52E-5</v>
      </c>
      <c r="I7546" s="423"/>
      <c r="J7546" s="424">
        <v>6.7999999999999996E-3</v>
      </c>
      <c r="K7546" s="424"/>
      <c r="L7546" s="424"/>
    </row>
    <row r="7547" spans="1:12" ht="24" customHeight="1">
      <c r="A7547" s="300" t="s">
        <v>12986</v>
      </c>
      <c r="B7547" s="301" t="s">
        <v>13003</v>
      </c>
      <c r="C7547" s="300" t="s">
        <v>9</v>
      </c>
      <c r="D7547" s="300" t="s">
        <v>7216</v>
      </c>
      <c r="E7547" s="302" t="s">
        <v>51</v>
      </c>
      <c r="F7547" s="423" t="s">
        <v>13004</v>
      </c>
      <c r="G7547" s="423"/>
      <c r="H7547" s="423">
        <v>8.9979999999999997E-4</v>
      </c>
      <c r="I7547" s="423"/>
      <c r="J7547" s="424">
        <v>3.0099999999999998E-2</v>
      </c>
      <c r="K7547" s="424"/>
      <c r="L7547" s="424"/>
    </row>
    <row r="7548" spans="1:12" ht="24" customHeight="1">
      <c r="A7548" s="300" t="s">
        <v>12986</v>
      </c>
      <c r="B7548" s="301" t="s">
        <v>13005</v>
      </c>
      <c r="C7548" s="300" t="s">
        <v>9</v>
      </c>
      <c r="D7548" s="300" t="s">
        <v>7393</v>
      </c>
      <c r="E7548" s="302" t="s">
        <v>12988</v>
      </c>
      <c r="F7548" s="423" t="s">
        <v>13006</v>
      </c>
      <c r="G7548" s="423"/>
      <c r="H7548" s="423">
        <v>5.4140000000000004E-4</v>
      </c>
      <c r="I7548" s="423"/>
      <c r="J7548" s="424">
        <v>2.92E-2</v>
      </c>
      <c r="K7548" s="424"/>
      <c r="L7548" s="424"/>
    </row>
    <row r="7549" spans="1:12" ht="24" customHeight="1">
      <c r="A7549" s="300" t="s">
        <v>12986</v>
      </c>
      <c r="B7549" s="301" t="s">
        <v>13007</v>
      </c>
      <c r="C7549" s="300" t="s">
        <v>9</v>
      </c>
      <c r="D7549" s="300" t="s">
        <v>10619</v>
      </c>
      <c r="E7549" s="302" t="s">
        <v>51</v>
      </c>
      <c r="F7549" s="423" t="s">
        <v>13008</v>
      </c>
      <c r="G7549" s="423"/>
      <c r="H7549" s="423">
        <v>4.1990000000000001E-4</v>
      </c>
      <c r="I7549" s="423"/>
      <c r="J7549" s="424">
        <v>8.0299999999999996E-2</v>
      </c>
      <c r="K7549" s="424"/>
      <c r="L7549" s="424"/>
    </row>
    <row r="7550" spans="1:12" ht="24" customHeight="1">
      <c r="A7550" s="300" t="s">
        <v>12986</v>
      </c>
      <c r="B7550" s="301" t="s">
        <v>13009</v>
      </c>
      <c r="C7550" s="300" t="s">
        <v>9</v>
      </c>
      <c r="D7550" s="300" t="s">
        <v>10769</v>
      </c>
      <c r="E7550" s="302" t="s">
        <v>51</v>
      </c>
      <c r="F7550" s="423" t="s">
        <v>13010</v>
      </c>
      <c r="G7550" s="423"/>
      <c r="H7550" s="423">
        <v>3.7748799999999999E-2</v>
      </c>
      <c r="I7550" s="423"/>
      <c r="J7550" s="424">
        <v>4.7600000000000003E-2</v>
      </c>
      <c r="K7550" s="424"/>
      <c r="L7550" s="424"/>
    </row>
    <row r="7551" spans="1:12" ht="24" customHeight="1">
      <c r="A7551" s="300" t="s">
        <v>12986</v>
      </c>
      <c r="B7551" s="301" t="s">
        <v>13011</v>
      </c>
      <c r="C7551" s="300" t="s">
        <v>9</v>
      </c>
      <c r="D7551" s="300" t="s">
        <v>10929</v>
      </c>
      <c r="E7551" s="302" t="s">
        <v>51</v>
      </c>
      <c r="F7551" s="423" t="s">
        <v>13012</v>
      </c>
      <c r="G7551" s="423"/>
      <c r="H7551" s="423">
        <v>3.6400000000000001E-4</v>
      </c>
      <c r="I7551" s="423"/>
      <c r="J7551" s="424">
        <v>5.4800000000000001E-2</v>
      </c>
      <c r="K7551" s="424"/>
      <c r="L7551" s="424"/>
    </row>
    <row r="7552" spans="1:12" ht="17.100000000000001" customHeight="1">
      <c r="A7552" s="298"/>
      <c r="B7552" s="298"/>
      <c r="C7552" s="298"/>
      <c r="D7552" s="298"/>
      <c r="E7552" s="298"/>
      <c r="F7552" s="298"/>
      <c r="G7552" s="298"/>
      <c r="H7552" s="298"/>
      <c r="I7552" s="298"/>
      <c r="J7552" s="298" t="s">
        <v>12992</v>
      </c>
      <c r="K7552" s="298"/>
      <c r="L7552" s="298" t="s">
        <v>14784</v>
      </c>
    </row>
    <row r="7553" spans="1:12">
      <c r="A7553" s="414" t="s">
        <v>13056</v>
      </c>
      <c r="B7553" s="414"/>
      <c r="C7553" s="414"/>
      <c r="D7553" s="414"/>
      <c r="E7553" s="414"/>
      <c r="F7553" s="414"/>
      <c r="G7553" s="414"/>
      <c r="H7553" s="414"/>
      <c r="I7553" s="294"/>
      <c r="J7553" s="294"/>
      <c r="K7553" s="294"/>
      <c r="L7553" s="294"/>
    </row>
    <row r="7554" spans="1:12" ht="17.100000000000001" customHeight="1">
      <c r="A7554" s="294" t="s">
        <v>12978</v>
      </c>
      <c r="B7554" s="298" t="s">
        <v>12979</v>
      </c>
      <c r="C7554" s="294" t="s">
        <v>12980</v>
      </c>
      <c r="D7554" s="294" t="s">
        <v>12981</v>
      </c>
      <c r="E7554" s="299" t="s">
        <v>12982</v>
      </c>
      <c r="F7554" s="413" t="s">
        <v>12983</v>
      </c>
      <c r="G7554" s="413"/>
      <c r="H7554" s="413" t="s">
        <v>12984</v>
      </c>
      <c r="I7554" s="413"/>
      <c r="J7554" s="413" t="s">
        <v>12985</v>
      </c>
      <c r="K7554" s="413"/>
      <c r="L7554" s="413"/>
    </row>
    <row r="7555" spans="1:12" ht="24" customHeight="1">
      <c r="A7555" s="300" t="s">
        <v>12986</v>
      </c>
      <c r="B7555" s="301" t="s">
        <v>13057</v>
      </c>
      <c r="C7555" s="300" t="s">
        <v>9</v>
      </c>
      <c r="D7555" s="300" t="s">
        <v>12549</v>
      </c>
      <c r="E7555" s="302" t="s">
        <v>27</v>
      </c>
      <c r="F7555" s="423" t="s">
        <v>12948</v>
      </c>
      <c r="G7555" s="423"/>
      <c r="H7555" s="423">
        <v>0.33773419999999998</v>
      </c>
      <c r="I7555" s="423"/>
      <c r="J7555" s="424">
        <v>0.2195</v>
      </c>
      <c r="K7555" s="424"/>
      <c r="L7555" s="424"/>
    </row>
    <row r="7556" spans="1:12" ht="17.100000000000001" customHeight="1">
      <c r="A7556" s="298"/>
      <c r="B7556" s="298"/>
      <c r="C7556" s="298"/>
      <c r="D7556" s="298"/>
      <c r="E7556" s="298"/>
      <c r="F7556" s="298"/>
      <c r="G7556" s="298"/>
      <c r="H7556" s="298"/>
      <c r="I7556" s="298"/>
      <c r="J7556" s="298" t="s">
        <v>12992</v>
      </c>
      <c r="K7556" s="298"/>
      <c r="L7556" s="298" t="s">
        <v>12943</v>
      </c>
    </row>
    <row r="7557" spans="1:12">
      <c r="A7557" s="414" t="s">
        <v>13058</v>
      </c>
      <c r="B7557" s="414"/>
      <c r="C7557" s="414"/>
      <c r="D7557" s="414"/>
      <c r="E7557" s="414"/>
      <c r="F7557" s="414"/>
      <c r="G7557" s="414"/>
      <c r="H7557" s="414"/>
      <c r="I7557" s="294"/>
      <c r="J7557" s="294"/>
      <c r="K7557" s="294"/>
      <c r="L7557" s="294"/>
    </row>
    <row r="7558" spans="1:12" ht="17.100000000000001" customHeight="1">
      <c r="A7558" s="294" t="s">
        <v>12978</v>
      </c>
      <c r="B7558" s="298" t="s">
        <v>12979</v>
      </c>
      <c r="C7558" s="294" t="s">
        <v>12980</v>
      </c>
      <c r="D7558" s="294" t="s">
        <v>12981</v>
      </c>
      <c r="E7558" s="299" t="s">
        <v>12982</v>
      </c>
      <c r="F7558" s="413" t="s">
        <v>12983</v>
      </c>
      <c r="G7558" s="413"/>
      <c r="H7558" s="413" t="s">
        <v>12984</v>
      </c>
      <c r="I7558" s="413"/>
      <c r="J7558" s="413" t="s">
        <v>12985</v>
      </c>
      <c r="K7558" s="413"/>
      <c r="L7558" s="413"/>
    </row>
    <row r="7559" spans="1:12" ht="24" customHeight="1">
      <c r="A7559" s="300" t="s">
        <v>12986</v>
      </c>
      <c r="B7559" s="301" t="s">
        <v>13059</v>
      </c>
      <c r="C7559" s="300" t="s">
        <v>9</v>
      </c>
      <c r="D7559" s="300" t="s">
        <v>12535</v>
      </c>
      <c r="E7559" s="302" t="s">
        <v>27</v>
      </c>
      <c r="F7559" s="423" t="s">
        <v>12936</v>
      </c>
      <c r="G7559" s="423"/>
      <c r="H7559" s="423">
        <v>0.33773419999999998</v>
      </c>
      <c r="I7559" s="423"/>
      <c r="J7559" s="424">
        <v>1.6899999999999998E-2</v>
      </c>
      <c r="K7559" s="424"/>
      <c r="L7559" s="424"/>
    </row>
    <row r="7560" spans="1:12" ht="17.100000000000001" customHeight="1">
      <c r="A7560" s="298"/>
      <c r="B7560" s="298"/>
      <c r="C7560" s="298"/>
      <c r="D7560" s="298"/>
      <c r="E7560" s="298"/>
      <c r="F7560" s="298"/>
      <c r="G7560" s="298"/>
      <c r="H7560" s="298"/>
      <c r="I7560" s="298"/>
      <c r="J7560" s="298" t="s">
        <v>12992</v>
      </c>
      <c r="K7560" s="298"/>
      <c r="L7560" s="298" t="s">
        <v>12909</v>
      </c>
    </row>
    <row r="7561" spans="1:12">
      <c r="A7561" s="414" t="s">
        <v>13060</v>
      </c>
      <c r="B7561" s="414"/>
      <c r="C7561" s="414"/>
      <c r="D7561" s="414"/>
      <c r="E7561" s="414"/>
      <c r="F7561" s="414"/>
      <c r="G7561" s="414"/>
      <c r="H7561" s="414"/>
      <c r="I7561" s="294"/>
      <c r="J7561" s="294"/>
      <c r="K7561" s="294"/>
      <c r="L7561" s="294"/>
    </row>
    <row r="7562" spans="1:12" ht="17.100000000000001" customHeight="1">
      <c r="A7562" s="294" t="s">
        <v>12978</v>
      </c>
      <c r="B7562" s="298" t="s">
        <v>12979</v>
      </c>
      <c r="C7562" s="294" t="s">
        <v>12980</v>
      </c>
      <c r="D7562" s="294" t="s">
        <v>12981</v>
      </c>
      <c r="E7562" s="299" t="s">
        <v>12982</v>
      </c>
      <c r="F7562" s="413" t="s">
        <v>12983</v>
      </c>
      <c r="G7562" s="413"/>
      <c r="H7562" s="413" t="s">
        <v>12984</v>
      </c>
      <c r="I7562" s="413"/>
      <c r="J7562" s="413" t="s">
        <v>12985</v>
      </c>
      <c r="K7562" s="413"/>
      <c r="L7562" s="413"/>
    </row>
    <row r="7563" spans="1:12" ht="24" customHeight="1">
      <c r="A7563" s="300" t="s">
        <v>12986</v>
      </c>
      <c r="B7563" s="301" t="s">
        <v>13061</v>
      </c>
      <c r="C7563" s="300" t="s">
        <v>9</v>
      </c>
      <c r="D7563" s="300" t="s">
        <v>12522</v>
      </c>
      <c r="E7563" s="302" t="s">
        <v>27</v>
      </c>
      <c r="F7563" s="423" t="s">
        <v>12964</v>
      </c>
      <c r="G7563" s="423"/>
      <c r="H7563" s="423">
        <v>0.33773419999999998</v>
      </c>
      <c r="I7563" s="423"/>
      <c r="J7563" s="424">
        <v>0.85450000000000004</v>
      </c>
      <c r="K7563" s="424"/>
      <c r="L7563" s="424"/>
    </row>
    <row r="7564" spans="1:12" ht="24" customHeight="1">
      <c r="A7564" s="300" t="s">
        <v>12986</v>
      </c>
      <c r="B7564" s="301" t="s">
        <v>13062</v>
      </c>
      <c r="C7564" s="300" t="s">
        <v>9</v>
      </c>
      <c r="D7564" s="300" t="s">
        <v>12527</v>
      </c>
      <c r="E7564" s="302" t="s">
        <v>27</v>
      </c>
      <c r="F7564" s="423" t="s">
        <v>13063</v>
      </c>
      <c r="G7564" s="423"/>
      <c r="H7564" s="423">
        <v>0.33773419999999998</v>
      </c>
      <c r="I7564" s="423"/>
      <c r="J7564" s="424">
        <v>0.1148</v>
      </c>
      <c r="K7564" s="424"/>
      <c r="L7564" s="424"/>
    </row>
    <row r="7565" spans="1:12" ht="17.100000000000001" customHeight="1">
      <c r="A7565" s="298"/>
      <c r="B7565" s="298"/>
      <c r="C7565" s="298"/>
      <c r="D7565" s="298"/>
      <c r="E7565" s="298"/>
      <c r="F7565" s="298"/>
      <c r="G7565" s="298"/>
      <c r="H7565" s="298"/>
      <c r="I7565" s="298"/>
      <c r="J7565" s="298" t="s">
        <v>12992</v>
      </c>
      <c r="K7565" s="298"/>
      <c r="L7565" s="298" t="s">
        <v>12917</v>
      </c>
    </row>
    <row r="7566" spans="1:12" ht="17.100000000000001" customHeight="1">
      <c r="A7566" s="294" t="s">
        <v>13014</v>
      </c>
      <c r="B7566" s="294"/>
      <c r="C7566" s="294"/>
      <c r="D7566" s="294"/>
      <c r="E7566" s="294"/>
      <c r="F7566" s="294"/>
      <c r="G7566" s="294"/>
      <c r="H7566" s="294"/>
      <c r="I7566" s="294"/>
      <c r="J7566" s="294"/>
      <c r="K7566" s="294"/>
      <c r="L7566" s="294"/>
    </row>
    <row r="7567" spans="1:12" ht="17.100000000000001" customHeight="1">
      <c r="A7567" s="298"/>
      <c r="B7567" s="298"/>
      <c r="C7567" s="298"/>
      <c r="D7567" s="298"/>
      <c r="E7567" s="298"/>
      <c r="F7567" s="298"/>
      <c r="G7567" s="298"/>
      <c r="H7567" s="298"/>
      <c r="I7567" s="298"/>
      <c r="J7567" s="298" t="s">
        <v>13015</v>
      </c>
      <c r="K7567" s="298"/>
      <c r="L7567" s="298" t="s">
        <v>14785</v>
      </c>
    </row>
    <row r="7568" spans="1:12" ht="17.100000000000001" customHeight="1">
      <c r="A7568" s="298"/>
      <c r="B7568" s="298"/>
      <c r="C7568" s="298"/>
      <c r="D7568" s="298"/>
      <c r="E7568" s="298"/>
      <c r="F7568" s="298"/>
      <c r="G7568" s="298"/>
      <c r="H7568" s="298"/>
      <c r="I7568" s="298"/>
      <c r="J7568" s="298" t="s">
        <v>13017</v>
      </c>
      <c r="K7568" s="298" t="s">
        <v>13018</v>
      </c>
      <c r="L7568" s="298" t="s">
        <v>14786</v>
      </c>
    </row>
    <row r="7569" spans="1:12" ht="17.100000000000001" customHeight="1">
      <c r="A7569" s="298"/>
      <c r="B7569" s="298"/>
      <c r="C7569" s="298"/>
      <c r="D7569" s="298"/>
      <c r="E7569" s="298"/>
      <c r="F7569" s="298"/>
      <c r="G7569" s="298"/>
      <c r="H7569" s="298"/>
      <c r="I7569" s="298"/>
      <c r="J7569" s="298" t="s">
        <v>13020</v>
      </c>
      <c r="K7569" s="298"/>
      <c r="L7569" s="298" t="s">
        <v>14787</v>
      </c>
    </row>
    <row r="7570" spans="1:12" ht="17.100000000000001" customHeight="1">
      <c r="A7570" s="298"/>
      <c r="B7570" s="298"/>
      <c r="C7570" s="298"/>
      <c r="D7570" s="298"/>
      <c r="E7570" s="298"/>
      <c r="F7570" s="298"/>
      <c r="G7570" s="298"/>
      <c r="H7570" s="298"/>
      <c r="I7570" s="298"/>
      <c r="J7570" s="298" t="s">
        <v>13022</v>
      </c>
      <c r="K7570" s="298" t="s">
        <v>12974</v>
      </c>
      <c r="L7570" s="298" t="s">
        <v>13850</v>
      </c>
    </row>
    <row r="7571" spans="1:12" ht="17.100000000000001" customHeight="1">
      <c r="A7571" s="298"/>
      <c r="B7571" s="298"/>
      <c r="C7571" s="298"/>
      <c r="D7571" s="298"/>
      <c r="E7571" s="298"/>
      <c r="F7571" s="298"/>
      <c r="G7571" s="298"/>
      <c r="H7571" s="298"/>
      <c r="I7571" s="298"/>
      <c r="J7571" s="298" t="s">
        <v>13024</v>
      </c>
      <c r="K7571" s="298"/>
      <c r="L7571" s="298" t="s">
        <v>14788</v>
      </c>
    </row>
    <row r="7572" spans="1:12" ht="30" customHeight="1">
      <c r="A7572" s="299"/>
      <c r="B7572" s="299"/>
      <c r="C7572" s="299"/>
      <c r="D7572" s="299"/>
      <c r="E7572" s="299"/>
      <c r="F7572" s="299"/>
      <c r="G7572" s="299"/>
      <c r="H7572" s="299"/>
      <c r="I7572" s="299"/>
      <c r="J7572" s="299"/>
      <c r="K7572" s="299"/>
      <c r="L7572" s="299"/>
    </row>
    <row r="7573" spans="1:12" ht="24" customHeight="1">
      <c r="A7573" s="295" t="s">
        <v>14789</v>
      </c>
      <c r="B7573" s="296" t="s">
        <v>14790</v>
      </c>
      <c r="C7573" s="295" t="s">
        <v>9</v>
      </c>
      <c r="D7573" s="295" t="s">
        <v>917</v>
      </c>
      <c r="E7573" s="297" t="s">
        <v>51</v>
      </c>
      <c r="F7573" s="296"/>
      <c r="G7573" s="296"/>
      <c r="H7573" s="296"/>
      <c r="I7573" s="296"/>
      <c r="J7573" s="296"/>
      <c r="K7573" s="296"/>
      <c r="L7573" s="296"/>
    </row>
    <row r="7574" spans="1:12">
      <c r="A7574" s="414" t="s">
        <v>12977</v>
      </c>
      <c r="B7574" s="414"/>
      <c r="C7574" s="414"/>
      <c r="D7574" s="414"/>
      <c r="E7574" s="414"/>
      <c r="F7574" s="414"/>
      <c r="G7574" s="414"/>
      <c r="H7574" s="414"/>
      <c r="I7574" s="294"/>
      <c r="J7574" s="294"/>
      <c r="K7574" s="294"/>
      <c r="L7574" s="294"/>
    </row>
    <row r="7575" spans="1:12" ht="17.100000000000001" customHeight="1">
      <c r="A7575" s="294" t="s">
        <v>12978</v>
      </c>
      <c r="B7575" s="298" t="s">
        <v>12979</v>
      </c>
      <c r="C7575" s="294" t="s">
        <v>12980</v>
      </c>
      <c r="D7575" s="294" t="s">
        <v>12981</v>
      </c>
      <c r="E7575" s="299" t="s">
        <v>12982</v>
      </c>
      <c r="F7575" s="413" t="s">
        <v>12983</v>
      </c>
      <c r="G7575" s="413"/>
      <c r="H7575" s="413" t="s">
        <v>12984</v>
      </c>
      <c r="I7575" s="413"/>
      <c r="J7575" s="413" t="s">
        <v>12985</v>
      </c>
      <c r="K7575" s="413"/>
      <c r="L7575" s="413"/>
    </row>
    <row r="7576" spans="1:12" ht="24" customHeight="1">
      <c r="A7576" s="300" t="s">
        <v>12986</v>
      </c>
      <c r="B7576" s="301" t="s">
        <v>13085</v>
      </c>
      <c r="C7576" s="300" t="s">
        <v>9</v>
      </c>
      <c r="D7576" s="300" t="s">
        <v>7909</v>
      </c>
      <c r="E7576" s="302" t="s">
        <v>51</v>
      </c>
      <c r="F7576" s="423" t="s">
        <v>13086</v>
      </c>
      <c r="G7576" s="423"/>
      <c r="H7576" s="423">
        <v>5.8600000000000001E-5</v>
      </c>
      <c r="I7576" s="423"/>
      <c r="J7576" s="424">
        <v>6.1000000000000004E-3</v>
      </c>
      <c r="K7576" s="424"/>
      <c r="L7576" s="424"/>
    </row>
    <row r="7577" spans="1:12" ht="24" customHeight="1">
      <c r="A7577" s="300" t="s">
        <v>12986</v>
      </c>
      <c r="B7577" s="301" t="s">
        <v>13087</v>
      </c>
      <c r="C7577" s="300" t="s">
        <v>9</v>
      </c>
      <c r="D7577" s="300" t="s">
        <v>8873</v>
      </c>
      <c r="E7577" s="302" t="s">
        <v>51</v>
      </c>
      <c r="F7577" s="423" t="s">
        <v>13088</v>
      </c>
      <c r="G7577" s="423"/>
      <c r="H7577" s="423">
        <v>5.5999999999999997E-6</v>
      </c>
      <c r="I7577" s="423"/>
      <c r="J7577" s="424">
        <v>4.8999999999999998E-3</v>
      </c>
      <c r="K7577" s="424"/>
      <c r="L7577" s="424"/>
    </row>
    <row r="7578" spans="1:12" ht="48" customHeight="1">
      <c r="A7578" s="300" t="s">
        <v>12986</v>
      </c>
      <c r="B7578" s="301" t="s">
        <v>13089</v>
      </c>
      <c r="C7578" s="300" t="s">
        <v>9</v>
      </c>
      <c r="D7578" s="300" t="s">
        <v>9227</v>
      </c>
      <c r="E7578" s="302" t="s">
        <v>51</v>
      </c>
      <c r="F7578" s="423" t="s">
        <v>13090</v>
      </c>
      <c r="G7578" s="423"/>
      <c r="H7578" s="423">
        <v>3.8999999999999999E-6</v>
      </c>
      <c r="I7578" s="423"/>
      <c r="J7578" s="424">
        <v>5.1999999999999998E-3</v>
      </c>
      <c r="K7578" s="424"/>
      <c r="L7578" s="424"/>
    </row>
    <row r="7579" spans="1:12" ht="24" customHeight="1">
      <c r="A7579" s="300" t="s">
        <v>12986</v>
      </c>
      <c r="B7579" s="301" t="s">
        <v>13091</v>
      </c>
      <c r="C7579" s="300" t="s">
        <v>9</v>
      </c>
      <c r="D7579" s="300" t="s">
        <v>9580</v>
      </c>
      <c r="E7579" s="302" t="s">
        <v>51</v>
      </c>
      <c r="F7579" s="423" t="s">
        <v>13092</v>
      </c>
      <c r="G7579" s="423"/>
      <c r="H7579" s="423">
        <v>3.8E-6</v>
      </c>
      <c r="I7579" s="423"/>
      <c r="J7579" s="424">
        <v>3.3999999999999998E-3</v>
      </c>
      <c r="K7579" s="424"/>
      <c r="L7579" s="424"/>
    </row>
    <row r="7580" spans="1:12" ht="24" customHeight="1">
      <c r="A7580" s="300" t="s">
        <v>12986</v>
      </c>
      <c r="B7580" s="301" t="s">
        <v>12987</v>
      </c>
      <c r="C7580" s="300" t="s">
        <v>9</v>
      </c>
      <c r="D7580" s="300" t="s">
        <v>9831</v>
      </c>
      <c r="E7580" s="302" t="s">
        <v>12988</v>
      </c>
      <c r="F7580" s="423" t="s">
        <v>12989</v>
      </c>
      <c r="G7580" s="423"/>
      <c r="H7580" s="423">
        <v>1.3558999999999999E-3</v>
      </c>
      <c r="I7580" s="423"/>
      <c r="J7580" s="424">
        <v>1.37E-2</v>
      </c>
      <c r="K7580" s="424"/>
      <c r="L7580" s="424"/>
    </row>
    <row r="7581" spans="1:12" ht="36" customHeight="1">
      <c r="A7581" s="300" t="s">
        <v>12986</v>
      </c>
      <c r="B7581" s="301" t="s">
        <v>12990</v>
      </c>
      <c r="C7581" s="300" t="s">
        <v>9</v>
      </c>
      <c r="D7581" s="300" t="s">
        <v>11426</v>
      </c>
      <c r="E7581" s="302" t="s">
        <v>51</v>
      </c>
      <c r="F7581" s="423" t="s">
        <v>12991</v>
      </c>
      <c r="G7581" s="423"/>
      <c r="H7581" s="423">
        <v>7.1099999999999994E-5</v>
      </c>
      <c r="I7581" s="423"/>
      <c r="J7581" s="424">
        <v>9.4000000000000004E-3</v>
      </c>
      <c r="K7581" s="424"/>
      <c r="L7581" s="424"/>
    </row>
    <row r="7582" spans="1:12" ht="17.100000000000001" customHeight="1">
      <c r="A7582" s="298"/>
      <c r="B7582" s="298"/>
      <c r="C7582" s="298"/>
      <c r="D7582" s="298"/>
      <c r="E7582" s="298"/>
      <c r="F7582" s="298"/>
      <c r="G7582" s="298"/>
      <c r="H7582" s="298"/>
      <c r="I7582" s="298"/>
      <c r="J7582" s="298" t="s">
        <v>12992</v>
      </c>
      <c r="K7582" s="298"/>
      <c r="L7582" s="298" t="s">
        <v>12908</v>
      </c>
    </row>
    <row r="7583" spans="1:12">
      <c r="A7583" s="414" t="s">
        <v>12994</v>
      </c>
      <c r="B7583" s="414"/>
      <c r="C7583" s="414"/>
      <c r="D7583" s="414"/>
      <c r="E7583" s="414"/>
      <c r="F7583" s="414"/>
      <c r="G7583" s="414"/>
      <c r="H7583" s="414"/>
      <c r="I7583" s="294"/>
      <c r="J7583" s="294"/>
      <c r="K7583" s="294"/>
      <c r="L7583" s="294"/>
    </row>
    <row r="7584" spans="1:12" ht="17.100000000000001" customHeight="1">
      <c r="A7584" s="294" t="s">
        <v>12978</v>
      </c>
      <c r="B7584" s="298" t="s">
        <v>12979</v>
      </c>
      <c r="C7584" s="294" t="s">
        <v>12980</v>
      </c>
      <c r="D7584" s="294" t="s">
        <v>12981</v>
      </c>
      <c r="E7584" s="299" t="s">
        <v>12982</v>
      </c>
      <c r="F7584" s="413" t="s">
        <v>12983</v>
      </c>
      <c r="G7584" s="413"/>
      <c r="H7584" s="413" t="s">
        <v>12984</v>
      </c>
      <c r="I7584" s="413"/>
      <c r="J7584" s="413" t="s">
        <v>12985</v>
      </c>
      <c r="K7584" s="413"/>
      <c r="L7584" s="413"/>
    </row>
    <row r="7585" spans="1:12" ht="24" customHeight="1">
      <c r="A7585" s="300" t="s">
        <v>12986</v>
      </c>
      <c r="B7585" s="301" t="s">
        <v>13197</v>
      </c>
      <c r="C7585" s="300" t="s">
        <v>9</v>
      </c>
      <c r="D7585" s="300" t="s">
        <v>6983</v>
      </c>
      <c r="E7585" s="302" t="s">
        <v>27</v>
      </c>
      <c r="F7585" s="423" t="s">
        <v>13198</v>
      </c>
      <c r="G7585" s="423"/>
      <c r="H7585" s="423">
        <v>0.10198989999999999</v>
      </c>
      <c r="I7585" s="423"/>
      <c r="J7585" s="424">
        <v>0.51500000000000001</v>
      </c>
      <c r="K7585" s="424"/>
      <c r="L7585" s="424"/>
    </row>
    <row r="7586" spans="1:12" ht="17.100000000000001" customHeight="1">
      <c r="A7586" s="298"/>
      <c r="B7586" s="298"/>
      <c r="C7586" s="298"/>
      <c r="D7586" s="298"/>
      <c r="E7586" s="298"/>
      <c r="F7586" s="298"/>
      <c r="G7586" s="298"/>
      <c r="H7586" s="298"/>
      <c r="I7586" s="298"/>
      <c r="J7586" s="298" t="s">
        <v>12992</v>
      </c>
      <c r="K7586" s="298"/>
      <c r="L7586" s="298" t="s">
        <v>13491</v>
      </c>
    </row>
    <row r="7587" spans="1:12">
      <c r="A7587" s="414" t="s">
        <v>12998</v>
      </c>
      <c r="B7587" s="414"/>
      <c r="C7587" s="414"/>
      <c r="D7587" s="414"/>
      <c r="E7587" s="414"/>
      <c r="F7587" s="414"/>
      <c r="G7587" s="414"/>
      <c r="H7587" s="414"/>
      <c r="I7587" s="294"/>
      <c r="J7587" s="294"/>
      <c r="K7587" s="294"/>
      <c r="L7587" s="294"/>
    </row>
    <row r="7588" spans="1:12" ht="17.100000000000001" customHeight="1">
      <c r="A7588" s="294" t="s">
        <v>12978</v>
      </c>
      <c r="B7588" s="298" t="s">
        <v>12979</v>
      </c>
      <c r="C7588" s="294" t="s">
        <v>12980</v>
      </c>
      <c r="D7588" s="294" t="s">
        <v>12981</v>
      </c>
      <c r="E7588" s="299" t="s">
        <v>12982</v>
      </c>
      <c r="F7588" s="413" t="s">
        <v>12983</v>
      </c>
      <c r="G7588" s="413"/>
      <c r="H7588" s="413" t="s">
        <v>12984</v>
      </c>
      <c r="I7588" s="413"/>
      <c r="J7588" s="413" t="s">
        <v>12985</v>
      </c>
      <c r="K7588" s="413"/>
      <c r="L7588" s="413"/>
    </row>
    <row r="7589" spans="1:12" ht="24" customHeight="1">
      <c r="A7589" s="300" t="s">
        <v>12986</v>
      </c>
      <c r="B7589" s="301" t="s">
        <v>13345</v>
      </c>
      <c r="C7589" s="300" t="s">
        <v>9</v>
      </c>
      <c r="D7589" s="300" t="s">
        <v>9534</v>
      </c>
      <c r="E7589" s="302" t="s">
        <v>51</v>
      </c>
      <c r="F7589" s="423" t="s">
        <v>13346</v>
      </c>
      <c r="G7589" s="423"/>
      <c r="H7589" s="423">
        <v>1</v>
      </c>
      <c r="I7589" s="423"/>
      <c r="J7589" s="424">
        <v>8.8800000000000008</v>
      </c>
      <c r="K7589" s="424"/>
      <c r="L7589" s="424"/>
    </row>
    <row r="7590" spans="1:12" ht="24" customHeight="1">
      <c r="A7590" s="300" t="s">
        <v>12986</v>
      </c>
      <c r="B7590" s="301" t="s">
        <v>13099</v>
      </c>
      <c r="C7590" s="300" t="s">
        <v>9</v>
      </c>
      <c r="D7590" s="300" t="s">
        <v>7224</v>
      </c>
      <c r="E7590" s="302" t="s">
        <v>51</v>
      </c>
      <c r="F7590" s="423" t="s">
        <v>13100</v>
      </c>
      <c r="G7590" s="423"/>
      <c r="H7590" s="423">
        <v>6.9209999999999996E-4</v>
      </c>
      <c r="I7590" s="423"/>
      <c r="J7590" s="424">
        <v>6.4000000000000003E-3</v>
      </c>
      <c r="K7590" s="424"/>
      <c r="L7590" s="424"/>
    </row>
    <row r="7591" spans="1:12" ht="24" customHeight="1">
      <c r="A7591" s="300" t="s">
        <v>12986</v>
      </c>
      <c r="B7591" s="301" t="s">
        <v>13101</v>
      </c>
      <c r="C7591" s="300" t="s">
        <v>9</v>
      </c>
      <c r="D7591" s="300" t="s">
        <v>7359</v>
      </c>
      <c r="E7591" s="302" t="s">
        <v>51</v>
      </c>
      <c r="F7591" s="423" t="s">
        <v>13102</v>
      </c>
      <c r="G7591" s="423"/>
      <c r="H7591" s="423">
        <v>2.23E-5</v>
      </c>
      <c r="I7591" s="423"/>
      <c r="J7591" s="424">
        <v>2.8999999999999998E-3</v>
      </c>
      <c r="K7591" s="424"/>
      <c r="L7591" s="424"/>
    </row>
    <row r="7592" spans="1:12" ht="24" customHeight="1">
      <c r="A7592" s="300" t="s">
        <v>12986</v>
      </c>
      <c r="B7592" s="301" t="s">
        <v>13103</v>
      </c>
      <c r="C7592" s="300" t="s">
        <v>9</v>
      </c>
      <c r="D7592" s="300" t="s">
        <v>8851</v>
      </c>
      <c r="E7592" s="302" t="s">
        <v>51</v>
      </c>
      <c r="F7592" s="423" t="s">
        <v>13104</v>
      </c>
      <c r="G7592" s="423"/>
      <c r="H7592" s="423">
        <v>1.7900000000000001E-5</v>
      </c>
      <c r="I7592" s="423"/>
      <c r="J7592" s="424">
        <v>3.5000000000000001E-3</v>
      </c>
      <c r="K7592" s="424"/>
      <c r="L7592" s="424"/>
    </row>
    <row r="7593" spans="1:12" ht="24" customHeight="1">
      <c r="A7593" s="300" t="s">
        <v>12986</v>
      </c>
      <c r="B7593" s="301" t="s">
        <v>13105</v>
      </c>
      <c r="C7593" s="300" t="s">
        <v>9</v>
      </c>
      <c r="D7593" s="300" t="s">
        <v>8852</v>
      </c>
      <c r="E7593" s="302" t="s">
        <v>51</v>
      </c>
      <c r="F7593" s="423" t="s">
        <v>13106</v>
      </c>
      <c r="G7593" s="423"/>
      <c r="H7593" s="423">
        <v>3.8E-6</v>
      </c>
      <c r="I7593" s="423"/>
      <c r="J7593" s="424">
        <v>2.0999999999999999E-3</v>
      </c>
      <c r="K7593" s="424"/>
      <c r="L7593" s="424"/>
    </row>
    <row r="7594" spans="1:12" ht="24" customHeight="1">
      <c r="A7594" s="300" t="s">
        <v>12986</v>
      </c>
      <c r="B7594" s="301" t="s">
        <v>13107</v>
      </c>
      <c r="C7594" s="300" t="s">
        <v>9</v>
      </c>
      <c r="D7594" s="300" t="s">
        <v>9000</v>
      </c>
      <c r="E7594" s="302" t="s">
        <v>51</v>
      </c>
      <c r="F7594" s="423" t="s">
        <v>13108</v>
      </c>
      <c r="G7594" s="423"/>
      <c r="H7594" s="423">
        <v>7.8770000000000001E-4</v>
      </c>
      <c r="I7594" s="423"/>
      <c r="J7594" s="424">
        <v>5.3E-3</v>
      </c>
      <c r="K7594" s="424"/>
      <c r="L7594" s="424"/>
    </row>
    <row r="7595" spans="1:12" ht="24" customHeight="1">
      <c r="A7595" s="300" t="s">
        <v>12986</v>
      </c>
      <c r="B7595" s="301" t="s">
        <v>13109</v>
      </c>
      <c r="C7595" s="300" t="s">
        <v>9</v>
      </c>
      <c r="D7595" s="300" t="s">
        <v>9574</v>
      </c>
      <c r="E7595" s="302" t="s">
        <v>51</v>
      </c>
      <c r="F7595" s="423" t="s">
        <v>13110</v>
      </c>
      <c r="G7595" s="423"/>
      <c r="H7595" s="423">
        <v>2.498E-4</v>
      </c>
      <c r="I7595" s="423"/>
      <c r="J7595" s="424">
        <v>2.2000000000000001E-3</v>
      </c>
      <c r="K7595" s="424"/>
      <c r="L7595" s="424"/>
    </row>
    <row r="7596" spans="1:12" ht="24" customHeight="1">
      <c r="A7596" s="300" t="s">
        <v>12986</v>
      </c>
      <c r="B7596" s="301" t="s">
        <v>13111</v>
      </c>
      <c r="C7596" s="300" t="s">
        <v>9</v>
      </c>
      <c r="D7596" s="300" t="s">
        <v>10714</v>
      </c>
      <c r="E7596" s="302" t="s">
        <v>93</v>
      </c>
      <c r="F7596" s="423" t="s">
        <v>13112</v>
      </c>
      <c r="G7596" s="423"/>
      <c r="H7596" s="423">
        <v>1.3129999999999999E-4</v>
      </c>
      <c r="I7596" s="423"/>
      <c r="J7596" s="424">
        <v>2E-3</v>
      </c>
      <c r="K7596" s="424"/>
      <c r="L7596" s="424"/>
    </row>
    <row r="7597" spans="1:12" ht="24" customHeight="1">
      <c r="A7597" s="300" t="s">
        <v>12986</v>
      </c>
      <c r="B7597" s="301" t="s">
        <v>13113</v>
      </c>
      <c r="C7597" s="300" t="s">
        <v>9</v>
      </c>
      <c r="D7597" s="300" t="s">
        <v>10809</v>
      </c>
      <c r="E7597" s="302" t="s">
        <v>51</v>
      </c>
      <c r="F7597" s="423" t="s">
        <v>13114</v>
      </c>
      <c r="G7597" s="423"/>
      <c r="H7597" s="423">
        <v>1.3129999999999999E-4</v>
      </c>
      <c r="I7597" s="423"/>
      <c r="J7597" s="424">
        <v>1.6000000000000001E-3</v>
      </c>
      <c r="K7597" s="424"/>
      <c r="L7597" s="424"/>
    </row>
    <row r="7598" spans="1:12" ht="24" customHeight="1">
      <c r="A7598" s="300" t="s">
        <v>12986</v>
      </c>
      <c r="B7598" s="301" t="s">
        <v>13115</v>
      </c>
      <c r="C7598" s="300" t="s">
        <v>9</v>
      </c>
      <c r="D7598" s="300" t="s">
        <v>10810</v>
      </c>
      <c r="E7598" s="302" t="s">
        <v>51</v>
      </c>
      <c r="F7598" s="423" t="s">
        <v>13116</v>
      </c>
      <c r="G7598" s="423"/>
      <c r="H7598" s="423">
        <v>1.3129999999999999E-4</v>
      </c>
      <c r="I7598" s="423"/>
      <c r="J7598" s="424">
        <v>3.5000000000000001E-3</v>
      </c>
      <c r="K7598" s="424"/>
      <c r="L7598" s="424"/>
    </row>
    <row r="7599" spans="1:12" ht="24" customHeight="1">
      <c r="A7599" s="300" t="s">
        <v>12986</v>
      </c>
      <c r="B7599" s="301" t="s">
        <v>13117</v>
      </c>
      <c r="C7599" s="300" t="s">
        <v>9</v>
      </c>
      <c r="D7599" s="300" t="s">
        <v>10837</v>
      </c>
      <c r="E7599" s="302" t="s">
        <v>51</v>
      </c>
      <c r="F7599" s="423" t="s">
        <v>13118</v>
      </c>
      <c r="G7599" s="423"/>
      <c r="H7599" s="423">
        <v>4.4000000000000002E-6</v>
      </c>
      <c r="I7599" s="423"/>
      <c r="J7599" s="424">
        <v>2E-3</v>
      </c>
      <c r="K7599" s="424"/>
      <c r="L7599" s="424"/>
    </row>
    <row r="7600" spans="1:12" ht="24" customHeight="1">
      <c r="A7600" s="300" t="s">
        <v>12986</v>
      </c>
      <c r="B7600" s="301" t="s">
        <v>13003</v>
      </c>
      <c r="C7600" s="300" t="s">
        <v>9</v>
      </c>
      <c r="D7600" s="300" t="s">
        <v>7216</v>
      </c>
      <c r="E7600" s="302" t="s">
        <v>51</v>
      </c>
      <c r="F7600" s="423" t="s">
        <v>13004</v>
      </c>
      <c r="G7600" s="423"/>
      <c r="H7600" s="423">
        <v>2.6289999999999999E-4</v>
      </c>
      <c r="I7600" s="423"/>
      <c r="J7600" s="424">
        <v>8.8000000000000005E-3</v>
      </c>
      <c r="K7600" s="424"/>
      <c r="L7600" s="424"/>
    </row>
    <row r="7601" spans="1:12" ht="24" customHeight="1">
      <c r="A7601" s="300" t="s">
        <v>12986</v>
      </c>
      <c r="B7601" s="301" t="s">
        <v>13005</v>
      </c>
      <c r="C7601" s="300" t="s">
        <v>9</v>
      </c>
      <c r="D7601" s="300" t="s">
        <v>7393</v>
      </c>
      <c r="E7601" s="302" t="s">
        <v>12988</v>
      </c>
      <c r="F7601" s="423" t="s">
        <v>13006</v>
      </c>
      <c r="G7601" s="423"/>
      <c r="H7601" s="423">
        <v>1.582E-4</v>
      </c>
      <c r="I7601" s="423"/>
      <c r="J7601" s="424">
        <v>8.5000000000000006E-3</v>
      </c>
      <c r="K7601" s="424"/>
      <c r="L7601" s="424"/>
    </row>
    <row r="7602" spans="1:12" ht="24" customHeight="1">
      <c r="A7602" s="300" t="s">
        <v>12986</v>
      </c>
      <c r="B7602" s="301" t="s">
        <v>13007</v>
      </c>
      <c r="C7602" s="300" t="s">
        <v>9</v>
      </c>
      <c r="D7602" s="300" t="s">
        <v>10619</v>
      </c>
      <c r="E7602" s="302" t="s">
        <v>51</v>
      </c>
      <c r="F7602" s="423" t="s">
        <v>13008</v>
      </c>
      <c r="G7602" s="423"/>
      <c r="H7602" s="423">
        <v>1.227E-4</v>
      </c>
      <c r="I7602" s="423"/>
      <c r="J7602" s="424">
        <v>2.35E-2</v>
      </c>
      <c r="K7602" s="424"/>
      <c r="L7602" s="424"/>
    </row>
    <row r="7603" spans="1:12" ht="24" customHeight="1">
      <c r="A7603" s="300" t="s">
        <v>12986</v>
      </c>
      <c r="B7603" s="301" t="s">
        <v>13009</v>
      </c>
      <c r="C7603" s="300" t="s">
        <v>9</v>
      </c>
      <c r="D7603" s="300" t="s">
        <v>10769</v>
      </c>
      <c r="E7603" s="302" t="s">
        <v>51</v>
      </c>
      <c r="F7603" s="423" t="s">
        <v>13010</v>
      </c>
      <c r="G7603" s="423"/>
      <c r="H7603" s="423">
        <v>1.10305E-2</v>
      </c>
      <c r="I7603" s="423"/>
      <c r="J7603" s="424">
        <v>1.3899999999999999E-2</v>
      </c>
      <c r="K7603" s="424"/>
      <c r="L7603" s="424"/>
    </row>
    <row r="7604" spans="1:12" ht="24" customHeight="1">
      <c r="A7604" s="300" t="s">
        <v>12986</v>
      </c>
      <c r="B7604" s="301" t="s">
        <v>13011</v>
      </c>
      <c r="C7604" s="300" t="s">
        <v>9</v>
      </c>
      <c r="D7604" s="300" t="s">
        <v>10929</v>
      </c>
      <c r="E7604" s="302" t="s">
        <v>51</v>
      </c>
      <c r="F7604" s="423" t="s">
        <v>13012</v>
      </c>
      <c r="G7604" s="423"/>
      <c r="H7604" s="423">
        <v>1.064E-4</v>
      </c>
      <c r="I7604" s="423"/>
      <c r="J7604" s="424">
        <v>1.6E-2</v>
      </c>
      <c r="K7604" s="424"/>
      <c r="L7604" s="424"/>
    </row>
    <row r="7605" spans="1:12" ht="17.100000000000001" customHeight="1">
      <c r="A7605" s="298"/>
      <c r="B7605" s="298"/>
      <c r="C7605" s="298"/>
      <c r="D7605" s="298"/>
      <c r="E7605" s="298"/>
      <c r="F7605" s="298"/>
      <c r="G7605" s="298"/>
      <c r="H7605" s="298"/>
      <c r="I7605" s="298"/>
      <c r="J7605" s="298" t="s">
        <v>12992</v>
      </c>
      <c r="K7605" s="298"/>
      <c r="L7605" s="298" t="s">
        <v>14791</v>
      </c>
    </row>
    <row r="7606" spans="1:12">
      <c r="A7606" s="414" t="s">
        <v>13056</v>
      </c>
      <c r="B7606" s="414"/>
      <c r="C7606" s="414"/>
      <c r="D7606" s="414"/>
      <c r="E7606" s="414"/>
      <c r="F7606" s="414"/>
      <c r="G7606" s="414"/>
      <c r="H7606" s="414"/>
      <c r="I7606" s="294"/>
      <c r="J7606" s="294"/>
      <c r="K7606" s="294"/>
      <c r="L7606" s="294"/>
    </row>
    <row r="7607" spans="1:12" ht="17.100000000000001" customHeight="1">
      <c r="A7607" s="294" t="s">
        <v>12978</v>
      </c>
      <c r="B7607" s="298" t="s">
        <v>12979</v>
      </c>
      <c r="C7607" s="294" t="s">
        <v>12980</v>
      </c>
      <c r="D7607" s="294" t="s">
        <v>12981</v>
      </c>
      <c r="E7607" s="299" t="s">
        <v>12982</v>
      </c>
      <c r="F7607" s="413" t="s">
        <v>12983</v>
      </c>
      <c r="G7607" s="413"/>
      <c r="H7607" s="413" t="s">
        <v>12984</v>
      </c>
      <c r="I7607" s="413"/>
      <c r="J7607" s="413" t="s">
        <v>12985</v>
      </c>
      <c r="K7607" s="413"/>
      <c r="L7607" s="413"/>
    </row>
    <row r="7608" spans="1:12" ht="24" customHeight="1">
      <c r="A7608" s="300" t="s">
        <v>12986</v>
      </c>
      <c r="B7608" s="301" t="s">
        <v>13057</v>
      </c>
      <c r="C7608" s="300" t="s">
        <v>9</v>
      </c>
      <c r="D7608" s="300" t="s">
        <v>12549</v>
      </c>
      <c r="E7608" s="302" t="s">
        <v>27</v>
      </c>
      <c r="F7608" s="423" t="s">
        <v>12948</v>
      </c>
      <c r="G7608" s="423"/>
      <c r="H7608" s="423">
        <v>9.8688399999999996E-2</v>
      </c>
      <c r="I7608" s="423"/>
      <c r="J7608" s="424">
        <v>6.4100000000000004E-2</v>
      </c>
      <c r="K7608" s="424"/>
      <c r="L7608" s="424"/>
    </row>
    <row r="7609" spans="1:12" ht="17.100000000000001" customHeight="1">
      <c r="A7609" s="298"/>
      <c r="B7609" s="298"/>
      <c r="C7609" s="298"/>
      <c r="D7609" s="298"/>
      <c r="E7609" s="298"/>
      <c r="F7609" s="298"/>
      <c r="G7609" s="298"/>
      <c r="H7609" s="298"/>
      <c r="I7609" s="298"/>
      <c r="J7609" s="298" t="s">
        <v>12992</v>
      </c>
      <c r="K7609" s="298"/>
      <c r="L7609" s="298" t="s">
        <v>12960</v>
      </c>
    </row>
    <row r="7610" spans="1:12">
      <c r="A7610" s="414" t="s">
        <v>13058</v>
      </c>
      <c r="B7610" s="414"/>
      <c r="C7610" s="414"/>
      <c r="D7610" s="414"/>
      <c r="E7610" s="414"/>
      <c r="F7610" s="414"/>
      <c r="G7610" s="414"/>
      <c r="H7610" s="414"/>
      <c r="I7610" s="294"/>
      <c r="J7610" s="294"/>
      <c r="K7610" s="294"/>
      <c r="L7610" s="294"/>
    </row>
    <row r="7611" spans="1:12" ht="17.100000000000001" customHeight="1">
      <c r="A7611" s="294" t="s">
        <v>12978</v>
      </c>
      <c r="B7611" s="298" t="s">
        <v>12979</v>
      </c>
      <c r="C7611" s="294" t="s">
        <v>12980</v>
      </c>
      <c r="D7611" s="294" t="s">
        <v>12981</v>
      </c>
      <c r="E7611" s="299" t="s">
        <v>12982</v>
      </c>
      <c r="F7611" s="413" t="s">
        <v>12983</v>
      </c>
      <c r="G7611" s="413"/>
      <c r="H7611" s="413" t="s">
        <v>12984</v>
      </c>
      <c r="I7611" s="413"/>
      <c r="J7611" s="413" t="s">
        <v>12985</v>
      </c>
      <c r="K7611" s="413"/>
      <c r="L7611" s="413"/>
    </row>
    <row r="7612" spans="1:12" ht="24" customHeight="1">
      <c r="A7612" s="300" t="s">
        <v>12986</v>
      </c>
      <c r="B7612" s="301" t="s">
        <v>13059</v>
      </c>
      <c r="C7612" s="300" t="s">
        <v>9</v>
      </c>
      <c r="D7612" s="300" t="s">
        <v>12535</v>
      </c>
      <c r="E7612" s="302" t="s">
        <v>27</v>
      </c>
      <c r="F7612" s="423" t="s">
        <v>12936</v>
      </c>
      <c r="G7612" s="423"/>
      <c r="H7612" s="423">
        <v>9.8688399999999996E-2</v>
      </c>
      <c r="I7612" s="423"/>
      <c r="J7612" s="424">
        <v>4.8999999999999998E-3</v>
      </c>
      <c r="K7612" s="424"/>
      <c r="L7612" s="424"/>
    </row>
    <row r="7613" spans="1:12" ht="17.100000000000001" customHeight="1">
      <c r="A7613" s="298"/>
      <c r="B7613" s="298"/>
      <c r="C7613" s="298"/>
      <c r="D7613" s="298"/>
      <c r="E7613" s="298"/>
      <c r="F7613" s="298"/>
      <c r="G7613" s="298"/>
      <c r="H7613" s="298"/>
      <c r="I7613" s="298"/>
      <c r="J7613" s="298" t="s">
        <v>12992</v>
      </c>
      <c r="K7613" s="298"/>
      <c r="L7613" s="298" t="s">
        <v>13120</v>
      </c>
    </row>
    <row r="7614" spans="1:12">
      <c r="A7614" s="414" t="s">
        <v>13060</v>
      </c>
      <c r="B7614" s="414"/>
      <c r="C7614" s="414"/>
      <c r="D7614" s="414"/>
      <c r="E7614" s="414"/>
      <c r="F7614" s="414"/>
      <c r="G7614" s="414"/>
      <c r="H7614" s="414"/>
      <c r="I7614" s="294"/>
      <c r="J7614" s="294"/>
      <c r="K7614" s="294"/>
      <c r="L7614" s="294"/>
    </row>
    <row r="7615" spans="1:12" ht="17.100000000000001" customHeight="1">
      <c r="A7615" s="294" t="s">
        <v>12978</v>
      </c>
      <c r="B7615" s="298" t="s">
        <v>12979</v>
      </c>
      <c r="C7615" s="294" t="s">
        <v>12980</v>
      </c>
      <c r="D7615" s="294" t="s">
        <v>12981</v>
      </c>
      <c r="E7615" s="299" t="s">
        <v>12982</v>
      </c>
      <c r="F7615" s="413" t="s">
        <v>12983</v>
      </c>
      <c r="G7615" s="413"/>
      <c r="H7615" s="413" t="s">
        <v>12984</v>
      </c>
      <c r="I7615" s="413"/>
      <c r="J7615" s="413" t="s">
        <v>12985</v>
      </c>
      <c r="K7615" s="413"/>
      <c r="L7615" s="413"/>
    </row>
    <row r="7616" spans="1:12" ht="24" customHeight="1">
      <c r="A7616" s="300" t="s">
        <v>12986</v>
      </c>
      <c r="B7616" s="301" t="s">
        <v>13061</v>
      </c>
      <c r="C7616" s="300" t="s">
        <v>9</v>
      </c>
      <c r="D7616" s="300" t="s">
        <v>12522</v>
      </c>
      <c r="E7616" s="302" t="s">
        <v>27</v>
      </c>
      <c r="F7616" s="423" t="s">
        <v>12964</v>
      </c>
      <c r="G7616" s="423"/>
      <c r="H7616" s="423">
        <v>9.8688399999999996E-2</v>
      </c>
      <c r="I7616" s="423"/>
      <c r="J7616" s="424">
        <v>0.24970000000000001</v>
      </c>
      <c r="K7616" s="424"/>
      <c r="L7616" s="424"/>
    </row>
    <row r="7617" spans="1:12" ht="24" customHeight="1">
      <c r="A7617" s="300" t="s">
        <v>12986</v>
      </c>
      <c r="B7617" s="301" t="s">
        <v>13062</v>
      </c>
      <c r="C7617" s="300" t="s">
        <v>9</v>
      </c>
      <c r="D7617" s="300" t="s">
        <v>12527</v>
      </c>
      <c r="E7617" s="302" t="s">
        <v>27</v>
      </c>
      <c r="F7617" s="423" t="s">
        <v>13063</v>
      </c>
      <c r="G7617" s="423"/>
      <c r="H7617" s="423">
        <v>9.8688399999999996E-2</v>
      </c>
      <c r="I7617" s="423"/>
      <c r="J7617" s="424">
        <v>3.3599999999999998E-2</v>
      </c>
      <c r="K7617" s="424"/>
      <c r="L7617" s="424"/>
    </row>
    <row r="7618" spans="1:12" ht="17.100000000000001" customHeight="1">
      <c r="A7618" s="298"/>
      <c r="B7618" s="298"/>
      <c r="C7618" s="298"/>
      <c r="D7618" s="298"/>
      <c r="E7618" s="298"/>
      <c r="F7618" s="298"/>
      <c r="G7618" s="298"/>
      <c r="H7618" s="298"/>
      <c r="I7618" s="298"/>
      <c r="J7618" s="298" t="s">
        <v>12992</v>
      </c>
      <c r="K7618" s="298"/>
      <c r="L7618" s="298" t="s">
        <v>13781</v>
      </c>
    </row>
    <row r="7619" spans="1:12" ht="17.100000000000001" customHeight="1">
      <c r="A7619" s="294" t="s">
        <v>13014</v>
      </c>
      <c r="B7619" s="294"/>
      <c r="C7619" s="294"/>
      <c r="D7619" s="294"/>
      <c r="E7619" s="294"/>
      <c r="F7619" s="294"/>
      <c r="G7619" s="294"/>
      <c r="H7619" s="294"/>
      <c r="I7619" s="294"/>
      <c r="J7619" s="294"/>
      <c r="K7619" s="294"/>
      <c r="L7619" s="294"/>
    </row>
    <row r="7620" spans="1:12" ht="17.100000000000001" customHeight="1">
      <c r="A7620" s="298"/>
      <c r="B7620" s="298"/>
      <c r="C7620" s="298"/>
      <c r="D7620" s="298"/>
      <c r="E7620" s="298"/>
      <c r="F7620" s="298"/>
      <c r="G7620" s="298"/>
      <c r="H7620" s="298"/>
      <c r="I7620" s="298"/>
      <c r="J7620" s="298" t="s">
        <v>13015</v>
      </c>
      <c r="K7620" s="298"/>
      <c r="L7620" s="298" t="s">
        <v>14792</v>
      </c>
    </row>
    <row r="7621" spans="1:12" ht="17.100000000000001" customHeight="1">
      <c r="A7621" s="298"/>
      <c r="B7621" s="298"/>
      <c r="C7621" s="298"/>
      <c r="D7621" s="298"/>
      <c r="E7621" s="298"/>
      <c r="F7621" s="298"/>
      <c r="G7621" s="298"/>
      <c r="H7621" s="298"/>
      <c r="I7621" s="298"/>
      <c r="J7621" s="298" t="s">
        <v>13017</v>
      </c>
      <c r="K7621" s="298" t="s">
        <v>13018</v>
      </c>
      <c r="L7621" s="298" t="s">
        <v>13636</v>
      </c>
    </row>
    <row r="7622" spans="1:12" ht="17.100000000000001" customHeight="1">
      <c r="A7622" s="298"/>
      <c r="B7622" s="298"/>
      <c r="C7622" s="298"/>
      <c r="D7622" s="298"/>
      <c r="E7622" s="298"/>
      <c r="F7622" s="298"/>
      <c r="G7622" s="298"/>
      <c r="H7622" s="298"/>
      <c r="I7622" s="298"/>
      <c r="J7622" s="298" t="s">
        <v>13020</v>
      </c>
      <c r="K7622" s="298"/>
      <c r="L7622" s="298" t="s">
        <v>14420</v>
      </c>
    </row>
    <row r="7623" spans="1:12" ht="17.100000000000001" customHeight="1">
      <c r="A7623" s="298"/>
      <c r="B7623" s="298"/>
      <c r="C7623" s="298"/>
      <c r="D7623" s="298"/>
      <c r="E7623" s="298"/>
      <c r="F7623" s="298"/>
      <c r="G7623" s="298"/>
      <c r="H7623" s="298"/>
      <c r="I7623" s="298"/>
      <c r="J7623" s="298" t="s">
        <v>13022</v>
      </c>
      <c r="K7623" s="298" t="s">
        <v>12974</v>
      </c>
      <c r="L7623" s="298" t="s">
        <v>14421</v>
      </c>
    </row>
    <row r="7624" spans="1:12" ht="17.100000000000001" customHeight="1">
      <c r="A7624" s="298"/>
      <c r="B7624" s="298"/>
      <c r="C7624" s="298"/>
      <c r="D7624" s="298"/>
      <c r="E7624" s="298"/>
      <c r="F7624" s="298"/>
      <c r="G7624" s="298"/>
      <c r="H7624" s="298"/>
      <c r="I7624" s="298"/>
      <c r="J7624" s="298" t="s">
        <v>13024</v>
      </c>
      <c r="K7624" s="298"/>
      <c r="L7624" s="298" t="s">
        <v>14422</v>
      </c>
    </row>
    <row r="7625" spans="1:12" ht="30" customHeight="1">
      <c r="A7625" s="299"/>
      <c r="B7625" s="299"/>
      <c r="C7625" s="299"/>
      <c r="D7625" s="299"/>
      <c r="E7625" s="299"/>
      <c r="F7625" s="299"/>
      <c r="G7625" s="299"/>
      <c r="H7625" s="299"/>
      <c r="I7625" s="299"/>
      <c r="J7625" s="299"/>
      <c r="K7625" s="299"/>
      <c r="L7625" s="299"/>
    </row>
    <row r="7626" spans="1:12" ht="24" customHeight="1">
      <c r="A7626" s="295" t="s">
        <v>14793</v>
      </c>
      <c r="B7626" s="296" t="s">
        <v>14794</v>
      </c>
      <c r="C7626" s="295" t="s">
        <v>9</v>
      </c>
      <c r="D7626" s="295" t="s">
        <v>259</v>
      </c>
      <c r="E7626" s="297" t="s">
        <v>51</v>
      </c>
      <c r="F7626" s="296"/>
      <c r="G7626" s="296"/>
      <c r="H7626" s="296"/>
      <c r="I7626" s="296"/>
      <c r="J7626" s="296"/>
      <c r="K7626" s="296"/>
      <c r="L7626" s="296"/>
    </row>
    <row r="7627" spans="1:12">
      <c r="A7627" s="414" t="s">
        <v>12977</v>
      </c>
      <c r="B7627" s="414"/>
      <c r="C7627" s="414"/>
      <c r="D7627" s="414"/>
      <c r="E7627" s="414"/>
      <c r="F7627" s="414"/>
      <c r="G7627" s="414"/>
      <c r="H7627" s="414"/>
      <c r="I7627" s="294"/>
      <c r="J7627" s="294"/>
      <c r="K7627" s="294"/>
      <c r="L7627" s="294"/>
    </row>
    <row r="7628" spans="1:12" ht="17.100000000000001" customHeight="1">
      <c r="A7628" s="294" t="s">
        <v>12978</v>
      </c>
      <c r="B7628" s="298" t="s">
        <v>12979</v>
      </c>
      <c r="C7628" s="294" t="s">
        <v>12980</v>
      </c>
      <c r="D7628" s="294" t="s">
        <v>12981</v>
      </c>
      <c r="E7628" s="299" t="s">
        <v>12982</v>
      </c>
      <c r="F7628" s="413" t="s">
        <v>12983</v>
      </c>
      <c r="G7628" s="413"/>
      <c r="H7628" s="413" t="s">
        <v>12984</v>
      </c>
      <c r="I7628" s="413"/>
      <c r="J7628" s="413" t="s">
        <v>12985</v>
      </c>
      <c r="K7628" s="413"/>
      <c r="L7628" s="413"/>
    </row>
    <row r="7629" spans="1:12" ht="24" customHeight="1">
      <c r="A7629" s="300" t="s">
        <v>12986</v>
      </c>
      <c r="B7629" s="301" t="s">
        <v>13085</v>
      </c>
      <c r="C7629" s="300" t="s">
        <v>9</v>
      </c>
      <c r="D7629" s="300" t="s">
        <v>7909</v>
      </c>
      <c r="E7629" s="302" t="s">
        <v>51</v>
      </c>
      <c r="F7629" s="423" t="s">
        <v>13086</v>
      </c>
      <c r="G7629" s="423"/>
      <c r="H7629" s="423">
        <v>3.6189E-3</v>
      </c>
      <c r="I7629" s="423"/>
      <c r="J7629" s="424">
        <v>0.37640000000000001</v>
      </c>
      <c r="K7629" s="424"/>
      <c r="L7629" s="424"/>
    </row>
    <row r="7630" spans="1:12" ht="24" customHeight="1">
      <c r="A7630" s="300" t="s">
        <v>12986</v>
      </c>
      <c r="B7630" s="301" t="s">
        <v>13087</v>
      </c>
      <c r="C7630" s="300" t="s">
        <v>9</v>
      </c>
      <c r="D7630" s="300" t="s">
        <v>8873</v>
      </c>
      <c r="E7630" s="302" t="s">
        <v>51</v>
      </c>
      <c r="F7630" s="423" t="s">
        <v>13088</v>
      </c>
      <c r="G7630" s="423"/>
      <c r="H7630" s="423">
        <v>3.4489999999999998E-4</v>
      </c>
      <c r="I7630" s="423"/>
      <c r="J7630" s="424">
        <v>0.2999</v>
      </c>
      <c r="K7630" s="424"/>
      <c r="L7630" s="424"/>
    </row>
    <row r="7631" spans="1:12" ht="48" customHeight="1">
      <c r="A7631" s="300" t="s">
        <v>12986</v>
      </c>
      <c r="B7631" s="301" t="s">
        <v>13089</v>
      </c>
      <c r="C7631" s="300" t="s">
        <v>9</v>
      </c>
      <c r="D7631" s="300" t="s">
        <v>9227</v>
      </c>
      <c r="E7631" s="302" t="s">
        <v>51</v>
      </c>
      <c r="F7631" s="423" t="s">
        <v>13090</v>
      </c>
      <c r="G7631" s="423"/>
      <c r="H7631" s="423">
        <v>2.4140000000000001E-4</v>
      </c>
      <c r="I7631" s="423"/>
      <c r="J7631" s="424">
        <v>0.32279999999999998</v>
      </c>
      <c r="K7631" s="424"/>
      <c r="L7631" s="424"/>
    </row>
    <row r="7632" spans="1:12" ht="24" customHeight="1">
      <c r="A7632" s="300" t="s">
        <v>12986</v>
      </c>
      <c r="B7632" s="301" t="s">
        <v>13091</v>
      </c>
      <c r="C7632" s="300" t="s">
        <v>9</v>
      </c>
      <c r="D7632" s="300" t="s">
        <v>9580</v>
      </c>
      <c r="E7632" s="302" t="s">
        <v>51</v>
      </c>
      <c r="F7632" s="423" t="s">
        <v>13092</v>
      </c>
      <c r="G7632" s="423"/>
      <c r="H7632" s="423">
        <v>2.364E-4</v>
      </c>
      <c r="I7632" s="423"/>
      <c r="J7632" s="424">
        <v>0.21190000000000001</v>
      </c>
      <c r="K7632" s="424"/>
      <c r="L7632" s="424"/>
    </row>
    <row r="7633" spans="1:12" ht="24" customHeight="1">
      <c r="A7633" s="300" t="s">
        <v>12986</v>
      </c>
      <c r="B7633" s="301" t="s">
        <v>12987</v>
      </c>
      <c r="C7633" s="300" t="s">
        <v>9</v>
      </c>
      <c r="D7633" s="300" t="s">
        <v>9831</v>
      </c>
      <c r="E7633" s="302" t="s">
        <v>12988</v>
      </c>
      <c r="F7633" s="423" t="s">
        <v>12989</v>
      </c>
      <c r="G7633" s="423"/>
      <c r="H7633" s="423">
        <v>8.3742899999999995E-2</v>
      </c>
      <c r="I7633" s="423"/>
      <c r="J7633" s="424">
        <v>0.84750000000000003</v>
      </c>
      <c r="K7633" s="424"/>
      <c r="L7633" s="424"/>
    </row>
    <row r="7634" spans="1:12" ht="36" customHeight="1">
      <c r="A7634" s="300" t="s">
        <v>12986</v>
      </c>
      <c r="B7634" s="301" t="s">
        <v>12990</v>
      </c>
      <c r="C7634" s="300" t="s">
        <v>9</v>
      </c>
      <c r="D7634" s="300" t="s">
        <v>11426</v>
      </c>
      <c r="E7634" s="302" t="s">
        <v>51</v>
      </c>
      <c r="F7634" s="423" t="s">
        <v>12991</v>
      </c>
      <c r="G7634" s="423"/>
      <c r="H7634" s="423">
        <v>4.3886000000000003E-3</v>
      </c>
      <c r="I7634" s="423"/>
      <c r="J7634" s="424">
        <v>0.58009999999999995</v>
      </c>
      <c r="K7634" s="424"/>
      <c r="L7634" s="424"/>
    </row>
    <row r="7635" spans="1:12" ht="17.100000000000001" customHeight="1">
      <c r="A7635" s="298"/>
      <c r="B7635" s="298"/>
      <c r="C7635" s="298"/>
      <c r="D7635" s="298"/>
      <c r="E7635" s="298"/>
      <c r="F7635" s="298"/>
      <c r="G7635" s="298"/>
      <c r="H7635" s="298"/>
      <c r="I7635" s="298"/>
      <c r="J7635" s="298" t="s">
        <v>12992</v>
      </c>
      <c r="K7635" s="298"/>
      <c r="L7635" s="298" t="s">
        <v>14795</v>
      </c>
    </row>
    <row r="7636" spans="1:12">
      <c r="A7636" s="414" t="s">
        <v>12994</v>
      </c>
      <c r="B7636" s="414"/>
      <c r="C7636" s="414"/>
      <c r="D7636" s="414"/>
      <c r="E7636" s="414"/>
      <c r="F7636" s="414"/>
      <c r="G7636" s="414"/>
      <c r="H7636" s="414"/>
      <c r="I7636" s="294"/>
      <c r="J7636" s="294"/>
      <c r="K7636" s="294"/>
      <c r="L7636" s="294"/>
    </row>
    <row r="7637" spans="1:12" ht="17.100000000000001" customHeight="1">
      <c r="A7637" s="294" t="s">
        <v>12978</v>
      </c>
      <c r="B7637" s="298" t="s">
        <v>12979</v>
      </c>
      <c r="C7637" s="294" t="s">
        <v>12980</v>
      </c>
      <c r="D7637" s="294" t="s">
        <v>12981</v>
      </c>
      <c r="E7637" s="299" t="s">
        <v>12982</v>
      </c>
      <c r="F7637" s="413" t="s">
        <v>12983</v>
      </c>
      <c r="G7637" s="413"/>
      <c r="H7637" s="413" t="s">
        <v>12984</v>
      </c>
      <c r="I7637" s="413"/>
      <c r="J7637" s="413" t="s">
        <v>12985</v>
      </c>
      <c r="K7637" s="413"/>
      <c r="L7637" s="413"/>
    </row>
    <row r="7638" spans="1:12" ht="24" customHeight="1">
      <c r="A7638" s="300" t="s">
        <v>12986</v>
      </c>
      <c r="B7638" s="301" t="s">
        <v>13192</v>
      </c>
      <c r="C7638" s="300" t="s">
        <v>9</v>
      </c>
      <c r="D7638" s="300" t="s">
        <v>10306</v>
      </c>
      <c r="E7638" s="302" t="s">
        <v>27</v>
      </c>
      <c r="F7638" s="423" t="s">
        <v>13134</v>
      </c>
      <c r="G7638" s="423"/>
      <c r="H7638" s="423">
        <v>1.7060314000000001</v>
      </c>
      <c r="I7638" s="423"/>
      <c r="J7638" s="424">
        <v>11.8569</v>
      </c>
      <c r="K7638" s="424"/>
      <c r="L7638" s="424"/>
    </row>
    <row r="7639" spans="1:12" ht="24" customHeight="1">
      <c r="A7639" s="300" t="s">
        <v>12986</v>
      </c>
      <c r="B7639" s="301" t="s">
        <v>13093</v>
      </c>
      <c r="C7639" s="300" t="s">
        <v>9</v>
      </c>
      <c r="D7639" s="300" t="s">
        <v>10857</v>
      </c>
      <c r="E7639" s="302" t="s">
        <v>27</v>
      </c>
      <c r="F7639" s="423" t="s">
        <v>13094</v>
      </c>
      <c r="G7639" s="423"/>
      <c r="H7639" s="423">
        <v>4.5556494000000001</v>
      </c>
      <c r="I7639" s="423"/>
      <c r="J7639" s="424">
        <v>23.552700000000002</v>
      </c>
      <c r="K7639" s="424"/>
      <c r="L7639" s="424"/>
    </row>
    <row r="7640" spans="1:12" ht="17.100000000000001" customHeight="1">
      <c r="A7640" s="298"/>
      <c r="B7640" s="298"/>
      <c r="C7640" s="298"/>
      <c r="D7640" s="298"/>
      <c r="E7640" s="298"/>
      <c r="F7640" s="298"/>
      <c r="G7640" s="298"/>
      <c r="H7640" s="298"/>
      <c r="I7640" s="298"/>
      <c r="J7640" s="298" t="s">
        <v>12992</v>
      </c>
      <c r="K7640" s="298"/>
      <c r="L7640" s="298" t="s">
        <v>14796</v>
      </c>
    </row>
    <row r="7641" spans="1:12">
      <c r="A7641" s="414" t="s">
        <v>12998</v>
      </c>
      <c r="B7641" s="414"/>
      <c r="C7641" s="414"/>
      <c r="D7641" s="414"/>
      <c r="E7641" s="414"/>
      <c r="F7641" s="414"/>
      <c r="G7641" s="414"/>
      <c r="H7641" s="414"/>
      <c r="I7641" s="294"/>
      <c r="J7641" s="294"/>
      <c r="K7641" s="294"/>
      <c r="L7641" s="294"/>
    </row>
    <row r="7642" spans="1:12" ht="17.100000000000001" customHeight="1">
      <c r="A7642" s="294" t="s">
        <v>12978</v>
      </c>
      <c r="B7642" s="298" t="s">
        <v>12979</v>
      </c>
      <c r="C7642" s="294" t="s">
        <v>12980</v>
      </c>
      <c r="D7642" s="294" t="s">
        <v>12981</v>
      </c>
      <c r="E7642" s="299" t="s">
        <v>12982</v>
      </c>
      <c r="F7642" s="413" t="s">
        <v>12983</v>
      </c>
      <c r="G7642" s="413"/>
      <c r="H7642" s="413" t="s">
        <v>12984</v>
      </c>
      <c r="I7642" s="413"/>
      <c r="J7642" s="413" t="s">
        <v>12985</v>
      </c>
      <c r="K7642" s="413"/>
      <c r="L7642" s="413"/>
    </row>
    <row r="7643" spans="1:12" ht="24" customHeight="1">
      <c r="A7643" s="300" t="s">
        <v>12986</v>
      </c>
      <c r="B7643" s="301" t="s">
        <v>13144</v>
      </c>
      <c r="C7643" s="300" t="s">
        <v>9</v>
      </c>
      <c r="D7643" s="300" t="s">
        <v>7134</v>
      </c>
      <c r="E7643" s="302" t="s">
        <v>13145</v>
      </c>
      <c r="F7643" s="423" t="s">
        <v>13146</v>
      </c>
      <c r="G7643" s="423"/>
      <c r="H7643" s="423">
        <v>6.5299999999999997E-2</v>
      </c>
      <c r="I7643" s="423"/>
      <c r="J7643" s="424">
        <v>4.09</v>
      </c>
      <c r="K7643" s="424"/>
      <c r="L7643" s="424"/>
    </row>
    <row r="7644" spans="1:12" ht="24" customHeight="1">
      <c r="A7644" s="300" t="s">
        <v>12986</v>
      </c>
      <c r="B7644" s="301" t="s">
        <v>13147</v>
      </c>
      <c r="C7644" s="300" t="s">
        <v>9</v>
      </c>
      <c r="D7644" s="300" t="s">
        <v>8045</v>
      </c>
      <c r="E7644" s="302" t="s">
        <v>23</v>
      </c>
      <c r="F7644" s="423" t="s">
        <v>12928</v>
      </c>
      <c r="G7644" s="423"/>
      <c r="H7644" s="423">
        <v>18.508400000000002</v>
      </c>
      <c r="I7644" s="423"/>
      <c r="J7644" s="424">
        <v>9.06</v>
      </c>
      <c r="K7644" s="424"/>
      <c r="L7644" s="424"/>
    </row>
    <row r="7645" spans="1:12" ht="24" customHeight="1">
      <c r="A7645" s="300" t="s">
        <v>12986</v>
      </c>
      <c r="B7645" s="301" t="s">
        <v>13148</v>
      </c>
      <c r="C7645" s="300" t="s">
        <v>9</v>
      </c>
      <c r="D7645" s="300" t="s">
        <v>10292</v>
      </c>
      <c r="E7645" s="302" t="s">
        <v>13145</v>
      </c>
      <c r="F7645" s="423" t="s">
        <v>13149</v>
      </c>
      <c r="G7645" s="423"/>
      <c r="H7645" s="423">
        <v>3.6499999999999998E-2</v>
      </c>
      <c r="I7645" s="423"/>
      <c r="J7645" s="424">
        <v>2.41</v>
      </c>
      <c r="K7645" s="424"/>
      <c r="L7645" s="424"/>
    </row>
    <row r="7646" spans="1:12" ht="24" customHeight="1">
      <c r="A7646" s="300" t="s">
        <v>12986</v>
      </c>
      <c r="B7646" s="301" t="s">
        <v>13163</v>
      </c>
      <c r="C7646" s="300" t="s">
        <v>9</v>
      </c>
      <c r="D7646" s="300" t="s">
        <v>7772</v>
      </c>
      <c r="E7646" s="302" t="s">
        <v>23</v>
      </c>
      <c r="F7646" s="423" t="s">
        <v>12915</v>
      </c>
      <c r="G7646" s="423"/>
      <c r="H7646" s="423">
        <v>3.0095999999999998</v>
      </c>
      <c r="I7646" s="423"/>
      <c r="J7646" s="424">
        <v>1.71</v>
      </c>
      <c r="K7646" s="424"/>
      <c r="L7646" s="424"/>
    </row>
    <row r="7647" spans="1:12" ht="24" customHeight="1">
      <c r="A7647" s="300" t="s">
        <v>12986</v>
      </c>
      <c r="B7647" s="301" t="s">
        <v>13324</v>
      </c>
      <c r="C7647" s="300" t="s">
        <v>9</v>
      </c>
      <c r="D7647" s="300" t="s">
        <v>7996</v>
      </c>
      <c r="E7647" s="302" t="s">
        <v>13082</v>
      </c>
      <c r="F7647" s="423" t="s">
        <v>13325</v>
      </c>
      <c r="G7647" s="423"/>
      <c r="H7647" s="423">
        <v>0.06</v>
      </c>
      <c r="I7647" s="423"/>
      <c r="J7647" s="424">
        <v>1.44</v>
      </c>
      <c r="K7647" s="424"/>
      <c r="L7647" s="424"/>
    </row>
    <row r="7648" spans="1:12" ht="24" customHeight="1">
      <c r="A7648" s="300" t="s">
        <v>12986</v>
      </c>
      <c r="B7648" s="301" t="s">
        <v>13322</v>
      </c>
      <c r="C7648" s="300" t="s">
        <v>9</v>
      </c>
      <c r="D7648" s="300" t="s">
        <v>11326</v>
      </c>
      <c r="E7648" s="302" t="s">
        <v>51</v>
      </c>
      <c r="F7648" s="423" t="s">
        <v>13323</v>
      </c>
      <c r="G7648" s="423"/>
      <c r="H7648" s="423">
        <v>60.48</v>
      </c>
      <c r="I7648" s="423"/>
      <c r="J7648" s="424">
        <v>22.37</v>
      </c>
      <c r="K7648" s="424"/>
      <c r="L7648" s="424"/>
    </row>
    <row r="7649" spans="1:12" ht="24" customHeight="1">
      <c r="A7649" s="300" t="s">
        <v>12986</v>
      </c>
      <c r="B7649" s="301" t="s">
        <v>13814</v>
      </c>
      <c r="C7649" s="300" t="s">
        <v>9</v>
      </c>
      <c r="D7649" s="300" t="s">
        <v>6885</v>
      </c>
      <c r="E7649" s="302" t="s">
        <v>23</v>
      </c>
      <c r="F7649" s="423" t="s">
        <v>13336</v>
      </c>
      <c r="G7649" s="423"/>
      <c r="H7649" s="423">
        <v>2.1560000000000001</v>
      </c>
      <c r="I7649" s="423"/>
      <c r="J7649" s="424">
        <v>10.69</v>
      </c>
      <c r="K7649" s="424"/>
      <c r="L7649" s="424"/>
    </row>
    <row r="7650" spans="1:12" ht="24" customHeight="1">
      <c r="A7650" s="300" t="s">
        <v>12986</v>
      </c>
      <c r="B7650" s="301" t="s">
        <v>14797</v>
      </c>
      <c r="C7650" s="300" t="s">
        <v>9</v>
      </c>
      <c r="D7650" s="300" t="s">
        <v>10294</v>
      </c>
      <c r="E7650" s="302" t="s">
        <v>13145</v>
      </c>
      <c r="F7650" s="423" t="s">
        <v>13149</v>
      </c>
      <c r="G7650" s="423"/>
      <c r="H7650" s="423">
        <v>4.0000000000000001E-3</v>
      </c>
      <c r="I7650" s="423"/>
      <c r="J7650" s="424">
        <v>0.26</v>
      </c>
      <c r="K7650" s="424"/>
      <c r="L7650" s="424"/>
    </row>
    <row r="7651" spans="1:12" ht="24" customHeight="1">
      <c r="A7651" s="300" t="s">
        <v>12986</v>
      </c>
      <c r="B7651" s="301" t="s">
        <v>13099</v>
      </c>
      <c r="C7651" s="300" t="s">
        <v>9</v>
      </c>
      <c r="D7651" s="300" t="s">
        <v>7224</v>
      </c>
      <c r="E7651" s="302" t="s">
        <v>51</v>
      </c>
      <c r="F7651" s="423" t="s">
        <v>13100</v>
      </c>
      <c r="G7651" s="423"/>
      <c r="H7651" s="423">
        <v>4.27436E-2</v>
      </c>
      <c r="I7651" s="423"/>
      <c r="J7651" s="424">
        <v>0.39279999999999998</v>
      </c>
      <c r="K7651" s="424"/>
      <c r="L7651" s="424"/>
    </row>
    <row r="7652" spans="1:12" ht="24" customHeight="1">
      <c r="A7652" s="300" t="s">
        <v>12986</v>
      </c>
      <c r="B7652" s="301" t="s">
        <v>13101</v>
      </c>
      <c r="C7652" s="300" t="s">
        <v>9</v>
      </c>
      <c r="D7652" s="300" t="s">
        <v>7359</v>
      </c>
      <c r="E7652" s="302" t="s">
        <v>51</v>
      </c>
      <c r="F7652" s="423" t="s">
        <v>13102</v>
      </c>
      <c r="G7652" s="423"/>
      <c r="H7652" s="423">
        <v>1.3793E-3</v>
      </c>
      <c r="I7652" s="423"/>
      <c r="J7652" s="424">
        <v>0.17730000000000001</v>
      </c>
      <c r="K7652" s="424"/>
      <c r="L7652" s="424"/>
    </row>
    <row r="7653" spans="1:12" ht="24" customHeight="1">
      <c r="A7653" s="300" t="s">
        <v>12986</v>
      </c>
      <c r="B7653" s="301" t="s">
        <v>13103</v>
      </c>
      <c r="C7653" s="300" t="s">
        <v>9</v>
      </c>
      <c r="D7653" s="300" t="s">
        <v>8851</v>
      </c>
      <c r="E7653" s="302" t="s">
        <v>51</v>
      </c>
      <c r="F7653" s="423" t="s">
        <v>13104</v>
      </c>
      <c r="G7653" s="423"/>
      <c r="H7653" s="423">
        <v>1.1038000000000001E-3</v>
      </c>
      <c r="I7653" s="423"/>
      <c r="J7653" s="424">
        <v>0.2137</v>
      </c>
      <c r="K7653" s="424"/>
      <c r="L7653" s="424"/>
    </row>
    <row r="7654" spans="1:12" ht="24" customHeight="1">
      <c r="A7654" s="300" t="s">
        <v>12986</v>
      </c>
      <c r="B7654" s="301" t="s">
        <v>13105</v>
      </c>
      <c r="C7654" s="300" t="s">
        <v>9</v>
      </c>
      <c r="D7654" s="300" t="s">
        <v>8852</v>
      </c>
      <c r="E7654" s="302" t="s">
        <v>51</v>
      </c>
      <c r="F7654" s="423" t="s">
        <v>13106</v>
      </c>
      <c r="G7654" s="423"/>
      <c r="H7654" s="423">
        <v>2.364E-4</v>
      </c>
      <c r="I7654" s="423"/>
      <c r="J7654" s="424">
        <v>0.12959999999999999</v>
      </c>
      <c r="K7654" s="424"/>
      <c r="L7654" s="424"/>
    </row>
    <row r="7655" spans="1:12" ht="24" customHeight="1">
      <c r="A7655" s="300" t="s">
        <v>12986</v>
      </c>
      <c r="B7655" s="301" t="s">
        <v>13107</v>
      </c>
      <c r="C7655" s="300" t="s">
        <v>9</v>
      </c>
      <c r="D7655" s="300" t="s">
        <v>9000</v>
      </c>
      <c r="E7655" s="302" t="s">
        <v>51</v>
      </c>
      <c r="F7655" s="423" t="s">
        <v>13108</v>
      </c>
      <c r="G7655" s="423"/>
      <c r="H7655" s="423">
        <v>4.8650699999999998E-2</v>
      </c>
      <c r="I7655" s="423"/>
      <c r="J7655" s="424">
        <v>0.32940000000000003</v>
      </c>
      <c r="K7655" s="424"/>
      <c r="L7655" s="424"/>
    </row>
    <row r="7656" spans="1:12" ht="24" customHeight="1">
      <c r="A7656" s="300" t="s">
        <v>12986</v>
      </c>
      <c r="B7656" s="301" t="s">
        <v>13109</v>
      </c>
      <c r="C7656" s="300" t="s">
        <v>9</v>
      </c>
      <c r="D7656" s="300" t="s">
        <v>9574</v>
      </c>
      <c r="E7656" s="302" t="s">
        <v>51</v>
      </c>
      <c r="F7656" s="423" t="s">
        <v>13110</v>
      </c>
      <c r="G7656" s="423"/>
      <c r="H7656" s="423">
        <v>1.5428600000000001E-2</v>
      </c>
      <c r="I7656" s="423"/>
      <c r="J7656" s="424">
        <v>0.13619999999999999</v>
      </c>
      <c r="K7656" s="424"/>
      <c r="L7656" s="424"/>
    </row>
    <row r="7657" spans="1:12" ht="24" customHeight="1">
      <c r="A7657" s="300" t="s">
        <v>12986</v>
      </c>
      <c r="B7657" s="301" t="s">
        <v>13111</v>
      </c>
      <c r="C7657" s="300" t="s">
        <v>9</v>
      </c>
      <c r="D7657" s="300" t="s">
        <v>10714</v>
      </c>
      <c r="E7657" s="302" t="s">
        <v>93</v>
      </c>
      <c r="F7657" s="423" t="s">
        <v>13112</v>
      </c>
      <c r="G7657" s="423"/>
      <c r="H7657" s="423">
        <v>8.1086000000000005E-3</v>
      </c>
      <c r="I7657" s="423"/>
      <c r="J7657" s="424">
        <v>0.1237</v>
      </c>
      <c r="K7657" s="424"/>
      <c r="L7657" s="424"/>
    </row>
    <row r="7658" spans="1:12" ht="24" customHeight="1">
      <c r="A7658" s="300" t="s">
        <v>12986</v>
      </c>
      <c r="B7658" s="301" t="s">
        <v>13113</v>
      </c>
      <c r="C7658" s="300" t="s">
        <v>9</v>
      </c>
      <c r="D7658" s="300" t="s">
        <v>10809</v>
      </c>
      <c r="E7658" s="302" t="s">
        <v>51</v>
      </c>
      <c r="F7658" s="423" t="s">
        <v>13114</v>
      </c>
      <c r="G7658" s="423"/>
      <c r="H7658" s="423">
        <v>8.1086000000000005E-3</v>
      </c>
      <c r="I7658" s="423"/>
      <c r="J7658" s="424">
        <v>9.7299999999999998E-2</v>
      </c>
      <c r="K7658" s="424"/>
      <c r="L7658" s="424"/>
    </row>
    <row r="7659" spans="1:12" ht="24" customHeight="1">
      <c r="A7659" s="300" t="s">
        <v>12986</v>
      </c>
      <c r="B7659" s="301" t="s">
        <v>13115</v>
      </c>
      <c r="C7659" s="300" t="s">
        <v>9</v>
      </c>
      <c r="D7659" s="300" t="s">
        <v>10810</v>
      </c>
      <c r="E7659" s="302" t="s">
        <v>51</v>
      </c>
      <c r="F7659" s="423" t="s">
        <v>13116</v>
      </c>
      <c r="G7659" s="423"/>
      <c r="H7659" s="423">
        <v>8.1086000000000005E-3</v>
      </c>
      <c r="I7659" s="423"/>
      <c r="J7659" s="424">
        <v>0.21579999999999999</v>
      </c>
      <c r="K7659" s="424"/>
      <c r="L7659" s="424"/>
    </row>
    <row r="7660" spans="1:12" ht="24" customHeight="1">
      <c r="A7660" s="300" t="s">
        <v>12986</v>
      </c>
      <c r="B7660" s="301" t="s">
        <v>13117</v>
      </c>
      <c r="C7660" s="300" t="s">
        <v>9</v>
      </c>
      <c r="D7660" s="300" t="s">
        <v>10837</v>
      </c>
      <c r="E7660" s="302" t="s">
        <v>51</v>
      </c>
      <c r="F7660" s="423" t="s">
        <v>13118</v>
      </c>
      <c r="G7660" s="423"/>
      <c r="H7660" s="423">
        <v>2.7619999999999999E-4</v>
      </c>
      <c r="I7660" s="423"/>
      <c r="J7660" s="424">
        <v>0.123</v>
      </c>
      <c r="K7660" s="424"/>
      <c r="L7660" s="424"/>
    </row>
    <row r="7661" spans="1:12" ht="24" customHeight="1">
      <c r="A7661" s="300" t="s">
        <v>12986</v>
      </c>
      <c r="B7661" s="301" t="s">
        <v>13003</v>
      </c>
      <c r="C7661" s="300" t="s">
        <v>9</v>
      </c>
      <c r="D7661" s="300" t="s">
        <v>7216</v>
      </c>
      <c r="E7661" s="302" t="s">
        <v>51</v>
      </c>
      <c r="F7661" s="423" t="s">
        <v>13004</v>
      </c>
      <c r="G7661" s="423"/>
      <c r="H7661" s="423">
        <v>1.6240500000000001E-2</v>
      </c>
      <c r="I7661" s="423"/>
      <c r="J7661" s="424">
        <v>0.54259999999999997</v>
      </c>
      <c r="K7661" s="424"/>
      <c r="L7661" s="424"/>
    </row>
    <row r="7662" spans="1:12" ht="24" customHeight="1">
      <c r="A7662" s="300" t="s">
        <v>12986</v>
      </c>
      <c r="B7662" s="301" t="s">
        <v>13005</v>
      </c>
      <c r="C7662" s="300" t="s">
        <v>9</v>
      </c>
      <c r="D7662" s="300" t="s">
        <v>7393</v>
      </c>
      <c r="E7662" s="302" t="s">
        <v>12988</v>
      </c>
      <c r="F7662" s="423" t="s">
        <v>13006</v>
      </c>
      <c r="G7662" s="423"/>
      <c r="H7662" s="423">
        <v>9.7701999999999997E-3</v>
      </c>
      <c r="I7662" s="423"/>
      <c r="J7662" s="424">
        <v>0.52759999999999996</v>
      </c>
      <c r="K7662" s="424"/>
      <c r="L7662" s="424"/>
    </row>
    <row r="7663" spans="1:12" ht="24" customHeight="1">
      <c r="A7663" s="300" t="s">
        <v>12986</v>
      </c>
      <c r="B7663" s="301" t="s">
        <v>13007</v>
      </c>
      <c r="C7663" s="300" t="s">
        <v>9</v>
      </c>
      <c r="D7663" s="300" t="s">
        <v>10619</v>
      </c>
      <c r="E7663" s="302" t="s">
        <v>51</v>
      </c>
      <c r="F7663" s="423" t="s">
        <v>13008</v>
      </c>
      <c r="G7663" s="423"/>
      <c r="H7663" s="423">
        <v>7.5789000000000004E-3</v>
      </c>
      <c r="I7663" s="423"/>
      <c r="J7663" s="424">
        <v>1.4495</v>
      </c>
      <c r="K7663" s="424"/>
      <c r="L7663" s="424"/>
    </row>
    <row r="7664" spans="1:12" ht="24" customHeight="1">
      <c r="A7664" s="300" t="s">
        <v>12986</v>
      </c>
      <c r="B7664" s="301" t="s">
        <v>13009</v>
      </c>
      <c r="C7664" s="300" t="s">
        <v>9</v>
      </c>
      <c r="D7664" s="300" t="s">
        <v>10769</v>
      </c>
      <c r="E7664" s="302" t="s">
        <v>51</v>
      </c>
      <c r="F7664" s="423" t="s">
        <v>13010</v>
      </c>
      <c r="G7664" s="423"/>
      <c r="H7664" s="423">
        <v>0.68128270000000002</v>
      </c>
      <c r="I7664" s="423"/>
      <c r="J7664" s="424">
        <v>0.85840000000000005</v>
      </c>
      <c r="K7664" s="424"/>
      <c r="L7664" s="424"/>
    </row>
    <row r="7665" spans="1:12" ht="24" customHeight="1">
      <c r="A7665" s="300" t="s">
        <v>12986</v>
      </c>
      <c r="B7665" s="301" t="s">
        <v>13011</v>
      </c>
      <c r="C7665" s="300" t="s">
        <v>9</v>
      </c>
      <c r="D7665" s="300" t="s">
        <v>10929</v>
      </c>
      <c r="E7665" s="302" t="s">
        <v>51</v>
      </c>
      <c r="F7665" s="423" t="s">
        <v>13012</v>
      </c>
      <c r="G7665" s="423"/>
      <c r="H7665" s="423">
        <v>6.5684000000000003E-3</v>
      </c>
      <c r="I7665" s="423"/>
      <c r="J7665" s="424">
        <v>0.98829999999999996</v>
      </c>
      <c r="K7665" s="424"/>
      <c r="L7665" s="424"/>
    </row>
    <row r="7666" spans="1:12" ht="17.100000000000001" customHeight="1">
      <c r="A7666" s="298"/>
      <c r="B7666" s="298"/>
      <c r="C7666" s="298"/>
      <c r="D7666" s="298"/>
      <c r="E7666" s="298"/>
      <c r="F7666" s="298"/>
      <c r="G7666" s="298"/>
      <c r="H7666" s="298"/>
      <c r="I7666" s="298"/>
      <c r="J7666" s="298" t="s">
        <v>12992</v>
      </c>
      <c r="K7666" s="298"/>
      <c r="L7666" s="298" t="s">
        <v>14798</v>
      </c>
    </row>
    <row r="7667" spans="1:12">
      <c r="A7667" s="414" t="s">
        <v>13056</v>
      </c>
      <c r="B7667" s="414"/>
      <c r="C7667" s="414"/>
      <c r="D7667" s="414"/>
      <c r="E7667" s="414"/>
      <c r="F7667" s="414"/>
      <c r="G7667" s="414"/>
      <c r="H7667" s="414"/>
      <c r="I7667" s="294"/>
      <c r="J7667" s="294"/>
      <c r="K7667" s="294"/>
      <c r="L7667" s="294"/>
    </row>
    <row r="7668" spans="1:12" ht="17.100000000000001" customHeight="1">
      <c r="A7668" s="294" t="s">
        <v>12978</v>
      </c>
      <c r="B7668" s="298" t="s">
        <v>12979</v>
      </c>
      <c r="C7668" s="294" t="s">
        <v>12980</v>
      </c>
      <c r="D7668" s="294" t="s">
        <v>12981</v>
      </c>
      <c r="E7668" s="299" t="s">
        <v>12982</v>
      </c>
      <c r="F7668" s="413" t="s">
        <v>12983</v>
      </c>
      <c r="G7668" s="413"/>
      <c r="H7668" s="413" t="s">
        <v>12984</v>
      </c>
      <c r="I7668" s="413"/>
      <c r="J7668" s="413" t="s">
        <v>12985</v>
      </c>
      <c r="K7668" s="413"/>
      <c r="L7668" s="413"/>
    </row>
    <row r="7669" spans="1:12" ht="24" customHeight="1">
      <c r="A7669" s="300" t="s">
        <v>12986</v>
      </c>
      <c r="B7669" s="301" t="s">
        <v>13057</v>
      </c>
      <c r="C7669" s="300" t="s">
        <v>9</v>
      </c>
      <c r="D7669" s="300" t="s">
        <v>12549</v>
      </c>
      <c r="E7669" s="302" t="s">
        <v>27</v>
      </c>
      <c r="F7669" s="423" t="s">
        <v>12948</v>
      </c>
      <c r="G7669" s="423"/>
      <c r="H7669" s="423">
        <v>6.0953546000000003</v>
      </c>
      <c r="I7669" s="423"/>
      <c r="J7669" s="424">
        <v>3.9620000000000002</v>
      </c>
      <c r="K7669" s="424"/>
      <c r="L7669" s="424"/>
    </row>
    <row r="7670" spans="1:12" ht="17.100000000000001" customHeight="1">
      <c r="A7670" s="298"/>
      <c r="B7670" s="298"/>
      <c r="C7670" s="298"/>
      <c r="D7670" s="298"/>
      <c r="E7670" s="298"/>
      <c r="F7670" s="298"/>
      <c r="G7670" s="298"/>
      <c r="H7670" s="298"/>
      <c r="I7670" s="298"/>
      <c r="J7670" s="298" t="s">
        <v>12992</v>
      </c>
      <c r="K7670" s="298"/>
      <c r="L7670" s="298" t="s">
        <v>13726</v>
      </c>
    </row>
    <row r="7671" spans="1:12">
      <c r="A7671" s="414" t="s">
        <v>13058</v>
      </c>
      <c r="B7671" s="414"/>
      <c r="C7671" s="414"/>
      <c r="D7671" s="414"/>
      <c r="E7671" s="414"/>
      <c r="F7671" s="414"/>
      <c r="G7671" s="414"/>
      <c r="H7671" s="414"/>
      <c r="I7671" s="294"/>
      <c r="J7671" s="294"/>
      <c r="K7671" s="294"/>
      <c r="L7671" s="294"/>
    </row>
    <row r="7672" spans="1:12" ht="17.100000000000001" customHeight="1">
      <c r="A7672" s="294" t="s">
        <v>12978</v>
      </c>
      <c r="B7672" s="298" t="s">
        <v>12979</v>
      </c>
      <c r="C7672" s="294" t="s">
        <v>12980</v>
      </c>
      <c r="D7672" s="294" t="s">
        <v>12981</v>
      </c>
      <c r="E7672" s="299" t="s">
        <v>12982</v>
      </c>
      <c r="F7672" s="413" t="s">
        <v>12983</v>
      </c>
      <c r="G7672" s="413"/>
      <c r="H7672" s="413" t="s">
        <v>12984</v>
      </c>
      <c r="I7672" s="413"/>
      <c r="J7672" s="413" t="s">
        <v>12985</v>
      </c>
      <c r="K7672" s="413"/>
      <c r="L7672" s="413"/>
    </row>
    <row r="7673" spans="1:12" ht="24" customHeight="1">
      <c r="A7673" s="300" t="s">
        <v>12986</v>
      </c>
      <c r="B7673" s="301" t="s">
        <v>13059</v>
      </c>
      <c r="C7673" s="300" t="s">
        <v>9</v>
      </c>
      <c r="D7673" s="300" t="s">
        <v>12535</v>
      </c>
      <c r="E7673" s="302" t="s">
        <v>27</v>
      </c>
      <c r="F7673" s="423" t="s">
        <v>12936</v>
      </c>
      <c r="G7673" s="423"/>
      <c r="H7673" s="423">
        <v>6.0953546000000003</v>
      </c>
      <c r="I7673" s="423"/>
      <c r="J7673" s="424">
        <v>0.30480000000000002</v>
      </c>
      <c r="K7673" s="424"/>
      <c r="L7673" s="424"/>
    </row>
    <row r="7674" spans="1:12" ht="17.100000000000001" customHeight="1">
      <c r="A7674" s="298"/>
      <c r="B7674" s="298"/>
      <c r="C7674" s="298"/>
      <c r="D7674" s="298"/>
      <c r="E7674" s="298"/>
      <c r="F7674" s="298"/>
      <c r="G7674" s="298"/>
      <c r="H7674" s="298"/>
      <c r="I7674" s="298"/>
      <c r="J7674" s="298" t="s">
        <v>12992</v>
      </c>
      <c r="K7674" s="298"/>
      <c r="L7674" s="298" t="s">
        <v>13727</v>
      </c>
    </row>
    <row r="7675" spans="1:12">
      <c r="A7675" s="414" t="s">
        <v>13060</v>
      </c>
      <c r="B7675" s="414"/>
      <c r="C7675" s="414"/>
      <c r="D7675" s="414"/>
      <c r="E7675" s="414"/>
      <c r="F7675" s="414"/>
      <c r="G7675" s="414"/>
      <c r="H7675" s="414"/>
      <c r="I7675" s="294"/>
      <c r="J7675" s="294"/>
      <c r="K7675" s="294"/>
      <c r="L7675" s="294"/>
    </row>
    <row r="7676" spans="1:12" ht="17.100000000000001" customHeight="1">
      <c r="A7676" s="294" t="s">
        <v>12978</v>
      </c>
      <c r="B7676" s="298" t="s">
        <v>12979</v>
      </c>
      <c r="C7676" s="294" t="s">
        <v>12980</v>
      </c>
      <c r="D7676" s="294" t="s">
        <v>12981</v>
      </c>
      <c r="E7676" s="299" t="s">
        <v>12982</v>
      </c>
      <c r="F7676" s="413" t="s">
        <v>12983</v>
      </c>
      <c r="G7676" s="413"/>
      <c r="H7676" s="413" t="s">
        <v>12984</v>
      </c>
      <c r="I7676" s="413"/>
      <c r="J7676" s="413" t="s">
        <v>12985</v>
      </c>
      <c r="K7676" s="413"/>
      <c r="L7676" s="413"/>
    </row>
    <row r="7677" spans="1:12" ht="24" customHeight="1">
      <c r="A7677" s="300" t="s">
        <v>12986</v>
      </c>
      <c r="B7677" s="301" t="s">
        <v>13061</v>
      </c>
      <c r="C7677" s="300" t="s">
        <v>9</v>
      </c>
      <c r="D7677" s="300" t="s">
        <v>12522</v>
      </c>
      <c r="E7677" s="302" t="s">
        <v>27</v>
      </c>
      <c r="F7677" s="423" t="s">
        <v>12964</v>
      </c>
      <c r="G7677" s="423"/>
      <c r="H7677" s="423">
        <v>6.0953546000000003</v>
      </c>
      <c r="I7677" s="423"/>
      <c r="J7677" s="424">
        <v>15.421200000000001</v>
      </c>
      <c r="K7677" s="424"/>
      <c r="L7677" s="424"/>
    </row>
    <row r="7678" spans="1:12" ht="24" customHeight="1">
      <c r="A7678" s="300" t="s">
        <v>12986</v>
      </c>
      <c r="B7678" s="301" t="s">
        <v>13062</v>
      </c>
      <c r="C7678" s="300" t="s">
        <v>9</v>
      </c>
      <c r="D7678" s="300" t="s">
        <v>12527</v>
      </c>
      <c r="E7678" s="302" t="s">
        <v>27</v>
      </c>
      <c r="F7678" s="423" t="s">
        <v>13063</v>
      </c>
      <c r="G7678" s="423"/>
      <c r="H7678" s="423">
        <v>6.0953546000000003</v>
      </c>
      <c r="I7678" s="423"/>
      <c r="J7678" s="424">
        <v>2.0724</v>
      </c>
      <c r="K7678" s="424"/>
      <c r="L7678" s="424"/>
    </row>
    <row r="7679" spans="1:12" ht="17.100000000000001" customHeight="1">
      <c r="A7679" s="298"/>
      <c r="B7679" s="298"/>
      <c r="C7679" s="298"/>
      <c r="D7679" s="298"/>
      <c r="E7679" s="298"/>
      <c r="F7679" s="298"/>
      <c r="G7679" s="298"/>
      <c r="H7679" s="298"/>
      <c r="I7679" s="298"/>
      <c r="J7679" s="298" t="s">
        <v>12992</v>
      </c>
      <c r="K7679" s="298"/>
      <c r="L7679" s="298" t="s">
        <v>14799</v>
      </c>
    </row>
    <row r="7680" spans="1:12" ht="17.100000000000001" customHeight="1">
      <c r="A7680" s="294" t="s">
        <v>13014</v>
      </c>
      <c r="B7680" s="294"/>
      <c r="C7680" s="294"/>
      <c r="D7680" s="294"/>
      <c r="E7680" s="294"/>
      <c r="F7680" s="294"/>
      <c r="G7680" s="294"/>
      <c r="H7680" s="294"/>
      <c r="I7680" s="294"/>
      <c r="J7680" s="294"/>
      <c r="K7680" s="294"/>
      <c r="L7680" s="294"/>
    </row>
    <row r="7681" spans="1:12" ht="17.100000000000001" customHeight="1">
      <c r="A7681" s="298"/>
      <c r="B7681" s="298"/>
      <c r="C7681" s="298"/>
      <c r="D7681" s="298"/>
      <c r="E7681" s="298"/>
      <c r="F7681" s="298"/>
      <c r="G7681" s="298"/>
      <c r="H7681" s="298"/>
      <c r="I7681" s="298"/>
      <c r="J7681" s="298" t="s">
        <v>13015</v>
      </c>
      <c r="K7681" s="298"/>
      <c r="L7681" s="298" t="s">
        <v>14800</v>
      </c>
    </row>
    <row r="7682" spans="1:12" ht="17.100000000000001" customHeight="1">
      <c r="A7682" s="298"/>
      <c r="B7682" s="298"/>
      <c r="C7682" s="298"/>
      <c r="D7682" s="298"/>
      <c r="E7682" s="298"/>
      <c r="F7682" s="298"/>
      <c r="G7682" s="298"/>
      <c r="H7682" s="298"/>
      <c r="I7682" s="298"/>
      <c r="J7682" s="298" t="s">
        <v>13017</v>
      </c>
      <c r="K7682" s="298" t="s">
        <v>13018</v>
      </c>
      <c r="L7682" s="298" t="s">
        <v>14801</v>
      </c>
    </row>
    <row r="7683" spans="1:12" ht="17.100000000000001" customHeight="1">
      <c r="A7683" s="298"/>
      <c r="B7683" s="298"/>
      <c r="C7683" s="298"/>
      <c r="D7683" s="298"/>
      <c r="E7683" s="298"/>
      <c r="F7683" s="298"/>
      <c r="G7683" s="298"/>
      <c r="H7683" s="298"/>
      <c r="I7683" s="298"/>
      <c r="J7683" s="298" t="s">
        <v>13020</v>
      </c>
      <c r="K7683" s="298"/>
      <c r="L7683" s="298" t="s">
        <v>14802</v>
      </c>
    </row>
    <row r="7684" spans="1:12" ht="17.100000000000001" customHeight="1">
      <c r="A7684" s="298"/>
      <c r="B7684" s="298"/>
      <c r="C7684" s="298"/>
      <c r="D7684" s="298"/>
      <c r="E7684" s="298"/>
      <c r="F7684" s="298"/>
      <c r="G7684" s="298"/>
      <c r="H7684" s="298"/>
      <c r="I7684" s="298"/>
      <c r="J7684" s="298" t="s">
        <v>13022</v>
      </c>
      <c r="K7684" s="298" t="s">
        <v>12974</v>
      </c>
      <c r="L7684" s="298" t="s">
        <v>14803</v>
      </c>
    </row>
    <row r="7685" spans="1:12" ht="17.100000000000001" customHeight="1">
      <c r="A7685" s="298"/>
      <c r="B7685" s="298"/>
      <c r="C7685" s="298"/>
      <c r="D7685" s="298"/>
      <c r="E7685" s="298"/>
      <c r="F7685" s="298"/>
      <c r="G7685" s="298"/>
      <c r="H7685" s="298"/>
      <c r="I7685" s="298"/>
      <c r="J7685" s="298" t="s">
        <v>13024</v>
      </c>
      <c r="K7685" s="298"/>
      <c r="L7685" s="298" t="s">
        <v>14804</v>
      </c>
    </row>
    <row r="7686" spans="1:12" ht="30" customHeight="1">
      <c r="A7686" s="299"/>
      <c r="B7686" s="299"/>
      <c r="C7686" s="299"/>
      <c r="D7686" s="299"/>
      <c r="E7686" s="299"/>
      <c r="F7686" s="299"/>
      <c r="G7686" s="299"/>
      <c r="H7686" s="299"/>
      <c r="I7686" s="299"/>
      <c r="J7686" s="299"/>
      <c r="K7686" s="299"/>
      <c r="L7686" s="299"/>
    </row>
    <row r="7687" spans="1:12" ht="24" customHeight="1">
      <c r="A7687" s="295" t="s">
        <v>14805</v>
      </c>
      <c r="B7687" s="296" t="s">
        <v>14806</v>
      </c>
      <c r="C7687" s="295" t="s">
        <v>9</v>
      </c>
      <c r="D7687" s="295" t="s">
        <v>1180</v>
      </c>
      <c r="E7687" s="297" t="s">
        <v>51</v>
      </c>
      <c r="F7687" s="296"/>
      <c r="G7687" s="296"/>
      <c r="H7687" s="296"/>
      <c r="I7687" s="296"/>
      <c r="J7687" s="296"/>
      <c r="K7687" s="296"/>
      <c r="L7687" s="296"/>
    </row>
    <row r="7688" spans="1:12">
      <c r="A7688" s="414" t="s">
        <v>12977</v>
      </c>
      <c r="B7688" s="414"/>
      <c r="C7688" s="414"/>
      <c r="D7688" s="414"/>
      <c r="E7688" s="414"/>
      <c r="F7688" s="414"/>
      <c r="G7688" s="414"/>
      <c r="H7688" s="414"/>
      <c r="I7688" s="294"/>
      <c r="J7688" s="294"/>
      <c r="K7688" s="294"/>
      <c r="L7688" s="294"/>
    </row>
    <row r="7689" spans="1:12" ht="17.100000000000001" customHeight="1">
      <c r="A7689" s="294" t="s">
        <v>12978</v>
      </c>
      <c r="B7689" s="298" t="s">
        <v>12979</v>
      </c>
      <c r="C7689" s="294" t="s">
        <v>12980</v>
      </c>
      <c r="D7689" s="294" t="s">
        <v>12981</v>
      </c>
      <c r="E7689" s="299" t="s">
        <v>12982</v>
      </c>
      <c r="F7689" s="413" t="s">
        <v>12983</v>
      </c>
      <c r="G7689" s="413"/>
      <c r="H7689" s="413" t="s">
        <v>12984</v>
      </c>
      <c r="I7689" s="413"/>
      <c r="J7689" s="413" t="s">
        <v>12985</v>
      </c>
      <c r="K7689" s="413"/>
      <c r="L7689" s="413"/>
    </row>
    <row r="7690" spans="1:12" ht="24" customHeight="1">
      <c r="A7690" s="300" t="s">
        <v>12986</v>
      </c>
      <c r="B7690" s="301" t="s">
        <v>13085</v>
      </c>
      <c r="C7690" s="300" t="s">
        <v>9</v>
      </c>
      <c r="D7690" s="300" t="s">
        <v>7909</v>
      </c>
      <c r="E7690" s="302" t="s">
        <v>51</v>
      </c>
      <c r="F7690" s="423" t="s">
        <v>13086</v>
      </c>
      <c r="G7690" s="423"/>
      <c r="H7690" s="423">
        <v>2.9396000000000001E-3</v>
      </c>
      <c r="I7690" s="423"/>
      <c r="J7690" s="424">
        <v>0.30570000000000003</v>
      </c>
      <c r="K7690" s="424"/>
      <c r="L7690" s="424"/>
    </row>
    <row r="7691" spans="1:12" ht="24" customHeight="1">
      <c r="A7691" s="300" t="s">
        <v>12986</v>
      </c>
      <c r="B7691" s="301" t="s">
        <v>13087</v>
      </c>
      <c r="C7691" s="300" t="s">
        <v>9</v>
      </c>
      <c r="D7691" s="300" t="s">
        <v>8873</v>
      </c>
      <c r="E7691" s="302" t="s">
        <v>51</v>
      </c>
      <c r="F7691" s="423" t="s">
        <v>13088</v>
      </c>
      <c r="G7691" s="423"/>
      <c r="H7691" s="423">
        <v>2.8019999999999998E-4</v>
      </c>
      <c r="I7691" s="423"/>
      <c r="J7691" s="424">
        <v>0.24360000000000001</v>
      </c>
      <c r="K7691" s="424"/>
      <c r="L7691" s="424"/>
    </row>
    <row r="7692" spans="1:12" ht="48" customHeight="1">
      <c r="A7692" s="300" t="s">
        <v>12986</v>
      </c>
      <c r="B7692" s="301" t="s">
        <v>13089</v>
      </c>
      <c r="C7692" s="300" t="s">
        <v>9</v>
      </c>
      <c r="D7692" s="300" t="s">
        <v>9227</v>
      </c>
      <c r="E7692" s="302" t="s">
        <v>51</v>
      </c>
      <c r="F7692" s="423" t="s">
        <v>13090</v>
      </c>
      <c r="G7692" s="423"/>
      <c r="H7692" s="423">
        <v>1.961E-4</v>
      </c>
      <c r="I7692" s="423"/>
      <c r="J7692" s="424">
        <v>0.26219999999999999</v>
      </c>
      <c r="K7692" s="424"/>
      <c r="L7692" s="424"/>
    </row>
    <row r="7693" spans="1:12" ht="24" customHeight="1">
      <c r="A7693" s="300" t="s">
        <v>12986</v>
      </c>
      <c r="B7693" s="301" t="s">
        <v>13091</v>
      </c>
      <c r="C7693" s="300" t="s">
        <v>9</v>
      </c>
      <c r="D7693" s="300" t="s">
        <v>9580</v>
      </c>
      <c r="E7693" s="302" t="s">
        <v>51</v>
      </c>
      <c r="F7693" s="423" t="s">
        <v>13092</v>
      </c>
      <c r="G7693" s="423"/>
      <c r="H7693" s="423">
        <v>1.9210000000000001E-4</v>
      </c>
      <c r="I7693" s="423"/>
      <c r="J7693" s="424">
        <v>0.17219999999999999</v>
      </c>
      <c r="K7693" s="424"/>
      <c r="L7693" s="424"/>
    </row>
    <row r="7694" spans="1:12" ht="24" customHeight="1">
      <c r="A7694" s="300" t="s">
        <v>12986</v>
      </c>
      <c r="B7694" s="301" t="s">
        <v>12987</v>
      </c>
      <c r="C7694" s="300" t="s">
        <v>9</v>
      </c>
      <c r="D7694" s="300" t="s">
        <v>9831</v>
      </c>
      <c r="E7694" s="302" t="s">
        <v>12988</v>
      </c>
      <c r="F7694" s="423" t="s">
        <v>12989</v>
      </c>
      <c r="G7694" s="423"/>
      <c r="H7694" s="423">
        <v>6.8023500000000001E-2</v>
      </c>
      <c r="I7694" s="423"/>
      <c r="J7694" s="424">
        <v>0.68840000000000001</v>
      </c>
      <c r="K7694" s="424"/>
      <c r="L7694" s="424"/>
    </row>
    <row r="7695" spans="1:12" ht="36" customHeight="1">
      <c r="A7695" s="300" t="s">
        <v>12986</v>
      </c>
      <c r="B7695" s="301" t="s">
        <v>12990</v>
      </c>
      <c r="C7695" s="300" t="s">
        <v>9</v>
      </c>
      <c r="D7695" s="300" t="s">
        <v>11426</v>
      </c>
      <c r="E7695" s="302" t="s">
        <v>51</v>
      </c>
      <c r="F7695" s="423" t="s">
        <v>12991</v>
      </c>
      <c r="G7695" s="423"/>
      <c r="H7695" s="423">
        <v>3.5649000000000002E-3</v>
      </c>
      <c r="I7695" s="423"/>
      <c r="J7695" s="424">
        <v>0.47120000000000001</v>
      </c>
      <c r="K7695" s="424"/>
      <c r="L7695" s="424"/>
    </row>
    <row r="7696" spans="1:12" ht="17.100000000000001" customHeight="1">
      <c r="A7696" s="298"/>
      <c r="B7696" s="298"/>
      <c r="C7696" s="298"/>
      <c r="D7696" s="298"/>
      <c r="E7696" s="298"/>
      <c r="F7696" s="298"/>
      <c r="G7696" s="298"/>
      <c r="H7696" s="298"/>
      <c r="I7696" s="298"/>
      <c r="J7696" s="298" t="s">
        <v>12992</v>
      </c>
      <c r="K7696" s="298"/>
      <c r="L7696" s="298" t="s">
        <v>14749</v>
      </c>
    </row>
    <row r="7697" spans="1:12">
      <c r="A7697" s="414" t="s">
        <v>12994</v>
      </c>
      <c r="B7697" s="414"/>
      <c r="C7697" s="414"/>
      <c r="D7697" s="414"/>
      <c r="E7697" s="414"/>
      <c r="F7697" s="414"/>
      <c r="G7697" s="414"/>
      <c r="H7697" s="414"/>
      <c r="I7697" s="294"/>
      <c r="J7697" s="294"/>
      <c r="K7697" s="294"/>
      <c r="L7697" s="294"/>
    </row>
    <row r="7698" spans="1:12" ht="17.100000000000001" customHeight="1">
      <c r="A7698" s="294" t="s">
        <v>12978</v>
      </c>
      <c r="B7698" s="298" t="s">
        <v>12979</v>
      </c>
      <c r="C7698" s="294" t="s">
        <v>12980</v>
      </c>
      <c r="D7698" s="294" t="s">
        <v>12981</v>
      </c>
      <c r="E7698" s="299" t="s">
        <v>12982</v>
      </c>
      <c r="F7698" s="413" t="s">
        <v>12983</v>
      </c>
      <c r="G7698" s="413"/>
      <c r="H7698" s="413" t="s">
        <v>12984</v>
      </c>
      <c r="I7698" s="413"/>
      <c r="J7698" s="413" t="s">
        <v>12985</v>
      </c>
      <c r="K7698" s="413"/>
      <c r="L7698" s="413"/>
    </row>
    <row r="7699" spans="1:12" ht="24" customHeight="1">
      <c r="A7699" s="300" t="s">
        <v>12986</v>
      </c>
      <c r="B7699" s="301" t="s">
        <v>13193</v>
      </c>
      <c r="C7699" s="300" t="s">
        <v>9</v>
      </c>
      <c r="D7699" s="300" t="s">
        <v>7200</v>
      </c>
      <c r="E7699" s="302" t="s">
        <v>27</v>
      </c>
      <c r="F7699" s="423" t="s">
        <v>13194</v>
      </c>
      <c r="G7699" s="423"/>
      <c r="H7699" s="423">
        <v>1.01352</v>
      </c>
      <c r="I7699" s="423"/>
      <c r="J7699" s="424">
        <v>5.1588000000000003</v>
      </c>
      <c r="K7699" s="424"/>
      <c r="L7699" s="424"/>
    </row>
    <row r="7700" spans="1:12" ht="24" customHeight="1">
      <c r="A7700" s="300" t="s">
        <v>12986</v>
      </c>
      <c r="B7700" s="301" t="s">
        <v>13195</v>
      </c>
      <c r="C7700" s="300" t="s">
        <v>9</v>
      </c>
      <c r="D7700" s="300" t="s">
        <v>8821</v>
      </c>
      <c r="E7700" s="302" t="s">
        <v>27</v>
      </c>
      <c r="F7700" s="423" t="s">
        <v>13196</v>
      </c>
      <c r="G7700" s="423"/>
      <c r="H7700" s="423">
        <v>1.01352</v>
      </c>
      <c r="I7700" s="423"/>
      <c r="J7700" s="424">
        <v>7.2872000000000003</v>
      </c>
      <c r="K7700" s="424"/>
      <c r="L7700" s="424"/>
    </row>
    <row r="7701" spans="1:12" ht="24" customHeight="1">
      <c r="A7701" s="300" t="s">
        <v>12986</v>
      </c>
      <c r="B7701" s="301" t="s">
        <v>13192</v>
      </c>
      <c r="C7701" s="300" t="s">
        <v>9</v>
      </c>
      <c r="D7701" s="300" t="s">
        <v>10306</v>
      </c>
      <c r="E7701" s="302" t="s">
        <v>27</v>
      </c>
      <c r="F7701" s="423" t="s">
        <v>13134</v>
      </c>
      <c r="G7701" s="423"/>
      <c r="H7701" s="423">
        <v>1.5241762000000001</v>
      </c>
      <c r="I7701" s="423"/>
      <c r="J7701" s="424">
        <v>10.593</v>
      </c>
      <c r="K7701" s="424"/>
      <c r="L7701" s="424"/>
    </row>
    <row r="7702" spans="1:12" ht="24" customHeight="1">
      <c r="A7702" s="300" t="s">
        <v>12986</v>
      </c>
      <c r="B7702" s="301" t="s">
        <v>13093</v>
      </c>
      <c r="C7702" s="300" t="s">
        <v>9</v>
      </c>
      <c r="D7702" s="300" t="s">
        <v>10857</v>
      </c>
      <c r="E7702" s="302" t="s">
        <v>27</v>
      </c>
      <c r="F7702" s="423" t="s">
        <v>13094</v>
      </c>
      <c r="G7702" s="423"/>
      <c r="H7702" s="423">
        <v>1.5241762000000001</v>
      </c>
      <c r="I7702" s="423"/>
      <c r="J7702" s="424">
        <v>7.88</v>
      </c>
      <c r="K7702" s="424"/>
      <c r="L7702" s="424"/>
    </row>
    <row r="7703" spans="1:12" ht="17.100000000000001" customHeight="1">
      <c r="A7703" s="298"/>
      <c r="B7703" s="298"/>
      <c r="C7703" s="298"/>
      <c r="D7703" s="298"/>
      <c r="E7703" s="298"/>
      <c r="F7703" s="298"/>
      <c r="G7703" s="298"/>
      <c r="H7703" s="298"/>
      <c r="I7703" s="298"/>
      <c r="J7703" s="298" t="s">
        <v>12992</v>
      </c>
      <c r="K7703" s="298"/>
      <c r="L7703" s="298" t="s">
        <v>14807</v>
      </c>
    </row>
    <row r="7704" spans="1:12">
      <c r="A7704" s="414" t="s">
        <v>12998</v>
      </c>
      <c r="B7704" s="414"/>
      <c r="C7704" s="414"/>
      <c r="D7704" s="414"/>
      <c r="E7704" s="414"/>
      <c r="F7704" s="414"/>
      <c r="G7704" s="414"/>
      <c r="H7704" s="414"/>
      <c r="I7704" s="294"/>
      <c r="J7704" s="294"/>
      <c r="K7704" s="294"/>
      <c r="L7704" s="294"/>
    </row>
    <row r="7705" spans="1:12" ht="17.100000000000001" customHeight="1">
      <c r="A7705" s="294" t="s">
        <v>12978</v>
      </c>
      <c r="B7705" s="298" t="s">
        <v>12979</v>
      </c>
      <c r="C7705" s="294" t="s">
        <v>12980</v>
      </c>
      <c r="D7705" s="294" t="s">
        <v>12981</v>
      </c>
      <c r="E7705" s="299" t="s">
        <v>12982</v>
      </c>
      <c r="F7705" s="413" t="s">
        <v>12983</v>
      </c>
      <c r="G7705" s="413"/>
      <c r="H7705" s="413" t="s">
        <v>12984</v>
      </c>
      <c r="I7705" s="413"/>
      <c r="J7705" s="413" t="s">
        <v>12985</v>
      </c>
      <c r="K7705" s="413"/>
      <c r="L7705" s="413"/>
    </row>
    <row r="7706" spans="1:12" ht="24" customHeight="1">
      <c r="A7706" s="300" t="s">
        <v>12986</v>
      </c>
      <c r="B7706" s="301" t="s">
        <v>13144</v>
      </c>
      <c r="C7706" s="300" t="s">
        <v>9</v>
      </c>
      <c r="D7706" s="300" t="s">
        <v>7134</v>
      </c>
      <c r="E7706" s="302" t="s">
        <v>13145</v>
      </c>
      <c r="F7706" s="423" t="s">
        <v>13146</v>
      </c>
      <c r="G7706" s="423"/>
      <c r="H7706" s="423">
        <v>2E-3</v>
      </c>
      <c r="I7706" s="423"/>
      <c r="J7706" s="424">
        <v>0.12</v>
      </c>
      <c r="K7706" s="424"/>
      <c r="L7706" s="424"/>
    </row>
    <row r="7707" spans="1:12" ht="24" customHeight="1">
      <c r="A7707" s="300" t="s">
        <v>12986</v>
      </c>
      <c r="B7707" s="301" t="s">
        <v>13147</v>
      </c>
      <c r="C7707" s="300" t="s">
        <v>9</v>
      </c>
      <c r="D7707" s="300" t="s">
        <v>8045</v>
      </c>
      <c r="E7707" s="302" t="s">
        <v>23</v>
      </c>
      <c r="F7707" s="423" t="s">
        <v>12928</v>
      </c>
      <c r="G7707" s="423"/>
      <c r="H7707" s="423">
        <v>2</v>
      </c>
      <c r="I7707" s="423"/>
      <c r="J7707" s="424">
        <v>0.98</v>
      </c>
      <c r="K7707" s="424"/>
      <c r="L7707" s="424"/>
    </row>
    <row r="7708" spans="1:12" ht="24" customHeight="1">
      <c r="A7708" s="300" t="s">
        <v>12986</v>
      </c>
      <c r="B7708" s="301" t="s">
        <v>13381</v>
      </c>
      <c r="C7708" s="300" t="s">
        <v>9</v>
      </c>
      <c r="D7708" s="300" t="s">
        <v>7750</v>
      </c>
      <c r="E7708" s="302" t="s">
        <v>51</v>
      </c>
      <c r="F7708" s="423" t="s">
        <v>13382</v>
      </c>
      <c r="G7708" s="423"/>
      <c r="H7708" s="423">
        <v>1</v>
      </c>
      <c r="I7708" s="423"/>
      <c r="J7708" s="424">
        <v>129.27000000000001</v>
      </c>
      <c r="K7708" s="424"/>
      <c r="L7708" s="424"/>
    </row>
    <row r="7709" spans="1:12" ht="24" customHeight="1">
      <c r="A7709" s="300" t="s">
        <v>12986</v>
      </c>
      <c r="B7709" s="301" t="s">
        <v>13099</v>
      </c>
      <c r="C7709" s="300" t="s">
        <v>9</v>
      </c>
      <c r="D7709" s="300" t="s">
        <v>7224</v>
      </c>
      <c r="E7709" s="302" t="s">
        <v>51</v>
      </c>
      <c r="F7709" s="423" t="s">
        <v>13100</v>
      </c>
      <c r="G7709" s="423"/>
      <c r="H7709" s="423">
        <v>3.4720399999999998E-2</v>
      </c>
      <c r="I7709" s="423"/>
      <c r="J7709" s="424">
        <v>0.31909999999999999</v>
      </c>
      <c r="K7709" s="424"/>
      <c r="L7709" s="424"/>
    </row>
    <row r="7710" spans="1:12" ht="24" customHeight="1">
      <c r="A7710" s="300" t="s">
        <v>12986</v>
      </c>
      <c r="B7710" s="301" t="s">
        <v>13101</v>
      </c>
      <c r="C7710" s="300" t="s">
        <v>9</v>
      </c>
      <c r="D7710" s="300" t="s">
        <v>7359</v>
      </c>
      <c r="E7710" s="302" t="s">
        <v>51</v>
      </c>
      <c r="F7710" s="423" t="s">
        <v>13102</v>
      </c>
      <c r="G7710" s="423"/>
      <c r="H7710" s="423">
        <v>1.1206E-3</v>
      </c>
      <c r="I7710" s="423"/>
      <c r="J7710" s="424">
        <v>0.14399999999999999</v>
      </c>
      <c r="K7710" s="424"/>
      <c r="L7710" s="424"/>
    </row>
    <row r="7711" spans="1:12" ht="24" customHeight="1">
      <c r="A7711" s="300" t="s">
        <v>12986</v>
      </c>
      <c r="B7711" s="301" t="s">
        <v>13103</v>
      </c>
      <c r="C7711" s="300" t="s">
        <v>9</v>
      </c>
      <c r="D7711" s="300" t="s">
        <v>8851</v>
      </c>
      <c r="E7711" s="302" t="s">
        <v>51</v>
      </c>
      <c r="F7711" s="423" t="s">
        <v>13104</v>
      </c>
      <c r="G7711" s="423"/>
      <c r="H7711" s="423">
        <v>8.9680000000000001E-4</v>
      </c>
      <c r="I7711" s="423"/>
      <c r="J7711" s="424">
        <v>0.1736</v>
      </c>
      <c r="K7711" s="424"/>
      <c r="L7711" s="424"/>
    </row>
    <row r="7712" spans="1:12" ht="24" customHeight="1">
      <c r="A7712" s="300" t="s">
        <v>12986</v>
      </c>
      <c r="B7712" s="301" t="s">
        <v>13105</v>
      </c>
      <c r="C7712" s="300" t="s">
        <v>9</v>
      </c>
      <c r="D7712" s="300" t="s">
        <v>8852</v>
      </c>
      <c r="E7712" s="302" t="s">
        <v>51</v>
      </c>
      <c r="F7712" s="423" t="s">
        <v>13106</v>
      </c>
      <c r="G7712" s="423"/>
      <c r="H7712" s="423">
        <v>1.9210000000000001E-4</v>
      </c>
      <c r="I7712" s="423"/>
      <c r="J7712" s="424">
        <v>0.1053</v>
      </c>
      <c r="K7712" s="424"/>
      <c r="L7712" s="424"/>
    </row>
    <row r="7713" spans="1:12" ht="24" customHeight="1">
      <c r="A7713" s="300" t="s">
        <v>12986</v>
      </c>
      <c r="B7713" s="301" t="s">
        <v>13107</v>
      </c>
      <c r="C7713" s="300" t="s">
        <v>9</v>
      </c>
      <c r="D7713" s="300" t="s">
        <v>9000</v>
      </c>
      <c r="E7713" s="302" t="s">
        <v>51</v>
      </c>
      <c r="F7713" s="423" t="s">
        <v>13108</v>
      </c>
      <c r="G7713" s="423"/>
      <c r="H7713" s="423">
        <v>3.9518499999999998E-2</v>
      </c>
      <c r="I7713" s="423"/>
      <c r="J7713" s="424">
        <v>0.26750000000000002</v>
      </c>
      <c r="K7713" s="424"/>
      <c r="L7713" s="424"/>
    </row>
    <row r="7714" spans="1:12" ht="24" customHeight="1">
      <c r="A7714" s="300" t="s">
        <v>12986</v>
      </c>
      <c r="B7714" s="301" t="s">
        <v>13109</v>
      </c>
      <c r="C7714" s="300" t="s">
        <v>9</v>
      </c>
      <c r="D7714" s="300" t="s">
        <v>9574</v>
      </c>
      <c r="E7714" s="302" t="s">
        <v>51</v>
      </c>
      <c r="F7714" s="423" t="s">
        <v>13110</v>
      </c>
      <c r="G7714" s="423"/>
      <c r="H7714" s="423">
        <v>1.25325E-2</v>
      </c>
      <c r="I7714" s="423"/>
      <c r="J7714" s="424">
        <v>0.11070000000000001</v>
      </c>
      <c r="K7714" s="424"/>
      <c r="L7714" s="424"/>
    </row>
    <row r="7715" spans="1:12" ht="24" customHeight="1">
      <c r="A7715" s="300" t="s">
        <v>12986</v>
      </c>
      <c r="B7715" s="301" t="s">
        <v>13111</v>
      </c>
      <c r="C7715" s="300" t="s">
        <v>9</v>
      </c>
      <c r="D7715" s="300" t="s">
        <v>10714</v>
      </c>
      <c r="E7715" s="302" t="s">
        <v>93</v>
      </c>
      <c r="F7715" s="423" t="s">
        <v>13112</v>
      </c>
      <c r="G7715" s="423"/>
      <c r="H7715" s="423">
        <v>6.5867E-3</v>
      </c>
      <c r="I7715" s="423"/>
      <c r="J7715" s="424">
        <v>0.10050000000000001</v>
      </c>
      <c r="K7715" s="424"/>
      <c r="L7715" s="424"/>
    </row>
    <row r="7716" spans="1:12" ht="24" customHeight="1">
      <c r="A7716" s="300" t="s">
        <v>12986</v>
      </c>
      <c r="B7716" s="301" t="s">
        <v>13113</v>
      </c>
      <c r="C7716" s="300" t="s">
        <v>9</v>
      </c>
      <c r="D7716" s="300" t="s">
        <v>10809</v>
      </c>
      <c r="E7716" s="302" t="s">
        <v>51</v>
      </c>
      <c r="F7716" s="423" t="s">
        <v>13114</v>
      </c>
      <c r="G7716" s="423"/>
      <c r="H7716" s="423">
        <v>6.5867E-3</v>
      </c>
      <c r="I7716" s="423"/>
      <c r="J7716" s="424">
        <v>7.9000000000000001E-2</v>
      </c>
      <c r="K7716" s="424"/>
      <c r="L7716" s="424"/>
    </row>
    <row r="7717" spans="1:12" ht="24" customHeight="1">
      <c r="A7717" s="300" t="s">
        <v>12986</v>
      </c>
      <c r="B7717" s="301" t="s">
        <v>13115</v>
      </c>
      <c r="C7717" s="300" t="s">
        <v>9</v>
      </c>
      <c r="D7717" s="300" t="s">
        <v>10810</v>
      </c>
      <c r="E7717" s="302" t="s">
        <v>51</v>
      </c>
      <c r="F7717" s="423" t="s">
        <v>13116</v>
      </c>
      <c r="G7717" s="423"/>
      <c r="H7717" s="423">
        <v>6.5867E-3</v>
      </c>
      <c r="I7717" s="423"/>
      <c r="J7717" s="424">
        <v>0.17530000000000001</v>
      </c>
      <c r="K7717" s="424"/>
      <c r="L7717" s="424"/>
    </row>
    <row r="7718" spans="1:12" ht="24" customHeight="1">
      <c r="A7718" s="300" t="s">
        <v>12986</v>
      </c>
      <c r="B7718" s="301" t="s">
        <v>13117</v>
      </c>
      <c r="C7718" s="300" t="s">
        <v>9</v>
      </c>
      <c r="D7718" s="300" t="s">
        <v>10837</v>
      </c>
      <c r="E7718" s="302" t="s">
        <v>51</v>
      </c>
      <c r="F7718" s="423" t="s">
        <v>13118</v>
      </c>
      <c r="G7718" s="423"/>
      <c r="H7718" s="423">
        <v>2.2440000000000001E-4</v>
      </c>
      <c r="I7718" s="423"/>
      <c r="J7718" s="424">
        <v>9.9900000000000003E-2</v>
      </c>
      <c r="K7718" s="424"/>
      <c r="L7718" s="424"/>
    </row>
    <row r="7719" spans="1:12" ht="24" customHeight="1">
      <c r="A7719" s="300" t="s">
        <v>12986</v>
      </c>
      <c r="B7719" s="301" t="s">
        <v>13003</v>
      </c>
      <c r="C7719" s="300" t="s">
        <v>9</v>
      </c>
      <c r="D7719" s="300" t="s">
        <v>7216</v>
      </c>
      <c r="E7719" s="302" t="s">
        <v>51</v>
      </c>
      <c r="F7719" s="423" t="s">
        <v>13004</v>
      </c>
      <c r="G7719" s="423"/>
      <c r="H7719" s="423">
        <v>1.3192000000000001E-2</v>
      </c>
      <c r="I7719" s="423"/>
      <c r="J7719" s="424">
        <v>0.44069999999999998</v>
      </c>
      <c r="K7719" s="424"/>
      <c r="L7719" s="424"/>
    </row>
    <row r="7720" spans="1:12" ht="24" customHeight="1">
      <c r="A7720" s="300" t="s">
        <v>12986</v>
      </c>
      <c r="B7720" s="301" t="s">
        <v>13005</v>
      </c>
      <c r="C7720" s="300" t="s">
        <v>9</v>
      </c>
      <c r="D7720" s="300" t="s">
        <v>7393</v>
      </c>
      <c r="E7720" s="302" t="s">
        <v>12988</v>
      </c>
      <c r="F7720" s="423" t="s">
        <v>13006</v>
      </c>
      <c r="G7720" s="423"/>
      <c r="H7720" s="423">
        <v>7.9363999999999997E-3</v>
      </c>
      <c r="I7720" s="423"/>
      <c r="J7720" s="424">
        <v>0.42859999999999998</v>
      </c>
      <c r="K7720" s="424"/>
      <c r="L7720" s="424"/>
    </row>
    <row r="7721" spans="1:12" ht="24" customHeight="1">
      <c r="A7721" s="300" t="s">
        <v>12986</v>
      </c>
      <c r="B7721" s="301" t="s">
        <v>13007</v>
      </c>
      <c r="C7721" s="300" t="s">
        <v>9</v>
      </c>
      <c r="D7721" s="300" t="s">
        <v>10619</v>
      </c>
      <c r="E7721" s="302" t="s">
        <v>51</v>
      </c>
      <c r="F7721" s="423" t="s">
        <v>13008</v>
      </c>
      <c r="G7721" s="423"/>
      <c r="H7721" s="423">
        <v>6.1563E-3</v>
      </c>
      <c r="I7721" s="423"/>
      <c r="J7721" s="424">
        <v>1.1774</v>
      </c>
      <c r="K7721" s="424"/>
      <c r="L7721" s="424"/>
    </row>
    <row r="7722" spans="1:12" ht="24" customHeight="1">
      <c r="A7722" s="300" t="s">
        <v>12986</v>
      </c>
      <c r="B7722" s="301" t="s">
        <v>13009</v>
      </c>
      <c r="C7722" s="300" t="s">
        <v>9</v>
      </c>
      <c r="D7722" s="300" t="s">
        <v>10769</v>
      </c>
      <c r="E7722" s="302" t="s">
        <v>51</v>
      </c>
      <c r="F7722" s="423" t="s">
        <v>13010</v>
      </c>
      <c r="G7722" s="423"/>
      <c r="H7722" s="423">
        <v>0.55339950000000004</v>
      </c>
      <c r="I7722" s="423"/>
      <c r="J7722" s="424">
        <v>0.69730000000000003</v>
      </c>
      <c r="K7722" s="424"/>
      <c r="L7722" s="424"/>
    </row>
    <row r="7723" spans="1:12" ht="24" customHeight="1">
      <c r="A7723" s="300" t="s">
        <v>12986</v>
      </c>
      <c r="B7723" s="301" t="s">
        <v>13011</v>
      </c>
      <c r="C7723" s="300" t="s">
        <v>9</v>
      </c>
      <c r="D7723" s="300" t="s">
        <v>10929</v>
      </c>
      <c r="E7723" s="302" t="s">
        <v>51</v>
      </c>
      <c r="F7723" s="423" t="s">
        <v>13012</v>
      </c>
      <c r="G7723" s="423"/>
      <c r="H7723" s="423">
        <v>5.3353999999999997E-3</v>
      </c>
      <c r="I7723" s="423"/>
      <c r="J7723" s="424">
        <v>0.80279999999999996</v>
      </c>
      <c r="K7723" s="424"/>
      <c r="L7723" s="424"/>
    </row>
    <row r="7724" spans="1:12" ht="17.100000000000001" customHeight="1">
      <c r="A7724" s="298"/>
      <c r="B7724" s="298"/>
      <c r="C7724" s="298"/>
      <c r="D7724" s="298"/>
      <c r="E7724" s="298"/>
      <c r="F7724" s="298"/>
      <c r="G7724" s="298"/>
      <c r="H7724" s="298"/>
      <c r="I7724" s="298"/>
      <c r="J7724" s="298" t="s">
        <v>12992</v>
      </c>
      <c r="K7724" s="298"/>
      <c r="L7724" s="298" t="s">
        <v>14808</v>
      </c>
    </row>
    <row r="7725" spans="1:12">
      <c r="A7725" s="414" t="s">
        <v>13056</v>
      </c>
      <c r="B7725" s="414"/>
      <c r="C7725" s="414"/>
      <c r="D7725" s="414"/>
      <c r="E7725" s="414"/>
      <c r="F7725" s="414"/>
      <c r="G7725" s="414"/>
      <c r="H7725" s="414"/>
      <c r="I7725" s="294"/>
      <c r="J7725" s="294"/>
      <c r="K7725" s="294"/>
      <c r="L7725" s="294"/>
    </row>
    <row r="7726" spans="1:12" ht="17.100000000000001" customHeight="1">
      <c r="A7726" s="294" t="s">
        <v>12978</v>
      </c>
      <c r="B7726" s="298" t="s">
        <v>12979</v>
      </c>
      <c r="C7726" s="294" t="s">
        <v>12980</v>
      </c>
      <c r="D7726" s="294" t="s">
        <v>12981</v>
      </c>
      <c r="E7726" s="299" t="s">
        <v>12982</v>
      </c>
      <c r="F7726" s="413" t="s">
        <v>12983</v>
      </c>
      <c r="G7726" s="413"/>
      <c r="H7726" s="413" t="s">
        <v>12984</v>
      </c>
      <c r="I7726" s="413"/>
      <c r="J7726" s="413" t="s">
        <v>12985</v>
      </c>
      <c r="K7726" s="413"/>
      <c r="L7726" s="413"/>
    </row>
    <row r="7727" spans="1:12" ht="24" customHeight="1">
      <c r="A7727" s="300" t="s">
        <v>12986</v>
      </c>
      <c r="B7727" s="301" t="s">
        <v>13057</v>
      </c>
      <c r="C7727" s="300" t="s">
        <v>9</v>
      </c>
      <c r="D7727" s="300" t="s">
        <v>12549</v>
      </c>
      <c r="E7727" s="302" t="s">
        <v>27</v>
      </c>
      <c r="F7727" s="423" t="s">
        <v>12948</v>
      </c>
      <c r="G7727" s="423"/>
      <c r="H7727" s="423">
        <v>4.9511995000000004</v>
      </c>
      <c r="I7727" s="423"/>
      <c r="J7727" s="424">
        <v>3.2183000000000002</v>
      </c>
      <c r="K7727" s="424"/>
      <c r="L7727" s="424"/>
    </row>
    <row r="7728" spans="1:12" ht="17.100000000000001" customHeight="1">
      <c r="A7728" s="298"/>
      <c r="B7728" s="298"/>
      <c r="C7728" s="298"/>
      <c r="D7728" s="298"/>
      <c r="E7728" s="298"/>
      <c r="F7728" s="298"/>
      <c r="G7728" s="298"/>
      <c r="H7728" s="298"/>
      <c r="I7728" s="298"/>
      <c r="J7728" s="298" t="s">
        <v>12992</v>
      </c>
      <c r="K7728" s="298"/>
      <c r="L7728" s="298" t="s">
        <v>14320</v>
      </c>
    </row>
    <row r="7729" spans="1:12">
      <c r="A7729" s="414" t="s">
        <v>13058</v>
      </c>
      <c r="B7729" s="414"/>
      <c r="C7729" s="414"/>
      <c r="D7729" s="414"/>
      <c r="E7729" s="414"/>
      <c r="F7729" s="414"/>
      <c r="G7729" s="414"/>
      <c r="H7729" s="414"/>
      <c r="I7729" s="294"/>
      <c r="J7729" s="294"/>
      <c r="K7729" s="294"/>
      <c r="L7729" s="294"/>
    </row>
    <row r="7730" spans="1:12" ht="17.100000000000001" customHeight="1">
      <c r="A7730" s="294" t="s">
        <v>12978</v>
      </c>
      <c r="B7730" s="298" t="s">
        <v>12979</v>
      </c>
      <c r="C7730" s="294" t="s">
        <v>12980</v>
      </c>
      <c r="D7730" s="294" t="s">
        <v>12981</v>
      </c>
      <c r="E7730" s="299" t="s">
        <v>12982</v>
      </c>
      <c r="F7730" s="413" t="s">
        <v>12983</v>
      </c>
      <c r="G7730" s="413"/>
      <c r="H7730" s="413" t="s">
        <v>12984</v>
      </c>
      <c r="I7730" s="413"/>
      <c r="J7730" s="413" t="s">
        <v>12985</v>
      </c>
      <c r="K7730" s="413"/>
      <c r="L7730" s="413"/>
    </row>
    <row r="7731" spans="1:12" ht="24" customHeight="1">
      <c r="A7731" s="300" t="s">
        <v>12986</v>
      </c>
      <c r="B7731" s="301" t="s">
        <v>13059</v>
      </c>
      <c r="C7731" s="300" t="s">
        <v>9</v>
      </c>
      <c r="D7731" s="300" t="s">
        <v>12535</v>
      </c>
      <c r="E7731" s="302" t="s">
        <v>27</v>
      </c>
      <c r="F7731" s="423" t="s">
        <v>12936</v>
      </c>
      <c r="G7731" s="423"/>
      <c r="H7731" s="423">
        <v>4.9511995000000004</v>
      </c>
      <c r="I7731" s="423"/>
      <c r="J7731" s="424">
        <v>0.24759999999999999</v>
      </c>
      <c r="K7731" s="424"/>
      <c r="L7731" s="424"/>
    </row>
    <row r="7732" spans="1:12" ht="17.100000000000001" customHeight="1">
      <c r="A7732" s="298"/>
      <c r="B7732" s="298"/>
      <c r="C7732" s="298"/>
      <c r="D7732" s="298"/>
      <c r="E7732" s="298"/>
      <c r="F7732" s="298"/>
      <c r="G7732" s="298"/>
      <c r="H7732" s="298"/>
      <c r="I7732" s="298"/>
      <c r="J7732" s="298" t="s">
        <v>12992</v>
      </c>
      <c r="K7732" s="298"/>
      <c r="L7732" s="298" t="s">
        <v>12922</v>
      </c>
    </row>
    <row r="7733" spans="1:12">
      <c r="A7733" s="414" t="s">
        <v>13060</v>
      </c>
      <c r="B7733" s="414"/>
      <c r="C7733" s="414"/>
      <c r="D7733" s="414"/>
      <c r="E7733" s="414"/>
      <c r="F7733" s="414"/>
      <c r="G7733" s="414"/>
      <c r="H7733" s="414"/>
      <c r="I7733" s="294"/>
      <c r="J7733" s="294"/>
      <c r="K7733" s="294"/>
      <c r="L7733" s="294"/>
    </row>
    <row r="7734" spans="1:12" ht="17.100000000000001" customHeight="1">
      <c r="A7734" s="294" t="s">
        <v>12978</v>
      </c>
      <c r="B7734" s="298" t="s">
        <v>12979</v>
      </c>
      <c r="C7734" s="294" t="s">
        <v>12980</v>
      </c>
      <c r="D7734" s="294" t="s">
        <v>12981</v>
      </c>
      <c r="E7734" s="299" t="s">
        <v>12982</v>
      </c>
      <c r="F7734" s="413" t="s">
        <v>12983</v>
      </c>
      <c r="G7734" s="413"/>
      <c r="H7734" s="413" t="s">
        <v>12984</v>
      </c>
      <c r="I7734" s="413"/>
      <c r="J7734" s="413" t="s">
        <v>12985</v>
      </c>
      <c r="K7734" s="413"/>
      <c r="L7734" s="413"/>
    </row>
    <row r="7735" spans="1:12" ht="24" customHeight="1">
      <c r="A7735" s="300" t="s">
        <v>12986</v>
      </c>
      <c r="B7735" s="301" t="s">
        <v>13061</v>
      </c>
      <c r="C7735" s="300" t="s">
        <v>9</v>
      </c>
      <c r="D7735" s="300" t="s">
        <v>12522</v>
      </c>
      <c r="E7735" s="302" t="s">
        <v>27</v>
      </c>
      <c r="F7735" s="423" t="s">
        <v>12964</v>
      </c>
      <c r="G7735" s="423"/>
      <c r="H7735" s="423">
        <v>4.9511995000000004</v>
      </c>
      <c r="I7735" s="423"/>
      <c r="J7735" s="424">
        <v>12.5265</v>
      </c>
      <c r="K7735" s="424"/>
      <c r="L7735" s="424"/>
    </row>
    <row r="7736" spans="1:12" ht="24" customHeight="1">
      <c r="A7736" s="300" t="s">
        <v>12986</v>
      </c>
      <c r="B7736" s="301" t="s">
        <v>13062</v>
      </c>
      <c r="C7736" s="300" t="s">
        <v>9</v>
      </c>
      <c r="D7736" s="300" t="s">
        <v>12527</v>
      </c>
      <c r="E7736" s="302" t="s">
        <v>27</v>
      </c>
      <c r="F7736" s="423" t="s">
        <v>13063</v>
      </c>
      <c r="G7736" s="423"/>
      <c r="H7736" s="423">
        <v>4.9511995000000004</v>
      </c>
      <c r="I7736" s="423"/>
      <c r="J7736" s="424">
        <v>1.6834</v>
      </c>
      <c r="K7736" s="424"/>
      <c r="L7736" s="424"/>
    </row>
    <row r="7737" spans="1:12" ht="17.100000000000001" customHeight="1">
      <c r="A7737" s="298"/>
      <c r="B7737" s="298"/>
      <c r="C7737" s="298"/>
      <c r="D7737" s="298"/>
      <c r="E7737" s="298"/>
      <c r="F7737" s="298"/>
      <c r="G7737" s="298"/>
      <c r="H7737" s="298"/>
      <c r="I7737" s="298"/>
      <c r="J7737" s="298" t="s">
        <v>12992</v>
      </c>
      <c r="K7737" s="298"/>
      <c r="L7737" s="298" t="s">
        <v>14809</v>
      </c>
    </row>
    <row r="7738" spans="1:12" ht="17.100000000000001" customHeight="1">
      <c r="A7738" s="294" t="s">
        <v>13014</v>
      </c>
      <c r="B7738" s="294"/>
      <c r="C7738" s="294"/>
      <c r="D7738" s="294"/>
      <c r="E7738" s="294"/>
      <c r="F7738" s="294"/>
      <c r="G7738" s="294"/>
      <c r="H7738" s="294"/>
      <c r="I7738" s="294"/>
      <c r="J7738" s="294"/>
      <c r="K7738" s="294"/>
      <c r="L7738" s="294"/>
    </row>
    <row r="7739" spans="1:12" ht="17.100000000000001" customHeight="1">
      <c r="A7739" s="298"/>
      <c r="B7739" s="298"/>
      <c r="C7739" s="298"/>
      <c r="D7739" s="298"/>
      <c r="E7739" s="298"/>
      <c r="F7739" s="298"/>
      <c r="G7739" s="298"/>
      <c r="H7739" s="298"/>
      <c r="I7739" s="298"/>
      <c r="J7739" s="298" t="s">
        <v>13015</v>
      </c>
      <c r="K7739" s="298"/>
      <c r="L7739" s="298" t="s">
        <v>14810</v>
      </c>
    </row>
    <row r="7740" spans="1:12" ht="17.100000000000001" customHeight="1">
      <c r="A7740" s="298"/>
      <c r="B7740" s="298"/>
      <c r="C7740" s="298"/>
      <c r="D7740" s="298"/>
      <c r="E7740" s="298"/>
      <c r="F7740" s="298"/>
      <c r="G7740" s="298"/>
      <c r="H7740" s="298"/>
      <c r="I7740" s="298"/>
      <c r="J7740" s="298" t="s">
        <v>13017</v>
      </c>
      <c r="K7740" s="298" t="s">
        <v>13018</v>
      </c>
      <c r="L7740" s="298" t="s">
        <v>14811</v>
      </c>
    </row>
    <row r="7741" spans="1:12" ht="17.100000000000001" customHeight="1">
      <c r="A7741" s="298"/>
      <c r="B7741" s="298"/>
      <c r="C7741" s="298"/>
      <c r="D7741" s="298"/>
      <c r="E7741" s="298"/>
      <c r="F7741" s="298"/>
      <c r="G7741" s="298"/>
      <c r="H7741" s="298"/>
      <c r="I7741" s="298"/>
      <c r="J7741" s="298" t="s">
        <v>13020</v>
      </c>
      <c r="K7741" s="298"/>
      <c r="L7741" s="298" t="s">
        <v>14812</v>
      </c>
    </row>
    <row r="7742" spans="1:12" ht="17.100000000000001" customHeight="1">
      <c r="A7742" s="298"/>
      <c r="B7742" s="298"/>
      <c r="C7742" s="298"/>
      <c r="D7742" s="298"/>
      <c r="E7742" s="298"/>
      <c r="F7742" s="298"/>
      <c r="G7742" s="298"/>
      <c r="H7742" s="298"/>
      <c r="I7742" s="298"/>
      <c r="J7742" s="298" t="s">
        <v>13022</v>
      </c>
      <c r="K7742" s="298" t="s">
        <v>12974</v>
      </c>
      <c r="L7742" s="298" t="s">
        <v>14813</v>
      </c>
    </row>
    <row r="7743" spans="1:12" ht="17.100000000000001" customHeight="1">
      <c r="A7743" s="298"/>
      <c r="B7743" s="298"/>
      <c r="C7743" s="298"/>
      <c r="D7743" s="298"/>
      <c r="E7743" s="298"/>
      <c r="F7743" s="298"/>
      <c r="G7743" s="298"/>
      <c r="H7743" s="298"/>
      <c r="I7743" s="298"/>
      <c r="J7743" s="298" t="s">
        <v>13024</v>
      </c>
      <c r="K7743" s="298"/>
      <c r="L7743" s="298" t="s">
        <v>14814</v>
      </c>
    </row>
    <row r="7744" spans="1:12" ht="30" customHeight="1">
      <c r="A7744" s="299"/>
      <c r="B7744" s="299"/>
      <c r="C7744" s="299"/>
      <c r="D7744" s="299"/>
      <c r="E7744" s="299"/>
      <c r="F7744" s="299"/>
      <c r="G7744" s="299"/>
      <c r="H7744" s="299"/>
      <c r="I7744" s="299"/>
      <c r="J7744" s="299"/>
      <c r="K7744" s="299"/>
      <c r="L7744" s="299"/>
    </row>
    <row r="7745" spans="1:12" ht="24" customHeight="1">
      <c r="A7745" s="295" t="s">
        <v>14815</v>
      </c>
      <c r="B7745" s="296" t="s">
        <v>14816</v>
      </c>
      <c r="C7745" s="295" t="s">
        <v>9</v>
      </c>
      <c r="D7745" s="295" t="s">
        <v>5938</v>
      </c>
      <c r="E7745" s="297" t="s">
        <v>51</v>
      </c>
      <c r="F7745" s="296"/>
      <c r="G7745" s="296"/>
      <c r="H7745" s="296"/>
      <c r="I7745" s="296"/>
      <c r="J7745" s="296"/>
      <c r="K7745" s="296"/>
      <c r="L7745" s="296"/>
    </row>
    <row r="7746" spans="1:12">
      <c r="A7746" s="414" t="s">
        <v>12977</v>
      </c>
      <c r="B7746" s="414"/>
      <c r="C7746" s="414"/>
      <c r="D7746" s="414"/>
      <c r="E7746" s="414"/>
      <c r="F7746" s="414"/>
      <c r="G7746" s="414"/>
      <c r="H7746" s="414"/>
      <c r="I7746" s="294"/>
      <c r="J7746" s="294"/>
      <c r="K7746" s="294"/>
      <c r="L7746" s="294"/>
    </row>
    <row r="7747" spans="1:12" ht="17.100000000000001" customHeight="1">
      <c r="A7747" s="294" t="s">
        <v>12978</v>
      </c>
      <c r="B7747" s="298" t="s">
        <v>12979</v>
      </c>
      <c r="C7747" s="294" t="s">
        <v>12980</v>
      </c>
      <c r="D7747" s="294" t="s">
        <v>12981</v>
      </c>
      <c r="E7747" s="299" t="s">
        <v>12982</v>
      </c>
      <c r="F7747" s="413" t="s">
        <v>12983</v>
      </c>
      <c r="G7747" s="413"/>
      <c r="H7747" s="413" t="s">
        <v>12984</v>
      </c>
      <c r="I7747" s="413"/>
      <c r="J7747" s="413" t="s">
        <v>12985</v>
      </c>
      <c r="K7747" s="413"/>
      <c r="L7747" s="413"/>
    </row>
    <row r="7748" spans="1:12" ht="24" customHeight="1">
      <c r="A7748" s="300" t="s">
        <v>12986</v>
      </c>
      <c r="B7748" s="301" t="s">
        <v>13085</v>
      </c>
      <c r="C7748" s="300" t="s">
        <v>9</v>
      </c>
      <c r="D7748" s="300" t="s">
        <v>7909</v>
      </c>
      <c r="E7748" s="302" t="s">
        <v>51</v>
      </c>
      <c r="F7748" s="423" t="s">
        <v>13086</v>
      </c>
      <c r="G7748" s="423"/>
      <c r="H7748" s="423">
        <v>4.6490000000000002E-4</v>
      </c>
      <c r="I7748" s="423"/>
      <c r="J7748" s="424">
        <v>4.8300000000000003E-2</v>
      </c>
      <c r="K7748" s="424"/>
      <c r="L7748" s="424"/>
    </row>
    <row r="7749" spans="1:12" ht="24" customHeight="1">
      <c r="A7749" s="300" t="s">
        <v>12986</v>
      </c>
      <c r="B7749" s="301" t="s">
        <v>13087</v>
      </c>
      <c r="C7749" s="300" t="s">
        <v>9</v>
      </c>
      <c r="D7749" s="300" t="s">
        <v>8873</v>
      </c>
      <c r="E7749" s="302" t="s">
        <v>51</v>
      </c>
      <c r="F7749" s="423" t="s">
        <v>13088</v>
      </c>
      <c r="G7749" s="423"/>
      <c r="H7749" s="423">
        <v>4.4400000000000002E-5</v>
      </c>
      <c r="I7749" s="423"/>
      <c r="J7749" s="424">
        <v>3.8600000000000002E-2</v>
      </c>
      <c r="K7749" s="424"/>
      <c r="L7749" s="424"/>
    </row>
    <row r="7750" spans="1:12" ht="48" customHeight="1">
      <c r="A7750" s="300" t="s">
        <v>12986</v>
      </c>
      <c r="B7750" s="301" t="s">
        <v>13089</v>
      </c>
      <c r="C7750" s="300" t="s">
        <v>9</v>
      </c>
      <c r="D7750" s="300" t="s">
        <v>9227</v>
      </c>
      <c r="E7750" s="302" t="s">
        <v>51</v>
      </c>
      <c r="F7750" s="423" t="s">
        <v>13090</v>
      </c>
      <c r="G7750" s="423"/>
      <c r="H7750" s="423">
        <v>3.1099999999999997E-5</v>
      </c>
      <c r="I7750" s="423"/>
      <c r="J7750" s="424">
        <v>4.1599999999999998E-2</v>
      </c>
      <c r="K7750" s="424"/>
      <c r="L7750" s="424"/>
    </row>
    <row r="7751" spans="1:12" ht="24" customHeight="1">
      <c r="A7751" s="300" t="s">
        <v>12986</v>
      </c>
      <c r="B7751" s="301" t="s">
        <v>13091</v>
      </c>
      <c r="C7751" s="300" t="s">
        <v>9</v>
      </c>
      <c r="D7751" s="300" t="s">
        <v>9580</v>
      </c>
      <c r="E7751" s="302" t="s">
        <v>51</v>
      </c>
      <c r="F7751" s="423" t="s">
        <v>13092</v>
      </c>
      <c r="G7751" s="423"/>
      <c r="H7751" s="423">
        <v>3.0300000000000001E-5</v>
      </c>
      <c r="I7751" s="423"/>
      <c r="J7751" s="424">
        <v>2.7199999999999998E-2</v>
      </c>
      <c r="K7751" s="424"/>
      <c r="L7751" s="424"/>
    </row>
    <row r="7752" spans="1:12" ht="24" customHeight="1">
      <c r="A7752" s="300" t="s">
        <v>12986</v>
      </c>
      <c r="B7752" s="301" t="s">
        <v>12987</v>
      </c>
      <c r="C7752" s="300" t="s">
        <v>9</v>
      </c>
      <c r="D7752" s="300" t="s">
        <v>9831</v>
      </c>
      <c r="E7752" s="302" t="s">
        <v>12988</v>
      </c>
      <c r="F7752" s="423" t="s">
        <v>12989</v>
      </c>
      <c r="G7752" s="423"/>
      <c r="H7752" s="423">
        <v>1.07595E-2</v>
      </c>
      <c r="I7752" s="423"/>
      <c r="J7752" s="424">
        <v>0.1089</v>
      </c>
      <c r="K7752" s="424"/>
      <c r="L7752" s="424"/>
    </row>
    <row r="7753" spans="1:12" ht="36" customHeight="1">
      <c r="A7753" s="300" t="s">
        <v>12986</v>
      </c>
      <c r="B7753" s="301" t="s">
        <v>12990</v>
      </c>
      <c r="C7753" s="300" t="s">
        <v>9</v>
      </c>
      <c r="D7753" s="300" t="s">
        <v>11426</v>
      </c>
      <c r="E7753" s="302" t="s">
        <v>51</v>
      </c>
      <c r="F7753" s="423" t="s">
        <v>12991</v>
      </c>
      <c r="G7753" s="423"/>
      <c r="H7753" s="423">
        <v>5.6389999999999999E-4</v>
      </c>
      <c r="I7753" s="423"/>
      <c r="J7753" s="424">
        <v>7.4499999999999997E-2</v>
      </c>
      <c r="K7753" s="424"/>
      <c r="L7753" s="424"/>
    </row>
    <row r="7754" spans="1:12" ht="17.100000000000001" customHeight="1">
      <c r="A7754" s="298"/>
      <c r="B7754" s="298"/>
      <c r="C7754" s="298"/>
      <c r="D7754" s="298"/>
      <c r="E7754" s="298"/>
      <c r="F7754" s="298"/>
      <c r="G7754" s="298"/>
      <c r="H7754" s="298"/>
      <c r="I7754" s="298"/>
      <c r="J7754" s="298" t="s">
        <v>12992</v>
      </c>
      <c r="K7754" s="298"/>
      <c r="L7754" s="298" t="s">
        <v>13063</v>
      </c>
    </row>
    <row r="7755" spans="1:12">
      <c r="A7755" s="414" t="s">
        <v>12994</v>
      </c>
      <c r="B7755" s="414"/>
      <c r="C7755" s="414"/>
      <c r="D7755" s="414"/>
      <c r="E7755" s="414"/>
      <c r="F7755" s="414"/>
      <c r="G7755" s="414"/>
      <c r="H7755" s="414"/>
      <c r="I7755" s="294"/>
      <c r="J7755" s="294"/>
      <c r="K7755" s="294"/>
      <c r="L7755" s="294"/>
    </row>
    <row r="7756" spans="1:12" ht="17.100000000000001" customHeight="1">
      <c r="A7756" s="294" t="s">
        <v>12978</v>
      </c>
      <c r="B7756" s="298" t="s">
        <v>12979</v>
      </c>
      <c r="C7756" s="294" t="s">
        <v>12980</v>
      </c>
      <c r="D7756" s="294" t="s">
        <v>12981</v>
      </c>
      <c r="E7756" s="299" t="s">
        <v>12982</v>
      </c>
      <c r="F7756" s="413" t="s">
        <v>12983</v>
      </c>
      <c r="G7756" s="413"/>
      <c r="H7756" s="413" t="s">
        <v>12984</v>
      </c>
      <c r="I7756" s="413"/>
      <c r="J7756" s="413" t="s">
        <v>12985</v>
      </c>
      <c r="K7756" s="413"/>
      <c r="L7756" s="413"/>
    </row>
    <row r="7757" spans="1:12" ht="24" customHeight="1">
      <c r="A7757" s="300" t="s">
        <v>12986</v>
      </c>
      <c r="B7757" s="301" t="s">
        <v>13197</v>
      </c>
      <c r="C7757" s="300" t="s">
        <v>9</v>
      </c>
      <c r="D7757" s="300" t="s">
        <v>6983</v>
      </c>
      <c r="E7757" s="302" t="s">
        <v>27</v>
      </c>
      <c r="F7757" s="423" t="s">
        <v>13198</v>
      </c>
      <c r="G7757" s="423"/>
      <c r="H7757" s="423">
        <v>0.4067653</v>
      </c>
      <c r="I7757" s="423"/>
      <c r="J7757" s="424">
        <v>2.0541999999999998</v>
      </c>
      <c r="K7757" s="424"/>
      <c r="L7757" s="424"/>
    </row>
    <row r="7758" spans="1:12" ht="24" customHeight="1">
      <c r="A7758" s="300" t="s">
        <v>12986</v>
      </c>
      <c r="B7758" s="301" t="s">
        <v>13199</v>
      </c>
      <c r="C7758" s="300" t="s">
        <v>9</v>
      </c>
      <c r="D7758" s="300" t="s">
        <v>8746</v>
      </c>
      <c r="E7758" s="302" t="s">
        <v>27</v>
      </c>
      <c r="F7758" s="423" t="s">
        <v>13196</v>
      </c>
      <c r="G7758" s="423"/>
      <c r="H7758" s="423">
        <v>0.4067653</v>
      </c>
      <c r="I7758" s="423"/>
      <c r="J7758" s="424">
        <v>2.9245999999999999</v>
      </c>
      <c r="K7758" s="424"/>
      <c r="L7758" s="424"/>
    </row>
    <row r="7759" spans="1:12" ht="17.100000000000001" customHeight="1">
      <c r="A7759" s="298"/>
      <c r="B7759" s="298"/>
      <c r="C7759" s="298"/>
      <c r="D7759" s="298"/>
      <c r="E7759" s="298"/>
      <c r="F7759" s="298"/>
      <c r="G7759" s="298"/>
      <c r="H7759" s="298"/>
      <c r="I7759" s="298"/>
      <c r="J7759" s="298" t="s">
        <v>12992</v>
      </c>
      <c r="K7759" s="298"/>
      <c r="L7759" s="298" t="s">
        <v>14817</v>
      </c>
    </row>
    <row r="7760" spans="1:12">
      <c r="A7760" s="414" t="s">
        <v>12998</v>
      </c>
      <c r="B7760" s="414"/>
      <c r="C7760" s="414"/>
      <c r="D7760" s="414"/>
      <c r="E7760" s="414"/>
      <c r="F7760" s="414"/>
      <c r="G7760" s="414"/>
      <c r="H7760" s="414"/>
      <c r="I7760" s="294"/>
      <c r="J7760" s="294"/>
      <c r="K7760" s="294"/>
      <c r="L7760" s="294"/>
    </row>
    <row r="7761" spans="1:12" ht="17.100000000000001" customHeight="1">
      <c r="A7761" s="294" t="s">
        <v>12978</v>
      </c>
      <c r="B7761" s="298" t="s">
        <v>12979</v>
      </c>
      <c r="C7761" s="294" t="s">
        <v>12980</v>
      </c>
      <c r="D7761" s="294" t="s">
        <v>12981</v>
      </c>
      <c r="E7761" s="299" t="s">
        <v>12982</v>
      </c>
      <c r="F7761" s="413" t="s">
        <v>12983</v>
      </c>
      <c r="G7761" s="413"/>
      <c r="H7761" s="413" t="s">
        <v>12984</v>
      </c>
      <c r="I7761" s="413"/>
      <c r="J7761" s="413" t="s">
        <v>12985</v>
      </c>
      <c r="K7761" s="413"/>
      <c r="L7761" s="413"/>
    </row>
    <row r="7762" spans="1:12" ht="36" customHeight="1">
      <c r="A7762" s="300" t="s">
        <v>12986</v>
      </c>
      <c r="B7762" s="301" t="s">
        <v>14818</v>
      </c>
      <c r="C7762" s="300" t="s">
        <v>9</v>
      </c>
      <c r="D7762" s="300" t="s">
        <v>6803</v>
      </c>
      <c r="E7762" s="302" t="s">
        <v>51</v>
      </c>
      <c r="F7762" s="423" t="s">
        <v>14819</v>
      </c>
      <c r="G7762" s="423"/>
      <c r="H7762" s="423">
        <v>1</v>
      </c>
      <c r="I7762" s="423"/>
      <c r="J7762" s="424">
        <v>50.07</v>
      </c>
      <c r="K7762" s="424"/>
      <c r="L7762" s="424"/>
    </row>
    <row r="7763" spans="1:12" ht="24" customHeight="1">
      <c r="A7763" s="300" t="s">
        <v>12986</v>
      </c>
      <c r="B7763" s="301" t="s">
        <v>13099</v>
      </c>
      <c r="C7763" s="300" t="s">
        <v>9</v>
      </c>
      <c r="D7763" s="300" t="s">
        <v>7224</v>
      </c>
      <c r="E7763" s="302" t="s">
        <v>51</v>
      </c>
      <c r="F7763" s="423" t="s">
        <v>13100</v>
      </c>
      <c r="G7763" s="423"/>
      <c r="H7763" s="423">
        <v>5.4917000000000004E-3</v>
      </c>
      <c r="I7763" s="423"/>
      <c r="J7763" s="424">
        <v>5.0500000000000003E-2</v>
      </c>
      <c r="K7763" s="424"/>
      <c r="L7763" s="424"/>
    </row>
    <row r="7764" spans="1:12" ht="24" customHeight="1">
      <c r="A7764" s="300" t="s">
        <v>12986</v>
      </c>
      <c r="B7764" s="301" t="s">
        <v>13101</v>
      </c>
      <c r="C7764" s="300" t="s">
        <v>9</v>
      </c>
      <c r="D7764" s="300" t="s">
        <v>7359</v>
      </c>
      <c r="E7764" s="302" t="s">
        <v>51</v>
      </c>
      <c r="F7764" s="423" t="s">
        <v>13102</v>
      </c>
      <c r="G7764" s="423"/>
      <c r="H7764" s="423">
        <v>1.772E-4</v>
      </c>
      <c r="I7764" s="423"/>
      <c r="J7764" s="424">
        <v>2.2800000000000001E-2</v>
      </c>
      <c r="K7764" s="424"/>
      <c r="L7764" s="424"/>
    </row>
    <row r="7765" spans="1:12" ht="24" customHeight="1">
      <c r="A7765" s="300" t="s">
        <v>12986</v>
      </c>
      <c r="B7765" s="301" t="s">
        <v>13103</v>
      </c>
      <c r="C7765" s="300" t="s">
        <v>9</v>
      </c>
      <c r="D7765" s="300" t="s">
        <v>8851</v>
      </c>
      <c r="E7765" s="302" t="s">
        <v>51</v>
      </c>
      <c r="F7765" s="423" t="s">
        <v>13104</v>
      </c>
      <c r="G7765" s="423"/>
      <c r="H7765" s="423">
        <v>1.418E-4</v>
      </c>
      <c r="I7765" s="423"/>
      <c r="J7765" s="424">
        <v>2.75E-2</v>
      </c>
      <c r="K7765" s="424"/>
      <c r="L7765" s="424"/>
    </row>
    <row r="7766" spans="1:12" ht="24" customHeight="1">
      <c r="A7766" s="300" t="s">
        <v>12986</v>
      </c>
      <c r="B7766" s="301" t="s">
        <v>13105</v>
      </c>
      <c r="C7766" s="300" t="s">
        <v>9</v>
      </c>
      <c r="D7766" s="300" t="s">
        <v>8852</v>
      </c>
      <c r="E7766" s="302" t="s">
        <v>51</v>
      </c>
      <c r="F7766" s="423" t="s">
        <v>13106</v>
      </c>
      <c r="G7766" s="423"/>
      <c r="H7766" s="423">
        <v>3.0300000000000001E-5</v>
      </c>
      <c r="I7766" s="423"/>
      <c r="J7766" s="424">
        <v>1.66E-2</v>
      </c>
      <c r="K7766" s="424"/>
      <c r="L7766" s="424"/>
    </row>
    <row r="7767" spans="1:12" ht="24" customHeight="1">
      <c r="A7767" s="300" t="s">
        <v>12986</v>
      </c>
      <c r="B7767" s="301" t="s">
        <v>13107</v>
      </c>
      <c r="C7767" s="300" t="s">
        <v>9</v>
      </c>
      <c r="D7767" s="300" t="s">
        <v>9000</v>
      </c>
      <c r="E7767" s="302" t="s">
        <v>51</v>
      </c>
      <c r="F7767" s="423" t="s">
        <v>13108</v>
      </c>
      <c r="G7767" s="423"/>
      <c r="H7767" s="423">
        <v>6.2506999999999997E-3</v>
      </c>
      <c r="I7767" s="423"/>
      <c r="J7767" s="424">
        <v>4.2299999999999997E-2</v>
      </c>
      <c r="K7767" s="424"/>
      <c r="L7767" s="424"/>
    </row>
    <row r="7768" spans="1:12" ht="24" customHeight="1">
      <c r="A7768" s="300" t="s">
        <v>12986</v>
      </c>
      <c r="B7768" s="301" t="s">
        <v>13109</v>
      </c>
      <c r="C7768" s="300" t="s">
        <v>9</v>
      </c>
      <c r="D7768" s="300" t="s">
        <v>9574</v>
      </c>
      <c r="E7768" s="302" t="s">
        <v>51</v>
      </c>
      <c r="F7768" s="423" t="s">
        <v>13110</v>
      </c>
      <c r="G7768" s="423"/>
      <c r="H7768" s="423">
        <v>1.9823000000000002E-3</v>
      </c>
      <c r="I7768" s="423"/>
      <c r="J7768" s="424">
        <v>1.7500000000000002E-2</v>
      </c>
      <c r="K7768" s="424"/>
      <c r="L7768" s="424"/>
    </row>
    <row r="7769" spans="1:12" ht="24" customHeight="1">
      <c r="A7769" s="300" t="s">
        <v>12986</v>
      </c>
      <c r="B7769" s="301" t="s">
        <v>13111</v>
      </c>
      <c r="C7769" s="300" t="s">
        <v>9</v>
      </c>
      <c r="D7769" s="300" t="s">
        <v>10714</v>
      </c>
      <c r="E7769" s="302" t="s">
        <v>93</v>
      </c>
      <c r="F7769" s="423" t="s">
        <v>13112</v>
      </c>
      <c r="G7769" s="423"/>
      <c r="H7769" s="423">
        <v>1.0418000000000001E-3</v>
      </c>
      <c r="I7769" s="423"/>
      <c r="J7769" s="424">
        <v>1.5900000000000001E-2</v>
      </c>
      <c r="K7769" s="424"/>
      <c r="L7769" s="424"/>
    </row>
    <row r="7770" spans="1:12" ht="24" customHeight="1">
      <c r="A7770" s="300" t="s">
        <v>12986</v>
      </c>
      <c r="B7770" s="301" t="s">
        <v>13113</v>
      </c>
      <c r="C7770" s="300" t="s">
        <v>9</v>
      </c>
      <c r="D7770" s="300" t="s">
        <v>10809</v>
      </c>
      <c r="E7770" s="302" t="s">
        <v>51</v>
      </c>
      <c r="F7770" s="423" t="s">
        <v>13114</v>
      </c>
      <c r="G7770" s="423"/>
      <c r="H7770" s="423">
        <v>1.0418000000000001E-3</v>
      </c>
      <c r="I7770" s="423"/>
      <c r="J7770" s="424">
        <v>1.2500000000000001E-2</v>
      </c>
      <c r="K7770" s="424"/>
      <c r="L7770" s="424"/>
    </row>
    <row r="7771" spans="1:12" ht="24" customHeight="1">
      <c r="A7771" s="300" t="s">
        <v>12986</v>
      </c>
      <c r="B7771" s="301" t="s">
        <v>13115</v>
      </c>
      <c r="C7771" s="300" t="s">
        <v>9</v>
      </c>
      <c r="D7771" s="300" t="s">
        <v>10810</v>
      </c>
      <c r="E7771" s="302" t="s">
        <v>51</v>
      </c>
      <c r="F7771" s="423" t="s">
        <v>13116</v>
      </c>
      <c r="G7771" s="423"/>
      <c r="H7771" s="423">
        <v>1.0418000000000001E-3</v>
      </c>
      <c r="I7771" s="423"/>
      <c r="J7771" s="424">
        <v>2.7699999999999999E-2</v>
      </c>
      <c r="K7771" s="424"/>
      <c r="L7771" s="424"/>
    </row>
    <row r="7772" spans="1:12" ht="24" customHeight="1">
      <c r="A7772" s="300" t="s">
        <v>12986</v>
      </c>
      <c r="B7772" s="301" t="s">
        <v>13117</v>
      </c>
      <c r="C7772" s="300" t="s">
        <v>9</v>
      </c>
      <c r="D7772" s="300" t="s">
        <v>10837</v>
      </c>
      <c r="E7772" s="302" t="s">
        <v>51</v>
      </c>
      <c r="F7772" s="423" t="s">
        <v>13118</v>
      </c>
      <c r="G7772" s="423"/>
      <c r="H7772" s="423">
        <v>3.54E-5</v>
      </c>
      <c r="I7772" s="423"/>
      <c r="J7772" s="424">
        <v>1.5800000000000002E-2</v>
      </c>
      <c r="K7772" s="424"/>
      <c r="L7772" s="424"/>
    </row>
    <row r="7773" spans="1:12" ht="24" customHeight="1">
      <c r="A7773" s="300" t="s">
        <v>12986</v>
      </c>
      <c r="B7773" s="301" t="s">
        <v>13003</v>
      </c>
      <c r="C7773" s="300" t="s">
        <v>9</v>
      </c>
      <c r="D7773" s="300" t="s">
        <v>7216</v>
      </c>
      <c r="E7773" s="302" t="s">
        <v>51</v>
      </c>
      <c r="F7773" s="423" t="s">
        <v>13004</v>
      </c>
      <c r="G7773" s="423"/>
      <c r="H7773" s="423">
        <v>2.0866999999999999E-3</v>
      </c>
      <c r="I7773" s="423"/>
      <c r="J7773" s="424">
        <v>6.9699999999999998E-2</v>
      </c>
      <c r="K7773" s="424"/>
      <c r="L7773" s="424"/>
    </row>
    <row r="7774" spans="1:12" ht="24" customHeight="1">
      <c r="A7774" s="300" t="s">
        <v>12986</v>
      </c>
      <c r="B7774" s="301" t="s">
        <v>13005</v>
      </c>
      <c r="C7774" s="300" t="s">
        <v>9</v>
      </c>
      <c r="D7774" s="300" t="s">
        <v>7393</v>
      </c>
      <c r="E7774" s="302" t="s">
        <v>12988</v>
      </c>
      <c r="F7774" s="423" t="s">
        <v>13006</v>
      </c>
      <c r="G7774" s="423"/>
      <c r="H7774" s="423">
        <v>1.2551999999999999E-3</v>
      </c>
      <c r="I7774" s="423"/>
      <c r="J7774" s="424">
        <v>6.7799999999999999E-2</v>
      </c>
      <c r="K7774" s="424"/>
      <c r="L7774" s="424"/>
    </row>
    <row r="7775" spans="1:12" ht="24" customHeight="1">
      <c r="A7775" s="300" t="s">
        <v>12986</v>
      </c>
      <c r="B7775" s="301" t="s">
        <v>13007</v>
      </c>
      <c r="C7775" s="300" t="s">
        <v>9</v>
      </c>
      <c r="D7775" s="300" t="s">
        <v>10619</v>
      </c>
      <c r="E7775" s="302" t="s">
        <v>51</v>
      </c>
      <c r="F7775" s="423" t="s">
        <v>13008</v>
      </c>
      <c r="G7775" s="423"/>
      <c r="H7775" s="423">
        <v>9.7380000000000003E-4</v>
      </c>
      <c r="I7775" s="423"/>
      <c r="J7775" s="424">
        <v>0.1862</v>
      </c>
      <c r="K7775" s="424"/>
      <c r="L7775" s="424"/>
    </row>
    <row r="7776" spans="1:12" ht="24" customHeight="1">
      <c r="A7776" s="300" t="s">
        <v>12986</v>
      </c>
      <c r="B7776" s="301" t="s">
        <v>13009</v>
      </c>
      <c r="C7776" s="300" t="s">
        <v>9</v>
      </c>
      <c r="D7776" s="300" t="s">
        <v>10769</v>
      </c>
      <c r="E7776" s="302" t="s">
        <v>51</v>
      </c>
      <c r="F7776" s="423" t="s">
        <v>13010</v>
      </c>
      <c r="G7776" s="423"/>
      <c r="H7776" s="423">
        <v>8.7532799999999994E-2</v>
      </c>
      <c r="I7776" s="423"/>
      <c r="J7776" s="424">
        <v>0.1103</v>
      </c>
      <c r="K7776" s="424"/>
      <c r="L7776" s="424"/>
    </row>
    <row r="7777" spans="1:12" ht="24" customHeight="1">
      <c r="A7777" s="300" t="s">
        <v>12986</v>
      </c>
      <c r="B7777" s="301" t="s">
        <v>13011</v>
      </c>
      <c r="C7777" s="300" t="s">
        <v>9</v>
      </c>
      <c r="D7777" s="300" t="s">
        <v>10929</v>
      </c>
      <c r="E7777" s="302" t="s">
        <v>51</v>
      </c>
      <c r="F7777" s="423" t="s">
        <v>13012</v>
      </c>
      <c r="G7777" s="423"/>
      <c r="H7777" s="423">
        <v>8.4389999999999997E-4</v>
      </c>
      <c r="I7777" s="423"/>
      <c r="J7777" s="424">
        <v>0.127</v>
      </c>
      <c r="K7777" s="424"/>
      <c r="L7777" s="424"/>
    </row>
    <row r="7778" spans="1:12" ht="17.100000000000001" customHeight="1">
      <c r="A7778" s="298"/>
      <c r="B7778" s="298"/>
      <c r="C7778" s="298"/>
      <c r="D7778" s="298"/>
      <c r="E7778" s="298"/>
      <c r="F7778" s="298"/>
      <c r="G7778" s="298"/>
      <c r="H7778" s="298"/>
      <c r="I7778" s="298"/>
      <c r="J7778" s="298" t="s">
        <v>12992</v>
      </c>
      <c r="K7778" s="298"/>
      <c r="L7778" s="298" t="s">
        <v>14820</v>
      </c>
    </row>
    <row r="7779" spans="1:12">
      <c r="A7779" s="414" t="s">
        <v>13056</v>
      </c>
      <c r="B7779" s="414"/>
      <c r="C7779" s="414"/>
      <c r="D7779" s="414"/>
      <c r="E7779" s="414"/>
      <c r="F7779" s="414"/>
      <c r="G7779" s="414"/>
      <c r="H7779" s="414"/>
      <c r="I7779" s="294"/>
      <c r="J7779" s="294"/>
      <c r="K7779" s="294"/>
      <c r="L7779" s="294"/>
    </row>
    <row r="7780" spans="1:12" ht="17.100000000000001" customHeight="1">
      <c r="A7780" s="294" t="s">
        <v>12978</v>
      </c>
      <c r="B7780" s="298" t="s">
        <v>12979</v>
      </c>
      <c r="C7780" s="294" t="s">
        <v>12980</v>
      </c>
      <c r="D7780" s="294" t="s">
        <v>12981</v>
      </c>
      <c r="E7780" s="299" t="s">
        <v>12982</v>
      </c>
      <c r="F7780" s="413" t="s">
        <v>12983</v>
      </c>
      <c r="G7780" s="413"/>
      <c r="H7780" s="413" t="s">
        <v>12984</v>
      </c>
      <c r="I7780" s="413"/>
      <c r="J7780" s="413" t="s">
        <v>12985</v>
      </c>
      <c r="K7780" s="413"/>
      <c r="L7780" s="413"/>
    </row>
    <row r="7781" spans="1:12" ht="24" customHeight="1">
      <c r="A7781" s="300" t="s">
        <v>12986</v>
      </c>
      <c r="B7781" s="301" t="s">
        <v>13057</v>
      </c>
      <c r="C7781" s="300" t="s">
        <v>9</v>
      </c>
      <c r="D7781" s="300" t="s">
        <v>12549</v>
      </c>
      <c r="E7781" s="302" t="s">
        <v>27</v>
      </c>
      <c r="F7781" s="423" t="s">
        <v>12948</v>
      </c>
      <c r="G7781" s="423"/>
      <c r="H7781" s="423">
        <v>0.78314499999999998</v>
      </c>
      <c r="I7781" s="423"/>
      <c r="J7781" s="424">
        <v>0.50900000000000001</v>
      </c>
      <c r="K7781" s="424"/>
      <c r="L7781" s="424"/>
    </row>
    <row r="7782" spans="1:12" ht="17.100000000000001" customHeight="1">
      <c r="A7782" s="298"/>
      <c r="B7782" s="298"/>
      <c r="C7782" s="298"/>
      <c r="D7782" s="298"/>
      <c r="E7782" s="298"/>
      <c r="F7782" s="298"/>
      <c r="G7782" s="298"/>
      <c r="H7782" s="298"/>
      <c r="I7782" s="298"/>
      <c r="J7782" s="298" t="s">
        <v>12992</v>
      </c>
      <c r="K7782" s="298"/>
      <c r="L7782" s="298" t="s">
        <v>14219</v>
      </c>
    </row>
    <row r="7783" spans="1:12">
      <c r="A7783" s="414" t="s">
        <v>13058</v>
      </c>
      <c r="B7783" s="414"/>
      <c r="C7783" s="414"/>
      <c r="D7783" s="414"/>
      <c r="E7783" s="414"/>
      <c r="F7783" s="414"/>
      <c r="G7783" s="414"/>
      <c r="H7783" s="414"/>
      <c r="I7783" s="294"/>
      <c r="J7783" s="294"/>
      <c r="K7783" s="294"/>
      <c r="L7783" s="294"/>
    </row>
    <row r="7784" spans="1:12" ht="17.100000000000001" customHeight="1">
      <c r="A7784" s="294" t="s">
        <v>12978</v>
      </c>
      <c r="B7784" s="298" t="s">
        <v>12979</v>
      </c>
      <c r="C7784" s="294" t="s">
        <v>12980</v>
      </c>
      <c r="D7784" s="294" t="s">
        <v>12981</v>
      </c>
      <c r="E7784" s="299" t="s">
        <v>12982</v>
      </c>
      <c r="F7784" s="413" t="s">
        <v>12983</v>
      </c>
      <c r="G7784" s="413"/>
      <c r="H7784" s="413" t="s">
        <v>12984</v>
      </c>
      <c r="I7784" s="413"/>
      <c r="J7784" s="413" t="s">
        <v>12985</v>
      </c>
      <c r="K7784" s="413"/>
      <c r="L7784" s="413"/>
    </row>
    <row r="7785" spans="1:12" ht="24" customHeight="1">
      <c r="A7785" s="300" t="s">
        <v>12986</v>
      </c>
      <c r="B7785" s="301" t="s">
        <v>13059</v>
      </c>
      <c r="C7785" s="300" t="s">
        <v>9</v>
      </c>
      <c r="D7785" s="300" t="s">
        <v>12535</v>
      </c>
      <c r="E7785" s="302" t="s">
        <v>27</v>
      </c>
      <c r="F7785" s="423" t="s">
        <v>12936</v>
      </c>
      <c r="G7785" s="423"/>
      <c r="H7785" s="423">
        <v>0.78314499999999998</v>
      </c>
      <c r="I7785" s="423"/>
      <c r="J7785" s="424">
        <v>3.9199999999999999E-2</v>
      </c>
      <c r="K7785" s="424"/>
      <c r="L7785" s="424"/>
    </row>
    <row r="7786" spans="1:12" ht="17.100000000000001" customHeight="1">
      <c r="A7786" s="298"/>
      <c r="B7786" s="298"/>
      <c r="C7786" s="298"/>
      <c r="D7786" s="298"/>
      <c r="E7786" s="298"/>
      <c r="F7786" s="298"/>
      <c r="G7786" s="298"/>
      <c r="H7786" s="298"/>
      <c r="I7786" s="298"/>
      <c r="J7786" s="298" t="s">
        <v>12992</v>
      </c>
      <c r="K7786" s="298"/>
      <c r="L7786" s="298" t="s">
        <v>12908</v>
      </c>
    </row>
    <row r="7787" spans="1:12">
      <c r="A7787" s="414" t="s">
        <v>13060</v>
      </c>
      <c r="B7787" s="414"/>
      <c r="C7787" s="414"/>
      <c r="D7787" s="414"/>
      <c r="E7787" s="414"/>
      <c r="F7787" s="414"/>
      <c r="G7787" s="414"/>
      <c r="H7787" s="414"/>
      <c r="I7787" s="294"/>
      <c r="J7787" s="294"/>
      <c r="K7787" s="294"/>
      <c r="L7787" s="294"/>
    </row>
    <row r="7788" spans="1:12" ht="17.100000000000001" customHeight="1">
      <c r="A7788" s="294" t="s">
        <v>12978</v>
      </c>
      <c r="B7788" s="298" t="s">
        <v>12979</v>
      </c>
      <c r="C7788" s="294" t="s">
        <v>12980</v>
      </c>
      <c r="D7788" s="294" t="s">
        <v>12981</v>
      </c>
      <c r="E7788" s="299" t="s">
        <v>12982</v>
      </c>
      <c r="F7788" s="413" t="s">
        <v>12983</v>
      </c>
      <c r="G7788" s="413"/>
      <c r="H7788" s="413" t="s">
        <v>12984</v>
      </c>
      <c r="I7788" s="413"/>
      <c r="J7788" s="413" t="s">
        <v>12985</v>
      </c>
      <c r="K7788" s="413"/>
      <c r="L7788" s="413"/>
    </row>
    <row r="7789" spans="1:12" ht="24" customHeight="1">
      <c r="A7789" s="300" t="s">
        <v>12986</v>
      </c>
      <c r="B7789" s="301" t="s">
        <v>13061</v>
      </c>
      <c r="C7789" s="300" t="s">
        <v>9</v>
      </c>
      <c r="D7789" s="300" t="s">
        <v>12522</v>
      </c>
      <c r="E7789" s="302" t="s">
        <v>27</v>
      </c>
      <c r="F7789" s="423" t="s">
        <v>12964</v>
      </c>
      <c r="G7789" s="423"/>
      <c r="H7789" s="423">
        <v>0.78314499999999998</v>
      </c>
      <c r="I7789" s="423"/>
      <c r="J7789" s="424">
        <v>1.9814000000000001</v>
      </c>
      <c r="K7789" s="424"/>
      <c r="L7789" s="424"/>
    </row>
    <row r="7790" spans="1:12" ht="24" customHeight="1">
      <c r="A7790" s="300" t="s">
        <v>12986</v>
      </c>
      <c r="B7790" s="301" t="s">
        <v>13062</v>
      </c>
      <c r="C7790" s="300" t="s">
        <v>9</v>
      </c>
      <c r="D7790" s="300" t="s">
        <v>12527</v>
      </c>
      <c r="E7790" s="302" t="s">
        <v>27</v>
      </c>
      <c r="F7790" s="423" t="s">
        <v>13063</v>
      </c>
      <c r="G7790" s="423"/>
      <c r="H7790" s="423">
        <v>0.78314499999999998</v>
      </c>
      <c r="I7790" s="423"/>
      <c r="J7790" s="424">
        <v>0.26629999999999998</v>
      </c>
      <c r="K7790" s="424"/>
      <c r="L7790" s="424"/>
    </row>
    <row r="7791" spans="1:12" ht="17.100000000000001" customHeight="1">
      <c r="A7791" s="298"/>
      <c r="B7791" s="298"/>
      <c r="C7791" s="298"/>
      <c r="D7791" s="298"/>
      <c r="E7791" s="298"/>
      <c r="F7791" s="298"/>
      <c r="G7791" s="298"/>
      <c r="H7791" s="298"/>
      <c r="I7791" s="298"/>
      <c r="J7791" s="298" t="s">
        <v>12992</v>
      </c>
      <c r="K7791" s="298"/>
      <c r="L7791" s="298" t="s">
        <v>14531</v>
      </c>
    </row>
    <row r="7792" spans="1:12" ht="17.100000000000001" customHeight="1">
      <c r="A7792" s="294" t="s">
        <v>13014</v>
      </c>
      <c r="B7792" s="294"/>
      <c r="C7792" s="294"/>
      <c r="D7792" s="294"/>
      <c r="E7792" s="294"/>
      <c r="F7792" s="294"/>
      <c r="G7792" s="294"/>
      <c r="H7792" s="294"/>
      <c r="I7792" s="294"/>
      <c r="J7792" s="294"/>
      <c r="K7792" s="294"/>
      <c r="L7792" s="294"/>
    </row>
    <row r="7793" spans="1:12" ht="17.100000000000001" customHeight="1">
      <c r="A7793" s="298"/>
      <c r="B7793" s="298"/>
      <c r="C7793" s="298"/>
      <c r="D7793" s="298"/>
      <c r="E7793" s="298"/>
      <c r="F7793" s="298"/>
      <c r="G7793" s="298"/>
      <c r="H7793" s="298"/>
      <c r="I7793" s="298"/>
      <c r="J7793" s="298" t="s">
        <v>13015</v>
      </c>
      <c r="K7793" s="298"/>
      <c r="L7793" s="298" t="s">
        <v>14821</v>
      </c>
    </row>
    <row r="7794" spans="1:12" ht="17.100000000000001" customHeight="1">
      <c r="A7794" s="298"/>
      <c r="B7794" s="298"/>
      <c r="C7794" s="298"/>
      <c r="D7794" s="298"/>
      <c r="E7794" s="298"/>
      <c r="F7794" s="298"/>
      <c r="G7794" s="298"/>
      <c r="H7794" s="298"/>
      <c r="I7794" s="298"/>
      <c r="J7794" s="298" t="s">
        <v>13017</v>
      </c>
      <c r="K7794" s="298" t="s">
        <v>13018</v>
      </c>
      <c r="L7794" s="298" t="s">
        <v>14822</v>
      </c>
    </row>
    <row r="7795" spans="1:12" ht="17.100000000000001" customHeight="1">
      <c r="A7795" s="298"/>
      <c r="B7795" s="298"/>
      <c r="C7795" s="298"/>
      <c r="D7795" s="298"/>
      <c r="E7795" s="298"/>
      <c r="F7795" s="298"/>
      <c r="G7795" s="298"/>
      <c r="H7795" s="298"/>
      <c r="I7795" s="298"/>
      <c r="J7795" s="298" t="s">
        <v>13020</v>
      </c>
      <c r="K7795" s="298"/>
      <c r="L7795" s="298" t="s">
        <v>14823</v>
      </c>
    </row>
    <row r="7796" spans="1:12" ht="17.100000000000001" customHeight="1">
      <c r="A7796" s="298"/>
      <c r="B7796" s="298"/>
      <c r="C7796" s="298"/>
      <c r="D7796" s="298"/>
      <c r="E7796" s="298"/>
      <c r="F7796" s="298"/>
      <c r="G7796" s="298"/>
      <c r="H7796" s="298"/>
      <c r="I7796" s="298"/>
      <c r="J7796" s="298" t="s">
        <v>13022</v>
      </c>
      <c r="K7796" s="298" t="s">
        <v>12974</v>
      </c>
      <c r="L7796" s="298" t="s">
        <v>14824</v>
      </c>
    </row>
    <row r="7797" spans="1:12" ht="17.100000000000001" customHeight="1">
      <c r="A7797" s="298"/>
      <c r="B7797" s="298"/>
      <c r="C7797" s="298"/>
      <c r="D7797" s="298"/>
      <c r="E7797" s="298"/>
      <c r="F7797" s="298"/>
      <c r="G7797" s="298"/>
      <c r="H7797" s="298"/>
      <c r="I7797" s="298"/>
      <c r="J7797" s="298" t="s">
        <v>13024</v>
      </c>
      <c r="K7797" s="298"/>
      <c r="L7797" s="298" t="s">
        <v>14825</v>
      </c>
    </row>
    <row r="7798" spans="1:12" ht="30" customHeight="1">
      <c r="A7798" s="299"/>
      <c r="B7798" s="299"/>
      <c r="C7798" s="299"/>
      <c r="D7798" s="299"/>
      <c r="E7798" s="299"/>
      <c r="F7798" s="299"/>
      <c r="G7798" s="299"/>
      <c r="H7798" s="299"/>
      <c r="I7798" s="299"/>
      <c r="J7798" s="299"/>
      <c r="K7798" s="299"/>
      <c r="L7798" s="299"/>
    </row>
    <row r="7799" spans="1:12" ht="24" customHeight="1">
      <c r="A7799" s="295" t="s">
        <v>14826</v>
      </c>
      <c r="B7799" s="296" t="s">
        <v>14827</v>
      </c>
      <c r="C7799" s="295" t="s">
        <v>9</v>
      </c>
      <c r="D7799" s="295" t="s">
        <v>5238</v>
      </c>
      <c r="E7799" s="297" t="s">
        <v>51</v>
      </c>
      <c r="F7799" s="296"/>
      <c r="G7799" s="296"/>
      <c r="H7799" s="296"/>
      <c r="I7799" s="296"/>
      <c r="J7799" s="296"/>
      <c r="K7799" s="296"/>
      <c r="L7799" s="296"/>
    </row>
    <row r="7800" spans="1:12">
      <c r="A7800" s="414" t="s">
        <v>12977</v>
      </c>
      <c r="B7800" s="414"/>
      <c r="C7800" s="414"/>
      <c r="D7800" s="414"/>
      <c r="E7800" s="414"/>
      <c r="F7800" s="414"/>
      <c r="G7800" s="414"/>
      <c r="H7800" s="414"/>
      <c r="I7800" s="294"/>
      <c r="J7800" s="294"/>
      <c r="K7800" s="294"/>
      <c r="L7800" s="294"/>
    </row>
    <row r="7801" spans="1:12" ht="17.100000000000001" customHeight="1">
      <c r="A7801" s="294" t="s">
        <v>12978</v>
      </c>
      <c r="B7801" s="298" t="s">
        <v>12979</v>
      </c>
      <c r="C7801" s="294" t="s">
        <v>12980</v>
      </c>
      <c r="D7801" s="294" t="s">
        <v>12981</v>
      </c>
      <c r="E7801" s="299" t="s">
        <v>12982</v>
      </c>
      <c r="F7801" s="413" t="s">
        <v>12983</v>
      </c>
      <c r="G7801" s="413"/>
      <c r="H7801" s="413" t="s">
        <v>12984</v>
      </c>
      <c r="I7801" s="413"/>
      <c r="J7801" s="413" t="s">
        <v>12985</v>
      </c>
      <c r="K7801" s="413"/>
      <c r="L7801" s="413"/>
    </row>
    <row r="7802" spans="1:12" ht="24" customHeight="1">
      <c r="A7802" s="300" t="s">
        <v>12986</v>
      </c>
      <c r="B7802" s="301" t="s">
        <v>13085</v>
      </c>
      <c r="C7802" s="300" t="s">
        <v>9</v>
      </c>
      <c r="D7802" s="300" t="s">
        <v>7909</v>
      </c>
      <c r="E7802" s="302" t="s">
        <v>51</v>
      </c>
      <c r="F7802" s="423" t="s">
        <v>13086</v>
      </c>
      <c r="G7802" s="423"/>
      <c r="H7802" s="423">
        <v>2.3450000000000001E-4</v>
      </c>
      <c r="I7802" s="423"/>
      <c r="J7802" s="424">
        <v>2.4400000000000002E-2</v>
      </c>
      <c r="K7802" s="424"/>
      <c r="L7802" s="424"/>
    </row>
    <row r="7803" spans="1:12" ht="24" customHeight="1">
      <c r="A7803" s="300" t="s">
        <v>12986</v>
      </c>
      <c r="B7803" s="301" t="s">
        <v>13087</v>
      </c>
      <c r="C7803" s="300" t="s">
        <v>9</v>
      </c>
      <c r="D7803" s="300" t="s">
        <v>8873</v>
      </c>
      <c r="E7803" s="302" t="s">
        <v>51</v>
      </c>
      <c r="F7803" s="423" t="s">
        <v>13088</v>
      </c>
      <c r="G7803" s="423"/>
      <c r="H7803" s="423">
        <v>2.23E-5</v>
      </c>
      <c r="I7803" s="423"/>
      <c r="J7803" s="424">
        <v>1.9400000000000001E-2</v>
      </c>
      <c r="K7803" s="424"/>
      <c r="L7803" s="424"/>
    </row>
    <row r="7804" spans="1:12" ht="48" customHeight="1">
      <c r="A7804" s="300" t="s">
        <v>12986</v>
      </c>
      <c r="B7804" s="301" t="s">
        <v>13089</v>
      </c>
      <c r="C7804" s="300" t="s">
        <v>9</v>
      </c>
      <c r="D7804" s="300" t="s">
        <v>9227</v>
      </c>
      <c r="E7804" s="302" t="s">
        <v>51</v>
      </c>
      <c r="F7804" s="423" t="s">
        <v>13090</v>
      </c>
      <c r="G7804" s="423"/>
      <c r="H7804" s="423">
        <v>1.56E-5</v>
      </c>
      <c r="I7804" s="423"/>
      <c r="J7804" s="424">
        <v>2.0899999999999998E-2</v>
      </c>
      <c r="K7804" s="424"/>
      <c r="L7804" s="424"/>
    </row>
    <row r="7805" spans="1:12" ht="24" customHeight="1">
      <c r="A7805" s="300" t="s">
        <v>12986</v>
      </c>
      <c r="B7805" s="301" t="s">
        <v>13091</v>
      </c>
      <c r="C7805" s="300" t="s">
        <v>9</v>
      </c>
      <c r="D7805" s="300" t="s">
        <v>9580</v>
      </c>
      <c r="E7805" s="302" t="s">
        <v>51</v>
      </c>
      <c r="F7805" s="423" t="s">
        <v>13092</v>
      </c>
      <c r="G7805" s="423"/>
      <c r="H7805" s="423">
        <v>1.5400000000000002E-5</v>
      </c>
      <c r="I7805" s="423"/>
      <c r="J7805" s="424">
        <v>1.38E-2</v>
      </c>
      <c r="K7805" s="424"/>
      <c r="L7805" s="424"/>
    </row>
    <row r="7806" spans="1:12" ht="24" customHeight="1">
      <c r="A7806" s="300" t="s">
        <v>12986</v>
      </c>
      <c r="B7806" s="301" t="s">
        <v>12987</v>
      </c>
      <c r="C7806" s="300" t="s">
        <v>9</v>
      </c>
      <c r="D7806" s="300" t="s">
        <v>9831</v>
      </c>
      <c r="E7806" s="302" t="s">
        <v>12988</v>
      </c>
      <c r="F7806" s="423" t="s">
        <v>12989</v>
      </c>
      <c r="G7806" s="423"/>
      <c r="H7806" s="423">
        <v>5.4276999999999997E-3</v>
      </c>
      <c r="I7806" s="423"/>
      <c r="J7806" s="424">
        <v>5.4899999999999997E-2</v>
      </c>
      <c r="K7806" s="424"/>
      <c r="L7806" s="424"/>
    </row>
    <row r="7807" spans="1:12" ht="36" customHeight="1">
      <c r="A7807" s="300" t="s">
        <v>12986</v>
      </c>
      <c r="B7807" s="301" t="s">
        <v>12990</v>
      </c>
      <c r="C7807" s="300" t="s">
        <v>9</v>
      </c>
      <c r="D7807" s="300" t="s">
        <v>11426</v>
      </c>
      <c r="E7807" s="302" t="s">
        <v>51</v>
      </c>
      <c r="F7807" s="423" t="s">
        <v>12991</v>
      </c>
      <c r="G7807" s="423"/>
      <c r="H7807" s="423">
        <v>2.8439999999999997E-4</v>
      </c>
      <c r="I7807" s="423"/>
      <c r="J7807" s="424">
        <v>3.7600000000000001E-2</v>
      </c>
      <c r="K7807" s="424"/>
      <c r="L7807" s="424"/>
    </row>
    <row r="7808" spans="1:12" ht="17.100000000000001" customHeight="1">
      <c r="A7808" s="298"/>
      <c r="B7808" s="298"/>
      <c r="C7808" s="298"/>
      <c r="D7808" s="298"/>
      <c r="E7808" s="298"/>
      <c r="F7808" s="298"/>
      <c r="G7808" s="298"/>
      <c r="H7808" s="298"/>
      <c r="I7808" s="298"/>
      <c r="J7808" s="298" t="s">
        <v>12992</v>
      </c>
      <c r="K7808" s="298"/>
      <c r="L7808" s="298" t="s">
        <v>12921</v>
      </c>
    </row>
    <row r="7809" spans="1:12">
      <c r="A7809" s="414" t="s">
        <v>12994</v>
      </c>
      <c r="B7809" s="414"/>
      <c r="C7809" s="414"/>
      <c r="D7809" s="414"/>
      <c r="E7809" s="414"/>
      <c r="F7809" s="414"/>
      <c r="G7809" s="414"/>
      <c r="H7809" s="414"/>
      <c r="I7809" s="294"/>
      <c r="J7809" s="294"/>
      <c r="K7809" s="294"/>
      <c r="L7809" s="294"/>
    </row>
    <row r="7810" spans="1:12" ht="17.100000000000001" customHeight="1">
      <c r="A7810" s="294" t="s">
        <v>12978</v>
      </c>
      <c r="B7810" s="298" t="s">
        <v>12979</v>
      </c>
      <c r="C7810" s="294" t="s">
        <v>12980</v>
      </c>
      <c r="D7810" s="294" t="s">
        <v>12981</v>
      </c>
      <c r="E7810" s="299" t="s">
        <v>12982</v>
      </c>
      <c r="F7810" s="413" t="s">
        <v>12983</v>
      </c>
      <c r="G7810" s="413"/>
      <c r="H7810" s="413" t="s">
        <v>12984</v>
      </c>
      <c r="I7810" s="413"/>
      <c r="J7810" s="413" t="s">
        <v>12985</v>
      </c>
      <c r="K7810" s="413"/>
      <c r="L7810" s="413"/>
    </row>
    <row r="7811" spans="1:12" ht="24" customHeight="1">
      <c r="A7811" s="300" t="s">
        <v>12986</v>
      </c>
      <c r="B7811" s="301" t="s">
        <v>13199</v>
      </c>
      <c r="C7811" s="300" t="s">
        <v>9</v>
      </c>
      <c r="D7811" s="300" t="s">
        <v>8746</v>
      </c>
      <c r="E7811" s="302" t="s">
        <v>27</v>
      </c>
      <c r="F7811" s="423" t="s">
        <v>13196</v>
      </c>
      <c r="G7811" s="423"/>
      <c r="H7811" s="423">
        <v>0.20553150000000001</v>
      </c>
      <c r="I7811" s="423"/>
      <c r="J7811" s="424">
        <v>1.4778</v>
      </c>
      <c r="K7811" s="424"/>
      <c r="L7811" s="424"/>
    </row>
    <row r="7812" spans="1:12" ht="24" customHeight="1">
      <c r="A7812" s="300" t="s">
        <v>12986</v>
      </c>
      <c r="B7812" s="301" t="s">
        <v>13093</v>
      </c>
      <c r="C7812" s="300" t="s">
        <v>9</v>
      </c>
      <c r="D7812" s="300" t="s">
        <v>10857</v>
      </c>
      <c r="E7812" s="302" t="s">
        <v>27</v>
      </c>
      <c r="F7812" s="423" t="s">
        <v>13094</v>
      </c>
      <c r="G7812" s="423"/>
      <c r="H7812" s="423">
        <v>0.2029377</v>
      </c>
      <c r="I7812" s="423"/>
      <c r="J7812" s="424">
        <v>1.0491999999999999</v>
      </c>
      <c r="K7812" s="424"/>
      <c r="L7812" s="424"/>
    </row>
    <row r="7813" spans="1:12" ht="17.100000000000001" customHeight="1">
      <c r="A7813" s="298"/>
      <c r="B7813" s="298"/>
      <c r="C7813" s="298"/>
      <c r="D7813" s="298"/>
      <c r="E7813" s="298"/>
      <c r="F7813" s="298"/>
      <c r="G7813" s="298"/>
      <c r="H7813" s="298"/>
      <c r="I7813" s="298"/>
      <c r="J7813" s="298" t="s">
        <v>12992</v>
      </c>
      <c r="K7813" s="298"/>
      <c r="L7813" s="298" t="s">
        <v>12964</v>
      </c>
    </row>
    <row r="7814" spans="1:12">
      <c r="A7814" s="414" t="s">
        <v>12998</v>
      </c>
      <c r="B7814" s="414"/>
      <c r="C7814" s="414"/>
      <c r="D7814" s="414"/>
      <c r="E7814" s="414"/>
      <c r="F7814" s="414"/>
      <c r="G7814" s="414"/>
      <c r="H7814" s="414"/>
      <c r="I7814" s="294"/>
      <c r="J7814" s="294"/>
      <c r="K7814" s="294"/>
      <c r="L7814" s="294"/>
    </row>
    <row r="7815" spans="1:12" ht="17.100000000000001" customHeight="1">
      <c r="A7815" s="294" t="s">
        <v>12978</v>
      </c>
      <c r="B7815" s="298" t="s">
        <v>12979</v>
      </c>
      <c r="C7815" s="294" t="s">
        <v>12980</v>
      </c>
      <c r="D7815" s="294" t="s">
        <v>12981</v>
      </c>
      <c r="E7815" s="299" t="s">
        <v>12982</v>
      </c>
      <c r="F7815" s="413" t="s">
        <v>12983</v>
      </c>
      <c r="G7815" s="413"/>
      <c r="H7815" s="413" t="s">
        <v>12984</v>
      </c>
      <c r="I7815" s="413"/>
      <c r="J7815" s="413" t="s">
        <v>12985</v>
      </c>
      <c r="K7815" s="413"/>
      <c r="L7815" s="413"/>
    </row>
    <row r="7816" spans="1:12" ht="24" customHeight="1">
      <c r="A7816" s="300" t="s">
        <v>12986</v>
      </c>
      <c r="B7816" s="301" t="s">
        <v>14828</v>
      </c>
      <c r="C7816" s="300" t="s">
        <v>9</v>
      </c>
      <c r="D7816" s="300" t="s">
        <v>9231</v>
      </c>
      <c r="E7816" s="302" t="s">
        <v>51</v>
      </c>
      <c r="F7816" s="423" t="s">
        <v>14829</v>
      </c>
      <c r="G7816" s="423"/>
      <c r="H7816" s="423">
        <v>1</v>
      </c>
      <c r="I7816" s="423"/>
      <c r="J7816" s="424">
        <v>19.3</v>
      </c>
      <c r="K7816" s="424"/>
      <c r="L7816" s="424"/>
    </row>
    <row r="7817" spans="1:12" ht="24" customHeight="1">
      <c r="A7817" s="300" t="s">
        <v>12986</v>
      </c>
      <c r="B7817" s="301" t="s">
        <v>13099</v>
      </c>
      <c r="C7817" s="300" t="s">
        <v>9</v>
      </c>
      <c r="D7817" s="300" t="s">
        <v>7224</v>
      </c>
      <c r="E7817" s="302" t="s">
        <v>51</v>
      </c>
      <c r="F7817" s="423" t="s">
        <v>13100</v>
      </c>
      <c r="G7817" s="423"/>
      <c r="H7817" s="423">
        <v>2.7702999999999998E-3</v>
      </c>
      <c r="I7817" s="423"/>
      <c r="J7817" s="424">
        <v>2.5499999999999998E-2</v>
      </c>
      <c r="K7817" s="424"/>
      <c r="L7817" s="424"/>
    </row>
    <row r="7818" spans="1:12" ht="24" customHeight="1">
      <c r="A7818" s="300" t="s">
        <v>12986</v>
      </c>
      <c r="B7818" s="301" t="s">
        <v>13101</v>
      </c>
      <c r="C7818" s="300" t="s">
        <v>9</v>
      </c>
      <c r="D7818" s="300" t="s">
        <v>7359</v>
      </c>
      <c r="E7818" s="302" t="s">
        <v>51</v>
      </c>
      <c r="F7818" s="423" t="s">
        <v>13102</v>
      </c>
      <c r="G7818" s="423"/>
      <c r="H7818" s="423">
        <v>8.9499999999999994E-5</v>
      </c>
      <c r="I7818" s="423"/>
      <c r="J7818" s="424">
        <v>1.15E-2</v>
      </c>
      <c r="K7818" s="424"/>
      <c r="L7818" s="424"/>
    </row>
    <row r="7819" spans="1:12" ht="24" customHeight="1">
      <c r="A7819" s="300" t="s">
        <v>12986</v>
      </c>
      <c r="B7819" s="301" t="s">
        <v>13103</v>
      </c>
      <c r="C7819" s="300" t="s">
        <v>9</v>
      </c>
      <c r="D7819" s="300" t="s">
        <v>8851</v>
      </c>
      <c r="E7819" s="302" t="s">
        <v>51</v>
      </c>
      <c r="F7819" s="423" t="s">
        <v>13104</v>
      </c>
      <c r="G7819" s="423"/>
      <c r="H7819" s="423">
        <v>7.1500000000000003E-5</v>
      </c>
      <c r="I7819" s="423"/>
      <c r="J7819" s="424">
        <v>1.38E-2</v>
      </c>
      <c r="K7819" s="424"/>
      <c r="L7819" s="424"/>
    </row>
    <row r="7820" spans="1:12" ht="24" customHeight="1">
      <c r="A7820" s="300" t="s">
        <v>12986</v>
      </c>
      <c r="B7820" s="301" t="s">
        <v>13105</v>
      </c>
      <c r="C7820" s="300" t="s">
        <v>9</v>
      </c>
      <c r="D7820" s="300" t="s">
        <v>8852</v>
      </c>
      <c r="E7820" s="302" t="s">
        <v>51</v>
      </c>
      <c r="F7820" s="423" t="s">
        <v>13106</v>
      </c>
      <c r="G7820" s="423"/>
      <c r="H7820" s="423">
        <v>1.5400000000000002E-5</v>
      </c>
      <c r="I7820" s="423"/>
      <c r="J7820" s="424">
        <v>8.3999999999999995E-3</v>
      </c>
      <c r="K7820" s="424"/>
      <c r="L7820" s="424"/>
    </row>
    <row r="7821" spans="1:12" ht="24" customHeight="1">
      <c r="A7821" s="300" t="s">
        <v>12986</v>
      </c>
      <c r="B7821" s="301" t="s">
        <v>13107</v>
      </c>
      <c r="C7821" s="300" t="s">
        <v>9</v>
      </c>
      <c r="D7821" s="300" t="s">
        <v>9000</v>
      </c>
      <c r="E7821" s="302" t="s">
        <v>51</v>
      </c>
      <c r="F7821" s="423" t="s">
        <v>13108</v>
      </c>
      <c r="G7821" s="423"/>
      <c r="H7821" s="423">
        <v>3.1532000000000001E-3</v>
      </c>
      <c r="I7821" s="423"/>
      <c r="J7821" s="424">
        <v>2.1299999999999999E-2</v>
      </c>
      <c r="K7821" s="424"/>
      <c r="L7821" s="424"/>
    </row>
    <row r="7822" spans="1:12" ht="24" customHeight="1">
      <c r="A7822" s="300" t="s">
        <v>12986</v>
      </c>
      <c r="B7822" s="301" t="s">
        <v>13109</v>
      </c>
      <c r="C7822" s="300" t="s">
        <v>9</v>
      </c>
      <c r="D7822" s="300" t="s">
        <v>9574</v>
      </c>
      <c r="E7822" s="302" t="s">
        <v>51</v>
      </c>
      <c r="F7822" s="423" t="s">
        <v>13110</v>
      </c>
      <c r="G7822" s="423"/>
      <c r="H7822" s="423">
        <v>9.9989999999999996E-4</v>
      </c>
      <c r="I7822" s="423"/>
      <c r="J7822" s="424">
        <v>8.8000000000000005E-3</v>
      </c>
      <c r="K7822" s="424"/>
      <c r="L7822" s="424"/>
    </row>
    <row r="7823" spans="1:12" ht="24" customHeight="1">
      <c r="A7823" s="300" t="s">
        <v>12986</v>
      </c>
      <c r="B7823" s="301" t="s">
        <v>13111</v>
      </c>
      <c r="C7823" s="300" t="s">
        <v>9</v>
      </c>
      <c r="D7823" s="300" t="s">
        <v>10714</v>
      </c>
      <c r="E7823" s="302" t="s">
        <v>93</v>
      </c>
      <c r="F7823" s="423" t="s">
        <v>13112</v>
      </c>
      <c r="G7823" s="423"/>
      <c r="H7823" s="423">
        <v>5.2559999999999998E-4</v>
      </c>
      <c r="I7823" s="423"/>
      <c r="J7823" s="424">
        <v>8.0000000000000002E-3</v>
      </c>
      <c r="K7823" s="424"/>
      <c r="L7823" s="424"/>
    </row>
    <row r="7824" spans="1:12" ht="24" customHeight="1">
      <c r="A7824" s="300" t="s">
        <v>12986</v>
      </c>
      <c r="B7824" s="301" t="s">
        <v>13113</v>
      </c>
      <c r="C7824" s="300" t="s">
        <v>9</v>
      </c>
      <c r="D7824" s="300" t="s">
        <v>10809</v>
      </c>
      <c r="E7824" s="302" t="s">
        <v>51</v>
      </c>
      <c r="F7824" s="423" t="s">
        <v>13114</v>
      </c>
      <c r="G7824" s="423"/>
      <c r="H7824" s="423">
        <v>5.2559999999999998E-4</v>
      </c>
      <c r="I7824" s="423"/>
      <c r="J7824" s="424">
        <v>6.3E-3</v>
      </c>
      <c r="K7824" s="424"/>
      <c r="L7824" s="424"/>
    </row>
    <row r="7825" spans="1:12" ht="24" customHeight="1">
      <c r="A7825" s="300" t="s">
        <v>12986</v>
      </c>
      <c r="B7825" s="301" t="s">
        <v>13115</v>
      </c>
      <c r="C7825" s="300" t="s">
        <v>9</v>
      </c>
      <c r="D7825" s="300" t="s">
        <v>10810</v>
      </c>
      <c r="E7825" s="302" t="s">
        <v>51</v>
      </c>
      <c r="F7825" s="423" t="s">
        <v>13116</v>
      </c>
      <c r="G7825" s="423"/>
      <c r="H7825" s="423">
        <v>5.2559999999999998E-4</v>
      </c>
      <c r="I7825" s="423"/>
      <c r="J7825" s="424">
        <v>1.4E-2</v>
      </c>
      <c r="K7825" s="424"/>
      <c r="L7825" s="424"/>
    </row>
    <row r="7826" spans="1:12" ht="24" customHeight="1">
      <c r="A7826" s="300" t="s">
        <v>12986</v>
      </c>
      <c r="B7826" s="301" t="s">
        <v>13117</v>
      </c>
      <c r="C7826" s="300" t="s">
        <v>9</v>
      </c>
      <c r="D7826" s="300" t="s">
        <v>10837</v>
      </c>
      <c r="E7826" s="302" t="s">
        <v>51</v>
      </c>
      <c r="F7826" s="423" t="s">
        <v>13118</v>
      </c>
      <c r="G7826" s="423"/>
      <c r="H7826" s="423">
        <v>1.8E-5</v>
      </c>
      <c r="I7826" s="423"/>
      <c r="J7826" s="424">
        <v>8.0000000000000002E-3</v>
      </c>
      <c r="K7826" s="424"/>
      <c r="L7826" s="424"/>
    </row>
    <row r="7827" spans="1:12" ht="24" customHeight="1">
      <c r="A7827" s="300" t="s">
        <v>12986</v>
      </c>
      <c r="B7827" s="301" t="s">
        <v>13003</v>
      </c>
      <c r="C7827" s="300" t="s">
        <v>9</v>
      </c>
      <c r="D7827" s="300" t="s">
        <v>7216</v>
      </c>
      <c r="E7827" s="302" t="s">
        <v>51</v>
      </c>
      <c r="F7827" s="423" t="s">
        <v>13004</v>
      </c>
      <c r="G7827" s="423"/>
      <c r="H7827" s="423">
        <v>1.0526000000000001E-3</v>
      </c>
      <c r="I7827" s="423"/>
      <c r="J7827" s="424">
        <v>3.5200000000000002E-2</v>
      </c>
      <c r="K7827" s="424"/>
      <c r="L7827" s="424"/>
    </row>
    <row r="7828" spans="1:12" ht="24" customHeight="1">
      <c r="A7828" s="300" t="s">
        <v>12986</v>
      </c>
      <c r="B7828" s="301" t="s">
        <v>13005</v>
      </c>
      <c r="C7828" s="300" t="s">
        <v>9</v>
      </c>
      <c r="D7828" s="300" t="s">
        <v>7393</v>
      </c>
      <c r="E7828" s="302" t="s">
        <v>12988</v>
      </c>
      <c r="F7828" s="423" t="s">
        <v>13006</v>
      </c>
      <c r="G7828" s="423"/>
      <c r="H7828" s="423">
        <v>6.3330000000000005E-4</v>
      </c>
      <c r="I7828" s="423"/>
      <c r="J7828" s="424">
        <v>3.4200000000000001E-2</v>
      </c>
      <c r="K7828" s="424"/>
      <c r="L7828" s="424"/>
    </row>
    <row r="7829" spans="1:12" ht="24" customHeight="1">
      <c r="A7829" s="300" t="s">
        <v>12986</v>
      </c>
      <c r="B7829" s="301" t="s">
        <v>13007</v>
      </c>
      <c r="C7829" s="300" t="s">
        <v>9</v>
      </c>
      <c r="D7829" s="300" t="s">
        <v>10619</v>
      </c>
      <c r="E7829" s="302" t="s">
        <v>51</v>
      </c>
      <c r="F7829" s="423" t="s">
        <v>13008</v>
      </c>
      <c r="G7829" s="423"/>
      <c r="H7829" s="423">
        <v>4.9129999999999996E-4</v>
      </c>
      <c r="I7829" s="423"/>
      <c r="J7829" s="424">
        <v>9.4E-2</v>
      </c>
      <c r="K7829" s="424"/>
      <c r="L7829" s="424"/>
    </row>
    <row r="7830" spans="1:12" ht="24" customHeight="1">
      <c r="A7830" s="300" t="s">
        <v>12986</v>
      </c>
      <c r="B7830" s="301" t="s">
        <v>13009</v>
      </c>
      <c r="C7830" s="300" t="s">
        <v>9</v>
      </c>
      <c r="D7830" s="300" t="s">
        <v>10769</v>
      </c>
      <c r="E7830" s="302" t="s">
        <v>51</v>
      </c>
      <c r="F7830" s="423" t="s">
        <v>13010</v>
      </c>
      <c r="G7830" s="423"/>
      <c r="H7830" s="423">
        <v>4.4156099999999997E-2</v>
      </c>
      <c r="I7830" s="423"/>
      <c r="J7830" s="424">
        <v>5.5599999999999997E-2</v>
      </c>
      <c r="K7830" s="424"/>
      <c r="L7830" s="424"/>
    </row>
    <row r="7831" spans="1:12" ht="24" customHeight="1">
      <c r="A7831" s="300" t="s">
        <v>12986</v>
      </c>
      <c r="B7831" s="301" t="s">
        <v>13011</v>
      </c>
      <c r="C7831" s="300" t="s">
        <v>9</v>
      </c>
      <c r="D7831" s="300" t="s">
        <v>10929</v>
      </c>
      <c r="E7831" s="302" t="s">
        <v>51</v>
      </c>
      <c r="F7831" s="423" t="s">
        <v>13012</v>
      </c>
      <c r="G7831" s="423"/>
      <c r="H7831" s="423">
        <v>4.2569999999999999E-4</v>
      </c>
      <c r="I7831" s="423"/>
      <c r="J7831" s="424">
        <v>6.4100000000000004E-2</v>
      </c>
      <c r="K7831" s="424"/>
      <c r="L7831" s="424"/>
    </row>
    <row r="7832" spans="1:12" ht="17.100000000000001" customHeight="1">
      <c r="A7832" s="298"/>
      <c r="B7832" s="298"/>
      <c r="C7832" s="298"/>
      <c r="D7832" s="298"/>
      <c r="E7832" s="298"/>
      <c r="F7832" s="298"/>
      <c r="G7832" s="298"/>
      <c r="H7832" s="298"/>
      <c r="I7832" s="298"/>
      <c r="J7832" s="298" t="s">
        <v>12992</v>
      </c>
      <c r="K7832" s="298"/>
      <c r="L7832" s="298" t="s">
        <v>14830</v>
      </c>
    </row>
    <row r="7833" spans="1:12">
      <c r="A7833" s="414" t="s">
        <v>13056</v>
      </c>
      <c r="B7833" s="414"/>
      <c r="C7833" s="414"/>
      <c r="D7833" s="414"/>
      <c r="E7833" s="414"/>
      <c r="F7833" s="414"/>
      <c r="G7833" s="414"/>
      <c r="H7833" s="414"/>
      <c r="I7833" s="294"/>
      <c r="J7833" s="294"/>
      <c r="K7833" s="294"/>
      <c r="L7833" s="294"/>
    </row>
    <row r="7834" spans="1:12" ht="17.100000000000001" customHeight="1">
      <c r="A7834" s="294" t="s">
        <v>12978</v>
      </c>
      <c r="B7834" s="298" t="s">
        <v>12979</v>
      </c>
      <c r="C7834" s="294" t="s">
        <v>12980</v>
      </c>
      <c r="D7834" s="294" t="s">
        <v>12981</v>
      </c>
      <c r="E7834" s="299" t="s">
        <v>12982</v>
      </c>
      <c r="F7834" s="413" t="s">
        <v>12983</v>
      </c>
      <c r="G7834" s="413"/>
      <c r="H7834" s="413" t="s">
        <v>12984</v>
      </c>
      <c r="I7834" s="413"/>
      <c r="J7834" s="413" t="s">
        <v>12985</v>
      </c>
      <c r="K7834" s="413"/>
      <c r="L7834" s="413"/>
    </row>
    <row r="7835" spans="1:12" ht="24" customHeight="1">
      <c r="A7835" s="300" t="s">
        <v>12986</v>
      </c>
      <c r="B7835" s="301" t="s">
        <v>13057</v>
      </c>
      <c r="C7835" s="300" t="s">
        <v>9</v>
      </c>
      <c r="D7835" s="300" t="s">
        <v>12549</v>
      </c>
      <c r="E7835" s="302" t="s">
        <v>27</v>
      </c>
      <c r="F7835" s="423" t="s">
        <v>12948</v>
      </c>
      <c r="G7835" s="423"/>
      <c r="H7835" s="423">
        <v>0.39505839999999998</v>
      </c>
      <c r="I7835" s="423"/>
      <c r="J7835" s="424">
        <v>0.25679999999999997</v>
      </c>
      <c r="K7835" s="424"/>
      <c r="L7835" s="424"/>
    </row>
    <row r="7836" spans="1:12" ht="17.100000000000001" customHeight="1">
      <c r="A7836" s="298"/>
      <c r="B7836" s="298"/>
      <c r="C7836" s="298"/>
      <c r="D7836" s="298"/>
      <c r="E7836" s="298"/>
      <c r="F7836" s="298"/>
      <c r="G7836" s="298"/>
      <c r="H7836" s="298"/>
      <c r="I7836" s="298"/>
      <c r="J7836" s="298" t="s">
        <v>12992</v>
      </c>
      <c r="K7836" s="298"/>
      <c r="L7836" s="298" t="s">
        <v>13313</v>
      </c>
    </row>
    <row r="7837" spans="1:12">
      <c r="A7837" s="414" t="s">
        <v>13058</v>
      </c>
      <c r="B7837" s="414"/>
      <c r="C7837" s="414"/>
      <c r="D7837" s="414"/>
      <c r="E7837" s="414"/>
      <c r="F7837" s="414"/>
      <c r="G7837" s="414"/>
      <c r="H7837" s="414"/>
      <c r="I7837" s="294"/>
      <c r="J7837" s="294"/>
      <c r="K7837" s="294"/>
      <c r="L7837" s="294"/>
    </row>
    <row r="7838" spans="1:12" ht="17.100000000000001" customHeight="1">
      <c r="A7838" s="294" t="s">
        <v>12978</v>
      </c>
      <c r="B7838" s="298" t="s">
        <v>12979</v>
      </c>
      <c r="C7838" s="294" t="s">
        <v>12980</v>
      </c>
      <c r="D7838" s="294" t="s">
        <v>12981</v>
      </c>
      <c r="E7838" s="299" t="s">
        <v>12982</v>
      </c>
      <c r="F7838" s="413" t="s">
        <v>12983</v>
      </c>
      <c r="G7838" s="413"/>
      <c r="H7838" s="413" t="s">
        <v>12984</v>
      </c>
      <c r="I7838" s="413"/>
      <c r="J7838" s="413" t="s">
        <v>12985</v>
      </c>
      <c r="K7838" s="413"/>
      <c r="L7838" s="413"/>
    </row>
    <row r="7839" spans="1:12" ht="24" customHeight="1">
      <c r="A7839" s="300" t="s">
        <v>12986</v>
      </c>
      <c r="B7839" s="301" t="s">
        <v>13059</v>
      </c>
      <c r="C7839" s="300" t="s">
        <v>9</v>
      </c>
      <c r="D7839" s="300" t="s">
        <v>12535</v>
      </c>
      <c r="E7839" s="302" t="s">
        <v>27</v>
      </c>
      <c r="F7839" s="423" t="s">
        <v>12936</v>
      </c>
      <c r="G7839" s="423"/>
      <c r="H7839" s="423">
        <v>0.39505839999999998</v>
      </c>
      <c r="I7839" s="423"/>
      <c r="J7839" s="424">
        <v>1.9800000000000002E-2</v>
      </c>
      <c r="K7839" s="424"/>
      <c r="L7839" s="424"/>
    </row>
    <row r="7840" spans="1:12" ht="17.100000000000001" customHeight="1">
      <c r="A7840" s="298"/>
      <c r="B7840" s="298"/>
      <c r="C7840" s="298"/>
      <c r="D7840" s="298"/>
      <c r="E7840" s="298"/>
      <c r="F7840" s="298"/>
      <c r="G7840" s="298"/>
      <c r="H7840" s="298"/>
      <c r="I7840" s="298"/>
      <c r="J7840" s="298" t="s">
        <v>12992</v>
      </c>
      <c r="K7840" s="298"/>
      <c r="L7840" s="298" t="s">
        <v>12909</v>
      </c>
    </row>
    <row r="7841" spans="1:12">
      <c r="A7841" s="414" t="s">
        <v>13060</v>
      </c>
      <c r="B7841" s="414"/>
      <c r="C7841" s="414"/>
      <c r="D7841" s="414"/>
      <c r="E7841" s="414"/>
      <c r="F7841" s="414"/>
      <c r="G7841" s="414"/>
      <c r="H7841" s="414"/>
      <c r="I7841" s="294"/>
      <c r="J7841" s="294"/>
      <c r="K7841" s="294"/>
      <c r="L7841" s="294"/>
    </row>
    <row r="7842" spans="1:12" ht="17.100000000000001" customHeight="1">
      <c r="A7842" s="294" t="s">
        <v>12978</v>
      </c>
      <c r="B7842" s="298" t="s">
        <v>12979</v>
      </c>
      <c r="C7842" s="294" t="s">
        <v>12980</v>
      </c>
      <c r="D7842" s="294" t="s">
        <v>12981</v>
      </c>
      <c r="E7842" s="299" t="s">
        <v>12982</v>
      </c>
      <c r="F7842" s="413" t="s">
        <v>12983</v>
      </c>
      <c r="G7842" s="413"/>
      <c r="H7842" s="413" t="s">
        <v>12984</v>
      </c>
      <c r="I7842" s="413"/>
      <c r="J7842" s="413" t="s">
        <v>12985</v>
      </c>
      <c r="K7842" s="413"/>
      <c r="L7842" s="413"/>
    </row>
    <row r="7843" spans="1:12" ht="24" customHeight="1">
      <c r="A7843" s="300" t="s">
        <v>12986</v>
      </c>
      <c r="B7843" s="301" t="s">
        <v>13061</v>
      </c>
      <c r="C7843" s="300" t="s">
        <v>9</v>
      </c>
      <c r="D7843" s="300" t="s">
        <v>12522</v>
      </c>
      <c r="E7843" s="302" t="s">
        <v>27</v>
      </c>
      <c r="F7843" s="423" t="s">
        <v>12964</v>
      </c>
      <c r="G7843" s="423"/>
      <c r="H7843" s="423">
        <v>0.39505839999999998</v>
      </c>
      <c r="I7843" s="423"/>
      <c r="J7843" s="424">
        <v>0.99950000000000006</v>
      </c>
      <c r="K7843" s="424"/>
      <c r="L7843" s="424"/>
    </row>
    <row r="7844" spans="1:12" ht="24" customHeight="1">
      <c r="A7844" s="300" t="s">
        <v>12986</v>
      </c>
      <c r="B7844" s="301" t="s">
        <v>13062</v>
      </c>
      <c r="C7844" s="300" t="s">
        <v>9</v>
      </c>
      <c r="D7844" s="300" t="s">
        <v>12527</v>
      </c>
      <c r="E7844" s="302" t="s">
        <v>27</v>
      </c>
      <c r="F7844" s="423" t="s">
        <v>13063</v>
      </c>
      <c r="G7844" s="423"/>
      <c r="H7844" s="423">
        <v>0.39505839999999998</v>
      </c>
      <c r="I7844" s="423"/>
      <c r="J7844" s="424">
        <v>0.1343</v>
      </c>
      <c r="K7844" s="424"/>
      <c r="L7844" s="424"/>
    </row>
    <row r="7845" spans="1:12" ht="17.100000000000001" customHeight="1">
      <c r="A7845" s="298"/>
      <c r="B7845" s="298"/>
      <c r="C7845" s="298"/>
      <c r="D7845" s="298"/>
      <c r="E7845" s="298"/>
      <c r="F7845" s="298"/>
      <c r="G7845" s="298"/>
      <c r="H7845" s="298"/>
      <c r="I7845" s="298"/>
      <c r="J7845" s="298" t="s">
        <v>12992</v>
      </c>
      <c r="K7845" s="298"/>
      <c r="L7845" s="298" t="s">
        <v>14831</v>
      </c>
    </row>
    <row r="7846" spans="1:12" ht="17.100000000000001" customHeight="1">
      <c r="A7846" s="294" t="s">
        <v>13014</v>
      </c>
      <c r="B7846" s="294"/>
      <c r="C7846" s="294"/>
      <c r="D7846" s="294"/>
      <c r="E7846" s="294"/>
      <c r="F7846" s="294"/>
      <c r="G7846" s="294"/>
      <c r="H7846" s="294"/>
      <c r="I7846" s="294"/>
      <c r="J7846" s="294"/>
      <c r="K7846" s="294"/>
      <c r="L7846" s="294"/>
    </row>
    <row r="7847" spans="1:12" ht="17.100000000000001" customHeight="1">
      <c r="A7847" s="298"/>
      <c r="B7847" s="298"/>
      <c r="C7847" s="298"/>
      <c r="D7847" s="298"/>
      <c r="E7847" s="298"/>
      <c r="F7847" s="298"/>
      <c r="G7847" s="298"/>
      <c r="H7847" s="298"/>
      <c r="I7847" s="298"/>
      <c r="J7847" s="298" t="s">
        <v>13015</v>
      </c>
      <c r="K7847" s="298"/>
      <c r="L7847" s="298" t="s">
        <v>14832</v>
      </c>
    </row>
    <row r="7848" spans="1:12" ht="17.100000000000001" customHeight="1">
      <c r="A7848" s="298"/>
      <c r="B7848" s="298"/>
      <c r="C7848" s="298"/>
      <c r="D7848" s="298"/>
      <c r="E7848" s="298"/>
      <c r="F7848" s="298"/>
      <c r="G7848" s="298"/>
      <c r="H7848" s="298"/>
      <c r="I7848" s="298"/>
      <c r="J7848" s="298" t="s">
        <v>13017</v>
      </c>
      <c r="K7848" s="298" t="s">
        <v>13018</v>
      </c>
      <c r="L7848" s="298" t="s">
        <v>14833</v>
      </c>
    </row>
    <row r="7849" spans="1:12" ht="17.100000000000001" customHeight="1">
      <c r="A7849" s="298"/>
      <c r="B7849" s="298"/>
      <c r="C7849" s="298"/>
      <c r="D7849" s="298"/>
      <c r="E7849" s="298"/>
      <c r="F7849" s="298"/>
      <c r="G7849" s="298"/>
      <c r="H7849" s="298"/>
      <c r="I7849" s="298"/>
      <c r="J7849" s="298" t="s">
        <v>13020</v>
      </c>
      <c r="K7849" s="298"/>
      <c r="L7849" s="298" t="s">
        <v>14834</v>
      </c>
    </row>
    <row r="7850" spans="1:12" ht="17.100000000000001" customHeight="1">
      <c r="A7850" s="298"/>
      <c r="B7850" s="298"/>
      <c r="C7850" s="298"/>
      <c r="D7850" s="298"/>
      <c r="E7850" s="298"/>
      <c r="F7850" s="298"/>
      <c r="G7850" s="298"/>
      <c r="H7850" s="298"/>
      <c r="I7850" s="298"/>
      <c r="J7850" s="298" t="s">
        <v>13022</v>
      </c>
      <c r="K7850" s="298" t="s">
        <v>12974</v>
      </c>
      <c r="L7850" s="298" t="s">
        <v>13843</v>
      </c>
    </row>
    <row r="7851" spans="1:12" ht="17.100000000000001" customHeight="1">
      <c r="A7851" s="298"/>
      <c r="B7851" s="298"/>
      <c r="C7851" s="298"/>
      <c r="D7851" s="298"/>
      <c r="E7851" s="298"/>
      <c r="F7851" s="298"/>
      <c r="G7851" s="298"/>
      <c r="H7851" s="298"/>
      <c r="I7851" s="298"/>
      <c r="J7851" s="298" t="s">
        <v>13024</v>
      </c>
      <c r="K7851" s="298"/>
      <c r="L7851" s="298" t="s">
        <v>14835</v>
      </c>
    </row>
    <row r="7852" spans="1:12" ht="30" customHeight="1">
      <c r="A7852" s="299"/>
      <c r="B7852" s="299"/>
      <c r="C7852" s="299"/>
      <c r="D7852" s="299"/>
      <c r="E7852" s="299"/>
      <c r="F7852" s="299"/>
      <c r="G7852" s="299"/>
      <c r="H7852" s="299"/>
      <c r="I7852" s="299"/>
      <c r="J7852" s="299"/>
      <c r="K7852" s="299"/>
      <c r="L7852" s="299"/>
    </row>
    <row r="7853" spans="1:12" ht="48" customHeight="1">
      <c r="A7853" s="295" t="s">
        <v>14836</v>
      </c>
      <c r="B7853" s="296" t="s">
        <v>14837</v>
      </c>
      <c r="C7853" s="295" t="s">
        <v>9</v>
      </c>
      <c r="D7853" s="295" t="s">
        <v>45</v>
      </c>
      <c r="E7853" s="297" t="s">
        <v>51</v>
      </c>
      <c r="F7853" s="296"/>
      <c r="G7853" s="296"/>
      <c r="H7853" s="296"/>
      <c r="I7853" s="296"/>
      <c r="J7853" s="296"/>
      <c r="K7853" s="296"/>
      <c r="L7853" s="296"/>
    </row>
    <row r="7854" spans="1:12">
      <c r="A7854" s="414" t="s">
        <v>12977</v>
      </c>
      <c r="B7854" s="414"/>
      <c r="C7854" s="414"/>
      <c r="D7854" s="414"/>
      <c r="E7854" s="414"/>
      <c r="F7854" s="414"/>
      <c r="G7854" s="414"/>
      <c r="H7854" s="414"/>
      <c r="I7854" s="294"/>
      <c r="J7854" s="294"/>
      <c r="K7854" s="294"/>
      <c r="L7854" s="294"/>
    </row>
    <row r="7855" spans="1:12" ht="17.100000000000001" customHeight="1">
      <c r="A7855" s="294" t="s">
        <v>12978</v>
      </c>
      <c r="B7855" s="298" t="s">
        <v>12979</v>
      </c>
      <c r="C7855" s="294" t="s">
        <v>12980</v>
      </c>
      <c r="D7855" s="294" t="s">
        <v>12981</v>
      </c>
      <c r="E7855" s="299" t="s">
        <v>12982</v>
      </c>
      <c r="F7855" s="413" t="s">
        <v>12983</v>
      </c>
      <c r="G7855" s="413"/>
      <c r="H7855" s="413" t="s">
        <v>12984</v>
      </c>
      <c r="I7855" s="413"/>
      <c r="J7855" s="413" t="s">
        <v>12985</v>
      </c>
      <c r="K7855" s="413"/>
      <c r="L7855" s="413"/>
    </row>
    <row r="7856" spans="1:12" ht="24" customHeight="1">
      <c r="A7856" s="300" t="s">
        <v>12986</v>
      </c>
      <c r="B7856" s="301" t="s">
        <v>13085</v>
      </c>
      <c r="C7856" s="300" t="s">
        <v>9</v>
      </c>
      <c r="D7856" s="300" t="s">
        <v>7909</v>
      </c>
      <c r="E7856" s="302" t="s">
        <v>51</v>
      </c>
      <c r="F7856" s="423" t="s">
        <v>13086</v>
      </c>
      <c r="G7856" s="423"/>
      <c r="H7856" s="423">
        <v>3.5298999999999999E-3</v>
      </c>
      <c r="I7856" s="423"/>
      <c r="J7856" s="424">
        <v>0.36709999999999998</v>
      </c>
      <c r="K7856" s="424"/>
      <c r="L7856" s="424"/>
    </row>
    <row r="7857" spans="1:12" ht="24" customHeight="1">
      <c r="A7857" s="300" t="s">
        <v>12986</v>
      </c>
      <c r="B7857" s="301" t="s">
        <v>13087</v>
      </c>
      <c r="C7857" s="300" t="s">
        <v>9</v>
      </c>
      <c r="D7857" s="300" t="s">
        <v>8873</v>
      </c>
      <c r="E7857" s="302" t="s">
        <v>51</v>
      </c>
      <c r="F7857" s="423" t="s">
        <v>13088</v>
      </c>
      <c r="G7857" s="423"/>
      <c r="H7857" s="423">
        <v>3.3649999999999999E-4</v>
      </c>
      <c r="I7857" s="423"/>
      <c r="J7857" s="424">
        <v>0.29260000000000003</v>
      </c>
      <c r="K7857" s="424"/>
      <c r="L7857" s="424"/>
    </row>
    <row r="7858" spans="1:12" ht="48" customHeight="1">
      <c r="A7858" s="300" t="s">
        <v>12986</v>
      </c>
      <c r="B7858" s="301" t="s">
        <v>13089</v>
      </c>
      <c r="C7858" s="300" t="s">
        <v>9</v>
      </c>
      <c r="D7858" s="300" t="s">
        <v>9227</v>
      </c>
      <c r="E7858" s="302" t="s">
        <v>51</v>
      </c>
      <c r="F7858" s="423" t="s">
        <v>13090</v>
      </c>
      <c r="G7858" s="423"/>
      <c r="H7858" s="423">
        <v>2.354E-4</v>
      </c>
      <c r="I7858" s="423"/>
      <c r="J7858" s="424">
        <v>0.31469999999999998</v>
      </c>
      <c r="K7858" s="424"/>
      <c r="L7858" s="424"/>
    </row>
    <row r="7859" spans="1:12" ht="24" customHeight="1">
      <c r="A7859" s="300" t="s">
        <v>12986</v>
      </c>
      <c r="B7859" s="301" t="s">
        <v>13091</v>
      </c>
      <c r="C7859" s="300" t="s">
        <v>9</v>
      </c>
      <c r="D7859" s="300" t="s">
        <v>9580</v>
      </c>
      <c r="E7859" s="302" t="s">
        <v>51</v>
      </c>
      <c r="F7859" s="423" t="s">
        <v>13092</v>
      </c>
      <c r="G7859" s="423"/>
      <c r="H7859" s="423">
        <v>2.307E-4</v>
      </c>
      <c r="I7859" s="423"/>
      <c r="J7859" s="424">
        <v>0.20680000000000001</v>
      </c>
      <c r="K7859" s="424"/>
      <c r="L7859" s="424"/>
    </row>
    <row r="7860" spans="1:12" ht="24" customHeight="1">
      <c r="A7860" s="300" t="s">
        <v>12986</v>
      </c>
      <c r="B7860" s="301" t="s">
        <v>12987</v>
      </c>
      <c r="C7860" s="300" t="s">
        <v>9</v>
      </c>
      <c r="D7860" s="300" t="s">
        <v>9831</v>
      </c>
      <c r="E7860" s="302" t="s">
        <v>12988</v>
      </c>
      <c r="F7860" s="423" t="s">
        <v>12989</v>
      </c>
      <c r="G7860" s="423"/>
      <c r="H7860" s="423">
        <v>8.1686099999999998E-2</v>
      </c>
      <c r="I7860" s="423"/>
      <c r="J7860" s="424">
        <v>0.82669999999999999</v>
      </c>
      <c r="K7860" s="424"/>
      <c r="L7860" s="424"/>
    </row>
    <row r="7861" spans="1:12" ht="36" customHeight="1">
      <c r="A7861" s="300" t="s">
        <v>12986</v>
      </c>
      <c r="B7861" s="301" t="s">
        <v>12990</v>
      </c>
      <c r="C7861" s="300" t="s">
        <v>9</v>
      </c>
      <c r="D7861" s="300" t="s">
        <v>11426</v>
      </c>
      <c r="E7861" s="302" t="s">
        <v>51</v>
      </c>
      <c r="F7861" s="423" t="s">
        <v>12991</v>
      </c>
      <c r="G7861" s="423"/>
      <c r="H7861" s="423">
        <v>4.2808999999999998E-3</v>
      </c>
      <c r="I7861" s="423"/>
      <c r="J7861" s="424">
        <v>0.56579999999999997</v>
      </c>
      <c r="K7861" s="424"/>
      <c r="L7861" s="424"/>
    </row>
    <row r="7862" spans="1:12" ht="17.100000000000001" customHeight="1">
      <c r="A7862" s="298"/>
      <c r="B7862" s="298"/>
      <c r="C7862" s="298"/>
      <c r="D7862" s="298"/>
      <c r="E7862" s="298"/>
      <c r="F7862" s="298"/>
      <c r="G7862" s="298"/>
      <c r="H7862" s="298"/>
      <c r="I7862" s="298"/>
      <c r="J7862" s="298" t="s">
        <v>12992</v>
      </c>
      <c r="K7862" s="298"/>
      <c r="L7862" s="298" t="s">
        <v>14417</v>
      </c>
    </row>
    <row r="7863" spans="1:12">
      <c r="A7863" s="414" t="s">
        <v>12994</v>
      </c>
      <c r="B7863" s="414"/>
      <c r="C7863" s="414"/>
      <c r="D7863" s="414"/>
      <c r="E7863" s="414"/>
      <c r="F7863" s="414"/>
      <c r="G7863" s="414"/>
      <c r="H7863" s="414"/>
      <c r="I7863" s="294"/>
      <c r="J7863" s="294"/>
      <c r="K7863" s="294"/>
      <c r="L7863" s="294"/>
    </row>
    <row r="7864" spans="1:12" ht="17.100000000000001" customHeight="1">
      <c r="A7864" s="294" t="s">
        <v>12978</v>
      </c>
      <c r="B7864" s="298" t="s">
        <v>12979</v>
      </c>
      <c r="C7864" s="294" t="s">
        <v>12980</v>
      </c>
      <c r="D7864" s="294" t="s">
        <v>12981</v>
      </c>
      <c r="E7864" s="299" t="s">
        <v>12982</v>
      </c>
      <c r="F7864" s="413" t="s">
        <v>12983</v>
      </c>
      <c r="G7864" s="413"/>
      <c r="H7864" s="413" t="s">
        <v>12984</v>
      </c>
      <c r="I7864" s="413"/>
      <c r="J7864" s="413" t="s">
        <v>12985</v>
      </c>
      <c r="K7864" s="413"/>
      <c r="L7864" s="413"/>
    </row>
    <row r="7865" spans="1:12" ht="24" customHeight="1">
      <c r="A7865" s="300" t="s">
        <v>12986</v>
      </c>
      <c r="B7865" s="301" t="s">
        <v>13197</v>
      </c>
      <c r="C7865" s="300" t="s">
        <v>9</v>
      </c>
      <c r="D7865" s="300" t="s">
        <v>6983</v>
      </c>
      <c r="E7865" s="302" t="s">
        <v>27</v>
      </c>
      <c r="F7865" s="423" t="s">
        <v>13198</v>
      </c>
      <c r="G7865" s="423"/>
      <c r="H7865" s="423">
        <v>3.0888743999999999</v>
      </c>
      <c r="I7865" s="423"/>
      <c r="J7865" s="424">
        <v>15.598800000000001</v>
      </c>
      <c r="K7865" s="424"/>
      <c r="L7865" s="424"/>
    </row>
    <row r="7866" spans="1:12" ht="24" customHeight="1">
      <c r="A7866" s="300" t="s">
        <v>12986</v>
      </c>
      <c r="B7866" s="301" t="s">
        <v>13199</v>
      </c>
      <c r="C7866" s="300" t="s">
        <v>9</v>
      </c>
      <c r="D7866" s="300" t="s">
        <v>8746</v>
      </c>
      <c r="E7866" s="302" t="s">
        <v>27</v>
      </c>
      <c r="F7866" s="423" t="s">
        <v>13196</v>
      </c>
      <c r="G7866" s="423"/>
      <c r="H7866" s="423">
        <v>3.0888743999999999</v>
      </c>
      <c r="I7866" s="423"/>
      <c r="J7866" s="424">
        <v>22.209</v>
      </c>
      <c r="K7866" s="424"/>
      <c r="L7866" s="424"/>
    </row>
    <row r="7867" spans="1:12" ht="17.100000000000001" customHeight="1">
      <c r="A7867" s="298"/>
      <c r="B7867" s="298"/>
      <c r="C7867" s="298"/>
      <c r="D7867" s="298"/>
      <c r="E7867" s="298"/>
      <c r="F7867" s="298"/>
      <c r="G7867" s="298"/>
      <c r="H7867" s="298"/>
      <c r="I7867" s="298"/>
      <c r="J7867" s="298" t="s">
        <v>12992</v>
      </c>
      <c r="K7867" s="298"/>
      <c r="L7867" s="298" t="s">
        <v>14838</v>
      </c>
    </row>
    <row r="7868" spans="1:12">
      <c r="A7868" s="414" t="s">
        <v>12998</v>
      </c>
      <c r="B7868" s="414"/>
      <c r="C7868" s="414"/>
      <c r="D7868" s="414"/>
      <c r="E7868" s="414"/>
      <c r="F7868" s="414"/>
      <c r="G7868" s="414"/>
      <c r="H7868" s="414"/>
      <c r="I7868" s="294"/>
      <c r="J7868" s="294"/>
      <c r="K7868" s="294"/>
      <c r="L7868" s="294"/>
    </row>
    <row r="7869" spans="1:12" ht="17.100000000000001" customHeight="1">
      <c r="A7869" s="294" t="s">
        <v>12978</v>
      </c>
      <c r="B7869" s="298" t="s">
        <v>12979</v>
      </c>
      <c r="C7869" s="294" t="s">
        <v>12980</v>
      </c>
      <c r="D7869" s="294" t="s">
        <v>12981</v>
      </c>
      <c r="E7869" s="299" t="s">
        <v>12982</v>
      </c>
      <c r="F7869" s="413" t="s">
        <v>12983</v>
      </c>
      <c r="G7869" s="413"/>
      <c r="H7869" s="413" t="s">
        <v>12984</v>
      </c>
      <c r="I7869" s="413"/>
      <c r="J7869" s="413" t="s">
        <v>12985</v>
      </c>
      <c r="K7869" s="413"/>
      <c r="L7869" s="413"/>
    </row>
    <row r="7870" spans="1:12" ht="36" customHeight="1">
      <c r="A7870" s="300" t="s">
        <v>12986</v>
      </c>
      <c r="B7870" s="301" t="s">
        <v>14839</v>
      </c>
      <c r="C7870" s="300" t="s">
        <v>9</v>
      </c>
      <c r="D7870" s="300" t="s">
        <v>10635</v>
      </c>
      <c r="E7870" s="302" t="s">
        <v>51</v>
      </c>
      <c r="F7870" s="423" t="s">
        <v>14840</v>
      </c>
      <c r="G7870" s="423"/>
      <c r="H7870" s="423">
        <v>1</v>
      </c>
      <c r="I7870" s="423"/>
      <c r="J7870" s="424">
        <v>309.86</v>
      </c>
      <c r="K7870" s="424"/>
      <c r="L7870" s="424"/>
    </row>
    <row r="7871" spans="1:12" ht="24" customHeight="1">
      <c r="A7871" s="300" t="s">
        <v>12986</v>
      </c>
      <c r="B7871" s="301" t="s">
        <v>13099</v>
      </c>
      <c r="C7871" s="300" t="s">
        <v>9</v>
      </c>
      <c r="D7871" s="300" t="s">
        <v>7224</v>
      </c>
      <c r="E7871" s="302" t="s">
        <v>51</v>
      </c>
      <c r="F7871" s="423" t="s">
        <v>13100</v>
      </c>
      <c r="G7871" s="423"/>
      <c r="H7871" s="423">
        <v>4.1693899999999999E-2</v>
      </c>
      <c r="I7871" s="423"/>
      <c r="J7871" s="424">
        <v>0.38319999999999999</v>
      </c>
      <c r="K7871" s="424"/>
      <c r="L7871" s="424"/>
    </row>
    <row r="7872" spans="1:12" ht="24" customHeight="1">
      <c r="A7872" s="300" t="s">
        <v>12986</v>
      </c>
      <c r="B7872" s="301" t="s">
        <v>13101</v>
      </c>
      <c r="C7872" s="300" t="s">
        <v>9</v>
      </c>
      <c r="D7872" s="300" t="s">
        <v>7359</v>
      </c>
      <c r="E7872" s="302" t="s">
        <v>51</v>
      </c>
      <c r="F7872" s="423" t="s">
        <v>13102</v>
      </c>
      <c r="G7872" s="423"/>
      <c r="H7872" s="423">
        <v>1.3454999999999999E-3</v>
      </c>
      <c r="I7872" s="423"/>
      <c r="J7872" s="424">
        <v>0.1729</v>
      </c>
      <c r="K7872" s="424"/>
      <c r="L7872" s="424"/>
    </row>
    <row r="7873" spans="1:12" ht="24" customHeight="1">
      <c r="A7873" s="300" t="s">
        <v>12986</v>
      </c>
      <c r="B7873" s="301" t="s">
        <v>13103</v>
      </c>
      <c r="C7873" s="300" t="s">
        <v>9</v>
      </c>
      <c r="D7873" s="300" t="s">
        <v>8851</v>
      </c>
      <c r="E7873" s="302" t="s">
        <v>51</v>
      </c>
      <c r="F7873" s="423" t="s">
        <v>13104</v>
      </c>
      <c r="G7873" s="423"/>
      <c r="H7873" s="423">
        <v>1.0767999999999999E-3</v>
      </c>
      <c r="I7873" s="423"/>
      <c r="J7873" s="424">
        <v>0.20849999999999999</v>
      </c>
      <c r="K7873" s="424"/>
      <c r="L7873" s="424"/>
    </row>
    <row r="7874" spans="1:12" ht="24" customHeight="1">
      <c r="A7874" s="300" t="s">
        <v>12986</v>
      </c>
      <c r="B7874" s="301" t="s">
        <v>13105</v>
      </c>
      <c r="C7874" s="300" t="s">
        <v>9</v>
      </c>
      <c r="D7874" s="300" t="s">
        <v>8852</v>
      </c>
      <c r="E7874" s="302" t="s">
        <v>51</v>
      </c>
      <c r="F7874" s="423" t="s">
        <v>13106</v>
      </c>
      <c r="G7874" s="423"/>
      <c r="H7874" s="423">
        <v>2.307E-4</v>
      </c>
      <c r="I7874" s="423"/>
      <c r="J7874" s="424">
        <v>0.1265</v>
      </c>
      <c r="K7874" s="424"/>
      <c r="L7874" s="424"/>
    </row>
    <row r="7875" spans="1:12" ht="24" customHeight="1">
      <c r="A7875" s="300" t="s">
        <v>12986</v>
      </c>
      <c r="B7875" s="301" t="s">
        <v>13107</v>
      </c>
      <c r="C7875" s="300" t="s">
        <v>9</v>
      </c>
      <c r="D7875" s="300" t="s">
        <v>9000</v>
      </c>
      <c r="E7875" s="302" t="s">
        <v>51</v>
      </c>
      <c r="F7875" s="423" t="s">
        <v>13108</v>
      </c>
      <c r="G7875" s="423"/>
      <c r="H7875" s="423">
        <v>4.7455799999999999E-2</v>
      </c>
      <c r="I7875" s="423"/>
      <c r="J7875" s="424">
        <v>0.32129999999999997</v>
      </c>
      <c r="K7875" s="424"/>
      <c r="L7875" s="424"/>
    </row>
    <row r="7876" spans="1:12" ht="24" customHeight="1">
      <c r="A7876" s="300" t="s">
        <v>12986</v>
      </c>
      <c r="B7876" s="301" t="s">
        <v>13109</v>
      </c>
      <c r="C7876" s="300" t="s">
        <v>9</v>
      </c>
      <c r="D7876" s="300" t="s">
        <v>9574</v>
      </c>
      <c r="E7876" s="302" t="s">
        <v>51</v>
      </c>
      <c r="F7876" s="423" t="s">
        <v>13110</v>
      </c>
      <c r="G7876" s="423"/>
      <c r="H7876" s="423">
        <v>1.50496E-2</v>
      </c>
      <c r="I7876" s="423"/>
      <c r="J7876" s="424">
        <v>0.13289999999999999</v>
      </c>
      <c r="K7876" s="424"/>
      <c r="L7876" s="424"/>
    </row>
    <row r="7877" spans="1:12" ht="24" customHeight="1">
      <c r="A7877" s="300" t="s">
        <v>12986</v>
      </c>
      <c r="B7877" s="301" t="s">
        <v>13111</v>
      </c>
      <c r="C7877" s="300" t="s">
        <v>9</v>
      </c>
      <c r="D7877" s="300" t="s">
        <v>10714</v>
      </c>
      <c r="E7877" s="302" t="s">
        <v>93</v>
      </c>
      <c r="F7877" s="423" t="s">
        <v>13112</v>
      </c>
      <c r="G7877" s="423"/>
      <c r="H7877" s="423">
        <v>7.9094999999999999E-3</v>
      </c>
      <c r="I7877" s="423"/>
      <c r="J7877" s="424">
        <v>0.1207</v>
      </c>
      <c r="K7877" s="424"/>
      <c r="L7877" s="424"/>
    </row>
    <row r="7878" spans="1:12" ht="24" customHeight="1">
      <c r="A7878" s="300" t="s">
        <v>12986</v>
      </c>
      <c r="B7878" s="301" t="s">
        <v>13113</v>
      </c>
      <c r="C7878" s="300" t="s">
        <v>9</v>
      </c>
      <c r="D7878" s="300" t="s">
        <v>10809</v>
      </c>
      <c r="E7878" s="302" t="s">
        <v>51</v>
      </c>
      <c r="F7878" s="423" t="s">
        <v>13114</v>
      </c>
      <c r="G7878" s="423"/>
      <c r="H7878" s="423">
        <v>7.9094999999999999E-3</v>
      </c>
      <c r="I7878" s="423"/>
      <c r="J7878" s="424">
        <v>9.4899999999999998E-2</v>
      </c>
      <c r="K7878" s="424"/>
      <c r="L7878" s="424"/>
    </row>
    <row r="7879" spans="1:12" ht="24" customHeight="1">
      <c r="A7879" s="300" t="s">
        <v>12986</v>
      </c>
      <c r="B7879" s="301" t="s">
        <v>13115</v>
      </c>
      <c r="C7879" s="300" t="s">
        <v>9</v>
      </c>
      <c r="D7879" s="300" t="s">
        <v>10810</v>
      </c>
      <c r="E7879" s="302" t="s">
        <v>51</v>
      </c>
      <c r="F7879" s="423" t="s">
        <v>13116</v>
      </c>
      <c r="G7879" s="423"/>
      <c r="H7879" s="423">
        <v>7.9094999999999999E-3</v>
      </c>
      <c r="I7879" s="423"/>
      <c r="J7879" s="424">
        <v>0.21049999999999999</v>
      </c>
      <c r="K7879" s="424"/>
      <c r="L7879" s="424"/>
    </row>
    <row r="7880" spans="1:12" ht="24" customHeight="1">
      <c r="A7880" s="300" t="s">
        <v>12986</v>
      </c>
      <c r="B7880" s="301" t="s">
        <v>13117</v>
      </c>
      <c r="C7880" s="300" t="s">
        <v>9</v>
      </c>
      <c r="D7880" s="300" t="s">
        <v>10837</v>
      </c>
      <c r="E7880" s="302" t="s">
        <v>51</v>
      </c>
      <c r="F7880" s="423" t="s">
        <v>13118</v>
      </c>
      <c r="G7880" s="423"/>
      <c r="H7880" s="423">
        <v>2.6929999999999999E-4</v>
      </c>
      <c r="I7880" s="423"/>
      <c r="J7880" s="424">
        <v>0.11990000000000001</v>
      </c>
      <c r="K7880" s="424"/>
      <c r="L7880" s="424"/>
    </row>
    <row r="7881" spans="1:12" ht="24" customHeight="1">
      <c r="A7881" s="300" t="s">
        <v>12986</v>
      </c>
      <c r="B7881" s="301" t="s">
        <v>13003</v>
      </c>
      <c r="C7881" s="300" t="s">
        <v>9</v>
      </c>
      <c r="D7881" s="300" t="s">
        <v>7216</v>
      </c>
      <c r="E7881" s="302" t="s">
        <v>51</v>
      </c>
      <c r="F7881" s="423" t="s">
        <v>13004</v>
      </c>
      <c r="G7881" s="423"/>
      <c r="H7881" s="423">
        <v>1.5841600000000001E-2</v>
      </c>
      <c r="I7881" s="423"/>
      <c r="J7881" s="424">
        <v>0.52929999999999999</v>
      </c>
      <c r="K7881" s="424"/>
      <c r="L7881" s="424"/>
    </row>
    <row r="7882" spans="1:12" ht="24" customHeight="1">
      <c r="A7882" s="300" t="s">
        <v>12986</v>
      </c>
      <c r="B7882" s="301" t="s">
        <v>13005</v>
      </c>
      <c r="C7882" s="300" t="s">
        <v>9</v>
      </c>
      <c r="D7882" s="300" t="s">
        <v>7393</v>
      </c>
      <c r="E7882" s="302" t="s">
        <v>12988</v>
      </c>
      <c r="F7882" s="423" t="s">
        <v>13006</v>
      </c>
      <c r="G7882" s="423"/>
      <c r="H7882" s="423">
        <v>9.5303000000000002E-3</v>
      </c>
      <c r="I7882" s="423"/>
      <c r="J7882" s="424">
        <v>0.51459999999999995</v>
      </c>
      <c r="K7882" s="424"/>
      <c r="L7882" s="424"/>
    </row>
    <row r="7883" spans="1:12" ht="24" customHeight="1">
      <c r="A7883" s="300" t="s">
        <v>12986</v>
      </c>
      <c r="B7883" s="301" t="s">
        <v>13007</v>
      </c>
      <c r="C7883" s="300" t="s">
        <v>9</v>
      </c>
      <c r="D7883" s="300" t="s">
        <v>10619</v>
      </c>
      <c r="E7883" s="302" t="s">
        <v>51</v>
      </c>
      <c r="F7883" s="423" t="s">
        <v>13008</v>
      </c>
      <c r="G7883" s="423"/>
      <c r="H7883" s="423">
        <v>7.3927999999999997E-3</v>
      </c>
      <c r="I7883" s="423"/>
      <c r="J7883" s="424">
        <v>1.4138999999999999</v>
      </c>
      <c r="K7883" s="424"/>
      <c r="L7883" s="424"/>
    </row>
    <row r="7884" spans="1:12" ht="24" customHeight="1">
      <c r="A7884" s="300" t="s">
        <v>12986</v>
      </c>
      <c r="B7884" s="301" t="s">
        <v>13009</v>
      </c>
      <c r="C7884" s="300" t="s">
        <v>9</v>
      </c>
      <c r="D7884" s="300" t="s">
        <v>10769</v>
      </c>
      <c r="E7884" s="302" t="s">
        <v>51</v>
      </c>
      <c r="F7884" s="423" t="s">
        <v>13010</v>
      </c>
      <c r="G7884" s="423"/>
      <c r="H7884" s="423">
        <v>0.66455010000000003</v>
      </c>
      <c r="I7884" s="423"/>
      <c r="J7884" s="424">
        <v>0.83730000000000004</v>
      </c>
      <c r="K7884" s="424"/>
      <c r="L7884" s="424"/>
    </row>
    <row r="7885" spans="1:12" ht="24" customHeight="1">
      <c r="A7885" s="300" t="s">
        <v>12986</v>
      </c>
      <c r="B7885" s="301" t="s">
        <v>13011</v>
      </c>
      <c r="C7885" s="300" t="s">
        <v>9</v>
      </c>
      <c r="D7885" s="300" t="s">
        <v>10929</v>
      </c>
      <c r="E7885" s="302" t="s">
        <v>51</v>
      </c>
      <c r="F7885" s="423" t="s">
        <v>13012</v>
      </c>
      <c r="G7885" s="423"/>
      <c r="H7885" s="423">
        <v>6.4070000000000004E-3</v>
      </c>
      <c r="I7885" s="423"/>
      <c r="J7885" s="424">
        <v>0.96399999999999997</v>
      </c>
      <c r="K7885" s="424"/>
      <c r="L7885" s="424"/>
    </row>
    <row r="7886" spans="1:12" ht="17.100000000000001" customHeight="1">
      <c r="A7886" s="298"/>
      <c r="B7886" s="298"/>
      <c r="C7886" s="298"/>
      <c r="D7886" s="298"/>
      <c r="E7886" s="298"/>
      <c r="F7886" s="298"/>
      <c r="G7886" s="298"/>
      <c r="H7886" s="298"/>
      <c r="I7886" s="298"/>
      <c r="J7886" s="298" t="s">
        <v>12992</v>
      </c>
      <c r="K7886" s="298"/>
      <c r="L7886" s="298" t="s">
        <v>14841</v>
      </c>
    </row>
    <row r="7887" spans="1:12">
      <c r="A7887" s="414" t="s">
        <v>13056</v>
      </c>
      <c r="B7887" s="414"/>
      <c r="C7887" s="414"/>
      <c r="D7887" s="414"/>
      <c r="E7887" s="414"/>
      <c r="F7887" s="414"/>
      <c r="G7887" s="414"/>
      <c r="H7887" s="414"/>
      <c r="I7887" s="294"/>
      <c r="J7887" s="294"/>
      <c r="K7887" s="294"/>
      <c r="L7887" s="294"/>
    </row>
    <row r="7888" spans="1:12" ht="17.100000000000001" customHeight="1">
      <c r="A7888" s="294" t="s">
        <v>12978</v>
      </c>
      <c r="B7888" s="298" t="s">
        <v>12979</v>
      </c>
      <c r="C7888" s="294" t="s">
        <v>12980</v>
      </c>
      <c r="D7888" s="294" t="s">
        <v>12981</v>
      </c>
      <c r="E7888" s="299" t="s">
        <v>12982</v>
      </c>
      <c r="F7888" s="413" t="s">
        <v>12983</v>
      </c>
      <c r="G7888" s="413"/>
      <c r="H7888" s="413" t="s">
        <v>12984</v>
      </c>
      <c r="I7888" s="413"/>
      <c r="J7888" s="413" t="s">
        <v>12985</v>
      </c>
      <c r="K7888" s="413"/>
      <c r="L7888" s="413"/>
    </row>
    <row r="7889" spans="1:12" ht="24" customHeight="1">
      <c r="A7889" s="300" t="s">
        <v>12986</v>
      </c>
      <c r="B7889" s="301" t="s">
        <v>13057</v>
      </c>
      <c r="C7889" s="300" t="s">
        <v>9</v>
      </c>
      <c r="D7889" s="300" t="s">
        <v>12549</v>
      </c>
      <c r="E7889" s="302" t="s">
        <v>27</v>
      </c>
      <c r="F7889" s="423" t="s">
        <v>12948</v>
      </c>
      <c r="G7889" s="423"/>
      <c r="H7889" s="423">
        <v>5.9456508000000001</v>
      </c>
      <c r="I7889" s="423"/>
      <c r="J7889" s="424">
        <v>3.8647</v>
      </c>
      <c r="K7889" s="424"/>
      <c r="L7889" s="424"/>
    </row>
    <row r="7890" spans="1:12" ht="17.100000000000001" customHeight="1">
      <c r="A7890" s="298"/>
      <c r="B7890" s="298"/>
      <c r="C7890" s="298"/>
      <c r="D7890" s="298"/>
      <c r="E7890" s="298"/>
      <c r="F7890" s="298"/>
      <c r="G7890" s="298"/>
      <c r="H7890" s="298"/>
      <c r="I7890" s="298"/>
      <c r="J7890" s="298" t="s">
        <v>12992</v>
      </c>
      <c r="K7890" s="298"/>
      <c r="L7890" s="298" t="s">
        <v>14842</v>
      </c>
    </row>
    <row r="7891" spans="1:12">
      <c r="A7891" s="414" t="s">
        <v>13058</v>
      </c>
      <c r="B7891" s="414"/>
      <c r="C7891" s="414"/>
      <c r="D7891" s="414"/>
      <c r="E7891" s="414"/>
      <c r="F7891" s="414"/>
      <c r="G7891" s="414"/>
      <c r="H7891" s="414"/>
      <c r="I7891" s="294"/>
      <c r="J7891" s="294"/>
      <c r="K7891" s="294"/>
      <c r="L7891" s="294"/>
    </row>
    <row r="7892" spans="1:12" ht="17.100000000000001" customHeight="1">
      <c r="A7892" s="294" t="s">
        <v>12978</v>
      </c>
      <c r="B7892" s="298" t="s">
        <v>12979</v>
      </c>
      <c r="C7892" s="294" t="s">
        <v>12980</v>
      </c>
      <c r="D7892" s="294" t="s">
        <v>12981</v>
      </c>
      <c r="E7892" s="299" t="s">
        <v>12982</v>
      </c>
      <c r="F7892" s="413" t="s">
        <v>12983</v>
      </c>
      <c r="G7892" s="413"/>
      <c r="H7892" s="413" t="s">
        <v>12984</v>
      </c>
      <c r="I7892" s="413"/>
      <c r="J7892" s="413" t="s">
        <v>12985</v>
      </c>
      <c r="K7892" s="413"/>
      <c r="L7892" s="413"/>
    </row>
    <row r="7893" spans="1:12" ht="24" customHeight="1">
      <c r="A7893" s="300" t="s">
        <v>12986</v>
      </c>
      <c r="B7893" s="301" t="s">
        <v>13059</v>
      </c>
      <c r="C7893" s="300" t="s">
        <v>9</v>
      </c>
      <c r="D7893" s="300" t="s">
        <v>12535</v>
      </c>
      <c r="E7893" s="302" t="s">
        <v>27</v>
      </c>
      <c r="F7893" s="423" t="s">
        <v>12936</v>
      </c>
      <c r="G7893" s="423"/>
      <c r="H7893" s="423">
        <v>5.9456508000000001</v>
      </c>
      <c r="I7893" s="423"/>
      <c r="J7893" s="424">
        <v>0.29730000000000001</v>
      </c>
      <c r="K7893" s="424"/>
      <c r="L7893" s="424"/>
    </row>
    <row r="7894" spans="1:12" ht="17.100000000000001" customHeight="1">
      <c r="A7894" s="298"/>
      <c r="B7894" s="298"/>
      <c r="C7894" s="298"/>
      <c r="D7894" s="298"/>
      <c r="E7894" s="298"/>
      <c r="F7894" s="298"/>
      <c r="G7894" s="298"/>
      <c r="H7894" s="298"/>
      <c r="I7894" s="298"/>
      <c r="J7894" s="298" t="s">
        <v>12992</v>
      </c>
      <c r="K7894" s="298"/>
      <c r="L7894" s="298" t="s">
        <v>13727</v>
      </c>
    </row>
    <row r="7895" spans="1:12">
      <c r="A7895" s="414" t="s">
        <v>13060</v>
      </c>
      <c r="B7895" s="414"/>
      <c r="C7895" s="414"/>
      <c r="D7895" s="414"/>
      <c r="E7895" s="414"/>
      <c r="F7895" s="414"/>
      <c r="G7895" s="414"/>
      <c r="H7895" s="414"/>
      <c r="I7895" s="294"/>
      <c r="J7895" s="294"/>
      <c r="K7895" s="294"/>
      <c r="L7895" s="294"/>
    </row>
    <row r="7896" spans="1:12" ht="17.100000000000001" customHeight="1">
      <c r="A7896" s="294" t="s">
        <v>12978</v>
      </c>
      <c r="B7896" s="298" t="s">
        <v>12979</v>
      </c>
      <c r="C7896" s="294" t="s">
        <v>12980</v>
      </c>
      <c r="D7896" s="294" t="s">
        <v>12981</v>
      </c>
      <c r="E7896" s="299" t="s">
        <v>12982</v>
      </c>
      <c r="F7896" s="413" t="s">
        <v>12983</v>
      </c>
      <c r="G7896" s="413"/>
      <c r="H7896" s="413" t="s">
        <v>12984</v>
      </c>
      <c r="I7896" s="413"/>
      <c r="J7896" s="413" t="s">
        <v>12985</v>
      </c>
      <c r="K7896" s="413"/>
      <c r="L7896" s="413"/>
    </row>
    <row r="7897" spans="1:12" ht="24" customHeight="1">
      <c r="A7897" s="300" t="s">
        <v>12986</v>
      </c>
      <c r="B7897" s="301" t="s">
        <v>13061</v>
      </c>
      <c r="C7897" s="300" t="s">
        <v>9</v>
      </c>
      <c r="D7897" s="300" t="s">
        <v>12522</v>
      </c>
      <c r="E7897" s="302" t="s">
        <v>27</v>
      </c>
      <c r="F7897" s="423" t="s">
        <v>12964</v>
      </c>
      <c r="G7897" s="423"/>
      <c r="H7897" s="423">
        <v>5.9456508000000001</v>
      </c>
      <c r="I7897" s="423"/>
      <c r="J7897" s="424">
        <v>15.0425</v>
      </c>
      <c r="K7897" s="424"/>
      <c r="L7897" s="424"/>
    </row>
    <row r="7898" spans="1:12" ht="24" customHeight="1">
      <c r="A7898" s="300" t="s">
        <v>12986</v>
      </c>
      <c r="B7898" s="301" t="s">
        <v>13062</v>
      </c>
      <c r="C7898" s="300" t="s">
        <v>9</v>
      </c>
      <c r="D7898" s="300" t="s">
        <v>12527</v>
      </c>
      <c r="E7898" s="302" t="s">
        <v>27</v>
      </c>
      <c r="F7898" s="423" t="s">
        <v>13063</v>
      </c>
      <c r="G7898" s="423"/>
      <c r="H7898" s="423">
        <v>5.9456508000000001</v>
      </c>
      <c r="I7898" s="423"/>
      <c r="J7898" s="424">
        <v>2.0215000000000001</v>
      </c>
      <c r="K7898" s="424"/>
      <c r="L7898" s="424"/>
    </row>
    <row r="7899" spans="1:12" ht="17.100000000000001" customHeight="1">
      <c r="A7899" s="298"/>
      <c r="B7899" s="298"/>
      <c r="C7899" s="298"/>
      <c r="D7899" s="298"/>
      <c r="E7899" s="298"/>
      <c r="F7899" s="298"/>
      <c r="G7899" s="298"/>
      <c r="H7899" s="298"/>
      <c r="I7899" s="298"/>
      <c r="J7899" s="298" t="s">
        <v>12992</v>
      </c>
      <c r="K7899" s="298"/>
      <c r="L7899" s="298" t="s">
        <v>14843</v>
      </c>
    </row>
    <row r="7900" spans="1:12" ht="17.100000000000001" customHeight="1">
      <c r="A7900" s="294" t="s">
        <v>13014</v>
      </c>
      <c r="B7900" s="294"/>
      <c r="C7900" s="294"/>
      <c r="D7900" s="294"/>
      <c r="E7900" s="294"/>
      <c r="F7900" s="294"/>
      <c r="G7900" s="294"/>
      <c r="H7900" s="294"/>
      <c r="I7900" s="294"/>
      <c r="J7900" s="294"/>
      <c r="K7900" s="294"/>
      <c r="L7900" s="294"/>
    </row>
    <row r="7901" spans="1:12" ht="17.100000000000001" customHeight="1">
      <c r="A7901" s="298"/>
      <c r="B7901" s="298"/>
      <c r="C7901" s="298"/>
      <c r="D7901" s="298"/>
      <c r="E7901" s="298"/>
      <c r="F7901" s="298"/>
      <c r="G7901" s="298"/>
      <c r="H7901" s="298"/>
      <c r="I7901" s="298"/>
      <c r="J7901" s="298" t="s">
        <v>13015</v>
      </c>
      <c r="K7901" s="298"/>
      <c r="L7901" s="298" t="s">
        <v>14844</v>
      </c>
    </row>
    <row r="7902" spans="1:12" ht="17.100000000000001" customHeight="1">
      <c r="A7902" s="298"/>
      <c r="B7902" s="298"/>
      <c r="C7902" s="298"/>
      <c r="D7902" s="298"/>
      <c r="E7902" s="298"/>
      <c r="F7902" s="298"/>
      <c r="G7902" s="298"/>
      <c r="H7902" s="298"/>
      <c r="I7902" s="298"/>
      <c r="J7902" s="298" t="s">
        <v>13017</v>
      </c>
      <c r="K7902" s="298" t="s">
        <v>13018</v>
      </c>
      <c r="L7902" s="298" t="s">
        <v>14845</v>
      </c>
    </row>
    <row r="7903" spans="1:12" ht="17.100000000000001" customHeight="1">
      <c r="A7903" s="298"/>
      <c r="B7903" s="298"/>
      <c r="C7903" s="298"/>
      <c r="D7903" s="298"/>
      <c r="E7903" s="298"/>
      <c r="F7903" s="298"/>
      <c r="G7903" s="298"/>
      <c r="H7903" s="298"/>
      <c r="I7903" s="298"/>
      <c r="J7903" s="298" t="s">
        <v>13020</v>
      </c>
      <c r="K7903" s="298"/>
      <c r="L7903" s="298" t="s">
        <v>14846</v>
      </c>
    </row>
    <row r="7904" spans="1:12" ht="17.100000000000001" customHeight="1">
      <c r="A7904" s="298"/>
      <c r="B7904" s="298"/>
      <c r="C7904" s="298"/>
      <c r="D7904" s="298"/>
      <c r="E7904" s="298"/>
      <c r="F7904" s="298"/>
      <c r="G7904" s="298"/>
      <c r="H7904" s="298"/>
      <c r="I7904" s="298"/>
      <c r="J7904" s="298" t="s">
        <v>13022</v>
      </c>
      <c r="K7904" s="298" t="s">
        <v>12974</v>
      </c>
      <c r="L7904" s="298" t="s">
        <v>14847</v>
      </c>
    </row>
    <row r="7905" spans="1:12" ht="17.100000000000001" customHeight="1">
      <c r="A7905" s="298"/>
      <c r="B7905" s="298"/>
      <c r="C7905" s="298"/>
      <c r="D7905" s="298"/>
      <c r="E7905" s="298"/>
      <c r="F7905" s="298"/>
      <c r="G7905" s="298"/>
      <c r="H7905" s="298"/>
      <c r="I7905" s="298"/>
      <c r="J7905" s="298" t="s">
        <v>13024</v>
      </c>
      <c r="K7905" s="298"/>
      <c r="L7905" s="298" t="s">
        <v>14848</v>
      </c>
    </row>
    <row r="7906" spans="1:12" ht="30" customHeight="1">
      <c r="A7906" s="299"/>
      <c r="B7906" s="299"/>
      <c r="C7906" s="299"/>
      <c r="D7906" s="299"/>
      <c r="E7906" s="299"/>
      <c r="F7906" s="299"/>
      <c r="G7906" s="299"/>
      <c r="H7906" s="299"/>
      <c r="I7906" s="299"/>
      <c r="J7906" s="299"/>
      <c r="K7906" s="299"/>
      <c r="L7906" s="299"/>
    </row>
    <row r="7907" spans="1:12" ht="48" customHeight="1">
      <c r="A7907" s="295" t="s">
        <v>14849</v>
      </c>
      <c r="B7907" s="296" t="s">
        <v>14850</v>
      </c>
      <c r="C7907" s="295" t="s">
        <v>9</v>
      </c>
      <c r="D7907" s="295" t="s">
        <v>1169</v>
      </c>
      <c r="E7907" s="297" t="s">
        <v>51</v>
      </c>
      <c r="F7907" s="296"/>
      <c r="G7907" s="296"/>
      <c r="H7907" s="296"/>
      <c r="I7907" s="296"/>
      <c r="J7907" s="296"/>
      <c r="K7907" s="296"/>
      <c r="L7907" s="296"/>
    </row>
    <row r="7908" spans="1:12">
      <c r="A7908" s="414" t="s">
        <v>12977</v>
      </c>
      <c r="B7908" s="414"/>
      <c r="C7908" s="414"/>
      <c r="D7908" s="414"/>
      <c r="E7908" s="414"/>
      <c r="F7908" s="414"/>
      <c r="G7908" s="414"/>
      <c r="H7908" s="414"/>
      <c r="I7908" s="294"/>
      <c r="J7908" s="294"/>
      <c r="K7908" s="294"/>
      <c r="L7908" s="294"/>
    </row>
    <row r="7909" spans="1:12" ht="17.100000000000001" customHeight="1">
      <c r="A7909" s="294" t="s">
        <v>12978</v>
      </c>
      <c r="B7909" s="298" t="s">
        <v>12979</v>
      </c>
      <c r="C7909" s="294" t="s">
        <v>12980</v>
      </c>
      <c r="D7909" s="294" t="s">
        <v>12981</v>
      </c>
      <c r="E7909" s="299" t="s">
        <v>12982</v>
      </c>
      <c r="F7909" s="413" t="s">
        <v>12983</v>
      </c>
      <c r="G7909" s="413"/>
      <c r="H7909" s="413" t="s">
        <v>12984</v>
      </c>
      <c r="I7909" s="413"/>
      <c r="J7909" s="413" t="s">
        <v>12985</v>
      </c>
      <c r="K7909" s="413"/>
      <c r="L7909" s="413"/>
    </row>
    <row r="7910" spans="1:12" ht="24" customHeight="1">
      <c r="A7910" s="300" t="s">
        <v>12986</v>
      </c>
      <c r="B7910" s="301" t="s">
        <v>13085</v>
      </c>
      <c r="C7910" s="300" t="s">
        <v>9</v>
      </c>
      <c r="D7910" s="300" t="s">
        <v>7909</v>
      </c>
      <c r="E7910" s="302" t="s">
        <v>51</v>
      </c>
      <c r="F7910" s="423" t="s">
        <v>13086</v>
      </c>
      <c r="G7910" s="423"/>
      <c r="H7910" s="423">
        <v>7.0599E-3</v>
      </c>
      <c r="I7910" s="423"/>
      <c r="J7910" s="424">
        <v>0.73419999999999996</v>
      </c>
      <c r="K7910" s="424"/>
      <c r="L7910" s="424"/>
    </row>
    <row r="7911" spans="1:12" ht="24" customHeight="1">
      <c r="A7911" s="300" t="s">
        <v>12986</v>
      </c>
      <c r="B7911" s="301" t="s">
        <v>13087</v>
      </c>
      <c r="C7911" s="300" t="s">
        <v>9</v>
      </c>
      <c r="D7911" s="300" t="s">
        <v>8873</v>
      </c>
      <c r="E7911" s="302" t="s">
        <v>51</v>
      </c>
      <c r="F7911" s="423" t="s">
        <v>13088</v>
      </c>
      <c r="G7911" s="423"/>
      <c r="H7911" s="423">
        <v>6.7299999999999999E-4</v>
      </c>
      <c r="I7911" s="423"/>
      <c r="J7911" s="424">
        <v>0.58509999999999995</v>
      </c>
      <c r="K7911" s="424"/>
      <c r="L7911" s="424"/>
    </row>
    <row r="7912" spans="1:12" ht="48" customHeight="1">
      <c r="A7912" s="300" t="s">
        <v>12986</v>
      </c>
      <c r="B7912" s="301" t="s">
        <v>13089</v>
      </c>
      <c r="C7912" s="300" t="s">
        <v>9</v>
      </c>
      <c r="D7912" s="300" t="s">
        <v>9227</v>
      </c>
      <c r="E7912" s="302" t="s">
        <v>51</v>
      </c>
      <c r="F7912" s="423" t="s">
        <v>13090</v>
      </c>
      <c r="G7912" s="423"/>
      <c r="H7912" s="423">
        <v>4.7090000000000001E-4</v>
      </c>
      <c r="I7912" s="423"/>
      <c r="J7912" s="424">
        <v>0.62960000000000005</v>
      </c>
      <c r="K7912" s="424"/>
      <c r="L7912" s="424"/>
    </row>
    <row r="7913" spans="1:12" ht="24" customHeight="1">
      <c r="A7913" s="300" t="s">
        <v>12986</v>
      </c>
      <c r="B7913" s="301" t="s">
        <v>13091</v>
      </c>
      <c r="C7913" s="300" t="s">
        <v>9</v>
      </c>
      <c r="D7913" s="300" t="s">
        <v>9580</v>
      </c>
      <c r="E7913" s="302" t="s">
        <v>51</v>
      </c>
      <c r="F7913" s="423" t="s">
        <v>13092</v>
      </c>
      <c r="G7913" s="423"/>
      <c r="H7913" s="423">
        <v>4.6139999999999999E-4</v>
      </c>
      <c r="I7913" s="423"/>
      <c r="J7913" s="424">
        <v>0.41360000000000002</v>
      </c>
      <c r="K7913" s="424"/>
      <c r="L7913" s="424"/>
    </row>
    <row r="7914" spans="1:12" ht="24" customHeight="1">
      <c r="A7914" s="300" t="s">
        <v>12986</v>
      </c>
      <c r="B7914" s="301" t="s">
        <v>12987</v>
      </c>
      <c r="C7914" s="300" t="s">
        <v>9</v>
      </c>
      <c r="D7914" s="300" t="s">
        <v>9831</v>
      </c>
      <c r="E7914" s="302" t="s">
        <v>12988</v>
      </c>
      <c r="F7914" s="423" t="s">
        <v>12989</v>
      </c>
      <c r="G7914" s="423"/>
      <c r="H7914" s="423">
        <v>0.1633722</v>
      </c>
      <c r="I7914" s="423"/>
      <c r="J7914" s="424">
        <v>1.6533</v>
      </c>
      <c r="K7914" s="424"/>
      <c r="L7914" s="424"/>
    </row>
    <row r="7915" spans="1:12" ht="36" customHeight="1">
      <c r="A7915" s="300" t="s">
        <v>12986</v>
      </c>
      <c r="B7915" s="301" t="s">
        <v>12990</v>
      </c>
      <c r="C7915" s="300" t="s">
        <v>9</v>
      </c>
      <c r="D7915" s="300" t="s">
        <v>11426</v>
      </c>
      <c r="E7915" s="302" t="s">
        <v>51</v>
      </c>
      <c r="F7915" s="423" t="s">
        <v>12991</v>
      </c>
      <c r="G7915" s="423"/>
      <c r="H7915" s="423">
        <v>8.5617000000000002E-3</v>
      </c>
      <c r="I7915" s="423"/>
      <c r="J7915" s="424">
        <v>1.1316999999999999</v>
      </c>
      <c r="K7915" s="424"/>
      <c r="L7915" s="424"/>
    </row>
    <row r="7916" spans="1:12" ht="17.100000000000001" customHeight="1">
      <c r="A7916" s="298"/>
      <c r="B7916" s="298"/>
      <c r="C7916" s="298"/>
      <c r="D7916" s="298"/>
      <c r="E7916" s="298"/>
      <c r="F7916" s="298"/>
      <c r="G7916" s="298"/>
      <c r="H7916" s="298"/>
      <c r="I7916" s="298"/>
      <c r="J7916" s="298" t="s">
        <v>12992</v>
      </c>
      <c r="K7916" s="298"/>
      <c r="L7916" s="298" t="s">
        <v>14851</v>
      </c>
    </row>
    <row r="7917" spans="1:12">
      <c r="A7917" s="414" t="s">
        <v>12994</v>
      </c>
      <c r="B7917" s="414"/>
      <c r="C7917" s="414"/>
      <c r="D7917" s="414"/>
      <c r="E7917" s="414"/>
      <c r="F7917" s="414"/>
      <c r="G7917" s="414"/>
      <c r="H7917" s="414"/>
      <c r="I7917" s="294"/>
      <c r="J7917" s="294"/>
      <c r="K7917" s="294"/>
      <c r="L7917" s="294"/>
    </row>
    <row r="7918" spans="1:12" ht="17.100000000000001" customHeight="1">
      <c r="A7918" s="294" t="s">
        <v>12978</v>
      </c>
      <c r="B7918" s="298" t="s">
        <v>12979</v>
      </c>
      <c r="C7918" s="294" t="s">
        <v>12980</v>
      </c>
      <c r="D7918" s="294" t="s">
        <v>12981</v>
      </c>
      <c r="E7918" s="299" t="s">
        <v>12982</v>
      </c>
      <c r="F7918" s="413" t="s">
        <v>12983</v>
      </c>
      <c r="G7918" s="413"/>
      <c r="H7918" s="413" t="s">
        <v>12984</v>
      </c>
      <c r="I7918" s="413"/>
      <c r="J7918" s="413" t="s">
        <v>12985</v>
      </c>
      <c r="K7918" s="413"/>
      <c r="L7918" s="413"/>
    </row>
    <row r="7919" spans="1:12" ht="24" customHeight="1">
      <c r="A7919" s="300" t="s">
        <v>12986</v>
      </c>
      <c r="B7919" s="301" t="s">
        <v>13197</v>
      </c>
      <c r="C7919" s="300" t="s">
        <v>9</v>
      </c>
      <c r="D7919" s="300" t="s">
        <v>6983</v>
      </c>
      <c r="E7919" s="302" t="s">
        <v>27</v>
      </c>
      <c r="F7919" s="423" t="s">
        <v>13198</v>
      </c>
      <c r="G7919" s="423"/>
      <c r="H7919" s="423">
        <v>6.1777489000000001</v>
      </c>
      <c r="I7919" s="423"/>
      <c r="J7919" s="424">
        <v>31.197600000000001</v>
      </c>
      <c r="K7919" s="424"/>
      <c r="L7919" s="424"/>
    </row>
    <row r="7920" spans="1:12" ht="24" customHeight="1">
      <c r="A7920" s="300" t="s">
        <v>12986</v>
      </c>
      <c r="B7920" s="301" t="s">
        <v>13199</v>
      </c>
      <c r="C7920" s="300" t="s">
        <v>9</v>
      </c>
      <c r="D7920" s="300" t="s">
        <v>8746</v>
      </c>
      <c r="E7920" s="302" t="s">
        <v>27</v>
      </c>
      <c r="F7920" s="423" t="s">
        <v>13196</v>
      </c>
      <c r="G7920" s="423"/>
      <c r="H7920" s="423">
        <v>6.1777489000000001</v>
      </c>
      <c r="I7920" s="423"/>
      <c r="J7920" s="424">
        <v>44.417999999999999</v>
      </c>
      <c r="K7920" s="424"/>
      <c r="L7920" s="424"/>
    </row>
    <row r="7921" spans="1:12" ht="17.100000000000001" customHeight="1">
      <c r="A7921" s="298"/>
      <c r="B7921" s="298"/>
      <c r="C7921" s="298"/>
      <c r="D7921" s="298"/>
      <c r="E7921" s="298"/>
      <c r="F7921" s="298"/>
      <c r="G7921" s="298"/>
      <c r="H7921" s="298"/>
      <c r="I7921" s="298"/>
      <c r="J7921" s="298" t="s">
        <v>12992</v>
      </c>
      <c r="K7921" s="298"/>
      <c r="L7921" s="298" t="s">
        <v>14852</v>
      </c>
    </row>
    <row r="7922" spans="1:12">
      <c r="A7922" s="414" t="s">
        <v>12998</v>
      </c>
      <c r="B7922" s="414"/>
      <c r="C7922" s="414"/>
      <c r="D7922" s="414"/>
      <c r="E7922" s="414"/>
      <c r="F7922" s="414"/>
      <c r="G7922" s="414"/>
      <c r="H7922" s="414"/>
      <c r="I7922" s="294"/>
      <c r="J7922" s="294"/>
      <c r="K7922" s="294"/>
      <c r="L7922" s="294"/>
    </row>
    <row r="7923" spans="1:12" ht="17.100000000000001" customHeight="1">
      <c r="A7923" s="294" t="s">
        <v>12978</v>
      </c>
      <c r="B7923" s="298" t="s">
        <v>12979</v>
      </c>
      <c r="C7923" s="294" t="s">
        <v>12980</v>
      </c>
      <c r="D7923" s="294" t="s">
        <v>12981</v>
      </c>
      <c r="E7923" s="299" t="s">
        <v>12982</v>
      </c>
      <c r="F7923" s="413" t="s">
        <v>12983</v>
      </c>
      <c r="G7923" s="413"/>
      <c r="H7923" s="413" t="s">
        <v>12984</v>
      </c>
      <c r="I7923" s="413"/>
      <c r="J7923" s="413" t="s">
        <v>12985</v>
      </c>
      <c r="K7923" s="413"/>
      <c r="L7923" s="413"/>
    </row>
    <row r="7924" spans="1:12" ht="36" customHeight="1">
      <c r="A7924" s="300" t="s">
        <v>12986</v>
      </c>
      <c r="B7924" s="301" t="s">
        <v>14853</v>
      </c>
      <c r="C7924" s="300" t="s">
        <v>9</v>
      </c>
      <c r="D7924" s="300" t="s">
        <v>10639</v>
      </c>
      <c r="E7924" s="302" t="s">
        <v>51</v>
      </c>
      <c r="F7924" s="423" t="s">
        <v>14854</v>
      </c>
      <c r="G7924" s="423"/>
      <c r="H7924" s="423">
        <v>1</v>
      </c>
      <c r="I7924" s="423"/>
      <c r="J7924" s="424">
        <v>781.68</v>
      </c>
      <c r="K7924" s="424"/>
      <c r="L7924" s="424"/>
    </row>
    <row r="7925" spans="1:12" ht="24" customHeight="1">
      <c r="A7925" s="300" t="s">
        <v>12986</v>
      </c>
      <c r="B7925" s="301" t="s">
        <v>13099</v>
      </c>
      <c r="C7925" s="300" t="s">
        <v>9</v>
      </c>
      <c r="D7925" s="300" t="s">
        <v>7224</v>
      </c>
      <c r="E7925" s="302" t="s">
        <v>51</v>
      </c>
      <c r="F7925" s="423" t="s">
        <v>13100</v>
      </c>
      <c r="G7925" s="423"/>
      <c r="H7925" s="423">
        <v>8.3387799999999998E-2</v>
      </c>
      <c r="I7925" s="423"/>
      <c r="J7925" s="424">
        <v>0.76629999999999998</v>
      </c>
      <c r="K7925" s="424"/>
      <c r="L7925" s="424"/>
    </row>
    <row r="7926" spans="1:12" ht="24" customHeight="1">
      <c r="A7926" s="300" t="s">
        <v>12986</v>
      </c>
      <c r="B7926" s="301" t="s">
        <v>13101</v>
      </c>
      <c r="C7926" s="300" t="s">
        <v>9</v>
      </c>
      <c r="D7926" s="300" t="s">
        <v>7359</v>
      </c>
      <c r="E7926" s="302" t="s">
        <v>51</v>
      </c>
      <c r="F7926" s="423" t="s">
        <v>13102</v>
      </c>
      <c r="G7926" s="423"/>
      <c r="H7926" s="423">
        <v>2.6909999999999998E-3</v>
      </c>
      <c r="I7926" s="423"/>
      <c r="J7926" s="424">
        <v>0.3458</v>
      </c>
      <c r="K7926" s="424"/>
      <c r="L7926" s="424"/>
    </row>
    <row r="7927" spans="1:12" ht="24" customHeight="1">
      <c r="A7927" s="300" t="s">
        <v>12986</v>
      </c>
      <c r="B7927" s="301" t="s">
        <v>13103</v>
      </c>
      <c r="C7927" s="300" t="s">
        <v>9</v>
      </c>
      <c r="D7927" s="300" t="s">
        <v>8851</v>
      </c>
      <c r="E7927" s="302" t="s">
        <v>51</v>
      </c>
      <c r="F7927" s="423" t="s">
        <v>13104</v>
      </c>
      <c r="G7927" s="423"/>
      <c r="H7927" s="423">
        <v>2.1535E-3</v>
      </c>
      <c r="I7927" s="423"/>
      <c r="J7927" s="424">
        <v>0.41699999999999998</v>
      </c>
      <c r="K7927" s="424"/>
      <c r="L7927" s="424"/>
    </row>
    <row r="7928" spans="1:12" ht="24" customHeight="1">
      <c r="A7928" s="300" t="s">
        <v>12986</v>
      </c>
      <c r="B7928" s="301" t="s">
        <v>13105</v>
      </c>
      <c r="C7928" s="300" t="s">
        <v>9</v>
      </c>
      <c r="D7928" s="300" t="s">
        <v>8852</v>
      </c>
      <c r="E7928" s="302" t="s">
        <v>51</v>
      </c>
      <c r="F7928" s="423" t="s">
        <v>13106</v>
      </c>
      <c r="G7928" s="423"/>
      <c r="H7928" s="423">
        <v>4.6139999999999999E-4</v>
      </c>
      <c r="I7928" s="423"/>
      <c r="J7928" s="424">
        <v>0.253</v>
      </c>
      <c r="K7928" s="424"/>
      <c r="L7928" s="424"/>
    </row>
    <row r="7929" spans="1:12" ht="24" customHeight="1">
      <c r="A7929" s="300" t="s">
        <v>12986</v>
      </c>
      <c r="B7929" s="301" t="s">
        <v>13107</v>
      </c>
      <c r="C7929" s="300" t="s">
        <v>9</v>
      </c>
      <c r="D7929" s="300" t="s">
        <v>9000</v>
      </c>
      <c r="E7929" s="302" t="s">
        <v>51</v>
      </c>
      <c r="F7929" s="423" t="s">
        <v>13108</v>
      </c>
      <c r="G7929" s="423"/>
      <c r="H7929" s="423">
        <v>9.4911599999999999E-2</v>
      </c>
      <c r="I7929" s="423"/>
      <c r="J7929" s="424">
        <v>0.64259999999999995</v>
      </c>
      <c r="K7929" s="424"/>
      <c r="L7929" s="424"/>
    </row>
    <row r="7930" spans="1:12" ht="24" customHeight="1">
      <c r="A7930" s="300" t="s">
        <v>12986</v>
      </c>
      <c r="B7930" s="301" t="s">
        <v>13109</v>
      </c>
      <c r="C7930" s="300" t="s">
        <v>9</v>
      </c>
      <c r="D7930" s="300" t="s">
        <v>9574</v>
      </c>
      <c r="E7930" s="302" t="s">
        <v>51</v>
      </c>
      <c r="F7930" s="423" t="s">
        <v>13110</v>
      </c>
      <c r="G7930" s="423"/>
      <c r="H7930" s="423">
        <v>3.0099299999999999E-2</v>
      </c>
      <c r="I7930" s="423"/>
      <c r="J7930" s="424">
        <v>0.26579999999999998</v>
      </c>
      <c r="K7930" s="424"/>
      <c r="L7930" s="424"/>
    </row>
    <row r="7931" spans="1:12" ht="24" customHeight="1">
      <c r="A7931" s="300" t="s">
        <v>12986</v>
      </c>
      <c r="B7931" s="301" t="s">
        <v>13111</v>
      </c>
      <c r="C7931" s="300" t="s">
        <v>9</v>
      </c>
      <c r="D7931" s="300" t="s">
        <v>10714</v>
      </c>
      <c r="E7931" s="302" t="s">
        <v>93</v>
      </c>
      <c r="F7931" s="423" t="s">
        <v>13112</v>
      </c>
      <c r="G7931" s="423"/>
      <c r="H7931" s="423">
        <v>1.5819E-2</v>
      </c>
      <c r="I7931" s="423"/>
      <c r="J7931" s="424">
        <v>0.2414</v>
      </c>
      <c r="K7931" s="424"/>
      <c r="L7931" s="424"/>
    </row>
    <row r="7932" spans="1:12" ht="24" customHeight="1">
      <c r="A7932" s="300" t="s">
        <v>12986</v>
      </c>
      <c r="B7932" s="301" t="s">
        <v>13113</v>
      </c>
      <c r="C7932" s="300" t="s">
        <v>9</v>
      </c>
      <c r="D7932" s="300" t="s">
        <v>10809</v>
      </c>
      <c r="E7932" s="302" t="s">
        <v>51</v>
      </c>
      <c r="F7932" s="423" t="s">
        <v>13114</v>
      </c>
      <c r="G7932" s="423"/>
      <c r="H7932" s="423">
        <v>1.5819E-2</v>
      </c>
      <c r="I7932" s="423"/>
      <c r="J7932" s="424">
        <v>0.1898</v>
      </c>
      <c r="K7932" s="424"/>
      <c r="L7932" s="424"/>
    </row>
    <row r="7933" spans="1:12" ht="24" customHeight="1">
      <c r="A7933" s="300" t="s">
        <v>12986</v>
      </c>
      <c r="B7933" s="301" t="s">
        <v>13115</v>
      </c>
      <c r="C7933" s="300" t="s">
        <v>9</v>
      </c>
      <c r="D7933" s="300" t="s">
        <v>10810</v>
      </c>
      <c r="E7933" s="302" t="s">
        <v>51</v>
      </c>
      <c r="F7933" s="423" t="s">
        <v>13116</v>
      </c>
      <c r="G7933" s="423"/>
      <c r="H7933" s="423">
        <v>1.5819E-2</v>
      </c>
      <c r="I7933" s="423"/>
      <c r="J7933" s="424">
        <v>0.4209</v>
      </c>
      <c r="K7933" s="424"/>
      <c r="L7933" s="424"/>
    </row>
    <row r="7934" spans="1:12" ht="24" customHeight="1">
      <c r="A7934" s="300" t="s">
        <v>12986</v>
      </c>
      <c r="B7934" s="301" t="s">
        <v>13117</v>
      </c>
      <c r="C7934" s="300" t="s">
        <v>9</v>
      </c>
      <c r="D7934" s="300" t="s">
        <v>10837</v>
      </c>
      <c r="E7934" s="302" t="s">
        <v>51</v>
      </c>
      <c r="F7934" s="423" t="s">
        <v>13118</v>
      </c>
      <c r="G7934" s="423"/>
      <c r="H7934" s="423">
        <v>5.3870000000000003E-4</v>
      </c>
      <c r="I7934" s="423"/>
      <c r="J7934" s="424">
        <v>0.23980000000000001</v>
      </c>
      <c r="K7934" s="424"/>
      <c r="L7934" s="424"/>
    </row>
    <row r="7935" spans="1:12" ht="24" customHeight="1">
      <c r="A7935" s="300" t="s">
        <v>12986</v>
      </c>
      <c r="B7935" s="301" t="s">
        <v>13003</v>
      </c>
      <c r="C7935" s="300" t="s">
        <v>9</v>
      </c>
      <c r="D7935" s="300" t="s">
        <v>7216</v>
      </c>
      <c r="E7935" s="302" t="s">
        <v>51</v>
      </c>
      <c r="F7935" s="423" t="s">
        <v>13004</v>
      </c>
      <c r="G7935" s="423"/>
      <c r="H7935" s="423">
        <v>3.1683200000000002E-2</v>
      </c>
      <c r="I7935" s="423"/>
      <c r="J7935" s="424">
        <v>1.0585</v>
      </c>
      <c r="K7935" s="424"/>
      <c r="L7935" s="424"/>
    </row>
    <row r="7936" spans="1:12" ht="24" customHeight="1">
      <c r="A7936" s="300" t="s">
        <v>12986</v>
      </c>
      <c r="B7936" s="301" t="s">
        <v>13005</v>
      </c>
      <c r="C7936" s="300" t="s">
        <v>9</v>
      </c>
      <c r="D7936" s="300" t="s">
        <v>7393</v>
      </c>
      <c r="E7936" s="302" t="s">
        <v>12988</v>
      </c>
      <c r="F7936" s="423" t="s">
        <v>13006</v>
      </c>
      <c r="G7936" s="423"/>
      <c r="H7936" s="423">
        <v>1.90606E-2</v>
      </c>
      <c r="I7936" s="423"/>
      <c r="J7936" s="424">
        <v>1.0293000000000001</v>
      </c>
      <c r="K7936" s="424"/>
      <c r="L7936" s="424"/>
    </row>
    <row r="7937" spans="1:12" ht="24" customHeight="1">
      <c r="A7937" s="300" t="s">
        <v>12986</v>
      </c>
      <c r="B7937" s="301" t="s">
        <v>13007</v>
      </c>
      <c r="C7937" s="300" t="s">
        <v>9</v>
      </c>
      <c r="D7937" s="300" t="s">
        <v>10619</v>
      </c>
      <c r="E7937" s="302" t="s">
        <v>51</v>
      </c>
      <c r="F7937" s="423" t="s">
        <v>13008</v>
      </c>
      <c r="G7937" s="423"/>
      <c r="H7937" s="423">
        <v>1.4785599999999999E-2</v>
      </c>
      <c r="I7937" s="423"/>
      <c r="J7937" s="424">
        <v>2.8277000000000001</v>
      </c>
      <c r="K7937" s="424"/>
      <c r="L7937" s="424"/>
    </row>
    <row r="7938" spans="1:12" ht="24" customHeight="1">
      <c r="A7938" s="300" t="s">
        <v>12986</v>
      </c>
      <c r="B7938" s="301" t="s">
        <v>13009</v>
      </c>
      <c r="C7938" s="300" t="s">
        <v>9</v>
      </c>
      <c r="D7938" s="300" t="s">
        <v>10769</v>
      </c>
      <c r="E7938" s="302" t="s">
        <v>51</v>
      </c>
      <c r="F7938" s="423" t="s">
        <v>13010</v>
      </c>
      <c r="G7938" s="423"/>
      <c r="H7938" s="423">
        <v>1.3291002999999999</v>
      </c>
      <c r="I7938" s="423"/>
      <c r="J7938" s="424">
        <v>1.6747000000000001</v>
      </c>
      <c r="K7938" s="424"/>
      <c r="L7938" s="424"/>
    </row>
    <row r="7939" spans="1:12" ht="24" customHeight="1">
      <c r="A7939" s="300" t="s">
        <v>12986</v>
      </c>
      <c r="B7939" s="301" t="s">
        <v>13011</v>
      </c>
      <c r="C7939" s="300" t="s">
        <v>9</v>
      </c>
      <c r="D7939" s="300" t="s">
        <v>10929</v>
      </c>
      <c r="E7939" s="302" t="s">
        <v>51</v>
      </c>
      <c r="F7939" s="423" t="s">
        <v>13012</v>
      </c>
      <c r="G7939" s="423"/>
      <c r="H7939" s="423">
        <v>1.28141E-2</v>
      </c>
      <c r="I7939" s="423"/>
      <c r="J7939" s="424">
        <v>1.9279999999999999</v>
      </c>
      <c r="K7939" s="424"/>
      <c r="L7939" s="424"/>
    </row>
    <row r="7940" spans="1:12" ht="17.100000000000001" customHeight="1">
      <c r="A7940" s="298"/>
      <c r="B7940" s="298"/>
      <c r="C7940" s="298"/>
      <c r="D7940" s="298"/>
      <c r="E7940" s="298"/>
      <c r="F7940" s="298"/>
      <c r="G7940" s="298"/>
      <c r="H7940" s="298"/>
      <c r="I7940" s="298"/>
      <c r="J7940" s="298" t="s">
        <v>12992</v>
      </c>
      <c r="K7940" s="298"/>
      <c r="L7940" s="298" t="s">
        <v>14855</v>
      </c>
    </row>
    <row r="7941" spans="1:12">
      <c r="A7941" s="414" t="s">
        <v>13056</v>
      </c>
      <c r="B7941" s="414"/>
      <c r="C7941" s="414"/>
      <c r="D7941" s="414"/>
      <c r="E7941" s="414"/>
      <c r="F7941" s="414"/>
      <c r="G7941" s="414"/>
      <c r="H7941" s="414"/>
      <c r="I7941" s="294"/>
      <c r="J7941" s="294"/>
      <c r="K7941" s="294"/>
      <c r="L7941" s="294"/>
    </row>
    <row r="7942" spans="1:12" ht="17.100000000000001" customHeight="1">
      <c r="A7942" s="294" t="s">
        <v>12978</v>
      </c>
      <c r="B7942" s="298" t="s">
        <v>12979</v>
      </c>
      <c r="C7942" s="294" t="s">
        <v>12980</v>
      </c>
      <c r="D7942" s="294" t="s">
        <v>12981</v>
      </c>
      <c r="E7942" s="299" t="s">
        <v>12982</v>
      </c>
      <c r="F7942" s="413" t="s">
        <v>12983</v>
      </c>
      <c r="G7942" s="413"/>
      <c r="H7942" s="413" t="s">
        <v>12984</v>
      </c>
      <c r="I7942" s="413"/>
      <c r="J7942" s="413" t="s">
        <v>12985</v>
      </c>
      <c r="K7942" s="413"/>
      <c r="L7942" s="413"/>
    </row>
    <row r="7943" spans="1:12" ht="24" customHeight="1">
      <c r="A7943" s="300" t="s">
        <v>12986</v>
      </c>
      <c r="B7943" s="301" t="s">
        <v>13057</v>
      </c>
      <c r="C7943" s="300" t="s">
        <v>9</v>
      </c>
      <c r="D7943" s="300" t="s">
        <v>12549</v>
      </c>
      <c r="E7943" s="302" t="s">
        <v>27</v>
      </c>
      <c r="F7943" s="423" t="s">
        <v>12948</v>
      </c>
      <c r="G7943" s="423"/>
      <c r="H7943" s="423">
        <v>11.8913016</v>
      </c>
      <c r="I7943" s="423"/>
      <c r="J7943" s="424">
        <v>7.7293000000000003</v>
      </c>
      <c r="K7943" s="424"/>
      <c r="L7943" s="424"/>
    </row>
    <row r="7944" spans="1:12" ht="17.100000000000001" customHeight="1">
      <c r="A7944" s="298"/>
      <c r="B7944" s="298"/>
      <c r="C7944" s="298"/>
      <c r="D7944" s="298"/>
      <c r="E7944" s="298"/>
      <c r="F7944" s="298"/>
      <c r="G7944" s="298"/>
      <c r="H7944" s="298"/>
      <c r="I7944" s="298"/>
      <c r="J7944" s="298" t="s">
        <v>12992</v>
      </c>
      <c r="K7944" s="298"/>
      <c r="L7944" s="298" t="s">
        <v>14856</v>
      </c>
    </row>
    <row r="7945" spans="1:12">
      <c r="A7945" s="414" t="s">
        <v>13058</v>
      </c>
      <c r="B7945" s="414"/>
      <c r="C7945" s="414"/>
      <c r="D7945" s="414"/>
      <c r="E7945" s="414"/>
      <c r="F7945" s="414"/>
      <c r="G7945" s="414"/>
      <c r="H7945" s="414"/>
      <c r="I7945" s="294"/>
      <c r="J7945" s="294"/>
      <c r="K7945" s="294"/>
      <c r="L7945" s="294"/>
    </row>
    <row r="7946" spans="1:12" ht="17.100000000000001" customHeight="1">
      <c r="A7946" s="294" t="s">
        <v>12978</v>
      </c>
      <c r="B7946" s="298" t="s">
        <v>12979</v>
      </c>
      <c r="C7946" s="294" t="s">
        <v>12980</v>
      </c>
      <c r="D7946" s="294" t="s">
        <v>12981</v>
      </c>
      <c r="E7946" s="299" t="s">
        <v>12982</v>
      </c>
      <c r="F7946" s="413" t="s">
        <v>12983</v>
      </c>
      <c r="G7946" s="413"/>
      <c r="H7946" s="413" t="s">
        <v>12984</v>
      </c>
      <c r="I7946" s="413"/>
      <c r="J7946" s="413" t="s">
        <v>12985</v>
      </c>
      <c r="K7946" s="413"/>
      <c r="L7946" s="413"/>
    </row>
    <row r="7947" spans="1:12" ht="24" customHeight="1">
      <c r="A7947" s="300" t="s">
        <v>12986</v>
      </c>
      <c r="B7947" s="301" t="s">
        <v>13059</v>
      </c>
      <c r="C7947" s="300" t="s">
        <v>9</v>
      </c>
      <c r="D7947" s="300" t="s">
        <v>12535</v>
      </c>
      <c r="E7947" s="302" t="s">
        <v>27</v>
      </c>
      <c r="F7947" s="423" t="s">
        <v>12936</v>
      </c>
      <c r="G7947" s="423"/>
      <c r="H7947" s="423">
        <v>11.8913016</v>
      </c>
      <c r="I7947" s="423"/>
      <c r="J7947" s="424">
        <v>0.59460000000000002</v>
      </c>
      <c r="K7947" s="424"/>
      <c r="L7947" s="424"/>
    </row>
    <row r="7948" spans="1:12" ht="17.100000000000001" customHeight="1">
      <c r="A7948" s="298"/>
      <c r="B7948" s="298"/>
      <c r="C7948" s="298"/>
      <c r="D7948" s="298"/>
      <c r="E7948" s="298"/>
      <c r="F7948" s="298"/>
      <c r="G7948" s="298"/>
      <c r="H7948" s="298"/>
      <c r="I7948" s="298"/>
      <c r="J7948" s="298" t="s">
        <v>12992</v>
      </c>
      <c r="K7948" s="298"/>
      <c r="L7948" s="298" t="s">
        <v>13098</v>
      </c>
    </row>
    <row r="7949" spans="1:12">
      <c r="A7949" s="414" t="s">
        <v>13060</v>
      </c>
      <c r="B7949" s="414"/>
      <c r="C7949" s="414"/>
      <c r="D7949" s="414"/>
      <c r="E7949" s="414"/>
      <c r="F7949" s="414"/>
      <c r="G7949" s="414"/>
      <c r="H7949" s="414"/>
      <c r="I7949" s="294"/>
      <c r="J7949" s="294"/>
      <c r="K7949" s="294"/>
      <c r="L7949" s="294"/>
    </row>
    <row r="7950" spans="1:12" ht="17.100000000000001" customHeight="1">
      <c r="A7950" s="294" t="s">
        <v>12978</v>
      </c>
      <c r="B7950" s="298" t="s">
        <v>12979</v>
      </c>
      <c r="C7950" s="294" t="s">
        <v>12980</v>
      </c>
      <c r="D7950" s="294" t="s">
        <v>12981</v>
      </c>
      <c r="E7950" s="299" t="s">
        <v>12982</v>
      </c>
      <c r="F7950" s="413" t="s">
        <v>12983</v>
      </c>
      <c r="G7950" s="413"/>
      <c r="H7950" s="413" t="s">
        <v>12984</v>
      </c>
      <c r="I7950" s="413"/>
      <c r="J7950" s="413" t="s">
        <v>12985</v>
      </c>
      <c r="K7950" s="413"/>
      <c r="L7950" s="413"/>
    </row>
    <row r="7951" spans="1:12" ht="24" customHeight="1">
      <c r="A7951" s="300" t="s">
        <v>12986</v>
      </c>
      <c r="B7951" s="301" t="s">
        <v>13061</v>
      </c>
      <c r="C7951" s="300" t="s">
        <v>9</v>
      </c>
      <c r="D7951" s="300" t="s">
        <v>12522</v>
      </c>
      <c r="E7951" s="302" t="s">
        <v>27</v>
      </c>
      <c r="F7951" s="423" t="s">
        <v>12964</v>
      </c>
      <c r="G7951" s="423"/>
      <c r="H7951" s="423">
        <v>11.8913016</v>
      </c>
      <c r="I7951" s="423"/>
      <c r="J7951" s="424">
        <v>30.085000000000001</v>
      </c>
      <c r="K7951" s="424"/>
      <c r="L7951" s="424"/>
    </row>
    <row r="7952" spans="1:12" ht="24" customHeight="1">
      <c r="A7952" s="300" t="s">
        <v>12986</v>
      </c>
      <c r="B7952" s="301" t="s">
        <v>13062</v>
      </c>
      <c r="C7952" s="300" t="s">
        <v>9</v>
      </c>
      <c r="D7952" s="300" t="s">
        <v>12527</v>
      </c>
      <c r="E7952" s="302" t="s">
        <v>27</v>
      </c>
      <c r="F7952" s="423" t="s">
        <v>13063</v>
      </c>
      <c r="G7952" s="423"/>
      <c r="H7952" s="423">
        <v>11.8913016</v>
      </c>
      <c r="I7952" s="423"/>
      <c r="J7952" s="424">
        <v>4.0430000000000001</v>
      </c>
      <c r="K7952" s="424"/>
      <c r="L7952" s="424"/>
    </row>
    <row r="7953" spans="1:12" ht="17.100000000000001" customHeight="1">
      <c r="A7953" s="298"/>
      <c r="B7953" s="298"/>
      <c r="C7953" s="298"/>
      <c r="D7953" s="298"/>
      <c r="E7953" s="298"/>
      <c r="F7953" s="298"/>
      <c r="G7953" s="298"/>
      <c r="H7953" s="298"/>
      <c r="I7953" s="298"/>
      <c r="J7953" s="298" t="s">
        <v>12992</v>
      </c>
      <c r="K7953" s="298"/>
      <c r="L7953" s="298" t="s">
        <v>14857</v>
      </c>
    </row>
    <row r="7954" spans="1:12" ht="17.100000000000001" customHeight="1">
      <c r="A7954" s="294" t="s">
        <v>13014</v>
      </c>
      <c r="B7954" s="294"/>
      <c r="C7954" s="294"/>
      <c r="D7954" s="294"/>
      <c r="E7954" s="294"/>
      <c r="F7954" s="294"/>
      <c r="G7954" s="294"/>
      <c r="H7954" s="294"/>
      <c r="I7954" s="294"/>
      <c r="J7954" s="294"/>
      <c r="K7954" s="294"/>
      <c r="L7954" s="294"/>
    </row>
    <row r="7955" spans="1:12" ht="17.100000000000001" customHeight="1">
      <c r="A7955" s="298"/>
      <c r="B7955" s="298"/>
      <c r="C7955" s="298"/>
      <c r="D7955" s="298"/>
      <c r="E7955" s="298"/>
      <c r="F7955" s="298"/>
      <c r="G7955" s="298"/>
      <c r="H7955" s="298"/>
      <c r="I7955" s="298"/>
      <c r="J7955" s="298" t="s">
        <v>13015</v>
      </c>
      <c r="K7955" s="298"/>
      <c r="L7955" s="298" t="s">
        <v>14858</v>
      </c>
    </row>
    <row r="7956" spans="1:12" ht="17.100000000000001" customHeight="1">
      <c r="A7956" s="298"/>
      <c r="B7956" s="298"/>
      <c r="C7956" s="298"/>
      <c r="D7956" s="298"/>
      <c r="E7956" s="298"/>
      <c r="F7956" s="298"/>
      <c r="G7956" s="298"/>
      <c r="H7956" s="298"/>
      <c r="I7956" s="298"/>
      <c r="J7956" s="298" t="s">
        <v>13017</v>
      </c>
      <c r="K7956" s="298" t="s">
        <v>13018</v>
      </c>
      <c r="L7956" s="298" t="s">
        <v>14859</v>
      </c>
    </row>
    <row r="7957" spans="1:12" ht="17.100000000000001" customHeight="1">
      <c r="A7957" s="298"/>
      <c r="B7957" s="298"/>
      <c r="C7957" s="298"/>
      <c r="D7957" s="298"/>
      <c r="E7957" s="298"/>
      <c r="F7957" s="298"/>
      <c r="G7957" s="298"/>
      <c r="H7957" s="298"/>
      <c r="I7957" s="298"/>
      <c r="J7957" s="298" t="s">
        <v>13020</v>
      </c>
      <c r="K7957" s="298"/>
      <c r="L7957" s="298" t="s">
        <v>14860</v>
      </c>
    </row>
    <row r="7958" spans="1:12" ht="17.100000000000001" customHeight="1">
      <c r="A7958" s="298"/>
      <c r="B7958" s="298"/>
      <c r="C7958" s="298"/>
      <c r="D7958" s="298"/>
      <c r="E7958" s="298"/>
      <c r="F7958" s="298"/>
      <c r="G7958" s="298"/>
      <c r="H7958" s="298"/>
      <c r="I7958" s="298"/>
      <c r="J7958" s="298" t="s">
        <v>13022</v>
      </c>
      <c r="K7958" s="298" t="s">
        <v>12974</v>
      </c>
      <c r="L7958" s="298" t="s">
        <v>14861</v>
      </c>
    </row>
    <row r="7959" spans="1:12" ht="17.100000000000001" customHeight="1">
      <c r="A7959" s="298"/>
      <c r="B7959" s="298"/>
      <c r="C7959" s="298"/>
      <c r="D7959" s="298"/>
      <c r="E7959" s="298"/>
      <c r="F7959" s="298"/>
      <c r="G7959" s="298"/>
      <c r="H7959" s="298"/>
      <c r="I7959" s="298"/>
      <c r="J7959" s="298" t="s">
        <v>13024</v>
      </c>
      <c r="K7959" s="298"/>
      <c r="L7959" s="298" t="s">
        <v>14862</v>
      </c>
    </row>
    <row r="7960" spans="1:12" ht="30" customHeight="1">
      <c r="A7960" s="299"/>
      <c r="B7960" s="299"/>
      <c r="C7960" s="299"/>
      <c r="D7960" s="299"/>
      <c r="E7960" s="299"/>
      <c r="F7960" s="299"/>
      <c r="G7960" s="299"/>
      <c r="H7960" s="299"/>
      <c r="I7960" s="299"/>
      <c r="J7960" s="299"/>
      <c r="K7960" s="299"/>
      <c r="L7960" s="299"/>
    </row>
    <row r="7961" spans="1:12" ht="36" customHeight="1">
      <c r="A7961" s="295" t="s">
        <v>14863</v>
      </c>
      <c r="B7961" s="296" t="s">
        <v>14864</v>
      </c>
      <c r="C7961" s="295" t="s">
        <v>9</v>
      </c>
      <c r="D7961" s="295" t="s">
        <v>1043</v>
      </c>
      <c r="E7961" s="297" t="s">
        <v>51</v>
      </c>
      <c r="F7961" s="296"/>
      <c r="G7961" s="296"/>
      <c r="H7961" s="296"/>
      <c r="I7961" s="296"/>
      <c r="J7961" s="296"/>
      <c r="K7961" s="296"/>
      <c r="L7961" s="296"/>
    </row>
    <row r="7962" spans="1:12">
      <c r="A7962" s="414" t="s">
        <v>12977</v>
      </c>
      <c r="B7962" s="414"/>
      <c r="C7962" s="414"/>
      <c r="D7962" s="414"/>
      <c r="E7962" s="414"/>
      <c r="F7962" s="414"/>
      <c r="G7962" s="414"/>
      <c r="H7962" s="414"/>
      <c r="I7962" s="294"/>
      <c r="J7962" s="294"/>
      <c r="K7962" s="294"/>
      <c r="L7962" s="294"/>
    </row>
    <row r="7963" spans="1:12" ht="17.100000000000001" customHeight="1">
      <c r="A7963" s="294" t="s">
        <v>12978</v>
      </c>
      <c r="B7963" s="298" t="s">
        <v>12979</v>
      </c>
      <c r="C7963" s="294" t="s">
        <v>12980</v>
      </c>
      <c r="D7963" s="294" t="s">
        <v>12981</v>
      </c>
      <c r="E7963" s="299" t="s">
        <v>12982</v>
      </c>
      <c r="F7963" s="413" t="s">
        <v>12983</v>
      </c>
      <c r="G7963" s="413"/>
      <c r="H7963" s="413" t="s">
        <v>12984</v>
      </c>
      <c r="I7963" s="413"/>
      <c r="J7963" s="413" t="s">
        <v>12985</v>
      </c>
      <c r="K7963" s="413"/>
      <c r="L7963" s="413"/>
    </row>
    <row r="7964" spans="1:12" ht="24" customHeight="1">
      <c r="A7964" s="300" t="s">
        <v>12986</v>
      </c>
      <c r="B7964" s="301" t="s">
        <v>13085</v>
      </c>
      <c r="C7964" s="300" t="s">
        <v>9</v>
      </c>
      <c r="D7964" s="300" t="s">
        <v>7909</v>
      </c>
      <c r="E7964" s="302" t="s">
        <v>51</v>
      </c>
      <c r="F7964" s="423" t="s">
        <v>13086</v>
      </c>
      <c r="G7964" s="423"/>
      <c r="H7964" s="423">
        <v>8.2299999999999995E-5</v>
      </c>
      <c r="I7964" s="423"/>
      <c r="J7964" s="424">
        <v>8.6E-3</v>
      </c>
      <c r="K7964" s="424"/>
      <c r="L7964" s="424"/>
    </row>
    <row r="7965" spans="1:12" ht="24" customHeight="1">
      <c r="A7965" s="300" t="s">
        <v>12986</v>
      </c>
      <c r="B7965" s="301" t="s">
        <v>13087</v>
      </c>
      <c r="C7965" s="300" t="s">
        <v>9</v>
      </c>
      <c r="D7965" s="300" t="s">
        <v>8873</v>
      </c>
      <c r="E7965" s="302" t="s">
        <v>51</v>
      </c>
      <c r="F7965" s="423" t="s">
        <v>13088</v>
      </c>
      <c r="G7965" s="423"/>
      <c r="H7965" s="423">
        <v>7.7999999999999999E-6</v>
      </c>
      <c r="I7965" s="423"/>
      <c r="J7965" s="424">
        <v>6.7999999999999996E-3</v>
      </c>
      <c r="K7965" s="424"/>
      <c r="L7965" s="424"/>
    </row>
    <row r="7966" spans="1:12" ht="48" customHeight="1">
      <c r="A7966" s="300" t="s">
        <v>12986</v>
      </c>
      <c r="B7966" s="301" t="s">
        <v>13089</v>
      </c>
      <c r="C7966" s="300" t="s">
        <v>9</v>
      </c>
      <c r="D7966" s="300" t="s">
        <v>9227</v>
      </c>
      <c r="E7966" s="302" t="s">
        <v>51</v>
      </c>
      <c r="F7966" s="423" t="s">
        <v>13090</v>
      </c>
      <c r="G7966" s="423"/>
      <c r="H7966" s="423">
        <v>5.4E-6</v>
      </c>
      <c r="I7966" s="423"/>
      <c r="J7966" s="424">
        <v>7.1999999999999998E-3</v>
      </c>
      <c r="K7966" s="424"/>
      <c r="L7966" s="424"/>
    </row>
    <row r="7967" spans="1:12" ht="24" customHeight="1">
      <c r="A7967" s="300" t="s">
        <v>12986</v>
      </c>
      <c r="B7967" s="301" t="s">
        <v>13091</v>
      </c>
      <c r="C7967" s="300" t="s">
        <v>9</v>
      </c>
      <c r="D7967" s="300" t="s">
        <v>9580</v>
      </c>
      <c r="E7967" s="302" t="s">
        <v>51</v>
      </c>
      <c r="F7967" s="423" t="s">
        <v>13092</v>
      </c>
      <c r="G7967" s="423"/>
      <c r="H7967" s="423">
        <v>5.3000000000000001E-6</v>
      </c>
      <c r="I7967" s="423"/>
      <c r="J7967" s="424">
        <v>4.7999999999999996E-3</v>
      </c>
      <c r="K7967" s="424"/>
      <c r="L7967" s="424"/>
    </row>
    <row r="7968" spans="1:12" ht="24" customHeight="1">
      <c r="A7968" s="300" t="s">
        <v>12986</v>
      </c>
      <c r="B7968" s="301" t="s">
        <v>12987</v>
      </c>
      <c r="C7968" s="300" t="s">
        <v>9</v>
      </c>
      <c r="D7968" s="300" t="s">
        <v>9831</v>
      </c>
      <c r="E7968" s="302" t="s">
        <v>12988</v>
      </c>
      <c r="F7968" s="423" t="s">
        <v>12989</v>
      </c>
      <c r="G7968" s="423"/>
      <c r="H7968" s="423">
        <v>1.9038E-3</v>
      </c>
      <c r="I7968" s="423"/>
      <c r="J7968" s="424">
        <v>1.9300000000000001E-2</v>
      </c>
      <c r="K7968" s="424"/>
      <c r="L7968" s="424"/>
    </row>
    <row r="7969" spans="1:12" ht="36" customHeight="1">
      <c r="A7969" s="300" t="s">
        <v>12986</v>
      </c>
      <c r="B7969" s="301" t="s">
        <v>12990</v>
      </c>
      <c r="C7969" s="300" t="s">
        <v>9</v>
      </c>
      <c r="D7969" s="300" t="s">
        <v>11426</v>
      </c>
      <c r="E7969" s="302" t="s">
        <v>51</v>
      </c>
      <c r="F7969" s="423" t="s">
        <v>12991</v>
      </c>
      <c r="G7969" s="423"/>
      <c r="H7969" s="423">
        <v>9.98E-5</v>
      </c>
      <c r="I7969" s="423"/>
      <c r="J7969" s="424">
        <v>1.32E-2</v>
      </c>
      <c r="K7969" s="424"/>
      <c r="L7969" s="424"/>
    </row>
    <row r="7970" spans="1:12" ht="17.100000000000001" customHeight="1">
      <c r="A7970" s="298"/>
      <c r="B7970" s="298"/>
      <c r="C7970" s="298"/>
      <c r="D7970" s="298"/>
      <c r="E7970" s="298"/>
      <c r="F7970" s="298"/>
      <c r="G7970" s="298"/>
      <c r="H7970" s="298"/>
      <c r="I7970" s="298"/>
      <c r="J7970" s="298" t="s">
        <v>12992</v>
      </c>
      <c r="K7970" s="298"/>
      <c r="L7970" s="298" t="s">
        <v>12960</v>
      </c>
    </row>
    <row r="7971" spans="1:12">
      <c r="A7971" s="414" t="s">
        <v>12994</v>
      </c>
      <c r="B7971" s="414"/>
      <c r="C7971" s="414"/>
      <c r="D7971" s="414"/>
      <c r="E7971" s="414"/>
      <c r="F7971" s="414"/>
      <c r="G7971" s="414"/>
      <c r="H7971" s="414"/>
      <c r="I7971" s="294"/>
      <c r="J7971" s="294"/>
      <c r="K7971" s="294"/>
      <c r="L7971" s="294"/>
    </row>
    <row r="7972" spans="1:12" ht="17.100000000000001" customHeight="1">
      <c r="A7972" s="294" t="s">
        <v>12978</v>
      </c>
      <c r="B7972" s="298" t="s">
        <v>12979</v>
      </c>
      <c r="C7972" s="294" t="s">
        <v>12980</v>
      </c>
      <c r="D7972" s="294" t="s">
        <v>12981</v>
      </c>
      <c r="E7972" s="299" t="s">
        <v>12982</v>
      </c>
      <c r="F7972" s="413" t="s">
        <v>12983</v>
      </c>
      <c r="G7972" s="413"/>
      <c r="H7972" s="413" t="s">
        <v>12984</v>
      </c>
      <c r="I7972" s="413"/>
      <c r="J7972" s="413" t="s">
        <v>12985</v>
      </c>
      <c r="K7972" s="413"/>
      <c r="L7972" s="413"/>
    </row>
    <row r="7973" spans="1:12" ht="24" customHeight="1">
      <c r="A7973" s="300" t="s">
        <v>12986</v>
      </c>
      <c r="B7973" s="301" t="s">
        <v>13199</v>
      </c>
      <c r="C7973" s="300" t="s">
        <v>9</v>
      </c>
      <c r="D7973" s="300" t="s">
        <v>8746</v>
      </c>
      <c r="E7973" s="302" t="s">
        <v>27</v>
      </c>
      <c r="F7973" s="423" t="s">
        <v>13196</v>
      </c>
      <c r="G7973" s="423"/>
      <c r="H7973" s="423">
        <v>0.14401439999999999</v>
      </c>
      <c r="I7973" s="423"/>
      <c r="J7973" s="424">
        <v>1.0355000000000001</v>
      </c>
      <c r="K7973" s="424"/>
      <c r="L7973" s="424"/>
    </row>
    <row r="7974" spans="1:12" ht="17.100000000000001" customHeight="1">
      <c r="A7974" s="298"/>
      <c r="B7974" s="298"/>
      <c r="C7974" s="298"/>
      <c r="D7974" s="298"/>
      <c r="E7974" s="298"/>
      <c r="F7974" s="298"/>
      <c r="G7974" s="298"/>
      <c r="H7974" s="298"/>
      <c r="I7974" s="298"/>
      <c r="J7974" s="298" t="s">
        <v>12992</v>
      </c>
      <c r="K7974" s="298"/>
      <c r="L7974" s="298" t="s">
        <v>14685</v>
      </c>
    </row>
    <row r="7975" spans="1:12">
      <c r="A7975" s="414" t="s">
        <v>12998</v>
      </c>
      <c r="B7975" s="414"/>
      <c r="C7975" s="414"/>
      <c r="D7975" s="414"/>
      <c r="E7975" s="414"/>
      <c r="F7975" s="414"/>
      <c r="G7975" s="414"/>
      <c r="H7975" s="414"/>
      <c r="I7975" s="294"/>
      <c r="J7975" s="294"/>
      <c r="K7975" s="294"/>
      <c r="L7975" s="294"/>
    </row>
    <row r="7976" spans="1:12" ht="17.100000000000001" customHeight="1">
      <c r="A7976" s="294" t="s">
        <v>12978</v>
      </c>
      <c r="B7976" s="298" t="s">
        <v>12979</v>
      </c>
      <c r="C7976" s="294" t="s">
        <v>12980</v>
      </c>
      <c r="D7976" s="294" t="s">
        <v>12981</v>
      </c>
      <c r="E7976" s="299" t="s">
        <v>12982</v>
      </c>
      <c r="F7976" s="413" t="s">
        <v>12983</v>
      </c>
      <c r="G7976" s="413"/>
      <c r="H7976" s="413" t="s">
        <v>12984</v>
      </c>
      <c r="I7976" s="413"/>
      <c r="J7976" s="413" t="s">
        <v>12985</v>
      </c>
      <c r="K7976" s="413"/>
      <c r="L7976" s="413"/>
    </row>
    <row r="7977" spans="1:12" ht="36" customHeight="1">
      <c r="A7977" s="300" t="s">
        <v>12986</v>
      </c>
      <c r="B7977" s="301" t="s">
        <v>14865</v>
      </c>
      <c r="C7977" s="300" t="s">
        <v>9</v>
      </c>
      <c r="D7977" s="300" t="s">
        <v>6997</v>
      </c>
      <c r="E7977" s="302" t="s">
        <v>51</v>
      </c>
      <c r="F7977" s="423" t="s">
        <v>14866</v>
      </c>
      <c r="G7977" s="423"/>
      <c r="H7977" s="423">
        <v>1</v>
      </c>
      <c r="I7977" s="423"/>
      <c r="J7977" s="424">
        <v>7.3</v>
      </c>
      <c r="K7977" s="424"/>
      <c r="L7977" s="424"/>
    </row>
    <row r="7978" spans="1:12" ht="24" customHeight="1">
      <c r="A7978" s="300" t="s">
        <v>12986</v>
      </c>
      <c r="B7978" s="301" t="s">
        <v>13099</v>
      </c>
      <c r="C7978" s="300" t="s">
        <v>9</v>
      </c>
      <c r="D7978" s="300" t="s">
        <v>7224</v>
      </c>
      <c r="E7978" s="302" t="s">
        <v>51</v>
      </c>
      <c r="F7978" s="423" t="s">
        <v>13100</v>
      </c>
      <c r="G7978" s="423"/>
      <c r="H7978" s="423">
        <v>9.7179999999999999E-4</v>
      </c>
      <c r="I7978" s="423"/>
      <c r="J7978" s="424">
        <v>8.8999999999999999E-3</v>
      </c>
      <c r="K7978" s="424"/>
      <c r="L7978" s="424"/>
    </row>
    <row r="7979" spans="1:12" ht="24" customHeight="1">
      <c r="A7979" s="300" t="s">
        <v>12986</v>
      </c>
      <c r="B7979" s="301" t="s">
        <v>13101</v>
      </c>
      <c r="C7979" s="300" t="s">
        <v>9</v>
      </c>
      <c r="D7979" s="300" t="s">
        <v>7359</v>
      </c>
      <c r="E7979" s="302" t="s">
        <v>51</v>
      </c>
      <c r="F7979" s="423" t="s">
        <v>13102</v>
      </c>
      <c r="G7979" s="423"/>
      <c r="H7979" s="423">
        <v>3.1399999999999998E-5</v>
      </c>
      <c r="I7979" s="423"/>
      <c r="J7979" s="424">
        <v>4.0000000000000001E-3</v>
      </c>
      <c r="K7979" s="424"/>
      <c r="L7979" s="424"/>
    </row>
    <row r="7980" spans="1:12" ht="24" customHeight="1">
      <c r="A7980" s="300" t="s">
        <v>12986</v>
      </c>
      <c r="B7980" s="301" t="s">
        <v>13103</v>
      </c>
      <c r="C7980" s="300" t="s">
        <v>9</v>
      </c>
      <c r="D7980" s="300" t="s">
        <v>8851</v>
      </c>
      <c r="E7980" s="302" t="s">
        <v>51</v>
      </c>
      <c r="F7980" s="423" t="s">
        <v>13104</v>
      </c>
      <c r="G7980" s="423"/>
      <c r="H7980" s="423">
        <v>2.51E-5</v>
      </c>
      <c r="I7980" s="423"/>
      <c r="J7980" s="424">
        <v>4.8999999999999998E-3</v>
      </c>
      <c r="K7980" s="424"/>
      <c r="L7980" s="424"/>
    </row>
    <row r="7981" spans="1:12" ht="24" customHeight="1">
      <c r="A7981" s="300" t="s">
        <v>12986</v>
      </c>
      <c r="B7981" s="301" t="s">
        <v>13105</v>
      </c>
      <c r="C7981" s="300" t="s">
        <v>9</v>
      </c>
      <c r="D7981" s="300" t="s">
        <v>8852</v>
      </c>
      <c r="E7981" s="302" t="s">
        <v>51</v>
      </c>
      <c r="F7981" s="423" t="s">
        <v>13106</v>
      </c>
      <c r="G7981" s="423"/>
      <c r="H7981" s="423">
        <v>5.3000000000000001E-6</v>
      </c>
      <c r="I7981" s="423"/>
      <c r="J7981" s="424">
        <v>2.8999999999999998E-3</v>
      </c>
      <c r="K7981" s="424"/>
      <c r="L7981" s="424"/>
    </row>
    <row r="7982" spans="1:12" ht="24" customHeight="1">
      <c r="A7982" s="300" t="s">
        <v>12986</v>
      </c>
      <c r="B7982" s="301" t="s">
        <v>13107</v>
      </c>
      <c r="C7982" s="300" t="s">
        <v>9</v>
      </c>
      <c r="D7982" s="300" t="s">
        <v>9000</v>
      </c>
      <c r="E7982" s="302" t="s">
        <v>51</v>
      </c>
      <c r="F7982" s="423" t="s">
        <v>13108</v>
      </c>
      <c r="G7982" s="423"/>
      <c r="H7982" s="423">
        <v>1.106E-3</v>
      </c>
      <c r="I7982" s="423"/>
      <c r="J7982" s="424">
        <v>7.4999999999999997E-3</v>
      </c>
      <c r="K7982" s="424"/>
      <c r="L7982" s="424"/>
    </row>
    <row r="7983" spans="1:12" ht="24" customHeight="1">
      <c r="A7983" s="300" t="s">
        <v>12986</v>
      </c>
      <c r="B7983" s="301" t="s">
        <v>13109</v>
      </c>
      <c r="C7983" s="300" t="s">
        <v>9</v>
      </c>
      <c r="D7983" s="300" t="s">
        <v>9574</v>
      </c>
      <c r="E7983" s="302" t="s">
        <v>51</v>
      </c>
      <c r="F7983" s="423" t="s">
        <v>13110</v>
      </c>
      <c r="G7983" s="423"/>
      <c r="H7983" s="423">
        <v>3.5080000000000002E-4</v>
      </c>
      <c r="I7983" s="423"/>
      <c r="J7983" s="424">
        <v>3.0999999999999999E-3</v>
      </c>
      <c r="K7983" s="424"/>
      <c r="L7983" s="424"/>
    </row>
    <row r="7984" spans="1:12" ht="24" customHeight="1">
      <c r="A7984" s="300" t="s">
        <v>12986</v>
      </c>
      <c r="B7984" s="301" t="s">
        <v>13111</v>
      </c>
      <c r="C7984" s="300" t="s">
        <v>9</v>
      </c>
      <c r="D7984" s="300" t="s">
        <v>10714</v>
      </c>
      <c r="E7984" s="302" t="s">
        <v>93</v>
      </c>
      <c r="F7984" s="423" t="s">
        <v>13112</v>
      </c>
      <c r="G7984" s="423"/>
      <c r="H7984" s="423">
        <v>1.8430000000000001E-4</v>
      </c>
      <c r="I7984" s="423"/>
      <c r="J7984" s="424">
        <v>2.8E-3</v>
      </c>
      <c r="K7984" s="424"/>
      <c r="L7984" s="424"/>
    </row>
    <row r="7985" spans="1:12" ht="24" customHeight="1">
      <c r="A7985" s="300" t="s">
        <v>12986</v>
      </c>
      <c r="B7985" s="301" t="s">
        <v>13113</v>
      </c>
      <c r="C7985" s="300" t="s">
        <v>9</v>
      </c>
      <c r="D7985" s="300" t="s">
        <v>10809</v>
      </c>
      <c r="E7985" s="302" t="s">
        <v>51</v>
      </c>
      <c r="F7985" s="423" t="s">
        <v>13114</v>
      </c>
      <c r="G7985" s="423"/>
      <c r="H7985" s="423">
        <v>1.8430000000000001E-4</v>
      </c>
      <c r="I7985" s="423"/>
      <c r="J7985" s="424">
        <v>2.2000000000000001E-3</v>
      </c>
      <c r="K7985" s="424"/>
      <c r="L7985" s="424"/>
    </row>
    <row r="7986" spans="1:12" ht="24" customHeight="1">
      <c r="A7986" s="300" t="s">
        <v>12986</v>
      </c>
      <c r="B7986" s="301" t="s">
        <v>13115</v>
      </c>
      <c r="C7986" s="300" t="s">
        <v>9</v>
      </c>
      <c r="D7986" s="300" t="s">
        <v>10810</v>
      </c>
      <c r="E7986" s="302" t="s">
        <v>51</v>
      </c>
      <c r="F7986" s="423" t="s">
        <v>13116</v>
      </c>
      <c r="G7986" s="423"/>
      <c r="H7986" s="423">
        <v>1.8430000000000001E-4</v>
      </c>
      <c r="I7986" s="423"/>
      <c r="J7986" s="424">
        <v>4.8999999999999998E-3</v>
      </c>
      <c r="K7986" s="424"/>
      <c r="L7986" s="424"/>
    </row>
    <row r="7987" spans="1:12" ht="24" customHeight="1">
      <c r="A7987" s="300" t="s">
        <v>12986</v>
      </c>
      <c r="B7987" s="301" t="s">
        <v>13117</v>
      </c>
      <c r="C7987" s="300" t="s">
        <v>9</v>
      </c>
      <c r="D7987" s="300" t="s">
        <v>10837</v>
      </c>
      <c r="E7987" s="302" t="s">
        <v>51</v>
      </c>
      <c r="F7987" s="423" t="s">
        <v>13118</v>
      </c>
      <c r="G7987" s="423"/>
      <c r="H7987" s="423">
        <v>6.1999999999999999E-6</v>
      </c>
      <c r="I7987" s="423"/>
      <c r="J7987" s="424">
        <v>2.8E-3</v>
      </c>
      <c r="K7987" s="424"/>
      <c r="L7987" s="424"/>
    </row>
    <row r="7988" spans="1:12" ht="24" customHeight="1">
      <c r="A7988" s="300" t="s">
        <v>12986</v>
      </c>
      <c r="B7988" s="301" t="s">
        <v>13003</v>
      </c>
      <c r="C7988" s="300" t="s">
        <v>9</v>
      </c>
      <c r="D7988" s="300" t="s">
        <v>7216</v>
      </c>
      <c r="E7988" s="302" t="s">
        <v>51</v>
      </c>
      <c r="F7988" s="423" t="s">
        <v>13004</v>
      </c>
      <c r="G7988" s="423"/>
      <c r="H7988" s="423">
        <v>3.6919999999999998E-4</v>
      </c>
      <c r="I7988" s="423"/>
      <c r="J7988" s="424">
        <v>1.23E-2</v>
      </c>
      <c r="K7988" s="424"/>
      <c r="L7988" s="424"/>
    </row>
    <row r="7989" spans="1:12" ht="24" customHeight="1">
      <c r="A7989" s="300" t="s">
        <v>12986</v>
      </c>
      <c r="B7989" s="301" t="s">
        <v>13005</v>
      </c>
      <c r="C7989" s="300" t="s">
        <v>9</v>
      </c>
      <c r="D7989" s="300" t="s">
        <v>7393</v>
      </c>
      <c r="E7989" s="302" t="s">
        <v>12988</v>
      </c>
      <c r="F7989" s="423" t="s">
        <v>13006</v>
      </c>
      <c r="G7989" s="423"/>
      <c r="H7989" s="423">
        <v>2.221E-4</v>
      </c>
      <c r="I7989" s="423"/>
      <c r="J7989" s="424">
        <v>1.2E-2</v>
      </c>
      <c r="K7989" s="424"/>
      <c r="L7989" s="424"/>
    </row>
    <row r="7990" spans="1:12" ht="24" customHeight="1">
      <c r="A7990" s="300" t="s">
        <v>12986</v>
      </c>
      <c r="B7990" s="301" t="s">
        <v>13007</v>
      </c>
      <c r="C7990" s="300" t="s">
        <v>9</v>
      </c>
      <c r="D7990" s="300" t="s">
        <v>10619</v>
      </c>
      <c r="E7990" s="302" t="s">
        <v>51</v>
      </c>
      <c r="F7990" s="423" t="s">
        <v>13008</v>
      </c>
      <c r="G7990" s="423"/>
      <c r="H7990" s="423">
        <v>1.7229999999999999E-4</v>
      </c>
      <c r="I7990" s="423"/>
      <c r="J7990" s="424">
        <v>3.3000000000000002E-2</v>
      </c>
      <c r="K7990" s="424"/>
      <c r="L7990" s="424"/>
    </row>
    <row r="7991" spans="1:12" ht="24" customHeight="1">
      <c r="A7991" s="300" t="s">
        <v>12986</v>
      </c>
      <c r="B7991" s="301" t="s">
        <v>13009</v>
      </c>
      <c r="C7991" s="300" t="s">
        <v>9</v>
      </c>
      <c r="D7991" s="300" t="s">
        <v>10769</v>
      </c>
      <c r="E7991" s="302" t="s">
        <v>51</v>
      </c>
      <c r="F7991" s="423" t="s">
        <v>13010</v>
      </c>
      <c r="G7991" s="423"/>
      <c r="H7991" s="423">
        <v>1.54883E-2</v>
      </c>
      <c r="I7991" s="423"/>
      <c r="J7991" s="424">
        <v>1.95E-2</v>
      </c>
      <c r="K7991" s="424"/>
      <c r="L7991" s="424"/>
    </row>
    <row r="7992" spans="1:12" ht="24" customHeight="1">
      <c r="A7992" s="300" t="s">
        <v>12986</v>
      </c>
      <c r="B7992" s="301" t="s">
        <v>13011</v>
      </c>
      <c r="C7992" s="300" t="s">
        <v>9</v>
      </c>
      <c r="D7992" s="300" t="s">
        <v>10929</v>
      </c>
      <c r="E7992" s="302" t="s">
        <v>51</v>
      </c>
      <c r="F7992" s="423" t="s">
        <v>13012</v>
      </c>
      <c r="G7992" s="423"/>
      <c r="H7992" s="423">
        <v>1.494E-4</v>
      </c>
      <c r="I7992" s="423"/>
      <c r="J7992" s="424">
        <v>2.2499999999999999E-2</v>
      </c>
      <c r="K7992" s="424"/>
      <c r="L7992" s="424"/>
    </row>
    <row r="7993" spans="1:12" ht="17.100000000000001" customHeight="1">
      <c r="A7993" s="298"/>
      <c r="B7993" s="298"/>
      <c r="C7993" s="298"/>
      <c r="D7993" s="298"/>
      <c r="E7993" s="298"/>
      <c r="F7993" s="298"/>
      <c r="G7993" s="298"/>
      <c r="H7993" s="298"/>
      <c r="I7993" s="298"/>
      <c r="J7993" s="298" t="s">
        <v>12992</v>
      </c>
      <c r="K7993" s="298"/>
      <c r="L7993" s="298" t="s">
        <v>14867</v>
      </c>
    </row>
    <row r="7994" spans="1:12">
      <c r="A7994" s="414" t="s">
        <v>13056</v>
      </c>
      <c r="B7994" s="414"/>
      <c r="C7994" s="414"/>
      <c r="D7994" s="414"/>
      <c r="E7994" s="414"/>
      <c r="F7994" s="414"/>
      <c r="G7994" s="414"/>
      <c r="H7994" s="414"/>
      <c r="I7994" s="294"/>
      <c r="J7994" s="294"/>
      <c r="K7994" s="294"/>
      <c r="L7994" s="294"/>
    </row>
    <row r="7995" spans="1:12" ht="17.100000000000001" customHeight="1">
      <c r="A7995" s="294" t="s">
        <v>12978</v>
      </c>
      <c r="B7995" s="298" t="s">
        <v>12979</v>
      </c>
      <c r="C7995" s="294" t="s">
        <v>12980</v>
      </c>
      <c r="D7995" s="294" t="s">
        <v>12981</v>
      </c>
      <c r="E7995" s="299" t="s">
        <v>12982</v>
      </c>
      <c r="F7995" s="413" t="s">
        <v>12983</v>
      </c>
      <c r="G7995" s="413"/>
      <c r="H7995" s="413" t="s">
        <v>12984</v>
      </c>
      <c r="I7995" s="413"/>
      <c r="J7995" s="413" t="s">
        <v>12985</v>
      </c>
      <c r="K7995" s="413"/>
      <c r="L7995" s="413"/>
    </row>
    <row r="7996" spans="1:12" ht="24" customHeight="1">
      <c r="A7996" s="300" t="s">
        <v>12986</v>
      </c>
      <c r="B7996" s="301" t="s">
        <v>13057</v>
      </c>
      <c r="C7996" s="300" t="s">
        <v>9</v>
      </c>
      <c r="D7996" s="300" t="s">
        <v>12549</v>
      </c>
      <c r="E7996" s="302" t="s">
        <v>27</v>
      </c>
      <c r="F7996" s="423" t="s">
        <v>12948</v>
      </c>
      <c r="G7996" s="423"/>
      <c r="H7996" s="423">
        <v>0.13857179999999999</v>
      </c>
      <c r="I7996" s="423"/>
      <c r="J7996" s="424">
        <v>9.01E-2</v>
      </c>
      <c r="K7996" s="424"/>
      <c r="L7996" s="424"/>
    </row>
    <row r="7997" spans="1:12" ht="17.100000000000001" customHeight="1">
      <c r="A7997" s="298"/>
      <c r="B7997" s="298"/>
      <c r="C7997" s="298"/>
      <c r="D7997" s="298"/>
      <c r="E7997" s="298"/>
      <c r="F7997" s="298"/>
      <c r="G7997" s="298"/>
      <c r="H7997" s="298"/>
      <c r="I7997" s="298"/>
      <c r="J7997" s="298" t="s">
        <v>12992</v>
      </c>
      <c r="K7997" s="298"/>
      <c r="L7997" s="298" t="s">
        <v>12933</v>
      </c>
    </row>
    <row r="7998" spans="1:12">
      <c r="A7998" s="414" t="s">
        <v>13058</v>
      </c>
      <c r="B7998" s="414"/>
      <c r="C7998" s="414"/>
      <c r="D7998" s="414"/>
      <c r="E7998" s="414"/>
      <c r="F7998" s="414"/>
      <c r="G7998" s="414"/>
      <c r="H7998" s="414"/>
      <c r="I7998" s="294"/>
      <c r="J7998" s="294"/>
      <c r="K7998" s="294"/>
      <c r="L7998" s="294"/>
    </row>
    <row r="7999" spans="1:12" ht="17.100000000000001" customHeight="1">
      <c r="A7999" s="294" t="s">
        <v>12978</v>
      </c>
      <c r="B7999" s="298" t="s">
        <v>12979</v>
      </c>
      <c r="C7999" s="294" t="s">
        <v>12980</v>
      </c>
      <c r="D7999" s="294" t="s">
        <v>12981</v>
      </c>
      <c r="E7999" s="299" t="s">
        <v>12982</v>
      </c>
      <c r="F7999" s="413" t="s">
        <v>12983</v>
      </c>
      <c r="G7999" s="413"/>
      <c r="H7999" s="413" t="s">
        <v>12984</v>
      </c>
      <c r="I7999" s="413"/>
      <c r="J7999" s="413" t="s">
        <v>12985</v>
      </c>
      <c r="K7999" s="413"/>
      <c r="L7999" s="413"/>
    </row>
    <row r="8000" spans="1:12" ht="24" customHeight="1">
      <c r="A8000" s="300" t="s">
        <v>12986</v>
      </c>
      <c r="B8000" s="301" t="s">
        <v>13059</v>
      </c>
      <c r="C8000" s="300" t="s">
        <v>9</v>
      </c>
      <c r="D8000" s="300" t="s">
        <v>12535</v>
      </c>
      <c r="E8000" s="302" t="s">
        <v>27</v>
      </c>
      <c r="F8000" s="423" t="s">
        <v>12936</v>
      </c>
      <c r="G8000" s="423"/>
      <c r="H8000" s="423">
        <v>0.13857179999999999</v>
      </c>
      <c r="I8000" s="423"/>
      <c r="J8000" s="424">
        <v>6.8999999999999999E-3</v>
      </c>
      <c r="K8000" s="424"/>
      <c r="L8000" s="424"/>
    </row>
    <row r="8001" spans="1:12" ht="17.100000000000001" customHeight="1">
      <c r="A8001" s="298"/>
      <c r="B8001" s="298"/>
      <c r="C8001" s="298"/>
      <c r="D8001" s="298"/>
      <c r="E8001" s="298"/>
      <c r="F8001" s="298"/>
      <c r="G8001" s="298"/>
      <c r="H8001" s="298"/>
      <c r="I8001" s="298"/>
      <c r="J8001" s="298" t="s">
        <v>12992</v>
      </c>
      <c r="K8001" s="298"/>
      <c r="L8001" s="298" t="s">
        <v>12904</v>
      </c>
    </row>
    <row r="8002" spans="1:12">
      <c r="A8002" s="414" t="s">
        <v>13060</v>
      </c>
      <c r="B8002" s="414"/>
      <c r="C8002" s="414"/>
      <c r="D8002" s="414"/>
      <c r="E8002" s="414"/>
      <c r="F8002" s="414"/>
      <c r="G8002" s="414"/>
      <c r="H8002" s="414"/>
      <c r="I8002" s="294"/>
      <c r="J8002" s="294"/>
      <c r="K8002" s="294"/>
      <c r="L8002" s="294"/>
    </row>
    <row r="8003" spans="1:12" ht="17.100000000000001" customHeight="1">
      <c r="A8003" s="294" t="s">
        <v>12978</v>
      </c>
      <c r="B8003" s="298" t="s">
        <v>12979</v>
      </c>
      <c r="C8003" s="294" t="s">
        <v>12980</v>
      </c>
      <c r="D8003" s="294" t="s">
        <v>12981</v>
      </c>
      <c r="E8003" s="299" t="s">
        <v>12982</v>
      </c>
      <c r="F8003" s="413" t="s">
        <v>12983</v>
      </c>
      <c r="G8003" s="413"/>
      <c r="H8003" s="413" t="s">
        <v>12984</v>
      </c>
      <c r="I8003" s="413"/>
      <c r="J8003" s="413" t="s">
        <v>12985</v>
      </c>
      <c r="K8003" s="413"/>
      <c r="L8003" s="413"/>
    </row>
    <row r="8004" spans="1:12" ht="24" customHeight="1">
      <c r="A8004" s="300" t="s">
        <v>12986</v>
      </c>
      <c r="B8004" s="301" t="s">
        <v>13061</v>
      </c>
      <c r="C8004" s="300" t="s">
        <v>9</v>
      </c>
      <c r="D8004" s="300" t="s">
        <v>12522</v>
      </c>
      <c r="E8004" s="302" t="s">
        <v>27</v>
      </c>
      <c r="F8004" s="423" t="s">
        <v>12964</v>
      </c>
      <c r="G8004" s="423"/>
      <c r="H8004" s="423">
        <v>0.13857179999999999</v>
      </c>
      <c r="I8004" s="423"/>
      <c r="J8004" s="424">
        <v>0.35060000000000002</v>
      </c>
      <c r="K8004" s="424"/>
      <c r="L8004" s="424"/>
    </row>
    <row r="8005" spans="1:12" ht="24" customHeight="1">
      <c r="A8005" s="300" t="s">
        <v>12986</v>
      </c>
      <c r="B8005" s="301" t="s">
        <v>13062</v>
      </c>
      <c r="C8005" s="300" t="s">
        <v>9</v>
      </c>
      <c r="D8005" s="300" t="s">
        <v>12527</v>
      </c>
      <c r="E8005" s="302" t="s">
        <v>27</v>
      </c>
      <c r="F8005" s="423" t="s">
        <v>13063</v>
      </c>
      <c r="G8005" s="423"/>
      <c r="H8005" s="423">
        <v>0.13857179999999999</v>
      </c>
      <c r="I8005" s="423"/>
      <c r="J8005" s="424">
        <v>4.7100000000000003E-2</v>
      </c>
      <c r="K8005" s="424"/>
      <c r="L8005" s="424"/>
    </row>
    <row r="8006" spans="1:12" ht="17.100000000000001" customHeight="1">
      <c r="A8006" s="298"/>
      <c r="B8006" s="298"/>
      <c r="C8006" s="298"/>
      <c r="D8006" s="298"/>
      <c r="E8006" s="298"/>
      <c r="F8006" s="298"/>
      <c r="G8006" s="298"/>
      <c r="H8006" s="298"/>
      <c r="I8006" s="298"/>
      <c r="J8006" s="298" t="s">
        <v>12992</v>
      </c>
      <c r="K8006" s="298"/>
      <c r="L8006" s="298" t="s">
        <v>14025</v>
      </c>
    </row>
    <row r="8007" spans="1:12" ht="17.100000000000001" customHeight="1">
      <c r="A8007" s="294" t="s">
        <v>13014</v>
      </c>
      <c r="B8007" s="294"/>
      <c r="C8007" s="294"/>
      <c r="D8007" s="294"/>
      <c r="E8007" s="294"/>
      <c r="F8007" s="294"/>
      <c r="G8007" s="294"/>
      <c r="H8007" s="294"/>
      <c r="I8007" s="294"/>
      <c r="J8007" s="294"/>
      <c r="K8007" s="294"/>
      <c r="L8007" s="294"/>
    </row>
    <row r="8008" spans="1:12" ht="17.100000000000001" customHeight="1">
      <c r="A8008" s="298"/>
      <c r="B8008" s="298"/>
      <c r="C8008" s="298"/>
      <c r="D8008" s="298"/>
      <c r="E8008" s="298"/>
      <c r="F8008" s="298"/>
      <c r="G8008" s="298"/>
      <c r="H8008" s="298"/>
      <c r="I8008" s="298"/>
      <c r="J8008" s="298" t="s">
        <v>13015</v>
      </c>
      <c r="K8008" s="298"/>
      <c r="L8008" s="298" t="s">
        <v>14868</v>
      </c>
    </row>
    <row r="8009" spans="1:12" ht="17.100000000000001" customHeight="1">
      <c r="A8009" s="298"/>
      <c r="B8009" s="298"/>
      <c r="C8009" s="298"/>
      <c r="D8009" s="298"/>
      <c r="E8009" s="298"/>
      <c r="F8009" s="298"/>
      <c r="G8009" s="298"/>
      <c r="H8009" s="298"/>
      <c r="I8009" s="298"/>
      <c r="J8009" s="298" t="s">
        <v>13017</v>
      </c>
      <c r="K8009" s="298" t="s">
        <v>13018</v>
      </c>
      <c r="L8009" s="298" t="s">
        <v>14478</v>
      </c>
    </row>
    <row r="8010" spans="1:12" ht="17.100000000000001" customHeight="1">
      <c r="A8010" s="298"/>
      <c r="B8010" s="298"/>
      <c r="C8010" s="298"/>
      <c r="D8010" s="298"/>
      <c r="E8010" s="298"/>
      <c r="F8010" s="298"/>
      <c r="G8010" s="298"/>
      <c r="H8010" s="298"/>
      <c r="I8010" s="298"/>
      <c r="J8010" s="298" t="s">
        <v>13020</v>
      </c>
      <c r="K8010" s="298"/>
      <c r="L8010" s="298" t="s">
        <v>14777</v>
      </c>
    </row>
    <row r="8011" spans="1:12" ht="17.100000000000001" customHeight="1">
      <c r="A8011" s="298"/>
      <c r="B8011" s="298"/>
      <c r="C8011" s="298"/>
      <c r="D8011" s="298"/>
      <c r="E8011" s="298"/>
      <c r="F8011" s="298"/>
      <c r="G8011" s="298"/>
      <c r="H8011" s="298"/>
      <c r="I8011" s="298"/>
      <c r="J8011" s="298" t="s">
        <v>13022</v>
      </c>
      <c r="K8011" s="298" t="s">
        <v>12974</v>
      </c>
      <c r="L8011" s="298" t="s">
        <v>13839</v>
      </c>
    </row>
    <row r="8012" spans="1:12" ht="17.100000000000001" customHeight="1">
      <c r="A8012" s="298"/>
      <c r="B8012" s="298"/>
      <c r="C8012" s="298"/>
      <c r="D8012" s="298"/>
      <c r="E8012" s="298"/>
      <c r="F8012" s="298"/>
      <c r="G8012" s="298"/>
      <c r="H8012" s="298"/>
      <c r="I8012" s="298"/>
      <c r="J8012" s="298" t="s">
        <v>13024</v>
      </c>
      <c r="K8012" s="298"/>
      <c r="L8012" s="298" t="s">
        <v>14869</v>
      </c>
    </row>
    <row r="8013" spans="1:12" ht="30" customHeight="1">
      <c r="A8013" s="299"/>
      <c r="B8013" s="299"/>
      <c r="C8013" s="299"/>
      <c r="D8013" s="299"/>
      <c r="E8013" s="299"/>
      <c r="F8013" s="299"/>
      <c r="G8013" s="299"/>
      <c r="H8013" s="299"/>
      <c r="I8013" s="299"/>
      <c r="J8013" s="299"/>
      <c r="K8013" s="299"/>
      <c r="L8013" s="299"/>
    </row>
    <row r="8014" spans="1:12" ht="36" customHeight="1">
      <c r="A8014" s="295" t="s">
        <v>14870</v>
      </c>
      <c r="B8014" s="296" t="s">
        <v>14871</v>
      </c>
      <c r="C8014" s="295" t="s">
        <v>9</v>
      </c>
      <c r="D8014" s="295" t="s">
        <v>1091</v>
      </c>
      <c r="E8014" s="297" t="s">
        <v>51</v>
      </c>
      <c r="F8014" s="296"/>
      <c r="G8014" s="296"/>
      <c r="H8014" s="296"/>
      <c r="I8014" s="296"/>
      <c r="J8014" s="296"/>
      <c r="K8014" s="296"/>
      <c r="L8014" s="296"/>
    </row>
    <row r="8015" spans="1:12">
      <c r="A8015" s="414" t="s">
        <v>12977</v>
      </c>
      <c r="B8015" s="414"/>
      <c r="C8015" s="414"/>
      <c r="D8015" s="414"/>
      <c r="E8015" s="414"/>
      <c r="F8015" s="414"/>
      <c r="G8015" s="414"/>
      <c r="H8015" s="414"/>
      <c r="I8015" s="294"/>
      <c r="J8015" s="294"/>
      <c r="K8015" s="294"/>
      <c r="L8015" s="294"/>
    </row>
    <row r="8016" spans="1:12" ht="17.100000000000001" customHeight="1">
      <c r="A8016" s="294" t="s">
        <v>12978</v>
      </c>
      <c r="B8016" s="298" t="s">
        <v>12979</v>
      </c>
      <c r="C8016" s="294" t="s">
        <v>12980</v>
      </c>
      <c r="D8016" s="294" t="s">
        <v>12981</v>
      </c>
      <c r="E8016" s="299" t="s">
        <v>12982</v>
      </c>
      <c r="F8016" s="413" t="s">
        <v>12983</v>
      </c>
      <c r="G8016" s="413"/>
      <c r="H8016" s="413" t="s">
        <v>12984</v>
      </c>
      <c r="I8016" s="413"/>
      <c r="J8016" s="413" t="s">
        <v>12985</v>
      </c>
      <c r="K8016" s="413"/>
      <c r="L8016" s="413"/>
    </row>
    <row r="8017" spans="1:12" ht="24" customHeight="1">
      <c r="A8017" s="300" t="s">
        <v>12986</v>
      </c>
      <c r="B8017" s="301" t="s">
        <v>13085</v>
      </c>
      <c r="C8017" s="300" t="s">
        <v>9</v>
      </c>
      <c r="D8017" s="300" t="s">
        <v>7909</v>
      </c>
      <c r="E8017" s="302" t="s">
        <v>51</v>
      </c>
      <c r="F8017" s="423" t="s">
        <v>13086</v>
      </c>
      <c r="G8017" s="423"/>
      <c r="H8017" s="423">
        <v>2.9407999999999999E-3</v>
      </c>
      <c r="I8017" s="423"/>
      <c r="J8017" s="424">
        <v>0.30580000000000002</v>
      </c>
      <c r="K8017" s="424"/>
      <c r="L8017" s="424"/>
    </row>
    <row r="8018" spans="1:12" ht="24" customHeight="1">
      <c r="A8018" s="300" t="s">
        <v>12986</v>
      </c>
      <c r="B8018" s="301" t="s">
        <v>13087</v>
      </c>
      <c r="C8018" s="300" t="s">
        <v>9</v>
      </c>
      <c r="D8018" s="300" t="s">
        <v>8873</v>
      </c>
      <c r="E8018" s="302" t="s">
        <v>51</v>
      </c>
      <c r="F8018" s="423" t="s">
        <v>13088</v>
      </c>
      <c r="G8018" s="423"/>
      <c r="H8018" s="423">
        <v>2.8039999999999999E-4</v>
      </c>
      <c r="I8018" s="423"/>
      <c r="J8018" s="424">
        <v>0.24379999999999999</v>
      </c>
      <c r="K8018" s="424"/>
      <c r="L8018" s="424"/>
    </row>
    <row r="8019" spans="1:12" ht="48" customHeight="1">
      <c r="A8019" s="300" t="s">
        <v>12986</v>
      </c>
      <c r="B8019" s="301" t="s">
        <v>13089</v>
      </c>
      <c r="C8019" s="300" t="s">
        <v>9</v>
      </c>
      <c r="D8019" s="300" t="s">
        <v>9227</v>
      </c>
      <c r="E8019" s="302" t="s">
        <v>51</v>
      </c>
      <c r="F8019" s="423" t="s">
        <v>13090</v>
      </c>
      <c r="G8019" s="423"/>
      <c r="H8019" s="423">
        <v>1.961E-4</v>
      </c>
      <c r="I8019" s="423"/>
      <c r="J8019" s="424">
        <v>0.26219999999999999</v>
      </c>
      <c r="K8019" s="424"/>
      <c r="L8019" s="424"/>
    </row>
    <row r="8020" spans="1:12" ht="24" customHeight="1">
      <c r="A8020" s="300" t="s">
        <v>12986</v>
      </c>
      <c r="B8020" s="301" t="s">
        <v>13091</v>
      </c>
      <c r="C8020" s="300" t="s">
        <v>9</v>
      </c>
      <c r="D8020" s="300" t="s">
        <v>9580</v>
      </c>
      <c r="E8020" s="302" t="s">
        <v>51</v>
      </c>
      <c r="F8020" s="423" t="s">
        <v>13092</v>
      </c>
      <c r="G8020" s="423"/>
      <c r="H8020" s="423">
        <v>1.9220000000000001E-4</v>
      </c>
      <c r="I8020" s="423"/>
      <c r="J8020" s="424">
        <v>0.17230000000000001</v>
      </c>
      <c r="K8020" s="424"/>
      <c r="L8020" s="424"/>
    </row>
    <row r="8021" spans="1:12" ht="24" customHeight="1">
      <c r="A8021" s="300" t="s">
        <v>12986</v>
      </c>
      <c r="B8021" s="301" t="s">
        <v>12987</v>
      </c>
      <c r="C8021" s="300" t="s">
        <v>9</v>
      </c>
      <c r="D8021" s="300" t="s">
        <v>9831</v>
      </c>
      <c r="E8021" s="302" t="s">
        <v>12988</v>
      </c>
      <c r="F8021" s="423" t="s">
        <v>12989</v>
      </c>
      <c r="G8021" s="423"/>
      <c r="H8021" s="423">
        <v>6.8051600000000004E-2</v>
      </c>
      <c r="I8021" s="423"/>
      <c r="J8021" s="424">
        <v>0.68869999999999998</v>
      </c>
      <c r="K8021" s="424"/>
      <c r="L8021" s="424"/>
    </row>
    <row r="8022" spans="1:12" ht="36" customHeight="1">
      <c r="A8022" s="300" t="s">
        <v>12986</v>
      </c>
      <c r="B8022" s="301" t="s">
        <v>12990</v>
      </c>
      <c r="C8022" s="300" t="s">
        <v>9</v>
      </c>
      <c r="D8022" s="300" t="s">
        <v>11426</v>
      </c>
      <c r="E8022" s="302" t="s">
        <v>51</v>
      </c>
      <c r="F8022" s="423" t="s">
        <v>12991</v>
      </c>
      <c r="G8022" s="423"/>
      <c r="H8022" s="423">
        <v>3.5663000000000001E-3</v>
      </c>
      <c r="I8022" s="423"/>
      <c r="J8022" s="424">
        <v>0.47139999999999999</v>
      </c>
      <c r="K8022" s="424"/>
      <c r="L8022" s="424"/>
    </row>
    <row r="8023" spans="1:12" ht="17.100000000000001" customHeight="1">
      <c r="A8023" s="298"/>
      <c r="B8023" s="298"/>
      <c r="C8023" s="298"/>
      <c r="D8023" s="298"/>
      <c r="E8023" s="298"/>
      <c r="F8023" s="298"/>
      <c r="G8023" s="298"/>
      <c r="H8023" s="298"/>
      <c r="I8023" s="298"/>
      <c r="J8023" s="298" t="s">
        <v>12992</v>
      </c>
      <c r="K8023" s="298"/>
      <c r="L8023" s="298" t="s">
        <v>14749</v>
      </c>
    </row>
    <row r="8024" spans="1:12">
      <c r="A8024" s="414" t="s">
        <v>12994</v>
      </c>
      <c r="B8024" s="414"/>
      <c r="C8024" s="414"/>
      <c r="D8024" s="414"/>
      <c r="E8024" s="414"/>
      <c r="F8024" s="414"/>
      <c r="G8024" s="414"/>
      <c r="H8024" s="414"/>
      <c r="I8024" s="294"/>
      <c r="J8024" s="294"/>
      <c r="K8024" s="294"/>
      <c r="L8024" s="294"/>
    </row>
    <row r="8025" spans="1:12" ht="17.100000000000001" customHeight="1">
      <c r="A8025" s="294" t="s">
        <v>12978</v>
      </c>
      <c r="B8025" s="298" t="s">
        <v>12979</v>
      </c>
      <c r="C8025" s="294" t="s">
        <v>12980</v>
      </c>
      <c r="D8025" s="294" t="s">
        <v>12981</v>
      </c>
      <c r="E8025" s="299" t="s">
        <v>12982</v>
      </c>
      <c r="F8025" s="413" t="s">
        <v>12983</v>
      </c>
      <c r="G8025" s="413"/>
      <c r="H8025" s="413" t="s">
        <v>12984</v>
      </c>
      <c r="I8025" s="413"/>
      <c r="J8025" s="413" t="s">
        <v>12985</v>
      </c>
      <c r="K8025" s="413"/>
      <c r="L8025" s="413"/>
    </row>
    <row r="8026" spans="1:12" ht="24" customHeight="1">
      <c r="A8026" s="300" t="s">
        <v>12986</v>
      </c>
      <c r="B8026" s="301" t="s">
        <v>13199</v>
      </c>
      <c r="C8026" s="300" t="s">
        <v>9</v>
      </c>
      <c r="D8026" s="300" t="s">
        <v>8746</v>
      </c>
      <c r="E8026" s="302" t="s">
        <v>27</v>
      </c>
      <c r="F8026" s="423" t="s">
        <v>13196</v>
      </c>
      <c r="G8026" s="423"/>
      <c r="H8026" s="423">
        <v>2.5732897000000001</v>
      </c>
      <c r="I8026" s="423"/>
      <c r="J8026" s="424">
        <v>18.501999999999999</v>
      </c>
      <c r="K8026" s="424"/>
      <c r="L8026" s="424"/>
    </row>
    <row r="8027" spans="1:12" ht="24" customHeight="1">
      <c r="A8027" s="300" t="s">
        <v>12986</v>
      </c>
      <c r="B8027" s="301" t="s">
        <v>13093</v>
      </c>
      <c r="C8027" s="300" t="s">
        <v>9</v>
      </c>
      <c r="D8027" s="300" t="s">
        <v>10857</v>
      </c>
      <c r="E8027" s="302" t="s">
        <v>27</v>
      </c>
      <c r="F8027" s="423" t="s">
        <v>13094</v>
      </c>
      <c r="G8027" s="423"/>
      <c r="H8027" s="423">
        <v>2.5408145000000002</v>
      </c>
      <c r="I8027" s="423"/>
      <c r="J8027" s="424">
        <v>13.135999999999999</v>
      </c>
      <c r="K8027" s="424"/>
      <c r="L8027" s="424"/>
    </row>
    <row r="8028" spans="1:12" ht="17.100000000000001" customHeight="1">
      <c r="A8028" s="298"/>
      <c r="B8028" s="298"/>
      <c r="C8028" s="298"/>
      <c r="D8028" s="298"/>
      <c r="E8028" s="298"/>
      <c r="F8028" s="298"/>
      <c r="G8028" s="298"/>
      <c r="H8028" s="298"/>
      <c r="I8028" s="298"/>
      <c r="J8028" s="298" t="s">
        <v>12992</v>
      </c>
      <c r="K8028" s="298"/>
      <c r="L8028" s="298" t="s">
        <v>14872</v>
      </c>
    </row>
    <row r="8029" spans="1:12">
      <c r="A8029" s="414" t="s">
        <v>12998</v>
      </c>
      <c r="B8029" s="414"/>
      <c r="C8029" s="414"/>
      <c r="D8029" s="414"/>
      <c r="E8029" s="414"/>
      <c r="F8029" s="414"/>
      <c r="G8029" s="414"/>
      <c r="H8029" s="414"/>
      <c r="I8029" s="294"/>
      <c r="J8029" s="294"/>
      <c r="K8029" s="294"/>
      <c r="L8029" s="294"/>
    </row>
    <row r="8030" spans="1:12" ht="17.100000000000001" customHeight="1">
      <c r="A8030" s="294" t="s">
        <v>12978</v>
      </c>
      <c r="B8030" s="298" t="s">
        <v>12979</v>
      </c>
      <c r="C8030" s="294" t="s">
        <v>12980</v>
      </c>
      <c r="D8030" s="294" t="s">
        <v>12981</v>
      </c>
      <c r="E8030" s="299" t="s">
        <v>12982</v>
      </c>
      <c r="F8030" s="413" t="s">
        <v>12983</v>
      </c>
      <c r="G8030" s="413"/>
      <c r="H8030" s="413" t="s">
        <v>12984</v>
      </c>
      <c r="I8030" s="413"/>
      <c r="J8030" s="413" t="s">
        <v>12985</v>
      </c>
      <c r="K8030" s="413"/>
      <c r="L8030" s="413"/>
    </row>
    <row r="8031" spans="1:12" ht="36" customHeight="1">
      <c r="A8031" s="300" t="s">
        <v>12986</v>
      </c>
      <c r="B8031" s="301" t="s">
        <v>14873</v>
      </c>
      <c r="C8031" s="300" t="s">
        <v>9</v>
      </c>
      <c r="D8031" s="300" t="s">
        <v>11400</v>
      </c>
      <c r="E8031" s="302" t="s">
        <v>51</v>
      </c>
      <c r="F8031" s="423" t="s">
        <v>14874</v>
      </c>
      <c r="G8031" s="423"/>
      <c r="H8031" s="423">
        <v>1</v>
      </c>
      <c r="I8031" s="423"/>
      <c r="J8031" s="424">
        <v>8270.0499999999993</v>
      </c>
      <c r="K8031" s="424"/>
      <c r="L8031" s="424"/>
    </row>
    <row r="8032" spans="1:12" ht="24" customHeight="1">
      <c r="A8032" s="300" t="s">
        <v>12986</v>
      </c>
      <c r="B8032" s="301" t="s">
        <v>13099</v>
      </c>
      <c r="C8032" s="300" t="s">
        <v>9</v>
      </c>
      <c r="D8032" s="300" t="s">
        <v>7224</v>
      </c>
      <c r="E8032" s="302" t="s">
        <v>51</v>
      </c>
      <c r="F8032" s="423" t="s">
        <v>13100</v>
      </c>
      <c r="G8032" s="423"/>
      <c r="H8032" s="423">
        <v>3.47347E-2</v>
      </c>
      <c r="I8032" s="423"/>
      <c r="J8032" s="424">
        <v>0.31919999999999998</v>
      </c>
      <c r="K8032" s="424"/>
      <c r="L8032" s="424"/>
    </row>
    <row r="8033" spans="1:12" ht="24" customHeight="1">
      <c r="A8033" s="300" t="s">
        <v>12986</v>
      </c>
      <c r="B8033" s="301" t="s">
        <v>13101</v>
      </c>
      <c r="C8033" s="300" t="s">
        <v>9</v>
      </c>
      <c r="D8033" s="300" t="s">
        <v>7359</v>
      </c>
      <c r="E8033" s="302" t="s">
        <v>51</v>
      </c>
      <c r="F8033" s="423" t="s">
        <v>13102</v>
      </c>
      <c r="G8033" s="423"/>
      <c r="H8033" s="423">
        <v>1.121E-3</v>
      </c>
      <c r="I8033" s="423"/>
      <c r="J8033" s="424">
        <v>0.14410000000000001</v>
      </c>
      <c r="K8033" s="424"/>
      <c r="L8033" s="424"/>
    </row>
    <row r="8034" spans="1:12" ht="24" customHeight="1">
      <c r="A8034" s="300" t="s">
        <v>12986</v>
      </c>
      <c r="B8034" s="301" t="s">
        <v>13103</v>
      </c>
      <c r="C8034" s="300" t="s">
        <v>9</v>
      </c>
      <c r="D8034" s="300" t="s">
        <v>8851</v>
      </c>
      <c r="E8034" s="302" t="s">
        <v>51</v>
      </c>
      <c r="F8034" s="423" t="s">
        <v>13104</v>
      </c>
      <c r="G8034" s="423"/>
      <c r="H8034" s="423">
        <v>8.9709999999999996E-4</v>
      </c>
      <c r="I8034" s="423"/>
      <c r="J8034" s="424">
        <v>0.17369999999999999</v>
      </c>
      <c r="K8034" s="424"/>
      <c r="L8034" s="424"/>
    </row>
    <row r="8035" spans="1:12" ht="24" customHeight="1">
      <c r="A8035" s="300" t="s">
        <v>12986</v>
      </c>
      <c r="B8035" s="301" t="s">
        <v>13105</v>
      </c>
      <c r="C8035" s="300" t="s">
        <v>9</v>
      </c>
      <c r="D8035" s="300" t="s">
        <v>8852</v>
      </c>
      <c r="E8035" s="302" t="s">
        <v>51</v>
      </c>
      <c r="F8035" s="423" t="s">
        <v>13106</v>
      </c>
      <c r="G8035" s="423"/>
      <c r="H8035" s="423">
        <v>1.9220000000000001E-4</v>
      </c>
      <c r="I8035" s="423"/>
      <c r="J8035" s="424">
        <v>0.10539999999999999</v>
      </c>
      <c r="K8035" s="424"/>
      <c r="L8035" s="424"/>
    </row>
    <row r="8036" spans="1:12" ht="24" customHeight="1">
      <c r="A8036" s="300" t="s">
        <v>12986</v>
      </c>
      <c r="B8036" s="301" t="s">
        <v>13107</v>
      </c>
      <c r="C8036" s="300" t="s">
        <v>9</v>
      </c>
      <c r="D8036" s="300" t="s">
        <v>9000</v>
      </c>
      <c r="E8036" s="302" t="s">
        <v>51</v>
      </c>
      <c r="F8036" s="423" t="s">
        <v>13108</v>
      </c>
      <c r="G8036" s="423"/>
      <c r="H8036" s="423">
        <v>3.9534800000000002E-2</v>
      </c>
      <c r="I8036" s="423"/>
      <c r="J8036" s="424">
        <v>0.26769999999999999</v>
      </c>
      <c r="K8036" s="424"/>
      <c r="L8036" s="424"/>
    </row>
    <row r="8037" spans="1:12" ht="24" customHeight="1">
      <c r="A8037" s="300" t="s">
        <v>12986</v>
      </c>
      <c r="B8037" s="301" t="s">
        <v>13109</v>
      </c>
      <c r="C8037" s="300" t="s">
        <v>9</v>
      </c>
      <c r="D8037" s="300" t="s">
        <v>9574</v>
      </c>
      <c r="E8037" s="302" t="s">
        <v>51</v>
      </c>
      <c r="F8037" s="423" t="s">
        <v>13110</v>
      </c>
      <c r="G8037" s="423"/>
      <c r="H8037" s="423">
        <v>1.2537700000000001E-2</v>
      </c>
      <c r="I8037" s="423"/>
      <c r="J8037" s="424">
        <v>0.11070000000000001</v>
      </c>
      <c r="K8037" s="424"/>
      <c r="L8037" s="424"/>
    </row>
    <row r="8038" spans="1:12" ht="24" customHeight="1">
      <c r="A8038" s="300" t="s">
        <v>12986</v>
      </c>
      <c r="B8038" s="301" t="s">
        <v>13111</v>
      </c>
      <c r="C8038" s="300" t="s">
        <v>9</v>
      </c>
      <c r="D8038" s="300" t="s">
        <v>10714</v>
      </c>
      <c r="E8038" s="302" t="s">
        <v>93</v>
      </c>
      <c r="F8038" s="423" t="s">
        <v>13112</v>
      </c>
      <c r="G8038" s="423"/>
      <c r="H8038" s="423">
        <v>6.5893999999999996E-3</v>
      </c>
      <c r="I8038" s="423"/>
      <c r="J8038" s="424">
        <v>0.10059999999999999</v>
      </c>
      <c r="K8038" s="424"/>
      <c r="L8038" s="424"/>
    </row>
    <row r="8039" spans="1:12" ht="24" customHeight="1">
      <c r="A8039" s="300" t="s">
        <v>12986</v>
      </c>
      <c r="B8039" s="301" t="s">
        <v>13113</v>
      </c>
      <c r="C8039" s="300" t="s">
        <v>9</v>
      </c>
      <c r="D8039" s="300" t="s">
        <v>10809</v>
      </c>
      <c r="E8039" s="302" t="s">
        <v>51</v>
      </c>
      <c r="F8039" s="423" t="s">
        <v>13114</v>
      </c>
      <c r="G8039" s="423"/>
      <c r="H8039" s="423">
        <v>6.5893999999999996E-3</v>
      </c>
      <c r="I8039" s="423"/>
      <c r="J8039" s="424">
        <v>7.9100000000000004E-2</v>
      </c>
      <c r="K8039" s="424"/>
      <c r="L8039" s="424"/>
    </row>
    <row r="8040" spans="1:12" ht="24" customHeight="1">
      <c r="A8040" s="300" t="s">
        <v>12986</v>
      </c>
      <c r="B8040" s="301" t="s">
        <v>13115</v>
      </c>
      <c r="C8040" s="300" t="s">
        <v>9</v>
      </c>
      <c r="D8040" s="300" t="s">
        <v>10810</v>
      </c>
      <c r="E8040" s="302" t="s">
        <v>51</v>
      </c>
      <c r="F8040" s="423" t="s">
        <v>13116</v>
      </c>
      <c r="G8040" s="423"/>
      <c r="H8040" s="423">
        <v>6.5893999999999996E-3</v>
      </c>
      <c r="I8040" s="423"/>
      <c r="J8040" s="424">
        <v>0.17530000000000001</v>
      </c>
      <c r="K8040" s="424"/>
      <c r="L8040" s="424"/>
    </row>
    <row r="8041" spans="1:12" ht="24" customHeight="1">
      <c r="A8041" s="300" t="s">
        <v>12986</v>
      </c>
      <c r="B8041" s="301" t="s">
        <v>13117</v>
      </c>
      <c r="C8041" s="300" t="s">
        <v>9</v>
      </c>
      <c r="D8041" s="300" t="s">
        <v>10837</v>
      </c>
      <c r="E8041" s="302" t="s">
        <v>51</v>
      </c>
      <c r="F8041" s="423" t="s">
        <v>13118</v>
      </c>
      <c r="G8041" s="423"/>
      <c r="H8041" s="423">
        <v>2.2450000000000001E-4</v>
      </c>
      <c r="I8041" s="423"/>
      <c r="J8041" s="424">
        <v>9.9900000000000003E-2</v>
      </c>
      <c r="K8041" s="424"/>
      <c r="L8041" s="424"/>
    </row>
    <row r="8042" spans="1:12" ht="24" customHeight="1">
      <c r="A8042" s="300" t="s">
        <v>12986</v>
      </c>
      <c r="B8042" s="301" t="s">
        <v>13003</v>
      </c>
      <c r="C8042" s="300" t="s">
        <v>9</v>
      </c>
      <c r="D8042" s="300" t="s">
        <v>7216</v>
      </c>
      <c r="E8042" s="302" t="s">
        <v>51</v>
      </c>
      <c r="F8042" s="423" t="s">
        <v>13004</v>
      </c>
      <c r="G8042" s="423"/>
      <c r="H8042" s="423">
        <v>1.31974E-2</v>
      </c>
      <c r="I8042" s="423"/>
      <c r="J8042" s="424">
        <v>0.44090000000000001</v>
      </c>
      <c r="K8042" s="424"/>
      <c r="L8042" s="424"/>
    </row>
    <row r="8043" spans="1:12" ht="24" customHeight="1">
      <c r="A8043" s="300" t="s">
        <v>12986</v>
      </c>
      <c r="B8043" s="301" t="s">
        <v>13005</v>
      </c>
      <c r="C8043" s="300" t="s">
        <v>9</v>
      </c>
      <c r="D8043" s="300" t="s">
        <v>7393</v>
      </c>
      <c r="E8043" s="302" t="s">
        <v>12988</v>
      </c>
      <c r="F8043" s="423" t="s">
        <v>13006</v>
      </c>
      <c r="G8043" s="423"/>
      <c r="H8043" s="423">
        <v>7.9396999999999992E-3</v>
      </c>
      <c r="I8043" s="423"/>
      <c r="J8043" s="424">
        <v>0.42870000000000003</v>
      </c>
      <c r="K8043" s="424"/>
      <c r="L8043" s="424"/>
    </row>
    <row r="8044" spans="1:12" ht="24" customHeight="1">
      <c r="A8044" s="300" t="s">
        <v>12986</v>
      </c>
      <c r="B8044" s="301" t="s">
        <v>13007</v>
      </c>
      <c r="C8044" s="300" t="s">
        <v>9</v>
      </c>
      <c r="D8044" s="300" t="s">
        <v>10619</v>
      </c>
      <c r="E8044" s="302" t="s">
        <v>51</v>
      </c>
      <c r="F8044" s="423" t="s">
        <v>13008</v>
      </c>
      <c r="G8044" s="423"/>
      <c r="H8044" s="423">
        <v>6.1589000000000001E-3</v>
      </c>
      <c r="I8044" s="423"/>
      <c r="J8044" s="424">
        <v>1.1778999999999999</v>
      </c>
      <c r="K8044" s="424"/>
      <c r="L8044" s="424"/>
    </row>
    <row r="8045" spans="1:12" ht="24" customHeight="1">
      <c r="A8045" s="300" t="s">
        <v>12986</v>
      </c>
      <c r="B8045" s="301" t="s">
        <v>13009</v>
      </c>
      <c r="C8045" s="300" t="s">
        <v>9</v>
      </c>
      <c r="D8045" s="300" t="s">
        <v>10769</v>
      </c>
      <c r="E8045" s="302" t="s">
        <v>51</v>
      </c>
      <c r="F8045" s="423" t="s">
        <v>13010</v>
      </c>
      <c r="G8045" s="423"/>
      <c r="H8045" s="423">
        <v>0.55362820000000001</v>
      </c>
      <c r="I8045" s="423"/>
      <c r="J8045" s="424">
        <v>0.6976</v>
      </c>
      <c r="K8045" s="424"/>
      <c r="L8045" s="424"/>
    </row>
    <row r="8046" spans="1:12" ht="24" customHeight="1">
      <c r="A8046" s="300" t="s">
        <v>12986</v>
      </c>
      <c r="B8046" s="301" t="s">
        <v>13011</v>
      </c>
      <c r="C8046" s="300" t="s">
        <v>9</v>
      </c>
      <c r="D8046" s="300" t="s">
        <v>10929</v>
      </c>
      <c r="E8046" s="302" t="s">
        <v>51</v>
      </c>
      <c r="F8046" s="423" t="s">
        <v>13012</v>
      </c>
      <c r="G8046" s="423"/>
      <c r="H8046" s="423">
        <v>5.3375999999999996E-3</v>
      </c>
      <c r="I8046" s="423"/>
      <c r="J8046" s="424">
        <v>0.80310000000000004</v>
      </c>
      <c r="K8046" s="424"/>
      <c r="L8046" s="424"/>
    </row>
    <row r="8047" spans="1:12" ht="17.100000000000001" customHeight="1">
      <c r="A8047" s="298"/>
      <c r="B8047" s="298"/>
      <c r="C8047" s="298"/>
      <c r="D8047" s="298"/>
      <c r="E8047" s="298"/>
      <c r="F8047" s="298"/>
      <c r="G8047" s="298"/>
      <c r="H8047" s="298"/>
      <c r="I8047" s="298"/>
      <c r="J8047" s="298" t="s">
        <v>12992</v>
      </c>
      <c r="K8047" s="298"/>
      <c r="L8047" s="298" t="s">
        <v>14875</v>
      </c>
    </row>
    <row r="8048" spans="1:12">
      <c r="A8048" s="414" t="s">
        <v>13056</v>
      </c>
      <c r="B8048" s="414"/>
      <c r="C8048" s="414"/>
      <c r="D8048" s="414"/>
      <c r="E8048" s="414"/>
      <c r="F8048" s="414"/>
      <c r="G8048" s="414"/>
      <c r="H8048" s="414"/>
      <c r="I8048" s="294"/>
      <c r="J8048" s="294"/>
      <c r="K8048" s="294"/>
      <c r="L8048" s="294"/>
    </row>
    <row r="8049" spans="1:12" ht="17.100000000000001" customHeight="1">
      <c r="A8049" s="294" t="s">
        <v>12978</v>
      </c>
      <c r="B8049" s="298" t="s">
        <v>12979</v>
      </c>
      <c r="C8049" s="294" t="s">
        <v>12980</v>
      </c>
      <c r="D8049" s="294" t="s">
        <v>12981</v>
      </c>
      <c r="E8049" s="299" t="s">
        <v>12982</v>
      </c>
      <c r="F8049" s="413" t="s">
        <v>12983</v>
      </c>
      <c r="G8049" s="413"/>
      <c r="H8049" s="413" t="s">
        <v>12984</v>
      </c>
      <c r="I8049" s="413"/>
      <c r="J8049" s="413" t="s">
        <v>12985</v>
      </c>
      <c r="K8049" s="413"/>
      <c r="L8049" s="413"/>
    </row>
    <row r="8050" spans="1:12" ht="24" customHeight="1">
      <c r="A8050" s="300" t="s">
        <v>12986</v>
      </c>
      <c r="B8050" s="301" t="s">
        <v>13057</v>
      </c>
      <c r="C8050" s="300" t="s">
        <v>9</v>
      </c>
      <c r="D8050" s="300" t="s">
        <v>12549</v>
      </c>
      <c r="E8050" s="302" t="s">
        <v>27</v>
      </c>
      <c r="F8050" s="423" t="s">
        <v>12948</v>
      </c>
      <c r="G8050" s="423"/>
      <c r="H8050" s="423">
        <v>4.9532455000000004</v>
      </c>
      <c r="I8050" s="423"/>
      <c r="J8050" s="424">
        <v>3.2195999999999998</v>
      </c>
      <c r="K8050" s="424"/>
      <c r="L8050" s="424"/>
    </row>
    <row r="8051" spans="1:12" ht="17.100000000000001" customHeight="1">
      <c r="A8051" s="298"/>
      <c r="B8051" s="298"/>
      <c r="C8051" s="298"/>
      <c r="D8051" s="298"/>
      <c r="E8051" s="298"/>
      <c r="F8051" s="298"/>
      <c r="G8051" s="298"/>
      <c r="H8051" s="298"/>
      <c r="I8051" s="298"/>
      <c r="J8051" s="298" t="s">
        <v>12992</v>
      </c>
      <c r="K8051" s="298"/>
      <c r="L8051" s="298" t="s">
        <v>14320</v>
      </c>
    </row>
    <row r="8052" spans="1:12">
      <c r="A8052" s="414" t="s">
        <v>13058</v>
      </c>
      <c r="B8052" s="414"/>
      <c r="C8052" s="414"/>
      <c r="D8052" s="414"/>
      <c r="E8052" s="414"/>
      <c r="F8052" s="414"/>
      <c r="G8052" s="414"/>
      <c r="H8052" s="414"/>
      <c r="I8052" s="294"/>
      <c r="J8052" s="294"/>
      <c r="K8052" s="294"/>
      <c r="L8052" s="294"/>
    </row>
    <row r="8053" spans="1:12" ht="17.100000000000001" customHeight="1">
      <c r="A8053" s="294" t="s">
        <v>12978</v>
      </c>
      <c r="B8053" s="298" t="s">
        <v>12979</v>
      </c>
      <c r="C8053" s="294" t="s">
        <v>12980</v>
      </c>
      <c r="D8053" s="294" t="s">
        <v>12981</v>
      </c>
      <c r="E8053" s="299" t="s">
        <v>12982</v>
      </c>
      <c r="F8053" s="413" t="s">
        <v>12983</v>
      </c>
      <c r="G8053" s="413"/>
      <c r="H8053" s="413" t="s">
        <v>12984</v>
      </c>
      <c r="I8053" s="413"/>
      <c r="J8053" s="413" t="s">
        <v>12985</v>
      </c>
      <c r="K8053" s="413"/>
      <c r="L8053" s="413"/>
    </row>
    <row r="8054" spans="1:12" ht="24" customHeight="1">
      <c r="A8054" s="300" t="s">
        <v>12986</v>
      </c>
      <c r="B8054" s="301" t="s">
        <v>13059</v>
      </c>
      <c r="C8054" s="300" t="s">
        <v>9</v>
      </c>
      <c r="D8054" s="300" t="s">
        <v>12535</v>
      </c>
      <c r="E8054" s="302" t="s">
        <v>27</v>
      </c>
      <c r="F8054" s="423" t="s">
        <v>12936</v>
      </c>
      <c r="G8054" s="423"/>
      <c r="H8054" s="423">
        <v>4.9532455000000004</v>
      </c>
      <c r="I8054" s="423"/>
      <c r="J8054" s="424">
        <v>0.2477</v>
      </c>
      <c r="K8054" s="424"/>
      <c r="L8054" s="424"/>
    </row>
    <row r="8055" spans="1:12" ht="17.100000000000001" customHeight="1">
      <c r="A8055" s="298"/>
      <c r="B8055" s="298"/>
      <c r="C8055" s="298"/>
      <c r="D8055" s="298"/>
      <c r="E8055" s="298"/>
      <c r="F8055" s="298"/>
      <c r="G8055" s="298"/>
      <c r="H8055" s="298"/>
      <c r="I8055" s="298"/>
      <c r="J8055" s="298" t="s">
        <v>12992</v>
      </c>
      <c r="K8055" s="298"/>
      <c r="L8055" s="298" t="s">
        <v>12922</v>
      </c>
    </row>
    <row r="8056" spans="1:12">
      <c r="A8056" s="414" t="s">
        <v>13060</v>
      </c>
      <c r="B8056" s="414"/>
      <c r="C8056" s="414"/>
      <c r="D8056" s="414"/>
      <c r="E8056" s="414"/>
      <c r="F8056" s="414"/>
      <c r="G8056" s="414"/>
      <c r="H8056" s="414"/>
      <c r="I8056" s="294"/>
      <c r="J8056" s="294"/>
      <c r="K8056" s="294"/>
      <c r="L8056" s="294"/>
    </row>
    <row r="8057" spans="1:12" ht="17.100000000000001" customHeight="1">
      <c r="A8057" s="294" t="s">
        <v>12978</v>
      </c>
      <c r="B8057" s="298" t="s">
        <v>12979</v>
      </c>
      <c r="C8057" s="294" t="s">
        <v>12980</v>
      </c>
      <c r="D8057" s="294" t="s">
        <v>12981</v>
      </c>
      <c r="E8057" s="299" t="s">
        <v>12982</v>
      </c>
      <c r="F8057" s="413" t="s">
        <v>12983</v>
      </c>
      <c r="G8057" s="413"/>
      <c r="H8057" s="413" t="s">
        <v>12984</v>
      </c>
      <c r="I8057" s="413"/>
      <c r="J8057" s="413" t="s">
        <v>12985</v>
      </c>
      <c r="K8057" s="413"/>
      <c r="L8057" s="413"/>
    </row>
    <row r="8058" spans="1:12" ht="24" customHeight="1">
      <c r="A8058" s="300" t="s">
        <v>12986</v>
      </c>
      <c r="B8058" s="301" t="s">
        <v>13061</v>
      </c>
      <c r="C8058" s="300" t="s">
        <v>9</v>
      </c>
      <c r="D8058" s="300" t="s">
        <v>12522</v>
      </c>
      <c r="E8058" s="302" t="s">
        <v>27</v>
      </c>
      <c r="F8058" s="423" t="s">
        <v>12964</v>
      </c>
      <c r="G8058" s="423"/>
      <c r="H8058" s="423">
        <v>4.9532455000000004</v>
      </c>
      <c r="I8058" s="423"/>
      <c r="J8058" s="424">
        <v>12.531700000000001</v>
      </c>
      <c r="K8058" s="424"/>
      <c r="L8058" s="424"/>
    </row>
    <row r="8059" spans="1:12" ht="24" customHeight="1">
      <c r="A8059" s="300" t="s">
        <v>12986</v>
      </c>
      <c r="B8059" s="301" t="s">
        <v>13062</v>
      </c>
      <c r="C8059" s="300" t="s">
        <v>9</v>
      </c>
      <c r="D8059" s="300" t="s">
        <v>12527</v>
      </c>
      <c r="E8059" s="302" t="s">
        <v>27</v>
      </c>
      <c r="F8059" s="423" t="s">
        <v>13063</v>
      </c>
      <c r="G8059" s="423"/>
      <c r="H8059" s="423">
        <v>4.9532455000000004</v>
      </c>
      <c r="I8059" s="423"/>
      <c r="J8059" s="424">
        <v>1.6840999999999999</v>
      </c>
      <c r="K8059" s="424"/>
      <c r="L8059" s="424"/>
    </row>
    <row r="8060" spans="1:12" ht="17.100000000000001" customHeight="1">
      <c r="A8060" s="298"/>
      <c r="B8060" s="298"/>
      <c r="C8060" s="298"/>
      <c r="D8060" s="298"/>
      <c r="E8060" s="298"/>
      <c r="F8060" s="298"/>
      <c r="G8060" s="298"/>
      <c r="H8060" s="298"/>
      <c r="I8060" s="298"/>
      <c r="J8060" s="298" t="s">
        <v>12992</v>
      </c>
      <c r="K8060" s="298"/>
      <c r="L8060" s="298" t="s">
        <v>14876</v>
      </c>
    </row>
    <row r="8061" spans="1:12" ht="17.100000000000001" customHeight="1">
      <c r="A8061" s="294" t="s">
        <v>13014</v>
      </c>
      <c r="B8061" s="294"/>
      <c r="C8061" s="294"/>
      <c r="D8061" s="294"/>
      <c r="E8061" s="294"/>
      <c r="F8061" s="294"/>
      <c r="G8061" s="294"/>
      <c r="H8061" s="294"/>
      <c r="I8061" s="294"/>
      <c r="J8061" s="294"/>
      <c r="K8061" s="294"/>
      <c r="L8061" s="294"/>
    </row>
    <row r="8062" spans="1:12" ht="17.100000000000001" customHeight="1">
      <c r="A8062" s="298"/>
      <c r="B8062" s="298"/>
      <c r="C8062" s="298"/>
      <c r="D8062" s="298"/>
      <c r="E8062" s="298"/>
      <c r="F8062" s="298"/>
      <c r="G8062" s="298"/>
      <c r="H8062" s="298"/>
      <c r="I8062" s="298"/>
      <c r="J8062" s="298" t="s">
        <v>13015</v>
      </c>
      <c r="K8062" s="298"/>
      <c r="L8062" s="298" t="s">
        <v>14877</v>
      </c>
    </row>
    <row r="8063" spans="1:12" ht="17.100000000000001" customHeight="1">
      <c r="A8063" s="298"/>
      <c r="B8063" s="298"/>
      <c r="C8063" s="298"/>
      <c r="D8063" s="298"/>
      <c r="E8063" s="298"/>
      <c r="F8063" s="298"/>
      <c r="G8063" s="298"/>
      <c r="H8063" s="298"/>
      <c r="I8063" s="298"/>
      <c r="J8063" s="298" t="s">
        <v>13017</v>
      </c>
      <c r="K8063" s="298" t="s">
        <v>13018</v>
      </c>
      <c r="L8063" s="298" t="s">
        <v>14878</v>
      </c>
    </row>
    <row r="8064" spans="1:12" ht="17.100000000000001" customHeight="1">
      <c r="A8064" s="298"/>
      <c r="B8064" s="298"/>
      <c r="C8064" s="298"/>
      <c r="D8064" s="298"/>
      <c r="E8064" s="298"/>
      <c r="F8064" s="298"/>
      <c r="G8064" s="298"/>
      <c r="H8064" s="298"/>
      <c r="I8064" s="298"/>
      <c r="J8064" s="298" t="s">
        <v>13020</v>
      </c>
      <c r="K8064" s="298"/>
      <c r="L8064" s="298" t="s">
        <v>14879</v>
      </c>
    </row>
    <row r="8065" spans="1:12" ht="17.100000000000001" customHeight="1">
      <c r="A8065" s="298"/>
      <c r="B8065" s="298"/>
      <c r="C8065" s="298"/>
      <c r="D8065" s="298"/>
      <c r="E8065" s="298"/>
      <c r="F8065" s="298"/>
      <c r="G8065" s="298"/>
      <c r="H8065" s="298"/>
      <c r="I8065" s="298"/>
      <c r="J8065" s="298" t="s">
        <v>13022</v>
      </c>
      <c r="K8065" s="298" t="s">
        <v>12974</v>
      </c>
      <c r="L8065" s="298" t="s">
        <v>14880</v>
      </c>
    </row>
    <row r="8066" spans="1:12" ht="17.100000000000001" customHeight="1">
      <c r="A8066" s="298"/>
      <c r="B8066" s="298"/>
      <c r="C8066" s="298"/>
      <c r="D8066" s="298"/>
      <c r="E8066" s="298"/>
      <c r="F8066" s="298"/>
      <c r="G8066" s="298"/>
      <c r="H8066" s="298"/>
      <c r="I8066" s="298"/>
      <c r="J8066" s="298" t="s">
        <v>13024</v>
      </c>
      <c r="K8066" s="298"/>
      <c r="L8066" s="298" t="s">
        <v>14881</v>
      </c>
    </row>
    <row r="8067" spans="1:12" ht="30" customHeight="1">
      <c r="A8067" s="299"/>
      <c r="B8067" s="299"/>
      <c r="C8067" s="299"/>
      <c r="D8067" s="299"/>
      <c r="E8067" s="299"/>
      <c r="F8067" s="299"/>
      <c r="G8067" s="299"/>
      <c r="H8067" s="299"/>
      <c r="I8067" s="299"/>
      <c r="J8067" s="299"/>
      <c r="K8067" s="299"/>
      <c r="L8067" s="299"/>
    </row>
    <row r="8068" spans="1:12" ht="36" customHeight="1">
      <c r="A8068" s="295" t="s">
        <v>14882</v>
      </c>
      <c r="B8068" s="296" t="s">
        <v>14883</v>
      </c>
      <c r="C8068" s="295" t="s">
        <v>9</v>
      </c>
      <c r="D8068" s="295" t="s">
        <v>5209</v>
      </c>
      <c r="E8068" s="297" t="s">
        <v>51</v>
      </c>
      <c r="F8068" s="296"/>
      <c r="G8068" s="296"/>
      <c r="H8068" s="296"/>
      <c r="I8068" s="296"/>
      <c r="J8068" s="296"/>
      <c r="K8068" s="296"/>
      <c r="L8068" s="296"/>
    </row>
    <row r="8069" spans="1:12">
      <c r="A8069" s="414" t="s">
        <v>12977</v>
      </c>
      <c r="B8069" s="414"/>
      <c r="C8069" s="414"/>
      <c r="D8069" s="414"/>
      <c r="E8069" s="414"/>
      <c r="F8069" s="414"/>
      <c r="G8069" s="414"/>
      <c r="H8069" s="414"/>
      <c r="I8069" s="294"/>
      <c r="J8069" s="294"/>
      <c r="K8069" s="294"/>
      <c r="L8069" s="294"/>
    </row>
    <row r="8070" spans="1:12" ht="17.100000000000001" customHeight="1">
      <c r="A8070" s="294" t="s">
        <v>12978</v>
      </c>
      <c r="B8070" s="298" t="s">
        <v>12979</v>
      </c>
      <c r="C8070" s="294" t="s">
        <v>12980</v>
      </c>
      <c r="D8070" s="294" t="s">
        <v>12981</v>
      </c>
      <c r="E8070" s="299" t="s">
        <v>12982</v>
      </c>
      <c r="F8070" s="413" t="s">
        <v>12983</v>
      </c>
      <c r="G8070" s="413"/>
      <c r="H8070" s="413" t="s">
        <v>12984</v>
      </c>
      <c r="I8070" s="413"/>
      <c r="J8070" s="413" t="s">
        <v>12985</v>
      </c>
      <c r="K8070" s="413"/>
      <c r="L8070" s="413"/>
    </row>
    <row r="8071" spans="1:12" ht="24" customHeight="1">
      <c r="A8071" s="300" t="s">
        <v>12986</v>
      </c>
      <c r="B8071" s="301" t="s">
        <v>13085</v>
      </c>
      <c r="C8071" s="300" t="s">
        <v>9</v>
      </c>
      <c r="D8071" s="300" t="s">
        <v>7909</v>
      </c>
      <c r="E8071" s="302" t="s">
        <v>51</v>
      </c>
      <c r="F8071" s="423" t="s">
        <v>13086</v>
      </c>
      <c r="G8071" s="423"/>
      <c r="H8071" s="423">
        <v>8.2299999999999995E-5</v>
      </c>
      <c r="I8071" s="423"/>
      <c r="J8071" s="424">
        <v>8.6E-3</v>
      </c>
      <c r="K8071" s="424"/>
      <c r="L8071" s="424"/>
    </row>
    <row r="8072" spans="1:12" ht="24" customHeight="1">
      <c r="A8072" s="300" t="s">
        <v>12986</v>
      </c>
      <c r="B8072" s="301" t="s">
        <v>13087</v>
      </c>
      <c r="C8072" s="300" t="s">
        <v>9</v>
      </c>
      <c r="D8072" s="300" t="s">
        <v>8873</v>
      </c>
      <c r="E8072" s="302" t="s">
        <v>51</v>
      </c>
      <c r="F8072" s="423" t="s">
        <v>13088</v>
      </c>
      <c r="G8072" s="423"/>
      <c r="H8072" s="423">
        <v>7.7999999999999999E-6</v>
      </c>
      <c r="I8072" s="423"/>
      <c r="J8072" s="424">
        <v>6.7999999999999996E-3</v>
      </c>
      <c r="K8072" s="424"/>
      <c r="L8072" s="424"/>
    </row>
    <row r="8073" spans="1:12" ht="48" customHeight="1">
      <c r="A8073" s="300" t="s">
        <v>12986</v>
      </c>
      <c r="B8073" s="301" t="s">
        <v>13089</v>
      </c>
      <c r="C8073" s="300" t="s">
        <v>9</v>
      </c>
      <c r="D8073" s="300" t="s">
        <v>9227</v>
      </c>
      <c r="E8073" s="302" t="s">
        <v>51</v>
      </c>
      <c r="F8073" s="423" t="s">
        <v>13090</v>
      </c>
      <c r="G8073" s="423"/>
      <c r="H8073" s="423">
        <v>5.4E-6</v>
      </c>
      <c r="I8073" s="423"/>
      <c r="J8073" s="424">
        <v>7.1999999999999998E-3</v>
      </c>
      <c r="K8073" s="424"/>
      <c r="L8073" s="424"/>
    </row>
    <row r="8074" spans="1:12" ht="24" customHeight="1">
      <c r="A8074" s="300" t="s">
        <v>12986</v>
      </c>
      <c r="B8074" s="301" t="s">
        <v>13091</v>
      </c>
      <c r="C8074" s="300" t="s">
        <v>9</v>
      </c>
      <c r="D8074" s="300" t="s">
        <v>9580</v>
      </c>
      <c r="E8074" s="302" t="s">
        <v>51</v>
      </c>
      <c r="F8074" s="423" t="s">
        <v>13092</v>
      </c>
      <c r="G8074" s="423"/>
      <c r="H8074" s="423">
        <v>5.3000000000000001E-6</v>
      </c>
      <c r="I8074" s="423"/>
      <c r="J8074" s="424">
        <v>4.7999999999999996E-3</v>
      </c>
      <c r="K8074" s="424"/>
      <c r="L8074" s="424"/>
    </row>
    <row r="8075" spans="1:12" ht="24" customHeight="1">
      <c r="A8075" s="300" t="s">
        <v>12986</v>
      </c>
      <c r="B8075" s="301" t="s">
        <v>12987</v>
      </c>
      <c r="C8075" s="300" t="s">
        <v>9</v>
      </c>
      <c r="D8075" s="300" t="s">
        <v>9831</v>
      </c>
      <c r="E8075" s="302" t="s">
        <v>12988</v>
      </c>
      <c r="F8075" s="423" t="s">
        <v>12989</v>
      </c>
      <c r="G8075" s="423"/>
      <c r="H8075" s="423">
        <v>1.9038E-3</v>
      </c>
      <c r="I8075" s="423"/>
      <c r="J8075" s="424">
        <v>1.9300000000000001E-2</v>
      </c>
      <c r="K8075" s="424"/>
      <c r="L8075" s="424"/>
    </row>
    <row r="8076" spans="1:12" ht="36" customHeight="1">
      <c r="A8076" s="300" t="s">
        <v>12986</v>
      </c>
      <c r="B8076" s="301" t="s">
        <v>12990</v>
      </c>
      <c r="C8076" s="300" t="s">
        <v>9</v>
      </c>
      <c r="D8076" s="300" t="s">
        <v>11426</v>
      </c>
      <c r="E8076" s="302" t="s">
        <v>51</v>
      </c>
      <c r="F8076" s="423" t="s">
        <v>12991</v>
      </c>
      <c r="G8076" s="423"/>
      <c r="H8076" s="423">
        <v>9.98E-5</v>
      </c>
      <c r="I8076" s="423"/>
      <c r="J8076" s="424">
        <v>1.32E-2</v>
      </c>
      <c r="K8076" s="424"/>
      <c r="L8076" s="424"/>
    </row>
    <row r="8077" spans="1:12" ht="17.100000000000001" customHeight="1">
      <c r="A8077" s="298"/>
      <c r="B8077" s="298"/>
      <c r="C8077" s="298"/>
      <c r="D8077" s="298"/>
      <c r="E8077" s="298"/>
      <c r="F8077" s="298"/>
      <c r="G8077" s="298"/>
      <c r="H8077" s="298"/>
      <c r="I8077" s="298"/>
      <c r="J8077" s="298" t="s">
        <v>12992</v>
      </c>
      <c r="K8077" s="298"/>
      <c r="L8077" s="298" t="s">
        <v>12960</v>
      </c>
    </row>
    <row r="8078" spans="1:12">
      <c r="A8078" s="414" t="s">
        <v>12994</v>
      </c>
      <c r="B8078" s="414"/>
      <c r="C8078" s="414"/>
      <c r="D8078" s="414"/>
      <c r="E8078" s="414"/>
      <c r="F8078" s="414"/>
      <c r="G8078" s="414"/>
      <c r="H8078" s="414"/>
      <c r="I8078" s="294"/>
      <c r="J8078" s="294"/>
      <c r="K8078" s="294"/>
      <c r="L8078" s="294"/>
    </row>
    <row r="8079" spans="1:12" ht="17.100000000000001" customHeight="1">
      <c r="A8079" s="294" t="s">
        <v>12978</v>
      </c>
      <c r="B8079" s="298" t="s">
        <v>12979</v>
      </c>
      <c r="C8079" s="294" t="s">
        <v>12980</v>
      </c>
      <c r="D8079" s="294" t="s">
        <v>12981</v>
      </c>
      <c r="E8079" s="299" t="s">
        <v>12982</v>
      </c>
      <c r="F8079" s="413" t="s">
        <v>12983</v>
      </c>
      <c r="G8079" s="413"/>
      <c r="H8079" s="413" t="s">
        <v>12984</v>
      </c>
      <c r="I8079" s="413"/>
      <c r="J8079" s="413" t="s">
        <v>12985</v>
      </c>
      <c r="K8079" s="413"/>
      <c r="L8079" s="413"/>
    </row>
    <row r="8080" spans="1:12" ht="24" customHeight="1">
      <c r="A8080" s="300" t="s">
        <v>12986</v>
      </c>
      <c r="B8080" s="301" t="s">
        <v>13199</v>
      </c>
      <c r="C8080" s="300" t="s">
        <v>9</v>
      </c>
      <c r="D8080" s="300" t="s">
        <v>8746</v>
      </c>
      <c r="E8080" s="302" t="s">
        <v>27</v>
      </c>
      <c r="F8080" s="423" t="s">
        <v>13196</v>
      </c>
      <c r="G8080" s="423"/>
      <c r="H8080" s="423">
        <v>0.14401439999999999</v>
      </c>
      <c r="I8080" s="423"/>
      <c r="J8080" s="424">
        <v>1.0355000000000001</v>
      </c>
      <c r="K8080" s="424"/>
      <c r="L8080" s="424"/>
    </row>
    <row r="8081" spans="1:12" ht="17.100000000000001" customHeight="1">
      <c r="A8081" s="298"/>
      <c r="B8081" s="298"/>
      <c r="C8081" s="298"/>
      <c r="D8081" s="298"/>
      <c r="E8081" s="298"/>
      <c r="F8081" s="298"/>
      <c r="G8081" s="298"/>
      <c r="H8081" s="298"/>
      <c r="I8081" s="298"/>
      <c r="J8081" s="298" t="s">
        <v>12992</v>
      </c>
      <c r="K8081" s="298"/>
      <c r="L8081" s="298" t="s">
        <v>14685</v>
      </c>
    </row>
    <row r="8082" spans="1:12">
      <c r="A8082" s="414" t="s">
        <v>12998</v>
      </c>
      <c r="B8082" s="414"/>
      <c r="C8082" s="414"/>
      <c r="D8082" s="414"/>
      <c r="E8082" s="414"/>
      <c r="F8082" s="414"/>
      <c r="G8082" s="414"/>
      <c r="H8082" s="414"/>
      <c r="I8082" s="294"/>
      <c r="J8082" s="294"/>
      <c r="K8082" s="294"/>
      <c r="L8082" s="294"/>
    </row>
    <row r="8083" spans="1:12" ht="17.100000000000001" customHeight="1">
      <c r="A8083" s="294" t="s">
        <v>12978</v>
      </c>
      <c r="B8083" s="298" t="s">
        <v>12979</v>
      </c>
      <c r="C8083" s="294" t="s">
        <v>12980</v>
      </c>
      <c r="D8083" s="294" t="s">
        <v>12981</v>
      </c>
      <c r="E8083" s="299" t="s">
        <v>12982</v>
      </c>
      <c r="F8083" s="413" t="s">
        <v>12983</v>
      </c>
      <c r="G8083" s="413"/>
      <c r="H8083" s="413" t="s">
        <v>12984</v>
      </c>
      <c r="I8083" s="413"/>
      <c r="J8083" s="413" t="s">
        <v>12985</v>
      </c>
      <c r="K8083" s="413"/>
      <c r="L8083" s="413"/>
    </row>
    <row r="8084" spans="1:12" ht="36" customHeight="1">
      <c r="A8084" s="300" t="s">
        <v>12986</v>
      </c>
      <c r="B8084" s="301" t="s">
        <v>14884</v>
      </c>
      <c r="C8084" s="300" t="s">
        <v>9</v>
      </c>
      <c r="D8084" s="300" t="s">
        <v>6998</v>
      </c>
      <c r="E8084" s="302" t="s">
        <v>51</v>
      </c>
      <c r="F8084" s="423" t="s">
        <v>14885</v>
      </c>
      <c r="G8084" s="423"/>
      <c r="H8084" s="423">
        <v>1</v>
      </c>
      <c r="I8084" s="423"/>
      <c r="J8084" s="424">
        <v>4.41</v>
      </c>
      <c r="K8084" s="424"/>
      <c r="L8084" s="424"/>
    </row>
    <row r="8085" spans="1:12" ht="24" customHeight="1">
      <c r="A8085" s="300" t="s">
        <v>12986</v>
      </c>
      <c r="B8085" s="301" t="s">
        <v>13099</v>
      </c>
      <c r="C8085" s="300" t="s">
        <v>9</v>
      </c>
      <c r="D8085" s="300" t="s">
        <v>7224</v>
      </c>
      <c r="E8085" s="302" t="s">
        <v>51</v>
      </c>
      <c r="F8085" s="423" t="s">
        <v>13100</v>
      </c>
      <c r="G8085" s="423"/>
      <c r="H8085" s="423">
        <v>9.7179999999999999E-4</v>
      </c>
      <c r="I8085" s="423"/>
      <c r="J8085" s="424">
        <v>8.8999999999999999E-3</v>
      </c>
      <c r="K8085" s="424"/>
      <c r="L8085" s="424"/>
    </row>
    <row r="8086" spans="1:12" ht="24" customHeight="1">
      <c r="A8086" s="300" t="s">
        <v>12986</v>
      </c>
      <c r="B8086" s="301" t="s">
        <v>13101</v>
      </c>
      <c r="C8086" s="300" t="s">
        <v>9</v>
      </c>
      <c r="D8086" s="300" t="s">
        <v>7359</v>
      </c>
      <c r="E8086" s="302" t="s">
        <v>51</v>
      </c>
      <c r="F8086" s="423" t="s">
        <v>13102</v>
      </c>
      <c r="G8086" s="423"/>
      <c r="H8086" s="423">
        <v>3.1399999999999998E-5</v>
      </c>
      <c r="I8086" s="423"/>
      <c r="J8086" s="424">
        <v>4.0000000000000001E-3</v>
      </c>
      <c r="K8086" s="424"/>
      <c r="L8086" s="424"/>
    </row>
    <row r="8087" spans="1:12" ht="24" customHeight="1">
      <c r="A8087" s="300" t="s">
        <v>12986</v>
      </c>
      <c r="B8087" s="301" t="s">
        <v>13103</v>
      </c>
      <c r="C8087" s="300" t="s">
        <v>9</v>
      </c>
      <c r="D8087" s="300" t="s">
        <v>8851</v>
      </c>
      <c r="E8087" s="302" t="s">
        <v>51</v>
      </c>
      <c r="F8087" s="423" t="s">
        <v>13104</v>
      </c>
      <c r="G8087" s="423"/>
      <c r="H8087" s="423">
        <v>2.51E-5</v>
      </c>
      <c r="I8087" s="423"/>
      <c r="J8087" s="424">
        <v>4.8999999999999998E-3</v>
      </c>
      <c r="K8087" s="424"/>
      <c r="L8087" s="424"/>
    </row>
    <row r="8088" spans="1:12" ht="24" customHeight="1">
      <c r="A8088" s="300" t="s">
        <v>12986</v>
      </c>
      <c r="B8088" s="301" t="s">
        <v>13105</v>
      </c>
      <c r="C8088" s="300" t="s">
        <v>9</v>
      </c>
      <c r="D8088" s="300" t="s">
        <v>8852</v>
      </c>
      <c r="E8088" s="302" t="s">
        <v>51</v>
      </c>
      <c r="F8088" s="423" t="s">
        <v>13106</v>
      </c>
      <c r="G8088" s="423"/>
      <c r="H8088" s="423">
        <v>5.3000000000000001E-6</v>
      </c>
      <c r="I8088" s="423"/>
      <c r="J8088" s="424">
        <v>2.8999999999999998E-3</v>
      </c>
      <c r="K8088" s="424"/>
      <c r="L8088" s="424"/>
    </row>
    <row r="8089" spans="1:12" ht="24" customHeight="1">
      <c r="A8089" s="300" t="s">
        <v>12986</v>
      </c>
      <c r="B8089" s="301" t="s">
        <v>13107</v>
      </c>
      <c r="C8089" s="300" t="s">
        <v>9</v>
      </c>
      <c r="D8089" s="300" t="s">
        <v>9000</v>
      </c>
      <c r="E8089" s="302" t="s">
        <v>51</v>
      </c>
      <c r="F8089" s="423" t="s">
        <v>13108</v>
      </c>
      <c r="G8089" s="423"/>
      <c r="H8089" s="423">
        <v>1.106E-3</v>
      </c>
      <c r="I8089" s="423"/>
      <c r="J8089" s="424">
        <v>7.4999999999999997E-3</v>
      </c>
      <c r="K8089" s="424"/>
      <c r="L8089" s="424"/>
    </row>
    <row r="8090" spans="1:12" ht="24" customHeight="1">
      <c r="A8090" s="300" t="s">
        <v>12986</v>
      </c>
      <c r="B8090" s="301" t="s">
        <v>13109</v>
      </c>
      <c r="C8090" s="300" t="s">
        <v>9</v>
      </c>
      <c r="D8090" s="300" t="s">
        <v>9574</v>
      </c>
      <c r="E8090" s="302" t="s">
        <v>51</v>
      </c>
      <c r="F8090" s="423" t="s">
        <v>13110</v>
      </c>
      <c r="G8090" s="423"/>
      <c r="H8090" s="423">
        <v>3.5080000000000002E-4</v>
      </c>
      <c r="I8090" s="423"/>
      <c r="J8090" s="424">
        <v>3.0999999999999999E-3</v>
      </c>
      <c r="K8090" s="424"/>
      <c r="L8090" s="424"/>
    </row>
    <row r="8091" spans="1:12" ht="24" customHeight="1">
      <c r="A8091" s="300" t="s">
        <v>12986</v>
      </c>
      <c r="B8091" s="301" t="s">
        <v>13111</v>
      </c>
      <c r="C8091" s="300" t="s">
        <v>9</v>
      </c>
      <c r="D8091" s="300" t="s">
        <v>10714</v>
      </c>
      <c r="E8091" s="302" t="s">
        <v>93</v>
      </c>
      <c r="F8091" s="423" t="s">
        <v>13112</v>
      </c>
      <c r="G8091" s="423"/>
      <c r="H8091" s="423">
        <v>1.8430000000000001E-4</v>
      </c>
      <c r="I8091" s="423"/>
      <c r="J8091" s="424">
        <v>2.8E-3</v>
      </c>
      <c r="K8091" s="424"/>
      <c r="L8091" s="424"/>
    </row>
    <row r="8092" spans="1:12" ht="24" customHeight="1">
      <c r="A8092" s="300" t="s">
        <v>12986</v>
      </c>
      <c r="B8092" s="301" t="s">
        <v>13113</v>
      </c>
      <c r="C8092" s="300" t="s">
        <v>9</v>
      </c>
      <c r="D8092" s="300" t="s">
        <v>10809</v>
      </c>
      <c r="E8092" s="302" t="s">
        <v>51</v>
      </c>
      <c r="F8092" s="423" t="s">
        <v>13114</v>
      </c>
      <c r="G8092" s="423"/>
      <c r="H8092" s="423">
        <v>1.8430000000000001E-4</v>
      </c>
      <c r="I8092" s="423"/>
      <c r="J8092" s="424">
        <v>2.2000000000000001E-3</v>
      </c>
      <c r="K8092" s="424"/>
      <c r="L8092" s="424"/>
    </row>
    <row r="8093" spans="1:12" ht="24" customHeight="1">
      <c r="A8093" s="300" t="s">
        <v>12986</v>
      </c>
      <c r="B8093" s="301" t="s">
        <v>13115</v>
      </c>
      <c r="C8093" s="300" t="s">
        <v>9</v>
      </c>
      <c r="D8093" s="300" t="s">
        <v>10810</v>
      </c>
      <c r="E8093" s="302" t="s">
        <v>51</v>
      </c>
      <c r="F8093" s="423" t="s">
        <v>13116</v>
      </c>
      <c r="G8093" s="423"/>
      <c r="H8093" s="423">
        <v>1.8430000000000001E-4</v>
      </c>
      <c r="I8093" s="423"/>
      <c r="J8093" s="424">
        <v>4.8999999999999998E-3</v>
      </c>
      <c r="K8093" s="424"/>
      <c r="L8093" s="424"/>
    </row>
    <row r="8094" spans="1:12" ht="24" customHeight="1">
      <c r="A8094" s="300" t="s">
        <v>12986</v>
      </c>
      <c r="B8094" s="301" t="s">
        <v>13117</v>
      </c>
      <c r="C8094" s="300" t="s">
        <v>9</v>
      </c>
      <c r="D8094" s="300" t="s">
        <v>10837</v>
      </c>
      <c r="E8094" s="302" t="s">
        <v>51</v>
      </c>
      <c r="F8094" s="423" t="s">
        <v>13118</v>
      </c>
      <c r="G8094" s="423"/>
      <c r="H8094" s="423">
        <v>6.1999999999999999E-6</v>
      </c>
      <c r="I8094" s="423"/>
      <c r="J8094" s="424">
        <v>2.8E-3</v>
      </c>
      <c r="K8094" s="424"/>
      <c r="L8094" s="424"/>
    </row>
    <row r="8095" spans="1:12" ht="24" customHeight="1">
      <c r="A8095" s="300" t="s">
        <v>12986</v>
      </c>
      <c r="B8095" s="301" t="s">
        <v>13003</v>
      </c>
      <c r="C8095" s="300" t="s">
        <v>9</v>
      </c>
      <c r="D8095" s="300" t="s">
        <v>7216</v>
      </c>
      <c r="E8095" s="302" t="s">
        <v>51</v>
      </c>
      <c r="F8095" s="423" t="s">
        <v>13004</v>
      </c>
      <c r="G8095" s="423"/>
      <c r="H8095" s="423">
        <v>3.6919999999999998E-4</v>
      </c>
      <c r="I8095" s="423"/>
      <c r="J8095" s="424">
        <v>1.23E-2</v>
      </c>
      <c r="K8095" s="424"/>
      <c r="L8095" s="424"/>
    </row>
    <row r="8096" spans="1:12" ht="24" customHeight="1">
      <c r="A8096" s="300" t="s">
        <v>12986</v>
      </c>
      <c r="B8096" s="301" t="s">
        <v>13005</v>
      </c>
      <c r="C8096" s="300" t="s">
        <v>9</v>
      </c>
      <c r="D8096" s="300" t="s">
        <v>7393</v>
      </c>
      <c r="E8096" s="302" t="s">
        <v>12988</v>
      </c>
      <c r="F8096" s="423" t="s">
        <v>13006</v>
      </c>
      <c r="G8096" s="423"/>
      <c r="H8096" s="423">
        <v>2.221E-4</v>
      </c>
      <c r="I8096" s="423"/>
      <c r="J8096" s="424">
        <v>1.2E-2</v>
      </c>
      <c r="K8096" s="424"/>
      <c r="L8096" s="424"/>
    </row>
    <row r="8097" spans="1:12" ht="24" customHeight="1">
      <c r="A8097" s="300" t="s">
        <v>12986</v>
      </c>
      <c r="B8097" s="301" t="s">
        <v>13007</v>
      </c>
      <c r="C8097" s="300" t="s">
        <v>9</v>
      </c>
      <c r="D8097" s="300" t="s">
        <v>10619</v>
      </c>
      <c r="E8097" s="302" t="s">
        <v>51</v>
      </c>
      <c r="F8097" s="423" t="s">
        <v>13008</v>
      </c>
      <c r="G8097" s="423"/>
      <c r="H8097" s="423">
        <v>1.7229999999999999E-4</v>
      </c>
      <c r="I8097" s="423"/>
      <c r="J8097" s="424">
        <v>3.3000000000000002E-2</v>
      </c>
      <c r="K8097" s="424"/>
      <c r="L8097" s="424"/>
    </row>
    <row r="8098" spans="1:12" ht="24" customHeight="1">
      <c r="A8098" s="300" t="s">
        <v>12986</v>
      </c>
      <c r="B8098" s="301" t="s">
        <v>13009</v>
      </c>
      <c r="C8098" s="300" t="s">
        <v>9</v>
      </c>
      <c r="D8098" s="300" t="s">
        <v>10769</v>
      </c>
      <c r="E8098" s="302" t="s">
        <v>51</v>
      </c>
      <c r="F8098" s="423" t="s">
        <v>13010</v>
      </c>
      <c r="G8098" s="423"/>
      <c r="H8098" s="423">
        <v>1.54883E-2</v>
      </c>
      <c r="I8098" s="423"/>
      <c r="J8098" s="424">
        <v>1.95E-2</v>
      </c>
      <c r="K8098" s="424"/>
      <c r="L8098" s="424"/>
    </row>
    <row r="8099" spans="1:12" ht="24" customHeight="1">
      <c r="A8099" s="300" t="s">
        <v>12986</v>
      </c>
      <c r="B8099" s="301" t="s">
        <v>13011</v>
      </c>
      <c r="C8099" s="300" t="s">
        <v>9</v>
      </c>
      <c r="D8099" s="300" t="s">
        <v>10929</v>
      </c>
      <c r="E8099" s="302" t="s">
        <v>51</v>
      </c>
      <c r="F8099" s="423" t="s">
        <v>13012</v>
      </c>
      <c r="G8099" s="423"/>
      <c r="H8099" s="423">
        <v>1.494E-4</v>
      </c>
      <c r="I8099" s="423"/>
      <c r="J8099" s="424">
        <v>2.2499999999999999E-2</v>
      </c>
      <c r="K8099" s="424"/>
      <c r="L8099" s="424"/>
    </row>
    <row r="8100" spans="1:12" ht="17.100000000000001" customHeight="1">
      <c r="A8100" s="298"/>
      <c r="B8100" s="298"/>
      <c r="C8100" s="298"/>
      <c r="D8100" s="298"/>
      <c r="E8100" s="298"/>
      <c r="F8100" s="298"/>
      <c r="G8100" s="298"/>
      <c r="H8100" s="298"/>
      <c r="I8100" s="298"/>
      <c r="J8100" s="298" t="s">
        <v>12992</v>
      </c>
      <c r="K8100" s="298"/>
      <c r="L8100" s="298" t="s">
        <v>14886</v>
      </c>
    </row>
    <row r="8101" spans="1:12">
      <c r="A8101" s="414" t="s">
        <v>13056</v>
      </c>
      <c r="B8101" s="414"/>
      <c r="C8101" s="414"/>
      <c r="D8101" s="414"/>
      <c r="E8101" s="414"/>
      <c r="F8101" s="414"/>
      <c r="G8101" s="414"/>
      <c r="H8101" s="414"/>
      <c r="I8101" s="294"/>
      <c r="J8101" s="294"/>
      <c r="K8101" s="294"/>
      <c r="L8101" s="294"/>
    </row>
    <row r="8102" spans="1:12" ht="17.100000000000001" customHeight="1">
      <c r="A8102" s="294" t="s">
        <v>12978</v>
      </c>
      <c r="B8102" s="298" t="s">
        <v>12979</v>
      </c>
      <c r="C8102" s="294" t="s">
        <v>12980</v>
      </c>
      <c r="D8102" s="294" t="s">
        <v>12981</v>
      </c>
      <c r="E8102" s="299" t="s">
        <v>12982</v>
      </c>
      <c r="F8102" s="413" t="s">
        <v>12983</v>
      </c>
      <c r="G8102" s="413"/>
      <c r="H8102" s="413" t="s">
        <v>12984</v>
      </c>
      <c r="I8102" s="413"/>
      <c r="J8102" s="413" t="s">
        <v>12985</v>
      </c>
      <c r="K8102" s="413"/>
      <c r="L8102" s="413"/>
    </row>
    <row r="8103" spans="1:12" ht="24" customHeight="1">
      <c r="A8103" s="300" t="s">
        <v>12986</v>
      </c>
      <c r="B8103" s="301" t="s">
        <v>13057</v>
      </c>
      <c r="C8103" s="300" t="s">
        <v>9</v>
      </c>
      <c r="D8103" s="300" t="s">
        <v>12549</v>
      </c>
      <c r="E8103" s="302" t="s">
        <v>27</v>
      </c>
      <c r="F8103" s="423" t="s">
        <v>12948</v>
      </c>
      <c r="G8103" s="423"/>
      <c r="H8103" s="423">
        <v>0.13857179999999999</v>
      </c>
      <c r="I8103" s="423"/>
      <c r="J8103" s="424">
        <v>9.01E-2</v>
      </c>
      <c r="K8103" s="424"/>
      <c r="L8103" s="424"/>
    </row>
    <row r="8104" spans="1:12" ht="17.100000000000001" customHeight="1">
      <c r="A8104" s="298"/>
      <c r="B8104" s="298"/>
      <c r="C8104" s="298"/>
      <c r="D8104" s="298"/>
      <c r="E8104" s="298"/>
      <c r="F8104" s="298"/>
      <c r="G8104" s="298"/>
      <c r="H8104" s="298"/>
      <c r="I8104" s="298"/>
      <c r="J8104" s="298" t="s">
        <v>12992</v>
      </c>
      <c r="K8104" s="298"/>
      <c r="L8104" s="298" t="s">
        <v>12933</v>
      </c>
    </row>
    <row r="8105" spans="1:12">
      <c r="A8105" s="414" t="s">
        <v>13058</v>
      </c>
      <c r="B8105" s="414"/>
      <c r="C8105" s="414"/>
      <c r="D8105" s="414"/>
      <c r="E8105" s="414"/>
      <c r="F8105" s="414"/>
      <c r="G8105" s="414"/>
      <c r="H8105" s="414"/>
      <c r="I8105" s="294"/>
      <c r="J8105" s="294"/>
      <c r="K8105" s="294"/>
      <c r="L8105" s="294"/>
    </row>
    <row r="8106" spans="1:12" ht="17.100000000000001" customHeight="1">
      <c r="A8106" s="294" t="s">
        <v>12978</v>
      </c>
      <c r="B8106" s="298" t="s">
        <v>12979</v>
      </c>
      <c r="C8106" s="294" t="s">
        <v>12980</v>
      </c>
      <c r="D8106" s="294" t="s">
        <v>12981</v>
      </c>
      <c r="E8106" s="299" t="s">
        <v>12982</v>
      </c>
      <c r="F8106" s="413" t="s">
        <v>12983</v>
      </c>
      <c r="G8106" s="413"/>
      <c r="H8106" s="413" t="s">
        <v>12984</v>
      </c>
      <c r="I8106" s="413"/>
      <c r="J8106" s="413" t="s">
        <v>12985</v>
      </c>
      <c r="K8106" s="413"/>
      <c r="L8106" s="413"/>
    </row>
    <row r="8107" spans="1:12" ht="24" customHeight="1">
      <c r="A8107" s="300" t="s">
        <v>12986</v>
      </c>
      <c r="B8107" s="301" t="s">
        <v>13059</v>
      </c>
      <c r="C8107" s="300" t="s">
        <v>9</v>
      </c>
      <c r="D8107" s="300" t="s">
        <v>12535</v>
      </c>
      <c r="E8107" s="302" t="s">
        <v>27</v>
      </c>
      <c r="F8107" s="423" t="s">
        <v>12936</v>
      </c>
      <c r="G8107" s="423"/>
      <c r="H8107" s="423">
        <v>0.13857179999999999</v>
      </c>
      <c r="I8107" s="423"/>
      <c r="J8107" s="424">
        <v>6.8999999999999999E-3</v>
      </c>
      <c r="K8107" s="424"/>
      <c r="L8107" s="424"/>
    </row>
    <row r="8108" spans="1:12" ht="17.100000000000001" customHeight="1">
      <c r="A8108" s="298"/>
      <c r="B8108" s="298"/>
      <c r="C8108" s="298"/>
      <c r="D8108" s="298"/>
      <c r="E8108" s="298"/>
      <c r="F8108" s="298"/>
      <c r="G8108" s="298"/>
      <c r="H8108" s="298"/>
      <c r="I8108" s="298"/>
      <c r="J8108" s="298" t="s">
        <v>12992</v>
      </c>
      <c r="K8108" s="298"/>
      <c r="L8108" s="298" t="s">
        <v>12904</v>
      </c>
    </row>
    <row r="8109" spans="1:12">
      <c r="A8109" s="414" t="s">
        <v>13060</v>
      </c>
      <c r="B8109" s="414"/>
      <c r="C8109" s="414"/>
      <c r="D8109" s="414"/>
      <c r="E8109" s="414"/>
      <c r="F8109" s="414"/>
      <c r="G8109" s="414"/>
      <c r="H8109" s="414"/>
      <c r="I8109" s="294"/>
      <c r="J8109" s="294"/>
      <c r="K8109" s="294"/>
      <c r="L8109" s="294"/>
    </row>
    <row r="8110" spans="1:12" ht="17.100000000000001" customHeight="1">
      <c r="A8110" s="294" t="s">
        <v>12978</v>
      </c>
      <c r="B8110" s="298" t="s">
        <v>12979</v>
      </c>
      <c r="C8110" s="294" t="s">
        <v>12980</v>
      </c>
      <c r="D8110" s="294" t="s">
        <v>12981</v>
      </c>
      <c r="E8110" s="299" t="s">
        <v>12982</v>
      </c>
      <c r="F8110" s="413" t="s">
        <v>12983</v>
      </c>
      <c r="G8110" s="413"/>
      <c r="H8110" s="413" t="s">
        <v>12984</v>
      </c>
      <c r="I8110" s="413"/>
      <c r="J8110" s="413" t="s">
        <v>12985</v>
      </c>
      <c r="K8110" s="413"/>
      <c r="L8110" s="413"/>
    </row>
    <row r="8111" spans="1:12" ht="24" customHeight="1">
      <c r="A8111" s="300" t="s">
        <v>12986</v>
      </c>
      <c r="B8111" s="301" t="s">
        <v>13061</v>
      </c>
      <c r="C8111" s="300" t="s">
        <v>9</v>
      </c>
      <c r="D8111" s="300" t="s">
        <v>12522</v>
      </c>
      <c r="E8111" s="302" t="s">
        <v>27</v>
      </c>
      <c r="F8111" s="423" t="s">
        <v>12964</v>
      </c>
      <c r="G8111" s="423"/>
      <c r="H8111" s="423">
        <v>0.13857179999999999</v>
      </c>
      <c r="I8111" s="423"/>
      <c r="J8111" s="424">
        <v>0.35060000000000002</v>
      </c>
      <c r="K8111" s="424"/>
      <c r="L8111" s="424"/>
    </row>
    <row r="8112" spans="1:12" ht="24" customHeight="1">
      <c r="A8112" s="300" t="s">
        <v>12986</v>
      </c>
      <c r="B8112" s="301" t="s">
        <v>13062</v>
      </c>
      <c r="C8112" s="300" t="s">
        <v>9</v>
      </c>
      <c r="D8112" s="300" t="s">
        <v>12527</v>
      </c>
      <c r="E8112" s="302" t="s">
        <v>27</v>
      </c>
      <c r="F8112" s="423" t="s">
        <v>13063</v>
      </c>
      <c r="G8112" s="423"/>
      <c r="H8112" s="423">
        <v>0.13857179999999999</v>
      </c>
      <c r="I8112" s="423"/>
      <c r="J8112" s="424">
        <v>4.7100000000000003E-2</v>
      </c>
      <c r="K8112" s="424"/>
      <c r="L8112" s="424"/>
    </row>
    <row r="8113" spans="1:12" ht="17.100000000000001" customHeight="1">
      <c r="A8113" s="298"/>
      <c r="B8113" s="298"/>
      <c r="C8113" s="298"/>
      <c r="D8113" s="298"/>
      <c r="E8113" s="298"/>
      <c r="F8113" s="298"/>
      <c r="G8113" s="298"/>
      <c r="H8113" s="298"/>
      <c r="I8113" s="298"/>
      <c r="J8113" s="298" t="s">
        <v>12992</v>
      </c>
      <c r="K8113" s="298"/>
      <c r="L8113" s="298" t="s">
        <v>14025</v>
      </c>
    </row>
    <row r="8114" spans="1:12" ht="17.100000000000001" customHeight="1">
      <c r="A8114" s="294" t="s">
        <v>13014</v>
      </c>
      <c r="B8114" s="294"/>
      <c r="C8114" s="294"/>
      <c r="D8114" s="294"/>
      <c r="E8114" s="294"/>
      <c r="F8114" s="294"/>
      <c r="G8114" s="294"/>
      <c r="H8114" s="294"/>
      <c r="I8114" s="294"/>
      <c r="J8114" s="294"/>
      <c r="K8114" s="294"/>
      <c r="L8114" s="294"/>
    </row>
    <row r="8115" spans="1:12" ht="17.100000000000001" customHeight="1">
      <c r="A8115" s="298"/>
      <c r="B8115" s="298"/>
      <c r="C8115" s="298"/>
      <c r="D8115" s="298"/>
      <c r="E8115" s="298"/>
      <c r="F8115" s="298"/>
      <c r="G8115" s="298"/>
      <c r="H8115" s="298"/>
      <c r="I8115" s="298"/>
      <c r="J8115" s="298" t="s">
        <v>13015</v>
      </c>
      <c r="K8115" s="298"/>
      <c r="L8115" s="298" t="s">
        <v>14887</v>
      </c>
    </row>
    <row r="8116" spans="1:12" ht="17.100000000000001" customHeight="1">
      <c r="A8116" s="298"/>
      <c r="B8116" s="298"/>
      <c r="C8116" s="298"/>
      <c r="D8116" s="298"/>
      <c r="E8116" s="298"/>
      <c r="F8116" s="298"/>
      <c r="G8116" s="298"/>
      <c r="H8116" s="298"/>
      <c r="I8116" s="298"/>
      <c r="J8116" s="298" t="s">
        <v>13017</v>
      </c>
      <c r="K8116" s="298" t="s">
        <v>13018</v>
      </c>
      <c r="L8116" s="298" t="s">
        <v>14478</v>
      </c>
    </row>
    <row r="8117" spans="1:12" ht="17.100000000000001" customHeight="1">
      <c r="A8117" s="298"/>
      <c r="B8117" s="298"/>
      <c r="C8117" s="298"/>
      <c r="D8117" s="298"/>
      <c r="E8117" s="298"/>
      <c r="F8117" s="298"/>
      <c r="G8117" s="298"/>
      <c r="H8117" s="298"/>
      <c r="I8117" s="298"/>
      <c r="J8117" s="298" t="s">
        <v>13020</v>
      </c>
      <c r="K8117" s="298"/>
      <c r="L8117" s="298" t="s">
        <v>14888</v>
      </c>
    </row>
    <row r="8118" spans="1:12" ht="17.100000000000001" customHeight="1">
      <c r="A8118" s="298"/>
      <c r="B8118" s="298"/>
      <c r="C8118" s="298"/>
      <c r="D8118" s="298"/>
      <c r="E8118" s="298"/>
      <c r="F8118" s="298"/>
      <c r="G8118" s="298"/>
      <c r="H8118" s="298"/>
      <c r="I8118" s="298"/>
      <c r="J8118" s="298" t="s">
        <v>13022</v>
      </c>
      <c r="K8118" s="298" t="s">
        <v>12974</v>
      </c>
      <c r="L8118" s="298" t="s">
        <v>14889</v>
      </c>
    </row>
    <row r="8119" spans="1:12" ht="17.100000000000001" customHeight="1">
      <c r="A8119" s="298"/>
      <c r="B8119" s="298"/>
      <c r="C8119" s="298"/>
      <c r="D8119" s="298"/>
      <c r="E8119" s="298"/>
      <c r="F8119" s="298"/>
      <c r="G8119" s="298"/>
      <c r="H8119" s="298"/>
      <c r="I8119" s="298"/>
      <c r="J8119" s="298" t="s">
        <v>13024</v>
      </c>
      <c r="K8119" s="298"/>
      <c r="L8119" s="298" t="s">
        <v>14890</v>
      </c>
    </row>
    <row r="8120" spans="1:12" ht="30" customHeight="1">
      <c r="A8120" s="299"/>
      <c r="B8120" s="299"/>
      <c r="C8120" s="299"/>
      <c r="D8120" s="299"/>
      <c r="E8120" s="299"/>
      <c r="F8120" s="299"/>
      <c r="G8120" s="299"/>
      <c r="H8120" s="299"/>
      <c r="I8120" s="299"/>
      <c r="J8120" s="299"/>
      <c r="K8120" s="299"/>
      <c r="L8120" s="299"/>
    </row>
    <row r="8121" spans="1:12" ht="36" customHeight="1">
      <c r="A8121" s="295" t="s">
        <v>14891</v>
      </c>
      <c r="B8121" s="296" t="s">
        <v>14892</v>
      </c>
      <c r="C8121" s="295" t="s">
        <v>9</v>
      </c>
      <c r="D8121" s="295" t="s">
        <v>3922</v>
      </c>
      <c r="E8121" s="297" t="s">
        <v>20</v>
      </c>
      <c r="F8121" s="296"/>
      <c r="G8121" s="296"/>
      <c r="H8121" s="296"/>
      <c r="I8121" s="296"/>
      <c r="J8121" s="296"/>
      <c r="K8121" s="296"/>
      <c r="L8121" s="296"/>
    </row>
    <row r="8122" spans="1:12">
      <c r="A8122" s="414" t="s">
        <v>12977</v>
      </c>
      <c r="B8122" s="414"/>
      <c r="C8122" s="414"/>
      <c r="D8122" s="414"/>
      <c r="E8122" s="414"/>
      <c r="F8122" s="414"/>
      <c r="G8122" s="414"/>
      <c r="H8122" s="414"/>
      <c r="I8122" s="294"/>
      <c r="J8122" s="294"/>
      <c r="K8122" s="294"/>
      <c r="L8122" s="294"/>
    </row>
    <row r="8123" spans="1:12" ht="17.100000000000001" customHeight="1">
      <c r="A8123" s="294" t="s">
        <v>12978</v>
      </c>
      <c r="B8123" s="298" t="s">
        <v>12979</v>
      </c>
      <c r="C8123" s="294" t="s">
        <v>12980</v>
      </c>
      <c r="D8123" s="294" t="s">
        <v>12981</v>
      </c>
      <c r="E8123" s="299" t="s">
        <v>12982</v>
      </c>
      <c r="F8123" s="413" t="s">
        <v>12983</v>
      </c>
      <c r="G8123" s="413"/>
      <c r="H8123" s="413" t="s">
        <v>12984</v>
      </c>
      <c r="I8123" s="413"/>
      <c r="J8123" s="413" t="s">
        <v>12985</v>
      </c>
      <c r="K8123" s="413"/>
      <c r="L8123" s="413"/>
    </row>
    <row r="8124" spans="1:12" ht="24" customHeight="1">
      <c r="A8124" s="300" t="s">
        <v>12986</v>
      </c>
      <c r="B8124" s="301" t="s">
        <v>13085</v>
      </c>
      <c r="C8124" s="300" t="s">
        <v>9</v>
      </c>
      <c r="D8124" s="300" t="s">
        <v>7909</v>
      </c>
      <c r="E8124" s="302" t="s">
        <v>51</v>
      </c>
      <c r="F8124" s="423" t="s">
        <v>13086</v>
      </c>
      <c r="G8124" s="423"/>
      <c r="H8124" s="423">
        <v>9.3999999999999998E-6</v>
      </c>
      <c r="I8124" s="423"/>
      <c r="J8124" s="424">
        <v>1E-3</v>
      </c>
      <c r="K8124" s="424"/>
      <c r="L8124" s="424"/>
    </row>
    <row r="8125" spans="1:12" ht="24" customHeight="1">
      <c r="A8125" s="300" t="s">
        <v>12986</v>
      </c>
      <c r="B8125" s="301" t="s">
        <v>13087</v>
      </c>
      <c r="C8125" s="300" t="s">
        <v>9</v>
      </c>
      <c r="D8125" s="300" t="s">
        <v>8873</v>
      </c>
      <c r="E8125" s="302" t="s">
        <v>51</v>
      </c>
      <c r="F8125" s="423" t="s">
        <v>13088</v>
      </c>
      <c r="G8125" s="423"/>
      <c r="H8125" s="423">
        <v>8.9999999999999996E-7</v>
      </c>
      <c r="I8125" s="423"/>
      <c r="J8125" s="424">
        <v>8.0000000000000004E-4</v>
      </c>
      <c r="K8125" s="424"/>
      <c r="L8125" s="424"/>
    </row>
    <row r="8126" spans="1:12" ht="48" customHeight="1">
      <c r="A8126" s="300" t="s">
        <v>12986</v>
      </c>
      <c r="B8126" s="301" t="s">
        <v>13089</v>
      </c>
      <c r="C8126" s="300" t="s">
        <v>9</v>
      </c>
      <c r="D8126" s="300" t="s">
        <v>9227</v>
      </c>
      <c r="E8126" s="302" t="s">
        <v>51</v>
      </c>
      <c r="F8126" s="423" t="s">
        <v>13090</v>
      </c>
      <c r="G8126" s="423"/>
      <c r="H8126" s="423">
        <v>6.9999999999999997E-7</v>
      </c>
      <c r="I8126" s="423"/>
      <c r="J8126" s="424">
        <v>8.9999999999999998E-4</v>
      </c>
      <c r="K8126" s="424"/>
      <c r="L8126" s="424"/>
    </row>
    <row r="8127" spans="1:12" ht="24" customHeight="1">
      <c r="A8127" s="300" t="s">
        <v>12986</v>
      </c>
      <c r="B8127" s="301" t="s">
        <v>13091</v>
      </c>
      <c r="C8127" s="300" t="s">
        <v>9</v>
      </c>
      <c r="D8127" s="300" t="s">
        <v>9580</v>
      </c>
      <c r="E8127" s="302" t="s">
        <v>51</v>
      </c>
      <c r="F8127" s="423" t="s">
        <v>13092</v>
      </c>
      <c r="G8127" s="423"/>
      <c r="H8127" s="423">
        <v>4.9999999999999998E-7</v>
      </c>
      <c r="I8127" s="423"/>
      <c r="J8127" s="424">
        <v>4.0000000000000002E-4</v>
      </c>
      <c r="K8127" s="424"/>
      <c r="L8127" s="424"/>
    </row>
    <row r="8128" spans="1:12" ht="24" customHeight="1">
      <c r="A8128" s="300" t="s">
        <v>12986</v>
      </c>
      <c r="B8128" s="301" t="s">
        <v>12987</v>
      </c>
      <c r="C8128" s="300" t="s">
        <v>9</v>
      </c>
      <c r="D8128" s="300" t="s">
        <v>9831</v>
      </c>
      <c r="E8128" s="302" t="s">
        <v>12988</v>
      </c>
      <c r="F8128" s="423" t="s">
        <v>12989</v>
      </c>
      <c r="G8128" s="423"/>
      <c r="H8128" s="423">
        <v>2.2000000000000001E-4</v>
      </c>
      <c r="I8128" s="423"/>
      <c r="J8128" s="424">
        <v>2.2000000000000001E-3</v>
      </c>
      <c r="K8128" s="424"/>
      <c r="L8128" s="424"/>
    </row>
    <row r="8129" spans="1:12" ht="36" customHeight="1">
      <c r="A8129" s="300" t="s">
        <v>12986</v>
      </c>
      <c r="B8129" s="301" t="s">
        <v>12990</v>
      </c>
      <c r="C8129" s="300" t="s">
        <v>9</v>
      </c>
      <c r="D8129" s="300" t="s">
        <v>11426</v>
      </c>
      <c r="E8129" s="302" t="s">
        <v>51</v>
      </c>
      <c r="F8129" s="423" t="s">
        <v>12991</v>
      </c>
      <c r="G8129" s="423"/>
      <c r="H8129" s="423">
        <v>1.1600000000000001E-5</v>
      </c>
      <c r="I8129" s="423"/>
      <c r="J8129" s="424">
        <v>1.5E-3</v>
      </c>
      <c r="K8129" s="424"/>
      <c r="L8129" s="424"/>
    </row>
    <row r="8130" spans="1:12" ht="17.100000000000001" customHeight="1">
      <c r="A8130" s="298"/>
      <c r="B8130" s="298"/>
      <c r="C8130" s="298"/>
      <c r="D8130" s="298"/>
      <c r="E8130" s="298"/>
      <c r="F8130" s="298"/>
      <c r="G8130" s="298"/>
      <c r="H8130" s="298"/>
      <c r="I8130" s="298"/>
      <c r="J8130" s="298" t="s">
        <v>12992</v>
      </c>
      <c r="K8130" s="298"/>
      <c r="L8130" s="298" t="s">
        <v>12904</v>
      </c>
    </row>
    <row r="8131" spans="1:12">
      <c r="A8131" s="414" t="s">
        <v>12994</v>
      </c>
      <c r="B8131" s="414"/>
      <c r="C8131" s="414"/>
      <c r="D8131" s="414"/>
      <c r="E8131" s="414"/>
      <c r="F8131" s="414"/>
      <c r="G8131" s="414"/>
      <c r="H8131" s="414"/>
      <c r="I8131" s="294"/>
      <c r="J8131" s="294"/>
      <c r="K8131" s="294"/>
      <c r="L8131" s="294"/>
    </row>
    <row r="8132" spans="1:12" ht="17.100000000000001" customHeight="1">
      <c r="A8132" s="294" t="s">
        <v>12978</v>
      </c>
      <c r="B8132" s="298" t="s">
        <v>12979</v>
      </c>
      <c r="C8132" s="294" t="s">
        <v>12980</v>
      </c>
      <c r="D8132" s="294" t="s">
        <v>12981</v>
      </c>
      <c r="E8132" s="299" t="s">
        <v>12982</v>
      </c>
      <c r="F8132" s="413" t="s">
        <v>12983</v>
      </c>
      <c r="G8132" s="413"/>
      <c r="H8132" s="413" t="s">
        <v>12984</v>
      </c>
      <c r="I8132" s="413"/>
      <c r="J8132" s="413" t="s">
        <v>12985</v>
      </c>
      <c r="K8132" s="413"/>
      <c r="L8132" s="413"/>
    </row>
    <row r="8133" spans="1:12" ht="24" customHeight="1">
      <c r="A8133" s="300" t="s">
        <v>12986</v>
      </c>
      <c r="B8133" s="301" t="s">
        <v>13197</v>
      </c>
      <c r="C8133" s="300" t="s">
        <v>9</v>
      </c>
      <c r="D8133" s="300" t="s">
        <v>6983</v>
      </c>
      <c r="E8133" s="302" t="s">
        <v>27</v>
      </c>
      <c r="F8133" s="423" t="s">
        <v>13198</v>
      </c>
      <c r="G8133" s="423"/>
      <c r="H8133" s="423">
        <v>8.7665E-3</v>
      </c>
      <c r="I8133" s="423"/>
      <c r="J8133" s="424">
        <v>4.4299999999999999E-2</v>
      </c>
      <c r="K8133" s="424"/>
      <c r="L8133" s="424"/>
    </row>
    <row r="8134" spans="1:12" ht="24" customHeight="1">
      <c r="A8134" s="300" t="s">
        <v>12986</v>
      </c>
      <c r="B8134" s="301" t="s">
        <v>13199</v>
      </c>
      <c r="C8134" s="300" t="s">
        <v>9</v>
      </c>
      <c r="D8134" s="300" t="s">
        <v>8746</v>
      </c>
      <c r="E8134" s="302" t="s">
        <v>27</v>
      </c>
      <c r="F8134" s="423" t="s">
        <v>13196</v>
      </c>
      <c r="G8134" s="423"/>
      <c r="H8134" s="423">
        <v>8.7665E-3</v>
      </c>
      <c r="I8134" s="423"/>
      <c r="J8134" s="424">
        <v>6.3E-2</v>
      </c>
      <c r="K8134" s="424"/>
      <c r="L8134" s="424"/>
    </row>
    <row r="8135" spans="1:12" ht="17.100000000000001" customHeight="1">
      <c r="A8135" s="298"/>
      <c r="B8135" s="298"/>
      <c r="C8135" s="298"/>
      <c r="D8135" s="298"/>
      <c r="E8135" s="298"/>
      <c r="F8135" s="298"/>
      <c r="G8135" s="298"/>
      <c r="H8135" s="298"/>
      <c r="I8135" s="298"/>
      <c r="J8135" s="298" t="s">
        <v>12992</v>
      </c>
      <c r="K8135" s="298"/>
      <c r="L8135" s="298" t="s">
        <v>12903</v>
      </c>
    </row>
    <row r="8136" spans="1:12">
      <c r="A8136" s="414" t="s">
        <v>12998</v>
      </c>
      <c r="B8136" s="414"/>
      <c r="C8136" s="414"/>
      <c r="D8136" s="414"/>
      <c r="E8136" s="414"/>
      <c r="F8136" s="414"/>
      <c r="G8136" s="414"/>
      <c r="H8136" s="414"/>
      <c r="I8136" s="294"/>
      <c r="J8136" s="294"/>
      <c r="K8136" s="294"/>
      <c r="L8136" s="294"/>
    </row>
    <row r="8137" spans="1:12" ht="17.100000000000001" customHeight="1">
      <c r="A8137" s="294" t="s">
        <v>12978</v>
      </c>
      <c r="B8137" s="298" t="s">
        <v>12979</v>
      </c>
      <c r="C8137" s="294" t="s">
        <v>12980</v>
      </c>
      <c r="D8137" s="294" t="s">
        <v>12981</v>
      </c>
      <c r="E8137" s="299" t="s">
        <v>12982</v>
      </c>
      <c r="F8137" s="413" t="s">
        <v>12983</v>
      </c>
      <c r="G8137" s="413"/>
      <c r="H8137" s="413" t="s">
        <v>12984</v>
      </c>
      <c r="I8137" s="413"/>
      <c r="J8137" s="413" t="s">
        <v>12985</v>
      </c>
      <c r="K8137" s="413"/>
      <c r="L8137" s="413"/>
    </row>
    <row r="8138" spans="1:12" ht="24" customHeight="1">
      <c r="A8138" s="300" t="s">
        <v>12986</v>
      </c>
      <c r="B8138" s="301" t="s">
        <v>13244</v>
      </c>
      <c r="C8138" s="300" t="s">
        <v>9</v>
      </c>
      <c r="D8138" s="300" t="s">
        <v>9005</v>
      </c>
      <c r="E8138" s="302" t="s">
        <v>51</v>
      </c>
      <c r="F8138" s="423" t="s">
        <v>13245</v>
      </c>
      <c r="G8138" s="423"/>
      <c r="H8138" s="423">
        <v>0.01</v>
      </c>
      <c r="I8138" s="423"/>
      <c r="J8138" s="424">
        <v>0.03</v>
      </c>
      <c r="K8138" s="424"/>
      <c r="L8138" s="424"/>
    </row>
    <row r="8139" spans="1:12" ht="48" customHeight="1">
      <c r="A8139" s="300" t="s">
        <v>12986</v>
      </c>
      <c r="B8139" s="301" t="s">
        <v>14500</v>
      </c>
      <c r="C8139" s="300" t="s">
        <v>9</v>
      </c>
      <c r="D8139" s="300" t="s">
        <v>7571</v>
      </c>
      <c r="E8139" s="302" t="s">
        <v>20</v>
      </c>
      <c r="F8139" s="423" t="s">
        <v>14501</v>
      </c>
      <c r="G8139" s="423"/>
      <c r="H8139" s="423">
        <v>1.0269999999999999</v>
      </c>
      <c r="I8139" s="423"/>
      <c r="J8139" s="424">
        <v>5.8</v>
      </c>
      <c r="K8139" s="424"/>
      <c r="L8139" s="424"/>
    </row>
    <row r="8140" spans="1:12" ht="24" customHeight="1">
      <c r="A8140" s="300" t="s">
        <v>12986</v>
      </c>
      <c r="B8140" s="301" t="s">
        <v>13099</v>
      </c>
      <c r="C8140" s="300" t="s">
        <v>9</v>
      </c>
      <c r="D8140" s="300" t="s">
        <v>7224</v>
      </c>
      <c r="E8140" s="302" t="s">
        <v>51</v>
      </c>
      <c r="F8140" s="423" t="s">
        <v>13100</v>
      </c>
      <c r="G8140" s="423"/>
      <c r="H8140" s="423">
        <v>1.1230000000000001E-4</v>
      </c>
      <c r="I8140" s="423"/>
      <c r="J8140" s="424">
        <v>1E-3</v>
      </c>
      <c r="K8140" s="424"/>
      <c r="L8140" s="424"/>
    </row>
    <row r="8141" spans="1:12" ht="24" customHeight="1">
      <c r="A8141" s="300" t="s">
        <v>12986</v>
      </c>
      <c r="B8141" s="301" t="s">
        <v>13101</v>
      </c>
      <c r="C8141" s="300" t="s">
        <v>9</v>
      </c>
      <c r="D8141" s="300" t="s">
        <v>7359</v>
      </c>
      <c r="E8141" s="302" t="s">
        <v>51</v>
      </c>
      <c r="F8141" s="423" t="s">
        <v>13102</v>
      </c>
      <c r="G8141" s="423"/>
      <c r="H8141" s="423">
        <v>3.5999999999999998E-6</v>
      </c>
      <c r="I8141" s="423"/>
      <c r="J8141" s="424">
        <v>5.0000000000000001E-4</v>
      </c>
      <c r="K8141" s="424"/>
      <c r="L8141" s="424"/>
    </row>
    <row r="8142" spans="1:12" ht="24" customHeight="1">
      <c r="A8142" s="300" t="s">
        <v>12986</v>
      </c>
      <c r="B8142" s="301" t="s">
        <v>13103</v>
      </c>
      <c r="C8142" s="300" t="s">
        <v>9</v>
      </c>
      <c r="D8142" s="300" t="s">
        <v>8851</v>
      </c>
      <c r="E8142" s="302" t="s">
        <v>51</v>
      </c>
      <c r="F8142" s="423" t="s">
        <v>13104</v>
      </c>
      <c r="G8142" s="423"/>
      <c r="H8142" s="423">
        <v>2.7999999999999999E-6</v>
      </c>
      <c r="I8142" s="423"/>
      <c r="J8142" s="424">
        <v>5.0000000000000001E-4</v>
      </c>
      <c r="K8142" s="424"/>
      <c r="L8142" s="424"/>
    </row>
    <row r="8143" spans="1:12" ht="24" customHeight="1">
      <c r="A8143" s="300" t="s">
        <v>12986</v>
      </c>
      <c r="B8143" s="301" t="s">
        <v>13105</v>
      </c>
      <c r="C8143" s="300" t="s">
        <v>9</v>
      </c>
      <c r="D8143" s="300" t="s">
        <v>8852</v>
      </c>
      <c r="E8143" s="302" t="s">
        <v>51</v>
      </c>
      <c r="F8143" s="423" t="s">
        <v>13106</v>
      </c>
      <c r="G8143" s="423"/>
      <c r="H8143" s="423">
        <v>4.9999999999999998E-7</v>
      </c>
      <c r="I8143" s="423"/>
      <c r="J8143" s="424">
        <v>2.9999999999999997E-4</v>
      </c>
      <c r="K8143" s="424"/>
      <c r="L8143" s="424"/>
    </row>
    <row r="8144" spans="1:12" ht="24" customHeight="1">
      <c r="A8144" s="300" t="s">
        <v>12986</v>
      </c>
      <c r="B8144" s="301" t="s">
        <v>13107</v>
      </c>
      <c r="C8144" s="300" t="s">
        <v>9</v>
      </c>
      <c r="D8144" s="300" t="s">
        <v>9000</v>
      </c>
      <c r="E8144" s="302" t="s">
        <v>51</v>
      </c>
      <c r="F8144" s="423" t="s">
        <v>13108</v>
      </c>
      <c r="G8144" s="423"/>
      <c r="H8144" s="423">
        <v>1.2779999999999999E-4</v>
      </c>
      <c r="I8144" s="423"/>
      <c r="J8144" s="424">
        <v>8.9999999999999998E-4</v>
      </c>
      <c r="K8144" s="424"/>
      <c r="L8144" s="424"/>
    </row>
    <row r="8145" spans="1:12" ht="24" customHeight="1">
      <c r="A8145" s="300" t="s">
        <v>12986</v>
      </c>
      <c r="B8145" s="301" t="s">
        <v>13109</v>
      </c>
      <c r="C8145" s="300" t="s">
        <v>9</v>
      </c>
      <c r="D8145" s="300" t="s">
        <v>9574</v>
      </c>
      <c r="E8145" s="302" t="s">
        <v>51</v>
      </c>
      <c r="F8145" s="423" t="s">
        <v>13110</v>
      </c>
      <c r="G8145" s="423"/>
      <c r="H8145" s="423">
        <v>4.0599999999999998E-5</v>
      </c>
      <c r="I8145" s="423"/>
      <c r="J8145" s="424">
        <v>4.0000000000000002E-4</v>
      </c>
      <c r="K8145" s="424"/>
      <c r="L8145" s="424"/>
    </row>
    <row r="8146" spans="1:12" ht="24" customHeight="1">
      <c r="A8146" s="300" t="s">
        <v>12986</v>
      </c>
      <c r="B8146" s="301" t="s">
        <v>13111</v>
      </c>
      <c r="C8146" s="300" t="s">
        <v>9</v>
      </c>
      <c r="D8146" s="300" t="s">
        <v>10714</v>
      </c>
      <c r="E8146" s="302" t="s">
        <v>93</v>
      </c>
      <c r="F8146" s="423" t="s">
        <v>13112</v>
      </c>
      <c r="G8146" s="423"/>
      <c r="H8146" s="423">
        <v>2.1399999999999998E-5</v>
      </c>
      <c r="I8146" s="423"/>
      <c r="J8146" s="424">
        <v>2.9999999999999997E-4</v>
      </c>
      <c r="K8146" s="424"/>
      <c r="L8146" s="424"/>
    </row>
    <row r="8147" spans="1:12" ht="24" customHeight="1">
      <c r="A8147" s="300" t="s">
        <v>12986</v>
      </c>
      <c r="B8147" s="301" t="s">
        <v>13113</v>
      </c>
      <c r="C8147" s="300" t="s">
        <v>9</v>
      </c>
      <c r="D8147" s="300" t="s">
        <v>10809</v>
      </c>
      <c r="E8147" s="302" t="s">
        <v>51</v>
      </c>
      <c r="F8147" s="423" t="s">
        <v>13114</v>
      </c>
      <c r="G8147" s="423"/>
      <c r="H8147" s="423">
        <v>2.1399999999999998E-5</v>
      </c>
      <c r="I8147" s="423"/>
      <c r="J8147" s="424">
        <v>2.9999999999999997E-4</v>
      </c>
      <c r="K8147" s="424"/>
      <c r="L8147" s="424"/>
    </row>
    <row r="8148" spans="1:12" ht="24" customHeight="1">
      <c r="A8148" s="300" t="s">
        <v>12986</v>
      </c>
      <c r="B8148" s="301" t="s">
        <v>13115</v>
      </c>
      <c r="C8148" s="300" t="s">
        <v>9</v>
      </c>
      <c r="D8148" s="300" t="s">
        <v>10810</v>
      </c>
      <c r="E8148" s="302" t="s">
        <v>51</v>
      </c>
      <c r="F8148" s="423" t="s">
        <v>13116</v>
      </c>
      <c r="G8148" s="423"/>
      <c r="H8148" s="423">
        <v>2.1399999999999998E-5</v>
      </c>
      <c r="I8148" s="423"/>
      <c r="J8148" s="424">
        <v>5.9999999999999995E-4</v>
      </c>
      <c r="K8148" s="424"/>
      <c r="L8148" s="424"/>
    </row>
    <row r="8149" spans="1:12" ht="24" customHeight="1">
      <c r="A8149" s="300" t="s">
        <v>12986</v>
      </c>
      <c r="B8149" s="301" t="s">
        <v>13117</v>
      </c>
      <c r="C8149" s="300" t="s">
        <v>9</v>
      </c>
      <c r="D8149" s="300" t="s">
        <v>10837</v>
      </c>
      <c r="E8149" s="302" t="s">
        <v>51</v>
      </c>
      <c r="F8149" s="423" t="s">
        <v>13118</v>
      </c>
      <c r="G8149" s="423"/>
      <c r="H8149" s="423">
        <v>6.9999999999999997E-7</v>
      </c>
      <c r="I8149" s="423"/>
      <c r="J8149" s="424">
        <v>2.9999999999999997E-4</v>
      </c>
      <c r="K8149" s="424"/>
      <c r="L8149" s="424"/>
    </row>
    <row r="8150" spans="1:12" ht="24" customHeight="1">
      <c r="A8150" s="300" t="s">
        <v>12986</v>
      </c>
      <c r="B8150" s="301" t="s">
        <v>13003</v>
      </c>
      <c r="C8150" s="300" t="s">
        <v>9</v>
      </c>
      <c r="D8150" s="300" t="s">
        <v>7216</v>
      </c>
      <c r="E8150" s="302" t="s">
        <v>51</v>
      </c>
      <c r="F8150" s="423" t="s">
        <v>13004</v>
      </c>
      <c r="G8150" s="423"/>
      <c r="H8150" s="423">
        <v>4.2700000000000001E-5</v>
      </c>
      <c r="I8150" s="423"/>
      <c r="J8150" s="424">
        <v>1.4E-3</v>
      </c>
      <c r="K8150" s="424"/>
      <c r="L8150" s="424"/>
    </row>
    <row r="8151" spans="1:12" ht="24" customHeight="1">
      <c r="A8151" s="300" t="s">
        <v>12986</v>
      </c>
      <c r="B8151" s="301" t="s">
        <v>13005</v>
      </c>
      <c r="C8151" s="300" t="s">
        <v>9</v>
      </c>
      <c r="D8151" s="300" t="s">
        <v>7393</v>
      </c>
      <c r="E8151" s="302" t="s">
        <v>12988</v>
      </c>
      <c r="F8151" s="423" t="s">
        <v>13006</v>
      </c>
      <c r="G8151" s="423"/>
      <c r="H8151" s="423">
        <v>2.5599999999999999E-5</v>
      </c>
      <c r="I8151" s="423"/>
      <c r="J8151" s="424">
        <v>1.4E-3</v>
      </c>
      <c r="K8151" s="424"/>
      <c r="L8151" s="424"/>
    </row>
    <row r="8152" spans="1:12" ht="24" customHeight="1">
      <c r="A8152" s="300" t="s">
        <v>12986</v>
      </c>
      <c r="B8152" s="301" t="s">
        <v>13007</v>
      </c>
      <c r="C8152" s="300" t="s">
        <v>9</v>
      </c>
      <c r="D8152" s="300" t="s">
        <v>10619</v>
      </c>
      <c r="E8152" s="302" t="s">
        <v>51</v>
      </c>
      <c r="F8152" s="423" t="s">
        <v>13008</v>
      </c>
      <c r="G8152" s="423"/>
      <c r="H8152" s="423">
        <v>1.9899999999999999E-5</v>
      </c>
      <c r="I8152" s="423"/>
      <c r="J8152" s="424">
        <v>3.8E-3</v>
      </c>
      <c r="K8152" s="424"/>
      <c r="L8152" s="424"/>
    </row>
    <row r="8153" spans="1:12" ht="24" customHeight="1">
      <c r="A8153" s="300" t="s">
        <v>12986</v>
      </c>
      <c r="B8153" s="301" t="s">
        <v>13009</v>
      </c>
      <c r="C8153" s="300" t="s">
        <v>9</v>
      </c>
      <c r="D8153" s="300" t="s">
        <v>10769</v>
      </c>
      <c r="E8153" s="302" t="s">
        <v>51</v>
      </c>
      <c r="F8153" s="423" t="s">
        <v>13010</v>
      </c>
      <c r="G8153" s="423"/>
      <c r="H8153" s="423">
        <v>1.7903999999999999E-3</v>
      </c>
      <c r="I8153" s="423"/>
      <c r="J8153" s="424">
        <v>2.3E-3</v>
      </c>
      <c r="K8153" s="424"/>
      <c r="L8153" s="424"/>
    </row>
    <row r="8154" spans="1:12" ht="24" customHeight="1">
      <c r="A8154" s="300" t="s">
        <v>12986</v>
      </c>
      <c r="B8154" s="301" t="s">
        <v>13011</v>
      </c>
      <c r="C8154" s="300" t="s">
        <v>9</v>
      </c>
      <c r="D8154" s="300" t="s">
        <v>10929</v>
      </c>
      <c r="E8154" s="302" t="s">
        <v>51</v>
      </c>
      <c r="F8154" s="423" t="s">
        <v>13012</v>
      </c>
      <c r="G8154" s="423"/>
      <c r="H8154" s="423">
        <v>1.73E-5</v>
      </c>
      <c r="I8154" s="423"/>
      <c r="J8154" s="424">
        <v>2.5999999999999999E-3</v>
      </c>
      <c r="K8154" s="424"/>
      <c r="L8154" s="424"/>
    </row>
    <row r="8155" spans="1:12" ht="17.100000000000001" customHeight="1">
      <c r="A8155" s="298"/>
      <c r="B8155" s="298"/>
      <c r="C8155" s="298"/>
      <c r="D8155" s="298"/>
      <c r="E8155" s="298"/>
      <c r="F8155" s="298"/>
      <c r="G8155" s="298"/>
      <c r="H8155" s="298"/>
      <c r="I8155" s="298"/>
      <c r="J8155" s="298" t="s">
        <v>12992</v>
      </c>
      <c r="K8155" s="298"/>
      <c r="L8155" s="298" t="s">
        <v>14893</v>
      </c>
    </row>
    <row r="8156" spans="1:12">
      <c r="A8156" s="414" t="s">
        <v>13056</v>
      </c>
      <c r="B8156" s="414"/>
      <c r="C8156" s="414"/>
      <c r="D8156" s="414"/>
      <c r="E8156" s="414"/>
      <c r="F8156" s="414"/>
      <c r="G8156" s="414"/>
      <c r="H8156" s="414"/>
      <c r="I8156" s="294"/>
      <c r="J8156" s="294"/>
      <c r="K8156" s="294"/>
      <c r="L8156" s="294"/>
    </row>
    <row r="8157" spans="1:12" ht="17.100000000000001" customHeight="1">
      <c r="A8157" s="294" t="s">
        <v>12978</v>
      </c>
      <c r="B8157" s="298" t="s">
        <v>12979</v>
      </c>
      <c r="C8157" s="294" t="s">
        <v>12980</v>
      </c>
      <c r="D8157" s="294" t="s">
        <v>12981</v>
      </c>
      <c r="E8157" s="299" t="s">
        <v>12982</v>
      </c>
      <c r="F8157" s="413" t="s">
        <v>12983</v>
      </c>
      <c r="G8157" s="413"/>
      <c r="H8157" s="413" t="s">
        <v>12984</v>
      </c>
      <c r="I8157" s="413"/>
      <c r="J8157" s="413" t="s">
        <v>12985</v>
      </c>
      <c r="K8157" s="413"/>
      <c r="L8157" s="413"/>
    </row>
    <row r="8158" spans="1:12" ht="24" customHeight="1">
      <c r="A8158" s="300" t="s">
        <v>12986</v>
      </c>
      <c r="B8158" s="301" t="s">
        <v>13057</v>
      </c>
      <c r="C8158" s="300" t="s">
        <v>9</v>
      </c>
      <c r="D8158" s="300" t="s">
        <v>12549</v>
      </c>
      <c r="E8158" s="302" t="s">
        <v>27</v>
      </c>
      <c r="F8158" s="423" t="s">
        <v>12948</v>
      </c>
      <c r="G8158" s="423"/>
      <c r="H8158" s="423">
        <v>1.6018999999999999E-2</v>
      </c>
      <c r="I8158" s="423"/>
      <c r="J8158" s="424">
        <v>1.04E-2</v>
      </c>
      <c r="K8158" s="424"/>
      <c r="L8158" s="424"/>
    </row>
    <row r="8159" spans="1:12" ht="17.100000000000001" customHeight="1">
      <c r="A8159" s="298"/>
      <c r="B8159" s="298"/>
      <c r="C8159" s="298"/>
      <c r="D8159" s="298"/>
      <c r="E8159" s="298"/>
      <c r="F8159" s="298"/>
      <c r="G8159" s="298"/>
      <c r="H8159" s="298"/>
      <c r="I8159" s="298"/>
      <c r="J8159" s="298" t="s">
        <v>12992</v>
      </c>
      <c r="K8159" s="298"/>
      <c r="L8159" s="298" t="s">
        <v>12904</v>
      </c>
    </row>
    <row r="8160" spans="1:12">
      <c r="A8160" s="414" t="s">
        <v>13058</v>
      </c>
      <c r="B8160" s="414"/>
      <c r="C8160" s="414"/>
      <c r="D8160" s="414"/>
      <c r="E8160" s="414"/>
      <c r="F8160" s="414"/>
      <c r="G8160" s="414"/>
      <c r="H8160" s="414"/>
      <c r="I8160" s="294"/>
      <c r="J8160" s="294"/>
      <c r="K8160" s="294"/>
      <c r="L8160" s="294"/>
    </row>
    <row r="8161" spans="1:12" ht="17.100000000000001" customHeight="1">
      <c r="A8161" s="294" t="s">
        <v>12978</v>
      </c>
      <c r="B8161" s="298" t="s">
        <v>12979</v>
      </c>
      <c r="C8161" s="294" t="s">
        <v>12980</v>
      </c>
      <c r="D8161" s="294" t="s">
        <v>12981</v>
      </c>
      <c r="E8161" s="299" t="s">
        <v>12982</v>
      </c>
      <c r="F8161" s="413" t="s">
        <v>12983</v>
      </c>
      <c r="G8161" s="413"/>
      <c r="H8161" s="413" t="s">
        <v>12984</v>
      </c>
      <c r="I8161" s="413"/>
      <c r="J8161" s="413" t="s">
        <v>12985</v>
      </c>
      <c r="K8161" s="413"/>
      <c r="L8161" s="413"/>
    </row>
    <row r="8162" spans="1:12" ht="24" customHeight="1">
      <c r="A8162" s="300" t="s">
        <v>12986</v>
      </c>
      <c r="B8162" s="301" t="s">
        <v>13059</v>
      </c>
      <c r="C8162" s="300" t="s">
        <v>9</v>
      </c>
      <c r="D8162" s="300" t="s">
        <v>12535</v>
      </c>
      <c r="E8162" s="302" t="s">
        <v>27</v>
      </c>
      <c r="F8162" s="423" t="s">
        <v>12936</v>
      </c>
      <c r="G8162" s="423"/>
      <c r="H8162" s="423">
        <v>1.6018999999999999E-2</v>
      </c>
      <c r="I8162" s="423"/>
      <c r="J8162" s="424">
        <v>8.0000000000000004E-4</v>
      </c>
      <c r="K8162" s="424"/>
      <c r="L8162" s="424"/>
    </row>
    <row r="8163" spans="1:12" ht="17.100000000000001" customHeight="1">
      <c r="A8163" s="298"/>
      <c r="B8163" s="298"/>
      <c r="C8163" s="298"/>
      <c r="D8163" s="298"/>
      <c r="E8163" s="298"/>
      <c r="F8163" s="298"/>
      <c r="G8163" s="298"/>
      <c r="H8163" s="298"/>
      <c r="I8163" s="298"/>
      <c r="J8163" s="298" t="s">
        <v>12992</v>
      </c>
      <c r="K8163" s="298"/>
      <c r="L8163" s="298" t="s">
        <v>13120</v>
      </c>
    </row>
    <row r="8164" spans="1:12">
      <c r="A8164" s="414" t="s">
        <v>13060</v>
      </c>
      <c r="B8164" s="414"/>
      <c r="C8164" s="414"/>
      <c r="D8164" s="414"/>
      <c r="E8164" s="414"/>
      <c r="F8164" s="414"/>
      <c r="G8164" s="414"/>
      <c r="H8164" s="414"/>
      <c r="I8164" s="294"/>
      <c r="J8164" s="294"/>
      <c r="K8164" s="294"/>
      <c r="L8164" s="294"/>
    </row>
    <row r="8165" spans="1:12" ht="17.100000000000001" customHeight="1">
      <c r="A8165" s="294" t="s">
        <v>12978</v>
      </c>
      <c r="B8165" s="298" t="s">
        <v>12979</v>
      </c>
      <c r="C8165" s="294" t="s">
        <v>12980</v>
      </c>
      <c r="D8165" s="294" t="s">
        <v>12981</v>
      </c>
      <c r="E8165" s="299" t="s">
        <v>12982</v>
      </c>
      <c r="F8165" s="413" t="s">
        <v>12983</v>
      </c>
      <c r="G8165" s="413"/>
      <c r="H8165" s="413" t="s">
        <v>12984</v>
      </c>
      <c r="I8165" s="413"/>
      <c r="J8165" s="413" t="s">
        <v>12985</v>
      </c>
      <c r="K8165" s="413"/>
      <c r="L8165" s="413"/>
    </row>
    <row r="8166" spans="1:12" ht="24" customHeight="1">
      <c r="A8166" s="300" t="s">
        <v>12986</v>
      </c>
      <c r="B8166" s="301" t="s">
        <v>13061</v>
      </c>
      <c r="C8166" s="300" t="s">
        <v>9</v>
      </c>
      <c r="D8166" s="300" t="s">
        <v>12522</v>
      </c>
      <c r="E8166" s="302" t="s">
        <v>27</v>
      </c>
      <c r="F8166" s="423" t="s">
        <v>12964</v>
      </c>
      <c r="G8166" s="423"/>
      <c r="H8166" s="423">
        <v>1.6018999999999999E-2</v>
      </c>
      <c r="I8166" s="423"/>
      <c r="J8166" s="424">
        <v>4.0500000000000001E-2</v>
      </c>
      <c r="K8166" s="424"/>
      <c r="L8166" s="424"/>
    </row>
    <row r="8167" spans="1:12" ht="24" customHeight="1">
      <c r="A8167" s="300" t="s">
        <v>12986</v>
      </c>
      <c r="B8167" s="301" t="s">
        <v>13062</v>
      </c>
      <c r="C8167" s="300" t="s">
        <v>9</v>
      </c>
      <c r="D8167" s="300" t="s">
        <v>12527</v>
      </c>
      <c r="E8167" s="302" t="s">
        <v>27</v>
      </c>
      <c r="F8167" s="423" t="s">
        <v>13063</v>
      </c>
      <c r="G8167" s="423"/>
      <c r="H8167" s="423">
        <v>1.6018999999999999E-2</v>
      </c>
      <c r="I8167" s="423"/>
      <c r="J8167" s="424">
        <v>5.4000000000000003E-3</v>
      </c>
      <c r="K8167" s="424"/>
      <c r="L8167" s="424"/>
    </row>
    <row r="8168" spans="1:12" ht="17.100000000000001" customHeight="1">
      <c r="A8168" s="298"/>
      <c r="B8168" s="298"/>
      <c r="C8168" s="298"/>
      <c r="D8168" s="298"/>
      <c r="E8168" s="298"/>
      <c r="F8168" s="298"/>
      <c r="G8168" s="298"/>
      <c r="H8168" s="298"/>
      <c r="I8168" s="298"/>
      <c r="J8168" s="298" t="s">
        <v>12992</v>
      </c>
      <c r="K8168" s="298"/>
      <c r="L8168" s="298" t="s">
        <v>12936</v>
      </c>
    </row>
    <row r="8169" spans="1:12" ht="17.100000000000001" customHeight="1">
      <c r="A8169" s="294" t="s">
        <v>13014</v>
      </c>
      <c r="B8169" s="294"/>
      <c r="C8169" s="294"/>
      <c r="D8169" s="294"/>
      <c r="E8169" s="294"/>
      <c r="F8169" s="294"/>
      <c r="G8169" s="294"/>
      <c r="H8169" s="294"/>
      <c r="I8169" s="294"/>
      <c r="J8169" s="294"/>
      <c r="K8169" s="294"/>
      <c r="L8169" s="294"/>
    </row>
    <row r="8170" spans="1:12" ht="17.100000000000001" customHeight="1">
      <c r="A8170" s="298"/>
      <c r="B8170" s="298"/>
      <c r="C8170" s="298"/>
      <c r="D8170" s="298"/>
      <c r="E8170" s="298"/>
      <c r="F8170" s="298"/>
      <c r="G8170" s="298"/>
      <c r="H8170" s="298"/>
      <c r="I8170" s="298"/>
      <c r="J8170" s="298" t="s">
        <v>13015</v>
      </c>
      <c r="K8170" s="298"/>
      <c r="L8170" s="298" t="s">
        <v>14724</v>
      </c>
    </row>
    <row r="8171" spans="1:12" ht="17.100000000000001" customHeight="1">
      <c r="A8171" s="298"/>
      <c r="B8171" s="298"/>
      <c r="C8171" s="298"/>
      <c r="D8171" s="298"/>
      <c r="E8171" s="298"/>
      <c r="F8171" s="298"/>
      <c r="G8171" s="298"/>
      <c r="H8171" s="298"/>
      <c r="I8171" s="298"/>
      <c r="J8171" s="298" t="s">
        <v>13017</v>
      </c>
      <c r="K8171" s="298" t="s">
        <v>13018</v>
      </c>
      <c r="L8171" s="298" t="s">
        <v>14894</v>
      </c>
    </row>
    <row r="8172" spans="1:12" ht="17.100000000000001" customHeight="1">
      <c r="A8172" s="298"/>
      <c r="B8172" s="298"/>
      <c r="C8172" s="298"/>
      <c r="D8172" s="298"/>
      <c r="E8172" s="298"/>
      <c r="F8172" s="298"/>
      <c r="G8172" s="298"/>
      <c r="H8172" s="298"/>
      <c r="I8172" s="298"/>
      <c r="J8172" s="298" t="s">
        <v>13020</v>
      </c>
      <c r="K8172" s="298"/>
      <c r="L8172" s="298" t="s">
        <v>14895</v>
      </c>
    </row>
    <row r="8173" spans="1:12" ht="17.100000000000001" customHeight="1">
      <c r="A8173" s="298"/>
      <c r="B8173" s="298"/>
      <c r="C8173" s="298"/>
      <c r="D8173" s="298"/>
      <c r="E8173" s="298"/>
      <c r="F8173" s="298"/>
      <c r="G8173" s="298"/>
      <c r="H8173" s="298"/>
      <c r="I8173" s="298"/>
      <c r="J8173" s="298" t="s">
        <v>13022</v>
      </c>
      <c r="K8173" s="298" t="s">
        <v>12974</v>
      </c>
      <c r="L8173" s="298" t="s">
        <v>14896</v>
      </c>
    </row>
    <row r="8174" spans="1:12" ht="17.100000000000001" customHeight="1">
      <c r="A8174" s="298"/>
      <c r="B8174" s="298"/>
      <c r="C8174" s="298"/>
      <c r="D8174" s="298"/>
      <c r="E8174" s="298"/>
      <c r="F8174" s="298"/>
      <c r="G8174" s="298"/>
      <c r="H8174" s="298"/>
      <c r="I8174" s="298"/>
      <c r="J8174" s="298" t="s">
        <v>13024</v>
      </c>
      <c r="K8174" s="298"/>
      <c r="L8174" s="298" t="s">
        <v>14897</v>
      </c>
    </row>
    <row r="8175" spans="1:12" ht="30" customHeight="1">
      <c r="A8175" s="299"/>
      <c r="B8175" s="299"/>
      <c r="C8175" s="299"/>
      <c r="D8175" s="299"/>
      <c r="E8175" s="299"/>
      <c r="F8175" s="299"/>
      <c r="G8175" s="299"/>
      <c r="H8175" s="299"/>
      <c r="I8175" s="299"/>
      <c r="J8175" s="299"/>
      <c r="K8175" s="299"/>
      <c r="L8175" s="299"/>
    </row>
    <row r="8176" spans="1:12" ht="24" customHeight="1">
      <c r="A8176" s="295" t="s">
        <v>14898</v>
      </c>
      <c r="B8176" s="296" t="s">
        <v>14899</v>
      </c>
      <c r="C8176" s="295" t="s">
        <v>9</v>
      </c>
      <c r="D8176" s="295" t="s">
        <v>5937</v>
      </c>
      <c r="E8176" s="297" t="s">
        <v>51</v>
      </c>
      <c r="F8176" s="296"/>
      <c r="G8176" s="296"/>
      <c r="H8176" s="296"/>
      <c r="I8176" s="296"/>
      <c r="J8176" s="296"/>
      <c r="K8176" s="296"/>
      <c r="L8176" s="296"/>
    </row>
    <row r="8177" spans="1:12">
      <c r="A8177" s="414" t="s">
        <v>12977</v>
      </c>
      <c r="B8177" s="414"/>
      <c r="C8177" s="414"/>
      <c r="D8177" s="414"/>
      <c r="E8177" s="414"/>
      <c r="F8177" s="414"/>
      <c r="G8177" s="414"/>
      <c r="H8177" s="414"/>
      <c r="I8177" s="294"/>
      <c r="J8177" s="294"/>
      <c r="K8177" s="294"/>
      <c r="L8177" s="294"/>
    </row>
    <row r="8178" spans="1:12" ht="17.100000000000001" customHeight="1">
      <c r="A8178" s="294" t="s">
        <v>12978</v>
      </c>
      <c r="B8178" s="298" t="s">
        <v>12979</v>
      </c>
      <c r="C8178" s="294" t="s">
        <v>12980</v>
      </c>
      <c r="D8178" s="294" t="s">
        <v>12981</v>
      </c>
      <c r="E8178" s="299" t="s">
        <v>12982</v>
      </c>
      <c r="F8178" s="413" t="s">
        <v>12983</v>
      </c>
      <c r="G8178" s="413"/>
      <c r="H8178" s="413" t="s">
        <v>12984</v>
      </c>
      <c r="I8178" s="413"/>
      <c r="J8178" s="413" t="s">
        <v>12985</v>
      </c>
      <c r="K8178" s="413"/>
      <c r="L8178" s="413"/>
    </row>
    <row r="8179" spans="1:12" ht="24" customHeight="1">
      <c r="A8179" s="300" t="s">
        <v>12986</v>
      </c>
      <c r="B8179" s="301" t="s">
        <v>13085</v>
      </c>
      <c r="C8179" s="300" t="s">
        <v>9</v>
      </c>
      <c r="D8179" s="300" t="s">
        <v>7909</v>
      </c>
      <c r="E8179" s="302" t="s">
        <v>51</v>
      </c>
      <c r="F8179" s="423" t="s">
        <v>13086</v>
      </c>
      <c r="G8179" s="423"/>
      <c r="H8179" s="423">
        <v>2.9760000000000002E-4</v>
      </c>
      <c r="I8179" s="423"/>
      <c r="J8179" s="424">
        <v>3.1E-2</v>
      </c>
      <c r="K8179" s="424"/>
      <c r="L8179" s="424"/>
    </row>
    <row r="8180" spans="1:12" ht="24" customHeight="1">
      <c r="A8180" s="300" t="s">
        <v>12986</v>
      </c>
      <c r="B8180" s="301" t="s">
        <v>13087</v>
      </c>
      <c r="C8180" s="300" t="s">
        <v>9</v>
      </c>
      <c r="D8180" s="300" t="s">
        <v>8873</v>
      </c>
      <c r="E8180" s="302" t="s">
        <v>51</v>
      </c>
      <c r="F8180" s="423" t="s">
        <v>13088</v>
      </c>
      <c r="G8180" s="423"/>
      <c r="H8180" s="423">
        <v>2.83E-5</v>
      </c>
      <c r="I8180" s="423"/>
      <c r="J8180" s="424">
        <v>2.46E-2</v>
      </c>
      <c r="K8180" s="424"/>
      <c r="L8180" s="424"/>
    </row>
    <row r="8181" spans="1:12" ht="48" customHeight="1">
      <c r="A8181" s="300" t="s">
        <v>12986</v>
      </c>
      <c r="B8181" s="301" t="s">
        <v>13089</v>
      </c>
      <c r="C8181" s="300" t="s">
        <v>9</v>
      </c>
      <c r="D8181" s="300" t="s">
        <v>9227</v>
      </c>
      <c r="E8181" s="302" t="s">
        <v>51</v>
      </c>
      <c r="F8181" s="423" t="s">
        <v>13090</v>
      </c>
      <c r="G8181" s="423"/>
      <c r="H8181" s="423">
        <v>1.98E-5</v>
      </c>
      <c r="I8181" s="423"/>
      <c r="J8181" s="424">
        <v>2.6499999999999999E-2</v>
      </c>
      <c r="K8181" s="424"/>
      <c r="L8181" s="424"/>
    </row>
    <row r="8182" spans="1:12" ht="24" customHeight="1">
      <c r="A8182" s="300" t="s">
        <v>12986</v>
      </c>
      <c r="B8182" s="301" t="s">
        <v>13091</v>
      </c>
      <c r="C8182" s="300" t="s">
        <v>9</v>
      </c>
      <c r="D8182" s="300" t="s">
        <v>9580</v>
      </c>
      <c r="E8182" s="302" t="s">
        <v>51</v>
      </c>
      <c r="F8182" s="423" t="s">
        <v>13092</v>
      </c>
      <c r="G8182" s="423"/>
      <c r="H8182" s="423">
        <v>1.9400000000000001E-5</v>
      </c>
      <c r="I8182" s="423"/>
      <c r="J8182" s="424">
        <v>1.7399999999999999E-2</v>
      </c>
      <c r="K8182" s="424"/>
      <c r="L8182" s="424"/>
    </row>
    <row r="8183" spans="1:12" ht="24" customHeight="1">
      <c r="A8183" s="300" t="s">
        <v>12986</v>
      </c>
      <c r="B8183" s="301" t="s">
        <v>12987</v>
      </c>
      <c r="C8183" s="300" t="s">
        <v>9</v>
      </c>
      <c r="D8183" s="300" t="s">
        <v>9831</v>
      </c>
      <c r="E8183" s="302" t="s">
        <v>12988</v>
      </c>
      <c r="F8183" s="423" t="s">
        <v>12989</v>
      </c>
      <c r="G8183" s="423"/>
      <c r="H8183" s="423">
        <v>6.8846000000000003E-3</v>
      </c>
      <c r="I8183" s="423"/>
      <c r="J8183" s="424">
        <v>6.9699999999999998E-2</v>
      </c>
      <c r="K8183" s="424"/>
      <c r="L8183" s="424"/>
    </row>
    <row r="8184" spans="1:12" ht="36" customHeight="1">
      <c r="A8184" s="300" t="s">
        <v>12986</v>
      </c>
      <c r="B8184" s="301" t="s">
        <v>12990</v>
      </c>
      <c r="C8184" s="300" t="s">
        <v>9</v>
      </c>
      <c r="D8184" s="300" t="s">
        <v>11426</v>
      </c>
      <c r="E8184" s="302" t="s">
        <v>51</v>
      </c>
      <c r="F8184" s="423" t="s">
        <v>12991</v>
      </c>
      <c r="G8184" s="423"/>
      <c r="H8184" s="423">
        <v>3.6069999999999999E-4</v>
      </c>
      <c r="I8184" s="423"/>
      <c r="J8184" s="424">
        <v>4.7699999999999999E-2</v>
      </c>
      <c r="K8184" s="424"/>
      <c r="L8184" s="424"/>
    </row>
    <row r="8185" spans="1:12" ht="17.100000000000001" customHeight="1">
      <c r="A8185" s="298"/>
      <c r="B8185" s="298"/>
      <c r="C8185" s="298"/>
      <c r="D8185" s="298"/>
      <c r="E8185" s="298"/>
      <c r="F8185" s="298"/>
      <c r="G8185" s="298"/>
      <c r="H8185" s="298"/>
      <c r="I8185" s="298"/>
      <c r="J8185" s="298" t="s">
        <v>12992</v>
      </c>
      <c r="K8185" s="298"/>
      <c r="L8185" s="298" t="s">
        <v>12943</v>
      </c>
    </row>
    <row r="8186" spans="1:12">
      <c r="A8186" s="414" t="s">
        <v>12994</v>
      </c>
      <c r="B8186" s="414"/>
      <c r="C8186" s="414"/>
      <c r="D8186" s="414"/>
      <c r="E8186" s="414"/>
      <c r="F8186" s="414"/>
      <c r="G8186" s="414"/>
      <c r="H8186" s="414"/>
      <c r="I8186" s="294"/>
      <c r="J8186" s="294"/>
      <c r="K8186" s="294"/>
      <c r="L8186" s="294"/>
    </row>
    <row r="8187" spans="1:12" ht="17.100000000000001" customHeight="1">
      <c r="A8187" s="294" t="s">
        <v>12978</v>
      </c>
      <c r="B8187" s="298" t="s">
        <v>12979</v>
      </c>
      <c r="C8187" s="294" t="s">
        <v>12980</v>
      </c>
      <c r="D8187" s="294" t="s">
        <v>12981</v>
      </c>
      <c r="E8187" s="299" t="s">
        <v>12982</v>
      </c>
      <c r="F8187" s="413" t="s">
        <v>12983</v>
      </c>
      <c r="G8187" s="413"/>
      <c r="H8187" s="413" t="s">
        <v>12984</v>
      </c>
      <c r="I8187" s="413"/>
      <c r="J8187" s="413" t="s">
        <v>12985</v>
      </c>
      <c r="K8187" s="413"/>
      <c r="L8187" s="413"/>
    </row>
    <row r="8188" spans="1:12" ht="24" customHeight="1">
      <c r="A8188" s="300" t="s">
        <v>12986</v>
      </c>
      <c r="B8188" s="301" t="s">
        <v>13197</v>
      </c>
      <c r="C8188" s="300" t="s">
        <v>9</v>
      </c>
      <c r="D8188" s="300" t="s">
        <v>6983</v>
      </c>
      <c r="E8188" s="302" t="s">
        <v>27</v>
      </c>
      <c r="F8188" s="423" t="s">
        <v>13198</v>
      </c>
      <c r="G8188" s="423"/>
      <c r="H8188" s="423">
        <v>0.26036490000000001</v>
      </c>
      <c r="I8188" s="423"/>
      <c r="J8188" s="424">
        <v>1.3148</v>
      </c>
      <c r="K8188" s="424"/>
      <c r="L8188" s="424"/>
    </row>
    <row r="8189" spans="1:12" ht="24" customHeight="1">
      <c r="A8189" s="300" t="s">
        <v>12986</v>
      </c>
      <c r="B8189" s="301" t="s">
        <v>13199</v>
      </c>
      <c r="C8189" s="300" t="s">
        <v>9</v>
      </c>
      <c r="D8189" s="300" t="s">
        <v>8746</v>
      </c>
      <c r="E8189" s="302" t="s">
        <v>27</v>
      </c>
      <c r="F8189" s="423" t="s">
        <v>13196</v>
      </c>
      <c r="G8189" s="423"/>
      <c r="H8189" s="423">
        <v>0.26036490000000001</v>
      </c>
      <c r="I8189" s="423"/>
      <c r="J8189" s="424">
        <v>1.8720000000000001</v>
      </c>
      <c r="K8189" s="424"/>
      <c r="L8189" s="424"/>
    </row>
    <row r="8190" spans="1:12" ht="17.100000000000001" customHeight="1">
      <c r="A8190" s="298"/>
      <c r="B8190" s="298"/>
      <c r="C8190" s="298"/>
      <c r="D8190" s="298"/>
      <c r="E8190" s="298"/>
      <c r="F8190" s="298"/>
      <c r="G8190" s="298"/>
      <c r="H8190" s="298"/>
      <c r="I8190" s="298"/>
      <c r="J8190" s="298" t="s">
        <v>12992</v>
      </c>
      <c r="K8190" s="298"/>
      <c r="L8190" s="298" t="s">
        <v>14245</v>
      </c>
    </row>
    <row r="8191" spans="1:12">
      <c r="A8191" s="414" t="s">
        <v>12998</v>
      </c>
      <c r="B8191" s="414"/>
      <c r="C8191" s="414"/>
      <c r="D8191" s="414"/>
      <c r="E8191" s="414"/>
      <c r="F8191" s="414"/>
      <c r="G8191" s="414"/>
      <c r="H8191" s="414"/>
      <c r="I8191" s="294"/>
      <c r="J8191" s="294"/>
      <c r="K8191" s="294"/>
      <c r="L8191" s="294"/>
    </row>
    <row r="8192" spans="1:12" ht="17.100000000000001" customHeight="1">
      <c r="A8192" s="294" t="s">
        <v>12978</v>
      </c>
      <c r="B8192" s="298" t="s">
        <v>12979</v>
      </c>
      <c r="C8192" s="294" t="s">
        <v>12980</v>
      </c>
      <c r="D8192" s="294" t="s">
        <v>12981</v>
      </c>
      <c r="E8192" s="299" t="s">
        <v>12982</v>
      </c>
      <c r="F8192" s="413" t="s">
        <v>12983</v>
      </c>
      <c r="G8192" s="413"/>
      <c r="H8192" s="413" t="s">
        <v>12984</v>
      </c>
      <c r="I8192" s="413"/>
      <c r="J8192" s="413" t="s">
        <v>12985</v>
      </c>
      <c r="K8192" s="413"/>
      <c r="L8192" s="413"/>
    </row>
    <row r="8193" spans="1:12" ht="36" customHeight="1">
      <c r="A8193" s="300" t="s">
        <v>12986</v>
      </c>
      <c r="B8193" s="301" t="s">
        <v>13347</v>
      </c>
      <c r="C8193" s="300" t="s">
        <v>9</v>
      </c>
      <c r="D8193" s="300" t="s">
        <v>6805</v>
      </c>
      <c r="E8193" s="302" t="s">
        <v>51</v>
      </c>
      <c r="F8193" s="423" t="s">
        <v>13348</v>
      </c>
      <c r="G8193" s="423"/>
      <c r="H8193" s="423">
        <v>1</v>
      </c>
      <c r="I8193" s="423"/>
      <c r="J8193" s="424">
        <v>33.840000000000003</v>
      </c>
      <c r="K8193" s="424"/>
      <c r="L8193" s="424"/>
    </row>
    <row r="8194" spans="1:12" ht="24" customHeight="1">
      <c r="A8194" s="300" t="s">
        <v>12986</v>
      </c>
      <c r="B8194" s="301" t="s">
        <v>13099</v>
      </c>
      <c r="C8194" s="300" t="s">
        <v>9</v>
      </c>
      <c r="D8194" s="300" t="s">
        <v>7224</v>
      </c>
      <c r="E8194" s="302" t="s">
        <v>51</v>
      </c>
      <c r="F8194" s="423" t="s">
        <v>13100</v>
      </c>
      <c r="G8194" s="423"/>
      <c r="H8194" s="423">
        <v>3.5141E-3</v>
      </c>
      <c r="I8194" s="423"/>
      <c r="J8194" s="424">
        <v>3.2300000000000002E-2</v>
      </c>
      <c r="K8194" s="424"/>
      <c r="L8194" s="424"/>
    </row>
    <row r="8195" spans="1:12" ht="24" customHeight="1">
      <c r="A8195" s="300" t="s">
        <v>12986</v>
      </c>
      <c r="B8195" s="301" t="s">
        <v>13101</v>
      </c>
      <c r="C8195" s="300" t="s">
        <v>9</v>
      </c>
      <c r="D8195" s="300" t="s">
        <v>7359</v>
      </c>
      <c r="E8195" s="302" t="s">
        <v>51</v>
      </c>
      <c r="F8195" s="423" t="s">
        <v>13102</v>
      </c>
      <c r="G8195" s="423"/>
      <c r="H8195" s="423">
        <v>1.1340000000000001E-4</v>
      </c>
      <c r="I8195" s="423"/>
      <c r="J8195" s="424">
        <v>1.46E-2</v>
      </c>
      <c r="K8195" s="424"/>
      <c r="L8195" s="424"/>
    </row>
    <row r="8196" spans="1:12" ht="24" customHeight="1">
      <c r="A8196" s="300" t="s">
        <v>12986</v>
      </c>
      <c r="B8196" s="301" t="s">
        <v>13103</v>
      </c>
      <c r="C8196" s="300" t="s">
        <v>9</v>
      </c>
      <c r="D8196" s="300" t="s">
        <v>8851</v>
      </c>
      <c r="E8196" s="302" t="s">
        <v>51</v>
      </c>
      <c r="F8196" s="423" t="s">
        <v>13104</v>
      </c>
      <c r="G8196" s="423"/>
      <c r="H8196" s="423">
        <v>9.0699999999999996E-5</v>
      </c>
      <c r="I8196" s="423"/>
      <c r="J8196" s="424">
        <v>1.7600000000000001E-2</v>
      </c>
      <c r="K8196" s="424"/>
      <c r="L8196" s="424"/>
    </row>
    <row r="8197" spans="1:12" ht="24" customHeight="1">
      <c r="A8197" s="300" t="s">
        <v>12986</v>
      </c>
      <c r="B8197" s="301" t="s">
        <v>13105</v>
      </c>
      <c r="C8197" s="300" t="s">
        <v>9</v>
      </c>
      <c r="D8197" s="300" t="s">
        <v>8852</v>
      </c>
      <c r="E8197" s="302" t="s">
        <v>51</v>
      </c>
      <c r="F8197" s="423" t="s">
        <v>13106</v>
      </c>
      <c r="G8197" s="423"/>
      <c r="H8197" s="423">
        <v>1.9400000000000001E-5</v>
      </c>
      <c r="I8197" s="423"/>
      <c r="J8197" s="424">
        <v>1.06E-2</v>
      </c>
      <c r="K8197" s="424"/>
      <c r="L8197" s="424"/>
    </row>
    <row r="8198" spans="1:12" ht="24" customHeight="1">
      <c r="A8198" s="300" t="s">
        <v>12986</v>
      </c>
      <c r="B8198" s="301" t="s">
        <v>13107</v>
      </c>
      <c r="C8198" s="300" t="s">
        <v>9</v>
      </c>
      <c r="D8198" s="300" t="s">
        <v>9000</v>
      </c>
      <c r="E8198" s="302" t="s">
        <v>51</v>
      </c>
      <c r="F8198" s="423" t="s">
        <v>13108</v>
      </c>
      <c r="G8198" s="423"/>
      <c r="H8198" s="423">
        <v>3.9994999999999996E-3</v>
      </c>
      <c r="I8198" s="423"/>
      <c r="J8198" s="424">
        <v>2.7099999999999999E-2</v>
      </c>
      <c r="K8198" s="424"/>
      <c r="L8198" s="424"/>
    </row>
    <row r="8199" spans="1:12" ht="24" customHeight="1">
      <c r="A8199" s="300" t="s">
        <v>12986</v>
      </c>
      <c r="B8199" s="301" t="s">
        <v>13109</v>
      </c>
      <c r="C8199" s="300" t="s">
        <v>9</v>
      </c>
      <c r="D8199" s="300" t="s">
        <v>9574</v>
      </c>
      <c r="E8199" s="302" t="s">
        <v>51</v>
      </c>
      <c r="F8199" s="423" t="s">
        <v>13110</v>
      </c>
      <c r="G8199" s="423"/>
      <c r="H8199" s="423">
        <v>1.2683E-3</v>
      </c>
      <c r="I8199" s="423"/>
      <c r="J8199" s="424">
        <v>1.12E-2</v>
      </c>
      <c r="K8199" s="424"/>
      <c r="L8199" s="424"/>
    </row>
    <row r="8200" spans="1:12" ht="24" customHeight="1">
      <c r="A8200" s="300" t="s">
        <v>12986</v>
      </c>
      <c r="B8200" s="301" t="s">
        <v>13111</v>
      </c>
      <c r="C8200" s="300" t="s">
        <v>9</v>
      </c>
      <c r="D8200" s="300" t="s">
        <v>10714</v>
      </c>
      <c r="E8200" s="302" t="s">
        <v>93</v>
      </c>
      <c r="F8200" s="423" t="s">
        <v>13112</v>
      </c>
      <c r="G8200" s="423"/>
      <c r="H8200" s="423">
        <v>6.6660000000000005E-4</v>
      </c>
      <c r="I8200" s="423"/>
      <c r="J8200" s="424">
        <v>1.0200000000000001E-2</v>
      </c>
      <c r="K8200" s="424"/>
      <c r="L8200" s="424"/>
    </row>
    <row r="8201" spans="1:12" ht="24" customHeight="1">
      <c r="A8201" s="300" t="s">
        <v>12986</v>
      </c>
      <c r="B8201" s="301" t="s">
        <v>13113</v>
      </c>
      <c r="C8201" s="300" t="s">
        <v>9</v>
      </c>
      <c r="D8201" s="300" t="s">
        <v>10809</v>
      </c>
      <c r="E8201" s="302" t="s">
        <v>51</v>
      </c>
      <c r="F8201" s="423" t="s">
        <v>13114</v>
      </c>
      <c r="G8201" s="423"/>
      <c r="H8201" s="423">
        <v>6.6660000000000005E-4</v>
      </c>
      <c r="I8201" s="423"/>
      <c r="J8201" s="424">
        <v>8.0000000000000002E-3</v>
      </c>
      <c r="K8201" s="424"/>
      <c r="L8201" s="424"/>
    </row>
    <row r="8202" spans="1:12" ht="24" customHeight="1">
      <c r="A8202" s="300" t="s">
        <v>12986</v>
      </c>
      <c r="B8202" s="301" t="s">
        <v>13115</v>
      </c>
      <c r="C8202" s="300" t="s">
        <v>9</v>
      </c>
      <c r="D8202" s="300" t="s">
        <v>10810</v>
      </c>
      <c r="E8202" s="302" t="s">
        <v>51</v>
      </c>
      <c r="F8202" s="423" t="s">
        <v>13116</v>
      </c>
      <c r="G8202" s="423"/>
      <c r="H8202" s="423">
        <v>6.6660000000000005E-4</v>
      </c>
      <c r="I8202" s="423"/>
      <c r="J8202" s="424">
        <v>1.77E-2</v>
      </c>
      <c r="K8202" s="424"/>
      <c r="L8202" s="424"/>
    </row>
    <row r="8203" spans="1:12" ht="24" customHeight="1">
      <c r="A8203" s="300" t="s">
        <v>12986</v>
      </c>
      <c r="B8203" s="301" t="s">
        <v>13117</v>
      </c>
      <c r="C8203" s="300" t="s">
        <v>9</v>
      </c>
      <c r="D8203" s="300" t="s">
        <v>10837</v>
      </c>
      <c r="E8203" s="302" t="s">
        <v>51</v>
      </c>
      <c r="F8203" s="423" t="s">
        <v>13118</v>
      </c>
      <c r="G8203" s="423"/>
      <c r="H8203" s="423">
        <v>2.2799999999999999E-5</v>
      </c>
      <c r="I8203" s="423"/>
      <c r="J8203" s="424">
        <v>1.0200000000000001E-2</v>
      </c>
      <c r="K8203" s="424"/>
      <c r="L8203" s="424"/>
    </row>
    <row r="8204" spans="1:12" ht="24" customHeight="1">
      <c r="A8204" s="300" t="s">
        <v>12986</v>
      </c>
      <c r="B8204" s="301" t="s">
        <v>13003</v>
      </c>
      <c r="C8204" s="300" t="s">
        <v>9</v>
      </c>
      <c r="D8204" s="300" t="s">
        <v>7216</v>
      </c>
      <c r="E8204" s="302" t="s">
        <v>51</v>
      </c>
      <c r="F8204" s="423" t="s">
        <v>13004</v>
      </c>
      <c r="G8204" s="423"/>
      <c r="H8204" s="423">
        <v>1.3351999999999999E-3</v>
      </c>
      <c r="I8204" s="423"/>
      <c r="J8204" s="424">
        <v>4.4600000000000001E-2</v>
      </c>
      <c r="K8204" s="424"/>
      <c r="L8204" s="424"/>
    </row>
    <row r="8205" spans="1:12" ht="24" customHeight="1">
      <c r="A8205" s="300" t="s">
        <v>12986</v>
      </c>
      <c r="B8205" s="301" t="s">
        <v>13005</v>
      </c>
      <c r="C8205" s="300" t="s">
        <v>9</v>
      </c>
      <c r="D8205" s="300" t="s">
        <v>7393</v>
      </c>
      <c r="E8205" s="302" t="s">
        <v>12988</v>
      </c>
      <c r="F8205" s="423" t="s">
        <v>13006</v>
      </c>
      <c r="G8205" s="423"/>
      <c r="H8205" s="423">
        <v>8.0320000000000001E-4</v>
      </c>
      <c r="I8205" s="423"/>
      <c r="J8205" s="424">
        <v>4.3400000000000001E-2</v>
      </c>
      <c r="K8205" s="424"/>
      <c r="L8205" s="424"/>
    </row>
    <row r="8206" spans="1:12" ht="24" customHeight="1">
      <c r="A8206" s="300" t="s">
        <v>12986</v>
      </c>
      <c r="B8206" s="301" t="s">
        <v>13007</v>
      </c>
      <c r="C8206" s="300" t="s">
        <v>9</v>
      </c>
      <c r="D8206" s="300" t="s">
        <v>10619</v>
      </c>
      <c r="E8206" s="302" t="s">
        <v>51</v>
      </c>
      <c r="F8206" s="423" t="s">
        <v>13008</v>
      </c>
      <c r="G8206" s="423"/>
      <c r="H8206" s="423">
        <v>6.2310000000000002E-4</v>
      </c>
      <c r="I8206" s="423"/>
      <c r="J8206" s="424">
        <v>0.1192</v>
      </c>
      <c r="K8206" s="424"/>
      <c r="L8206" s="424"/>
    </row>
    <row r="8207" spans="1:12" ht="24" customHeight="1">
      <c r="A8207" s="300" t="s">
        <v>12986</v>
      </c>
      <c r="B8207" s="301" t="s">
        <v>13009</v>
      </c>
      <c r="C8207" s="300" t="s">
        <v>9</v>
      </c>
      <c r="D8207" s="300" t="s">
        <v>10769</v>
      </c>
      <c r="E8207" s="302" t="s">
        <v>51</v>
      </c>
      <c r="F8207" s="423" t="s">
        <v>13010</v>
      </c>
      <c r="G8207" s="423"/>
      <c r="H8207" s="423">
        <v>5.6008799999999997E-2</v>
      </c>
      <c r="I8207" s="423"/>
      <c r="J8207" s="424">
        <v>7.0599999999999996E-2</v>
      </c>
      <c r="K8207" s="424"/>
      <c r="L8207" s="424"/>
    </row>
    <row r="8208" spans="1:12" ht="24" customHeight="1">
      <c r="A8208" s="300" t="s">
        <v>12986</v>
      </c>
      <c r="B8208" s="301" t="s">
        <v>13011</v>
      </c>
      <c r="C8208" s="300" t="s">
        <v>9</v>
      </c>
      <c r="D8208" s="300" t="s">
        <v>10929</v>
      </c>
      <c r="E8208" s="302" t="s">
        <v>51</v>
      </c>
      <c r="F8208" s="423" t="s">
        <v>13012</v>
      </c>
      <c r="G8208" s="423"/>
      <c r="H8208" s="423">
        <v>5.3989999999999995E-4</v>
      </c>
      <c r="I8208" s="423"/>
      <c r="J8208" s="424">
        <v>8.1199999999999994E-2</v>
      </c>
      <c r="K8208" s="424"/>
      <c r="L8208" s="424"/>
    </row>
    <row r="8209" spans="1:12" ht="17.100000000000001" customHeight="1">
      <c r="A8209" s="298"/>
      <c r="B8209" s="298"/>
      <c r="C8209" s="298"/>
      <c r="D8209" s="298"/>
      <c r="E8209" s="298"/>
      <c r="F8209" s="298"/>
      <c r="G8209" s="298"/>
      <c r="H8209" s="298"/>
      <c r="I8209" s="298"/>
      <c r="J8209" s="298" t="s">
        <v>12992</v>
      </c>
      <c r="K8209" s="298"/>
      <c r="L8209" s="298" t="s">
        <v>14900</v>
      </c>
    </row>
    <row r="8210" spans="1:12">
      <c r="A8210" s="414" t="s">
        <v>13056</v>
      </c>
      <c r="B8210" s="414"/>
      <c r="C8210" s="414"/>
      <c r="D8210" s="414"/>
      <c r="E8210" s="414"/>
      <c r="F8210" s="414"/>
      <c r="G8210" s="414"/>
      <c r="H8210" s="414"/>
      <c r="I8210" s="294"/>
      <c r="J8210" s="294"/>
      <c r="K8210" s="294"/>
      <c r="L8210" s="294"/>
    </row>
    <row r="8211" spans="1:12" ht="17.100000000000001" customHeight="1">
      <c r="A8211" s="294" t="s">
        <v>12978</v>
      </c>
      <c r="B8211" s="298" t="s">
        <v>12979</v>
      </c>
      <c r="C8211" s="294" t="s">
        <v>12980</v>
      </c>
      <c r="D8211" s="294" t="s">
        <v>12981</v>
      </c>
      <c r="E8211" s="299" t="s">
        <v>12982</v>
      </c>
      <c r="F8211" s="413" t="s">
        <v>12983</v>
      </c>
      <c r="G8211" s="413"/>
      <c r="H8211" s="413" t="s">
        <v>12984</v>
      </c>
      <c r="I8211" s="413"/>
      <c r="J8211" s="413" t="s">
        <v>12985</v>
      </c>
      <c r="K8211" s="413"/>
      <c r="L8211" s="413"/>
    </row>
    <row r="8212" spans="1:12" ht="24" customHeight="1">
      <c r="A8212" s="300" t="s">
        <v>12986</v>
      </c>
      <c r="B8212" s="301" t="s">
        <v>13057</v>
      </c>
      <c r="C8212" s="300" t="s">
        <v>9</v>
      </c>
      <c r="D8212" s="300" t="s">
        <v>12549</v>
      </c>
      <c r="E8212" s="302" t="s">
        <v>27</v>
      </c>
      <c r="F8212" s="423" t="s">
        <v>12948</v>
      </c>
      <c r="G8212" s="423"/>
      <c r="H8212" s="423">
        <v>0.50110370000000004</v>
      </c>
      <c r="I8212" s="423"/>
      <c r="J8212" s="424">
        <v>0.32569999999999999</v>
      </c>
      <c r="K8212" s="424"/>
      <c r="L8212" s="424"/>
    </row>
    <row r="8213" spans="1:12" ht="17.100000000000001" customHeight="1">
      <c r="A8213" s="298"/>
      <c r="B8213" s="298"/>
      <c r="C8213" s="298"/>
      <c r="D8213" s="298"/>
      <c r="E8213" s="298"/>
      <c r="F8213" s="298"/>
      <c r="G8213" s="298"/>
      <c r="H8213" s="298"/>
      <c r="I8213" s="298"/>
      <c r="J8213" s="298" t="s">
        <v>12992</v>
      </c>
      <c r="K8213" s="298"/>
      <c r="L8213" s="298" t="s">
        <v>12961</v>
      </c>
    </row>
    <row r="8214" spans="1:12">
      <c r="A8214" s="414" t="s">
        <v>13058</v>
      </c>
      <c r="B8214" s="414"/>
      <c r="C8214" s="414"/>
      <c r="D8214" s="414"/>
      <c r="E8214" s="414"/>
      <c r="F8214" s="414"/>
      <c r="G8214" s="414"/>
      <c r="H8214" s="414"/>
      <c r="I8214" s="294"/>
      <c r="J8214" s="294"/>
      <c r="K8214" s="294"/>
      <c r="L8214" s="294"/>
    </row>
    <row r="8215" spans="1:12" ht="17.100000000000001" customHeight="1">
      <c r="A8215" s="294" t="s">
        <v>12978</v>
      </c>
      <c r="B8215" s="298" t="s">
        <v>12979</v>
      </c>
      <c r="C8215" s="294" t="s">
        <v>12980</v>
      </c>
      <c r="D8215" s="294" t="s">
        <v>12981</v>
      </c>
      <c r="E8215" s="299" t="s">
        <v>12982</v>
      </c>
      <c r="F8215" s="413" t="s">
        <v>12983</v>
      </c>
      <c r="G8215" s="413"/>
      <c r="H8215" s="413" t="s">
        <v>12984</v>
      </c>
      <c r="I8215" s="413"/>
      <c r="J8215" s="413" t="s">
        <v>12985</v>
      </c>
      <c r="K8215" s="413"/>
      <c r="L8215" s="413"/>
    </row>
    <row r="8216" spans="1:12" ht="24" customHeight="1">
      <c r="A8216" s="300" t="s">
        <v>12986</v>
      </c>
      <c r="B8216" s="301" t="s">
        <v>13059</v>
      </c>
      <c r="C8216" s="300" t="s">
        <v>9</v>
      </c>
      <c r="D8216" s="300" t="s">
        <v>12535</v>
      </c>
      <c r="E8216" s="302" t="s">
        <v>27</v>
      </c>
      <c r="F8216" s="423" t="s">
        <v>12936</v>
      </c>
      <c r="G8216" s="423"/>
      <c r="H8216" s="423">
        <v>0.50110370000000004</v>
      </c>
      <c r="I8216" s="423"/>
      <c r="J8216" s="424">
        <v>2.5100000000000001E-2</v>
      </c>
      <c r="K8216" s="424"/>
      <c r="L8216" s="424"/>
    </row>
    <row r="8217" spans="1:12" ht="17.100000000000001" customHeight="1">
      <c r="A8217" s="298"/>
      <c r="B8217" s="298"/>
      <c r="C8217" s="298"/>
      <c r="D8217" s="298"/>
      <c r="E8217" s="298"/>
      <c r="F8217" s="298"/>
      <c r="G8217" s="298"/>
      <c r="H8217" s="298"/>
      <c r="I8217" s="298"/>
      <c r="J8217" s="298" t="s">
        <v>12992</v>
      </c>
      <c r="K8217" s="298"/>
      <c r="L8217" s="298" t="s">
        <v>12929</v>
      </c>
    </row>
    <row r="8218" spans="1:12">
      <c r="A8218" s="414" t="s">
        <v>13060</v>
      </c>
      <c r="B8218" s="414"/>
      <c r="C8218" s="414"/>
      <c r="D8218" s="414"/>
      <c r="E8218" s="414"/>
      <c r="F8218" s="414"/>
      <c r="G8218" s="414"/>
      <c r="H8218" s="414"/>
      <c r="I8218" s="294"/>
      <c r="J8218" s="294"/>
      <c r="K8218" s="294"/>
      <c r="L8218" s="294"/>
    </row>
    <row r="8219" spans="1:12" ht="17.100000000000001" customHeight="1">
      <c r="A8219" s="294" t="s">
        <v>12978</v>
      </c>
      <c r="B8219" s="298" t="s">
        <v>12979</v>
      </c>
      <c r="C8219" s="294" t="s">
        <v>12980</v>
      </c>
      <c r="D8219" s="294" t="s">
        <v>12981</v>
      </c>
      <c r="E8219" s="299" t="s">
        <v>12982</v>
      </c>
      <c r="F8219" s="413" t="s">
        <v>12983</v>
      </c>
      <c r="G8219" s="413"/>
      <c r="H8219" s="413" t="s">
        <v>12984</v>
      </c>
      <c r="I8219" s="413"/>
      <c r="J8219" s="413" t="s">
        <v>12985</v>
      </c>
      <c r="K8219" s="413"/>
      <c r="L8219" s="413"/>
    </row>
    <row r="8220" spans="1:12" ht="24" customHeight="1">
      <c r="A8220" s="300" t="s">
        <v>12986</v>
      </c>
      <c r="B8220" s="301" t="s">
        <v>13061</v>
      </c>
      <c r="C8220" s="300" t="s">
        <v>9</v>
      </c>
      <c r="D8220" s="300" t="s">
        <v>12522</v>
      </c>
      <c r="E8220" s="302" t="s">
        <v>27</v>
      </c>
      <c r="F8220" s="423" t="s">
        <v>12964</v>
      </c>
      <c r="G8220" s="423"/>
      <c r="H8220" s="423">
        <v>0.50110370000000004</v>
      </c>
      <c r="I8220" s="423"/>
      <c r="J8220" s="424">
        <v>1.2678</v>
      </c>
      <c r="K8220" s="424"/>
      <c r="L8220" s="424"/>
    </row>
    <row r="8221" spans="1:12" ht="24" customHeight="1">
      <c r="A8221" s="300" t="s">
        <v>12986</v>
      </c>
      <c r="B8221" s="301" t="s">
        <v>13062</v>
      </c>
      <c r="C8221" s="300" t="s">
        <v>9</v>
      </c>
      <c r="D8221" s="300" t="s">
        <v>12527</v>
      </c>
      <c r="E8221" s="302" t="s">
        <v>27</v>
      </c>
      <c r="F8221" s="423" t="s">
        <v>13063</v>
      </c>
      <c r="G8221" s="423"/>
      <c r="H8221" s="423">
        <v>0.50110370000000004</v>
      </c>
      <c r="I8221" s="423"/>
      <c r="J8221" s="424">
        <v>0.1704</v>
      </c>
      <c r="K8221" s="424"/>
      <c r="L8221" s="424"/>
    </row>
    <row r="8222" spans="1:12" ht="17.100000000000001" customHeight="1">
      <c r="A8222" s="298"/>
      <c r="B8222" s="298"/>
      <c r="C8222" s="298"/>
      <c r="D8222" s="298"/>
      <c r="E8222" s="298"/>
      <c r="F8222" s="298"/>
      <c r="G8222" s="298"/>
      <c r="H8222" s="298"/>
      <c r="I8222" s="298"/>
      <c r="J8222" s="298" t="s">
        <v>12992</v>
      </c>
      <c r="K8222" s="298"/>
      <c r="L8222" s="298" t="s">
        <v>14520</v>
      </c>
    </row>
    <row r="8223" spans="1:12" ht="17.100000000000001" customHeight="1">
      <c r="A8223" s="294" t="s">
        <v>13014</v>
      </c>
      <c r="B8223" s="294"/>
      <c r="C8223" s="294"/>
      <c r="D8223" s="294"/>
      <c r="E8223" s="294"/>
      <c r="F8223" s="294"/>
      <c r="G8223" s="294"/>
      <c r="H8223" s="294"/>
      <c r="I8223" s="294"/>
      <c r="J8223" s="294"/>
      <c r="K8223" s="294"/>
      <c r="L8223" s="294"/>
    </row>
    <row r="8224" spans="1:12" ht="17.100000000000001" customHeight="1">
      <c r="A8224" s="298"/>
      <c r="B8224" s="298"/>
      <c r="C8224" s="298"/>
      <c r="D8224" s="298"/>
      <c r="E8224" s="298"/>
      <c r="F8224" s="298"/>
      <c r="G8224" s="298"/>
      <c r="H8224" s="298"/>
      <c r="I8224" s="298"/>
      <c r="J8224" s="298" t="s">
        <v>13015</v>
      </c>
      <c r="K8224" s="298"/>
      <c r="L8224" s="298" t="s">
        <v>14901</v>
      </c>
    </row>
    <row r="8225" spans="1:12" ht="17.100000000000001" customHeight="1">
      <c r="A8225" s="298"/>
      <c r="B8225" s="298"/>
      <c r="C8225" s="298"/>
      <c r="D8225" s="298"/>
      <c r="E8225" s="298"/>
      <c r="F8225" s="298"/>
      <c r="G8225" s="298"/>
      <c r="H8225" s="298"/>
      <c r="I8225" s="298"/>
      <c r="J8225" s="298" t="s">
        <v>13017</v>
      </c>
      <c r="K8225" s="298" t="s">
        <v>13018</v>
      </c>
      <c r="L8225" s="298" t="s">
        <v>14902</v>
      </c>
    </row>
    <row r="8226" spans="1:12" ht="17.100000000000001" customHeight="1">
      <c r="A8226" s="298"/>
      <c r="B8226" s="298"/>
      <c r="C8226" s="298"/>
      <c r="D8226" s="298"/>
      <c r="E8226" s="298"/>
      <c r="F8226" s="298"/>
      <c r="G8226" s="298"/>
      <c r="H8226" s="298"/>
      <c r="I8226" s="298"/>
      <c r="J8226" s="298" t="s">
        <v>13020</v>
      </c>
      <c r="K8226" s="298"/>
      <c r="L8226" s="298" t="s">
        <v>14903</v>
      </c>
    </row>
    <row r="8227" spans="1:12" ht="17.100000000000001" customHeight="1">
      <c r="A8227" s="298"/>
      <c r="B8227" s="298"/>
      <c r="C8227" s="298"/>
      <c r="D8227" s="298"/>
      <c r="E8227" s="298"/>
      <c r="F8227" s="298"/>
      <c r="G8227" s="298"/>
      <c r="H8227" s="298"/>
      <c r="I8227" s="298"/>
      <c r="J8227" s="298" t="s">
        <v>13022</v>
      </c>
      <c r="K8227" s="298" t="s">
        <v>12974</v>
      </c>
      <c r="L8227" s="298" t="s">
        <v>14506</v>
      </c>
    </row>
    <row r="8228" spans="1:12" ht="17.100000000000001" customHeight="1">
      <c r="A8228" s="298"/>
      <c r="B8228" s="298"/>
      <c r="C8228" s="298"/>
      <c r="D8228" s="298"/>
      <c r="E8228" s="298"/>
      <c r="F8228" s="298"/>
      <c r="G8228" s="298"/>
      <c r="H8228" s="298"/>
      <c r="I8228" s="298"/>
      <c r="J8228" s="298" t="s">
        <v>13024</v>
      </c>
      <c r="K8228" s="298"/>
      <c r="L8228" s="298" t="s">
        <v>14904</v>
      </c>
    </row>
    <row r="8229" spans="1:12" ht="30" customHeight="1">
      <c r="A8229" s="299"/>
      <c r="B8229" s="299"/>
      <c r="C8229" s="299"/>
      <c r="D8229" s="299"/>
      <c r="E8229" s="299"/>
      <c r="F8229" s="299"/>
      <c r="G8229" s="299"/>
      <c r="H8229" s="299"/>
      <c r="I8229" s="299"/>
      <c r="J8229" s="299"/>
      <c r="K8229" s="299"/>
      <c r="L8229" s="299"/>
    </row>
    <row r="8230" spans="1:12" ht="24" customHeight="1">
      <c r="A8230" s="295" t="s">
        <v>14905</v>
      </c>
      <c r="B8230" s="296" t="s">
        <v>14794</v>
      </c>
      <c r="C8230" s="295" t="s">
        <v>9</v>
      </c>
      <c r="D8230" s="295" t="s">
        <v>259</v>
      </c>
      <c r="E8230" s="297" t="s">
        <v>51</v>
      </c>
      <c r="F8230" s="296"/>
      <c r="G8230" s="296"/>
      <c r="H8230" s="296"/>
      <c r="I8230" s="296"/>
      <c r="J8230" s="296"/>
      <c r="K8230" s="296"/>
      <c r="L8230" s="296"/>
    </row>
    <row r="8231" spans="1:12">
      <c r="A8231" s="414" t="s">
        <v>12977</v>
      </c>
      <c r="B8231" s="414"/>
      <c r="C8231" s="414"/>
      <c r="D8231" s="414"/>
      <c r="E8231" s="414"/>
      <c r="F8231" s="414"/>
      <c r="G8231" s="414"/>
      <c r="H8231" s="414"/>
      <c r="I8231" s="294"/>
      <c r="J8231" s="294"/>
      <c r="K8231" s="294"/>
      <c r="L8231" s="294"/>
    </row>
    <row r="8232" spans="1:12" ht="17.100000000000001" customHeight="1">
      <c r="A8232" s="294" t="s">
        <v>12978</v>
      </c>
      <c r="B8232" s="298" t="s">
        <v>12979</v>
      </c>
      <c r="C8232" s="294" t="s">
        <v>12980</v>
      </c>
      <c r="D8232" s="294" t="s">
        <v>12981</v>
      </c>
      <c r="E8232" s="299" t="s">
        <v>12982</v>
      </c>
      <c r="F8232" s="413" t="s">
        <v>12983</v>
      </c>
      <c r="G8232" s="413"/>
      <c r="H8232" s="413" t="s">
        <v>12984</v>
      </c>
      <c r="I8232" s="413"/>
      <c r="J8232" s="413" t="s">
        <v>12985</v>
      </c>
      <c r="K8232" s="413"/>
      <c r="L8232" s="413"/>
    </row>
    <row r="8233" spans="1:12" ht="24" customHeight="1">
      <c r="A8233" s="300" t="s">
        <v>12986</v>
      </c>
      <c r="B8233" s="301" t="s">
        <v>13085</v>
      </c>
      <c r="C8233" s="300" t="s">
        <v>9</v>
      </c>
      <c r="D8233" s="300" t="s">
        <v>7909</v>
      </c>
      <c r="E8233" s="302" t="s">
        <v>51</v>
      </c>
      <c r="F8233" s="423" t="s">
        <v>13086</v>
      </c>
      <c r="G8233" s="423"/>
      <c r="H8233" s="423">
        <v>3.6189E-3</v>
      </c>
      <c r="I8233" s="423"/>
      <c r="J8233" s="424">
        <v>0.37640000000000001</v>
      </c>
      <c r="K8233" s="424"/>
      <c r="L8233" s="424"/>
    </row>
    <row r="8234" spans="1:12" ht="24" customHeight="1">
      <c r="A8234" s="300" t="s">
        <v>12986</v>
      </c>
      <c r="B8234" s="301" t="s">
        <v>13087</v>
      </c>
      <c r="C8234" s="300" t="s">
        <v>9</v>
      </c>
      <c r="D8234" s="300" t="s">
        <v>8873</v>
      </c>
      <c r="E8234" s="302" t="s">
        <v>51</v>
      </c>
      <c r="F8234" s="423" t="s">
        <v>13088</v>
      </c>
      <c r="G8234" s="423"/>
      <c r="H8234" s="423">
        <v>3.4489999999999998E-4</v>
      </c>
      <c r="I8234" s="423"/>
      <c r="J8234" s="424">
        <v>0.2999</v>
      </c>
      <c r="K8234" s="424"/>
      <c r="L8234" s="424"/>
    </row>
    <row r="8235" spans="1:12" ht="48" customHeight="1">
      <c r="A8235" s="300" t="s">
        <v>12986</v>
      </c>
      <c r="B8235" s="301" t="s">
        <v>13089</v>
      </c>
      <c r="C8235" s="300" t="s">
        <v>9</v>
      </c>
      <c r="D8235" s="300" t="s">
        <v>9227</v>
      </c>
      <c r="E8235" s="302" t="s">
        <v>51</v>
      </c>
      <c r="F8235" s="423" t="s">
        <v>13090</v>
      </c>
      <c r="G8235" s="423"/>
      <c r="H8235" s="423">
        <v>2.4140000000000001E-4</v>
      </c>
      <c r="I8235" s="423"/>
      <c r="J8235" s="424">
        <v>0.32279999999999998</v>
      </c>
      <c r="K8235" s="424"/>
      <c r="L8235" s="424"/>
    </row>
    <row r="8236" spans="1:12" ht="24" customHeight="1">
      <c r="A8236" s="300" t="s">
        <v>12986</v>
      </c>
      <c r="B8236" s="301" t="s">
        <v>13091</v>
      </c>
      <c r="C8236" s="300" t="s">
        <v>9</v>
      </c>
      <c r="D8236" s="300" t="s">
        <v>9580</v>
      </c>
      <c r="E8236" s="302" t="s">
        <v>51</v>
      </c>
      <c r="F8236" s="423" t="s">
        <v>13092</v>
      </c>
      <c r="G8236" s="423"/>
      <c r="H8236" s="423">
        <v>2.364E-4</v>
      </c>
      <c r="I8236" s="423"/>
      <c r="J8236" s="424">
        <v>0.21190000000000001</v>
      </c>
      <c r="K8236" s="424"/>
      <c r="L8236" s="424"/>
    </row>
    <row r="8237" spans="1:12" ht="24" customHeight="1">
      <c r="A8237" s="300" t="s">
        <v>12986</v>
      </c>
      <c r="B8237" s="301" t="s">
        <v>12987</v>
      </c>
      <c r="C8237" s="300" t="s">
        <v>9</v>
      </c>
      <c r="D8237" s="300" t="s">
        <v>9831</v>
      </c>
      <c r="E8237" s="302" t="s">
        <v>12988</v>
      </c>
      <c r="F8237" s="423" t="s">
        <v>12989</v>
      </c>
      <c r="G8237" s="423"/>
      <c r="H8237" s="423">
        <v>8.3742899999999995E-2</v>
      </c>
      <c r="I8237" s="423"/>
      <c r="J8237" s="424">
        <v>0.84750000000000003</v>
      </c>
      <c r="K8237" s="424"/>
      <c r="L8237" s="424"/>
    </row>
    <row r="8238" spans="1:12" ht="36" customHeight="1">
      <c r="A8238" s="300" t="s">
        <v>12986</v>
      </c>
      <c r="B8238" s="301" t="s">
        <v>12990</v>
      </c>
      <c r="C8238" s="300" t="s">
        <v>9</v>
      </c>
      <c r="D8238" s="300" t="s">
        <v>11426</v>
      </c>
      <c r="E8238" s="302" t="s">
        <v>51</v>
      </c>
      <c r="F8238" s="423" t="s">
        <v>12991</v>
      </c>
      <c r="G8238" s="423"/>
      <c r="H8238" s="423">
        <v>4.3886000000000003E-3</v>
      </c>
      <c r="I8238" s="423"/>
      <c r="J8238" s="424">
        <v>0.58009999999999995</v>
      </c>
      <c r="K8238" s="424"/>
      <c r="L8238" s="424"/>
    </row>
    <row r="8239" spans="1:12" ht="17.100000000000001" customHeight="1">
      <c r="A8239" s="298"/>
      <c r="B8239" s="298"/>
      <c r="C8239" s="298"/>
      <c r="D8239" s="298"/>
      <c r="E8239" s="298"/>
      <c r="F8239" s="298"/>
      <c r="G8239" s="298"/>
      <c r="H8239" s="298"/>
      <c r="I8239" s="298"/>
      <c r="J8239" s="298" t="s">
        <v>12992</v>
      </c>
      <c r="K8239" s="298"/>
      <c r="L8239" s="298" t="s">
        <v>14795</v>
      </c>
    </row>
    <row r="8240" spans="1:12">
      <c r="A8240" s="414" t="s">
        <v>12994</v>
      </c>
      <c r="B8240" s="414"/>
      <c r="C8240" s="414"/>
      <c r="D8240" s="414"/>
      <c r="E8240" s="414"/>
      <c r="F8240" s="414"/>
      <c r="G8240" s="414"/>
      <c r="H8240" s="414"/>
      <c r="I8240" s="294"/>
      <c r="J8240" s="294"/>
      <c r="K8240" s="294"/>
      <c r="L8240" s="294"/>
    </row>
    <row r="8241" spans="1:12" ht="17.100000000000001" customHeight="1">
      <c r="A8241" s="294" t="s">
        <v>12978</v>
      </c>
      <c r="B8241" s="298" t="s">
        <v>12979</v>
      </c>
      <c r="C8241" s="294" t="s">
        <v>12980</v>
      </c>
      <c r="D8241" s="294" t="s">
        <v>12981</v>
      </c>
      <c r="E8241" s="299" t="s">
        <v>12982</v>
      </c>
      <c r="F8241" s="413" t="s">
        <v>12983</v>
      </c>
      <c r="G8241" s="413"/>
      <c r="H8241" s="413" t="s">
        <v>12984</v>
      </c>
      <c r="I8241" s="413"/>
      <c r="J8241" s="413" t="s">
        <v>12985</v>
      </c>
      <c r="K8241" s="413"/>
      <c r="L8241" s="413"/>
    </row>
    <row r="8242" spans="1:12" ht="24" customHeight="1">
      <c r="A8242" s="300" t="s">
        <v>12986</v>
      </c>
      <c r="B8242" s="301" t="s">
        <v>13192</v>
      </c>
      <c r="C8242" s="300" t="s">
        <v>9</v>
      </c>
      <c r="D8242" s="300" t="s">
        <v>10306</v>
      </c>
      <c r="E8242" s="302" t="s">
        <v>27</v>
      </c>
      <c r="F8242" s="423" t="s">
        <v>13134</v>
      </c>
      <c r="G8242" s="423"/>
      <c r="H8242" s="423">
        <v>1.7060314000000001</v>
      </c>
      <c r="I8242" s="423"/>
      <c r="J8242" s="424">
        <v>11.8569</v>
      </c>
      <c r="K8242" s="424"/>
      <c r="L8242" s="424"/>
    </row>
    <row r="8243" spans="1:12" ht="24" customHeight="1">
      <c r="A8243" s="300" t="s">
        <v>12986</v>
      </c>
      <c r="B8243" s="301" t="s">
        <v>13093</v>
      </c>
      <c r="C8243" s="300" t="s">
        <v>9</v>
      </c>
      <c r="D8243" s="300" t="s">
        <v>10857</v>
      </c>
      <c r="E8243" s="302" t="s">
        <v>27</v>
      </c>
      <c r="F8243" s="423" t="s">
        <v>13094</v>
      </c>
      <c r="G8243" s="423"/>
      <c r="H8243" s="423">
        <v>4.5556494000000001</v>
      </c>
      <c r="I8243" s="423"/>
      <c r="J8243" s="424">
        <v>23.552700000000002</v>
      </c>
      <c r="K8243" s="424"/>
      <c r="L8243" s="424"/>
    </row>
    <row r="8244" spans="1:12" ht="17.100000000000001" customHeight="1">
      <c r="A8244" s="298"/>
      <c r="B8244" s="298"/>
      <c r="C8244" s="298"/>
      <c r="D8244" s="298"/>
      <c r="E8244" s="298"/>
      <c r="F8244" s="298"/>
      <c r="G8244" s="298"/>
      <c r="H8244" s="298"/>
      <c r="I8244" s="298"/>
      <c r="J8244" s="298" t="s">
        <v>12992</v>
      </c>
      <c r="K8244" s="298"/>
      <c r="L8244" s="298" t="s">
        <v>14796</v>
      </c>
    </row>
    <row r="8245" spans="1:12">
      <c r="A8245" s="414" t="s">
        <v>12998</v>
      </c>
      <c r="B8245" s="414"/>
      <c r="C8245" s="414"/>
      <c r="D8245" s="414"/>
      <c r="E8245" s="414"/>
      <c r="F8245" s="414"/>
      <c r="G8245" s="414"/>
      <c r="H8245" s="414"/>
      <c r="I8245" s="294"/>
      <c r="J8245" s="294"/>
      <c r="K8245" s="294"/>
      <c r="L8245" s="294"/>
    </row>
    <row r="8246" spans="1:12" ht="17.100000000000001" customHeight="1">
      <c r="A8246" s="294" t="s">
        <v>12978</v>
      </c>
      <c r="B8246" s="298" t="s">
        <v>12979</v>
      </c>
      <c r="C8246" s="294" t="s">
        <v>12980</v>
      </c>
      <c r="D8246" s="294" t="s">
        <v>12981</v>
      </c>
      <c r="E8246" s="299" t="s">
        <v>12982</v>
      </c>
      <c r="F8246" s="413" t="s">
        <v>12983</v>
      </c>
      <c r="G8246" s="413"/>
      <c r="H8246" s="413" t="s">
        <v>12984</v>
      </c>
      <c r="I8246" s="413"/>
      <c r="J8246" s="413" t="s">
        <v>12985</v>
      </c>
      <c r="K8246" s="413"/>
      <c r="L8246" s="413"/>
    </row>
    <row r="8247" spans="1:12" ht="24" customHeight="1">
      <c r="A8247" s="300" t="s">
        <v>12986</v>
      </c>
      <c r="B8247" s="301" t="s">
        <v>13144</v>
      </c>
      <c r="C8247" s="300" t="s">
        <v>9</v>
      </c>
      <c r="D8247" s="300" t="s">
        <v>7134</v>
      </c>
      <c r="E8247" s="302" t="s">
        <v>13145</v>
      </c>
      <c r="F8247" s="423" t="s">
        <v>13146</v>
      </c>
      <c r="G8247" s="423"/>
      <c r="H8247" s="423">
        <v>6.5299999999999997E-2</v>
      </c>
      <c r="I8247" s="423"/>
      <c r="J8247" s="424">
        <v>4.09</v>
      </c>
      <c r="K8247" s="424"/>
      <c r="L8247" s="424"/>
    </row>
    <row r="8248" spans="1:12" ht="24" customHeight="1">
      <c r="A8248" s="300" t="s">
        <v>12986</v>
      </c>
      <c r="B8248" s="301" t="s">
        <v>13147</v>
      </c>
      <c r="C8248" s="300" t="s">
        <v>9</v>
      </c>
      <c r="D8248" s="300" t="s">
        <v>8045</v>
      </c>
      <c r="E8248" s="302" t="s">
        <v>23</v>
      </c>
      <c r="F8248" s="423" t="s">
        <v>12928</v>
      </c>
      <c r="G8248" s="423"/>
      <c r="H8248" s="423">
        <v>18.508400000000002</v>
      </c>
      <c r="I8248" s="423"/>
      <c r="J8248" s="424">
        <v>9.06</v>
      </c>
      <c r="K8248" s="424"/>
      <c r="L8248" s="424"/>
    </row>
    <row r="8249" spans="1:12" ht="24" customHeight="1">
      <c r="A8249" s="300" t="s">
        <v>12986</v>
      </c>
      <c r="B8249" s="301" t="s">
        <v>13148</v>
      </c>
      <c r="C8249" s="300" t="s">
        <v>9</v>
      </c>
      <c r="D8249" s="300" t="s">
        <v>10292</v>
      </c>
      <c r="E8249" s="302" t="s">
        <v>13145</v>
      </c>
      <c r="F8249" s="423" t="s">
        <v>13149</v>
      </c>
      <c r="G8249" s="423"/>
      <c r="H8249" s="423">
        <v>3.6499999999999998E-2</v>
      </c>
      <c r="I8249" s="423"/>
      <c r="J8249" s="424">
        <v>2.41</v>
      </c>
      <c r="K8249" s="424"/>
      <c r="L8249" s="424"/>
    </row>
    <row r="8250" spans="1:12" ht="24" customHeight="1">
      <c r="A8250" s="300" t="s">
        <v>12986</v>
      </c>
      <c r="B8250" s="301" t="s">
        <v>13163</v>
      </c>
      <c r="C8250" s="300" t="s">
        <v>9</v>
      </c>
      <c r="D8250" s="300" t="s">
        <v>7772</v>
      </c>
      <c r="E8250" s="302" t="s">
        <v>23</v>
      </c>
      <c r="F8250" s="423" t="s">
        <v>12915</v>
      </c>
      <c r="G8250" s="423"/>
      <c r="H8250" s="423">
        <v>3.0095999999999998</v>
      </c>
      <c r="I8250" s="423"/>
      <c r="J8250" s="424">
        <v>1.71</v>
      </c>
      <c r="K8250" s="424"/>
      <c r="L8250" s="424"/>
    </row>
    <row r="8251" spans="1:12" ht="24" customHeight="1">
      <c r="A8251" s="300" t="s">
        <v>12986</v>
      </c>
      <c r="B8251" s="301" t="s">
        <v>13324</v>
      </c>
      <c r="C8251" s="300" t="s">
        <v>9</v>
      </c>
      <c r="D8251" s="300" t="s">
        <v>7996</v>
      </c>
      <c r="E8251" s="302" t="s">
        <v>13082</v>
      </c>
      <c r="F8251" s="423" t="s">
        <v>13325</v>
      </c>
      <c r="G8251" s="423"/>
      <c r="H8251" s="423">
        <v>0.06</v>
      </c>
      <c r="I8251" s="423"/>
      <c r="J8251" s="424">
        <v>1.44</v>
      </c>
      <c r="K8251" s="424"/>
      <c r="L8251" s="424"/>
    </row>
    <row r="8252" spans="1:12" ht="24" customHeight="1">
      <c r="A8252" s="300" t="s">
        <v>12986</v>
      </c>
      <c r="B8252" s="301" t="s">
        <v>13322</v>
      </c>
      <c r="C8252" s="300" t="s">
        <v>9</v>
      </c>
      <c r="D8252" s="300" t="s">
        <v>11326</v>
      </c>
      <c r="E8252" s="302" t="s">
        <v>51</v>
      </c>
      <c r="F8252" s="423" t="s">
        <v>13323</v>
      </c>
      <c r="G8252" s="423"/>
      <c r="H8252" s="423">
        <v>60.48</v>
      </c>
      <c r="I8252" s="423"/>
      <c r="J8252" s="424">
        <v>22.37</v>
      </c>
      <c r="K8252" s="424"/>
      <c r="L8252" s="424"/>
    </row>
    <row r="8253" spans="1:12" ht="24" customHeight="1">
      <c r="A8253" s="300" t="s">
        <v>12986</v>
      </c>
      <c r="B8253" s="301" t="s">
        <v>13814</v>
      </c>
      <c r="C8253" s="300" t="s">
        <v>9</v>
      </c>
      <c r="D8253" s="300" t="s">
        <v>6885</v>
      </c>
      <c r="E8253" s="302" t="s">
        <v>23</v>
      </c>
      <c r="F8253" s="423" t="s">
        <v>13336</v>
      </c>
      <c r="G8253" s="423"/>
      <c r="H8253" s="423">
        <v>2.1560000000000001</v>
      </c>
      <c r="I8253" s="423"/>
      <c r="J8253" s="424">
        <v>10.69</v>
      </c>
      <c r="K8253" s="424"/>
      <c r="L8253" s="424"/>
    </row>
    <row r="8254" spans="1:12" ht="24" customHeight="1">
      <c r="A8254" s="300" t="s">
        <v>12986</v>
      </c>
      <c r="B8254" s="301" t="s">
        <v>14797</v>
      </c>
      <c r="C8254" s="300" t="s">
        <v>9</v>
      </c>
      <c r="D8254" s="300" t="s">
        <v>10294</v>
      </c>
      <c r="E8254" s="302" t="s">
        <v>13145</v>
      </c>
      <c r="F8254" s="423" t="s">
        <v>13149</v>
      </c>
      <c r="G8254" s="423"/>
      <c r="H8254" s="423">
        <v>4.0000000000000001E-3</v>
      </c>
      <c r="I8254" s="423"/>
      <c r="J8254" s="424">
        <v>0.26</v>
      </c>
      <c r="K8254" s="424"/>
      <c r="L8254" s="424"/>
    </row>
    <row r="8255" spans="1:12" ht="24" customHeight="1">
      <c r="A8255" s="300" t="s">
        <v>12986</v>
      </c>
      <c r="B8255" s="301" t="s">
        <v>13099</v>
      </c>
      <c r="C8255" s="300" t="s">
        <v>9</v>
      </c>
      <c r="D8255" s="300" t="s">
        <v>7224</v>
      </c>
      <c r="E8255" s="302" t="s">
        <v>51</v>
      </c>
      <c r="F8255" s="423" t="s">
        <v>13100</v>
      </c>
      <c r="G8255" s="423"/>
      <c r="H8255" s="423">
        <v>4.27436E-2</v>
      </c>
      <c r="I8255" s="423"/>
      <c r="J8255" s="424">
        <v>0.39279999999999998</v>
      </c>
      <c r="K8255" s="424"/>
      <c r="L8255" s="424"/>
    </row>
    <row r="8256" spans="1:12" ht="24" customHeight="1">
      <c r="A8256" s="300" t="s">
        <v>12986</v>
      </c>
      <c r="B8256" s="301" t="s">
        <v>13101</v>
      </c>
      <c r="C8256" s="300" t="s">
        <v>9</v>
      </c>
      <c r="D8256" s="300" t="s">
        <v>7359</v>
      </c>
      <c r="E8256" s="302" t="s">
        <v>51</v>
      </c>
      <c r="F8256" s="423" t="s">
        <v>13102</v>
      </c>
      <c r="G8256" s="423"/>
      <c r="H8256" s="423">
        <v>1.3793E-3</v>
      </c>
      <c r="I8256" s="423"/>
      <c r="J8256" s="424">
        <v>0.17730000000000001</v>
      </c>
      <c r="K8256" s="424"/>
      <c r="L8256" s="424"/>
    </row>
    <row r="8257" spans="1:12" ht="24" customHeight="1">
      <c r="A8257" s="300" t="s">
        <v>12986</v>
      </c>
      <c r="B8257" s="301" t="s">
        <v>13103</v>
      </c>
      <c r="C8257" s="300" t="s">
        <v>9</v>
      </c>
      <c r="D8257" s="300" t="s">
        <v>8851</v>
      </c>
      <c r="E8257" s="302" t="s">
        <v>51</v>
      </c>
      <c r="F8257" s="423" t="s">
        <v>13104</v>
      </c>
      <c r="G8257" s="423"/>
      <c r="H8257" s="423">
        <v>1.1038000000000001E-3</v>
      </c>
      <c r="I8257" s="423"/>
      <c r="J8257" s="424">
        <v>0.2137</v>
      </c>
      <c r="K8257" s="424"/>
      <c r="L8257" s="424"/>
    </row>
    <row r="8258" spans="1:12" ht="24" customHeight="1">
      <c r="A8258" s="300" t="s">
        <v>12986</v>
      </c>
      <c r="B8258" s="301" t="s">
        <v>13105</v>
      </c>
      <c r="C8258" s="300" t="s">
        <v>9</v>
      </c>
      <c r="D8258" s="300" t="s">
        <v>8852</v>
      </c>
      <c r="E8258" s="302" t="s">
        <v>51</v>
      </c>
      <c r="F8258" s="423" t="s">
        <v>13106</v>
      </c>
      <c r="G8258" s="423"/>
      <c r="H8258" s="423">
        <v>2.364E-4</v>
      </c>
      <c r="I8258" s="423"/>
      <c r="J8258" s="424">
        <v>0.12959999999999999</v>
      </c>
      <c r="K8258" s="424"/>
      <c r="L8258" s="424"/>
    </row>
    <row r="8259" spans="1:12" ht="24" customHeight="1">
      <c r="A8259" s="300" t="s">
        <v>12986</v>
      </c>
      <c r="B8259" s="301" t="s">
        <v>13107</v>
      </c>
      <c r="C8259" s="300" t="s">
        <v>9</v>
      </c>
      <c r="D8259" s="300" t="s">
        <v>9000</v>
      </c>
      <c r="E8259" s="302" t="s">
        <v>51</v>
      </c>
      <c r="F8259" s="423" t="s">
        <v>13108</v>
      </c>
      <c r="G8259" s="423"/>
      <c r="H8259" s="423">
        <v>4.8650699999999998E-2</v>
      </c>
      <c r="I8259" s="423"/>
      <c r="J8259" s="424">
        <v>0.32940000000000003</v>
      </c>
      <c r="K8259" s="424"/>
      <c r="L8259" s="424"/>
    </row>
    <row r="8260" spans="1:12" ht="24" customHeight="1">
      <c r="A8260" s="300" t="s">
        <v>12986</v>
      </c>
      <c r="B8260" s="301" t="s">
        <v>13109</v>
      </c>
      <c r="C8260" s="300" t="s">
        <v>9</v>
      </c>
      <c r="D8260" s="300" t="s">
        <v>9574</v>
      </c>
      <c r="E8260" s="302" t="s">
        <v>51</v>
      </c>
      <c r="F8260" s="423" t="s">
        <v>13110</v>
      </c>
      <c r="G8260" s="423"/>
      <c r="H8260" s="423">
        <v>1.5428600000000001E-2</v>
      </c>
      <c r="I8260" s="423"/>
      <c r="J8260" s="424">
        <v>0.13619999999999999</v>
      </c>
      <c r="K8260" s="424"/>
      <c r="L8260" s="424"/>
    </row>
    <row r="8261" spans="1:12" ht="24" customHeight="1">
      <c r="A8261" s="300" t="s">
        <v>12986</v>
      </c>
      <c r="B8261" s="301" t="s">
        <v>13111</v>
      </c>
      <c r="C8261" s="300" t="s">
        <v>9</v>
      </c>
      <c r="D8261" s="300" t="s">
        <v>10714</v>
      </c>
      <c r="E8261" s="302" t="s">
        <v>93</v>
      </c>
      <c r="F8261" s="423" t="s">
        <v>13112</v>
      </c>
      <c r="G8261" s="423"/>
      <c r="H8261" s="423">
        <v>8.1086000000000005E-3</v>
      </c>
      <c r="I8261" s="423"/>
      <c r="J8261" s="424">
        <v>0.1237</v>
      </c>
      <c r="K8261" s="424"/>
      <c r="L8261" s="424"/>
    </row>
    <row r="8262" spans="1:12" ht="24" customHeight="1">
      <c r="A8262" s="300" t="s">
        <v>12986</v>
      </c>
      <c r="B8262" s="301" t="s">
        <v>13113</v>
      </c>
      <c r="C8262" s="300" t="s">
        <v>9</v>
      </c>
      <c r="D8262" s="300" t="s">
        <v>10809</v>
      </c>
      <c r="E8262" s="302" t="s">
        <v>51</v>
      </c>
      <c r="F8262" s="423" t="s">
        <v>13114</v>
      </c>
      <c r="G8262" s="423"/>
      <c r="H8262" s="423">
        <v>8.1086000000000005E-3</v>
      </c>
      <c r="I8262" s="423"/>
      <c r="J8262" s="424">
        <v>9.7299999999999998E-2</v>
      </c>
      <c r="K8262" s="424"/>
      <c r="L8262" s="424"/>
    </row>
    <row r="8263" spans="1:12" ht="24" customHeight="1">
      <c r="A8263" s="300" t="s">
        <v>12986</v>
      </c>
      <c r="B8263" s="301" t="s">
        <v>13115</v>
      </c>
      <c r="C8263" s="300" t="s">
        <v>9</v>
      </c>
      <c r="D8263" s="300" t="s">
        <v>10810</v>
      </c>
      <c r="E8263" s="302" t="s">
        <v>51</v>
      </c>
      <c r="F8263" s="423" t="s">
        <v>13116</v>
      </c>
      <c r="G8263" s="423"/>
      <c r="H8263" s="423">
        <v>8.1086000000000005E-3</v>
      </c>
      <c r="I8263" s="423"/>
      <c r="J8263" s="424">
        <v>0.21579999999999999</v>
      </c>
      <c r="K8263" s="424"/>
      <c r="L8263" s="424"/>
    </row>
    <row r="8264" spans="1:12" ht="24" customHeight="1">
      <c r="A8264" s="300" t="s">
        <v>12986</v>
      </c>
      <c r="B8264" s="301" t="s">
        <v>13117</v>
      </c>
      <c r="C8264" s="300" t="s">
        <v>9</v>
      </c>
      <c r="D8264" s="300" t="s">
        <v>10837</v>
      </c>
      <c r="E8264" s="302" t="s">
        <v>51</v>
      </c>
      <c r="F8264" s="423" t="s">
        <v>13118</v>
      </c>
      <c r="G8264" s="423"/>
      <c r="H8264" s="423">
        <v>2.7619999999999999E-4</v>
      </c>
      <c r="I8264" s="423"/>
      <c r="J8264" s="424">
        <v>0.123</v>
      </c>
      <c r="K8264" s="424"/>
      <c r="L8264" s="424"/>
    </row>
    <row r="8265" spans="1:12" ht="24" customHeight="1">
      <c r="A8265" s="300" t="s">
        <v>12986</v>
      </c>
      <c r="B8265" s="301" t="s">
        <v>13003</v>
      </c>
      <c r="C8265" s="300" t="s">
        <v>9</v>
      </c>
      <c r="D8265" s="300" t="s">
        <v>7216</v>
      </c>
      <c r="E8265" s="302" t="s">
        <v>51</v>
      </c>
      <c r="F8265" s="423" t="s">
        <v>13004</v>
      </c>
      <c r="G8265" s="423"/>
      <c r="H8265" s="423">
        <v>1.6240500000000001E-2</v>
      </c>
      <c r="I8265" s="423"/>
      <c r="J8265" s="424">
        <v>0.54259999999999997</v>
      </c>
      <c r="K8265" s="424"/>
      <c r="L8265" s="424"/>
    </row>
    <row r="8266" spans="1:12" ht="24" customHeight="1">
      <c r="A8266" s="300" t="s">
        <v>12986</v>
      </c>
      <c r="B8266" s="301" t="s">
        <v>13005</v>
      </c>
      <c r="C8266" s="300" t="s">
        <v>9</v>
      </c>
      <c r="D8266" s="300" t="s">
        <v>7393</v>
      </c>
      <c r="E8266" s="302" t="s">
        <v>12988</v>
      </c>
      <c r="F8266" s="423" t="s">
        <v>13006</v>
      </c>
      <c r="G8266" s="423"/>
      <c r="H8266" s="423">
        <v>9.7701999999999997E-3</v>
      </c>
      <c r="I8266" s="423"/>
      <c r="J8266" s="424">
        <v>0.52759999999999996</v>
      </c>
      <c r="K8266" s="424"/>
      <c r="L8266" s="424"/>
    </row>
    <row r="8267" spans="1:12" ht="24" customHeight="1">
      <c r="A8267" s="300" t="s">
        <v>12986</v>
      </c>
      <c r="B8267" s="301" t="s">
        <v>13007</v>
      </c>
      <c r="C8267" s="300" t="s">
        <v>9</v>
      </c>
      <c r="D8267" s="300" t="s">
        <v>10619</v>
      </c>
      <c r="E8267" s="302" t="s">
        <v>51</v>
      </c>
      <c r="F8267" s="423" t="s">
        <v>13008</v>
      </c>
      <c r="G8267" s="423"/>
      <c r="H8267" s="423">
        <v>7.5789000000000004E-3</v>
      </c>
      <c r="I8267" s="423"/>
      <c r="J8267" s="424">
        <v>1.4495</v>
      </c>
      <c r="K8267" s="424"/>
      <c r="L8267" s="424"/>
    </row>
    <row r="8268" spans="1:12" ht="24" customHeight="1">
      <c r="A8268" s="300" t="s">
        <v>12986</v>
      </c>
      <c r="B8268" s="301" t="s">
        <v>13009</v>
      </c>
      <c r="C8268" s="300" t="s">
        <v>9</v>
      </c>
      <c r="D8268" s="300" t="s">
        <v>10769</v>
      </c>
      <c r="E8268" s="302" t="s">
        <v>51</v>
      </c>
      <c r="F8268" s="423" t="s">
        <v>13010</v>
      </c>
      <c r="G8268" s="423"/>
      <c r="H8268" s="423">
        <v>0.68128270000000002</v>
      </c>
      <c r="I8268" s="423"/>
      <c r="J8268" s="424">
        <v>0.85840000000000005</v>
      </c>
      <c r="K8268" s="424"/>
      <c r="L8268" s="424"/>
    </row>
    <row r="8269" spans="1:12" ht="24" customHeight="1">
      <c r="A8269" s="300" t="s">
        <v>12986</v>
      </c>
      <c r="B8269" s="301" t="s">
        <v>13011</v>
      </c>
      <c r="C8269" s="300" t="s">
        <v>9</v>
      </c>
      <c r="D8269" s="300" t="s">
        <v>10929</v>
      </c>
      <c r="E8269" s="302" t="s">
        <v>51</v>
      </c>
      <c r="F8269" s="423" t="s">
        <v>13012</v>
      </c>
      <c r="G8269" s="423"/>
      <c r="H8269" s="423">
        <v>6.5684000000000003E-3</v>
      </c>
      <c r="I8269" s="423"/>
      <c r="J8269" s="424">
        <v>0.98829999999999996</v>
      </c>
      <c r="K8269" s="424"/>
      <c r="L8269" s="424"/>
    </row>
    <row r="8270" spans="1:12" ht="17.100000000000001" customHeight="1">
      <c r="A8270" s="298"/>
      <c r="B8270" s="298"/>
      <c r="C8270" s="298"/>
      <c r="D8270" s="298"/>
      <c r="E8270" s="298"/>
      <c r="F8270" s="298"/>
      <c r="G8270" s="298"/>
      <c r="H8270" s="298"/>
      <c r="I8270" s="298"/>
      <c r="J8270" s="298" t="s">
        <v>12992</v>
      </c>
      <c r="K8270" s="298"/>
      <c r="L8270" s="298" t="s">
        <v>14798</v>
      </c>
    </row>
    <row r="8271" spans="1:12">
      <c r="A8271" s="414" t="s">
        <v>13056</v>
      </c>
      <c r="B8271" s="414"/>
      <c r="C8271" s="414"/>
      <c r="D8271" s="414"/>
      <c r="E8271" s="414"/>
      <c r="F8271" s="414"/>
      <c r="G8271" s="414"/>
      <c r="H8271" s="414"/>
      <c r="I8271" s="294"/>
      <c r="J8271" s="294"/>
      <c r="K8271" s="294"/>
      <c r="L8271" s="294"/>
    </row>
    <row r="8272" spans="1:12" ht="17.100000000000001" customHeight="1">
      <c r="A8272" s="294" t="s">
        <v>12978</v>
      </c>
      <c r="B8272" s="298" t="s">
        <v>12979</v>
      </c>
      <c r="C8272" s="294" t="s">
        <v>12980</v>
      </c>
      <c r="D8272" s="294" t="s">
        <v>12981</v>
      </c>
      <c r="E8272" s="299" t="s">
        <v>12982</v>
      </c>
      <c r="F8272" s="413" t="s">
        <v>12983</v>
      </c>
      <c r="G8272" s="413"/>
      <c r="H8272" s="413" t="s">
        <v>12984</v>
      </c>
      <c r="I8272" s="413"/>
      <c r="J8272" s="413" t="s">
        <v>12985</v>
      </c>
      <c r="K8272" s="413"/>
      <c r="L8272" s="413"/>
    </row>
    <row r="8273" spans="1:12" ht="24" customHeight="1">
      <c r="A8273" s="300" t="s">
        <v>12986</v>
      </c>
      <c r="B8273" s="301" t="s">
        <v>13057</v>
      </c>
      <c r="C8273" s="300" t="s">
        <v>9</v>
      </c>
      <c r="D8273" s="300" t="s">
        <v>12549</v>
      </c>
      <c r="E8273" s="302" t="s">
        <v>27</v>
      </c>
      <c r="F8273" s="423" t="s">
        <v>12948</v>
      </c>
      <c r="G8273" s="423"/>
      <c r="H8273" s="423">
        <v>6.0953546000000003</v>
      </c>
      <c r="I8273" s="423"/>
      <c r="J8273" s="424">
        <v>3.9620000000000002</v>
      </c>
      <c r="K8273" s="424"/>
      <c r="L8273" s="424"/>
    </row>
    <row r="8274" spans="1:12" ht="17.100000000000001" customHeight="1">
      <c r="A8274" s="298"/>
      <c r="B8274" s="298"/>
      <c r="C8274" s="298"/>
      <c r="D8274" s="298"/>
      <c r="E8274" s="298"/>
      <c r="F8274" s="298"/>
      <c r="G8274" s="298"/>
      <c r="H8274" s="298"/>
      <c r="I8274" s="298"/>
      <c r="J8274" s="298" t="s">
        <v>12992</v>
      </c>
      <c r="K8274" s="298"/>
      <c r="L8274" s="298" t="s">
        <v>13726</v>
      </c>
    </row>
    <row r="8275" spans="1:12">
      <c r="A8275" s="414" t="s">
        <v>13058</v>
      </c>
      <c r="B8275" s="414"/>
      <c r="C8275" s="414"/>
      <c r="D8275" s="414"/>
      <c r="E8275" s="414"/>
      <c r="F8275" s="414"/>
      <c r="G8275" s="414"/>
      <c r="H8275" s="414"/>
      <c r="I8275" s="294"/>
      <c r="J8275" s="294"/>
      <c r="K8275" s="294"/>
      <c r="L8275" s="294"/>
    </row>
    <row r="8276" spans="1:12" ht="17.100000000000001" customHeight="1">
      <c r="A8276" s="294" t="s">
        <v>12978</v>
      </c>
      <c r="B8276" s="298" t="s">
        <v>12979</v>
      </c>
      <c r="C8276" s="294" t="s">
        <v>12980</v>
      </c>
      <c r="D8276" s="294" t="s">
        <v>12981</v>
      </c>
      <c r="E8276" s="299" t="s">
        <v>12982</v>
      </c>
      <c r="F8276" s="413" t="s">
        <v>12983</v>
      </c>
      <c r="G8276" s="413"/>
      <c r="H8276" s="413" t="s">
        <v>12984</v>
      </c>
      <c r="I8276" s="413"/>
      <c r="J8276" s="413" t="s">
        <v>12985</v>
      </c>
      <c r="K8276" s="413"/>
      <c r="L8276" s="413"/>
    </row>
    <row r="8277" spans="1:12" ht="24" customHeight="1">
      <c r="A8277" s="300" t="s">
        <v>12986</v>
      </c>
      <c r="B8277" s="301" t="s">
        <v>13059</v>
      </c>
      <c r="C8277" s="300" t="s">
        <v>9</v>
      </c>
      <c r="D8277" s="300" t="s">
        <v>12535</v>
      </c>
      <c r="E8277" s="302" t="s">
        <v>27</v>
      </c>
      <c r="F8277" s="423" t="s">
        <v>12936</v>
      </c>
      <c r="G8277" s="423"/>
      <c r="H8277" s="423">
        <v>6.0953546000000003</v>
      </c>
      <c r="I8277" s="423"/>
      <c r="J8277" s="424">
        <v>0.30480000000000002</v>
      </c>
      <c r="K8277" s="424"/>
      <c r="L8277" s="424"/>
    </row>
    <row r="8278" spans="1:12" ht="17.100000000000001" customHeight="1">
      <c r="A8278" s="298"/>
      <c r="B8278" s="298"/>
      <c r="C8278" s="298"/>
      <c r="D8278" s="298"/>
      <c r="E8278" s="298"/>
      <c r="F8278" s="298"/>
      <c r="G8278" s="298"/>
      <c r="H8278" s="298"/>
      <c r="I8278" s="298"/>
      <c r="J8278" s="298" t="s">
        <v>12992</v>
      </c>
      <c r="K8278" s="298"/>
      <c r="L8278" s="298" t="s">
        <v>13727</v>
      </c>
    </row>
    <row r="8279" spans="1:12">
      <c r="A8279" s="414" t="s">
        <v>13060</v>
      </c>
      <c r="B8279" s="414"/>
      <c r="C8279" s="414"/>
      <c r="D8279" s="414"/>
      <c r="E8279" s="414"/>
      <c r="F8279" s="414"/>
      <c r="G8279" s="414"/>
      <c r="H8279" s="414"/>
      <c r="I8279" s="294"/>
      <c r="J8279" s="294"/>
      <c r="K8279" s="294"/>
      <c r="L8279" s="294"/>
    </row>
    <row r="8280" spans="1:12" ht="17.100000000000001" customHeight="1">
      <c r="A8280" s="294" t="s">
        <v>12978</v>
      </c>
      <c r="B8280" s="298" t="s">
        <v>12979</v>
      </c>
      <c r="C8280" s="294" t="s">
        <v>12980</v>
      </c>
      <c r="D8280" s="294" t="s">
        <v>12981</v>
      </c>
      <c r="E8280" s="299" t="s">
        <v>12982</v>
      </c>
      <c r="F8280" s="413" t="s">
        <v>12983</v>
      </c>
      <c r="G8280" s="413"/>
      <c r="H8280" s="413" t="s">
        <v>12984</v>
      </c>
      <c r="I8280" s="413"/>
      <c r="J8280" s="413" t="s">
        <v>12985</v>
      </c>
      <c r="K8280" s="413"/>
      <c r="L8280" s="413"/>
    </row>
    <row r="8281" spans="1:12" ht="24" customHeight="1">
      <c r="A8281" s="300" t="s">
        <v>12986</v>
      </c>
      <c r="B8281" s="301" t="s">
        <v>13061</v>
      </c>
      <c r="C8281" s="300" t="s">
        <v>9</v>
      </c>
      <c r="D8281" s="300" t="s">
        <v>12522</v>
      </c>
      <c r="E8281" s="302" t="s">
        <v>27</v>
      </c>
      <c r="F8281" s="423" t="s">
        <v>12964</v>
      </c>
      <c r="G8281" s="423"/>
      <c r="H8281" s="423">
        <v>6.0953546000000003</v>
      </c>
      <c r="I8281" s="423"/>
      <c r="J8281" s="424">
        <v>15.421200000000001</v>
      </c>
      <c r="K8281" s="424"/>
      <c r="L8281" s="424"/>
    </row>
    <row r="8282" spans="1:12" ht="24" customHeight="1">
      <c r="A8282" s="300" t="s">
        <v>12986</v>
      </c>
      <c r="B8282" s="301" t="s">
        <v>13062</v>
      </c>
      <c r="C8282" s="300" t="s">
        <v>9</v>
      </c>
      <c r="D8282" s="300" t="s">
        <v>12527</v>
      </c>
      <c r="E8282" s="302" t="s">
        <v>27</v>
      </c>
      <c r="F8282" s="423" t="s">
        <v>13063</v>
      </c>
      <c r="G8282" s="423"/>
      <c r="H8282" s="423">
        <v>6.0953546000000003</v>
      </c>
      <c r="I8282" s="423"/>
      <c r="J8282" s="424">
        <v>2.0724</v>
      </c>
      <c r="K8282" s="424"/>
      <c r="L8282" s="424"/>
    </row>
    <row r="8283" spans="1:12" ht="17.100000000000001" customHeight="1">
      <c r="A8283" s="298"/>
      <c r="B8283" s="298"/>
      <c r="C8283" s="298"/>
      <c r="D8283" s="298"/>
      <c r="E8283" s="298"/>
      <c r="F8283" s="298"/>
      <c r="G8283" s="298"/>
      <c r="H8283" s="298"/>
      <c r="I8283" s="298"/>
      <c r="J8283" s="298" t="s">
        <v>12992</v>
      </c>
      <c r="K8283" s="298"/>
      <c r="L8283" s="298" t="s">
        <v>14799</v>
      </c>
    </row>
    <row r="8284" spans="1:12" ht="17.100000000000001" customHeight="1">
      <c r="A8284" s="294" t="s">
        <v>13014</v>
      </c>
      <c r="B8284" s="294"/>
      <c r="C8284" s="294"/>
      <c r="D8284" s="294"/>
      <c r="E8284" s="294"/>
      <c r="F8284" s="294"/>
      <c r="G8284" s="294"/>
      <c r="H8284" s="294"/>
      <c r="I8284" s="294"/>
      <c r="J8284" s="294"/>
      <c r="K8284" s="294"/>
      <c r="L8284" s="294"/>
    </row>
    <row r="8285" spans="1:12" ht="17.100000000000001" customHeight="1">
      <c r="A8285" s="298"/>
      <c r="B8285" s="298"/>
      <c r="C8285" s="298"/>
      <c r="D8285" s="298"/>
      <c r="E8285" s="298"/>
      <c r="F8285" s="298"/>
      <c r="G8285" s="298"/>
      <c r="H8285" s="298"/>
      <c r="I8285" s="298"/>
      <c r="J8285" s="298" t="s">
        <v>13015</v>
      </c>
      <c r="K8285" s="298"/>
      <c r="L8285" s="298" t="s">
        <v>14800</v>
      </c>
    </row>
    <row r="8286" spans="1:12" ht="17.100000000000001" customHeight="1">
      <c r="A8286" s="298"/>
      <c r="B8286" s="298"/>
      <c r="C8286" s="298"/>
      <c r="D8286" s="298"/>
      <c r="E8286" s="298"/>
      <c r="F8286" s="298"/>
      <c r="G8286" s="298"/>
      <c r="H8286" s="298"/>
      <c r="I8286" s="298"/>
      <c r="J8286" s="298" t="s">
        <v>13017</v>
      </c>
      <c r="K8286" s="298" t="s">
        <v>13018</v>
      </c>
      <c r="L8286" s="298" t="s">
        <v>14801</v>
      </c>
    </row>
    <row r="8287" spans="1:12" ht="17.100000000000001" customHeight="1">
      <c r="A8287" s="298"/>
      <c r="B8287" s="298"/>
      <c r="C8287" s="298"/>
      <c r="D8287" s="298"/>
      <c r="E8287" s="298"/>
      <c r="F8287" s="298"/>
      <c r="G8287" s="298"/>
      <c r="H8287" s="298"/>
      <c r="I8287" s="298"/>
      <c r="J8287" s="298" t="s">
        <v>13020</v>
      </c>
      <c r="K8287" s="298"/>
      <c r="L8287" s="298" t="s">
        <v>14802</v>
      </c>
    </row>
    <row r="8288" spans="1:12" ht="17.100000000000001" customHeight="1">
      <c r="A8288" s="298"/>
      <c r="B8288" s="298"/>
      <c r="C8288" s="298"/>
      <c r="D8288" s="298"/>
      <c r="E8288" s="298"/>
      <c r="F8288" s="298"/>
      <c r="G8288" s="298"/>
      <c r="H8288" s="298"/>
      <c r="I8288" s="298"/>
      <c r="J8288" s="298" t="s">
        <v>13022</v>
      </c>
      <c r="K8288" s="298" t="s">
        <v>12974</v>
      </c>
      <c r="L8288" s="298" t="s">
        <v>14803</v>
      </c>
    </row>
    <row r="8289" spans="1:12" ht="17.100000000000001" customHeight="1">
      <c r="A8289" s="298"/>
      <c r="B8289" s="298"/>
      <c r="C8289" s="298"/>
      <c r="D8289" s="298"/>
      <c r="E8289" s="298"/>
      <c r="F8289" s="298"/>
      <c r="G8289" s="298"/>
      <c r="H8289" s="298"/>
      <c r="I8289" s="298"/>
      <c r="J8289" s="298" t="s">
        <v>13024</v>
      </c>
      <c r="K8289" s="298"/>
      <c r="L8289" s="298" t="s">
        <v>14804</v>
      </c>
    </row>
    <row r="8290" spans="1:12" ht="30" customHeight="1">
      <c r="A8290" s="299"/>
      <c r="B8290" s="299"/>
      <c r="C8290" s="299"/>
      <c r="D8290" s="299"/>
      <c r="E8290" s="299"/>
      <c r="F8290" s="299"/>
      <c r="G8290" s="299"/>
      <c r="H8290" s="299"/>
      <c r="I8290" s="299"/>
      <c r="J8290" s="299"/>
      <c r="K8290" s="299"/>
      <c r="L8290" s="299"/>
    </row>
    <row r="8291" spans="1:12" ht="36" customHeight="1">
      <c r="A8291" s="295" t="s">
        <v>14906</v>
      </c>
      <c r="B8291" s="296" t="s">
        <v>14907</v>
      </c>
      <c r="C8291" s="295" t="s">
        <v>9</v>
      </c>
      <c r="D8291" s="295" t="s">
        <v>3282</v>
      </c>
      <c r="E8291" s="297" t="s">
        <v>20</v>
      </c>
      <c r="F8291" s="296"/>
      <c r="G8291" s="296"/>
      <c r="H8291" s="296"/>
      <c r="I8291" s="296"/>
      <c r="J8291" s="296"/>
      <c r="K8291" s="296"/>
      <c r="L8291" s="296"/>
    </row>
    <row r="8292" spans="1:12">
      <c r="A8292" s="414" t="s">
        <v>12977</v>
      </c>
      <c r="B8292" s="414"/>
      <c r="C8292" s="414"/>
      <c r="D8292" s="414"/>
      <c r="E8292" s="414"/>
      <c r="F8292" s="414"/>
      <c r="G8292" s="414"/>
      <c r="H8292" s="414"/>
      <c r="I8292" s="294"/>
      <c r="J8292" s="294"/>
      <c r="K8292" s="294"/>
      <c r="L8292" s="294"/>
    </row>
    <row r="8293" spans="1:12" ht="17.100000000000001" customHeight="1">
      <c r="A8293" s="294" t="s">
        <v>12978</v>
      </c>
      <c r="B8293" s="298" t="s">
        <v>12979</v>
      </c>
      <c r="C8293" s="294" t="s">
        <v>12980</v>
      </c>
      <c r="D8293" s="294" t="s">
        <v>12981</v>
      </c>
      <c r="E8293" s="299" t="s">
        <v>12982</v>
      </c>
      <c r="F8293" s="413" t="s">
        <v>12983</v>
      </c>
      <c r="G8293" s="413"/>
      <c r="H8293" s="413" t="s">
        <v>12984</v>
      </c>
      <c r="I8293" s="413"/>
      <c r="J8293" s="413" t="s">
        <v>12985</v>
      </c>
      <c r="K8293" s="413"/>
      <c r="L8293" s="413"/>
    </row>
    <row r="8294" spans="1:12" ht="24" customHeight="1">
      <c r="A8294" s="300" t="s">
        <v>12986</v>
      </c>
      <c r="B8294" s="301" t="s">
        <v>13085</v>
      </c>
      <c r="C8294" s="300" t="s">
        <v>9</v>
      </c>
      <c r="D8294" s="300" t="s">
        <v>7909</v>
      </c>
      <c r="E8294" s="302" t="s">
        <v>51</v>
      </c>
      <c r="F8294" s="423" t="s">
        <v>13086</v>
      </c>
      <c r="G8294" s="423"/>
      <c r="H8294" s="423">
        <v>1.7799999999999999E-4</v>
      </c>
      <c r="I8294" s="423"/>
      <c r="J8294" s="424">
        <v>1.8499999999999999E-2</v>
      </c>
      <c r="K8294" s="424"/>
      <c r="L8294" s="424"/>
    </row>
    <row r="8295" spans="1:12" ht="24" customHeight="1">
      <c r="A8295" s="300" t="s">
        <v>12986</v>
      </c>
      <c r="B8295" s="301" t="s">
        <v>13087</v>
      </c>
      <c r="C8295" s="300" t="s">
        <v>9</v>
      </c>
      <c r="D8295" s="300" t="s">
        <v>8873</v>
      </c>
      <c r="E8295" s="302" t="s">
        <v>51</v>
      </c>
      <c r="F8295" s="423" t="s">
        <v>13088</v>
      </c>
      <c r="G8295" s="423"/>
      <c r="H8295" s="423">
        <v>1.7E-5</v>
      </c>
      <c r="I8295" s="423"/>
      <c r="J8295" s="424">
        <v>1.4800000000000001E-2</v>
      </c>
      <c r="K8295" s="424"/>
      <c r="L8295" s="424"/>
    </row>
    <row r="8296" spans="1:12" ht="48" customHeight="1">
      <c r="A8296" s="300" t="s">
        <v>12986</v>
      </c>
      <c r="B8296" s="301" t="s">
        <v>13089</v>
      </c>
      <c r="C8296" s="300" t="s">
        <v>9</v>
      </c>
      <c r="D8296" s="300" t="s">
        <v>9227</v>
      </c>
      <c r="E8296" s="302" t="s">
        <v>51</v>
      </c>
      <c r="F8296" s="423" t="s">
        <v>13090</v>
      </c>
      <c r="G8296" s="423"/>
      <c r="H8296" s="423">
        <v>1.1800000000000001E-5</v>
      </c>
      <c r="I8296" s="423"/>
      <c r="J8296" s="424">
        <v>1.5800000000000002E-2</v>
      </c>
      <c r="K8296" s="424"/>
      <c r="L8296" s="424"/>
    </row>
    <row r="8297" spans="1:12" ht="24" customHeight="1">
      <c r="A8297" s="300" t="s">
        <v>12986</v>
      </c>
      <c r="B8297" s="301" t="s">
        <v>13091</v>
      </c>
      <c r="C8297" s="300" t="s">
        <v>9</v>
      </c>
      <c r="D8297" s="300" t="s">
        <v>9580</v>
      </c>
      <c r="E8297" s="302" t="s">
        <v>51</v>
      </c>
      <c r="F8297" s="423" t="s">
        <v>13092</v>
      </c>
      <c r="G8297" s="423"/>
      <c r="H8297" s="423">
        <v>1.1600000000000001E-5</v>
      </c>
      <c r="I8297" s="423"/>
      <c r="J8297" s="424">
        <v>1.04E-2</v>
      </c>
      <c r="K8297" s="424"/>
      <c r="L8297" s="424"/>
    </row>
    <row r="8298" spans="1:12" ht="24" customHeight="1">
      <c r="A8298" s="300" t="s">
        <v>12986</v>
      </c>
      <c r="B8298" s="301" t="s">
        <v>12987</v>
      </c>
      <c r="C8298" s="300" t="s">
        <v>9</v>
      </c>
      <c r="D8298" s="300" t="s">
        <v>9831</v>
      </c>
      <c r="E8298" s="302" t="s">
        <v>12988</v>
      </c>
      <c r="F8298" s="423" t="s">
        <v>12989</v>
      </c>
      <c r="G8298" s="423"/>
      <c r="H8298" s="423">
        <v>4.1212000000000002E-3</v>
      </c>
      <c r="I8298" s="423"/>
      <c r="J8298" s="424">
        <v>4.1700000000000001E-2</v>
      </c>
      <c r="K8298" s="424"/>
      <c r="L8298" s="424"/>
    </row>
    <row r="8299" spans="1:12" ht="36" customHeight="1">
      <c r="A8299" s="300" t="s">
        <v>12986</v>
      </c>
      <c r="B8299" s="301" t="s">
        <v>12990</v>
      </c>
      <c r="C8299" s="300" t="s">
        <v>9</v>
      </c>
      <c r="D8299" s="300" t="s">
        <v>11426</v>
      </c>
      <c r="E8299" s="302" t="s">
        <v>51</v>
      </c>
      <c r="F8299" s="423" t="s">
        <v>12991</v>
      </c>
      <c r="G8299" s="423"/>
      <c r="H8299" s="423">
        <v>2.1589999999999999E-4</v>
      </c>
      <c r="I8299" s="423"/>
      <c r="J8299" s="424">
        <v>2.8500000000000001E-2</v>
      </c>
      <c r="K8299" s="424"/>
      <c r="L8299" s="424"/>
    </row>
    <row r="8300" spans="1:12" ht="17.100000000000001" customHeight="1">
      <c r="A8300" s="298"/>
      <c r="B8300" s="298"/>
      <c r="C8300" s="298"/>
      <c r="D8300" s="298"/>
      <c r="E8300" s="298"/>
      <c r="F8300" s="298"/>
      <c r="G8300" s="298"/>
      <c r="H8300" s="298"/>
      <c r="I8300" s="298"/>
      <c r="J8300" s="298" t="s">
        <v>12992</v>
      </c>
      <c r="K8300" s="298"/>
      <c r="L8300" s="298" t="s">
        <v>12910</v>
      </c>
    </row>
    <row r="8301" spans="1:12">
      <c r="A8301" s="414" t="s">
        <v>12994</v>
      </c>
      <c r="B8301" s="414"/>
      <c r="C8301" s="414"/>
      <c r="D8301" s="414"/>
      <c r="E8301" s="414"/>
      <c r="F8301" s="414"/>
      <c r="G8301" s="414"/>
      <c r="H8301" s="414"/>
      <c r="I8301" s="294"/>
      <c r="J8301" s="294"/>
      <c r="K8301" s="294"/>
      <c r="L8301" s="294"/>
    </row>
    <row r="8302" spans="1:12" ht="17.100000000000001" customHeight="1">
      <c r="A8302" s="294" t="s">
        <v>12978</v>
      </c>
      <c r="B8302" s="298" t="s">
        <v>12979</v>
      </c>
      <c r="C8302" s="294" t="s">
        <v>12980</v>
      </c>
      <c r="D8302" s="294" t="s">
        <v>12981</v>
      </c>
      <c r="E8302" s="299" t="s">
        <v>12982</v>
      </c>
      <c r="F8302" s="413" t="s">
        <v>12983</v>
      </c>
      <c r="G8302" s="413"/>
      <c r="H8302" s="413" t="s">
        <v>12984</v>
      </c>
      <c r="I8302" s="413"/>
      <c r="J8302" s="413" t="s">
        <v>12985</v>
      </c>
      <c r="K8302" s="413"/>
      <c r="L8302" s="413"/>
    </row>
    <row r="8303" spans="1:12" ht="24" customHeight="1">
      <c r="A8303" s="300" t="s">
        <v>12986</v>
      </c>
      <c r="B8303" s="301" t="s">
        <v>13197</v>
      </c>
      <c r="C8303" s="300" t="s">
        <v>9</v>
      </c>
      <c r="D8303" s="300" t="s">
        <v>6983</v>
      </c>
      <c r="E8303" s="302" t="s">
        <v>27</v>
      </c>
      <c r="F8303" s="423" t="s">
        <v>13198</v>
      </c>
      <c r="G8303" s="423"/>
      <c r="H8303" s="423">
        <v>0.1560436</v>
      </c>
      <c r="I8303" s="423"/>
      <c r="J8303" s="424">
        <v>0.78800000000000003</v>
      </c>
      <c r="K8303" s="424"/>
      <c r="L8303" s="424"/>
    </row>
    <row r="8304" spans="1:12" ht="24" customHeight="1">
      <c r="A8304" s="300" t="s">
        <v>12986</v>
      </c>
      <c r="B8304" s="301" t="s">
        <v>13199</v>
      </c>
      <c r="C8304" s="300" t="s">
        <v>9</v>
      </c>
      <c r="D8304" s="300" t="s">
        <v>8746</v>
      </c>
      <c r="E8304" s="302" t="s">
        <v>27</v>
      </c>
      <c r="F8304" s="423" t="s">
        <v>13196</v>
      </c>
      <c r="G8304" s="423"/>
      <c r="H8304" s="423">
        <v>0.1560436</v>
      </c>
      <c r="I8304" s="423"/>
      <c r="J8304" s="424">
        <v>1.1220000000000001</v>
      </c>
      <c r="K8304" s="424"/>
      <c r="L8304" s="424"/>
    </row>
    <row r="8305" spans="1:12" ht="17.100000000000001" customHeight="1">
      <c r="A8305" s="298"/>
      <c r="B8305" s="298"/>
      <c r="C8305" s="298"/>
      <c r="D8305" s="298"/>
      <c r="E8305" s="298"/>
      <c r="F8305" s="298"/>
      <c r="G8305" s="298"/>
      <c r="H8305" s="298"/>
      <c r="I8305" s="298"/>
      <c r="J8305" s="298" t="s">
        <v>12992</v>
      </c>
      <c r="K8305" s="298"/>
      <c r="L8305" s="298" t="s">
        <v>14509</v>
      </c>
    </row>
    <row r="8306" spans="1:12">
      <c r="A8306" s="414" t="s">
        <v>12998</v>
      </c>
      <c r="B8306" s="414"/>
      <c r="C8306" s="414"/>
      <c r="D8306" s="414"/>
      <c r="E8306" s="414"/>
      <c r="F8306" s="414"/>
      <c r="G8306" s="414"/>
      <c r="H8306" s="414"/>
      <c r="I8306" s="294"/>
      <c r="J8306" s="294"/>
      <c r="K8306" s="294"/>
      <c r="L8306" s="294"/>
    </row>
    <row r="8307" spans="1:12" ht="17.100000000000001" customHeight="1">
      <c r="A8307" s="294" t="s">
        <v>12978</v>
      </c>
      <c r="B8307" s="298" t="s">
        <v>12979</v>
      </c>
      <c r="C8307" s="294" t="s">
        <v>12980</v>
      </c>
      <c r="D8307" s="294" t="s">
        <v>12981</v>
      </c>
      <c r="E8307" s="299" t="s">
        <v>12982</v>
      </c>
      <c r="F8307" s="413" t="s">
        <v>12983</v>
      </c>
      <c r="G8307" s="413"/>
      <c r="H8307" s="413" t="s">
        <v>12984</v>
      </c>
      <c r="I8307" s="413"/>
      <c r="J8307" s="413" t="s">
        <v>12985</v>
      </c>
      <c r="K8307" s="413"/>
      <c r="L8307" s="413"/>
    </row>
    <row r="8308" spans="1:12" ht="24" customHeight="1">
      <c r="A8308" s="300" t="s">
        <v>12986</v>
      </c>
      <c r="B8308" s="301" t="s">
        <v>13236</v>
      </c>
      <c r="C8308" s="300" t="s">
        <v>9</v>
      </c>
      <c r="D8308" s="300" t="s">
        <v>8757</v>
      </c>
      <c r="E8308" s="302" t="s">
        <v>20</v>
      </c>
      <c r="F8308" s="423" t="s">
        <v>13237</v>
      </c>
      <c r="G8308" s="423"/>
      <c r="H8308" s="423">
        <v>1.0169999999999999</v>
      </c>
      <c r="I8308" s="423"/>
      <c r="J8308" s="424">
        <v>1.93</v>
      </c>
      <c r="K8308" s="424"/>
      <c r="L8308" s="424"/>
    </row>
    <row r="8309" spans="1:12" ht="24" customHeight="1">
      <c r="A8309" s="300" t="s">
        <v>12986</v>
      </c>
      <c r="B8309" s="301" t="s">
        <v>13099</v>
      </c>
      <c r="C8309" s="300" t="s">
        <v>9</v>
      </c>
      <c r="D8309" s="300" t="s">
        <v>7224</v>
      </c>
      <c r="E8309" s="302" t="s">
        <v>51</v>
      </c>
      <c r="F8309" s="423" t="s">
        <v>13100</v>
      </c>
      <c r="G8309" s="423"/>
      <c r="H8309" s="423">
        <v>2.1034999999999999E-3</v>
      </c>
      <c r="I8309" s="423"/>
      <c r="J8309" s="424">
        <v>1.9300000000000001E-2</v>
      </c>
      <c r="K8309" s="424"/>
      <c r="L8309" s="424"/>
    </row>
    <row r="8310" spans="1:12" ht="24" customHeight="1">
      <c r="A8310" s="300" t="s">
        <v>12986</v>
      </c>
      <c r="B8310" s="301" t="s">
        <v>13101</v>
      </c>
      <c r="C8310" s="300" t="s">
        <v>9</v>
      </c>
      <c r="D8310" s="300" t="s">
        <v>7359</v>
      </c>
      <c r="E8310" s="302" t="s">
        <v>51</v>
      </c>
      <c r="F8310" s="423" t="s">
        <v>13102</v>
      </c>
      <c r="G8310" s="423"/>
      <c r="H8310" s="423">
        <v>6.7899999999999997E-5</v>
      </c>
      <c r="I8310" s="423"/>
      <c r="J8310" s="424">
        <v>8.6999999999999994E-3</v>
      </c>
      <c r="K8310" s="424"/>
      <c r="L8310" s="424"/>
    </row>
    <row r="8311" spans="1:12" ht="24" customHeight="1">
      <c r="A8311" s="300" t="s">
        <v>12986</v>
      </c>
      <c r="B8311" s="301" t="s">
        <v>13103</v>
      </c>
      <c r="C8311" s="300" t="s">
        <v>9</v>
      </c>
      <c r="D8311" s="300" t="s">
        <v>8851</v>
      </c>
      <c r="E8311" s="302" t="s">
        <v>51</v>
      </c>
      <c r="F8311" s="423" t="s">
        <v>13104</v>
      </c>
      <c r="G8311" s="423"/>
      <c r="H8311" s="423">
        <v>5.4299999999999998E-5</v>
      </c>
      <c r="I8311" s="423"/>
      <c r="J8311" s="424">
        <v>1.0500000000000001E-2</v>
      </c>
      <c r="K8311" s="424"/>
      <c r="L8311" s="424"/>
    </row>
    <row r="8312" spans="1:12" ht="24" customHeight="1">
      <c r="A8312" s="300" t="s">
        <v>12986</v>
      </c>
      <c r="B8312" s="301" t="s">
        <v>13105</v>
      </c>
      <c r="C8312" s="300" t="s">
        <v>9</v>
      </c>
      <c r="D8312" s="300" t="s">
        <v>8852</v>
      </c>
      <c r="E8312" s="302" t="s">
        <v>51</v>
      </c>
      <c r="F8312" s="423" t="s">
        <v>13106</v>
      </c>
      <c r="G8312" s="423"/>
      <c r="H8312" s="423">
        <v>1.1600000000000001E-5</v>
      </c>
      <c r="I8312" s="423"/>
      <c r="J8312" s="424">
        <v>6.4000000000000003E-3</v>
      </c>
      <c r="K8312" s="424"/>
      <c r="L8312" s="424"/>
    </row>
    <row r="8313" spans="1:12" ht="24" customHeight="1">
      <c r="A8313" s="300" t="s">
        <v>12986</v>
      </c>
      <c r="B8313" s="301" t="s">
        <v>13107</v>
      </c>
      <c r="C8313" s="300" t="s">
        <v>9</v>
      </c>
      <c r="D8313" s="300" t="s">
        <v>9000</v>
      </c>
      <c r="E8313" s="302" t="s">
        <v>51</v>
      </c>
      <c r="F8313" s="423" t="s">
        <v>13108</v>
      </c>
      <c r="G8313" s="423"/>
      <c r="H8313" s="423">
        <v>2.3942E-3</v>
      </c>
      <c r="I8313" s="423"/>
      <c r="J8313" s="424">
        <v>1.6199999999999999E-2</v>
      </c>
      <c r="K8313" s="424"/>
      <c r="L8313" s="424"/>
    </row>
    <row r="8314" spans="1:12" ht="24" customHeight="1">
      <c r="A8314" s="300" t="s">
        <v>12986</v>
      </c>
      <c r="B8314" s="301" t="s">
        <v>13109</v>
      </c>
      <c r="C8314" s="300" t="s">
        <v>9</v>
      </c>
      <c r="D8314" s="300" t="s">
        <v>9574</v>
      </c>
      <c r="E8314" s="302" t="s">
        <v>51</v>
      </c>
      <c r="F8314" s="423" t="s">
        <v>13110</v>
      </c>
      <c r="G8314" s="423"/>
      <c r="H8314" s="423">
        <v>7.5920000000000002E-4</v>
      </c>
      <c r="I8314" s="423"/>
      <c r="J8314" s="424">
        <v>6.7000000000000002E-3</v>
      </c>
      <c r="K8314" s="424"/>
      <c r="L8314" s="424"/>
    </row>
    <row r="8315" spans="1:12" ht="24" customHeight="1">
      <c r="A8315" s="300" t="s">
        <v>12986</v>
      </c>
      <c r="B8315" s="301" t="s">
        <v>13111</v>
      </c>
      <c r="C8315" s="300" t="s">
        <v>9</v>
      </c>
      <c r="D8315" s="300" t="s">
        <v>10714</v>
      </c>
      <c r="E8315" s="302" t="s">
        <v>93</v>
      </c>
      <c r="F8315" s="423" t="s">
        <v>13112</v>
      </c>
      <c r="G8315" s="423"/>
      <c r="H8315" s="423">
        <v>3.9899999999999999E-4</v>
      </c>
      <c r="I8315" s="423"/>
      <c r="J8315" s="424">
        <v>6.1000000000000004E-3</v>
      </c>
      <c r="K8315" s="424"/>
      <c r="L8315" s="424"/>
    </row>
    <row r="8316" spans="1:12" ht="24" customHeight="1">
      <c r="A8316" s="300" t="s">
        <v>12986</v>
      </c>
      <c r="B8316" s="301" t="s">
        <v>13113</v>
      </c>
      <c r="C8316" s="300" t="s">
        <v>9</v>
      </c>
      <c r="D8316" s="300" t="s">
        <v>10809</v>
      </c>
      <c r="E8316" s="302" t="s">
        <v>51</v>
      </c>
      <c r="F8316" s="423" t="s">
        <v>13114</v>
      </c>
      <c r="G8316" s="423"/>
      <c r="H8316" s="423">
        <v>3.9899999999999999E-4</v>
      </c>
      <c r="I8316" s="423"/>
      <c r="J8316" s="424">
        <v>4.7999999999999996E-3</v>
      </c>
      <c r="K8316" s="424"/>
      <c r="L8316" s="424"/>
    </row>
    <row r="8317" spans="1:12" ht="24" customHeight="1">
      <c r="A8317" s="300" t="s">
        <v>12986</v>
      </c>
      <c r="B8317" s="301" t="s">
        <v>13115</v>
      </c>
      <c r="C8317" s="300" t="s">
        <v>9</v>
      </c>
      <c r="D8317" s="300" t="s">
        <v>10810</v>
      </c>
      <c r="E8317" s="302" t="s">
        <v>51</v>
      </c>
      <c r="F8317" s="423" t="s">
        <v>13116</v>
      </c>
      <c r="G8317" s="423"/>
      <c r="H8317" s="423">
        <v>3.9899999999999999E-4</v>
      </c>
      <c r="I8317" s="423"/>
      <c r="J8317" s="424">
        <v>1.06E-2</v>
      </c>
      <c r="K8317" s="424"/>
      <c r="L8317" s="424"/>
    </row>
    <row r="8318" spans="1:12" ht="24" customHeight="1">
      <c r="A8318" s="300" t="s">
        <v>12986</v>
      </c>
      <c r="B8318" s="301" t="s">
        <v>13117</v>
      </c>
      <c r="C8318" s="300" t="s">
        <v>9</v>
      </c>
      <c r="D8318" s="300" t="s">
        <v>10837</v>
      </c>
      <c r="E8318" s="302" t="s">
        <v>51</v>
      </c>
      <c r="F8318" s="423" t="s">
        <v>13118</v>
      </c>
      <c r="G8318" s="423"/>
      <c r="H8318" s="423">
        <v>1.36E-5</v>
      </c>
      <c r="I8318" s="423"/>
      <c r="J8318" s="424">
        <v>6.1000000000000004E-3</v>
      </c>
      <c r="K8318" s="424"/>
      <c r="L8318" s="424"/>
    </row>
    <row r="8319" spans="1:12" ht="24" customHeight="1">
      <c r="A8319" s="300" t="s">
        <v>12986</v>
      </c>
      <c r="B8319" s="301" t="s">
        <v>13003</v>
      </c>
      <c r="C8319" s="300" t="s">
        <v>9</v>
      </c>
      <c r="D8319" s="300" t="s">
        <v>7216</v>
      </c>
      <c r="E8319" s="302" t="s">
        <v>51</v>
      </c>
      <c r="F8319" s="423" t="s">
        <v>13004</v>
      </c>
      <c r="G8319" s="423"/>
      <c r="H8319" s="423">
        <v>7.9929999999999997E-4</v>
      </c>
      <c r="I8319" s="423"/>
      <c r="J8319" s="424">
        <v>2.6700000000000002E-2</v>
      </c>
      <c r="K8319" s="424"/>
      <c r="L8319" s="424"/>
    </row>
    <row r="8320" spans="1:12" ht="24" customHeight="1">
      <c r="A8320" s="300" t="s">
        <v>12986</v>
      </c>
      <c r="B8320" s="301" t="s">
        <v>13005</v>
      </c>
      <c r="C8320" s="300" t="s">
        <v>9</v>
      </c>
      <c r="D8320" s="300" t="s">
        <v>7393</v>
      </c>
      <c r="E8320" s="302" t="s">
        <v>12988</v>
      </c>
      <c r="F8320" s="423" t="s">
        <v>13006</v>
      </c>
      <c r="G8320" s="423"/>
      <c r="H8320" s="423">
        <v>4.8069999999999997E-4</v>
      </c>
      <c r="I8320" s="423"/>
      <c r="J8320" s="424">
        <v>2.5999999999999999E-2</v>
      </c>
      <c r="K8320" s="424"/>
      <c r="L8320" s="424"/>
    </row>
    <row r="8321" spans="1:12" ht="24" customHeight="1">
      <c r="A8321" s="300" t="s">
        <v>12986</v>
      </c>
      <c r="B8321" s="301" t="s">
        <v>13007</v>
      </c>
      <c r="C8321" s="300" t="s">
        <v>9</v>
      </c>
      <c r="D8321" s="300" t="s">
        <v>10619</v>
      </c>
      <c r="E8321" s="302" t="s">
        <v>51</v>
      </c>
      <c r="F8321" s="423" t="s">
        <v>13008</v>
      </c>
      <c r="G8321" s="423"/>
      <c r="H8321" s="423">
        <v>3.7300000000000001E-4</v>
      </c>
      <c r="I8321" s="423"/>
      <c r="J8321" s="424">
        <v>7.1300000000000002E-2</v>
      </c>
      <c r="K8321" s="424"/>
      <c r="L8321" s="424"/>
    </row>
    <row r="8322" spans="1:12" ht="24" customHeight="1">
      <c r="A8322" s="300" t="s">
        <v>12986</v>
      </c>
      <c r="B8322" s="301" t="s">
        <v>13009</v>
      </c>
      <c r="C8322" s="300" t="s">
        <v>9</v>
      </c>
      <c r="D8322" s="300" t="s">
        <v>10769</v>
      </c>
      <c r="E8322" s="302" t="s">
        <v>51</v>
      </c>
      <c r="F8322" s="423" t="s">
        <v>13010</v>
      </c>
      <c r="G8322" s="423"/>
      <c r="H8322" s="423">
        <v>3.3528000000000002E-2</v>
      </c>
      <c r="I8322" s="423"/>
      <c r="J8322" s="424">
        <v>4.2200000000000001E-2</v>
      </c>
      <c r="K8322" s="424"/>
      <c r="L8322" s="424"/>
    </row>
    <row r="8323" spans="1:12" ht="24" customHeight="1">
      <c r="A8323" s="300" t="s">
        <v>12986</v>
      </c>
      <c r="B8323" s="301" t="s">
        <v>13011</v>
      </c>
      <c r="C8323" s="300" t="s">
        <v>9</v>
      </c>
      <c r="D8323" s="300" t="s">
        <v>10929</v>
      </c>
      <c r="E8323" s="302" t="s">
        <v>51</v>
      </c>
      <c r="F8323" s="423" t="s">
        <v>13012</v>
      </c>
      <c r="G8323" s="423"/>
      <c r="H8323" s="423">
        <v>3.233E-4</v>
      </c>
      <c r="I8323" s="423"/>
      <c r="J8323" s="424">
        <v>4.8599999999999997E-2</v>
      </c>
      <c r="K8323" s="424"/>
      <c r="L8323" s="424"/>
    </row>
    <row r="8324" spans="1:12" ht="17.100000000000001" customHeight="1">
      <c r="A8324" s="298"/>
      <c r="B8324" s="298"/>
      <c r="C8324" s="298"/>
      <c r="D8324" s="298"/>
      <c r="E8324" s="298"/>
      <c r="F8324" s="298"/>
      <c r="G8324" s="298"/>
      <c r="H8324" s="298"/>
      <c r="I8324" s="298"/>
      <c r="J8324" s="298" t="s">
        <v>12992</v>
      </c>
      <c r="K8324" s="298"/>
      <c r="L8324" s="298" t="s">
        <v>12953</v>
      </c>
    </row>
    <row r="8325" spans="1:12">
      <c r="A8325" s="414" t="s">
        <v>13056</v>
      </c>
      <c r="B8325" s="414"/>
      <c r="C8325" s="414"/>
      <c r="D8325" s="414"/>
      <c r="E8325" s="414"/>
      <c r="F8325" s="414"/>
      <c r="G8325" s="414"/>
      <c r="H8325" s="414"/>
      <c r="I8325" s="294"/>
      <c r="J8325" s="294"/>
      <c r="K8325" s="294"/>
      <c r="L8325" s="294"/>
    </row>
    <row r="8326" spans="1:12" ht="17.100000000000001" customHeight="1">
      <c r="A8326" s="294" t="s">
        <v>12978</v>
      </c>
      <c r="B8326" s="298" t="s">
        <v>12979</v>
      </c>
      <c r="C8326" s="294" t="s">
        <v>12980</v>
      </c>
      <c r="D8326" s="294" t="s">
        <v>12981</v>
      </c>
      <c r="E8326" s="299" t="s">
        <v>12982</v>
      </c>
      <c r="F8326" s="413" t="s">
        <v>12983</v>
      </c>
      <c r="G8326" s="413"/>
      <c r="H8326" s="413" t="s">
        <v>12984</v>
      </c>
      <c r="I8326" s="413"/>
      <c r="J8326" s="413" t="s">
        <v>12985</v>
      </c>
      <c r="K8326" s="413"/>
      <c r="L8326" s="413"/>
    </row>
    <row r="8327" spans="1:12" ht="24" customHeight="1">
      <c r="A8327" s="300" t="s">
        <v>12986</v>
      </c>
      <c r="B8327" s="301" t="s">
        <v>13057</v>
      </c>
      <c r="C8327" s="300" t="s">
        <v>9</v>
      </c>
      <c r="D8327" s="300" t="s">
        <v>12549</v>
      </c>
      <c r="E8327" s="302" t="s">
        <v>27</v>
      </c>
      <c r="F8327" s="423" t="s">
        <v>12948</v>
      </c>
      <c r="G8327" s="423"/>
      <c r="H8327" s="423">
        <v>0.29997030000000002</v>
      </c>
      <c r="I8327" s="423"/>
      <c r="J8327" s="424">
        <v>0.19500000000000001</v>
      </c>
      <c r="K8327" s="424"/>
      <c r="L8327" s="424"/>
    </row>
    <row r="8328" spans="1:12" ht="17.100000000000001" customHeight="1">
      <c r="A8328" s="298"/>
      <c r="B8328" s="298"/>
      <c r="C8328" s="298"/>
      <c r="D8328" s="298"/>
      <c r="E8328" s="298"/>
      <c r="F8328" s="298"/>
      <c r="G8328" s="298"/>
      <c r="H8328" s="298"/>
      <c r="I8328" s="298"/>
      <c r="J8328" s="298" t="s">
        <v>12992</v>
      </c>
      <c r="K8328" s="298"/>
      <c r="L8328" s="298" t="s">
        <v>12959</v>
      </c>
    </row>
    <row r="8329" spans="1:12">
      <c r="A8329" s="414" t="s">
        <v>13058</v>
      </c>
      <c r="B8329" s="414"/>
      <c r="C8329" s="414"/>
      <c r="D8329" s="414"/>
      <c r="E8329" s="414"/>
      <c r="F8329" s="414"/>
      <c r="G8329" s="414"/>
      <c r="H8329" s="414"/>
      <c r="I8329" s="294"/>
      <c r="J8329" s="294"/>
      <c r="K8329" s="294"/>
      <c r="L8329" s="294"/>
    </row>
    <row r="8330" spans="1:12" ht="17.100000000000001" customHeight="1">
      <c r="A8330" s="294" t="s">
        <v>12978</v>
      </c>
      <c r="B8330" s="298" t="s">
        <v>12979</v>
      </c>
      <c r="C8330" s="294" t="s">
        <v>12980</v>
      </c>
      <c r="D8330" s="294" t="s">
        <v>12981</v>
      </c>
      <c r="E8330" s="299" t="s">
        <v>12982</v>
      </c>
      <c r="F8330" s="413" t="s">
        <v>12983</v>
      </c>
      <c r="G8330" s="413"/>
      <c r="H8330" s="413" t="s">
        <v>12984</v>
      </c>
      <c r="I8330" s="413"/>
      <c r="J8330" s="413" t="s">
        <v>12985</v>
      </c>
      <c r="K8330" s="413"/>
      <c r="L8330" s="413"/>
    </row>
    <row r="8331" spans="1:12" ht="24" customHeight="1">
      <c r="A8331" s="300" t="s">
        <v>12986</v>
      </c>
      <c r="B8331" s="301" t="s">
        <v>13059</v>
      </c>
      <c r="C8331" s="300" t="s">
        <v>9</v>
      </c>
      <c r="D8331" s="300" t="s">
        <v>12535</v>
      </c>
      <c r="E8331" s="302" t="s">
        <v>27</v>
      </c>
      <c r="F8331" s="423" t="s">
        <v>12936</v>
      </c>
      <c r="G8331" s="423"/>
      <c r="H8331" s="423">
        <v>0.29997030000000002</v>
      </c>
      <c r="I8331" s="423"/>
      <c r="J8331" s="424">
        <v>1.4999999999999999E-2</v>
      </c>
      <c r="K8331" s="424"/>
      <c r="L8331" s="424"/>
    </row>
    <row r="8332" spans="1:12" ht="17.100000000000001" customHeight="1">
      <c r="A8332" s="298"/>
      <c r="B8332" s="298"/>
      <c r="C8332" s="298"/>
      <c r="D8332" s="298"/>
      <c r="E8332" s="298"/>
      <c r="F8332" s="298"/>
      <c r="G8332" s="298"/>
      <c r="H8332" s="298"/>
      <c r="I8332" s="298"/>
      <c r="J8332" s="298" t="s">
        <v>12992</v>
      </c>
      <c r="K8332" s="298"/>
      <c r="L8332" s="298" t="s">
        <v>12904</v>
      </c>
    </row>
    <row r="8333" spans="1:12">
      <c r="A8333" s="414" t="s">
        <v>13060</v>
      </c>
      <c r="B8333" s="414"/>
      <c r="C8333" s="414"/>
      <c r="D8333" s="414"/>
      <c r="E8333" s="414"/>
      <c r="F8333" s="414"/>
      <c r="G8333" s="414"/>
      <c r="H8333" s="414"/>
      <c r="I8333" s="294"/>
      <c r="J8333" s="294"/>
      <c r="K8333" s="294"/>
      <c r="L8333" s="294"/>
    </row>
    <row r="8334" spans="1:12" ht="17.100000000000001" customHeight="1">
      <c r="A8334" s="294" t="s">
        <v>12978</v>
      </c>
      <c r="B8334" s="298" t="s">
        <v>12979</v>
      </c>
      <c r="C8334" s="294" t="s">
        <v>12980</v>
      </c>
      <c r="D8334" s="294" t="s">
        <v>12981</v>
      </c>
      <c r="E8334" s="299" t="s">
        <v>12982</v>
      </c>
      <c r="F8334" s="413" t="s">
        <v>12983</v>
      </c>
      <c r="G8334" s="413"/>
      <c r="H8334" s="413" t="s">
        <v>12984</v>
      </c>
      <c r="I8334" s="413"/>
      <c r="J8334" s="413" t="s">
        <v>12985</v>
      </c>
      <c r="K8334" s="413"/>
      <c r="L8334" s="413"/>
    </row>
    <row r="8335" spans="1:12" ht="24" customHeight="1">
      <c r="A8335" s="300" t="s">
        <v>12986</v>
      </c>
      <c r="B8335" s="301" t="s">
        <v>13061</v>
      </c>
      <c r="C8335" s="300" t="s">
        <v>9</v>
      </c>
      <c r="D8335" s="300" t="s">
        <v>12522</v>
      </c>
      <c r="E8335" s="302" t="s">
        <v>27</v>
      </c>
      <c r="F8335" s="423" t="s">
        <v>12964</v>
      </c>
      <c r="G8335" s="423"/>
      <c r="H8335" s="423">
        <v>0.29997030000000002</v>
      </c>
      <c r="I8335" s="423"/>
      <c r="J8335" s="424">
        <v>0.75890000000000002</v>
      </c>
      <c r="K8335" s="424"/>
      <c r="L8335" s="424"/>
    </row>
    <row r="8336" spans="1:12" ht="24" customHeight="1">
      <c r="A8336" s="300" t="s">
        <v>12986</v>
      </c>
      <c r="B8336" s="301" t="s">
        <v>13062</v>
      </c>
      <c r="C8336" s="300" t="s">
        <v>9</v>
      </c>
      <c r="D8336" s="300" t="s">
        <v>12527</v>
      </c>
      <c r="E8336" s="302" t="s">
        <v>27</v>
      </c>
      <c r="F8336" s="423" t="s">
        <v>13063</v>
      </c>
      <c r="G8336" s="423"/>
      <c r="H8336" s="423">
        <v>0.29997030000000002</v>
      </c>
      <c r="I8336" s="423"/>
      <c r="J8336" s="424">
        <v>0.10199999999999999</v>
      </c>
      <c r="K8336" s="424"/>
      <c r="L8336" s="424"/>
    </row>
    <row r="8337" spans="1:12" ht="17.100000000000001" customHeight="1">
      <c r="A8337" s="298"/>
      <c r="B8337" s="298"/>
      <c r="C8337" s="298"/>
      <c r="D8337" s="298"/>
      <c r="E8337" s="298"/>
      <c r="F8337" s="298"/>
      <c r="G8337" s="298"/>
      <c r="H8337" s="298"/>
      <c r="I8337" s="298"/>
      <c r="J8337" s="298" t="s">
        <v>12992</v>
      </c>
      <c r="K8337" s="298"/>
      <c r="L8337" s="298" t="s">
        <v>12925</v>
      </c>
    </row>
    <row r="8338" spans="1:12" ht="17.100000000000001" customHeight="1">
      <c r="A8338" s="294" t="s">
        <v>13014</v>
      </c>
      <c r="B8338" s="294"/>
      <c r="C8338" s="294"/>
      <c r="D8338" s="294"/>
      <c r="E8338" s="294"/>
      <c r="F8338" s="294"/>
      <c r="G8338" s="294"/>
      <c r="H8338" s="294"/>
      <c r="I8338" s="294"/>
      <c r="J8338" s="294"/>
      <c r="K8338" s="294"/>
      <c r="L8338" s="294"/>
    </row>
    <row r="8339" spans="1:12" ht="17.100000000000001" customHeight="1">
      <c r="A8339" s="298"/>
      <c r="B8339" s="298"/>
      <c r="C8339" s="298"/>
      <c r="D8339" s="298"/>
      <c r="E8339" s="298"/>
      <c r="F8339" s="298"/>
      <c r="G8339" s="298"/>
      <c r="H8339" s="298"/>
      <c r="I8339" s="298"/>
      <c r="J8339" s="298" t="s">
        <v>13015</v>
      </c>
      <c r="K8339" s="298"/>
      <c r="L8339" s="298" t="s">
        <v>14908</v>
      </c>
    </row>
    <row r="8340" spans="1:12" ht="17.100000000000001" customHeight="1">
      <c r="A8340" s="298"/>
      <c r="B8340" s="298"/>
      <c r="C8340" s="298"/>
      <c r="D8340" s="298"/>
      <c r="E8340" s="298"/>
      <c r="F8340" s="298"/>
      <c r="G8340" s="298"/>
      <c r="H8340" s="298"/>
      <c r="I8340" s="298"/>
      <c r="J8340" s="298" t="s">
        <v>13017</v>
      </c>
      <c r="K8340" s="298" t="s">
        <v>13018</v>
      </c>
      <c r="L8340" s="298" t="s">
        <v>14514</v>
      </c>
    </row>
    <row r="8341" spans="1:12" ht="17.100000000000001" customHeight="1">
      <c r="A8341" s="298"/>
      <c r="B8341" s="298"/>
      <c r="C8341" s="298"/>
      <c r="D8341" s="298"/>
      <c r="E8341" s="298"/>
      <c r="F8341" s="298"/>
      <c r="G8341" s="298"/>
      <c r="H8341" s="298"/>
      <c r="I8341" s="298"/>
      <c r="J8341" s="298" t="s">
        <v>13020</v>
      </c>
      <c r="K8341" s="298"/>
      <c r="L8341" s="298" t="s">
        <v>14909</v>
      </c>
    </row>
    <row r="8342" spans="1:12" ht="17.100000000000001" customHeight="1">
      <c r="A8342" s="298"/>
      <c r="B8342" s="298"/>
      <c r="C8342" s="298"/>
      <c r="D8342" s="298"/>
      <c r="E8342" s="298"/>
      <c r="F8342" s="298"/>
      <c r="G8342" s="298"/>
      <c r="H8342" s="298"/>
      <c r="I8342" s="298"/>
      <c r="J8342" s="298" t="s">
        <v>13022</v>
      </c>
      <c r="K8342" s="298" t="s">
        <v>12974</v>
      </c>
      <c r="L8342" s="298" t="s">
        <v>14910</v>
      </c>
    </row>
    <row r="8343" spans="1:12" ht="17.100000000000001" customHeight="1">
      <c r="A8343" s="298"/>
      <c r="B8343" s="298"/>
      <c r="C8343" s="298"/>
      <c r="D8343" s="298"/>
      <c r="E8343" s="298"/>
      <c r="F8343" s="298"/>
      <c r="G8343" s="298"/>
      <c r="H8343" s="298"/>
      <c r="I8343" s="298"/>
      <c r="J8343" s="298" t="s">
        <v>13024</v>
      </c>
      <c r="K8343" s="298"/>
      <c r="L8343" s="298" t="s">
        <v>14911</v>
      </c>
    </row>
    <row r="8344" spans="1:12" ht="30" customHeight="1">
      <c r="A8344" s="299"/>
      <c r="B8344" s="299"/>
      <c r="C8344" s="299"/>
      <c r="D8344" s="299"/>
      <c r="E8344" s="299"/>
      <c r="F8344" s="299"/>
      <c r="G8344" s="299"/>
      <c r="H8344" s="299"/>
      <c r="I8344" s="299"/>
      <c r="J8344" s="299"/>
      <c r="K8344" s="299"/>
      <c r="L8344" s="299"/>
    </row>
    <row r="8345" spans="1:12" ht="36" customHeight="1">
      <c r="A8345" s="295" t="s">
        <v>14912</v>
      </c>
      <c r="B8345" s="296" t="s">
        <v>14913</v>
      </c>
      <c r="C8345" s="295" t="s">
        <v>9</v>
      </c>
      <c r="D8345" s="295" t="s">
        <v>3940</v>
      </c>
      <c r="E8345" s="297" t="s">
        <v>20</v>
      </c>
      <c r="F8345" s="296"/>
      <c r="G8345" s="296"/>
      <c r="H8345" s="296"/>
      <c r="I8345" s="296"/>
      <c r="J8345" s="296"/>
      <c r="K8345" s="296"/>
      <c r="L8345" s="296"/>
    </row>
    <row r="8346" spans="1:12">
      <c r="A8346" s="414" t="s">
        <v>12977</v>
      </c>
      <c r="B8346" s="414"/>
      <c r="C8346" s="414"/>
      <c r="D8346" s="414"/>
      <c r="E8346" s="414"/>
      <c r="F8346" s="414"/>
      <c r="G8346" s="414"/>
      <c r="H8346" s="414"/>
      <c r="I8346" s="294"/>
      <c r="J8346" s="294"/>
      <c r="K8346" s="294"/>
      <c r="L8346" s="294"/>
    </row>
    <row r="8347" spans="1:12" ht="17.100000000000001" customHeight="1">
      <c r="A8347" s="294" t="s">
        <v>12978</v>
      </c>
      <c r="B8347" s="298" t="s">
        <v>12979</v>
      </c>
      <c r="C8347" s="294" t="s">
        <v>12980</v>
      </c>
      <c r="D8347" s="294" t="s">
        <v>12981</v>
      </c>
      <c r="E8347" s="299" t="s">
        <v>12982</v>
      </c>
      <c r="F8347" s="413" t="s">
        <v>12983</v>
      </c>
      <c r="G8347" s="413"/>
      <c r="H8347" s="413" t="s">
        <v>12984</v>
      </c>
      <c r="I8347" s="413"/>
      <c r="J8347" s="413" t="s">
        <v>12985</v>
      </c>
      <c r="K8347" s="413"/>
      <c r="L8347" s="413"/>
    </row>
    <row r="8348" spans="1:12" ht="24" customHeight="1">
      <c r="A8348" s="300" t="s">
        <v>12986</v>
      </c>
      <c r="B8348" s="301" t="s">
        <v>13085</v>
      </c>
      <c r="C8348" s="300" t="s">
        <v>9</v>
      </c>
      <c r="D8348" s="300" t="s">
        <v>7909</v>
      </c>
      <c r="E8348" s="302" t="s">
        <v>51</v>
      </c>
      <c r="F8348" s="423" t="s">
        <v>13086</v>
      </c>
      <c r="G8348" s="423"/>
      <c r="H8348" s="423">
        <v>2.4879999999999998E-4</v>
      </c>
      <c r="I8348" s="423"/>
      <c r="J8348" s="424">
        <v>2.5899999999999999E-2</v>
      </c>
      <c r="K8348" s="424"/>
      <c r="L8348" s="424"/>
    </row>
    <row r="8349" spans="1:12" ht="24" customHeight="1">
      <c r="A8349" s="300" t="s">
        <v>12986</v>
      </c>
      <c r="B8349" s="301" t="s">
        <v>13087</v>
      </c>
      <c r="C8349" s="300" t="s">
        <v>9</v>
      </c>
      <c r="D8349" s="300" t="s">
        <v>8873</v>
      </c>
      <c r="E8349" s="302" t="s">
        <v>51</v>
      </c>
      <c r="F8349" s="423" t="s">
        <v>13088</v>
      </c>
      <c r="G8349" s="423"/>
      <c r="H8349" s="423">
        <v>2.37E-5</v>
      </c>
      <c r="I8349" s="423"/>
      <c r="J8349" s="424">
        <v>2.06E-2</v>
      </c>
      <c r="K8349" s="424"/>
      <c r="L8349" s="424"/>
    </row>
    <row r="8350" spans="1:12" ht="48" customHeight="1">
      <c r="A8350" s="300" t="s">
        <v>12986</v>
      </c>
      <c r="B8350" s="301" t="s">
        <v>13089</v>
      </c>
      <c r="C8350" s="300" t="s">
        <v>9</v>
      </c>
      <c r="D8350" s="300" t="s">
        <v>9227</v>
      </c>
      <c r="E8350" s="302" t="s">
        <v>51</v>
      </c>
      <c r="F8350" s="423" t="s">
        <v>13090</v>
      </c>
      <c r="G8350" s="423"/>
      <c r="H8350" s="423">
        <v>1.66E-5</v>
      </c>
      <c r="I8350" s="423"/>
      <c r="J8350" s="424">
        <v>2.2200000000000001E-2</v>
      </c>
      <c r="K8350" s="424"/>
      <c r="L8350" s="424"/>
    </row>
    <row r="8351" spans="1:12" ht="24" customHeight="1">
      <c r="A8351" s="300" t="s">
        <v>12986</v>
      </c>
      <c r="B8351" s="301" t="s">
        <v>13091</v>
      </c>
      <c r="C8351" s="300" t="s">
        <v>9</v>
      </c>
      <c r="D8351" s="300" t="s">
        <v>9580</v>
      </c>
      <c r="E8351" s="302" t="s">
        <v>51</v>
      </c>
      <c r="F8351" s="423" t="s">
        <v>13092</v>
      </c>
      <c r="G8351" s="423"/>
      <c r="H8351" s="423">
        <v>1.6200000000000001E-5</v>
      </c>
      <c r="I8351" s="423"/>
      <c r="J8351" s="424">
        <v>1.4500000000000001E-2</v>
      </c>
      <c r="K8351" s="424"/>
      <c r="L8351" s="424"/>
    </row>
    <row r="8352" spans="1:12" ht="24" customHeight="1">
      <c r="A8352" s="300" t="s">
        <v>12986</v>
      </c>
      <c r="B8352" s="301" t="s">
        <v>12987</v>
      </c>
      <c r="C8352" s="300" t="s">
        <v>9</v>
      </c>
      <c r="D8352" s="300" t="s">
        <v>9831</v>
      </c>
      <c r="E8352" s="302" t="s">
        <v>12988</v>
      </c>
      <c r="F8352" s="423" t="s">
        <v>12989</v>
      </c>
      <c r="G8352" s="423"/>
      <c r="H8352" s="423">
        <v>5.7559000000000004E-3</v>
      </c>
      <c r="I8352" s="423"/>
      <c r="J8352" s="424">
        <v>5.8200000000000002E-2</v>
      </c>
      <c r="K8352" s="424"/>
      <c r="L8352" s="424"/>
    </row>
    <row r="8353" spans="1:12" ht="36" customHeight="1">
      <c r="A8353" s="300" t="s">
        <v>12986</v>
      </c>
      <c r="B8353" s="301" t="s">
        <v>12990</v>
      </c>
      <c r="C8353" s="300" t="s">
        <v>9</v>
      </c>
      <c r="D8353" s="300" t="s">
        <v>11426</v>
      </c>
      <c r="E8353" s="302" t="s">
        <v>51</v>
      </c>
      <c r="F8353" s="423" t="s">
        <v>12991</v>
      </c>
      <c r="G8353" s="423"/>
      <c r="H8353" s="423">
        <v>3.0160000000000001E-4</v>
      </c>
      <c r="I8353" s="423"/>
      <c r="J8353" s="424">
        <v>3.9899999999999998E-2</v>
      </c>
      <c r="K8353" s="424"/>
      <c r="L8353" s="424"/>
    </row>
    <row r="8354" spans="1:12" ht="17.100000000000001" customHeight="1">
      <c r="A8354" s="298"/>
      <c r="B8354" s="298"/>
      <c r="C8354" s="298"/>
      <c r="D8354" s="298"/>
      <c r="E8354" s="298"/>
      <c r="F8354" s="298"/>
      <c r="G8354" s="298"/>
      <c r="H8354" s="298"/>
      <c r="I8354" s="298"/>
      <c r="J8354" s="298" t="s">
        <v>12992</v>
      </c>
      <c r="K8354" s="298"/>
      <c r="L8354" s="298" t="s">
        <v>12931</v>
      </c>
    </row>
    <row r="8355" spans="1:12">
      <c r="A8355" s="414" t="s">
        <v>12994</v>
      </c>
      <c r="B8355" s="414"/>
      <c r="C8355" s="414"/>
      <c r="D8355" s="414"/>
      <c r="E8355" s="414"/>
      <c r="F8355" s="414"/>
      <c r="G8355" s="414"/>
      <c r="H8355" s="414"/>
      <c r="I8355" s="294"/>
      <c r="J8355" s="294"/>
      <c r="K8355" s="294"/>
      <c r="L8355" s="294"/>
    </row>
    <row r="8356" spans="1:12" ht="17.100000000000001" customHeight="1">
      <c r="A8356" s="294" t="s">
        <v>12978</v>
      </c>
      <c r="B8356" s="298" t="s">
        <v>12979</v>
      </c>
      <c r="C8356" s="294" t="s">
        <v>12980</v>
      </c>
      <c r="D8356" s="294" t="s">
        <v>12981</v>
      </c>
      <c r="E8356" s="299" t="s">
        <v>12982</v>
      </c>
      <c r="F8356" s="413" t="s">
        <v>12983</v>
      </c>
      <c r="G8356" s="413"/>
      <c r="H8356" s="413" t="s">
        <v>12984</v>
      </c>
      <c r="I8356" s="413"/>
      <c r="J8356" s="413" t="s">
        <v>12985</v>
      </c>
      <c r="K8356" s="413"/>
      <c r="L8356" s="413"/>
    </row>
    <row r="8357" spans="1:12" ht="24" customHeight="1">
      <c r="A8357" s="300" t="s">
        <v>12986</v>
      </c>
      <c r="B8357" s="301" t="s">
        <v>13197</v>
      </c>
      <c r="C8357" s="300" t="s">
        <v>9</v>
      </c>
      <c r="D8357" s="300" t="s">
        <v>6983</v>
      </c>
      <c r="E8357" s="302" t="s">
        <v>27</v>
      </c>
      <c r="F8357" s="423" t="s">
        <v>13198</v>
      </c>
      <c r="G8357" s="423"/>
      <c r="H8357" s="423">
        <v>0.2178474</v>
      </c>
      <c r="I8357" s="423"/>
      <c r="J8357" s="424">
        <v>1.1001000000000001</v>
      </c>
      <c r="K8357" s="424"/>
      <c r="L8357" s="424"/>
    </row>
    <row r="8358" spans="1:12" ht="24" customHeight="1">
      <c r="A8358" s="300" t="s">
        <v>12986</v>
      </c>
      <c r="B8358" s="301" t="s">
        <v>13199</v>
      </c>
      <c r="C8358" s="300" t="s">
        <v>9</v>
      </c>
      <c r="D8358" s="300" t="s">
        <v>8746</v>
      </c>
      <c r="E8358" s="302" t="s">
        <v>27</v>
      </c>
      <c r="F8358" s="423" t="s">
        <v>13196</v>
      </c>
      <c r="G8358" s="423"/>
      <c r="H8358" s="423">
        <v>0.2178474</v>
      </c>
      <c r="I8358" s="423"/>
      <c r="J8358" s="424">
        <v>1.5663</v>
      </c>
      <c r="K8358" s="424"/>
      <c r="L8358" s="424"/>
    </row>
    <row r="8359" spans="1:12" ht="17.100000000000001" customHeight="1">
      <c r="A8359" s="298"/>
      <c r="B8359" s="298"/>
      <c r="C8359" s="298"/>
      <c r="D8359" s="298"/>
      <c r="E8359" s="298"/>
      <c r="F8359" s="298"/>
      <c r="G8359" s="298"/>
      <c r="H8359" s="298"/>
      <c r="I8359" s="298"/>
      <c r="J8359" s="298" t="s">
        <v>12992</v>
      </c>
      <c r="K8359" s="298"/>
      <c r="L8359" s="298" t="s">
        <v>14377</v>
      </c>
    </row>
    <row r="8360" spans="1:12">
      <c r="A8360" s="414" t="s">
        <v>12998</v>
      </c>
      <c r="B8360" s="414"/>
      <c r="C8360" s="414"/>
      <c r="D8360" s="414"/>
      <c r="E8360" s="414"/>
      <c r="F8360" s="414"/>
      <c r="G8360" s="414"/>
      <c r="H8360" s="414"/>
      <c r="I8360" s="294"/>
      <c r="J8360" s="294"/>
      <c r="K8360" s="294"/>
      <c r="L8360" s="294"/>
    </row>
    <row r="8361" spans="1:12" ht="17.100000000000001" customHeight="1">
      <c r="A8361" s="294" t="s">
        <v>12978</v>
      </c>
      <c r="B8361" s="298" t="s">
        <v>12979</v>
      </c>
      <c r="C8361" s="294" t="s">
        <v>12980</v>
      </c>
      <c r="D8361" s="294" t="s">
        <v>12981</v>
      </c>
      <c r="E8361" s="299" t="s">
        <v>12982</v>
      </c>
      <c r="F8361" s="413" t="s">
        <v>12983</v>
      </c>
      <c r="G8361" s="413"/>
      <c r="H8361" s="413" t="s">
        <v>12984</v>
      </c>
      <c r="I8361" s="413"/>
      <c r="J8361" s="413" t="s">
        <v>12985</v>
      </c>
      <c r="K8361" s="413"/>
      <c r="L8361" s="413"/>
    </row>
    <row r="8362" spans="1:12" ht="24" customHeight="1">
      <c r="A8362" s="300" t="s">
        <v>12986</v>
      </c>
      <c r="B8362" s="301" t="s">
        <v>13244</v>
      </c>
      <c r="C8362" s="300" t="s">
        <v>9</v>
      </c>
      <c r="D8362" s="300" t="s">
        <v>9005</v>
      </c>
      <c r="E8362" s="302" t="s">
        <v>51</v>
      </c>
      <c r="F8362" s="423" t="s">
        <v>13245</v>
      </c>
      <c r="G8362" s="423"/>
      <c r="H8362" s="423">
        <v>8.9999999999999993E-3</v>
      </c>
      <c r="I8362" s="423"/>
      <c r="J8362" s="424">
        <v>0.03</v>
      </c>
      <c r="K8362" s="424"/>
      <c r="L8362" s="424"/>
    </row>
    <row r="8363" spans="1:12" ht="48" customHeight="1">
      <c r="A8363" s="300" t="s">
        <v>12986</v>
      </c>
      <c r="B8363" s="301" t="s">
        <v>14914</v>
      </c>
      <c r="C8363" s="300" t="s">
        <v>9</v>
      </c>
      <c r="D8363" s="300" t="s">
        <v>7575</v>
      </c>
      <c r="E8363" s="302" t="s">
        <v>20</v>
      </c>
      <c r="F8363" s="423" t="s">
        <v>14915</v>
      </c>
      <c r="G8363" s="423"/>
      <c r="H8363" s="423">
        <v>1.0149999999999999</v>
      </c>
      <c r="I8363" s="423"/>
      <c r="J8363" s="424">
        <v>95.76</v>
      </c>
      <c r="K8363" s="424"/>
      <c r="L8363" s="424"/>
    </row>
    <row r="8364" spans="1:12" ht="24" customHeight="1">
      <c r="A8364" s="300" t="s">
        <v>12986</v>
      </c>
      <c r="B8364" s="301" t="s">
        <v>13099</v>
      </c>
      <c r="C8364" s="300" t="s">
        <v>9</v>
      </c>
      <c r="D8364" s="300" t="s">
        <v>7224</v>
      </c>
      <c r="E8364" s="302" t="s">
        <v>51</v>
      </c>
      <c r="F8364" s="423" t="s">
        <v>13100</v>
      </c>
      <c r="G8364" s="423"/>
      <c r="H8364" s="423">
        <v>2.9380000000000001E-3</v>
      </c>
      <c r="I8364" s="423"/>
      <c r="J8364" s="424">
        <v>2.7E-2</v>
      </c>
      <c r="K8364" s="424"/>
      <c r="L8364" s="424"/>
    </row>
    <row r="8365" spans="1:12" ht="24" customHeight="1">
      <c r="A8365" s="300" t="s">
        <v>12986</v>
      </c>
      <c r="B8365" s="301" t="s">
        <v>13101</v>
      </c>
      <c r="C8365" s="300" t="s">
        <v>9</v>
      </c>
      <c r="D8365" s="300" t="s">
        <v>7359</v>
      </c>
      <c r="E8365" s="302" t="s">
        <v>51</v>
      </c>
      <c r="F8365" s="423" t="s">
        <v>13102</v>
      </c>
      <c r="G8365" s="423"/>
      <c r="H8365" s="423">
        <v>9.4900000000000003E-5</v>
      </c>
      <c r="I8365" s="423"/>
      <c r="J8365" s="424">
        <v>1.2200000000000001E-2</v>
      </c>
      <c r="K8365" s="424"/>
      <c r="L8365" s="424"/>
    </row>
    <row r="8366" spans="1:12" ht="24" customHeight="1">
      <c r="A8366" s="300" t="s">
        <v>12986</v>
      </c>
      <c r="B8366" s="301" t="s">
        <v>13103</v>
      </c>
      <c r="C8366" s="300" t="s">
        <v>9</v>
      </c>
      <c r="D8366" s="300" t="s">
        <v>8851</v>
      </c>
      <c r="E8366" s="302" t="s">
        <v>51</v>
      </c>
      <c r="F8366" s="423" t="s">
        <v>13104</v>
      </c>
      <c r="G8366" s="423"/>
      <c r="H8366" s="423">
        <v>7.5900000000000002E-5</v>
      </c>
      <c r="I8366" s="423"/>
      <c r="J8366" s="424">
        <v>1.47E-2</v>
      </c>
      <c r="K8366" s="424"/>
      <c r="L8366" s="424"/>
    </row>
    <row r="8367" spans="1:12" ht="24" customHeight="1">
      <c r="A8367" s="300" t="s">
        <v>12986</v>
      </c>
      <c r="B8367" s="301" t="s">
        <v>13105</v>
      </c>
      <c r="C8367" s="300" t="s">
        <v>9</v>
      </c>
      <c r="D8367" s="300" t="s">
        <v>8852</v>
      </c>
      <c r="E8367" s="302" t="s">
        <v>51</v>
      </c>
      <c r="F8367" s="423" t="s">
        <v>13106</v>
      </c>
      <c r="G8367" s="423"/>
      <c r="H8367" s="423">
        <v>1.6200000000000001E-5</v>
      </c>
      <c r="I8367" s="423"/>
      <c r="J8367" s="424">
        <v>8.8999999999999999E-3</v>
      </c>
      <c r="K8367" s="424"/>
      <c r="L8367" s="424"/>
    </row>
    <row r="8368" spans="1:12" ht="24" customHeight="1">
      <c r="A8368" s="300" t="s">
        <v>12986</v>
      </c>
      <c r="B8368" s="301" t="s">
        <v>13107</v>
      </c>
      <c r="C8368" s="300" t="s">
        <v>9</v>
      </c>
      <c r="D8368" s="300" t="s">
        <v>9000</v>
      </c>
      <c r="E8368" s="302" t="s">
        <v>51</v>
      </c>
      <c r="F8368" s="423" t="s">
        <v>13108</v>
      </c>
      <c r="G8368" s="423"/>
      <c r="H8368" s="423">
        <v>3.3438999999999999E-3</v>
      </c>
      <c r="I8368" s="423"/>
      <c r="J8368" s="424">
        <v>2.2599999999999999E-2</v>
      </c>
      <c r="K8368" s="424"/>
      <c r="L8368" s="424"/>
    </row>
    <row r="8369" spans="1:12" ht="24" customHeight="1">
      <c r="A8369" s="300" t="s">
        <v>12986</v>
      </c>
      <c r="B8369" s="301" t="s">
        <v>13109</v>
      </c>
      <c r="C8369" s="300" t="s">
        <v>9</v>
      </c>
      <c r="D8369" s="300" t="s">
        <v>9574</v>
      </c>
      <c r="E8369" s="302" t="s">
        <v>51</v>
      </c>
      <c r="F8369" s="423" t="s">
        <v>13110</v>
      </c>
      <c r="G8369" s="423"/>
      <c r="H8369" s="423">
        <v>1.0604E-3</v>
      </c>
      <c r="I8369" s="423"/>
      <c r="J8369" s="424">
        <v>9.4000000000000004E-3</v>
      </c>
      <c r="K8369" s="424"/>
      <c r="L8369" s="424"/>
    </row>
    <row r="8370" spans="1:12" ht="24" customHeight="1">
      <c r="A8370" s="300" t="s">
        <v>12986</v>
      </c>
      <c r="B8370" s="301" t="s">
        <v>13111</v>
      </c>
      <c r="C8370" s="300" t="s">
        <v>9</v>
      </c>
      <c r="D8370" s="300" t="s">
        <v>10714</v>
      </c>
      <c r="E8370" s="302" t="s">
        <v>93</v>
      </c>
      <c r="F8370" s="423" t="s">
        <v>13112</v>
      </c>
      <c r="G8370" s="423"/>
      <c r="H8370" s="423">
        <v>5.5730000000000005E-4</v>
      </c>
      <c r="I8370" s="423"/>
      <c r="J8370" s="424">
        <v>8.5000000000000006E-3</v>
      </c>
      <c r="K8370" s="424"/>
      <c r="L8370" s="424"/>
    </row>
    <row r="8371" spans="1:12" ht="24" customHeight="1">
      <c r="A8371" s="300" t="s">
        <v>12986</v>
      </c>
      <c r="B8371" s="301" t="s">
        <v>13113</v>
      </c>
      <c r="C8371" s="300" t="s">
        <v>9</v>
      </c>
      <c r="D8371" s="300" t="s">
        <v>10809</v>
      </c>
      <c r="E8371" s="302" t="s">
        <v>51</v>
      </c>
      <c r="F8371" s="423" t="s">
        <v>13114</v>
      </c>
      <c r="G8371" s="423"/>
      <c r="H8371" s="423">
        <v>5.5730000000000005E-4</v>
      </c>
      <c r="I8371" s="423"/>
      <c r="J8371" s="424">
        <v>6.7000000000000002E-3</v>
      </c>
      <c r="K8371" s="424"/>
      <c r="L8371" s="424"/>
    </row>
    <row r="8372" spans="1:12" ht="24" customHeight="1">
      <c r="A8372" s="300" t="s">
        <v>12986</v>
      </c>
      <c r="B8372" s="301" t="s">
        <v>13115</v>
      </c>
      <c r="C8372" s="300" t="s">
        <v>9</v>
      </c>
      <c r="D8372" s="300" t="s">
        <v>10810</v>
      </c>
      <c r="E8372" s="302" t="s">
        <v>51</v>
      </c>
      <c r="F8372" s="423" t="s">
        <v>13116</v>
      </c>
      <c r="G8372" s="423"/>
      <c r="H8372" s="423">
        <v>5.5730000000000005E-4</v>
      </c>
      <c r="I8372" s="423"/>
      <c r="J8372" s="424">
        <v>1.4800000000000001E-2</v>
      </c>
      <c r="K8372" s="424"/>
      <c r="L8372" s="424"/>
    </row>
    <row r="8373" spans="1:12" ht="24" customHeight="1">
      <c r="A8373" s="300" t="s">
        <v>12986</v>
      </c>
      <c r="B8373" s="301" t="s">
        <v>13117</v>
      </c>
      <c r="C8373" s="300" t="s">
        <v>9</v>
      </c>
      <c r="D8373" s="300" t="s">
        <v>10837</v>
      </c>
      <c r="E8373" s="302" t="s">
        <v>51</v>
      </c>
      <c r="F8373" s="423" t="s">
        <v>13118</v>
      </c>
      <c r="G8373" s="423"/>
      <c r="H8373" s="423">
        <v>1.9000000000000001E-5</v>
      </c>
      <c r="I8373" s="423"/>
      <c r="J8373" s="424">
        <v>8.5000000000000006E-3</v>
      </c>
      <c r="K8373" s="424"/>
      <c r="L8373" s="424"/>
    </row>
    <row r="8374" spans="1:12" ht="24" customHeight="1">
      <c r="A8374" s="300" t="s">
        <v>12986</v>
      </c>
      <c r="B8374" s="301" t="s">
        <v>13003</v>
      </c>
      <c r="C8374" s="300" t="s">
        <v>9</v>
      </c>
      <c r="D8374" s="300" t="s">
        <v>7216</v>
      </c>
      <c r="E8374" s="302" t="s">
        <v>51</v>
      </c>
      <c r="F8374" s="423" t="s">
        <v>13004</v>
      </c>
      <c r="G8374" s="423"/>
      <c r="H8374" s="423">
        <v>1.1164E-3</v>
      </c>
      <c r="I8374" s="423"/>
      <c r="J8374" s="424">
        <v>3.73E-2</v>
      </c>
      <c r="K8374" s="424"/>
      <c r="L8374" s="424"/>
    </row>
    <row r="8375" spans="1:12" ht="24" customHeight="1">
      <c r="A8375" s="300" t="s">
        <v>12986</v>
      </c>
      <c r="B8375" s="301" t="s">
        <v>13005</v>
      </c>
      <c r="C8375" s="300" t="s">
        <v>9</v>
      </c>
      <c r="D8375" s="300" t="s">
        <v>7393</v>
      </c>
      <c r="E8375" s="302" t="s">
        <v>12988</v>
      </c>
      <c r="F8375" s="423" t="s">
        <v>13006</v>
      </c>
      <c r="G8375" s="423"/>
      <c r="H8375" s="423">
        <v>6.715E-4</v>
      </c>
      <c r="I8375" s="423"/>
      <c r="J8375" s="424">
        <v>3.6299999999999999E-2</v>
      </c>
      <c r="K8375" s="424"/>
      <c r="L8375" s="424"/>
    </row>
    <row r="8376" spans="1:12" ht="24" customHeight="1">
      <c r="A8376" s="300" t="s">
        <v>12986</v>
      </c>
      <c r="B8376" s="301" t="s">
        <v>13007</v>
      </c>
      <c r="C8376" s="300" t="s">
        <v>9</v>
      </c>
      <c r="D8376" s="300" t="s">
        <v>10619</v>
      </c>
      <c r="E8376" s="302" t="s">
        <v>51</v>
      </c>
      <c r="F8376" s="423" t="s">
        <v>13008</v>
      </c>
      <c r="G8376" s="423"/>
      <c r="H8376" s="423">
        <v>5.2090000000000003E-4</v>
      </c>
      <c r="I8376" s="423"/>
      <c r="J8376" s="424">
        <v>9.9599999999999994E-2</v>
      </c>
      <c r="K8376" s="424"/>
      <c r="L8376" s="424"/>
    </row>
    <row r="8377" spans="1:12" ht="24" customHeight="1">
      <c r="A8377" s="300" t="s">
        <v>12986</v>
      </c>
      <c r="B8377" s="301" t="s">
        <v>13009</v>
      </c>
      <c r="C8377" s="300" t="s">
        <v>9</v>
      </c>
      <c r="D8377" s="300" t="s">
        <v>10769</v>
      </c>
      <c r="E8377" s="302" t="s">
        <v>51</v>
      </c>
      <c r="F8377" s="423" t="s">
        <v>13010</v>
      </c>
      <c r="G8377" s="423"/>
      <c r="H8377" s="423">
        <v>4.6826800000000002E-2</v>
      </c>
      <c r="I8377" s="423"/>
      <c r="J8377" s="424">
        <v>5.8999999999999997E-2</v>
      </c>
      <c r="K8377" s="424"/>
      <c r="L8377" s="424"/>
    </row>
    <row r="8378" spans="1:12" ht="24" customHeight="1">
      <c r="A8378" s="300" t="s">
        <v>12986</v>
      </c>
      <c r="B8378" s="301" t="s">
        <v>13011</v>
      </c>
      <c r="C8378" s="300" t="s">
        <v>9</v>
      </c>
      <c r="D8378" s="300" t="s">
        <v>10929</v>
      </c>
      <c r="E8378" s="302" t="s">
        <v>51</v>
      </c>
      <c r="F8378" s="423" t="s">
        <v>13012</v>
      </c>
      <c r="G8378" s="423"/>
      <c r="H8378" s="423">
        <v>4.5160000000000003E-4</v>
      </c>
      <c r="I8378" s="423"/>
      <c r="J8378" s="424">
        <v>6.7900000000000002E-2</v>
      </c>
      <c r="K8378" s="424"/>
      <c r="L8378" s="424"/>
    </row>
    <row r="8379" spans="1:12" ht="17.100000000000001" customHeight="1">
      <c r="A8379" s="298"/>
      <c r="B8379" s="298"/>
      <c r="C8379" s="298"/>
      <c r="D8379" s="298"/>
      <c r="E8379" s="298"/>
      <c r="F8379" s="298"/>
      <c r="G8379" s="298"/>
      <c r="H8379" s="298"/>
      <c r="I8379" s="298"/>
      <c r="J8379" s="298" t="s">
        <v>12992</v>
      </c>
      <c r="K8379" s="298"/>
      <c r="L8379" s="298" t="s">
        <v>14916</v>
      </c>
    </row>
    <row r="8380" spans="1:12">
      <c r="A8380" s="414" t="s">
        <v>13056</v>
      </c>
      <c r="B8380" s="414"/>
      <c r="C8380" s="414"/>
      <c r="D8380" s="414"/>
      <c r="E8380" s="414"/>
      <c r="F8380" s="414"/>
      <c r="G8380" s="414"/>
      <c r="H8380" s="414"/>
      <c r="I8380" s="294"/>
      <c r="J8380" s="294"/>
      <c r="K8380" s="294"/>
      <c r="L8380" s="294"/>
    </row>
    <row r="8381" spans="1:12" ht="17.100000000000001" customHeight="1">
      <c r="A8381" s="294" t="s">
        <v>12978</v>
      </c>
      <c r="B8381" s="298" t="s">
        <v>12979</v>
      </c>
      <c r="C8381" s="294" t="s">
        <v>12980</v>
      </c>
      <c r="D8381" s="294" t="s">
        <v>12981</v>
      </c>
      <c r="E8381" s="299" t="s">
        <v>12982</v>
      </c>
      <c r="F8381" s="413" t="s">
        <v>12983</v>
      </c>
      <c r="G8381" s="413"/>
      <c r="H8381" s="413" t="s">
        <v>12984</v>
      </c>
      <c r="I8381" s="413"/>
      <c r="J8381" s="413" t="s">
        <v>12985</v>
      </c>
      <c r="K8381" s="413"/>
      <c r="L8381" s="413"/>
    </row>
    <row r="8382" spans="1:12" ht="24" customHeight="1">
      <c r="A8382" s="300" t="s">
        <v>12986</v>
      </c>
      <c r="B8382" s="301" t="s">
        <v>13057</v>
      </c>
      <c r="C8382" s="300" t="s">
        <v>9</v>
      </c>
      <c r="D8382" s="300" t="s">
        <v>12549</v>
      </c>
      <c r="E8382" s="302" t="s">
        <v>27</v>
      </c>
      <c r="F8382" s="423" t="s">
        <v>12948</v>
      </c>
      <c r="G8382" s="423"/>
      <c r="H8382" s="423">
        <v>0.4189543</v>
      </c>
      <c r="I8382" s="423"/>
      <c r="J8382" s="424">
        <v>0.27229999999999999</v>
      </c>
      <c r="K8382" s="424"/>
      <c r="L8382" s="424"/>
    </row>
    <row r="8383" spans="1:12" ht="17.100000000000001" customHeight="1">
      <c r="A8383" s="298"/>
      <c r="B8383" s="298"/>
      <c r="C8383" s="298"/>
      <c r="D8383" s="298"/>
      <c r="E8383" s="298"/>
      <c r="F8383" s="298"/>
      <c r="G8383" s="298"/>
      <c r="H8383" s="298"/>
      <c r="I8383" s="298"/>
      <c r="J8383" s="298" t="s">
        <v>12992</v>
      </c>
      <c r="K8383" s="298"/>
      <c r="L8383" s="298" t="s">
        <v>12916</v>
      </c>
    </row>
    <row r="8384" spans="1:12">
      <c r="A8384" s="414" t="s">
        <v>13058</v>
      </c>
      <c r="B8384" s="414"/>
      <c r="C8384" s="414"/>
      <c r="D8384" s="414"/>
      <c r="E8384" s="414"/>
      <c r="F8384" s="414"/>
      <c r="G8384" s="414"/>
      <c r="H8384" s="414"/>
      <c r="I8384" s="294"/>
      <c r="J8384" s="294"/>
      <c r="K8384" s="294"/>
      <c r="L8384" s="294"/>
    </row>
    <row r="8385" spans="1:12" ht="17.100000000000001" customHeight="1">
      <c r="A8385" s="294" t="s">
        <v>12978</v>
      </c>
      <c r="B8385" s="298" t="s">
        <v>12979</v>
      </c>
      <c r="C8385" s="294" t="s">
        <v>12980</v>
      </c>
      <c r="D8385" s="294" t="s">
        <v>12981</v>
      </c>
      <c r="E8385" s="299" t="s">
        <v>12982</v>
      </c>
      <c r="F8385" s="413" t="s">
        <v>12983</v>
      </c>
      <c r="G8385" s="413"/>
      <c r="H8385" s="413" t="s">
        <v>12984</v>
      </c>
      <c r="I8385" s="413"/>
      <c r="J8385" s="413" t="s">
        <v>12985</v>
      </c>
      <c r="K8385" s="413"/>
      <c r="L8385" s="413"/>
    </row>
    <row r="8386" spans="1:12" ht="24" customHeight="1">
      <c r="A8386" s="300" t="s">
        <v>12986</v>
      </c>
      <c r="B8386" s="301" t="s">
        <v>13059</v>
      </c>
      <c r="C8386" s="300" t="s">
        <v>9</v>
      </c>
      <c r="D8386" s="300" t="s">
        <v>12535</v>
      </c>
      <c r="E8386" s="302" t="s">
        <v>27</v>
      </c>
      <c r="F8386" s="423" t="s">
        <v>12936</v>
      </c>
      <c r="G8386" s="423"/>
      <c r="H8386" s="423">
        <v>0.4189543</v>
      </c>
      <c r="I8386" s="423"/>
      <c r="J8386" s="424">
        <v>2.0899999999999998E-2</v>
      </c>
      <c r="K8386" s="424"/>
      <c r="L8386" s="424"/>
    </row>
    <row r="8387" spans="1:12" ht="17.100000000000001" customHeight="1">
      <c r="A8387" s="298"/>
      <c r="B8387" s="298"/>
      <c r="C8387" s="298"/>
      <c r="D8387" s="298"/>
      <c r="E8387" s="298"/>
      <c r="F8387" s="298"/>
      <c r="G8387" s="298"/>
      <c r="H8387" s="298"/>
      <c r="I8387" s="298"/>
      <c r="J8387" s="298" t="s">
        <v>12992</v>
      </c>
      <c r="K8387" s="298"/>
      <c r="L8387" s="298" t="s">
        <v>12909</v>
      </c>
    </row>
    <row r="8388" spans="1:12">
      <c r="A8388" s="414" t="s">
        <v>13060</v>
      </c>
      <c r="B8388" s="414"/>
      <c r="C8388" s="414"/>
      <c r="D8388" s="414"/>
      <c r="E8388" s="414"/>
      <c r="F8388" s="414"/>
      <c r="G8388" s="414"/>
      <c r="H8388" s="414"/>
      <c r="I8388" s="294"/>
      <c r="J8388" s="294"/>
      <c r="K8388" s="294"/>
      <c r="L8388" s="294"/>
    </row>
    <row r="8389" spans="1:12" ht="17.100000000000001" customHeight="1">
      <c r="A8389" s="294" t="s">
        <v>12978</v>
      </c>
      <c r="B8389" s="298" t="s">
        <v>12979</v>
      </c>
      <c r="C8389" s="294" t="s">
        <v>12980</v>
      </c>
      <c r="D8389" s="294" t="s">
        <v>12981</v>
      </c>
      <c r="E8389" s="299" t="s">
        <v>12982</v>
      </c>
      <c r="F8389" s="413" t="s">
        <v>12983</v>
      </c>
      <c r="G8389" s="413"/>
      <c r="H8389" s="413" t="s">
        <v>12984</v>
      </c>
      <c r="I8389" s="413"/>
      <c r="J8389" s="413" t="s">
        <v>12985</v>
      </c>
      <c r="K8389" s="413"/>
      <c r="L8389" s="413"/>
    </row>
    <row r="8390" spans="1:12" ht="24" customHeight="1">
      <c r="A8390" s="300" t="s">
        <v>12986</v>
      </c>
      <c r="B8390" s="301" t="s">
        <v>13061</v>
      </c>
      <c r="C8390" s="300" t="s">
        <v>9</v>
      </c>
      <c r="D8390" s="300" t="s">
        <v>12522</v>
      </c>
      <c r="E8390" s="302" t="s">
        <v>27</v>
      </c>
      <c r="F8390" s="423" t="s">
        <v>12964</v>
      </c>
      <c r="G8390" s="423"/>
      <c r="H8390" s="423">
        <v>0.4189543</v>
      </c>
      <c r="I8390" s="423"/>
      <c r="J8390" s="424">
        <v>1.06</v>
      </c>
      <c r="K8390" s="424"/>
      <c r="L8390" s="424"/>
    </row>
    <row r="8391" spans="1:12" ht="24" customHeight="1">
      <c r="A8391" s="300" t="s">
        <v>12986</v>
      </c>
      <c r="B8391" s="301" t="s">
        <v>13062</v>
      </c>
      <c r="C8391" s="300" t="s">
        <v>9</v>
      </c>
      <c r="D8391" s="300" t="s">
        <v>12527</v>
      </c>
      <c r="E8391" s="302" t="s">
        <v>27</v>
      </c>
      <c r="F8391" s="423" t="s">
        <v>13063</v>
      </c>
      <c r="G8391" s="423"/>
      <c r="H8391" s="423">
        <v>0.4189543</v>
      </c>
      <c r="I8391" s="423"/>
      <c r="J8391" s="424">
        <v>0.1424</v>
      </c>
      <c r="K8391" s="424"/>
      <c r="L8391" s="424"/>
    </row>
    <row r="8392" spans="1:12" ht="17.100000000000001" customHeight="1">
      <c r="A8392" s="298"/>
      <c r="B8392" s="298"/>
      <c r="C8392" s="298"/>
      <c r="D8392" s="298"/>
      <c r="E8392" s="298"/>
      <c r="F8392" s="298"/>
      <c r="G8392" s="298"/>
      <c r="H8392" s="298"/>
      <c r="I8392" s="298"/>
      <c r="J8392" s="298" t="s">
        <v>12992</v>
      </c>
      <c r="K8392" s="298"/>
      <c r="L8392" s="298" t="s">
        <v>14712</v>
      </c>
    </row>
    <row r="8393" spans="1:12" ht="17.100000000000001" customHeight="1">
      <c r="A8393" s="294" t="s">
        <v>13014</v>
      </c>
      <c r="B8393" s="294"/>
      <c r="C8393" s="294"/>
      <c r="D8393" s="294"/>
      <c r="E8393" s="294"/>
      <c r="F8393" s="294"/>
      <c r="G8393" s="294"/>
      <c r="H8393" s="294"/>
      <c r="I8393" s="294"/>
      <c r="J8393" s="294"/>
      <c r="K8393" s="294"/>
      <c r="L8393" s="294"/>
    </row>
    <row r="8394" spans="1:12" ht="17.100000000000001" customHeight="1">
      <c r="A8394" s="298"/>
      <c r="B8394" s="298"/>
      <c r="C8394" s="298"/>
      <c r="D8394" s="298"/>
      <c r="E8394" s="298"/>
      <c r="F8394" s="298"/>
      <c r="G8394" s="298"/>
      <c r="H8394" s="298"/>
      <c r="I8394" s="298"/>
      <c r="J8394" s="298" t="s">
        <v>13015</v>
      </c>
      <c r="K8394" s="298"/>
      <c r="L8394" s="298" t="s">
        <v>14917</v>
      </c>
    </row>
    <row r="8395" spans="1:12" ht="17.100000000000001" customHeight="1">
      <c r="A8395" s="298"/>
      <c r="B8395" s="298"/>
      <c r="C8395" s="298"/>
      <c r="D8395" s="298"/>
      <c r="E8395" s="298"/>
      <c r="F8395" s="298"/>
      <c r="G8395" s="298"/>
      <c r="H8395" s="298"/>
      <c r="I8395" s="298"/>
      <c r="J8395" s="298" t="s">
        <v>13017</v>
      </c>
      <c r="K8395" s="298" t="s">
        <v>13018</v>
      </c>
      <c r="L8395" s="298" t="s">
        <v>14918</v>
      </c>
    </row>
    <row r="8396" spans="1:12" ht="17.100000000000001" customHeight="1">
      <c r="A8396" s="298"/>
      <c r="B8396" s="298"/>
      <c r="C8396" s="298"/>
      <c r="D8396" s="298"/>
      <c r="E8396" s="298"/>
      <c r="F8396" s="298"/>
      <c r="G8396" s="298"/>
      <c r="H8396" s="298"/>
      <c r="I8396" s="298"/>
      <c r="J8396" s="298" t="s">
        <v>13020</v>
      </c>
      <c r="K8396" s="298"/>
      <c r="L8396" s="298" t="s">
        <v>14919</v>
      </c>
    </row>
    <row r="8397" spans="1:12" ht="17.100000000000001" customHeight="1">
      <c r="A8397" s="298"/>
      <c r="B8397" s="298"/>
      <c r="C8397" s="298"/>
      <c r="D8397" s="298"/>
      <c r="E8397" s="298"/>
      <c r="F8397" s="298"/>
      <c r="G8397" s="298"/>
      <c r="H8397" s="298"/>
      <c r="I8397" s="298"/>
      <c r="J8397" s="298" t="s">
        <v>13022</v>
      </c>
      <c r="K8397" s="298" t="s">
        <v>12974</v>
      </c>
      <c r="L8397" s="298" t="s">
        <v>14920</v>
      </c>
    </row>
    <row r="8398" spans="1:12" ht="17.100000000000001" customHeight="1">
      <c r="A8398" s="298"/>
      <c r="B8398" s="298"/>
      <c r="C8398" s="298"/>
      <c r="D8398" s="298"/>
      <c r="E8398" s="298"/>
      <c r="F8398" s="298"/>
      <c r="G8398" s="298"/>
      <c r="H8398" s="298"/>
      <c r="I8398" s="298"/>
      <c r="J8398" s="298" t="s">
        <v>13024</v>
      </c>
      <c r="K8398" s="298"/>
      <c r="L8398" s="298" t="s">
        <v>14921</v>
      </c>
    </row>
    <row r="8399" spans="1:12" ht="30" customHeight="1">
      <c r="A8399" s="299"/>
      <c r="B8399" s="299"/>
      <c r="C8399" s="299"/>
      <c r="D8399" s="299"/>
      <c r="E8399" s="299"/>
      <c r="F8399" s="299"/>
      <c r="G8399" s="299"/>
      <c r="H8399" s="299"/>
      <c r="I8399" s="299"/>
      <c r="J8399" s="299"/>
      <c r="K8399" s="299"/>
      <c r="L8399" s="299"/>
    </row>
    <row r="8400" spans="1:12" ht="36" customHeight="1">
      <c r="A8400" s="295" t="s">
        <v>14922</v>
      </c>
      <c r="B8400" s="296" t="s">
        <v>14923</v>
      </c>
      <c r="C8400" s="295" t="s">
        <v>9</v>
      </c>
      <c r="D8400" s="295" t="s">
        <v>3934</v>
      </c>
      <c r="E8400" s="297" t="s">
        <v>20</v>
      </c>
      <c r="F8400" s="296"/>
      <c r="G8400" s="296"/>
      <c r="H8400" s="296"/>
      <c r="I8400" s="296"/>
      <c r="J8400" s="296"/>
      <c r="K8400" s="296"/>
      <c r="L8400" s="296"/>
    </row>
    <row r="8401" spans="1:12">
      <c r="A8401" s="414" t="s">
        <v>12977</v>
      </c>
      <c r="B8401" s="414"/>
      <c r="C8401" s="414"/>
      <c r="D8401" s="414"/>
      <c r="E8401" s="414"/>
      <c r="F8401" s="414"/>
      <c r="G8401" s="414"/>
      <c r="H8401" s="414"/>
      <c r="I8401" s="294"/>
      <c r="J8401" s="294"/>
      <c r="K8401" s="294"/>
      <c r="L8401" s="294"/>
    </row>
    <row r="8402" spans="1:12" ht="17.100000000000001" customHeight="1">
      <c r="A8402" s="294" t="s">
        <v>12978</v>
      </c>
      <c r="B8402" s="298" t="s">
        <v>12979</v>
      </c>
      <c r="C8402" s="294" t="s">
        <v>12980</v>
      </c>
      <c r="D8402" s="294" t="s">
        <v>12981</v>
      </c>
      <c r="E8402" s="299" t="s">
        <v>12982</v>
      </c>
      <c r="F8402" s="413" t="s">
        <v>12983</v>
      </c>
      <c r="G8402" s="413"/>
      <c r="H8402" s="413" t="s">
        <v>12984</v>
      </c>
      <c r="I8402" s="413"/>
      <c r="J8402" s="413" t="s">
        <v>12985</v>
      </c>
      <c r="K8402" s="413"/>
      <c r="L8402" s="413"/>
    </row>
    <row r="8403" spans="1:12" ht="24" customHeight="1">
      <c r="A8403" s="300" t="s">
        <v>12986</v>
      </c>
      <c r="B8403" s="301" t="s">
        <v>13085</v>
      </c>
      <c r="C8403" s="300" t="s">
        <v>9</v>
      </c>
      <c r="D8403" s="300" t="s">
        <v>7909</v>
      </c>
      <c r="E8403" s="302" t="s">
        <v>51</v>
      </c>
      <c r="F8403" s="423" t="s">
        <v>13086</v>
      </c>
      <c r="G8403" s="423"/>
      <c r="H8403" s="423">
        <v>1.495E-4</v>
      </c>
      <c r="I8403" s="423"/>
      <c r="J8403" s="424">
        <v>1.55E-2</v>
      </c>
      <c r="K8403" s="424"/>
      <c r="L8403" s="424"/>
    </row>
    <row r="8404" spans="1:12" ht="24" customHeight="1">
      <c r="A8404" s="300" t="s">
        <v>12986</v>
      </c>
      <c r="B8404" s="301" t="s">
        <v>13087</v>
      </c>
      <c r="C8404" s="300" t="s">
        <v>9</v>
      </c>
      <c r="D8404" s="300" t="s">
        <v>8873</v>
      </c>
      <c r="E8404" s="302" t="s">
        <v>51</v>
      </c>
      <c r="F8404" s="423" t="s">
        <v>13088</v>
      </c>
      <c r="G8404" s="423"/>
      <c r="H8404" s="423">
        <v>1.42E-5</v>
      </c>
      <c r="I8404" s="423"/>
      <c r="J8404" s="424">
        <v>1.23E-2</v>
      </c>
      <c r="K8404" s="424"/>
      <c r="L8404" s="424"/>
    </row>
    <row r="8405" spans="1:12" ht="48" customHeight="1">
      <c r="A8405" s="300" t="s">
        <v>12986</v>
      </c>
      <c r="B8405" s="301" t="s">
        <v>13089</v>
      </c>
      <c r="C8405" s="300" t="s">
        <v>9</v>
      </c>
      <c r="D8405" s="300" t="s">
        <v>9227</v>
      </c>
      <c r="E8405" s="302" t="s">
        <v>51</v>
      </c>
      <c r="F8405" s="423" t="s">
        <v>13090</v>
      </c>
      <c r="G8405" s="423"/>
      <c r="H8405" s="423">
        <v>1.0000000000000001E-5</v>
      </c>
      <c r="I8405" s="423"/>
      <c r="J8405" s="424">
        <v>1.34E-2</v>
      </c>
      <c r="K8405" s="424"/>
      <c r="L8405" s="424"/>
    </row>
    <row r="8406" spans="1:12" ht="24" customHeight="1">
      <c r="A8406" s="300" t="s">
        <v>12986</v>
      </c>
      <c r="B8406" s="301" t="s">
        <v>13091</v>
      </c>
      <c r="C8406" s="300" t="s">
        <v>9</v>
      </c>
      <c r="D8406" s="300" t="s">
        <v>9580</v>
      </c>
      <c r="E8406" s="302" t="s">
        <v>51</v>
      </c>
      <c r="F8406" s="423" t="s">
        <v>13092</v>
      </c>
      <c r="G8406" s="423"/>
      <c r="H8406" s="423">
        <v>9.7999999999999993E-6</v>
      </c>
      <c r="I8406" s="423"/>
      <c r="J8406" s="424">
        <v>8.8000000000000005E-3</v>
      </c>
      <c r="K8406" s="424"/>
      <c r="L8406" s="424"/>
    </row>
    <row r="8407" spans="1:12" ht="24" customHeight="1">
      <c r="A8407" s="300" t="s">
        <v>12986</v>
      </c>
      <c r="B8407" s="301" t="s">
        <v>12987</v>
      </c>
      <c r="C8407" s="300" t="s">
        <v>9</v>
      </c>
      <c r="D8407" s="300" t="s">
        <v>9831</v>
      </c>
      <c r="E8407" s="302" t="s">
        <v>12988</v>
      </c>
      <c r="F8407" s="423" t="s">
        <v>12989</v>
      </c>
      <c r="G8407" s="423"/>
      <c r="H8407" s="423">
        <v>3.4594999999999999E-3</v>
      </c>
      <c r="I8407" s="423"/>
      <c r="J8407" s="424">
        <v>3.5000000000000003E-2</v>
      </c>
      <c r="K8407" s="424"/>
      <c r="L8407" s="424"/>
    </row>
    <row r="8408" spans="1:12" ht="36" customHeight="1">
      <c r="A8408" s="300" t="s">
        <v>12986</v>
      </c>
      <c r="B8408" s="301" t="s">
        <v>12990</v>
      </c>
      <c r="C8408" s="300" t="s">
        <v>9</v>
      </c>
      <c r="D8408" s="300" t="s">
        <v>11426</v>
      </c>
      <c r="E8408" s="302" t="s">
        <v>51</v>
      </c>
      <c r="F8408" s="423" t="s">
        <v>12991</v>
      </c>
      <c r="G8408" s="423"/>
      <c r="H8408" s="423">
        <v>1.8139999999999999E-4</v>
      </c>
      <c r="I8408" s="423"/>
      <c r="J8408" s="424">
        <v>2.4E-2</v>
      </c>
      <c r="K8408" s="424"/>
      <c r="L8408" s="424"/>
    </row>
    <row r="8409" spans="1:12" ht="17.100000000000001" customHeight="1">
      <c r="A8409" s="298"/>
      <c r="B8409" s="298"/>
      <c r="C8409" s="298"/>
      <c r="D8409" s="298"/>
      <c r="E8409" s="298"/>
      <c r="F8409" s="298"/>
      <c r="G8409" s="298"/>
      <c r="H8409" s="298"/>
      <c r="I8409" s="298"/>
      <c r="J8409" s="298" t="s">
        <v>12992</v>
      </c>
      <c r="K8409" s="298"/>
      <c r="L8409" s="298" t="s">
        <v>12903</v>
      </c>
    </row>
    <row r="8410" spans="1:12">
      <c r="A8410" s="414" t="s">
        <v>12994</v>
      </c>
      <c r="B8410" s="414"/>
      <c r="C8410" s="414"/>
      <c r="D8410" s="414"/>
      <c r="E8410" s="414"/>
      <c r="F8410" s="414"/>
      <c r="G8410" s="414"/>
      <c r="H8410" s="414"/>
      <c r="I8410" s="294"/>
      <c r="J8410" s="294"/>
      <c r="K8410" s="294"/>
      <c r="L8410" s="294"/>
    </row>
    <row r="8411" spans="1:12" ht="17.100000000000001" customHeight="1">
      <c r="A8411" s="294" t="s">
        <v>12978</v>
      </c>
      <c r="B8411" s="298" t="s">
        <v>12979</v>
      </c>
      <c r="C8411" s="294" t="s">
        <v>12980</v>
      </c>
      <c r="D8411" s="294" t="s">
        <v>12981</v>
      </c>
      <c r="E8411" s="299" t="s">
        <v>12982</v>
      </c>
      <c r="F8411" s="413" t="s">
        <v>12983</v>
      </c>
      <c r="G8411" s="413"/>
      <c r="H8411" s="413" t="s">
        <v>12984</v>
      </c>
      <c r="I8411" s="413"/>
      <c r="J8411" s="413" t="s">
        <v>12985</v>
      </c>
      <c r="K8411" s="413"/>
      <c r="L8411" s="413"/>
    </row>
    <row r="8412" spans="1:12" ht="24" customHeight="1">
      <c r="A8412" s="300" t="s">
        <v>12986</v>
      </c>
      <c r="B8412" s="301" t="s">
        <v>13197</v>
      </c>
      <c r="C8412" s="300" t="s">
        <v>9</v>
      </c>
      <c r="D8412" s="300" t="s">
        <v>6983</v>
      </c>
      <c r="E8412" s="302" t="s">
        <v>27</v>
      </c>
      <c r="F8412" s="423" t="s">
        <v>13198</v>
      </c>
      <c r="G8412" s="423"/>
      <c r="H8412" s="423">
        <v>0.13149739999999999</v>
      </c>
      <c r="I8412" s="423"/>
      <c r="J8412" s="424">
        <v>0.66410000000000002</v>
      </c>
      <c r="K8412" s="424"/>
      <c r="L8412" s="424"/>
    </row>
    <row r="8413" spans="1:12" ht="24" customHeight="1">
      <c r="A8413" s="300" t="s">
        <v>12986</v>
      </c>
      <c r="B8413" s="301" t="s">
        <v>13199</v>
      </c>
      <c r="C8413" s="300" t="s">
        <v>9</v>
      </c>
      <c r="D8413" s="300" t="s">
        <v>8746</v>
      </c>
      <c r="E8413" s="302" t="s">
        <v>27</v>
      </c>
      <c r="F8413" s="423" t="s">
        <v>13196</v>
      </c>
      <c r="G8413" s="423"/>
      <c r="H8413" s="423">
        <v>0.13149739999999999</v>
      </c>
      <c r="I8413" s="423"/>
      <c r="J8413" s="424">
        <v>0.94550000000000001</v>
      </c>
      <c r="K8413" s="424"/>
      <c r="L8413" s="424"/>
    </row>
    <row r="8414" spans="1:12" ht="17.100000000000001" customHeight="1">
      <c r="A8414" s="298"/>
      <c r="B8414" s="298"/>
      <c r="C8414" s="298"/>
      <c r="D8414" s="298"/>
      <c r="E8414" s="298"/>
      <c r="F8414" s="298"/>
      <c r="G8414" s="298"/>
      <c r="H8414" s="298"/>
      <c r="I8414" s="298"/>
      <c r="J8414" s="298" t="s">
        <v>12992</v>
      </c>
      <c r="K8414" s="298"/>
      <c r="L8414" s="298" t="s">
        <v>13756</v>
      </c>
    </row>
    <row r="8415" spans="1:12">
      <c r="A8415" s="414" t="s">
        <v>12998</v>
      </c>
      <c r="B8415" s="414"/>
      <c r="C8415" s="414"/>
      <c r="D8415" s="414"/>
      <c r="E8415" s="414"/>
      <c r="F8415" s="414"/>
      <c r="G8415" s="414"/>
      <c r="H8415" s="414"/>
      <c r="I8415" s="294"/>
      <c r="J8415" s="294"/>
      <c r="K8415" s="294"/>
      <c r="L8415" s="294"/>
    </row>
    <row r="8416" spans="1:12" ht="17.100000000000001" customHeight="1">
      <c r="A8416" s="294" t="s">
        <v>12978</v>
      </c>
      <c r="B8416" s="298" t="s">
        <v>12979</v>
      </c>
      <c r="C8416" s="294" t="s">
        <v>12980</v>
      </c>
      <c r="D8416" s="294" t="s">
        <v>12981</v>
      </c>
      <c r="E8416" s="299" t="s">
        <v>12982</v>
      </c>
      <c r="F8416" s="413" t="s">
        <v>12983</v>
      </c>
      <c r="G8416" s="413"/>
      <c r="H8416" s="413" t="s">
        <v>12984</v>
      </c>
      <c r="I8416" s="413"/>
      <c r="J8416" s="413" t="s">
        <v>12985</v>
      </c>
      <c r="K8416" s="413"/>
      <c r="L8416" s="413"/>
    </row>
    <row r="8417" spans="1:12" ht="24" customHeight="1">
      <c r="A8417" s="300" t="s">
        <v>12986</v>
      </c>
      <c r="B8417" s="301" t="s">
        <v>13244</v>
      </c>
      <c r="C8417" s="300" t="s">
        <v>9</v>
      </c>
      <c r="D8417" s="300" t="s">
        <v>9005</v>
      </c>
      <c r="E8417" s="302" t="s">
        <v>51</v>
      </c>
      <c r="F8417" s="423" t="s">
        <v>13245</v>
      </c>
      <c r="G8417" s="423"/>
      <c r="H8417" s="423">
        <v>8.9999999999999993E-3</v>
      </c>
      <c r="I8417" s="423"/>
      <c r="J8417" s="424">
        <v>0.03</v>
      </c>
      <c r="K8417" s="424"/>
      <c r="L8417" s="424"/>
    </row>
    <row r="8418" spans="1:12" ht="48" customHeight="1">
      <c r="A8418" s="300" t="s">
        <v>12986</v>
      </c>
      <c r="B8418" s="301" t="s">
        <v>14924</v>
      </c>
      <c r="C8418" s="300" t="s">
        <v>9</v>
      </c>
      <c r="D8418" s="300" t="s">
        <v>7587</v>
      </c>
      <c r="E8418" s="302" t="s">
        <v>20</v>
      </c>
      <c r="F8418" s="423" t="s">
        <v>14925</v>
      </c>
      <c r="G8418" s="423"/>
      <c r="H8418" s="423">
        <v>1.0149999999999999</v>
      </c>
      <c r="I8418" s="423"/>
      <c r="J8418" s="424">
        <v>48.43</v>
      </c>
      <c r="K8418" s="424"/>
      <c r="L8418" s="424"/>
    </row>
    <row r="8419" spans="1:12" ht="24" customHeight="1">
      <c r="A8419" s="300" t="s">
        <v>12986</v>
      </c>
      <c r="B8419" s="301" t="s">
        <v>13099</v>
      </c>
      <c r="C8419" s="300" t="s">
        <v>9</v>
      </c>
      <c r="D8419" s="300" t="s">
        <v>7224</v>
      </c>
      <c r="E8419" s="302" t="s">
        <v>51</v>
      </c>
      <c r="F8419" s="423" t="s">
        <v>13100</v>
      </c>
      <c r="G8419" s="423"/>
      <c r="H8419" s="423">
        <v>1.7658000000000001E-3</v>
      </c>
      <c r="I8419" s="423"/>
      <c r="J8419" s="424">
        <v>1.6199999999999999E-2</v>
      </c>
      <c r="K8419" s="424"/>
      <c r="L8419" s="424"/>
    </row>
    <row r="8420" spans="1:12" ht="24" customHeight="1">
      <c r="A8420" s="300" t="s">
        <v>12986</v>
      </c>
      <c r="B8420" s="301" t="s">
        <v>13101</v>
      </c>
      <c r="C8420" s="300" t="s">
        <v>9</v>
      </c>
      <c r="D8420" s="300" t="s">
        <v>7359</v>
      </c>
      <c r="E8420" s="302" t="s">
        <v>51</v>
      </c>
      <c r="F8420" s="423" t="s">
        <v>13102</v>
      </c>
      <c r="G8420" s="423"/>
      <c r="H8420" s="423">
        <v>5.7000000000000003E-5</v>
      </c>
      <c r="I8420" s="423"/>
      <c r="J8420" s="424">
        <v>7.3000000000000001E-3</v>
      </c>
      <c r="K8420" s="424"/>
      <c r="L8420" s="424"/>
    </row>
    <row r="8421" spans="1:12" ht="24" customHeight="1">
      <c r="A8421" s="300" t="s">
        <v>12986</v>
      </c>
      <c r="B8421" s="301" t="s">
        <v>13103</v>
      </c>
      <c r="C8421" s="300" t="s">
        <v>9</v>
      </c>
      <c r="D8421" s="300" t="s">
        <v>8851</v>
      </c>
      <c r="E8421" s="302" t="s">
        <v>51</v>
      </c>
      <c r="F8421" s="423" t="s">
        <v>13104</v>
      </c>
      <c r="G8421" s="423"/>
      <c r="H8421" s="423">
        <v>4.5599999999999997E-5</v>
      </c>
      <c r="I8421" s="423"/>
      <c r="J8421" s="424">
        <v>8.8000000000000005E-3</v>
      </c>
      <c r="K8421" s="424"/>
      <c r="L8421" s="424"/>
    </row>
    <row r="8422" spans="1:12" ht="24" customHeight="1">
      <c r="A8422" s="300" t="s">
        <v>12986</v>
      </c>
      <c r="B8422" s="301" t="s">
        <v>13105</v>
      </c>
      <c r="C8422" s="300" t="s">
        <v>9</v>
      </c>
      <c r="D8422" s="300" t="s">
        <v>8852</v>
      </c>
      <c r="E8422" s="302" t="s">
        <v>51</v>
      </c>
      <c r="F8422" s="423" t="s">
        <v>13106</v>
      </c>
      <c r="G8422" s="423"/>
      <c r="H8422" s="423">
        <v>9.7999999999999993E-6</v>
      </c>
      <c r="I8422" s="423"/>
      <c r="J8422" s="424">
        <v>5.4000000000000003E-3</v>
      </c>
      <c r="K8422" s="424"/>
      <c r="L8422" s="424"/>
    </row>
    <row r="8423" spans="1:12" ht="24" customHeight="1">
      <c r="A8423" s="300" t="s">
        <v>12986</v>
      </c>
      <c r="B8423" s="301" t="s">
        <v>13107</v>
      </c>
      <c r="C8423" s="300" t="s">
        <v>9</v>
      </c>
      <c r="D8423" s="300" t="s">
        <v>9000</v>
      </c>
      <c r="E8423" s="302" t="s">
        <v>51</v>
      </c>
      <c r="F8423" s="423" t="s">
        <v>13108</v>
      </c>
      <c r="G8423" s="423"/>
      <c r="H8423" s="423">
        <v>2.0097000000000001E-3</v>
      </c>
      <c r="I8423" s="423"/>
      <c r="J8423" s="424">
        <v>1.3599999999999999E-2</v>
      </c>
      <c r="K8423" s="424"/>
      <c r="L8423" s="424"/>
    </row>
    <row r="8424" spans="1:12" ht="24" customHeight="1">
      <c r="A8424" s="300" t="s">
        <v>12986</v>
      </c>
      <c r="B8424" s="301" t="s">
        <v>13109</v>
      </c>
      <c r="C8424" s="300" t="s">
        <v>9</v>
      </c>
      <c r="D8424" s="300" t="s">
        <v>9574</v>
      </c>
      <c r="E8424" s="302" t="s">
        <v>51</v>
      </c>
      <c r="F8424" s="423" t="s">
        <v>13110</v>
      </c>
      <c r="G8424" s="423"/>
      <c r="H8424" s="423">
        <v>6.3739999999999999E-4</v>
      </c>
      <c r="I8424" s="423"/>
      <c r="J8424" s="424">
        <v>5.5999999999999999E-3</v>
      </c>
      <c r="K8424" s="424"/>
      <c r="L8424" s="424"/>
    </row>
    <row r="8425" spans="1:12" ht="24" customHeight="1">
      <c r="A8425" s="300" t="s">
        <v>12986</v>
      </c>
      <c r="B8425" s="301" t="s">
        <v>13111</v>
      </c>
      <c r="C8425" s="300" t="s">
        <v>9</v>
      </c>
      <c r="D8425" s="300" t="s">
        <v>10714</v>
      </c>
      <c r="E8425" s="302" t="s">
        <v>93</v>
      </c>
      <c r="F8425" s="423" t="s">
        <v>13112</v>
      </c>
      <c r="G8425" s="423"/>
      <c r="H8425" s="423">
        <v>3.3500000000000001E-4</v>
      </c>
      <c r="I8425" s="423"/>
      <c r="J8425" s="424">
        <v>5.1000000000000004E-3</v>
      </c>
      <c r="K8425" s="424"/>
      <c r="L8425" s="424"/>
    </row>
    <row r="8426" spans="1:12" ht="24" customHeight="1">
      <c r="A8426" s="300" t="s">
        <v>12986</v>
      </c>
      <c r="B8426" s="301" t="s">
        <v>13113</v>
      </c>
      <c r="C8426" s="300" t="s">
        <v>9</v>
      </c>
      <c r="D8426" s="300" t="s">
        <v>10809</v>
      </c>
      <c r="E8426" s="302" t="s">
        <v>51</v>
      </c>
      <c r="F8426" s="423" t="s">
        <v>13114</v>
      </c>
      <c r="G8426" s="423"/>
      <c r="H8426" s="423">
        <v>3.3500000000000001E-4</v>
      </c>
      <c r="I8426" s="423"/>
      <c r="J8426" s="424">
        <v>4.0000000000000001E-3</v>
      </c>
      <c r="K8426" s="424"/>
      <c r="L8426" s="424"/>
    </row>
    <row r="8427" spans="1:12" ht="24" customHeight="1">
      <c r="A8427" s="300" t="s">
        <v>12986</v>
      </c>
      <c r="B8427" s="301" t="s">
        <v>13115</v>
      </c>
      <c r="C8427" s="300" t="s">
        <v>9</v>
      </c>
      <c r="D8427" s="300" t="s">
        <v>10810</v>
      </c>
      <c r="E8427" s="302" t="s">
        <v>51</v>
      </c>
      <c r="F8427" s="423" t="s">
        <v>13116</v>
      </c>
      <c r="G8427" s="423"/>
      <c r="H8427" s="423">
        <v>3.3500000000000001E-4</v>
      </c>
      <c r="I8427" s="423"/>
      <c r="J8427" s="424">
        <v>8.8999999999999999E-3</v>
      </c>
      <c r="K8427" s="424"/>
      <c r="L8427" s="424"/>
    </row>
    <row r="8428" spans="1:12" ht="24" customHeight="1">
      <c r="A8428" s="300" t="s">
        <v>12986</v>
      </c>
      <c r="B8428" s="301" t="s">
        <v>13117</v>
      </c>
      <c r="C8428" s="300" t="s">
        <v>9</v>
      </c>
      <c r="D8428" s="300" t="s">
        <v>10837</v>
      </c>
      <c r="E8428" s="302" t="s">
        <v>51</v>
      </c>
      <c r="F8428" s="423" t="s">
        <v>13118</v>
      </c>
      <c r="G8428" s="423"/>
      <c r="H8428" s="423">
        <v>1.1399999999999999E-5</v>
      </c>
      <c r="I8428" s="423"/>
      <c r="J8428" s="424">
        <v>5.1000000000000004E-3</v>
      </c>
      <c r="K8428" s="424"/>
      <c r="L8428" s="424"/>
    </row>
    <row r="8429" spans="1:12" ht="24" customHeight="1">
      <c r="A8429" s="300" t="s">
        <v>12986</v>
      </c>
      <c r="B8429" s="301" t="s">
        <v>13003</v>
      </c>
      <c r="C8429" s="300" t="s">
        <v>9</v>
      </c>
      <c r="D8429" s="300" t="s">
        <v>7216</v>
      </c>
      <c r="E8429" s="302" t="s">
        <v>51</v>
      </c>
      <c r="F8429" s="423" t="s">
        <v>13004</v>
      </c>
      <c r="G8429" s="423"/>
      <c r="H8429" s="423">
        <v>6.7080000000000004E-4</v>
      </c>
      <c r="I8429" s="423"/>
      <c r="J8429" s="424">
        <v>2.24E-2</v>
      </c>
      <c r="K8429" s="424"/>
      <c r="L8429" s="424"/>
    </row>
    <row r="8430" spans="1:12" ht="24" customHeight="1">
      <c r="A8430" s="300" t="s">
        <v>12986</v>
      </c>
      <c r="B8430" s="301" t="s">
        <v>13005</v>
      </c>
      <c r="C8430" s="300" t="s">
        <v>9</v>
      </c>
      <c r="D8430" s="300" t="s">
        <v>7393</v>
      </c>
      <c r="E8430" s="302" t="s">
        <v>12988</v>
      </c>
      <c r="F8430" s="423" t="s">
        <v>13006</v>
      </c>
      <c r="G8430" s="423"/>
      <c r="H8430" s="423">
        <v>4.037E-4</v>
      </c>
      <c r="I8430" s="423"/>
      <c r="J8430" s="424">
        <v>2.18E-2</v>
      </c>
      <c r="K8430" s="424"/>
      <c r="L8430" s="424"/>
    </row>
    <row r="8431" spans="1:12" ht="24" customHeight="1">
      <c r="A8431" s="300" t="s">
        <v>12986</v>
      </c>
      <c r="B8431" s="301" t="s">
        <v>13007</v>
      </c>
      <c r="C8431" s="300" t="s">
        <v>9</v>
      </c>
      <c r="D8431" s="300" t="s">
        <v>10619</v>
      </c>
      <c r="E8431" s="302" t="s">
        <v>51</v>
      </c>
      <c r="F8431" s="423" t="s">
        <v>13008</v>
      </c>
      <c r="G8431" s="423"/>
      <c r="H8431" s="423">
        <v>3.1320000000000002E-4</v>
      </c>
      <c r="I8431" s="423"/>
      <c r="J8431" s="424">
        <v>5.9900000000000002E-2</v>
      </c>
      <c r="K8431" s="424"/>
      <c r="L8431" s="424"/>
    </row>
    <row r="8432" spans="1:12" ht="24" customHeight="1">
      <c r="A8432" s="300" t="s">
        <v>12986</v>
      </c>
      <c r="B8432" s="301" t="s">
        <v>13009</v>
      </c>
      <c r="C8432" s="300" t="s">
        <v>9</v>
      </c>
      <c r="D8432" s="300" t="s">
        <v>10769</v>
      </c>
      <c r="E8432" s="302" t="s">
        <v>51</v>
      </c>
      <c r="F8432" s="423" t="s">
        <v>13010</v>
      </c>
      <c r="G8432" s="423"/>
      <c r="H8432" s="423">
        <v>2.8144099999999998E-2</v>
      </c>
      <c r="I8432" s="423"/>
      <c r="J8432" s="424">
        <v>3.5499999999999997E-2</v>
      </c>
      <c r="K8432" s="424"/>
      <c r="L8432" s="424"/>
    </row>
    <row r="8433" spans="1:12" ht="24" customHeight="1">
      <c r="A8433" s="300" t="s">
        <v>12986</v>
      </c>
      <c r="B8433" s="301" t="s">
        <v>13011</v>
      </c>
      <c r="C8433" s="300" t="s">
        <v>9</v>
      </c>
      <c r="D8433" s="300" t="s">
        <v>10929</v>
      </c>
      <c r="E8433" s="302" t="s">
        <v>51</v>
      </c>
      <c r="F8433" s="423" t="s">
        <v>13012</v>
      </c>
      <c r="G8433" s="423"/>
      <c r="H8433" s="423">
        <v>2.7129999999999998E-4</v>
      </c>
      <c r="I8433" s="423"/>
      <c r="J8433" s="424">
        <v>4.0800000000000003E-2</v>
      </c>
      <c r="K8433" s="424"/>
      <c r="L8433" s="424"/>
    </row>
    <row r="8434" spans="1:12" ht="17.100000000000001" customHeight="1">
      <c r="A8434" s="298"/>
      <c r="B8434" s="298"/>
      <c r="C8434" s="298"/>
      <c r="D8434" s="298"/>
      <c r="E8434" s="298"/>
      <c r="F8434" s="298"/>
      <c r="G8434" s="298"/>
      <c r="H8434" s="298"/>
      <c r="I8434" s="298"/>
      <c r="J8434" s="298" t="s">
        <v>12992</v>
      </c>
      <c r="K8434" s="298"/>
      <c r="L8434" s="298" t="s">
        <v>14926</v>
      </c>
    </row>
    <row r="8435" spans="1:12">
      <c r="A8435" s="414" t="s">
        <v>13056</v>
      </c>
      <c r="B8435" s="414"/>
      <c r="C8435" s="414"/>
      <c r="D8435" s="414"/>
      <c r="E8435" s="414"/>
      <c r="F8435" s="414"/>
      <c r="G8435" s="414"/>
      <c r="H8435" s="414"/>
      <c r="I8435" s="294"/>
      <c r="J8435" s="294"/>
      <c r="K8435" s="294"/>
      <c r="L8435" s="294"/>
    </row>
    <row r="8436" spans="1:12" ht="17.100000000000001" customHeight="1">
      <c r="A8436" s="294" t="s">
        <v>12978</v>
      </c>
      <c r="B8436" s="298" t="s">
        <v>12979</v>
      </c>
      <c r="C8436" s="294" t="s">
        <v>12980</v>
      </c>
      <c r="D8436" s="294" t="s">
        <v>12981</v>
      </c>
      <c r="E8436" s="299" t="s">
        <v>12982</v>
      </c>
      <c r="F8436" s="413" t="s">
        <v>12983</v>
      </c>
      <c r="G8436" s="413"/>
      <c r="H8436" s="413" t="s">
        <v>12984</v>
      </c>
      <c r="I8436" s="413"/>
      <c r="J8436" s="413" t="s">
        <v>12985</v>
      </c>
      <c r="K8436" s="413"/>
      <c r="L8436" s="413"/>
    </row>
    <row r="8437" spans="1:12" ht="24" customHeight="1">
      <c r="A8437" s="300" t="s">
        <v>12986</v>
      </c>
      <c r="B8437" s="301" t="s">
        <v>13057</v>
      </c>
      <c r="C8437" s="300" t="s">
        <v>9</v>
      </c>
      <c r="D8437" s="300" t="s">
        <v>12549</v>
      </c>
      <c r="E8437" s="302" t="s">
        <v>27</v>
      </c>
      <c r="F8437" s="423" t="s">
        <v>12948</v>
      </c>
      <c r="G8437" s="423"/>
      <c r="H8437" s="423">
        <v>0.25180130000000001</v>
      </c>
      <c r="I8437" s="423"/>
      <c r="J8437" s="424">
        <v>0.16370000000000001</v>
      </c>
      <c r="K8437" s="424"/>
      <c r="L8437" s="424"/>
    </row>
    <row r="8438" spans="1:12" ht="17.100000000000001" customHeight="1">
      <c r="A8438" s="298"/>
      <c r="B8438" s="298"/>
      <c r="C8438" s="298"/>
      <c r="D8438" s="298"/>
      <c r="E8438" s="298"/>
      <c r="F8438" s="298"/>
      <c r="G8438" s="298"/>
      <c r="H8438" s="298"/>
      <c r="I8438" s="298"/>
      <c r="J8438" s="298" t="s">
        <v>12992</v>
      </c>
      <c r="K8438" s="298"/>
      <c r="L8438" s="298" t="s">
        <v>12941</v>
      </c>
    </row>
    <row r="8439" spans="1:12">
      <c r="A8439" s="414" t="s">
        <v>13058</v>
      </c>
      <c r="B8439" s="414"/>
      <c r="C8439" s="414"/>
      <c r="D8439" s="414"/>
      <c r="E8439" s="414"/>
      <c r="F8439" s="414"/>
      <c r="G8439" s="414"/>
      <c r="H8439" s="414"/>
      <c r="I8439" s="294"/>
      <c r="J8439" s="294"/>
      <c r="K8439" s="294"/>
      <c r="L8439" s="294"/>
    </row>
    <row r="8440" spans="1:12" ht="17.100000000000001" customHeight="1">
      <c r="A8440" s="294" t="s">
        <v>12978</v>
      </c>
      <c r="B8440" s="298" t="s">
        <v>12979</v>
      </c>
      <c r="C8440" s="294" t="s">
        <v>12980</v>
      </c>
      <c r="D8440" s="294" t="s">
        <v>12981</v>
      </c>
      <c r="E8440" s="299" t="s">
        <v>12982</v>
      </c>
      <c r="F8440" s="413" t="s">
        <v>12983</v>
      </c>
      <c r="G8440" s="413"/>
      <c r="H8440" s="413" t="s">
        <v>12984</v>
      </c>
      <c r="I8440" s="413"/>
      <c r="J8440" s="413" t="s">
        <v>12985</v>
      </c>
      <c r="K8440" s="413"/>
      <c r="L8440" s="413"/>
    </row>
    <row r="8441" spans="1:12" ht="24" customHeight="1">
      <c r="A8441" s="300" t="s">
        <v>12986</v>
      </c>
      <c r="B8441" s="301" t="s">
        <v>13059</v>
      </c>
      <c r="C8441" s="300" t="s">
        <v>9</v>
      </c>
      <c r="D8441" s="300" t="s">
        <v>12535</v>
      </c>
      <c r="E8441" s="302" t="s">
        <v>27</v>
      </c>
      <c r="F8441" s="423" t="s">
        <v>12936</v>
      </c>
      <c r="G8441" s="423"/>
      <c r="H8441" s="423">
        <v>0.25180130000000001</v>
      </c>
      <c r="I8441" s="423"/>
      <c r="J8441" s="424">
        <v>1.26E-2</v>
      </c>
      <c r="K8441" s="424"/>
      <c r="L8441" s="424"/>
    </row>
    <row r="8442" spans="1:12" ht="17.100000000000001" customHeight="1">
      <c r="A8442" s="298"/>
      <c r="B8442" s="298"/>
      <c r="C8442" s="298"/>
      <c r="D8442" s="298"/>
      <c r="E8442" s="298"/>
      <c r="F8442" s="298"/>
      <c r="G8442" s="298"/>
      <c r="H8442" s="298"/>
      <c r="I8442" s="298"/>
      <c r="J8442" s="298" t="s">
        <v>12992</v>
      </c>
      <c r="K8442" s="298"/>
      <c r="L8442" s="298" t="s">
        <v>12904</v>
      </c>
    </row>
    <row r="8443" spans="1:12">
      <c r="A8443" s="414" t="s">
        <v>13060</v>
      </c>
      <c r="B8443" s="414"/>
      <c r="C8443" s="414"/>
      <c r="D8443" s="414"/>
      <c r="E8443" s="414"/>
      <c r="F8443" s="414"/>
      <c r="G8443" s="414"/>
      <c r="H8443" s="414"/>
      <c r="I8443" s="294"/>
      <c r="J8443" s="294"/>
      <c r="K8443" s="294"/>
      <c r="L8443" s="294"/>
    </row>
    <row r="8444" spans="1:12" ht="17.100000000000001" customHeight="1">
      <c r="A8444" s="294" t="s">
        <v>12978</v>
      </c>
      <c r="B8444" s="298" t="s">
        <v>12979</v>
      </c>
      <c r="C8444" s="294" t="s">
        <v>12980</v>
      </c>
      <c r="D8444" s="294" t="s">
        <v>12981</v>
      </c>
      <c r="E8444" s="299" t="s">
        <v>12982</v>
      </c>
      <c r="F8444" s="413" t="s">
        <v>12983</v>
      </c>
      <c r="G8444" s="413"/>
      <c r="H8444" s="413" t="s">
        <v>12984</v>
      </c>
      <c r="I8444" s="413"/>
      <c r="J8444" s="413" t="s">
        <v>12985</v>
      </c>
      <c r="K8444" s="413"/>
      <c r="L8444" s="413"/>
    </row>
    <row r="8445" spans="1:12" ht="24" customHeight="1">
      <c r="A8445" s="300" t="s">
        <v>12986</v>
      </c>
      <c r="B8445" s="301" t="s">
        <v>13061</v>
      </c>
      <c r="C8445" s="300" t="s">
        <v>9</v>
      </c>
      <c r="D8445" s="300" t="s">
        <v>12522</v>
      </c>
      <c r="E8445" s="302" t="s">
        <v>27</v>
      </c>
      <c r="F8445" s="423" t="s">
        <v>12964</v>
      </c>
      <c r="G8445" s="423"/>
      <c r="H8445" s="423">
        <v>0.25180130000000001</v>
      </c>
      <c r="I8445" s="423"/>
      <c r="J8445" s="424">
        <v>0.6371</v>
      </c>
      <c r="K8445" s="424"/>
      <c r="L8445" s="424"/>
    </row>
    <row r="8446" spans="1:12" ht="24" customHeight="1">
      <c r="A8446" s="300" t="s">
        <v>12986</v>
      </c>
      <c r="B8446" s="301" t="s">
        <v>13062</v>
      </c>
      <c r="C8446" s="300" t="s">
        <v>9</v>
      </c>
      <c r="D8446" s="300" t="s">
        <v>12527</v>
      </c>
      <c r="E8446" s="302" t="s">
        <v>27</v>
      </c>
      <c r="F8446" s="423" t="s">
        <v>13063</v>
      </c>
      <c r="G8446" s="423"/>
      <c r="H8446" s="423">
        <v>0.25180130000000001</v>
      </c>
      <c r="I8446" s="423"/>
      <c r="J8446" s="424">
        <v>8.5599999999999996E-2</v>
      </c>
      <c r="K8446" s="424"/>
      <c r="L8446" s="424"/>
    </row>
    <row r="8447" spans="1:12" ht="17.100000000000001" customHeight="1">
      <c r="A8447" s="298"/>
      <c r="B8447" s="298"/>
      <c r="C8447" s="298"/>
      <c r="D8447" s="298"/>
      <c r="E8447" s="298"/>
      <c r="F8447" s="298"/>
      <c r="G8447" s="298"/>
      <c r="H8447" s="298"/>
      <c r="I8447" s="298"/>
      <c r="J8447" s="298" t="s">
        <v>12992</v>
      </c>
      <c r="K8447" s="298"/>
      <c r="L8447" s="298" t="s">
        <v>14927</v>
      </c>
    </row>
    <row r="8448" spans="1:12" ht="17.100000000000001" customHeight="1">
      <c r="A8448" s="294" t="s">
        <v>13014</v>
      </c>
      <c r="B8448" s="294"/>
      <c r="C8448" s="294"/>
      <c r="D8448" s="294"/>
      <c r="E8448" s="294"/>
      <c r="F8448" s="294"/>
      <c r="G8448" s="294"/>
      <c r="H8448" s="294"/>
      <c r="I8448" s="294"/>
      <c r="J8448" s="294"/>
      <c r="K8448" s="294"/>
      <c r="L8448" s="294"/>
    </row>
    <row r="8449" spans="1:12" ht="17.100000000000001" customHeight="1">
      <c r="A8449" s="298"/>
      <c r="B8449" s="298"/>
      <c r="C8449" s="298"/>
      <c r="D8449" s="298"/>
      <c r="E8449" s="298"/>
      <c r="F8449" s="298"/>
      <c r="G8449" s="298"/>
      <c r="H8449" s="298"/>
      <c r="I8449" s="298"/>
      <c r="J8449" s="298" t="s">
        <v>13015</v>
      </c>
      <c r="K8449" s="298"/>
      <c r="L8449" s="298" t="s">
        <v>14928</v>
      </c>
    </row>
    <row r="8450" spans="1:12" ht="17.100000000000001" customHeight="1">
      <c r="A8450" s="298"/>
      <c r="B8450" s="298"/>
      <c r="C8450" s="298"/>
      <c r="D8450" s="298"/>
      <c r="E8450" s="298"/>
      <c r="F8450" s="298"/>
      <c r="G8450" s="298"/>
      <c r="H8450" s="298"/>
      <c r="I8450" s="298"/>
      <c r="J8450" s="298" t="s">
        <v>13017</v>
      </c>
      <c r="K8450" s="298" t="s">
        <v>13018</v>
      </c>
      <c r="L8450" s="298" t="s">
        <v>13761</v>
      </c>
    </row>
    <row r="8451" spans="1:12" ht="17.100000000000001" customHeight="1">
      <c r="A8451" s="298"/>
      <c r="B8451" s="298"/>
      <c r="C8451" s="298"/>
      <c r="D8451" s="298"/>
      <c r="E8451" s="298"/>
      <c r="F8451" s="298"/>
      <c r="G8451" s="298"/>
      <c r="H8451" s="298"/>
      <c r="I8451" s="298"/>
      <c r="J8451" s="298" t="s">
        <v>13020</v>
      </c>
      <c r="K8451" s="298"/>
      <c r="L8451" s="298" t="s">
        <v>14929</v>
      </c>
    </row>
    <row r="8452" spans="1:12" ht="17.100000000000001" customHeight="1">
      <c r="A8452" s="298"/>
      <c r="B8452" s="298"/>
      <c r="C8452" s="298"/>
      <c r="D8452" s="298"/>
      <c r="E8452" s="298"/>
      <c r="F8452" s="298"/>
      <c r="G8452" s="298"/>
      <c r="H8452" s="298"/>
      <c r="I8452" s="298"/>
      <c r="J8452" s="298" t="s">
        <v>13022</v>
      </c>
      <c r="K8452" s="298" t="s">
        <v>12974</v>
      </c>
      <c r="L8452" s="298" t="s">
        <v>14930</v>
      </c>
    </row>
    <row r="8453" spans="1:12" ht="17.100000000000001" customHeight="1">
      <c r="A8453" s="298"/>
      <c r="B8453" s="298"/>
      <c r="C8453" s="298"/>
      <c r="D8453" s="298"/>
      <c r="E8453" s="298"/>
      <c r="F8453" s="298"/>
      <c r="G8453" s="298"/>
      <c r="H8453" s="298"/>
      <c r="I8453" s="298"/>
      <c r="J8453" s="298" t="s">
        <v>13024</v>
      </c>
      <c r="K8453" s="298"/>
      <c r="L8453" s="298" t="s">
        <v>14931</v>
      </c>
    </row>
    <row r="8454" spans="1:12" ht="30" customHeight="1">
      <c r="A8454" s="299"/>
      <c r="B8454" s="299"/>
      <c r="C8454" s="299"/>
      <c r="D8454" s="299"/>
      <c r="E8454" s="299"/>
      <c r="F8454" s="299"/>
      <c r="G8454" s="299"/>
      <c r="H8454" s="299"/>
      <c r="I8454" s="299"/>
      <c r="J8454" s="299"/>
      <c r="K8454" s="299"/>
      <c r="L8454" s="299"/>
    </row>
    <row r="8455" spans="1:12" ht="24" customHeight="1">
      <c r="A8455" s="295" t="s">
        <v>14932</v>
      </c>
      <c r="B8455" s="296" t="s">
        <v>14769</v>
      </c>
      <c r="C8455" s="295" t="s">
        <v>9</v>
      </c>
      <c r="D8455" s="295" t="s">
        <v>3949</v>
      </c>
      <c r="E8455" s="297" t="s">
        <v>20</v>
      </c>
      <c r="F8455" s="296"/>
      <c r="G8455" s="296"/>
      <c r="H8455" s="296"/>
      <c r="I8455" s="296"/>
      <c r="J8455" s="296"/>
      <c r="K8455" s="296"/>
      <c r="L8455" s="296"/>
    </row>
    <row r="8456" spans="1:12">
      <c r="A8456" s="414" t="s">
        <v>12977</v>
      </c>
      <c r="B8456" s="414"/>
      <c r="C8456" s="414"/>
      <c r="D8456" s="414"/>
      <c r="E8456" s="414"/>
      <c r="F8456" s="414"/>
      <c r="G8456" s="414"/>
      <c r="H8456" s="414"/>
      <c r="I8456" s="294"/>
      <c r="J8456" s="294"/>
      <c r="K8456" s="294"/>
      <c r="L8456" s="294"/>
    </row>
    <row r="8457" spans="1:12" ht="17.100000000000001" customHeight="1">
      <c r="A8457" s="294" t="s">
        <v>12978</v>
      </c>
      <c r="B8457" s="298" t="s">
        <v>12979</v>
      </c>
      <c r="C8457" s="294" t="s">
        <v>12980</v>
      </c>
      <c r="D8457" s="294" t="s">
        <v>12981</v>
      </c>
      <c r="E8457" s="299" t="s">
        <v>12982</v>
      </c>
      <c r="F8457" s="413" t="s">
        <v>12983</v>
      </c>
      <c r="G8457" s="413"/>
      <c r="H8457" s="413" t="s">
        <v>12984</v>
      </c>
      <c r="I8457" s="413"/>
      <c r="J8457" s="413" t="s">
        <v>12985</v>
      </c>
      <c r="K8457" s="413"/>
      <c r="L8457" s="413"/>
    </row>
    <row r="8458" spans="1:12" ht="24" customHeight="1">
      <c r="A8458" s="300" t="s">
        <v>12986</v>
      </c>
      <c r="B8458" s="301" t="s">
        <v>13085</v>
      </c>
      <c r="C8458" s="300" t="s">
        <v>9</v>
      </c>
      <c r="D8458" s="300" t="s">
        <v>7909</v>
      </c>
      <c r="E8458" s="302" t="s">
        <v>51</v>
      </c>
      <c r="F8458" s="423" t="s">
        <v>13086</v>
      </c>
      <c r="G8458" s="423"/>
      <c r="H8458" s="423">
        <v>2.498E-4</v>
      </c>
      <c r="I8458" s="423"/>
      <c r="J8458" s="424">
        <v>2.5999999999999999E-2</v>
      </c>
      <c r="K8458" s="424"/>
      <c r="L8458" s="424"/>
    </row>
    <row r="8459" spans="1:12" ht="24" customHeight="1">
      <c r="A8459" s="300" t="s">
        <v>12986</v>
      </c>
      <c r="B8459" s="301" t="s">
        <v>13087</v>
      </c>
      <c r="C8459" s="300" t="s">
        <v>9</v>
      </c>
      <c r="D8459" s="300" t="s">
        <v>8873</v>
      </c>
      <c r="E8459" s="302" t="s">
        <v>51</v>
      </c>
      <c r="F8459" s="423" t="s">
        <v>13088</v>
      </c>
      <c r="G8459" s="423"/>
      <c r="H8459" s="423">
        <v>2.3900000000000002E-5</v>
      </c>
      <c r="I8459" s="423"/>
      <c r="J8459" s="424">
        <v>2.0799999999999999E-2</v>
      </c>
      <c r="K8459" s="424"/>
      <c r="L8459" s="424"/>
    </row>
    <row r="8460" spans="1:12" ht="48" customHeight="1">
      <c r="A8460" s="300" t="s">
        <v>12986</v>
      </c>
      <c r="B8460" s="301" t="s">
        <v>13089</v>
      </c>
      <c r="C8460" s="300" t="s">
        <v>9</v>
      </c>
      <c r="D8460" s="300" t="s">
        <v>9227</v>
      </c>
      <c r="E8460" s="302" t="s">
        <v>51</v>
      </c>
      <c r="F8460" s="423" t="s">
        <v>13090</v>
      </c>
      <c r="G8460" s="423"/>
      <c r="H8460" s="423">
        <v>1.66E-5</v>
      </c>
      <c r="I8460" s="423"/>
      <c r="J8460" s="424">
        <v>2.2200000000000001E-2</v>
      </c>
      <c r="K8460" s="424"/>
      <c r="L8460" s="424"/>
    </row>
    <row r="8461" spans="1:12" ht="24" customHeight="1">
      <c r="A8461" s="300" t="s">
        <v>12986</v>
      </c>
      <c r="B8461" s="301" t="s">
        <v>13091</v>
      </c>
      <c r="C8461" s="300" t="s">
        <v>9</v>
      </c>
      <c r="D8461" s="300" t="s">
        <v>9580</v>
      </c>
      <c r="E8461" s="302" t="s">
        <v>51</v>
      </c>
      <c r="F8461" s="423" t="s">
        <v>13092</v>
      </c>
      <c r="G8461" s="423"/>
      <c r="H8461" s="423">
        <v>1.6399999999999999E-5</v>
      </c>
      <c r="I8461" s="423"/>
      <c r="J8461" s="424">
        <v>1.47E-2</v>
      </c>
      <c r="K8461" s="424"/>
      <c r="L8461" s="424"/>
    </row>
    <row r="8462" spans="1:12" ht="24" customHeight="1">
      <c r="A8462" s="300" t="s">
        <v>12986</v>
      </c>
      <c r="B8462" s="301" t="s">
        <v>12987</v>
      </c>
      <c r="C8462" s="300" t="s">
        <v>9</v>
      </c>
      <c r="D8462" s="300" t="s">
        <v>9831</v>
      </c>
      <c r="E8462" s="302" t="s">
        <v>12988</v>
      </c>
      <c r="F8462" s="423" t="s">
        <v>12989</v>
      </c>
      <c r="G8462" s="423"/>
      <c r="H8462" s="423">
        <v>5.7793999999999996E-3</v>
      </c>
      <c r="I8462" s="423"/>
      <c r="J8462" s="424">
        <v>5.8500000000000003E-2</v>
      </c>
      <c r="K8462" s="424"/>
      <c r="L8462" s="424"/>
    </row>
    <row r="8463" spans="1:12" ht="36" customHeight="1">
      <c r="A8463" s="300" t="s">
        <v>12986</v>
      </c>
      <c r="B8463" s="301" t="s">
        <v>12990</v>
      </c>
      <c r="C8463" s="300" t="s">
        <v>9</v>
      </c>
      <c r="D8463" s="300" t="s">
        <v>11426</v>
      </c>
      <c r="E8463" s="302" t="s">
        <v>51</v>
      </c>
      <c r="F8463" s="423" t="s">
        <v>12991</v>
      </c>
      <c r="G8463" s="423"/>
      <c r="H8463" s="423">
        <v>3.0299999999999999E-4</v>
      </c>
      <c r="I8463" s="423"/>
      <c r="J8463" s="424">
        <v>4.0099999999999997E-2</v>
      </c>
      <c r="K8463" s="424"/>
      <c r="L8463" s="424"/>
    </row>
    <row r="8464" spans="1:12" ht="17.100000000000001" customHeight="1">
      <c r="A8464" s="298"/>
      <c r="B8464" s="298"/>
      <c r="C8464" s="298"/>
      <c r="D8464" s="298"/>
      <c r="E8464" s="298"/>
      <c r="F8464" s="298"/>
      <c r="G8464" s="298"/>
      <c r="H8464" s="298"/>
      <c r="I8464" s="298"/>
      <c r="J8464" s="298" t="s">
        <v>12992</v>
      </c>
      <c r="K8464" s="298"/>
      <c r="L8464" s="298" t="s">
        <v>12931</v>
      </c>
    </row>
    <row r="8465" spans="1:12">
      <c r="A8465" s="414" t="s">
        <v>12994</v>
      </c>
      <c r="B8465" s="414"/>
      <c r="C8465" s="414"/>
      <c r="D8465" s="414"/>
      <c r="E8465" s="414"/>
      <c r="F8465" s="414"/>
      <c r="G8465" s="414"/>
      <c r="H8465" s="414"/>
      <c r="I8465" s="294"/>
      <c r="J8465" s="294"/>
      <c r="K8465" s="294"/>
      <c r="L8465" s="294"/>
    </row>
    <row r="8466" spans="1:12" ht="17.100000000000001" customHeight="1">
      <c r="A8466" s="294" t="s">
        <v>12978</v>
      </c>
      <c r="B8466" s="298" t="s">
        <v>12979</v>
      </c>
      <c r="C8466" s="294" t="s">
        <v>12980</v>
      </c>
      <c r="D8466" s="294" t="s">
        <v>12981</v>
      </c>
      <c r="E8466" s="299" t="s">
        <v>12982</v>
      </c>
      <c r="F8466" s="413" t="s">
        <v>12983</v>
      </c>
      <c r="G8466" s="413"/>
      <c r="H8466" s="413" t="s">
        <v>12984</v>
      </c>
      <c r="I8466" s="413"/>
      <c r="J8466" s="413" t="s">
        <v>12985</v>
      </c>
      <c r="K8466" s="413"/>
      <c r="L8466" s="413"/>
    </row>
    <row r="8467" spans="1:12" ht="24" customHeight="1">
      <c r="A8467" s="300" t="s">
        <v>12986</v>
      </c>
      <c r="B8467" s="301" t="s">
        <v>13197</v>
      </c>
      <c r="C8467" s="300" t="s">
        <v>9</v>
      </c>
      <c r="D8467" s="300" t="s">
        <v>6983</v>
      </c>
      <c r="E8467" s="302" t="s">
        <v>27</v>
      </c>
      <c r="F8467" s="423" t="s">
        <v>13198</v>
      </c>
      <c r="G8467" s="423"/>
      <c r="H8467" s="423">
        <v>0.218724</v>
      </c>
      <c r="I8467" s="423"/>
      <c r="J8467" s="424">
        <v>1.1046</v>
      </c>
      <c r="K8467" s="424"/>
      <c r="L8467" s="424"/>
    </row>
    <row r="8468" spans="1:12" ht="24" customHeight="1">
      <c r="A8468" s="300" t="s">
        <v>12986</v>
      </c>
      <c r="B8468" s="301" t="s">
        <v>13199</v>
      </c>
      <c r="C8468" s="300" t="s">
        <v>9</v>
      </c>
      <c r="D8468" s="300" t="s">
        <v>8746</v>
      </c>
      <c r="E8468" s="302" t="s">
        <v>27</v>
      </c>
      <c r="F8468" s="423" t="s">
        <v>13196</v>
      </c>
      <c r="G8468" s="423"/>
      <c r="H8468" s="423">
        <v>0.218724</v>
      </c>
      <c r="I8468" s="423"/>
      <c r="J8468" s="424">
        <v>1.5726</v>
      </c>
      <c r="K8468" s="424"/>
      <c r="L8468" s="424"/>
    </row>
    <row r="8469" spans="1:12" ht="17.100000000000001" customHeight="1">
      <c r="A8469" s="298"/>
      <c r="B8469" s="298"/>
      <c r="C8469" s="298"/>
      <c r="D8469" s="298"/>
      <c r="E8469" s="298"/>
      <c r="F8469" s="298"/>
      <c r="G8469" s="298"/>
      <c r="H8469" s="298"/>
      <c r="I8469" s="298"/>
      <c r="J8469" s="298" t="s">
        <v>12992</v>
      </c>
      <c r="K8469" s="298"/>
      <c r="L8469" s="298" t="s">
        <v>14770</v>
      </c>
    </row>
    <row r="8470" spans="1:12">
      <c r="A8470" s="414" t="s">
        <v>12998</v>
      </c>
      <c r="B8470" s="414"/>
      <c r="C8470" s="414"/>
      <c r="D8470" s="414"/>
      <c r="E8470" s="414"/>
      <c r="F8470" s="414"/>
      <c r="G8470" s="414"/>
      <c r="H8470" s="414"/>
      <c r="I8470" s="294"/>
      <c r="J8470" s="294"/>
      <c r="K8470" s="294"/>
      <c r="L8470" s="294"/>
    </row>
    <row r="8471" spans="1:12" ht="17.100000000000001" customHeight="1">
      <c r="A8471" s="294" t="s">
        <v>12978</v>
      </c>
      <c r="B8471" s="298" t="s">
        <v>12979</v>
      </c>
      <c r="C8471" s="294" t="s">
        <v>12980</v>
      </c>
      <c r="D8471" s="294" t="s">
        <v>12981</v>
      </c>
      <c r="E8471" s="299" t="s">
        <v>12982</v>
      </c>
      <c r="F8471" s="413" t="s">
        <v>12983</v>
      </c>
      <c r="G8471" s="413"/>
      <c r="H8471" s="413" t="s">
        <v>12984</v>
      </c>
      <c r="I8471" s="413"/>
      <c r="J8471" s="413" t="s">
        <v>12985</v>
      </c>
      <c r="K8471" s="413"/>
      <c r="L8471" s="413"/>
    </row>
    <row r="8472" spans="1:12" ht="24" customHeight="1">
      <c r="A8472" s="300" t="s">
        <v>12986</v>
      </c>
      <c r="B8472" s="301" t="s">
        <v>14771</v>
      </c>
      <c r="C8472" s="300" t="s">
        <v>9</v>
      </c>
      <c r="D8472" s="300" t="s">
        <v>8762</v>
      </c>
      <c r="E8472" s="302" t="s">
        <v>20</v>
      </c>
      <c r="F8472" s="423" t="s">
        <v>14772</v>
      </c>
      <c r="G8472" s="423"/>
      <c r="H8472" s="423">
        <v>1.1000000000000001</v>
      </c>
      <c r="I8472" s="423"/>
      <c r="J8472" s="424">
        <v>28.03</v>
      </c>
      <c r="K8472" s="424"/>
      <c r="L8472" s="424"/>
    </row>
    <row r="8473" spans="1:12" ht="24" customHeight="1">
      <c r="A8473" s="300" t="s">
        <v>12986</v>
      </c>
      <c r="B8473" s="301" t="s">
        <v>13099</v>
      </c>
      <c r="C8473" s="300" t="s">
        <v>9</v>
      </c>
      <c r="D8473" s="300" t="s">
        <v>7224</v>
      </c>
      <c r="E8473" s="302" t="s">
        <v>51</v>
      </c>
      <c r="F8473" s="423" t="s">
        <v>13100</v>
      </c>
      <c r="G8473" s="423"/>
      <c r="H8473" s="423">
        <v>2.9499000000000001E-3</v>
      </c>
      <c r="I8473" s="423"/>
      <c r="J8473" s="424">
        <v>2.7099999999999999E-2</v>
      </c>
      <c r="K8473" s="424"/>
      <c r="L8473" s="424"/>
    </row>
    <row r="8474" spans="1:12" ht="24" customHeight="1">
      <c r="A8474" s="300" t="s">
        <v>12986</v>
      </c>
      <c r="B8474" s="301" t="s">
        <v>13101</v>
      </c>
      <c r="C8474" s="300" t="s">
        <v>9</v>
      </c>
      <c r="D8474" s="300" t="s">
        <v>7359</v>
      </c>
      <c r="E8474" s="302" t="s">
        <v>51</v>
      </c>
      <c r="F8474" s="423" t="s">
        <v>13102</v>
      </c>
      <c r="G8474" s="423"/>
      <c r="H8474" s="423">
        <v>9.5199999999999997E-5</v>
      </c>
      <c r="I8474" s="423"/>
      <c r="J8474" s="424">
        <v>1.2200000000000001E-2</v>
      </c>
      <c r="K8474" s="424"/>
      <c r="L8474" s="424"/>
    </row>
    <row r="8475" spans="1:12" ht="24" customHeight="1">
      <c r="A8475" s="300" t="s">
        <v>12986</v>
      </c>
      <c r="B8475" s="301" t="s">
        <v>13103</v>
      </c>
      <c r="C8475" s="300" t="s">
        <v>9</v>
      </c>
      <c r="D8475" s="300" t="s">
        <v>8851</v>
      </c>
      <c r="E8475" s="302" t="s">
        <v>51</v>
      </c>
      <c r="F8475" s="423" t="s">
        <v>13104</v>
      </c>
      <c r="G8475" s="423"/>
      <c r="H8475" s="423">
        <v>7.6199999999999995E-5</v>
      </c>
      <c r="I8475" s="423"/>
      <c r="J8475" s="424">
        <v>1.4800000000000001E-2</v>
      </c>
      <c r="K8475" s="424"/>
      <c r="L8475" s="424"/>
    </row>
    <row r="8476" spans="1:12" ht="24" customHeight="1">
      <c r="A8476" s="300" t="s">
        <v>12986</v>
      </c>
      <c r="B8476" s="301" t="s">
        <v>13105</v>
      </c>
      <c r="C8476" s="300" t="s">
        <v>9</v>
      </c>
      <c r="D8476" s="300" t="s">
        <v>8852</v>
      </c>
      <c r="E8476" s="302" t="s">
        <v>51</v>
      </c>
      <c r="F8476" s="423" t="s">
        <v>13106</v>
      </c>
      <c r="G8476" s="423"/>
      <c r="H8476" s="423">
        <v>1.6399999999999999E-5</v>
      </c>
      <c r="I8476" s="423"/>
      <c r="J8476" s="424">
        <v>8.9999999999999993E-3</v>
      </c>
      <c r="K8476" s="424"/>
      <c r="L8476" s="424"/>
    </row>
    <row r="8477" spans="1:12" ht="24" customHeight="1">
      <c r="A8477" s="300" t="s">
        <v>12986</v>
      </c>
      <c r="B8477" s="301" t="s">
        <v>13107</v>
      </c>
      <c r="C8477" s="300" t="s">
        <v>9</v>
      </c>
      <c r="D8477" s="300" t="s">
        <v>9000</v>
      </c>
      <c r="E8477" s="302" t="s">
        <v>51</v>
      </c>
      <c r="F8477" s="423" t="s">
        <v>13108</v>
      </c>
      <c r="G8477" s="423"/>
      <c r="H8477" s="423">
        <v>3.3574999999999998E-3</v>
      </c>
      <c r="I8477" s="423"/>
      <c r="J8477" s="424">
        <v>2.2700000000000001E-2</v>
      </c>
      <c r="K8477" s="424"/>
      <c r="L8477" s="424"/>
    </row>
    <row r="8478" spans="1:12" ht="24" customHeight="1">
      <c r="A8478" s="300" t="s">
        <v>12986</v>
      </c>
      <c r="B8478" s="301" t="s">
        <v>13109</v>
      </c>
      <c r="C8478" s="300" t="s">
        <v>9</v>
      </c>
      <c r="D8478" s="300" t="s">
        <v>9574</v>
      </c>
      <c r="E8478" s="302" t="s">
        <v>51</v>
      </c>
      <c r="F8478" s="423" t="s">
        <v>13110</v>
      </c>
      <c r="G8478" s="423"/>
      <c r="H8478" s="423">
        <v>1.0647E-3</v>
      </c>
      <c r="I8478" s="423"/>
      <c r="J8478" s="424">
        <v>9.4000000000000004E-3</v>
      </c>
      <c r="K8478" s="424"/>
      <c r="L8478" s="424"/>
    </row>
    <row r="8479" spans="1:12" ht="24" customHeight="1">
      <c r="A8479" s="300" t="s">
        <v>12986</v>
      </c>
      <c r="B8479" s="301" t="s">
        <v>13111</v>
      </c>
      <c r="C8479" s="300" t="s">
        <v>9</v>
      </c>
      <c r="D8479" s="300" t="s">
        <v>10714</v>
      </c>
      <c r="E8479" s="302" t="s">
        <v>93</v>
      </c>
      <c r="F8479" s="423" t="s">
        <v>13112</v>
      </c>
      <c r="G8479" s="423"/>
      <c r="H8479" s="423">
        <v>5.597E-4</v>
      </c>
      <c r="I8479" s="423"/>
      <c r="J8479" s="424">
        <v>8.5000000000000006E-3</v>
      </c>
      <c r="K8479" s="424"/>
      <c r="L8479" s="424"/>
    </row>
    <row r="8480" spans="1:12" ht="24" customHeight="1">
      <c r="A8480" s="300" t="s">
        <v>12986</v>
      </c>
      <c r="B8480" s="301" t="s">
        <v>13113</v>
      </c>
      <c r="C8480" s="300" t="s">
        <v>9</v>
      </c>
      <c r="D8480" s="300" t="s">
        <v>10809</v>
      </c>
      <c r="E8480" s="302" t="s">
        <v>51</v>
      </c>
      <c r="F8480" s="423" t="s">
        <v>13114</v>
      </c>
      <c r="G8480" s="423"/>
      <c r="H8480" s="423">
        <v>5.597E-4</v>
      </c>
      <c r="I8480" s="423"/>
      <c r="J8480" s="424">
        <v>6.7000000000000002E-3</v>
      </c>
      <c r="K8480" s="424"/>
      <c r="L8480" s="424"/>
    </row>
    <row r="8481" spans="1:12" ht="24" customHeight="1">
      <c r="A8481" s="300" t="s">
        <v>12986</v>
      </c>
      <c r="B8481" s="301" t="s">
        <v>13115</v>
      </c>
      <c r="C8481" s="300" t="s">
        <v>9</v>
      </c>
      <c r="D8481" s="300" t="s">
        <v>10810</v>
      </c>
      <c r="E8481" s="302" t="s">
        <v>51</v>
      </c>
      <c r="F8481" s="423" t="s">
        <v>13116</v>
      </c>
      <c r="G8481" s="423"/>
      <c r="H8481" s="423">
        <v>5.597E-4</v>
      </c>
      <c r="I8481" s="423"/>
      <c r="J8481" s="424">
        <v>1.49E-2</v>
      </c>
      <c r="K8481" s="424"/>
      <c r="L8481" s="424"/>
    </row>
    <row r="8482" spans="1:12" ht="24" customHeight="1">
      <c r="A8482" s="300" t="s">
        <v>12986</v>
      </c>
      <c r="B8482" s="301" t="s">
        <v>13117</v>
      </c>
      <c r="C8482" s="300" t="s">
        <v>9</v>
      </c>
      <c r="D8482" s="300" t="s">
        <v>10837</v>
      </c>
      <c r="E8482" s="302" t="s">
        <v>51</v>
      </c>
      <c r="F8482" s="423" t="s">
        <v>13118</v>
      </c>
      <c r="G8482" s="423"/>
      <c r="H8482" s="423">
        <v>1.9000000000000001E-5</v>
      </c>
      <c r="I8482" s="423"/>
      <c r="J8482" s="424">
        <v>8.5000000000000006E-3</v>
      </c>
      <c r="K8482" s="424"/>
      <c r="L8482" s="424"/>
    </row>
    <row r="8483" spans="1:12" ht="24" customHeight="1">
      <c r="A8483" s="300" t="s">
        <v>12986</v>
      </c>
      <c r="B8483" s="301" t="s">
        <v>13003</v>
      </c>
      <c r="C8483" s="300" t="s">
        <v>9</v>
      </c>
      <c r="D8483" s="300" t="s">
        <v>7216</v>
      </c>
      <c r="E8483" s="302" t="s">
        <v>51</v>
      </c>
      <c r="F8483" s="423" t="s">
        <v>13004</v>
      </c>
      <c r="G8483" s="423"/>
      <c r="H8483" s="423">
        <v>1.1207999999999999E-3</v>
      </c>
      <c r="I8483" s="423"/>
      <c r="J8483" s="424">
        <v>3.7400000000000003E-2</v>
      </c>
      <c r="K8483" s="424"/>
      <c r="L8483" s="424"/>
    </row>
    <row r="8484" spans="1:12" ht="24" customHeight="1">
      <c r="A8484" s="300" t="s">
        <v>12986</v>
      </c>
      <c r="B8484" s="301" t="s">
        <v>13005</v>
      </c>
      <c r="C8484" s="300" t="s">
        <v>9</v>
      </c>
      <c r="D8484" s="300" t="s">
        <v>7393</v>
      </c>
      <c r="E8484" s="302" t="s">
        <v>12988</v>
      </c>
      <c r="F8484" s="423" t="s">
        <v>13006</v>
      </c>
      <c r="G8484" s="423"/>
      <c r="H8484" s="423">
        <v>6.7420000000000002E-4</v>
      </c>
      <c r="I8484" s="423"/>
      <c r="J8484" s="424">
        <v>3.6400000000000002E-2</v>
      </c>
      <c r="K8484" s="424"/>
      <c r="L8484" s="424"/>
    </row>
    <row r="8485" spans="1:12" ht="24" customHeight="1">
      <c r="A8485" s="300" t="s">
        <v>12986</v>
      </c>
      <c r="B8485" s="301" t="s">
        <v>13007</v>
      </c>
      <c r="C8485" s="300" t="s">
        <v>9</v>
      </c>
      <c r="D8485" s="300" t="s">
        <v>10619</v>
      </c>
      <c r="E8485" s="302" t="s">
        <v>51</v>
      </c>
      <c r="F8485" s="423" t="s">
        <v>13008</v>
      </c>
      <c r="G8485" s="423"/>
      <c r="H8485" s="423">
        <v>5.2300000000000003E-4</v>
      </c>
      <c r="I8485" s="423"/>
      <c r="J8485" s="424">
        <v>0.1</v>
      </c>
      <c r="K8485" s="424"/>
      <c r="L8485" s="424"/>
    </row>
    <row r="8486" spans="1:12" ht="24" customHeight="1">
      <c r="A8486" s="300" t="s">
        <v>12986</v>
      </c>
      <c r="B8486" s="301" t="s">
        <v>13009</v>
      </c>
      <c r="C8486" s="300" t="s">
        <v>9</v>
      </c>
      <c r="D8486" s="300" t="s">
        <v>10769</v>
      </c>
      <c r="E8486" s="302" t="s">
        <v>51</v>
      </c>
      <c r="F8486" s="423" t="s">
        <v>13010</v>
      </c>
      <c r="G8486" s="423"/>
      <c r="H8486" s="423">
        <v>4.7017000000000003E-2</v>
      </c>
      <c r="I8486" s="423"/>
      <c r="J8486" s="424">
        <v>5.9200000000000003E-2</v>
      </c>
      <c r="K8486" s="424"/>
      <c r="L8486" s="424"/>
    </row>
    <row r="8487" spans="1:12" ht="24" customHeight="1">
      <c r="A8487" s="300" t="s">
        <v>12986</v>
      </c>
      <c r="B8487" s="301" t="s">
        <v>13011</v>
      </c>
      <c r="C8487" s="300" t="s">
        <v>9</v>
      </c>
      <c r="D8487" s="300" t="s">
        <v>10929</v>
      </c>
      <c r="E8487" s="302" t="s">
        <v>51</v>
      </c>
      <c r="F8487" s="423" t="s">
        <v>13012</v>
      </c>
      <c r="G8487" s="423"/>
      <c r="H8487" s="423">
        <v>4.5320000000000001E-4</v>
      </c>
      <c r="I8487" s="423"/>
      <c r="J8487" s="424">
        <v>6.8199999999999997E-2</v>
      </c>
      <c r="K8487" s="424"/>
      <c r="L8487" s="424"/>
    </row>
    <row r="8488" spans="1:12" ht="17.100000000000001" customHeight="1">
      <c r="A8488" s="298"/>
      <c r="B8488" s="298"/>
      <c r="C8488" s="298"/>
      <c r="D8488" s="298"/>
      <c r="E8488" s="298"/>
      <c r="F8488" s="298"/>
      <c r="G8488" s="298"/>
      <c r="H8488" s="298"/>
      <c r="I8488" s="298"/>
      <c r="J8488" s="298" t="s">
        <v>12992</v>
      </c>
      <c r="K8488" s="298"/>
      <c r="L8488" s="298" t="s">
        <v>14773</v>
      </c>
    </row>
    <row r="8489" spans="1:12">
      <c r="A8489" s="414" t="s">
        <v>13056</v>
      </c>
      <c r="B8489" s="414"/>
      <c r="C8489" s="414"/>
      <c r="D8489" s="414"/>
      <c r="E8489" s="414"/>
      <c r="F8489" s="414"/>
      <c r="G8489" s="414"/>
      <c r="H8489" s="414"/>
      <c r="I8489" s="294"/>
      <c r="J8489" s="294"/>
      <c r="K8489" s="294"/>
      <c r="L8489" s="294"/>
    </row>
    <row r="8490" spans="1:12" ht="17.100000000000001" customHeight="1">
      <c r="A8490" s="294" t="s">
        <v>12978</v>
      </c>
      <c r="B8490" s="298" t="s">
        <v>12979</v>
      </c>
      <c r="C8490" s="294" t="s">
        <v>12980</v>
      </c>
      <c r="D8490" s="294" t="s">
        <v>12981</v>
      </c>
      <c r="E8490" s="299" t="s">
        <v>12982</v>
      </c>
      <c r="F8490" s="413" t="s">
        <v>12983</v>
      </c>
      <c r="G8490" s="413"/>
      <c r="H8490" s="413" t="s">
        <v>12984</v>
      </c>
      <c r="I8490" s="413"/>
      <c r="J8490" s="413" t="s">
        <v>12985</v>
      </c>
      <c r="K8490" s="413"/>
      <c r="L8490" s="413"/>
    </row>
    <row r="8491" spans="1:12" ht="24" customHeight="1">
      <c r="A8491" s="300" t="s">
        <v>12986</v>
      </c>
      <c r="B8491" s="301" t="s">
        <v>13057</v>
      </c>
      <c r="C8491" s="300" t="s">
        <v>9</v>
      </c>
      <c r="D8491" s="300" t="s">
        <v>12549</v>
      </c>
      <c r="E8491" s="302" t="s">
        <v>27</v>
      </c>
      <c r="F8491" s="423" t="s">
        <v>12948</v>
      </c>
      <c r="G8491" s="423"/>
      <c r="H8491" s="423">
        <v>0.4206548</v>
      </c>
      <c r="I8491" s="423"/>
      <c r="J8491" s="424">
        <v>0.27339999999999998</v>
      </c>
      <c r="K8491" s="424"/>
      <c r="L8491" s="424"/>
    </row>
    <row r="8492" spans="1:12" ht="17.100000000000001" customHeight="1">
      <c r="A8492" s="298"/>
      <c r="B8492" s="298"/>
      <c r="C8492" s="298"/>
      <c r="D8492" s="298"/>
      <c r="E8492" s="298"/>
      <c r="F8492" s="298"/>
      <c r="G8492" s="298"/>
      <c r="H8492" s="298"/>
      <c r="I8492" s="298"/>
      <c r="J8492" s="298" t="s">
        <v>12992</v>
      </c>
      <c r="K8492" s="298"/>
      <c r="L8492" s="298" t="s">
        <v>12916</v>
      </c>
    </row>
    <row r="8493" spans="1:12">
      <c r="A8493" s="414" t="s">
        <v>13058</v>
      </c>
      <c r="B8493" s="414"/>
      <c r="C8493" s="414"/>
      <c r="D8493" s="414"/>
      <c r="E8493" s="414"/>
      <c r="F8493" s="414"/>
      <c r="G8493" s="414"/>
      <c r="H8493" s="414"/>
      <c r="I8493" s="294"/>
      <c r="J8493" s="294"/>
      <c r="K8493" s="294"/>
      <c r="L8493" s="294"/>
    </row>
    <row r="8494" spans="1:12" ht="17.100000000000001" customHeight="1">
      <c r="A8494" s="294" t="s">
        <v>12978</v>
      </c>
      <c r="B8494" s="298" t="s">
        <v>12979</v>
      </c>
      <c r="C8494" s="294" t="s">
        <v>12980</v>
      </c>
      <c r="D8494" s="294" t="s">
        <v>12981</v>
      </c>
      <c r="E8494" s="299" t="s">
        <v>12982</v>
      </c>
      <c r="F8494" s="413" t="s">
        <v>12983</v>
      </c>
      <c r="G8494" s="413"/>
      <c r="H8494" s="413" t="s">
        <v>12984</v>
      </c>
      <c r="I8494" s="413"/>
      <c r="J8494" s="413" t="s">
        <v>12985</v>
      </c>
      <c r="K8494" s="413"/>
      <c r="L8494" s="413"/>
    </row>
    <row r="8495" spans="1:12" ht="24" customHeight="1">
      <c r="A8495" s="300" t="s">
        <v>12986</v>
      </c>
      <c r="B8495" s="301" t="s">
        <v>13059</v>
      </c>
      <c r="C8495" s="300" t="s">
        <v>9</v>
      </c>
      <c r="D8495" s="300" t="s">
        <v>12535</v>
      </c>
      <c r="E8495" s="302" t="s">
        <v>27</v>
      </c>
      <c r="F8495" s="423" t="s">
        <v>12936</v>
      </c>
      <c r="G8495" s="423"/>
      <c r="H8495" s="423">
        <v>0.4206548</v>
      </c>
      <c r="I8495" s="423"/>
      <c r="J8495" s="424">
        <v>2.1000000000000001E-2</v>
      </c>
      <c r="K8495" s="424"/>
      <c r="L8495" s="424"/>
    </row>
    <row r="8496" spans="1:12" ht="17.100000000000001" customHeight="1">
      <c r="A8496" s="298"/>
      <c r="B8496" s="298"/>
      <c r="C8496" s="298"/>
      <c r="D8496" s="298"/>
      <c r="E8496" s="298"/>
      <c r="F8496" s="298"/>
      <c r="G8496" s="298"/>
      <c r="H8496" s="298"/>
      <c r="I8496" s="298"/>
      <c r="J8496" s="298" t="s">
        <v>12992</v>
      </c>
      <c r="K8496" s="298"/>
      <c r="L8496" s="298" t="s">
        <v>12909</v>
      </c>
    </row>
    <row r="8497" spans="1:12">
      <c r="A8497" s="414" t="s">
        <v>13060</v>
      </c>
      <c r="B8497" s="414"/>
      <c r="C8497" s="414"/>
      <c r="D8497" s="414"/>
      <c r="E8497" s="414"/>
      <c r="F8497" s="414"/>
      <c r="G8497" s="414"/>
      <c r="H8497" s="414"/>
      <c r="I8497" s="294"/>
      <c r="J8497" s="294"/>
      <c r="K8497" s="294"/>
      <c r="L8497" s="294"/>
    </row>
    <row r="8498" spans="1:12" ht="17.100000000000001" customHeight="1">
      <c r="A8498" s="294" t="s">
        <v>12978</v>
      </c>
      <c r="B8498" s="298" t="s">
        <v>12979</v>
      </c>
      <c r="C8498" s="294" t="s">
        <v>12980</v>
      </c>
      <c r="D8498" s="294" t="s">
        <v>12981</v>
      </c>
      <c r="E8498" s="299" t="s">
        <v>12982</v>
      </c>
      <c r="F8498" s="413" t="s">
        <v>12983</v>
      </c>
      <c r="G8498" s="413"/>
      <c r="H8498" s="413" t="s">
        <v>12984</v>
      </c>
      <c r="I8498" s="413"/>
      <c r="J8498" s="413" t="s">
        <v>12985</v>
      </c>
      <c r="K8498" s="413"/>
      <c r="L8498" s="413"/>
    </row>
    <row r="8499" spans="1:12" ht="24" customHeight="1">
      <c r="A8499" s="300" t="s">
        <v>12986</v>
      </c>
      <c r="B8499" s="301" t="s">
        <v>13061</v>
      </c>
      <c r="C8499" s="300" t="s">
        <v>9</v>
      </c>
      <c r="D8499" s="300" t="s">
        <v>12522</v>
      </c>
      <c r="E8499" s="302" t="s">
        <v>27</v>
      </c>
      <c r="F8499" s="423" t="s">
        <v>12964</v>
      </c>
      <c r="G8499" s="423"/>
      <c r="H8499" s="423">
        <v>0.4206548</v>
      </c>
      <c r="I8499" s="423"/>
      <c r="J8499" s="424">
        <v>1.0643</v>
      </c>
      <c r="K8499" s="424"/>
      <c r="L8499" s="424"/>
    </row>
    <row r="8500" spans="1:12" ht="24" customHeight="1">
      <c r="A8500" s="300" t="s">
        <v>12986</v>
      </c>
      <c r="B8500" s="301" t="s">
        <v>13062</v>
      </c>
      <c r="C8500" s="300" t="s">
        <v>9</v>
      </c>
      <c r="D8500" s="300" t="s">
        <v>12527</v>
      </c>
      <c r="E8500" s="302" t="s">
        <v>27</v>
      </c>
      <c r="F8500" s="423" t="s">
        <v>13063</v>
      </c>
      <c r="G8500" s="423"/>
      <c r="H8500" s="423">
        <v>0.4206548</v>
      </c>
      <c r="I8500" s="423"/>
      <c r="J8500" s="424">
        <v>0.14299999999999999</v>
      </c>
      <c r="K8500" s="424"/>
      <c r="L8500" s="424"/>
    </row>
    <row r="8501" spans="1:12" ht="17.100000000000001" customHeight="1">
      <c r="A8501" s="298"/>
      <c r="B8501" s="298"/>
      <c r="C8501" s="298"/>
      <c r="D8501" s="298"/>
      <c r="E8501" s="298"/>
      <c r="F8501" s="298"/>
      <c r="G8501" s="298"/>
      <c r="H8501" s="298"/>
      <c r="I8501" s="298"/>
      <c r="J8501" s="298" t="s">
        <v>12992</v>
      </c>
      <c r="K8501" s="298"/>
      <c r="L8501" s="298" t="s">
        <v>13247</v>
      </c>
    </row>
    <row r="8502" spans="1:12" ht="17.100000000000001" customHeight="1">
      <c r="A8502" s="294" t="s">
        <v>13014</v>
      </c>
      <c r="B8502" s="294"/>
      <c r="C8502" s="294"/>
      <c r="D8502" s="294"/>
      <c r="E8502" s="294"/>
      <c r="F8502" s="294"/>
      <c r="G8502" s="294"/>
      <c r="H8502" s="294"/>
      <c r="I8502" s="294"/>
      <c r="J8502" s="294"/>
      <c r="K8502" s="294"/>
      <c r="L8502" s="294"/>
    </row>
    <row r="8503" spans="1:12" ht="17.100000000000001" customHeight="1">
      <c r="A8503" s="298"/>
      <c r="B8503" s="298"/>
      <c r="C8503" s="298"/>
      <c r="D8503" s="298"/>
      <c r="E8503" s="298"/>
      <c r="F8503" s="298"/>
      <c r="G8503" s="298"/>
      <c r="H8503" s="298"/>
      <c r="I8503" s="298"/>
      <c r="J8503" s="298" t="s">
        <v>13015</v>
      </c>
      <c r="K8503" s="298"/>
      <c r="L8503" s="298" t="s">
        <v>14774</v>
      </c>
    </row>
    <row r="8504" spans="1:12" ht="17.100000000000001" customHeight="1">
      <c r="A8504" s="298"/>
      <c r="B8504" s="298"/>
      <c r="C8504" s="298"/>
      <c r="D8504" s="298"/>
      <c r="E8504" s="298"/>
      <c r="F8504" s="298"/>
      <c r="G8504" s="298"/>
      <c r="H8504" s="298"/>
      <c r="I8504" s="298"/>
      <c r="J8504" s="298" t="s">
        <v>13017</v>
      </c>
      <c r="K8504" s="298" t="s">
        <v>13018</v>
      </c>
      <c r="L8504" s="298" t="s">
        <v>14775</v>
      </c>
    </row>
    <row r="8505" spans="1:12" ht="17.100000000000001" customHeight="1">
      <c r="A8505" s="298"/>
      <c r="B8505" s="298"/>
      <c r="C8505" s="298"/>
      <c r="D8505" s="298"/>
      <c r="E8505" s="298"/>
      <c r="F8505" s="298"/>
      <c r="G8505" s="298"/>
      <c r="H8505" s="298"/>
      <c r="I8505" s="298"/>
      <c r="J8505" s="298" t="s">
        <v>13020</v>
      </c>
      <c r="K8505" s="298"/>
      <c r="L8505" s="298" t="s">
        <v>14776</v>
      </c>
    </row>
    <row r="8506" spans="1:12" ht="17.100000000000001" customHeight="1">
      <c r="A8506" s="298"/>
      <c r="B8506" s="298"/>
      <c r="C8506" s="298"/>
      <c r="D8506" s="298"/>
      <c r="E8506" s="298"/>
      <c r="F8506" s="298"/>
      <c r="G8506" s="298"/>
      <c r="H8506" s="298"/>
      <c r="I8506" s="298"/>
      <c r="J8506" s="298" t="s">
        <v>13022</v>
      </c>
      <c r="K8506" s="298" t="s">
        <v>12974</v>
      </c>
      <c r="L8506" s="298" t="s">
        <v>14777</v>
      </c>
    </row>
    <row r="8507" spans="1:12" ht="17.100000000000001" customHeight="1">
      <c r="A8507" s="298"/>
      <c r="B8507" s="298"/>
      <c r="C8507" s="298"/>
      <c r="D8507" s="298"/>
      <c r="E8507" s="298"/>
      <c r="F8507" s="298"/>
      <c r="G8507" s="298"/>
      <c r="H8507" s="298"/>
      <c r="I8507" s="298"/>
      <c r="J8507" s="298" t="s">
        <v>13024</v>
      </c>
      <c r="K8507" s="298"/>
      <c r="L8507" s="298" t="s">
        <v>14778</v>
      </c>
    </row>
    <row r="8508" spans="1:12" ht="30" customHeight="1">
      <c r="A8508" s="299"/>
      <c r="B8508" s="299"/>
      <c r="C8508" s="299"/>
      <c r="D8508" s="299"/>
      <c r="E8508" s="299"/>
      <c r="F8508" s="299"/>
      <c r="G8508" s="299"/>
      <c r="H8508" s="299"/>
      <c r="I8508" s="299"/>
      <c r="J8508" s="299"/>
      <c r="K8508" s="299"/>
      <c r="L8508" s="299"/>
    </row>
    <row r="8509" spans="1:12" ht="24" customHeight="1">
      <c r="A8509" s="295" t="s">
        <v>14933</v>
      </c>
      <c r="B8509" s="296" t="s">
        <v>14934</v>
      </c>
      <c r="C8509" s="295" t="s">
        <v>9</v>
      </c>
      <c r="D8509" s="295" t="s">
        <v>5527</v>
      </c>
      <c r="E8509" s="297" t="s">
        <v>51</v>
      </c>
      <c r="F8509" s="296"/>
      <c r="G8509" s="296"/>
      <c r="H8509" s="296"/>
      <c r="I8509" s="296"/>
      <c r="J8509" s="296"/>
      <c r="K8509" s="296"/>
      <c r="L8509" s="296"/>
    </row>
    <row r="8510" spans="1:12">
      <c r="A8510" s="414" t="s">
        <v>12977</v>
      </c>
      <c r="B8510" s="414"/>
      <c r="C8510" s="414"/>
      <c r="D8510" s="414"/>
      <c r="E8510" s="414"/>
      <c r="F8510" s="414"/>
      <c r="G8510" s="414"/>
      <c r="H8510" s="414"/>
      <c r="I8510" s="294"/>
      <c r="J8510" s="294"/>
      <c r="K8510" s="294"/>
      <c r="L8510" s="294"/>
    </row>
    <row r="8511" spans="1:12" ht="17.100000000000001" customHeight="1">
      <c r="A8511" s="294" t="s">
        <v>12978</v>
      </c>
      <c r="B8511" s="298" t="s">
        <v>12979</v>
      </c>
      <c r="C8511" s="294" t="s">
        <v>12980</v>
      </c>
      <c r="D8511" s="294" t="s">
        <v>12981</v>
      </c>
      <c r="E8511" s="299" t="s">
        <v>12982</v>
      </c>
      <c r="F8511" s="413" t="s">
        <v>12983</v>
      </c>
      <c r="G8511" s="413"/>
      <c r="H8511" s="413" t="s">
        <v>12984</v>
      </c>
      <c r="I8511" s="413"/>
      <c r="J8511" s="413" t="s">
        <v>12985</v>
      </c>
      <c r="K8511" s="413"/>
      <c r="L8511" s="413"/>
    </row>
    <row r="8512" spans="1:12" ht="24" customHeight="1">
      <c r="A8512" s="300" t="s">
        <v>12986</v>
      </c>
      <c r="B8512" s="301" t="s">
        <v>13085</v>
      </c>
      <c r="C8512" s="300" t="s">
        <v>9</v>
      </c>
      <c r="D8512" s="300" t="s">
        <v>7909</v>
      </c>
      <c r="E8512" s="302" t="s">
        <v>51</v>
      </c>
      <c r="F8512" s="423" t="s">
        <v>13086</v>
      </c>
      <c r="G8512" s="423"/>
      <c r="H8512" s="423">
        <v>4.7029999999999999E-4</v>
      </c>
      <c r="I8512" s="423"/>
      <c r="J8512" s="424">
        <v>4.8899999999999999E-2</v>
      </c>
      <c r="K8512" s="424"/>
      <c r="L8512" s="424"/>
    </row>
    <row r="8513" spans="1:12" ht="24" customHeight="1">
      <c r="A8513" s="300" t="s">
        <v>12986</v>
      </c>
      <c r="B8513" s="301" t="s">
        <v>13087</v>
      </c>
      <c r="C8513" s="300" t="s">
        <v>9</v>
      </c>
      <c r="D8513" s="300" t="s">
        <v>8873</v>
      </c>
      <c r="E8513" s="302" t="s">
        <v>51</v>
      </c>
      <c r="F8513" s="423" t="s">
        <v>13088</v>
      </c>
      <c r="G8513" s="423"/>
      <c r="H8513" s="423">
        <v>4.4799999999999998E-5</v>
      </c>
      <c r="I8513" s="423"/>
      <c r="J8513" s="424">
        <v>3.9E-2</v>
      </c>
      <c r="K8513" s="424"/>
      <c r="L8513" s="424"/>
    </row>
    <row r="8514" spans="1:12" ht="48" customHeight="1">
      <c r="A8514" s="300" t="s">
        <v>12986</v>
      </c>
      <c r="B8514" s="301" t="s">
        <v>13089</v>
      </c>
      <c r="C8514" s="300" t="s">
        <v>9</v>
      </c>
      <c r="D8514" s="300" t="s">
        <v>9227</v>
      </c>
      <c r="E8514" s="302" t="s">
        <v>51</v>
      </c>
      <c r="F8514" s="423" t="s">
        <v>13090</v>
      </c>
      <c r="G8514" s="423"/>
      <c r="H8514" s="423">
        <v>3.1300000000000002E-5</v>
      </c>
      <c r="I8514" s="423"/>
      <c r="J8514" s="424">
        <v>4.1799999999999997E-2</v>
      </c>
      <c r="K8514" s="424"/>
      <c r="L8514" s="424"/>
    </row>
    <row r="8515" spans="1:12" ht="24" customHeight="1">
      <c r="A8515" s="300" t="s">
        <v>12986</v>
      </c>
      <c r="B8515" s="301" t="s">
        <v>13091</v>
      </c>
      <c r="C8515" s="300" t="s">
        <v>9</v>
      </c>
      <c r="D8515" s="300" t="s">
        <v>9580</v>
      </c>
      <c r="E8515" s="302" t="s">
        <v>51</v>
      </c>
      <c r="F8515" s="423" t="s">
        <v>13092</v>
      </c>
      <c r="G8515" s="423"/>
      <c r="H8515" s="423">
        <v>3.0700000000000001E-5</v>
      </c>
      <c r="I8515" s="423"/>
      <c r="J8515" s="424">
        <v>2.75E-2</v>
      </c>
      <c r="K8515" s="424"/>
      <c r="L8515" s="424"/>
    </row>
    <row r="8516" spans="1:12" ht="24" customHeight="1">
      <c r="A8516" s="300" t="s">
        <v>12986</v>
      </c>
      <c r="B8516" s="301" t="s">
        <v>12987</v>
      </c>
      <c r="C8516" s="300" t="s">
        <v>9</v>
      </c>
      <c r="D8516" s="300" t="s">
        <v>9831</v>
      </c>
      <c r="E8516" s="302" t="s">
        <v>12988</v>
      </c>
      <c r="F8516" s="423" t="s">
        <v>12989</v>
      </c>
      <c r="G8516" s="423"/>
      <c r="H8516" s="423">
        <v>1.08821E-2</v>
      </c>
      <c r="I8516" s="423"/>
      <c r="J8516" s="424">
        <v>0.1101</v>
      </c>
      <c r="K8516" s="424"/>
      <c r="L8516" s="424"/>
    </row>
    <row r="8517" spans="1:12" ht="36" customHeight="1">
      <c r="A8517" s="300" t="s">
        <v>12986</v>
      </c>
      <c r="B8517" s="301" t="s">
        <v>12990</v>
      </c>
      <c r="C8517" s="300" t="s">
        <v>9</v>
      </c>
      <c r="D8517" s="300" t="s">
        <v>11426</v>
      </c>
      <c r="E8517" s="302" t="s">
        <v>51</v>
      </c>
      <c r="F8517" s="423" t="s">
        <v>12991</v>
      </c>
      <c r="G8517" s="423"/>
      <c r="H8517" s="423">
        <v>5.7030000000000004E-4</v>
      </c>
      <c r="I8517" s="423"/>
      <c r="J8517" s="424">
        <v>7.5399999999999995E-2</v>
      </c>
      <c r="K8517" s="424"/>
      <c r="L8517" s="424"/>
    </row>
    <row r="8518" spans="1:12" ht="17.100000000000001" customHeight="1">
      <c r="A8518" s="298"/>
      <c r="B8518" s="298"/>
      <c r="C8518" s="298"/>
      <c r="D8518" s="298"/>
      <c r="E8518" s="298"/>
      <c r="F8518" s="298"/>
      <c r="G8518" s="298"/>
      <c r="H8518" s="298"/>
      <c r="I8518" s="298"/>
      <c r="J8518" s="298" t="s">
        <v>12992</v>
      </c>
      <c r="K8518" s="298"/>
      <c r="L8518" s="298" t="s">
        <v>13063</v>
      </c>
    </row>
    <row r="8519" spans="1:12">
      <c r="A8519" s="414" t="s">
        <v>12994</v>
      </c>
      <c r="B8519" s="414"/>
      <c r="C8519" s="414"/>
      <c r="D8519" s="414"/>
      <c r="E8519" s="414"/>
      <c r="F8519" s="414"/>
      <c r="G8519" s="414"/>
      <c r="H8519" s="414"/>
      <c r="I8519" s="294"/>
      <c r="J8519" s="294"/>
      <c r="K8519" s="294"/>
      <c r="L8519" s="294"/>
    </row>
    <row r="8520" spans="1:12" ht="17.100000000000001" customHeight="1">
      <c r="A8520" s="294" t="s">
        <v>12978</v>
      </c>
      <c r="B8520" s="298" t="s">
        <v>12979</v>
      </c>
      <c r="C8520" s="294" t="s">
        <v>12980</v>
      </c>
      <c r="D8520" s="294" t="s">
        <v>12981</v>
      </c>
      <c r="E8520" s="299" t="s">
        <v>12982</v>
      </c>
      <c r="F8520" s="413" t="s">
        <v>12983</v>
      </c>
      <c r="G8520" s="413"/>
      <c r="H8520" s="413" t="s">
        <v>12984</v>
      </c>
      <c r="I8520" s="413"/>
      <c r="J8520" s="413" t="s">
        <v>12985</v>
      </c>
      <c r="K8520" s="413"/>
      <c r="L8520" s="413"/>
    </row>
    <row r="8521" spans="1:12" ht="24" customHeight="1">
      <c r="A8521" s="300" t="s">
        <v>12986</v>
      </c>
      <c r="B8521" s="301" t="s">
        <v>13197</v>
      </c>
      <c r="C8521" s="300" t="s">
        <v>9</v>
      </c>
      <c r="D8521" s="300" t="s">
        <v>6983</v>
      </c>
      <c r="E8521" s="302" t="s">
        <v>27</v>
      </c>
      <c r="F8521" s="423" t="s">
        <v>13198</v>
      </c>
      <c r="G8521" s="423"/>
      <c r="H8521" s="423">
        <v>0.41158689999999998</v>
      </c>
      <c r="I8521" s="423"/>
      <c r="J8521" s="424">
        <v>2.0785</v>
      </c>
      <c r="K8521" s="424"/>
      <c r="L8521" s="424"/>
    </row>
    <row r="8522" spans="1:12" ht="24" customHeight="1">
      <c r="A8522" s="300" t="s">
        <v>12986</v>
      </c>
      <c r="B8522" s="301" t="s">
        <v>13199</v>
      </c>
      <c r="C8522" s="300" t="s">
        <v>9</v>
      </c>
      <c r="D8522" s="300" t="s">
        <v>8746</v>
      </c>
      <c r="E8522" s="302" t="s">
        <v>27</v>
      </c>
      <c r="F8522" s="423" t="s">
        <v>13196</v>
      </c>
      <c r="G8522" s="423"/>
      <c r="H8522" s="423">
        <v>0.41158689999999998</v>
      </c>
      <c r="I8522" s="423"/>
      <c r="J8522" s="424">
        <v>2.9592999999999998</v>
      </c>
      <c r="K8522" s="424"/>
      <c r="L8522" s="424"/>
    </row>
    <row r="8523" spans="1:12" ht="17.100000000000001" customHeight="1">
      <c r="A8523" s="298"/>
      <c r="B8523" s="298"/>
      <c r="C8523" s="298"/>
      <c r="D8523" s="298"/>
      <c r="E8523" s="298"/>
      <c r="F8523" s="298"/>
      <c r="G8523" s="298"/>
      <c r="H8523" s="298"/>
      <c r="I8523" s="298"/>
      <c r="J8523" s="298" t="s">
        <v>12992</v>
      </c>
      <c r="K8523" s="298"/>
      <c r="L8523" s="298" t="s">
        <v>14425</v>
      </c>
    </row>
    <row r="8524" spans="1:12">
      <c r="A8524" s="414" t="s">
        <v>12998</v>
      </c>
      <c r="B8524" s="414"/>
      <c r="C8524" s="414"/>
      <c r="D8524" s="414"/>
      <c r="E8524" s="414"/>
      <c r="F8524" s="414"/>
      <c r="G8524" s="414"/>
      <c r="H8524" s="414"/>
      <c r="I8524" s="294"/>
      <c r="J8524" s="294"/>
      <c r="K8524" s="294"/>
      <c r="L8524" s="294"/>
    </row>
    <row r="8525" spans="1:12" ht="17.100000000000001" customHeight="1">
      <c r="A8525" s="294" t="s">
        <v>12978</v>
      </c>
      <c r="B8525" s="298" t="s">
        <v>12979</v>
      </c>
      <c r="C8525" s="294" t="s">
        <v>12980</v>
      </c>
      <c r="D8525" s="294" t="s">
        <v>12981</v>
      </c>
      <c r="E8525" s="299" t="s">
        <v>12982</v>
      </c>
      <c r="F8525" s="413" t="s">
        <v>12983</v>
      </c>
      <c r="G8525" s="413"/>
      <c r="H8525" s="413" t="s">
        <v>12984</v>
      </c>
      <c r="I8525" s="413"/>
      <c r="J8525" s="413" t="s">
        <v>12985</v>
      </c>
      <c r="K8525" s="413"/>
      <c r="L8525" s="413"/>
    </row>
    <row r="8526" spans="1:12" ht="24" customHeight="1">
      <c r="A8526" s="300" t="s">
        <v>12986</v>
      </c>
      <c r="B8526" s="301" t="s">
        <v>14935</v>
      </c>
      <c r="C8526" s="300" t="s">
        <v>9</v>
      </c>
      <c r="D8526" s="300" t="s">
        <v>8631</v>
      </c>
      <c r="E8526" s="302" t="s">
        <v>51</v>
      </c>
      <c r="F8526" s="423" t="s">
        <v>14936</v>
      </c>
      <c r="G8526" s="423"/>
      <c r="H8526" s="423">
        <v>1</v>
      </c>
      <c r="I8526" s="423"/>
      <c r="J8526" s="424">
        <v>964.09</v>
      </c>
      <c r="K8526" s="424"/>
      <c r="L8526" s="424"/>
    </row>
    <row r="8527" spans="1:12" ht="24" customHeight="1">
      <c r="A8527" s="300" t="s">
        <v>12986</v>
      </c>
      <c r="B8527" s="301" t="s">
        <v>13099</v>
      </c>
      <c r="C8527" s="300" t="s">
        <v>9</v>
      </c>
      <c r="D8527" s="300" t="s">
        <v>7224</v>
      </c>
      <c r="E8527" s="302" t="s">
        <v>51</v>
      </c>
      <c r="F8527" s="423" t="s">
        <v>13100</v>
      </c>
      <c r="G8527" s="423"/>
      <c r="H8527" s="423">
        <v>5.5544000000000001E-3</v>
      </c>
      <c r="I8527" s="423"/>
      <c r="J8527" s="424">
        <v>5.0999999999999997E-2</v>
      </c>
      <c r="K8527" s="424"/>
      <c r="L8527" s="424"/>
    </row>
    <row r="8528" spans="1:12" ht="24" customHeight="1">
      <c r="A8528" s="300" t="s">
        <v>12986</v>
      </c>
      <c r="B8528" s="301" t="s">
        <v>13101</v>
      </c>
      <c r="C8528" s="300" t="s">
        <v>9</v>
      </c>
      <c r="D8528" s="300" t="s">
        <v>7359</v>
      </c>
      <c r="E8528" s="302" t="s">
        <v>51</v>
      </c>
      <c r="F8528" s="423" t="s">
        <v>13102</v>
      </c>
      <c r="G8528" s="423"/>
      <c r="H8528" s="423">
        <v>1.7919999999999999E-4</v>
      </c>
      <c r="I8528" s="423"/>
      <c r="J8528" s="424">
        <v>2.3E-2</v>
      </c>
      <c r="K8528" s="424"/>
      <c r="L8528" s="424"/>
    </row>
    <row r="8529" spans="1:12" ht="24" customHeight="1">
      <c r="A8529" s="300" t="s">
        <v>12986</v>
      </c>
      <c r="B8529" s="301" t="s">
        <v>13103</v>
      </c>
      <c r="C8529" s="300" t="s">
        <v>9</v>
      </c>
      <c r="D8529" s="300" t="s">
        <v>8851</v>
      </c>
      <c r="E8529" s="302" t="s">
        <v>51</v>
      </c>
      <c r="F8529" s="423" t="s">
        <v>13104</v>
      </c>
      <c r="G8529" s="423"/>
      <c r="H8529" s="423">
        <v>1.4339999999999999E-4</v>
      </c>
      <c r="I8529" s="423"/>
      <c r="J8529" s="424">
        <v>2.7799999999999998E-2</v>
      </c>
      <c r="K8529" s="424"/>
      <c r="L8529" s="424"/>
    </row>
    <row r="8530" spans="1:12" ht="24" customHeight="1">
      <c r="A8530" s="300" t="s">
        <v>12986</v>
      </c>
      <c r="B8530" s="301" t="s">
        <v>13105</v>
      </c>
      <c r="C8530" s="300" t="s">
        <v>9</v>
      </c>
      <c r="D8530" s="300" t="s">
        <v>8852</v>
      </c>
      <c r="E8530" s="302" t="s">
        <v>51</v>
      </c>
      <c r="F8530" s="423" t="s">
        <v>13106</v>
      </c>
      <c r="G8530" s="423"/>
      <c r="H8530" s="423">
        <v>3.0700000000000001E-5</v>
      </c>
      <c r="I8530" s="423"/>
      <c r="J8530" s="424">
        <v>1.6799999999999999E-2</v>
      </c>
      <c r="K8530" s="424"/>
      <c r="L8530" s="424"/>
    </row>
    <row r="8531" spans="1:12" ht="24" customHeight="1">
      <c r="A8531" s="300" t="s">
        <v>12986</v>
      </c>
      <c r="B8531" s="301" t="s">
        <v>13107</v>
      </c>
      <c r="C8531" s="300" t="s">
        <v>9</v>
      </c>
      <c r="D8531" s="300" t="s">
        <v>9000</v>
      </c>
      <c r="E8531" s="302" t="s">
        <v>51</v>
      </c>
      <c r="F8531" s="423" t="s">
        <v>13108</v>
      </c>
      <c r="G8531" s="423"/>
      <c r="H8531" s="423">
        <v>6.3219000000000001E-3</v>
      </c>
      <c r="I8531" s="423"/>
      <c r="J8531" s="424">
        <v>4.2799999999999998E-2</v>
      </c>
      <c r="K8531" s="424"/>
      <c r="L8531" s="424"/>
    </row>
    <row r="8532" spans="1:12" ht="24" customHeight="1">
      <c r="A8532" s="300" t="s">
        <v>12986</v>
      </c>
      <c r="B8532" s="301" t="s">
        <v>13109</v>
      </c>
      <c r="C8532" s="300" t="s">
        <v>9</v>
      </c>
      <c r="D8532" s="300" t="s">
        <v>9574</v>
      </c>
      <c r="E8532" s="302" t="s">
        <v>51</v>
      </c>
      <c r="F8532" s="423" t="s">
        <v>13110</v>
      </c>
      <c r="G8532" s="423"/>
      <c r="H8532" s="423">
        <v>2.0049E-3</v>
      </c>
      <c r="I8532" s="423"/>
      <c r="J8532" s="424">
        <v>1.77E-2</v>
      </c>
      <c r="K8532" s="424"/>
      <c r="L8532" s="424"/>
    </row>
    <row r="8533" spans="1:12" ht="24" customHeight="1">
      <c r="A8533" s="300" t="s">
        <v>12986</v>
      </c>
      <c r="B8533" s="301" t="s">
        <v>13111</v>
      </c>
      <c r="C8533" s="300" t="s">
        <v>9</v>
      </c>
      <c r="D8533" s="300" t="s">
        <v>10714</v>
      </c>
      <c r="E8533" s="302" t="s">
        <v>93</v>
      </c>
      <c r="F8533" s="423" t="s">
        <v>13112</v>
      </c>
      <c r="G8533" s="423"/>
      <c r="H8533" s="423">
        <v>1.0537000000000001E-3</v>
      </c>
      <c r="I8533" s="423"/>
      <c r="J8533" s="424">
        <v>1.61E-2</v>
      </c>
      <c r="K8533" s="424"/>
      <c r="L8533" s="424"/>
    </row>
    <row r="8534" spans="1:12" ht="24" customHeight="1">
      <c r="A8534" s="300" t="s">
        <v>12986</v>
      </c>
      <c r="B8534" s="301" t="s">
        <v>13113</v>
      </c>
      <c r="C8534" s="300" t="s">
        <v>9</v>
      </c>
      <c r="D8534" s="300" t="s">
        <v>10809</v>
      </c>
      <c r="E8534" s="302" t="s">
        <v>51</v>
      </c>
      <c r="F8534" s="423" t="s">
        <v>13114</v>
      </c>
      <c r="G8534" s="423"/>
      <c r="H8534" s="423">
        <v>1.0537000000000001E-3</v>
      </c>
      <c r="I8534" s="423"/>
      <c r="J8534" s="424">
        <v>1.26E-2</v>
      </c>
      <c r="K8534" s="424"/>
      <c r="L8534" s="424"/>
    </row>
    <row r="8535" spans="1:12" ht="24" customHeight="1">
      <c r="A8535" s="300" t="s">
        <v>12986</v>
      </c>
      <c r="B8535" s="301" t="s">
        <v>13115</v>
      </c>
      <c r="C8535" s="300" t="s">
        <v>9</v>
      </c>
      <c r="D8535" s="300" t="s">
        <v>10810</v>
      </c>
      <c r="E8535" s="302" t="s">
        <v>51</v>
      </c>
      <c r="F8535" s="423" t="s">
        <v>13116</v>
      </c>
      <c r="G8535" s="423"/>
      <c r="H8535" s="423">
        <v>1.0537000000000001E-3</v>
      </c>
      <c r="I8535" s="423"/>
      <c r="J8535" s="424">
        <v>2.8000000000000001E-2</v>
      </c>
      <c r="K8535" s="424"/>
      <c r="L8535" s="424"/>
    </row>
    <row r="8536" spans="1:12" ht="24" customHeight="1">
      <c r="A8536" s="300" t="s">
        <v>12986</v>
      </c>
      <c r="B8536" s="301" t="s">
        <v>13117</v>
      </c>
      <c r="C8536" s="300" t="s">
        <v>9</v>
      </c>
      <c r="D8536" s="300" t="s">
        <v>10837</v>
      </c>
      <c r="E8536" s="302" t="s">
        <v>51</v>
      </c>
      <c r="F8536" s="423" t="s">
        <v>13118</v>
      </c>
      <c r="G8536" s="423"/>
      <c r="H8536" s="423">
        <v>3.5800000000000003E-5</v>
      </c>
      <c r="I8536" s="423"/>
      <c r="J8536" s="424">
        <v>1.5900000000000001E-2</v>
      </c>
      <c r="K8536" s="424"/>
      <c r="L8536" s="424"/>
    </row>
    <row r="8537" spans="1:12" ht="24" customHeight="1">
      <c r="A8537" s="300" t="s">
        <v>12986</v>
      </c>
      <c r="B8537" s="301" t="s">
        <v>13003</v>
      </c>
      <c r="C8537" s="300" t="s">
        <v>9</v>
      </c>
      <c r="D8537" s="300" t="s">
        <v>7216</v>
      </c>
      <c r="E8537" s="302" t="s">
        <v>51</v>
      </c>
      <c r="F8537" s="423" t="s">
        <v>13004</v>
      </c>
      <c r="G8537" s="423"/>
      <c r="H8537" s="423">
        <v>2.1105E-3</v>
      </c>
      <c r="I8537" s="423"/>
      <c r="J8537" s="424">
        <v>7.0499999999999993E-2</v>
      </c>
      <c r="K8537" s="424"/>
      <c r="L8537" s="424"/>
    </row>
    <row r="8538" spans="1:12" ht="24" customHeight="1">
      <c r="A8538" s="300" t="s">
        <v>12986</v>
      </c>
      <c r="B8538" s="301" t="s">
        <v>13005</v>
      </c>
      <c r="C8538" s="300" t="s">
        <v>9</v>
      </c>
      <c r="D8538" s="300" t="s">
        <v>7393</v>
      </c>
      <c r="E8538" s="302" t="s">
        <v>12988</v>
      </c>
      <c r="F8538" s="423" t="s">
        <v>13006</v>
      </c>
      <c r="G8538" s="423"/>
      <c r="H8538" s="423">
        <v>1.2696999999999999E-3</v>
      </c>
      <c r="I8538" s="423"/>
      <c r="J8538" s="424">
        <v>6.8599999999999994E-2</v>
      </c>
      <c r="K8538" s="424"/>
      <c r="L8538" s="424"/>
    </row>
    <row r="8539" spans="1:12" ht="24" customHeight="1">
      <c r="A8539" s="300" t="s">
        <v>12986</v>
      </c>
      <c r="B8539" s="301" t="s">
        <v>13007</v>
      </c>
      <c r="C8539" s="300" t="s">
        <v>9</v>
      </c>
      <c r="D8539" s="300" t="s">
        <v>10619</v>
      </c>
      <c r="E8539" s="302" t="s">
        <v>51</v>
      </c>
      <c r="F8539" s="423" t="s">
        <v>13008</v>
      </c>
      <c r="G8539" s="423"/>
      <c r="H8539" s="423">
        <v>9.8489999999999992E-4</v>
      </c>
      <c r="I8539" s="423"/>
      <c r="J8539" s="424">
        <v>0.18840000000000001</v>
      </c>
      <c r="K8539" s="424"/>
      <c r="L8539" s="424"/>
    </row>
    <row r="8540" spans="1:12" ht="24" customHeight="1">
      <c r="A8540" s="300" t="s">
        <v>12986</v>
      </c>
      <c r="B8540" s="301" t="s">
        <v>13009</v>
      </c>
      <c r="C8540" s="300" t="s">
        <v>9</v>
      </c>
      <c r="D8540" s="300" t="s">
        <v>10769</v>
      </c>
      <c r="E8540" s="302" t="s">
        <v>51</v>
      </c>
      <c r="F8540" s="423" t="s">
        <v>13010</v>
      </c>
      <c r="G8540" s="423"/>
      <c r="H8540" s="423">
        <v>8.8530399999999995E-2</v>
      </c>
      <c r="I8540" s="423"/>
      <c r="J8540" s="424">
        <v>0.1115</v>
      </c>
      <c r="K8540" s="424"/>
      <c r="L8540" s="424"/>
    </row>
    <row r="8541" spans="1:12" ht="24" customHeight="1">
      <c r="A8541" s="300" t="s">
        <v>12986</v>
      </c>
      <c r="B8541" s="301" t="s">
        <v>13011</v>
      </c>
      <c r="C8541" s="300" t="s">
        <v>9</v>
      </c>
      <c r="D8541" s="300" t="s">
        <v>10929</v>
      </c>
      <c r="E8541" s="302" t="s">
        <v>51</v>
      </c>
      <c r="F8541" s="423" t="s">
        <v>13012</v>
      </c>
      <c r="G8541" s="423"/>
      <c r="H8541" s="423">
        <v>8.5349999999999998E-4</v>
      </c>
      <c r="I8541" s="423"/>
      <c r="J8541" s="424">
        <v>0.12839999999999999</v>
      </c>
      <c r="K8541" s="424"/>
      <c r="L8541" s="424"/>
    </row>
    <row r="8542" spans="1:12" ht="17.100000000000001" customHeight="1">
      <c r="A8542" s="298"/>
      <c r="B8542" s="298"/>
      <c r="C8542" s="298"/>
      <c r="D8542" s="298"/>
      <c r="E8542" s="298"/>
      <c r="F8542" s="298"/>
      <c r="G8542" s="298"/>
      <c r="H8542" s="298"/>
      <c r="I8542" s="298"/>
      <c r="J8542" s="298" t="s">
        <v>12992</v>
      </c>
      <c r="K8542" s="298"/>
      <c r="L8542" s="298" t="s">
        <v>14937</v>
      </c>
    </row>
    <row r="8543" spans="1:12">
      <c r="A8543" s="414" t="s">
        <v>13056</v>
      </c>
      <c r="B8543" s="414"/>
      <c r="C8543" s="414"/>
      <c r="D8543" s="414"/>
      <c r="E8543" s="414"/>
      <c r="F8543" s="414"/>
      <c r="G8543" s="414"/>
      <c r="H8543" s="414"/>
      <c r="I8543" s="294"/>
      <c r="J8543" s="294"/>
      <c r="K8543" s="294"/>
      <c r="L8543" s="294"/>
    </row>
    <row r="8544" spans="1:12" ht="17.100000000000001" customHeight="1">
      <c r="A8544" s="294" t="s">
        <v>12978</v>
      </c>
      <c r="B8544" s="298" t="s">
        <v>12979</v>
      </c>
      <c r="C8544" s="294" t="s">
        <v>12980</v>
      </c>
      <c r="D8544" s="294" t="s">
        <v>12981</v>
      </c>
      <c r="E8544" s="299" t="s">
        <v>12982</v>
      </c>
      <c r="F8544" s="413" t="s">
        <v>12983</v>
      </c>
      <c r="G8544" s="413"/>
      <c r="H8544" s="413" t="s">
        <v>12984</v>
      </c>
      <c r="I8544" s="413"/>
      <c r="J8544" s="413" t="s">
        <v>12985</v>
      </c>
      <c r="K8544" s="413"/>
      <c r="L8544" s="413"/>
    </row>
    <row r="8545" spans="1:12" ht="24" customHeight="1">
      <c r="A8545" s="300" t="s">
        <v>12986</v>
      </c>
      <c r="B8545" s="301" t="s">
        <v>13057</v>
      </c>
      <c r="C8545" s="300" t="s">
        <v>9</v>
      </c>
      <c r="D8545" s="300" t="s">
        <v>12549</v>
      </c>
      <c r="E8545" s="302" t="s">
        <v>27</v>
      </c>
      <c r="F8545" s="423" t="s">
        <v>12948</v>
      </c>
      <c r="G8545" s="423"/>
      <c r="H8545" s="423">
        <v>0.79207090000000002</v>
      </c>
      <c r="I8545" s="423"/>
      <c r="J8545" s="424">
        <v>0.51480000000000004</v>
      </c>
      <c r="K8545" s="424"/>
      <c r="L8545" s="424"/>
    </row>
    <row r="8546" spans="1:12" ht="17.100000000000001" customHeight="1">
      <c r="A8546" s="298"/>
      <c r="B8546" s="298"/>
      <c r="C8546" s="298"/>
      <c r="D8546" s="298"/>
      <c r="E8546" s="298"/>
      <c r="F8546" s="298"/>
      <c r="G8546" s="298"/>
      <c r="H8546" s="298"/>
      <c r="I8546" s="298"/>
      <c r="J8546" s="298" t="s">
        <v>12992</v>
      </c>
      <c r="K8546" s="298"/>
      <c r="L8546" s="298" t="s">
        <v>14219</v>
      </c>
    </row>
    <row r="8547" spans="1:12">
      <c r="A8547" s="414" t="s">
        <v>13058</v>
      </c>
      <c r="B8547" s="414"/>
      <c r="C8547" s="414"/>
      <c r="D8547" s="414"/>
      <c r="E8547" s="414"/>
      <c r="F8547" s="414"/>
      <c r="G8547" s="414"/>
      <c r="H8547" s="414"/>
      <c r="I8547" s="294"/>
      <c r="J8547" s="294"/>
      <c r="K8547" s="294"/>
      <c r="L8547" s="294"/>
    </row>
    <row r="8548" spans="1:12" ht="17.100000000000001" customHeight="1">
      <c r="A8548" s="294" t="s">
        <v>12978</v>
      </c>
      <c r="B8548" s="298" t="s">
        <v>12979</v>
      </c>
      <c r="C8548" s="294" t="s">
        <v>12980</v>
      </c>
      <c r="D8548" s="294" t="s">
        <v>12981</v>
      </c>
      <c r="E8548" s="299" t="s">
        <v>12982</v>
      </c>
      <c r="F8548" s="413" t="s">
        <v>12983</v>
      </c>
      <c r="G8548" s="413"/>
      <c r="H8548" s="413" t="s">
        <v>12984</v>
      </c>
      <c r="I8548" s="413"/>
      <c r="J8548" s="413" t="s">
        <v>12985</v>
      </c>
      <c r="K8548" s="413"/>
      <c r="L8548" s="413"/>
    </row>
    <row r="8549" spans="1:12" ht="24" customHeight="1">
      <c r="A8549" s="300" t="s">
        <v>12986</v>
      </c>
      <c r="B8549" s="301" t="s">
        <v>13059</v>
      </c>
      <c r="C8549" s="300" t="s">
        <v>9</v>
      </c>
      <c r="D8549" s="300" t="s">
        <v>12535</v>
      </c>
      <c r="E8549" s="302" t="s">
        <v>27</v>
      </c>
      <c r="F8549" s="423" t="s">
        <v>12936</v>
      </c>
      <c r="G8549" s="423"/>
      <c r="H8549" s="423">
        <v>0.79207090000000002</v>
      </c>
      <c r="I8549" s="423"/>
      <c r="J8549" s="424">
        <v>3.9600000000000003E-2</v>
      </c>
      <c r="K8549" s="424"/>
      <c r="L8549" s="424"/>
    </row>
    <row r="8550" spans="1:12" ht="17.100000000000001" customHeight="1">
      <c r="A8550" s="298"/>
      <c r="B8550" s="298"/>
      <c r="C8550" s="298"/>
      <c r="D8550" s="298"/>
      <c r="E8550" s="298"/>
      <c r="F8550" s="298"/>
      <c r="G8550" s="298"/>
      <c r="H8550" s="298"/>
      <c r="I8550" s="298"/>
      <c r="J8550" s="298" t="s">
        <v>12992</v>
      </c>
      <c r="K8550" s="298"/>
      <c r="L8550" s="298" t="s">
        <v>12908</v>
      </c>
    </row>
    <row r="8551" spans="1:12">
      <c r="A8551" s="414" t="s">
        <v>13060</v>
      </c>
      <c r="B8551" s="414"/>
      <c r="C8551" s="414"/>
      <c r="D8551" s="414"/>
      <c r="E8551" s="414"/>
      <c r="F8551" s="414"/>
      <c r="G8551" s="414"/>
      <c r="H8551" s="414"/>
      <c r="I8551" s="294"/>
      <c r="J8551" s="294"/>
      <c r="K8551" s="294"/>
      <c r="L8551" s="294"/>
    </row>
    <row r="8552" spans="1:12" ht="17.100000000000001" customHeight="1">
      <c r="A8552" s="294" t="s">
        <v>12978</v>
      </c>
      <c r="B8552" s="298" t="s">
        <v>12979</v>
      </c>
      <c r="C8552" s="294" t="s">
        <v>12980</v>
      </c>
      <c r="D8552" s="294" t="s">
        <v>12981</v>
      </c>
      <c r="E8552" s="299" t="s">
        <v>12982</v>
      </c>
      <c r="F8552" s="413" t="s">
        <v>12983</v>
      </c>
      <c r="G8552" s="413"/>
      <c r="H8552" s="413" t="s">
        <v>12984</v>
      </c>
      <c r="I8552" s="413"/>
      <c r="J8552" s="413" t="s">
        <v>12985</v>
      </c>
      <c r="K8552" s="413"/>
      <c r="L8552" s="413"/>
    </row>
    <row r="8553" spans="1:12" ht="24" customHeight="1">
      <c r="A8553" s="300" t="s">
        <v>12986</v>
      </c>
      <c r="B8553" s="301" t="s">
        <v>13061</v>
      </c>
      <c r="C8553" s="300" t="s">
        <v>9</v>
      </c>
      <c r="D8553" s="300" t="s">
        <v>12522</v>
      </c>
      <c r="E8553" s="302" t="s">
        <v>27</v>
      </c>
      <c r="F8553" s="423" t="s">
        <v>12964</v>
      </c>
      <c r="G8553" s="423"/>
      <c r="H8553" s="423">
        <v>0.79207090000000002</v>
      </c>
      <c r="I8553" s="423"/>
      <c r="J8553" s="424">
        <v>2.0038999999999998</v>
      </c>
      <c r="K8553" s="424"/>
      <c r="L8553" s="424"/>
    </row>
    <row r="8554" spans="1:12" ht="24" customHeight="1">
      <c r="A8554" s="300" t="s">
        <v>12986</v>
      </c>
      <c r="B8554" s="301" t="s">
        <v>13062</v>
      </c>
      <c r="C8554" s="300" t="s">
        <v>9</v>
      </c>
      <c r="D8554" s="300" t="s">
        <v>12527</v>
      </c>
      <c r="E8554" s="302" t="s">
        <v>27</v>
      </c>
      <c r="F8554" s="423" t="s">
        <v>13063</v>
      </c>
      <c r="G8554" s="423"/>
      <c r="H8554" s="423">
        <v>0.79207090000000002</v>
      </c>
      <c r="I8554" s="423"/>
      <c r="J8554" s="424">
        <v>0.26929999999999998</v>
      </c>
      <c r="K8554" s="424"/>
      <c r="L8554" s="424"/>
    </row>
    <row r="8555" spans="1:12" ht="17.100000000000001" customHeight="1">
      <c r="A8555" s="298"/>
      <c r="B8555" s="298"/>
      <c r="C8555" s="298"/>
      <c r="D8555" s="298"/>
      <c r="E8555" s="298"/>
      <c r="F8555" s="298"/>
      <c r="G8555" s="298"/>
      <c r="H8555" s="298"/>
      <c r="I8555" s="298"/>
      <c r="J8555" s="298" t="s">
        <v>12992</v>
      </c>
      <c r="K8555" s="298"/>
      <c r="L8555" s="298" t="s">
        <v>14650</v>
      </c>
    </row>
    <row r="8556" spans="1:12" ht="17.100000000000001" customHeight="1">
      <c r="A8556" s="294" t="s">
        <v>13014</v>
      </c>
      <c r="B8556" s="294"/>
      <c r="C8556" s="294"/>
      <c r="D8556" s="294"/>
      <c r="E8556" s="294"/>
      <c r="F8556" s="294"/>
      <c r="G8556" s="294"/>
      <c r="H8556" s="294"/>
      <c r="I8556" s="294"/>
      <c r="J8556" s="294"/>
      <c r="K8556" s="294"/>
      <c r="L8556" s="294"/>
    </row>
    <row r="8557" spans="1:12" ht="17.100000000000001" customHeight="1">
      <c r="A8557" s="298"/>
      <c r="B8557" s="298"/>
      <c r="C8557" s="298"/>
      <c r="D8557" s="298"/>
      <c r="E8557" s="298"/>
      <c r="F8557" s="298"/>
      <c r="G8557" s="298"/>
      <c r="H8557" s="298"/>
      <c r="I8557" s="298"/>
      <c r="J8557" s="298" t="s">
        <v>13015</v>
      </c>
      <c r="K8557" s="298"/>
      <c r="L8557" s="298" t="s">
        <v>14938</v>
      </c>
    </row>
    <row r="8558" spans="1:12" ht="17.100000000000001" customHeight="1">
      <c r="A8558" s="298"/>
      <c r="B8558" s="298"/>
      <c r="C8558" s="298"/>
      <c r="D8558" s="298"/>
      <c r="E8558" s="298"/>
      <c r="F8558" s="298"/>
      <c r="G8558" s="298"/>
      <c r="H8558" s="298"/>
      <c r="I8558" s="298"/>
      <c r="J8558" s="298" t="s">
        <v>13017</v>
      </c>
      <c r="K8558" s="298" t="s">
        <v>13018</v>
      </c>
      <c r="L8558" s="298" t="s">
        <v>14431</v>
      </c>
    </row>
    <row r="8559" spans="1:12" ht="17.100000000000001" customHeight="1">
      <c r="A8559" s="298"/>
      <c r="B8559" s="298"/>
      <c r="C8559" s="298"/>
      <c r="D8559" s="298"/>
      <c r="E8559" s="298"/>
      <c r="F8559" s="298"/>
      <c r="G8559" s="298"/>
      <c r="H8559" s="298"/>
      <c r="I8559" s="298"/>
      <c r="J8559" s="298" t="s">
        <v>13020</v>
      </c>
      <c r="K8559" s="298"/>
      <c r="L8559" s="298" t="s">
        <v>14939</v>
      </c>
    </row>
    <row r="8560" spans="1:12" ht="17.100000000000001" customHeight="1">
      <c r="A8560" s="298"/>
      <c r="B8560" s="298"/>
      <c r="C8560" s="298"/>
      <c r="D8560" s="298"/>
      <c r="E8560" s="298"/>
      <c r="F8560" s="298"/>
      <c r="G8560" s="298"/>
      <c r="H8560" s="298"/>
      <c r="I8560" s="298"/>
      <c r="J8560" s="298" t="s">
        <v>13022</v>
      </c>
      <c r="K8560" s="298" t="s">
        <v>12974</v>
      </c>
      <c r="L8560" s="298" t="s">
        <v>14940</v>
      </c>
    </row>
    <row r="8561" spans="1:12" ht="17.100000000000001" customHeight="1">
      <c r="A8561" s="298"/>
      <c r="B8561" s="298"/>
      <c r="C8561" s="298"/>
      <c r="D8561" s="298"/>
      <c r="E8561" s="298"/>
      <c r="F8561" s="298"/>
      <c r="G8561" s="298"/>
      <c r="H8561" s="298"/>
      <c r="I8561" s="298"/>
      <c r="J8561" s="298" t="s">
        <v>13024</v>
      </c>
      <c r="K8561" s="298"/>
      <c r="L8561" s="298" t="s">
        <v>14941</v>
      </c>
    </row>
    <row r="8562" spans="1:12" ht="30" customHeight="1">
      <c r="A8562" s="299"/>
      <c r="B8562" s="299"/>
      <c r="C8562" s="299"/>
      <c r="D8562" s="299"/>
      <c r="E8562" s="299"/>
      <c r="F8562" s="299"/>
      <c r="G8562" s="299"/>
      <c r="H8562" s="299"/>
      <c r="I8562" s="299"/>
      <c r="J8562" s="299"/>
      <c r="K8562" s="299"/>
      <c r="L8562" s="299"/>
    </row>
    <row r="8563" spans="1:12" ht="24" customHeight="1">
      <c r="A8563" s="295" t="s">
        <v>14942</v>
      </c>
      <c r="B8563" s="296" t="s">
        <v>13639</v>
      </c>
      <c r="C8563" s="295" t="s">
        <v>9</v>
      </c>
      <c r="D8563" s="295" t="s">
        <v>6212</v>
      </c>
      <c r="E8563" s="297" t="s">
        <v>13145</v>
      </c>
      <c r="F8563" s="296"/>
      <c r="G8563" s="296"/>
      <c r="H8563" s="296"/>
      <c r="I8563" s="296"/>
      <c r="J8563" s="296"/>
      <c r="K8563" s="296"/>
      <c r="L8563" s="296"/>
    </row>
    <row r="8564" spans="1:12">
      <c r="A8564" s="414" t="s">
        <v>12977</v>
      </c>
      <c r="B8564" s="414"/>
      <c r="C8564" s="414"/>
      <c r="D8564" s="414"/>
      <c r="E8564" s="414"/>
      <c r="F8564" s="414"/>
      <c r="G8564" s="414"/>
      <c r="H8564" s="414"/>
      <c r="I8564" s="294"/>
      <c r="J8564" s="294"/>
      <c r="K8564" s="294"/>
      <c r="L8564" s="294"/>
    </row>
    <row r="8565" spans="1:12" ht="17.100000000000001" customHeight="1">
      <c r="A8565" s="294" t="s">
        <v>12978</v>
      </c>
      <c r="B8565" s="298" t="s">
        <v>12979</v>
      </c>
      <c r="C8565" s="294" t="s">
        <v>12980</v>
      </c>
      <c r="D8565" s="294" t="s">
        <v>12981</v>
      </c>
      <c r="E8565" s="299" t="s">
        <v>12982</v>
      </c>
      <c r="F8565" s="413" t="s">
        <v>12983</v>
      </c>
      <c r="G8565" s="413"/>
      <c r="H8565" s="413" t="s">
        <v>12984</v>
      </c>
      <c r="I8565" s="413"/>
      <c r="J8565" s="413" t="s">
        <v>12985</v>
      </c>
      <c r="K8565" s="413"/>
      <c r="L8565" s="413"/>
    </row>
    <row r="8566" spans="1:12" ht="24" customHeight="1">
      <c r="A8566" s="300" t="s">
        <v>12986</v>
      </c>
      <c r="B8566" s="301" t="s">
        <v>13085</v>
      </c>
      <c r="C8566" s="300" t="s">
        <v>9</v>
      </c>
      <c r="D8566" s="300" t="s">
        <v>7909</v>
      </c>
      <c r="E8566" s="302" t="s">
        <v>51</v>
      </c>
      <c r="F8566" s="423" t="s">
        <v>13086</v>
      </c>
      <c r="G8566" s="423"/>
      <c r="H8566" s="423">
        <v>2.3238E-3</v>
      </c>
      <c r="I8566" s="423"/>
      <c r="J8566" s="424">
        <v>0.2417</v>
      </c>
      <c r="K8566" s="424"/>
      <c r="L8566" s="424"/>
    </row>
    <row r="8567" spans="1:12" ht="24" customHeight="1">
      <c r="A8567" s="300" t="s">
        <v>12986</v>
      </c>
      <c r="B8567" s="301" t="s">
        <v>13087</v>
      </c>
      <c r="C8567" s="300" t="s">
        <v>9</v>
      </c>
      <c r="D8567" s="300" t="s">
        <v>8873</v>
      </c>
      <c r="E8567" s="302" t="s">
        <v>51</v>
      </c>
      <c r="F8567" s="423" t="s">
        <v>13088</v>
      </c>
      <c r="G8567" s="423"/>
      <c r="H8567" s="423">
        <v>2.2149999999999999E-4</v>
      </c>
      <c r="I8567" s="423"/>
      <c r="J8567" s="424">
        <v>0.19259999999999999</v>
      </c>
      <c r="K8567" s="424"/>
      <c r="L8567" s="424"/>
    </row>
    <row r="8568" spans="1:12" ht="48" customHeight="1">
      <c r="A8568" s="300" t="s">
        <v>12986</v>
      </c>
      <c r="B8568" s="301" t="s">
        <v>13089</v>
      </c>
      <c r="C8568" s="300" t="s">
        <v>9</v>
      </c>
      <c r="D8568" s="300" t="s">
        <v>9227</v>
      </c>
      <c r="E8568" s="302" t="s">
        <v>51</v>
      </c>
      <c r="F8568" s="423" t="s">
        <v>13090</v>
      </c>
      <c r="G8568" s="423"/>
      <c r="H8568" s="423">
        <v>1.55E-4</v>
      </c>
      <c r="I8568" s="423"/>
      <c r="J8568" s="424">
        <v>0.2072</v>
      </c>
      <c r="K8568" s="424"/>
      <c r="L8568" s="424"/>
    </row>
    <row r="8569" spans="1:12" ht="24" customHeight="1">
      <c r="A8569" s="300" t="s">
        <v>12986</v>
      </c>
      <c r="B8569" s="301" t="s">
        <v>13091</v>
      </c>
      <c r="C8569" s="300" t="s">
        <v>9</v>
      </c>
      <c r="D8569" s="300" t="s">
        <v>9580</v>
      </c>
      <c r="E8569" s="302" t="s">
        <v>51</v>
      </c>
      <c r="F8569" s="423" t="s">
        <v>13092</v>
      </c>
      <c r="G8569" s="423"/>
      <c r="H8569" s="423">
        <v>1.5190000000000001E-4</v>
      </c>
      <c r="I8569" s="423"/>
      <c r="J8569" s="424">
        <v>0.13619999999999999</v>
      </c>
      <c r="K8569" s="424"/>
      <c r="L8569" s="424"/>
    </row>
    <row r="8570" spans="1:12" ht="24" customHeight="1">
      <c r="A8570" s="300" t="s">
        <v>12986</v>
      </c>
      <c r="B8570" s="301" t="s">
        <v>12987</v>
      </c>
      <c r="C8570" s="300" t="s">
        <v>9</v>
      </c>
      <c r="D8570" s="300" t="s">
        <v>9831</v>
      </c>
      <c r="E8570" s="302" t="s">
        <v>12988</v>
      </c>
      <c r="F8570" s="423" t="s">
        <v>12989</v>
      </c>
      <c r="G8570" s="423"/>
      <c r="H8570" s="423">
        <v>5.37756E-2</v>
      </c>
      <c r="I8570" s="423"/>
      <c r="J8570" s="424">
        <v>0.54420000000000002</v>
      </c>
      <c r="K8570" s="424"/>
      <c r="L8570" s="424"/>
    </row>
    <row r="8571" spans="1:12" ht="36" customHeight="1">
      <c r="A8571" s="300" t="s">
        <v>12986</v>
      </c>
      <c r="B8571" s="301" t="s">
        <v>12990</v>
      </c>
      <c r="C8571" s="300" t="s">
        <v>9</v>
      </c>
      <c r="D8571" s="300" t="s">
        <v>11426</v>
      </c>
      <c r="E8571" s="302" t="s">
        <v>51</v>
      </c>
      <c r="F8571" s="423" t="s">
        <v>12991</v>
      </c>
      <c r="G8571" s="423"/>
      <c r="H8571" s="423">
        <v>2.8181999999999999E-3</v>
      </c>
      <c r="I8571" s="423"/>
      <c r="J8571" s="424">
        <v>0.3725</v>
      </c>
      <c r="K8571" s="424"/>
      <c r="L8571" s="424"/>
    </row>
    <row r="8572" spans="1:12" ht="17.100000000000001" customHeight="1">
      <c r="A8572" s="298"/>
      <c r="B8572" s="298"/>
      <c r="C8572" s="298"/>
      <c r="D8572" s="298"/>
      <c r="E8572" s="298"/>
      <c r="F8572" s="298"/>
      <c r="G8572" s="298"/>
      <c r="H8572" s="298"/>
      <c r="I8572" s="298"/>
      <c r="J8572" s="298" t="s">
        <v>12992</v>
      </c>
      <c r="K8572" s="298"/>
      <c r="L8572" s="298" t="s">
        <v>13640</v>
      </c>
    </row>
    <row r="8573" spans="1:12">
      <c r="A8573" s="414" t="s">
        <v>12994</v>
      </c>
      <c r="B8573" s="414"/>
      <c r="C8573" s="414"/>
      <c r="D8573" s="414"/>
      <c r="E8573" s="414"/>
      <c r="F8573" s="414"/>
      <c r="G8573" s="414"/>
      <c r="H8573" s="414"/>
      <c r="I8573" s="294"/>
      <c r="J8573" s="294"/>
      <c r="K8573" s="294"/>
      <c r="L8573" s="294"/>
    </row>
    <row r="8574" spans="1:12" ht="17.100000000000001" customHeight="1">
      <c r="A8574" s="294" t="s">
        <v>12978</v>
      </c>
      <c r="B8574" s="298" t="s">
        <v>12979</v>
      </c>
      <c r="C8574" s="294" t="s">
        <v>12980</v>
      </c>
      <c r="D8574" s="294" t="s">
        <v>12981</v>
      </c>
      <c r="E8574" s="299" t="s">
        <v>12982</v>
      </c>
      <c r="F8574" s="413" t="s">
        <v>12983</v>
      </c>
      <c r="G8574" s="413"/>
      <c r="H8574" s="413" t="s">
        <v>12984</v>
      </c>
      <c r="I8574" s="413"/>
      <c r="J8574" s="413" t="s">
        <v>12985</v>
      </c>
      <c r="K8574" s="413"/>
      <c r="L8574" s="413"/>
    </row>
    <row r="8575" spans="1:12" ht="24" customHeight="1">
      <c r="A8575" s="300" t="s">
        <v>12986</v>
      </c>
      <c r="B8575" s="301" t="s">
        <v>13093</v>
      </c>
      <c r="C8575" s="300" t="s">
        <v>9</v>
      </c>
      <c r="D8575" s="300" t="s">
        <v>10857</v>
      </c>
      <c r="E8575" s="302" t="s">
        <v>27</v>
      </c>
      <c r="F8575" s="423" t="s">
        <v>13094</v>
      </c>
      <c r="G8575" s="423"/>
      <c r="H8575" s="423">
        <v>4.0181135000000001</v>
      </c>
      <c r="I8575" s="423"/>
      <c r="J8575" s="424">
        <v>20.773599999999998</v>
      </c>
      <c r="K8575" s="424"/>
      <c r="L8575" s="424"/>
    </row>
    <row r="8576" spans="1:12" ht="17.100000000000001" customHeight="1">
      <c r="A8576" s="298"/>
      <c r="B8576" s="298"/>
      <c r="C8576" s="298"/>
      <c r="D8576" s="298"/>
      <c r="E8576" s="298"/>
      <c r="F8576" s="298"/>
      <c r="G8576" s="298"/>
      <c r="H8576" s="298"/>
      <c r="I8576" s="298"/>
      <c r="J8576" s="298" t="s">
        <v>12992</v>
      </c>
      <c r="K8576" s="298"/>
      <c r="L8576" s="298" t="s">
        <v>13641</v>
      </c>
    </row>
    <row r="8577" spans="1:12">
      <c r="A8577" s="414" t="s">
        <v>12998</v>
      </c>
      <c r="B8577" s="414"/>
      <c r="C8577" s="414"/>
      <c r="D8577" s="414"/>
      <c r="E8577" s="414"/>
      <c r="F8577" s="414"/>
      <c r="G8577" s="414"/>
      <c r="H8577" s="414"/>
      <c r="I8577" s="294"/>
      <c r="J8577" s="294"/>
      <c r="K8577" s="294"/>
      <c r="L8577" s="294"/>
    </row>
    <row r="8578" spans="1:12" ht="17.100000000000001" customHeight="1">
      <c r="A8578" s="294" t="s">
        <v>12978</v>
      </c>
      <c r="B8578" s="298" t="s">
        <v>12979</v>
      </c>
      <c r="C8578" s="294" t="s">
        <v>12980</v>
      </c>
      <c r="D8578" s="294" t="s">
        <v>12981</v>
      </c>
      <c r="E8578" s="299" t="s">
        <v>12982</v>
      </c>
      <c r="F8578" s="413" t="s">
        <v>12983</v>
      </c>
      <c r="G8578" s="413"/>
      <c r="H8578" s="413" t="s">
        <v>12984</v>
      </c>
      <c r="I8578" s="413"/>
      <c r="J8578" s="413" t="s">
        <v>12985</v>
      </c>
      <c r="K8578" s="413"/>
      <c r="L8578" s="413"/>
    </row>
    <row r="8579" spans="1:12" ht="24" customHeight="1">
      <c r="A8579" s="300" t="s">
        <v>12986</v>
      </c>
      <c r="B8579" s="301" t="s">
        <v>13099</v>
      </c>
      <c r="C8579" s="300" t="s">
        <v>9</v>
      </c>
      <c r="D8579" s="300" t="s">
        <v>7224</v>
      </c>
      <c r="E8579" s="302" t="s">
        <v>51</v>
      </c>
      <c r="F8579" s="423" t="s">
        <v>13100</v>
      </c>
      <c r="G8579" s="423"/>
      <c r="H8579" s="423">
        <v>2.7447900000000001E-2</v>
      </c>
      <c r="I8579" s="423"/>
      <c r="J8579" s="424">
        <v>0.25219999999999998</v>
      </c>
      <c r="K8579" s="424"/>
      <c r="L8579" s="424"/>
    </row>
    <row r="8580" spans="1:12" ht="24" customHeight="1">
      <c r="A8580" s="300" t="s">
        <v>12986</v>
      </c>
      <c r="B8580" s="301" t="s">
        <v>13101</v>
      </c>
      <c r="C8580" s="300" t="s">
        <v>9</v>
      </c>
      <c r="D8580" s="300" t="s">
        <v>7359</v>
      </c>
      <c r="E8580" s="302" t="s">
        <v>51</v>
      </c>
      <c r="F8580" s="423" t="s">
        <v>13102</v>
      </c>
      <c r="G8580" s="423"/>
      <c r="H8580" s="423">
        <v>8.8570000000000001E-4</v>
      </c>
      <c r="I8580" s="423"/>
      <c r="J8580" s="424">
        <v>0.1138</v>
      </c>
      <c r="K8580" s="424"/>
      <c r="L8580" s="424"/>
    </row>
    <row r="8581" spans="1:12" ht="24" customHeight="1">
      <c r="A8581" s="300" t="s">
        <v>12986</v>
      </c>
      <c r="B8581" s="301" t="s">
        <v>13103</v>
      </c>
      <c r="C8581" s="300" t="s">
        <v>9</v>
      </c>
      <c r="D8581" s="300" t="s">
        <v>8851</v>
      </c>
      <c r="E8581" s="302" t="s">
        <v>51</v>
      </c>
      <c r="F8581" s="423" t="s">
        <v>13104</v>
      </c>
      <c r="G8581" s="423"/>
      <c r="H8581" s="423">
        <v>7.0879999999999999E-4</v>
      </c>
      <c r="I8581" s="423"/>
      <c r="J8581" s="424">
        <v>0.13719999999999999</v>
      </c>
      <c r="K8581" s="424"/>
      <c r="L8581" s="424"/>
    </row>
    <row r="8582" spans="1:12" ht="24" customHeight="1">
      <c r="A8582" s="300" t="s">
        <v>12986</v>
      </c>
      <c r="B8582" s="301" t="s">
        <v>13105</v>
      </c>
      <c r="C8582" s="300" t="s">
        <v>9</v>
      </c>
      <c r="D8582" s="300" t="s">
        <v>8852</v>
      </c>
      <c r="E8582" s="302" t="s">
        <v>51</v>
      </c>
      <c r="F8582" s="423" t="s">
        <v>13106</v>
      </c>
      <c r="G8582" s="423"/>
      <c r="H8582" s="423">
        <v>1.5190000000000001E-4</v>
      </c>
      <c r="I8582" s="423"/>
      <c r="J8582" s="424">
        <v>8.3299999999999999E-2</v>
      </c>
      <c r="K8582" s="424"/>
      <c r="L8582" s="424"/>
    </row>
    <row r="8583" spans="1:12" ht="24" customHeight="1">
      <c r="A8583" s="300" t="s">
        <v>12986</v>
      </c>
      <c r="B8583" s="301" t="s">
        <v>13107</v>
      </c>
      <c r="C8583" s="300" t="s">
        <v>9</v>
      </c>
      <c r="D8583" s="300" t="s">
        <v>9000</v>
      </c>
      <c r="E8583" s="302" t="s">
        <v>51</v>
      </c>
      <c r="F8583" s="423" t="s">
        <v>13108</v>
      </c>
      <c r="G8583" s="423"/>
      <c r="H8583" s="423">
        <v>3.1241100000000001E-2</v>
      </c>
      <c r="I8583" s="423"/>
      <c r="J8583" s="424">
        <v>0.21149999999999999</v>
      </c>
      <c r="K8583" s="424"/>
      <c r="L8583" s="424"/>
    </row>
    <row r="8584" spans="1:12" ht="24" customHeight="1">
      <c r="A8584" s="300" t="s">
        <v>12986</v>
      </c>
      <c r="B8584" s="301" t="s">
        <v>13109</v>
      </c>
      <c r="C8584" s="300" t="s">
        <v>9</v>
      </c>
      <c r="D8584" s="300" t="s">
        <v>9574</v>
      </c>
      <c r="E8584" s="302" t="s">
        <v>51</v>
      </c>
      <c r="F8584" s="423" t="s">
        <v>13110</v>
      </c>
      <c r="G8584" s="423"/>
      <c r="H8584" s="423">
        <v>9.9074000000000002E-3</v>
      </c>
      <c r="I8584" s="423"/>
      <c r="J8584" s="424">
        <v>8.7499999999999994E-2</v>
      </c>
      <c r="K8584" s="424"/>
      <c r="L8584" s="424"/>
    </row>
    <row r="8585" spans="1:12" ht="24" customHeight="1">
      <c r="A8585" s="300" t="s">
        <v>12986</v>
      </c>
      <c r="B8585" s="301" t="s">
        <v>13111</v>
      </c>
      <c r="C8585" s="300" t="s">
        <v>9</v>
      </c>
      <c r="D8585" s="300" t="s">
        <v>10714</v>
      </c>
      <c r="E8585" s="302" t="s">
        <v>93</v>
      </c>
      <c r="F8585" s="423" t="s">
        <v>13112</v>
      </c>
      <c r="G8585" s="423"/>
      <c r="H8585" s="423">
        <v>5.2069999999999998E-3</v>
      </c>
      <c r="I8585" s="423"/>
      <c r="J8585" s="424">
        <v>7.9500000000000001E-2</v>
      </c>
      <c r="K8585" s="424"/>
      <c r="L8585" s="424"/>
    </row>
    <row r="8586" spans="1:12" ht="24" customHeight="1">
      <c r="A8586" s="300" t="s">
        <v>12986</v>
      </c>
      <c r="B8586" s="301" t="s">
        <v>13113</v>
      </c>
      <c r="C8586" s="300" t="s">
        <v>9</v>
      </c>
      <c r="D8586" s="300" t="s">
        <v>10809</v>
      </c>
      <c r="E8586" s="302" t="s">
        <v>51</v>
      </c>
      <c r="F8586" s="423" t="s">
        <v>13114</v>
      </c>
      <c r="G8586" s="423"/>
      <c r="H8586" s="423">
        <v>5.2069999999999998E-3</v>
      </c>
      <c r="I8586" s="423"/>
      <c r="J8586" s="424">
        <v>6.25E-2</v>
      </c>
      <c r="K8586" s="424"/>
      <c r="L8586" s="424"/>
    </row>
    <row r="8587" spans="1:12" ht="24" customHeight="1">
      <c r="A8587" s="300" t="s">
        <v>12986</v>
      </c>
      <c r="B8587" s="301" t="s">
        <v>13115</v>
      </c>
      <c r="C8587" s="300" t="s">
        <v>9</v>
      </c>
      <c r="D8587" s="300" t="s">
        <v>10810</v>
      </c>
      <c r="E8587" s="302" t="s">
        <v>51</v>
      </c>
      <c r="F8587" s="423" t="s">
        <v>13116</v>
      </c>
      <c r="G8587" s="423"/>
      <c r="H8587" s="423">
        <v>5.2069999999999998E-3</v>
      </c>
      <c r="I8587" s="423"/>
      <c r="J8587" s="424">
        <v>0.1386</v>
      </c>
      <c r="K8587" s="424"/>
      <c r="L8587" s="424"/>
    </row>
    <row r="8588" spans="1:12" ht="24" customHeight="1">
      <c r="A8588" s="300" t="s">
        <v>12986</v>
      </c>
      <c r="B8588" s="301" t="s">
        <v>13117</v>
      </c>
      <c r="C8588" s="300" t="s">
        <v>9</v>
      </c>
      <c r="D8588" s="300" t="s">
        <v>10837</v>
      </c>
      <c r="E8588" s="302" t="s">
        <v>51</v>
      </c>
      <c r="F8588" s="423" t="s">
        <v>13118</v>
      </c>
      <c r="G8588" s="423"/>
      <c r="H8588" s="423">
        <v>1.773E-4</v>
      </c>
      <c r="I8588" s="423"/>
      <c r="J8588" s="424">
        <v>7.8899999999999998E-2</v>
      </c>
      <c r="K8588" s="424"/>
      <c r="L8588" s="424"/>
    </row>
    <row r="8589" spans="1:12" ht="24" customHeight="1">
      <c r="A8589" s="300" t="s">
        <v>12986</v>
      </c>
      <c r="B8589" s="301" t="s">
        <v>13003</v>
      </c>
      <c r="C8589" s="300" t="s">
        <v>9</v>
      </c>
      <c r="D8589" s="300" t="s">
        <v>7216</v>
      </c>
      <c r="E8589" s="302" t="s">
        <v>51</v>
      </c>
      <c r="F8589" s="423" t="s">
        <v>13004</v>
      </c>
      <c r="G8589" s="423"/>
      <c r="H8589" s="423">
        <v>1.04289E-2</v>
      </c>
      <c r="I8589" s="423"/>
      <c r="J8589" s="424">
        <v>0.34839999999999999</v>
      </c>
      <c r="K8589" s="424"/>
      <c r="L8589" s="424"/>
    </row>
    <row r="8590" spans="1:12" ht="24" customHeight="1">
      <c r="A8590" s="300" t="s">
        <v>12986</v>
      </c>
      <c r="B8590" s="301" t="s">
        <v>13005</v>
      </c>
      <c r="C8590" s="300" t="s">
        <v>9</v>
      </c>
      <c r="D8590" s="300" t="s">
        <v>7393</v>
      </c>
      <c r="E8590" s="302" t="s">
        <v>12988</v>
      </c>
      <c r="F8590" s="423" t="s">
        <v>13006</v>
      </c>
      <c r="G8590" s="423"/>
      <c r="H8590" s="423">
        <v>6.2740000000000001E-3</v>
      </c>
      <c r="I8590" s="423"/>
      <c r="J8590" s="424">
        <v>0.33879999999999999</v>
      </c>
      <c r="K8590" s="424"/>
      <c r="L8590" s="424"/>
    </row>
    <row r="8591" spans="1:12" ht="24" customHeight="1">
      <c r="A8591" s="300" t="s">
        <v>12986</v>
      </c>
      <c r="B8591" s="301" t="s">
        <v>13007</v>
      </c>
      <c r="C8591" s="300" t="s">
        <v>9</v>
      </c>
      <c r="D8591" s="300" t="s">
        <v>10619</v>
      </c>
      <c r="E8591" s="302" t="s">
        <v>51</v>
      </c>
      <c r="F8591" s="423" t="s">
        <v>13008</v>
      </c>
      <c r="G8591" s="423"/>
      <c r="H8591" s="423">
        <v>4.8668000000000001E-3</v>
      </c>
      <c r="I8591" s="423"/>
      <c r="J8591" s="424">
        <v>0.93079999999999996</v>
      </c>
      <c r="K8591" s="424"/>
      <c r="L8591" s="424"/>
    </row>
    <row r="8592" spans="1:12" ht="24" customHeight="1">
      <c r="A8592" s="300" t="s">
        <v>12986</v>
      </c>
      <c r="B8592" s="301" t="s">
        <v>13009</v>
      </c>
      <c r="C8592" s="300" t="s">
        <v>9</v>
      </c>
      <c r="D8592" s="300" t="s">
        <v>10769</v>
      </c>
      <c r="E8592" s="302" t="s">
        <v>51</v>
      </c>
      <c r="F8592" s="423" t="s">
        <v>13010</v>
      </c>
      <c r="G8592" s="423"/>
      <c r="H8592" s="423">
        <v>0.4374864</v>
      </c>
      <c r="I8592" s="423"/>
      <c r="J8592" s="424">
        <v>0.55120000000000002</v>
      </c>
      <c r="K8592" s="424"/>
      <c r="L8592" s="424"/>
    </row>
    <row r="8593" spans="1:12" ht="24" customHeight="1">
      <c r="A8593" s="300" t="s">
        <v>12986</v>
      </c>
      <c r="B8593" s="301" t="s">
        <v>13011</v>
      </c>
      <c r="C8593" s="300" t="s">
        <v>9</v>
      </c>
      <c r="D8593" s="300" t="s">
        <v>10929</v>
      </c>
      <c r="E8593" s="302" t="s">
        <v>51</v>
      </c>
      <c r="F8593" s="423" t="s">
        <v>13012</v>
      </c>
      <c r="G8593" s="423"/>
      <c r="H8593" s="423">
        <v>4.2179000000000001E-3</v>
      </c>
      <c r="I8593" s="423"/>
      <c r="J8593" s="424">
        <v>0.63460000000000005</v>
      </c>
      <c r="K8593" s="424"/>
      <c r="L8593" s="424"/>
    </row>
    <row r="8594" spans="1:12" ht="17.100000000000001" customHeight="1">
      <c r="A8594" s="298"/>
      <c r="B8594" s="298"/>
      <c r="C8594" s="298"/>
      <c r="D8594" s="298"/>
      <c r="E8594" s="298"/>
      <c r="F8594" s="298"/>
      <c r="G8594" s="298"/>
      <c r="H8594" s="298"/>
      <c r="I8594" s="298"/>
      <c r="J8594" s="298" t="s">
        <v>12992</v>
      </c>
      <c r="K8594" s="298"/>
      <c r="L8594" s="298" t="s">
        <v>13642</v>
      </c>
    </row>
    <row r="8595" spans="1:12">
      <c r="A8595" s="414" t="s">
        <v>13056</v>
      </c>
      <c r="B8595" s="414"/>
      <c r="C8595" s="414"/>
      <c r="D8595" s="414"/>
      <c r="E8595" s="414"/>
      <c r="F8595" s="414"/>
      <c r="G8595" s="414"/>
      <c r="H8595" s="414"/>
      <c r="I8595" s="294"/>
      <c r="J8595" s="294"/>
      <c r="K8595" s="294"/>
      <c r="L8595" s="294"/>
    </row>
    <row r="8596" spans="1:12" ht="17.100000000000001" customHeight="1">
      <c r="A8596" s="294" t="s">
        <v>12978</v>
      </c>
      <c r="B8596" s="298" t="s">
        <v>12979</v>
      </c>
      <c r="C8596" s="294" t="s">
        <v>12980</v>
      </c>
      <c r="D8596" s="294" t="s">
        <v>12981</v>
      </c>
      <c r="E8596" s="299" t="s">
        <v>12982</v>
      </c>
      <c r="F8596" s="413" t="s">
        <v>12983</v>
      </c>
      <c r="G8596" s="413"/>
      <c r="H8596" s="413" t="s">
        <v>12984</v>
      </c>
      <c r="I8596" s="413"/>
      <c r="J8596" s="413" t="s">
        <v>12985</v>
      </c>
      <c r="K8596" s="413"/>
      <c r="L8596" s="413"/>
    </row>
    <row r="8597" spans="1:12" ht="24" customHeight="1">
      <c r="A8597" s="300" t="s">
        <v>12986</v>
      </c>
      <c r="B8597" s="301" t="s">
        <v>13057</v>
      </c>
      <c r="C8597" s="300" t="s">
        <v>9</v>
      </c>
      <c r="D8597" s="300" t="s">
        <v>12549</v>
      </c>
      <c r="E8597" s="302" t="s">
        <v>27</v>
      </c>
      <c r="F8597" s="423" t="s">
        <v>12948</v>
      </c>
      <c r="G8597" s="423"/>
      <c r="H8597" s="423">
        <v>3.9141387999999999</v>
      </c>
      <c r="I8597" s="423"/>
      <c r="J8597" s="424">
        <v>2.5442</v>
      </c>
      <c r="K8597" s="424"/>
      <c r="L8597" s="424"/>
    </row>
    <row r="8598" spans="1:12" ht="17.100000000000001" customHeight="1">
      <c r="A8598" s="298"/>
      <c r="B8598" s="298"/>
      <c r="C8598" s="298"/>
      <c r="D8598" s="298"/>
      <c r="E8598" s="298"/>
      <c r="F8598" s="298"/>
      <c r="G8598" s="298"/>
      <c r="H8598" s="298"/>
      <c r="I8598" s="298"/>
      <c r="J8598" s="298" t="s">
        <v>12992</v>
      </c>
      <c r="K8598" s="298"/>
      <c r="L8598" s="298" t="s">
        <v>13643</v>
      </c>
    </row>
    <row r="8599" spans="1:12">
      <c r="A8599" s="414" t="s">
        <v>13058</v>
      </c>
      <c r="B8599" s="414"/>
      <c r="C8599" s="414"/>
      <c r="D8599" s="414"/>
      <c r="E8599" s="414"/>
      <c r="F8599" s="414"/>
      <c r="G8599" s="414"/>
      <c r="H8599" s="414"/>
      <c r="I8599" s="294"/>
      <c r="J8599" s="294"/>
      <c r="K8599" s="294"/>
      <c r="L8599" s="294"/>
    </row>
    <row r="8600" spans="1:12" ht="17.100000000000001" customHeight="1">
      <c r="A8600" s="294" t="s">
        <v>12978</v>
      </c>
      <c r="B8600" s="298" t="s">
        <v>12979</v>
      </c>
      <c r="C8600" s="294" t="s">
        <v>12980</v>
      </c>
      <c r="D8600" s="294" t="s">
        <v>12981</v>
      </c>
      <c r="E8600" s="299" t="s">
        <v>12982</v>
      </c>
      <c r="F8600" s="413" t="s">
        <v>12983</v>
      </c>
      <c r="G8600" s="413"/>
      <c r="H8600" s="413" t="s">
        <v>12984</v>
      </c>
      <c r="I8600" s="413"/>
      <c r="J8600" s="413" t="s">
        <v>12985</v>
      </c>
      <c r="K8600" s="413"/>
      <c r="L8600" s="413"/>
    </row>
    <row r="8601" spans="1:12" ht="24" customHeight="1">
      <c r="A8601" s="300" t="s">
        <v>12986</v>
      </c>
      <c r="B8601" s="301" t="s">
        <v>13059</v>
      </c>
      <c r="C8601" s="300" t="s">
        <v>9</v>
      </c>
      <c r="D8601" s="300" t="s">
        <v>12535</v>
      </c>
      <c r="E8601" s="302" t="s">
        <v>27</v>
      </c>
      <c r="F8601" s="423" t="s">
        <v>12936</v>
      </c>
      <c r="G8601" s="423"/>
      <c r="H8601" s="423">
        <v>3.9141387999999999</v>
      </c>
      <c r="I8601" s="423"/>
      <c r="J8601" s="424">
        <v>0.19570000000000001</v>
      </c>
      <c r="K8601" s="424"/>
      <c r="L8601" s="424"/>
    </row>
    <row r="8602" spans="1:12" ht="17.100000000000001" customHeight="1">
      <c r="A8602" s="298"/>
      <c r="B8602" s="298"/>
      <c r="C8602" s="298"/>
      <c r="D8602" s="298"/>
      <c r="E8602" s="298"/>
      <c r="F8602" s="298"/>
      <c r="G8602" s="298"/>
      <c r="H8602" s="298"/>
      <c r="I8602" s="298"/>
      <c r="J8602" s="298" t="s">
        <v>12992</v>
      </c>
      <c r="K8602" s="298"/>
      <c r="L8602" s="298" t="s">
        <v>13644</v>
      </c>
    </row>
    <row r="8603" spans="1:12">
      <c r="A8603" s="414" t="s">
        <v>13060</v>
      </c>
      <c r="B8603" s="414"/>
      <c r="C8603" s="414"/>
      <c r="D8603" s="414"/>
      <c r="E8603" s="414"/>
      <c r="F8603" s="414"/>
      <c r="G8603" s="414"/>
      <c r="H8603" s="414"/>
      <c r="I8603" s="294"/>
      <c r="J8603" s="294"/>
      <c r="K8603" s="294"/>
      <c r="L8603" s="294"/>
    </row>
    <row r="8604" spans="1:12" ht="17.100000000000001" customHeight="1">
      <c r="A8604" s="294" t="s">
        <v>12978</v>
      </c>
      <c r="B8604" s="298" t="s">
        <v>12979</v>
      </c>
      <c r="C8604" s="294" t="s">
        <v>12980</v>
      </c>
      <c r="D8604" s="294" t="s">
        <v>12981</v>
      </c>
      <c r="E8604" s="299" t="s">
        <v>12982</v>
      </c>
      <c r="F8604" s="413" t="s">
        <v>12983</v>
      </c>
      <c r="G8604" s="413"/>
      <c r="H8604" s="413" t="s">
        <v>12984</v>
      </c>
      <c r="I8604" s="413"/>
      <c r="J8604" s="413" t="s">
        <v>12985</v>
      </c>
      <c r="K8604" s="413"/>
      <c r="L8604" s="413"/>
    </row>
    <row r="8605" spans="1:12" ht="24" customHeight="1">
      <c r="A8605" s="300" t="s">
        <v>12986</v>
      </c>
      <c r="B8605" s="301" t="s">
        <v>13061</v>
      </c>
      <c r="C8605" s="300" t="s">
        <v>9</v>
      </c>
      <c r="D8605" s="300" t="s">
        <v>12522</v>
      </c>
      <c r="E8605" s="302" t="s">
        <v>27</v>
      </c>
      <c r="F8605" s="423" t="s">
        <v>12964</v>
      </c>
      <c r="G8605" s="423"/>
      <c r="H8605" s="423">
        <v>3.9141387999999999</v>
      </c>
      <c r="I8605" s="423"/>
      <c r="J8605" s="424">
        <v>9.9027999999999992</v>
      </c>
      <c r="K8605" s="424"/>
      <c r="L8605" s="424"/>
    </row>
    <row r="8606" spans="1:12" ht="24" customHeight="1">
      <c r="A8606" s="300" t="s">
        <v>12986</v>
      </c>
      <c r="B8606" s="301" t="s">
        <v>13062</v>
      </c>
      <c r="C8606" s="300" t="s">
        <v>9</v>
      </c>
      <c r="D8606" s="300" t="s">
        <v>12527</v>
      </c>
      <c r="E8606" s="302" t="s">
        <v>27</v>
      </c>
      <c r="F8606" s="423" t="s">
        <v>13063</v>
      </c>
      <c r="G8606" s="423"/>
      <c r="H8606" s="423">
        <v>3.9141387999999999</v>
      </c>
      <c r="I8606" s="423"/>
      <c r="J8606" s="424">
        <v>1.3308</v>
      </c>
      <c r="K8606" s="424"/>
      <c r="L8606" s="424"/>
    </row>
    <row r="8607" spans="1:12" ht="17.100000000000001" customHeight="1">
      <c r="A8607" s="298"/>
      <c r="B8607" s="298"/>
      <c r="C8607" s="298"/>
      <c r="D8607" s="298"/>
      <c r="E8607" s="298"/>
      <c r="F8607" s="298"/>
      <c r="G8607" s="298"/>
      <c r="H8607" s="298"/>
      <c r="I8607" s="298"/>
      <c r="J8607" s="298" t="s">
        <v>12992</v>
      </c>
      <c r="K8607" s="298"/>
      <c r="L8607" s="298" t="s">
        <v>13645</v>
      </c>
    </row>
    <row r="8608" spans="1:12" ht="17.100000000000001" customHeight="1">
      <c r="A8608" s="294" t="s">
        <v>13014</v>
      </c>
      <c r="B8608" s="294"/>
      <c r="C8608" s="294"/>
      <c r="D8608" s="294"/>
      <c r="E8608" s="294"/>
      <c r="F8608" s="294"/>
      <c r="G8608" s="294"/>
      <c r="H8608" s="294"/>
      <c r="I8608" s="294"/>
      <c r="J8608" s="294"/>
      <c r="K8608" s="294"/>
      <c r="L8608" s="294"/>
    </row>
    <row r="8609" spans="1:12" ht="17.100000000000001" customHeight="1">
      <c r="A8609" s="298"/>
      <c r="B8609" s="298"/>
      <c r="C8609" s="298"/>
      <c r="D8609" s="298"/>
      <c r="E8609" s="298"/>
      <c r="F8609" s="298"/>
      <c r="G8609" s="298"/>
      <c r="H8609" s="298"/>
      <c r="I8609" s="298"/>
      <c r="J8609" s="298" t="s">
        <v>13015</v>
      </c>
      <c r="K8609" s="298"/>
      <c r="L8609" s="298" t="s">
        <v>13646</v>
      </c>
    </row>
    <row r="8610" spans="1:12" ht="17.100000000000001" customHeight="1">
      <c r="A8610" s="298"/>
      <c r="B8610" s="298"/>
      <c r="C8610" s="298"/>
      <c r="D8610" s="298"/>
      <c r="E8610" s="298"/>
      <c r="F8610" s="298"/>
      <c r="G8610" s="298"/>
      <c r="H8610" s="298"/>
      <c r="I8610" s="298"/>
      <c r="J8610" s="298" t="s">
        <v>13017</v>
      </c>
      <c r="K8610" s="298" t="s">
        <v>13018</v>
      </c>
      <c r="L8610" s="298" t="s">
        <v>13647</v>
      </c>
    </row>
    <row r="8611" spans="1:12" ht="17.100000000000001" customHeight="1">
      <c r="A8611" s="298"/>
      <c r="B8611" s="298"/>
      <c r="C8611" s="298"/>
      <c r="D8611" s="298"/>
      <c r="E8611" s="298"/>
      <c r="F8611" s="298"/>
      <c r="G8611" s="298"/>
      <c r="H8611" s="298"/>
      <c r="I8611" s="298"/>
      <c r="J8611" s="298" t="s">
        <v>13020</v>
      </c>
      <c r="K8611" s="298"/>
      <c r="L8611" s="298" t="s">
        <v>13648</v>
      </c>
    </row>
    <row r="8612" spans="1:12" ht="17.100000000000001" customHeight="1">
      <c r="A8612" s="298"/>
      <c r="B8612" s="298"/>
      <c r="C8612" s="298"/>
      <c r="D8612" s="298"/>
      <c r="E8612" s="298"/>
      <c r="F8612" s="298"/>
      <c r="G8612" s="298"/>
      <c r="H8612" s="298"/>
      <c r="I8612" s="298"/>
      <c r="J8612" s="298" t="s">
        <v>13022</v>
      </c>
      <c r="K8612" s="298" t="s">
        <v>12974</v>
      </c>
      <c r="L8612" s="298" t="s">
        <v>13649</v>
      </c>
    </row>
    <row r="8613" spans="1:12" ht="17.100000000000001" customHeight="1">
      <c r="A8613" s="298"/>
      <c r="B8613" s="298"/>
      <c r="C8613" s="298"/>
      <c r="D8613" s="298"/>
      <c r="E8613" s="298"/>
      <c r="F8613" s="298"/>
      <c r="G8613" s="298"/>
      <c r="H8613" s="298"/>
      <c r="I8613" s="298"/>
      <c r="J8613" s="298" t="s">
        <v>13024</v>
      </c>
      <c r="K8613" s="298"/>
      <c r="L8613" s="298" t="s">
        <v>13650</v>
      </c>
    </row>
    <row r="8614" spans="1:12" ht="30" customHeight="1">
      <c r="A8614" s="299"/>
      <c r="B8614" s="299"/>
      <c r="C8614" s="299"/>
      <c r="D8614" s="299"/>
      <c r="E8614" s="299"/>
      <c r="F8614" s="299"/>
      <c r="G8614" s="299"/>
      <c r="H8614" s="299"/>
      <c r="I8614" s="299"/>
      <c r="J8614" s="299"/>
      <c r="K8614" s="299"/>
      <c r="L8614" s="299"/>
    </row>
    <row r="8615" spans="1:12" ht="24" customHeight="1">
      <c r="A8615" s="295" t="s">
        <v>14943</v>
      </c>
      <c r="B8615" s="296" t="s">
        <v>13672</v>
      </c>
      <c r="C8615" s="295" t="s">
        <v>9</v>
      </c>
      <c r="D8615" s="295" t="s">
        <v>933</v>
      </c>
      <c r="E8615" s="297" t="s">
        <v>13145</v>
      </c>
      <c r="F8615" s="296"/>
      <c r="G8615" s="296"/>
      <c r="H8615" s="296"/>
      <c r="I8615" s="296"/>
      <c r="J8615" s="296"/>
      <c r="K8615" s="296"/>
      <c r="L8615" s="296"/>
    </row>
    <row r="8616" spans="1:12">
      <c r="A8616" s="414" t="s">
        <v>12977</v>
      </c>
      <c r="B8616" s="414"/>
      <c r="C8616" s="414"/>
      <c r="D8616" s="414"/>
      <c r="E8616" s="414"/>
      <c r="F8616" s="414"/>
      <c r="G8616" s="414"/>
      <c r="H8616" s="414"/>
      <c r="I8616" s="294"/>
      <c r="J8616" s="294"/>
      <c r="K8616" s="294"/>
      <c r="L8616" s="294"/>
    </row>
    <row r="8617" spans="1:12" ht="17.100000000000001" customHeight="1">
      <c r="A8617" s="294" t="s">
        <v>12978</v>
      </c>
      <c r="B8617" s="298" t="s">
        <v>12979</v>
      </c>
      <c r="C8617" s="294" t="s">
        <v>12980</v>
      </c>
      <c r="D8617" s="294" t="s">
        <v>12981</v>
      </c>
      <c r="E8617" s="299" t="s">
        <v>12982</v>
      </c>
      <c r="F8617" s="413" t="s">
        <v>12983</v>
      </c>
      <c r="G8617" s="413"/>
      <c r="H8617" s="413" t="s">
        <v>12984</v>
      </c>
      <c r="I8617" s="413"/>
      <c r="J8617" s="413" t="s">
        <v>12985</v>
      </c>
      <c r="K8617" s="413"/>
      <c r="L8617" s="413"/>
    </row>
    <row r="8618" spans="1:12" ht="24" customHeight="1">
      <c r="A8618" s="300" t="s">
        <v>12986</v>
      </c>
      <c r="B8618" s="301" t="s">
        <v>13286</v>
      </c>
      <c r="C8618" s="300" t="s">
        <v>9</v>
      </c>
      <c r="D8618" s="300" t="s">
        <v>8076</v>
      </c>
      <c r="E8618" s="302" t="s">
        <v>51</v>
      </c>
      <c r="F8618" s="423" t="s">
        <v>13287</v>
      </c>
      <c r="G8618" s="423"/>
      <c r="H8618" s="423">
        <v>5.3399999999999997E-5</v>
      </c>
      <c r="I8618" s="423"/>
      <c r="J8618" s="424">
        <v>0.67479999999999996</v>
      </c>
      <c r="K8618" s="424"/>
      <c r="L8618" s="424"/>
    </row>
    <row r="8619" spans="1:12" ht="24" customHeight="1">
      <c r="A8619" s="300" t="s">
        <v>12986</v>
      </c>
      <c r="B8619" s="301" t="s">
        <v>12987</v>
      </c>
      <c r="C8619" s="300" t="s">
        <v>9</v>
      </c>
      <c r="D8619" s="300" t="s">
        <v>9831</v>
      </c>
      <c r="E8619" s="302" t="s">
        <v>12988</v>
      </c>
      <c r="F8619" s="423" t="s">
        <v>12989</v>
      </c>
      <c r="G8619" s="423"/>
      <c r="H8619" s="423">
        <v>1.61748E-2</v>
      </c>
      <c r="I8619" s="423"/>
      <c r="J8619" s="424">
        <v>0.16370000000000001</v>
      </c>
      <c r="K8619" s="424"/>
      <c r="L8619" s="424"/>
    </row>
    <row r="8620" spans="1:12" ht="36" customHeight="1">
      <c r="A8620" s="300" t="s">
        <v>12986</v>
      </c>
      <c r="B8620" s="301" t="s">
        <v>12990</v>
      </c>
      <c r="C8620" s="300" t="s">
        <v>9</v>
      </c>
      <c r="D8620" s="300" t="s">
        <v>11426</v>
      </c>
      <c r="E8620" s="302" t="s">
        <v>51</v>
      </c>
      <c r="F8620" s="423" t="s">
        <v>12991</v>
      </c>
      <c r="G8620" s="423"/>
      <c r="H8620" s="423">
        <v>8.4769999999999995E-4</v>
      </c>
      <c r="I8620" s="423"/>
      <c r="J8620" s="424">
        <v>0.112</v>
      </c>
      <c r="K8620" s="424"/>
      <c r="L8620" s="424"/>
    </row>
    <row r="8621" spans="1:12" ht="48" customHeight="1">
      <c r="A8621" s="300" t="s">
        <v>12986</v>
      </c>
      <c r="B8621" s="301" t="s">
        <v>13673</v>
      </c>
      <c r="C8621" s="300" t="s">
        <v>9</v>
      </c>
      <c r="D8621" s="300" t="s">
        <v>7813</v>
      </c>
      <c r="E8621" s="302" t="s">
        <v>51</v>
      </c>
      <c r="F8621" s="423" t="s">
        <v>13674</v>
      </c>
      <c r="G8621" s="423"/>
      <c r="H8621" s="423">
        <v>7.9999999999999996E-7</v>
      </c>
      <c r="I8621" s="423"/>
      <c r="J8621" s="424">
        <v>0.2306</v>
      </c>
      <c r="K8621" s="424"/>
      <c r="L8621" s="424"/>
    </row>
    <row r="8622" spans="1:12" ht="24" customHeight="1">
      <c r="A8622" s="300" t="s">
        <v>12986</v>
      </c>
      <c r="B8622" s="301" t="s">
        <v>13085</v>
      </c>
      <c r="C8622" s="300" t="s">
        <v>9</v>
      </c>
      <c r="D8622" s="300" t="s">
        <v>7909</v>
      </c>
      <c r="E8622" s="302" t="s">
        <v>51</v>
      </c>
      <c r="F8622" s="423" t="s">
        <v>13086</v>
      </c>
      <c r="G8622" s="423"/>
      <c r="H8622" s="423">
        <v>3.88E-4</v>
      </c>
      <c r="I8622" s="423"/>
      <c r="J8622" s="424">
        <v>4.0399999999999998E-2</v>
      </c>
      <c r="K8622" s="424"/>
      <c r="L8622" s="424"/>
    </row>
    <row r="8623" spans="1:12" ht="24" customHeight="1">
      <c r="A8623" s="300" t="s">
        <v>12986</v>
      </c>
      <c r="B8623" s="301" t="s">
        <v>13087</v>
      </c>
      <c r="C8623" s="300" t="s">
        <v>9</v>
      </c>
      <c r="D8623" s="300" t="s">
        <v>8873</v>
      </c>
      <c r="E8623" s="302" t="s">
        <v>51</v>
      </c>
      <c r="F8623" s="423" t="s">
        <v>13088</v>
      </c>
      <c r="G8623" s="423"/>
      <c r="H8623" s="423">
        <v>3.6999999999999998E-5</v>
      </c>
      <c r="I8623" s="423"/>
      <c r="J8623" s="424">
        <v>3.2199999999999999E-2</v>
      </c>
      <c r="K8623" s="424"/>
      <c r="L8623" s="424"/>
    </row>
    <row r="8624" spans="1:12" ht="48" customHeight="1">
      <c r="A8624" s="300" t="s">
        <v>12986</v>
      </c>
      <c r="B8624" s="301" t="s">
        <v>13089</v>
      </c>
      <c r="C8624" s="300" t="s">
        <v>9</v>
      </c>
      <c r="D8624" s="300" t="s">
        <v>9227</v>
      </c>
      <c r="E8624" s="302" t="s">
        <v>51</v>
      </c>
      <c r="F8624" s="423" t="s">
        <v>13090</v>
      </c>
      <c r="G8624" s="423"/>
      <c r="H8624" s="423">
        <v>2.5899999999999999E-5</v>
      </c>
      <c r="I8624" s="423"/>
      <c r="J8624" s="424">
        <v>3.4599999999999999E-2</v>
      </c>
      <c r="K8624" s="424"/>
      <c r="L8624" s="424"/>
    </row>
    <row r="8625" spans="1:12" ht="24" customHeight="1">
      <c r="A8625" s="300" t="s">
        <v>12986</v>
      </c>
      <c r="B8625" s="301" t="s">
        <v>13091</v>
      </c>
      <c r="C8625" s="300" t="s">
        <v>9</v>
      </c>
      <c r="D8625" s="300" t="s">
        <v>9580</v>
      </c>
      <c r="E8625" s="302" t="s">
        <v>51</v>
      </c>
      <c r="F8625" s="423" t="s">
        <v>13092</v>
      </c>
      <c r="G8625" s="423"/>
      <c r="H8625" s="423">
        <v>2.5299999999999998E-5</v>
      </c>
      <c r="I8625" s="423"/>
      <c r="J8625" s="424">
        <v>2.2700000000000001E-2</v>
      </c>
      <c r="K8625" s="424"/>
      <c r="L8625" s="424"/>
    </row>
    <row r="8626" spans="1:12" ht="17.100000000000001" customHeight="1">
      <c r="A8626" s="298"/>
      <c r="B8626" s="298"/>
      <c r="C8626" s="298"/>
      <c r="D8626" s="298"/>
      <c r="E8626" s="298"/>
      <c r="F8626" s="298"/>
      <c r="G8626" s="298"/>
      <c r="H8626" s="298"/>
      <c r="I8626" s="298"/>
      <c r="J8626" s="298" t="s">
        <v>12992</v>
      </c>
      <c r="K8626" s="298"/>
      <c r="L8626" s="298" t="s">
        <v>13130</v>
      </c>
    </row>
    <row r="8627" spans="1:12">
      <c r="A8627" s="414" t="s">
        <v>12994</v>
      </c>
      <c r="B8627" s="414"/>
      <c r="C8627" s="414"/>
      <c r="D8627" s="414"/>
      <c r="E8627" s="414"/>
      <c r="F8627" s="414"/>
      <c r="G8627" s="414"/>
      <c r="H8627" s="414"/>
      <c r="I8627" s="294"/>
      <c r="J8627" s="294"/>
      <c r="K8627" s="294"/>
      <c r="L8627" s="294"/>
    </row>
    <row r="8628" spans="1:12" ht="17.100000000000001" customHeight="1">
      <c r="A8628" s="294" t="s">
        <v>12978</v>
      </c>
      <c r="B8628" s="298" t="s">
        <v>12979</v>
      </c>
      <c r="C8628" s="294" t="s">
        <v>12980</v>
      </c>
      <c r="D8628" s="294" t="s">
        <v>12981</v>
      </c>
      <c r="E8628" s="299" t="s">
        <v>12982</v>
      </c>
      <c r="F8628" s="413" t="s">
        <v>12983</v>
      </c>
      <c r="G8628" s="413"/>
      <c r="H8628" s="413" t="s">
        <v>12984</v>
      </c>
      <c r="I8628" s="413"/>
      <c r="J8628" s="413" t="s">
        <v>12985</v>
      </c>
      <c r="K8628" s="413"/>
      <c r="L8628" s="413"/>
    </row>
    <row r="8629" spans="1:12" ht="24" customHeight="1">
      <c r="A8629" s="300" t="s">
        <v>12986</v>
      </c>
      <c r="B8629" s="301" t="s">
        <v>13185</v>
      </c>
      <c r="C8629" s="300" t="s">
        <v>9</v>
      </c>
      <c r="D8629" s="300" t="s">
        <v>10150</v>
      </c>
      <c r="E8629" s="302" t="s">
        <v>27</v>
      </c>
      <c r="F8629" s="423" t="s">
        <v>13186</v>
      </c>
      <c r="G8629" s="423"/>
      <c r="H8629" s="423">
        <v>0.53118929999999998</v>
      </c>
      <c r="I8629" s="423"/>
      <c r="J8629" s="424">
        <v>2.7197</v>
      </c>
      <c r="K8629" s="424"/>
      <c r="L8629" s="424"/>
    </row>
    <row r="8630" spans="1:12" ht="24" customHeight="1">
      <c r="A8630" s="300" t="s">
        <v>12986</v>
      </c>
      <c r="B8630" s="301" t="s">
        <v>13675</v>
      </c>
      <c r="C8630" s="300" t="s">
        <v>9</v>
      </c>
      <c r="D8630" s="300" t="s">
        <v>10051</v>
      </c>
      <c r="E8630" s="302" t="s">
        <v>27</v>
      </c>
      <c r="F8630" s="423" t="s">
        <v>13676</v>
      </c>
      <c r="G8630" s="423"/>
      <c r="H8630" s="423">
        <v>9.0077000000000004E-3</v>
      </c>
      <c r="I8630" s="423"/>
      <c r="J8630" s="424">
        <v>4.9700000000000001E-2</v>
      </c>
      <c r="K8630" s="424"/>
      <c r="L8630" s="424"/>
    </row>
    <row r="8631" spans="1:12" ht="24" customHeight="1">
      <c r="A8631" s="300" t="s">
        <v>12986</v>
      </c>
      <c r="B8631" s="301" t="s">
        <v>13093</v>
      </c>
      <c r="C8631" s="300" t="s">
        <v>9</v>
      </c>
      <c r="D8631" s="300" t="s">
        <v>10857</v>
      </c>
      <c r="E8631" s="302" t="s">
        <v>27</v>
      </c>
      <c r="F8631" s="423" t="s">
        <v>13094</v>
      </c>
      <c r="G8631" s="423"/>
      <c r="H8631" s="423">
        <v>0.66810409999999998</v>
      </c>
      <c r="I8631" s="423"/>
      <c r="J8631" s="424">
        <v>3.4540999999999999</v>
      </c>
      <c r="K8631" s="424"/>
      <c r="L8631" s="424"/>
    </row>
    <row r="8632" spans="1:12" ht="17.100000000000001" customHeight="1">
      <c r="A8632" s="298"/>
      <c r="B8632" s="298"/>
      <c r="C8632" s="298"/>
      <c r="D8632" s="298"/>
      <c r="E8632" s="298"/>
      <c r="F8632" s="298"/>
      <c r="G8632" s="298"/>
      <c r="H8632" s="298"/>
      <c r="I8632" s="298"/>
      <c r="J8632" s="298" t="s">
        <v>12992</v>
      </c>
      <c r="K8632" s="298"/>
      <c r="L8632" s="298" t="s">
        <v>13677</v>
      </c>
    </row>
    <row r="8633" spans="1:12">
      <c r="A8633" s="414" t="s">
        <v>12998</v>
      </c>
      <c r="B8633" s="414"/>
      <c r="C8633" s="414"/>
      <c r="D8633" s="414"/>
      <c r="E8633" s="414"/>
      <c r="F8633" s="414"/>
      <c r="G8633" s="414"/>
      <c r="H8633" s="414"/>
      <c r="I8633" s="294"/>
      <c r="J8633" s="294"/>
      <c r="K8633" s="294"/>
      <c r="L8633" s="294"/>
    </row>
    <row r="8634" spans="1:12" ht="17.100000000000001" customHeight="1">
      <c r="A8634" s="294" t="s">
        <v>12978</v>
      </c>
      <c r="B8634" s="298" t="s">
        <v>12979</v>
      </c>
      <c r="C8634" s="294" t="s">
        <v>12980</v>
      </c>
      <c r="D8634" s="294" t="s">
        <v>12981</v>
      </c>
      <c r="E8634" s="299" t="s">
        <v>12982</v>
      </c>
      <c r="F8634" s="413" t="s">
        <v>12983</v>
      </c>
      <c r="G8634" s="413"/>
      <c r="H8634" s="413" t="s">
        <v>12984</v>
      </c>
      <c r="I8634" s="413"/>
      <c r="J8634" s="413" t="s">
        <v>12985</v>
      </c>
      <c r="K8634" s="413"/>
      <c r="L8634" s="413"/>
    </row>
    <row r="8635" spans="1:12" ht="24" customHeight="1">
      <c r="A8635" s="300" t="s">
        <v>12986</v>
      </c>
      <c r="B8635" s="301" t="s">
        <v>13339</v>
      </c>
      <c r="C8635" s="300" t="s">
        <v>9</v>
      </c>
      <c r="D8635" s="300" t="s">
        <v>9085</v>
      </c>
      <c r="E8635" s="302" t="s">
        <v>93</v>
      </c>
      <c r="F8635" s="423" t="s">
        <v>13340</v>
      </c>
      <c r="G8635" s="423"/>
      <c r="H8635" s="423">
        <v>0.16034019999999999</v>
      </c>
      <c r="I8635" s="423"/>
      <c r="J8635" s="424">
        <v>0.71989999999999998</v>
      </c>
      <c r="K8635" s="424"/>
      <c r="L8635" s="424"/>
    </row>
    <row r="8636" spans="1:12" ht="24" customHeight="1">
      <c r="A8636" s="300" t="s">
        <v>12986</v>
      </c>
      <c r="B8636" s="301" t="s">
        <v>13003</v>
      </c>
      <c r="C8636" s="300" t="s">
        <v>9</v>
      </c>
      <c r="D8636" s="300" t="s">
        <v>7216</v>
      </c>
      <c r="E8636" s="302" t="s">
        <v>51</v>
      </c>
      <c r="F8636" s="423" t="s">
        <v>13004</v>
      </c>
      <c r="G8636" s="423"/>
      <c r="H8636" s="423">
        <v>3.1369000000000002E-3</v>
      </c>
      <c r="I8636" s="423"/>
      <c r="J8636" s="424">
        <v>0.1048</v>
      </c>
      <c r="K8636" s="424"/>
      <c r="L8636" s="424"/>
    </row>
    <row r="8637" spans="1:12" ht="24" customHeight="1">
      <c r="A8637" s="300" t="s">
        <v>12986</v>
      </c>
      <c r="B8637" s="301" t="s">
        <v>13005</v>
      </c>
      <c r="C8637" s="300" t="s">
        <v>9</v>
      </c>
      <c r="D8637" s="300" t="s">
        <v>7393</v>
      </c>
      <c r="E8637" s="302" t="s">
        <v>12988</v>
      </c>
      <c r="F8637" s="423" t="s">
        <v>13006</v>
      </c>
      <c r="G8637" s="423"/>
      <c r="H8637" s="423">
        <v>1.8871000000000001E-3</v>
      </c>
      <c r="I8637" s="423"/>
      <c r="J8637" s="424">
        <v>0.1019</v>
      </c>
      <c r="K8637" s="424"/>
      <c r="L8637" s="424"/>
    </row>
    <row r="8638" spans="1:12" ht="24" customHeight="1">
      <c r="A8638" s="300" t="s">
        <v>12986</v>
      </c>
      <c r="B8638" s="301" t="s">
        <v>13007</v>
      </c>
      <c r="C8638" s="300" t="s">
        <v>9</v>
      </c>
      <c r="D8638" s="300" t="s">
        <v>10619</v>
      </c>
      <c r="E8638" s="302" t="s">
        <v>51</v>
      </c>
      <c r="F8638" s="423" t="s">
        <v>13008</v>
      </c>
      <c r="G8638" s="423"/>
      <c r="H8638" s="423">
        <v>1.4639E-3</v>
      </c>
      <c r="I8638" s="423"/>
      <c r="J8638" s="424">
        <v>0.28000000000000003</v>
      </c>
      <c r="K8638" s="424"/>
      <c r="L8638" s="424"/>
    </row>
    <row r="8639" spans="1:12" ht="24" customHeight="1">
      <c r="A8639" s="300" t="s">
        <v>12986</v>
      </c>
      <c r="B8639" s="301" t="s">
        <v>13009</v>
      </c>
      <c r="C8639" s="300" t="s">
        <v>9</v>
      </c>
      <c r="D8639" s="300" t="s">
        <v>10769</v>
      </c>
      <c r="E8639" s="302" t="s">
        <v>51</v>
      </c>
      <c r="F8639" s="423" t="s">
        <v>13010</v>
      </c>
      <c r="G8639" s="423"/>
      <c r="H8639" s="423">
        <v>0.1315887</v>
      </c>
      <c r="I8639" s="423"/>
      <c r="J8639" s="424">
        <v>0.1658</v>
      </c>
      <c r="K8639" s="424"/>
      <c r="L8639" s="424"/>
    </row>
    <row r="8640" spans="1:12" ht="24" customHeight="1">
      <c r="A8640" s="300" t="s">
        <v>12986</v>
      </c>
      <c r="B8640" s="301" t="s">
        <v>13011</v>
      </c>
      <c r="C8640" s="300" t="s">
        <v>9</v>
      </c>
      <c r="D8640" s="300" t="s">
        <v>10929</v>
      </c>
      <c r="E8640" s="302" t="s">
        <v>51</v>
      </c>
      <c r="F8640" s="423" t="s">
        <v>13012</v>
      </c>
      <c r="G8640" s="423"/>
      <c r="H8640" s="423">
        <v>1.2687E-3</v>
      </c>
      <c r="I8640" s="423"/>
      <c r="J8640" s="424">
        <v>0.19089999999999999</v>
      </c>
      <c r="K8640" s="424"/>
      <c r="L8640" s="424"/>
    </row>
    <row r="8641" spans="1:12" ht="48" customHeight="1">
      <c r="A8641" s="300" t="s">
        <v>12986</v>
      </c>
      <c r="B8641" s="301" t="s">
        <v>13678</v>
      </c>
      <c r="C8641" s="300" t="s">
        <v>9</v>
      </c>
      <c r="D8641" s="300" t="s">
        <v>10965</v>
      </c>
      <c r="E8641" s="302" t="s">
        <v>51</v>
      </c>
      <c r="F8641" s="423" t="s">
        <v>13679</v>
      </c>
      <c r="G8641" s="423"/>
      <c r="H8641" s="423">
        <v>7.9999999999999996E-7</v>
      </c>
      <c r="I8641" s="423"/>
      <c r="J8641" s="424">
        <v>3.8399999999999997E-2</v>
      </c>
      <c r="K8641" s="424"/>
      <c r="L8641" s="424"/>
    </row>
    <row r="8642" spans="1:12" ht="24" customHeight="1">
      <c r="A8642" s="300" t="s">
        <v>12986</v>
      </c>
      <c r="B8642" s="301" t="s">
        <v>13460</v>
      </c>
      <c r="C8642" s="300" t="s">
        <v>9</v>
      </c>
      <c r="D8642" s="300" t="s">
        <v>10129</v>
      </c>
      <c r="E8642" s="302" t="s">
        <v>93</v>
      </c>
      <c r="F8642" s="423" t="s">
        <v>13461</v>
      </c>
      <c r="G8642" s="423"/>
      <c r="H8642" s="423">
        <v>0.1813274</v>
      </c>
      <c r="I8642" s="423"/>
      <c r="J8642" s="424">
        <v>0.71079999999999999</v>
      </c>
      <c r="K8642" s="424"/>
      <c r="L8642" s="424"/>
    </row>
    <row r="8643" spans="1:12" ht="24" customHeight="1">
      <c r="A8643" s="300" t="s">
        <v>12986</v>
      </c>
      <c r="B8643" s="301" t="s">
        <v>13099</v>
      </c>
      <c r="C8643" s="300" t="s">
        <v>9</v>
      </c>
      <c r="D8643" s="300" t="s">
        <v>7224</v>
      </c>
      <c r="E8643" s="302" t="s">
        <v>51</v>
      </c>
      <c r="F8643" s="423" t="s">
        <v>13100</v>
      </c>
      <c r="G8643" s="423"/>
      <c r="H8643" s="423">
        <v>4.5834999999999999E-3</v>
      </c>
      <c r="I8643" s="423"/>
      <c r="J8643" s="424">
        <v>4.2099999999999999E-2</v>
      </c>
      <c r="K8643" s="424"/>
      <c r="L8643" s="424"/>
    </row>
    <row r="8644" spans="1:12" ht="24" customHeight="1">
      <c r="A8644" s="300" t="s">
        <v>12986</v>
      </c>
      <c r="B8644" s="301" t="s">
        <v>13101</v>
      </c>
      <c r="C8644" s="300" t="s">
        <v>9</v>
      </c>
      <c r="D8644" s="300" t="s">
        <v>7359</v>
      </c>
      <c r="E8644" s="302" t="s">
        <v>51</v>
      </c>
      <c r="F8644" s="423" t="s">
        <v>13102</v>
      </c>
      <c r="G8644" s="423"/>
      <c r="H8644" s="423">
        <v>1.4789999999999999E-4</v>
      </c>
      <c r="I8644" s="423"/>
      <c r="J8644" s="424">
        <v>1.9E-2</v>
      </c>
      <c r="K8644" s="424"/>
      <c r="L8644" s="424"/>
    </row>
    <row r="8645" spans="1:12" ht="24" customHeight="1">
      <c r="A8645" s="300" t="s">
        <v>12986</v>
      </c>
      <c r="B8645" s="301" t="s">
        <v>13103</v>
      </c>
      <c r="C8645" s="300" t="s">
        <v>9</v>
      </c>
      <c r="D8645" s="300" t="s">
        <v>8851</v>
      </c>
      <c r="E8645" s="302" t="s">
        <v>51</v>
      </c>
      <c r="F8645" s="423" t="s">
        <v>13104</v>
      </c>
      <c r="G8645" s="423"/>
      <c r="H8645" s="423">
        <v>1.183E-4</v>
      </c>
      <c r="I8645" s="423"/>
      <c r="J8645" s="424">
        <v>2.29E-2</v>
      </c>
      <c r="K8645" s="424"/>
      <c r="L8645" s="424"/>
    </row>
    <row r="8646" spans="1:12" ht="24" customHeight="1">
      <c r="A8646" s="300" t="s">
        <v>12986</v>
      </c>
      <c r="B8646" s="301" t="s">
        <v>13105</v>
      </c>
      <c r="C8646" s="300" t="s">
        <v>9</v>
      </c>
      <c r="D8646" s="300" t="s">
        <v>8852</v>
      </c>
      <c r="E8646" s="302" t="s">
        <v>51</v>
      </c>
      <c r="F8646" s="423" t="s">
        <v>13106</v>
      </c>
      <c r="G8646" s="423"/>
      <c r="H8646" s="423">
        <v>2.5299999999999998E-5</v>
      </c>
      <c r="I8646" s="423"/>
      <c r="J8646" s="424">
        <v>1.3899999999999999E-2</v>
      </c>
      <c r="K8646" s="424"/>
      <c r="L8646" s="424"/>
    </row>
    <row r="8647" spans="1:12" ht="24" customHeight="1">
      <c r="A8647" s="300" t="s">
        <v>12986</v>
      </c>
      <c r="B8647" s="301" t="s">
        <v>13107</v>
      </c>
      <c r="C8647" s="300" t="s">
        <v>9</v>
      </c>
      <c r="D8647" s="300" t="s">
        <v>9000</v>
      </c>
      <c r="E8647" s="302" t="s">
        <v>51</v>
      </c>
      <c r="F8647" s="423" t="s">
        <v>13108</v>
      </c>
      <c r="G8647" s="423"/>
      <c r="H8647" s="423">
        <v>5.2169E-3</v>
      </c>
      <c r="I8647" s="423"/>
      <c r="J8647" s="424">
        <v>3.5299999999999998E-2</v>
      </c>
      <c r="K8647" s="424"/>
      <c r="L8647" s="424"/>
    </row>
    <row r="8648" spans="1:12" ht="24" customHeight="1">
      <c r="A8648" s="300" t="s">
        <v>12986</v>
      </c>
      <c r="B8648" s="301" t="s">
        <v>13109</v>
      </c>
      <c r="C8648" s="300" t="s">
        <v>9</v>
      </c>
      <c r="D8648" s="300" t="s">
        <v>9574</v>
      </c>
      <c r="E8648" s="302" t="s">
        <v>51</v>
      </c>
      <c r="F8648" s="423" t="s">
        <v>13110</v>
      </c>
      <c r="G8648" s="423"/>
      <c r="H8648" s="423">
        <v>1.6544999999999999E-3</v>
      </c>
      <c r="I8648" s="423"/>
      <c r="J8648" s="424">
        <v>1.46E-2</v>
      </c>
      <c r="K8648" s="424"/>
      <c r="L8648" s="424"/>
    </row>
    <row r="8649" spans="1:12" ht="24" customHeight="1">
      <c r="A8649" s="300" t="s">
        <v>12986</v>
      </c>
      <c r="B8649" s="301" t="s">
        <v>13111</v>
      </c>
      <c r="C8649" s="300" t="s">
        <v>9</v>
      </c>
      <c r="D8649" s="300" t="s">
        <v>10714</v>
      </c>
      <c r="E8649" s="302" t="s">
        <v>93</v>
      </c>
      <c r="F8649" s="423" t="s">
        <v>13112</v>
      </c>
      <c r="G8649" s="423"/>
      <c r="H8649" s="423">
        <v>8.6950000000000005E-4</v>
      </c>
      <c r="I8649" s="423"/>
      <c r="J8649" s="424">
        <v>1.3299999999999999E-2</v>
      </c>
      <c r="K8649" s="424"/>
      <c r="L8649" s="424"/>
    </row>
    <row r="8650" spans="1:12" ht="24" customHeight="1">
      <c r="A8650" s="300" t="s">
        <v>12986</v>
      </c>
      <c r="B8650" s="301" t="s">
        <v>13113</v>
      </c>
      <c r="C8650" s="300" t="s">
        <v>9</v>
      </c>
      <c r="D8650" s="300" t="s">
        <v>10809</v>
      </c>
      <c r="E8650" s="302" t="s">
        <v>51</v>
      </c>
      <c r="F8650" s="423" t="s">
        <v>13114</v>
      </c>
      <c r="G8650" s="423"/>
      <c r="H8650" s="423">
        <v>8.6950000000000005E-4</v>
      </c>
      <c r="I8650" s="423"/>
      <c r="J8650" s="424">
        <v>1.04E-2</v>
      </c>
      <c r="K8650" s="424"/>
      <c r="L8650" s="424"/>
    </row>
    <row r="8651" spans="1:12" ht="24" customHeight="1">
      <c r="A8651" s="300" t="s">
        <v>12986</v>
      </c>
      <c r="B8651" s="301" t="s">
        <v>13115</v>
      </c>
      <c r="C8651" s="300" t="s">
        <v>9</v>
      </c>
      <c r="D8651" s="300" t="s">
        <v>10810</v>
      </c>
      <c r="E8651" s="302" t="s">
        <v>51</v>
      </c>
      <c r="F8651" s="423" t="s">
        <v>13116</v>
      </c>
      <c r="G8651" s="423"/>
      <c r="H8651" s="423">
        <v>8.6950000000000005E-4</v>
      </c>
      <c r="I8651" s="423"/>
      <c r="J8651" s="424">
        <v>2.3099999999999999E-2</v>
      </c>
      <c r="K8651" s="424"/>
      <c r="L8651" s="424"/>
    </row>
    <row r="8652" spans="1:12" ht="24" customHeight="1">
      <c r="A8652" s="300" t="s">
        <v>12986</v>
      </c>
      <c r="B8652" s="301" t="s">
        <v>13117</v>
      </c>
      <c r="C8652" s="300" t="s">
        <v>9</v>
      </c>
      <c r="D8652" s="300" t="s">
        <v>10837</v>
      </c>
      <c r="E8652" s="302" t="s">
        <v>51</v>
      </c>
      <c r="F8652" s="423" t="s">
        <v>13118</v>
      </c>
      <c r="G8652" s="423"/>
      <c r="H8652" s="423">
        <v>2.9600000000000001E-5</v>
      </c>
      <c r="I8652" s="423"/>
      <c r="J8652" s="424">
        <v>1.32E-2</v>
      </c>
      <c r="K8652" s="424"/>
      <c r="L8652" s="424"/>
    </row>
    <row r="8653" spans="1:12" ht="17.100000000000001" customHeight="1">
      <c r="A8653" s="298"/>
      <c r="B8653" s="298"/>
      <c r="C8653" s="298"/>
      <c r="D8653" s="298"/>
      <c r="E8653" s="298"/>
      <c r="F8653" s="298"/>
      <c r="G8653" s="298"/>
      <c r="H8653" s="298"/>
      <c r="I8653" s="298"/>
      <c r="J8653" s="298" t="s">
        <v>12992</v>
      </c>
      <c r="K8653" s="298"/>
      <c r="L8653" s="298" t="s">
        <v>13680</v>
      </c>
    </row>
    <row r="8654" spans="1:12">
      <c r="A8654" s="414" t="s">
        <v>13056</v>
      </c>
      <c r="B8654" s="414"/>
      <c r="C8654" s="414"/>
      <c r="D8654" s="414"/>
      <c r="E8654" s="414"/>
      <c r="F8654" s="414"/>
      <c r="G8654" s="414"/>
      <c r="H8654" s="414"/>
      <c r="I8654" s="294"/>
      <c r="J8654" s="294"/>
      <c r="K8654" s="294"/>
      <c r="L8654" s="294"/>
    </row>
    <row r="8655" spans="1:12" ht="17.100000000000001" customHeight="1">
      <c r="A8655" s="294" t="s">
        <v>12978</v>
      </c>
      <c r="B8655" s="298" t="s">
        <v>12979</v>
      </c>
      <c r="C8655" s="294" t="s">
        <v>12980</v>
      </c>
      <c r="D8655" s="294" t="s">
        <v>12981</v>
      </c>
      <c r="E8655" s="299" t="s">
        <v>12982</v>
      </c>
      <c r="F8655" s="413" t="s">
        <v>12983</v>
      </c>
      <c r="G8655" s="413"/>
      <c r="H8655" s="413" t="s">
        <v>12984</v>
      </c>
      <c r="I8655" s="413"/>
      <c r="J8655" s="413" t="s">
        <v>12985</v>
      </c>
      <c r="K8655" s="413"/>
      <c r="L8655" s="413"/>
    </row>
    <row r="8656" spans="1:12" ht="24" customHeight="1">
      <c r="A8656" s="300" t="s">
        <v>12986</v>
      </c>
      <c r="B8656" s="301" t="s">
        <v>13057</v>
      </c>
      <c r="C8656" s="300" t="s">
        <v>9</v>
      </c>
      <c r="D8656" s="300" t="s">
        <v>12549</v>
      </c>
      <c r="E8656" s="302" t="s">
        <v>27</v>
      </c>
      <c r="F8656" s="423" t="s">
        <v>12948</v>
      </c>
      <c r="G8656" s="423"/>
      <c r="H8656" s="423">
        <v>1.1862356000000001</v>
      </c>
      <c r="I8656" s="423"/>
      <c r="J8656" s="424">
        <v>0.77110000000000001</v>
      </c>
      <c r="K8656" s="424"/>
      <c r="L8656" s="424"/>
    </row>
    <row r="8657" spans="1:12" ht="17.100000000000001" customHeight="1">
      <c r="A8657" s="298"/>
      <c r="B8657" s="298"/>
      <c r="C8657" s="298"/>
      <c r="D8657" s="298"/>
      <c r="E8657" s="298"/>
      <c r="F8657" s="298"/>
      <c r="G8657" s="298"/>
      <c r="H8657" s="298"/>
      <c r="I8657" s="298"/>
      <c r="J8657" s="298" t="s">
        <v>12992</v>
      </c>
      <c r="K8657" s="298"/>
      <c r="L8657" s="298" t="s">
        <v>13425</v>
      </c>
    </row>
    <row r="8658" spans="1:12">
      <c r="A8658" s="414" t="s">
        <v>13058</v>
      </c>
      <c r="B8658" s="414"/>
      <c r="C8658" s="414"/>
      <c r="D8658" s="414"/>
      <c r="E8658" s="414"/>
      <c r="F8658" s="414"/>
      <c r="G8658" s="414"/>
      <c r="H8658" s="414"/>
      <c r="I8658" s="294"/>
      <c r="J8658" s="294"/>
      <c r="K8658" s="294"/>
      <c r="L8658" s="294"/>
    </row>
    <row r="8659" spans="1:12" ht="17.100000000000001" customHeight="1">
      <c r="A8659" s="294" t="s">
        <v>12978</v>
      </c>
      <c r="B8659" s="298" t="s">
        <v>12979</v>
      </c>
      <c r="C8659" s="294" t="s">
        <v>12980</v>
      </c>
      <c r="D8659" s="294" t="s">
        <v>12981</v>
      </c>
      <c r="E8659" s="299" t="s">
        <v>12982</v>
      </c>
      <c r="F8659" s="413" t="s">
        <v>12983</v>
      </c>
      <c r="G8659" s="413"/>
      <c r="H8659" s="413" t="s">
        <v>12984</v>
      </c>
      <c r="I8659" s="413"/>
      <c r="J8659" s="413" t="s">
        <v>12985</v>
      </c>
      <c r="K8659" s="413"/>
      <c r="L8659" s="413"/>
    </row>
    <row r="8660" spans="1:12" ht="24" customHeight="1">
      <c r="A8660" s="300" t="s">
        <v>12986</v>
      </c>
      <c r="B8660" s="301" t="s">
        <v>13059</v>
      </c>
      <c r="C8660" s="300" t="s">
        <v>9</v>
      </c>
      <c r="D8660" s="300" t="s">
        <v>12535</v>
      </c>
      <c r="E8660" s="302" t="s">
        <v>27</v>
      </c>
      <c r="F8660" s="423" t="s">
        <v>12936</v>
      </c>
      <c r="G8660" s="423"/>
      <c r="H8660" s="423">
        <v>1.1862356000000001</v>
      </c>
      <c r="I8660" s="423"/>
      <c r="J8660" s="424">
        <v>5.9299999999999999E-2</v>
      </c>
      <c r="K8660" s="424"/>
      <c r="L8660" s="424"/>
    </row>
    <row r="8661" spans="1:12" ht="17.100000000000001" customHeight="1">
      <c r="A8661" s="298"/>
      <c r="B8661" s="298"/>
      <c r="C8661" s="298"/>
      <c r="D8661" s="298"/>
      <c r="E8661" s="298"/>
      <c r="F8661" s="298"/>
      <c r="G8661" s="298"/>
      <c r="H8661" s="298"/>
      <c r="I8661" s="298"/>
      <c r="J8661" s="298" t="s">
        <v>12992</v>
      </c>
      <c r="K8661" s="298"/>
      <c r="L8661" s="298" t="s">
        <v>12960</v>
      </c>
    </row>
    <row r="8662" spans="1:12">
      <c r="A8662" s="414" t="s">
        <v>13060</v>
      </c>
      <c r="B8662" s="414"/>
      <c r="C8662" s="414"/>
      <c r="D8662" s="414"/>
      <c r="E8662" s="414"/>
      <c r="F8662" s="414"/>
      <c r="G8662" s="414"/>
      <c r="H8662" s="414"/>
      <c r="I8662" s="294"/>
      <c r="J8662" s="294"/>
      <c r="K8662" s="294"/>
      <c r="L8662" s="294"/>
    </row>
    <row r="8663" spans="1:12" ht="17.100000000000001" customHeight="1">
      <c r="A8663" s="294" t="s">
        <v>12978</v>
      </c>
      <c r="B8663" s="298" t="s">
        <v>12979</v>
      </c>
      <c r="C8663" s="294" t="s">
        <v>12980</v>
      </c>
      <c r="D8663" s="294" t="s">
        <v>12981</v>
      </c>
      <c r="E8663" s="299" t="s">
        <v>12982</v>
      </c>
      <c r="F8663" s="413" t="s">
        <v>12983</v>
      </c>
      <c r="G8663" s="413"/>
      <c r="H8663" s="413" t="s">
        <v>12984</v>
      </c>
      <c r="I8663" s="413"/>
      <c r="J8663" s="413" t="s">
        <v>12985</v>
      </c>
      <c r="K8663" s="413"/>
      <c r="L8663" s="413"/>
    </row>
    <row r="8664" spans="1:12" ht="24" customHeight="1">
      <c r="A8664" s="300" t="s">
        <v>12986</v>
      </c>
      <c r="B8664" s="301" t="s">
        <v>13061</v>
      </c>
      <c r="C8664" s="300" t="s">
        <v>9</v>
      </c>
      <c r="D8664" s="300" t="s">
        <v>12522</v>
      </c>
      <c r="E8664" s="302" t="s">
        <v>27</v>
      </c>
      <c r="F8664" s="423" t="s">
        <v>12964</v>
      </c>
      <c r="G8664" s="423"/>
      <c r="H8664" s="423">
        <v>1.1862356000000001</v>
      </c>
      <c r="I8664" s="423"/>
      <c r="J8664" s="424">
        <v>3.0011999999999999</v>
      </c>
      <c r="K8664" s="424"/>
      <c r="L8664" s="424"/>
    </row>
    <row r="8665" spans="1:12" ht="24" customHeight="1">
      <c r="A8665" s="300" t="s">
        <v>12986</v>
      </c>
      <c r="B8665" s="301" t="s">
        <v>13062</v>
      </c>
      <c r="C8665" s="300" t="s">
        <v>9</v>
      </c>
      <c r="D8665" s="300" t="s">
        <v>12527</v>
      </c>
      <c r="E8665" s="302" t="s">
        <v>27</v>
      </c>
      <c r="F8665" s="423" t="s">
        <v>13063</v>
      </c>
      <c r="G8665" s="423"/>
      <c r="H8665" s="423">
        <v>1.1862356000000001</v>
      </c>
      <c r="I8665" s="423"/>
      <c r="J8665" s="424">
        <v>0.40329999999999999</v>
      </c>
      <c r="K8665" s="424"/>
      <c r="L8665" s="424"/>
    </row>
    <row r="8666" spans="1:12" ht="17.100000000000001" customHeight="1">
      <c r="A8666" s="298"/>
      <c r="B8666" s="298"/>
      <c r="C8666" s="298"/>
      <c r="D8666" s="298"/>
      <c r="E8666" s="298"/>
      <c r="F8666" s="298"/>
      <c r="G8666" s="298"/>
      <c r="H8666" s="298"/>
      <c r="I8666" s="298"/>
      <c r="J8666" s="298" t="s">
        <v>12992</v>
      </c>
      <c r="K8666" s="298"/>
      <c r="L8666" s="298" t="s">
        <v>13681</v>
      </c>
    </row>
    <row r="8667" spans="1:12" ht="17.100000000000001" customHeight="1">
      <c r="A8667" s="294" t="s">
        <v>13014</v>
      </c>
      <c r="B8667" s="294"/>
      <c r="C8667" s="294"/>
      <c r="D8667" s="294"/>
      <c r="E8667" s="294"/>
      <c r="F8667" s="294"/>
      <c r="G8667" s="294"/>
      <c r="H8667" s="294"/>
      <c r="I8667" s="294"/>
      <c r="J8667" s="294"/>
      <c r="K8667" s="294"/>
      <c r="L8667" s="294"/>
    </row>
    <row r="8668" spans="1:12" ht="17.100000000000001" customHeight="1">
      <c r="A8668" s="298"/>
      <c r="B8668" s="298"/>
      <c r="C8668" s="298"/>
      <c r="D8668" s="298"/>
      <c r="E8668" s="298"/>
      <c r="F8668" s="298"/>
      <c r="G8668" s="298"/>
      <c r="H8668" s="298"/>
      <c r="I8668" s="298"/>
      <c r="J8668" s="298" t="s">
        <v>13015</v>
      </c>
      <c r="K8668" s="298"/>
      <c r="L8668" s="298" t="s">
        <v>13682</v>
      </c>
    </row>
    <row r="8669" spans="1:12" ht="17.100000000000001" customHeight="1">
      <c r="A8669" s="298"/>
      <c r="B8669" s="298"/>
      <c r="C8669" s="298"/>
      <c r="D8669" s="298"/>
      <c r="E8669" s="298"/>
      <c r="F8669" s="298"/>
      <c r="G8669" s="298"/>
      <c r="H8669" s="298"/>
      <c r="I8669" s="298"/>
      <c r="J8669" s="298" t="s">
        <v>13017</v>
      </c>
      <c r="K8669" s="298" t="s">
        <v>13018</v>
      </c>
      <c r="L8669" s="298" t="s">
        <v>13683</v>
      </c>
    </row>
    <row r="8670" spans="1:12" ht="17.100000000000001" customHeight="1">
      <c r="A8670" s="298"/>
      <c r="B8670" s="298"/>
      <c r="C8670" s="298"/>
      <c r="D8670" s="298"/>
      <c r="E8670" s="298"/>
      <c r="F8670" s="298"/>
      <c r="G8670" s="298"/>
      <c r="H8670" s="298"/>
      <c r="I8670" s="298"/>
      <c r="J8670" s="298" t="s">
        <v>13020</v>
      </c>
      <c r="K8670" s="298"/>
      <c r="L8670" s="298" t="s">
        <v>13684</v>
      </c>
    </row>
    <row r="8671" spans="1:12" ht="17.100000000000001" customHeight="1">
      <c r="A8671" s="298"/>
      <c r="B8671" s="298"/>
      <c r="C8671" s="298"/>
      <c r="D8671" s="298"/>
      <c r="E8671" s="298"/>
      <c r="F8671" s="298"/>
      <c r="G8671" s="298"/>
      <c r="H8671" s="298"/>
      <c r="I8671" s="298"/>
      <c r="J8671" s="298" t="s">
        <v>13022</v>
      </c>
      <c r="K8671" s="298" t="s">
        <v>12974</v>
      </c>
      <c r="L8671" s="298" t="s">
        <v>13685</v>
      </c>
    </row>
    <row r="8672" spans="1:12" ht="17.100000000000001" customHeight="1">
      <c r="A8672" s="298"/>
      <c r="B8672" s="298"/>
      <c r="C8672" s="298"/>
      <c r="D8672" s="298"/>
      <c r="E8672" s="298"/>
      <c r="F8672" s="298"/>
      <c r="G8672" s="298"/>
      <c r="H8672" s="298"/>
      <c r="I8672" s="298"/>
      <c r="J8672" s="298" t="s">
        <v>13024</v>
      </c>
      <c r="K8672" s="298"/>
      <c r="L8672" s="298" t="s">
        <v>13686</v>
      </c>
    </row>
    <row r="8673" spans="1:12" ht="30" customHeight="1">
      <c r="A8673" s="299"/>
      <c r="B8673" s="299"/>
      <c r="C8673" s="299"/>
      <c r="D8673" s="299"/>
      <c r="E8673" s="299"/>
      <c r="F8673" s="299"/>
      <c r="G8673" s="299"/>
      <c r="H8673" s="299"/>
      <c r="I8673" s="299"/>
      <c r="J8673" s="299"/>
      <c r="K8673" s="299"/>
      <c r="L8673" s="299"/>
    </row>
    <row r="8674" spans="1:12" ht="36" customHeight="1">
      <c r="A8674" s="295" t="s">
        <v>14944</v>
      </c>
      <c r="B8674" s="296" t="s">
        <v>14945</v>
      </c>
      <c r="C8674" s="295" t="s">
        <v>9</v>
      </c>
      <c r="D8674" s="295" t="s">
        <v>3329</v>
      </c>
      <c r="E8674" s="297" t="s">
        <v>51</v>
      </c>
      <c r="F8674" s="296"/>
      <c r="G8674" s="296"/>
      <c r="H8674" s="296"/>
      <c r="I8674" s="296"/>
      <c r="J8674" s="296"/>
      <c r="K8674" s="296"/>
      <c r="L8674" s="296"/>
    </row>
    <row r="8675" spans="1:12">
      <c r="A8675" s="414" t="s">
        <v>12977</v>
      </c>
      <c r="B8675" s="414"/>
      <c r="C8675" s="414"/>
      <c r="D8675" s="414"/>
      <c r="E8675" s="414"/>
      <c r="F8675" s="414"/>
      <c r="G8675" s="414"/>
      <c r="H8675" s="414"/>
      <c r="I8675" s="294"/>
      <c r="J8675" s="294"/>
      <c r="K8675" s="294"/>
      <c r="L8675" s="294"/>
    </row>
    <row r="8676" spans="1:12" ht="17.100000000000001" customHeight="1">
      <c r="A8676" s="294" t="s">
        <v>12978</v>
      </c>
      <c r="B8676" s="298" t="s">
        <v>12979</v>
      </c>
      <c r="C8676" s="294" t="s">
        <v>12980</v>
      </c>
      <c r="D8676" s="294" t="s">
        <v>12981</v>
      </c>
      <c r="E8676" s="299" t="s">
        <v>12982</v>
      </c>
      <c r="F8676" s="413" t="s">
        <v>12983</v>
      </c>
      <c r="G8676" s="413"/>
      <c r="H8676" s="413" t="s">
        <v>12984</v>
      </c>
      <c r="I8676" s="413"/>
      <c r="J8676" s="413" t="s">
        <v>12985</v>
      </c>
      <c r="K8676" s="413"/>
      <c r="L8676" s="413"/>
    </row>
    <row r="8677" spans="1:12" ht="24" customHeight="1">
      <c r="A8677" s="300" t="s">
        <v>12986</v>
      </c>
      <c r="B8677" s="301" t="s">
        <v>13085</v>
      </c>
      <c r="C8677" s="300" t="s">
        <v>9</v>
      </c>
      <c r="D8677" s="300" t="s">
        <v>7909</v>
      </c>
      <c r="E8677" s="302" t="s">
        <v>51</v>
      </c>
      <c r="F8677" s="423" t="s">
        <v>13086</v>
      </c>
      <c r="G8677" s="423"/>
      <c r="H8677" s="423">
        <v>1.7469999999999999E-4</v>
      </c>
      <c r="I8677" s="423"/>
      <c r="J8677" s="424">
        <v>1.8200000000000001E-2</v>
      </c>
      <c r="K8677" s="424"/>
      <c r="L8677" s="424"/>
    </row>
    <row r="8678" spans="1:12" ht="24" customHeight="1">
      <c r="A8678" s="300" t="s">
        <v>12986</v>
      </c>
      <c r="B8678" s="301" t="s">
        <v>13087</v>
      </c>
      <c r="C8678" s="300" t="s">
        <v>9</v>
      </c>
      <c r="D8678" s="300" t="s">
        <v>8873</v>
      </c>
      <c r="E8678" s="302" t="s">
        <v>51</v>
      </c>
      <c r="F8678" s="423" t="s">
        <v>13088</v>
      </c>
      <c r="G8678" s="423"/>
      <c r="H8678" s="423">
        <v>1.66E-5</v>
      </c>
      <c r="I8678" s="423"/>
      <c r="J8678" s="424">
        <v>1.44E-2</v>
      </c>
      <c r="K8678" s="424"/>
      <c r="L8678" s="424"/>
    </row>
    <row r="8679" spans="1:12" ht="48" customHeight="1">
      <c r="A8679" s="300" t="s">
        <v>12986</v>
      </c>
      <c r="B8679" s="301" t="s">
        <v>13089</v>
      </c>
      <c r="C8679" s="300" t="s">
        <v>9</v>
      </c>
      <c r="D8679" s="300" t="s">
        <v>9227</v>
      </c>
      <c r="E8679" s="302" t="s">
        <v>51</v>
      </c>
      <c r="F8679" s="423" t="s">
        <v>13090</v>
      </c>
      <c r="G8679" s="423"/>
      <c r="H8679" s="423">
        <v>1.1600000000000001E-5</v>
      </c>
      <c r="I8679" s="423"/>
      <c r="J8679" s="424">
        <v>1.55E-2</v>
      </c>
      <c r="K8679" s="424"/>
      <c r="L8679" s="424"/>
    </row>
    <row r="8680" spans="1:12" ht="24" customHeight="1">
      <c r="A8680" s="300" t="s">
        <v>12986</v>
      </c>
      <c r="B8680" s="301" t="s">
        <v>13091</v>
      </c>
      <c r="C8680" s="300" t="s">
        <v>9</v>
      </c>
      <c r="D8680" s="300" t="s">
        <v>9580</v>
      </c>
      <c r="E8680" s="302" t="s">
        <v>51</v>
      </c>
      <c r="F8680" s="423" t="s">
        <v>13092</v>
      </c>
      <c r="G8680" s="423"/>
      <c r="H8680" s="423">
        <v>1.1399999999999999E-5</v>
      </c>
      <c r="I8680" s="423"/>
      <c r="J8680" s="424">
        <v>1.0200000000000001E-2</v>
      </c>
      <c r="K8680" s="424"/>
      <c r="L8680" s="424"/>
    </row>
    <row r="8681" spans="1:12" ht="24" customHeight="1">
      <c r="A8681" s="300" t="s">
        <v>12986</v>
      </c>
      <c r="B8681" s="301" t="s">
        <v>12987</v>
      </c>
      <c r="C8681" s="300" t="s">
        <v>9</v>
      </c>
      <c r="D8681" s="300" t="s">
        <v>9831</v>
      </c>
      <c r="E8681" s="302" t="s">
        <v>12988</v>
      </c>
      <c r="F8681" s="423" t="s">
        <v>12989</v>
      </c>
      <c r="G8681" s="423"/>
      <c r="H8681" s="423">
        <v>4.0426999999999998E-3</v>
      </c>
      <c r="I8681" s="423"/>
      <c r="J8681" s="424">
        <v>4.0899999999999999E-2</v>
      </c>
      <c r="K8681" s="424"/>
      <c r="L8681" s="424"/>
    </row>
    <row r="8682" spans="1:12" ht="36" customHeight="1">
      <c r="A8682" s="300" t="s">
        <v>12986</v>
      </c>
      <c r="B8682" s="301" t="s">
        <v>12990</v>
      </c>
      <c r="C8682" s="300" t="s">
        <v>9</v>
      </c>
      <c r="D8682" s="300" t="s">
        <v>11426</v>
      </c>
      <c r="E8682" s="302" t="s">
        <v>51</v>
      </c>
      <c r="F8682" s="423" t="s">
        <v>12991</v>
      </c>
      <c r="G8682" s="423"/>
      <c r="H8682" s="423">
        <v>2.119E-4</v>
      </c>
      <c r="I8682" s="423"/>
      <c r="J8682" s="424">
        <v>2.8000000000000001E-2</v>
      </c>
      <c r="K8682" s="424"/>
      <c r="L8682" s="424"/>
    </row>
    <row r="8683" spans="1:12" ht="17.100000000000001" customHeight="1">
      <c r="A8683" s="298"/>
      <c r="B8683" s="298"/>
      <c r="C8683" s="298"/>
      <c r="D8683" s="298"/>
      <c r="E8683" s="298"/>
      <c r="F8683" s="298"/>
      <c r="G8683" s="298"/>
      <c r="H8683" s="298"/>
      <c r="I8683" s="298"/>
      <c r="J8683" s="298" t="s">
        <v>12992</v>
      </c>
      <c r="K8683" s="298"/>
      <c r="L8683" s="298" t="s">
        <v>12910</v>
      </c>
    </row>
    <row r="8684" spans="1:12">
      <c r="A8684" s="414" t="s">
        <v>12994</v>
      </c>
      <c r="B8684" s="414"/>
      <c r="C8684" s="414"/>
      <c r="D8684" s="414"/>
      <c r="E8684" s="414"/>
      <c r="F8684" s="414"/>
      <c r="G8684" s="414"/>
      <c r="H8684" s="414"/>
      <c r="I8684" s="294"/>
      <c r="J8684" s="294"/>
      <c r="K8684" s="294"/>
      <c r="L8684" s="294"/>
    </row>
    <row r="8685" spans="1:12" ht="17.100000000000001" customHeight="1">
      <c r="A8685" s="294" t="s">
        <v>12978</v>
      </c>
      <c r="B8685" s="298" t="s">
        <v>12979</v>
      </c>
      <c r="C8685" s="294" t="s">
        <v>12980</v>
      </c>
      <c r="D8685" s="294" t="s">
        <v>12981</v>
      </c>
      <c r="E8685" s="299" t="s">
        <v>12982</v>
      </c>
      <c r="F8685" s="413" t="s">
        <v>12983</v>
      </c>
      <c r="G8685" s="413"/>
      <c r="H8685" s="413" t="s">
        <v>12984</v>
      </c>
      <c r="I8685" s="413"/>
      <c r="J8685" s="413" t="s">
        <v>12985</v>
      </c>
      <c r="K8685" s="413"/>
      <c r="L8685" s="413"/>
    </row>
    <row r="8686" spans="1:12" ht="24" customHeight="1">
      <c r="A8686" s="300" t="s">
        <v>12986</v>
      </c>
      <c r="B8686" s="301" t="s">
        <v>13093</v>
      </c>
      <c r="C8686" s="300" t="s">
        <v>9</v>
      </c>
      <c r="D8686" s="300" t="s">
        <v>10857</v>
      </c>
      <c r="E8686" s="302" t="s">
        <v>27</v>
      </c>
      <c r="F8686" s="423" t="s">
        <v>13094</v>
      </c>
      <c r="G8686" s="423"/>
      <c r="H8686" s="423">
        <v>7.7348E-3</v>
      </c>
      <c r="I8686" s="423"/>
      <c r="J8686" s="424">
        <v>0.04</v>
      </c>
      <c r="K8686" s="424"/>
      <c r="L8686" s="424"/>
    </row>
    <row r="8687" spans="1:12" ht="24" customHeight="1">
      <c r="A8687" s="300" t="s">
        <v>12986</v>
      </c>
      <c r="B8687" s="301" t="s">
        <v>13197</v>
      </c>
      <c r="C8687" s="300" t="s">
        <v>9</v>
      </c>
      <c r="D8687" s="300" t="s">
        <v>6983</v>
      </c>
      <c r="E8687" s="302" t="s">
        <v>27</v>
      </c>
      <c r="F8687" s="423" t="s">
        <v>13198</v>
      </c>
      <c r="G8687" s="423"/>
      <c r="H8687" s="423">
        <v>0.14883160000000001</v>
      </c>
      <c r="I8687" s="423"/>
      <c r="J8687" s="424">
        <v>0.75160000000000005</v>
      </c>
      <c r="K8687" s="424"/>
      <c r="L8687" s="424"/>
    </row>
    <row r="8688" spans="1:12" ht="24" customHeight="1">
      <c r="A8688" s="300" t="s">
        <v>12986</v>
      </c>
      <c r="B8688" s="301" t="s">
        <v>13199</v>
      </c>
      <c r="C8688" s="300" t="s">
        <v>9</v>
      </c>
      <c r="D8688" s="300" t="s">
        <v>8746</v>
      </c>
      <c r="E8688" s="302" t="s">
        <v>27</v>
      </c>
      <c r="F8688" s="423" t="s">
        <v>13196</v>
      </c>
      <c r="G8688" s="423"/>
      <c r="H8688" s="423">
        <v>0.14883160000000001</v>
      </c>
      <c r="I8688" s="423"/>
      <c r="J8688" s="424">
        <v>1.0701000000000001</v>
      </c>
      <c r="K8688" s="424"/>
      <c r="L8688" s="424"/>
    </row>
    <row r="8689" spans="1:12" ht="17.100000000000001" customHeight="1">
      <c r="A8689" s="298"/>
      <c r="B8689" s="298"/>
      <c r="C8689" s="298"/>
      <c r="D8689" s="298"/>
      <c r="E8689" s="298"/>
      <c r="F8689" s="298"/>
      <c r="G8689" s="298"/>
      <c r="H8689" s="298"/>
      <c r="I8689" s="298"/>
      <c r="J8689" s="298" t="s">
        <v>12992</v>
      </c>
      <c r="K8689" s="298"/>
      <c r="L8689" s="298" t="s">
        <v>14946</v>
      </c>
    </row>
    <row r="8690" spans="1:12">
      <c r="A8690" s="414" t="s">
        <v>12998</v>
      </c>
      <c r="B8690" s="414"/>
      <c r="C8690" s="414"/>
      <c r="D8690" s="414"/>
      <c r="E8690" s="414"/>
      <c r="F8690" s="414"/>
      <c r="G8690" s="414"/>
      <c r="H8690" s="414"/>
      <c r="I8690" s="294"/>
      <c r="J8690" s="294"/>
      <c r="K8690" s="294"/>
      <c r="L8690" s="294"/>
    </row>
    <row r="8691" spans="1:12" ht="17.100000000000001" customHeight="1">
      <c r="A8691" s="294" t="s">
        <v>12978</v>
      </c>
      <c r="B8691" s="298" t="s">
        <v>12979</v>
      </c>
      <c r="C8691" s="294" t="s">
        <v>12980</v>
      </c>
      <c r="D8691" s="294" t="s">
        <v>12981</v>
      </c>
      <c r="E8691" s="299" t="s">
        <v>12982</v>
      </c>
      <c r="F8691" s="413" t="s">
        <v>12983</v>
      </c>
      <c r="G8691" s="413"/>
      <c r="H8691" s="413" t="s">
        <v>12984</v>
      </c>
      <c r="I8691" s="413"/>
      <c r="J8691" s="413" t="s">
        <v>12985</v>
      </c>
      <c r="K8691" s="413"/>
      <c r="L8691" s="413"/>
    </row>
    <row r="8692" spans="1:12" ht="24" customHeight="1">
      <c r="A8692" s="300" t="s">
        <v>12986</v>
      </c>
      <c r="B8692" s="301" t="s">
        <v>14947</v>
      </c>
      <c r="C8692" s="300" t="s">
        <v>9</v>
      </c>
      <c r="D8692" s="300" t="s">
        <v>7736</v>
      </c>
      <c r="E8692" s="302" t="s">
        <v>51</v>
      </c>
      <c r="F8692" s="423" t="s">
        <v>14948</v>
      </c>
      <c r="G8692" s="423"/>
      <c r="H8692" s="423">
        <v>1</v>
      </c>
      <c r="I8692" s="423"/>
      <c r="J8692" s="424">
        <v>1.53</v>
      </c>
      <c r="K8692" s="424"/>
      <c r="L8692" s="424"/>
    </row>
    <row r="8693" spans="1:12" ht="24" customHeight="1">
      <c r="A8693" s="300" t="s">
        <v>12986</v>
      </c>
      <c r="B8693" s="301" t="s">
        <v>13144</v>
      </c>
      <c r="C8693" s="300" t="s">
        <v>9</v>
      </c>
      <c r="D8693" s="300" t="s">
        <v>7134</v>
      </c>
      <c r="E8693" s="302" t="s">
        <v>13145</v>
      </c>
      <c r="F8693" s="423" t="s">
        <v>13146</v>
      </c>
      <c r="G8693" s="423"/>
      <c r="H8693" s="423">
        <v>1.0233E-3</v>
      </c>
      <c r="I8693" s="423"/>
      <c r="J8693" s="424">
        <v>6.4199999999999993E-2</v>
      </c>
      <c r="K8693" s="424"/>
      <c r="L8693" s="424"/>
    </row>
    <row r="8694" spans="1:12" ht="24" customHeight="1">
      <c r="A8694" s="300" t="s">
        <v>12986</v>
      </c>
      <c r="B8694" s="301" t="s">
        <v>13147</v>
      </c>
      <c r="C8694" s="300" t="s">
        <v>9</v>
      </c>
      <c r="D8694" s="300" t="s">
        <v>8045</v>
      </c>
      <c r="E8694" s="302" t="s">
        <v>23</v>
      </c>
      <c r="F8694" s="423" t="s">
        <v>12928</v>
      </c>
      <c r="G8694" s="423"/>
      <c r="H8694" s="423">
        <v>0.39285120000000001</v>
      </c>
      <c r="I8694" s="423"/>
      <c r="J8694" s="424">
        <v>0.1925</v>
      </c>
      <c r="K8694" s="424"/>
      <c r="L8694" s="424"/>
    </row>
    <row r="8695" spans="1:12" ht="24" customHeight="1">
      <c r="A8695" s="300" t="s">
        <v>12986</v>
      </c>
      <c r="B8695" s="301" t="s">
        <v>13099</v>
      </c>
      <c r="C8695" s="300" t="s">
        <v>9</v>
      </c>
      <c r="D8695" s="300" t="s">
        <v>7224</v>
      </c>
      <c r="E8695" s="302" t="s">
        <v>51</v>
      </c>
      <c r="F8695" s="423" t="s">
        <v>13100</v>
      </c>
      <c r="G8695" s="423"/>
      <c r="H8695" s="423">
        <v>2.0634E-3</v>
      </c>
      <c r="I8695" s="423"/>
      <c r="J8695" s="424">
        <v>1.9E-2</v>
      </c>
      <c r="K8695" s="424"/>
      <c r="L8695" s="424"/>
    </row>
    <row r="8696" spans="1:12" ht="24" customHeight="1">
      <c r="A8696" s="300" t="s">
        <v>12986</v>
      </c>
      <c r="B8696" s="301" t="s">
        <v>13101</v>
      </c>
      <c r="C8696" s="300" t="s">
        <v>9</v>
      </c>
      <c r="D8696" s="300" t="s">
        <v>7359</v>
      </c>
      <c r="E8696" s="302" t="s">
        <v>51</v>
      </c>
      <c r="F8696" s="423" t="s">
        <v>13102</v>
      </c>
      <c r="G8696" s="423"/>
      <c r="H8696" s="423">
        <v>6.6500000000000004E-5</v>
      </c>
      <c r="I8696" s="423"/>
      <c r="J8696" s="424">
        <v>8.5000000000000006E-3</v>
      </c>
      <c r="K8696" s="424"/>
      <c r="L8696" s="424"/>
    </row>
    <row r="8697" spans="1:12" ht="24" customHeight="1">
      <c r="A8697" s="300" t="s">
        <v>12986</v>
      </c>
      <c r="B8697" s="301" t="s">
        <v>13103</v>
      </c>
      <c r="C8697" s="300" t="s">
        <v>9</v>
      </c>
      <c r="D8697" s="300" t="s">
        <v>8851</v>
      </c>
      <c r="E8697" s="302" t="s">
        <v>51</v>
      </c>
      <c r="F8697" s="423" t="s">
        <v>13104</v>
      </c>
      <c r="G8697" s="423"/>
      <c r="H8697" s="423">
        <v>5.3399999999999997E-5</v>
      </c>
      <c r="I8697" s="423"/>
      <c r="J8697" s="424">
        <v>1.03E-2</v>
      </c>
      <c r="K8697" s="424"/>
      <c r="L8697" s="424"/>
    </row>
    <row r="8698" spans="1:12" ht="24" customHeight="1">
      <c r="A8698" s="300" t="s">
        <v>12986</v>
      </c>
      <c r="B8698" s="301" t="s">
        <v>13105</v>
      </c>
      <c r="C8698" s="300" t="s">
        <v>9</v>
      </c>
      <c r="D8698" s="300" t="s">
        <v>8852</v>
      </c>
      <c r="E8698" s="302" t="s">
        <v>51</v>
      </c>
      <c r="F8698" s="423" t="s">
        <v>13106</v>
      </c>
      <c r="G8698" s="423"/>
      <c r="H8698" s="423">
        <v>1.1399999999999999E-5</v>
      </c>
      <c r="I8698" s="423"/>
      <c r="J8698" s="424">
        <v>6.3E-3</v>
      </c>
      <c r="K8698" s="424"/>
      <c r="L8698" s="424"/>
    </row>
    <row r="8699" spans="1:12" ht="24" customHeight="1">
      <c r="A8699" s="300" t="s">
        <v>12986</v>
      </c>
      <c r="B8699" s="301" t="s">
        <v>13107</v>
      </c>
      <c r="C8699" s="300" t="s">
        <v>9</v>
      </c>
      <c r="D8699" s="300" t="s">
        <v>9000</v>
      </c>
      <c r="E8699" s="302" t="s">
        <v>51</v>
      </c>
      <c r="F8699" s="423" t="s">
        <v>13108</v>
      </c>
      <c r="G8699" s="423"/>
      <c r="H8699" s="423">
        <v>2.3486000000000002E-3</v>
      </c>
      <c r="I8699" s="423"/>
      <c r="J8699" s="424">
        <v>1.5900000000000001E-2</v>
      </c>
      <c r="K8699" s="424"/>
      <c r="L8699" s="424"/>
    </row>
    <row r="8700" spans="1:12" ht="24" customHeight="1">
      <c r="A8700" s="300" t="s">
        <v>12986</v>
      </c>
      <c r="B8700" s="301" t="s">
        <v>13109</v>
      </c>
      <c r="C8700" s="300" t="s">
        <v>9</v>
      </c>
      <c r="D8700" s="300" t="s">
        <v>9574</v>
      </c>
      <c r="E8700" s="302" t="s">
        <v>51</v>
      </c>
      <c r="F8700" s="423" t="s">
        <v>13110</v>
      </c>
      <c r="G8700" s="423"/>
      <c r="H8700" s="423">
        <v>7.448E-4</v>
      </c>
      <c r="I8700" s="423"/>
      <c r="J8700" s="424">
        <v>6.6E-3</v>
      </c>
      <c r="K8700" s="424"/>
      <c r="L8700" s="424"/>
    </row>
    <row r="8701" spans="1:12" ht="24" customHeight="1">
      <c r="A8701" s="300" t="s">
        <v>12986</v>
      </c>
      <c r="B8701" s="301" t="s">
        <v>13111</v>
      </c>
      <c r="C8701" s="300" t="s">
        <v>9</v>
      </c>
      <c r="D8701" s="300" t="s">
        <v>10714</v>
      </c>
      <c r="E8701" s="302" t="s">
        <v>93</v>
      </c>
      <c r="F8701" s="423" t="s">
        <v>13112</v>
      </c>
      <c r="G8701" s="423"/>
      <c r="H8701" s="423">
        <v>3.9149999999999998E-4</v>
      </c>
      <c r="I8701" s="423"/>
      <c r="J8701" s="424">
        <v>6.0000000000000001E-3</v>
      </c>
      <c r="K8701" s="424"/>
      <c r="L8701" s="424"/>
    </row>
    <row r="8702" spans="1:12" ht="24" customHeight="1">
      <c r="A8702" s="300" t="s">
        <v>12986</v>
      </c>
      <c r="B8702" s="301" t="s">
        <v>13113</v>
      </c>
      <c r="C8702" s="300" t="s">
        <v>9</v>
      </c>
      <c r="D8702" s="300" t="s">
        <v>10809</v>
      </c>
      <c r="E8702" s="302" t="s">
        <v>51</v>
      </c>
      <c r="F8702" s="423" t="s">
        <v>13114</v>
      </c>
      <c r="G8702" s="423"/>
      <c r="H8702" s="423">
        <v>3.9149999999999998E-4</v>
      </c>
      <c r="I8702" s="423"/>
      <c r="J8702" s="424">
        <v>4.7000000000000002E-3</v>
      </c>
      <c r="K8702" s="424"/>
      <c r="L8702" s="424"/>
    </row>
    <row r="8703" spans="1:12" ht="24" customHeight="1">
      <c r="A8703" s="300" t="s">
        <v>12986</v>
      </c>
      <c r="B8703" s="301" t="s">
        <v>13115</v>
      </c>
      <c r="C8703" s="300" t="s">
        <v>9</v>
      </c>
      <c r="D8703" s="300" t="s">
        <v>10810</v>
      </c>
      <c r="E8703" s="302" t="s">
        <v>51</v>
      </c>
      <c r="F8703" s="423" t="s">
        <v>13116</v>
      </c>
      <c r="G8703" s="423"/>
      <c r="H8703" s="423">
        <v>3.9149999999999998E-4</v>
      </c>
      <c r="I8703" s="423"/>
      <c r="J8703" s="424">
        <v>1.04E-2</v>
      </c>
      <c r="K8703" s="424"/>
      <c r="L8703" s="424"/>
    </row>
    <row r="8704" spans="1:12" ht="24" customHeight="1">
      <c r="A8704" s="300" t="s">
        <v>12986</v>
      </c>
      <c r="B8704" s="301" t="s">
        <v>13117</v>
      </c>
      <c r="C8704" s="300" t="s">
        <v>9</v>
      </c>
      <c r="D8704" s="300" t="s">
        <v>10837</v>
      </c>
      <c r="E8704" s="302" t="s">
        <v>51</v>
      </c>
      <c r="F8704" s="423" t="s">
        <v>13118</v>
      </c>
      <c r="G8704" s="423"/>
      <c r="H8704" s="423">
        <v>1.33E-5</v>
      </c>
      <c r="I8704" s="423"/>
      <c r="J8704" s="424">
        <v>5.8999999999999999E-3</v>
      </c>
      <c r="K8704" s="424"/>
      <c r="L8704" s="424"/>
    </row>
    <row r="8705" spans="1:12" ht="24" customHeight="1">
      <c r="A8705" s="300" t="s">
        <v>12986</v>
      </c>
      <c r="B8705" s="301" t="s">
        <v>13003</v>
      </c>
      <c r="C8705" s="300" t="s">
        <v>9</v>
      </c>
      <c r="D8705" s="300" t="s">
        <v>7216</v>
      </c>
      <c r="E8705" s="302" t="s">
        <v>51</v>
      </c>
      <c r="F8705" s="423" t="s">
        <v>13004</v>
      </c>
      <c r="G8705" s="423"/>
      <c r="H8705" s="423">
        <v>7.8390000000000003E-4</v>
      </c>
      <c r="I8705" s="423"/>
      <c r="J8705" s="424">
        <v>2.6200000000000001E-2</v>
      </c>
      <c r="K8705" s="424"/>
      <c r="L8705" s="424"/>
    </row>
    <row r="8706" spans="1:12" ht="24" customHeight="1">
      <c r="A8706" s="300" t="s">
        <v>12986</v>
      </c>
      <c r="B8706" s="301" t="s">
        <v>13005</v>
      </c>
      <c r="C8706" s="300" t="s">
        <v>9</v>
      </c>
      <c r="D8706" s="300" t="s">
        <v>7393</v>
      </c>
      <c r="E8706" s="302" t="s">
        <v>12988</v>
      </c>
      <c r="F8706" s="423" t="s">
        <v>13006</v>
      </c>
      <c r="G8706" s="423"/>
      <c r="H8706" s="423">
        <v>4.7160000000000002E-4</v>
      </c>
      <c r="I8706" s="423"/>
      <c r="J8706" s="424">
        <v>2.5499999999999998E-2</v>
      </c>
      <c r="K8706" s="424"/>
      <c r="L8706" s="424"/>
    </row>
    <row r="8707" spans="1:12" ht="24" customHeight="1">
      <c r="A8707" s="300" t="s">
        <v>12986</v>
      </c>
      <c r="B8707" s="301" t="s">
        <v>13007</v>
      </c>
      <c r="C8707" s="300" t="s">
        <v>9</v>
      </c>
      <c r="D8707" s="300" t="s">
        <v>10619</v>
      </c>
      <c r="E8707" s="302" t="s">
        <v>51</v>
      </c>
      <c r="F8707" s="423" t="s">
        <v>13008</v>
      </c>
      <c r="G8707" s="423"/>
      <c r="H8707" s="423">
        <v>3.659E-4</v>
      </c>
      <c r="I8707" s="423"/>
      <c r="J8707" s="424">
        <v>7.0000000000000007E-2</v>
      </c>
      <c r="K8707" s="424"/>
      <c r="L8707" s="424"/>
    </row>
    <row r="8708" spans="1:12" ht="24" customHeight="1">
      <c r="A8708" s="300" t="s">
        <v>12986</v>
      </c>
      <c r="B8708" s="301" t="s">
        <v>13009</v>
      </c>
      <c r="C8708" s="300" t="s">
        <v>9</v>
      </c>
      <c r="D8708" s="300" t="s">
        <v>10769</v>
      </c>
      <c r="E8708" s="302" t="s">
        <v>51</v>
      </c>
      <c r="F8708" s="423" t="s">
        <v>13010</v>
      </c>
      <c r="G8708" s="423"/>
      <c r="H8708" s="423">
        <v>3.28892E-2</v>
      </c>
      <c r="I8708" s="423"/>
      <c r="J8708" s="424">
        <v>4.1399999999999999E-2</v>
      </c>
      <c r="K8708" s="424"/>
      <c r="L8708" s="424"/>
    </row>
    <row r="8709" spans="1:12" ht="24" customHeight="1">
      <c r="A8709" s="300" t="s">
        <v>12986</v>
      </c>
      <c r="B8709" s="301" t="s">
        <v>13011</v>
      </c>
      <c r="C8709" s="300" t="s">
        <v>9</v>
      </c>
      <c r="D8709" s="300" t="s">
        <v>10929</v>
      </c>
      <c r="E8709" s="302" t="s">
        <v>51</v>
      </c>
      <c r="F8709" s="423" t="s">
        <v>13012</v>
      </c>
      <c r="G8709" s="423"/>
      <c r="H8709" s="423">
        <v>3.1720000000000001E-4</v>
      </c>
      <c r="I8709" s="423"/>
      <c r="J8709" s="424">
        <v>4.7699999999999999E-2</v>
      </c>
      <c r="K8709" s="424"/>
      <c r="L8709" s="424"/>
    </row>
    <row r="8710" spans="1:12" ht="17.100000000000001" customHeight="1">
      <c r="A8710" s="298"/>
      <c r="B8710" s="298"/>
      <c r="C8710" s="298"/>
      <c r="D8710" s="298"/>
      <c r="E8710" s="298"/>
      <c r="F8710" s="298"/>
      <c r="G8710" s="298"/>
      <c r="H8710" s="298"/>
      <c r="I8710" s="298"/>
      <c r="J8710" s="298" t="s">
        <v>12992</v>
      </c>
      <c r="K8710" s="298"/>
      <c r="L8710" s="298" t="s">
        <v>14089</v>
      </c>
    </row>
    <row r="8711" spans="1:12">
      <c r="A8711" s="414" t="s">
        <v>13056</v>
      </c>
      <c r="B8711" s="414"/>
      <c r="C8711" s="414"/>
      <c r="D8711" s="414"/>
      <c r="E8711" s="414"/>
      <c r="F8711" s="414"/>
      <c r="G8711" s="414"/>
      <c r="H8711" s="414"/>
      <c r="I8711" s="294"/>
      <c r="J8711" s="294"/>
      <c r="K8711" s="294"/>
      <c r="L8711" s="294"/>
    </row>
    <row r="8712" spans="1:12" ht="17.100000000000001" customHeight="1">
      <c r="A8712" s="294" t="s">
        <v>12978</v>
      </c>
      <c r="B8712" s="298" t="s">
        <v>12979</v>
      </c>
      <c r="C8712" s="294" t="s">
        <v>12980</v>
      </c>
      <c r="D8712" s="294" t="s">
        <v>12981</v>
      </c>
      <c r="E8712" s="299" t="s">
        <v>12982</v>
      </c>
      <c r="F8712" s="413" t="s">
        <v>12983</v>
      </c>
      <c r="G8712" s="413"/>
      <c r="H8712" s="413" t="s">
        <v>12984</v>
      </c>
      <c r="I8712" s="413"/>
      <c r="J8712" s="413" t="s">
        <v>12985</v>
      </c>
      <c r="K8712" s="413"/>
      <c r="L8712" s="413"/>
    </row>
    <row r="8713" spans="1:12" ht="24" customHeight="1">
      <c r="A8713" s="300" t="s">
        <v>12986</v>
      </c>
      <c r="B8713" s="301" t="s">
        <v>13057</v>
      </c>
      <c r="C8713" s="300" t="s">
        <v>9</v>
      </c>
      <c r="D8713" s="300" t="s">
        <v>12549</v>
      </c>
      <c r="E8713" s="302" t="s">
        <v>27</v>
      </c>
      <c r="F8713" s="423" t="s">
        <v>12948</v>
      </c>
      <c r="G8713" s="423"/>
      <c r="H8713" s="423">
        <v>0.29425560000000001</v>
      </c>
      <c r="I8713" s="423"/>
      <c r="J8713" s="424">
        <v>0.1913</v>
      </c>
      <c r="K8713" s="424"/>
      <c r="L8713" s="424"/>
    </row>
    <row r="8714" spans="1:12" ht="17.100000000000001" customHeight="1">
      <c r="A8714" s="298"/>
      <c r="B8714" s="298"/>
      <c r="C8714" s="298"/>
      <c r="D8714" s="298"/>
      <c r="E8714" s="298"/>
      <c r="F8714" s="298"/>
      <c r="G8714" s="298"/>
      <c r="H8714" s="298"/>
      <c r="I8714" s="298"/>
      <c r="J8714" s="298" t="s">
        <v>12992</v>
      </c>
      <c r="K8714" s="298"/>
      <c r="L8714" s="298" t="s">
        <v>12959</v>
      </c>
    </row>
    <row r="8715" spans="1:12">
      <c r="A8715" s="414" t="s">
        <v>13058</v>
      </c>
      <c r="B8715" s="414"/>
      <c r="C8715" s="414"/>
      <c r="D8715" s="414"/>
      <c r="E8715" s="414"/>
      <c r="F8715" s="414"/>
      <c r="G8715" s="414"/>
      <c r="H8715" s="414"/>
      <c r="I8715" s="294"/>
      <c r="J8715" s="294"/>
      <c r="K8715" s="294"/>
      <c r="L8715" s="294"/>
    </row>
    <row r="8716" spans="1:12" ht="17.100000000000001" customHeight="1">
      <c r="A8716" s="294" t="s">
        <v>12978</v>
      </c>
      <c r="B8716" s="298" t="s">
        <v>12979</v>
      </c>
      <c r="C8716" s="294" t="s">
        <v>12980</v>
      </c>
      <c r="D8716" s="294" t="s">
        <v>12981</v>
      </c>
      <c r="E8716" s="299" t="s">
        <v>12982</v>
      </c>
      <c r="F8716" s="413" t="s">
        <v>12983</v>
      </c>
      <c r="G8716" s="413"/>
      <c r="H8716" s="413" t="s">
        <v>12984</v>
      </c>
      <c r="I8716" s="413"/>
      <c r="J8716" s="413" t="s">
        <v>12985</v>
      </c>
      <c r="K8716" s="413"/>
      <c r="L8716" s="413"/>
    </row>
    <row r="8717" spans="1:12" ht="24" customHeight="1">
      <c r="A8717" s="300" t="s">
        <v>12986</v>
      </c>
      <c r="B8717" s="301" t="s">
        <v>13059</v>
      </c>
      <c r="C8717" s="300" t="s">
        <v>9</v>
      </c>
      <c r="D8717" s="300" t="s">
        <v>12535</v>
      </c>
      <c r="E8717" s="302" t="s">
        <v>27</v>
      </c>
      <c r="F8717" s="423" t="s">
        <v>12936</v>
      </c>
      <c r="G8717" s="423"/>
      <c r="H8717" s="423">
        <v>0.29425560000000001</v>
      </c>
      <c r="I8717" s="423"/>
      <c r="J8717" s="424">
        <v>1.47E-2</v>
      </c>
      <c r="K8717" s="424"/>
      <c r="L8717" s="424"/>
    </row>
    <row r="8718" spans="1:12" ht="17.100000000000001" customHeight="1">
      <c r="A8718" s="298"/>
      <c r="B8718" s="298"/>
      <c r="C8718" s="298"/>
      <c r="D8718" s="298"/>
      <c r="E8718" s="298"/>
      <c r="F8718" s="298"/>
      <c r="G8718" s="298"/>
      <c r="H8718" s="298"/>
      <c r="I8718" s="298"/>
      <c r="J8718" s="298" t="s">
        <v>12992</v>
      </c>
      <c r="K8718" s="298"/>
      <c r="L8718" s="298" t="s">
        <v>12904</v>
      </c>
    </row>
    <row r="8719" spans="1:12">
      <c r="A8719" s="414" t="s">
        <v>13060</v>
      </c>
      <c r="B8719" s="414"/>
      <c r="C8719" s="414"/>
      <c r="D8719" s="414"/>
      <c r="E8719" s="414"/>
      <c r="F8719" s="414"/>
      <c r="G8719" s="414"/>
      <c r="H8719" s="414"/>
      <c r="I8719" s="294"/>
      <c r="J8719" s="294"/>
      <c r="K8719" s="294"/>
      <c r="L8719" s="294"/>
    </row>
    <row r="8720" spans="1:12" ht="17.100000000000001" customHeight="1">
      <c r="A8720" s="294" t="s">
        <v>12978</v>
      </c>
      <c r="B8720" s="298" t="s">
        <v>12979</v>
      </c>
      <c r="C8720" s="294" t="s">
        <v>12980</v>
      </c>
      <c r="D8720" s="294" t="s">
        <v>12981</v>
      </c>
      <c r="E8720" s="299" t="s">
        <v>12982</v>
      </c>
      <c r="F8720" s="413" t="s">
        <v>12983</v>
      </c>
      <c r="G8720" s="413"/>
      <c r="H8720" s="413" t="s">
        <v>12984</v>
      </c>
      <c r="I8720" s="413"/>
      <c r="J8720" s="413" t="s">
        <v>12985</v>
      </c>
      <c r="K8720" s="413"/>
      <c r="L8720" s="413"/>
    </row>
    <row r="8721" spans="1:12" ht="24" customHeight="1">
      <c r="A8721" s="300" t="s">
        <v>12986</v>
      </c>
      <c r="B8721" s="301" t="s">
        <v>13061</v>
      </c>
      <c r="C8721" s="300" t="s">
        <v>9</v>
      </c>
      <c r="D8721" s="300" t="s">
        <v>12522</v>
      </c>
      <c r="E8721" s="302" t="s">
        <v>27</v>
      </c>
      <c r="F8721" s="423" t="s">
        <v>12964</v>
      </c>
      <c r="G8721" s="423"/>
      <c r="H8721" s="423">
        <v>0.29425560000000001</v>
      </c>
      <c r="I8721" s="423"/>
      <c r="J8721" s="424">
        <v>0.74450000000000005</v>
      </c>
      <c r="K8721" s="424"/>
      <c r="L8721" s="424"/>
    </row>
    <row r="8722" spans="1:12" ht="24" customHeight="1">
      <c r="A8722" s="300" t="s">
        <v>12986</v>
      </c>
      <c r="B8722" s="301" t="s">
        <v>13062</v>
      </c>
      <c r="C8722" s="300" t="s">
        <v>9</v>
      </c>
      <c r="D8722" s="300" t="s">
        <v>12527</v>
      </c>
      <c r="E8722" s="302" t="s">
        <v>27</v>
      </c>
      <c r="F8722" s="423" t="s">
        <v>13063</v>
      </c>
      <c r="G8722" s="423"/>
      <c r="H8722" s="423">
        <v>0.29425560000000001</v>
      </c>
      <c r="I8722" s="423"/>
      <c r="J8722" s="424">
        <v>0.1</v>
      </c>
      <c r="K8722" s="424"/>
      <c r="L8722" s="424"/>
    </row>
    <row r="8723" spans="1:12" ht="17.100000000000001" customHeight="1">
      <c r="A8723" s="298"/>
      <c r="B8723" s="298"/>
      <c r="C8723" s="298"/>
      <c r="D8723" s="298"/>
      <c r="E8723" s="298"/>
      <c r="F8723" s="298"/>
      <c r="G8723" s="298"/>
      <c r="H8723" s="298"/>
      <c r="I8723" s="298"/>
      <c r="J8723" s="298" t="s">
        <v>12992</v>
      </c>
      <c r="K8723" s="298"/>
      <c r="L8723" s="298" t="s">
        <v>14440</v>
      </c>
    </row>
    <row r="8724" spans="1:12" ht="17.100000000000001" customHeight="1">
      <c r="A8724" s="294" t="s">
        <v>13014</v>
      </c>
      <c r="B8724" s="294"/>
      <c r="C8724" s="294"/>
      <c r="D8724" s="294"/>
      <c r="E8724" s="294"/>
      <c r="F8724" s="294"/>
      <c r="G8724" s="294"/>
      <c r="H8724" s="294"/>
      <c r="I8724" s="294"/>
      <c r="J8724" s="294"/>
      <c r="K8724" s="294"/>
      <c r="L8724" s="294"/>
    </row>
    <row r="8725" spans="1:12" ht="17.100000000000001" customHeight="1">
      <c r="A8725" s="298"/>
      <c r="B8725" s="298"/>
      <c r="C8725" s="298"/>
      <c r="D8725" s="298"/>
      <c r="E8725" s="298"/>
      <c r="F8725" s="298"/>
      <c r="G8725" s="298"/>
      <c r="H8725" s="298"/>
      <c r="I8725" s="298"/>
      <c r="J8725" s="298" t="s">
        <v>13015</v>
      </c>
      <c r="K8725" s="298"/>
      <c r="L8725" s="298" t="s">
        <v>14949</v>
      </c>
    </row>
    <row r="8726" spans="1:12" ht="17.100000000000001" customHeight="1">
      <c r="A8726" s="298"/>
      <c r="B8726" s="298"/>
      <c r="C8726" s="298"/>
      <c r="D8726" s="298"/>
      <c r="E8726" s="298"/>
      <c r="F8726" s="298"/>
      <c r="G8726" s="298"/>
      <c r="H8726" s="298"/>
      <c r="I8726" s="298"/>
      <c r="J8726" s="298" t="s">
        <v>13017</v>
      </c>
      <c r="K8726" s="298" t="s">
        <v>13018</v>
      </c>
      <c r="L8726" s="298" t="s">
        <v>13596</v>
      </c>
    </row>
    <row r="8727" spans="1:12" ht="17.100000000000001" customHeight="1">
      <c r="A8727" s="298"/>
      <c r="B8727" s="298"/>
      <c r="C8727" s="298"/>
      <c r="D8727" s="298"/>
      <c r="E8727" s="298"/>
      <c r="F8727" s="298"/>
      <c r="G8727" s="298"/>
      <c r="H8727" s="298"/>
      <c r="I8727" s="298"/>
      <c r="J8727" s="298" t="s">
        <v>13020</v>
      </c>
      <c r="K8727" s="298"/>
      <c r="L8727" s="298" t="s">
        <v>14950</v>
      </c>
    </row>
    <row r="8728" spans="1:12" ht="17.100000000000001" customHeight="1">
      <c r="A8728" s="298"/>
      <c r="B8728" s="298"/>
      <c r="C8728" s="298"/>
      <c r="D8728" s="298"/>
      <c r="E8728" s="298"/>
      <c r="F8728" s="298"/>
      <c r="G8728" s="298"/>
      <c r="H8728" s="298"/>
      <c r="I8728" s="298"/>
      <c r="J8728" s="298" t="s">
        <v>13022</v>
      </c>
      <c r="K8728" s="298" t="s">
        <v>12974</v>
      </c>
      <c r="L8728" s="298" t="s">
        <v>13795</v>
      </c>
    </row>
    <row r="8729" spans="1:12" ht="17.100000000000001" customHeight="1">
      <c r="A8729" s="298"/>
      <c r="B8729" s="298"/>
      <c r="C8729" s="298"/>
      <c r="D8729" s="298"/>
      <c r="E8729" s="298"/>
      <c r="F8729" s="298"/>
      <c r="G8729" s="298"/>
      <c r="H8729" s="298"/>
      <c r="I8729" s="298"/>
      <c r="J8729" s="298" t="s">
        <v>13024</v>
      </c>
      <c r="K8729" s="298"/>
      <c r="L8729" s="298" t="s">
        <v>14951</v>
      </c>
    </row>
    <row r="8730" spans="1:12" ht="30" customHeight="1">
      <c r="A8730" s="299"/>
      <c r="B8730" s="299"/>
      <c r="C8730" s="299"/>
      <c r="D8730" s="299"/>
      <c r="E8730" s="299"/>
      <c r="F8730" s="299"/>
      <c r="G8730" s="299"/>
      <c r="H8730" s="299"/>
      <c r="I8730" s="299"/>
      <c r="J8730" s="299"/>
      <c r="K8730" s="299"/>
      <c r="L8730" s="299"/>
    </row>
    <row r="8731" spans="1:12" ht="24" customHeight="1">
      <c r="A8731" s="295" t="s">
        <v>14952</v>
      </c>
      <c r="B8731" s="296" t="s">
        <v>14953</v>
      </c>
      <c r="C8731" s="295" t="s">
        <v>9</v>
      </c>
      <c r="D8731" s="295" t="s">
        <v>1444</v>
      </c>
      <c r="E8731" s="297" t="s">
        <v>51</v>
      </c>
      <c r="F8731" s="296"/>
      <c r="G8731" s="296"/>
      <c r="H8731" s="296"/>
      <c r="I8731" s="296"/>
      <c r="J8731" s="296"/>
      <c r="K8731" s="296"/>
      <c r="L8731" s="296"/>
    </row>
    <row r="8732" spans="1:12">
      <c r="A8732" s="414" t="s">
        <v>12977</v>
      </c>
      <c r="B8732" s="414"/>
      <c r="C8732" s="414"/>
      <c r="D8732" s="414"/>
      <c r="E8732" s="414"/>
      <c r="F8732" s="414"/>
      <c r="G8732" s="414"/>
      <c r="H8732" s="414"/>
      <c r="I8732" s="294"/>
      <c r="J8732" s="294"/>
      <c r="K8732" s="294"/>
      <c r="L8732" s="294"/>
    </row>
    <row r="8733" spans="1:12" ht="17.100000000000001" customHeight="1">
      <c r="A8733" s="294" t="s">
        <v>12978</v>
      </c>
      <c r="B8733" s="298" t="s">
        <v>12979</v>
      </c>
      <c r="C8733" s="294" t="s">
        <v>12980</v>
      </c>
      <c r="D8733" s="294" t="s">
        <v>12981</v>
      </c>
      <c r="E8733" s="299" t="s">
        <v>12982</v>
      </c>
      <c r="F8733" s="413" t="s">
        <v>12983</v>
      </c>
      <c r="G8733" s="413"/>
      <c r="H8733" s="413" t="s">
        <v>12984</v>
      </c>
      <c r="I8733" s="413"/>
      <c r="J8733" s="413" t="s">
        <v>12985</v>
      </c>
      <c r="K8733" s="413"/>
      <c r="L8733" s="413"/>
    </row>
    <row r="8734" spans="1:12" ht="24" customHeight="1">
      <c r="A8734" s="300" t="s">
        <v>12986</v>
      </c>
      <c r="B8734" s="301" t="s">
        <v>13085</v>
      </c>
      <c r="C8734" s="300" t="s">
        <v>9</v>
      </c>
      <c r="D8734" s="300" t="s">
        <v>7909</v>
      </c>
      <c r="E8734" s="302" t="s">
        <v>51</v>
      </c>
      <c r="F8734" s="423" t="s">
        <v>13086</v>
      </c>
      <c r="G8734" s="423"/>
      <c r="H8734" s="423">
        <v>4.4059999999999998E-4</v>
      </c>
      <c r="I8734" s="423"/>
      <c r="J8734" s="424">
        <v>4.58E-2</v>
      </c>
      <c r="K8734" s="424"/>
      <c r="L8734" s="424"/>
    </row>
    <row r="8735" spans="1:12" ht="24" customHeight="1">
      <c r="A8735" s="300" t="s">
        <v>12986</v>
      </c>
      <c r="B8735" s="301" t="s">
        <v>13087</v>
      </c>
      <c r="C8735" s="300" t="s">
        <v>9</v>
      </c>
      <c r="D8735" s="300" t="s">
        <v>8873</v>
      </c>
      <c r="E8735" s="302" t="s">
        <v>51</v>
      </c>
      <c r="F8735" s="423" t="s">
        <v>13088</v>
      </c>
      <c r="G8735" s="423"/>
      <c r="H8735" s="423">
        <v>4.1999999999999998E-5</v>
      </c>
      <c r="I8735" s="423"/>
      <c r="J8735" s="424">
        <v>3.6499999999999998E-2</v>
      </c>
      <c r="K8735" s="424"/>
      <c r="L8735" s="424"/>
    </row>
    <row r="8736" spans="1:12" ht="48" customHeight="1">
      <c r="A8736" s="300" t="s">
        <v>12986</v>
      </c>
      <c r="B8736" s="301" t="s">
        <v>13089</v>
      </c>
      <c r="C8736" s="300" t="s">
        <v>9</v>
      </c>
      <c r="D8736" s="300" t="s">
        <v>9227</v>
      </c>
      <c r="E8736" s="302" t="s">
        <v>51</v>
      </c>
      <c r="F8736" s="423" t="s">
        <v>13090</v>
      </c>
      <c r="G8736" s="423"/>
      <c r="H8736" s="423">
        <v>2.94E-5</v>
      </c>
      <c r="I8736" s="423"/>
      <c r="J8736" s="424">
        <v>3.9300000000000002E-2</v>
      </c>
      <c r="K8736" s="424"/>
      <c r="L8736" s="424"/>
    </row>
    <row r="8737" spans="1:12" ht="24" customHeight="1">
      <c r="A8737" s="300" t="s">
        <v>12986</v>
      </c>
      <c r="B8737" s="301" t="s">
        <v>13091</v>
      </c>
      <c r="C8737" s="300" t="s">
        <v>9</v>
      </c>
      <c r="D8737" s="300" t="s">
        <v>9580</v>
      </c>
      <c r="E8737" s="302" t="s">
        <v>51</v>
      </c>
      <c r="F8737" s="423" t="s">
        <v>13092</v>
      </c>
      <c r="G8737" s="423"/>
      <c r="H8737" s="423">
        <v>2.8799999999999999E-5</v>
      </c>
      <c r="I8737" s="423"/>
      <c r="J8737" s="424">
        <v>2.58E-2</v>
      </c>
      <c r="K8737" s="424"/>
      <c r="L8737" s="424"/>
    </row>
    <row r="8738" spans="1:12" ht="24" customHeight="1">
      <c r="A8738" s="300" t="s">
        <v>12986</v>
      </c>
      <c r="B8738" s="301" t="s">
        <v>12987</v>
      </c>
      <c r="C8738" s="300" t="s">
        <v>9</v>
      </c>
      <c r="D8738" s="300" t="s">
        <v>9831</v>
      </c>
      <c r="E8738" s="302" t="s">
        <v>12988</v>
      </c>
      <c r="F8738" s="423" t="s">
        <v>12989</v>
      </c>
      <c r="G8738" s="423"/>
      <c r="H8738" s="423">
        <v>1.01948E-2</v>
      </c>
      <c r="I8738" s="423"/>
      <c r="J8738" s="424">
        <v>0.1032</v>
      </c>
      <c r="K8738" s="424"/>
      <c r="L8738" s="424"/>
    </row>
    <row r="8739" spans="1:12" ht="36" customHeight="1">
      <c r="A8739" s="300" t="s">
        <v>12986</v>
      </c>
      <c r="B8739" s="301" t="s">
        <v>12990</v>
      </c>
      <c r="C8739" s="300" t="s">
        <v>9</v>
      </c>
      <c r="D8739" s="300" t="s">
        <v>11426</v>
      </c>
      <c r="E8739" s="302" t="s">
        <v>51</v>
      </c>
      <c r="F8739" s="423" t="s">
        <v>12991</v>
      </c>
      <c r="G8739" s="423"/>
      <c r="H8739" s="423">
        <v>5.3430000000000003E-4</v>
      </c>
      <c r="I8739" s="423"/>
      <c r="J8739" s="424">
        <v>7.0599999999999996E-2</v>
      </c>
      <c r="K8739" s="424"/>
      <c r="L8739" s="424"/>
    </row>
    <row r="8740" spans="1:12" ht="17.100000000000001" customHeight="1">
      <c r="A8740" s="298"/>
      <c r="B8740" s="298"/>
      <c r="C8740" s="298"/>
      <c r="D8740" s="298"/>
      <c r="E8740" s="298"/>
      <c r="F8740" s="298"/>
      <c r="G8740" s="298"/>
      <c r="H8740" s="298"/>
      <c r="I8740" s="298"/>
      <c r="J8740" s="298" t="s">
        <v>12992</v>
      </c>
      <c r="K8740" s="298"/>
      <c r="L8740" s="298" t="s">
        <v>13464</v>
      </c>
    </row>
    <row r="8741" spans="1:12">
      <c r="A8741" s="414" t="s">
        <v>12994</v>
      </c>
      <c r="B8741" s="414"/>
      <c r="C8741" s="414"/>
      <c r="D8741" s="414"/>
      <c r="E8741" s="414"/>
      <c r="F8741" s="414"/>
      <c r="G8741" s="414"/>
      <c r="H8741" s="414"/>
      <c r="I8741" s="294"/>
      <c r="J8741" s="294"/>
      <c r="K8741" s="294"/>
      <c r="L8741" s="294"/>
    </row>
    <row r="8742" spans="1:12" ht="17.100000000000001" customHeight="1">
      <c r="A8742" s="294" t="s">
        <v>12978</v>
      </c>
      <c r="B8742" s="298" t="s">
        <v>12979</v>
      </c>
      <c r="C8742" s="294" t="s">
        <v>12980</v>
      </c>
      <c r="D8742" s="294" t="s">
        <v>12981</v>
      </c>
      <c r="E8742" s="299" t="s">
        <v>12982</v>
      </c>
      <c r="F8742" s="413" t="s">
        <v>12983</v>
      </c>
      <c r="G8742" s="413"/>
      <c r="H8742" s="413" t="s">
        <v>12984</v>
      </c>
      <c r="I8742" s="413"/>
      <c r="J8742" s="413" t="s">
        <v>12985</v>
      </c>
      <c r="K8742" s="413"/>
      <c r="L8742" s="413"/>
    </row>
    <row r="8743" spans="1:12" ht="24" customHeight="1">
      <c r="A8743" s="300" t="s">
        <v>12986</v>
      </c>
      <c r="B8743" s="301" t="s">
        <v>13199</v>
      </c>
      <c r="C8743" s="300" t="s">
        <v>9</v>
      </c>
      <c r="D8743" s="300" t="s">
        <v>8746</v>
      </c>
      <c r="E8743" s="302" t="s">
        <v>27</v>
      </c>
      <c r="F8743" s="423" t="s">
        <v>13196</v>
      </c>
      <c r="G8743" s="423"/>
      <c r="H8743" s="423">
        <v>0.46291120000000002</v>
      </c>
      <c r="I8743" s="423"/>
      <c r="J8743" s="424">
        <v>3.3283</v>
      </c>
      <c r="K8743" s="424"/>
      <c r="L8743" s="424"/>
    </row>
    <row r="8744" spans="1:12" ht="24" customHeight="1">
      <c r="A8744" s="300" t="s">
        <v>12986</v>
      </c>
      <c r="B8744" s="301" t="s">
        <v>13093</v>
      </c>
      <c r="C8744" s="300" t="s">
        <v>9</v>
      </c>
      <c r="D8744" s="300" t="s">
        <v>10857</v>
      </c>
      <c r="E8744" s="302" t="s">
        <v>27</v>
      </c>
      <c r="F8744" s="423" t="s">
        <v>13094</v>
      </c>
      <c r="G8744" s="423"/>
      <c r="H8744" s="423">
        <v>0.30471280000000001</v>
      </c>
      <c r="I8744" s="423"/>
      <c r="J8744" s="424">
        <v>1.5753999999999999</v>
      </c>
      <c r="K8744" s="424"/>
      <c r="L8744" s="424"/>
    </row>
    <row r="8745" spans="1:12" ht="17.100000000000001" customHeight="1">
      <c r="A8745" s="298"/>
      <c r="B8745" s="298"/>
      <c r="C8745" s="298"/>
      <c r="D8745" s="298"/>
      <c r="E8745" s="298"/>
      <c r="F8745" s="298"/>
      <c r="G8745" s="298"/>
      <c r="H8745" s="298"/>
      <c r="I8745" s="298"/>
      <c r="J8745" s="298" t="s">
        <v>12992</v>
      </c>
      <c r="K8745" s="298"/>
      <c r="L8745" s="298" t="s">
        <v>14954</v>
      </c>
    </row>
    <row r="8746" spans="1:12">
      <c r="A8746" s="414" t="s">
        <v>12998</v>
      </c>
      <c r="B8746" s="414"/>
      <c r="C8746" s="414"/>
      <c r="D8746" s="414"/>
      <c r="E8746" s="414"/>
      <c r="F8746" s="414"/>
      <c r="G8746" s="414"/>
      <c r="H8746" s="414"/>
      <c r="I8746" s="294"/>
      <c r="J8746" s="294"/>
      <c r="K8746" s="294"/>
      <c r="L8746" s="294"/>
    </row>
    <row r="8747" spans="1:12" ht="17.100000000000001" customHeight="1">
      <c r="A8747" s="294" t="s">
        <v>12978</v>
      </c>
      <c r="B8747" s="298" t="s">
        <v>12979</v>
      </c>
      <c r="C8747" s="294" t="s">
        <v>12980</v>
      </c>
      <c r="D8747" s="294" t="s">
        <v>12981</v>
      </c>
      <c r="E8747" s="299" t="s">
        <v>12982</v>
      </c>
      <c r="F8747" s="413" t="s">
        <v>12983</v>
      </c>
      <c r="G8747" s="413"/>
      <c r="H8747" s="413" t="s">
        <v>12984</v>
      </c>
      <c r="I8747" s="413"/>
      <c r="J8747" s="413" t="s">
        <v>12985</v>
      </c>
      <c r="K8747" s="413"/>
      <c r="L8747" s="413"/>
    </row>
    <row r="8748" spans="1:12" ht="24" customHeight="1">
      <c r="A8748" s="300" t="s">
        <v>12986</v>
      </c>
      <c r="B8748" s="301" t="s">
        <v>13494</v>
      </c>
      <c r="C8748" s="300" t="s">
        <v>9</v>
      </c>
      <c r="D8748" s="300" t="s">
        <v>8038</v>
      </c>
      <c r="E8748" s="302" t="s">
        <v>51</v>
      </c>
      <c r="F8748" s="423" t="s">
        <v>13495</v>
      </c>
      <c r="G8748" s="423"/>
      <c r="H8748" s="423">
        <v>1</v>
      </c>
      <c r="I8748" s="423"/>
      <c r="J8748" s="424">
        <v>59.5</v>
      </c>
      <c r="K8748" s="424"/>
      <c r="L8748" s="424"/>
    </row>
    <row r="8749" spans="1:12" ht="24" customHeight="1">
      <c r="A8749" s="300" t="s">
        <v>12986</v>
      </c>
      <c r="B8749" s="301" t="s">
        <v>13496</v>
      </c>
      <c r="C8749" s="300" t="s">
        <v>9</v>
      </c>
      <c r="D8749" s="300" t="s">
        <v>9014</v>
      </c>
      <c r="E8749" s="302" t="s">
        <v>51</v>
      </c>
      <c r="F8749" s="423" t="s">
        <v>13497</v>
      </c>
      <c r="G8749" s="423"/>
      <c r="H8749" s="423">
        <v>0.01</v>
      </c>
      <c r="I8749" s="423"/>
      <c r="J8749" s="424">
        <v>0.14000000000000001</v>
      </c>
      <c r="K8749" s="424"/>
      <c r="L8749" s="424"/>
    </row>
    <row r="8750" spans="1:12" ht="24" customHeight="1">
      <c r="A8750" s="300" t="s">
        <v>12986</v>
      </c>
      <c r="B8750" s="301" t="s">
        <v>13099</v>
      </c>
      <c r="C8750" s="300" t="s">
        <v>9</v>
      </c>
      <c r="D8750" s="300" t="s">
        <v>7224</v>
      </c>
      <c r="E8750" s="302" t="s">
        <v>51</v>
      </c>
      <c r="F8750" s="423" t="s">
        <v>13100</v>
      </c>
      <c r="G8750" s="423"/>
      <c r="H8750" s="423">
        <v>5.2036000000000001E-3</v>
      </c>
      <c r="I8750" s="423"/>
      <c r="J8750" s="424">
        <v>4.7800000000000002E-2</v>
      </c>
      <c r="K8750" s="424"/>
      <c r="L8750" s="424"/>
    </row>
    <row r="8751" spans="1:12" ht="24" customHeight="1">
      <c r="A8751" s="300" t="s">
        <v>12986</v>
      </c>
      <c r="B8751" s="301" t="s">
        <v>13101</v>
      </c>
      <c r="C8751" s="300" t="s">
        <v>9</v>
      </c>
      <c r="D8751" s="300" t="s">
        <v>7359</v>
      </c>
      <c r="E8751" s="302" t="s">
        <v>51</v>
      </c>
      <c r="F8751" s="423" t="s">
        <v>13102</v>
      </c>
      <c r="G8751" s="423"/>
      <c r="H8751" s="423">
        <v>1.6789999999999999E-4</v>
      </c>
      <c r="I8751" s="423"/>
      <c r="J8751" s="424">
        <v>2.1600000000000001E-2</v>
      </c>
      <c r="K8751" s="424"/>
      <c r="L8751" s="424"/>
    </row>
    <row r="8752" spans="1:12" ht="24" customHeight="1">
      <c r="A8752" s="300" t="s">
        <v>12986</v>
      </c>
      <c r="B8752" s="301" t="s">
        <v>13103</v>
      </c>
      <c r="C8752" s="300" t="s">
        <v>9</v>
      </c>
      <c r="D8752" s="300" t="s">
        <v>8851</v>
      </c>
      <c r="E8752" s="302" t="s">
        <v>51</v>
      </c>
      <c r="F8752" s="423" t="s">
        <v>13104</v>
      </c>
      <c r="G8752" s="423"/>
      <c r="H8752" s="423">
        <v>1.3439999999999999E-4</v>
      </c>
      <c r="I8752" s="423"/>
      <c r="J8752" s="424">
        <v>2.5999999999999999E-2</v>
      </c>
      <c r="K8752" s="424"/>
      <c r="L8752" s="424"/>
    </row>
    <row r="8753" spans="1:12" ht="24" customHeight="1">
      <c r="A8753" s="300" t="s">
        <v>12986</v>
      </c>
      <c r="B8753" s="301" t="s">
        <v>13105</v>
      </c>
      <c r="C8753" s="300" t="s">
        <v>9</v>
      </c>
      <c r="D8753" s="300" t="s">
        <v>8852</v>
      </c>
      <c r="E8753" s="302" t="s">
        <v>51</v>
      </c>
      <c r="F8753" s="423" t="s">
        <v>13106</v>
      </c>
      <c r="G8753" s="423"/>
      <c r="H8753" s="423">
        <v>2.8799999999999999E-5</v>
      </c>
      <c r="I8753" s="423"/>
      <c r="J8753" s="424">
        <v>1.5800000000000002E-2</v>
      </c>
      <c r="K8753" s="424"/>
      <c r="L8753" s="424"/>
    </row>
    <row r="8754" spans="1:12" ht="24" customHeight="1">
      <c r="A8754" s="300" t="s">
        <v>12986</v>
      </c>
      <c r="B8754" s="301" t="s">
        <v>13107</v>
      </c>
      <c r="C8754" s="300" t="s">
        <v>9</v>
      </c>
      <c r="D8754" s="300" t="s">
        <v>9000</v>
      </c>
      <c r="E8754" s="302" t="s">
        <v>51</v>
      </c>
      <c r="F8754" s="423" t="s">
        <v>13108</v>
      </c>
      <c r="G8754" s="423"/>
      <c r="H8754" s="423">
        <v>5.9227000000000004E-3</v>
      </c>
      <c r="I8754" s="423"/>
      <c r="J8754" s="424">
        <v>4.0099999999999997E-2</v>
      </c>
      <c r="K8754" s="424"/>
      <c r="L8754" s="424"/>
    </row>
    <row r="8755" spans="1:12" ht="24" customHeight="1">
      <c r="A8755" s="300" t="s">
        <v>12986</v>
      </c>
      <c r="B8755" s="301" t="s">
        <v>13109</v>
      </c>
      <c r="C8755" s="300" t="s">
        <v>9</v>
      </c>
      <c r="D8755" s="300" t="s">
        <v>9574</v>
      </c>
      <c r="E8755" s="302" t="s">
        <v>51</v>
      </c>
      <c r="F8755" s="423" t="s">
        <v>13110</v>
      </c>
      <c r="G8755" s="423"/>
      <c r="H8755" s="423">
        <v>1.8783000000000001E-3</v>
      </c>
      <c r="I8755" s="423"/>
      <c r="J8755" s="424">
        <v>1.66E-2</v>
      </c>
      <c r="K8755" s="424"/>
      <c r="L8755" s="424"/>
    </row>
    <row r="8756" spans="1:12" ht="24" customHeight="1">
      <c r="A8756" s="300" t="s">
        <v>12986</v>
      </c>
      <c r="B8756" s="301" t="s">
        <v>13111</v>
      </c>
      <c r="C8756" s="300" t="s">
        <v>9</v>
      </c>
      <c r="D8756" s="300" t="s">
        <v>10714</v>
      </c>
      <c r="E8756" s="302" t="s">
        <v>93</v>
      </c>
      <c r="F8756" s="423" t="s">
        <v>13112</v>
      </c>
      <c r="G8756" s="423"/>
      <c r="H8756" s="423">
        <v>9.8710000000000009E-4</v>
      </c>
      <c r="I8756" s="423"/>
      <c r="J8756" s="424">
        <v>1.5100000000000001E-2</v>
      </c>
      <c r="K8756" s="424"/>
      <c r="L8756" s="424"/>
    </row>
    <row r="8757" spans="1:12" ht="24" customHeight="1">
      <c r="A8757" s="300" t="s">
        <v>12986</v>
      </c>
      <c r="B8757" s="301" t="s">
        <v>13113</v>
      </c>
      <c r="C8757" s="300" t="s">
        <v>9</v>
      </c>
      <c r="D8757" s="300" t="s">
        <v>10809</v>
      </c>
      <c r="E8757" s="302" t="s">
        <v>51</v>
      </c>
      <c r="F8757" s="423" t="s">
        <v>13114</v>
      </c>
      <c r="G8757" s="423"/>
      <c r="H8757" s="423">
        <v>9.8710000000000009E-4</v>
      </c>
      <c r="I8757" s="423"/>
      <c r="J8757" s="424">
        <v>1.18E-2</v>
      </c>
      <c r="K8757" s="424"/>
      <c r="L8757" s="424"/>
    </row>
    <row r="8758" spans="1:12" ht="24" customHeight="1">
      <c r="A8758" s="300" t="s">
        <v>12986</v>
      </c>
      <c r="B8758" s="301" t="s">
        <v>13115</v>
      </c>
      <c r="C8758" s="300" t="s">
        <v>9</v>
      </c>
      <c r="D8758" s="300" t="s">
        <v>10810</v>
      </c>
      <c r="E8758" s="302" t="s">
        <v>51</v>
      </c>
      <c r="F8758" s="423" t="s">
        <v>13116</v>
      </c>
      <c r="G8758" s="423"/>
      <c r="H8758" s="423">
        <v>9.8710000000000009E-4</v>
      </c>
      <c r="I8758" s="423"/>
      <c r="J8758" s="424">
        <v>2.63E-2</v>
      </c>
      <c r="K8758" s="424"/>
      <c r="L8758" s="424"/>
    </row>
    <row r="8759" spans="1:12" ht="24" customHeight="1">
      <c r="A8759" s="300" t="s">
        <v>12986</v>
      </c>
      <c r="B8759" s="301" t="s">
        <v>13117</v>
      </c>
      <c r="C8759" s="300" t="s">
        <v>9</v>
      </c>
      <c r="D8759" s="300" t="s">
        <v>10837</v>
      </c>
      <c r="E8759" s="302" t="s">
        <v>51</v>
      </c>
      <c r="F8759" s="423" t="s">
        <v>13118</v>
      </c>
      <c r="G8759" s="423"/>
      <c r="H8759" s="423">
        <v>3.3599999999999997E-5</v>
      </c>
      <c r="I8759" s="423"/>
      <c r="J8759" s="424">
        <v>1.4999999999999999E-2</v>
      </c>
      <c r="K8759" s="424"/>
      <c r="L8759" s="424"/>
    </row>
    <row r="8760" spans="1:12" ht="24" customHeight="1">
      <c r="A8760" s="300" t="s">
        <v>12986</v>
      </c>
      <c r="B8760" s="301" t="s">
        <v>13003</v>
      </c>
      <c r="C8760" s="300" t="s">
        <v>9</v>
      </c>
      <c r="D8760" s="300" t="s">
        <v>7216</v>
      </c>
      <c r="E8760" s="302" t="s">
        <v>51</v>
      </c>
      <c r="F8760" s="423" t="s">
        <v>13004</v>
      </c>
      <c r="G8760" s="423"/>
      <c r="H8760" s="423">
        <v>1.9770999999999999E-3</v>
      </c>
      <c r="I8760" s="423"/>
      <c r="J8760" s="424">
        <v>6.6100000000000006E-2</v>
      </c>
      <c r="K8760" s="424"/>
      <c r="L8760" s="424"/>
    </row>
    <row r="8761" spans="1:12" ht="24" customHeight="1">
      <c r="A8761" s="300" t="s">
        <v>12986</v>
      </c>
      <c r="B8761" s="301" t="s">
        <v>13005</v>
      </c>
      <c r="C8761" s="300" t="s">
        <v>9</v>
      </c>
      <c r="D8761" s="300" t="s">
        <v>7393</v>
      </c>
      <c r="E8761" s="302" t="s">
        <v>12988</v>
      </c>
      <c r="F8761" s="423" t="s">
        <v>13006</v>
      </c>
      <c r="G8761" s="423"/>
      <c r="H8761" s="423">
        <v>1.1895E-3</v>
      </c>
      <c r="I8761" s="423"/>
      <c r="J8761" s="424">
        <v>6.4199999999999993E-2</v>
      </c>
      <c r="K8761" s="424"/>
      <c r="L8761" s="424"/>
    </row>
    <row r="8762" spans="1:12" ht="24" customHeight="1">
      <c r="A8762" s="300" t="s">
        <v>12986</v>
      </c>
      <c r="B8762" s="301" t="s">
        <v>13007</v>
      </c>
      <c r="C8762" s="300" t="s">
        <v>9</v>
      </c>
      <c r="D8762" s="300" t="s">
        <v>10619</v>
      </c>
      <c r="E8762" s="302" t="s">
        <v>51</v>
      </c>
      <c r="F8762" s="423" t="s">
        <v>13008</v>
      </c>
      <c r="G8762" s="423"/>
      <c r="H8762" s="423">
        <v>9.2259999999999998E-4</v>
      </c>
      <c r="I8762" s="423"/>
      <c r="J8762" s="424">
        <v>0.1764</v>
      </c>
      <c r="K8762" s="424"/>
      <c r="L8762" s="424"/>
    </row>
    <row r="8763" spans="1:12" ht="24" customHeight="1">
      <c r="A8763" s="300" t="s">
        <v>12986</v>
      </c>
      <c r="B8763" s="301" t="s">
        <v>13009</v>
      </c>
      <c r="C8763" s="300" t="s">
        <v>9</v>
      </c>
      <c r="D8763" s="300" t="s">
        <v>10769</v>
      </c>
      <c r="E8763" s="302" t="s">
        <v>51</v>
      </c>
      <c r="F8763" s="423" t="s">
        <v>13010</v>
      </c>
      <c r="G8763" s="423"/>
      <c r="H8763" s="423">
        <v>8.2939100000000002E-2</v>
      </c>
      <c r="I8763" s="423"/>
      <c r="J8763" s="424">
        <v>0.1045</v>
      </c>
      <c r="K8763" s="424"/>
      <c r="L8763" s="424"/>
    </row>
    <row r="8764" spans="1:12" ht="24" customHeight="1">
      <c r="A8764" s="300" t="s">
        <v>12986</v>
      </c>
      <c r="B8764" s="301" t="s">
        <v>13011</v>
      </c>
      <c r="C8764" s="300" t="s">
        <v>9</v>
      </c>
      <c r="D8764" s="300" t="s">
        <v>10929</v>
      </c>
      <c r="E8764" s="302" t="s">
        <v>51</v>
      </c>
      <c r="F8764" s="423" t="s">
        <v>13012</v>
      </c>
      <c r="G8764" s="423"/>
      <c r="H8764" s="423">
        <v>7.9960000000000003E-4</v>
      </c>
      <c r="I8764" s="423"/>
      <c r="J8764" s="424">
        <v>0.1203</v>
      </c>
      <c r="K8764" s="424"/>
      <c r="L8764" s="424"/>
    </row>
    <row r="8765" spans="1:12" ht="17.100000000000001" customHeight="1">
      <c r="A8765" s="298"/>
      <c r="B8765" s="298"/>
      <c r="C8765" s="298"/>
      <c r="D8765" s="298"/>
      <c r="E8765" s="298"/>
      <c r="F8765" s="298"/>
      <c r="G8765" s="298"/>
      <c r="H8765" s="298"/>
      <c r="I8765" s="298"/>
      <c r="J8765" s="298" t="s">
        <v>12992</v>
      </c>
      <c r="K8765" s="298"/>
      <c r="L8765" s="298" t="s">
        <v>14955</v>
      </c>
    </row>
    <row r="8766" spans="1:12">
      <c r="A8766" s="414" t="s">
        <v>13056</v>
      </c>
      <c r="B8766" s="414"/>
      <c r="C8766" s="414"/>
      <c r="D8766" s="414"/>
      <c r="E8766" s="414"/>
      <c r="F8766" s="414"/>
      <c r="G8766" s="414"/>
      <c r="H8766" s="414"/>
      <c r="I8766" s="294"/>
      <c r="J8766" s="294"/>
      <c r="K8766" s="294"/>
      <c r="L8766" s="294"/>
    </row>
    <row r="8767" spans="1:12" ht="17.100000000000001" customHeight="1">
      <c r="A8767" s="294" t="s">
        <v>12978</v>
      </c>
      <c r="B8767" s="298" t="s">
        <v>12979</v>
      </c>
      <c r="C8767" s="294" t="s">
        <v>12980</v>
      </c>
      <c r="D8767" s="294" t="s">
        <v>12981</v>
      </c>
      <c r="E8767" s="299" t="s">
        <v>12982</v>
      </c>
      <c r="F8767" s="413" t="s">
        <v>12983</v>
      </c>
      <c r="G8767" s="413"/>
      <c r="H8767" s="413" t="s">
        <v>12984</v>
      </c>
      <c r="I8767" s="413"/>
      <c r="J8767" s="413" t="s">
        <v>12985</v>
      </c>
      <c r="K8767" s="413"/>
      <c r="L8767" s="413"/>
    </row>
    <row r="8768" spans="1:12" ht="24" customHeight="1">
      <c r="A8768" s="300" t="s">
        <v>12986</v>
      </c>
      <c r="B8768" s="301" t="s">
        <v>13057</v>
      </c>
      <c r="C8768" s="300" t="s">
        <v>9</v>
      </c>
      <c r="D8768" s="300" t="s">
        <v>12549</v>
      </c>
      <c r="E8768" s="302" t="s">
        <v>27</v>
      </c>
      <c r="F8768" s="423" t="s">
        <v>12948</v>
      </c>
      <c r="G8768" s="423"/>
      <c r="H8768" s="423">
        <v>0.74204639999999999</v>
      </c>
      <c r="I8768" s="423"/>
      <c r="J8768" s="424">
        <v>0.48230000000000001</v>
      </c>
      <c r="K8768" s="424"/>
      <c r="L8768" s="424"/>
    </row>
    <row r="8769" spans="1:12" ht="17.100000000000001" customHeight="1">
      <c r="A8769" s="298"/>
      <c r="B8769" s="298"/>
      <c r="C8769" s="298"/>
      <c r="D8769" s="298"/>
      <c r="E8769" s="298"/>
      <c r="F8769" s="298"/>
      <c r="G8769" s="298"/>
      <c r="H8769" s="298"/>
      <c r="I8769" s="298"/>
      <c r="J8769" s="298" t="s">
        <v>12992</v>
      </c>
      <c r="K8769" s="298"/>
      <c r="L8769" s="298" t="s">
        <v>14608</v>
      </c>
    </row>
    <row r="8770" spans="1:12">
      <c r="A8770" s="414" t="s">
        <v>13058</v>
      </c>
      <c r="B8770" s="414"/>
      <c r="C8770" s="414"/>
      <c r="D8770" s="414"/>
      <c r="E8770" s="414"/>
      <c r="F8770" s="414"/>
      <c r="G8770" s="414"/>
      <c r="H8770" s="414"/>
      <c r="I8770" s="294"/>
      <c r="J8770" s="294"/>
      <c r="K8770" s="294"/>
      <c r="L8770" s="294"/>
    </row>
    <row r="8771" spans="1:12" ht="17.100000000000001" customHeight="1">
      <c r="A8771" s="294" t="s">
        <v>12978</v>
      </c>
      <c r="B8771" s="298" t="s">
        <v>12979</v>
      </c>
      <c r="C8771" s="294" t="s">
        <v>12980</v>
      </c>
      <c r="D8771" s="294" t="s">
        <v>12981</v>
      </c>
      <c r="E8771" s="299" t="s">
        <v>12982</v>
      </c>
      <c r="F8771" s="413" t="s">
        <v>12983</v>
      </c>
      <c r="G8771" s="413"/>
      <c r="H8771" s="413" t="s">
        <v>12984</v>
      </c>
      <c r="I8771" s="413"/>
      <c r="J8771" s="413" t="s">
        <v>12985</v>
      </c>
      <c r="K8771" s="413"/>
      <c r="L8771" s="413"/>
    </row>
    <row r="8772" spans="1:12" ht="24" customHeight="1">
      <c r="A8772" s="300" t="s">
        <v>12986</v>
      </c>
      <c r="B8772" s="301" t="s">
        <v>13059</v>
      </c>
      <c r="C8772" s="300" t="s">
        <v>9</v>
      </c>
      <c r="D8772" s="300" t="s">
        <v>12535</v>
      </c>
      <c r="E8772" s="302" t="s">
        <v>27</v>
      </c>
      <c r="F8772" s="423" t="s">
        <v>12936</v>
      </c>
      <c r="G8772" s="423"/>
      <c r="H8772" s="423">
        <v>0.74204639999999999</v>
      </c>
      <c r="I8772" s="423"/>
      <c r="J8772" s="424">
        <v>3.7100000000000001E-2</v>
      </c>
      <c r="K8772" s="424"/>
      <c r="L8772" s="424"/>
    </row>
    <row r="8773" spans="1:12" ht="17.100000000000001" customHeight="1">
      <c r="A8773" s="298"/>
      <c r="B8773" s="298"/>
      <c r="C8773" s="298"/>
      <c r="D8773" s="298"/>
      <c r="E8773" s="298"/>
      <c r="F8773" s="298"/>
      <c r="G8773" s="298"/>
      <c r="H8773" s="298"/>
      <c r="I8773" s="298"/>
      <c r="J8773" s="298" t="s">
        <v>12992</v>
      </c>
      <c r="K8773" s="298"/>
      <c r="L8773" s="298" t="s">
        <v>12908</v>
      </c>
    </row>
    <row r="8774" spans="1:12">
      <c r="A8774" s="414" t="s">
        <v>13060</v>
      </c>
      <c r="B8774" s="414"/>
      <c r="C8774" s="414"/>
      <c r="D8774" s="414"/>
      <c r="E8774" s="414"/>
      <c r="F8774" s="414"/>
      <c r="G8774" s="414"/>
      <c r="H8774" s="414"/>
      <c r="I8774" s="294"/>
      <c r="J8774" s="294"/>
      <c r="K8774" s="294"/>
      <c r="L8774" s="294"/>
    </row>
    <row r="8775" spans="1:12" ht="17.100000000000001" customHeight="1">
      <c r="A8775" s="294" t="s">
        <v>12978</v>
      </c>
      <c r="B8775" s="298" t="s">
        <v>12979</v>
      </c>
      <c r="C8775" s="294" t="s">
        <v>12980</v>
      </c>
      <c r="D8775" s="294" t="s">
        <v>12981</v>
      </c>
      <c r="E8775" s="299" t="s">
        <v>12982</v>
      </c>
      <c r="F8775" s="413" t="s">
        <v>12983</v>
      </c>
      <c r="G8775" s="413"/>
      <c r="H8775" s="413" t="s">
        <v>12984</v>
      </c>
      <c r="I8775" s="413"/>
      <c r="J8775" s="413" t="s">
        <v>12985</v>
      </c>
      <c r="K8775" s="413"/>
      <c r="L8775" s="413"/>
    </row>
    <row r="8776" spans="1:12" ht="24" customHeight="1">
      <c r="A8776" s="300" t="s">
        <v>12986</v>
      </c>
      <c r="B8776" s="301" t="s">
        <v>13061</v>
      </c>
      <c r="C8776" s="300" t="s">
        <v>9</v>
      </c>
      <c r="D8776" s="300" t="s">
        <v>12522</v>
      </c>
      <c r="E8776" s="302" t="s">
        <v>27</v>
      </c>
      <c r="F8776" s="423" t="s">
        <v>12964</v>
      </c>
      <c r="G8776" s="423"/>
      <c r="H8776" s="423">
        <v>0.74204639999999999</v>
      </c>
      <c r="I8776" s="423"/>
      <c r="J8776" s="424">
        <v>1.8774</v>
      </c>
      <c r="K8776" s="424"/>
      <c r="L8776" s="424"/>
    </row>
    <row r="8777" spans="1:12" ht="24" customHeight="1">
      <c r="A8777" s="300" t="s">
        <v>12986</v>
      </c>
      <c r="B8777" s="301" t="s">
        <v>13062</v>
      </c>
      <c r="C8777" s="300" t="s">
        <v>9</v>
      </c>
      <c r="D8777" s="300" t="s">
        <v>12527</v>
      </c>
      <c r="E8777" s="302" t="s">
        <v>27</v>
      </c>
      <c r="F8777" s="423" t="s">
        <v>13063</v>
      </c>
      <c r="G8777" s="423"/>
      <c r="H8777" s="423">
        <v>0.74204639999999999</v>
      </c>
      <c r="I8777" s="423"/>
      <c r="J8777" s="424">
        <v>0.25230000000000002</v>
      </c>
      <c r="K8777" s="424"/>
      <c r="L8777" s="424"/>
    </row>
    <row r="8778" spans="1:12" ht="17.100000000000001" customHeight="1">
      <c r="A8778" s="298"/>
      <c r="B8778" s="298"/>
      <c r="C8778" s="298"/>
      <c r="D8778" s="298"/>
      <c r="E8778" s="298"/>
      <c r="F8778" s="298"/>
      <c r="G8778" s="298"/>
      <c r="H8778" s="298"/>
      <c r="I8778" s="298"/>
      <c r="J8778" s="298" t="s">
        <v>12992</v>
      </c>
      <c r="K8778" s="298"/>
      <c r="L8778" s="298" t="s">
        <v>14722</v>
      </c>
    </row>
    <row r="8779" spans="1:12" ht="17.100000000000001" customHeight="1">
      <c r="A8779" s="294" t="s">
        <v>13014</v>
      </c>
      <c r="B8779" s="294"/>
      <c r="C8779" s="294"/>
      <c r="D8779" s="294"/>
      <c r="E8779" s="294"/>
      <c r="F8779" s="294"/>
      <c r="G8779" s="294"/>
      <c r="H8779" s="294"/>
      <c r="I8779" s="294"/>
      <c r="J8779" s="294"/>
      <c r="K8779" s="294"/>
      <c r="L8779" s="294"/>
    </row>
    <row r="8780" spans="1:12" ht="17.100000000000001" customHeight="1">
      <c r="A8780" s="298"/>
      <c r="B8780" s="298"/>
      <c r="C8780" s="298"/>
      <c r="D8780" s="298"/>
      <c r="E8780" s="298"/>
      <c r="F8780" s="298"/>
      <c r="G8780" s="298"/>
      <c r="H8780" s="298"/>
      <c r="I8780" s="298"/>
      <c r="J8780" s="298" t="s">
        <v>13015</v>
      </c>
      <c r="K8780" s="298"/>
      <c r="L8780" s="298" t="s">
        <v>14956</v>
      </c>
    </row>
    <row r="8781" spans="1:12" ht="17.100000000000001" customHeight="1">
      <c r="A8781" s="298"/>
      <c r="B8781" s="298"/>
      <c r="C8781" s="298"/>
      <c r="D8781" s="298"/>
      <c r="E8781" s="298"/>
      <c r="F8781" s="298"/>
      <c r="G8781" s="298"/>
      <c r="H8781" s="298"/>
      <c r="I8781" s="298"/>
      <c r="J8781" s="298" t="s">
        <v>13017</v>
      </c>
      <c r="K8781" s="298" t="s">
        <v>13018</v>
      </c>
      <c r="L8781" s="298" t="s">
        <v>14957</v>
      </c>
    </row>
    <row r="8782" spans="1:12" ht="17.100000000000001" customHeight="1">
      <c r="A8782" s="298"/>
      <c r="B8782" s="298"/>
      <c r="C8782" s="298"/>
      <c r="D8782" s="298"/>
      <c r="E8782" s="298"/>
      <c r="F8782" s="298"/>
      <c r="G8782" s="298"/>
      <c r="H8782" s="298"/>
      <c r="I8782" s="298"/>
      <c r="J8782" s="298" t="s">
        <v>13020</v>
      </c>
      <c r="K8782" s="298"/>
      <c r="L8782" s="298" t="s">
        <v>14958</v>
      </c>
    </row>
    <row r="8783" spans="1:12" ht="17.100000000000001" customHeight="1">
      <c r="A8783" s="298"/>
      <c r="B8783" s="298"/>
      <c r="C8783" s="298"/>
      <c r="D8783" s="298"/>
      <c r="E8783" s="298"/>
      <c r="F8783" s="298"/>
      <c r="G8783" s="298"/>
      <c r="H8783" s="298"/>
      <c r="I8783" s="298"/>
      <c r="J8783" s="298" t="s">
        <v>13022</v>
      </c>
      <c r="K8783" s="298" t="s">
        <v>12974</v>
      </c>
      <c r="L8783" s="298" t="s">
        <v>14959</v>
      </c>
    </row>
    <row r="8784" spans="1:12" ht="17.100000000000001" customHeight="1">
      <c r="A8784" s="298"/>
      <c r="B8784" s="298"/>
      <c r="C8784" s="298"/>
      <c r="D8784" s="298"/>
      <c r="E8784" s="298"/>
      <c r="F8784" s="298"/>
      <c r="G8784" s="298"/>
      <c r="H8784" s="298"/>
      <c r="I8784" s="298"/>
      <c r="J8784" s="298" t="s">
        <v>13024</v>
      </c>
      <c r="K8784" s="298"/>
      <c r="L8784" s="298" t="s">
        <v>14960</v>
      </c>
    </row>
    <row r="8785" spans="1:12" ht="30" customHeight="1">
      <c r="A8785" s="299"/>
      <c r="B8785" s="299"/>
      <c r="C8785" s="299"/>
      <c r="D8785" s="299"/>
      <c r="E8785" s="299"/>
      <c r="F8785" s="299"/>
      <c r="G8785" s="299"/>
      <c r="H8785" s="299"/>
      <c r="I8785" s="299"/>
      <c r="J8785" s="299"/>
      <c r="K8785" s="299"/>
      <c r="L8785" s="299"/>
    </row>
    <row r="8786" spans="1:12" ht="48" customHeight="1">
      <c r="A8786" s="295" t="s">
        <v>14961</v>
      </c>
      <c r="B8786" s="296" t="s">
        <v>14962</v>
      </c>
      <c r="C8786" s="295" t="s">
        <v>9</v>
      </c>
      <c r="D8786" s="295" t="s">
        <v>12501</v>
      </c>
      <c r="E8786" s="297" t="s">
        <v>51</v>
      </c>
      <c r="F8786" s="296"/>
      <c r="G8786" s="296"/>
      <c r="H8786" s="296"/>
      <c r="I8786" s="296"/>
      <c r="J8786" s="296"/>
      <c r="K8786" s="296"/>
      <c r="L8786" s="296"/>
    </row>
    <row r="8787" spans="1:12">
      <c r="A8787" s="414" t="s">
        <v>12977</v>
      </c>
      <c r="B8787" s="414"/>
      <c r="C8787" s="414"/>
      <c r="D8787" s="414"/>
      <c r="E8787" s="414"/>
      <c r="F8787" s="414"/>
      <c r="G8787" s="414"/>
      <c r="H8787" s="414"/>
      <c r="I8787" s="294"/>
      <c r="J8787" s="294"/>
      <c r="K8787" s="294"/>
      <c r="L8787" s="294"/>
    </row>
    <row r="8788" spans="1:12" ht="17.100000000000001" customHeight="1">
      <c r="A8788" s="294" t="s">
        <v>12978</v>
      </c>
      <c r="B8788" s="298" t="s">
        <v>12979</v>
      </c>
      <c r="C8788" s="294" t="s">
        <v>12980</v>
      </c>
      <c r="D8788" s="294" t="s">
        <v>12981</v>
      </c>
      <c r="E8788" s="299" t="s">
        <v>12982</v>
      </c>
      <c r="F8788" s="413" t="s">
        <v>12983</v>
      </c>
      <c r="G8788" s="413"/>
      <c r="H8788" s="413" t="s">
        <v>12984</v>
      </c>
      <c r="I8788" s="413"/>
      <c r="J8788" s="413" t="s">
        <v>12985</v>
      </c>
      <c r="K8788" s="413"/>
      <c r="L8788" s="413"/>
    </row>
    <row r="8789" spans="1:12" ht="24" customHeight="1">
      <c r="A8789" s="300" t="s">
        <v>12986</v>
      </c>
      <c r="B8789" s="301" t="s">
        <v>13085</v>
      </c>
      <c r="C8789" s="300" t="s">
        <v>9</v>
      </c>
      <c r="D8789" s="300" t="s">
        <v>7909</v>
      </c>
      <c r="E8789" s="302" t="s">
        <v>51</v>
      </c>
      <c r="F8789" s="423" t="s">
        <v>13086</v>
      </c>
      <c r="G8789" s="423"/>
      <c r="H8789" s="423">
        <v>1.7501999999999999E-3</v>
      </c>
      <c r="I8789" s="423"/>
      <c r="J8789" s="424">
        <v>0.182</v>
      </c>
      <c r="K8789" s="424"/>
      <c r="L8789" s="424"/>
    </row>
    <row r="8790" spans="1:12" ht="24" customHeight="1">
      <c r="A8790" s="300" t="s">
        <v>12986</v>
      </c>
      <c r="B8790" s="301" t="s">
        <v>13087</v>
      </c>
      <c r="C8790" s="300" t="s">
        <v>9</v>
      </c>
      <c r="D8790" s="300" t="s">
        <v>8873</v>
      </c>
      <c r="E8790" s="302" t="s">
        <v>51</v>
      </c>
      <c r="F8790" s="423" t="s">
        <v>13088</v>
      </c>
      <c r="G8790" s="423"/>
      <c r="H8790" s="423">
        <v>1.6689999999999999E-4</v>
      </c>
      <c r="I8790" s="423"/>
      <c r="J8790" s="424">
        <v>0.14510000000000001</v>
      </c>
      <c r="K8790" s="424"/>
      <c r="L8790" s="424"/>
    </row>
    <row r="8791" spans="1:12" ht="48" customHeight="1">
      <c r="A8791" s="300" t="s">
        <v>12986</v>
      </c>
      <c r="B8791" s="301" t="s">
        <v>13089</v>
      </c>
      <c r="C8791" s="300" t="s">
        <v>9</v>
      </c>
      <c r="D8791" s="300" t="s">
        <v>9227</v>
      </c>
      <c r="E8791" s="302" t="s">
        <v>51</v>
      </c>
      <c r="F8791" s="423" t="s">
        <v>13090</v>
      </c>
      <c r="G8791" s="423"/>
      <c r="H8791" s="423">
        <v>1.1680000000000001E-4</v>
      </c>
      <c r="I8791" s="423"/>
      <c r="J8791" s="424">
        <v>0.15620000000000001</v>
      </c>
      <c r="K8791" s="424"/>
      <c r="L8791" s="424"/>
    </row>
    <row r="8792" spans="1:12" ht="24" customHeight="1">
      <c r="A8792" s="300" t="s">
        <v>12986</v>
      </c>
      <c r="B8792" s="301" t="s">
        <v>13091</v>
      </c>
      <c r="C8792" s="300" t="s">
        <v>9</v>
      </c>
      <c r="D8792" s="300" t="s">
        <v>9580</v>
      </c>
      <c r="E8792" s="302" t="s">
        <v>51</v>
      </c>
      <c r="F8792" s="423" t="s">
        <v>13092</v>
      </c>
      <c r="G8792" s="423"/>
      <c r="H8792" s="423">
        <v>1.144E-4</v>
      </c>
      <c r="I8792" s="423"/>
      <c r="J8792" s="424">
        <v>0.10249999999999999</v>
      </c>
      <c r="K8792" s="424"/>
      <c r="L8792" s="424"/>
    </row>
    <row r="8793" spans="1:12" ht="24" customHeight="1">
      <c r="A8793" s="300" t="s">
        <v>12986</v>
      </c>
      <c r="B8793" s="301" t="s">
        <v>12987</v>
      </c>
      <c r="C8793" s="300" t="s">
        <v>9</v>
      </c>
      <c r="D8793" s="300" t="s">
        <v>9831</v>
      </c>
      <c r="E8793" s="302" t="s">
        <v>12988</v>
      </c>
      <c r="F8793" s="423" t="s">
        <v>12989</v>
      </c>
      <c r="G8793" s="423"/>
      <c r="H8793" s="423">
        <v>4.0502999999999997E-2</v>
      </c>
      <c r="I8793" s="423"/>
      <c r="J8793" s="424">
        <v>0.40989999999999999</v>
      </c>
      <c r="K8793" s="424"/>
      <c r="L8793" s="424"/>
    </row>
    <row r="8794" spans="1:12" ht="36" customHeight="1">
      <c r="A8794" s="300" t="s">
        <v>12986</v>
      </c>
      <c r="B8794" s="301" t="s">
        <v>12990</v>
      </c>
      <c r="C8794" s="300" t="s">
        <v>9</v>
      </c>
      <c r="D8794" s="300" t="s">
        <v>11426</v>
      </c>
      <c r="E8794" s="302" t="s">
        <v>51</v>
      </c>
      <c r="F8794" s="423" t="s">
        <v>12991</v>
      </c>
      <c r="G8794" s="423"/>
      <c r="H8794" s="423">
        <v>2.1226000000000001E-3</v>
      </c>
      <c r="I8794" s="423"/>
      <c r="J8794" s="424">
        <v>0.28060000000000002</v>
      </c>
      <c r="K8794" s="424"/>
      <c r="L8794" s="424"/>
    </row>
    <row r="8795" spans="1:12" ht="17.100000000000001" customHeight="1">
      <c r="A8795" s="298"/>
      <c r="B8795" s="298"/>
      <c r="C8795" s="298"/>
      <c r="D8795" s="298"/>
      <c r="E8795" s="298"/>
      <c r="F8795" s="298"/>
      <c r="G8795" s="298"/>
      <c r="H8795" s="298"/>
      <c r="I8795" s="298"/>
      <c r="J8795" s="298" t="s">
        <v>12992</v>
      </c>
      <c r="K8795" s="298"/>
      <c r="L8795" s="298" t="s">
        <v>14235</v>
      </c>
    </row>
    <row r="8796" spans="1:12">
      <c r="A8796" s="414" t="s">
        <v>12994</v>
      </c>
      <c r="B8796" s="414"/>
      <c r="C8796" s="414"/>
      <c r="D8796" s="414"/>
      <c r="E8796" s="414"/>
      <c r="F8796" s="414"/>
      <c r="G8796" s="414"/>
      <c r="H8796" s="414"/>
      <c r="I8796" s="294"/>
      <c r="J8796" s="294"/>
      <c r="K8796" s="294"/>
      <c r="L8796" s="294"/>
    </row>
    <row r="8797" spans="1:12" ht="17.100000000000001" customHeight="1">
      <c r="A8797" s="294" t="s">
        <v>12978</v>
      </c>
      <c r="B8797" s="298" t="s">
        <v>12979</v>
      </c>
      <c r="C8797" s="294" t="s">
        <v>12980</v>
      </c>
      <c r="D8797" s="294" t="s">
        <v>12981</v>
      </c>
      <c r="E8797" s="299" t="s">
        <v>12982</v>
      </c>
      <c r="F8797" s="413" t="s">
        <v>12983</v>
      </c>
      <c r="G8797" s="413"/>
      <c r="H8797" s="413" t="s">
        <v>12984</v>
      </c>
      <c r="I8797" s="413"/>
      <c r="J8797" s="413" t="s">
        <v>12985</v>
      </c>
      <c r="K8797" s="413"/>
      <c r="L8797" s="413"/>
    </row>
    <row r="8798" spans="1:12" ht="24" customHeight="1">
      <c r="A8798" s="300" t="s">
        <v>12986</v>
      </c>
      <c r="B8798" s="301" t="s">
        <v>13195</v>
      </c>
      <c r="C8798" s="300" t="s">
        <v>9</v>
      </c>
      <c r="D8798" s="300" t="s">
        <v>8821</v>
      </c>
      <c r="E8798" s="302" t="s">
        <v>27</v>
      </c>
      <c r="F8798" s="423" t="s">
        <v>13196</v>
      </c>
      <c r="G8798" s="423"/>
      <c r="H8798" s="423">
        <v>2.1473667999999999</v>
      </c>
      <c r="I8798" s="423"/>
      <c r="J8798" s="424">
        <v>15.4396</v>
      </c>
      <c r="K8798" s="424"/>
      <c r="L8798" s="424"/>
    </row>
    <row r="8799" spans="1:12" ht="24" customHeight="1">
      <c r="A8799" s="300" t="s">
        <v>12986</v>
      </c>
      <c r="B8799" s="301" t="s">
        <v>13093</v>
      </c>
      <c r="C8799" s="300" t="s">
        <v>9</v>
      </c>
      <c r="D8799" s="300" t="s">
        <v>10857</v>
      </c>
      <c r="E8799" s="302" t="s">
        <v>27</v>
      </c>
      <c r="F8799" s="423" t="s">
        <v>13094</v>
      </c>
      <c r="G8799" s="423"/>
      <c r="H8799" s="423">
        <v>0.84286899999999998</v>
      </c>
      <c r="I8799" s="423"/>
      <c r="J8799" s="424">
        <v>4.3575999999999997</v>
      </c>
      <c r="K8799" s="424"/>
      <c r="L8799" s="424"/>
    </row>
    <row r="8800" spans="1:12" ht="17.100000000000001" customHeight="1">
      <c r="A8800" s="298"/>
      <c r="B8800" s="298"/>
      <c r="C8800" s="298"/>
      <c r="D8800" s="298"/>
      <c r="E8800" s="298"/>
      <c r="F8800" s="298"/>
      <c r="G8800" s="298"/>
      <c r="H8800" s="298"/>
      <c r="I8800" s="298"/>
      <c r="J8800" s="298" t="s">
        <v>12992</v>
      </c>
      <c r="K8800" s="298"/>
      <c r="L8800" s="298" t="s">
        <v>14963</v>
      </c>
    </row>
    <row r="8801" spans="1:12">
      <c r="A8801" s="414" t="s">
        <v>12998</v>
      </c>
      <c r="B8801" s="414"/>
      <c r="C8801" s="414"/>
      <c r="D8801" s="414"/>
      <c r="E8801" s="414"/>
      <c r="F8801" s="414"/>
      <c r="G8801" s="414"/>
      <c r="H8801" s="414"/>
      <c r="I8801" s="294"/>
      <c r="J8801" s="294"/>
      <c r="K8801" s="294"/>
      <c r="L8801" s="294"/>
    </row>
    <row r="8802" spans="1:12" ht="17.100000000000001" customHeight="1">
      <c r="A8802" s="294" t="s">
        <v>12978</v>
      </c>
      <c r="B8802" s="298" t="s">
        <v>12979</v>
      </c>
      <c r="C8802" s="294" t="s">
        <v>12980</v>
      </c>
      <c r="D8802" s="294" t="s">
        <v>12981</v>
      </c>
      <c r="E8802" s="299" t="s">
        <v>12982</v>
      </c>
      <c r="F8802" s="413" t="s">
        <v>12983</v>
      </c>
      <c r="G8802" s="413"/>
      <c r="H8802" s="413" t="s">
        <v>12984</v>
      </c>
      <c r="I8802" s="413"/>
      <c r="J8802" s="413" t="s">
        <v>12985</v>
      </c>
      <c r="K8802" s="413"/>
      <c r="L8802" s="413"/>
    </row>
    <row r="8803" spans="1:12" ht="24" customHeight="1">
      <c r="A8803" s="300" t="s">
        <v>12986</v>
      </c>
      <c r="B8803" s="301" t="s">
        <v>13390</v>
      </c>
      <c r="C8803" s="300" t="s">
        <v>9</v>
      </c>
      <c r="D8803" s="300" t="s">
        <v>10763</v>
      </c>
      <c r="E8803" s="302" t="s">
        <v>23</v>
      </c>
      <c r="F8803" s="423" t="s">
        <v>13391</v>
      </c>
      <c r="G8803" s="423"/>
      <c r="H8803" s="423">
        <v>0.1169236</v>
      </c>
      <c r="I8803" s="423"/>
      <c r="J8803" s="424">
        <v>5.8017000000000003</v>
      </c>
      <c r="K8803" s="424"/>
      <c r="L8803" s="424"/>
    </row>
    <row r="8804" spans="1:12" ht="36" customHeight="1">
      <c r="A8804" s="300" t="s">
        <v>12986</v>
      </c>
      <c r="B8804" s="301" t="s">
        <v>13415</v>
      </c>
      <c r="C8804" s="300" t="s">
        <v>9</v>
      </c>
      <c r="D8804" s="300" t="s">
        <v>10232</v>
      </c>
      <c r="E8804" s="302" t="s">
        <v>51</v>
      </c>
      <c r="F8804" s="423" t="s">
        <v>13416</v>
      </c>
      <c r="G8804" s="423"/>
      <c r="H8804" s="423">
        <v>5.9960832000000002</v>
      </c>
      <c r="I8804" s="423"/>
      <c r="J8804" s="424">
        <v>69.734399999999994</v>
      </c>
      <c r="K8804" s="424"/>
      <c r="L8804" s="424"/>
    </row>
    <row r="8805" spans="1:12" ht="24" customHeight="1">
      <c r="A8805" s="300" t="s">
        <v>12986</v>
      </c>
      <c r="B8805" s="301" t="s">
        <v>14964</v>
      </c>
      <c r="C8805" s="300" t="s">
        <v>9</v>
      </c>
      <c r="D8805" s="300" t="s">
        <v>10975</v>
      </c>
      <c r="E8805" s="302" t="s">
        <v>51</v>
      </c>
      <c r="F8805" s="423" t="s">
        <v>14965</v>
      </c>
      <c r="G8805" s="423"/>
      <c r="H8805" s="423">
        <v>0.99934719999999999</v>
      </c>
      <c r="I8805" s="423"/>
      <c r="J8805" s="424">
        <v>436.02519999999998</v>
      </c>
      <c r="K8805" s="424"/>
      <c r="L8805" s="424"/>
    </row>
    <row r="8806" spans="1:12" ht="24" customHeight="1">
      <c r="A8806" s="300" t="s">
        <v>12986</v>
      </c>
      <c r="B8806" s="301" t="s">
        <v>13099</v>
      </c>
      <c r="C8806" s="300" t="s">
        <v>9</v>
      </c>
      <c r="D8806" s="300" t="s">
        <v>7224</v>
      </c>
      <c r="E8806" s="302" t="s">
        <v>51</v>
      </c>
      <c r="F8806" s="423" t="s">
        <v>13100</v>
      </c>
      <c r="G8806" s="423"/>
      <c r="H8806" s="423">
        <v>2.0673400000000001E-2</v>
      </c>
      <c r="I8806" s="423"/>
      <c r="J8806" s="424">
        <v>0.19</v>
      </c>
      <c r="K8806" s="424"/>
      <c r="L8806" s="424"/>
    </row>
    <row r="8807" spans="1:12" ht="24" customHeight="1">
      <c r="A8807" s="300" t="s">
        <v>12986</v>
      </c>
      <c r="B8807" s="301" t="s">
        <v>13101</v>
      </c>
      <c r="C8807" s="300" t="s">
        <v>9</v>
      </c>
      <c r="D8807" s="300" t="s">
        <v>7359</v>
      </c>
      <c r="E8807" s="302" t="s">
        <v>51</v>
      </c>
      <c r="F8807" s="423" t="s">
        <v>13102</v>
      </c>
      <c r="G8807" s="423"/>
      <c r="H8807" s="423">
        <v>6.6730000000000001E-4</v>
      </c>
      <c r="I8807" s="423"/>
      <c r="J8807" s="424">
        <v>8.5800000000000001E-2</v>
      </c>
      <c r="K8807" s="424"/>
      <c r="L8807" s="424"/>
    </row>
    <row r="8808" spans="1:12" ht="24" customHeight="1">
      <c r="A8808" s="300" t="s">
        <v>12986</v>
      </c>
      <c r="B8808" s="301" t="s">
        <v>13103</v>
      </c>
      <c r="C8808" s="300" t="s">
        <v>9</v>
      </c>
      <c r="D8808" s="300" t="s">
        <v>8851</v>
      </c>
      <c r="E8808" s="302" t="s">
        <v>51</v>
      </c>
      <c r="F8808" s="423" t="s">
        <v>13104</v>
      </c>
      <c r="G8808" s="423"/>
      <c r="H8808" s="423">
        <v>5.3390000000000002E-4</v>
      </c>
      <c r="I8808" s="423"/>
      <c r="J8808" s="424">
        <v>0.10340000000000001</v>
      </c>
      <c r="K8808" s="424"/>
      <c r="L8808" s="424"/>
    </row>
    <row r="8809" spans="1:12" ht="24" customHeight="1">
      <c r="A8809" s="300" t="s">
        <v>12986</v>
      </c>
      <c r="B8809" s="301" t="s">
        <v>13105</v>
      </c>
      <c r="C8809" s="300" t="s">
        <v>9</v>
      </c>
      <c r="D8809" s="300" t="s">
        <v>8852</v>
      </c>
      <c r="E8809" s="302" t="s">
        <v>51</v>
      </c>
      <c r="F8809" s="423" t="s">
        <v>13106</v>
      </c>
      <c r="G8809" s="423"/>
      <c r="H8809" s="423">
        <v>1.144E-4</v>
      </c>
      <c r="I8809" s="423"/>
      <c r="J8809" s="424">
        <v>6.2700000000000006E-2</v>
      </c>
      <c r="K8809" s="424"/>
      <c r="L8809" s="424"/>
    </row>
    <row r="8810" spans="1:12" ht="24" customHeight="1">
      <c r="A8810" s="300" t="s">
        <v>12986</v>
      </c>
      <c r="B8810" s="301" t="s">
        <v>13107</v>
      </c>
      <c r="C8810" s="300" t="s">
        <v>9</v>
      </c>
      <c r="D8810" s="300" t="s">
        <v>9000</v>
      </c>
      <c r="E8810" s="302" t="s">
        <v>51</v>
      </c>
      <c r="F8810" s="423" t="s">
        <v>13108</v>
      </c>
      <c r="G8810" s="423"/>
      <c r="H8810" s="423">
        <v>2.3530200000000001E-2</v>
      </c>
      <c r="I8810" s="423"/>
      <c r="J8810" s="424">
        <v>0.1593</v>
      </c>
      <c r="K8810" s="424"/>
      <c r="L8810" s="424"/>
    </row>
    <row r="8811" spans="1:12" ht="24" customHeight="1">
      <c r="A8811" s="300" t="s">
        <v>12986</v>
      </c>
      <c r="B8811" s="301" t="s">
        <v>13109</v>
      </c>
      <c r="C8811" s="300" t="s">
        <v>9</v>
      </c>
      <c r="D8811" s="300" t="s">
        <v>9574</v>
      </c>
      <c r="E8811" s="302" t="s">
        <v>51</v>
      </c>
      <c r="F8811" s="423" t="s">
        <v>13110</v>
      </c>
      <c r="G8811" s="423"/>
      <c r="H8811" s="423">
        <v>7.4621000000000002E-3</v>
      </c>
      <c r="I8811" s="423"/>
      <c r="J8811" s="424">
        <v>6.59E-2</v>
      </c>
      <c r="K8811" s="424"/>
      <c r="L8811" s="424"/>
    </row>
    <row r="8812" spans="1:12" ht="24" customHeight="1">
      <c r="A8812" s="300" t="s">
        <v>12986</v>
      </c>
      <c r="B8812" s="301" t="s">
        <v>13111</v>
      </c>
      <c r="C8812" s="300" t="s">
        <v>9</v>
      </c>
      <c r="D8812" s="300" t="s">
        <v>10714</v>
      </c>
      <c r="E8812" s="302" t="s">
        <v>93</v>
      </c>
      <c r="F8812" s="423" t="s">
        <v>13112</v>
      </c>
      <c r="G8812" s="423"/>
      <c r="H8812" s="423">
        <v>3.9215999999999999E-3</v>
      </c>
      <c r="I8812" s="423"/>
      <c r="J8812" s="424">
        <v>5.9799999999999999E-2</v>
      </c>
      <c r="K8812" s="424"/>
      <c r="L8812" s="424"/>
    </row>
    <row r="8813" spans="1:12" ht="24" customHeight="1">
      <c r="A8813" s="300" t="s">
        <v>12986</v>
      </c>
      <c r="B8813" s="301" t="s">
        <v>13113</v>
      </c>
      <c r="C8813" s="300" t="s">
        <v>9</v>
      </c>
      <c r="D8813" s="300" t="s">
        <v>10809</v>
      </c>
      <c r="E8813" s="302" t="s">
        <v>51</v>
      </c>
      <c r="F8813" s="423" t="s">
        <v>13114</v>
      </c>
      <c r="G8813" s="423"/>
      <c r="H8813" s="423">
        <v>3.9215999999999999E-3</v>
      </c>
      <c r="I8813" s="423"/>
      <c r="J8813" s="424">
        <v>4.7100000000000003E-2</v>
      </c>
      <c r="K8813" s="424"/>
      <c r="L8813" s="424"/>
    </row>
    <row r="8814" spans="1:12" ht="24" customHeight="1">
      <c r="A8814" s="300" t="s">
        <v>12986</v>
      </c>
      <c r="B8814" s="301" t="s">
        <v>13115</v>
      </c>
      <c r="C8814" s="300" t="s">
        <v>9</v>
      </c>
      <c r="D8814" s="300" t="s">
        <v>10810</v>
      </c>
      <c r="E8814" s="302" t="s">
        <v>51</v>
      </c>
      <c r="F8814" s="423" t="s">
        <v>13116</v>
      </c>
      <c r="G8814" s="423"/>
      <c r="H8814" s="423">
        <v>3.9215999999999999E-3</v>
      </c>
      <c r="I8814" s="423"/>
      <c r="J8814" s="424">
        <v>0.10440000000000001</v>
      </c>
      <c r="K8814" s="424"/>
      <c r="L8814" s="424"/>
    </row>
    <row r="8815" spans="1:12" ht="24" customHeight="1">
      <c r="A8815" s="300" t="s">
        <v>12986</v>
      </c>
      <c r="B8815" s="301" t="s">
        <v>13117</v>
      </c>
      <c r="C8815" s="300" t="s">
        <v>9</v>
      </c>
      <c r="D8815" s="300" t="s">
        <v>10837</v>
      </c>
      <c r="E8815" s="302" t="s">
        <v>51</v>
      </c>
      <c r="F8815" s="423" t="s">
        <v>13118</v>
      </c>
      <c r="G8815" s="423"/>
      <c r="H8815" s="423">
        <v>1.3359999999999999E-4</v>
      </c>
      <c r="I8815" s="423"/>
      <c r="J8815" s="424">
        <v>5.9499999999999997E-2</v>
      </c>
      <c r="K8815" s="424"/>
      <c r="L8815" s="424"/>
    </row>
    <row r="8816" spans="1:12" ht="24" customHeight="1">
      <c r="A8816" s="300" t="s">
        <v>12986</v>
      </c>
      <c r="B8816" s="301" t="s">
        <v>13003</v>
      </c>
      <c r="C8816" s="300" t="s">
        <v>9</v>
      </c>
      <c r="D8816" s="300" t="s">
        <v>7216</v>
      </c>
      <c r="E8816" s="302" t="s">
        <v>51</v>
      </c>
      <c r="F8816" s="423" t="s">
        <v>13004</v>
      </c>
      <c r="G8816" s="423"/>
      <c r="H8816" s="423">
        <v>7.8548999999999997E-3</v>
      </c>
      <c r="I8816" s="423"/>
      <c r="J8816" s="424">
        <v>0.26240000000000002</v>
      </c>
      <c r="K8816" s="424"/>
      <c r="L8816" s="424"/>
    </row>
    <row r="8817" spans="1:12" ht="24" customHeight="1">
      <c r="A8817" s="300" t="s">
        <v>12986</v>
      </c>
      <c r="B8817" s="301" t="s">
        <v>13005</v>
      </c>
      <c r="C8817" s="300" t="s">
        <v>9</v>
      </c>
      <c r="D8817" s="300" t="s">
        <v>7393</v>
      </c>
      <c r="E8817" s="302" t="s">
        <v>12988</v>
      </c>
      <c r="F8817" s="423" t="s">
        <v>13006</v>
      </c>
      <c r="G8817" s="423"/>
      <c r="H8817" s="423">
        <v>4.7253E-3</v>
      </c>
      <c r="I8817" s="423"/>
      <c r="J8817" s="424">
        <v>0.25519999999999998</v>
      </c>
      <c r="K8817" s="424"/>
      <c r="L8817" s="424"/>
    </row>
    <row r="8818" spans="1:12" ht="24" customHeight="1">
      <c r="A8818" s="300" t="s">
        <v>12986</v>
      </c>
      <c r="B8818" s="301" t="s">
        <v>13007</v>
      </c>
      <c r="C8818" s="300" t="s">
        <v>9</v>
      </c>
      <c r="D8818" s="300" t="s">
        <v>10619</v>
      </c>
      <c r="E8818" s="302" t="s">
        <v>51</v>
      </c>
      <c r="F8818" s="423" t="s">
        <v>13008</v>
      </c>
      <c r="G8818" s="423"/>
      <c r="H8818" s="423">
        <v>3.6656000000000002E-3</v>
      </c>
      <c r="I8818" s="423"/>
      <c r="J8818" s="424">
        <v>0.70099999999999996</v>
      </c>
      <c r="K8818" s="424"/>
      <c r="L8818" s="424"/>
    </row>
    <row r="8819" spans="1:12" ht="24" customHeight="1">
      <c r="A8819" s="300" t="s">
        <v>12986</v>
      </c>
      <c r="B8819" s="301" t="s">
        <v>13009</v>
      </c>
      <c r="C8819" s="300" t="s">
        <v>9</v>
      </c>
      <c r="D8819" s="300" t="s">
        <v>10769</v>
      </c>
      <c r="E8819" s="302" t="s">
        <v>51</v>
      </c>
      <c r="F8819" s="423" t="s">
        <v>13010</v>
      </c>
      <c r="G8819" s="423"/>
      <c r="H8819" s="423">
        <v>0.32950859999999998</v>
      </c>
      <c r="I8819" s="423"/>
      <c r="J8819" s="424">
        <v>0.41520000000000001</v>
      </c>
      <c r="K8819" s="424"/>
      <c r="L8819" s="424"/>
    </row>
    <row r="8820" spans="1:12" ht="24" customHeight="1">
      <c r="A8820" s="300" t="s">
        <v>12986</v>
      </c>
      <c r="B8820" s="301" t="s">
        <v>13011</v>
      </c>
      <c r="C8820" s="300" t="s">
        <v>9</v>
      </c>
      <c r="D8820" s="300" t="s">
        <v>10929</v>
      </c>
      <c r="E8820" s="302" t="s">
        <v>51</v>
      </c>
      <c r="F8820" s="423" t="s">
        <v>13012</v>
      </c>
      <c r="G8820" s="423"/>
      <c r="H8820" s="423">
        <v>3.1768E-3</v>
      </c>
      <c r="I8820" s="423"/>
      <c r="J8820" s="424">
        <v>0.47799999999999998</v>
      </c>
      <c r="K8820" s="424"/>
      <c r="L8820" s="424"/>
    </row>
    <row r="8821" spans="1:12" ht="24" customHeight="1">
      <c r="A8821" s="300" t="s">
        <v>12986</v>
      </c>
      <c r="B8821" s="301" t="s">
        <v>13394</v>
      </c>
      <c r="C8821" s="300" t="s">
        <v>9</v>
      </c>
      <c r="D8821" s="300" t="s">
        <v>9012</v>
      </c>
      <c r="E8821" s="302" t="s">
        <v>51</v>
      </c>
      <c r="F8821" s="423" t="s">
        <v>13395</v>
      </c>
      <c r="G8821" s="423"/>
      <c r="H8821" s="423">
        <v>0.1203214</v>
      </c>
      <c r="I8821" s="423"/>
      <c r="J8821" s="424">
        <v>0.46200000000000002</v>
      </c>
      <c r="K8821" s="424"/>
      <c r="L8821" s="424"/>
    </row>
    <row r="8822" spans="1:12" ht="24" customHeight="1">
      <c r="A8822" s="300" t="s">
        <v>12986</v>
      </c>
      <c r="B8822" s="301" t="s">
        <v>13410</v>
      </c>
      <c r="C8822" s="300" t="s">
        <v>9</v>
      </c>
      <c r="D8822" s="300" t="s">
        <v>11862</v>
      </c>
      <c r="E8822" s="302" t="s">
        <v>51</v>
      </c>
      <c r="F8822" s="423" t="s">
        <v>13411</v>
      </c>
      <c r="G8822" s="423"/>
      <c r="H8822" s="423">
        <v>0.99934719999999999</v>
      </c>
      <c r="I8822" s="423"/>
      <c r="J8822" s="424">
        <v>3.5876999999999999</v>
      </c>
      <c r="K8822" s="424"/>
      <c r="L8822" s="424"/>
    </row>
    <row r="8823" spans="1:12" ht="24" customHeight="1">
      <c r="A8823" s="300" t="s">
        <v>12986</v>
      </c>
      <c r="B8823" s="301" t="s">
        <v>13398</v>
      </c>
      <c r="C8823" s="300" t="s">
        <v>9</v>
      </c>
      <c r="D8823" s="300" t="s">
        <v>10865</v>
      </c>
      <c r="E8823" s="302" t="s">
        <v>51</v>
      </c>
      <c r="F8823" s="423" t="s">
        <v>13399</v>
      </c>
      <c r="G8823" s="423"/>
      <c r="H8823" s="423">
        <v>0.99934719999999999</v>
      </c>
      <c r="I8823" s="423"/>
      <c r="J8823" s="424">
        <v>9.9634999999999998</v>
      </c>
      <c r="K8823" s="424"/>
      <c r="L8823" s="424"/>
    </row>
    <row r="8824" spans="1:12" ht="24" customHeight="1">
      <c r="A8824" s="300" t="s">
        <v>12986</v>
      </c>
      <c r="B8824" s="301" t="s">
        <v>14966</v>
      </c>
      <c r="C8824" s="300" t="s">
        <v>9</v>
      </c>
      <c r="D8824" s="300" t="s">
        <v>11393</v>
      </c>
      <c r="E8824" s="302" t="s">
        <v>51</v>
      </c>
      <c r="F8824" s="423" t="s">
        <v>14967</v>
      </c>
      <c r="G8824" s="423"/>
      <c r="H8824" s="423">
        <v>0.99934719999999999</v>
      </c>
      <c r="I8824" s="423"/>
      <c r="J8824" s="424">
        <v>15.4899</v>
      </c>
      <c r="K8824" s="424"/>
      <c r="L8824" s="424"/>
    </row>
    <row r="8825" spans="1:12" ht="17.100000000000001" customHeight="1">
      <c r="A8825" s="298"/>
      <c r="B8825" s="298"/>
      <c r="C8825" s="298"/>
      <c r="D8825" s="298"/>
      <c r="E8825" s="298"/>
      <c r="F8825" s="298"/>
      <c r="G8825" s="298"/>
      <c r="H8825" s="298"/>
      <c r="I8825" s="298"/>
      <c r="J8825" s="298" t="s">
        <v>12992</v>
      </c>
      <c r="K8825" s="298"/>
      <c r="L8825" s="298" t="s">
        <v>14968</v>
      </c>
    </row>
    <row r="8826" spans="1:12">
      <c r="A8826" s="414" t="s">
        <v>13056</v>
      </c>
      <c r="B8826" s="414"/>
      <c r="C8826" s="414"/>
      <c r="D8826" s="414"/>
      <c r="E8826" s="414"/>
      <c r="F8826" s="414"/>
      <c r="G8826" s="414"/>
      <c r="H8826" s="414"/>
      <c r="I8826" s="294"/>
      <c r="J8826" s="294"/>
      <c r="K8826" s="294"/>
      <c r="L8826" s="294"/>
    </row>
    <row r="8827" spans="1:12" ht="17.100000000000001" customHeight="1">
      <c r="A8827" s="294" t="s">
        <v>12978</v>
      </c>
      <c r="B8827" s="298" t="s">
        <v>12979</v>
      </c>
      <c r="C8827" s="294" t="s">
        <v>12980</v>
      </c>
      <c r="D8827" s="294" t="s">
        <v>12981</v>
      </c>
      <c r="E8827" s="299" t="s">
        <v>12982</v>
      </c>
      <c r="F8827" s="413" t="s">
        <v>12983</v>
      </c>
      <c r="G8827" s="413"/>
      <c r="H8827" s="413" t="s">
        <v>12984</v>
      </c>
      <c r="I8827" s="413"/>
      <c r="J8827" s="413" t="s">
        <v>12985</v>
      </c>
      <c r="K8827" s="413"/>
      <c r="L8827" s="413"/>
    </row>
    <row r="8828" spans="1:12" ht="24" customHeight="1">
      <c r="A8828" s="300" t="s">
        <v>12986</v>
      </c>
      <c r="B8828" s="301" t="s">
        <v>13057</v>
      </c>
      <c r="C8828" s="300" t="s">
        <v>9</v>
      </c>
      <c r="D8828" s="300" t="s">
        <v>12549</v>
      </c>
      <c r="E8828" s="302" t="s">
        <v>27</v>
      </c>
      <c r="F8828" s="423" t="s">
        <v>12948</v>
      </c>
      <c r="G8828" s="423"/>
      <c r="H8828" s="423">
        <v>2.9480742000000002</v>
      </c>
      <c r="I8828" s="423"/>
      <c r="J8828" s="424">
        <v>1.9161999999999999</v>
      </c>
      <c r="K8828" s="424"/>
      <c r="L8828" s="424"/>
    </row>
    <row r="8829" spans="1:12" ht="17.100000000000001" customHeight="1">
      <c r="A8829" s="298"/>
      <c r="B8829" s="298"/>
      <c r="C8829" s="298"/>
      <c r="D8829" s="298"/>
      <c r="E8829" s="298"/>
      <c r="F8829" s="298"/>
      <c r="G8829" s="298"/>
      <c r="H8829" s="298"/>
      <c r="I8829" s="298"/>
      <c r="J8829" s="298" t="s">
        <v>12992</v>
      </c>
      <c r="K8829" s="298"/>
      <c r="L8829" s="298" t="s">
        <v>14001</v>
      </c>
    </row>
    <row r="8830" spans="1:12">
      <c r="A8830" s="414" t="s">
        <v>13058</v>
      </c>
      <c r="B8830" s="414"/>
      <c r="C8830" s="414"/>
      <c r="D8830" s="414"/>
      <c r="E8830" s="414"/>
      <c r="F8830" s="414"/>
      <c r="G8830" s="414"/>
      <c r="H8830" s="414"/>
      <c r="I8830" s="294"/>
      <c r="J8830" s="294"/>
      <c r="K8830" s="294"/>
      <c r="L8830" s="294"/>
    </row>
    <row r="8831" spans="1:12" ht="17.100000000000001" customHeight="1">
      <c r="A8831" s="294" t="s">
        <v>12978</v>
      </c>
      <c r="B8831" s="298" t="s">
        <v>12979</v>
      </c>
      <c r="C8831" s="294" t="s">
        <v>12980</v>
      </c>
      <c r="D8831" s="294" t="s">
        <v>12981</v>
      </c>
      <c r="E8831" s="299" t="s">
        <v>12982</v>
      </c>
      <c r="F8831" s="413" t="s">
        <v>12983</v>
      </c>
      <c r="G8831" s="413"/>
      <c r="H8831" s="413" t="s">
        <v>12984</v>
      </c>
      <c r="I8831" s="413"/>
      <c r="J8831" s="413" t="s">
        <v>12985</v>
      </c>
      <c r="K8831" s="413"/>
      <c r="L8831" s="413"/>
    </row>
    <row r="8832" spans="1:12" ht="24" customHeight="1">
      <c r="A8832" s="300" t="s">
        <v>12986</v>
      </c>
      <c r="B8832" s="301" t="s">
        <v>13059</v>
      </c>
      <c r="C8832" s="300" t="s">
        <v>9</v>
      </c>
      <c r="D8832" s="300" t="s">
        <v>12535</v>
      </c>
      <c r="E8832" s="302" t="s">
        <v>27</v>
      </c>
      <c r="F8832" s="423" t="s">
        <v>12936</v>
      </c>
      <c r="G8832" s="423"/>
      <c r="H8832" s="423">
        <v>2.9480742000000002</v>
      </c>
      <c r="I8832" s="423"/>
      <c r="J8832" s="424">
        <v>0.1474</v>
      </c>
      <c r="K8832" s="424"/>
      <c r="L8832" s="424"/>
    </row>
    <row r="8833" spans="1:12" ht="17.100000000000001" customHeight="1">
      <c r="A8833" s="298"/>
      <c r="B8833" s="298"/>
      <c r="C8833" s="298"/>
      <c r="D8833" s="298"/>
      <c r="E8833" s="298"/>
      <c r="F8833" s="298"/>
      <c r="G8833" s="298"/>
      <c r="H8833" s="298"/>
      <c r="I8833" s="298"/>
      <c r="J8833" s="298" t="s">
        <v>12992</v>
      </c>
      <c r="K8833" s="298"/>
      <c r="L8833" s="298" t="s">
        <v>12905</v>
      </c>
    </row>
    <row r="8834" spans="1:12">
      <c r="A8834" s="414" t="s">
        <v>13060</v>
      </c>
      <c r="B8834" s="414"/>
      <c r="C8834" s="414"/>
      <c r="D8834" s="414"/>
      <c r="E8834" s="414"/>
      <c r="F8834" s="414"/>
      <c r="G8834" s="414"/>
      <c r="H8834" s="414"/>
      <c r="I8834" s="294"/>
      <c r="J8834" s="294"/>
      <c r="K8834" s="294"/>
      <c r="L8834" s="294"/>
    </row>
    <row r="8835" spans="1:12" ht="17.100000000000001" customHeight="1">
      <c r="A8835" s="294" t="s">
        <v>12978</v>
      </c>
      <c r="B8835" s="298" t="s">
        <v>12979</v>
      </c>
      <c r="C8835" s="294" t="s">
        <v>12980</v>
      </c>
      <c r="D8835" s="294" t="s">
        <v>12981</v>
      </c>
      <c r="E8835" s="299" t="s">
        <v>12982</v>
      </c>
      <c r="F8835" s="413" t="s">
        <v>12983</v>
      </c>
      <c r="G8835" s="413"/>
      <c r="H8835" s="413" t="s">
        <v>12984</v>
      </c>
      <c r="I8835" s="413"/>
      <c r="J8835" s="413" t="s">
        <v>12985</v>
      </c>
      <c r="K8835" s="413"/>
      <c r="L8835" s="413"/>
    </row>
    <row r="8836" spans="1:12" ht="24" customHeight="1">
      <c r="A8836" s="300" t="s">
        <v>12986</v>
      </c>
      <c r="B8836" s="301" t="s">
        <v>13061</v>
      </c>
      <c r="C8836" s="300" t="s">
        <v>9</v>
      </c>
      <c r="D8836" s="300" t="s">
        <v>12522</v>
      </c>
      <c r="E8836" s="302" t="s">
        <v>27</v>
      </c>
      <c r="F8836" s="423" t="s">
        <v>12964</v>
      </c>
      <c r="G8836" s="423"/>
      <c r="H8836" s="423">
        <v>2.9480742000000002</v>
      </c>
      <c r="I8836" s="423"/>
      <c r="J8836" s="424">
        <v>7.4585999999999997</v>
      </c>
      <c r="K8836" s="424"/>
      <c r="L8836" s="424"/>
    </row>
    <row r="8837" spans="1:12" ht="24" customHeight="1">
      <c r="A8837" s="300" t="s">
        <v>12986</v>
      </c>
      <c r="B8837" s="301" t="s">
        <v>13062</v>
      </c>
      <c r="C8837" s="300" t="s">
        <v>9</v>
      </c>
      <c r="D8837" s="300" t="s">
        <v>12527</v>
      </c>
      <c r="E8837" s="302" t="s">
        <v>27</v>
      </c>
      <c r="F8837" s="423" t="s">
        <v>13063</v>
      </c>
      <c r="G8837" s="423"/>
      <c r="H8837" s="423">
        <v>2.9480742000000002</v>
      </c>
      <c r="I8837" s="423"/>
      <c r="J8837" s="424">
        <v>1.0023</v>
      </c>
      <c r="K8837" s="424"/>
      <c r="L8837" s="424"/>
    </row>
    <row r="8838" spans="1:12" ht="17.100000000000001" customHeight="1">
      <c r="A8838" s="298"/>
      <c r="B8838" s="298"/>
      <c r="C8838" s="298"/>
      <c r="D8838" s="298"/>
      <c r="E8838" s="298"/>
      <c r="F8838" s="298"/>
      <c r="G8838" s="298"/>
      <c r="H8838" s="298"/>
      <c r="I8838" s="298"/>
      <c r="J8838" s="298" t="s">
        <v>12992</v>
      </c>
      <c r="K8838" s="298"/>
      <c r="L8838" s="298" t="s">
        <v>14969</v>
      </c>
    </row>
    <row r="8839" spans="1:12" ht="17.100000000000001" customHeight="1">
      <c r="A8839" s="294" t="s">
        <v>13014</v>
      </c>
      <c r="B8839" s="294"/>
      <c r="C8839" s="294"/>
      <c r="D8839" s="294"/>
      <c r="E8839" s="294"/>
      <c r="F8839" s="294"/>
      <c r="G8839" s="294"/>
      <c r="H8839" s="294"/>
      <c r="I8839" s="294"/>
      <c r="J8839" s="294"/>
      <c r="K8839" s="294"/>
      <c r="L8839" s="294"/>
    </row>
    <row r="8840" spans="1:12" ht="17.100000000000001" customHeight="1">
      <c r="A8840" s="298"/>
      <c r="B8840" s="298"/>
      <c r="C8840" s="298"/>
      <c r="D8840" s="298"/>
      <c r="E8840" s="298"/>
      <c r="F8840" s="298"/>
      <c r="G8840" s="298"/>
      <c r="H8840" s="298"/>
      <c r="I8840" s="298"/>
      <c r="J8840" s="298" t="s">
        <v>13015</v>
      </c>
      <c r="K8840" s="298"/>
      <c r="L8840" s="298" t="s">
        <v>14970</v>
      </c>
    </row>
    <row r="8841" spans="1:12" ht="17.100000000000001" customHeight="1">
      <c r="A8841" s="298"/>
      <c r="B8841" s="298"/>
      <c r="C8841" s="298"/>
      <c r="D8841" s="298"/>
      <c r="E8841" s="298"/>
      <c r="F8841" s="298"/>
      <c r="G8841" s="298"/>
      <c r="H8841" s="298"/>
      <c r="I8841" s="298"/>
      <c r="J8841" s="298" t="s">
        <v>13017</v>
      </c>
      <c r="K8841" s="298" t="s">
        <v>13018</v>
      </c>
      <c r="L8841" s="298" t="s">
        <v>14971</v>
      </c>
    </row>
    <row r="8842" spans="1:12" ht="17.100000000000001" customHeight="1">
      <c r="A8842" s="298"/>
      <c r="B8842" s="298"/>
      <c r="C8842" s="298"/>
      <c r="D8842" s="298"/>
      <c r="E8842" s="298"/>
      <c r="F8842" s="298"/>
      <c r="G8842" s="298"/>
      <c r="H8842" s="298"/>
      <c r="I8842" s="298"/>
      <c r="J8842" s="298" t="s">
        <v>13020</v>
      </c>
      <c r="K8842" s="298"/>
      <c r="L8842" s="298" t="s">
        <v>14972</v>
      </c>
    </row>
    <row r="8843" spans="1:12" ht="17.100000000000001" customHeight="1">
      <c r="A8843" s="298"/>
      <c r="B8843" s="298"/>
      <c r="C8843" s="298"/>
      <c r="D8843" s="298"/>
      <c r="E8843" s="298"/>
      <c r="F8843" s="298"/>
      <c r="G8843" s="298"/>
      <c r="H8843" s="298"/>
      <c r="I8843" s="298"/>
      <c r="J8843" s="298" t="s">
        <v>13022</v>
      </c>
      <c r="K8843" s="298" t="s">
        <v>12974</v>
      </c>
      <c r="L8843" s="298" t="s">
        <v>14973</v>
      </c>
    </row>
    <row r="8844" spans="1:12" ht="17.100000000000001" customHeight="1">
      <c r="A8844" s="298"/>
      <c r="B8844" s="298"/>
      <c r="C8844" s="298"/>
      <c r="D8844" s="298"/>
      <c r="E8844" s="298"/>
      <c r="F8844" s="298"/>
      <c r="G8844" s="298"/>
      <c r="H8844" s="298"/>
      <c r="I8844" s="298"/>
      <c r="J8844" s="298" t="s">
        <v>13024</v>
      </c>
      <c r="K8844" s="298"/>
      <c r="L8844" s="298" t="s">
        <v>14974</v>
      </c>
    </row>
    <row r="8845" spans="1:12" ht="30" customHeight="1">
      <c r="A8845" s="299"/>
      <c r="B8845" s="299"/>
      <c r="C8845" s="299"/>
      <c r="D8845" s="299"/>
      <c r="E8845" s="299"/>
      <c r="F8845" s="299"/>
      <c r="G8845" s="299"/>
      <c r="H8845" s="299"/>
      <c r="I8845" s="299"/>
      <c r="J8845" s="299"/>
      <c r="K8845" s="299"/>
      <c r="L8845" s="299"/>
    </row>
    <row r="8846" spans="1:12" ht="24" customHeight="1">
      <c r="A8846" s="295" t="s">
        <v>14975</v>
      </c>
      <c r="B8846" s="296" t="s">
        <v>14976</v>
      </c>
      <c r="C8846" s="295" t="s">
        <v>9</v>
      </c>
      <c r="D8846" s="295" t="s">
        <v>278</v>
      </c>
      <c r="E8846" s="297" t="s">
        <v>51</v>
      </c>
      <c r="F8846" s="296"/>
      <c r="G8846" s="296"/>
      <c r="H8846" s="296"/>
      <c r="I8846" s="296"/>
      <c r="J8846" s="296"/>
      <c r="K8846" s="296"/>
      <c r="L8846" s="296"/>
    </row>
    <row r="8847" spans="1:12">
      <c r="A8847" s="414" t="s">
        <v>12977</v>
      </c>
      <c r="B8847" s="414"/>
      <c r="C8847" s="414"/>
      <c r="D8847" s="414"/>
      <c r="E8847" s="414"/>
      <c r="F8847" s="414"/>
      <c r="G8847" s="414"/>
      <c r="H8847" s="414"/>
      <c r="I8847" s="294"/>
      <c r="J8847" s="294"/>
      <c r="K8847" s="294"/>
      <c r="L8847" s="294"/>
    </row>
    <row r="8848" spans="1:12" ht="17.100000000000001" customHeight="1">
      <c r="A8848" s="294" t="s">
        <v>12978</v>
      </c>
      <c r="B8848" s="298" t="s">
        <v>12979</v>
      </c>
      <c r="C8848" s="294" t="s">
        <v>12980</v>
      </c>
      <c r="D8848" s="294" t="s">
        <v>12981</v>
      </c>
      <c r="E8848" s="299" t="s">
        <v>12982</v>
      </c>
      <c r="F8848" s="413" t="s">
        <v>12983</v>
      </c>
      <c r="G8848" s="413"/>
      <c r="H8848" s="413" t="s">
        <v>12984</v>
      </c>
      <c r="I8848" s="413"/>
      <c r="J8848" s="413" t="s">
        <v>12985</v>
      </c>
      <c r="K8848" s="413"/>
      <c r="L8848" s="413"/>
    </row>
    <row r="8849" spans="1:12" ht="48" customHeight="1">
      <c r="A8849" s="300" t="s">
        <v>12986</v>
      </c>
      <c r="B8849" s="301" t="s">
        <v>14977</v>
      </c>
      <c r="C8849" s="300" t="s">
        <v>9</v>
      </c>
      <c r="D8849" s="300" t="s">
        <v>7371</v>
      </c>
      <c r="E8849" s="302" t="s">
        <v>51</v>
      </c>
      <c r="F8849" s="423" t="s">
        <v>14978</v>
      </c>
      <c r="G8849" s="423"/>
      <c r="H8849" s="423">
        <v>1</v>
      </c>
      <c r="I8849" s="423"/>
      <c r="J8849" s="424">
        <v>1109.1500000000001</v>
      </c>
      <c r="K8849" s="424"/>
      <c r="L8849" s="424"/>
    </row>
    <row r="8850" spans="1:12" ht="24" customHeight="1">
      <c r="A8850" s="300" t="s">
        <v>12986</v>
      </c>
      <c r="B8850" s="301" t="s">
        <v>13085</v>
      </c>
      <c r="C8850" s="300" t="s">
        <v>9</v>
      </c>
      <c r="D8850" s="300" t="s">
        <v>7909</v>
      </c>
      <c r="E8850" s="302" t="s">
        <v>51</v>
      </c>
      <c r="F8850" s="423" t="s">
        <v>13086</v>
      </c>
      <c r="G8850" s="423"/>
      <c r="H8850" s="423">
        <v>7.1792999999999996E-3</v>
      </c>
      <c r="I8850" s="423"/>
      <c r="J8850" s="424">
        <v>0.74660000000000004</v>
      </c>
      <c r="K8850" s="424"/>
      <c r="L8850" s="424"/>
    </row>
    <row r="8851" spans="1:12" ht="24" customHeight="1">
      <c r="A8851" s="300" t="s">
        <v>12986</v>
      </c>
      <c r="B8851" s="301" t="s">
        <v>13087</v>
      </c>
      <c r="C8851" s="300" t="s">
        <v>9</v>
      </c>
      <c r="D8851" s="300" t="s">
        <v>8873</v>
      </c>
      <c r="E8851" s="302" t="s">
        <v>51</v>
      </c>
      <c r="F8851" s="423" t="s">
        <v>13088</v>
      </c>
      <c r="G8851" s="423"/>
      <c r="H8851" s="423">
        <v>6.845E-4</v>
      </c>
      <c r="I8851" s="423"/>
      <c r="J8851" s="424">
        <v>0.59509999999999996</v>
      </c>
      <c r="K8851" s="424"/>
      <c r="L8851" s="424"/>
    </row>
    <row r="8852" spans="1:12" ht="48" customHeight="1">
      <c r="A8852" s="300" t="s">
        <v>12986</v>
      </c>
      <c r="B8852" s="301" t="s">
        <v>13089</v>
      </c>
      <c r="C8852" s="300" t="s">
        <v>9</v>
      </c>
      <c r="D8852" s="300" t="s">
        <v>9227</v>
      </c>
      <c r="E8852" s="302" t="s">
        <v>51</v>
      </c>
      <c r="F8852" s="423" t="s">
        <v>13090</v>
      </c>
      <c r="G8852" s="423"/>
      <c r="H8852" s="423">
        <v>4.7889999999999999E-4</v>
      </c>
      <c r="I8852" s="423"/>
      <c r="J8852" s="424">
        <v>0.64029999999999998</v>
      </c>
      <c r="K8852" s="424"/>
      <c r="L8852" s="424"/>
    </row>
    <row r="8853" spans="1:12" ht="24" customHeight="1">
      <c r="A8853" s="300" t="s">
        <v>12986</v>
      </c>
      <c r="B8853" s="301" t="s">
        <v>13091</v>
      </c>
      <c r="C8853" s="300" t="s">
        <v>9</v>
      </c>
      <c r="D8853" s="300" t="s">
        <v>9580</v>
      </c>
      <c r="E8853" s="302" t="s">
        <v>51</v>
      </c>
      <c r="F8853" s="423" t="s">
        <v>13092</v>
      </c>
      <c r="G8853" s="423"/>
      <c r="H8853" s="423">
        <v>4.6920000000000002E-4</v>
      </c>
      <c r="I8853" s="423"/>
      <c r="J8853" s="424">
        <v>0.42059999999999997</v>
      </c>
      <c r="K8853" s="424"/>
      <c r="L8853" s="424"/>
    </row>
    <row r="8854" spans="1:12" ht="24" customHeight="1">
      <c r="A8854" s="300" t="s">
        <v>12986</v>
      </c>
      <c r="B8854" s="301" t="s">
        <v>12987</v>
      </c>
      <c r="C8854" s="300" t="s">
        <v>9</v>
      </c>
      <c r="D8854" s="300" t="s">
        <v>9831</v>
      </c>
      <c r="E8854" s="302" t="s">
        <v>12988</v>
      </c>
      <c r="F8854" s="423" t="s">
        <v>12989</v>
      </c>
      <c r="G8854" s="423"/>
      <c r="H8854" s="423">
        <v>0.166135</v>
      </c>
      <c r="I8854" s="423"/>
      <c r="J8854" s="424">
        <v>1.6813</v>
      </c>
      <c r="K8854" s="424"/>
      <c r="L8854" s="424"/>
    </row>
    <row r="8855" spans="1:12" ht="36" customHeight="1">
      <c r="A8855" s="300" t="s">
        <v>12986</v>
      </c>
      <c r="B8855" s="301" t="s">
        <v>12990</v>
      </c>
      <c r="C8855" s="300" t="s">
        <v>9</v>
      </c>
      <c r="D8855" s="300" t="s">
        <v>11426</v>
      </c>
      <c r="E8855" s="302" t="s">
        <v>51</v>
      </c>
      <c r="F8855" s="423" t="s">
        <v>12991</v>
      </c>
      <c r="G8855" s="423"/>
      <c r="H8855" s="423">
        <v>8.7065000000000007E-3</v>
      </c>
      <c r="I8855" s="423"/>
      <c r="J8855" s="424">
        <v>1.1508</v>
      </c>
      <c r="K8855" s="424"/>
      <c r="L8855" s="424"/>
    </row>
    <row r="8856" spans="1:12" ht="17.100000000000001" customHeight="1">
      <c r="A8856" s="298"/>
      <c r="B8856" s="298"/>
      <c r="C8856" s="298"/>
      <c r="D8856" s="298"/>
      <c r="E8856" s="298"/>
      <c r="F8856" s="298"/>
      <c r="G8856" s="298"/>
      <c r="H8856" s="298"/>
      <c r="I8856" s="298"/>
      <c r="J8856" s="298" t="s">
        <v>12992</v>
      </c>
      <c r="K8856" s="298"/>
      <c r="L8856" s="298" t="s">
        <v>14979</v>
      </c>
    </row>
    <row r="8857" spans="1:12">
      <c r="A8857" s="414" t="s">
        <v>12994</v>
      </c>
      <c r="B8857" s="414"/>
      <c r="C8857" s="414"/>
      <c r="D8857" s="414"/>
      <c r="E8857" s="414"/>
      <c r="F8857" s="414"/>
      <c r="G8857" s="414"/>
      <c r="H8857" s="414"/>
      <c r="I8857" s="294"/>
      <c r="J8857" s="294"/>
      <c r="K8857" s="294"/>
      <c r="L8857" s="294"/>
    </row>
    <row r="8858" spans="1:12" ht="17.100000000000001" customHeight="1">
      <c r="A8858" s="294" t="s">
        <v>12978</v>
      </c>
      <c r="B8858" s="298" t="s">
        <v>12979</v>
      </c>
      <c r="C8858" s="294" t="s">
        <v>12980</v>
      </c>
      <c r="D8858" s="294" t="s">
        <v>12981</v>
      </c>
      <c r="E8858" s="299" t="s">
        <v>12982</v>
      </c>
      <c r="F8858" s="413" t="s">
        <v>12983</v>
      </c>
      <c r="G8858" s="413"/>
      <c r="H8858" s="413" t="s">
        <v>12984</v>
      </c>
      <c r="I8858" s="413"/>
      <c r="J8858" s="413" t="s">
        <v>12985</v>
      </c>
      <c r="K8858" s="413"/>
      <c r="L8858" s="413"/>
    </row>
    <row r="8859" spans="1:12" ht="24" customHeight="1">
      <c r="A8859" s="300" t="s">
        <v>12986</v>
      </c>
      <c r="B8859" s="301" t="s">
        <v>13966</v>
      </c>
      <c r="C8859" s="300" t="s">
        <v>9</v>
      </c>
      <c r="D8859" s="300" t="s">
        <v>6993</v>
      </c>
      <c r="E8859" s="302" t="s">
        <v>27</v>
      </c>
      <c r="F8859" s="423" t="s">
        <v>13967</v>
      </c>
      <c r="G8859" s="423"/>
      <c r="H8859" s="423">
        <v>6.1511711</v>
      </c>
      <c r="I8859" s="423"/>
      <c r="J8859" s="424">
        <v>41.212800000000001</v>
      </c>
      <c r="K8859" s="424"/>
      <c r="L8859" s="424"/>
    </row>
    <row r="8860" spans="1:12" ht="24" customHeight="1">
      <c r="A8860" s="300" t="s">
        <v>12986</v>
      </c>
      <c r="B8860" s="301" t="s">
        <v>14980</v>
      </c>
      <c r="C8860" s="300" t="s">
        <v>9</v>
      </c>
      <c r="D8860" s="300" t="s">
        <v>10036</v>
      </c>
      <c r="E8860" s="302" t="s">
        <v>27</v>
      </c>
      <c r="F8860" s="423" t="s">
        <v>14981</v>
      </c>
      <c r="G8860" s="423"/>
      <c r="H8860" s="423">
        <v>6.2462451999999997</v>
      </c>
      <c r="I8860" s="423"/>
      <c r="J8860" s="424">
        <v>48.845599999999997</v>
      </c>
      <c r="K8860" s="424"/>
      <c r="L8860" s="424"/>
    </row>
    <row r="8861" spans="1:12" ht="17.100000000000001" customHeight="1">
      <c r="A8861" s="298"/>
      <c r="B8861" s="298"/>
      <c r="C8861" s="298"/>
      <c r="D8861" s="298"/>
      <c r="E8861" s="298"/>
      <c r="F8861" s="298"/>
      <c r="G8861" s="298"/>
      <c r="H8861" s="298"/>
      <c r="I8861" s="298"/>
      <c r="J8861" s="298" t="s">
        <v>12992</v>
      </c>
      <c r="K8861" s="298"/>
      <c r="L8861" s="298" t="s">
        <v>14982</v>
      </c>
    </row>
    <row r="8862" spans="1:12">
      <c r="A8862" s="414" t="s">
        <v>12998</v>
      </c>
      <c r="B8862" s="414"/>
      <c r="C8862" s="414"/>
      <c r="D8862" s="414"/>
      <c r="E8862" s="414"/>
      <c r="F8862" s="414"/>
      <c r="G8862" s="414"/>
      <c r="H8862" s="414"/>
      <c r="I8862" s="294"/>
      <c r="J8862" s="294"/>
      <c r="K8862" s="294"/>
      <c r="L8862" s="294"/>
    </row>
    <row r="8863" spans="1:12" ht="17.100000000000001" customHeight="1">
      <c r="A8863" s="294" t="s">
        <v>12978</v>
      </c>
      <c r="B8863" s="298" t="s">
        <v>12979</v>
      </c>
      <c r="C8863" s="294" t="s">
        <v>12980</v>
      </c>
      <c r="D8863" s="294" t="s">
        <v>12981</v>
      </c>
      <c r="E8863" s="299" t="s">
        <v>12982</v>
      </c>
      <c r="F8863" s="413" t="s">
        <v>12983</v>
      </c>
      <c r="G8863" s="413"/>
      <c r="H8863" s="413" t="s">
        <v>12984</v>
      </c>
      <c r="I8863" s="413"/>
      <c r="J8863" s="413" t="s">
        <v>12985</v>
      </c>
      <c r="K8863" s="413"/>
      <c r="L8863" s="413"/>
    </row>
    <row r="8864" spans="1:12" ht="24" customHeight="1">
      <c r="A8864" s="300" t="s">
        <v>12986</v>
      </c>
      <c r="B8864" s="301" t="s">
        <v>13099</v>
      </c>
      <c r="C8864" s="300" t="s">
        <v>9</v>
      </c>
      <c r="D8864" s="300" t="s">
        <v>7224</v>
      </c>
      <c r="E8864" s="302" t="s">
        <v>51</v>
      </c>
      <c r="F8864" s="423" t="s">
        <v>13100</v>
      </c>
      <c r="G8864" s="423"/>
      <c r="H8864" s="423">
        <v>8.4797999999999998E-2</v>
      </c>
      <c r="I8864" s="423"/>
      <c r="J8864" s="424">
        <v>0.77929999999999999</v>
      </c>
      <c r="K8864" s="424"/>
      <c r="L8864" s="424"/>
    </row>
    <row r="8865" spans="1:12" ht="24" customHeight="1">
      <c r="A8865" s="300" t="s">
        <v>12986</v>
      </c>
      <c r="B8865" s="301" t="s">
        <v>13101</v>
      </c>
      <c r="C8865" s="300" t="s">
        <v>9</v>
      </c>
      <c r="D8865" s="300" t="s">
        <v>7359</v>
      </c>
      <c r="E8865" s="302" t="s">
        <v>51</v>
      </c>
      <c r="F8865" s="423" t="s">
        <v>13102</v>
      </c>
      <c r="G8865" s="423"/>
      <c r="H8865" s="423">
        <v>2.7363999999999999E-3</v>
      </c>
      <c r="I8865" s="423"/>
      <c r="J8865" s="424">
        <v>0.35170000000000001</v>
      </c>
      <c r="K8865" s="424"/>
      <c r="L8865" s="424"/>
    </row>
    <row r="8866" spans="1:12" ht="24" customHeight="1">
      <c r="A8866" s="300" t="s">
        <v>12986</v>
      </c>
      <c r="B8866" s="301" t="s">
        <v>13103</v>
      </c>
      <c r="C8866" s="300" t="s">
        <v>9</v>
      </c>
      <c r="D8866" s="300" t="s">
        <v>8851</v>
      </c>
      <c r="E8866" s="302" t="s">
        <v>51</v>
      </c>
      <c r="F8866" s="423" t="s">
        <v>13104</v>
      </c>
      <c r="G8866" s="423"/>
      <c r="H8866" s="423">
        <v>2.1898999999999998E-3</v>
      </c>
      <c r="I8866" s="423"/>
      <c r="J8866" s="424">
        <v>0.42399999999999999</v>
      </c>
      <c r="K8866" s="424"/>
      <c r="L8866" s="424"/>
    </row>
    <row r="8867" spans="1:12" ht="24" customHeight="1">
      <c r="A8867" s="300" t="s">
        <v>12986</v>
      </c>
      <c r="B8867" s="301" t="s">
        <v>13105</v>
      </c>
      <c r="C8867" s="300" t="s">
        <v>9</v>
      </c>
      <c r="D8867" s="300" t="s">
        <v>8852</v>
      </c>
      <c r="E8867" s="302" t="s">
        <v>51</v>
      </c>
      <c r="F8867" s="423" t="s">
        <v>13106</v>
      </c>
      <c r="G8867" s="423"/>
      <c r="H8867" s="423">
        <v>4.6920000000000002E-4</v>
      </c>
      <c r="I8867" s="423"/>
      <c r="J8867" s="424">
        <v>0.25729999999999997</v>
      </c>
      <c r="K8867" s="424"/>
      <c r="L8867" s="424"/>
    </row>
    <row r="8868" spans="1:12" ht="24" customHeight="1">
      <c r="A8868" s="300" t="s">
        <v>12986</v>
      </c>
      <c r="B8868" s="301" t="s">
        <v>13107</v>
      </c>
      <c r="C8868" s="300" t="s">
        <v>9</v>
      </c>
      <c r="D8868" s="300" t="s">
        <v>9000</v>
      </c>
      <c r="E8868" s="302" t="s">
        <v>51</v>
      </c>
      <c r="F8868" s="423" t="s">
        <v>13108</v>
      </c>
      <c r="G8868" s="423"/>
      <c r="H8868" s="423">
        <v>9.6516699999999997E-2</v>
      </c>
      <c r="I8868" s="423"/>
      <c r="J8868" s="424">
        <v>0.65339999999999998</v>
      </c>
      <c r="K8868" s="424"/>
      <c r="L8868" s="424"/>
    </row>
    <row r="8869" spans="1:12" ht="24" customHeight="1">
      <c r="A8869" s="300" t="s">
        <v>12986</v>
      </c>
      <c r="B8869" s="301" t="s">
        <v>13109</v>
      </c>
      <c r="C8869" s="300" t="s">
        <v>9</v>
      </c>
      <c r="D8869" s="300" t="s">
        <v>9574</v>
      </c>
      <c r="E8869" s="302" t="s">
        <v>51</v>
      </c>
      <c r="F8869" s="423" t="s">
        <v>13110</v>
      </c>
      <c r="G8869" s="423"/>
      <c r="H8869" s="423">
        <v>3.0608199999999999E-2</v>
      </c>
      <c r="I8869" s="423"/>
      <c r="J8869" s="424">
        <v>0.27029999999999998</v>
      </c>
      <c r="K8869" s="424"/>
      <c r="L8869" s="424"/>
    </row>
    <row r="8870" spans="1:12" ht="24" customHeight="1">
      <c r="A8870" s="300" t="s">
        <v>12986</v>
      </c>
      <c r="B8870" s="301" t="s">
        <v>13111</v>
      </c>
      <c r="C8870" s="300" t="s">
        <v>9</v>
      </c>
      <c r="D8870" s="300" t="s">
        <v>10714</v>
      </c>
      <c r="E8870" s="302" t="s">
        <v>93</v>
      </c>
      <c r="F8870" s="423" t="s">
        <v>13112</v>
      </c>
      <c r="G8870" s="423"/>
      <c r="H8870" s="423">
        <v>1.60865E-2</v>
      </c>
      <c r="I8870" s="423"/>
      <c r="J8870" s="424">
        <v>0.2455</v>
      </c>
      <c r="K8870" s="424"/>
      <c r="L8870" s="424"/>
    </row>
    <row r="8871" spans="1:12" ht="24" customHeight="1">
      <c r="A8871" s="300" t="s">
        <v>12986</v>
      </c>
      <c r="B8871" s="301" t="s">
        <v>13113</v>
      </c>
      <c r="C8871" s="300" t="s">
        <v>9</v>
      </c>
      <c r="D8871" s="300" t="s">
        <v>10809</v>
      </c>
      <c r="E8871" s="302" t="s">
        <v>51</v>
      </c>
      <c r="F8871" s="423" t="s">
        <v>13114</v>
      </c>
      <c r="G8871" s="423"/>
      <c r="H8871" s="423">
        <v>1.60865E-2</v>
      </c>
      <c r="I8871" s="423"/>
      <c r="J8871" s="424">
        <v>0.193</v>
      </c>
      <c r="K8871" s="424"/>
      <c r="L8871" s="424"/>
    </row>
    <row r="8872" spans="1:12" ht="24" customHeight="1">
      <c r="A8872" s="300" t="s">
        <v>12986</v>
      </c>
      <c r="B8872" s="301" t="s">
        <v>13115</v>
      </c>
      <c r="C8872" s="300" t="s">
        <v>9</v>
      </c>
      <c r="D8872" s="300" t="s">
        <v>10810</v>
      </c>
      <c r="E8872" s="302" t="s">
        <v>51</v>
      </c>
      <c r="F8872" s="423" t="s">
        <v>13116</v>
      </c>
      <c r="G8872" s="423"/>
      <c r="H8872" s="423">
        <v>1.60865E-2</v>
      </c>
      <c r="I8872" s="423"/>
      <c r="J8872" s="424">
        <v>0.42809999999999998</v>
      </c>
      <c r="K8872" s="424"/>
      <c r="L8872" s="424"/>
    </row>
    <row r="8873" spans="1:12" ht="24" customHeight="1">
      <c r="A8873" s="300" t="s">
        <v>12986</v>
      </c>
      <c r="B8873" s="301" t="s">
        <v>13117</v>
      </c>
      <c r="C8873" s="300" t="s">
        <v>9</v>
      </c>
      <c r="D8873" s="300" t="s">
        <v>10837</v>
      </c>
      <c r="E8873" s="302" t="s">
        <v>51</v>
      </c>
      <c r="F8873" s="423" t="s">
        <v>13118</v>
      </c>
      <c r="G8873" s="423"/>
      <c r="H8873" s="423">
        <v>5.4770000000000003E-4</v>
      </c>
      <c r="I8873" s="423"/>
      <c r="J8873" s="424">
        <v>0.24379999999999999</v>
      </c>
      <c r="K8873" s="424"/>
      <c r="L8873" s="424"/>
    </row>
    <row r="8874" spans="1:12" ht="24" customHeight="1">
      <c r="A8874" s="300" t="s">
        <v>12986</v>
      </c>
      <c r="B8874" s="301" t="s">
        <v>13003</v>
      </c>
      <c r="C8874" s="300" t="s">
        <v>9</v>
      </c>
      <c r="D8874" s="300" t="s">
        <v>7216</v>
      </c>
      <c r="E8874" s="302" t="s">
        <v>51</v>
      </c>
      <c r="F8874" s="423" t="s">
        <v>13004</v>
      </c>
      <c r="G8874" s="423"/>
      <c r="H8874" s="423">
        <v>3.2218900000000002E-2</v>
      </c>
      <c r="I8874" s="423"/>
      <c r="J8874" s="424">
        <v>1.0764</v>
      </c>
      <c r="K8874" s="424"/>
      <c r="L8874" s="424"/>
    </row>
    <row r="8875" spans="1:12" ht="24" customHeight="1">
      <c r="A8875" s="300" t="s">
        <v>12986</v>
      </c>
      <c r="B8875" s="301" t="s">
        <v>13005</v>
      </c>
      <c r="C8875" s="300" t="s">
        <v>9</v>
      </c>
      <c r="D8875" s="300" t="s">
        <v>7393</v>
      </c>
      <c r="E8875" s="302" t="s">
        <v>12988</v>
      </c>
      <c r="F8875" s="423" t="s">
        <v>13006</v>
      </c>
      <c r="G8875" s="423"/>
      <c r="H8875" s="423">
        <v>1.9382900000000002E-2</v>
      </c>
      <c r="I8875" s="423"/>
      <c r="J8875" s="424">
        <v>1.0467</v>
      </c>
      <c r="K8875" s="424"/>
      <c r="L8875" s="424"/>
    </row>
    <row r="8876" spans="1:12" ht="24" customHeight="1">
      <c r="A8876" s="300" t="s">
        <v>12986</v>
      </c>
      <c r="B8876" s="301" t="s">
        <v>13007</v>
      </c>
      <c r="C8876" s="300" t="s">
        <v>9</v>
      </c>
      <c r="D8876" s="300" t="s">
        <v>10619</v>
      </c>
      <c r="E8876" s="302" t="s">
        <v>51</v>
      </c>
      <c r="F8876" s="423" t="s">
        <v>13008</v>
      </c>
      <c r="G8876" s="423"/>
      <c r="H8876" s="423">
        <v>1.50356E-2</v>
      </c>
      <c r="I8876" s="423"/>
      <c r="J8876" s="424">
        <v>2.8755999999999999</v>
      </c>
      <c r="K8876" s="424"/>
      <c r="L8876" s="424"/>
    </row>
    <row r="8877" spans="1:12" ht="24" customHeight="1">
      <c r="A8877" s="300" t="s">
        <v>12986</v>
      </c>
      <c r="B8877" s="301" t="s">
        <v>13009</v>
      </c>
      <c r="C8877" s="300" t="s">
        <v>9</v>
      </c>
      <c r="D8877" s="300" t="s">
        <v>10769</v>
      </c>
      <c r="E8877" s="302" t="s">
        <v>51</v>
      </c>
      <c r="F8877" s="423" t="s">
        <v>13010</v>
      </c>
      <c r="G8877" s="423"/>
      <c r="H8877" s="423">
        <v>1.3515763999999999</v>
      </c>
      <c r="I8877" s="423"/>
      <c r="J8877" s="424">
        <v>1.7030000000000001</v>
      </c>
      <c r="K8877" s="424"/>
      <c r="L8877" s="424"/>
    </row>
    <row r="8878" spans="1:12" ht="24" customHeight="1">
      <c r="A8878" s="300" t="s">
        <v>12986</v>
      </c>
      <c r="B8878" s="301" t="s">
        <v>13011</v>
      </c>
      <c r="C8878" s="300" t="s">
        <v>9</v>
      </c>
      <c r="D8878" s="300" t="s">
        <v>10929</v>
      </c>
      <c r="E8878" s="302" t="s">
        <v>51</v>
      </c>
      <c r="F8878" s="423" t="s">
        <v>13012</v>
      </c>
      <c r="G8878" s="423"/>
      <c r="H8878" s="423">
        <v>1.30308E-2</v>
      </c>
      <c r="I8878" s="423"/>
      <c r="J8878" s="424">
        <v>1.9605999999999999</v>
      </c>
      <c r="K8878" s="424"/>
      <c r="L8878" s="424"/>
    </row>
    <row r="8879" spans="1:12" ht="17.100000000000001" customHeight="1">
      <c r="A8879" s="298"/>
      <c r="B8879" s="298"/>
      <c r="C8879" s="298"/>
      <c r="D8879" s="298"/>
      <c r="E8879" s="298"/>
      <c r="F8879" s="298"/>
      <c r="G8879" s="298"/>
      <c r="H8879" s="298"/>
      <c r="I8879" s="298"/>
      <c r="J8879" s="298" t="s">
        <v>12992</v>
      </c>
      <c r="K8879" s="298"/>
      <c r="L8879" s="298" t="s">
        <v>14983</v>
      </c>
    </row>
    <row r="8880" spans="1:12">
      <c r="A8880" s="414" t="s">
        <v>13056</v>
      </c>
      <c r="B8880" s="414"/>
      <c r="C8880" s="414"/>
      <c r="D8880" s="414"/>
      <c r="E8880" s="414"/>
      <c r="F8880" s="414"/>
      <c r="G8880" s="414"/>
      <c r="H8880" s="414"/>
      <c r="I8880" s="294"/>
      <c r="J8880" s="294"/>
      <c r="K8880" s="294"/>
      <c r="L8880" s="294"/>
    </row>
    <row r="8881" spans="1:12" ht="17.100000000000001" customHeight="1">
      <c r="A8881" s="294" t="s">
        <v>12978</v>
      </c>
      <c r="B8881" s="298" t="s">
        <v>12979</v>
      </c>
      <c r="C8881" s="294" t="s">
        <v>12980</v>
      </c>
      <c r="D8881" s="294" t="s">
        <v>12981</v>
      </c>
      <c r="E8881" s="299" t="s">
        <v>12982</v>
      </c>
      <c r="F8881" s="413" t="s">
        <v>12983</v>
      </c>
      <c r="G8881" s="413"/>
      <c r="H8881" s="413" t="s">
        <v>12984</v>
      </c>
      <c r="I8881" s="413"/>
      <c r="J8881" s="413" t="s">
        <v>12985</v>
      </c>
      <c r="K8881" s="413"/>
      <c r="L8881" s="413"/>
    </row>
    <row r="8882" spans="1:12" ht="24" customHeight="1">
      <c r="A8882" s="300" t="s">
        <v>12986</v>
      </c>
      <c r="B8882" s="301" t="s">
        <v>13057</v>
      </c>
      <c r="C8882" s="300" t="s">
        <v>9</v>
      </c>
      <c r="D8882" s="300" t="s">
        <v>12549</v>
      </c>
      <c r="E8882" s="302" t="s">
        <v>27</v>
      </c>
      <c r="F8882" s="423" t="s">
        <v>12948</v>
      </c>
      <c r="G8882" s="423"/>
      <c r="H8882" s="423">
        <v>12.0923923</v>
      </c>
      <c r="I8882" s="423"/>
      <c r="J8882" s="424">
        <v>7.8601000000000001</v>
      </c>
      <c r="K8882" s="424"/>
      <c r="L8882" s="424"/>
    </row>
    <row r="8883" spans="1:12" ht="17.100000000000001" customHeight="1">
      <c r="A8883" s="298"/>
      <c r="B8883" s="298"/>
      <c r="C8883" s="298"/>
      <c r="D8883" s="298"/>
      <c r="E8883" s="298"/>
      <c r="F8883" s="298"/>
      <c r="G8883" s="298"/>
      <c r="H8883" s="298"/>
      <c r="I8883" s="298"/>
      <c r="J8883" s="298" t="s">
        <v>12992</v>
      </c>
      <c r="K8883" s="298"/>
      <c r="L8883" s="298" t="s">
        <v>14984</v>
      </c>
    </row>
    <row r="8884" spans="1:12">
      <c r="A8884" s="414" t="s">
        <v>13058</v>
      </c>
      <c r="B8884" s="414"/>
      <c r="C8884" s="414"/>
      <c r="D8884" s="414"/>
      <c r="E8884" s="414"/>
      <c r="F8884" s="414"/>
      <c r="G8884" s="414"/>
      <c r="H8884" s="414"/>
      <c r="I8884" s="294"/>
      <c r="J8884" s="294"/>
      <c r="K8884" s="294"/>
      <c r="L8884" s="294"/>
    </row>
    <row r="8885" spans="1:12" ht="17.100000000000001" customHeight="1">
      <c r="A8885" s="294" t="s">
        <v>12978</v>
      </c>
      <c r="B8885" s="298" t="s">
        <v>12979</v>
      </c>
      <c r="C8885" s="294" t="s">
        <v>12980</v>
      </c>
      <c r="D8885" s="294" t="s">
        <v>12981</v>
      </c>
      <c r="E8885" s="299" t="s">
        <v>12982</v>
      </c>
      <c r="F8885" s="413" t="s">
        <v>12983</v>
      </c>
      <c r="G8885" s="413"/>
      <c r="H8885" s="413" t="s">
        <v>12984</v>
      </c>
      <c r="I8885" s="413"/>
      <c r="J8885" s="413" t="s">
        <v>12985</v>
      </c>
      <c r="K8885" s="413"/>
      <c r="L8885" s="413"/>
    </row>
    <row r="8886" spans="1:12" ht="24" customHeight="1">
      <c r="A8886" s="300" t="s">
        <v>12986</v>
      </c>
      <c r="B8886" s="301" t="s">
        <v>13059</v>
      </c>
      <c r="C8886" s="300" t="s">
        <v>9</v>
      </c>
      <c r="D8886" s="300" t="s">
        <v>12535</v>
      </c>
      <c r="E8886" s="302" t="s">
        <v>27</v>
      </c>
      <c r="F8886" s="423" t="s">
        <v>12936</v>
      </c>
      <c r="G8886" s="423"/>
      <c r="H8886" s="423">
        <v>12.0923923</v>
      </c>
      <c r="I8886" s="423"/>
      <c r="J8886" s="424">
        <v>0.60460000000000003</v>
      </c>
      <c r="K8886" s="424"/>
      <c r="L8886" s="424"/>
    </row>
    <row r="8887" spans="1:12" ht="17.100000000000001" customHeight="1">
      <c r="A8887" s="298"/>
      <c r="B8887" s="298"/>
      <c r="C8887" s="298"/>
      <c r="D8887" s="298"/>
      <c r="E8887" s="298"/>
      <c r="F8887" s="298"/>
      <c r="G8887" s="298"/>
      <c r="H8887" s="298"/>
      <c r="I8887" s="298"/>
      <c r="J8887" s="298" t="s">
        <v>12992</v>
      </c>
      <c r="K8887" s="298"/>
      <c r="L8887" s="298" t="s">
        <v>13703</v>
      </c>
    </row>
    <row r="8888" spans="1:12">
      <c r="A8888" s="414" t="s">
        <v>13060</v>
      </c>
      <c r="B8888" s="414"/>
      <c r="C8888" s="414"/>
      <c r="D8888" s="414"/>
      <c r="E8888" s="414"/>
      <c r="F8888" s="414"/>
      <c r="G8888" s="414"/>
      <c r="H8888" s="414"/>
      <c r="I8888" s="294"/>
      <c r="J8888" s="294"/>
      <c r="K8888" s="294"/>
      <c r="L8888" s="294"/>
    </row>
    <row r="8889" spans="1:12" ht="17.100000000000001" customHeight="1">
      <c r="A8889" s="294" t="s">
        <v>12978</v>
      </c>
      <c r="B8889" s="298" t="s">
        <v>12979</v>
      </c>
      <c r="C8889" s="294" t="s">
        <v>12980</v>
      </c>
      <c r="D8889" s="294" t="s">
        <v>12981</v>
      </c>
      <c r="E8889" s="299" t="s">
        <v>12982</v>
      </c>
      <c r="F8889" s="413" t="s">
        <v>12983</v>
      </c>
      <c r="G8889" s="413"/>
      <c r="H8889" s="413" t="s">
        <v>12984</v>
      </c>
      <c r="I8889" s="413"/>
      <c r="J8889" s="413" t="s">
        <v>12985</v>
      </c>
      <c r="K8889" s="413"/>
      <c r="L8889" s="413"/>
    </row>
    <row r="8890" spans="1:12" ht="24" customHeight="1">
      <c r="A8890" s="300" t="s">
        <v>12986</v>
      </c>
      <c r="B8890" s="301" t="s">
        <v>13061</v>
      </c>
      <c r="C8890" s="300" t="s">
        <v>9</v>
      </c>
      <c r="D8890" s="300" t="s">
        <v>12522</v>
      </c>
      <c r="E8890" s="302" t="s">
        <v>27</v>
      </c>
      <c r="F8890" s="423" t="s">
        <v>12964</v>
      </c>
      <c r="G8890" s="423"/>
      <c r="H8890" s="423">
        <v>12.0923923</v>
      </c>
      <c r="I8890" s="423"/>
      <c r="J8890" s="424">
        <v>30.593800000000002</v>
      </c>
      <c r="K8890" s="424"/>
      <c r="L8890" s="424"/>
    </row>
    <row r="8891" spans="1:12" ht="24" customHeight="1">
      <c r="A8891" s="300" t="s">
        <v>12986</v>
      </c>
      <c r="B8891" s="301" t="s">
        <v>13062</v>
      </c>
      <c r="C8891" s="300" t="s">
        <v>9</v>
      </c>
      <c r="D8891" s="300" t="s">
        <v>12527</v>
      </c>
      <c r="E8891" s="302" t="s">
        <v>27</v>
      </c>
      <c r="F8891" s="423" t="s">
        <v>13063</v>
      </c>
      <c r="G8891" s="423"/>
      <c r="H8891" s="423">
        <v>12.0923923</v>
      </c>
      <c r="I8891" s="423"/>
      <c r="J8891" s="424">
        <v>4.1113999999999997</v>
      </c>
      <c r="K8891" s="424"/>
      <c r="L8891" s="424"/>
    </row>
    <row r="8892" spans="1:12" ht="17.100000000000001" customHeight="1">
      <c r="A8892" s="298"/>
      <c r="B8892" s="298"/>
      <c r="C8892" s="298"/>
      <c r="D8892" s="298"/>
      <c r="E8892" s="298"/>
      <c r="F8892" s="298"/>
      <c r="G8892" s="298"/>
      <c r="H8892" s="298"/>
      <c r="I8892" s="298"/>
      <c r="J8892" s="298" t="s">
        <v>12992</v>
      </c>
      <c r="K8892" s="298"/>
      <c r="L8892" s="298" t="s">
        <v>14985</v>
      </c>
    </row>
    <row r="8893" spans="1:12" ht="17.100000000000001" customHeight="1">
      <c r="A8893" s="294" t="s">
        <v>13014</v>
      </c>
      <c r="B8893" s="294"/>
      <c r="C8893" s="294"/>
      <c r="D8893" s="294"/>
      <c r="E8893" s="294"/>
      <c r="F8893" s="294"/>
      <c r="G8893" s="294"/>
      <c r="H8893" s="294"/>
      <c r="I8893" s="294"/>
      <c r="J8893" s="294"/>
      <c r="K8893" s="294"/>
      <c r="L8893" s="294"/>
    </row>
    <row r="8894" spans="1:12" ht="17.100000000000001" customHeight="1">
      <c r="A8894" s="298"/>
      <c r="B8894" s="298"/>
      <c r="C8894" s="298"/>
      <c r="D8894" s="298"/>
      <c r="E8894" s="298"/>
      <c r="F8894" s="298"/>
      <c r="G8894" s="298"/>
      <c r="H8894" s="298"/>
      <c r="I8894" s="298"/>
      <c r="J8894" s="298" t="s">
        <v>13015</v>
      </c>
      <c r="K8894" s="298"/>
      <c r="L8894" s="298" t="s">
        <v>14986</v>
      </c>
    </row>
    <row r="8895" spans="1:12" ht="17.100000000000001" customHeight="1">
      <c r="A8895" s="298"/>
      <c r="B8895" s="298"/>
      <c r="C8895" s="298"/>
      <c r="D8895" s="298"/>
      <c r="E8895" s="298"/>
      <c r="F8895" s="298"/>
      <c r="G8895" s="298"/>
      <c r="H8895" s="298"/>
      <c r="I8895" s="298"/>
      <c r="J8895" s="298" t="s">
        <v>13017</v>
      </c>
      <c r="K8895" s="298" t="s">
        <v>13018</v>
      </c>
      <c r="L8895" s="298" t="s">
        <v>14987</v>
      </c>
    </row>
    <row r="8896" spans="1:12" ht="17.100000000000001" customHeight="1">
      <c r="A8896" s="298"/>
      <c r="B8896" s="298"/>
      <c r="C8896" s="298"/>
      <c r="D8896" s="298"/>
      <c r="E8896" s="298"/>
      <c r="F8896" s="298"/>
      <c r="G8896" s="298"/>
      <c r="H8896" s="298"/>
      <c r="I8896" s="298"/>
      <c r="J8896" s="298" t="s">
        <v>13020</v>
      </c>
      <c r="K8896" s="298"/>
      <c r="L8896" s="298" t="s">
        <v>14988</v>
      </c>
    </row>
    <row r="8897" spans="1:12" ht="17.100000000000001" customHeight="1">
      <c r="A8897" s="298"/>
      <c r="B8897" s="298"/>
      <c r="C8897" s="298"/>
      <c r="D8897" s="298"/>
      <c r="E8897" s="298"/>
      <c r="F8897" s="298"/>
      <c r="G8897" s="298"/>
      <c r="H8897" s="298"/>
      <c r="I8897" s="298"/>
      <c r="J8897" s="298" t="s">
        <v>13022</v>
      </c>
      <c r="K8897" s="298" t="s">
        <v>12974</v>
      </c>
      <c r="L8897" s="298" t="s">
        <v>14989</v>
      </c>
    </row>
    <row r="8898" spans="1:12" ht="17.100000000000001" customHeight="1">
      <c r="A8898" s="298"/>
      <c r="B8898" s="298"/>
      <c r="C8898" s="298"/>
      <c r="D8898" s="298"/>
      <c r="E8898" s="298"/>
      <c r="F8898" s="298"/>
      <c r="G8898" s="298"/>
      <c r="H8898" s="298"/>
      <c r="I8898" s="298"/>
      <c r="J8898" s="298" t="s">
        <v>13024</v>
      </c>
      <c r="K8898" s="298"/>
      <c r="L8898" s="298" t="s">
        <v>14990</v>
      </c>
    </row>
    <row r="8899" spans="1:12" ht="30" customHeight="1">
      <c r="A8899" s="299"/>
      <c r="B8899" s="299"/>
      <c r="C8899" s="299"/>
      <c r="D8899" s="299"/>
      <c r="E8899" s="299"/>
      <c r="F8899" s="299"/>
      <c r="G8899" s="299"/>
      <c r="H8899" s="299"/>
      <c r="I8899" s="299"/>
      <c r="J8899" s="299"/>
      <c r="K8899" s="299"/>
      <c r="L8899" s="299"/>
    </row>
    <row r="8900" spans="1:12" ht="48" customHeight="1">
      <c r="A8900" s="295" t="s">
        <v>14991</v>
      </c>
      <c r="B8900" s="296" t="s">
        <v>14992</v>
      </c>
      <c r="C8900" s="295" t="s">
        <v>9</v>
      </c>
      <c r="D8900" s="295" t="s">
        <v>1689</v>
      </c>
      <c r="E8900" s="297" t="s">
        <v>51</v>
      </c>
      <c r="F8900" s="296"/>
      <c r="G8900" s="296"/>
      <c r="H8900" s="296"/>
      <c r="I8900" s="296"/>
      <c r="J8900" s="296"/>
      <c r="K8900" s="296"/>
      <c r="L8900" s="296"/>
    </row>
    <row r="8901" spans="1:12">
      <c r="A8901" s="414" t="s">
        <v>12977</v>
      </c>
      <c r="B8901" s="414"/>
      <c r="C8901" s="414"/>
      <c r="D8901" s="414"/>
      <c r="E8901" s="414"/>
      <c r="F8901" s="414"/>
      <c r="G8901" s="414"/>
      <c r="H8901" s="414"/>
      <c r="I8901" s="294"/>
      <c r="J8901" s="294"/>
      <c r="K8901" s="294"/>
      <c r="L8901" s="294"/>
    </row>
    <row r="8902" spans="1:12" ht="17.100000000000001" customHeight="1">
      <c r="A8902" s="294" t="s">
        <v>12978</v>
      </c>
      <c r="B8902" s="298" t="s">
        <v>12979</v>
      </c>
      <c r="C8902" s="294" t="s">
        <v>12980</v>
      </c>
      <c r="D8902" s="294" t="s">
        <v>12981</v>
      </c>
      <c r="E8902" s="299" t="s">
        <v>12982</v>
      </c>
      <c r="F8902" s="413" t="s">
        <v>12983</v>
      </c>
      <c r="G8902" s="413"/>
      <c r="H8902" s="413" t="s">
        <v>12984</v>
      </c>
      <c r="I8902" s="413"/>
      <c r="J8902" s="413" t="s">
        <v>12985</v>
      </c>
      <c r="K8902" s="413"/>
      <c r="L8902" s="413"/>
    </row>
    <row r="8903" spans="1:12" ht="24" customHeight="1">
      <c r="A8903" s="300" t="s">
        <v>12986</v>
      </c>
      <c r="B8903" s="301" t="s">
        <v>13085</v>
      </c>
      <c r="C8903" s="300" t="s">
        <v>9</v>
      </c>
      <c r="D8903" s="300" t="s">
        <v>7909</v>
      </c>
      <c r="E8903" s="302" t="s">
        <v>51</v>
      </c>
      <c r="F8903" s="423" t="s">
        <v>13086</v>
      </c>
      <c r="G8903" s="423"/>
      <c r="H8903" s="423">
        <v>1.0084E-3</v>
      </c>
      <c r="I8903" s="423"/>
      <c r="J8903" s="424">
        <v>0.10489999999999999</v>
      </c>
      <c r="K8903" s="424"/>
      <c r="L8903" s="424"/>
    </row>
    <row r="8904" spans="1:12" ht="24" customHeight="1">
      <c r="A8904" s="300" t="s">
        <v>12986</v>
      </c>
      <c r="B8904" s="301" t="s">
        <v>13087</v>
      </c>
      <c r="C8904" s="300" t="s">
        <v>9</v>
      </c>
      <c r="D8904" s="300" t="s">
        <v>8873</v>
      </c>
      <c r="E8904" s="302" t="s">
        <v>51</v>
      </c>
      <c r="F8904" s="423" t="s">
        <v>13088</v>
      </c>
      <c r="G8904" s="423"/>
      <c r="H8904" s="423">
        <v>9.6100000000000005E-5</v>
      </c>
      <c r="I8904" s="423"/>
      <c r="J8904" s="424">
        <v>8.3599999999999994E-2</v>
      </c>
      <c r="K8904" s="424"/>
      <c r="L8904" s="424"/>
    </row>
    <row r="8905" spans="1:12" ht="48" customHeight="1">
      <c r="A8905" s="300" t="s">
        <v>12986</v>
      </c>
      <c r="B8905" s="301" t="s">
        <v>13089</v>
      </c>
      <c r="C8905" s="300" t="s">
        <v>9</v>
      </c>
      <c r="D8905" s="300" t="s">
        <v>9227</v>
      </c>
      <c r="E8905" s="302" t="s">
        <v>51</v>
      </c>
      <c r="F8905" s="423" t="s">
        <v>13090</v>
      </c>
      <c r="G8905" s="423"/>
      <c r="H8905" s="423">
        <v>6.7299999999999996E-5</v>
      </c>
      <c r="I8905" s="423"/>
      <c r="J8905" s="424">
        <v>0.09</v>
      </c>
      <c r="K8905" s="424"/>
      <c r="L8905" s="424"/>
    </row>
    <row r="8906" spans="1:12" ht="24" customHeight="1">
      <c r="A8906" s="300" t="s">
        <v>12986</v>
      </c>
      <c r="B8906" s="301" t="s">
        <v>13091</v>
      </c>
      <c r="C8906" s="300" t="s">
        <v>9</v>
      </c>
      <c r="D8906" s="300" t="s">
        <v>9580</v>
      </c>
      <c r="E8906" s="302" t="s">
        <v>51</v>
      </c>
      <c r="F8906" s="423" t="s">
        <v>13092</v>
      </c>
      <c r="G8906" s="423"/>
      <c r="H8906" s="423">
        <v>6.5900000000000003E-5</v>
      </c>
      <c r="I8906" s="423"/>
      <c r="J8906" s="424">
        <v>5.91E-2</v>
      </c>
      <c r="K8906" s="424"/>
      <c r="L8906" s="424"/>
    </row>
    <row r="8907" spans="1:12" ht="24" customHeight="1">
      <c r="A8907" s="300" t="s">
        <v>12986</v>
      </c>
      <c r="B8907" s="301" t="s">
        <v>12987</v>
      </c>
      <c r="C8907" s="300" t="s">
        <v>9</v>
      </c>
      <c r="D8907" s="300" t="s">
        <v>9831</v>
      </c>
      <c r="E8907" s="302" t="s">
        <v>12988</v>
      </c>
      <c r="F8907" s="423" t="s">
        <v>12989</v>
      </c>
      <c r="G8907" s="423"/>
      <c r="H8907" s="423">
        <v>2.3337699999999999E-2</v>
      </c>
      <c r="I8907" s="423"/>
      <c r="J8907" s="424">
        <v>0.23619999999999999</v>
      </c>
      <c r="K8907" s="424"/>
      <c r="L8907" s="424"/>
    </row>
    <row r="8908" spans="1:12" ht="36" customHeight="1">
      <c r="A8908" s="300" t="s">
        <v>12986</v>
      </c>
      <c r="B8908" s="301" t="s">
        <v>12990</v>
      </c>
      <c r="C8908" s="300" t="s">
        <v>9</v>
      </c>
      <c r="D8908" s="300" t="s">
        <v>11426</v>
      </c>
      <c r="E8908" s="302" t="s">
        <v>51</v>
      </c>
      <c r="F8908" s="423" t="s">
        <v>12991</v>
      </c>
      <c r="G8908" s="423"/>
      <c r="H8908" s="423">
        <v>1.2229999999999999E-3</v>
      </c>
      <c r="I8908" s="423"/>
      <c r="J8908" s="424">
        <v>0.16170000000000001</v>
      </c>
      <c r="K8908" s="424"/>
      <c r="L8908" s="424"/>
    </row>
    <row r="8909" spans="1:12" ht="17.100000000000001" customHeight="1">
      <c r="A8909" s="298"/>
      <c r="B8909" s="298"/>
      <c r="C8909" s="298"/>
      <c r="D8909" s="298"/>
      <c r="E8909" s="298"/>
      <c r="F8909" s="298"/>
      <c r="G8909" s="298"/>
      <c r="H8909" s="298"/>
      <c r="I8909" s="298"/>
      <c r="J8909" s="298" t="s">
        <v>12992</v>
      </c>
      <c r="K8909" s="298"/>
      <c r="L8909" s="298" t="s">
        <v>14289</v>
      </c>
    </row>
    <row r="8910" spans="1:12">
      <c r="A8910" s="414" t="s">
        <v>12994</v>
      </c>
      <c r="B8910" s="414"/>
      <c r="C8910" s="414"/>
      <c r="D8910" s="414"/>
      <c r="E8910" s="414"/>
      <c r="F8910" s="414"/>
      <c r="G8910" s="414"/>
      <c r="H8910" s="414"/>
      <c r="I8910" s="294"/>
      <c r="J8910" s="294"/>
      <c r="K8910" s="294"/>
      <c r="L8910" s="294"/>
    </row>
    <row r="8911" spans="1:12" ht="17.100000000000001" customHeight="1">
      <c r="A8911" s="294" t="s">
        <v>12978</v>
      </c>
      <c r="B8911" s="298" t="s">
        <v>12979</v>
      </c>
      <c r="C8911" s="294" t="s">
        <v>12980</v>
      </c>
      <c r="D8911" s="294" t="s">
        <v>12981</v>
      </c>
      <c r="E8911" s="299" t="s">
        <v>12982</v>
      </c>
      <c r="F8911" s="413" t="s">
        <v>12983</v>
      </c>
      <c r="G8911" s="413"/>
      <c r="H8911" s="413" t="s">
        <v>12984</v>
      </c>
      <c r="I8911" s="413"/>
      <c r="J8911" s="413" t="s">
        <v>12985</v>
      </c>
      <c r="K8911" s="413"/>
      <c r="L8911" s="413"/>
    </row>
    <row r="8912" spans="1:12" ht="24" customHeight="1">
      <c r="A8912" s="300" t="s">
        <v>12986</v>
      </c>
      <c r="B8912" s="301" t="s">
        <v>13195</v>
      </c>
      <c r="C8912" s="300" t="s">
        <v>9</v>
      </c>
      <c r="D8912" s="300" t="s">
        <v>8821</v>
      </c>
      <c r="E8912" s="302" t="s">
        <v>27</v>
      </c>
      <c r="F8912" s="423" t="s">
        <v>13196</v>
      </c>
      <c r="G8912" s="423"/>
      <c r="H8912" s="423">
        <v>0.4454803</v>
      </c>
      <c r="I8912" s="423"/>
      <c r="J8912" s="424">
        <v>3.2029999999999998</v>
      </c>
      <c r="K8912" s="424"/>
      <c r="L8912" s="424"/>
    </row>
    <row r="8913" spans="1:12" ht="24" customHeight="1">
      <c r="A8913" s="300" t="s">
        <v>12986</v>
      </c>
      <c r="B8913" s="301" t="s">
        <v>13093</v>
      </c>
      <c r="C8913" s="300" t="s">
        <v>9</v>
      </c>
      <c r="D8913" s="300" t="s">
        <v>10857</v>
      </c>
      <c r="E8913" s="302" t="s">
        <v>27</v>
      </c>
      <c r="F8913" s="423" t="s">
        <v>13094</v>
      </c>
      <c r="G8913" s="423"/>
      <c r="H8913" s="423">
        <v>0.4161705</v>
      </c>
      <c r="I8913" s="423"/>
      <c r="J8913" s="424">
        <v>2.1516000000000002</v>
      </c>
      <c r="K8913" s="424"/>
      <c r="L8913" s="424"/>
    </row>
    <row r="8914" spans="1:12" ht="24" customHeight="1">
      <c r="A8914" s="300" t="s">
        <v>12986</v>
      </c>
      <c r="B8914" s="301" t="s">
        <v>14993</v>
      </c>
      <c r="C8914" s="300" t="s">
        <v>9</v>
      </c>
      <c r="D8914" s="300" t="s">
        <v>9946</v>
      </c>
      <c r="E8914" s="302" t="s">
        <v>27</v>
      </c>
      <c r="F8914" s="423" t="s">
        <v>14994</v>
      </c>
      <c r="G8914" s="423"/>
      <c r="H8914" s="423">
        <v>0.85838139999999996</v>
      </c>
      <c r="I8914" s="423"/>
      <c r="J8914" s="424">
        <v>6.0945</v>
      </c>
      <c r="K8914" s="424"/>
      <c r="L8914" s="424"/>
    </row>
    <row r="8915" spans="1:12" ht="17.100000000000001" customHeight="1">
      <c r="A8915" s="298"/>
      <c r="B8915" s="298"/>
      <c r="C8915" s="298"/>
      <c r="D8915" s="298"/>
      <c r="E8915" s="298"/>
      <c r="F8915" s="298"/>
      <c r="G8915" s="298"/>
      <c r="H8915" s="298"/>
      <c r="I8915" s="298"/>
      <c r="J8915" s="298" t="s">
        <v>12992</v>
      </c>
      <c r="K8915" s="298"/>
      <c r="L8915" s="298" t="s">
        <v>14995</v>
      </c>
    </row>
    <row r="8916" spans="1:12">
      <c r="A8916" s="414" t="s">
        <v>12998</v>
      </c>
      <c r="B8916" s="414"/>
      <c r="C8916" s="414"/>
      <c r="D8916" s="414"/>
      <c r="E8916" s="414"/>
      <c r="F8916" s="414"/>
      <c r="G8916" s="414"/>
      <c r="H8916" s="414"/>
      <c r="I8916" s="294"/>
      <c r="J8916" s="294"/>
      <c r="K8916" s="294"/>
      <c r="L8916" s="294"/>
    </row>
    <row r="8917" spans="1:12" ht="17.100000000000001" customHeight="1">
      <c r="A8917" s="294" t="s">
        <v>12978</v>
      </c>
      <c r="B8917" s="298" t="s">
        <v>12979</v>
      </c>
      <c r="C8917" s="294" t="s">
        <v>12980</v>
      </c>
      <c r="D8917" s="294" t="s">
        <v>12981</v>
      </c>
      <c r="E8917" s="299" t="s">
        <v>12982</v>
      </c>
      <c r="F8917" s="413" t="s">
        <v>12983</v>
      </c>
      <c r="G8917" s="413"/>
      <c r="H8917" s="413" t="s">
        <v>12984</v>
      </c>
      <c r="I8917" s="413"/>
      <c r="J8917" s="413" t="s">
        <v>12985</v>
      </c>
      <c r="K8917" s="413"/>
      <c r="L8917" s="413"/>
    </row>
    <row r="8918" spans="1:12" ht="24" customHeight="1">
      <c r="A8918" s="300" t="s">
        <v>12986</v>
      </c>
      <c r="B8918" s="301" t="s">
        <v>13394</v>
      </c>
      <c r="C8918" s="300" t="s">
        <v>9</v>
      </c>
      <c r="D8918" s="300" t="s">
        <v>9012</v>
      </c>
      <c r="E8918" s="302" t="s">
        <v>51</v>
      </c>
      <c r="F8918" s="423" t="s">
        <v>13395</v>
      </c>
      <c r="G8918" s="423"/>
      <c r="H8918" s="423">
        <v>8.9929400000000007E-2</v>
      </c>
      <c r="I8918" s="423"/>
      <c r="J8918" s="424">
        <v>0.3453</v>
      </c>
      <c r="K8918" s="424"/>
      <c r="L8918" s="424"/>
    </row>
    <row r="8919" spans="1:12" ht="24" customHeight="1">
      <c r="A8919" s="300" t="s">
        <v>12986</v>
      </c>
      <c r="B8919" s="301" t="s">
        <v>14996</v>
      </c>
      <c r="C8919" s="300" t="s">
        <v>9</v>
      </c>
      <c r="D8919" s="300" t="s">
        <v>11859</v>
      </c>
      <c r="E8919" s="302" t="s">
        <v>51</v>
      </c>
      <c r="F8919" s="423" t="s">
        <v>14997</v>
      </c>
      <c r="G8919" s="423"/>
      <c r="H8919" s="423">
        <v>0.99921570000000004</v>
      </c>
      <c r="I8919" s="423"/>
      <c r="J8919" s="424">
        <v>22.122599999999998</v>
      </c>
      <c r="K8919" s="424"/>
      <c r="L8919" s="424"/>
    </row>
    <row r="8920" spans="1:12" ht="24" customHeight="1">
      <c r="A8920" s="300" t="s">
        <v>12986</v>
      </c>
      <c r="B8920" s="301" t="s">
        <v>13099</v>
      </c>
      <c r="C8920" s="300" t="s">
        <v>9</v>
      </c>
      <c r="D8920" s="300" t="s">
        <v>7224</v>
      </c>
      <c r="E8920" s="302" t="s">
        <v>51</v>
      </c>
      <c r="F8920" s="423" t="s">
        <v>13100</v>
      </c>
      <c r="G8920" s="423"/>
      <c r="H8920" s="423">
        <v>1.19119E-2</v>
      </c>
      <c r="I8920" s="423"/>
      <c r="J8920" s="424">
        <v>0.1095</v>
      </c>
      <c r="K8920" s="424"/>
      <c r="L8920" s="424"/>
    </row>
    <row r="8921" spans="1:12" ht="24" customHeight="1">
      <c r="A8921" s="300" t="s">
        <v>12986</v>
      </c>
      <c r="B8921" s="301" t="s">
        <v>13101</v>
      </c>
      <c r="C8921" s="300" t="s">
        <v>9</v>
      </c>
      <c r="D8921" s="300" t="s">
        <v>7359</v>
      </c>
      <c r="E8921" s="302" t="s">
        <v>51</v>
      </c>
      <c r="F8921" s="423" t="s">
        <v>13102</v>
      </c>
      <c r="G8921" s="423"/>
      <c r="H8921" s="423">
        <v>3.8450000000000002E-4</v>
      </c>
      <c r="I8921" s="423"/>
      <c r="J8921" s="424">
        <v>4.9399999999999999E-2</v>
      </c>
      <c r="K8921" s="424"/>
      <c r="L8921" s="424"/>
    </row>
    <row r="8922" spans="1:12" ht="24" customHeight="1">
      <c r="A8922" s="300" t="s">
        <v>12986</v>
      </c>
      <c r="B8922" s="301" t="s">
        <v>13103</v>
      </c>
      <c r="C8922" s="300" t="s">
        <v>9</v>
      </c>
      <c r="D8922" s="300" t="s">
        <v>8851</v>
      </c>
      <c r="E8922" s="302" t="s">
        <v>51</v>
      </c>
      <c r="F8922" s="423" t="s">
        <v>13104</v>
      </c>
      <c r="G8922" s="423"/>
      <c r="H8922" s="423">
        <v>3.077E-4</v>
      </c>
      <c r="I8922" s="423"/>
      <c r="J8922" s="424">
        <v>5.96E-2</v>
      </c>
      <c r="K8922" s="424"/>
      <c r="L8922" s="424"/>
    </row>
    <row r="8923" spans="1:12" ht="24" customHeight="1">
      <c r="A8923" s="300" t="s">
        <v>12986</v>
      </c>
      <c r="B8923" s="301" t="s">
        <v>13105</v>
      </c>
      <c r="C8923" s="300" t="s">
        <v>9</v>
      </c>
      <c r="D8923" s="300" t="s">
        <v>8852</v>
      </c>
      <c r="E8923" s="302" t="s">
        <v>51</v>
      </c>
      <c r="F8923" s="423" t="s">
        <v>13106</v>
      </c>
      <c r="G8923" s="423"/>
      <c r="H8923" s="423">
        <v>6.5900000000000003E-5</v>
      </c>
      <c r="I8923" s="423"/>
      <c r="J8923" s="424">
        <v>3.61E-2</v>
      </c>
      <c r="K8923" s="424"/>
      <c r="L8923" s="424"/>
    </row>
    <row r="8924" spans="1:12" ht="24" customHeight="1">
      <c r="A8924" s="300" t="s">
        <v>12986</v>
      </c>
      <c r="B8924" s="301" t="s">
        <v>13107</v>
      </c>
      <c r="C8924" s="300" t="s">
        <v>9</v>
      </c>
      <c r="D8924" s="300" t="s">
        <v>9000</v>
      </c>
      <c r="E8924" s="302" t="s">
        <v>51</v>
      </c>
      <c r="F8924" s="423" t="s">
        <v>13108</v>
      </c>
      <c r="G8924" s="423"/>
      <c r="H8924" s="423">
        <v>1.35581E-2</v>
      </c>
      <c r="I8924" s="423"/>
      <c r="J8924" s="424">
        <v>9.1800000000000007E-2</v>
      </c>
      <c r="K8924" s="424"/>
      <c r="L8924" s="424"/>
    </row>
    <row r="8925" spans="1:12" ht="24" customHeight="1">
      <c r="A8925" s="300" t="s">
        <v>12986</v>
      </c>
      <c r="B8925" s="301" t="s">
        <v>13109</v>
      </c>
      <c r="C8925" s="300" t="s">
        <v>9</v>
      </c>
      <c r="D8925" s="300" t="s">
        <v>9574</v>
      </c>
      <c r="E8925" s="302" t="s">
        <v>51</v>
      </c>
      <c r="F8925" s="423" t="s">
        <v>13110</v>
      </c>
      <c r="G8925" s="423"/>
      <c r="H8925" s="423">
        <v>4.2995999999999998E-3</v>
      </c>
      <c r="I8925" s="423"/>
      <c r="J8925" s="424">
        <v>3.7999999999999999E-2</v>
      </c>
      <c r="K8925" s="424"/>
      <c r="L8925" s="424"/>
    </row>
    <row r="8926" spans="1:12" ht="24" customHeight="1">
      <c r="A8926" s="300" t="s">
        <v>12986</v>
      </c>
      <c r="B8926" s="301" t="s">
        <v>13111</v>
      </c>
      <c r="C8926" s="300" t="s">
        <v>9</v>
      </c>
      <c r="D8926" s="300" t="s">
        <v>10714</v>
      </c>
      <c r="E8926" s="302" t="s">
        <v>93</v>
      </c>
      <c r="F8926" s="423" t="s">
        <v>13112</v>
      </c>
      <c r="G8926" s="423"/>
      <c r="H8926" s="423">
        <v>2.2598000000000002E-3</v>
      </c>
      <c r="I8926" s="423"/>
      <c r="J8926" s="424">
        <v>3.4500000000000003E-2</v>
      </c>
      <c r="K8926" s="424"/>
      <c r="L8926" s="424"/>
    </row>
    <row r="8927" spans="1:12" ht="24" customHeight="1">
      <c r="A8927" s="300" t="s">
        <v>12986</v>
      </c>
      <c r="B8927" s="301" t="s">
        <v>13113</v>
      </c>
      <c r="C8927" s="300" t="s">
        <v>9</v>
      </c>
      <c r="D8927" s="300" t="s">
        <v>10809</v>
      </c>
      <c r="E8927" s="302" t="s">
        <v>51</v>
      </c>
      <c r="F8927" s="423" t="s">
        <v>13114</v>
      </c>
      <c r="G8927" s="423"/>
      <c r="H8927" s="423">
        <v>2.2598000000000002E-3</v>
      </c>
      <c r="I8927" s="423"/>
      <c r="J8927" s="424">
        <v>2.7099999999999999E-2</v>
      </c>
      <c r="K8927" s="424"/>
      <c r="L8927" s="424"/>
    </row>
    <row r="8928" spans="1:12" ht="24" customHeight="1">
      <c r="A8928" s="300" t="s">
        <v>12986</v>
      </c>
      <c r="B8928" s="301" t="s">
        <v>13115</v>
      </c>
      <c r="C8928" s="300" t="s">
        <v>9</v>
      </c>
      <c r="D8928" s="300" t="s">
        <v>10810</v>
      </c>
      <c r="E8928" s="302" t="s">
        <v>51</v>
      </c>
      <c r="F8928" s="423" t="s">
        <v>13116</v>
      </c>
      <c r="G8928" s="423"/>
      <c r="H8928" s="423">
        <v>2.2598000000000002E-3</v>
      </c>
      <c r="I8928" s="423"/>
      <c r="J8928" s="424">
        <v>6.0100000000000001E-2</v>
      </c>
      <c r="K8928" s="424"/>
      <c r="L8928" s="424"/>
    </row>
    <row r="8929" spans="1:12" ht="24" customHeight="1">
      <c r="A8929" s="300" t="s">
        <v>12986</v>
      </c>
      <c r="B8929" s="301" t="s">
        <v>13117</v>
      </c>
      <c r="C8929" s="300" t="s">
        <v>9</v>
      </c>
      <c r="D8929" s="300" t="s">
        <v>10837</v>
      </c>
      <c r="E8929" s="302" t="s">
        <v>51</v>
      </c>
      <c r="F8929" s="423" t="s">
        <v>13118</v>
      </c>
      <c r="G8929" s="423"/>
      <c r="H8929" s="423">
        <v>7.6899999999999999E-5</v>
      </c>
      <c r="I8929" s="423"/>
      <c r="J8929" s="424">
        <v>3.4200000000000001E-2</v>
      </c>
      <c r="K8929" s="424"/>
      <c r="L8929" s="424"/>
    </row>
    <row r="8930" spans="1:12" ht="24" customHeight="1">
      <c r="A8930" s="300" t="s">
        <v>12986</v>
      </c>
      <c r="B8930" s="301" t="s">
        <v>13003</v>
      </c>
      <c r="C8930" s="300" t="s">
        <v>9</v>
      </c>
      <c r="D8930" s="300" t="s">
        <v>7216</v>
      </c>
      <c r="E8930" s="302" t="s">
        <v>51</v>
      </c>
      <c r="F8930" s="423" t="s">
        <v>13004</v>
      </c>
      <c r="G8930" s="423"/>
      <c r="H8930" s="423">
        <v>4.5258E-3</v>
      </c>
      <c r="I8930" s="423"/>
      <c r="J8930" s="424">
        <v>0.1512</v>
      </c>
      <c r="K8930" s="424"/>
      <c r="L8930" s="424"/>
    </row>
    <row r="8931" spans="1:12" ht="24" customHeight="1">
      <c r="A8931" s="300" t="s">
        <v>12986</v>
      </c>
      <c r="B8931" s="301" t="s">
        <v>13005</v>
      </c>
      <c r="C8931" s="300" t="s">
        <v>9</v>
      </c>
      <c r="D8931" s="300" t="s">
        <v>7393</v>
      </c>
      <c r="E8931" s="302" t="s">
        <v>12988</v>
      </c>
      <c r="F8931" s="423" t="s">
        <v>13006</v>
      </c>
      <c r="G8931" s="423"/>
      <c r="H8931" s="423">
        <v>2.7228999999999999E-3</v>
      </c>
      <c r="I8931" s="423"/>
      <c r="J8931" s="424">
        <v>0.14699999999999999</v>
      </c>
      <c r="K8931" s="424"/>
      <c r="L8931" s="424"/>
    </row>
    <row r="8932" spans="1:12" ht="24" customHeight="1">
      <c r="A8932" s="300" t="s">
        <v>12986</v>
      </c>
      <c r="B8932" s="301" t="s">
        <v>13007</v>
      </c>
      <c r="C8932" s="300" t="s">
        <v>9</v>
      </c>
      <c r="D8932" s="300" t="s">
        <v>10619</v>
      </c>
      <c r="E8932" s="302" t="s">
        <v>51</v>
      </c>
      <c r="F8932" s="423" t="s">
        <v>13008</v>
      </c>
      <c r="G8932" s="423"/>
      <c r="H8932" s="423">
        <v>2.1121E-3</v>
      </c>
      <c r="I8932" s="423"/>
      <c r="J8932" s="424">
        <v>0.40389999999999998</v>
      </c>
      <c r="K8932" s="424"/>
      <c r="L8932" s="424"/>
    </row>
    <row r="8933" spans="1:12" ht="24" customHeight="1">
      <c r="A8933" s="300" t="s">
        <v>12986</v>
      </c>
      <c r="B8933" s="301" t="s">
        <v>13009</v>
      </c>
      <c r="C8933" s="300" t="s">
        <v>9</v>
      </c>
      <c r="D8933" s="300" t="s">
        <v>10769</v>
      </c>
      <c r="E8933" s="302" t="s">
        <v>51</v>
      </c>
      <c r="F8933" s="423" t="s">
        <v>13010</v>
      </c>
      <c r="G8933" s="423"/>
      <c r="H8933" s="423">
        <v>0.18986130000000001</v>
      </c>
      <c r="I8933" s="423"/>
      <c r="J8933" s="424">
        <v>0.2392</v>
      </c>
      <c r="K8933" s="424"/>
      <c r="L8933" s="424"/>
    </row>
    <row r="8934" spans="1:12" ht="24" customHeight="1">
      <c r="A8934" s="300" t="s">
        <v>12986</v>
      </c>
      <c r="B8934" s="301" t="s">
        <v>13011</v>
      </c>
      <c r="C8934" s="300" t="s">
        <v>9</v>
      </c>
      <c r="D8934" s="300" t="s">
        <v>10929</v>
      </c>
      <c r="E8934" s="302" t="s">
        <v>51</v>
      </c>
      <c r="F8934" s="423" t="s">
        <v>13012</v>
      </c>
      <c r="G8934" s="423"/>
      <c r="H8934" s="423">
        <v>1.8307E-3</v>
      </c>
      <c r="I8934" s="423"/>
      <c r="J8934" s="424">
        <v>0.27539999999999998</v>
      </c>
      <c r="K8934" s="424"/>
      <c r="L8934" s="424"/>
    </row>
    <row r="8935" spans="1:12" ht="24" customHeight="1">
      <c r="A8935" s="300" t="s">
        <v>12986</v>
      </c>
      <c r="B8935" s="301" t="s">
        <v>14998</v>
      </c>
      <c r="C8935" s="300" t="s">
        <v>9</v>
      </c>
      <c r="D8935" s="300" t="s">
        <v>10862</v>
      </c>
      <c r="E8935" s="302" t="s">
        <v>51</v>
      </c>
      <c r="F8935" s="423" t="s">
        <v>14999</v>
      </c>
      <c r="G8935" s="423"/>
      <c r="H8935" s="423">
        <v>0.99921570000000004</v>
      </c>
      <c r="I8935" s="423"/>
      <c r="J8935" s="424">
        <v>147.78399999999999</v>
      </c>
      <c r="K8935" s="424"/>
      <c r="L8935" s="424"/>
    </row>
    <row r="8936" spans="1:12" ht="24" customHeight="1">
      <c r="A8936" s="300" t="s">
        <v>12986</v>
      </c>
      <c r="B8936" s="301" t="s">
        <v>13404</v>
      </c>
      <c r="C8936" s="300" t="s">
        <v>9</v>
      </c>
      <c r="D8936" s="300" t="s">
        <v>9968</v>
      </c>
      <c r="E8936" s="302" t="s">
        <v>23</v>
      </c>
      <c r="F8936" s="423" t="s">
        <v>13405</v>
      </c>
      <c r="G8936" s="423"/>
      <c r="H8936" s="423">
        <v>0.5266866</v>
      </c>
      <c r="I8936" s="423"/>
      <c r="J8936" s="424">
        <v>17.1173</v>
      </c>
      <c r="K8936" s="424"/>
      <c r="L8936" s="424"/>
    </row>
    <row r="8937" spans="1:12" ht="24" customHeight="1">
      <c r="A8937" s="300" t="s">
        <v>12986</v>
      </c>
      <c r="B8937" s="301" t="s">
        <v>15000</v>
      </c>
      <c r="C8937" s="300" t="s">
        <v>9</v>
      </c>
      <c r="D8937" s="300" t="s">
        <v>9561</v>
      </c>
      <c r="E8937" s="302" t="s">
        <v>51</v>
      </c>
      <c r="F8937" s="423" t="s">
        <v>15001</v>
      </c>
      <c r="G8937" s="423"/>
      <c r="H8937" s="423">
        <v>0.99921570000000004</v>
      </c>
      <c r="I8937" s="423"/>
      <c r="J8937" s="424">
        <v>64.049700000000001</v>
      </c>
      <c r="K8937" s="424"/>
      <c r="L8937" s="424"/>
    </row>
    <row r="8938" spans="1:12" ht="17.100000000000001" customHeight="1">
      <c r="A8938" s="298"/>
      <c r="B8938" s="298"/>
      <c r="C8938" s="298"/>
      <c r="D8938" s="298"/>
      <c r="E8938" s="298"/>
      <c r="F8938" s="298"/>
      <c r="G8938" s="298"/>
      <c r="H8938" s="298"/>
      <c r="I8938" s="298"/>
      <c r="J8938" s="298" t="s">
        <v>12992</v>
      </c>
      <c r="K8938" s="298"/>
      <c r="L8938" s="298" t="s">
        <v>15002</v>
      </c>
    </row>
    <row r="8939" spans="1:12">
      <c r="A8939" s="414" t="s">
        <v>13056</v>
      </c>
      <c r="B8939" s="414"/>
      <c r="C8939" s="414"/>
      <c r="D8939" s="414"/>
      <c r="E8939" s="414"/>
      <c r="F8939" s="414"/>
      <c r="G8939" s="414"/>
      <c r="H8939" s="414"/>
      <c r="I8939" s="294"/>
      <c r="J8939" s="294"/>
      <c r="K8939" s="294"/>
      <c r="L8939" s="294"/>
    </row>
    <row r="8940" spans="1:12" ht="17.100000000000001" customHeight="1">
      <c r="A8940" s="294" t="s">
        <v>12978</v>
      </c>
      <c r="B8940" s="298" t="s">
        <v>12979</v>
      </c>
      <c r="C8940" s="294" t="s">
        <v>12980</v>
      </c>
      <c r="D8940" s="294" t="s">
        <v>12981</v>
      </c>
      <c r="E8940" s="299" t="s">
        <v>12982</v>
      </c>
      <c r="F8940" s="413" t="s">
        <v>12983</v>
      </c>
      <c r="G8940" s="413"/>
      <c r="H8940" s="413" t="s">
        <v>12984</v>
      </c>
      <c r="I8940" s="413"/>
      <c r="J8940" s="413" t="s">
        <v>12985</v>
      </c>
      <c r="K8940" s="413"/>
      <c r="L8940" s="413"/>
    </row>
    <row r="8941" spans="1:12" ht="24" customHeight="1">
      <c r="A8941" s="300" t="s">
        <v>12986</v>
      </c>
      <c r="B8941" s="301" t="s">
        <v>13057</v>
      </c>
      <c r="C8941" s="300" t="s">
        <v>9</v>
      </c>
      <c r="D8941" s="300" t="s">
        <v>12549</v>
      </c>
      <c r="E8941" s="302" t="s">
        <v>27</v>
      </c>
      <c r="F8941" s="423" t="s">
        <v>12948</v>
      </c>
      <c r="G8941" s="423"/>
      <c r="H8941" s="423">
        <v>1.6986667</v>
      </c>
      <c r="I8941" s="423"/>
      <c r="J8941" s="424">
        <v>1.1041000000000001</v>
      </c>
      <c r="K8941" s="424"/>
      <c r="L8941" s="424"/>
    </row>
    <row r="8942" spans="1:12" ht="17.100000000000001" customHeight="1">
      <c r="A8942" s="298"/>
      <c r="B8942" s="298"/>
      <c r="C8942" s="298"/>
      <c r="D8942" s="298"/>
      <c r="E8942" s="298"/>
      <c r="F8942" s="298"/>
      <c r="G8942" s="298"/>
      <c r="H8942" s="298"/>
      <c r="I8942" s="298"/>
      <c r="J8942" s="298" t="s">
        <v>12992</v>
      </c>
      <c r="K8942" s="298"/>
      <c r="L8942" s="298" t="s">
        <v>14255</v>
      </c>
    </row>
    <row r="8943" spans="1:12">
      <c r="A8943" s="414" t="s">
        <v>13058</v>
      </c>
      <c r="B8943" s="414"/>
      <c r="C8943" s="414"/>
      <c r="D8943" s="414"/>
      <c r="E8943" s="414"/>
      <c r="F8943" s="414"/>
      <c r="G8943" s="414"/>
      <c r="H8943" s="414"/>
      <c r="I8943" s="294"/>
      <c r="J8943" s="294"/>
      <c r="K8943" s="294"/>
      <c r="L8943" s="294"/>
    </row>
    <row r="8944" spans="1:12" ht="17.100000000000001" customHeight="1">
      <c r="A8944" s="294" t="s">
        <v>12978</v>
      </c>
      <c r="B8944" s="298" t="s">
        <v>12979</v>
      </c>
      <c r="C8944" s="294" t="s">
        <v>12980</v>
      </c>
      <c r="D8944" s="294" t="s">
        <v>12981</v>
      </c>
      <c r="E8944" s="299" t="s">
        <v>12982</v>
      </c>
      <c r="F8944" s="413" t="s">
        <v>12983</v>
      </c>
      <c r="G8944" s="413"/>
      <c r="H8944" s="413" t="s">
        <v>12984</v>
      </c>
      <c r="I8944" s="413"/>
      <c r="J8944" s="413" t="s">
        <v>12985</v>
      </c>
      <c r="K8944" s="413"/>
      <c r="L8944" s="413"/>
    </row>
    <row r="8945" spans="1:12" ht="24" customHeight="1">
      <c r="A8945" s="300" t="s">
        <v>12986</v>
      </c>
      <c r="B8945" s="301" t="s">
        <v>13059</v>
      </c>
      <c r="C8945" s="300" t="s">
        <v>9</v>
      </c>
      <c r="D8945" s="300" t="s">
        <v>12535</v>
      </c>
      <c r="E8945" s="302" t="s">
        <v>27</v>
      </c>
      <c r="F8945" s="423" t="s">
        <v>12936</v>
      </c>
      <c r="G8945" s="423"/>
      <c r="H8945" s="423">
        <v>1.6986667</v>
      </c>
      <c r="I8945" s="423"/>
      <c r="J8945" s="424">
        <v>8.4900000000000003E-2</v>
      </c>
      <c r="K8945" s="424"/>
      <c r="L8945" s="424"/>
    </row>
    <row r="8946" spans="1:12" ht="17.100000000000001" customHeight="1">
      <c r="A8946" s="298"/>
      <c r="B8946" s="298"/>
      <c r="C8946" s="298"/>
      <c r="D8946" s="298"/>
      <c r="E8946" s="298"/>
      <c r="F8946" s="298"/>
      <c r="G8946" s="298"/>
      <c r="H8946" s="298"/>
      <c r="I8946" s="298"/>
      <c r="J8946" s="298" t="s">
        <v>12992</v>
      </c>
      <c r="K8946" s="298"/>
      <c r="L8946" s="298" t="s">
        <v>12935</v>
      </c>
    </row>
    <row r="8947" spans="1:12">
      <c r="A8947" s="414" t="s">
        <v>13060</v>
      </c>
      <c r="B8947" s="414"/>
      <c r="C8947" s="414"/>
      <c r="D8947" s="414"/>
      <c r="E8947" s="414"/>
      <c r="F8947" s="414"/>
      <c r="G8947" s="414"/>
      <c r="H8947" s="414"/>
      <c r="I8947" s="294"/>
      <c r="J8947" s="294"/>
      <c r="K8947" s="294"/>
      <c r="L8947" s="294"/>
    </row>
    <row r="8948" spans="1:12" ht="17.100000000000001" customHeight="1">
      <c r="A8948" s="294" t="s">
        <v>12978</v>
      </c>
      <c r="B8948" s="298" t="s">
        <v>12979</v>
      </c>
      <c r="C8948" s="294" t="s">
        <v>12980</v>
      </c>
      <c r="D8948" s="294" t="s">
        <v>12981</v>
      </c>
      <c r="E8948" s="299" t="s">
        <v>12982</v>
      </c>
      <c r="F8948" s="413" t="s">
        <v>12983</v>
      </c>
      <c r="G8948" s="413"/>
      <c r="H8948" s="413" t="s">
        <v>12984</v>
      </c>
      <c r="I8948" s="413"/>
      <c r="J8948" s="413" t="s">
        <v>12985</v>
      </c>
      <c r="K8948" s="413"/>
      <c r="L8948" s="413"/>
    </row>
    <row r="8949" spans="1:12" ht="24" customHeight="1">
      <c r="A8949" s="300" t="s">
        <v>12986</v>
      </c>
      <c r="B8949" s="301" t="s">
        <v>13061</v>
      </c>
      <c r="C8949" s="300" t="s">
        <v>9</v>
      </c>
      <c r="D8949" s="300" t="s">
        <v>12522</v>
      </c>
      <c r="E8949" s="302" t="s">
        <v>27</v>
      </c>
      <c r="F8949" s="423" t="s">
        <v>12964</v>
      </c>
      <c r="G8949" s="423"/>
      <c r="H8949" s="423">
        <v>1.6986667</v>
      </c>
      <c r="I8949" s="423"/>
      <c r="J8949" s="424">
        <v>4.2976000000000001</v>
      </c>
      <c r="K8949" s="424"/>
      <c r="L8949" s="424"/>
    </row>
    <row r="8950" spans="1:12" ht="24" customHeight="1">
      <c r="A8950" s="300" t="s">
        <v>12986</v>
      </c>
      <c r="B8950" s="301" t="s">
        <v>13062</v>
      </c>
      <c r="C8950" s="300" t="s">
        <v>9</v>
      </c>
      <c r="D8950" s="300" t="s">
        <v>12527</v>
      </c>
      <c r="E8950" s="302" t="s">
        <v>27</v>
      </c>
      <c r="F8950" s="423" t="s">
        <v>13063</v>
      </c>
      <c r="G8950" s="423"/>
      <c r="H8950" s="423">
        <v>1.6986667</v>
      </c>
      <c r="I8950" s="423"/>
      <c r="J8950" s="424">
        <v>0.57750000000000001</v>
      </c>
      <c r="K8950" s="424"/>
      <c r="L8950" s="424"/>
    </row>
    <row r="8951" spans="1:12" ht="17.100000000000001" customHeight="1">
      <c r="A8951" s="298"/>
      <c r="B8951" s="298"/>
      <c r="C8951" s="298"/>
      <c r="D8951" s="298"/>
      <c r="E8951" s="298"/>
      <c r="F8951" s="298"/>
      <c r="G8951" s="298"/>
      <c r="H8951" s="298"/>
      <c r="I8951" s="298"/>
      <c r="J8951" s="298" t="s">
        <v>12992</v>
      </c>
      <c r="K8951" s="298"/>
      <c r="L8951" s="298" t="s">
        <v>15003</v>
      </c>
    </row>
    <row r="8952" spans="1:12" ht="17.100000000000001" customHeight="1">
      <c r="A8952" s="294" t="s">
        <v>13014</v>
      </c>
      <c r="B8952" s="294"/>
      <c r="C8952" s="294"/>
      <c r="D8952" s="294"/>
      <c r="E8952" s="294"/>
      <c r="F8952" s="294"/>
      <c r="G8952" s="294"/>
      <c r="H8952" s="294"/>
      <c r="I8952" s="294"/>
      <c r="J8952" s="294"/>
      <c r="K8952" s="294"/>
      <c r="L8952" s="294"/>
    </row>
    <row r="8953" spans="1:12" ht="17.100000000000001" customHeight="1">
      <c r="A8953" s="298"/>
      <c r="B8953" s="298"/>
      <c r="C8953" s="298"/>
      <c r="D8953" s="298"/>
      <c r="E8953" s="298"/>
      <c r="F8953" s="298"/>
      <c r="G8953" s="298"/>
      <c r="H8953" s="298"/>
      <c r="I8953" s="298"/>
      <c r="J8953" s="298" t="s">
        <v>13015</v>
      </c>
      <c r="K8953" s="298"/>
      <c r="L8953" s="298" t="s">
        <v>15004</v>
      </c>
    </row>
    <row r="8954" spans="1:12" ht="17.100000000000001" customHeight="1">
      <c r="A8954" s="298"/>
      <c r="B8954" s="298"/>
      <c r="C8954" s="298"/>
      <c r="D8954" s="298"/>
      <c r="E8954" s="298"/>
      <c r="F8954" s="298"/>
      <c r="G8954" s="298"/>
      <c r="H8954" s="298"/>
      <c r="I8954" s="298"/>
      <c r="J8954" s="298" t="s">
        <v>13017</v>
      </c>
      <c r="K8954" s="298" t="s">
        <v>13018</v>
      </c>
      <c r="L8954" s="298" t="s">
        <v>14792</v>
      </c>
    </row>
    <row r="8955" spans="1:12" ht="17.100000000000001" customHeight="1">
      <c r="A8955" s="298"/>
      <c r="B8955" s="298"/>
      <c r="C8955" s="298"/>
      <c r="D8955" s="298"/>
      <c r="E8955" s="298"/>
      <c r="F8955" s="298"/>
      <c r="G8955" s="298"/>
      <c r="H8955" s="298"/>
      <c r="I8955" s="298"/>
      <c r="J8955" s="298" t="s">
        <v>13020</v>
      </c>
      <c r="K8955" s="298"/>
      <c r="L8955" s="298" t="s">
        <v>15005</v>
      </c>
    </row>
    <row r="8956" spans="1:12" ht="17.100000000000001" customHeight="1">
      <c r="A8956" s="298"/>
      <c r="B8956" s="298"/>
      <c r="C8956" s="298"/>
      <c r="D8956" s="298"/>
      <c r="E8956" s="298"/>
      <c r="F8956" s="298"/>
      <c r="G8956" s="298"/>
      <c r="H8956" s="298"/>
      <c r="I8956" s="298"/>
      <c r="J8956" s="298" t="s">
        <v>13022</v>
      </c>
      <c r="K8956" s="298" t="s">
        <v>12974</v>
      </c>
      <c r="L8956" s="298" t="s">
        <v>15006</v>
      </c>
    </row>
    <row r="8957" spans="1:12" ht="17.100000000000001" customHeight="1">
      <c r="A8957" s="298"/>
      <c r="B8957" s="298"/>
      <c r="C8957" s="298"/>
      <c r="D8957" s="298"/>
      <c r="E8957" s="298"/>
      <c r="F8957" s="298"/>
      <c r="G8957" s="298"/>
      <c r="H8957" s="298"/>
      <c r="I8957" s="298"/>
      <c r="J8957" s="298" t="s">
        <v>13024</v>
      </c>
      <c r="K8957" s="298"/>
      <c r="L8957" s="298" t="s">
        <v>15007</v>
      </c>
    </row>
    <row r="8958" spans="1:12" ht="30" customHeight="1">
      <c r="A8958" s="299"/>
      <c r="B8958" s="299"/>
      <c r="C8958" s="299"/>
      <c r="D8958" s="299"/>
      <c r="E8958" s="299"/>
      <c r="F8958" s="299"/>
      <c r="G8958" s="299"/>
      <c r="H8958" s="299"/>
      <c r="I8958" s="299"/>
      <c r="J8958" s="299"/>
      <c r="K8958" s="299"/>
      <c r="L8958" s="299"/>
    </row>
    <row r="8959" spans="1:12" ht="36" customHeight="1">
      <c r="A8959" s="295" t="s">
        <v>15008</v>
      </c>
      <c r="B8959" s="296" t="s">
        <v>15009</v>
      </c>
      <c r="C8959" s="295" t="s">
        <v>9</v>
      </c>
      <c r="D8959" s="295" t="s">
        <v>1687</v>
      </c>
      <c r="E8959" s="297" t="s">
        <v>51</v>
      </c>
      <c r="F8959" s="296"/>
      <c r="G8959" s="296"/>
      <c r="H8959" s="296"/>
      <c r="I8959" s="296"/>
      <c r="J8959" s="296"/>
      <c r="K8959" s="296"/>
      <c r="L8959" s="296"/>
    </row>
    <row r="8960" spans="1:12">
      <c r="A8960" s="414" t="s">
        <v>12977</v>
      </c>
      <c r="B8960" s="414"/>
      <c r="C8960" s="414"/>
      <c r="D8960" s="414"/>
      <c r="E8960" s="414"/>
      <c r="F8960" s="414"/>
      <c r="G8960" s="414"/>
      <c r="H8960" s="414"/>
      <c r="I8960" s="294"/>
      <c r="J8960" s="294"/>
      <c r="K8960" s="294"/>
      <c r="L8960" s="294"/>
    </row>
    <row r="8961" spans="1:12" ht="17.100000000000001" customHeight="1">
      <c r="A8961" s="294" t="s">
        <v>12978</v>
      </c>
      <c r="B8961" s="298" t="s">
        <v>12979</v>
      </c>
      <c r="C8961" s="294" t="s">
        <v>12980</v>
      </c>
      <c r="D8961" s="294" t="s">
        <v>12981</v>
      </c>
      <c r="E8961" s="299" t="s">
        <v>12982</v>
      </c>
      <c r="F8961" s="413" t="s">
        <v>12983</v>
      </c>
      <c r="G8961" s="413"/>
      <c r="H8961" s="413" t="s">
        <v>12984</v>
      </c>
      <c r="I8961" s="413"/>
      <c r="J8961" s="413" t="s">
        <v>12985</v>
      </c>
      <c r="K8961" s="413"/>
      <c r="L8961" s="413"/>
    </row>
    <row r="8962" spans="1:12" ht="24" customHeight="1">
      <c r="A8962" s="300" t="s">
        <v>12986</v>
      </c>
      <c r="B8962" s="301" t="s">
        <v>13085</v>
      </c>
      <c r="C8962" s="300" t="s">
        <v>9</v>
      </c>
      <c r="D8962" s="300" t="s">
        <v>7909</v>
      </c>
      <c r="E8962" s="302" t="s">
        <v>51</v>
      </c>
      <c r="F8962" s="423" t="s">
        <v>13086</v>
      </c>
      <c r="G8962" s="423"/>
      <c r="H8962" s="423">
        <v>7.18E-4</v>
      </c>
      <c r="I8962" s="423"/>
      <c r="J8962" s="424">
        <v>7.4700000000000003E-2</v>
      </c>
      <c r="K8962" s="424"/>
      <c r="L8962" s="424"/>
    </row>
    <row r="8963" spans="1:12" ht="24" customHeight="1">
      <c r="A8963" s="300" t="s">
        <v>12986</v>
      </c>
      <c r="B8963" s="301" t="s">
        <v>13087</v>
      </c>
      <c r="C8963" s="300" t="s">
        <v>9</v>
      </c>
      <c r="D8963" s="300" t="s">
        <v>8873</v>
      </c>
      <c r="E8963" s="302" t="s">
        <v>51</v>
      </c>
      <c r="F8963" s="423" t="s">
        <v>13088</v>
      </c>
      <c r="G8963" s="423"/>
      <c r="H8963" s="423">
        <v>6.8499999999999998E-5</v>
      </c>
      <c r="I8963" s="423"/>
      <c r="J8963" s="424">
        <v>5.96E-2</v>
      </c>
      <c r="K8963" s="424"/>
      <c r="L8963" s="424"/>
    </row>
    <row r="8964" spans="1:12" ht="48" customHeight="1">
      <c r="A8964" s="300" t="s">
        <v>12986</v>
      </c>
      <c r="B8964" s="301" t="s">
        <v>13089</v>
      </c>
      <c r="C8964" s="300" t="s">
        <v>9</v>
      </c>
      <c r="D8964" s="300" t="s">
        <v>9227</v>
      </c>
      <c r="E8964" s="302" t="s">
        <v>51</v>
      </c>
      <c r="F8964" s="423" t="s">
        <v>13090</v>
      </c>
      <c r="G8964" s="423"/>
      <c r="H8964" s="423">
        <v>4.7899999999999999E-5</v>
      </c>
      <c r="I8964" s="423"/>
      <c r="J8964" s="424">
        <v>6.4000000000000001E-2</v>
      </c>
      <c r="K8964" s="424"/>
      <c r="L8964" s="424"/>
    </row>
    <row r="8965" spans="1:12" ht="24" customHeight="1">
      <c r="A8965" s="300" t="s">
        <v>12986</v>
      </c>
      <c r="B8965" s="301" t="s">
        <v>13091</v>
      </c>
      <c r="C8965" s="300" t="s">
        <v>9</v>
      </c>
      <c r="D8965" s="300" t="s">
        <v>9580</v>
      </c>
      <c r="E8965" s="302" t="s">
        <v>51</v>
      </c>
      <c r="F8965" s="423" t="s">
        <v>13092</v>
      </c>
      <c r="G8965" s="423"/>
      <c r="H8965" s="423">
        <v>4.6900000000000002E-5</v>
      </c>
      <c r="I8965" s="423"/>
      <c r="J8965" s="424">
        <v>4.2000000000000003E-2</v>
      </c>
      <c r="K8965" s="424"/>
      <c r="L8965" s="424"/>
    </row>
    <row r="8966" spans="1:12" ht="24" customHeight="1">
      <c r="A8966" s="300" t="s">
        <v>12986</v>
      </c>
      <c r="B8966" s="301" t="s">
        <v>12987</v>
      </c>
      <c r="C8966" s="300" t="s">
        <v>9</v>
      </c>
      <c r="D8966" s="300" t="s">
        <v>9831</v>
      </c>
      <c r="E8966" s="302" t="s">
        <v>12988</v>
      </c>
      <c r="F8966" s="423" t="s">
        <v>12989</v>
      </c>
      <c r="G8966" s="423"/>
      <c r="H8966" s="423">
        <v>1.6615700000000001E-2</v>
      </c>
      <c r="I8966" s="423"/>
      <c r="J8966" s="424">
        <v>0.16819999999999999</v>
      </c>
      <c r="K8966" s="424"/>
      <c r="L8966" s="424"/>
    </row>
    <row r="8967" spans="1:12" ht="36" customHeight="1">
      <c r="A8967" s="300" t="s">
        <v>12986</v>
      </c>
      <c r="B8967" s="301" t="s">
        <v>12990</v>
      </c>
      <c r="C8967" s="300" t="s">
        <v>9</v>
      </c>
      <c r="D8967" s="300" t="s">
        <v>11426</v>
      </c>
      <c r="E8967" s="302" t="s">
        <v>51</v>
      </c>
      <c r="F8967" s="423" t="s">
        <v>12991</v>
      </c>
      <c r="G8967" s="423"/>
      <c r="H8967" s="423">
        <v>8.7080000000000002E-4</v>
      </c>
      <c r="I8967" s="423"/>
      <c r="J8967" s="424">
        <v>0.11509999999999999</v>
      </c>
      <c r="K8967" s="424"/>
      <c r="L8967" s="424"/>
    </row>
    <row r="8968" spans="1:12" ht="17.100000000000001" customHeight="1">
      <c r="A8968" s="298"/>
      <c r="B8968" s="298"/>
      <c r="C8968" s="298"/>
      <c r="D8968" s="298"/>
      <c r="E8968" s="298"/>
      <c r="F8968" s="298"/>
      <c r="G8968" s="298"/>
      <c r="H8968" s="298"/>
      <c r="I8968" s="298"/>
      <c r="J8968" s="298" t="s">
        <v>12992</v>
      </c>
      <c r="K8968" s="298"/>
      <c r="L8968" s="298" t="s">
        <v>13491</v>
      </c>
    </row>
    <row r="8969" spans="1:12">
      <c r="A8969" s="414" t="s">
        <v>12994</v>
      </c>
      <c r="B8969" s="414"/>
      <c r="C8969" s="414"/>
      <c r="D8969" s="414"/>
      <c r="E8969" s="414"/>
      <c r="F8969" s="414"/>
      <c r="G8969" s="414"/>
      <c r="H8969" s="414"/>
      <c r="I8969" s="294"/>
      <c r="J8969" s="294"/>
      <c r="K8969" s="294"/>
      <c r="L8969" s="294"/>
    </row>
    <row r="8970" spans="1:12" ht="17.100000000000001" customHeight="1">
      <c r="A8970" s="294" t="s">
        <v>12978</v>
      </c>
      <c r="B8970" s="298" t="s">
        <v>12979</v>
      </c>
      <c r="C8970" s="294" t="s">
        <v>12980</v>
      </c>
      <c r="D8970" s="294" t="s">
        <v>12981</v>
      </c>
      <c r="E8970" s="299" t="s">
        <v>12982</v>
      </c>
      <c r="F8970" s="413" t="s">
        <v>12983</v>
      </c>
      <c r="G8970" s="413"/>
      <c r="H8970" s="413" t="s">
        <v>12984</v>
      </c>
      <c r="I8970" s="413"/>
      <c r="J8970" s="413" t="s">
        <v>12985</v>
      </c>
      <c r="K8970" s="413"/>
      <c r="L8970" s="413"/>
    </row>
    <row r="8971" spans="1:12" ht="24" customHeight="1">
      <c r="A8971" s="300" t="s">
        <v>12986</v>
      </c>
      <c r="B8971" s="301" t="s">
        <v>13195</v>
      </c>
      <c r="C8971" s="300" t="s">
        <v>9</v>
      </c>
      <c r="D8971" s="300" t="s">
        <v>8821</v>
      </c>
      <c r="E8971" s="302" t="s">
        <v>27</v>
      </c>
      <c r="F8971" s="423" t="s">
        <v>13196</v>
      </c>
      <c r="G8971" s="423"/>
      <c r="H8971" s="423">
        <v>0.44514409999999999</v>
      </c>
      <c r="I8971" s="423"/>
      <c r="J8971" s="424">
        <v>3.2006000000000001</v>
      </c>
      <c r="K8971" s="424"/>
      <c r="L8971" s="424"/>
    </row>
    <row r="8972" spans="1:12" ht="24" customHeight="1">
      <c r="A8972" s="300" t="s">
        <v>12986</v>
      </c>
      <c r="B8972" s="301" t="s">
        <v>13093</v>
      </c>
      <c r="C8972" s="300" t="s">
        <v>9</v>
      </c>
      <c r="D8972" s="300" t="s">
        <v>10857</v>
      </c>
      <c r="E8972" s="302" t="s">
        <v>27</v>
      </c>
      <c r="F8972" s="423" t="s">
        <v>13094</v>
      </c>
      <c r="G8972" s="423"/>
      <c r="H8972" s="423">
        <v>0.29414230000000002</v>
      </c>
      <c r="I8972" s="423"/>
      <c r="J8972" s="424">
        <v>1.5206999999999999</v>
      </c>
      <c r="K8972" s="424"/>
      <c r="L8972" s="424"/>
    </row>
    <row r="8973" spans="1:12" ht="24" customHeight="1">
      <c r="A8973" s="300" t="s">
        <v>12986</v>
      </c>
      <c r="B8973" s="301" t="s">
        <v>14993</v>
      </c>
      <c r="C8973" s="300" t="s">
        <v>9</v>
      </c>
      <c r="D8973" s="300" t="s">
        <v>9946</v>
      </c>
      <c r="E8973" s="302" t="s">
        <v>27</v>
      </c>
      <c r="F8973" s="423" t="s">
        <v>14994</v>
      </c>
      <c r="G8973" s="423"/>
      <c r="H8973" s="423">
        <v>0.4843672</v>
      </c>
      <c r="I8973" s="423"/>
      <c r="J8973" s="424">
        <v>3.4390000000000001</v>
      </c>
      <c r="K8973" s="424"/>
      <c r="L8973" s="424"/>
    </row>
    <row r="8974" spans="1:12" ht="17.100000000000001" customHeight="1">
      <c r="A8974" s="298"/>
      <c r="B8974" s="298"/>
      <c r="C8974" s="298"/>
      <c r="D8974" s="298"/>
      <c r="E8974" s="298"/>
      <c r="F8974" s="298"/>
      <c r="G8974" s="298"/>
      <c r="H8974" s="298"/>
      <c r="I8974" s="298"/>
      <c r="J8974" s="298" t="s">
        <v>12992</v>
      </c>
      <c r="K8974" s="298"/>
      <c r="L8974" s="298" t="s">
        <v>15010</v>
      </c>
    </row>
    <row r="8975" spans="1:12">
      <c r="A8975" s="414" t="s">
        <v>12998</v>
      </c>
      <c r="B8975" s="414"/>
      <c r="C8975" s="414"/>
      <c r="D8975" s="414"/>
      <c r="E8975" s="414"/>
      <c r="F8975" s="414"/>
      <c r="G8975" s="414"/>
      <c r="H8975" s="414"/>
      <c r="I8975" s="294"/>
      <c r="J8975" s="294"/>
      <c r="K8975" s="294"/>
      <c r="L8975" s="294"/>
    </row>
    <row r="8976" spans="1:12" ht="17.100000000000001" customHeight="1">
      <c r="A8976" s="294" t="s">
        <v>12978</v>
      </c>
      <c r="B8976" s="298" t="s">
        <v>12979</v>
      </c>
      <c r="C8976" s="294" t="s">
        <v>12980</v>
      </c>
      <c r="D8976" s="294" t="s">
        <v>12981</v>
      </c>
      <c r="E8976" s="299" t="s">
        <v>12982</v>
      </c>
      <c r="F8976" s="413" t="s">
        <v>12983</v>
      </c>
      <c r="G8976" s="413"/>
      <c r="H8976" s="413" t="s">
        <v>12984</v>
      </c>
      <c r="I8976" s="413"/>
      <c r="J8976" s="413" t="s">
        <v>12985</v>
      </c>
      <c r="K8976" s="413"/>
      <c r="L8976" s="413"/>
    </row>
    <row r="8977" spans="1:12" ht="24" customHeight="1">
      <c r="A8977" s="300" t="s">
        <v>12986</v>
      </c>
      <c r="B8977" s="301" t="s">
        <v>13394</v>
      </c>
      <c r="C8977" s="300" t="s">
        <v>9</v>
      </c>
      <c r="D8977" s="300" t="s">
        <v>9012</v>
      </c>
      <c r="E8977" s="302" t="s">
        <v>51</v>
      </c>
      <c r="F8977" s="423" t="s">
        <v>13395</v>
      </c>
      <c r="G8977" s="423"/>
      <c r="H8977" s="423">
        <v>8.9955499999999994E-2</v>
      </c>
      <c r="I8977" s="423"/>
      <c r="J8977" s="424">
        <v>0.34539999999999998</v>
      </c>
      <c r="K8977" s="424"/>
      <c r="L8977" s="424"/>
    </row>
    <row r="8978" spans="1:12" ht="24" customHeight="1">
      <c r="A8978" s="300" t="s">
        <v>12986</v>
      </c>
      <c r="B8978" s="301" t="s">
        <v>15011</v>
      </c>
      <c r="C8978" s="300" t="s">
        <v>9</v>
      </c>
      <c r="D8978" s="300" t="s">
        <v>11858</v>
      </c>
      <c r="E8978" s="302" t="s">
        <v>51</v>
      </c>
      <c r="F8978" s="423" t="s">
        <v>15012</v>
      </c>
      <c r="G8978" s="423"/>
      <c r="H8978" s="423">
        <v>0.99950600000000001</v>
      </c>
      <c r="I8978" s="423"/>
      <c r="J8978" s="424">
        <v>50.484999999999999</v>
      </c>
      <c r="K8978" s="424"/>
      <c r="L8978" s="424"/>
    </row>
    <row r="8979" spans="1:12" ht="24" customHeight="1">
      <c r="A8979" s="300" t="s">
        <v>12986</v>
      </c>
      <c r="B8979" s="301" t="s">
        <v>13099</v>
      </c>
      <c r="C8979" s="300" t="s">
        <v>9</v>
      </c>
      <c r="D8979" s="300" t="s">
        <v>7224</v>
      </c>
      <c r="E8979" s="302" t="s">
        <v>51</v>
      </c>
      <c r="F8979" s="423" t="s">
        <v>13100</v>
      </c>
      <c r="G8979" s="423"/>
      <c r="H8979" s="423">
        <v>8.4808999999999996E-3</v>
      </c>
      <c r="I8979" s="423"/>
      <c r="J8979" s="424">
        <v>7.7899999999999997E-2</v>
      </c>
      <c r="K8979" s="424"/>
      <c r="L8979" s="424"/>
    </row>
    <row r="8980" spans="1:12" ht="24" customHeight="1">
      <c r="A8980" s="300" t="s">
        <v>12986</v>
      </c>
      <c r="B8980" s="301" t="s">
        <v>13101</v>
      </c>
      <c r="C8980" s="300" t="s">
        <v>9</v>
      </c>
      <c r="D8980" s="300" t="s">
        <v>7359</v>
      </c>
      <c r="E8980" s="302" t="s">
        <v>51</v>
      </c>
      <c r="F8980" s="423" t="s">
        <v>13102</v>
      </c>
      <c r="G8980" s="423"/>
      <c r="H8980" s="423">
        <v>2.7369999999999998E-4</v>
      </c>
      <c r="I8980" s="423"/>
      <c r="J8980" s="424">
        <v>3.5200000000000002E-2</v>
      </c>
      <c r="K8980" s="424"/>
      <c r="L8980" s="424"/>
    </row>
    <row r="8981" spans="1:12" ht="24" customHeight="1">
      <c r="A8981" s="300" t="s">
        <v>12986</v>
      </c>
      <c r="B8981" s="301" t="s">
        <v>13103</v>
      </c>
      <c r="C8981" s="300" t="s">
        <v>9</v>
      </c>
      <c r="D8981" s="300" t="s">
        <v>8851</v>
      </c>
      <c r="E8981" s="302" t="s">
        <v>51</v>
      </c>
      <c r="F8981" s="423" t="s">
        <v>13104</v>
      </c>
      <c r="G8981" s="423"/>
      <c r="H8981" s="423">
        <v>2.1910000000000001E-4</v>
      </c>
      <c r="I8981" s="423"/>
      <c r="J8981" s="424">
        <v>4.24E-2</v>
      </c>
      <c r="K8981" s="424"/>
      <c r="L8981" s="424"/>
    </row>
    <row r="8982" spans="1:12" ht="24" customHeight="1">
      <c r="A8982" s="300" t="s">
        <v>12986</v>
      </c>
      <c r="B8982" s="301" t="s">
        <v>13105</v>
      </c>
      <c r="C8982" s="300" t="s">
        <v>9</v>
      </c>
      <c r="D8982" s="300" t="s">
        <v>8852</v>
      </c>
      <c r="E8982" s="302" t="s">
        <v>51</v>
      </c>
      <c r="F8982" s="423" t="s">
        <v>13106</v>
      </c>
      <c r="G8982" s="423"/>
      <c r="H8982" s="423">
        <v>4.6900000000000002E-5</v>
      </c>
      <c r="I8982" s="423"/>
      <c r="J8982" s="424">
        <v>2.5700000000000001E-2</v>
      </c>
      <c r="K8982" s="424"/>
      <c r="L8982" s="424"/>
    </row>
    <row r="8983" spans="1:12" ht="24" customHeight="1">
      <c r="A8983" s="300" t="s">
        <v>12986</v>
      </c>
      <c r="B8983" s="301" t="s">
        <v>13107</v>
      </c>
      <c r="C8983" s="300" t="s">
        <v>9</v>
      </c>
      <c r="D8983" s="300" t="s">
        <v>9000</v>
      </c>
      <c r="E8983" s="302" t="s">
        <v>51</v>
      </c>
      <c r="F8983" s="423" t="s">
        <v>13108</v>
      </c>
      <c r="G8983" s="423"/>
      <c r="H8983" s="423">
        <v>9.6529000000000007E-3</v>
      </c>
      <c r="I8983" s="423"/>
      <c r="J8983" s="424">
        <v>6.54E-2</v>
      </c>
      <c r="K8983" s="424"/>
      <c r="L8983" s="424"/>
    </row>
    <row r="8984" spans="1:12" ht="24" customHeight="1">
      <c r="A8984" s="300" t="s">
        <v>12986</v>
      </c>
      <c r="B8984" s="301" t="s">
        <v>13109</v>
      </c>
      <c r="C8984" s="300" t="s">
        <v>9</v>
      </c>
      <c r="D8984" s="300" t="s">
        <v>9574</v>
      </c>
      <c r="E8984" s="302" t="s">
        <v>51</v>
      </c>
      <c r="F8984" s="423" t="s">
        <v>13110</v>
      </c>
      <c r="G8984" s="423"/>
      <c r="H8984" s="423">
        <v>3.0612999999999999E-3</v>
      </c>
      <c r="I8984" s="423"/>
      <c r="J8984" s="424">
        <v>2.7E-2</v>
      </c>
      <c r="K8984" s="424"/>
      <c r="L8984" s="424"/>
    </row>
    <row r="8985" spans="1:12" ht="24" customHeight="1">
      <c r="A8985" s="300" t="s">
        <v>12986</v>
      </c>
      <c r="B8985" s="301" t="s">
        <v>13111</v>
      </c>
      <c r="C8985" s="300" t="s">
        <v>9</v>
      </c>
      <c r="D8985" s="300" t="s">
        <v>10714</v>
      </c>
      <c r="E8985" s="302" t="s">
        <v>93</v>
      </c>
      <c r="F8985" s="423" t="s">
        <v>13112</v>
      </c>
      <c r="G8985" s="423"/>
      <c r="H8985" s="423">
        <v>1.6088000000000001E-3</v>
      </c>
      <c r="I8985" s="423"/>
      <c r="J8985" s="424">
        <v>2.46E-2</v>
      </c>
      <c r="K8985" s="424"/>
      <c r="L8985" s="424"/>
    </row>
    <row r="8986" spans="1:12" ht="24" customHeight="1">
      <c r="A8986" s="300" t="s">
        <v>12986</v>
      </c>
      <c r="B8986" s="301" t="s">
        <v>13113</v>
      </c>
      <c r="C8986" s="300" t="s">
        <v>9</v>
      </c>
      <c r="D8986" s="300" t="s">
        <v>10809</v>
      </c>
      <c r="E8986" s="302" t="s">
        <v>51</v>
      </c>
      <c r="F8986" s="423" t="s">
        <v>13114</v>
      </c>
      <c r="G8986" s="423"/>
      <c r="H8986" s="423">
        <v>1.6088000000000001E-3</v>
      </c>
      <c r="I8986" s="423"/>
      <c r="J8986" s="424">
        <v>1.9300000000000001E-2</v>
      </c>
      <c r="K8986" s="424"/>
      <c r="L8986" s="424"/>
    </row>
    <row r="8987" spans="1:12" ht="24" customHeight="1">
      <c r="A8987" s="300" t="s">
        <v>12986</v>
      </c>
      <c r="B8987" s="301" t="s">
        <v>13115</v>
      </c>
      <c r="C8987" s="300" t="s">
        <v>9</v>
      </c>
      <c r="D8987" s="300" t="s">
        <v>10810</v>
      </c>
      <c r="E8987" s="302" t="s">
        <v>51</v>
      </c>
      <c r="F8987" s="423" t="s">
        <v>13116</v>
      </c>
      <c r="G8987" s="423"/>
      <c r="H8987" s="423">
        <v>1.6088000000000001E-3</v>
      </c>
      <c r="I8987" s="423"/>
      <c r="J8987" s="424">
        <v>4.2799999999999998E-2</v>
      </c>
      <c r="K8987" s="424"/>
      <c r="L8987" s="424"/>
    </row>
    <row r="8988" spans="1:12" ht="24" customHeight="1">
      <c r="A8988" s="300" t="s">
        <v>12986</v>
      </c>
      <c r="B8988" s="301" t="s">
        <v>13117</v>
      </c>
      <c r="C8988" s="300" t="s">
        <v>9</v>
      </c>
      <c r="D8988" s="300" t="s">
        <v>10837</v>
      </c>
      <c r="E8988" s="302" t="s">
        <v>51</v>
      </c>
      <c r="F8988" s="423" t="s">
        <v>13118</v>
      </c>
      <c r="G8988" s="423"/>
      <c r="H8988" s="423">
        <v>5.4799999999999997E-5</v>
      </c>
      <c r="I8988" s="423"/>
      <c r="J8988" s="424">
        <v>2.4400000000000002E-2</v>
      </c>
      <c r="K8988" s="424"/>
      <c r="L8988" s="424"/>
    </row>
    <row r="8989" spans="1:12" ht="24" customHeight="1">
      <c r="A8989" s="300" t="s">
        <v>12986</v>
      </c>
      <c r="B8989" s="301" t="s">
        <v>13003</v>
      </c>
      <c r="C8989" s="300" t="s">
        <v>9</v>
      </c>
      <c r="D8989" s="300" t="s">
        <v>7216</v>
      </c>
      <c r="E8989" s="302" t="s">
        <v>51</v>
      </c>
      <c r="F8989" s="423" t="s">
        <v>13004</v>
      </c>
      <c r="G8989" s="423"/>
      <c r="H8989" s="423">
        <v>3.2223E-3</v>
      </c>
      <c r="I8989" s="423"/>
      <c r="J8989" s="424">
        <v>0.1077</v>
      </c>
      <c r="K8989" s="424"/>
      <c r="L8989" s="424"/>
    </row>
    <row r="8990" spans="1:12" ht="24" customHeight="1">
      <c r="A8990" s="300" t="s">
        <v>12986</v>
      </c>
      <c r="B8990" s="301" t="s">
        <v>13005</v>
      </c>
      <c r="C8990" s="300" t="s">
        <v>9</v>
      </c>
      <c r="D8990" s="300" t="s">
        <v>7393</v>
      </c>
      <c r="E8990" s="302" t="s">
        <v>12988</v>
      </c>
      <c r="F8990" s="423" t="s">
        <v>13006</v>
      </c>
      <c r="G8990" s="423"/>
      <c r="H8990" s="423">
        <v>1.9384999999999999E-3</v>
      </c>
      <c r="I8990" s="423"/>
      <c r="J8990" s="424">
        <v>0.1047</v>
      </c>
      <c r="K8990" s="424"/>
      <c r="L8990" s="424"/>
    </row>
    <row r="8991" spans="1:12" ht="24" customHeight="1">
      <c r="A8991" s="300" t="s">
        <v>12986</v>
      </c>
      <c r="B8991" s="301" t="s">
        <v>13007</v>
      </c>
      <c r="C8991" s="300" t="s">
        <v>9</v>
      </c>
      <c r="D8991" s="300" t="s">
        <v>10619</v>
      </c>
      <c r="E8991" s="302" t="s">
        <v>51</v>
      </c>
      <c r="F8991" s="423" t="s">
        <v>13008</v>
      </c>
      <c r="G8991" s="423"/>
      <c r="H8991" s="423">
        <v>1.5038E-3</v>
      </c>
      <c r="I8991" s="423"/>
      <c r="J8991" s="424">
        <v>0.28760000000000002</v>
      </c>
      <c r="K8991" s="424"/>
      <c r="L8991" s="424"/>
    </row>
    <row r="8992" spans="1:12" ht="24" customHeight="1">
      <c r="A8992" s="300" t="s">
        <v>12986</v>
      </c>
      <c r="B8992" s="301" t="s">
        <v>13009</v>
      </c>
      <c r="C8992" s="300" t="s">
        <v>9</v>
      </c>
      <c r="D8992" s="300" t="s">
        <v>10769</v>
      </c>
      <c r="E8992" s="302" t="s">
        <v>51</v>
      </c>
      <c r="F8992" s="423" t="s">
        <v>13010</v>
      </c>
      <c r="G8992" s="423"/>
      <c r="H8992" s="423">
        <v>0.13517580000000001</v>
      </c>
      <c r="I8992" s="423"/>
      <c r="J8992" s="424">
        <v>0.17030000000000001</v>
      </c>
      <c r="K8992" s="424"/>
      <c r="L8992" s="424"/>
    </row>
    <row r="8993" spans="1:12" ht="24" customHeight="1">
      <c r="A8993" s="300" t="s">
        <v>12986</v>
      </c>
      <c r="B8993" s="301" t="s">
        <v>13011</v>
      </c>
      <c r="C8993" s="300" t="s">
        <v>9</v>
      </c>
      <c r="D8993" s="300" t="s">
        <v>10929</v>
      </c>
      <c r="E8993" s="302" t="s">
        <v>51</v>
      </c>
      <c r="F8993" s="423" t="s">
        <v>13012</v>
      </c>
      <c r="G8993" s="423"/>
      <c r="H8993" s="423">
        <v>1.3033000000000001E-3</v>
      </c>
      <c r="I8993" s="423"/>
      <c r="J8993" s="424">
        <v>0.1961</v>
      </c>
      <c r="K8993" s="424"/>
      <c r="L8993" s="424"/>
    </row>
    <row r="8994" spans="1:12" ht="24" customHeight="1">
      <c r="A8994" s="300" t="s">
        <v>12986</v>
      </c>
      <c r="B8994" s="301" t="s">
        <v>14998</v>
      </c>
      <c r="C8994" s="300" t="s">
        <v>9</v>
      </c>
      <c r="D8994" s="300" t="s">
        <v>10862</v>
      </c>
      <c r="E8994" s="302" t="s">
        <v>51</v>
      </c>
      <c r="F8994" s="423" t="s">
        <v>14999</v>
      </c>
      <c r="G8994" s="423"/>
      <c r="H8994" s="423">
        <v>0.99950600000000001</v>
      </c>
      <c r="I8994" s="423"/>
      <c r="J8994" s="424">
        <v>147.82689999999999</v>
      </c>
      <c r="K8994" s="424"/>
      <c r="L8994" s="424"/>
    </row>
    <row r="8995" spans="1:12" ht="24" customHeight="1">
      <c r="A8995" s="300" t="s">
        <v>12986</v>
      </c>
      <c r="B8995" s="301" t="s">
        <v>13404</v>
      </c>
      <c r="C8995" s="300" t="s">
        <v>9</v>
      </c>
      <c r="D8995" s="300" t="s">
        <v>9968</v>
      </c>
      <c r="E8995" s="302" t="s">
        <v>23</v>
      </c>
      <c r="F8995" s="423" t="s">
        <v>13405</v>
      </c>
      <c r="G8995" s="423"/>
      <c r="H8995" s="423">
        <v>0.29725309999999999</v>
      </c>
      <c r="I8995" s="423"/>
      <c r="J8995" s="424">
        <v>9.6607000000000003</v>
      </c>
      <c r="K8995" s="424"/>
      <c r="L8995" s="424"/>
    </row>
    <row r="8996" spans="1:12" ht="24" customHeight="1">
      <c r="A8996" s="300" t="s">
        <v>12986</v>
      </c>
      <c r="B8996" s="301" t="s">
        <v>15013</v>
      </c>
      <c r="C8996" s="300" t="s">
        <v>9</v>
      </c>
      <c r="D8996" s="300" t="s">
        <v>8389</v>
      </c>
      <c r="E8996" s="302" t="s">
        <v>51</v>
      </c>
      <c r="F8996" s="423" t="s">
        <v>15014</v>
      </c>
      <c r="G8996" s="423"/>
      <c r="H8996" s="423">
        <v>0.99950600000000001</v>
      </c>
      <c r="I8996" s="423"/>
      <c r="J8996" s="424">
        <v>118.13160000000001</v>
      </c>
      <c r="K8996" s="424"/>
      <c r="L8996" s="424"/>
    </row>
    <row r="8997" spans="1:12" ht="17.100000000000001" customHeight="1">
      <c r="A8997" s="298"/>
      <c r="B8997" s="298"/>
      <c r="C8997" s="298"/>
      <c r="D8997" s="298"/>
      <c r="E8997" s="298"/>
      <c r="F8997" s="298"/>
      <c r="G8997" s="298"/>
      <c r="H8997" s="298"/>
      <c r="I8997" s="298"/>
      <c r="J8997" s="298" t="s">
        <v>12992</v>
      </c>
      <c r="K8997" s="298"/>
      <c r="L8997" s="298" t="s">
        <v>15015</v>
      </c>
    </row>
    <row r="8998" spans="1:12">
      <c r="A8998" s="414" t="s">
        <v>13056</v>
      </c>
      <c r="B8998" s="414"/>
      <c r="C8998" s="414"/>
      <c r="D8998" s="414"/>
      <c r="E8998" s="414"/>
      <c r="F8998" s="414"/>
      <c r="G8998" s="414"/>
      <c r="H8998" s="414"/>
      <c r="I8998" s="294"/>
      <c r="J8998" s="294"/>
      <c r="K8998" s="294"/>
      <c r="L8998" s="294"/>
    </row>
    <row r="8999" spans="1:12" ht="17.100000000000001" customHeight="1">
      <c r="A8999" s="294" t="s">
        <v>12978</v>
      </c>
      <c r="B8999" s="298" t="s">
        <v>12979</v>
      </c>
      <c r="C8999" s="294" t="s">
        <v>12980</v>
      </c>
      <c r="D8999" s="294" t="s">
        <v>12981</v>
      </c>
      <c r="E8999" s="299" t="s">
        <v>12982</v>
      </c>
      <c r="F8999" s="413" t="s">
        <v>12983</v>
      </c>
      <c r="G8999" s="413"/>
      <c r="H8999" s="413" t="s">
        <v>12984</v>
      </c>
      <c r="I8999" s="413"/>
      <c r="J8999" s="413" t="s">
        <v>12985</v>
      </c>
      <c r="K8999" s="413"/>
      <c r="L8999" s="413"/>
    </row>
    <row r="9000" spans="1:12" ht="24" customHeight="1">
      <c r="A9000" s="300" t="s">
        <v>12986</v>
      </c>
      <c r="B9000" s="301" t="s">
        <v>13057</v>
      </c>
      <c r="C9000" s="300" t="s">
        <v>9</v>
      </c>
      <c r="D9000" s="300" t="s">
        <v>12549</v>
      </c>
      <c r="E9000" s="302" t="s">
        <v>27</v>
      </c>
      <c r="F9000" s="423" t="s">
        <v>12948</v>
      </c>
      <c r="G9000" s="423"/>
      <c r="H9000" s="423">
        <v>1.2094023</v>
      </c>
      <c r="I9000" s="423"/>
      <c r="J9000" s="424">
        <v>0.78610000000000002</v>
      </c>
      <c r="K9000" s="424"/>
      <c r="L9000" s="424"/>
    </row>
    <row r="9001" spans="1:12" ht="17.100000000000001" customHeight="1">
      <c r="A9001" s="298"/>
      <c r="B9001" s="298"/>
      <c r="C9001" s="298"/>
      <c r="D9001" s="298"/>
      <c r="E9001" s="298"/>
      <c r="F9001" s="298"/>
      <c r="G9001" s="298"/>
      <c r="H9001" s="298"/>
      <c r="I9001" s="298"/>
      <c r="J9001" s="298" t="s">
        <v>12992</v>
      </c>
      <c r="K9001" s="298"/>
      <c r="L9001" s="298" t="s">
        <v>13552</v>
      </c>
    </row>
    <row r="9002" spans="1:12">
      <c r="A9002" s="414" t="s">
        <v>13058</v>
      </c>
      <c r="B9002" s="414"/>
      <c r="C9002" s="414"/>
      <c r="D9002" s="414"/>
      <c r="E9002" s="414"/>
      <c r="F9002" s="414"/>
      <c r="G9002" s="414"/>
      <c r="H9002" s="414"/>
      <c r="I9002" s="294"/>
      <c r="J9002" s="294"/>
      <c r="K9002" s="294"/>
      <c r="L9002" s="294"/>
    </row>
    <row r="9003" spans="1:12" ht="17.100000000000001" customHeight="1">
      <c r="A9003" s="294" t="s">
        <v>12978</v>
      </c>
      <c r="B9003" s="298" t="s">
        <v>12979</v>
      </c>
      <c r="C9003" s="294" t="s">
        <v>12980</v>
      </c>
      <c r="D9003" s="294" t="s">
        <v>12981</v>
      </c>
      <c r="E9003" s="299" t="s">
        <v>12982</v>
      </c>
      <c r="F9003" s="413" t="s">
        <v>12983</v>
      </c>
      <c r="G9003" s="413"/>
      <c r="H9003" s="413" t="s">
        <v>12984</v>
      </c>
      <c r="I9003" s="413"/>
      <c r="J9003" s="413" t="s">
        <v>12985</v>
      </c>
      <c r="K9003" s="413"/>
      <c r="L9003" s="413"/>
    </row>
    <row r="9004" spans="1:12" ht="24" customHeight="1">
      <c r="A9004" s="300" t="s">
        <v>12986</v>
      </c>
      <c r="B9004" s="301" t="s">
        <v>13059</v>
      </c>
      <c r="C9004" s="300" t="s">
        <v>9</v>
      </c>
      <c r="D9004" s="300" t="s">
        <v>12535</v>
      </c>
      <c r="E9004" s="302" t="s">
        <v>27</v>
      </c>
      <c r="F9004" s="423" t="s">
        <v>12936</v>
      </c>
      <c r="G9004" s="423"/>
      <c r="H9004" s="423">
        <v>1.2094023</v>
      </c>
      <c r="I9004" s="423"/>
      <c r="J9004" s="424">
        <v>6.0499999999999998E-2</v>
      </c>
      <c r="K9004" s="424"/>
      <c r="L9004" s="424"/>
    </row>
    <row r="9005" spans="1:12" ht="17.100000000000001" customHeight="1">
      <c r="A9005" s="298"/>
      <c r="B9005" s="298"/>
      <c r="C9005" s="298"/>
      <c r="D9005" s="298"/>
      <c r="E9005" s="298"/>
      <c r="F9005" s="298"/>
      <c r="G9005" s="298"/>
      <c r="H9005" s="298"/>
      <c r="I9005" s="298"/>
      <c r="J9005" s="298" t="s">
        <v>12992</v>
      </c>
      <c r="K9005" s="298"/>
      <c r="L9005" s="298" t="s">
        <v>12960</v>
      </c>
    </row>
    <row r="9006" spans="1:12">
      <c r="A9006" s="414" t="s">
        <v>13060</v>
      </c>
      <c r="B9006" s="414"/>
      <c r="C9006" s="414"/>
      <c r="D9006" s="414"/>
      <c r="E9006" s="414"/>
      <c r="F9006" s="414"/>
      <c r="G9006" s="414"/>
      <c r="H9006" s="414"/>
      <c r="I9006" s="294"/>
      <c r="J9006" s="294"/>
      <c r="K9006" s="294"/>
      <c r="L9006" s="294"/>
    </row>
    <row r="9007" spans="1:12" ht="17.100000000000001" customHeight="1">
      <c r="A9007" s="294" t="s">
        <v>12978</v>
      </c>
      <c r="B9007" s="298" t="s">
        <v>12979</v>
      </c>
      <c r="C9007" s="294" t="s">
        <v>12980</v>
      </c>
      <c r="D9007" s="294" t="s">
        <v>12981</v>
      </c>
      <c r="E9007" s="299" t="s">
        <v>12982</v>
      </c>
      <c r="F9007" s="413" t="s">
        <v>12983</v>
      </c>
      <c r="G9007" s="413"/>
      <c r="H9007" s="413" t="s">
        <v>12984</v>
      </c>
      <c r="I9007" s="413"/>
      <c r="J9007" s="413" t="s">
        <v>12985</v>
      </c>
      <c r="K9007" s="413"/>
      <c r="L9007" s="413"/>
    </row>
    <row r="9008" spans="1:12" ht="24" customHeight="1">
      <c r="A9008" s="300" t="s">
        <v>12986</v>
      </c>
      <c r="B9008" s="301" t="s">
        <v>13061</v>
      </c>
      <c r="C9008" s="300" t="s">
        <v>9</v>
      </c>
      <c r="D9008" s="300" t="s">
        <v>12522</v>
      </c>
      <c r="E9008" s="302" t="s">
        <v>27</v>
      </c>
      <c r="F9008" s="423" t="s">
        <v>12964</v>
      </c>
      <c r="G9008" s="423"/>
      <c r="H9008" s="423">
        <v>1.2094023</v>
      </c>
      <c r="I9008" s="423"/>
      <c r="J9008" s="424">
        <v>3.0598000000000001</v>
      </c>
      <c r="K9008" s="424"/>
      <c r="L9008" s="424"/>
    </row>
    <row r="9009" spans="1:12" ht="24" customHeight="1">
      <c r="A9009" s="300" t="s">
        <v>12986</v>
      </c>
      <c r="B9009" s="301" t="s">
        <v>13062</v>
      </c>
      <c r="C9009" s="300" t="s">
        <v>9</v>
      </c>
      <c r="D9009" s="300" t="s">
        <v>12527</v>
      </c>
      <c r="E9009" s="302" t="s">
        <v>27</v>
      </c>
      <c r="F9009" s="423" t="s">
        <v>13063</v>
      </c>
      <c r="G9009" s="423"/>
      <c r="H9009" s="423">
        <v>1.2094023</v>
      </c>
      <c r="I9009" s="423"/>
      <c r="J9009" s="424">
        <v>0.41120000000000001</v>
      </c>
      <c r="K9009" s="424"/>
      <c r="L9009" s="424"/>
    </row>
    <row r="9010" spans="1:12" ht="17.100000000000001" customHeight="1">
      <c r="A9010" s="298"/>
      <c r="B9010" s="298"/>
      <c r="C9010" s="298"/>
      <c r="D9010" s="298"/>
      <c r="E9010" s="298"/>
      <c r="F9010" s="298"/>
      <c r="G9010" s="298"/>
      <c r="H9010" s="298"/>
      <c r="I9010" s="298"/>
      <c r="J9010" s="298" t="s">
        <v>12992</v>
      </c>
      <c r="K9010" s="298"/>
      <c r="L9010" s="298" t="s">
        <v>13184</v>
      </c>
    </row>
    <row r="9011" spans="1:12" ht="17.100000000000001" customHeight="1">
      <c r="A9011" s="294" t="s">
        <v>13014</v>
      </c>
      <c r="B9011" s="294"/>
      <c r="C9011" s="294"/>
      <c r="D9011" s="294"/>
      <c r="E9011" s="294"/>
      <c r="F9011" s="294"/>
      <c r="G9011" s="294"/>
      <c r="H9011" s="294"/>
      <c r="I9011" s="294"/>
      <c r="J9011" s="294"/>
      <c r="K9011" s="294"/>
      <c r="L9011" s="294"/>
    </row>
    <row r="9012" spans="1:12" ht="17.100000000000001" customHeight="1">
      <c r="A9012" s="298"/>
      <c r="B9012" s="298"/>
      <c r="C9012" s="298"/>
      <c r="D9012" s="298"/>
      <c r="E9012" s="298"/>
      <c r="F9012" s="298"/>
      <c r="G9012" s="298"/>
      <c r="H9012" s="298"/>
      <c r="I9012" s="298"/>
      <c r="J9012" s="298" t="s">
        <v>13015</v>
      </c>
      <c r="K9012" s="298"/>
      <c r="L9012" s="298" t="s">
        <v>15016</v>
      </c>
    </row>
    <row r="9013" spans="1:12" ht="17.100000000000001" customHeight="1">
      <c r="A9013" s="298"/>
      <c r="B9013" s="298"/>
      <c r="C9013" s="298"/>
      <c r="D9013" s="298"/>
      <c r="E9013" s="298"/>
      <c r="F9013" s="298"/>
      <c r="G9013" s="298"/>
      <c r="H9013" s="298"/>
      <c r="I9013" s="298"/>
      <c r="J9013" s="298" t="s">
        <v>13017</v>
      </c>
      <c r="K9013" s="298" t="s">
        <v>13018</v>
      </c>
      <c r="L9013" s="298" t="s">
        <v>15017</v>
      </c>
    </row>
    <row r="9014" spans="1:12" ht="17.100000000000001" customHeight="1">
      <c r="A9014" s="298"/>
      <c r="B9014" s="298"/>
      <c r="C9014" s="298"/>
      <c r="D9014" s="298"/>
      <c r="E9014" s="298"/>
      <c r="F9014" s="298"/>
      <c r="G9014" s="298"/>
      <c r="H9014" s="298"/>
      <c r="I9014" s="298"/>
      <c r="J9014" s="298" t="s">
        <v>13020</v>
      </c>
      <c r="K9014" s="298"/>
      <c r="L9014" s="298" t="s">
        <v>15018</v>
      </c>
    </row>
    <row r="9015" spans="1:12" ht="17.100000000000001" customHeight="1">
      <c r="A9015" s="298"/>
      <c r="B9015" s="298"/>
      <c r="C9015" s="298"/>
      <c r="D9015" s="298"/>
      <c r="E9015" s="298"/>
      <c r="F9015" s="298"/>
      <c r="G9015" s="298"/>
      <c r="H9015" s="298"/>
      <c r="I9015" s="298"/>
      <c r="J9015" s="298" t="s">
        <v>13022</v>
      </c>
      <c r="K9015" s="298" t="s">
        <v>12974</v>
      </c>
      <c r="L9015" s="298" t="s">
        <v>15019</v>
      </c>
    </row>
    <row r="9016" spans="1:12" ht="17.100000000000001" customHeight="1">
      <c r="A9016" s="298"/>
      <c r="B9016" s="298"/>
      <c r="C9016" s="298"/>
      <c r="D9016" s="298"/>
      <c r="E9016" s="298"/>
      <c r="F9016" s="298"/>
      <c r="G9016" s="298"/>
      <c r="H9016" s="298"/>
      <c r="I9016" s="298"/>
      <c r="J9016" s="298" t="s">
        <v>13024</v>
      </c>
      <c r="K9016" s="298"/>
      <c r="L9016" s="298" t="s">
        <v>15020</v>
      </c>
    </row>
    <row r="9017" spans="1:12" ht="30" customHeight="1">
      <c r="A9017" s="299"/>
      <c r="B9017" s="299"/>
      <c r="C9017" s="299"/>
      <c r="D9017" s="299"/>
      <c r="E9017" s="299"/>
      <c r="F9017" s="299"/>
      <c r="G9017" s="299"/>
      <c r="H9017" s="299"/>
      <c r="I9017" s="299"/>
      <c r="J9017" s="299"/>
      <c r="K9017" s="299"/>
      <c r="L9017" s="299"/>
    </row>
    <row r="9018" spans="1:12" ht="48" customHeight="1">
      <c r="A9018" s="295" t="s">
        <v>15021</v>
      </c>
      <c r="B9018" s="296" t="s">
        <v>15022</v>
      </c>
      <c r="C9018" s="295" t="s">
        <v>9</v>
      </c>
      <c r="D9018" s="295" t="s">
        <v>5601</v>
      </c>
      <c r="E9018" s="297" t="s">
        <v>51</v>
      </c>
      <c r="F9018" s="296"/>
      <c r="G9018" s="296"/>
      <c r="H9018" s="296"/>
      <c r="I9018" s="296"/>
      <c r="J9018" s="296"/>
      <c r="K9018" s="296"/>
      <c r="L9018" s="296"/>
    </row>
    <row r="9019" spans="1:12">
      <c r="A9019" s="414" t="s">
        <v>12977</v>
      </c>
      <c r="B9019" s="414"/>
      <c r="C9019" s="414"/>
      <c r="D9019" s="414"/>
      <c r="E9019" s="414"/>
      <c r="F9019" s="414"/>
      <c r="G9019" s="414"/>
      <c r="H9019" s="414"/>
      <c r="I9019" s="294"/>
      <c r="J9019" s="294"/>
      <c r="K9019" s="294"/>
      <c r="L9019" s="294"/>
    </row>
    <row r="9020" spans="1:12" ht="17.100000000000001" customHeight="1">
      <c r="A9020" s="294" t="s">
        <v>12978</v>
      </c>
      <c r="B9020" s="298" t="s">
        <v>12979</v>
      </c>
      <c r="C9020" s="294" t="s">
        <v>12980</v>
      </c>
      <c r="D9020" s="294" t="s">
        <v>12981</v>
      </c>
      <c r="E9020" s="299" t="s">
        <v>12982</v>
      </c>
      <c r="F9020" s="413" t="s">
        <v>12983</v>
      </c>
      <c r="G9020" s="413"/>
      <c r="H9020" s="413" t="s">
        <v>12984</v>
      </c>
      <c r="I9020" s="413"/>
      <c r="J9020" s="413" t="s">
        <v>12985</v>
      </c>
      <c r="K9020" s="413"/>
      <c r="L9020" s="413"/>
    </row>
    <row r="9021" spans="1:12" ht="24" customHeight="1">
      <c r="A9021" s="300" t="s">
        <v>12986</v>
      </c>
      <c r="B9021" s="301" t="s">
        <v>13085</v>
      </c>
      <c r="C9021" s="300" t="s">
        <v>9</v>
      </c>
      <c r="D9021" s="300" t="s">
        <v>7909</v>
      </c>
      <c r="E9021" s="302" t="s">
        <v>51</v>
      </c>
      <c r="F9021" s="423" t="s">
        <v>13086</v>
      </c>
      <c r="G9021" s="423"/>
      <c r="H9021" s="423">
        <v>3.7629E-3</v>
      </c>
      <c r="I9021" s="423"/>
      <c r="J9021" s="424">
        <v>0.39129999999999998</v>
      </c>
      <c r="K9021" s="424"/>
      <c r="L9021" s="424"/>
    </row>
    <row r="9022" spans="1:12" ht="24" customHeight="1">
      <c r="A9022" s="300" t="s">
        <v>12986</v>
      </c>
      <c r="B9022" s="301" t="s">
        <v>13087</v>
      </c>
      <c r="C9022" s="300" t="s">
        <v>9</v>
      </c>
      <c r="D9022" s="300" t="s">
        <v>8873</v>
      </c>
      <c r="E9022" s="302" t="s">
        <v>51</v>
      </c>
      <c r="F9022" s="423" t="s">
        <v>13088</v>
      </c>
      <c r="G9022" s="423"/>
      <c r="H9022" s="423">
        <v>3.5869999999999999E-4</v>
      </c>
      <c r="I9022" s="423"/>
      <c r="J9022" s="424">
        <v>0.31190000000000001</v>
      </c>
      <c r="K9022" s="424"/>
      <c r="L9022" s="424"/>
    </row>
    <row r="9023" spans="1:12" ht="48" customHeight="1">
      <c r="A9023" s="300" t="s">
        <v>12986</v>
      </c>
      <c r="B9023" s="301" t="s">
        <v>13089</v>
      </c>
      <c r="C9023" s="300" t="s">
        <v>9</v>
      </c>
      <c r="D9023" s="300" t="s">
        <v>9227</v>
      </c>
      <c r="E9023" s="302" t="s">
        <v>51</v>
      </c>
      <c r="F9023" s="423" t="s">
        <v>13090</v>
      </c>
      <c r="G9023" s="423"/>
      <c r="H9023" s="423">
        <v>2.5099999999999998E-4</v>
      </c>
      <c r="I9023" s="423"/>
      <c r="J9023" s="424">
        <v>0.33560000000000001</v>
      </c>
      <c r="K9023" s="424"/>
      <c r="L9023" s="424"/>
    </row>
    <row r="9024" spans="1:12" ht="24" customHeight="1">
      <c r="A9024" s="300" t="s">
        <v>12986</v>
      </c>
      <c r="B9024" s="301" t="s">
        <v>13091</v>
      </c>
      <c r="C9024" s="300" t="s">
        <v>9</v>
      </c>
      <c r="D9024" s="300" t="s">
        <v>9580</v>
      </c>
      <c r="E9024" s="302" t="s">
        <v>51</v>
      </c>
      <c r="F9024" s="423" t="s">
        <v>13092</v>
      </c>
      <c r="G9024" s="423"/>
      <c r="H9024" s="423">
        <v>2.4600000000000002E-4</v>
      </c>
      <c r="I9024" s="423"/>
      <c r="J9024" s="424">
        <v>0.2205</v>
      </c>
      <c r="K9024" s="424"/>
      <c r="L9024" s="424"/>
    </row>
    <row r="9025" spans="1:12" ht="24" customHeight="1">
      <c r="A9025" s="300" t="s">
        <v>12986</v>
      </c>
      <c r="B9025" s="301" t="s">
        <v>12987</v>
      </c>
      <c r="C9025" s="300" t="s">
        <v>9</v>
      </c>
      <c r="D9025" s="300" t="s">
        <v>9831</v>
      </c>
      <c r="E9025" s="302" t="s">
        <v>12988</v>
      </c>
      <c r="F9025" s="423" t="s">
        <v>12989</v>
      </c>
      <c r="G9025" s="423"/>
      <c r="H9025" s="423">
        <v>8.7079000000000004E-2</v>
      </c>
      <c r="I9025" s="423"/>
      <c r="J9025" s="424">
        <v>0.88119999999999998</v>
      </c>
      <c r="K9025" s="424"/>
      <c r="L9025" s="424"/>
    </row>
    <row r="9026" spans="1:12" ht="36" customHeight="1">
      <c r="A9026" s="300" t="s">
        <v>12986</v>
      </c>
      <c r="B9026" s="301" t="s">
        <v>12990</v>
      </c>
      <c r="C9026" s="300" t="s">
        <v>9</v>
      </c>
      <c r="D9026" s="300" t="s">
        <v>11426</v>
      </c>
      <c r="E9026" s="302" t="s">
        <v>51</v>
      </c>
      <c r="F9026" s="423" t="s">
        <v>12991</v>
      </c>
      <c r="G9026" s="423"/>
      <c r="H9026" s="423">
        <v>4.5634999999999998E-3</v>
      </c>
      <c r="I9026" s="423"/>
      <c r="J9026" s="424">
        <v>0.60319999999999996</v>
      </c>
      <c r="K9026" s="424"/>
      <c r="L9026" s="424"/>
    </row>
    <row r="9027" spans="1:12" ht="17.100000000000001" customHeight="1">
      <c r="A9027" s="298"/>
      <c r="B9027" s="298"/>
      <c r="C9027" s="298"/>
      <c r="D9027" s="298"/>
      <c r="E9027" s="298"/>
      <c r="F9027" s="298"/>
      <c r="G9027" s="298"/>
      <c r="H9027" s="298"/>
      <c r="I9027" s="298"/>
      <c r="J9027" s="298" t="s">
        <v>12992</v>
      </c>
      <c r="K9027" s="298"/>
      <c r="L9027" s="298" t="s">
        <v>14368</v>
      </c>
    </row>
    <row r="9028" spans="1:12">
      <c r="A9028" s="414" t="s">
        <v>12994</v>
      </c>
      <c r="B9028" s="414"/>
      <c r="C9028" s="414"/>
      <c r="D9028" s="414"/>
      <c r="E9028" s="414"/>
      <c r="F9028" s="414"/>
      <c r="G9028" s="414"/>
      <c r="H9028" s="414"/>
      <c r="I9028" s="294"/>
      <c r="J9028" s="294"/>
      <c r="K9028" s="294"/>
      <c r="L9028" s="294"/>
    </row>
    <row r="9029" spans="1:12" ht="17.100000000000001" customHeight="1">
      <c r="A9029" s="294" t="s">
        <v>12978</v>
      </c>
      <c r="B9029" s="298" t="s">
        <v>12979</v>
      </c>
      <c r="C9029" s="294" t="s">
        <v>12980</v>
      </c>
      <c r="D9029" s="294" t="s">
        <v>12981</v>
      </c>
      <c r="E9029" s="299" t="s">
        <v>12982</v>
      </c>
      <c r="F9029" s="413" t="s">
        <v>12983</v>
      </c>
      <c r="G9029" s="413"/>
      <c r="H9029" s="413" t="s">
        <v>12984</v>
      </c>
      <c r="I9029" s="413"/>
      <c r="J9029" s="413" t="s">
        <v>12985</v>
      </c>
      <c r="K9029" s="413"/>
      <c r="L9029" s="413"/>
    </row>
    <row r="9030" spans="1:12" ht="24" customHeight="1">
      <c r="A9030" s="300" t="s">
        <v>12986</v>
      </c>
      <c r="B9030" s="301" t="s">
        <v>13193</v>
      </c>
      <c r="C9030" s="300" t="s">
        <v>9</v>
      </c>
      <c r="D9030" s="300" t="s">
        <v>7200</v>
      </c>
      <c r="E9030" s="302" t="s">
        <v>27</v>
      </c>
      <c r="F9030" s="423" t="s">
        <v>13194</v>
      </c>
      <c r="G9030" s="423"/>
      <c r="H9030" s="423">
        <v>3.2430861000000002</v>
      </c>
      <c r="I9030" s="423"/>
      <c r="J9030" s="424">
        <v>16.507300000000001</v>
      </c>
      <c r="K9030" s="424"/>
      <c r="L9030" s="424"/>
    </row>
    <row r="9031" spans="1:12" ht="24" customHeight="1">
      <c r="A9031" s="300" t="s">
        <v>12986</v>
      </c>
      <c r="B9031" s="301" t="s">
        <v>13195</v>
      </c>
      <c r="C9031" s="300" t="s">
        <v>9</v>
      </c>
      <c r="D9031" s="300" t="s">
        <v>8821</v>
      </c>
      <c r="E9031" s="302" t="s">
        <v>27</v>
      </c>
      <c r="F9031" s="423" t="s">
        <v>13196</v>
      </c>
      <c r="G9031" s="423"/>
      <c r="H9031" s="423">
        <v>3.2430861000000002</v>
      </c>
      <c r="I9031" s="423"/>
      <c r="J9031" s="424">
        <v>23.317799999999998</v>
      </c>
      <c r="K9031" s="424"/>
      <c r="L9031" s="424"/>
    </row>
    <row r="9032" spans="1:12" ht="17.100000000000001" customHeight="1">
      <c r="A9032" s="298"/>
      <c r="B9032" s="298"/>
      <c r="C9032" s="298"/>
      <c r="D9032" s="298"/>
      <c r="E9032" s="298"/>
      <c r="F9032" s="298"/>
      <c r="G9032" s="298"/>
      <c r="H9032" s="298"/>
      <c r="I9032" s="298"/>
      <c r="J9032" s="298" t="s">
        <v>12992</v>
      </c>
      <c r="K9032" s="298"/>
      <c r="L9032" s="298" t="s">
        <v>15023</v>
      </c>
    </row>
    <row r="9033" spans="1:12">
      <c r="A9033" s="414" t="s">
        <v>12998</v>
      </c>
      <c r="B9033" s="414"/>
      <c r="C9033" s="414"/>
      <c r="D9033" s="414"/>
      <c r="E9033" s="414"/>
      <c r="F9033" s="414"/>
      <c r="G9033" s="414"/>
      <c r="H9033" s="414"/>
      <c r="I9033" s="294"/>
      <c r="J9033" s="294"/>
      <c r="K9033" s="294"/>
      <c r="L9033" s="294"/>
    </row>
    <row r="9034" spans="1:12" ht="17.100000000000001" customHeight="1">
      <c r="A9034" s="294" t="s">
        <v>12978</v>
      </c>
      <c r="B9034" s="298" t="s">
        <v>12979</v>
      </c>
      <c r="C9034" s="294" t="s">
        <v>12980</v>
      </c>
      <c r="D9034" s="294" t="s">
        <v>12981</v>
      </c>
      <c r="E9034" s="299" t="s">
        <v>12982</v>
      </c>
      <c r="F9034" s="413" t="s">
        <v>12983</v>
      </c>
      <c r="G9034" s="413"/>
      <c r="H9034" s="413" t="s">
        <v>12984</v>
      </c>
      <c r="I9034" s="413"/>
      <c r="J9034" s="413" t="s">
        <v>12985</v>
      </c>
      <c r="K9034" s="413"/>
      <c r="L9034" s="413"/>
    </row>
    <row r="9035" spans="1:12" ht="24" customHeight="1">
      <c r="A9035" s="300" t="s">
        <v>12986</v>
      </c>
      <c r="B9035" s="301" t="s">
        <v>13394</v>
      </c>
      <c r="C9035" s="300" t="s">
        <v>9</v>
      </c>
      <c r="D9035" s="300" t="s">
        <v>9012</v>
      </c>
      <c r="E9035" s="302" t="s">
        <v>51</v>
      </c>
      <c r="F9035" s="423" t="s">
        <v>13395</v>
      </c>
      <c r="G9035" s="423"/>
      <c r="H9035" s="423">
        <v>7.5999999999999998E-2</v>
      </c>
      <c r="I9035" s="423"/>
      <c r="J9035" s="424">
        <v>0.28999999999999998</v>
      </c>
      <c r="K9035" s="424"/>
      <c r="L9035" s="424"/>
    </row>
    <row r="9036" spans="1:12" ht="36" customHeight="1">
      <c r="A9036" s="300" t="s">
        <v>12986</v>
      </c>
      <c r="B9036" s="301" t="s">
        <v>13415</v>
      </c>
      <c r="C9036" s="300" t="s">
        <v>9</v>
      </c>
      <c r="D9036" s="300" t="s">
        <v>10232</v>
      </c>
      <c r="E9036" s="302" t="s">
        <v>51</v>
      </c>
      <c r="F9036" s="423" t="s">
        <v>13416</v>
      </c>
      <c r="G9036" s="423"/>
      <c r="H9036" s="423">
        <v>2</v>
      </c>
      <c r="I9036" s="423"/>
      <c r="J9036" s="424">
        <v>23.26</v>
      </c>
      <c r="K9036" s="424"/>
      <c r="L9036" s="424"/>
    </row>
    <row r="9037" spans="1:12" ht="24" customHeight="1">
      <c r="A9037" s="300" t="s">
        <v>12986</v>
      </c>
      <c r="B9037" s="301" t="s">
        <v>15024</v>
      </c>
      <c r="C9037" s="300" t="s">
        <v>9</v>
      </c>
      <c r="D9037" s="300" t="s">
        <v>8827</v>
      </c>
      <c r="E9037" s="302" t="s">
        <v>51</v>
      </c>
      <c r="F9037" s="423" t="s">
        <v>15025</v>
      </c>
      <c r="G9037" s="423"/>
      <c r="H9037" s="423">
        <v>1</v>
      </c>
      <c r="I9037" s="423"/>
      <c r="J9037" s="424">
        <v>33.909999999999997</v>
      </c>
      <c r="K9037" s="424"/>
      <c r="L9037" s="424"/>
    </row>
    <row r="9038" spans="1:12" ht="24" customHeight="1">
      <c r="A9038" s="300" t="s">
        <v>12986</v>
      </c>
      <c r="B9038" s="301" t="s">
        <v>15026</v>
      </c>
      <c r="C9038" s="300" t="s">
        <v>9</v>
      </c>
      <c r="D9038" s="300" t="s">
        <v>10010</v>
      </c>
      <c r="E9038" s="302" t="s">
        <v>51</v>
      </c>
      <c r="F9038" s="423" t="s">
        <v>15027</v>
      </c>
      <c r="G9038" s="423"/>
      <c r="H9038" s="423">
        <v>1</v>
      </c>
      <c r="I9038" s="423"/>
      <c r="J9038" s="424">
        <v>227.18</v>
      </c>
      <c r="K9038" s="424"/>
      <c r="L9038" s="424"/>
    </row>
    <row r="9039" spans="1:12" ht="24" customHeight="1">
      <c r="A9039" s="300" t="s">
        <v>12986</v>
      </c>
      <c r="B9039" s="301" t="s">
        <v>15028</v>
      </c>
      <c r="C9039" s="300" t="s">
        <v>9</v>
      </c>
      <c r="D9039" s="300" t="s">
        <v>10755</v>
      </c>
      <c r="E9039" s="302" t="s">
        <v>51</v>
      </c>
      <c r="F9039" s="423" t="s">
        <v>15029</v>
      </c>
      <c r="G9039" s="423"/>
      <c r="H9039" s="423">
        <v>1</v>
      </c>
      <c r="I9039" s="423"/>
      <c r="J9039" s="424">
        <v>35.119999999999997</v>
      </c>
      <c r="K9039" s="424"/>
      <c r="L9039" s="424"/>
    </row>
    <row r="9040" spans="1:12" ht="24" customHeight="1">
      <c r="A9040" s="300" t="s">
        <v>12986</v>
      </c>
      <c r="B9040" s="301" t="s">
        <v>13099</v>
      </c>
      <c r="C9040" s="300" t="s">
        <v>9</v>
      </c>
      <c r="D9040" s="300" t="s">
        <v>7224</v>
      </c>
      <c r="E9040" s="302" t="s">
        <v>51</v>
      </c>
      <c r="F9040" s="423" t="s">
        <v>13100</v>
      </c>
      <c r="G9040" s="423"/>
      <c r="H9040" s="423">
        <v>4.4446399999999997E-2</v>
      </c>
      <c r="I9040" s="423"/>
      <c r="J9040" s="424">
        <v>0.40849999999999997</v>
      </c>
      <c r="K9040" s="424"/>
      <c r="L9040" s="424"/>
    </row>
    <row r="9041" spans="1:12" ht="24" customHeight="1">
      <c r="A9041" s="300" t="s">
        <v>12986</v>
      </c>
      <c r="B9041" s="301" t="s">
        <v>13101</v>
      </c>
      <c r="C9041" s="300" t="s">
        <v>9</v>
      </c>
      <c r="D9041" s="300" t="s">
        <v>7359</v>
      </c>
      <c r="E9041" s="302" t="s">
        <v>51</v>
      </c>
      <c r="F9041" s="423" t="s">
        <v>13102</v>
      </c>
      <c r="G9041" s="423"/>
      <c r="H9041" s="423">
        <v>1.4344E-3</v>
      </c>
      <c r="I9041" s="423"/>
      <c r="J9041" s="424">
        <v>0.18429999999999999</v>
      </c>
      <c r="K9041" s="424"/>
      <c r="L9041" s="424"/>
    </row>
    <row r="9042" spans="1:12" ht="24" customHeight="1">
      <c r="A9042" s="300" t="s">
        <v>12986</v>
      </c>
      <c r="B9042" s="301" t="s">
        <v>13103</v>
      </c>
      <c r="C9042" s="300" t="s">
        <v>9</v>
      </c>
      <c r="D9042" s="300" t="s">
        <v>8851</v>
      </c>
      <c r="E9042" s="302" t="s">
        <v>51</v>
      </c>
      <c r="F9042" s="423" t="s">
        <v>13104</v>
      </c>
      <c r="G9042" s="423"/>
      <c r="H9042" s="423">
        <v>1.1478E-3</v>
      </c>
      <c r="I9042" s="423"/>
      <c r="J9042" s="424">
        <v>0.22220000000000001</v>
      </c>
      <c r="K9042" s="424"/>
      <c r="L9042" s="424"/>
    </row>
    <row r="9043" spans="1:12" ht="24" customHeight="1">
      <c r="A9043" s="300" t="s">
        <v>12986</v>
      </c>
      <c r="B9043" s="301" t="s">
        <v>13105</v>
      </c>
      <c r="C9043" s="300" t="s">
        <v>9</v>
      </c>
      <c r="D9043" s="300" t="s">
        <v>8852</v>
      </c>
      <c r="E9043" s="302" t="s">
        <v>51</v>
      </c>
      <c r="F9043" s="423" t="s">
        <v>13106</v>
      </c>
      <c r="G9043" s="423"/>
      <c r="H9043" s="423">
        <v>2.4600000000000002E-4</v>
      </c>
      <c r="I9043" s="423"/>
      <c r="J9043" s="424">
        <v>0.13489999999999999</v>
      </c>
      <c r="K9043" s="424"/>
      <c r="L9043" s="424"/>
    </row>
    <row r="9044" spans="1:12" ht="24" customHeight="1">
      <c r="A9044" s="300" t="s">
        <v>12986</v>
      </c>
      <c r="B9044" s="301" t="s">
        <v>13107</v>
      </c>
      <c r="C9044" s="300" t="s">
        <v>9</v>
      </c>
      <c r="D9044" s="300" t="s">
        <v>9000</v>
      </c>
      <c r="E9044" s="302" t="s">
        <v>51</v>
      </c>
      <c r="F9044" s="423" t="s">
        <v>13108</v>
      </c>
      <c r="G9044" s="423"/>
      <c r="H9044" s="423">
        <v>5.05887E-2</v>
      </c>
      <c r="I9044" s="423"/>
      <c r="J9044" s="424">
        <v>0.34250000000000003</v>
      </c>
      <c r="K9044" s="424"/>
      <c r="L9044" s="424"/>
    </row>
    <row r="9045" spans="1:12" ht="24" customHeight="1">
      <c r="A9045" s="300" t="s">
        <v>12986</v>
      </c>
      <c r="B9045" s="301" t="s">
        <v>13109</v>
      </c>
      <c r="C9045" s="300" t="s">
        <v>9</v>
      </c>
      <c r="D9045" s="300" t="s">
        <v>9574</v>
      </c>
      <c r="E9045" s="302" t="s">
        <v>51</v>
      </c>
      <c r="F9045" s="423" t="s">
        <v>13110</v>
      </c>
      <c r="G9045" s="423"/>
      <c r="H9045" s="423">
        <v>1.6043100000000001E-2</v>
      </c>
      <c r="I9045" s="423"/>
      <c r="J9045" s="424">
        <v>0.14169999999999999</v>
      </c>
      <c r="K9045" s="424"/>
      <c r="L9045" s="424"/>
    </row>
    <row r="9046" spans="1:12" ht="24" customHeight="1">
      <c r="A9046" s="300" t="s">
        <v>12986</v>
      </c>
      <c r="B9046" s="301" t="s">
        <v>13111</v>
      </c>
      <c r="C9046" s="300" t="s">
        <v>9</v>
      </c>
      <c r="D9046" s="300" t="s">
        <v>10714</v>
      </c>
      <c r="E9046" s="302" t="s">
        <v>93</v>
      </c>
      <c r="F9046" s="423" t="s">
        <v>13112</v>
      </c>
      <c r="G9046" s="423"/>
      <c r="H9046" s="423">
        <v>8.4317999999999997E-3</v>
      </c>
      <c r="I9046" s="423"/>
      <c r="J9046" s="424">
        <v>0.12870000000000001</v>
      </c>
      <c r="K9046" s="424"/>
      <c r="L9046" s="424"/>
    </row>
    <row r="9047" spans="1:12" ht="24" customHeight="1">
      <c r="A9047" s="300" t="s">
        <v>12986</v>
      </c>
      <c r="B9047" s="301" t="s">
        <v>13113</v>
      </c>
      <c r="C9047" s="300" t="s">
        <v>9</v>
      </c>
      <c r="D9047" s="300" t="s">
        <v>10809</v>
      </c>
      <c r="E9047" s="302" t="s">
        <v>51</v>
      </c>
      <c r="F9047" s="423" t="s">
        <v>13114</v>
      </c>
      <c r="G9047" s="423"/>
      <c r="H9047" s="423">
        <v>8.4317999999999997E-3</v>
      </c>
      <c r="I9047" s="423"/>
      <c r="J9047" s="424">
        <v>0.1012</v>
      </c>
      <c r="K9047" s="424"/>
      <c r="L9047" s="424"/>
    </row>
    <row r="9048" spans="1:12" ht="24" customHeight="1">
      <c r="A9048" s="300" t="s">
        <v>12986</v>
      </c>
      <c r="B9048" s="301" t="s">
        <v>13115</v>
      </c>
      <c r="C9048" s="300" t="s">
        <v>9</v>
      </c>
      <c r="D9048" s="300" t="s">
        <v>10810</v>
      </c>
      <c r="E9048" s="302" t="s">
        <v>51</v>
      </c>
      <c r="F9048" s="423" t="s">
        <v>13116</v>
      </c>
      <c r="G9048" s="423"/>
      <c r="H9048" s="423">
        <v>8.4317999999999997E-3</v>
      </c>
      <c r="I9048" s="423"/>
      <c r="J9048" s="424">
        <v>0.22439999999999999</v>
      </c>
      <c r="K9048" s="424"/>
      <c r="L9048" s="424"/>
    </row>
    <row r="9049" spans="1:12" ht="24" customHeight="1">
      <c r="A9049" s="300" t="s">
        <v>12986</v>
      </c>
      <c r="B9049" s="301" t="s">
        <v>13117</v>
      </c>
      <c r="C9049" s="300" t="s">
        <v>9</v>
      </c>
      <c r="D9049" s="300" t="s">
        <v>10837</v>
      </c>
      <c r="E9049" s="302" t="s">
        <v>51</v>
      </c>
      <c r="F9049" s="423" t="s">
        <v>13118</v>
      </c>
      <c r="G9049" s="423"/>
      <c r="H9049" s="423">
        <v>2.8719999999999999E-4</v>
      </c>
      <c r="I9049" s="423"/>
      <c r="J9049" s="424">
        <v>0.12790000000000001</v>
      </c>
      <c r="K9049" s="424"/>
      <c r="L9049" s="424"/>
    </row>
    <row r="9050" spans="1:12" ht="24" customHeight="1">
      <c r="A9050" s="300" t="s">
        <v>12986</v>
      </c>
      <c r="B9050" s="301" t="s">
        <v>13003</v>
      </c>
      <c r="C9050" s="300" t="s">
        <v>9</v>
      </c>
      <c r="D9050" s="300" t="s">
        <v>7216</v>
      </c>
      <c r="E9050" s="302" t="s">
        <v>51</v>
      </c>
      <c r="F9050" s="423" t="s">
        <v>13004</v>
      </c>
      <c r="G9050" s="423"/>
      <c r="H9050" s="423">
        <v>1.68875E-2</v>
      </c>
      <c r="I9050" s="423"/>
      <c r="J9050" s="424">
        <v>0.56420000000000003</v>
      </c>
      <c r="K9050" s="424"/>
      <c r="L9050" s="424"/>
    </row>
    <row r="9051" spans="1:12" ht="24" customHeight="1">
      <c r="A9051" s="300" t="s">
        <v>12986</v>
      </c>
      <c r="B9051" s="301" t="s">
        <v>13005</v>
      </c>
      <c r="C9051" s="300" t="s">
        <v>9</v>
      </c>
      <c r="D9051" s="300" t="s">
        <v>7393</v>
      </c>
      <c r="E9051" s="302" t="s">
        <v>12988</v>
      </c>
      <c r="F9051" s="423" t="s">
        <v>13006</v>
      </c>
      <c r="G9051" s="423"/>
      <c r="H9051" s="423">
        <v>1.01595E-2</v>
      </c>
      <c r="I9051" s="423"/>
      <c r="J9051" s="424">
        <v>0.54859999999999998</v>
      </c>
      <c r="K9051" s="424"/>
      <c r="L9051" s="424"/>
    </row>
    <row r="9052" spans="1:12" ht="24" customHeight="1">
      <c r="A9052" s="300" t="s">
        <v>12986</v>
      </c>
      <c r="B9052" s="301" t="s">
        <v>13007</v>
      </c>
      <c r="C9052" s="300" t="s">
        <v>9</v>
      </c>
      <c r="D9052" s="300" t="s">
        <v>10619</v>
      </c>
      <c r="E9052" s="302" t="s">
        <v>51</v>
      </c>
      <c r="F9052" s="423" t="s">
        <v>13008</v>
      </c>
      <c r="G9052" s="423"/>
      <c r="H9052" s="423">
        <v>7.8808999999999997E-3</v>
      </c>
      <c r="I9052" s="423"/>
      <c r="J9052" s="424">
        <v>1.5072000000000001</v>
      </c>
      <c r="K9052" s="424"/>
      <c r="L9052" s="424"/>
    </row>
    <row r="9053" spans="1:12" ht="24" customHeight="1">
      <c r="A9053" s="300" t="s">
        <v>12986</v>
      </c>
      <c r="B9053" s="301" t="s">
        <v>13009</v>
      </c>
      <c r="C9053" s="300" t="s">
        <v>9</v>
      </c>
      <c r="D9053" s="300" t="s">
        <v>10769</v>
      </c>
      <c r="E9053" s="302" t="s">
        <v>51</v>
      </c>
      <c r="F9053" s="423" t="s">
        <v>13010</v>
      </c>
      <c r="G9053" s="423"/>
      <c r="H9053" s="423">
        <v>0.70842280000000002</v>
      </c>
      <c r="I9053" s="423"/>
      <c r="J9053" s="424">
        <v>0.89259999999999995</v>
      </c>
      <c r="K9053" s="424"/>
      <c r="L9053" s="424"/>
    </row>
    <row r="9054" spans="1:12" ht="24" customHeight="1">
      <c r="A9054" s="300" t="s">
        <v>12986</v>
      </c>
      <c r="B9054" s="301" t="s">
        <v>13011</v>
      </c>
      <c r="C9054" s="300" t="s">
        <v>9</v>
      </c>
      <c r="D9054" s="300" t="s">
        <v>10929</v>
      </c>
      <c r="E9054" s="302" t="s">
        <v>51</v>
      </c>
      <c r="F9054" s="423" t="s">
        <v>13012</v>
      </c>
      <c r="G9054" s="423"/>
      <c r="H9054" s="423">
        <v>6.8300000000000001E-3</v>
      </c>
      <c r="I9054" s="423"/>
      <c r="J9054" s="424">
        <v>1.0276000000000001</v>
      </c>
      <c r="K9054" s="424"/>
      <c r="L9054" s="424"/>
    </row>
    <row r="9055" spans="1:12" ht="17.100000000000001" customHeight="1">
      <c r="A9055" s="298"/>
      <c r="B9055" s="298"/>
      <c r="C9055" s="298"/>
      <c r="D9055" s="298"/>
      <c r="E9055" s="298"/>
      <c r="F9055" s="298"/>
      <c r="G9055" s="298"/>
      <c r="H9055" s="298"/>
      <c r="I9055" s="298"/>
      <c r="J9055" s="298" t="s">
        <v>12992</v>
      </c>
      <c r="K9055" s="298"/>
      <c r="L9055" s="298" t="s">
        <v>15030</v>
      </c>
    </row>
    <row r="9056" spans="1:12">
      <c r="A9056" s="414" t="s">
        <v>13056</v>
      </c>
      <c r="B9056" s="414"/>
      <c r="C9056" s="414"/>
      <c r="D9056" s="414"/>
      <c r="E9056" s="414"/>
      <c r="F9056" s="414"/>
      <c r="G9056" s="414"/>
      <c r="H9056" s="414"/>
      <c r="I9056" s="294"/>
      <c r="J9056" s="294"/>
      <c r="K9056" s="294"/>
      <c r="L9056" s="294"/>
    </row>
    <row r="9057" spans="1:12" ht="17.100000000000001" customHeight="1">
      <c r="A9057" s="294" t="s">
        <v>12978</v>
      </c>
      <c r="B9057" s="298" t="s">
        <v>12979</v>
      </c>
      <c r="C9057" s="294" t="s">
        <v>12980</v>
      </c>
      <c r="D9057" s="294" t="s">
        <v>12981</v>
      </c>
      <c r="E9057" s="299" t="s">
        <v>12982</v>
      </c>
      <c r="F9057" s="413" t="s">
        <v>12983</v>
      </c>
      <c r="G9057" s="413"/>
      <c r="H9057" s="413" t="s">
        <v>12984</v>
      </c>
      <c r="I9057" s="413"/>
      <c r="J9057" s="413" t="s">
        <v>12985</v>
      </c>
      <c r="K9057" s="413"/>
      <c r="L9057" s="413"/>
    </row>
    <row r="9058" spans="1:12" ht="24" customHeight="1">
      <c r="A9058" s="300" t="s">
        <v>12986</v>
      </c>
      <c r="B9058" s="301" t="s">
        <v>13057</v>
      </c>
      <c r="C9058" s="300" t="s">
        <v>9</v>
      </c>
      <c r="D9058" s="300" t="s">
        <v>12549</v>
      </c>
      <c r="E9058" s="302" t="s">
        <v>27</v>
      </c>
      <c r="F9058" s="423" t="s">
        <v>12948</v>
      </c>
      <c r="G9058" s="423"/>
      <c r="H9058" s="423">
        <v>6.3381733999999996</v>
      </c>
      <c r="I9058" s="423"/>
      <c r="J9058" s="424">
        <v>4.1197999999999997</v>
      </c>
      <c r="K9058" s="424"/>
      <c r="L9058" s="424"/>
    </row>
    <row r="9059" spans="1:12" ht="17.100000000000001" customHeight="1">
      <c r="A9059" s="298"/>
      <c r="B9059" s="298"/>
      <c r="C9059" s="298"/>
      <c r="D9059" s="298"/>
      <c r="E9059" s="298"/>
      <c r="F9059" s="298"/>
      <c r="G9059" s="298"/>
      <c r="H9059" s="298"/>
      <c r="I9059" s="298"/>
      <c r="J9059" s="298" t="s">
        <v>12992</v>
      </c>
      <c r="K9059" s="298"/>
      <c r="L9059" s="298" t="s">
        <v>13463</v>
      </c>
    </row>
    <row r="9060" spans="1:12">
      <c r="A9060" s="414" t="s">
        <v>13058</v>
      </c>
      <c r="B9060" s="414"/>
      <c r="C9060" s="414"/>
      <c r="D9060" s="414"/>
      <c r="E9060" s="414"/>
      <c r="F9060" s="414"/>
      <c r="G9060" s="414"/>
      <c r="H9060" s="414"/>
      <c r="I9060" s="294"/>
      <c r="J9060" s="294"/>
      <c r="K9060" s="294"/>
      <c r="L9060" s="294"/>
    </row>
    <row r="9061" spans="1:12" ht="17.100000000000001" customHeight="1">
      <c r="A9061" s="294" t="s">
        <v>12978</v>
      </c>
      <c r="B9061" s="298" t="s">
        <v>12979</v>
      </c>
      <c r="C9061" s="294" t="s">
        <v>12980</v>
      </c>
      <c r="D9061" s="294" t="s">
        <v>12981</v>
      </c>
      <c r="E9061" s="299" t="s">
        <v>12982</v>
      </c>
      <c r="F9061" s="413" t="s">
        <v>12983</v>
      </c>
      <c r="G9061" s="413"/>
      <c r="H9061" s="413" t="s">
        <v>12984</v>
      </c>
      <c r="I9061" s="413"/>
      <c r="J9061" s="413" t="s">
        <v>12985</v>
      </c>
      <c r="K9061" s="413"/>
      <c r="L9061" s="413"/>
    </row>
    <row r="9062" spans="1:12" ht="24" customHeight="1">
      <c r="A9062" s="300" t="s">
        <v>12986</v>
      </c>
      <c r="B9062" s="301" t="s">
        <v>13059</v>
      </c>
      <c r="C9062" s="300" t="s">
        <v>9</v>
      </c>
      <c r="D9062" s="300" t="s">
        <v>12535</v>
      </c>
      <c r="E9062" s="302" t="s">
        <v>27</v>
      </c>
      <c r="F9062" s="423" t="s">
        <v>12936</v>
      </c>
      <c r="G9062" s="423"/>
      <c r="H9062" s="423">
        <v>6.3381733999999996</v>
      </c>
      <c r="I9062" s="423"/>
      <c r="J9062" s="424">
        <v>0.31690000000000002</v>
      </c>
      <c r="K9062" s="424"/>
      <c r="L9062" s="424"/>
    </row>
    <row r="9063" spans="1:12" ht="17.100000000000001" customHeight="1">
      <c r="A9063" s="298"/>
      <c r="B9063" s="298"/>
      <c r="C9063" s="298"/>
      <c r="D9063" s="298"/>
      <c r="E9063" s="298"/>
      <c r="F9063" s="298"/>
      <c r="G9063" s="298"/>
      <c r="H9063" s="298"/>
      <c r="I9063" s="298"/>
      <c r="J9063" s="298" t="s">
        <v>12992</v>
      </c>
      <c r="K9063" s="298"/>
      <c r="L9063" s="298" t="s">
        <v>13464</v>
      </c>
    </row>
    <row r="9064" spans="1:12">
      <c r="A9064" s="414" t="s">
        <v>13060</v>
      </c>
      <c r="B9064" s="414"/>
      <c r="C9064" s="414"/>
      <c r="D9064" s="414"/>
      <c r="E9064" s="414"/>
      <c r="F9064" s="414"/>
      <c r="G9064" s="414"/>
      <c r="H9064" s="414"/>
      <c r="I9064" s="294"/>
      <c r="J9064" s="294"/>
      <c r="K9064" s="294"/>
      <c r="L9064" s="294"/>
    </row>
    <row r="9065" spans="1:12" ht="17.100000000000001" customHeight="1">
      <c r="A9065" s="294" t="s">
        <v>12978</v>
      </c>
      <c r="B9065" s="298" t="s">
        <v>12979</v>
      </c>
      <c r="C9065" s="294" t="s">
        <v>12980</v>
      </c>
      <c r="D9065" s="294" t="s">
        <v>12981</v>
      </c>
      <c r="E9065" s="299" t="s">
        <v>12982</v>
      </c>
      <c r="F9065" s="413" t="s">
        <v>12983</v>
      </c>
      <c r="G9065" s="413"/>
      <c r="H9065" s="413" t="s">
        <v>12984</v>
      </c>
      <c r="I9065" s="413"/>
      <c r="J9065" s="413" t="s">
        <v>12985</v>
      </c>
      <c r="K9065" s="413"/>
      <c r="L9065" s="413"/>
    </row>
    <row r="9066" spans="1:12" ht="24" customHeight="1">
      <c r="A9066" s="300" t="s">
        <v>12986</v>
      </c>
      <c r="B9066" s="301" t="s">
        <v>13061</v>
      </c>
      <c r="C9066" s="300" t="s">
        <v>9</v>
      </c>
      <c r="D9066" s="300" t="s">
        <v>12522</v>
      </c>
      <c r="E9066" s="302" t="s">
        <v>27</v>
      </c>
      <c r="F9066" s="423" t="s">
        <v>12964</v>
      </c>
      <c r="G9066" s="423"/>
      <c r="H9066" s="423">
        <v>6.3381733999999996</v>
      </c>
      <c r="I9066" s="423"/>
      <c r="J9066" s="424">
        <v>16.035599999999999</v>
      </c>
      <c r="K9066" s="424"/>
      <c r="L9066" s="424"/>
    </row>
    <row r="9067" spans="1:12" ht="24" customHeight="1">
      <c r="A9067" s="300" t="s">
        <v>12986</v>
      </c>
      <c r="B9067" s="301" t="s">
        <v>13062</v>
      </c>
      <c r="C9067" s="300" t="s">
        <v>9</v>
      </c>
      <c r="D9067" s="300" t="s">
        <v>12527</v>
      </c>
      <c r="E9067" s="302" t="s">
        <v>27</v>
      </c>
      <c r="F9067" s="423" t="s">
        <v>13063</v>
      </c>
      <c r="G9067" s="423"/>
      <c r="H9067" s="423">
        <v>6.3381733999999996</v>
      </c>
      <c r="I9067" s="423"/>
      <c r="J9067" s="424">
        <v>2.1549999999999998</v>
      </c>
      <c r="K9067" s="424"/>
      <c r="L9067" s="424"/>
    </row>
    <row r="9068" spans="1:12" ht="17.100000000000001" customHeight="1">
      <c r="A9068" s="298"/>
      <c r="B9068" s="298"/>
      <c r="C9068" s="298"/>
      <c r="D9068" s="298"/>
      <c r="E9068" s="298"/>
      <c r="F9068" s="298"/>
      <c r="G9068" s="298"/>
      <c r="H9068" s="298"/>
      <c r="I9068" s="298"/>
      <c r="J9068" s="298" t="s">
        <v>12992</v>
      </c>
      <c r="K9068" s="298"/>
      <c r="L9068" s="298" t="s">
        <v>13465</v>
      </c>
    </row>
    <row r="9069" spans="1:12" ht="17.100000000000001" customHeight="1">
      <c r="A9069" s="294" t="s">
        <v>13014</v>
      </c>
      <c r="B9069" s="294"/>
      <c r="C9069" s="294"/>
      <c r="D9069" s="294"/>
      <c r="E9069" s="294"/>
      <c r="F9069" s="294"/>
      <c r="G9069" s="294"/>
      <c r="H9069" s="294"/>
      <c r="I9069" s="294"/>
      <c r="J9069" s="294"/>
      <c r="K9069" s="294"/>
      <c r="L9069" s="294"/>
    </row>
    <row r="9070" spans="1:12" ht="17.100000000000001" customHeight="1">
      <c r="A9070" s="298"/>
      <c r="B9070" s="298"/>
      <c r="C9070" s="298"/>
      <c r="D9070" s="298"/>
      <c r="E9070" s="298"/>
      <c r="F9070" s="298"/>
      <c r="G9070" s="298"/>
      <c r="H9070" s="298"/>
      <c r="I9070" s="298"/>
      <c r="J9070" s="298" t="s">
        <v>13015</v>
      </c>
      <c r="K9070" s="298"/>
      <c r="L9070" s="298" t="s">
        <v>15031</v>
      </c>
    </row>
    <row r="9071" spans="1:12" ht="17.100000000000001" customHeight="1">
      <c r="A9071" s="298"/>
      <c r="B9071" s="298"/>
      <c r="C9071" s="298"/>
      <c r="D9071" s="298"/>
      <c r="E9071" s="298"/>
      <c r="F9071" s="298"/>
      <c r="G9071" s="298"/>
      <c r="H9071" s="298"/>
      <c r="I9071" s="298"/>
      <c r="J9071" s="298" t="s">
        <v>13017</v>
      </c>
      <c r="K9071" s="298" t="s">
        <v>13018</v>
      </c>
      <c r="L9071" s="298" t="s">
        <v>15032</v>
      </c>
    </row>
    <row r="9072" spans="1:12" ht="17.100000000000001" customHeight="1">
      <c r="A9072" s="298"/>
      <c r="B9072" s="298"/>
      <c r="C9072" s="298"/>
      <c r="D9072" s="298"/>
      <c r="E9072" s="298"/>
      <c r="F9072" s="298"/>
      <c r="G9072" s="298"/>
      <c r="H9072" s="298"/>
      <c r="I9072" s="298"/>
      <c r="J9072" s="298" t="s">
        <v>13020</v>
      </c>
      <c r="K9072" s="298"/>
      <c r="L9072" s="298" t="s">
        <v>15033</v>
      </c>
    </row>
    <row r="9073" spans="1:12" ht="17.100000000000001" customHeight="1">
      <c r="A9073" s="298"/>
      <c r="B9073" s="298"/>
      <c r="C9073" s="298"/>
      <c r="D9073" s="298"/>
      <c r="E9073" s="298"/>
      <c r="F9073" s="298"/>
      <c r="G9073" s="298"/>
      <c r="H9073" s="298"/>
      <c r="I9073" s="298"/>
      <c r="J9073" s="298" t="s">
        <v>13022</v>
      </c>
      <c r="K9073" s="298" t="s">
        <v>12974</v>
      </c>
      <c r="L9073" s="298" t="s">
        <v>15034</v>
      </c>
    </row>
    <row r="9074" spans="1:12" ht="17.100000000000001" customHeight="1">
      <c r="A9074" s="298"/>
      <c r="B9074" s="298"/>
      <c r="C9074" s="298"/>
      <c r="D9074" s="298"/>
      <c r="E9074" s="298"/>
      <c r="F9074" s="298"/>
      <c r="G9074" s="298"/>
      <c r="H9074" s="298"/>
      <c r="I9074" s="298"/>
      <c r="J9074" s="298" t="s">
        <v>13024</v>
      </c>
      <c r="K9074" s="298"/>
      <c r="L9074" s="298" t="s">
        <v>15035</v>
      </c>
    </row>
    <row r="9075" spans="1:12" ht="30" customHeight="1">
      <c r="A9075" s="299"/>
      <c r="B9075" s="299"/>
      <c r="C9075" s="299"/>
      <c r="D9075" s="299"/>
      <c r="E9075" s="299"/>
      <c r="F9075" s="299"/>
      <c r="G9075" s="299"/>
      <c r="H9075" s="299"/>
      <c r="I9075" s="299"/>
      <c r="J9075" s="299"/>
      <c r="K9075" s="299"/>
      <c r="L9075" s="299"/>
    </row>
    <row r="9076" spans="1:12" ht="48" customHeight="1">
      <c r="A9076" s="295" t="s">
        <v>15036</v>
      </c>
      <c r="B9076" s="296" t="s">
        <v>15037</v>
      </c>
      <c r="C9076" s="295" t="s">
        <v>9</v>
      </c>
      <c r="D9076" s="295" t="s">
        <v>4643</v>
      </c>
      <c r="E9076" s="297" t="s">
        <v>51</v>
      </c>
      <c r="F9076" s="296"/>
      <c r="G9076" s="296"/>
      <c r="H9076" s="296"/>
      <c r="I9076" s="296"/>
      <c r="J9076" s="296"/>
      <c r="K9076" s="296"/>
      <c r="L9076" s="296"/>
    </row>
    <row r="9077" spans="1:12">
      <c r="A9077" s="414" t="s">
        <v>12977</v>
      </c>
      <c r="B9077" s="414"/>
      <c r="C9077" s="414"/>
      <c r="D9077" s="414"/>
      <c r="E9077" s="414"/>
      <c r="F9077" s="414"/>
      <c r="G9077" s="414"/>
      <c r="H9077" s="414"/>
      <c r="I9077" s="294"/>
      <c r="J9077" s="294"/>
      <c r="K9077" s="294"/>
      <c r="L9077" s="294"/>
    </row>
    <row r="9078" spans="1:12" ht="17.100000000000001" customHeight="1">
      <c r="A9078" s="294" t="s">
        <v>12978</v>
      </c>
      <c r="B9078" s="298" t="s">
        <v>12979</v>
      </c>
      <c r="C9078" s="294" t="s">
        <v>12980</v>
      </c>
      <c r="D9078" s="294" t="s">
        <v>12981</v>
      </c>
      <c r="E9078" s="299" t="s">
        <v>12982</v>
      </c>
      <c r="F9078" s="413" t="s">
        <v>12983</v>
      </c>
      <c r="G9078" s="413"/>
      <c r="H9078" s="413" t="s">
        <v>12984</v>
      </c>
      <c r="I9078" s="413"/>
      <c r="J9078" s="413" t="s">
        <v>12985</v>
      </c>
      <c r="K9078" s="413"/>
      <c r="L9078" s="413"/>
    </row>
    <row r="9079" spans="1:12" ht="24" customHeight="1">
      <c r="A9079" s="300" t="s">
        <v>12986</v>
      </c>
      <c r="B9079" s="301" t="s">
        <v>13085</v>
      </c>
      <c r="C9079" s="300" t="s">
        <v>9</v>
      </c>
      <c r="D9079" s="300" t="s">
        <v>7909</v>
      </c>
      <c r="E9079" s="302" t="s">
        <v>51</v>
      </c>
      <c r="F9079" s="423" t="s">
        <v>13086</v>
      </c>
      <c r="G9079" s="423"/>
      <c r="H9079" s="423">
        <v>7.2409999999999998E-4</v>
      </c>
      <c r="I9079" s="423"/>
      <c r="J9079" s="424">
        <v>7.5300000000000006E-2</v>
      </c>
      <c r="K9079" s="424"/>
      <c r="L9079" s="424"/>
    </row>
    <row r="9080" spans="1:12" ht="24" customHeight="1">
      <c r="A9080" s="300" t="s">
        <v>12986</v>
      </c>
      <c r="B9080" s="301" t="s">
        <v>13087</v>
      </c>
      <c r="C9080" s="300" t="s">
        <v>9</v>
      </c>
      <c r="D9080" s="300" t="s">
        <v>8873</v>
      </c>
      <c r="E9080" s="302" t="s">
        <v>51</v>
      </c>
      <c r="F9080" s="423" t="s">
        <v>13088</v>
      </c>
      <c r="G9080" s="423"/>
      <c r="H9080" s="423">
        <v>6.8999999999999997E-5</v>
      </c>
      <c r="I9080" s="423"/>
      <c r="J9080" s="424">
        <v>0.06</v>
      </c>
      <c r="K9080" s="424"/>
      <c r="L9080" s="424"/>
    </row>
    <row r="9081" spans="1:12" ht="48" customHeight="1">
      <c r="A9081" s="300" t="s">
        <v>12986</v>
      </c>
      <c r="B9081" s="301" t="s">
        <v>13089</v>
      </c>
      <c r="C9081" s="300" t="s">
        <v>9</v>
      </c>
      <c r="D9081" s="300" t="s">
        <v>9227</v>
      </c>
      <c r="E9081" s="302" t="s">
        <v>51</v>
      </c>
      <c r="F9081" s="423" t="s">
        <v>13090</v>
      </c>
      <c r="G9081" s="423"/>
      <c r="H9081" s="423">
        <v>4.8300000000000002E-5</v>
      </c>
      <c r="I9081" s="423"/>
      <c r="J9081" s="424">
        <v>6.4600000000000005E-2</v>
      </c>
      <c r="K9081" s="424"/>
      <c r="L9081" s="424"/>
    </row>
    <row r="9082" spans="1:12" ht="24" customHeight="1">
      <c r="A9082" s="300" t="s">
        <v>12986</v>
      </c>
      <c r="B9082" s="301" t="s">
        <v>13091</v>
      </c>
      <c r="C9082" s="300" t="s">
        <v>9</v>
      </c>
      <c r="D9082" s="300" t="s">
        <v>9580</v>
      </c>
      <c r="E9082" s="302" t="s">
        <v>51</v>
      </c>
      <c r="F9082" s="423" t="s">
        <v>13092</v>
      </c>
      <c r="G9082" s="423"/>
      <c r="H9082" s="423">
        <v>4.74E-5</v>
      </c>
      <c r="I9082" s="423"/>
      <c r="J9082" s="424">
        <v>4.2500000000000003E-2</v>
      </c>
      <c r="K9082" s="424"/>
      <c r="L9082" s="424"/>
    </row>
    <row r="9083" spans="1:12" ht="24" customHeight="1">
      <c r="A9083" s="300" t="s">
        <v>12986</v>
      </c>
      <c r="B9083" s="301" t="s">
        <v>12987</v>
      </c>
      <c r="C9083" s="300" t="s">
        <v>9</v>
      </c>
      <c r="D9083" s="300" t="s">
        <v>9831</v>
      </c>
      <c r="E9083" s="302" t="s">
        <v>12988</v>
      </c>
      <c r="F9083" s="423" t="s">
        <v>12989</v>
      </c>
      <c r="G9083" s="423"/>
      <c r="H9083" s="423">
        <v>1.67571E-2</v>
      </c>
      <c r="I9083" s="423"/>
      <c r="J9083" s="424">
        <v>0.1696</v>
      </c>
      <c r="K9083" s="424"/>
      <c r="L9083" s="424"/>
    </row>
    <row r="9084" spans="1:12" ht="36" customHeight="1">
      <c r="A9084" s="300" t="s">
        <v>12986</v>
      </c>
      <c r="B9084" s="301" t="s">
        <v>12990</v>
      </c>
      <c r="C9084" s="300" t="s">
        <v>9</v>
      </c>
      <c r="D9084" s="300" t="s">
        <v>11426</v>
      </c>
      <c r="E9084" s="302" t="s">
        <v>51</v>
      </c>
      <c r="F9084" s="423" t="s">
        <v>12991</v>
      </c>
      <c r="G9084" s="423"/>
      <c r="H9084" s="423">
        <v>8.7819999999999999E-4</v>
      </c>
      <c r="I9084" s="423"/>
      <c r="J9084" s="424">
        <v>0.11609999999999999</v>
      </c>
      <c r="K9084" s="424"/>
      <c r="L9084" s="424"/>
    </row>
    <row r="9085" spans="1:12" ht="17.100000000000001" customHeight="1">
      <c r="A9085" s="298"/>
      <c r="B9085" s="298"/>
      <c r="C9085" s="298"/>
      <c r="D9085" s="298"/>
      <c r="E9085" s="298"/>
      <c r="F9085" s="298"/>
      <c r="G9085" s="298"/>
      <c r="H9085" s="298"/>
      <c r="I9085" s="298"/>
      <c r="J9085" s="298" t="s">
        <v>12992</v>
      </c>
      <c r="K9085" s="298"/>
      <c r="L9085" s="298" t="s">
        <v>12907</v>
      </c>
    </row>
    <row r="9086" spans="1:12">
      <c r="A9086" s="414" t="s">
        <v>12994</v>
      </c>
      <c r="B9086" s="414"/>
      <c r="C9086" s="414"/>
      <c r="D9086" s="414"/>
      <c r="E9086" s="414"/>
      <c r="F9086" s="414"/>
      <c r="G9086" s="414"/>
      <c r="H9086" s="414"/>
      <c r="I9086" s="294"/>
      <c r="J9086" s="294"/>
      <c r="K9086" s="294"/>
      <c r="L9086" s="294"/>
    </row>
    <row r="9087" spans="1:12" ht="17.100000000000001" customHeight="1">
      <c r="A9087" s="294" t="s">
        <v>12978</v>
      </c>
      <c r="B9087" s="298" t="s">
        <v>12979</v>
      </c>
      <c r="C9087" s="294" t="s">
        <v>12980</v>
      </c>
      <c r="D9087" s="294" t="s">
        <v>12981</v>
      </c>
      <c r="E9087" s="299" t="s">
        <v>12982</v>
      </c>
      <c r="F9087" s="413" t="s">
        <v>12983</v>
      </c>
      <c r="G9087" s="413"/>
      <c r="H9087" s="413" t="s">
        <v>12984</v>
      </c>
      <c r="I9087" s="413"/>
      <c r="J9087" s="413" t="s">
        <v>12985</v>
      </c>
      <c r="K9087" s="413"/>
      <c r="L9087" s="413"/>
    </row>
    <row r="9088" spans="1:12" ht="24" customHeight="1">
      <c r="A9088" s="300" t="s">
        <v>12986</v>
      </c>
      <c r="B9088" s="301" t="s">
        <v>13195</v>
      </c>
      <c r="C9088" s="300" t="s">
        <v>9</v>
      </c>
      <c r="D9088" s="300" t="s">
        <v>8821</v>
      </c>
      <c r="E9088" s="302" t="s">
        <v>27</v>
      </c>
      <c r="F9088" s="423" t="s">
        <v>13196</v>
      </c>
      <c r="G9088" s="423"/>
      <c r="H9088" s="423">
        <v>0.79039769999999998</v>
      </c>
      <c r="I9088" s="423"/>
      <c r="J9088" s="424">
        <v>5.6829999999999998</v>
      </c>
      <c r="K9088" s="424"/>
      <c r="L9088" s="424"/>
    </row>
    <row r="9089" spans="1:12" ht="24" customHeight="1">
      <c r="A9089" s="300" t="s">
        <v>12986</v>
      </c>
      <c r="B9089" s="301" t="s">
        <v>13093</v>
      </c>
      <c r="C9089" s="300" t="s">
        <v>9</v>
      </c>
      <c r="D9089" s="300" t="s">
        <v>10857</v>
      </c>
      <c r="E9089" s="302" t="s">
        <v>27</v>
      </c>
      <c r="F9089" s="423" t="s">
        <v>13094</v>
      </c>
      <c r="G9089" s="423"/>
      <c r="H9089" s="423">
        <v>0.44700800000000002</v>
      </c>
      <c r="I9089" s="423"/>
      <c r="J9089" s="424">
        <v>2.3109999999999999</v>
      </c>
      <c r="K9089" s="424"/>
      <c r="L9089" s="424"/>
    </row>
    <row r="9090" spans="1:12" ht="17.100000000000001" customHeight="1">
      <c r="A9090" s="298"/>
      <c r="B9090" s="298"/>
      <c r="C9090" s="298"/>
      <c r="D9090" s="298"/>
      <c r="E9090" s="298"/>
      <c r="F9090" s="298"/>
      <c r="G9090" s="298"/>
      <c r="H9090" s="298"/>
      <c r="I9090" s="298"/>
      <c r="J9090" s="298" t="s">
        <v>12992</v>
      </c>
      <c r="K9090" s="298"/>
      <c r="L9090" s="298" t="s">
        <v>13321</v>
      </c>
    </row>
    <row r="9091" spans="1:12">
      <c r="A9091" s="414" t="s">
        <v>12998</v>
      </c>
      <c r="B9091" s="414"/>
      <c r="C9091" s="414"/>
      <c r="D9091" s="414"/>
      <c r="E9091" s="414"/>
      <c r="F9091" s="414"/>
      <c r="G9091" s="414"/>
      <c r="H9091" s="414"/>
      <c r="I9091" s="294"/>
      <c r="J9091" s="294"/>
      <c r="K9091" s="294"/>
      <c r="L9091" s="294"/>
    </row>
    <row r="9092" spans="1:12" ht="17.100000000000001" customHeight="1">
      <c r="A9092" s="294" t="s">
        <v>12978</v>
      </c>
      <c r="B9092" s="298" t="s">
        <v>12979</v>
      </c>
      <c r="C9092" s="294" t="s">
        <v>12980</v>
      </c>
      <c r="D9092" s="294" t="s">
        <v>12981</v>
      </c>
      <c r="E9092" s="299" t="s">
        <v>12982</v>
      </c>
      <c r="F9092" s="413" t="s">
        <v>12983</v>
      </c>
      <c r="G9092" s="413"/>
      <c r="H9092" s="413" t="s">
        <v>12984</v>
      </c>
      <c r="I9092" s="413"/>
      <c r="J9092" s="413" t="s">
        <v>12985</v>
      </c>
      <c r="K9092" s="413"/>
      <c r="L9092" s="413"/>
    </row>
    <row r="9093" spans="1:12" ht="24" customHeight="1">
      <c r="A9093" s="300" t="s">
        <v>12986</v>
      </c>
      <c r="B9093" s="301" t="s">
        <v>15038</v>
      </c>
      <c r="C9093" s="300" t="s">
        <v>9</v>
      </c>
      <c r="D9093" s="300" t="s">
        <v>8271</v>
      </c>
      <c r="E9093" s="302" t="s">
        <v>51</v>
      </c>
      <c r="F9093" s="423" t="s">
        <v>14501</v>
      </c>
      <c r="G9093" s="423"/>
      <c r="H9093" s="423">
        <v>1</v>
      </c>
      <c r="I9093" s="423"/>
      <c r="J9093" s="424">
        <v>5.65</v>
      </c>
      <c r="K9093" s="424"/>
      <c r="L9093" s="424"/>
    </row>
    <row r="9094" spans="1:12" ht="36" customHeight="1">
      <c r="A9094" s="300" t="s">
        <v>12986</v>
      </c>
      <c r="B9094" s="301" t="s">
        <v>13388</v>
      </c>
      <c r="C9094" s="300" t="s">
        <v>9</v>
      </c>
      <c r="D9094" s="300" t="s">
        <v>10231</v>
      </c>
      <c r="E9094" s="302" t="s">
        <v>51</v>
      </c>
      <c r="F9094" s="423" t="s">
        <v>13389</v>
      </c>
      <c r="G9094" s="423"/>
      <c r="H9094" s="423">
        <v>1.9994860000000001</v>
      </c>
      <c r="I9094" s="423"/>
      <c r="J9094" s="424">
        <v>31.3719</v>
      </c>
      <c r="K9094" s="424"/>
      <c r="L9094" s="424"/>
    </row>
    <row r="9095" spans="1:12" ht="24" customHeight="1">
      <c r="A9095" s="300" t="s">
        <v>12986</v>
      </c>
      <c r="B9095" s="301" t="s">
        <v>13390</v>
      </c>
      <c r="C9095" s="300" t="s">
        <v>9</v>
      </c>
      <c r="D9095" s="300" t="s">
        <v>10763</v>
      </c>
      <c r="E9095" s="302" t="s">
        <v>23</v>
      </c>
      <c r="F9095" s="423" t="s">
        <v>13391</v>
      </c>
      <c r="G9095" s="423"/>
      <c r="H9095" s="423">
        <v>0.1468622</v>
      </c>
      <c r="I9095" s="423"/>
      <c r="J9095" s="424">
        <v>7.2873000000000001</v>
      </c>
      <c r="K9095" s="424"/>
      <c r="L9095" s="424"/>
    </row>
    <row r="9096" spans="1:12" ht="24" customHeight="1">
      <c r="A9096" s="300" t="s">
        <v>12986</v>
      </c>
      <c r="B9096" s="301" t="s">
        <v>13392</v>
      </c>
      <c r="C9096" s="300" t="s">
        <v>9</v>
      </c>
      <c r="D9096" s="300" t="s">
        <v>11881</v>
      </c>
      <c r="E9096" s="302" t="s">
        <v>51</v>
      </c>
      <c r="F9096" s="423" t="s">
        <v>13393</v>
      </c>
      <c r="G9096" s="423"/>
      <c r="H9096" s="423">
        <v>0.99974300000000005</v>
      </c>
      <c r="I9096" s="423"/>
      <c r="J9096" s="424">
        <v>1.5596000000000001</v>
      </c>
      <c r="K9096" s="424"/>
      <c r="L9096" s="424"/>
    </row>
    <row r="9097" spans="1:12" ht="24" customHeight="1">
      <c r="A9097" s="300" t="s">
        <v>12986</v>
      </c>
      <c r="B9097" s="301" t="s">
        <v>15039</v>
      </c>
      <c r="C9097" s="300" t="s">
        <v>9</v>
      </c>
      <c r="D9097" s="300" t="s">
        <v>7222</v>
      </c>
      <c r="E9097" s="302" t="s">
        <v>51</v>
      </c>
      <c r="F9097" s="423" t="s">
        <v>15040</v>
      </c>
      <c r="G9097" s="423"/>
      <c r="H9097" s="423">
        <v>0.99974300000000005</v>
      </c>
      <c r="I9097" s="423"/>
      <c r="J9097" s="424">
        <v>497.7321</v>
      </c>
      <c r="K9097" s="424"/>
      <c r="L9097" s="424"/>
    </row>
    <row r="9098" spans="1:12" ht="24" customHeight="1">
      <c r="A9098" s="300" t="s">
        <v>12986</v>
      </c>
      <c r="B9098" s="301" t="s">
        <v>13099</v>
      </c>
      <c r="C9098" s="300" t="s">
        <v>9</v>
      </c>
      <c r="D9098" s="300" t="s">
        <v>7224</v>
      </c>
      <c r="E9098" s="302" t="s">
        <v>51</v>
      </c>
      <c r="F9098" s="423" t="s">
        <v>13100</v>
      </c>
      <c r="G9098" s="423"/>
      <c r="H9098" s="423">
        <v>8.5530999999999992E-3</v>
      </c>
      <c r="I9098" s="423"/>
      <c r="J9098" s="424">
        <v>7.8600000000000003E-2</v>
      </c>
      <c r="K9098" s="424"/>
      <c r="L9098" s="424"/>
    </row>
    <row r="9099" spans="1:12" ht="24" customHeight="1">
      <c r="A9099" s="300" t="s">
        <v>12986</v>
      </c>
      <c r="B9099" s="301" t="s">
        <v>13101</v>
      </c>
      <c r="C9099" s="300" t="s">
        <v>9</v>
      </c>
      <c r="D9099" s="300" t="s">
        <v>7359</v>
      </c>
      <c r="E9099" s="302" t="s">
        <v>51</v>
      </c>
      <c r="F9099" s="423" t="s">
        <v>13102</v>
      </c>
      <c r="G9099" s="423"/>
      <c r="H9099" s="423">
        <v>2.7599999999999999E-4</v>
      </c>
      <c r="I9099" s="423"/>
      <c r="J9099" s="424">
        <v>3.5499999999999997E-2</v>
      </c>
      <c r="K9099" s="424"/>
      <c r="L9099" s="424"/>
    </row>
    <row r="9100" spans="1:12" ht="24" customHeight="1">
      <c r="A9100" s="300" t="s">
        <v>12986</v>
      </c>
      <c r="B9100" s="301" t="s">
        <v>13103</v>
      </c>
      <c r="C9100" s="300" t="s">
        <v>9</v>
      </c>
      <c r="D9100" s="300" t="s">
        <v>8851</v>
      </c>
      <c r="E9100" s="302" t="s">
        <v>51</v>
      </c>
      <c r="F9100" s="423" t="s">
        <v>13104</v>
      </c>
      <c r="G9100" s="423"/>
      <c r="H9100" s="423">
        <v>2.209E-4</v>
      </c>
      <c r="I9100" s="423"/>
      <c r="J9100" s="424">
        <v>4.2799999999999998E-2</v>
      </c>
      <c r="K9100" s="424"/>
      <c r="L9100" s="424"/>
    </row>
    <row r="9101" spans="1:12" ht="24" customHeight="1">
      <c r="A9101" s="300" t="s">
        <v>12986</v>
      </c>
      <c r="B9101" s="301" t="s">
        <v>13105</v>
      </c>
      <c r="C9101" s="300" t="s">
        <v>9</v>
      </c>
      <c r="D9101" s="300" t="s">
        <v>8852</v>
      </c>
      <c r="E9101" s="302" t="s">
        <v>51</v>
      </c>
      <c r="F9101" s="423" t="s">
        <v>13106</v>
      </c>
      <c r="G9101" s="423"/>
      <c r="H9101" s="423">
        <v>4.74E-5</v>
      </c>
      <c r="I9101" s="423"/>
      <c r="J9101" s="424">
        <v>2.5999999999999999E-2</v>
      </c>
      <c r="K9101" s="424"/>
      <c r="L9101" s="424"/>
    </row>
    <row r="9102" spans="1:12" ht="24" customHeight="1">
      <c r="A9102" s="300" t="s">
        <v>12986</v>
      </c>
      <c r="B9102" s="301" t="s">
        <v>13107</v>
      </c>
      <c r="C9102" s="300" t="s">
        <v>9</v>
      </c>
      <c r="D9102" s="300" t="s">
        <v>9000</v>
      </c>
      <c r="E9102" s="302" t="s">
        <v>51</v>
      </c>
      <c r="F9102" s="423" t="s">
        <v>13108</v>
      </c>
      <c r="G9102" s="423"/>
      <c r="H9102" s="423">
        <v>9.7350000000000006E-3</v>
      </c>
      <c r="I9102" s="423"/>
      <c r="J9102" s="424">
        <v>6.59E-2</v>
      </c>
      <c r="K9102" s="424"/>
      <c r="L9102" s="424"/>
    </row>
    <row r="9103" spans="1:12" ht="24" customHeight="1">
      <c r="A9103" s="300" t="s">
        <v>12986</v>
      </c>
      <c r="B9103" s="301" t="s">
        <v>13109</v>
      </c>
      <c r="C9103" s="300" t="s">
        <v>9</v>
      </c>
      <c r="D9103" s="300" t="s">
        <v>9574</v>
      </c>
      <c r="E9103" s="302" t="s">
        <v>51</v>
      </c>
      <c r="F9103" s="423" t="s">
        <v>13110</v>
      </c>
      <c r="G9103" s="423"/>
      <c r="H9103" s="423">
        <v>3.0872E-3</v>
      </c>
      <c r="I9103" s="423"/>
      <c r="J9103" s="424">
        <v>2.7300000000000001E-2</v>
      </c>
      <c r="K9103" s="424"/>
      <c r="L9103" s="424"/>
    </row>
    <row r="9104" spans="1:12" ht="24" customHeight="1">
      <c r="A9104" s="300" t="s">
        <v>12986</v>
      </c>
      <c r="B9104" s="301" t="s">
        <v>13111</v>
      </c>
      <c r="C9104" s="300" t="s">
        <v>9</v>
      </c>
      <c r="D9104" s="300" t="s">
        <v>10714</v>
      </c>
      <c r="E9104" s="302" t="s">
        <v>93</v>
      </c>
      <c r="F9104" s="423" t="s">
        <v>13112</v>
      </c>
      <c r="G9104" s="423"/>
      <c r="H9104" s="423">
        <v>1.6225E-3</v>
      </c>
      <c r="I9104" s="423"/>
      <c r="J9104" s="424">
        <v>2.4799999999999999E-2</v>
      </c>
      <c r="K9104" s="424"/>
      <c r="L9104" s="424"/>
    </row>
    <row r="9105" spans="1:12" ht="24" customHeight="1">
      <c r="A9105" s="300" t="s">
        <v>12986</v>
      </c>
      <c r="B9105" s="301" t="s">
        <v>13113</v>
      </c>
      <c r="C9105" s="300" t="s">
        <v>9</v>
      </c>
      <c r="D9105" s="300" t="s">
        <v>10809</v>
      </c>
      <c r="E9105" s="302" t="s">
        <v>51</v>
      </c>
      <c r="F9105" s="423" t="s">
        <v>13114</v>
      </c>
      <c r="G9105" s="423"/>
      <c r="H9105" s="423">
        <v>1.6225E-3</v>
      </c>
      <c r="I9105" s="423"/>
      <c r="J9105" s="424">
        <v>1.95E-2</v>
      </c>
      <c r="K9105" s="424"/>
      <c r="L9105" s="424"/>
    </row>
    <row r="9106" spans="1:12" ht="24" customHeight="1">
      <c r="A9106" s="300" t="s">
        <v>12986</v>
      </c>
      <c r="B9106" s="301" t="s">
        <v>13115</v>
      </c>
      <c r="C9106" s="300" t="s">
        <v>9</v>
      </c>
      <c r="D9106" s="300" t="s">
        <v>10810</v>
      </c>
      <c r="E9106" s="302" t="s">
        <v>51</v>
      </c>
      <c r="F9106" s="423" t="s">
        <v>13116</v>
      </c>
      <c r="G9106" s="423"/>
      <c r="H9106" s="423">
        <v>1.6225E-3</v>
      </c>
      <c r="I9106" s="423"/>
      <c r="J9106" s="424">
        <v>4.3200000000000002E-2</v>
      </c>
      <c r="K9106" s="424"/>
      <c r="L9106" s="424"/>
    </row>
    <row r="9107" spans="1:12" ht="24" customHeight="1">
      <c r="A9107" s="300" t="s">
        <v>12986</v>
      </c>
      <c r="B9107" s="301" t="s">
        <v>13117</v>
      </c>
      <c r="C9107" s="300" t="s">
        <v>9</v>
      </c>
      <c r="D9107" s="300" t="s">
        <v>10837</v>
      </c>
      <c r="E9107" s="302" t="s">
        <v>51</v>
      </c>
      <c r="F9107" s="423" t="s">
        <v>13118</v>
      </c>
      <c r="G9107" s="423"/>
      <c r="H9107" s="423">
        <v>5.52E-5</v>
      </c>
      <c r="I9107" s="423"/>
      <c r="J9107" s="424">
        <v>2.46E-2</v>
      </c>
      <c r="K9107" s="424"/>
      <c r="L9107" s="424"/>
    </row>
    <row r="9108" spans="1:12" ht="24" customHeight="1">
      <c r="A9108" s="300" t="s">
        <v>12986</v>
      </c>
      <c r="B9108" s="301" t="s">
        <v>13003</v>
      </c>
      <c r="C9108" s="300" t="s">
        <v>9</v>
      </c>
      <c r="D9108" s="300" t="s">
        <v>7216</v>
      </c>
      <c r="E9108" s="302" t="s">
        <v>51</v>
      </c>
      <c r="F9108" s="423" t="s">
        <v>13004</v>
      </c>
      <c r="G9108" s="423"/>
      <c r="H9108" s="423">
        <v>3.2496999999999999E-3</v>
      </c>
      <c r="I9108" s="423"/>
      <c r="J9108" s="424">
        <v>0.1086</v>
      </c>
      <c r="K9108" s="424"/>
      <c r="L9108" s="424"/>
    </row>
    <row r="9109" spans="1:12" ht="24" customHeight="1">
      <c r="A9109" s="300" t="s">
        <v>12986</v>
      </c>
      <c r="B9109" s="301" t="s">
        <v>13005</v>
      </c>
      <c r="C9109" s="300" t="s">
        <v>9</v>
      </c>
      <c r="D9109" s="300" t="s">
        <v>7393</v>
      </c>
      <c r="E9109" s="302" t="s">
        <v>12988</v>
      </c>
      <c r="F9109" s="423" t="s">
        <v>13006</v>
      </c>
      <c r="G9109" s="423"/>
      <c r="H9109" s="423">
        <v>1.9551E-3</v>
      </c>
      <c r="I9109" s="423"/>
      <c r="J9109" s="424">
        <v>0.1056</v>
      </c>
      <c r="K9109" s="424"/>
      <c r="L9109" s="424"/>
    </row>
    <row r="9110" spans="1:12" ht="24" customHeight="1">
      <c r="A9110" s="300" t="s">
        <v>12986</v>
      </c>
      <c r="B9110" s="301" t="s">
        <v>13007</v>
      </c>
      <c r="C9110" s="300" t="s">
        <v>9</v>
      </c>
      <c r="D9110" s="300" t="s">
        <v>10619</v>
      </c>
      <c r="E9110" s="302" t="s">
        <v>51</v>
      </c>
      <c r="F9110" s="423" t="s">
        <v>13008</v>
      </c>
      <c r="G9110" s="423"/>
      <c r="H9110" s="423">
        <v>1.5165999999999999E-3</v>
      </c>
      <c r="I9110" s="423"/>
      <c r="J9110" s="424">
        <v>0.28999999999999998</v>
      </c>
      <c r="K9110" s="424"/>
      <c r="L9110" s="424"/>
    </row>
    <row r="9111" spans="1:12" ht="24" customHeight="1">
      <c r="A9111" s="300" t="s">
        <v>12986</v>
      </c>
      <c r="B9111" s="301" t="s">
        <v>13009</v>
      </c>
      <c r="C9111" s="300" t="s">
        <v>9</v>
      </c>
      <c r="D9111" s="300" t="s">
        <v>10769</v>
      </c>
      <c r="E9111" s="302" t="s">
        <v>51</v>
      </c>
      <c r="F9111" s="423" t="s">
        <v>13010</v>
      </c>
      <c r="G9111" s="423"/>
      <c r="H9111" s="423">
        <v>0.13632540000000001</v>
      </c>
      <c r="I9111" s="423"/>
      <c r="J9111" s="424">
        <v>0.17180000000000001</v>
      </c>
      <c r="K9111" s="424"/>
      <c r="L9111" s="424"/>
    </row>
    <row r="9112" spans="1:12" ht="24" customHeight="1">
      <c r="A9112" s="300" t="s">
        <v>12986</v>
      </c>
      <c r="B9112" s="301" t="s">
        <v>13011</v>
      </c>
      <c r="C9112" s="300" t="s">
        <v>9</v>
      </c>
      <c r="D9112" s="300" t="s">
        <v>10929</v>
      </c>
      <c r="E9112" s="302" t="s">
        <v>51</v>
      </c>
      <c r="F9112" s="423" t="s">
        <v>13012</v>
      </c>
      <c r="G9112" s="423"/>
      <c r="H9112" s="423">
        <v>1.3143E-3</v>
      </c>
      <c r="I9112" s="423"/>
      <c r="J9112" s="424">
        <v>0.19769999999999999</v>
      </c>
      <c r="K9112" s="424"/>
      <c r="L9112" s="424"/>
    </row>
    <row r="9113" spans="1:12" ht="17.100000000000001" customHeight="1">
      <c r="A9113" s="298"/>
      <c r="B9113" s="298"/>
      <c r="C9113" s="298"/>
      <c r="D9113" s="298"/>
      <c r="E9113" s="298"/>
      <c r="F9113" s="298"/>
      <c r="G9113" s="298"/>
      <c r="H9113" s="298"/>
      <c r="I9113" s="298"/>
      <c r="J9113" s="298" t="s">
        <v>12992</v>
      </c>
      <c r="K9113" s="298"/>
      <c r="L9113" s="298" t="s">
        <v>15041</v>
      </c>
    </row>
    <row r="9114" spans="1:12">
      <c r="A9114" s="414" t="s">
        <v>13056</v>
      </c>
      <c r="B9114" s="414"/>
      <c r="C9114" s="414"/>
      <c r="D9114" s="414"/>
      <c r="E9114" s="414"/>
      <c r="F9114" s="414"/>
      <c r="G9114" s="414"/>
      <c r="H9114" s="414"/>
      <c r="I9114" s="294"/>
      <c r="J9114" s="294"/>
      <c r="K9114" s="294"/>
      <c r="L9114" s="294"/>
    </row>
    <row r="9115" spans="1:12" ht="17.100000000000001" customHeight="1">
      <c r="A9115" s="294" t="s">
        <v>12978</v>
      </c>
      <c r="B9115" s="298" t="s">
        <v>12979</v>
      </c>
      <c r="C9115" s="294" t="s">
        <v>12980</v>
      </c>
      <c r="D9115" s="294" t="s">
        <v>12981</v>
      </c>
      <c r="E9115" s="299" t="s">
        <v>12982</v>
      </c>
      <c r="F9115" s="413" t="s">
        <v>12983</v>
      </c>
      <c r="G9115" s="413"/>
      <c r="H9115" s="413" t="s">
        <v>12984</v>
      </c>
      <c r="I9115" s="413"/>
      <c r="J9115" s="413" t="s">
        <v>12985</v>
      </c>
      <c r="K9115" s="413"/>
      <c r="L9115" s="413"/>
    </row>
    <row r="9116" spans="1:12" ht="24" customHeight="1">
      <c r="A9116" s="300" t="s">
        <v>12986</v>
      </c>
      <c r="B9116" s="301" t="s">
        <v>13057</v>
      </c>
      <c r="C9116" s="300" t="s">
        <v>9</v>
      </c>
      <c r="D9116" s="300" t="s">
        <v>12549</v>
      </c>
      <c r="E9116" s="302" t="s">
        <v>27</v>
      </c>
      <c r="F9116" s="423" t="s">
        <v>12948</v>
      </c>
      <c r="G9116" s="423"/>
      <c r="H9116" s="423">
        <v>1.2196864999999999</v>
      </c>
      <c r="I9116" s="423"/>
      <c r="J9116" s="424">
        <v>0.79279999999999995</v>
      </c>
      <c r="K9116" s="424"/>
      <c r="L9116" s="424"/>
    </row>
    <row r="9117" spans="1:12" ht="17.100000000000001" customHeight="1">
      <c r="A9117" s="298"/>
      <c r="B9117" s="298"/>
      <c r="C9117" s="298"/>
      <c r="D9117" s="298"/>
      <c r="E9117" s="298"/>
      <c r="F9117" s="298"/>
      <c r="G9117" s="298"/>
      <c r="H9117" s="298"/>
      <c r="I9117" s="298"/>
      <c r="J9117" s="298" t="s">
        <v>12992</v>
      </c>
      <c r="K9117" s="298"/>
      <c r="L9117" s="298" t="s">
        <v>13552</v>
      </c>
    </row>
    <row r="9118" spans="1:12">
      <c r="A9118" s="414" t="s">
        <v>13058</v>
      </c>
      <c r="B9118" s="414"/>
      <c r="C9118" s="414"/>
      <c r="D9118" s="414"/>
      <c r="E9118" s="414"/>
      <c r="F9118" s="414"/>
      <c r="G9118" s="414"/>
      <c r="H9118" s="414"/>
      <c r="I9118" s="294"/>
      <c r="J9118" s="294"/>
      <c r="K9118" s="294"/>
      <c r="L9118" s="294"/>
    </row>
    <row r="9119" spans="1:12" ht="17.100000000000001" customHeight="1">
      <c r="A9119" s="294" t="s">
        <v>12978</v>
      </c>
      <c r="B9119" s="298" t="s">
        <v>12979</v>
      </c>
      <c r="C9119" s="294" t="s">
        <v>12980</v>
      </c>
      <c r="D9119" s="294" t="s">
        <v>12981</v>
      </c>
      <c r="E9119" s="299" t="s">
        <v>12982</v>
      </c>
      <c r="F9119" s="413" t="s">
        <v>12983</v>
      </c>
      <c r="G9119" s="413"/>
      <c r="H9119" s="413" t="s">
        <v>12984</v>
      </c>
      <c r="I9119" s="413"/>
      <c r="J9119" s="413" t="s">
        <v>12985</v>
      </c>
      <c r="K9119" s="413"/>
      <c r="L9119" s="413"/>
    </row>
    <row r="9120" spans="1:12" ht="24" customHeight="1">
      <c r="A9120" s="300" t="s">
        <v>12986</v>
      </c>
      <c r="B9120" s="301" t="s">
        <v>13059</v>
      </c>
      <c r="C9120" s="300" t="s">
        <v>9</v>
      </c>
      <c r="D9120" s="300" t="s">
        <v>12535</v>
      </c>
      <c r="E9120" s="302" t="s">
        <v>27</v>
      </c>
      <c r="F9120" s="423" t="s">
        <v>12936</v>
      </c>
      <c r="G9120" s="423"/>
      <c r="H9120" s="423">
        <v>1.2196864999999999</v>
      </c>
      <c r="I9120" s="423"/>
      <c r="J9120" s="424">
        <v>6.0999999999999999E-2</v>
      </c>
      <c r="K9120" s="424"/>
      <c r="L9120" s="424"/>
    </row>
    <row r="9121" spans="1:12" ht="17.100000000000001" customHeight="1">
      <c r="A9121" s="298"/>
      <c r="B9121" s="298"/>
      <c r="C9121" s="298"/>
      <c r="D9121" s="298"/>
      <c r="E9121" s="298"/>
      <c r="F9121" s="298"/>
      <c r="G9121" s="298"/>
      <c r="H9121" s="298"/>
      <c r="I9121" s="298"/>
      <c r="J9121" s="298" t="s">
        <v>12992</v>
      </c>
      <c r="K9121" s="298"/>
      <c r="L9121" s="298" t="s">
        <v>12960</v>
      </c>
    </row>
    <row r="9122" spans="1:12">
      <c r="A9122" s="414" t="s">
        <v>13060</v>
      </c>
      <c r="B9122" s="414"/>
      <c r="C9122" s="414"/>
      <c r="D9122" s="414"/>
      <c r="E9122" s="414"/>
      <c r="F9122" s="414"/>
      <c r="G9122" s="414"/>
      <c r="H9122" s="414"/>
      <c r="I9122" s="294"/>
      <c r="J9122" s="294"/>
      <c r="K9122" s="294"/>
      <c r="L9122" s="294"/>
    </row>
    <row r="9123" spans="1:12" ht="17.100000000000001" customHeight="1">
      <c r="A9123" s="294" t="s">
        <v>12978</v>
      </c>
      <c r="B9123" s="298" t="s">
        <v>12979</v>
      </c>
      <c r="C9123" s="294" t="s">
        <v>12980</v>
      </c>
      <c r="D9123" s="294" t="s">
        <v>12981</v>
      </c>
      <c r="E9123" s="299" t="s">
        <v>12982</v>
      </c>
      <c r="F9123" s="413" t="s">
        <v>12983</v>
      </c>
      <c r="G9123" s="413"/>
      <c r="H9123" s="413" t="s">
        <v>12984</v>
      </c>
      <c r="I9123" s="413"/>
      <c r="J9123" s="413" t="s">
        <v>12985</v>
      </c>
      <c r="K9123" s="413"/>
      <c r="L9123" s="413"/>
    </row>
    <row r="9124" spans="1:12" ht="24" customHeight="1">
      <c r="A9124" s="300" t="s">
        <v>12986</v>
      </c>
      <c r="B9124" s="301" t="s">
        <v>13061</v>
      </c>
      <c r="C9124" s="300" t="s">
        <v>9</v>
      </c>
      <c r="D9124" s="300" t="s">
        <v>12522</v>
      </c>
      <c r="E9124" s="302" t="s">
        <v>27</v>
      </c>
      <c r="F9124" s="423" t="s">
        <v>12964</v>
      </c>
      <c r="G9124" s="423"/>
      <c r="H9124" s="423">
        <v>1.2196864999999999</v>
      </c>
      <c r="I9124" s="423"/>
      <c r="J9124" s="424">
        <v>3.0857999999999999</v>
      </c>
      <c r="K9124" s="424"/>
      <c r="L9124" s="424"/>
    </row>
    <row r="9125" spans="1:12" ht="24" customHeight="1">
      <c r="A9125" s="300" t="s">
        <v>12986</v>
      </c>
      <c r="B9125" s="301" t="s">
        <v>13062</v>
      </c>
      <c r="C9125" s="300" t="s">
        <v>9</v>
      </c>
      <c r="D9125" s="300" t="s">
        <v>12527</v>
      </c>
      <c r="E9125" s="302" t="s">
        <v>27</v>
      </c>
      <c r="F9125" s="423" t="s">
        <v>13063</v>
      </c>
      <c r="G9125" s="423"/>
      <c r="H9125" s="423">
        <v>1.2196864999999999</v>
      </c>
      <c r="I9125" s="423"/>
      <c r="J9125" s="424">
        <v>0.41470000000000001</v>
      </c>
      <c r="K9125" s="424"/>
      <c r="L9125" s="424"/>
    </row>
    <row r="9126" spans="1:12" ht="17.100000000000001" customHeight="1">
      <c r="A9126" s="298"/>
      <c r="B9126" s="298"/>
      <c r="C9126" s="298"/>
      <c r="D9126" s="298"/>
      <c r="E9126" s="298"/>
      <c r="F9126" s="298"/>
      <c r="G9126" s="298"/>
      <c r="H9126" s="298"/>
      <c r="I9126" s="298"/>
      <c r="J9126" s="298" t="s">
        <v>12992</v>
      </c>
      <c r="K9126" s="298"/>
      <c r="L9126" s="298" t="s">
        <v>15042</v>
      </c>
    </row>
    <row r="9127" spans="1:12" ht="17.100000000000001" customHeight="1">
      <c r="A9127" s="294" t="s">
        <v>13014</v>
      </c>
      <c r="B9127" s="294"/>
      <c r="C9127" s="294"/>
      <c r="D9127" s="294"/>
      <c r="E9127" s="294"/>
      <c r="F9127" s="294"/>
      <c r="G9127" s="294"/>
      <c r="H9127" s="294"/>
      <c r="I9127" s="294"/>
      <c r="J9127" s="294"/>
      <c r="K9127" s="294"/>
      <c r="L9127" s="294"/>
    </row>
    <row r="9128" spans="1:12" ht="17.100000000000001" customHeight="1">
      <c r="A9128" s="298"/>
      <c r="B9128" s="298"/>
      <c r="C9128" s="298"/>
      <c r="D9128" s="298"/>
      <c r="E9128" s="298"/>
      <c r="F9128" s="298"/>
      <c r="G9128" s="298"/>
      <c r="H9128" s="298"/>
      <c r="I9128" s="298"/>
      <c r="J9128" s="298" t="s">
        <v>13015</v>
      </c>
      <c r="K9128" s="298"/>
      <c r="L9128" s="298" t="s">
        <v>15043</v>
      </c>
    </row>
    <row r="9129" spans="1:12" ht="17.100000000000001" customHeight="1">
      <c r="A9129" s="298"/>
      <c r="B9129" s="298"/>
      <c r="C9129" s="298"/>
      <c r="D9129" s="298"/>
      <c r="E9129" s="298"/>
      <c r="F9129" s="298"/>
      <c r="G9129" s="298"/>
      <c r="H9129" s="298"/>
      <c r="I9129" s="298"/>
      <c r="J9129" s="298" t="s">
        <v>13017</v>
      </c>
      <c r="K9129" s="298" t="s">
        <v>13018</v>
      </c>
      <c r="L9129" s="298" t="s">
        <v>15044</v>
      </c>
    </row>
    <row r="9130" spans="1:12" ht="17.100000000000001" customHeight="1">
      <c r="A9130" s="298"/>
      <c r="B9130" s="298"/>
      <c r="C9130" s="298"/>
      <c r="D9130" s="298"/>
      <c r="E9130" s="298"/>
      <c r="F9130" s="298"/>
      <c r="G9130" s="298"/>
      <c r="H9130" s="298"/>
      <c r="I9130" s="298"/>
      <c r="J9130" s="298" t="s">
        <v>13020</v>
      </c>
      <c r="K9130" s="298"/>
      <c r="L9130" s="298" t="s">
        <v>15045</v>
      </c>
    </row>
    <row r="9131" spans="1:12" ht="17.100000000000001" customHeight="1">
      <c r="A9131" s="298"/>
      <c r="B9131" s="298"/>
      <c r="C9131" s="298"/>
      <c r="D9131" s="298"/>
      <c r="E9131" s="298"/>
      <c r="F9131" s="298"/>
      <c r="G9131" s="298"/>
      <c r="H9131" s="298"/>
      <c r="I9131" s="298"/>
      <c r="J9131" s="298" t="s">
        <v>13022</v>
      </c>
      <c r="K9131" s="298" t="s">
        <v>12974</v>
      </c>
      <c r="L9131" s="298" t="s">
        <v>15046</v>
      </c>
    </row>
    <row r="9132" spans="1:12" ht="17.100000000000001" customHeight="1">
      <c r="A9132" s="298"/>
      <c r="B9132" s="298"/>
      <c r="C9132" s="298"/>
      <c r="D9132" s="298"/>
      <c r="E9132" s="298"/>
      <c r="F9132" s="298"/>
      <c r="G9132" s="298"/>
      <c r="H9132" s="298"/>
      <c r="I9132" s="298"/>
      <c r="J9132" s="298" t="s">
        <v>13024</v>
      </c>
      <c r="K9132" s="298"/>
      <c r="L9132" s="298" t="s">
        <v>15047</v>
      </c>
    </row>
    <row r="9133" spans="1:12" ht="30" customHeight="1">
      <c r="A9133" s="299"/>
      <c r="B9133" s="299"/>
      <c r="C9133" s="299"/>
      <c r="D9133" s="299"/>
      <c r="E9133" s="299"/>
      <c r="F9133" s="299"/>
      <c r="G9133" s="299"/>
      <c r="H9133" s="299"/>
      <c r="I9133" s="299"/>
      <c r="J9133" s="299"/>
      <c r="K9133" s="299"/>
      <c r="L9133" s="299"/>
    </row>
    <row r="9134" spans="1:12" ht="48" customHeight="1">
      <c r="A9134" s="295" t="s">
        <v>15048</v>
      </c>
      <c r="B9134" s="296" t="s">
        <v>15049</v>
      </c>
      <c r="C9134" s="295" t="s">
        <v>9</v>
      </c>
      <c r="D9134" s="295" t="s">
        <v>4641</v>
      </c>
      <c r="E9134" s="297" t="s">
        <v>51</v>
      </c>
      <c r="F9134" s="296"/>
      <c r="G9134" s="296"/>
      <c r="H9134" s="296"/>
      <c r="I9134" s="296"/>
      <c r="J9134" s="296"/>
      <c r="K9134" s="296"/>
      <c r="L9134" s="296"/>
    </row>
    <row r="9135" spans="1:12">
      <c r="A9135" s="414" t="s">
        <v>12977</v>
      </c>
      <c r="B9135" s="414"/>
      <c r="C9135" s="414"/>
      <c r="D9135" s="414"/>
      <c r="E9135" s="414"/>
      <c r="F9135" s="414"/>
      <c r="G9135" s="414"/>
      <c r="H9135" s="414"/>
      <c r="I9135" s="294"/>
      <c r="J9135" s="294"/>
      <c r="K9135" s="294"/>
      <c r="L9135" s="294"/>
    </row>
    <row r="9136" spans="1:12" ht="17.100000000000001" customHeight="1">
      <c r="A9136" s="294" t="s">
        <v>12978</v>
      </c>
      <c r="B9136" s="298" t="s">
        <v>12979</v>
      </c>
      <c r="C9136" s="294" t="s">
        <v>12980</v>
      </c>
      <c r="D9136" s="294" t="s">
        <v>12981</v>
      </c>
      <c r="E9136" s="299" t="s">
        <v>12982</v>
      </c>
      <c r="F9136" s="413" t="s">
        <v>12983</v>
      </c>
      <c r="G9136" s="413"/>
      <c r="H9136" s="413" t="s">
        <v>12984</v>
      </c>
      <c r="I9136" s="413"/>
      <c r="J9136" s="413" t="s">
        <v>12985</v>
      </c>
      <c r="K9136" s="413"/>
      <c r="L9136" s="413"/>
    </row>
    <row r="9137" spans="1:12" ht="24" customHeight="1">
      <c r="A9137" s="300" t="s">
        <v>12986</v>
      </c>
      <c r="B9137" s="301" t="s">
        <v>13085</v>
      </c>
      <c r="C9137" s="300" t="s">
        <v>9</v>
      </c>
      <c r="D9137" s="300" t="s">
        <v>7909</v>
      </c>
      <c r="E9137" s="302" t="s">
        <v>51</v>
      </c>
      <c r="F9137" s="423" t="s">
        <v>13086</v>
      </c>
      <c r="G9137" s="423"/>
      <c r="H9137" s="423">
        <v>7.2360000000000002E-4</v>
      </c>
      <c r="I9137" s="423"/>
      <c r="J9137" s="424">
        <v>7.5300000000000006E-2</v>
      </c>
      <c r="K9137" s="424"/>
      <c r="L9137" s="424"/>
    </row>
    <row r="9138" spans="1:12" ht="24" customHeight="1">
      <c r="A9138" s="300" t="s">
        <v>12986</v>
      </c>
      <c r="B9138" s="301" t="s">
        <v>13087</v>
      </c>
      <c r="C9138" s="300" t="s">
        <v>9</v>
      </c>
      <c r="D9138" s="300" t="s">
        <v>8873</v>
      </c>
      <c r="E9138" s="302" t="s">
        <v>51</v>
      </c>
      <c r="F9138" s="423" t="s">
        <v>13088</v>
      </c>
      <c r="G9138" s="423"/>
      <c r="H9138" s="423">
        <v>6.8899999999999994E-5</v>
      </c>
      <c r="I9138" s="423"/>
      <c r="J9138" s="424">
        <v>5.9900000000000002E-2</v>
      </c>
      <c r="K9138" s="424"/>
      <c r="L9138" s="424"/>
    </row>
    <row r="9139" spans="1:12" ht="48" customHeight="1">
      <c r="A9139" s="300" t="s">
        <v>12986</v>
      </c>
      <c r="B9139" s="301" t="s">
        <v>13089</v>
      </c>
      <c r="C9139" s="300" t="s">
        <v>9</v>
      </c>
      <c r="D9139" s="300" t="s">
        <v>9227</v>
      </c>
      <c r="E9139" s="302" t="s">
        <v>51</v>
      </c>
      <c r="F9139" s="423" t="s">
        <v>13090</v>
      </c>
      <c r="G9139" s="423"/>
      <c r="H9139" s="423">
        <v>4.8300000000000002E-5</v>
      </c>
      <c r="I9139" s="423"/>
      <c r="J9139" s="424">
        <v>6.4600000000000005E-2</v>
      </c>
      <c r="K9139" s="424"/>
      <c r="L9139" s="424"/>
    </row>
    <row r="9140" spans="1:12" ht="24" customHeight="1">
      <c r="A9140" s="300" t="s">
        <v>12986</v>
      </c>
      <c r="B9140" s="301" t="s">
        <v>13091</v>
      </c>
      <c r="C9140" s="300" t="s">
        <v>9</v>
      </c>
      <c r="D9140" s="300" t="s">
        <v>9580</v>
      </c>
      <c r="E9140" s="302" t="s">
        <v>51</v>
      </c>
      <c r="F9140" s="423" t="s">
        <v>13092</v>
      </c>
      <c r="G9140" s="423"/>
      <c r="H9140" s="423">
        <v>4.74E-5</v>
      </c>
      <c r="I9140" s="423"/>
      <c r="J9140" s="424">
        <v>4.2500000000000003E-2</v>
      </c>
      <c r="K9140" s="424"/>
      <c r="L9140" s="424"/>
    </row>
    <row r="9141" spans="1:12" ht="24" customHeight="1">
      <c r="A9141" s="300" t="s">
        <v>12986</v>
      </c>
      <c r="B9141" s="301" t="s">
        <v>12987</v>
      </c>
      <c r="C9141" s="300" t="s">
        <v>9</v>
      </c>
      <c r="D9141" s="300" t="s">
        <v>9831</v>
      </c>
      <c r="E9141" s="302" t="s">
        <v>12988</v>
      </c>
      <c r="F9141" s="423" t="s">
        <v>12989</v>
      </c>
      <c r="G9141" s="423"/>
      <c r="H9141" s="423">
        <v>1.6746E-2</v>
      </c>
      <c r="I9141" s="423"/>
      <c r="J9141" s="424">
        <v>0.16950000000000001</v>
      </c>
      <c r="K9141" s="424"/>
      <c r="L9141" s="424"/>
    </row>
    <row r="9142" spans="1:12" ht="36" customHeight="1">
      <c r="A9142" s="300" t="s">
        <v>12986</v>
      </c>
      <c r="B9142" s="301" t="s">
        <v>12990</v>
      </c>
      <c r="C9142" s="300" t="s">
        <v>9</v>
      </c>
      <c r="D9142" s="300" t="s">
        <v>11426</v>
      </c>
      <c r="E9142" s="302" t="s">
        <v>51</v>
      </c>
      <c r="F9142" s="423" t="s">
        <v>12991</v>
      </c>
      <c r="G9142" s="423"/>
      <c r="H9142" s="423">
        <v>8.7759999999999997E-4</v>
      </c>
      <c r="I9142" s="423"/>
      <c r="J9142" s="424">
        <v>0.11600000000000001</v>
      </c>
      <c r="K9142" s="424"/>
      <c r="L9142" s="424"/>
    </row>
    <row r="9143" spans="1:12" ht="17.100000000000001" customHeight="1">
      <c r="A9143" s="298"/>
      <c r="B9143" s="298"/>
      <c r="C9143" s="298"/>
      <c r="D9143" s="298"/>
      <c r="E9143" s="298"/>
      <c r="F9143" s="298"/>
      <c r="G9143" s="298"/>
      <c r="H9143" s="298"/>
      <c r="I9143" s="298"/>
      <c r="J9143" s="298" t="s">
        <v>12992</v>
      </c>
      <c r="K9143" s="298"/>
      <c r="L9143" s="298" t="s">
        <v>12907</v>
      </c>
    </row>
    <row r="9144" spans="1:12">
      <c r="A9144" s="414" t="s">
        <v>12994</v>
      </c>
      <c r="B9144" s="414"/>
      <c r="C9144" s="414"/>
      <c r="D9144" s="414"/>
      <c r="E9144" s="414"/>
      <c r="F9144" s="414"/>
      <c r="G9144" s="414"/>
      <c r="H9144" s="414"/>
      <c r="I9144" s="294"/>
      <c r="J9144" s="294"/>
      <c r="K9144" s="294"/>
      <c r="L9144" s="294"/>
    </row>
    <row r="9145" spans="1:12" ht="17.100000000000001" customHeight="1">
      <c r="A9145" s="294" t="s">
        <v>12978</v>
      </c>
      <c r="B9145" s="298" t="s">
        <v>12979</v>
      </c>
      <c r="C9145" s="294" t="s">
        <v>12980</v>
      </c>
      <c r="D9145" s="294" t="s">
        <v>12981</v>
      </c>
      <c r="E9145" s="299" t="s">
        <v>12982</v>
      </c>
      <c r="F9145" s="413" t="s">
        <v>12983</v>
      </c>
      <c r="G9145" s="413"/>
      <c r="H9145" s="413" t="s">
        <v>12984</v>
      </c>
      <c r="I9145" s="413"/>
      <c r="J9145" s="413" t="s">
        <v>12985</v>
      </c>
      <c r="K9145" s="413"/>
      <c r="L9145" s="413"/>
    </row>
    <row r="9146" spans="1:12" ht="24" customHeight="1">
      <c r="A9146" s="300" t="s">
        <v>12986</v>
      </c>
      <c r="B9146" s="301" t="s">
        <v>13195</v>
      </c>
      <c r="C9146" s="300" t="s">
        <v>9</v>
      </c>
      <c r="D9146" s="300" t="s">
        <v>8821</v>
      </c>
      <c r="E9146" s="302" t="s">
        <v>27</v>
      </c>
      <c r="F9146" s="423" t="s">
        <v>13196</v>
      </c>
      <c r="G9146" s="423"/>
      <c r="H9146" s="423">
        <v>0.79039769999999998</v>
      </c>
      <c r="I9146" s="423"/>
      <c r="J9146" s="424">
        <v>5.6829999999999998</v>
      </c>
      <c r="K9146" s="424"/>
      <c r="L9146" s="424"/>
    </row>
    <row r="9147" spans="1:12" ht="24" customHeight="1">
      <c r="A9147" s="300" t="s">
        <v>12986</v>
      </c>
      <c r="B9147" s="301" t="s">
        <v>13093</v>
      </c>
      <c r="C9147" s="300" t="s">
        <v>9</v>
      </c>
      <c r="D9147" s="300" t="s">
        <v>10857</v>
      </c>
      <c r="E9147" s="302" t="s">
        <v>27</v>
      </c>
      <c r="F9147" s="423" t="s">
        <v>13094</v>
      </c>
      <c r="G9147" s="423"/>
      <c r="H9147" s="423">
        <v>0.44700800000000002</v>
      </c>
      <c r="I9147" s="423"/>
      <c r="J9147" s="424">
        <v>2.3109999999999999</v>
      </c>
      <c r="K9147" s="424"/>
      <c r="L9147" s="424"/>
    </row>
    <row r="9148" spans="1:12" ht="17.100000000000001" customHeight="1">
      <c r="A9148" s="298"/>
      <c r="B9148" s="298"/>
      <c r="C9148" s="298"/>
      <c r="D9148" s="298"/>
      <c r="E9148" s="298"/>
      <c r="F9148" s="298"/>
      <c r="G9148" s="298"/>
      <c r="H9148" s="298"/>
      <c r="I9148" s="298"/>
      <c r="J9148" s="298" t="s">
        <v>12992</v>
      </c>
      <c r="K9148" s="298"/>
      <c r="L9148" s="298" t="s">
        <v>13321</v>
      </c>
    </row>
    <row r="9149" spans="1:12">
      <c r="A9149" s="414" t="s">
        <v>12998</v>
      </c>
      <c r="B9149" s="414"/>
      <c r="C9149" s="414"/>
      <c r="D9149" s="414"/>
      <c r="E9149" s="414"/>
      <c r="F9149" s="414"/>
      <c r="G9149" s="414"/>
      <c r="H9149" s="414"/>
      <c r="I9149" s="294"/>
      <c r="J9149" s="294"/>
      <c r="K9149" s="294"/>
      <c r="L9149" s="294"/>
    </row>
    <row r="9150" spans="1:12" ht="17.100000000000001" customHeight="1">
      <c r="A9150" s="294" t="s">
        <v>12978</v>
      </c>
      <c r="B9150" s="298" t="s">
        <v>12979</v>
      </c>
      <c r="C9150" s="294" t="s">
        <v>12980</v>
      </c>
      <c r="D9150" s="294" t="s">
        <v>12981</v>
      </c>
      <c r="E9150" s="299" t="s">
        <v>12982</v>
      </c>
      <c r="F9150" s="413" t="s">
        <v>12983</v>
      </c>
      <c r="G9150" s="413"/>
      <c r="H9150" s="413" t="s">
        <v>12984</v>
      </c>
      <c r="I9150" s="413"/>
      <c r="J9150" s="413" t="s">
        <v>12985</v>
      </c>
      <c r="K9150" s="413"/>
      <c r="L9150" s="413"/>
    </row>
    <row r="9151" spans="1:12" ht="24" customHeight="1">
      <c r="A9151" s="300" t="s">
        <v>12986</v>
      </c>
      <c r="B9151" s="301" t="s">
        <v>15038</v>
      </c>
      <c r="C9151" s="300" t="s">
        <v>9</v>
      </c>
      <c r="D9151" s="300" t="s">
        <v>8271</v>
      </c>
      <c r="E9151" s="302" t="s">
        <v>51</v>
      </c>
      <c r="F9151" s="423" t="s">
        <v>14501</v>
      </c>
      <c r="G9151" s="423"/>
      <c r="H9151" s="423">
        <v>1</v>
      </c>
      <c r="I9151" s="423"/>
      <c r="J9151" s="424">
        <v>5.65</v>
      </c>
      <c r="K9151" s="424"/>
      <c r="L9151" s="424"/>
    </row>
    <row r="9152" spans="1:12" ht="36" customHeight="1">
      <c r="A9152" s="300" t="s">
        <v>12986</v>
      </c>
      <c r="B9152" s="301" t="s">
        <v>13388</v>
      </c>
      <c r="C9152" s="300" t="s">
        <v>9</v>
      </c>
      <c r="D9152" s="300" t="s">
        <v>10231</v>
      </c>
      <c r="E9152" s="302" t="s">
        <v>51</v>
      </c>
      <c r="F9152" s="423" t="s">
        <v>13389</v>
      </c>
      <c r="G9152" s="423"/>
      <c r="H9152" s="423">
        <v>1.9981608</v>
      </c>
      <c r="I9152" s="423"/>
      <c r="J9152" s="424">
        <v>31.351099999999999</v>
      </c>
      <c r="K9152" s="424"/>
      <c r="L9152" s="424"/>
    </row>
    <row r="9153" spans="1:12" ht="24" customHeight="1">
      <c r="A9153" s="300" t="s">
        <v>12986</v>
      </c>
      <c r="B9153" s="301" t="s">
        <v>13390</v>
      </c>
      <c r="C9153" s="300" t="s">
        <v>9</v>
      </c>
      <c r="D9153" s="300" t="s">
        <v>10763</v>
      </c>
      <c r="E9153" s="302" t="s">
        <v>23</v>
      </c>
      <c r="F9153" s="423" t="s">
        <v>13391</v>
      </c>
      <c r="G9153" s="423"/>
      <c r="H9153" s="423">
        <v>0.1467649</v>
      </c>
      <c r="I9153" s="423"/>
      <c r="J9153" s="424">
        <v>7.2824999999999998</v>
      </c>
      <c r="K9153" s="424"/>
      <c r="L9153" s="424"/>
    </row>
    <row r="9154" spans="1:12" ht="24" customHeight="1">
      <c r="A9154" s="300" t="s">
        <v>12986</v>
      </c>
      <c r="B9154" s="301" t="s">
        <v>13392</v>
      </c>
      <c r="C9154" s="300" t="s">
        <v>9</v>
      </c>
      <c r="D9154" s="300" t="s">
        <v>11881</v>
      </c>
      <c r="E9154" s="302" t="s">
        <v>51</v>
      </c>
      <c r="F9154" s="423" t="s">
        <v>13393</v>
      </c>
      <c r="G9154" s="423"/>
      <c r="H9154" s="423">
        <v>0.99908039999999998</v>
      </c>
      <c r="I9154" s="423"/>
      <c r="J9154" s="424">
        <v>1.5586</v>
      </c>
      <c r="K9154" s="424"/>
      <c r="L9154" s="424"/>
    </row>
    <row r="9155" spans="1:12" ht="24" customHeight="1">
      <c r="A9155" s="300" t="s">
        <v>12986</v>
      </c>
      <c r="B9155" s="301" t="s">
        <v>15050</v>
      </c>
      <c r="C9155" s="300" t="s">
        <v>9</v>
      </c>
      <c r="D9155" s="300" t="s">
        <v>7220</v>
      </c>
      <c r="E9155" s="302" t="s">
        <v>51</v>
      </c>
      <c r="F9155" s="423" t="s">
        <v>15051</v>
      </c>
      <c r="G9155" s="423"/>
      <c r="H9155" s="423">
        <v>0.99908039999999998</v>
      </c>
      <c r="I9155" s="423"/>
      <c r="J9155" s="424">
        <v>99.838099999999997</v>
      </c>
      <c r="K9155" s="424"/>
      <c r="L9155" s="424"/>
    </row>
    <row r="9156" spans="1:12" ht="24" customHeight="1">
      <c r="A9156" s="300" t="s">
        <v>12986</v>
      </c>
      <c r="B9156" s="301" t="s">
        <v>13099</v>
      </c>
      <c r="C9156" s="300" t="s">
        <v>9</v>
      </c>
      <c r="D9156" s="300" t="s">
        <v>7224</v>
      </c>
      <c r="E9156" s="302" t="s">
        <v>51</v>
      </c>
      <c r="F9156" s="423" t="s">
        <v>13100</v>
      </c>
      <c r="G9156" s="423"/>
      <c r="H9156" s="423">
        <v>8.5474000000000001E-3</v>
      </c>
      <c r="I9156" s="423"/>
      <c r="J9156" s="424">
        <v>7.8600000000000003E-2</v>
      </c>
      <c r="K9156" s="424"/>
      <c r="L9156" s="424"/>
    </row>
    <row r="9157" spans="1:12" ht="24" customHeight="1">
      <c r="A9157" s="300" t="s">
        <v>12986</v>
      </c>
      <c r="B9157" s="301" t="s">
        <v>13101</v>
      </c>
      <c r="C9157" s="300" t="s">
        <v>9</v>
      </c>
      <c r="D9157" s="300" t="s">
        <v>7359</v>
      </c>
      <c r="E9157" s="302" t="s">
        <v>51</v>
      </c>
      <c r="F9157" s="423" t="s">
        <v>13102</v>
      </c>
      <c r="G9157" s="423"/>
      <c r="H9157" s="423">
        <v>2.7579999999999998E-4</v>
      </c>
      <c r="I9157" s="423"/>
      <c r="J9157" s="424">
        <v>3.5400000000000001E-2</v>
      </c>
      <c r="K9157" s="424"/>
      <c r="L9157" s="424"/>
    </row>
    <row r="9158" spans="1:12" ht="24" customHeight="1">
      <c r="A9158" s="300" t="s">
        <v>12986</v>
      </c>
      <c r="B9158" s="301" t="s">
        <v>13103</v>
      </c>
      <c r="C9158" s="300" t="s">
        <v>9</v>
      </c>
      <c r="D9158" s="300" t="s">
        <v>8851</v>
      </c>
      <c r="E9158" s="302" t="s">
        <v>51</v>
      </c>
      <c r="F9158" s="423" t="s">
        <v>13104</v>
      </c>
      <c r="G9158" s="423"/>
      <c r="H9158" s="423">
        <v>2.208E-4</v>
      </c>
      <c r="I9158" s="423"/>
      <c r="J9158" s="424">
        <v>4.2799999999999998E-2</v>
      </c>
      <c r="K9158" s="424"/>
      <c r="L9158" s="424"/>
    </row>
    <row r="9159" spans="1:12" ht="24" customHeight="1">
      <c r="A9159" s="300" t="s">
        <v>12986</v>
      </c>
      <c r="B9159" s="301" t="s">
        <v>13105</v>
      </c>
      <c r="C9159" s="300" t="s">
        <v>9</v>
      </c>
      <c r="D9159" s="300" t="s">
        <v>8852</v>
      </c>
      <c r="E9159" s="302" t="s">
        <v>51</v>
      </c>
      <c r="F9159" s="423" t="s">
        <v>13106</v>
      </c>
      <c r="G9159" s="423"/>
      <c r="H9159" s="423">
        <v>4.74E-5</v>
      </c>
      <c r="I9159" s="423"/>
      <c r="J9159" s="424">
        <v>2.5999999999999999E-2</v>
      </c>
      <c r="K9159" s="424"/>
      <c r="L9159" s="424"/>
    </row>
    <row r="9160" spans="1:12" ht="24" customHeight="1">
      <c r="A9160" s="300" t="s">
        <v>12986</v>
      </c>
      <c r="B9160" s="301" t="s">
        <v>13107</v>
      </c>
      <c r="C9160" s="300" t="s">
        <v>9</v>
      </c>
      <c r="D9160" s="300" t="s">
        <v>9000</v>
      </c>
      <c r="E9160" s="302" t="s">
        <v>51</v>
      </c>
      <c r="F9160" s="423" t="s">
        <v>13108</v>
      </c>
      <c r="G9160" s="423"/>
      <c r="H9160" s="423">
        <v>9.7284999999999993E-3</v>
      </c>
      <c r="I9160" s="423"/>
      <c r="J9160" s="424">
        <v>6.59E-2</v>
      </c>
      <c r="K9160" s="424"/>
      <c r="L9160" s="424"/>
    </row>
    <row r="9161" spans="1:12" ht="24" customHeight="1">
      <c r="A9161" s="300" t="s">
        <v>12986</v>
      </c>
      <c r="B9161" s="301" t="s">
        <v>13109</v>
      </c>
      <c r="C9161" s="300" t="s">
        <v>9</v>
      </c>
      <c r="D9161" s="300" t="s">
        <v>9574</v>
      </c>
      <c r="E9161" s="302" t="s">
        <v>51</v>
      </c>
      <c r="F9161" s="423" t="s">
        <v>13110</v>
      </c>
      <c r="G9161" s="423"/>
      <c r="H9161" s="423">
        <v>3.0852000000000002E-3</v>
      </c>
      <c r="I9161" s="423"/>
      <c r="J9161" s="424">
        <v>2.7199999999999998E-2</v>
      </c>
      <c r="K9161" s="424"/>
      <c r="L9161" s="424"/>
    </row>
    <row r="9162" spans="1:12" ht="24" customHeight="1">
      <c r="A9162" s="300" t="s">
        <v>12986</v>
      </c>
      <c r="B9162" s="301" t="s">
        <v>13111</v>
      </c>
      <c r="C9162" s="300" t="s">
        <v>9</v>
      </c>
      <c r="D9162" s="300" t="s">
        <v>10714</v>
      </c>
      <c r="E9162" s="302" t="s">
        <v>93</v>
      </c>
      <c r="F9162" s="423" t="s">
        <v>13112</v>
      </c>
      <c r="G9162" s="423"/>
      <c r="H9162" s="423">
        <v>1.6214000000000001E-3</v>
      </c>
      <c r="I9162" s="423"/>
      <c r="J9162" s="424">
        <v>2.47E-2</v>
      </c>
      <c r="K9162" s="424"/>
      <c r="L9162" s="424"/>
    </row>
    <row r="9163" spans="1:12" ht="24" customHeight="1">
      <c r="A9163" s="300" t="s">
        <v>12986</v>
      </c>
      <c r="B9163" s="301" t="s">
        <v>13113</v>
      </c>
      <c r="C9163" s="300" t="s">
        <v>9</v>
      </c>
      <c r="D9163" s="300" t="s">
        <v>10809</v>
      </c>
      <c r="E9163" s="302" t="s">
        <v>51</v>
      </c>
      <c r="F9163" s="423" t="s">
        <v>13114</v>
      </c>
      <c r="G9163" s="423"/>
      <c r="H9163" s="423">
        <v>1.6214000000000001E-3</v>
      </c>
      <c r="I9163" s="423"/>
      <c r="J9163" s="424">
        <v>1.95E-2</v>
      </c>
      <c r="K9163" s="424"/>
      <c r="L9163" s="424"/>
    </row>
    <row r="9164" spans="1:12" ht="24" customHeight="1">
      <c r="A9164" s="300" t="s">
        <v>12986</v>
      </c>
      <c r="B9164" s="301" t="s">
        <v>13115</v>
      </c>
      <c r="C9164" s="300" t="s">
        <v>9</v>
      </c>
      <c r="D9164" s="300" t="s">
        <v>10810</v>
      </c>
      <c r="E9164" s="302" t="s">
        <v>51</v>
      </c>
      <c r="F9164" s="423" t="s">
        <v>13116</v>
      </c>
      <c r="G9164" s="423"/>
      <c r="H9164" s="423">
        <v>1.6214000000000001E-3</v>
      </c>
      <c r="I9164" s="423"/>
      <c r="J9164" s="424">
        <v>4.3099999999999999E-2</v>
      </c>
      <c r="K9164" s="424"/>
      <c r="L9164" s="424"/>
    </row>
    <row r="9165" spans="1:12" ht="24" customHeight="1">
      <c r="A9165" s="300" t="s">
        <v>12986</v>
      </c>
      <c r="B9165" s="301" t="s">
        <v>13117</v>
      </c>
      <c r="C9165" s="300" t="s">
        <v>9</v>
      </c>
      <c r="D9165" s="300" t="s">
        <v>10837</v>
      </c>
      <c r="E9165" s="302" t="s">
        <v>51</v>
      </c>
      <c r="F9165" s="423" t="s">
        <v>13118</v>
      </c>
      <c r="G9165" s="423"/>
      <c r="H9165" s="423">
        <v>5.5099999999999998E-5</v>
      </c>
      <c r="I9165" s="423"/>
      <c r="J9165" s="424">
        <v>2.4500000000000001E-2</v>
      </c>
      <c r="K9165" s="424"/>
      <c r="L9165" s="424"/>
    </row>
    <row r="9166" spans="1:12" ht="24" customHeight="1">
      <c r="A9166" s="300" t="s">
        <v>12986</v>
      </c>
      <c r="B9166" s="301" t="s">
        <v>13003</v>
      </c>
      <c r="C9166" s="300" t="s">
        <v>9</v>
      </c>
      <c r="D9166" s="300" t="s">
        <v>7216</v>
      </c>
      <c r="E9166" s="302" t="s">
        <v>51</v>
      </c>
      <c r="F9166" s="423" t="s">
        <v>13004</v>
      </c>
      <c r="G9166" s="423"/>
      <c r="H9166" s="423">
        <v>3.2475E-3</v>
      </c>
      <c r="I9166" s="423"/>
      <c r="J9166" s="424">
        <v>0.1085</v>
      </c>
      <c r="K9166" s="424"/>
      <c r="L9166" s="424"/>
    </row>
    <row r="9167" spans="1:12" ht="24" customHeight="1">
      <c r="A9167" s="300" t="s">
        <v>12986</v>
      </c>
      <c r="B9167" s="301" t="s">
        <v>13005</v>
      </c>
      <c r="C9167" s="300" t="s">
        <v>9</v>
      </c>
      <c r="D9167" s="300" t="s">
        <v>7393</v>
      </c>
      <c r="E9167" s="302" t="s">
        <v>12988</v>
      </c>
      <c r="F9167" s="423" t="s">
        <v>13006</v>
      </c>
      <c r="G9167" s="423"/>
      <c r="H9167" s="423">
        <v>1.9537999999999999E-3</v>
      </c>
      <c r="I9167" s="423"/>
      <c r="J9167" s="424">
        <v>0.1055</v>
      </c>
      <c r="K9167" s="424"/>
      <c r="L9167" s="424"/>
    </row>
    <row r="9168" spans="1:12" ht="24" customHeight="1">
      <c r="A9168" s="300" t="s">
        <v>12986</v>
      </c>
      <c r="B9168" s="301" t="s">
        <v>13007</v>
      </c>
      <c r="C9168" s="300" t="s">
        <v>9</v>
      </c>
      <c r="D9168" s="300" t="s">
        <v>10619</v>
      </c>
      <c r="E9168" s="302" t="s">
        <v>51</v>
      </c>
      <c r="F9168" s="423" t="s">
        <v>13008</v>
      </c>
      <c r="G9168" s="423"/>
      <c r="H9168" s="423">
        <v>1.5156E-3</v>
      </c>
      <c r="I9168" s="423"/>
      <c r="J9168" s="424">
        <v>0.28989999999999999</v>
      </c>
      <c r="K9168" s="424"/>
      <c r="L9168" s="424"/>
    </row>
    <row r="9169" spans="1:12" ht="24" customHeight="1">
      <c r="A9169" s="300" t="s">
        <v>12986</v>
      </c>
      <c r="B9169" s="301" t="s">
        <v>13009</v>
      </c>
      <c r="C9169" s="300" t="s">
        <v>9</v>
      </c>
      <c r="D9169" s="300" t="s">
        <v>10769</v>
      </c>
      <c r="E9169" s="302" t="s">
        <v>51</v>
      </c>
      <c r="F9169" s="423" t="s">
        <v>13010</v>
      </c>
      <c r="G9169" s="423"/>
      <c r="H9169" s="423">
        <v>0.13623499999999999</v>
      </c>
      <c r="I9169" s="423"/>
      <c r="J9169" s="424">
        <v>0.17169999999999999</v>
      </c>
      <c r="K9169" s="424"/>
      <c r="L9169" s="424"/>
    </row>
    <row r="9170" spans="1:12" ht="24" customHeight="1">
      <c r="A9170" s="300" t="s">
        <v>12986</v>
      </c>
      <c r="B9170" s="301" t="s">
        <v>13011</v>
      </c>
      <c r="C9170" s="300" t="s">
        <v>9</v>
      </c>
      <c r="D9170" s="300" t="s">
        <v>10929</v>
      </c>
      <c r="E9170" s="302" t="s">
        <v>51</v>
      </c>
      <c r="F9170" s="423" t="s">
        <v>13012</v>
      </c>
      <c r="G9170" s="423"/>
      <c r="H9170" s="423">
        <v>1.3133999999999999E-3</v>
      </c>
      <c r="I9170" s="423"/>
      <c r="J9170" s="424">
        <v>0.1976</v>
      </c>
      <c r="K9170" s="424"/>
      <c r="L9170" s="424"/>
    </row>
    <row r="9171" spans="1:12" ht="17.100000000000001" customHeight="1">
      <c r="A9171" s="298"/>
      <c r="B9171" s="298"/>
      <c r="C9171" s="298"/>
      <c r="D9171" s="298"/>
      <c r="E9171" s="298"/>
      <c r="F9171" s="298"/>
      <c r="G9171" s="298"/>
      <c r="H9171" s="298"/>
      <c r="I9171" s="298"/>
      <c r="J9171" s="298" t="s">
        <v>12992</v>
      </c>
      <c r="K9171" s="298"/>
      <c r="L9171" s="298" t="s">
        <v>15052</v>
      </c>
    </row>
    <row r="9172" spans="1:12">
      <c r="A9172" s="414" t="s">
        <v>13056</v>
      </c>
      <c r="B9172" s="414"/>
      <c r="C9172" s="414"/>
      <c r="D9172" s="414"/>
      <c r="E9172" s="414"/>
      <c r="F9172" s="414"/>
      <c r="G9172" s="414"/>
      <c r="H9172" s="414"/>
      <c r="I9172" s="294"/>
      <c r="J9172" s="294"/>
      <c r="K9172" s="294"/>
      <c r="L9172" s="294"/>
    </row>
    <row r="9173" spans="1:12" ht="17.100000000000001" customHeight="1">
      <c r="A9173" s="294" t="s">
        <v>12978</v>
      </c>
      <c r="B9173" s="298" t="s">
        <v>12979</v>
      </c>
      <c r="C9173" s="294" t="s">
        <v>12980</v>
      </c>
      <c r="D9173" s="294" t="s">
        <v>12981</v>
      </c>
      <c r="E9173" s="299" t="s">
        <v>12982</v>
      </c>
      <c r="F9173" s="413" t="s">
        <v>12983</v>
      </c>
      <c r="G9173" s="413"/>
      <c r="H9173" s="413" t="s">
        <v>12984</v>
      </c>
      <c r="I9173" s="413"/>
      <c r="J9173" s="413" t="s">
        <v>12985</v>
      </c>
      <c r="K9173" s="413"/>
      <c r="L9173" s="413"/>
    </row>
    <row r="9174" spans="1:12" ht="24" customHeight="1">
      <c r="A9174" s="300" t="s">
        <v>12986</v>
      </c>
      <c r="B9174" s="301" t="s">
        <v>13057</v>
      </c>
      <c r="C9174" s="300" t="s">
        <v>9</v>
      </c>
      <c r="D9174" s="300" t="s">
        <v>12549</v>
      </c>
      <c r="E9174" s="302" t="s">
        <v>27</v>
      </c>
      <c r="F9174" s="423" t="s">
        <v>12948</v>
      </c>
      <c r="G9174" s="423"/>
      <c r="H9174" s="423">
        <v>1.2188781</v>
      </c>
      <c r="I9174" s="423"/>
      <c r="J9174" s="424">
        <v>0.7923</v>
      </c>
      <c r="K9174" s="424"/>
      <c r="L9174" s="424"/>
    </row>
    <row r="9175" spans="1:12" ht="17.100000000000001" customHeight="1">
      <c r="A9175" s="298"/>
      <c r="B9175" s="298"/>
      <c r="C9175" s="298"/>
      <c r="D9175" s="298"/>
      <c r="E9175" s="298"/>
      <c r="F9175" s="298"/>
      <c r="G9175" s="298"/>
      <c r="H9175" s="298"/>
      <c r="I9175" s="298"/>
      <c r="J9175" s="298" t="s">
        <v>12992</v>
      </c>
      <c r="K9175" s="298"/>
      <c r="L9175" s="298" t="s">
        <v>13552</v>
      </c>
    </row>
    <row r="9176" spans="1:12">
      <c r="A9176" s="414" t="s">
        <v>13058</v>
      </c>
      <c r="B9176" s="414"/>
      <c r="C9176" s="414"/>
      <c r="D9176" s="414"/>
      <c r="E9176" s="414"/>
      <c r="F9176" s="414"/>
      <c r="G9176" s="414"/>
      <c r="H9176" s="414"/>
      <c r="I9176" s="294"/>
      <c r="J9176" s="294"/>
      <c r="K9176" s="294"/>
      <c r="L9176" s="294"/>
    </row>
    <row r="9177" spans="1:12" ht="17.100000000000001" customHeight="1">
      <c r="A9177" s="294" t="s">
        <v>12978</v>
      </c>
      <c r="B9177" s="298" t="s">
        <v>12979</v>
      </c>
      <c r="C9177" s="294" t="s">
        <v>12980</v>
      </c>
      <c r="D9177" s="294" t="s">
        <v>12981</v>
      </c>
      <c r="E9177" s="299" t="s">
        <v>12982</v>
      </c>
      <c r="F9177" s="413" t="s">
        <v>12983</v>
      </c>
      <c r="G9177" s="413"/>
      <c r="H9177" s="413" t="s">
        <v>12984</v>
      </c>
      <c r="I9177" s="413"/>
      <c r="J9177" s="413" t="s">
        <v>12985</v>
      </c>
      <c r="K9177" s="413"/>
      <c r="L9177" s="413"/>
    </row>
    <row r="9178" spans="1:12" ht="24" customHeight="1">
      <c r="A9178" s="300" t="s">
        <v>12986</v>
      </c>
      <c r="B9178" s="301" t="s">
        <v>13059</v>
      </c>
      <c r="C9178" s="300" t="s">
        <v>9</v>
      </c>
      <c r="D9178" s="300" t="s">
        <v>12535</v>
      </c>
      <c r="E9178" s="302" t="s">
        <v>27</v>
      </c>
      <c r="F9178" s="423" t="s">
        <v>12936</v>
      </c>
      <c r="G9178" s="423"/>
      <c r="H9178" s="423">
        <v>1.2188781</v>
      </c>
      <c r="I9178" s="423"/>
      <c r="J9178" s="424">
        <v>6.0900000000000003E-2</v>
      </c>
      <c r="K9178" s="424"/>
      <c r="L9178" s="424"/>
    </row>
    <row r="9179" spans="1:12" ht="17.100000000000001" customHeight="1">
      <c r="A9179" s="298"/>
      <c r="B9179" s="298"/>
      <c r="C9179" s="298"/>
      <c r="D9179" s="298"/>
      <c r="E9179" s="298"/>
      <c r="F9179" s="298"/>
      <c r="G9179" s="298"/>
      <c r="H9179" s="298"/>
      <c r="I9179" s="298"/>
      <c r="J9179" s="298" t="s">
        <v>12992</v>
      </c>
      <c r="K9179" s="298"/>
      <c r="L9179" s="298" t="s">
        <v>12960</v>
      </c>
    </row>
    <row r="9180" spans="1:12">
      <c r="A9180" s="414" t="s">
        <v>13060</v>
      </c>
      <c r="B9180" s="414"/>
      <c r="C9180" s="414"/>
      <c r="D9180" s="414"/>
      <c r="E9180" s="414"/>
      <c r="F9180" s="414"/>
      <c r="G9180" s="414"/>
      <c r="H9180" s="414"/>
      <c r="I9180" s="294"/>
      <c r="J9180" s="294"/>
      <c r="K9180" s="294"/>
      <c r="L9180" s="294"/>
    </row>
    <row r="9181" spans="1:12" ht="17.100000000000001" customHeight="1">
      <c r="A9181" s="294" t="s">
        <v>12978</v>
      </c>
      <c r="B9181" s="298" t="s">
        <v>12979</v>
      </c>
      <c r="C9181" s="294" t="s">
        <v>12980</v>
      </c>
      <c r="D9181" s="294" t="s">
        <v>12981</v>
      </c>
      <c r="E9181" s="299" t="s">
        <v>12982</v>
      </c>
      <c r="F9181" s="413" t="s">
        <v>12983</v>
      </c>
      <c r="G9181" s="413"/>
      <c r="H9181" s="413" t="s">
        <v>12984</v>
      </c>
      <c r="I9181" s="413"/>
      <c r="J9181" s="413" t="s">
        <v>12985</v>
      </c>
      <c r="K9181" s="413"/>
      <c r="L9181" s="413"/>
    </row>
    <row r="9182" spans="1:12" ht="24" customHeight="1">
      <c r="A9182" s="300" t="s">
        <v>12986</v>
      </c>
      <c r="B9182" s="301" t="s">
        <v>13061</v>
      </c>
      <c r="C9182" s="300" t="s">
        <v>9</v>
      </c>
      <c r="D9182" s="300" t="s">
        <v>12522</v>
      </c>
      <c r="E9182" s="302" t="s">
        <v>27</v>
      </c>
      <c r="F9182" s="423" t="s">
        <v>12964</v>
      </c>
      <c r="G9182" s="423"/>
      <c r="H9182" s="423">
        <v>1.2188781</v>
      </c>
      <c r="I9182" s="423"/>
      <c r="J9182" s="424">
        <v>3.0838000000000001</v>
      </c>
      <c r="K9182" s="424"/>
      <c r="L9182" s="424"/>
    </row>
    <row r="9183" spans="1:12" ht="24" customHeight="1">
      <c r="A9183" s="300" t="s">
        <v>12986</v>
      </c>
      <c r="B9183" s="301" t="s">
        <v>13062</v>
      </c>
      <c r="C9183" s="300" t="s">
        <v>9</v>
      </c>
      <c r="D9183" s="300" t="s">
        <v>12527</v>
      </c>
      <c r="E9183" s="302" t="s">
        <v>27</v>
      </c>
      <c r="F9183" s="423" t="s">
        <v>13063</v>
      </c>
      <c r="G9183" s="423"/>
      <c r="H9183" s="423">
        <v>1.2188781</v>
      </c>
      <c r="I9183" s="423"/>
      <c r="J9183" s="424">
        <v>0.41439999999999999</v>
      </c>
      <c r="K9183" s="424"/>
      <c r="L9183" s="424"/>
    </row>
    <row r="9184" spans="1:12" ht="17.100000000000001" customHeight="1">
      <c r="A9184" s="298"/>
      <c r="B9184" s="298"/>
      <c r="C9184" s="298"/>
      <c r="D9184" s="298"/>
      <c r="E9184" s="298"/>
      <c r="F9184" s="298"/>
      <c r="G9184" s="298"/>
      <c r="H9184" s="298"/>
      <c r="I9184" s="298"/>
      <c r="J9184" s="298" t="s">
        <v>12992</v>
      </c>
      <c r="K9184" s="298"/>
      <c r="L9184" s="298" t="s">
        <v>15042</v>
      </c>
    </row>
    <row r="9185" spans="1:12" ht="17.100000000000001" customHeight="1">
      <c r="A9185" s="294" t="s">
        <v>13014</v>
      </c>
      <c r="B9185" s="294"/>
      <c r="C9185" s="294"/>
      <c r="D9185" s="294"/>
      <c r="E9185" s="294"/>
      <c r="F9185" s="294"/>
      <c r="G9185" s="294"/>
      <c r="H9185" s="294"/>
      <c r="I9185" s="294"/>
      <c r="J9185" s="294"/>
      <c r="K9185" s="294"/>
      <c r="L9185" s="294"/>
    </row>
    <row r="9186" spans="1:12" ht="17.100000000000001" customHeight="1">
      <c r="A9186" s="298"/>
      <c r="B9186" s="298"/>
      <c r="C9186" s="298"/>
      <c r="D9186" s="298"/>
      <c r="E9186" s="298"/>
      <c r="F9186" s="298"/>
      <c r="G9186" s="298"/>
      <c r="H9186" s="298"/>
      <c r="I9186" s="298"/>
      <c r="J9186" s="298" t="s">
        <v>13015</v>
      </c>
      <c r="K9186" s="298"/>
      <c r="L9186" s="298" t="s">
        <v>15053</v>
      </c>
    </row>
    <row r="9187" spans="1:12" ht="17.100000000000001" customHeight="1">
      <c r="A9187" s="298"/>
      <c r="B9187" s="298"/>
      <c r="C9187" s="298"/>
      <c r="D9187" s="298"/>
      <c r="E9187" s="298"/>
      <c r="F9187" s="298"/>
      <c r="G9187" s="298"/>
      <c r="H9187" s="298"/>
      <c r="I9187" s="298"/>
      <c r="J9187" s="298" t="s">
        <v>13017</v>
      </c>
      <c r="K9187" s="298" t="s">
        <v>13018</v>
      </c>
      <c r="L9187" s="298" t="s">
        <v>15044</v>
      </c>
    </row>
    <row r="9188" spans="1:12" ht="17.100000000000001" customHeight="1">
      <c r="A9188" s="298"/>
      <c r="B9188" s="298"/>
      <c r="C9188" s="298"/>
      <c r="D9188" s="298"/>
      <c r="E9188" s="298"/>
      <c r="F9188" s="298"/>
      <c r="G9188" s="298"/>
      <c r="H9188" s="298"/>
      <c r="I9188" s="298"/>
      <c r="J9188" s="298" t="s">
        <v>13020</v>
      </c>
      <c r="K9188" s="298"/>
      <c r="L9188" s="298" t="s">
        <v>15054</v>
      </c>
    </row>
    <row r="9189" spans="1:12" ht="17.100000000000001" customHeight="1">
      <c r="A9189" s="298"/>
      <c r="B9189" s="298"/>
      <c r="C9189" s="298"/>
      <c r="D9189" s="298"/>
      <c r="E9189" s="298"/>
      <c r="F9189" s="298"/>
      <c r="G9189" s="298"/>
      <c r="H9189" s="298"/>
      <c r="I9189" s="298"/>
      <c r="J9189" s="298" t="s">
        <v>13022</v>
      </c>
      <c r="K9189" s="298" t="s">
        <v>12974</v>
      </c>
      <c r="L9189" s="298" t="s">
        <v>15055</v>
      </c>
    </row>
    <row r="9190" spans="1:12" ht="17.100000000000001" customHeight="1">
      <c r="A9190" s="298"/>
      <c r="B9190" s="298"/>
      <c r="C9190" s="298"/>
      <c r="D9190" s="298"/>
      <c r="E9190" s="298"/>
      <c r="F9190" s="298"/>
      <c r="G9190" s="298"/>
      <c r="H9190" s="298"/>
      <c r="I9190" s="298"/>
      <c r="J9190" s="298" t="s">
        <v>13024</v>
      </c>
      <c r="K9190" s="298"/>
      <c r="L9190" s="298" t="s">
        <v>15056</v>
      </c>
    </row>
    <row r="9191" spans="1:12" ht="30" customHeight="1">
      <c r="A9191" s="299"/>
      <c r="B9191" s="299"/>
      <c r="C9191" s="299"/>
      <c r="D9191" s="299"/>
      <c r="E9191" s="299"/>
      <c r="F9191" s="299"/>
      <c r="G9191" s="299"/>
      <c r="H9191" s="299"/>
      <c r="I9191" s="299"/>
      <c r="J9191" s="299"/>
      <c r="K9191" s="299"/>
      <c r="L9191" s="299"/>
    </row>
    <row r="9192" spans="1:12" ht="48" customHeight="1">
      <c r="A9192" s="295" t="s">
        <v>15057</v>
      </c>
      <c r="B9192" s="296" t="s">
        <v>15058</v>
      </c>
      <c r="C9192" s="295" t="s">
        <v>9</v>
      </c>
      <c r="D9192" s="295" t="s">
        <v>1514</v>
      </c>
      <c r="E9192" s="297" t="s">
        <v>51</v>
      </c>
      <c r="F9192" s="296"/>
      <c r="G9192" s="296"/>
      <c r="H9192" s="296"/>
      <c r="I9192" s="296"/>
      <c r="J9192" s="296"/>
      <c r="K9192" s="296"/>
      <c r="L9192" s="296"/>
    </row>
    <row r="9193" spans="1:12">
      <c r="A9193" s="414" t="s">
        <v>12977</v>
      </c>
      <c r="B9193" s="414"/>
      <c r="C9193" s="414"/>
      <c r="D9193" s="414"/>
      <c r="E9193" s="414"/>
      <c r="F9193" s="414"/>
      <c r="G9193" s="414"/>
      <c r="H9193" s="414"/>
      <c r="I9193" s="294"/>
      <c r="J9193" s="294"/>
      <c r="K9193" s="294"/>
      <c r="L9193" s="294"/>
    </row>
    <row r="9194" spans="1:12" ht="17.100000000000001" customHeight="1">
      <c r="A9194" s="294" t="s">
        <v>12978</v>
      </c>
      <c r="B9194" s="298" t="s">
        <v>12979</v>
      </c>
      <c r="C9194" s="294" t="s">
        <v>12980</v>
      </c>
      <c r="D9194" s="294" t="s">
        <v>12981</v>
      </c>
      <c r="E9194" s="299" t="s">
        <v>12982</v>
      </c>
      <c r="F9194" s="413" t="s">
        <v>12983</v>
      </c>
      <c r="G9194" s="413"/>
      <c r="H9194" s="413" t="s">
        <v>12984</v>
      </c>
      <c r="I9194" s="413"/>
      <c r="J9194" s="413" t="s">
        <v>12985</v>
      </c>
      <c r="K9194" s="413"/>
      <c r="L9194" s="413"/>
    </row>
    <row r="9195" spans="1:12" ht="24" customHeight="1">
      <c r="A9195" s="300" t="s">
        <v>12986</v>
      </c>
      <c r="B9195" s="301" t="s">
        <v>13085</v>
      </c>
      <c r="C9195" s="300" t="s">
        <v>9</v>
      </c>
      <c r="D9195" s="300" t="s">
        <v>7909</v>
      </c>
      <c r="E9195" s="302" t="s">
        <v>51</v>
      </c>
      <c r="F9195" s="423" t="s">
        <v>13086</v>
      </c>
      <c r="G9195" s="423"/>
      <c r="H9195" s="423">
        <v>3.8806999999999999E-3</v>
      </c>
      <c r="I9195" s="423"/>
      <c r="J9195" s="424">
        <v>0.40360000000000001</v>
      </c>
      <c r="K9195" s="424"/>
      <c r="L9195" s="424"/>
    </row>
    <row r="9196" spans="1:12" ht="24" customHeight="1">
      <c r="A9196" s="300" t="s">
        <v>12986</v>
      </c>
      <c r="B9196" s="301" t="s">
        <v>13087</v>
      </c>
      <c r="C9196" s="300" t="s">
        <v>9</v>
      </c>
      <c r="D9196" s="300" t="s">
        <v>8873</v>
      </c>
      <c r="E9196" s="302" t="s">
        <v>51</v>
      </c>
      <c r="F9196" s="423" t="s">
        <v>13088</v>
      </c>
      <c r="G9196" s="423"/>
      <c r="H9196" s="423">
        <v>3.6999999999999999E-4</v>
      </c>
      <c r="I9196" s="423"/>
      <c r="J9196" s="424">
        <v>0.32169999999999999</v>
      </c>
      <c r="K9196" s="424"/>
      <c r="L9196" s="424"/>
    </row>
    <row r="9197" spans="1:12" ht="48" customHeight="1">
      <c r="A9197" s="300" t="s">
        <v>12986</v>
      </c>
      <c r="B9197" s="301" t="s">
        <v>13089</v>
      </c>
      <c r="C9197" s="300" t="s">
        <v>9</v>
      </c>
      <c r="D9197" s="300" t="s">
        <v>9227</v>
      </c>
      <c r="E9197" s="302" t="s">
        <v>51</v>
      </c>
      <c r="F9197" s="423" t="s">
        <v>13090</v>
      </c>
      <c r="G9197" s="423"/>
      <c r="H9197" s="423">
        <v>2.589E-4</v>
      </c>
      <c r="I9197" s="423"/>
      <c r="J9197" s="424">
        <v>0.34610000000000002</v>
      </c>
      <c r="K9197" s="424"/>
      <c r="L9197" s="424"/>
    </row>
    <row r="9198" spans="1:12" ht="24" customHeight="1">
      <c r="A9198" s="300" t="s">
        <v>12986</v>
      </c>
      <c r="B9198" s="301" t="s">
        <v>13091</v>
      </c>
      <c r="C9198" s="300" t="s">
        <v>9</v>
      </c>
      <c r="D9198" s="300" t="s">
        <v>9580</v>
      </c>
      <c r="E9198" s="302" t="s">
        <v>51</v>
      </c>
      <c r="F9198" s="423" t="s">
        <v>13092</v>
      </c>
      <c r="G9198" s="423"/>
      <c r="H9198" s="423">
        <v>2.5349999999999998E-4</v>
      </c>
      <c r="I9198" s="423"/>
      <c r="J9198" s="424">
        <v>0.22720000000000001</v>
      </c>
      <c r="K9198" s="424"/>
      <c r="L9198" s="424"/>
    </row>
    <row r="9199" spans="1:12" ht="24" customHeight="1">
      <c r="A9199" s="300" t="s">
        <v>12986</v>
      </c>
      <c r="B9199" s="301" t="s">
        <v>12987</v>
      </c>
      <c r="C9199" s="300" t="s">
        <v>9</v>
      </c>
      <c r="D9199" s="300" t="s">
        <v>9831</v>
      </c>
      <c r="E9199" s="302" t="s">
        <v>12988</v>
      </c>
      <c r="F9199" s="423" t="s">
        <v>12989</v>
      </c>
      <c r="G9199" s="423"/>
      <c r="H9199" s="423">
        <v>8.9803400000000005E-2</v>
      </c>
      <c r="I9199" s="423"/>
      <c r="J9199" s="424">
        <v>0.90880000000000005</v>
      </c>
      <c r="K9199" s="424"/>
      <c r="L9199" s="424"/>
    </row>
    <row r="9200" spans="1:12" ht="36" customHeight="1">
      <c r="A9200" s="300" t="s">
        <v>12986</v>
      </c>
      <c r="B9200" s="301" t="s">
        <v>12990</v>
      </c>
      <c r="C9200" s="300" t="s">
        <v>9</v>
      </c>
      <c r="D9200" s="300" t="s">
        <v>11426</v>
      </c>
      <c r="E9200" s="302" t="s">
        <v>51</v>
      </c>
      <c r="F9200" s="423" t="s">
        <v>12991</v>
      </c>
      <c r="G9200" s="423"/>
      <c r="H9200" s="423">
        <v>4.7063000000000001E-3</v>
      </c>
      <c r="I9200" s="423"/>
      <c r="J9200" s="424">
        <v>0.62209999999999999</v>
      </c>
      <c r="K9200" s="424"/>
      <c r="L9200" s="424"/>
    </row>
    <row r="9201" spans="1:12" ht="17.100000000000001" customHeight="1">
      <c r="A9201" s="298"/>
      <c r="B9201" s="298"/>
      <c r="C9201" s="298"/>
      <c r="D9201" s="298"/>
      <c r="E9201" s="298"/>
      <c r="F9201" s="298"/>
      <c r="G9201" s="298"/>
      <c r="H9201" s="298"/>
      <c r="I9201" s="298"/>
      <c r="J9201" s="298" t="s">
        <v>12992</v>
      </c>
      <c r="K9201" s="298"/>
      <c r="L9201" s="298" t="s">
        <v>15059</v>
      </c>
    </row>
    <row r="9202" spans="1:12">
      <c r="A9202" s="414" t="s">
        <v>12994</v>
      </c>
      <c r="B9202" s="414"/>
      <c r="C9202" s="414"/>
      <c r="D9202" s="414"/>
      <c r="E9202" s="414"/>
      <c r="F9202" s="414"/>
      <c r="G9202" s="414"/>
      <c r="H9202" s="414"/>
      <c r="I9202" s="294"/>
      <c r="J9202" s="294"/>
      <c r="K9202" s="294"/>
      <c r="L9202" s="294"/>
    </row>
    <row r="9203" spans="1:12" ht="17.100000000000001" customHeight="1">
      <c r="A9203" s="294" t="s">
        <v>12978</v>
      </c>
      <c r="B9203" s="298" t="s">
        <v>12979</v>
      </c>
      <c r="C9203" s="294" t="s">
        <v>12980</v>
      </c>
      <c r="D9203" s="294" t="s">
        <v>12981</v>
      </c>
      <c r="E9203" s="299" t="s">
        <v>12982</v>
      </c>
      <c r="F9203" s="413" t="s">
        <v>12983</v>
      </c>
      <c r="G9203" s="413"/>
      <c r="H9203" s="413" t="s">
        <v>12984</v>
      </c>
      <c r="I9203" s="413"/>
      <c r="J9203" s="413" t="s">
        <v>12985</v>
      </c>
      <c r="K9203" s="413"/>
      <c r="L9203" s="413"/>
    </row>
    <row r="9204" spans="1:12" ht="24" customHeight="1">
      <c r="A9204" s="300" t="s">
        <v>12986</v>
      </c>
      <c r="B9204" s="301" t="s">
        <v>13195</v>
      </c>
      <c r="C9204" s="300" t="s">
        <v>9</v>
      </c>
      <c r="D9204" s="300" t="s">
        <v>8821</v>
      </c>
      <c r="E9204" s="302" t="s">
        <v>27</v>
      </c>
      <c r="F9204" s="423" t="s">
        <v>13196</v>
      </c>
      <c r="G9204" s="423"/>
      <c r="H9204" s="423">
        <v>3.3448239000000002</v>
      </c>
      <c r="I9204" s="423"/>
      <c r="J9204" s="424">
        <v>24.049299999999999</v>
      </c>
      <c r="K9204" s="424"/>
      <c r="L9204" s="424"/>
    </row>
    <row r="9205" spans="1:12" ht="24" customHeight="1">
      <c r="A9205" s="300" t="s">
        <v>12986</v>
      </c>
      <c r="B9205" s="301" t="s">
        <v>13093</v>
      </c>
      <c r="C9205" s="300" t="s">
        <v>9</v>
      </c>
      <c r="D9205" s="300" t="s">
        <v>10857</v>
      </c>
      <c r="E9205" s="302" t="s">
        <v>27</v>
      </c>
      <c r="F9205" s="423" t="s">
        <v>13094</v>
      </c>
      <c r="G9205" s="423"/>
      <c r="H9205" s="423">
        <v>3.3533960999999999</v>
      </c>
      <c r="I9205" s="423"/>
      <c r="J9205" s="424">
        <v>17.3371</v>
      </c>
      <c r="K9205" s="424"/>
      <c r="L9205" s="424"/>
    </row>
    <row r="9206" spans="1:12" ht="17.100000000000001" customHeight="1">
      <c r="A9206" s="298"/>
      <c r="B9206" s="298"/>
      <c r="C9206" s="298"/>
      <c r="D9206" s="298"/>
      <c r="E9206" s="298"/>
      <c r="F9206" s="298"/>
      <c r="G9206" s="298"/>
      <c r="H9206" s="298"/>
      <c r="I9206" s="298"/>
      <c r="J9206" s="298" t="s">
        <v>12992</v>
      </c>
      <c r="K9206" s="298"/>
      <c r="L9206" s="298" t="s">
        <v>15060</v>
      </c>
    </row>
    <row r="9207" spans="1:12">
      <c r="A9207" s="414" t="s">
        <v>12998</v>
      </c>
      <c r="B9207" s="414"/>
      <c r="C9207" s="414"/>
      <c r="D9207" s="414"/>
      <c r="E9207" s="414"/>
      <c r="F9207" s="414"/>
      <c r="G9207" s="414"/>
      <c r="H9207" s="414"/>
      <c r="I9207" s="294"/>
      <c r="J9207" s="294"/>
      <c r="K9207" s="294"/>
      <c r="L9207" s="294"/>
    </row>
    <row r="9208" spans="1:12" ht="17.100000000000001" customHeight="1">
      <c r="A9208" s="294" t="s">
        <v>12978</v>
      </c>
      <c r="B9208" s="298" t="s">
        <v>12979</v>
      </c>
      <c r="C9208" s="294" t="s">
        <v>12980</v>
      </c>
      <c r="D9208" s="294" t="s">
        <v>12981</v>
      </c>
      <c r="E9208" s="299" t="s">
        <v>12982</v>
      </c>
      <c r="F9208" s="413" t="s">
        <v>12983</v>
      </c>
      <c r="G9208" s="413"/>
      <c r="H9208" s="413" t="s">
        <v>12984</v>
      </c>
      <c r="I9208" s="413"/>
      <c r="J9208" s="413" t="s">
        <v>12985</v>
      </c>
      <c r="K9208" s="413"/>
      <c r="L9208" s="413"/>
    </row>
    <row r="9209" spans="1:12" ht="24" customHeight="1">
      <c r="A9209" s="300" t="s">
        <v>12986</v>
      </c>
      <c r="B9209" s="301" t="s">
        <v>13392</v>
      </c>
      <c r="C9209" s="300" t="s">
        <v>9</v>
      </c>
      <c r="D9209" s="300" t="s">
        <v>11881</v>
      </c>
      <c r="E9209" s="302" t="s">
        <v>51</v>
      </c>
      <c r="F9209" s="423" t="s">
        <v>13393</v>
      </c>
      <c r="G9209" s="423"/>
      <c r="H9209" s="423">
        <v>1</v>
      </c>
      <c r="I9209" s="423"/>
      <c r="J9209" s="424">
        <v>1.56</v>
      </c>
      <c r="K9209" s="424"/>
      <c r="L9209" s="424"/>
    </row>
    <row r="9210" spans="1:12" ht="24" customHeight="1">
      <c r="A9210" s="300" t="s">
        <v>12986</v>
      </c>
      <c r="B9210" s="301" t="s">
        <v>15061</v>
      </c>
      <c r="C9210" s="300" t="s">
        <v>9</v>
      </c>
      <c r="D9210" s="300" t="s">
        <v>7193</v>
      </c>
      <c r="E9210" s="302" t="s">
        <v>51</v>
      </c>
      <c r="F9210" s="423" t="s">
        <v>15062</v>
      </c>
      <c r="G9210" s="423"/>
      <c r="H9210" s="423">
        <v>1</v>
      </c>
      <c r="I9210" s="423"/>
      <c r="J9210" s="424">
        <v>52.52</v>
      </c>
      <c r="K9210" s="424"/>
      <c r="L9210" s="424"/>
    </row>
    <row r="9211" spans="1:12" ht="24" customHeight="1">
      <c r="A9211" s="300" t="s">
        <v>12986</v>
      </c>
      <c r="B9211" s="301" t="s">
        <v>15063</v>
      </c>
      <c r="C9211" s="300" t="s">
        <v>9</v>
      </c>
      <c r="D9211" s="300" t="s">
        <v>7358</v>
      </c>
      <c r="E9211" s="302" t="s">
        <v>51</v>
      </c>
      <c r="F9211" s="423" t="s">
        <v>15064</v>
      </c>
      <c r="G9211" s="423"/>
      <c r="H9211" s="423">
        <v>1</v>
      </c>
      <c r="I9211" s="423"/>
      <c r="J9211" s="424">
        <v>2.6</v>
      </c>
      <c r="K9211" s="424"/>
      <c r="L9211" s="424"/>
    </row>
    <row r="9212" spans="1:12" ht="24" customHeight="1">
      <c r="A9212" s="300" t="s">
        <v>12986</v>
      </c>
      <c r="B9212" s="301" t="s">
        <v>15065</v>
      </c>
      <c r="C9212" s="300" t="s">
        <v>9</v>
      </c>
      <c r="D9212" s="300" t="s">
        <v>8043</v>
      </c>
      <c r="E9212" s="302" t="s">
        <v>23</v>
      </c>
      <c r="F9212" s="423" t="s">
        <v>14279</v>
      </c>
      <c r="G9212" s="423"/>
      <c r="H9212" s="423">
        <v>0.25</v>
      </c>
      <c r="I9212" s="423"/>
      <c r="J9212" s="424">
        <v>0.72</v>
      </c>
      <c r="K9212" s="424"/>
      <c r="L9212" s="424"/>
    </row>
    <row r="9213" spans="1:12" ht="36" customHeight="1">
      <c r="A9213" s="300" t="s">
        <v>12986</v>
      </c>
      <c r="B9213" s="301" t="s">
        <v>15066</v>
      </c>
      <c r="C9213" s="300" t="s">
        <v>9</v>
      </c>
      <c r="D9213" s="300" t="s">
        <v>8272</v>
      </c>
      <c r="E9213" s="302" t="s">
        <v>51</v>
      </c>
      <c r="F9213" s="423" t="s">
        <v>15067</v>
      </c>
      <c r="G9213" s="423"/>
      <c r="H9213" s="423">
        <v>1</v>
      </c>
      <c r="I9213" s="423"/>
      <c r="J9213" s="424">
        <v>7.85</v>
      </c>
      <c r="K9213" s="424"/>
      <c r="L9213" s="424"/>
    </row>
    <row r="9214" spans="1:12" ht="36" customHeight="1">
      <c r="A9214" s="300" t="s">
        <v>12986</v>
      </c>
      <c r="B9214" s="301" t="s">
        <v>15068</v>
      </c>
      <c r="C9214" s="300" t="s">
        <v>9</v>
      </c>
      <c r="D9214" s="300" t="s">
        <v>10200</v>
      </c>
      <c r="E9214" s="302" t="s">
        <v>51</v>
      </c>
      <c r="F9214" s="423" t="s">
        <v>15069</v>
      </c>
      <c r="G9214" s="423"/>
      <c r="H9214" s="423">
        <v>2</v>
      </c>
      <c r="I9214" s="423"/>
      <c r="J9214" s="424">
        <v>6.18</v>
      </c>
      <c r="K9214" s="424"/>
      <c r="L9214" s="424"/>
    </row>
    <row r="9215" spans="1:12" ht="24" customHeight="1">
      <c r="A9215" s="300" t="s">
        <v>12986</v>
      </c>
      <c r="B9215" s="301" t="s">
        <v>15070</v>
      </c>
      <c r="C9215" s="300" t="s">
        <v>9</v>
      </c>
      <c r="D9215" s="300" t="s">
        <v>11877</v>
      </c>
      <c r="E9215" s="302" t="s">
        <v>51</v>
      </c>
      <c r="F9215" s="423" t="s">
        <v>15071</v>
      </c>
      <c r="G9215" s="423"/>
      <c r="H9215" s="423">
        <v>1</v>
      </c>
      <c r="I9215" s="423"/>
      <c r="J9215" s="424">
        <v>225.08</v>
      </c>
      <c r="K9215" s="424"/>
      <c r="L9215" s="424"/>
    </row>
    <row r="9216" spans="1:12" ht="24" customHeight="1">
      <c r="A9216" s="300" t="s">
        <v>12986</v>
      </c>
      <c r="B9216" s="301" t="s">
        <v>13099</v>
      </c>
      <c r="C9216" s="300" t="s">
        <v>9</v>
      </c>
      <c r="D9216" s="300" t="s">
        <v>7224</v>
      </c>
      <c r="E9216" s="302" t="s">
        <v>51</v>
      </c>
      <c r="F9216" s="423" t="s">
        <v>13100</v>
      </c>
      <c r="G9216" s="423"/>
      <c r="H9216" s="423">
        <v>4.5837200000000002E-2</v>
      </c>
      <c r="I9216" s="423"/>
      <c r="J9216" s="424">
        <v>0.42120000000000002</v>
      </c>
      <c r="K9216" s="424"/>
      <c r="L9216" s="424"/>
    </row>
    <row r="9217" spans="1:12" ht="24" customHeight="1">
      <c r="A9217" s="300" t="s">
        <v>12986</v>
      </c>
      <c r="B9217" s="301" t="s">
        <v>13101</v>
      </c>
      <c r="C9217" s="300" t="s">
        <v>9</v>
      </c>
      <c r="D9217" s="300" t="s">
        <v>7359</v>
      </c>
      <c r="E9217" s="302" t="s">
        <v>51</v>
      </c>
      <c r="F9217" s="423" t="s">
        <v>13102</v>
      </c>
      <c r="G9217" s="423"/>
      <c r="H9217" s="423">
        <v>1.4792E-3</v>
      </c>
      <c r="I9217" s="423"/>
      <c r="J9217" s="424">
        <v>0.19009999999999999</v>
      </c>
      <c r="K9217" s="424"/>
      <c r="L9217" s="424"/>
    </row>
    <row r="9218" spans="1:12" ht="24" customHeight="1">
      <c r="A9218" s="300" t="s">
        <v>12986</v>
      </c>
      <c r="B9218" s="301" t="s">
        <v>13103</v>
      </c>
      <c r="C9218" s="300" t="s">
        <v>9</v>
      </c>
      <c r="D9218" s="300" t="s">
        <v>8851</v>
      </c>
      <c r="E9218" s="302" t="s">
        <v>51</v>
      </c>
      <c r="F9218" s="423" t="s">
        <v>13104</v>
      </c>
      <c r="G9218" s="423"/>
      <c r="H9218" s="423">
        <v>1.1837E-3</v>
      </c>
      <c r="I9218" s="423"/>
      <c r="J9218" s="424">
        <v>0.22919999999999999</v>
      </c>
      <c r="K9218" s="424"/>
      <c r="L9218" s="424"/>
    </row>
    <row r="9219" spans="1:12" ht="24" customHeight="1">
      <c r="A9219" s="300" t="s">
        <v>12986</v>
      </c>
      <c r="B9219" s="301" t="s">
        <v>13105</v>
      </c>
      <c r="C9219" s="300" t="s">
        <v>9</v>
      </c>
      <c r="D9219" s="300" t="s">
        <v>8852</v>
      </c>
      <c r="E9219" s="302" t="s">
        <v>51</v>
      </c>
      <c r="F9219" s="423" t="s">
        <v>13106</v>
      </c>
      <c r="G9219" s="423"/>
      <c r="H9219" s="423">
        <v>2.5349999999999998E-4</v>
      </c>
      <c r="I9219" s="423"/>
      <c r="J9219" s="424">
        <v>0.13900000000000001</v>
      </c>
      <c r="K9219" s="424"/>
      <c r="L9219" s="424"/>
    </row>
    <row r="9220" spans="1:12" ht="24" customHeight="1">
      <c r="A9220" s="300" t="s">
        <v>12986</v>
      </c>
      <c r="B9220" s="301" t="s">
        <v>13107</v>
      </c>
      <c r="C9220" s="300" t="s">
        <v>9</v>
      </c>
      <c r="D9220" s="300" t="s">
        <v>9000</v>
      </c>
      <c r="E9220" s="302" t="s">
        <v>51</v>
      </c>
      <c r="F9220" s="423" t="s">
        <v>13108</v>
      </c>
      <c r="G9220" s="423"/>
      <c r="H9220" s="423">
        <v>5.2171700000000001E-2</v>
      </c>
      <c r="I9220" s="423"/>
      <c r="J9220" s="424">
        <v>0.35320000000000001</v>
      </c>
      <c r="K9220" s="424"/>
      <c r="L9220" s="424"/>
    </row>
    <row r="9221" spans="1:12" ht="24" customHeight="1">
      <c r="A9221" s="300" t="s">
        <v>12986</v>
      </c>
      <c r="B9221" s="301" t="s">
        <v>13109</v>
      </c>
      <c r="C9221" s="300" t="s">
        <v>9</v>
      </c>
      <c r="D9221" s="300" t="s">
        <v>9574</v>
      </c>
      <c r="E9221" s="302" t="s">
        <v>51</v>
      </c>
      <c r="F9221" s="423" t="s">
        <v>13110</v>
      </c>
      <c r="G9221" s="423"/>
      <c r="H9221" s="423">
        <v>1.6545199999999999E-2</v>
      </c>
      <c r="I9221" s="423"/>
      <c r="J9221" s="424">
        <v>0.14610000000000001</v>
      </c>
      <c r="K9221" s="424"/>
      <c r="L9221" s="424"/>
    </row>
    <row r="9222" spans="1:12" ht="24" customHeight="1">
      <c r="A9222" s="300" t="s">
        <v>12986</v>
      </c>
      <c r="B9222" s="301" t="s">
        <v>13111</v>
      </c>
      <c r="C9222" s="300" t="s">
        <v>9</v>
      </c>
      <c r="D9222" s="300" t="s">
        <v>10714</v>
      </c>
      <c r="E9222" s="302" t="s">
        <v>93</v>
      </c>
      <c r="F9222" s="423" t="s">
        <v>13112</v>
      </c>
      <c r="G9222" s="423"/>
      <c r="H9222" s="423">
        <v>8.6955000000000001E-3</v>
      </c>
      <c r="I9222" s="423"/>
      <c r="J9222" s="424">
        <v>0.13270000000000001</v>
      </c>
      <c r="K9222" s="424"/>
      <c r="L9222" s="424"/>
    </row>
    <row r="9223" spans="1:12" ht="24" customHeight="1">
      <c r="A9223" s="300" t="s">
        <v>12986</v>
      </c>
      <c r="B9223" s="301" t="s">
        <v>13113</v>
      </c>
      <c r="C9223" s="300" t="s">
        <v>9</v>
      </c>
      <c r="D9223" s="300" t="s">
        <v>10809</v>
      </c>
      <c r="E9223" s="302" t="s">
        <v>51</v>
      </c>
      <c r="F9223" s="423" t="s">
        <v>13114</v>
      </c>
      <c r="G9223" s="423"/>
      <c r="H9223" s="423">
        <v>8.6955000000000001E-3</v>
      </c>
      <c r="I9223" s="423"/>
      <c r="J9223" s="424">
        <v>0.1043</v>
      </c>
      <c r="K9223" s="424"/>
      <c r="L9223" s="424"/>
    </row>
    <row r="9224" spans="1:12" ht="24" customHeight="1">
      <c r="A9224" s="300" t="s">
        <v>12986</v>
      </c>
      <c r="B9224" s="301" t="s">
        <v>13115</v>
      </c>
      <c r="C9224" s="300" t="s">
        <v>9</v>
      </c>
      <c r="D9224" s="300" t="s">
        <v>10810</v>
      </c>
      <c r="E9224" s="302" t="s">
        <v>51</v>
      </c>
      <c r="F9224" s="423" t="s">
        <v>13116</v>
      </c>
      <c r="G9224" s="423"/>
      <c r="H9224" s="423">
        <v>8.6955000000000001E-3</v>
      </c>
      <c r="I9224" s="423"/>
      <c r="J9224" s="424">
        <v>0.23139999999999999</v>
      </c>
      <c r="K9224" s="424"/>
      <c r="L9224" s="424"/>
    </row>
    <row r="9225" spans="1:12" ht="24" customHeight="1">
      <c r="A9225" s="300" t="s">
        <v>12986</v>
      </c>
      <c r="B9225" s="301" t="s">
        <v>13117</v>
      </c>
      <c r="C9225" s="300" t="s">
        <v>9</v>
      </c>
      <c r="D9225" s="300" t="s">
        <v>10837</v>
      </c>
      <c r="E9225" s="302" t="s">
        <v>51</v>
      </c>
      <c r="F9225" s="423" t="s">
        <v>13118</v>
      </c>
      <c r="G9225" s="423"/>
      <c r="H9225" s="423">
        <v>2.9609999999999999E-4</v>
      </c>
      <c r="I9225" s="423"/>
      <c r="J9225" s="424">
        <v>0.1318</v>
      </c>
      <c r="K9225" s="424"/>
      <c r="L9225" s="424"/>
    </row>
    <row r="9226" spans="1:12" ht="24" customHeight="1">
      <c r="A9226" s="300" t="s">
        <v>12986</v>
      </c>
      <c r="B9226" s="301" t="s">
        <v>13003</v>
      </c>
      <c r="C9226" s="300" t="s">
        <v>9</v>
      </c>
      <c r="D9226" s="300" t="s">
        <v>7216</v>
      </c>
      <c r="E9226" s="302" t="s">
        <v>51</v>
      </c>
      <c r="F9226" s="423" t="s">
        <v>13004</v>
      </c>
      <c r="G9226" s="423"/>
      <c r="H9226" s="423">
        <v>1.7415799999999999E-2</v>
      </c>
      <c r="I9226" s="423"/>
      <c r="J9226" s="424">
        <v>0.58189999999999997</v>
      </c>
      <c r="K9226" s="424"/>
      <c r="L9226" s="424"/>
    </row>
    <row r="9227" spans="1:12" ht="24" customHeight="1">
      <c r="A9227" s="300" t="s">
        <v>12986</v>
      </c>
      <c r="B9227" s="301" t="s">
        <v>13005</v>
      </c>
      <c r="C9227" s="300" t="s">
        <v>9</v>
      </c>
      <c r="D9227" s="300" t="s">
        <v>7393</v>
      </c>
      <c r="E9227" s="302" t="s">
        <v>12988</v>
      </c>
      <c r="F9227" s="423" t="s">
        <v>13006</v>
      </c>
      <c r="G9227" s="423"/>
      <c r="H9227" s="423">
        <v>1.04774E-2</v>
      </c>
      <c r="I9227" s="423"/>
      <c r="J9227" s="424">
        <v>0.56579999999999997</v>
      </c>
      <c r="K9227" s="424"/>
      <c r="L9227" s="424"/>
    </row>
    <row r="9228" spans="1:12" ht="24" customHeight="1">
      <c r="A9228" s="300" t="s">
        <v>12986</v>
      </c>
      <c r="B9228" s="301" t="s">
        <v>13007</v>
      </c>
      <c r="C9228" s="300" t="s">
        <v>9</v>
      </c>
      <c r="D9228" s="300" t="s">
        <v>10619</v>
      </c>
      <c r="E9228" s="302" t="s">
        <v>51</v>
      </c>
      <c r="F9228" s="423" t="s">
        <v>13008</v>
      </c>
      <c r="G9228" s="423"/>
      <c r="H9228" s="423">
        <v>8.1273999999999999E-3</v>
      </c>
      <c r="I9228" s="423"/>
      <c r="J9228" s="424">
        <v>1.5544</v>
      </c>
      <c r="K9228" s="424"/>
      <c r="L9228" s="424"/>
    </row>
    <row r="9229" spans="1:12" ht="24" customHeight="1">
      <c r="A9229" s="300" t="s">
        <v>12986</v>
      </c>
      <c r="B9229" s="301" t="s">
        <v>13009</v>
      </c>
      <c r="C9229" s="300" t="s">
        <v>9</v>
      </c>
      <c r="D9229" s="300" t="s">
        <v>10769</v>
      </c>
      <c r="E9229" s="302" t="s">
        <v>51</v>
      </c>
      <c r="F9229" s="423" t="s">
        <v>13010</v>
      </c>
      <c r="G9229" s="423"/>
      <c r="H9229" s="423">
        <v>0.73058860000000003</v>
      </c>
      <c r="I9229" s="423"/>
      <c r="J9229" s="424">
        <v>0.92049999999999998</v>
      </c>
      <c r="K9229" s="424"/>
      <c r="L9229" s="424"/>
    </row>
    <row r="9230" spans="1:12" ht="24" customHeight="1">
      <c r="A9230" s="300" t="s">
        <v>12986</v>
      </c>
      <c r="B9230" s="301" t="s">
        <v>13011</v>
      </c>
      <c r="C9230" s="300" t="s">
        <v>9</v>
      </c>
      <c r="D9230" s="300" t="s">
        <v>10929</v>
      </c>
      <c r="E9230" s="302" t="s">
        <v>51</v>
      </c>
      <c r="F9230" s="423" t="s">
        <v>13012</v>
      </c>
      <c r="G9230" s="423"/>
      <c r="H9230" s="423">
        <v>7.0438000000000002E-3</v>
      </c>
      <c r="I9230" s="423"/>
      <c r="J9230" s="424">
        <v>1.0598000000000001</v>
      </c>
      <c r="K9230" s="424"/>
      <c r="L9230" s="424"/>
    </row>
    <row r="9231" spans="1:12" ht="17.100000000000001" customHeight="1">
      <c r="A9231" s="298"/>
      <c r="B9231" s="298"/>
      <c r="C9231" s="298"/>
      <c r="D9231" s="298"/>
      <c r="E9231" s="298"/>
      <c r="F9231" s="298"/>
      <c r="G9231" s="298"/>
      <c r="H9231" s="298"/>
      <c r="I9231" s="298"/>
      <c r="J9231" s="298" t="s">
        <v>12992</v>
      </c>
      <c r="K9231" s="298"/>
      <c r="L9231" s="298" t="s">
        <v>15072</v>
      </c>
    </row>
    <row r="9232" spans="1:12">
      <c r="A9232" s="414" t="s">
        <v>13056</v>
      </c>
      <c r="B9232" s="414"/>
      <c r="C9232" s="414"/>
      <c r="D9232" s="414"/>
      <c r="E9232" s="414"/>
      <c r="F9232" s="414"/>
      <c r="G9232" s="414"/>
      <c r="H9232" s="414"/>
      <c r="I9232" s="294"/>
      <c r="J9232" s="294"/>
      <c r="K9232" s="294"/>
      <c r="L9232" s="294"/>
    </row>
    <row r="9233" spans="1:12" ht="17.100000000000001" customHeight="1">
      <c r="A9233" s="294" t="s">
        <v>12978</v>
      </c>
      <c r="B9233" s="298" t="s">
        <v>12979</v>
      </c>
      <c r="C9233" s="294" t="s">
        <v>12980</v>
      </c>
      <c r="D9233" s="294" t="s">
        <v>12981</v>
      </c>
      <c r="E9233" s="299" t="s">
        <v>12982</v>
      </c>
      <c r="F9233" s="413" t="s">
        <v>12983</v>
      </c>
      <c r="G9233" s="413"/>
      <c r="H9233" s="413" t="s">
        <v>12984</v>
      </c>
      <c r="I9233" s="413"/>
      <c r="J9233" s="413" t="s">
        <v>12985</v>
      </c>
      <c r="K9233" s="413"/>
      <c r="L9233" s="413"/>
    </row>
    <row r="9234" spans="1:12" ht="24" customHeight="1">
      <c r="A9234" s="300" t="s">
        <v>12986</v>
      </c>
      <c r="B9234" s="301" t="s">
        <v>13057</v>
      </c>
      <c r="C9234" s="300" t="s">
        <v>9</v>
      </c>
      <c r="D9234" s="300" t="s">
        <v>12549</v>
      </c>
      <c r="E9234" s="302" t="s">
        <v>27</v>
      </c>
      <c r="F9234" s="423" t="s">
        <v>12948</v>
      </c>
      <c r="G9234" s="423"/>
      <c r="H9234" s="423">
        <v>6.5364895000000001</v>
      </c>
      <c r="I9234" s="423"/>
      <c r="J9234" s="424">
        <v>4.2487000000000004</v>
      </c>
      <c r="K9234" s="424"/>
      <c r="L9234" s="424"/>
    </row>
    <row r="9235" spans="1:12" ht="17.100000000000001" customHeight="1">
      <c r="A9235" s="298"/>
      <c r="B9235" s="298"/>
      <c r="C9235" s="298"/>
      <c r="D9235" s="298"/>
      <c r="E9235" s="298"/>
      <c r="F9235" s="298"/>
      <c r="G9235" s="298"/>
      <c r="H9235" s="298"/>
      <c r="I9235" s="298"/>
      <c r="J9235" s="298" t="s">
        <v>12992</v>
      </c>
      <c r="K9235" s="298"/>
      <c r="L9235" s="298" t="s">
        <v>15073</v>
      </c>
    </row>
    <row r="9236" spans="1:12">
      <c r="A9236" s="414" t="s">
        <v>13058</v>
      </c>
      <c r="B9236" s="414"/>
      <c r="C9236" s="414"/>
      <c r="D9236" s="414"/>
      <c r="E9236" s="414"/>
      <c r="F9236" s="414"/>
      <c r="G9236" s="414"/>
      <c r="H9236" s="414"/>
      <c r="I9236" s="294"/>
      <c r="J9236" s="294"/>
      <c r="K9236" s="294"/>
      <c r="L9236" s="294"/>
    </row>
    <row r="9237" spans="1:12" ht="17.100000000000001" customHeight="1">
      <c r="A9237" s="294" t="s">
        <v>12978</v>
      </c>
      <c r="B9237" s="298" t="s">
        <v>12979</v>
      </c>
      <c r="C9237" s="294" t="s">
        <v>12980</v>
      </c>
      <c r="D9237" s="294" t="s">
        <v>12981</v>
      </c>
      <c r="E9237" s="299" t="s">
        <v>12982</v>
      </c>
      <c r="F9237" s="413" t="s">
        <v>12983</v>
      </c>
      <c r="G9237" s="413"/>
      <c r="H9237" s="413" t="s">
        <v>12984</v>
      </c>
      <c r="I9237" s="413"/>
      <c r="J9237" s="413" t="s">
        <v>12985</v>
      </c>
      <c r="K9237" s="413"/>
      <c r="L9237" s="413"/>
    </row>
    <row r="9238" spans="1:12" ht="24" customHeight="1">
      <c r="A9238" s="300" t="s">
        <v>12986</v>
      </c>
      <c r="B9238" s="301" t="s">
        <v>13059</v>
      </c>
      <c r="C9238" s="300" t="s">
        <v>9</v>
      </c>
      <c r="D9238" s="300" t="s">
        <v>12535</v>
      </c>
      <c r="E9238" s="302" t="s">
        <v>27</v>
      </c>
      <c r="F9238" s="423" t="s">
        <v>12936</v>
      </c>
      <c r="G9238" s="423"/>
      <c r="H9238" s="423">
        <v>6.5364895000000001</v>
      </c>
      <c r="I9238" s="423"/>
      <c r="J9238" s="424">
        <v>0.32679999999999998</v>
      </c>
      <c r="K9238" s="424"/>
      <c r="L9238" s="424"/>
    </row>
    <row r="9239" spans="1:12" ht="17.100000000000001" customHeight="1">
      <c r="A9239" s="298"/>
      <c r="B9239" s="298"/>
      <c r="C9239" s="298"/>
      <c r="D9239" s="298"/>
      <c r="E9239" s="298"/>
      <c r="F9239" s="298"/>
      <c r="G9239" s="298"/>
      <c r="H9239" s="298"/>
      <c r="I9239" s="298"/>
      <c r="J9239" s="298" t="s">
        <v>12992</v>
      </c>
      <c r="K9239" s="298"/>
      <c r="L9239" s="298" t="s">
        <v>12961</v>
      </c>
    </row>
    <row r="9240" spans="1:12">
      <c r="A9240" s="414" t="s">
        <v>13060</v>
      </c>
      <c r="B9240" s="414"/>
      <c r="C9240" s="414"/>
      <c r="D9240" s="414"/>
      <c r="E9240" s="414"/>
      <c r="F9240" s="414"/>
      <c r="G9240" s="414"/>
      <c r="H9240" s="414"/>
      <c r="I9240" s="294"/>
      <c r="J9240" s="294"/>
      <c r="K9240" s="294"/>
      <c r="L9240" s="294"/>
    </row>
    <row r="9241" spans="1:12" ht="17.100000000000001" customHeight="1">
      <c r="A9241" s="294" t="s">
        <v>12978</v>
      </c>
      <c r="B9241" s="298" t="s">
        <v>12979</v>
      </c>
      <c r="C9241" s="294" t="s">
        <v>12980</v>
      </c>
      <c r="D9241" s="294" t="s">
        <v>12981</v>
      </c>
      <c r="E9241" s="299" t="s">
        <v>12982</v>
      </c>
      <c r="F9241" s="413" t="s">
        <v>12983</v>
      </c>
      <c r="G9241" s="413"/>
      <c r="H9241" s="413" t="s">
        <v>12984</v>
      </c>
      <c r="I9241" s="413"/>
      <c r="J9241" s="413" t="s">
        <v>12985</v>
      </c>
      <c r="K9241" s="413"/>
      <c r="L9241" s="413"/>
    </row>
    <row r="9242" spans="1:12" ht="24" customHeight="1">
      <c r="A9242" s="300" t="s">
        <v>12986</v>
      </c>
      <c r="B9242" s="301" t="s">
        <v>13061</v>
      </c>
      <c r="C9242" s="300" t="s">
        <v>9</v>
      </c>
      <c r="D9242" s="300" t="s">
        <v>12522</v>
      </c>
      <c r="E9242" s="302" t="s">
        <v>27</v>
      </c>
      <c r="F9242" s="423" t="s">
        <v>12964</v>
      </c>
      <c r="G9242" s="423"/>
      <c r="H9242" s="423">
        <v>6.5364895000000001</v>
      </c>
      <c r="I9242" s="423"/>
      <c r="J9242" s="424">
        <v>16.537299999999998</v>
      </c>
      <c r="K9242" s="424"/>
      <c r="L9242" s="424"/>
    </row>
    <row r="9243" spans="1:12" ht="24" customHeight="1">
      <c r="A9243" s="300" t="s">
        <v>12986</v>
      </c>
      <c r="B9243" s="301" t="s">
        <v>13062</v>
      </c>
      <c r="C9243" s="300" t="s">
        <v>9</v>
      </c>
      <c r="D9243" s="300" t="s">
        <v>12527</v>
      </c>
      <c r="E9243" s="302" t="s">
        <v>27</v>
      </c>
      <c r="F9243" s="423" t="s">
        <v>13063</v>
      </c>
      <c r="G9243" s="423"/>
      <c r="H9243" s="423">
        <v>6.5364895000000001</v>
      </c>
      <c r="I9243" s="423"/>
      <c r="J9243" s="424">
        <v>2.2223999999999999</v>
      </c>
      <c r="K9243" s="424"/>
      <c r="L9243" s="424"/>
    </row>
    <row r="9244" spans="1:12" ht="17.100000000000001" customHeight="1">
      <c r="A9244" s="298"/>
      <c r="B9244" s="298"/>
      <c r="C9244" s="298"/>
      <c r="D9244" s="298"/>
      <c r="E9244" s="298"/>
      <c r="F9244" s="298"/>
      <c r="G9244" s="298"/>
      <c r="H9244" s="298"/>
      <c r="I9244" s="298"/>
      <c r="J9244" s="298" t="s">
        <v>12992</v>
      </c>
      <c r="K9244" s="298"/>
      <c r="L9244" s="298" t="s">
        <v>15074</v>
      </c>
    </row>
    <row r="9245" spans="1:12" ht="17.100000000000001" customHeight="1">
      <c r="A9245" s="294" t="s">
        <v>13014</v>
      </c>
      <c r="B9245" s="294"/>
      <c r="C9245" s="294"/>
      <c r="D9245" s="294"/>
      <c r="E9245" s="294"/>
      <c r="F9245" s="294"/>
      <c r="G9245" s="294"/>
      <c r="H9245" s="294"/>
      <c r="I9245" s="294"/>
      <c r="J9245" s="294"/>
      <c r="K9245" s="294"/>
      <c r="L9245" s="294"/>
    </row>
    <row r="9246" spans="1:12" ht="17.100000000000001" customHeight="1">
      <c r="A9246" s="298"/>
      <c r="B9246" s="298"/>
      <c r="C9246" s="298"/>
      <c r="D9246" s="298"/>
      <c r="E9246" s="298"/>
      <c r="F9246" s="298"/>
      <c r="G9246" s="298"/>
      <c r="H9246" s="298"/>
      <c r="I9246" s="298"/>
      <c r="J9246" s="298" t="s">
        <v>13015</v>
      </c>
      <c r="K9246" s="298"/>
      <c r="L9246" s="298" t="s">
        <v>15075</v>
      </c>
    </row>
    <row r="9247" spans="1:12" ht="17.100000000000001" customHeight="1">
      <c r="A9247" s="298"/>
      <c r="B9247" s="298"/>
      <c r="C9247" s="298"/>
      <c r="D9247" s="298"/>
      <c r="E9247" s="298"/>
      <c r="F9247" s="298"/>
      <c r="G9247" s="298"/>
      <c r="H9247" s="298"/>
      <c r="I9247" s="298"/>
      <c r="J9247" s="298" t="s">
        <v>13017</v>
      </c>
      <c r="K9247" s="298" t="s">
        <v>13018</v>
      </c>
      <c r="L9247" s="298" t="s">
        <v>15076</v>
      </c>
    </row>
    <row r="9248" spans="1:12" ht="17.100000000000001" customHeight="1">
      <c r="A9248" s="298"/>
      <c r="B9248" s="298"/>
      <c r="C9248" s="298"/>
      <c r="D9248" s="298"/>
      <c r="E9248" s="298"/>
      <c r="F9248" s="298"/>
      <c r="G9248" s="298"/>
      <c r="H9248" s="298"/>
      <c r="I9248" s="298"/>
      <c r="J9248" s="298" t="s">
        <v>13020</v>
      </c>
      <c r="K9248" s="298"/>
      <c r="L9248" s="298" t="s">
        <v>15077</v>
      </c>
    </row>
    <row r="9249" spans="1:12" ht="17.100000000000001" customHeight="1">
      <c r="A9249" s="298"/>
      <c r="B9249" s="298"/>
      <c r="C9249" s="298"/>
      <c r="D9249" s="298"/>
      <c r="E9249" s="298"/>
      <c r="F9249" s="298"/>
      <c r="G9249" s="298"/>
      <c r="H9249" s="298"/>
      <c r="I9249" s="298"/>
      <c r="J9249" s="298" t="s">
        <v>13022</v>
      </c>
      <c r="K9249" s="298" t="s">
        <v>12974</v>
      </c>
      <c r="L9249" s="298" t="s">
        <v>15078</v>
      </c>
    </row>
    <row r="9250" spans="1:12" ht="17.100000000000001" customHeight="1">
      <c r="A9250" s="298"/>
      <c r="B9250" s="298"/>
      <c r="C9250" s="298"/>
      <c r="D9250" s="298"/>
      <c r="E9250" s="298"/>
      <c r="F9250" s="298"/>
      <c r="G9250" s="298"/>
      <c r="H9250" s="298"/>
      <c r="I9250" s="298"/>
      <c r="J9250" s="298" t="s">
        <v>13024</v>
      </c>
      <c r="K9250" s="298"/>
      <c r="L9250" s="298" t="s">
        <v>15079</v>
      </c>
    </row>
    <row r="9251" spans="1:12" ht="30" customHeight="1">
      <c r="A9251" s="299"/>
      <c r="B9251" s="299"/>
      <c r="C9251" s="299"/>
      <c r="D9251" s="299"/>
      <c r="E9251" s="299"/>
      <c r="F9251" s="299"/>
      <c r="G9251" s="299"/>
      <c r="H9251" s="299"/>
      <c r="I9251" s="299"/>
      <c r="J9251" s="299"/>
      <c r="K9251" s="299"/>
      <c r="L9251" s="299"/>
    </row>
    <row r="9252" spans="1:12" ht="60" customHeight="1">
      <c r="A9252" s="295" t="s">
        <v>15080</v>
      </c>
      <c r="B9252" s="296" t="s">
        <v>15081</v>
      </c>
      <c r="C9252" s="295" t="s">
        <v>9</v>
      </c>
      <c r="D9252" s="295" t="s">
        <v>1690</v>
      </c>
      <c r="E9252" s="297" t="s">
        <v>51</v>
      </c>
      <c r="F9252" s="296"/>
      <c r="G9252" s="296"/>
      <c r="H9252" s="296"/>
      <c r="I9252" s="296"/>
      <c r="J9252" s="296"/>
      <c r="K9252" s="296"/>
      <c r="L9252" s="296"/>
    </row>
    <row r="9253" spans="1:12">
      <c r="A9253" s="414" t="s">
        <v>12977</v>
      </c>
      <c r="B9253" s="414"/>
      <c r="C9253" s="414"/>
      <c r="D9253" s="414"/>
      <c r="E9253" s="414"/>
      <c r="F9253" s="414"/>
      <c r="G9253" s="414"/>
      <c r="H9253" s="414"/>
      <c r="I9253" s="294"/>
      <c r="J9253" s="294"/>
      <c r="K9253" s="294"/>
      <c r="L9253" s="294"/>
    </row>
    <row r="9254" spans="1:12" ht="17.100000000000001" customHeight="1">
      <c r="A9254" s="294" t="s">
        <v>12978</v>
      </c>
      <c r="B9254" s="298" t="s">
        <v>12979</v>
      </c>
      <c r="C9254" s="294" t="s">
        <v>12980</v>
      </c>
      <c r="D9254" s="294" t="s">
        <v>12981</v>
      </c>
      <c r="E9254" s="299" t="s">
        <v>12982</v>
      </c>
      <c r="F9254" s="413" t="s">
        <v>12983</v>
      </c>
      <c r="G9254" s="413"/>
      <c r="H9254" s="413" t="s">
        <v>12984</v>
      </c>
      <c r="I9254" s="413"/>
      <c r="J9254" s="413" t="s">
        <v>12985</v>
      </c>
      <c r="K9254" s="413"/>
      <c r="L9254" s="413"/>
    </row>
    <row r="9255" spans="1:12" ht="24" customHeight="1">
      <c r="A9255" s="300" t="s">
        <v>12986</v>
      </c>
      <c r="B9255" s="301" t="s">
        <v>13085</v>
      </c>
      <c r="C9255" s="300" t="s">
        <v>9</v>
      </c>
      <c r="D9255" s="300" t="s">
        <v>7909</v>
      </c>
      <c r="E9255" s="302" t="s">
        <v>51</v>
      </c>
      <c r="F9255" s="423" t="s">
        <v>13086</v>
      </c>
      <c r="G9255" s="423"/>
      <c r="H9255" s="423">
        <v>1.1387999999999999E-3</v>
      </c>
      <c r="I9255" s="423"/>
      <c r="J9255" s="424">
        <v>0.11840000000000001</v>
      </c>
      <c r="K9255" s="424"/>
      <c r="L9255" s="424"/>
    </row>
    <row r="9256" spans="1:12" ht="24" customHeight="1">
      <c r="A9256" s="300" t="s">
        <v>12986</v>
      </c>
      <c r="B9256" s="301" t="s">
        <v>13087</v>
      </c>
      <c r="C9256" s="300" t="s">
        <v>9</v>
      </c>
      <c r="D9256" s="300" t="s">
        <v>8873</v>
      </c>
      <c r="E9256" s="302" t="s">
        <v>51</v>
      </c>
      <c r="F9256" s="423" t="s">
        <v>13088</v>
      </c>
      <c r="G9256" s="423"/>
      <c r="H9256" s="423">
        <v>1.086E-4</v>
      </c>
      <c r="I9256" s="423"/>
      <c r="J9256" s="424">
        <v>9.4399999999999998E-2</v>
      </c>
      <c r="K9256" s="424"/>
      <c r="L9256" s="424"/>
    </row>
    <row r="9257" spans="1:12" ht="48" customHeight="1">
      <c r="A9257" s="300" t="s">
        <v>12986</v>
      </c>
      <c r="B9257" s="301" t="s">
        <v>13089</v>
      </c>
      <c r="C9257" s="300" t="s">
        <v>9</v>
      </c>
      <c r="D9257" s="300" t="s">
        <v>9227</v>
      </c>
      <c r="E9257" s="302" t="s">
        <v>51</v>
      </c>
      <c r="F9257" s="423" t="s">
        <v>13090</v>
      </c>
      <c r="G9257" s="423"/>
      <c r="H9257" s="423">
        <v>7.6000000000000004E-5</v>
      </c>
      <c r="I9257" s="423"/>
      <c r="J9257" s="424">
        <v>0.1016</v>
      </c>
      <c r="K9257" s="424"/>
      <c r="L9257" s="424"/>
    </row>
    <row r="9258" spans="1:12" ht="24" customHeight="1">
      <c r="A9258" s="300" t="s">
        <v>12986</v>
      </c>
      <c r="B9258" s="301" t="s">
        <v>13091</v>
      </c>
      <c r="C9258" s="300" t="s">
        <v>9</v>
      </c>
      <c r="D9258" s="300" t="s">
        <v>9580</v>
      </c>
      <c r="E9258" s="302" t="s">
        <v>51</v>
      </c>
      <c r="F9258" s="423" t="s">
        <v>13092</v>
      </c>
      <c r="G9258" s="423"/>
      <c r="H9258" s="423">
        <v>7.4499999999999995E-5</v>
      </c>
      <c r="I9258" s="423"/>
      <c r="J9258" s="424">
        <v>6.6799999999999998E-2</v>
      </c>
      <c r="K9258" s="424"/>
      <c r="L9258" s="424"/>
    </row>
    <row r="9259" spans="1:12" ht="24" customHeight="1">
      <c r="A9259" s="300" t="s">
        <v>12986</v>
      </c>
      <c r="B9259" s="301" t="s">
        <v>12987</v>
      </c>
      <c r="C9259" s="300" t="s">
        <v>9</v>
      </c>
      <c r="D9259" s="300" t="s">
        <v>9831</v>
      </c>
      <c r="E9259" s="302" t="s">
        <v>12988</v>
      </c>
      <c r="F9259" s="423" t="s">
        <v>12989</v>
      </c>
      <c r="G9259" s="423"/>
      <c r="H9259" s="423">
        <v>2.6352299999999999E-2</v>
      </c>
      <c r="I9259" s="423"/>
      <c r="J9259" s="424">
        <v>0.26669999999999999</v>
      </c>
      <c r="K9259" s="424"/>
      <c r="L9259" s="424"/>
    </row>
    <row r="9260" spans="1:12" ht="36" customHeight="1">
      <c r="A9260" s="300" t="s">
        <v>12986</v>
      </c>
      <c r="B9260" s="301" t="s">
        <v>12990</v>
      </c>
      <c r="C9260" s="300" t="s">
        <v>9</v>
      </c>
      <c r="D9260" s="300" t="s">
        <v>11426</v>
      </c>
      <c r="E9260" s="302" t="s">
        <v>51</v>
      </c>
      <c r="F9260" s="423" t="s">
        <v>12991</v>
      </c>
      <c r="G9260" s="423"/>
      <c r="H9260" s="423">
        <v>1.3810000000000001E-3</v>
      </c>
      <c r="I9260" s="423"/>
      <c r="J9260" s="424">
        <v>0.1825</v>
      </c>
      <c r="K9260" s="424"/>
      <c r="L9260" s="424"/>
    </row>
    <row r="9261" spans="1:12" ht="17.100000000000001" customHeight="1">
      <c r="A9261" s="298"/>
      <c r="B9261" s="298"/>
      <c r="C9261" s="298"/>
      <c r="D9261" s="298"/>
      <c r="E9261" s="298"/>
      <c r="F9261" s="298"/>
      <c r="G9261" s="298"/>
      <c r="H9261" s="298"/>
      <c r="I9261" s="298"/>
      <c r="J9261" s="298" t="s">
        <v>12992</v>
      </c>
      <c r="K9261" s="298"/>
      <c r="L9261" s="298" t="s">
        <v>12965</v>
      </c>
    </row>
    <row r="9262" spans="1:12">
      <c r="A9262" s="414" t="s">
        <v>12994</v>
      </c>
      <c r="B9262" s="414"/>
      <c r="C9262" s="414"/>
      <c r="D9262" s="414"/>
      <c r="E9262" s="414"/>
      <c r="F9262" s="414"/>
      <c r="G9262" s="414"/>
      <c r="H9262" s="414"/>
      <c r="I9262" s="294"/>
      <c r="J9262" s="294"/>
      <c r="K9262" s="294"/>
      <c r="L9262" s="294"/>
    </row>
    <row r="9263" spans="1:12" ht="17.100000000000001" customHeight="1">
      <c r="A9263" s="294" t="s">
        <v>12978</v>
      </c>
      <c r="B9263" s="298" t="s">
        <v>12979</v>
      </c>
      <c r="C9263" s="294" t="s">
        <v>12980</v>
      </c>
      <c r="D9263" s="294" t="s">
        <v>12981</v>
      </c>
      <c r="E9263" s="299" t="s">
        <v>12982</v>
      </c>
      <c r="F9263" s="413" t="s">
        <v>12983</v>
      </c>
      <c r="G9263" s="413"/>
      <c r="H9263" s="413" t="s">
        <v>12984</v>
      </c>
      <c r="I9263" s="413"/>
      <c r="J9263" s="413" t="s">
        <v>12985</v>
      </c>
      <c r="K9263" s="413"/>
      <c r="L9263" s="413"/>
    </row>
    <row r="9264" spans="1:12" ht="24" customHeight="1">
      <c r="A9264" s="300" t="s">
        <v>12986</v>
      </c>
      <c r="B9264" s="301" t="s">
        <v>13195</v>
      </c>
      <c r="C9264" s="300" t="s">
        <v>9</v>
      </c>
      <c r="D9264" s="300" t="s">
        <v>8821</v>
      </c>
      <c r="E9264" s="302" t="s">
        <v>27</v>
      </c>
      <c r="F9264" s="423" t="s">
        <v>13196</v>
      </c>
      <c r="G9264" s="423"/>
      <c r="H9264" s="423">
        <v>1.3450424000000001</v>
      </c>
      <c r="I9264" s="423"/>
      <c r="J9264" s="424">
        <v>9.6708999999999996</v>
      </c>
      <c r="K9264" s="424"/>
      <c r="L9264" s="424"/>
    </row>
    <row r="9265" spans="1:12" ht="24" customHeight="1">
      <c r="A9265" s="300" t="s">
        <v>12986</v>
      </c>
      <c r="B9265" s="301" t="s">
        <v>13093</v>
      </c>
      <c r="C9265" s="300" t="s">
        <v>9</v>
      </c>
      <c r="D9265" s="300" t="s">
        <v>10857</v>
      </c>
      <c r="E9265" s="302" t="s">
        <v>27</v>
      </c>
      <c r="F9265" s="423" t="s">
        <v>13094</v>
      </c>
      <c r="G9265" s="423"/>
      <c r="H9265" s="423">
        <v>0.59820209999999996</v>
      </c>
      <c r="I9265" s="423"/>
      <c r="J9265" s="424">
        <v>3.0926999999999998</v>
      </c>
      <c r="K9265" s="424"/>
      <c r="L9265" s="424"/>
    </row>
    <row r="9266" spans="1:12" ht="17.100000000000001" customHeight="1">
      <c r="A9266" s="298"/>
      <c r="B9266" s="298"/>
      <c r="C9266" s="298"/>
      <c r="D9266" s="298"/>
      <c r="E9266" s="298"/>
      <c r="F9266" s="298"/>
      <c r="G9266" s="298"/>
      <c r="H9266" s="298"/>
      <c r="I9266" s="298"/>
      <c r="J9266" s="298" t="s">
        <v>12992</v>
      </c>
      <c r="K9266" s="298"/>
      <c r="L9266" s="298" t="s">
        <v>15082</v>
      </c>
    </row>
    <row r="9267" spans="1:12">
      <c r="A9267" s="414" t="s">
        <v>12998</v>
      </c>
      <c r="B9267" s="414"/>
      <c r="C9267" s="414"/>
      <c r="D9267" s="414"/>
      <c r="E9267" s="414"/>
      <c r="F9267" s="414"/>
      <c r="G9267" s="414"/>
      <c r="H9267" s="414"/>
      <c r="I9267" s="294"/>
      <c r="J9267" s="294"/>
      <c r="K9267" s="294"/>
      <c r="L9267" s="294"/>
    </row>
    <row r="9268" spans="1:12" ht="17.100000000000001" customHeight="1">
      <c r="A9268" s="294" t="s">
        <v>12978</v>
      </c>
      <c r="B9268" s="298" t="s">
        <v>12979</v>
      </c>
      <c r="C9268" s="294" t="s">
        <v>12980</v>
      </c>
      <c r="D9268" s="294" t="s">
        <v>12981</v>
      </c>
      <c r="E9268" s="299" t="s">
        <v>12982</v>
      </c>
      <c r="F9268" s="413" t="s">
        <v>12983</v>
      </c>
      <c r="G9268" s="413"/>
      <c r="H9268" s="413" t="s">
        <v>12984</v>
      </c>
      <c r="I9268" s="413"/>
      <c r="J9268" s="413" t="s">
        <v>12985</v>
      </c>
      <c r="K9268" s="413"/>
      <c r="L9268" s="413"/>
    </row>
    <row r="9269" spans="1:12" ht="24" customHeight="1">
      <c r="A9269" s="300" t="s">
        <v>12986</v>
      </c>
      <c r="B9269" s="301" t="s">
        <v>13394</v>
      </c>
      <c r="C9269" s="300" t="s">
        <v>9</v>
      </c>
      <c r="D9269" s="300" t="s">
        <v>9012</v>
      </c>
      <c r="E9269" s="302" t="s">
        <v>51</v>
      </c>
      <c r="F9269" s="423" t="s">
        <v>13395</v>
      </c>
      <c r="G9269" s="423"/>
      <c r="H9269" s="423">
        <v>0.13776250000000001</v>
      </c>
      <c r="I9269" s="423"/>
      <c r="J9269" s="424">
        <v>0.52900000000000003</v>
      </c>
      <c r="K9269" s="424"/>
      <c r="L9269" s="424"/>
    </row>
    <row r="9270" spans="1:12" ht="24" customHeight="1">
      <c r="A9270" s="300" t="s">
        <v>12986</v>
      </c>
      <c r="B9270" s="301" t="s">
        <v>13410</v>
      </c>
      <c r="C9270" s="300" t="s">
        <v>9</v>
      </c>
      <c r="D9270" s="300" t="s">
        <v>11862</v>
      </c>
      <c r="E9270" s="302" t="s">
        <v>51</v>
      </c>
      <c r="F9270" s="423" t="s">
        <v>13411</v>
      </c>
      <c r="G9270" s="423"/>
      <c r="H9270" s="423">
        <v>0.99900290000000003</v>
      </c>
      <c r="I9270" s="423"/>
      <c r="J9270" s="424">
        <v>3.5863999999999998</v>
      </c>
      <c r="K9270" s="424"/>
      <c r="L9270" s="424"/>
    </row>
    <row r="9271" spans="1:12" ht="24" customHeight="1">
      <c r="A9271" s="300" t="s">
        <v>12986</v>
      </c>
      <c r="B9271" s="301" t="s">
        <v>13099</v>
      </c>
      <c r="C9271" s="300" t="s">
        <v>9</v>
      </c>
      <c r="D9271" s="300" t="s">
        <v>7224</v>
      </c>
      <c r="E9271" s="302" t="s">
        <v>51</v>
      </c>
      <c r="F9271" s="423" t="s">
        <v>13100</v>
      </c>
      <c r="G9271" s="423"/>
      <c r="H9271" s="423">
        <v>1.3450699999999999E-2</v>
      </c>
      <c r="I9271" s="423"/>
      <c r="J9271" s="424">
        <v>0.1236</v>
      </c>
      <c r="K9271" s="424"/>
      <c r="L9271" s="424"/>
    </row>
    <row r="9272" spans="1:12" ht="24" customHeight="1">
      <c r="A9272" s="300" t="s">
        <v>12986</v>
      </c>
      <c r="B9272" s="301" t="s">
        <v>13101</v>
      </c>
      <c r="C9272" s="300" t="s">
        <v>9</v>
      </c>
      <c r="D9272" s="300" t="s">
        <v>7359</v>
      </c>
      <c r="E9272" s="302" t="s">
        <v>51</v>
      </c>
      <c r="F9272" s="423" t="s">
        <v>13102</v>
      </c>
      <c r="G9272" s="423"/>
      <c r="H9272" s="423">
        <v>4.3409999999999998E-4</v>
      </c>
      <c r="I9272" s="423"/>
      <c r="J9272" s="424">
        <v>5.5800000000000002E-2</v>
      </c>
      <c r="K9272" s="424"/>
      <c r="L9272" s="424"/>
    </row>
    <row r="9273" spans="1:12" ht="24" customHeight="1">
      <c r="A9273" s="300" t="s">
        <v>12986</v>
      </c>
      <c r="B9273" s="301" t="s">
        <v>13103</v>
      </c>
      <c r="C9273" s="300" t="s">
        <v>9</v>
      </c>
      <c r="D9273" s="300" t="s">
        <v>8851</v>
      </c>
      <c r="E9273" s="302" t="s">
        <v>51</v>
      </c>
      <c r="F9273" s="423" t="s">
        <v>13104</v>
      </c>
      <c r="G9273" s="423"/>
      <c r="H9273" s="423">
        <v>3.4739999999999999E-4</v>
      </c>
      <c r="I9273" s="423"/>
      <c r="J9273" s="424">
        <v>6.7299999999999999E-2</v>
      </c>
      <c r="K9273" s="424"/>
      <c r="L9273" s="424"/>
    </row>
    <row r="9274" spans="1:12" ht="24" customHeight="1">
      <c r="A9274" s="300" t="s">
        <v>12986</v>
      </c>
      <c r="B9274" s="301" t="s">
        <v>13105</v>
      </c>
      <c r="C9274" s="300" t="s">
        <v>9</v>
      </c>
      <c r="D9274" s="300" t="s">
        <v>8852</v>
      </c>
      <c r="E9274" s="302" t="s">
        <v>51</v>
      </c>
      <c r="F9274" s="423" t="s">
        <v>13106</v>
      </c>
      <c r="G9274" s="423"/>
      <c r="H9274" s="423">
        <v>7.4499999999999995E-5</v>
      </c>
      <c r="I9274" s="423"/>
      <c r="J9274" s="424">
        <v>4.0899999999999999E-2</v>
      </c>
      <c r="K9274" s="424"/>
      <c r="L9274" s="424"/>
    </row>
    <row r="9275" spans="1:12" ht="24" customHeight="1">
      <c r="A9275" s="300" t="s">
        <v>12986</v>
      </c>
      <c r="B9275" s="301" t="s">
        <v>13107</v>
      </c>
      <c r="C9275" s="300" t="s">
        <v>9</v>
      </c>
      <c r="D9275" s="300" t="s">
        <v>9000</v>
      </c>
      <c r="E9275" s="302" t="s">
        <v>51</v>
      </c>
      <c r="F9275" s="423" t="s">
        <v>13108</v>
      </c>
      <c r="G9275" s="423"/>
      <c r="H9275" s="423">
        <v>1.53093E-2</v>
      </c>
      <c r="I9275" s="423"/>
      <c r="J9275" s="424">
        <v>0.1036</v>
      </c>
      <c r="K9275" s="424"/>
      <c r="L9275" s="424"/>
    </row>
    <row r="9276" spans="1:12" ht="24" customHeight="1">
      <c r="A9276" s="300" t="s">
        <v>12986</v>
      </c>
      <c r="B9276" s="301" t="s">
        <v>13109</v>
      </c>
      <c r="C9276" s="300" t="s">
        <v>9</v>
      </c>
      <c r="D9276" s="300" t="s">
        <v>9574</v>
      </c>
      <c r="E9276" s="302" t="s">
        <v>51</v>
      </c>
      <c r="F9276" s="423" t="s">
        <v>13110</v>
      </c>
      <c r="G9276" s="423"/>
      <c r="H9276" s="423">
        <v>4.8549999999999999E-3</v>
      </c>
      <c r="I9276" s="423"/>
      <c r="J9276" s="424">
        <v>4.2900000000000001E-2</v>
      </c>
      <c r="K9276" s="424"/>
      <c r="L9276" s="424"/>
    </row>
    <row r="9277" spans="1:12" ht="24" customHeight="1">
      <c r="A9277" s="300" t="s">
        <v>12986</v>
      </c>
      <c r="B9277" s="301" t="s">
        <v>13111</v>
      </c>
      <c r="C9277" s="300" t="s">
        <v>9</v>
      </c>
      <c r="D9277" s="300" t="s">
        <v>10714</v>
      </c>
      <c r="E9277" s="302" t="s">
        <v>93</v>
      </c>
      <c r="F9277" s="423" t="s">
        <v>13112</v>
      </c>
      <c r="G9277" s="423"/>
      <c r="H9277" s="423">
        <v>2.5514999999999999E-3</v>
      </c>
      <c r="I9277" s="423"/>
      <c r="J9277" s="424">
        <v>3.8899999999999997E-2</v>
      </c>
      <c r="K9277" s="424"/>
      <c r="L9277" s="424"/>
    </row>
    <row r="9278" spans="1:12" ht="24" customHeight="1">
      <c r="A9278" s="300" t="s">
        <v>12986</v>
      </c>
      <c r="B9278" s="301" t="s">
        <v>13113</v>
      </c>
      <c r="C9278" s="300" t="s">
        <v>9</v>
      </c>
      <c r="D9278" s="300" t="s">
        <v>10809</v>
      </c>
      <c r="E9278" s="302" t="s">
        <v>51</v>
      </c>
      <c r="F9278" s="423" t="s">
        <v>13114</v>
      </c>
      <c r="G9278" s="423"/>
      <c r="H9278" s="423">
        <v>2.5514999999999999E-3</v>
      </c>
      <c r="I9278" s="423"/>
      <c r="J9278" s="424">
        <v>3.0599999999999999E-2</v>
      </c>
      <c r="K9278" s="424"/>
      <c r="L9278" s="424"/>
    </row>
    <row r="9279" spans="1:12" ht="24" customHeight="1">
      <c r="A9279" s="300" t="s">
        <v>12986</v>
      </c>
      <c r="B9279" s="301" t="s">
        <v>13115</v>
      </c>
      <c r="C9279" s="300" t="s">
        <v>9</v>
      </c>
      <c r="D9279" s="300" t="s">
        <v>10810</v>
      </c>
      <c r="E9279" s="302" t="s">
        <v>51</v>
      </c>
      <c r="F9279" s="423" t="s">
        <v>13116</v>
      </c>
      <c r="G9279" s="423"/>
      <c r="H9279" s="423">
        <v>2.5514999999999999E-3</v>
      </c>
      <c r="I9279" s="423"/>
      <c r="J9279" s="424">
        <v>6.7900000000000002E-2</v>
      </c>
      <c r="K9279" s="424"/>
      <c r="L9279" s="424"/>
    </row>
    <row r="9280" spans="1:12" ht="24" customHeight="1">
      <c r="A9280" s="300" t="s">
        <v>12986</v>
      </c>
      <c r="B9280" s="301" t="s">
        <v>13117</v>
      </c>
      <c r="C9280" s="300" t="s">
        <v>9</v>
      </c>
      <c r="D9280" s="300" t="s">
        <v>10837</v>
      </c>
      <c r="E9280" s="302" t="s">
        <v>51</v>
      </c>
      <c r="F9280" s="423" t="s">
        <v>13118</v>
      </c>
      <c r="G9280" s="423"/>
      <c r="H9280" s="423">
        <v>8.6899999999999998E-5</v>
      </c>
      <c r="I9280" s="423"/>
      <c r="J9280" s="424">
        <v>3.8699999999999998E-2</v>
      </c>
      <c r="K9280" s="424"/>
      <c r="L9280" s="424"/>
    </row>
    <row r="9281" spans="1:12" ht="24" customHeight="1">
      <c r="A9281" s="300" t="s">
        <v>12986</v>
      </c>
      <c r="B9281" s="301" t="s">
        <v>13003</v>
      </c>
      <c r="C9281" s="300" t="s">
        <v>9</v>
      </c>
      <c r="D9281" s="300" t="s">
        <v>7216</v>
      </c>
      <c r="E9281" s="302" t="s">
        <v>51</v>
      </c>
      <c r="F9281" s="423" t="s">
        <v>13004</v>
      </c>
      <c r="G9281" s="423"/>
      <c r="H9281" s="423">
        <v>5.1104999999999996E-3</v>
      </c>
      <c r="I9281" s="423"/>
      <c r="J9281" s="424">
        <v>0.17069999999999999</v>
      </c>
      <c r="K9281" s="424"/>
      <c r="L9281" s="424"/>
    </row>
    <row r="9282" spans="1:12" ht="24" customHeight="1">
      <c r="A9282" s="300" t="s">
        <v>12986</v>
      </c>
      <c r="B9282" s="301" t="s">
        <v>13005</v>
      </c>
      <c r="C9282" s="300" t="s">
        <v>9</v>
      </c>
      <c r="D9282" s="300" t="s">
        <v>7393</v>
      </c>
      <c r="E9282" s="302" t="s">
        <v>12988</v>
      </c>
      <c r="F9282" s="423" t="s">
        <v>13006</v>
      </c>
      <c r="G9282" s="423"/>
      <c r="H9282" s="423">
        <v>3.0744000000000001E-3</v>
      </c>
      <c r="I9282" s="423"/>
      <c r="J9282" s="424">
        <v>0.16600000000000001</v>
      </c>
      <c r="K9282" s="424"/>
      <c r="L9282" s="424"/>
    </row>
    <row r="9283" spans="1:12" ht="24" customHeight="1">
      <c r="A9283" s="300" t="s">
        <v>12986</v>
      </c>
      <c r="B9283" s="301" t="s">
        <v>13007</v>
      </c>
      <c r="C9283" s="300" t="s">
        <v>9</v>
      </c>
      <c r="D9283" s="300" t="s">
        <v>10619</v>
      </c>
      <c r="E9283" s="302" t="s">
        <v>51</v>
      </c>
      <c r="F9283" s="423" t="s">
        <v>13008</v>
      </c>
      <c r="G9283" s="423"/>
      <c r="H9283" s="423">
        <v>2.3849000000000001E-3</v>
      </c>
      <c r="I9283" s="423"/>
      <c r="J9283" s="424">
        <v>0.45610000000000001</v>
      </c>
      <c r="K9283" s="424"/>
      <c r="L9283" s="424"/>
    </row>
    <row r="9284" spans="1:12" ht="24" customHeight="1">
      <c r="A9284" s="300" t="s">
        <v>12986</v>
      </c>
      <c r="B9284" s="301" t="s">
        <v>13009</v>
      </c>
      <c r="C9284" s="300" t="s">
        <v>9</v>
      </c>
      <c r="D9284" s="300" t="s">
        <v>10769</v>
      </c>
      <c r="E9284" s="302" t="s">
        <v>51</v>
      </c>
      <c r="F9284" s="423" t="s">
        <v>13010</v>
      </c>
      <c r="G9284" s="423"/>
      <c r="H9284" s="423">
        <v>0.21438589999999999</v>
      </c>
      <c r="I9284" s="423"/>
      <c r="J9284" s="424">
        <v>0.27010000000000001</v>
      </c>
      <c r="K9284" s="424"/>
      <c r="L9284" s="424"/>
    </row>
    <row r="9285" spans="1:12" ht="24" customHeight="1">
      <c r="A9285" s="300" t="s">
        <v>12986</v>
      </c>
      <c r="B9285" s="301" t="s">
        <v>13011</v>
      </c>
      <c r="C9285" s="300" t="s">
        <v>9</v>
      </c>
      <c r="D9285" s="300" t="s">
        <v>10929</v>
      </c>
      <c r="E9285" s="302" t="s">
        <v>51</v>
      </c>
      <c r="F9285" s="423" t="s">
        <v>13012</v>
      </c>
      <c r="G9285" s="423"/>
      <c r="H9285" s="423">
        <v>2.0668000000000001E-3</v>
      </c>
      <c r="I9285" s="423"/>
      <c r="J9285" s="424">
        <v>0.311</v>
      </c>
      <c r="K9285" s="424"/>
      <c r="L9285" s="424"/>
    </row>
    <row r="9286" spans="1:12" ht="24" customHeight="1">
      <c r="A9286" s="300" t="s">
        <v>12986</v>
      </c>
      <c r="B9286" s="301" t="s">
        <v>13412</v>
      </c>
      <c r="C9286" s="300" t="s">
        <v>9</v>
      </c>
      <c r="D9286" s="300" t="s">
        <v>8829</v>
      </c>
      <c r="E9286" s="302" t="s">
        <v>51</v>
      </c>
      <c r="F9286" s="423" t="s">
        <v>13340</v>
      </c>
      <c r="G9286" s="423"/>
      <c r="H9286" s="423">
        <v>0.99900290000000003</v>
      </c>
      <c r="I9286" s="423"/>
      <c r="J9286" s="424">
        <v>4.4855</v>
      </c>
      <c r="K9286" s="424"/>
      <c r="L9286" s="424"/>
    </row>
    <row r="9287" spans="1:12" ht="24" customHeight="1">
      <c r="A9287" s="300" t="s">
        <v>12986</v>
      </c>
      <c r="B9287" s="301" t="s">
        <v>13398</v>
      </c>
      <c r="C9287" s="300" t="s">
        <v>9</v>
      </c>
      <c r="D9287" s="300" t="s">
        <v>10865</v>
      </c>
      <c r="E9287" s="302" t="s">
        <v>51</v>
      </c>
      <c r="F9287" s="423" t="s">
        <v>13399</v>
      </c>
      <c r="G9287" s="423"/>
      <c r="H9287" s="423">
        <v>0.99900290000000003</v>
      </c>
      <c r="I9287" s="423"/>
      <c r="J9287" s="424">
        <v>9.9601000000000006</v>
      </c>
      <c r="K9287" s="424"/>
      <c r="L9287" s="424"/>
    </row>
    <row r="9288" spans="1:12" ht="24" customHeight="1">
      <c r="A9288" s="300" t="s">
        <v>12986</v>
      </c>
      <c r="B9288" s="301" t="s">
        <v>13390</v>
      </c>
      <c r="C9288" s="300" t="s">
        <v>9</v>
      </c>
      <c r="D9288" s="300" t="s">
        <v>10763</v>
      </c>
      <c r="E9288" s="302" t="s">
        <v>23</v>
      </c>
      <c r="F9288" s="423" t="s">
        <v>13391</v>
      </c>
      <c r="G9288" s="423"/>
      <c r="H9288" s="423">
        <v>0.127273</v>
      </c>
      <c r="I9288" s="423"/>
      <c r="J9288" s="424">
        <v>6.3152999999999997</v>
      </c>
      <c r="K9288" s="424"/>
      <c r="L9288" s="424"/>
    </row>
    <row r="9289" spans="1:12" ht="36" customHeight="1">
      <c r="A9289" s="300" t="s">
        <v>12986</v>
      </c>
      <c r="B9289" s="301" t="s">
        <v>13415</v>
      </c>
      <c r="C9289" s="300" t="s">
        <v>9</v>
      </c>
      <c r="D9289" s="300" t="s">
        <v>10232</v>
      </c>
      <c r="E9289" s="302" t="s">
        <v>51</v>
      </c>
      <c r="F9289" s="423" t="s">
        <v>13416</v>
      </c>
      <c r="G9289" s="423"/>
      <c r="H9289" s="423">
        <v>5.9940173999999997</v>
      </c>
      <c r="I9289" s="423"/>
      <c r="J9289" s="424">
        <v>69.710400000000007</v>
      </c>
      <c r="K9289" s="424"/>
      <c r="L9289" s="424"/>
    </row>
    <row r="9290" spans="1:12" ht="24" customHeight="1">
      <c r="A9290" s="300" t="s">
        <v>12986</v>
      </c>
      <c r="B9290" s="301" t="s">
        <v>15083</v>
      </c>
      <c r="C9290" s="300" t="s">
        <v>9</v>
      </c>
      <c r="D9290" s="300" t="s">
        <v>9556</v>
      </c>
      <c r="E9290" s="302" t="s">
        <v>51</v>
      </c>
      <c r="F9290" s="423" t="s">
        <v>15084</v>
      </c>
      <c r="G9290" s="423"/>
      <c r="H9290" s="423">
        <v>0.99900290000000003</v>
      </c>
      <c r="I9290" s="423"/>
      <c r="J9290" s="424">
        <v>102.5676</v>
      </c>
      <c r="K9290" s="424"/>
      <c r="L9290" s="424"/>
    </row>
    <row r="9291" spans="1:12" ht="24" customHeight="1">
      <c r="A9291" s="300" t="s">
        <v>12986</v>
      </c>
      <c r="B9291" s="301" t="s">
        <v>13417</v>
      </c>
      <c r="C9291" s="300" t="s">
        <v>9</v>
      </c>
      <c r="D9291" s="300" t="s">
        <v>11386</v>
      </c>
      <c r="E9291" s="302" t="s">
        <v>51</v>
      </c>
      <c r="F9291" s="423" t="s">
        <v>13418</v>
      </c>
      <c r="G9291" s="423"/>
      <c r="H9291" s="423">
        <v>0.99900290000000003</v>
      </c>
      <c r="I9291" s="423"/>
      <c r="J9291" s="424">
        <v>48.951099999999997</v>
      </c>
      <c r="K9291" s="424"/>
      <c r="L9291" s="424"/>
    </row>
    <row r="9292" spans="1:12" ht="17.100000000000001" customHeight="1">
      <c r="A9292" s="298"/>
      <c r="B9292" s="298"/>
      <c r="C9292" s="298"/>
      <c r="D9292" s="298"/>
      <c r="E9292" s="298"/>
      <c r="F9292" s="298"/>
      <c r="G9292" s="298"/>
      <c r="H9292" s="298"/>
      <c r="I9292" s="298"/>
      <c r="J9292" s="298" t="s">
        <v>12992</v>
      </c>
      <c r="K9292" s="298"/>
      <c r="L9292" s="298" t="s">
        <v>15085</v>
      </c>
    </row>
    <row r="9293" spans="1:12">
      <c r="A9293" s="414" t="s">
        <v>13056</v>
      </c>
      <c r="B9293" s="414"/>
      <c r="C9293" s="414"/>
      <c r="D9293" s="414"/>
      <c r="E9293" s="414"/>
      <c r="F9293" s="414"/>
      <c r="G9293" s="414"/>
      <c r="H9293" s="414"/>
      <c r="I9293" s="294"/>
      <c r="J9293" s="294"/>
      <c r="K9293" s="294"/>
      <c r="L9293" s="294"/>
    </row>
    <row r="9294" spans="1:12" ht="17.100000000000001" customHeight="1">
      <c r="A9294" s="294" t="s">
        <v>12978</v>
      </c>
      <c r="B9294" s="298" t="s">
        <v>12979</v>
      </c>
      <c r="C9294" s="294" t="s">
        <v>12980</v>
      </c>
      <c r="D9294" s="294" t="s">
        <v>12981</v>
      </c>
      <c r="E9294" s="299" t="s">
        <v>12982</v>
      </c>
      <c r="F9294" s="413" t="s">
        <v>12983</v>
      </c>
      <c r="G9294" s="413"/>
      <c r="H9294" s="413" t="s">
        <v>12984</v>
      </c>
      <c r="I9294" s="413"/>
      <c r="J9294" s="413" t="s">
        <v>12985</v>
      </c>
      <c r="K9294" s="413"/>
      <c r="L9294" s="413"/>
    </row>
    <row r="9295" spans="1:12" ht="24" customHeight="1">
      <c r="A9295" s="300" t="s">
        <v>12986</v>
      </c>
      <c r="B9295" s="301" t="s">
        <v>13057</v>
      </c>
      <c r="C9295" s="300" t="s">
        <v>9</v>
      </c>
      <c r="D9295" s="300" t="s">
        <v>12549</v>
      </c>
      <c r="E9295" s="302" t="s">
        <v>27</v>
      </c>
      <c r="F9295" s="423" t="s">
        <v>12948</v>
      </c>
      <c r="G9295" s="423"/>
      <c r="H9295" s="423">
        <v>1.9180855999999999</v>
      </c>
      <c r="I9295" s="423"/>
      <c r="J9295" s="424">
        <v>1.2467999999999999</v>
      </c>
      <c r="K9295" s="424"/>
      <c r="L9295" s="424"/>
    </row>
    <row r="9296" spans="1:12" ht="17.100000000000001" customHeight="1">
      <c r="A9296" s="298"/>
      <c r="B9296" s="298"/>
      <c r="C9296" s="298"/>
      <c r="D9296" s="298"/>
      <c r="E9296" s="298"/>
      <c r="F9296" s="298"/>
      <c r="G9296" s="298"/>
      <c r="H9296" s="298"/>
      <c r="I9296" s="298"/>
      <c r="J9296" s="298" t="s">
        <v>12992</v>
      </c>
      <c r="K9296" s="298"/>
      <c r="L9296" s="298" t="s">
        <v>12911</v>
      </c>
    </row>
    <row r="9297" spans="1:12">
      <c r="A9297" s="414" t="s">
        <v>13058</v>
      </c>
      <c r="B9297" s="414"/>
      <c r="C9297" s="414"/>
      <c r="D9297" s="414"/>
      <c r="E9297" s="414"/>
      <c r="F9297" s="414"/>
      <c r="G9297" s="414"/>
      <c r="H9297" s="414"/>
      <c r="I9297" s="294"/>
      <c r="J9297" s="294"/>
      <c r="K9297" s="294"/>
      <c r="L9297" s="294"/>
    </row>
    <row r="9298" spans="1:12" ht="17.100000000000001" customHeight="1">
      <c r="A9298" s="294" t="s">
        <v>12978</v>
      </c>
      <c r="B9298" s="298" t="s">
        <v>12979</v>
      </c>
      <c r="C9298" s="294" t="s">
        <v>12980</v>
      </c>
      <c r="D9298" s="294" t="s">
        <v>12981</v>
      </c>
      <c r="E9298" s="299" t="s">
        <v>12982</v>
      </c>
      <c r="F9298" s="413" t="s">
        <v>12983</v>
      </c>
      <c r="G9298" s="413"/>
      <c r="H9298" s="413" t="s">
        <v>12984</v>
      </c>
      <c r="I9298" s="413"/>
      <c r="J9298" s="413" t="s">
        <v>12985</v>
      </c>
      <c r="K9298" s="413"/>
      <c r="L9298" s="413"/>
    </row>
    <row r="9299" spans="1:12" ht="24" customHeight="1">
      <c r="A9299" s="300" t="s">
        <v>12986</v>
      </c>
      <c r="B9299" s="301" t="s">
        <v>13059</v>
      </c>
      <c r="C9299" s="300" t="s">
        <v>9</v>
      </c>
      <c r="D9299" s="300" t="s">
        <v>12535</v>
      </c>
      <c r="E9299" s="302" t="s">
        <v>27</v>
      </c>
      <c r="F9299" s="423" t="s">
        <v>12936</v>
      </c>
      <c r="G9299" s="423"/>
      <c r="H9299" s="423">
        <v>1.9180855999999999</v>
      </c>
      <c r="I9299" s="423"/>
      <c r="J9299" s="424">
        <v>9.5899999999999999E-2</v>
      </c>
      <c r="K9299" s="424"/>
      <c r="L9299" s="424"/>
    </row>
    <row r="9300" spans="1:12" ht="17.100000000000001" customHeight="1">
      <c r="A9300" s="298"/>
      <c r="B9300" s="298"/>
      <c r="C9300" s="298"/>
      <c r="D9300" s="298"/>
      <c r="E9300" s="298"/>
      <c r="F9300" s="298"/>
      <c r="G9300" s="298"/>
      <c r="H9300" s="298"/>
      <c r="I9300" s="298"/>
      <c r="J9300" s="298" t="s">
        <v>12992</v>
      </c>
      <c r="K9300" s="298"/>
      <c r="L9300" s="298" t="s">
        <v>13119</v>
      </c>
    </row>
    <row r="9301" spans="1:12">
      <c r="A9301" s="414" t="s">
        <v>13060</v>
      </c>
      <c r="B9301" s="414"/>
      <c r="C9301" s="414"/>
      <c r="D9301" s="414"/>
      <c r="E9301" s="414"/>
      <c r="F9301" s="414"/>
      <c r="G9301" s="414"/>
      <c r="H9301" s="414"/>
      <c r="I9301" s="294"/>
      <c r="J9301" s="294"/>
      <c r="K9301" s="294"/>
      <c r="L9301" s="294"/>
    </row>
    <row r="9302" spans="1:12" ht="17.100000000000001" customHeight="1">
      <c r="A9302" s="294" t="s">
        <v>12978</v>
      </c>
      <c r="B9302" s="298" t="s">
        <v>12979</v>
      </c>
      <c r="C9302" s="294" t="s">
        <v>12980</v>
      </c>
      <c r="D9302" s="294" t="s">
        <v>12981</v>
      </c>
      <c r="E9302" s="299" t="s">
        <v>12982</v>
      </c>
      <c r="F9302" s="413" t="s">
        <v>12983</v>
      </c>
      <c r="G9302" s="413"/>
      <c r="H9302" s="413" t="s">
        <v>12984</v>
      </c>
      <c r="I9302" s="413"/>
      <c r="J9302" s="413" t="s">
        <v>12985</v>
      </c>
      <c r="K9302" s="413"/>
      <c r="L9302" s="413"/>
    </row>
    <row r="9303" spans="1:12" ht="24" customHeight="1">
      <c r="A9303" s="300" t="s">
        <v>12986</v>
      </c>
      <c r="B9303" s="301" t="s">
        <v>13061</v>
      </c>
      <c r="C9303" s="300" t="s">
        <v>9</v>
      </c>
      <c r="D9303" s="300" t="s">
        <v>12522</v>
      </c>
      <c r="E9303" s="302" t="s">
        <v>27</v>
      </c>
      <c r="F9303" s="423" t="s">
        <v>12964</v>
      </c>
      <c r="G9303" s="423"/>
      <c r="H9303" s="423">
        <v>1.9180855999999999</v>
      </c>
      <c r="I9303" s="423"/>
      <c r="J9303" s="424">
        <v>4.8528000000000002</v>
      </c>
      <c r="K9303" s="424"/>
      <c r="L9303" s="424"/>
    </row>
    <row r="9304" spans="1:12" ht="24" customHeight="1">
      <c r="A9304" s="300" t="s">
        <v>12986</v>
      </c>
      <c r="B9304" s="301" t="s">
        <v>13062</v>
      </c>
      <c r="C9304" s="300" t="s">
        <v>9</v>
      </c>
      <c r="D9304" s="300" t="s">
        <v>12527</v>
      </c>
      <c r="E9304" s="302" t="s">
        <v>27</v>
      </c>
      <c r="F9304" s="423" t="s">
        <v>13063</v>
      </c>
      <c r="G9304" s="423"/>
      <c r="H9304" s="423">
        <v>1.9180855999999999</v>
      </c>
      <c r="I9304" s="423"/>
      <c r="J9304" s="424">
        <v>0.65210000000000001</v>
      </c>
      <c r="K9304" s="424"/>
      <c r="L9304" s="424"/>
    </row>
    <row r="9305" spans="1:12" ht="17.100000000000001" customHeight="1">
      <c r="A9305" s="298"/>
      <c r="B9305" s="298"/>
      <c r="C9305" s="298"/>
      <c r="D9305" s="298"/>
      <c r="E9305" s="298"/>
      <c r="F9305" s="298"/>
      <c r="G9305" s="298"/>
      <c r="H9305" s="298"/>
      <c r="I9305" s="298"/>
      <c r="J9305" s="298" t="s">
        <v>12992</v>
      </c>
      <c r="K9305" s="298"/>
      <c r="L9305" s="298" t="s">
        <v>13931</v>
      </c>
    </row>
    <row r="9306" spans="1:12" ht="17.100000000000001" customHeight="1">
      <c r="A9306" s="294" t="s">
        <v>13014</v>
      </c>
      <c r="B9306" s="294"/>
      <c r="C9306" s="294"/>
      <c r="D9306" s="294"/>
      <c r="E9306" s="294"/>
      <c r="F9306" s="294"/>
      <c r="G9306" s="294"/>
      <c r="H9306" s="294"/>
      <c r="I9306" s="294"/>
      <c r="J9306" s="294"/>
      <c r="K9306" s="294"/>
      <c r="L9306" s="294"/>
    </row>
    <row r="9307" spans="1:12" ht="17.100000000000001" customHeight="1">
      <c r="A9307" s="298"/>
      <c r="B9307" s="298"/>
      <c r="C9307" s="298"/>
      <c r="D9307" s="298"/>
      <c r="E9307" s="298"/>
      <c r="F9307" s="298"/>
      <c r="G9307" s="298"/>
      <c r="H9307" s="298"/>
      <c r="I9307" s="298"/>
      <c r="J9307" s="298" t="s">
        <v>13015</v>
      </c>
      <c r="K9307" s="298"/>
      <c r="L9307" s="298" t="s">
        <v>15086</v>
      </c>
    </row>
    <row r="9308" spans="1:12" ht="17.100000000000001" customHeight="1">
      <c r="A9308" s="298"/>
      <c r="B9308" s="298"/>
      <c r="C9308" s="298"/>
      <c r="D9308" s="298"/>
      <c r="E9308" s="298"/>
      <c r="F9308" s="298"/>
      <c r="G9308" s="298"/>
      <c r="H9308" s="298"/>
      <c r="I9308" s="298"/>
      <c r="J9308" s="298" t="s">
        <v>13017</v>
      </c>
      <c r="K9308" s="298" t="s">
        <v>13018</v>
      </c>
      <c r="L9308" s="298" t="s">
        <v>15087</v>
      </c>
    </row>
    <row r="9309" spans="1:12" ht="17.100000000000001" customHeight="1">
      <c r="A9309" s="298"/>
      <c r="B9309" s="298"/>
      <c r="C9309" s="298"/>
      <c r="D9309" s="298"/>
      <c r="E9309" s="298"/>
      <c r="F9309" s="298"/>
      <c r="G9309" s="298"/>
      <c r="H9309" s="298"/>
      <c r="I9309" s="298"/>
      <c r="J9309" s="298" t="s">
        <v>13020</v>
      </c>
      <c r="K9309" s="298"/>
      <c r="L9309" s="298" t="s">
        <v>15088</v>
      </c>
    </row>
    <row r="9310" spans="1:12" ht="17.100000000000001" customHeight="1">
      <c r="A9310" s="298"/>
      <c r="B9310" s="298"/>
      <c r="C9310" s="298"/>
      <c r="D9310" s="298"/>
      <c r="E9310" s="298"/>
      <c r="F9310" s="298"/>
      <c r="G9310" s="298"/>
      <c r="H9310" s="298"/>
      <c r="I9310" s="298"/>
      <c r="J9310" s="298" t="s">
        <v>13022</v>
      </c>
      <c r="K9310" s="298" t="s">
        <v>12974</v>
      </c>
      <c r="L9310" s="298" t="s">
        <v>15089</v>
      </c>
    </row>
    <row r="9311" spans="1:12" ht="17.100000000000001" customHeight="1">
      <c r="A9311" s="298"/>
      <c r="B9311" s="298"/>
      <c r="C9311" s="298"/>
      <c r="D9311" s="298"/>
      <c r="E9311" s="298"/>
      <c r="F9311" s="298"/>
      <c r="G9311" s="298"/>
      <c r="H9311" s="298"/>
      <c r="I9311" s="298"/>
      <c r="J9311" s="298" t="s">
        <v>13024</v>
      </c>
      <c r="K9311" s="298"/>
      <c r="L9311" s="298" t="s">
        <v>15090</v>
      </c>
    </row>
    <row r="9312" spans="1:12" ht="30" customHeight="1">
      <c r="A9312" s="299"/>
      <c r="B9312" s="299"/>
      <c r="C9312" s="299"/>
      <c r="D9312" s="299"/>
      <c r="E9312" s="299"/>
      <c r="F9312" s="299"/>
      <c r="G9312" s="299"/>
      <c r="H9312" s="299"/>
      <c r="I9312" s="299"/>
      <c r="J9312" s="299"/>
      <c r="K9312" s="299"/>
      <c r="L9312" s="299"/>
    </row>
    <row r="9313" spans="1:12" ht="24" customHeight="1">
      <c r="A9313" s="295" t="s">
        <v>15091</v>
      </c>
      <c r="B9313" s="296" t="s">
        <v>15092</v>
      </c>
      <c r="C9313" s="295" t="s">
        <v>9</v>
      </c>
      <c r="D9313" s="295" t="s">
        <v>1669</v>
      </c>
      <c r="E9313" s="297" t="s">
        <v>51</v>
      </c>
      <c r="F9313" s="296"/>
      <c r="G9313" s="296"/>
      <c r="H9313" s="296"/>
      <c r="I9313" s="296"/>
      <c r="J9313" s="296"/>
      <c r="K9313" s="296"/>
      <c r="L9313" s="296"/>
    </row>
    <row r="9314" spans="1:12">
      <c r="A9314" s="414" t="s">
        <v>12977</v>
      </c>
      <c r="B9314" s="414"/>
      <c r="C9314" s="414"/>
      <c r="D9314" s="414"/>
      <c r="E9314" s="414"/>
      <c r="F9314" s="414"/>
      <c r="G9314" s="414"/>
      <c r="H9314" s="414"/>
      <c r="I9314" s="294"/>
      <c r="J9314" s="294"/>
      <c r="K9314" s="294"/>
      <c r="L9314" s="294"/>
    </row>
    <row r="9315" spans="1:12" ht="17.100000000000001" customHeight="1">
      <c r="A9315" s="294" t="s">
        <v>12978</v>
      </c>
      <c r="B9315" s="298" t="s">
        <v>12979</v>
      </c>
      <c r="C9315" s="294" t="s">
        <v>12980</v>
      </c>
      <c r="D9315" s="294" t="s">
        <v>12981</v>
      </c>
      <c r="E9315" s="299" t="s">
        <v>12982</v>
      </c>
      <c r="F9315" s="413" t="s">
        <v>12983</v>
      </c>
      <c r="G9315" s="413"/>
      <c r="H9315" s="413" t="s">
        <v>12984</v>
      </c>
      <c r="I9315" s="413"/>
      <c r="J9315" s="413" t="s">
        <v>12985</v>
      </c>
      <c r="K9315" s="413"/>
      <c r="L9315" s="413"/>
    </row>
    <row r="9316" spans="1:12" ht="24" customHeight="1">
      <c r="A9316" s="300" t="s">
        <v>12986</v>
      </c>
      <c r="B9316" s="301" t="s">
        <v>13085</v>
      </c>
      <c r="C9316" s="300" t="s">
        <v>9</v>
      </c>
      <c r="D9316" s="300" t="s">
        <v>7909</v>
      </c>
      <c r="E9316" s="302" t="s">
        <v>51</v>
      </c>
      <c r="F9316" s="423" t="s">
        <v>13086</v>
      </c>
      <c r="G9316" s="423"/>
      <c r="H9316" s="423">
        <v>1.166E-4</v>
      </c>
      <c r="I9316" s="423"/>
      <c r="J9316" s="424">
        <v>1.21E-2</v>
      </c>
      <c r="K9316" s="424"/>
      <c r="L9316" s="424"/>
    </row>
    <row r="9317" spans="1:12" ht="24" customHeight="1">
      <c r="A9317" s="300" t="s">
        <v>12986</v>
      </c>
      <c r="B9317" s="301" t="s">
        <v>13087</v>
      </c>
      <c r="C9317" s="300" t="s">
        <v>9</v>
      </c>
      <c r="D9317" s="300" t="s">
        <v>8873</v>
      </c>
      <c r="E9317" s="302" t="s">
        <v>51</v>
      </c>
      <c r="F9317" s="423" t="s">
        <v>13088</v>
      </c>
      <c r="G9317" s="423"/>
      <c r="H9317" s="423">
        <v>1.11E-5</v>
      </c>
      <c r="I9317" s="423"/>
      <c r="J9317" s="424">
        <v>9.7000000000000003E-3</v>
      </c>
      <c r="K9317" s="424"/>
      <c r="L9317" s="424"/>
    </row>
    <row r="9318" spans="1:12" ht="48" customHeight="1">
      <c r="A9318" s="300" t="s">
        <v>12986</v>
      </c>
      <c r="B9318" s="301" t="s">
        <v>13089</v>
      </c>
      <c r="C9318" s="300" t="s">
        <v>9</v>
      </c>
      <c r="D9318" s="300" t="s">
        <v>9227</v>
      </c>
      <c r="E9318" s="302" t="s">
        <v>51</v>
      </c>
      <c r="F9318" s="423" t="s">
        <v>13090</v>
      </c>
      <c r="G9318" s="423"/>
      <c r="H9318" s="423">
        <v>7.7999999999999999E-6</v>
      </c>
      <c r="I9318" s="423"/>
      <c r="J9318" s="424">
        <v>1.04E-2</v>
      </c>
      <c r="K9318" s="424"/>
      <c r="L9318" s="424"/>
    </row>
    <row r="9319" spans="1:12" ht="24" customHeight="1">
      <c r="A9319" s="300" t="s">
        <v>12986</v>
      </c>
      <c r="B9319" s="301" t="s">
        <v>13091</v>
      </c>
      <c r="C9319" s="300" t="s">
        <v>9</v>
      </c>
      <c r="D9319" s="300" t="s">
        <v>9580</v>
      </c>
      <c r="E9319" s="302" t="s">
        <v>51</v>
      </c>
      <c r="F9319" s="423" t="s">
        <v>13092</v>
      </c>
      <c r="G9319" s="423"/>
      <c r="H9319" s="423">
        <v>7.6000000000000001E-6</v>
      </c>
      <c r="I9319" s="423"/>
      <c r="J9319" s="424">
        <v>6.7999999999999996E-3</v>
      </c>
      <c r="K9319" s="424"/>
      <c r="L9319" s="424"/>
    </row>
    <row r="9320" spans="1:12" ht="24" customHeight="1">
      <c r="A9320" s="300" t="s">
        <v>12986</v>
      </c>
      <c r="B9320" s="301" t="s">
        <v>12987</v>
      </c>
      <c r="C9320" s="300" t="s">
        <v>9</v>
      </c>
      <c r="D9320" s="300" t="s">
        <v>9831</v>
      </c>
      <c r="E9320" s="302" t="s">
        <v>12988</v>
      </c>
      <c r="F9320" s="423" t="s">
        <v>12989</v>
      </c>
      <c r="G9320" s="423"/>
      <c r="H9320" s="423">
        <v>2.6971E-3</v>
      </c>
      <c r="I9320" s="423"/>
      <c r="J9320" s="424">
        <v>2.7300000000000001E-2</v>
      </c>
      <c r="K9320" s="424"/>
      <c r="L9320" s="424"/>
    </row>
    <row r="9321" spans="1:12" ht="36" customHeight="1">
      <c r="A9321" s="300" t="s">
        <v>12986</v>
      </c>
      <c r="B9321" s="301" t="s">
        <v>12990</v>
      </c>
      <c r="C9321" s="300" t="s">
        <v>9</v>
      </c>
      <c r="D9321" s="300" t="s">
        <v>11426</v>
      </c>
      <c r="E9321" s="302" t="s">
        <v>51</v>
      </c>
      <c r="F9321" s="423" t="s">
        <v>12991</v>
      </c>
      <c r="G9321" s="423"/>
      <c r="H9321" s="423">
        <v>1.4129999999999999E-4</v>
      </c>
      <c r="I9321" s="423"/>
      <c r="J9321" s="424">
        <v>1.8700000000000001E-2</v>
      </c>
      <c r="K9321" s="424"/>
      <c r="L9321" s="424"/>
    </row>
    <row r="9322" spans="1:12" ht="17.100000000000001" customHeight="1">
      <c r="A9322" s="298"/>
      <c r="B9322" s="298"/>
      <c r="C9322" s="298"/>
      <c r="D9322" s="298"/>
      <c r="E9322" s="298"/>
      <c r="F9322" s="298"/>
      <c r="G9322" s="298"/>
      <c r="H9322" s="298"/>
      <c r="I9322" s="298"/>
      <c r="J9322" s="298" t="s">
        <v>12992</v>
      </c>
      <c r="K9322" s="298"/>
      <c r="L9322" s="298" t="s">
        <v>12935</v>
      </c>
    </row>
    <row r="9323" spans="1:12">
      <c r="A9323" s="414" t="s">
        <v>12994</v>
      </c>
      <c r="B9323" s="414"/>
      <c r="C9323" s="414"/>
      <c r="D9323" s="414"/>
      <c r="E9323" s="414"/>
      <c r="F9323" s="414"/>
      <c r="G9323" s="414"/>
      <c r="H9323" s="414"/>
      <c r="I9323" s="294"/>
      <c r="J9323" s="294"/>
      <c r="K9323" s="294"/>
      <c r="L9323" s="294"/>
    </row>
    <row r="9324" spans="1:12" ht="17.100000000000001" customHeight="1">
      <c r="A9324" s="294" t="s">
        <v>12978</v>
      </c>
      <c r="B9324" s="298" t="s">
        <v>12979</v>
      </c>
      <c r="C9324" s="294" t="s">
        <v>12980</v>
      </c>
      <c r="D9324" s="294" t="s">
        <v>12981</v>
      </c>
      <c r="E9324" s="299" t="s">
        <v>12982</v>
      </c>
      <c r="F9324" s="413" t="s">
        <v>12983</v>
      </c>
      <c r="G9324" s="413"/>
      <c r="H9324" s="413" t="s">
        <v>12984</v>
      </c>
      <c r="I9324" s="413"/>
      <c r="J9324" s="413" t="s">
        <v>12985</v>
      </c>
      <c r="K9324" s="413"/>
      <c r="L9324" s="413"/>
    </row>
    <row r="9325" spans="1:12" ht="24" customHeight="1">
      <c r="A9325" s="300" t="s">
        <v>12986</v>
      </c>
      <c r="B9325" s="301" t="s">
        <v>13195</v>
      </c>
      <c r="C9325" s="300" t="s">
        <v>9</v>
      </c>
      <c r="D9325" s="300" t="s">
        <v>8821</v>
      </c>
      <c r="E9325" s="302" t="s">
        <v>27</v>
      </c>
      <c r="F9325" s="423" t="s">
        <v>13196</v>
      </c>
      <c r="G9325" s="423"/>
      <c r="H9325" s="423">
        <v>0.15100659999999999</v>
      </c>
      <c r="I9325" s="423"/>
      <c r="J9325" s="424">
        <v>1.0857000000000001</v>
      </c>
      <c r="K9325" s="424"/>
      <c r="L9325" s="424"/>
    </row>
    <row r="9326" spans="1:12" ht="24" customHeight="1">
      <c r="A9326" s="300" t="s">
        <v>12986</v>
      </c>
      <c r="B9326" s="301" t="s">
        <v>13093</v>
      </c>
      <c r="C9326" s="300" t="s">
        <v>9</v>
      </c>
      <c r="D9326" s="300" t="s">
        <v>10857</v>
      </c>
      <c r="E9326" s="302" t="s">
        <v>27</v>
      </c>
      <c r="F9326" s="423" t="s">
        <v>13094</v>
      </c>
      <c r="G9326" s="423"/>
      <c r="H9326" s="423">
        <v>5.0464500000000002E-2</v>
      </c>
      <c r="I9326" s="423"/>
      <c r="J9326" s="424">
        <v>0.26090000000000002</v>
      </c>
      <c r="K9326" s="424"/>
      <c r="L9326" s="424"/>
    </row>
    <row r="9327" spans="1:12" ht="17.100000000000001" customHeight="1">
      <c r="A9327" s="298"/>
      <c r="B9327" s="298"/>
      <c r="C9327" s="298"/>
      <c r="D9327" s="298"/>
      <c r="E9327" s="298"/>
      <c r="F9327" s="298"/>
      <c r="G9327" s="298"/>
      <c r="H9327" s="298"/>
      <c r="I9327" s="298"/>
      <c r="J9327" s="298" t="s">
        <v>12992</v>
      </c>
      <c r="K9327" s="298"/>
      <c r="L9327" s="298" t="s">
        <v>15093</v>
      </c>
    </row>
    <row r="9328" spans="1:12">
      <c r="A9328" s="414" t="s">
        <v>12998</v>
      </c>
      <c r="B9328" s="414"/>
      <c r="C9328" s="414"/>
      <c r="D9328" s="414"/>
      <c r="E9328" s="414"/>
      <c r="F9328" s="414"/>
      <c r="G9328" s="414"/>
      <c r="H9328" s="414"/>
      <c r="I9328" s="294"/>
      <c r="J9328" s="294"/>
      <c r="K9328" s="294"/>
      <c r="L9328" s="294"/>
    </row>
    <row r="9329" spans="1:12" ht="17.100000000000001" customHeight="1">
      <c r="A9329" s="294" t="s">
        <v>12978</v>
      </c>
      <c r="B9329" s="298" t="s">
        <v>12979</v>
      </c>
      <c r="C9329" s="294" t="s">
        <v>12980</v>
      </c>
      <c r="D9329" s="294" t="s">
        <v>12981</v>
      </c>
      <c r="E9329" s="299" t="s">
        <v>12982</v>
      </c>
      <c r="F9329" s="413" t="s">
        <v>12983</v>
      </c>
      <c r="G9329" s="413"/>
      <c r="H9329" s="413" t="s">
        <v>12984</v>
      </c>
      <c r="I9329" s="413"/>
      <c r="J9329" s="413" t="s">
        <v>12985</v>
      </c>
      <c r="K9329" s="413"/>
      <c r="L9329" s="413"/>
    </row>
    <row r="9330" spans="1:12" ht="24" customHeight="1">
      <c r="A9330" s="300" t="s">
        <v>12986</v>
      </c>
      <c r="B9330" s="301" t="s">
        <v>13394</v>
      </c>
      <c r="C9330" s="300" t="s">
        <v>9</v>
      </c>
      <c r="D9330" s="300" t="s">
        <v>9012</v>
      </c>
      <c r="E9330" s="302" t="s">
        <v>51</v>
      </c>
      <c r="F9330" s="423" t="s">
        <v>13395</v>
      </c>
      <c r="G9330" s="423"/>
      <c r="H9330" s="423">
        <v>3.04E-2</v>
      </c>
      <c r="I9330" s="423"/>
      <c r="J9330" s="424">
        <v>0.11</v>
      </c>
      <c r="K9330" s="424"/>
      <c r="L9330" s="424"/>
    </row>
    <row r="9331" spans="1:12" ht="24" customHeight="1">
      <c r="A9331" s="300" t="s">
        <v>12986</v>
      </c>
      <c r="B9331" s="301" t="s">
        <v>14966</v>
      </c>
      <c r="C9331" s="300" t="s">
        <v>9</v>
      </c>
      <c r="D9331" s="300" t="s">
        <v>11393</v>
      </c>
      <c r="E9331" s="302" t="s">
        <v>51</v>
      </c>
      <c r="F9331" s="423" t="s">
        <v>14967</v>
      </c>
      <c r="G9331" s="423"/>
      <c r="H9331" s="423">
        <v>1</v>
      </c>
      <c r="I9331" s="423"/>
      <c r="J9331" s="424">
        <v>15.5</v>
      </c>
      <c r="K9331" s="424"/>
      <c r="L9331" s="424"/>
    </row>
    <row r="9332" spans="1:12" ht="24" customHeight="1">
      <c r="A9332" s="300" t="s">
        <v>12986</v>
      </c>
      <c r="B9332" s="301" t="s">
        <v>13099</v>
      </c>
      <c r="C9332" s="300" t="s">
        <v>9</v>
      </c>
      <c r="D9332" s="300" t="s">
        <v>7224</v>
      </c>
      <c r="E9332" s="302" t="s">
        <v>51</v>
      </c>
      <c r="F9332" s="423" t="s">
        <v>13100</v>
      </c>
      <c r="G9332" s="423"/>
      <c r="H9332" s="423">
        <v>1.3767E-3</v>
      </c>
      <c r="I9332" s="423"/>
      <c r="J9332" s="424">
        <v>1.2699999999999999E-2</v>
      </c>
      <c r="K9332" s="424"/>
      <c r="L9332" s="424"/>
    </row>
    <row r="9333" spans="1:12" ht="24" customHeight="1">
      <c r="A9333" s="300" t="s">
        <v>12986</v>
      </c>
      <c r="B9333" s="301" t="s">
        <v>13101</v>
      </c>
      <c r="C9333" s="300" t="s">
        <v>9</v>
      </c>
      <c r="D9333" s="300" t="s">
        <v>7359</v>
      </c>
      <c r="E9333" s="302" t="s">
        <v>51</v>
      </c>
      <c r="F9333" s="423" t="s">
        <v>13102</v>
      </c>
      <c r="G9333" s="423"/>
      <c r="H9333" s="423">
        <v>4.4400000000000002E-5</v>
      </c>
      <c r="I9333" s="423"/>
      <c r="J9333" s="424">
        <v>5.7000000000000002E-3</v>
      </c>
      <c r="K9333" s="424"/>
      <c r="L9333" s="424"/>
    </row>
    <row r="9334" spans="1:12" ht="24" customHeight="1">
      <c r="A9334" s="300" t="s">
        <v>12986</v>
      </c>
      <c r="B9334" s="301" t="s">
        <v>13103</v>
      </c>
      <c r="C9334" s="300" t="s">
        <v>9</v>
      </c>
      <c r="D9334" s="300" t="s">
        <v>8851</v>
      </c>
      <c r="E9334" s="302" t="s">
        <v>51</v>
      </c>
      <c r="F9334" s="423" t="s">
        <v>13104</v>
      </c>
      <c r="G9334" s="423"/>
      <c r="H9334" s="423">
        <v>3.5599999999999998E-5</v>
      </c>
      <c r="I9334" s="423"/>
      <c r="J9334" s="424">
        <v>6.8999999999999999E-3</v>
      </c>
      <c r="K9334" s="424"/>
      <c r="L9334" s="424"/>
    </row>
    <row r="9335" spans="1:12" ht="24" customHeight="1">
      <c r="A9335" s="300" t="s">
        <v>12986</v>
      </c>
      <c r="B9335" s="301" t="s">
        <v>13105</v>
      </c>
      <c r="C9335" s="300" t="s">
        <v>9</v>
      </c>
      <c r="D9335" s="300" t="s">
        <v>8852</v>
      </c>
      <c r="E9335" s="302" t="s">
        <v>51</v>
      </c>
      <c r="F9335" s="423" t="s">
        <v>13106</v>
      </c>
      <c r="G9335" s="423"/>
      <c r="H9335" s="423">
        <v>7.6000000000000001E-6</v>
      </c>
      <c r="I9335" s="423"/>
      <c r="J9335" s="424">
        <v>4.1999999999999997E-3</v>
      </c>
      <c r="K9335" s="424"/>
      <c r="L9335" s="424"/>
    </row>
    <row r="9336" spans="1:12" ht="24" customHeight="1">
      <c r="A9336" s="300" t="s">
        <v>12986</v>
      </c>
      <c r="B9336" s="301" t="s">
        <v>13107</v>
      </c>
      <c r="C9336" s="300" t="s">
        <v>9</v>
      </c>
      <c r="D9336" s="300" t="s">
        <v>9000</v>
      </c>
      <c r="E9336" s="302" t="s">
        <v>51</v>
      </c>
      <c r="F9336" s="423" t="s">
        <v>13108</v>
      </c>
      <c r="G9336" s="423"/>
      <c r="H9336" s="423">
        <v>1.5669E-3</v>
      </c>
      <c r="I9336" s="423"/>
      <c r="J9336" s="424">
        <v>1.06E-2</v>
      </c>
      <c r="K9336" s="424"/>
      <c r="L9336" s="424"/>
    </row>
    <row r="9337" spans="1:12" ht="24" customHeight="1">
      <c r="A9337" s="300" t="s">
        <v>12986</v>
      </c>
      <c r="B9337" s="301" t="s">
        <v>13109</v>
      </c>
      <c r="C9337" s="300" t="s">
        <v>9</v>
      </c>
      <c r="D9337" s="300" t="s">
        <v>9574</v>
      </c>
      <c r="E9337" s="302" t="s">
        <v>51</v>
      </c>
      <c r="F9337" s="423" t="s">
        <v>13110</v>
      </c>
      <c r="G9337" s="423"/>
      <c r="H9337" s="423">
        <v>4.9700000000000005E-4</v>
      </c>
      <c r="I9337" s="423"/>
      <c r="J9337" s="424">
        <v>4.4000000000000003E-3</v>
      </c>
      <c r="K9337" s="424"/>
      <c r="L9337" s="424"/>
    </row>
    <row r="9338" spans="1:12" ht="24" customHeight="1">
      <c r="A9338" s="300" t="s">
        <v>12986</v>
      </c>
      <c r="B9338" s="301" t="s">
        <v>13111</v>
      </c>
      <c r="C9338" s="300" t="s">
        <v>9</v>
      </c>
      <c r="D9338" s="300" t="s">
        <v>10714</v>
      </c>
      <c r="E9338" s="302" t="s">
        <v>93</v>
      </c>
      <c r="F9338" s="423" t="s">
        <v>13112</v>
      </c>
      <c r="G9338" s="423"/>
      <c r="H9338" s="423">
        <v>2.611E-4</v>
      </c>
      <c r="I9338" s="423"/>
      <c r="J9338" s="424">
        <v>4.0000000000000001E-3</v>
      </c>
      <c r="K9338" s="424"/>
      <c r="L9338" s="424"/>
    </row>
    <row r="9339" spans="1:12" ht="24" customHeight="1">
      <c r="A9339" s="300" t="s">
        <v>12986</v>
      </c>
      <c r="B9339" s="301" t="s">
        <v>13113</v>
      </c>
      <c r="C9339" s="300" t="s">
        <v>9</v>
      </c>
      <c r="D9339" s="300" t="s">
        <v>10809</v>
      </c>
      <c r="E9339" s="302" t="s">
        <v>51</v>
      </c>
      <c r="F9339" s="423" t="s">
        <v>13114</v>
      </c>
      <c r="G9339" s="423"/>
      <c r="H9339" s="423">
        <v>2.611E-4</v>
      </c>
      <c r="I9339" s="423"/>
      <c r="J9339" s="424">
        <v>3.0999999999999999E-3</v>
      </c>
      <c r="K9339" s="424"/>
      <c r="L9339" s="424"/>
    </row>
    <row r="9340" spans="1:12" ht="24" customHeight="1">
      <c r="A9340" s="300" t="s">
        <v>12986</v>
      </c>
      <c r="B9340" s="301" t="s">
        <v>13115</v>
      </c>
      <c r="C9340" s="300" t="s">
        <v>9</v>
      </c>
      <c r="D9340" s="300" t="s">
        <v>10810</v>
      </c>
      <c r="E9340" s="302" t="s">
        <v>51</v>
      </c>
      <c r="F9340" s="423" t="s">
        <v>13116</v>
      </c>
      <c r="G9340" s="423"/>
      <c r="H9340" s="423">
        <v>2.611E-4</v>
      </c>
      <c r="I9340" s="423"/>
      <c r="J9340" s="424">
        <v>6.8999999999999999E-3</v>
      </c>
      <c r="K9340" s="424"/>
      <c r="L9340" s="424"/>
    </row>
    <row r="9341" spans="1:12" ht="24" customHeight="1">
      <c r="A9341" s="300" t="s">
        <v>12986</v>
      </c>
      <c r="B9341" s="301" t="s">
        <v>13117</v>
      </c>
      <c r="C9341" s="300" t="s">
        <v>9</v>
      </c>
      <c r="D9341" s="300" t="s">
        <v>10837</v>
      </c>
      <c r="E9341" s="302" t="s">
        <v>51</v>
      </c>
      <c r="F9341" s="423" t="s">
        <v>13118</v>
      </c>
      <c r="G9341" s="423"/>
      <c r="H9341" s="423">
        <v>8.8999999999999995E-6</v>
      </c>
      <c r="I9341" s="423"/>
      <c r="J9341" s="424">
        <v>4.0000000000000001E-3</v>
      </c>
      <c r="K9341" s="424"/>
      <c r="L9341" s="424"/>
    </row>
    <row r="9342" spans="1:12" ht="24" customHeight="1">
      <c r="A9342" s="300" t="s">
        <v>12986</v>
      </c>
      <c r="B9342" s="301" t="s">
        <v>13003</v>
      </c>
      <c r="C9342" s="300" t="s">
        <v>9</v>
      </c>
      <c r="D9342" s="300" t="s">
        <v>7216</v>
      </c>
      <c r="E9342" s="302" t="s">
        <v>51</v>
      </c>
      <c r="F9342" s="423" t="s">
        <v>13004</v>
      </c>
      <c r="G9342" s="423"/>
      <c r="H9342" s="423">
        <v>5.2309999999999998E-4</v>
      </c>
      <c r="I9342" s="423"/>
      <c r="J9342" s="424">
        <v>1.7500000000000002E-2</v>
      </c>
      <c r="K9342" s="424"/>
      <c r="L9342" s="424"/>
    </row>
    <row r="9343" spans="1:12" ht="24" customHeight="1">
      <c r="A9343" s="300" t="s">
        <v>12986</v>
      </c>
      <c r="B9343" s="301" t="s">
        <v>13005</v>
      </c>
      <c r="C9343" s="300" t="s">
        <v>9</v>
      </c>
      <c r="D9343" s="300" t="s">
        <v>7393</v>
      </c>
      <c r="E9343" s="302" t="s">
        <v>12988</v>
      </c>
      <c r="F9343" s="423" t="s">
        <v>13006</v>
      </c>
      <c r="G9343" s="423"/>
      <c r="H9343" s="423">
        <v>3.146E-4</v>
      </c>
      <c r="I9343" s="423"/>
      <c r="J9343" s="424">
        <v>1.7000000000000001E-2</v>
      </c>
      <c r="K9343" s="424"/>
      <c r="L9343" s="424"/>
    </row>
    <row r="9344" spans="1:12" ht="24" customHeight="1">
      <c r="A9344" s="300" t="s">
        <v>12986</v>
      </c>
      <c r="B9344" s="301" t="s">
        <v>13007</v>
      </c>
      <c r="C9344" s="300" t="s">
        <v>9</v>
      </c>
      <c r="D9344" s="300" t="s">
        <v>10619</v>
      </c>
      <c r="E9344" s="302" t="s">
        <v>51</v>
      </c>
      <c r="F9344" s="423" t="s">
        <v>13008</v>
      </c>
      <c r="G9344" s="423"/>
      <c r="H9344" s="423">
        <v>2.441E-4</v>
      </c>
      <c r="I9344" s="423"/>
      <c r="J9344" s="424">
        <v>4.6699999999999998E-2</v>
      </c>
      <c r="K9344" s="424"/>
      <c r="L9344" s="424"/>
    </row>
    <row r="9345" spans="1:12" ht="24" customHeight="1">
      <c r="A9345" s="300" t="s">
        <v>12986</v>
      </c>
      <c r="B9345" s="301" t="s">
        <v>13009</v>
      </c>
      <c r="C9345" s="300" t="s">
        <v>9</v>
      </c>
      <c r="D9345" s="300" t="s">
        <v>10769</v>
      </c>
      <c r="E9345" s="302" t="s">
        <v>51</v>
      </c>
      <c r="F9345" s="423" t="s">
        <v>13010</v>
      </c>
      <c r="G9345" s="423"/>
      <c r="H9345" s="423">
        <v>2.1942699999999999E-2</v>
      </c>
      <c r="I9345" s="423"/>
      <c r="J9345" s="424">
        <v>2.76E-2</v>
      </c>
      <c r="K9345" s="424"/>
      <c r="L9345" s="424"/>
    </row>
    <row r="9346" spans="1:12" ht="24" customHeight="1">
      <c r="A9346" s="300" t="s">
        <v>12986</v>
      </c>
      <c r="B9346" s="301" t="s">
        <v>13011</v>
      </c>
      <c r="C9346" s="300" t="s">
        <v>9</v>
      </c>
      <c r="D9346" s="300" t="s">
        <v>10929</v>
      </c>
      <c r="E9346" s="302" t="s">
        <v>51</v>
      </c>
      <c r="F9346" s="423" t="s">
        <v>13012</v>
      </c>
      <c r="G9346" s="423"/>
      <c r="H9346" s="423">
        <v>2.1149999999999999E-4</v>
      </c>
      <c r="I9346" s="423"/>
      <c r="J9346" s="424">
        <v>3.1800000000000002E-2</v>
      </c>
      <c r="K9346" s="424"/>
      <c r="L9346" s="424"/>
    </row>
    <row r="9347" spans="1:12" ht="17.100000000000001" customHeight="1">
      <c r="A9347" s="298"/>
      <c r="B9347" s="298"/>
      <c r="C9347" s="298"/>
      <c r="D9347" s="298"/>
      <c r="E9347" s="298"/>
      <c r="F9347" s="298"/>
      <c r="G9347" s="298"/>
      <c r="H9347" s="298"/>
      <c r="I9347" s="298"/>
      <c r="J9347" s="298" t="s">
        <v>12992</v>
      </c>
      <c r="K9347" s="298"/>
      <c r="L9347" s="298" t="s">
        <v>15094</v>
      </c>
    </row>
    <row r="9348" spans="1:12">
      <c r="A9348" s="414" t="s">
        <v>13056</v>
      </c>
      <c r="B9348" s="414"/>
      <c r="C9348" s="414"/>
      <c r="D9348" s="414"/>
      <c r="E9348" s="414"/>
      <c r="F9348" s="414"/>
      <c r="G9348" s="414"/>
      <c r="H9348" s="414"/>
      <c r="I9348" s="294"/>
      <c r="J9348" s="294"/>
      <c r="K9348" s="294"/>
      <c r="L9348" s="294"/>
    </row>
    <row r="9349" spans="1:12" ht="17.100000000000001" customHeight="1">
      <c r="A9349" s="294" t="s">
        <v>12978</v>
      </c>
      <c r="B9349" s="298" t="s">
        <v>12979</v>
      </c>
      <c r="C9349" s="294" t="s">
        <v>12980</v>
      </c>
      <c r="D9349" s="294" t="s">
        <v>12981</v>
      </c>
      <c r="E9349" s="299" t="s">
        <v>12982</v>
      </c>
      <c r="F9349" s="413" t="s">
        <v>12983</v>
      </c>
      <c r="G9349" s="413"/>
      <c r="H9349" s="413" t="s">
        <v>12984</v>
      </c>
      <c r="I9349" s="413"/>
      <c r="J9349" s="413" t="s">
        <v>12985</v>
      </c>
      <c r="K9349" s="413"/>
      <c r="L9349" s="413"/>
    </row>
    <row r="9350" spans="1:12" ht="24" customHeight="1">
      <c r="A9350" s="300" t="s">
        <v>12986</v>
      </c>
      <c r="B9350" s="301" t="s">
        <v>13057</v>
      </c>
      <c r="C9350" s="300" t="s">
        <v>9</v>
      </c>
      <c r="D9350" s="300" t="s">
        <v>12549</v>
      </c>
      <c r="E9350" s="302" t="s">
        <v>27</v>
      </c>
      <c r="F9350" s="423" t="s">
        <v>12948</v>
      </c>
      <c r="G9350" s="423"/>
      <c r="H9350" s="423">
        <v>0.1963192</v>
      </c>
      <c r="I9350" s="423"/>
      <c r="J9350" s="424">
        <v>0.12759999999999999</v>
      </c>
      <c r="K9350" s="424"/>
      <c r="L9350" s="424"/>
    </row>
    <row r="9351" spans="1:12" ht="17.100000000000001" customHeight="1">
      <c r="A9351" s="298"/>
      <c r="B9351" s="298"/>
      <c r="C9351" s="298"/>
      <c r="D9351" s="298"/>
      <c r="E9351" s="298"/>
      <c r="F9351" s="298"/>
      <c r="G9351" s="298"/>
      <c r="H9351" s="298"/>
      <c r="I9351" s="298"/>
      <c r="J9351" s="298" t="s">
        <v>12992</v>
      </c>
      <c r="K9351" s="298"/>
      <c r="L9351" s="298" t="s">
        <v>12910</v>
      </c>
    </row>
    <row r="9352" spans="1:12">
      <c r="A9352" s="414" t="s">
        <v>13058</v>
      </c>
      <c r="B9352" s="414"/>
      <c r="C9352" s="414"/>
      <c r="D9352" s="414"/>
      <c r="E9352" s="414"/>
      <c r="F9352" s="414"/>
      <c r="G9352" s="414"/>
      <c r="H9352" s="414"/>
      <c r="I9352" s="294"/>
      <c r="J9352" s="294"/>
      <c r="K9352" s="294"/>
      <c r="L9352" s="294"/>
    </row>
    <row r="9353" spans="1:12" ht="17.100000000000001" customHeight="1">
      <c r="A9353" s="294" t="s">
        <v>12978</v>
      </c>
      <c r="B9353" s="298" t="s">
        <v>12979</v>
      </c>
      <c r="C9353" s="294" t="s">
        <v>12980</v>
      </c>
      <c r="D9353" s="294" t="s">
        <v>12981</v>
      </c>
      <c r="E9353" s="299" t="s">
        <v>12982</v>
      </c>
      <c r="F9353" s="413" t="s">
        <v>12983</v>
      </c>
      <c r="G9353" s="413"/>
      <c r="H9353" s="413" t="s">
        <v>12984</v>
      </c>
      <c r="I9353" s="413"/>
      <c r="J9353" s="413" t="s">
        <v>12985</v>
      </c>
      <c r="K9353" s="413"/>
      <c r="L9353" s="413"/>
    </row>
    <row r="9354" spans="1:12" ht="24" customHeight="1">
      <c r="A9354" s="300" t="s">
        <v>12986</v>
      </c>
      <c r="B9354" s="301" t="s">
        <v>13059</v>
      </c>
      <c r="C9354" s="300" t="s">
        <v>9</v>
      </c>
      <c r="D9354" s="300" t="s">
        <v>12535</v>
      </c>
      <c r="E9354" s="302" t="s">
        <v>27</v>
      </c>
      <c r="F9354" s="423" t="s">
        <v>12936</v>
      </c>
      <c r="G9354" s="423"/>
      <c r="H9354" s="423">
        <v>0.1963192</v>
      </c>
      <c r="I9354" s="423"/>
      <c r="J9354" s="424">
        <v>9.7999999999999997E-3</v>
      </c>
      <c r="K9354" s="424"/>
      <c r="L9354" s="424"/>
    </row>
    <row r="9355" spans="1:12" ht="17.100000000000001" customHeight="1">
      <c r="A9355" s="298"/>
      <c r="B9355" s="298"/>
      <c r="C9355" s="298"/>
      <c r="D9355" s="298"/>
      <c r="E9355" s="298"/>
      <c r="F9355" s="298"/>
      <c r="G9355" s="298"/>
      <c r="H9355" s="298"/>
      <c r="I9355" s="298"/>
      <c r="J9355" s="298" t="s">
        <v>12992</v>
      </c>
      <c r="K9355" s="298"/>
      <c r="L9355" s="298" t="s">
        <v>12904</v>
      </c>
    </row>
    <row r="9356" spans="1:12">
      <c r="A9356" s="414" t="s">
        <v>13060</v>
      </c>
      <c r="B9356" s="414"/>
      <c r="C9356" s="414"/>
      <c r="D9356" s="414"/>
      <c r="E9356" s="414"/>
      <c r="F9356" s="414"/>
      <c r="G9356" s="414"/>
      <c r="H9356" s="414"/>
      <c r="I9356" s="294"/>
      <c r="J9356" s="294"/>
      <c r="K9356" s="294"/>
      <c r="L9356" s="294"/>
    </row>
    <row r="9357" spans="1:12" ht="17.100000000000001" customHeight="1">
      <c r="A9357" s="294" t="s">
        <v>12978</v>
      </c>
      <c r="B9357" s="298" t="s">
        <v>12979</v>
      </c>
      <c r="C9357" s="294" t="s">
        <v>12980</v>
      </c>
      <c r="D9357" s="294" t="s">
        <v>12981</v>
      </c>
      <c r="E9357" s="299" t="s">
        <v>12982</v>
      </c>
      <c r="F9357" s="413" t="s">
        <v>12983</v>
      </c>
      <c r="G9357" s="413"/>
      <c r="H9357" s="413" t="s">
        <v>12984</v>
      </c>
      <c r="I9357" s="413"/>
      <c r="J9357" s="413" t="s">
        <v>12985</v>
      </c>
      <c r="K9357" s="413"/>
      <c r="L9357" s="413"/>
    </row>
    <row r="9358" spans="1:12" ht="24" customHeight="1">
      <c r="A9358" s="300" t="s">
        <v>12986</v>
      </c>
      <c r="B9358" s="301" t="s">
        <v>13061</v>
      </c>
      <c r="C9358" s="300" t="s">
        <v>9</v>
      </c>
      <c r="D9358" s="300" t="s">
        <v>12522</v>
      </c>
      <c r="E9358" s="302" t="s">
        <v>27</v>
      </c>
      <c r="F9358" s="423" t="s">
        <v>12964</v>
      </c>
      <c r="G9358" s="423"/>
      <c r="H9358" s="423">
        <v>0.1963192</v>
      </c>
      <c r="I9358" s="423"/>
      <c r="J9358" s="424">
        <v>0.49669999999999997</v>
      </c>
      <c r="K9358" s="424"/>
      <c r="L9358" s="424"/>
    </row>
    <row r="9359" spans="1:12" ht="24" customHeight="1">
      <c r="A9359" s="300" t="s">
        <v>12986</v>
      </c>
      <c r="B9359" s="301" t="s">
        <v>13062</v>
      </c>
      <c r="C9359" s="300" t="s">
        <v>9</v>
      </c>
      <c r="D9359" s="300" t="s">
        <v>12527</v>
      </c>
      <c r="E9359" s="302" t="s">
        <v>27</v>
      </c>
      <c r="F9359" s="423" t="s">
        <v>13063</v>
      </c>
      <c r="G9359" s="423"/>
      <c r="H9359" s="423">
        <v>0.1963192</v>
      </c>
      <c r="I9359" s="423"/>
      <c r="J9359" s="424">
        <v>6.6699999999999995E-2</v>
      </c>
      <c r="K9359" s="424"/>
      <c r="L9359" s="424"/>
    </row>
    <row r="9360" spans="1:12" ht="17.100000000000001" customHeight="1">
      <c r="A9360" s="298"/>
      <c r="B9360" s="298"/>
      <c r="C9360" s="298"/>
      <c r="D9360" s="298"/>
      <c r="E9360" s="298"/>
      <c r="F9360" s="298"/>
      <c r="G9360" s="298"/>
      <c r="H9360" s="298"/>
      <c r="I9360" s="298"/>
      <c r="J9360" s="298" t="s">
        <v>12992</v>
      </c>
      <c r="K9360" s="298"/>
      <c r="L9360" s="298" t="s">
        <v>13433</v>
      </c>
    </row>
    <row r="9361" spans="1:12" ht="17.100000000000001" customHeight="1">
      <c r="A9361" s="294" t="s">
        <v>13014</v>
      </c>
      <c r="B9361" s="294"/>
      <c r="C9361" s="294"/>
      <c r="D9361" s="294"/>
      <c r="E9361" s="294"/>
      <c r="F9361" s="294"/>
      <c r="G9361" s="294"/>
      <c r="H9361" s="294"/>
      <c r="I9361" s="294"/>
      <c r="J9361" s="294"/>
      <c r="K9361" s="294"/>
      <c r="L9361" s="294"/>
    </row>
    <row r="9362" spans="1:12" ht="17.100000000000001" customHeight="1">
      <c r="A9362" s="298"/>
      <c r="B9362" s="298"/>
      <c r="C9362" s="298"/>
      <c r="D9362" s="298"/>
      <c r="E9362" s="298"/>
      <c r="F9362" s="298"/>
      <c r="G9362" s="298"/>
      <c r="H9362" s="298"/>
      <c r="I9362" s="298"/>
      <c r="J9362" s="298" t="s">
        <v>13015</v>
      </c>
      <c r="K9362" s="298"/>
      <c r="L9362" s="298" t="s">
        <v>13647</v>
      </c>
    </row>
    <row r="9363" spans="1:12" ht="17.100000000000001" customHeight="1">
      <c r="A9363" s="298"/>
      <c r="B9363" s="298"/>
      <c r="C9363" s="298"/>
      <c r="D9363" s="298"/>
      <c r="E9363" s="298"/>
      <c r="F9363" s="298"/>
      <c r="G9363" s="298"/>
      <c r="H9363" s="298"/>
      <c r="I9363" s="298"/>
      <c r="J9363" s="298" t="s">
        <v>13017</v>
      </c>
      <c r="K9363" s="298" t="s">
        <v>13018</v>
      </c>
      <c r="L9363" s="298" t="s">
        <v>15095</v>
      </c>
    </row>
    <row r="9364" spans="1:12" ht="17.100000000000001" customHeight="1">
      <c r="A9364" s="298"/>
      <c r="B9364" s="298"/>
      <c r="C9364" s="298"/>
      <c r="D9364" s="298"/>
      <c r="E9364" s="298"/>
      <c r="F9364" s="298"/>
      <c r="G9364" s="298"/>
      <c r="H9364" s="298"/>
      <c r="I9364" s="298"/>
      <c r="J9364" s="298" t="s">
        <v>13020</v>
      </c>
      <c r="K9364" s="298"/>
      <c r="L9364" s="298" t="s">
        <v>15096</v>
      </c>
    </row>
    <row r="9365" spans="1:12" ht="17.100000000000001" customHeight="1">
      <c r="A9365" s="298"/>
      <c r="B9365" s="298"/>
      <c r="C9365" s="298"/>
      <c r="D9365" s="298"/>
      <c r="E9365" s="298"/>
      <c r="F9365" s="298"/>
      <c r="G9365" s="298"/>
      <c r="H9365" s="298"/>
      <c r="I9365" s="298"/>
      <c r="J9365" s="298" t="s">
        <v>13022</v>
      </c>
      <c r="K9365" s="298" t="s">
        <v>12974</v>
      </c>
      <c r="L9365" s="298" t="s">
        <v>14493</v>
      </c>
    </row>
    <row r="9366" spans="1:12" ht="17.100000000000001" customHeight="1">
      <c r="A9366" s="298"/>
      <c r="B9366" s="298"/>
      <c r="C9366" s="298"/>
      <c r="D9366" s="298"/>
      <c r="E9366" s="298"/>
      <c r="F9366" s="298"/>
      <c r="G9366" s="298"/>
      <c r="H9366" s="298"/>
      <c r="I9366" s="298"/>
      <c r="J9366" s="298" t="s">
        <v>13024</v>
      </c>
      <c r="K9366" s="298"/>
      <c r="L9366" s="298" t="s">
        <v>15097</v>
      </c>
    </row>
    <row r="9367" spans="1:12" ht="30" customHeight="1">
      <c r="A9367" s="299"/>
      <c r="B9367" s="299"/>
      <c r="C9367" s="299"/>
      <c r="D9367" s="299"/>
      <c r="E9367" s="299"/>
      <c r="F9367" s="299"/>
      <c r="G9367" s="299"/>
      <c r="H9367" s="299"/>
      <c r="I9367" s="299"/>
      <c r="J9367" s="299"/>
      <c r="K9367" s="299"/>
      <c r="L9367" s="299"/>
    </row>
    <row r="9368" spans="1:12" ht="36" customHeight="1">
      <c r="A9368" s="295" t="s">
        <v>15098</v>
      </c>
      <c r="B9368" s="296" t="s">
        <v>15099</v>
      </c>
      <c r="C9368" s="295" t="s">
        <v>9</v>
      </c>
      <c r="D9368" s="295" t="s">
        <v>364</v>
      </c>
      <c r="E9368" s="297" t="s">
        <v>51</v>
      </c>
      <c r="F9368" s="296"/>
      <c r="G9368" s="296"/>
      <c r="H9368" s="296"/>
      <c r="I9368" s="296"/>
      <c r="J9368" s="296"/>
      <c r="K9368" s="296"/>
      <c r="L9368" s="296"/>
    </row>
    <row r="9369" spans="1:12">
      <c r="A9369" s="414" t="s">
        <v>12977</v>
      </c>
      <c r="B9369" s="414"/>
      <c r="C9369" s="414"/>
      <c r="D9369" s="414"/>
      <c r="E9369" s="414"/>
      <c r="F9369" s="414"/>
      <c r="G9369" s="414"/>
      <c r="H9369" s="414"/>
      <c r="I9369" s="294"/>
      <c r="J9369" s="294"/>
      <c r="K9369" s="294"/>
      <c r="L9369" s="294"/>
    </row>
    <row r="9370" spans="1:12" ht="17.100000000000001" customHeight="1">
      <c r="A9370" s="294" t="s">
        <v>12978</v>
      </c>
      <c r="B9370" s="298" t="s">
        <v>12979</v>
      </c>
      <c r="C9370" s="294" t="s">
        <v>12980</v>
      </c>
      <c r="D9370" s="294" t="s">
        <v>12981</v>
      </c>
      <c r="E9370" s="299" t="s">
        <v>12982</v>
      </c>
      <c r="F9370" s="413" t="s">
        <v>12983</v>
      </c>
      <c r="G9370" s="413"/>
      <c r="H9370" s="413" t="s">
        <v>12984</v>
      </c>
      <c r="I9370" s="413"/>
      <c r="J9370" s="413" t="s">
        <v>12985</v>
      </c>
      <c r="K9370" s="413"/>
      <c r="L9370" s="413"/>
    </row>
    <row r="9371" spans="1:12" ht="24" customHeight="1">
      <c r="A9371" s="300" t="s">
        <v>12986</v>
      </c>
      <c r="B9371" s="301" t="s">
        <v>13085</v>
      </c>
      <c r="C9371" s="300" t="s">
        <v>9</v>
      </c>
      <c r="D9371" s="300" t="s">
        <v>7909</v>
      </c>
      <c r="E9371" s="302" t="s">
        <v>51</v>
      </c>
      <c r="F9371" s="423" t="s">
        <v>13086</v>
      </c>
      <c r="G9371" s="423"/>
      <c r="H9371" s="423">
        <v>7.5900000000000002E-5</v>
      </c>
      <c r="I9371" s="423"/>
      <c r="J9371" s="424">
        <v>7.9000000000000008E-3</v>
      </c>
      <c r="K9371" s="424"/>
      <c r="L9371" s="424"/>
    </row>
    <row r="9372" spans="1:12" ht="24" customHeight="1">
      <c r="A9372" s="300" t="s">
        <v>12986</v>
      </c>
      <c r="B9372" s="301" t="s">
        <v>13087</v>
      </c>
      <c r="C9372" s="300" t="s">
        <v>9</v>
      </c>
      <c r="D9372" s="300" t="s">
        <v>8873</v>
      </c>
      <c r="E9372" s="302" t="s">
        <v>51</v>
      </c>
      <c r="F9372" s="423" t="s">
        <v>13088</v>
      </c>
      <c r="G9372" s="423"/>
      <c r="H9372" s="423">
        <v>7.3000000000000004E-6</v>
      </c>
      <c r="I9372" s="423"/>
      <c r="J9372" s="424">
        <v>6.3E-3</v>
      </c>
      <c r="K9372" s="424"/>
      <c r="L9372" s="424"/>
    </row>
    <row r="9373" spans="1:12" ht="48" customHeight="1">
      <c r="A9373" s="300" t="s">
        <v>12986</v>
      </c>
      <c r="B9373" s="301" t="s">
        <v>13089</v>
      </c>
      <c r="C9373" s="300" t="s">
        <v>9</v>
      </c>
      <c r="D9373" s="300" t="s">
        <v>9227</v>
      </c>
      <c r="E9373" s="302" t="s">
        <v>51</v>
      </c>
      <c r="F9373" s="423" t="s">
        <v>13090</v>
      </c>
      <c r="G9373" s="423"/>
      <c r="H9373" s="423">
        <v>5.1000000000000003E-6</v>
      </c>
      <c r="I9373" s="423"/>
      <c r="J9373" s="424">
        <v>6.7999999999999996E-3</v>
      </c>
      <c r="K9373" s="424"/>
      <c r="L9373" s="424"/>
    </row>
    <row r="9374" spans="1:12" ht="24" customHeight="1">
      <c r="A9374" s="300" t="s">
        <v>12986</v>
      </c>
      <c r="B9374" s="301" t="s">
        <v>13091</v>
      </c>
      <c r="C9374" s="300" t="s">
        <v>9</v>
      </c>
      <c r="D9374" s="300" t="s">
        <v>9580</v>
      </c>
      <c r="E9374" s="302" t="s">
        <v>51</v>
      </c>
      <c r="F9374" s="423" t="s">
        <v>13092</v>
      </c>
      <c r="G9374" s="423"/>
      <c r="H9374" s="423">
        <v>5.0000000000000004E-6</v>
      </c>
      <c r="I9374" s="423"/>
      <c r="J9374" s="424">
        <v>4.4999999999999997E-3</v>
      </c>
      <c r="K9374" s="424"/>
      <c r="L9374" s="424"/>
    </row>
    <row r="9375" spans="1:12" ht="24" customHeight="1">
      <c r="A9375" s="300" t="s">
        <v>12986</v>
      </c>
      <c r="B9375" s="301" t="s">
        <v>12987</v>
      </c>
      <c r="C9375" s="300" t="s">
        <v>9</v>
      </c>
      <c r="D9375" s="300" t="s">
        <v>9831</v>
      </c>
      <c r="E9375" s="302" t="s">
        <v>12988</v>
      </c>
      <c r="F9375" s="423" t="s">
        <v>12989</v>
      </c>
      <c r="G9375" s="423"/>
      <c r="H9375" s="423">
        <v>1.7566999999999999E-3</v>
      </c>
      <c r="I9375" s="423"/>
      <c r="J9375" s="424">
        <v>1.78E-2</v>
      </c>
      <c r="K9375" s="424"/>
      <c r="L9375" s="424"/>
    </row>
    <row r="9376" spans="1:12" ht="36" customHeight="1">
      <c r="A9376" s="300" t="s">
        <v>12986</v>
      </c>
      <c r="B9376" s="301" t="s">
        <v>12990</v>
      </c>
      <c r="C9376" s="300" t="s">
        <v>9</v>
      </c>
      <c r="D9376" s="300" t="s">
        <v>11426</v>
      </c>
      <c r="E9376" s="302" t="s">
        <v>51</v>
      </c>
      <c r="F9376" s="423" t="s">
        <v>12991</v>
      </c>
      <c r="G9376" s="423"/>
      <c r="H9376" s="423">
        <v>9.2100000000000003E-5</v>
      </c>
      <c r="I9376" s="423"/>
      <c r="J9376" s="424">
        <v>1.2200000000000001E-2</v>
      </c>
      <c r="K9376" s="424"/>
      <c r="L9376" s="424"/>
    </row>
    <row r="9377" spans="1:12" ht="17.100000000000001" customHeight="1">
      <c r="A9377" s="298"/>
      <c r="B9377" s="298"/>
      <c r="C9377" s="298"/>
      <c r="D9377" s="298"/>
      <c r="E9377" s="298"/>
      <c r="F9377" s="298"/>
      <c r="G9377" s="298"/>
      <c r="H9377" s="298"/>
      <c r="I9377" s="298"/>
      <c r="J9377" s="298" t="s">
        <v>12992</v>
      </c>
      <c r="K9377" s="298"/>
      <c r="L9377" s="298" t="s">
        <v>12960</v>
      </c>
    </row>
    <row r="9378" spans="1:12">
      <c r="A9378" s="414" t="s">
        <v>12994</v>
      </c>
      <c r="B9378" s="414"/>
      <c r="C9378" s="414"/>
      <c r="D9378" s="414"/>
      <c r="E9378" s="414"/>
      <c r="F9378" s="414"/>
      <c r="G9378" s="414"/>
      <c r="H9378" s="414"/>
      <c r="I9378" s="294"/>
      <c r="J9378" s="294"/>
      <c r="K9378" s="294"/>
      <c r="L9378" s="294"/>
    </row>
    <row r="9379" spans="1:12" ht="17.100000000000001" customHeight="1">
      <c r="A9379" s="294" t="s">
        <v>12978</v>
      </c>
      <c r="B9379" s="298" t="s">
        <v>12979</v>
      </c>
      <c r="C9379" s="294" t="s">
        <v>12980</v>
      </c>
      <c r="D9379" s="294" t="s">
        <v>12981</v>
      </c>
      <c r="E9379" s="299" t="s">
        <v>12982</v>
      </c>
      <c r="F9379" s="413" t="s">
        <v>12983</v>
      </c>
      <c r="G9379" s="413"/>
      <c r="H9379" s="413" t="s">
        <v>12984</v>
      </c>
      <c r="I9379" s="413"/>
      <c r="J9379" s="413" t="s">
        <v>12985</v>
      </c>
      <c r="K9379" s="413"/>
      <c r="L9379" s="413"/>
    </row>
    <row r="9380" spans="1:12" ht="24" customHeight="1">
      <c r="A9380" s="300" t="s">
        <v>12986</v>
      </c>
      <c r="B9380" s="301" t="s">
        <v>13195</v>
      </c>
      <c r="C9380" s="300" t="s">
        <v>9</v>
      </c>
      <c r="D9380" s="300" t="s">
        <v>8821</v>
      </c>
      <c r="E9380" s="302" t="s">
        <v>27</v>
      </c>
      <c r="F9380" s="423" t="s">
        <v>13196</v>
      </c>
      <c r="G9380" s="423"/>
      <c r="H9380" s="423">
        <v>0.100615</v>
      </c>
      <c r="I9380" s="423"/>
      <c r="J9380" s="424">
        <v>0.72340000000000004</v>
      </c>
      <c r="K9380" s="424"/>
      <c r="L9380" s="424"/>
    </row>
    <row r="9381" spans="1:12" ht="24" customHeight="1">
      <c r="A9381" s="300" t="s">
        <v>12986</v>
      </c>
      <c r="B9381" s="301" t="s">
        <v>13093</v>
      </c>
      <c r="C9381" s="300" t="s">
        <v>9</v>
      </c>
      <c r="D9381" s="300" t="s">
        <v>10857</v>
      </c>
      <c r="E9381" s="302" t="s">
        <v>27</v>
      </c>
      <c r="F9381" s="423" t="s">
        <v>13094</v>
      </c>
      <c r="G9381" s="423"/>
      <c r="H9381" s="423">
        <v>3.0261900000000001E-2</v>
      </c>
      <c r="I9381" s="423"/>
      <c r="J9381" s="424">
        <v>0.1565</v>
      </c>
      <c r="K9381" s="424"/>
      <c r="L9381" s="424"/>
    </row>
    <row r="9382" spans="1:12" ht="17.100000000000001" customHeight="1">
      <c r="A9382" s="298"/>
      <c r="B9382" s="298"/>
      <c r="C9382" s="298"/>
      <c r="D9382" s="298"/>
      <c r="E9382" s="298"/>
      <c r="F9382" s="298"/>
      <c r="G9382" s="298"/>
      <c r="H9382" s="298"/>
      <c r="I9382" s="298"/>
      <c r="J9382" s="298" t="s">
        <v>12992</v>
      </c>
      <c r="K9382" s="298"/>
      <c r="L9382" s="298" t="s">
        <v>13160</v>
      </c>
    </row>
    <row r="9383" spans="1:12">
      <c r="A9383" s="414" t="s">
        <v>12998</v>
      </c>
      <c r="B9383" s="414"/>
      <c r="C9383" s="414"/>
      <c r="D9383" s="414"/>
      <c r="E9383" s="414"/>
      <c r="F9383" s="414"/>
      <c r="G9383" s="414"/>
      <c r="H9383" s="414"/>
      <c r="I9383" s="294"/>
      <c r="J9383" s="294"/>
      <c r="K9383" s="294"/>
      <c r="L9383" s="294"/>
    </row>
    <row r="9384" spans="1:12" ht="17.100000000000001" customHeight="1">
      <c r="A9384" s="294" t="s">
        <v>12978</v>
      </c>
      <c r="B9384" s="298" t="s">
        <v>12979</v>
      </c>
      <c r="C9384" s="294" t="s">
        <v>12980</v>
      </c>
      <c r="D9384" s="294" t="s">
        <v>12981</v>
      </c>
      <c r="E9384" s="299" t="s">
        <v>12982</v>
      </c>
      <c r="F9384" s="413" t="s">
        <v>12983</v>
      </c>
      <c r="G9384" s="413"/>
      <c r="H9384" s="413" t="s">
        <v>12984</v>
      </c>
      <c r="I9384" s="413"/>
      <c r="J9384" s="413" t="s">
        <v>12985</v>
      </c>
      <c r="K9384" s="413"/>
      <c r="L9384" s="413"/>
    </row>
    <row r="9385" spans="1:12" ht="24" customHeight="1">
      <c r="A9385" s="300" t="s">
        <v>12986</v>
      </c>
      <c r="B9385" s="301" t="s">
        <v>13394</v>
      </c>
      <c r="C9385" s="300" t="s">
        <v>9</v>
      </c>
      <c r="D9385" s="300" t="s">
        <v>9012</v>
      </c>
      <c r="E9385" s="302" t="s">
        <v>51</v>
      </c>
      <c r="F9385" s="423" t="s">
        <v>13395</v>
      </c>
      <c r="G9385" s="423"/>
      <c r="H9385" s="423">
        <v>3.04E-2</v>
      </c>
      <c r="I9385" s="423"/>
      <c r="J9385" s="424">
        <v>0.11</v>
      </c>
      <c r="K9385" s="424"/>
      <c r="L9385" s="424"/>
    </row>
    <row r="9386" spans="1:12" ht="24" customHeight="1">
      <c r="A9386" s="300" t="s">
        <v>12986</v>
      </c>
      <c r="B9386" s="301" t="s">
        <v>13417</v>
      </c>
      <c r="C9386" s="300" t="s">
        <v>9</v>
      </c>
      <c r="D9386" s="300" t="s">
        <v>11386</v>
      </c>
      <c r="E9386" s="302" t="s">
        <v>51</v>
      </c>
      <c r="F9386" s="423" t="s">
        <v>13418</v>
      </c>
      <c r="G9386" s="423"/>
      <c r="H9386" s="423">
        <v>1</v>
      </c>
      <c r="I9386" s="423"/>
      <c r="J9386" s="424">
        <v>49</v>
      </c>
      <c r="K9386" s="424"/>
      <c r="L9386" s="424"/>
    </row>
    <row r="9387" spans="1:12" ht="24" customHeight="1">
      <c r="A9387" s="300" t="s">
        <v>12986</v>
      </c>
      <c r="B9387" s="301" t="s">
        <v>13099</v>
      </c>
      <c r="C9387" s="300" t="s">
        <v>9</v>
      </c>
      <c r="D9387" s="300" t="s">
        <v>7224</v>
      </c>
      <c r="E9387" s="302" t="s">
        <v>51</v>
      </c>
      <c r="F9387" s="423" t="s">
        <v>13100</v>
      </c>
      <c r="G9387" s="423"/>
      <c r="H9387" s="423">
        <v>8.9669999999999995E-4</v>
      </c>
      <c r="I9387" s="423"/>
      <c r="J9387" s="424">
        <v>8.2000000000000007E-3</v>
      </c>
      <c r="K9387" s="424"/>
      <c r="L9387" s="424"/>
    </row>
    <row r="9388" spans="1:12" ht="24" customHeight="1">
      <c r="A9388" s="300" t="s">
        <v>12986</v>
      </c>
      <c r="B9388" s="301" t="s">
        <v>13101</v>
      </c>
      <c r="C9388" s="300" t="s">
        <v>9</v>
      </c>
      <c r="D9388" s="300" t="s">
        <v>7359</v>
      </c>
      <c r="E9388" s="302" t="s">
        <v>51</v>
      </c>
      <c r="F9388" s="423" t="s">
        <v>13102</v>
      </c>
      <c r="G9388" s="423"/>
      <c r="H9388" s="423">
        <v>2.8900000000000001E-5</v>
      </c>
      <c r="I9388" s="423"/>
      <c r="J9388" s="424">
        <v>3.7000000000000002E-3</v>
      </c>
      <c r="K9388" s="424"/>
      <c r="L9388" s="424"/>
    </row>
    <row r="9389" spans="1:12" ht="24" customHeight="1">
      <c r="A9389" s="300" t="s">
        <v>12986</v>
      </c>
      <c r="B9389" s="301" t="s">
        <v>13103</v>
      </c>
      <c r="C9389" s="300" t="s">
        <v>9</v>
      </c>
      <c r="D9389" s="300" t="s">
        <v>8851</v>
      </c>
      <c r="E9389" s="302" t="s">
        <v>51</v>
      </c>
      <c r="F9389" s="423" t="s">
        <v>13104</v>
      </c>
      <c r="G9389" s="423"/>
      <c r="H9389" s="423">
        <v>2.3099999999999999E-5</v>
      </c>
      <c r="I9389" s="423"/>
      <c r="J9389" s="424">
        <v>4.4999999999999997E-3</v>
      </c>
      <c r="K9389" s="424"/>
      <c r="L9389" s="424"/>
    </row>
    <row r="9390" spans="1:12" ht="24" customHeight="1">
      <c r="A9390" s="300" t="s">
        <v>12986</v>
      </c>
      <c r="B9390" s="301" t="s">
        <v>13105</v>
      </c>
      <c r="C9390" s="300" t="s">
        <v>9</v>
      </c>
      <c r="D9390" s="300" t="s">
        <v>8852</v>
      </c>
      <c r="E9390" s="302" t="s">
        <v>51</v>
      </c>
      <c r="F9390" s="423" t="s">
        <v>13106</v>
      </c>
      <c r="G9390" s="423"/>
      <c r="H9390" s="423">
        <v>5.0000000000000004E-6</v>
      </c>
      <c r="I9390" s="423"/>
      <c r="J9390" s="424">
        <v>2.7000000000000001E-3</v>
      </c>
      <c r="K9390" s="424"/>
      <c r="L9390" s="424"/>
    </row>
    <row r="9391" spans="1:12" ht="24" customHeight="1">
      <c r="A9391" s="300" t="s">
        <v>12986</v>
      </c>
      <c r="B9391" s="301" t="s">
        <v>13107</v>
      </c>
      <c r="C9391" s="300" t="s">
        <v>9</v>
      </c>
      <c r="D9391" s="300" t="s">
        <v>9000</v>
      </c>
      <c r="E9391" s="302" t="s">
        <v>51</v>
      </c>
      <c r="F9391" s="423" t="s">
        <v>13108</v>
      </c>
      <c r="G9391" s="423"/>
      <c r="H9391" s="423">
        <v>1.0204999999999999E-3</v>
      </c>
      <c r="I9391" s="423"/>
      <c r="J9391" s="424">
        <v>6.8999999999999999E-3</v>
      </c>
      <c r="K9391" s="424"/>
      <c r="L9391" s="424"/>
    </row>
    <row r="9392" spans="1:12" ht="24" customHeight="1">
      <c r="A9392" s="300" t="s">
        <v>12986</v>
      </c>
      <c r="B9392" s="301" t="s">
        <v>13109</v>
      </c>
      <c r="C9392" s="300" t="s">
        <v>9</v>
      </c>
      <c r="D9392" s="300" t="s">
        <v>9574</v>
      </c>
      <c r="E9392" s="302" t="s">
        <v>51</v>
      </c>
      <c r="F9392" s="423" t="s">
        <v>13110</v>
      </c>
      <c r="G9392" s="423"/>
      <c r="H9392" s="423">
        <v>3.2360000000000001E-4</v>
      </c>
      <c r="I9392" s="423"/>
      <c r="J9392" s="424">
        <v>2.8999999999999998E-3</v>
      </c>
      <c r="K9392" s="424"/>
      <c r="L9392" s="424"/>
    </row>
    <row r="9393" spans="1:12" ht="24" customHeight="1">
      <c r="A9393" s="300" t="s">
        <v>12986</v>
      </c>
      <c r="B9393" s="301" t="s">
        <v>13111</v>
      </c>
      <c r="C9393" s="300" t="s">
        <v>9</v>
      </c>
      <c r="D9393" s="300" t="s">
        <v>10714</v>
      </c>
      <c r="E9393" s="302" t="s">
        <v>93</v>
      </c>
      <c r="F9393" s="423" t="s">
        <v>13112</v>
      </c>
      <c r="G9393" s="423"/>
      <c r="H9393" s="423">
        <v>1.7009999999999999E-4</v>
      </c>
      <c r="I9393" s="423"/>
      <c r="J9393" s="424">
        <v>2.5999999999999999E-3</v>
      </c>
      <c r="K9393" s="424"/>
      <c r="L9393" s="424"/>
    </row>
    <row r="9394" spans="1:12" ht="24" customHeight="1">
      <c r="A9394" s="300" t="s">
        <v>12986</v>
      </c>
      <c r="B9394" s="301" t="s">
        <v>13113</v>
      </c>
      <c r="C9394" s="300" t="s">
        <v>9</v>
      </c>
      <c r="D9394" s="300" t="s">
        <v>10809</v>
      </c>
      <c r="E9394" s="302" t="s">
        <v>51</v>
      </c>
      <c r="F9394" s="423" t="s">
        <v>13114</v>
      </c>
      <c r="G9394" s="423"/>
      <c r="H9394" s="423">
        <v>1.7009999999999999E-4</v>
      </c>
      <c r="I9394" s="423"/>
      <c r="J9394" s="424">
        <v>2E-3</v>
      </c>
      <c r="K9394" s="424"/>
      <c r="L9394" s="424"/>
    </row>
    <row r="9395" spans="1:12" ht="24" customHeight="1">
      <c r="A9395" s="300" t="s">
        <v>12986</v>
      </c>
      <c r="B9395" s="301" t="s">
        <v>13115</v>
      </c>
      <c r="C9395" s="300" t="s">
        <v>9</v>
      </c>
      <c r="D9395" s="300" t="s">
        <v>10810</v>
      </c>
      <c r="E9395" s="302" t="s">
        <v>51</v>
      </c>
      <c r="F9395" s="423" t="s">
        <v>13116</v>
      </c>
      <c r="G9395" s="423"/>
      <c r="H9395" s="423">
        <v>1.7009999999999999E-4</v>
      </c>
      <c r="I9395" s="423"/>
      <c r="J9395" s="424">
        <v>4.4999999999999997E-3</v>
      </c>
      <c r="K9395" s="424"/>
      <c r="L9395" s="424"/>
    </row>
    <row r="9396" spans="1:12" ht="24" customHeight="1">
      <c r="A9396" s="300" t="s">
        <v>12986</v>
      </c>
      <c r="B9396" s="301" t="s">
        <v>13117</v>
      </c>
      <c r="C9396" s="300" t="s">
        <v>9</v>
      </c>
      <c r="D9396" s="300" t="s">
        <v>10837</v>
      </c>
      <c r="E9396" s="302" t="s">
        <v>51</v>
      </c>
      <c r="F9396" s="423" t="s">
        <v>13118</v>
      </c>
      <c r="G9396" s="423"/>
      <c r="H9396" s="423">
        <v>5.8000000000000004E-6</v>
      </c>
      <c r="I9396" s="423"/>
      <c r="J9396" s="424">
        <v>2.5999999999999999E-3</v>
      </c>
      <c r="K9396" s="424"/>
      <c r="L9396" s="424"/>
    </row>
    <row r="9397" spans="1:12" ht="24" customHeight="1">
      <c r="A9397" s="300" t="s">
        <v>12986</v>
      </c>
      <c r="B9397" s="301" t="s">
        <v>13003</v>
      </c>
      <c r="C9397" s="300" t="s">
        <v>9</v>
      </c>
      <c r="D9397" s="300" t="s">
        <v>7216</v>
      </c>
      <c r="E9397" s="302" t="s">
        <v>51</v>
      </c>
      <c r="F9397" s="423" t="s">
        <v>13004</v>
      </c>
      <c r="G9397" s="423"/>
      <c r="H9397" s="423">
        <v>3.4059999999999998E-4</v>
      </c>
      <c r="I9397" s="423"/>
      <c r="J9397" s="424">
        <v>1.14E-2</v>
      </c>
      <c r="K9397" s="424"/>
      <c r="L9397" s="424"/>
    </row>
    <row r="9398" spans="1:12" ht="24" customHeight="1">
      <c r="A9398" s="300" t="s">
        <v>12986</v>
      </c>
      <c r="B9398" s="301" t="s">
        <v>13005</v>
      </c>
      <c r="C9398" s="300" t="s">
        <v>9</v>
      </c>
      <c r="D9398" s="300" t="s">
        <v>7393</v>
      </c>
      <c r="E9398" s="302" t="s">
        <v>12988</v>
      </c>
      <c r="F9398" s="423" t="s">
        <v>13006</v>
      </c>
      <c r="G9398" s="423"/>
      <c r="H9398" s="423">
        <v>2.05E-4</v>
      </c>
      <c r="I9398" s="423"/>
      <c r="J9398" s="424">
        <v>1.11E-2</v>
      </c>
      <c r="K9398" s="424"/>
      <c r="L9398" s="424"/>
    </row>
    <row r="9399" spans="1:12" ht="24" customHeight="1">
      <c r="A9399" s="300" t="s">
        <v>12986</v>
      </c>
      <c r="B9399" s="301" t="s">
        <v>13007</v>
      </c>
      <c r="C9399" s="300" t="s">
        <v>9</v>
      </c>
      <c r="D9399" s="300" t="s">
        <v>10619</v>
      </c>
      <c r="E9399" s="302" t="s">
        <v>51</v>
      </c>
      <c r="F9399" s="423" t="s">
        <v>13008</v>
      </c>
      <c r="G9399" s="423"/>
      <c r="H9399" s="423">
        <v>1.5890000000000001E-4</v>
      </c>
      <c r="I9399" s="423"/>
      <c r="J9399" s="424">
        <v>3.04E-2</v>
      </c>
      <c r="K9399" s="424"/>
      <c r="L9399" s="424"/>
    </row>
    <row r="9400" spans="1:12" ht="24" customHeight="1">
      <c r="A9400" s="300" t="s">
        <v>12986</v>
      </c>
      <c r="B9400" s="301" t="s">
        <v>13009</v>
      </c>
      <c r="C9400" s="300" t="s">
        <v>9</v>
      </c>
      <c r="D9400" s="300" t="s">
        <v>10769</v>
      </c>
      <c r="E9400" s="302" t="s">
        <v>51</v>
      </c>
      <c r="F9400" s="423" t="s">
        <v>13010</v>
      </c>
      <c r="G9400" s="423"/>
      <c r="H9400" s="423">
        <v>1.42912E-2</v>
      </c>
      <c r="I9400" s="423"/>
      <c r="J9400" s="424">
        <v>1.7999999999999999E-2</v>
      </c>
      <c r="K9400" s="424"/>
      <c r="L9400" s="424"/>
    </row>
    <row r="9401" spans="1:12" ht="24" customHeight="1">
      <c r="A9401" s="300" t="s">
        <v>12986</v>
      </c>
      <c r="B9401" s="301" t="s">
        <v>13011</v>
      </c>
      <c r="C9401" s="300" t="s">
        <v>9</v>
      </c>
      <c r="D9401" s="300" t="s">
        <v>10929</v>
      </c>
      <c r="E9401" s="302" t="s">
        <v>51</v>
      </c>
      <c r="F9401" s="423" t="s">
        <v>13012</v>
      </c>
      <c r="G9401" s="423"/>
      <c r="H9401" s="423">
        <v>1.3779999999999999E-4</v>
      </c>
      <c r="I9401" s="423"/>
      <c r="J9401" s="424">
        <v>2.07E-2</v>
      </c>
      <c r="K9401" s="424"/>
      <c r="L9401" s="424"/>
    </row>
    <row r="9402" spans="1:12" ht="17.100000000000001" customHeight="1">
      <c r="A9402" s="298"/>
      <c r="B9402" s="298"/>
      <c r="C9402" s="298"/>
      <c r="D9402" s="298"/>
      <c r="E9402" s="298"/>
      <c r="F9402" s="298"/>
      <c r="G9402" s="298"/>
      <c r="H9402" s="298"/>
      <c r="I9402" s="298"/>
      <c r="J9402" s="298" t="s">
        <v>12992</v>
      </c>
      <c r="K9402" s="298"/>
      <c r="L9402" s="298" t="s">
        <v>15100</v>
      </c>
    </row>
    <row r="9403" spans="1:12">
      <c r="A9403" s="414" t="s">
        <v>13056</v>
      </c>
      <c r="B9403" s="414"/>
      <c r="C9403" s="414"/>
      <c r="D9403" s="414"/>
      <c r="E9403" s="414"/>
      <c r="F9403" s="414"/>
      <c r="G9403" s="414"/>
      <c r="H9403" s="414"/>
      <c r="I9403" s="294"/>
      <c r="J9403" s="294"/>
      <c r="K9403" s="294"/>
      <c r="L9403" s="294"/>
    </row>
    <row r="9404" spans="1:12" ht="17.100000000000001" customHeight="1">
      <c r="A9404" s="294" t="s">
        <v>12978</v>
      </c>
      <c r="B9404" s="298" t="s">
        <v>12979</v>
      </c>
      <c r="C9404" s="294" t="s">
        <v>12980</v>
      </c>
      <c r="D9404" s="294" t="s">
        <v>12981</v>
      </c>
      <c r="E9404" s="299" t="s">
        <v>12982</v>
      </c>
      <c r="F9404" s="413" t="s">
        <v>12983</v>
      </c>
      <c r="G9404" s="413"/>
      <c r="H9404" s="413" t="s">
        <v>12984</v>
      </c>
      <c r="I9404" s="413"/>
      <c r="J9404" s="413" t="s">
        <v>12985</v>
      </c>
      <c r="K9404" s="413"/>
      <c r="L9404" s="413"/>
    </row>
    <row r="9405" spans="1:12" ht="24" customHeight="1">
      <c r="A9405" s="300" t="s">
        <v>12986</v>
      </c>
      <c r="B9405" s="301" t="s">
        <v>13057</v>
      </c>
      <c r="C9405" s="300" t="s">
        <v>9</v>
      </c>
      <c r="D9405" s="300" t="s">
        <v>12549</v>
      </c>
      <c r="E9405" s="302" t="s">
        <v>27</v>
      </c>
      <c r="F9405" s="423" t="s">
        <v>12948</v>
      </c>
      <c r="G9405" s="423"/>
      <c r="H9405" s="423">
        <v>0.12786130000000001</v>
      </c>
      <c r="I9405" s="423"/>
      <c r="J9405" s="424">
        <v>8.3099999999999993E-2</v>
      </c>
      <c r="K9405" s="424"/>
      <c r="L9405" s="424"/>
    </row>
    <row r="9406" spans="1:12" ht="17.100000000000001" customHeight="1">
      <c r="A9406" s="298"/>
      <c r="B9406" s="298"/>
      <c r="C9406" s="298"/>
      <c r="D9406" s="298"/>
      <c r="E9406" s="298"/>
      <c r="F9406" s="298"/>
      <c r="G9406" s="298"/>
      <c r="H9406" s="298"/>
      <c r="I9406" s="298"/>
      <c r="J9406" s="298" t="s">
        <v>12992</v>
      </c>
      <c r="K9406" s="298"/>
      <c r="L9406" s="298" t="s">
        <v>12935</v>
      </c>
    </row>
    <row r="9407" spans="1:12">
      <c r="A9407" s="414" t="s">
        <v>13058</v>
      </c>
      <c r="B9407" s="414"/>
      <c r="C9407" s="414"/>
      <c r="D9407" s="414"/>
      <c r="E9407" s="414"/>
      <c r="F9407" s="414"/>
      <c r="G9407" s="414"/>
      <c r="H9407" s="414"/>
      <c r="I9407" s="294"/>
      <c r="J9407" s="294"/>
      <c r="K9407" s="294"/>
      <c r="L9407" s="294"/>
    </row>
    <row r="9408" spans="1:12" ht="17.100000000000001" customHeight="1">
      <c r="A9408" s="294" t="s">
        <v>12978</v>
      </c>
      <c r="B9408" s="298" t="s">
        <v>12979</v>
      </c>
      <c r="C9408" s="294" t="s">
        <v>12980</v>
      </c>
      <c r="D9408" s="294" t="s">
        <v>12981</v>
      </c>
      <c r="E9408" s="299" t="s">
        <v>12982</v>
      </c>
      <c r="F9408" s="413" t="s">
        <v>12983</v>
      </c>
      <c r="G9408" s="413"/>
      <c r="H9408" s="413" t="s">
        <v>12984</v>
      </c>
      <c r="I9408" s="413"/>
      <c r="J9408" s="413" t="s">
        <v>12985</v>
      </c>
      <c r="K9408" s="413"/>
      <c r="L9408" s="413"/>
    </row>
    <row r="9409" spans="1:12" ht="24" customHeight="1">
      <c r="A9409" s="300" t="s">
        <v>12986</v>
      </c>
      <c r="B9409" s="301" t="s">
        <v>13059</v>
      </c>
      <c r="C9409" s="300" t="s">
        <v>9</v>
      </c>
      <c r="D9409" s="300" t="s">
        <v>12535</v>
      </c>
      <c r="E9409" s="302" t="s">
        <v>27</v>
      </c>
      <c r="F9409" s="423" t="s">
        <v>12936</v>
      </c>
      <c r="G9409" s="423"/>
      <c r="H9409" s="423">
        <v>0.12786130000000001</v>
      </c>
      <c r="I9409" s="423"/>
      <c r="J9409" s="424">
        <v>6.4000000000000003E-3</v>
      </c>
      <c r="K9409" s="424"/>
      <c r="L9409" s="424"/>
    </row>
    <row r="9410" spans="1:12" ht="17.100000000000001" customHeight="1">
      <c r="A9410" s="298"/>
      <c r="B9410" s="298"/>
      <c r="C9410" s="298"/>
      <c r="D9410" s="298"/>
      <c r="E9410" s="298"/>
      <c r="F9410" s="298"/>
      <c r="G9410" s="298"/>
      <c r="H9410" s="298"/>
      <c r="I9410" s="298"/>
      <c r="J9410" s="298" t="s">
        <v>12992</v>
      </c>
      <c r="K9410" s="298"/>
      <c r="L9410" s="298" t="s">
        <v>12904</v>
      </c>
    </row>
    <row r="9411" spans="1:12">
      <c r="A9411" s="414" t="s">
        <v>13060</v>
      </c>
      <c r="B9411" s="414"/>
      <c r="C9411" s="414"/>
      <c r="D9411" s="414"/>
      <c r="E9411" s="414"/>
      <c r="F9411" s="414"/>
      <c r="G9411" s="414"/>
      <c r="H9411" s="414"/>
      <c r="I9411" s="294"/>
      <c r="J9411" s="294"/>
      <c r="K9411" s="294"/>
      <c r="L9411" s="294"/>
    </row>
    <row r="9412" spans="1:12" ht="17.100000000000001" customHeight="1">
      <c r="A9412" s="294" t="s">
        <v>12978</v>
      </c>
      <c r="B9412" s="298" t="s">
        <v>12979</v>
      </c>
      <c r="C9412" s="294" t="s">
        <v>12980</v>
      </c>
      <c r="D9412" s="294" t="s">
        <v>12981</v>
      </c>
      <c r="E9412" s="299" t="s">
        <v>12982</v>
      </c>
      <c r="F9412" s="413" t="s">
        <v>12983</v>
      </c>
      <c r="G9412" s="413"/>
      <c r="H9412" s="413" t="s">
        <v>12984</v>
      </c>
      <c r="I9412" s="413"/>
      <c r="J9412" s="413" t="s">
        <v>12985</v>
      </c>
      <c r="K9412" s="413"/>
      <c r="L9412" s="413"/>
    </row>
    <row r="9413" spans="1:12" ht="24" customHeight="1">
      <c r="A9413" s="300" t="s">
        <v>12986</v>
      </c>
      <c r="B9413" s="301" t="s">
        <v>13061</v>
      </c>
      <c r="C9413" s="300" t="s">
        <v>9</v>
      </c>
      <c r="D9413" s="300" t="s">
        <v>12522</v>
      </c>
      <c r="E9413" s="302" t="s">
        <v>27</v>
      </c>
      <c r="F9413" s="423" t="s">
        <v>12964</v>
      </c>
      <c r="G9413" s="423"/>
      <c r="H9413" s="423">
        <v>0.12786130000000001</v>
      </c>
      <c r="I9413" s="423"/>
      <c r="J9413" s="424">
        <v>0.32350000000000001</v>
      </c>
      <c r="K9413" s="424"/>
      <c r="L9413" s="424"/>
    </row>
    <row r="9414" spans="1:12" ht="24" customHeight="1">
      <c r="A9414" s="300" t="s">
        <v>12986</v>
      </c>
      <c r="B9414" s="301" t="s">
        <v>13062</v>
      </c>
      <c r="C9414" s="300" t="s">
        <v>9</v>
      </c>
      <c r="D9414" s="300" t="s">
        <v>12527</v>
      </c>
      <c r="E9414" s="302" t="s">
        <v>27</v>
      </c>
      <c r="F9414" s="423" t="s">
        <v>13063</v>
      </c>
      <c r="G9414" s="423"/>
      <c r="H9414" s="423">
        <v>0.12786130000000001</v>
      </c>
      <c r="I9414" s="423"/>
      <c r="J9414" s="424">
        <v>4.3499999999999997E-2</v>
      </c>
      <c r="K9414" s="424"/>
      <c r="L9414" s="424"/>
    </row>
    <row r="9415" spans="1:12" ht="17.100000000000001" customHeight="1">
      <c r="A9415" s="298"/>
      <c r="B9415" s="298"/>
      <c r="C9415" s="298"/>
      <c r="D9415" s="298"/>
      <c r="E9415" s="298"/>
      <c r="F9415" s="298"/>
      <c r="G9415" s="298"/>
      <c r="H9415" s="298"/>
      <c r="I9415" s="298"/>
      <c r="J9415" s="298" t="s">
        <v>12992</v>
      </c>
      <c r="K9415" s="298"/>
      <c r="L9415" s="298" t="s">
        <v>13323</v>
      </c>
    </row>
    <row r="9416" spans="1:12" ht="17.100000000000001" customHeight="1">
      <c r="A9416" s="294" t="s">
        <v>13014</v>
      </c>
      <c r="B9416" s="294"/>
      <c r="C9416" s="294"/>
      <c r="D9416" s="294"/>
      <c r="E9416" s="294"/>
      <c r="F9416" s="294"/>
      <c r="G9416" s="294"/>
      <c r="H9416" s="294"/>
      <c r="I9416" s="294"/>
      <c r="J9416" s="294"/>
      <c r="K9416" s="294"/>
      <c r="L9416" s="294"/>
    </row>
    <row r="9417" spans="1:12" ht="17.100000000000001" customHeight="1">
      <c r="A9417" s="298"/>
      <c r="B9417" s="298"/>
      <c r="C9417" s="298"/>
      <c r="D9417" s="298"/>
      <c r="E9417" s="298"/>
      <c r="F9417" s="298"/>
      <c r="G9417" s="298"/>
      <c r="H9417" s="298"/>
      <c r="I9417" s="298"/>
      <c r="J9417" s="298" t="s">
        <v>13015</v>
      </c>
      <c r="K9417" s="298"/>
      <c r="L9417" s="298" t="s">
        <v>15101</v>
      </c>
    </row>
    <row r="9418" spans="1:12" ht="17.100000000000001" customHeight="1">
      <c r="A9418" s="298"/>
      <c r="B9418" s="298"/>
      <c r="C9418" s="298"/>
      <c r="D9418" s="298"/>
      <c r="E9418" s="298"/>
      <c r="F9418" s="298"/>
      <c r="G9418" s="298"/>
      <c r="H9418" s="298"/>
      <c r="I9418" s="298"/>
      <c r="J9418" s="298" t="s">
        <v>13017</v>
      </c>
      <c r="K9418" s="298" t="s">
        <v>13018</v>
      </c>
      <c r="L9418" s="298" t="s">
        <v>13597</v>
      </c>
    </row>
    <row r="9419" spans="1:12" ht="17.100000000000001" customHeight="1">
      <c r="A9419" s="298"/>
      <c r="B9419" s="298"/>
      <c r="C9419" s="298"/>
      <c r="D9419" s="298"/>
      <c r="E9419" s="298"/>
      <c r="F9419" s="298"/>
      <c r="G9419" s="298"/>
      <c r="H9419" s="298"/>
      <c r="I9419" s="298"/>
      <c r="J9419" s="298" t="s">
        <v>13020</v>
      </c>
      <c r="K9419" s="298"/>
      <c r="L9419" s="298" t="s">
        <v>15102</v>
      </c>
    </row>
    <row r="9420" spans="1:12" ht="17.100000000000001" customHeight="1">
      <c r="A9420" s="298"/>
      <c r="B9420" s="298"/>
      <c r="C9420" s="298"/>
      <c r="D9420" s="298"/>
      <c r="E9420" s="298"/>
      <c r="F9420" s="298"/>
      <c r="G9420" s="298"/>
      <c r="H9420" s="298"/>
      <c r="I9420" s="298"/>
      <c r="J9420" s="298" t="s">
        <v>13022</v>
      </c>
      <c r="K9420" s="298" t="s">
        <v>12974</v>
      </c>
      <c r="L9420" s="298" t="s">
        <v>15103</v>
      </c>
    </row>
    <row r="9421" spans="1:12" ht="17.100000000000001" customHeight="1">
      <c r="A9421" s="298"/>
      <c r="B9421" s="298"/>
      <c r="C9421" s="298"/>
      <c r="D9421" s="298"/>
      <c r="E9421" s="298"/>
      <c r="F9421" s="298"/>
      <c r="G9421" s="298"/>
      <c r="H9421" s="298"/>
      <c r="I9421" s="298"/>
      <c r="J9421" s="298" t="s">
        <v>13024</v>
      </c>
      <c r="K9421" s="298"/>
      <c r="L9421" s="298" t="s">
        <v>15104</v>
      </c>
    </row>
    <row r="9422" spans="1:12" ht="30" customHeight="1">
      <c r="A9422" s="299"/>
      <c r="B9422" s="299"/>
      <c r="C9422" s="299"/>
      <c r="D9422" s="299"/>
      <c r="E9422" s="299"/>
      <c r="F9422" s="299"/>
      <c r="G9422" s="299"/>
      <c r="H9422" s="299"/>
      <c r="I9422" s="299"/>
      <c r="J9422" s="299"/>
      <c r="K9422" s="299"/>
      <c r="L9422" s="299"/>
    </row>
    <row r="9423" spans="1:12" ht="36" customHeight="1">
      <c r="A9423" s="295" t="s">
        <v>15105</v>
      </c>
      <c r="B9423" s="296" t="s">
        <v>15106</v>
      </c>
      <c r="C9423" s="295" t="s">
        <v>9</v>
      </c>
      <c r="D9423" s="295" t="s">
        <v>365</v>
      </c>
      <c r="E9423" s="297" t="s">
        <v>51</v>
      </c>
      <c r="F9423" s="296"/>
      <c r="G9423" s="296"/>
      <c r="H9423" s="296"/>
      <c r="I9423" s="296"/>
      <c r="J9423" s="296"/>
      <c r="K9423" s="296"/>
      <c r="L9423" s="296"/>
    </row>
    <row r="9424" spans="1:12">
      <c r="A9424" s="414" t="s">
        <v>12977</v>
      </c>
      <c r="B9424" s="414"/>
      <c r="C9424" s="414"/>
      <c r="D9424" s="414"/>
      <c r="E9424" s="414"/>
      <c r="F9424" s="414"/>
      <c r="G9424" s="414"/>
      <c r="H9424" s="414"/>
      <c r="I9424" s="294"/>
      <c r="J9424" s="294"/>
      <c r="K9424" s="294"/>
      <c r="L9424" s="294"/>
    </row>
    <row r="9425" spans="1:12" ht="17.100000000000001" customHeight="1">
      <c r="A9425" s="294" t="s">
        <v>12978</v>
      </c>
      <c r="B9425" s="298" t="s">
        <v>12979</v>
      </c>
      <c r="C9425" s="294" t="s">
        <v>12980</v>
      </c>
      <c r="D9425" s="294" t="s">
        <v>12981</v>
      </c>
      <c r="E9425" s="299" t="s">
        <v>12982</v>
      </c>
      <c r="F9425" s="413" t="s">
        <v>12983</v>
      </c>
      <c r="G9425" s="413"/>
      <c r="H9425" s="413" t="s">
        <v>12984</v>
      </c>
      <c r="I9425" s="413"/>
      <c r="J9425" s="413" t="s">
        <v>12985</v>
      </c>
      <c r="K9425" s="413"/>
      <c r="L9425" s="413"/>
    </row>
    <row r="9426" spans="1:12" ht="24" customHeight="1">
      <c r="A9426" s="300" t="s">
        <v>12986</v>
      </c>
      <c r="B9426" s="301" t="s">
        <v>13085</v>
      </c>
      <c r="C9426" s="300" t="s">
        <v>9</v>
      </c>
      <c r="D9426" s="300" t="s">
        <v>7909</v>
      </c>
      <c r="E9426" s="302" t="s">
        <v>51</v>
      </c>
      <c r="F9426" s="423" t="s">
        <v>13086</v>
      </c>
      <c r="G9426" s="423"/>
      <c r="H9426" s="423">
        <v>9.31E-5</v>
      </c>
      <c r="I9426" s="423"/>
      <c r="J9426" s="424">
        <v>9.7000000000000003E-3</v>
      </c>
      <c r="K9426" s="424"/>
      <c r="L9426" s="424"/>
    </row>
    <row r="9427" spans="1:12" ht="24" customHeight="1">
      <c r="A9427" s="300" t="s">
        <v>12986</v>
      </c>
      <c r="B9427" s="301" t="s">
        <v>13087</v>
      </c>
      <c r="C9427" s="300" t="s">
        <v>9</v>
      </c>
      <c r="D9427" s="300" t="s">
        <v>8873</v>
      </c>
      <c r="E9427" s="302" t="s">
        <v>51</v>
      </c>
      <c r="F9427" s="423" t="s">
        <v>13088</v>
      </c>
      <c r="G9427" s="423"/>
      <c r="H9427" s="423">
        <v>8.8999999999999995E-6</v>
      </c>
      <c r="I9427" s="423"/>
      <c r="J9427" s="424">
        <v>7.7000000000000002E-3</v>
      </c>
      <c r="K9427" s="424"/>
      <c r="L9427" s="424"/>
    </row>
    <row r="9428" spans="1:12" ht="48" customHeight="1">
      <c r="A9428" s="300" t="s">
        <v>12986</v>
      </c>
      <c r="B9428" s="301" t="s">
        <v>13089</v>
      </c>
      <c r="C9428" s="300" t="s">
        <v>9</v>
      </c>
      <c r="D9428" s="300" t="s">
        <v>9227</v>
      </c>
      <c r="E9428" s="302" t="s">
        <v>51</v>
      </c>
      <c r="F9428" s="423" t="s">
        <v>13090</v>
      </c>
      <c r="G9428" s="423"/>
      <c r="H9428" s="423">
        <v>6.2999999999999998E-6</v>
      </c>
      <c r="I9428" s="423"/>
      <c r="J9428" s="424">
        <v>8.3999999999999995E-3</v>
      </c>
      <c r="K9428" s="424"/>
      <c r="L9428" s="424"/>
    </row>
    <row r="9429" spans="1:12" ht="24" customHeight="1">
      <c r="A9429" s="300" t="s">
        <v>12986</v>
      </c>
      <c r="B9429" s="301" t="s">
        <v>13091</v>
      </c>
      <c r="C9429" s="300" t="s">
        <v>9</v>
      </c>
      <c r="D9429" s="300" t="s">
        <v>9580</v>
      </c>
      <c r="E9429" s="302" t="s">
        <v>51</v>
      </c>
      <c r="F9429" s="423" t="s">
        <v>13092</v>
      </c>
      <c r="G9429" s="423"/>
      <c r="H9429" s="423">
        <v>6.1999999999999999E-6</v>
      </c>
      <c r="I9429" s="423"/>
      <c r="J9429" s="424">
        <v>5.5999999999999999E-3</v>
      </c>
      <c r="K9429" s="424"/>
      <c r="L9429" s="424"/>
    </row>
    <row r="9430" spans="1:12" ht="24" customHeight="1">
      <c r="A9430" s="300" t="s">
        <v>12986</v>
      </c>
      <c r="B9430" s="301" t="s">
        <v>12987</v>
      </c>
      <c r="C9430" s="300" t="s">
        <v>9</v>
      </c>
      <c r="D9430" s="300" t="s">
        <v>9831</v>
      </c>
      <c r="E9430" s="302" t="s">
        <v>12988</v>
      </c>
      <c r="F9430" s="423" t="s">
        <v>12989</v>
      </c>
      <c r="G9430" s="423"/>
      <c r="H9430" s="423">
        <v>2.1559000000000001E-3</v>
      </c>
      <c r="I9430" s="423"/>
      <c r="J9430" s="424">
        <v>2.18E-2</v>
      </c>
      <c r="K9430" s="424"/>
      <c r="L9430" s="424"/>
    </row>
    <row r="9431" spans="1:12" ht="36" customHeight="1">
      <c r="A9431" s="300" t="s">
        <v>12986</v>
      </c>
      <c r="B9431" s="301" t="s">
        <v>12990</v>
      </c>
      <c r="C9431" s="300" t="s">
        <v>9</v>
      </c>
      <c r="D9431" s="300" t="s">
        <v>11426</v>
      </c>
      <c r="E9431" s="302" t="s">
        <v>51</v>
      </c>
      <c r="F9431" s="423" t="s">
        <v>12991</v>
      </c>
      <c r="G9431" s="423"/>
      <c r="H9431" s="423">
        <v>1.13E-4</v>
      </c>
      <c r="I9431" s="423"/>
      <c r="J9431" s="424">
        <v>1.49E-2</v>
      </c>
      <c r="K9431" s="424"/>
      <c r="L9431" s="424"/>
    </row>
    <row r="9432" spans="1:12" ht="17.100000000000001" customHeight="1">
      <c r="A9432" s="298"/>
      <c r="B9432" s="298"/>
      <c r="C9432" s="298"/>
      <c r="D9432" s="298"/>
      <c r="E9432" s="298"/>
      <c r="F9432" s="298"/>
      <c r="G9432" s="298"/>
      <c r="H9432" s="298"/>
      <c r="I9432" s="298"/>
      <c r="J9432" s="298" t="s">
        <v>12992</v>
      </c>
      <c r="K9432" s="298"/>
      <c r="L9432" s="298" t="s">
        <v>12952</v>
      </c>
    </row>
    <row r="9433" spans="1:12">
      <c r="A9433" s="414" t="s">
        <v>12994</v>
      </c>
      <c r="B9433" s="414"/>
      <c r="C9433" s="414"/>
      <c r="D9433" s="414"/>
      <c r="E9433" s="414"/>
      <c r="F9433" s="414"/>
      <c r="G9433" s="414"/>
      <c r="H9433" s="414"/>
      <c r="I9433" s="294"/>
      <c r="J9433" s="294"/>
      <c r="K9433" s="294"/>
      <c r="L9433" s="294"/>
    </row>
    <row r="9434" spans="1:12" ht="17.100000000000001" customHeight="1">
      <c r="A9434" s="294" t="s">
        <v>12978</v>
      </c>
      <c r="B9434" s="298" t="s">
        <v>12979</v>
      </c>
      <c r="C9434" s="294" t="s">
        <v>12980</v>
      </c>
      <c r="D9434" s="294" t="s">
        <v>12981</v>
      </c>
      <c r="E9434" s="299" t="s">
        <v>12982</v>
      </c>
      <c r="F9434" s="413" t="s">
        <v>12983</v>
      </c>
      <c r="G9434" s="413"/>
      <c r="H9434" s="413" t="s">
        <v>12984</v>
      </c>
      <c r="I9434" s="413"/>
      <c r="J9434" s="413" t="s">
        <v>12985</v>
      </c>
      <c r="K9434" s="413"/>
      <c r="L9434" s="413"/>
    </row>
    <row r="9435" spans="1:12" ht="24" customHeight="1">
      <c r="A9435" s="300" t="s">
        <v>12986</v>
      </c>
      <c r="B9435" s="301" t="s">
        <v>13195</v>
      </c>
      <c r="C9435" s="300" t="s">
        <v>9</v>
      </c>
      <c r="D9435" s="300" t="s">
        <v>8821</v>
      </c>
      <c r="E9435" s="302" t="s">
        <v>27</v>
      </c>
      <c r="F9435" s="423" t="s">
        <v>13196</v>
      </c>
      <c r="G9435" s="423"/>
      <c r="H9435" s="423">
        <v>0.1215272</v>
      </c>
      <c r="I9435" s="423"/>
      <c r="J9435" s="424">
        <v>0.87380000000000002</v>
      </c>
      <c r="K9435" s="424"/>
      <c r="L9435" s="424"/>
    </row>
    <row r="9436" spans="1:12" ht="24" customHeight="1">
      <c r="A9436" s="300" t="s">
        <v>12986</v>
      </c>
      <c r="B9436" s="301" t="s">
        <v>13093</v>
      </c>
      <c r="C9436" s="300" t="s">
        <v>9</v>
      </c>
      <c r="D9436" s="300" t="s">
        <v>10857</v>
      </c>
      <c r="E9436" s="302" t="s">
        <v>27</v>
      </c>
      <c r="F9436" s="423" t="s">
        <v>13094</v>
      </c>
      <c r="G9436" s="423"/>
      <c r="H9436" s="423">
        <v>4.06129E-2</v>
      </c>
      <c r="I9436" s="423"/>
      <c r="J9436" s="424">
        <v>0.21</v>
      </c>
      <c r="K9436" s="424"/>
      <c r="L9436" s="424"/>
    </row>
    <row r="9437" spans="1:12" ht="17.100000000000001" customHeight="1">
      <c r="A9437" s="298"/>
      <c r="B9437" s="298"/>
      <c r="C9437" s="298"/>
      <c r="D9437" s="298"/>
      <c r="E9437" s="298"/>
      <c r="F9437" s="298"/>
      <c r="G9437" s="298"/>
      <c r="H9437" s="298"/>
      <c r="I9437" s="298"/>
      <c r="J9437" s="298" t="s">
        <v>12992</v>
      </c>
      <c r="K9437" s="298"/>
      <c r="L9437" s="298" t="s">
        <v>12942</v>
      </c>
    </row>
    <row r="9438" spans="1:12">
      <c r="A9438" s="414" t="s">
        <v>12998</v>
      </c>
      <c r="B9438" s="414"/>
      <c r="C9438" s="414"/>
      <c r="D9438" s="414"/>
      <c r="E9438" s="414"/>
      <c r="F9438" s="414"/>
      <c r="G9438" s="414"/>
      <c r="H9438" s="414"/>
      <c r="I9438" s="294"/>
      <c r="J9438" s="294"/>
      <c r="K9438" s="294"/>
      <c r="L9438" s="294"/>
    </row>
    <row r="9439" spans="1:12" ht="17.100000000000001" customHeight="1">
      <c r="A9439" s="294" t="s">
        <v>12978</v>
      </c>
      <c r="B9439" s="298" t="s">
        <v>12979</v>
      </c>
      <c r="C9439" s="294" t="s">
        <v>12980</v>
      </c>
      <c r="D9439" s="294" t="s">
        <v>12981</v>
      </c>
      <c r="E9439" s="299" t="s">
        <v>12982</v>
      </c>
      <c r="F9439" s="413" t="s">
        <v>12983</v>
      </c>
      <c r="G9439" s="413"/>
      <c r="H9439" s="413" t="s">
        <v>12984</v>
      </c>
      <c r="I9439" s="413"/>
      <c r="J9439" s="413" t="s">
        <v>12985</v>
      </c>
      <c r="K9439" s="413"/>
      <c r="L9439" s="413"/>
    </row>
    <row r="9440" spans="1:12" ht="24" customHeight="1">
      <c r="A9440" s="300" t="s">
        <v>12986</v>
      </c>
      <c r="B9440" s="301" t="s">
        <v>13394</v>
      </c>
      <c r="C9440" s="300" t="s">
        <v>9</v>
      </c>
      <c r="D9440" s="300" t="s">
        <v>9012</v>
      </c>
      <c r="E9440" s="302" t="s">
        <v>51</v>
      </c>
      <c r="F9440" s="423" t="s">
        <v>13395</v>
      </c>
      <c r="G9440" s="423"/>
      <c r="H9440" s="423">
        <v>3.04E-2</v>
      </c>
      <c r="I9440" s="423"/>
      <c r="J9440" s="424">
        <v>0.11</v>
      </c>
      <c r="K9440" s="424"/>
      <c r="L9440" s="424"/>
    </row>
    <row r="9441" spans="1:12" ht="24" customHeight="1">
      <c r="A9441" s="300" t="s">
        <v>12986</v>
      </c>
      <c r="B9441" s="301" t="s">
        <v>13408</v>
      </c>
      <c r="C9441" s="300" t="s">
        <v>9</v>
      </c>
      <c r="D9441" s="300" t="s">
        <v>11391</v>
      </c>
      <c r="E9441" s="302" t="s">
        <v>51</v>
      </c>
      <c r="F9441" s="423" t="s">
        <v>13409</v>
      </c>
      <c r="G9441" s="423"/>
      <c r="H9441" s="423">
        <v>1</v>
      </c>
      <c r="I9441" s="423"/>
      <c r="J9441" s="424">
        <v>40.58</v>
      </c>
      <c r="K9441" s="424"/>
      <c r="L9441" s="424"/>
    </row>
    <row r="9442" spans="1:12" ht="24" customHeight="1">
      <c r="A9442" s="300" t="s">
        <v>12986</v>
      </c>
      <c r="B9442" s="301" t="s">
        <v>13099</v>
      </c>
      <c r="C9442" s="300" t="s">
        <v>9</v>
      </c>
      <c r="D9442" s="300" t="s">
        <v>7224</v>
      </c>
      <c r="E9442" s="302" t="s">
        <v>51</v>
      </c>
      <c r="F9442" s="423" t="s">
        <v>13100</v>
      </c>
      <c r="G9442" s="423"/>
      <c r="H9442" s="423">
        <v>1.1004000000000001E-3</v>
      </c>
      <c r="I9442" s="423"/>
      <c r="J9442" s="424">
        <v>1.01E-2</v>
      </c>
      <c r="K9442" s="424"/>
      <c r="L9442" s="424"/>
    </row>
    <row r="9443" spans="1:12" ht="24" customHeight="1">
      <c r="A9443" s="300" t="s">
        <v>12986</v>
      </c>
      <c r="B9443" s="301" t="s">
        <v>13101</v>
      </c>
      <c r="C9443" s="300" t="s">
        <v>9</v>
      </c>
      <c r="D9443" s="300" t="s">
        <v>7359</v>
      </c>
      <c r="E9443" s="302" t="s">
        <v>51</v>
      </c>
      <c r="F9443" s="423" t="s">
        <v>13102</v>
      </c>
      <c r="G9443" s="423"/>
      <c r="H9443" s="423">
        <v>3.5599999999999998E-5</v>
      </c>
      <c r="I9443" s="423"/>
      <c r="J9443" s="424">
        <v>4.5999999999999999E-3</v>
      </c>
      <c r="K9443" s="424"/>
      <c r="L9443" s="424"/>
    </row>
    <row r="9444" spans="1:12" ht="24" customHeight="1">
      <c r="A9444" s="300" t="s">
        <v>12986</v>
      </c>
      <c r="B9444" s="301" t="s">
        <v>13103</v>
      </c>
      <c r="C9444" s="300" t="s">
        <v>9</v>
      </c>
      <c r="D9444" s="300" t="s">
        <v>8851</v>
      </c>
      <c r="E9444" s="302" t="s">
        <v>51</v>
      </c>
      <c r="F9444" s="423" t="s">
        <v>13104</v>
      </c>
      <c r="G9444" s="423"/>
      <c r="H9444" s="423">
        <v>2.83E-5</v>
      </c>
      <c r="I9444" s="423"/>
      <c r="J9444" s="424">
        <v>5.4999999999999997E-3</v>
      </c>
      <c r="K9444" s="424"/>
      <c r="L9444" s="424"/>
    </row>
    <row r="9445" spans="1:12" ht="24" customHeight="1">
      <c r="A9445" s="300" t="s">
        <v>12986</v>
      </c>
      <c r="B9445" s="301" t="s">
        <v>13105</v>
      </c>
      <c r="C9445" s="300" t="s">
        <v>9</v>
      </c>
      <c r="D9445" s="300" t="s">
        <v>8852</v>
      </c>
      <c r="E9445" s="302" t="s">
        <v>51</v>
      </c>
      <c r="F9445" s="423" t="s">
        <v>13106</v>
      </c>
      <c r="G9445" s="423"/>
      <c r="H9445" s="423">
        <v>6.1999999999999999E-6</v>
      </c>
      <c r="I9445" s="423"/>
      <c r="J9445" s="424">
        <v>3.3999999999999998E-3</v>
      </c>
      <c r="K9445" s="424"/>
      <c r="L9445" s="424"/>
    </row>
    <row r="9446" spans="1:12" ht="24" customHeight="1">
      <c r="A9446" s="300" t="s">
        <v>12986</v>
      </c>
      <c r="B9446" s="301" t="s">
        <v>13107</v>
      </c>
      <c r="C9446" s="300" t="s">
        <v>9</v>
      </c>
      <c r="D9446" s="300" t="s">
        <v>9000</v>
      </c>
      <c r="E9446" s="302" t="s">
        <v>51</v>
      </c>
      <c r="F9446" s="423" t="s">
        <v>13108</v>
      </c>
      <c r="G9446" s="423"/>
      <c r="H9446" s="423">
        <v>1.2524999999999999E-3</v>
      </c>
      <c r="I9446" s="423"/>
      <c r="J9446" s="424">
        <v>8.5000000000000006E-3</v>
      </c>
      <c r="K9446" s="424"/>
      <c r="L9446" s="424"/>
    </row>
    <row r="9447" spans="1:12" ht="24" customHeight="1">
      <c r="A9447" s="300" t="s">
        <v>12986</v>
      </c>
      <c r="B9447" s="301" t="s">
        <v>13109</v>
      </c>
      <c r="C9447" s="300" t="s">
        <v>9</v>
      </c>
      <c r="D9447" s="300" t="s">
        <v>9574</v>
      </c>
      <c r="E9447" s="302" t="s">
        <v>51</v>
      </c>
      <c r="F9447" s="423" t="s">
        <v>13110</v>
      </c>
      <c r="G9447" s="423"/>
      <c r="H9447" s="423">
        <v>3.971E-4</v>
      </c>
      <c r="I9447" s="423"/>
      <c r="J9447" s="424">
        <v>3.5000000000000001E-3</v>
      </c>
      <c r="K9447" s="424"/>
      <c r="L9447" s="424"/>
    </row>
    <row r="9448" spans="1:12" ht="24" customHeight="1">
      <c r="A9448" s="300" t="s">
        <v>12986</v>
      </c>
      <c r="B9448" s="301" t="s">
        <v>13111</v>
      </c>
      <c r="C9448" s="300" t="s">
        <v>9</v>
      </c>
      <c r="D9448" s="300" t="s">
        <v>10714</v>
      </c>
      <c r="E9448" s="302" t="s">
        <v>93</v>
      </c>
      <c r="F9448" s="423" t="s">
        <v>13112</v>
      </c>
      <c r="G9448" s="423"/>
      <c r="H9448" s="423">
        <v>2.087E-4</v>
      </c>
      <c r="I9448" s="423"/>
      <c r="J9448" s="424">
        <v>3.2000000000000002E-3</v>
      </c>
      <c r="K9448" s="424"/>
      <c r="L9448" s="424"/>
    </row>
    <row r="9449" spans="1:12" ht="24" customHeight="1">
      <c r="A9449" s="300" t="s">
        <v>12986</v>
      </c>
      <c r="B9449" s="301" t="s">
        <v>13113</v>
      </c>
      <c r="C9449" s="300" t="s">
        <v>9</v>
      </c>
      <c r="D9449" s="300" t="s">
        <v>10809</v>
      </c>
      <c r="E9449" s="302" t="s">
        <v>51</v>
      </c>
      <c r="F9449" s="423" t="s">
        <v>13114</v>
      </c>
      <c r="G9449" s="423"/>
      <c r="H9449" s="423">
        <v>2.087E-4</v>
      </c>
      <c r="I9449" s="423"/>
      <c r="J9449" s="424">
        <v>2.5000000000000001E-3</v>
      </c>
      <c r="K9449" s="424"/>
      <c r="L9449" s="424"/>
    </row>
    <row r="9450" spans="1:12" ht="24" customHeight="1">
      <c r="A9450" s="300" t="s">
        <v>12986</v>
      </c>
      <c r="B9450" s="301" t="s">
        <v>13115</v>
      </c>
      <c r="C9450" s="300" t="s">
        <v>9</v>
      </c>
      <c r="D9450" s="300" t="s">
        <v>10810</v>
      </c>
      <c r="E9450" s="302" t="s">
        <v>51</v>
      </c>
      <c r="F9450" s="423" t="s">
        <v>13116</v>
      </c>
      <c r="G9450" s="423"/>
      <c r="H9450" s="423">
        <v>2.087E-4</v>
      </c>
      <c r="I9450" s="423"/>
      <c r="J9450" s="424">
        <v>5.5999999999999999E-3</v>
      </c>
      <c r="K9450" s="424"/>
      <c r="L9450" s="424"/>
    </row>
    <row r="9451" spans="1:12" ht="24" customHeight="1">
      <c r="A9451" s="300" t="s">
        <v>12986</v>
      </c>
      <c r="B9451" s="301" t="s">
        <v>13117</v>
      </c>
      <c r="C9451" s="300" t="s">
        <v>9</v>
      </c>
      <c r="D9451" s="300" t="s">
        <v>10837</v>
      </c>
      <c r="E9451" s="302" t="s">
        <v>51</v>
      </c>
      <c r="F9451" s="423" t="s">
        <v>13118</v>
      </c>
      <c r="G9451" s="423"/>
      <c r="H9451" s="423">
        <v>7.0999999999999998E-6</v>
      </c>
      <c r="I9451" s="423"/>
      <c r="J9451" s="424">
        <v>3.2000000000000002E-3</v>
      </c>
      <c r="K9451" s="424"/>
      <c r="L9451" s="424"/>
    </row>
    <row r="9452" spans="1:12" ht="24" customHeight="1">
      <c r="A9452" s="300" t="s">
        <v>12986</v>
      </c>
      <c r="B9452" s="301" t="s">
        <v>13003</v>
      </c>
      <c r="C9452" s="300" t="s">
        <v>9</v>
      </c>
      <c r="D9452" s="300" t="s">
        <v>7216</v>
      </c>
      <c r="E9452" s="302" t="s">
        <v>51</v>
      </c>
      <c r="F9452" s="423" t="s">
        <v>13004</v>
      </c>
      <c r="G9452" s="423"/>
      <c r="H9452" s="423">
        <v>4.1810000000000003E-4</v>
      </c>
      <c r="I9452" s="423"/>
      <c r="J9452" s="424">
        <v>1.4E-2</v>
      </c>
      <c r="K9452" s="424"/>
      <c r="L9452" s="424"/>
    </row>
    <row r="9453" spans="1:12" ht="24" customHeight="1">
      <c r="A9453" s="300" t="s">
        <v>12986</v>
      </c>
      <c r="B9453" s="301" t="s">
        <v>13005</v>
      </c>
      <c r="C9453" s="300" t="s">
        <v>9</v>
      </c>
      <c r="D9453" s="300" t="s">
        <v>7393</v>
      </c>
      <c r="E9453" s="302" t="s">
        <v>12988</v>
      </c>
      <c r="F9453" s="423" t="s">
        <v>13006</v>
      </c>
      <c r="G9453" s="423"/>
      <c r="H9453" s="423">
        <v>2.5149999999999999E-4</v>
      </c>
      <c r="I9453" s="423"/>
      <c r="J9453" s="424">
        <v>1.3599999999999999E-2</v>
      </c>
      <c r="K9453" s="424"/>
      <c r="L9453" s="424"/>
    </row>
    <row r="9454" spans="1:12" ht="24" customHeight="1">
      <c r="A9454" s="300" t="s">
        <v>12986</v>
      </c>
      <c r="B9454" s="301" t="s">
        <v>13007</v>
      </c>
      <c r="C9454" s="300" t="s">
        <v>9</v>
      </c>
      <c r="D9454" s="300" t="s">
        <v>10619</v>
      </c>
      <c r="E9454" s="302" t="s">
        <v>51</v>
      </c>
      <c r="F9454" s="423" t="s">
        <v>13008</v>
      </c>
      <c r="G9454" s="423"/>
      <c r="H9454" s="423">
        <v>1.951E-4</v>
      </c>
      <c r="I9454" s="423"/>
      <c r="J9454" s="424">
        <v>3.73E-2</v>
      </c>
      <c r="K9454" s="424"/>
      <c r="L9454" s="424"/>
    </row>
    <row r="9455" spans="1:12" ht="24" customHeight="1">
      <c r="A9455" s="300" t="s">
        <v>12986</v>
      </c>
      <c r="B9455" s="301" t="s">
        <v>13009</v>
      </c>
      <c r="C9455" s="300" t="s">
        <v>9</v>
      </c>
      <c r="D9455" s="300" t="s">
        <v>10769</v>
      </c>
      <c r="E9455" s="302" t="s">
        <v>51</v>
      </c>
      <c r="F9455" s="423" t="s">
        <v>13010</v>
      </c>
      <c r="G9455" s="423"/>
      <c r="H9455" s="423">
        <v>1.7538700000000001E-2</v>
      </c>
      <c r="I9455" s="423"/>
      <c r="J9455" s="424">
        <v>2.2100000000000002E-2</v>
      </c>
      <c r="K9455" s="424"/>
      <c r="L9455" s="424"/>
    </row>
    <row r="9456" spans="1:12" ht="24" customHeight="1">
      <c r="A9456" s="300" t="s">
        <v>12986</v>
      </c>
      <c r="B9456" s="301" t="s">
        <v>13011</v>
      </c>
      <c r="C9456" s="300" t="s">
        <v>9</v>
      </c>
      <c r="D9456" s="300" t="s">
        <v>10929</v>
      </c>
      <c r="E9456" s="302" t="s">
        <v>51</v>
      </c>
      <c r="F9456" s="423" t="s">
        <v>13012</v>
      </c>
      <c r="G9456" s="423"/>
      <c r="H9456" s="423">
        <v>1.6909999999999999E-4</v>
      </c>
      <c r="I9456" s="423"/>
      <c r="J9456" s="424">
        <v>2.5399999999999999E-2</v>
      </c>
      <c r="K9456" s="424"/>
      <c r="L9456" s="424"/>
    </row>
    <row r="9457" spans="1:12" ht="17.100000000000001" customHeight="1">
      <c r="A9457" s="298"/>
      <c r="B9457" s="298"/>
      <c r="C9457" s="298"/>
      <c r="D9457" s="298"/>
      <c r="E9457" s="298"/>
      <c r="F9457" s="298"/>
      <c r="G9457" s="298"/>
      <c r="H9457" s="298"/>
      <c r="I9457" s="298"/>
      <c r="J9457" s="298" t="s">
        <v>12992</v>
      </c>
      <c r="K9457" s="298"/>
      <c r="L9457" s="298" t="s">
        <v>15107</v>
      </c>
    </row>
    <row r="9458" spans="1:12">
      <c r="A9458" s="414" t="s">
        <v>13056</v>
      </c>
      <c r="B9458" s="414"/>
      <c r="C9458" s="414"/>
      <c r="D9458" s="414"/>
      <c r="E9458" s="414"/>
      <c r="F9458" s="414"/>
      <c r="G9458" s="414"/>
      <c r="H9458" s="414"/>
      <c r="I9458" s="294"/>
      <c r="J9458" s="294"/>
      <c r="K9458" s="294"/>
      <c r="L9458" s="294"/>
    </row>
    <row r="9459" spans="1:12" ht="17.100000000000001" customHeight="1">
      <c r="A9459" s="294" t="s">
        <v>12978</v>
      </c>
      <c r="B9459" s="298" t="s">
        <v>12979</v>
      </c>
      <c r="C9459" s="294" t="s">
        <v>12980</v>
      </c>
      <c r="D9459" s="294" t="s">
        <v>12981</v>
      </c>
      <c r="E9459" s="299" t="s">
        <v>12982</v>
      </c>
      <c r="F9459" s="413" t="s">
        <v>12983</v>
      </c>
      <c r="G9459" s="413"/>
      <c r="H9459" s="413" t="s">
        <v>12984</v>
      </c>
      <c r="I9459" s="413"/>
      <c r="J9459" s="413" t="s">
        <v>12985</v>
      </c>
      <c r="K9459" s="413"/>
      <c r="L9459" s="413"/>
    </row>
    <row r="9460" spans="1:12" ht="24" customHeight="1">
      <c r="A9460" s="300" t="s">
        <v>12986</v>
      </c>
      <c r="B9460" s="301" t="s">
        <v>13057</v>
      </c>
      <c r="C9460" s="300" t="s">
        <v>9</v>
      </c>
      <c r="D9460" s="300" t="s">
        <v>12549</v>
      </c>
      <c r="E9460" s="302" t="s">
        <v>27</v>
      </c>
      <c r="F9460" s="423" t="s">
        <v>12948</v>
      </c>
      <c r="G9460" s="423"/>
      <c r="H9460" s="423">
        <v>0.15691730000000001</v>
      </c>
      <c r="I9460" s="423"/>
      <c r="J9460" s="424">
        <v>0.10199999999999999</v>
      </c>
      <c r="K9460" s="424"/>
      <c r="L9460" s="424"/>
    </row>
    <row r="9461" spans="1:12" ht="17.100000000000001" customHeight="1">
      <c r="A9461" s="298"/>
      <c r="B9461" s="298"/>
      <c r="C9461" s="298"/>
      <c r="D9461" s="298"/>
      <c r="E9461" s="298"/>
      <c r="F9461" s="298"/>
      <c r="G9461" s="298"/>
      <c r="H9461" s="298"/>
      <c r="I9461" s="298"/>
      <c r="J9461" s="298" t="s">
        <v>12992</v>
      </c>
      <c r="K9461" s="298"/>
      <c r="L9461" s="298" t="s">
        <v>13119</v>
      </c>
    </row>
    <row r="9462" spans="1:12">
      <c r="A9462" s="414" t="s">
        <v>13058</v>
      </c>
      <c r="B9462" s="414"/>
      <c r="C9462" s="414"/>
      <c r="D9462" s="414"/>
      <c r="E9462" s="414"/>
      <c r="F9462" s="414"/>
      <c r="G9462" s="414"/>
      <c r="H9462" s="414"/>
      <c r="I9462" s="294"/>
      <c r="J9462" s="294"/>
      <c r="K9462" s="294"/>
      <c r="L9462" s="294"/>
    </row>
    <row r="9463" spans="1:12" ht="17.100000000000001" customHeight="1">
      <c r="A9463" s="294" t="s">
        <v>12978</v>
      </c>
      <c r="B9463" s="298" t="s">
        <v>12979</v>
      </c>
      <c r="C9463" s="294" t="s">
        <v>12980</v>
      </c>
      <c r="D9463" s="294" t="s">
        <v>12981</v>
      </c>
      <c r="E9463" s="299" t="s">
        <v>12982</v>
      </c>
      <c r="F9463" s="413" t="s">
        <v>12983</v>
      </c>
      <c r="G9463" s="413"/>
      <c r="H9463" s="413" t="s">
        <v>12984</v>
      </c>
      <c r="I9463" s="413"/>
      <c r="J9463" s="413" t="s">
        <v>12985</v>
      </c>
      <c r="K9463" s="413"/>
      <c r="L9463" s="413"/>
    </row>
    <row r="9464" spans="1:12" ht="24" customHeight="1">
      <c r="A9464" s="300" t="s">
        <v>12986</v>
      </c>
      <c r="B9464" s="301" t="s">
        <v>13059</v>
      </c>
      <c r="C9464" s="300" t="s">
        <v>9</v>
      </c>
      <c r="D9464" s="300" t="s">
        <v>12535</v>
      </c>
      <c r="E9464" s="302" t="s">
        <v>27</v>
      </c>
      <c r="F9464" s="423" t="s">
        <v>12936</v>
      </c>
      <c r="G9464" s="423"/>
      <c r="H9464" s="423">
        <v>0.15691730000000001</v>
      </c>
      <c r="I9464" s="423"/>
      <c r="J9464" s="424">
        <v>7.7999999999999996E-3</v>
      </c>
      <c r="K9464" s="424"/>
      <c r="L9464" s="424"/>
    </row>
    <row r="9465" spans="1:12" ht="17.100000000000001" customHeight="1">
      <c r="A9465" s="298"/>
      <c r="B9465" s="298"/>
      <c r="C9465" s="298"/>
      <c r="D9465" s="298"/>
      <c r="E9465" s="298"/>
      <c r="F9465" s="298"/>
      <c r="G9465" s="298"/>
      <c r="H9465" s="298"/>
      <c r="I9465" s="298"/>
      <c r="J9465" s="298" t="s">
        <v>12992</v>
      </c>
      <c r="K9465" s="298"/>
      <c r="L9465" s="298" t="s">
        <v>12904</v>
      </c>
    </row>
    <row r="9466" spans="1:12">
      <c r="A9466" s="414" t="s">
        <v>13060</v>
      </c>
      <c r="B9466" s="414"/>
      <c r="C9466" s="414"/>
      <c r="D9466" s="414"/>
      <c r="E9466" s="414"/>
      <c r="F9466" s="414"/>
      <c r="G9466" s="414"/>
      <c r="H9466" s="414"/>
      <c r="I9466" s="294"/>
      <c r="J9466" s="294"/>
      <c r="K9466" s="294"/>
      <c r="L9466" s="294"/>
    </row>
    <row r="9467" spans="1:12" ht="17.100000000000001" customHeight="1">
      <c r="A9467" s="294" t="s">
        <v>12978</v>
      </c>
      <c r="B9467" s="298" t="s">
        <v>12979</v>
      </c>
      <c r="C9467" s="294" t="s">
        <v>12980</v>
      </c>
      <c r="D9467" s="294" t="s">
        <v>12981</v>
      </c>
      <c r="E9467" s="299" t="s">
        <v>12982</v>
      </c>
      <c r="F9467" s="413" t="s">
        <v>12983</v>
      </c>
      <c r="G9467" s="413"/>
      <c r="H9467" s="413" t="s">
        <v>12984</v>
      </c>
      <c r="I9467" s="413"/>
      <c r="J9467" s="413" t="s">
        <v>12985</v>
      </c>
      <c r="K9467" s="413"/>
      <c r="L9467" s="413"/>
    </row>
    <row r="9468" spans="1:12" ht="24" customHeight="1">
      <c r="A9468" s="300" t="s">
        <v>12986</v>
      </c>
      <c r="B9468" s="301" t="s">
        <v>13061</v>
      </c>
      <c r="C9468" s="300" t="s">
        <v>9</v>
      </c>
      <c r="D9468" s="300" t="s">
        <v>12522</v>
      </c>
      <c r="E9468" s="302" t="s">
        <v>27</v>
      </c>
      <c r="F9468" s="423" t="s">
        <v>12964</v>
      </c>
      <c r="G9468" s="423"/>
      <c r="H9468" s="423">
        <v>0.15691730000000001</v>
      </c>
      <c r="I9468" s="423"/>
      <c r="J9468" s="424">
        <v>0.39700000000000002</v>
      </c>
      <c r="K9468" s="424"/>
      <c r="L9468" s="424"/>
    </row>
    <row r="9469" spans="1:12" ht="24" customHeight="1">
      <c r="A9469" s="300" t="s">
        <v>12986</v>
      </c>
      <c r="B9469" s="301" t="s">
        <v>13062</v>
      </c>
      <c r="C9469" s="300" t="s">
        <v>9</v>
      </c>
      <c r="D9469" s="300" t="s">
        <v>12527</v>
      </c>
      <c r="E9469" s="302" t="s">
        <v>27</v>
      </c>
      <c r="F9469" s="423" t="s">
        <v>13063</v>
      </c>
      <c r="G9469" s="423"/>
      <c r="H9469" s="423">
        <v>0.15691730000000001</v>
      </c>
      <c r="I9469" s="423"/>
      <c r="J9469" s="424">
        <v>5.3400000000000003E-2</v>
      </c>
      <c r="K9469" s="424"/>
      <c r="L9469" s="424"/>
    </row>
    <row r="9470" spans="1:12" ht="17.100000000000001" customHeight="1">
      <c r="A9470" s="298"/>
      <c r="B9470" s="298"/>
      <c r="C9470" s="298"/>
      <c r="D9470" s="298"/>
      <c r="E9470" s="298"/>
      <c r="F9470" s="298"/>
      <c r="G9470" s="298"/>
      <c r="H9470" s="298"/>
      <c r="I9470" s="298"/>
      <c r="J9470" s="298" t="s">
        <v>12992</v>
      </c>
      <c r="K9470" s="298"/>
      <c r="L9470" s="298" t="s">
        <v>12923</v>
      </c>
    </row>
    <row r="9471" spans="1:12" ht="17.100000000000001" customHeight="1">
      <c r="A9471" s="294" t="s">
        <v>13014</v>
      </c>
      <c r="B9471" s="294"/>
      <c r="C9471" s="294"/>
      <c r="D9471" s="294"/>
      <c r="E9471" s="294"/>
      <c r="F9471" s="294"/>
      <c r="G9471" s="294"/>
      <c r="H9471" s="294"/>
      <c r="I9471" s="294"/>
      <c r="J9471" s="294"/>
      <c r="K9471" s="294"/>
      <c r="L9471" s="294"/>
    </row>
    <row r="9472" spans="1:12" ht="17.100000000000001" customHeight="1">
      <c r="A9472" s="298"/>
      <c r="B9472" s="298"/>
      <c r="C9472" s="298"/>
      <c r="D9472" s="298"/>
      <c r="E9472" s="298"/>
      <c r="F9472" s="298"/>
      <c r="G9472" s="298"/>
      <c r="H9472" s="298"/>
      <c r="I9472" s="298"/>
      <c r="J9472" s="298" t="s">
        <v>13015</v>
      </c>
      <c r="K9472" s="298"/>
      <c r="L9472" s="298" t="s">
        <v>15108</v>
      </c>
    </row>
    <row r="9473" spans="1:12" ht="17.100000000000001" customHeight="1">
      <c r="A9473" s="298"/>
      <c r="B9473" s="298"/>
      <c r="C9473" s="298"/>
      <c r="D9473" s="298"/>
      <c r="E9473" s="298"/>
      <c r="F9473" s="298"/>
      <c r="G9473" s="298"/>
      <c r="H9473" s="298"/>
      <c r="I9473" s="298"/>
      <c r="J9473" s="298" t="s">
        <v>13017</v>
      </c>
      <c r="K9473" s="298" t="s">
        <v>13018</v>
      </c>
      <c r="L9473" s="298" t="s">
        <v>15109</v>
      </c>
    </row>
    <row r="9474" spans="1:12" ht="17.100000000000001" customHeight="1">
      <c r="A9474" s="298"/>
      <c r="B9474" s="298"/>
      <c r="C9474" s="298"/>
      <c r="D9474" s="298"/>
      <c r="E9474" s="298"/>
      <c r="F9474" s="298"/>
      <c r="G9474" s="298"/>
      <c r="H9474" s="298"/>
      <c r="I9474" s="298"/>
      <c r="J9474" s="298" t="s">
        <v>13020</v>
      </c>
      <c r="K9474" s="298"/>
      <c r="L9474" s="298" t="s">
        <v>15110</v>
      </c>
    </row>
    <row r="9475" spans="1:12" ht="17.100000000000001" customHeight="1">
      <c r="A9475" s="298"/>
      <c r="B9475" s="298"/>
      <c r="C9475" s="298"/>
      <c r="D9475" s="298"/>
      <c r="E9475" s="298"/>
      <c r="F9475" s="298"/>
      <c r="G9475" s="298"/>
      <c r="H9475" s="298"/>
      <c r="I9475" s="298"/>
      <c r="J9475" s="298" t="s">
        <v>13022</v>
      </c>
      <c r="K9475" s="298" t="s">
        <v>12974</v>
      </c>
      <c r="L9475" s="298" t="s">
        <v>15111</v>
      </c>
    </row>
    <row r="9476" spans="1:12" ht="17.100000000000001" customHeight="1">
      <c r="A9476" s="298"/>
      <c r="B9476" s="298"/>
      <c r="C9476" s="298"/>
      <c r="D9476" s="298"/>
      <c r="E9476" s="298"/>
      <c r="F9476" s="298"/>
      <c r="G9476" s="298"/>
      <c r="H9476" s="298"/>
      <c r="I9476" s="298"/>
      <c r="J9476" s="298" t="s">
        <v>13024</v>
      </c>
      <c r="K9476" s="298"/>
      <c r="L9476" s="298" t="s">
        <v>15112</v>
      </c>
    </row>
    <row r="9477" spans="1:12" ht="30" customHeight="1">
      <c r="A9477" s="299"/>
      <c r="B9477" s="299"/>
      <c r="C9477" s="299"/>
      <c r="D9477" s="299"/>
      <c r="E9477" s="299"/>
      <c r="F9477" s="299"/>
      <c r="G9477" s="299"/>
      <c r="H9477" s="299"/>
      <c r="I9477" s="299"/>
      <c r="J9477" s="299"/>
      <c r="K9477" s="299"/>
      <c r="L9477" s="299"/>
    </row>
    <row r="9478" spans="1:12" ht="24" customHeight="1">
      <c r="A9478" s="295" t="s">
        <v>15113</v>
      </c>
      <c r="B9478" s="296" t="s">
        <v>15114</v>
      </c>
      <c r="C9478" s="295" t="s">
        <v>9</v>
      </c>
      <c r="D9478" s="295" t="s">
        <v>4648</v>
      </c>
      <c r="E9478" s="297" t="s">
        <v>51</v>
      </c>
      <c r="F9478" s="296"/>
      <c r="G9478" s="296"/>
      <c r="H9478" s="296"/>
      <c r="I9478" s="296"/>
      <c r="J9478" s="296"/>
      <c r="K9478" s="296"/>
      <c r="L9478" s="296"/>
    </row>
    <row r="9479" spans="1:12">
      <c r="A9479" s="414" t="s">
        <v>12977</v>
      </c>
      <c r="B9479" s="414"/>
      <c r="C9479" s="414"/>
      <c r="D9479" s="414"/>
      <c r="E9479" s="414"/>
      <c r="F9479" s="414"/>
      <c r="G9479" s="414"/>
      <c r="H9479" s="414"/>
      <c r="I9479" s="294"/>
      <c r="J9479" s="294"/>
      <c r="K9479" s="294"/>
      <c r="L9479" s="294"/>
    </row>
    <row r="9480" spans="1:12" ht="17.100000000000001" customHeight="1">
      <c r="A9480" s="294" t="s">
        <v>12978</v>
      </c>
      <c r="B9480" s="298" t="s">
        <v>12979</v>
      </c>
      <c r="C9480" s="294" t="s">
        <v>12980</v>
      </c>
      <c r="D9480" s="294" t="s">
        <v>12981</v>
      </c>
      <c r="E9480" s="299" t="s">
        <v>12982</v>
      </c>
      <c r="F9480" s="413" t="s">
        <v>12983</v>
      </c>
      <c r="G9480" s="413"/>
      <c r="H9480" s="413" t="s">
        <v>12984</v>
      </c>
      <c r="I9480" s="413"/>
      <c r="J9480" s="413" t="s">
        <v>12985</v>
      </c>
      <c r="K9480" s="413"/>
      <c r="L9480" s="413"/>
    </row>
    <row r="9481" spans="1:12" ht="24" customHeight="1">
      <c r="A9481" s="300" t="s">
        <v>12986</v>
      </c>
      <c r="B9481" s="301" t="s">
        <v>13085</v>
      </c>
      <c r="C9481" s="300" t="s">
        <v>9</v>
      </c>
      <c r="D9481" s="300" t="s">
        <v>7909</v>
      </c>
      <c r="E9481" s="302" t="s">
        <v>51</v>
      </c>
      <c r="F9481" s="423" t="s">
        <v>13086</v>
      </c>
      <c r="G9481" s="423"/>
      <c r="H9481" s="423">
        <v>1.086E-4</v>
      </c>
      <c r="I9481" s="423"/>
      <c r="J9481" s="424">
        <v>1.1299999999999999E-2</v>
      </c>
      <c r="K9481" s="424"/>
      <c r="L9481" s="424"/>
    </row>
    <row r="9482" spans="1:12" ht="24" customHeight="1">
      <c r="A9482" s="300" t="s">
        <v>12986</v>
      </c>
      <c r="B9482" s="301" t="s">
        <v>13087</v>
      </c>
      <c r="C9482" s="300" t="s">
        <v>9</v>
      </c>
      <c r="D9482" s="300" t="s">
        <v>8873</v>
      </c>
      <c r="E9482" s="302" t="s">
        <v>51</v>
      </c>
      <c r="F9482" s="423" t="s">
        <v>13088</v>
      </c>
      <c r="G9482" s="423"/>
      <c r="H9482" s="423">
        <v>1.04E-5</v>
      </c>
      <c r="I9482" s="423"/>
      <c r="J9482" s="424">
        <v>8.9999999999999993E-3</v>
      </c>
      <c r="K9482" s="424"/>
      <c r="L9482" s="424"/>
    </row>
    <row r="9483" spans="1:12" ht="48" customHeight="1">
      <c r="A9483" s="300" t="s">
        <v>12986</v>
      </c>
      <c r="B9483" s="301" t="s">
        <v>13089</v>
      </c>
      <c r="C9483" s="300" t="s">
        <v>9</v>
      </c>
      <c r="D9483" s="300" t="s">
        <v>9227</v>
      </c>
      <c r="E9483" s="302" t="s">
        <v>51</v>
      </c>
      <c r="F9483" s="423" t="s">
        <v>13090</v>
      </c>
      <c r="G9483" s="423"/>
      <c r="H9483" s="423">
        <v>7.1999999999999997E-6</v>
      </c>
      <c r="I9483" s="423"/>
      <c r="J9483" s="424">
        <v>9.5999999999999992E-3</v>
      </c>
      <c r="K9483" s="424"/>
      <c r="L9483" s="424"/>
    </row>
    <row r="9484" spans="1:12" ht="24" customHeight="1">
      <c r="A9484" s="300" t="s">
        <v>12986</v>
      </c>
      <c r="B9484" s="301" t="s">
        <v>13091</v>
      </c>
      <c r="C9484" s="300" t="s">
        <v>9</v>
      </c>
      <c r="D9484" s="300" t="s">
        <v>9580</v>
      </c>
      <c r="E9484" s="302" t="s">
        <v>51</v>
      </c>
      <c r="F9484" s="423" t="s">
        <v>13092</v>
      </c>
      <c r="G9484" s="423"/>
      <c r="H9484" s="423">
        <v>7.0999999999999998E-6</v>
      </c>
      <c r="I9484" s="423"/>
      <c r="J9484" s="424">
        <v>6.4000000000000003E-3</v>
      </c>
      <c r="K9484" s="424"/>
      <c r="L9484" s="424"/>
    </row>
    <row r="9485" spans="1:12" ht="24" customHeight="1">
      <c r="A9485" s="300" t="s">
        <v>12986</v>
      </c>
      <c r="B9485" s="301" t="s">
        <v>12987</v>
      </c>
      <c r="C9485" s="300" t="s">
        <v>9</v>
      </c>
      <c r="D9485" s="300" t="s">
        <v>9831</v>
      </c>
      <c r="E9485" s="302" t="s">
        <v>12988</v>
      </c>
      <c r="F9485" s="423" t="s">
        <v>12989</v>
      </c>
      <c r="G9485" s="423"/>
      <c r="H9485" s="423">
        <v>2.5125E-3</v>
      </c>
      <c r="I9485" s="423"/>
      <c r="J9485" s="424">
        <v>2.5399999999999999E-2</v>
      </c>
      <c r="K9485" s="424"/>
      <c r="L9485" s="424"/>
    </row>
    <row r="9486" spans="1:12" ht="36" customHeight="1">
      <c r="A9486" s="300" t="s">
        <v>12986</v>
      </c>
      <c r="B9486" s="301" t="s">
        <v>12990</v>
      </c>
      <c r="C9486" s="300" t="s">
        <v>9</v>
      </c>
      <c r="D9486" s="300" t="s">
        <v>11426</v>
      </c>
      <c r="E9486" s="302" t="s">
        <v>51</v>
      </c>
      <c r="F9486" s="423" t="s">
        <v>12991</v>
      </c>
      <c r="G9486" s="423"/>
      <c r="H9486" s="423">
        <v>1.316E-4</v>
      </c>
      <c r="I9486" s="423"/>
      <c r="J9486" s="424">
        <v>1.7399999999999999E-2</v>
      </c>
      <c r="K9486" s="424"/>
      <c r="L9486" s="424"/>
    </row>
    <row r="9487" spans="1:12" ht="17.100000000000001" customHeight="1">
      <c r="A9487" s="298"/>
      <c r="B9487" s="298"/>
      <c r="C9487" s="298"/>
      <c r="D9487" s="298"/>
      <c r="E9487" s="298"/>
      <c r="F9487" s="298"/>
      <c r="G9487" s="298"/>
      <c r="H9487" s="298"/>
      <c r="I9487" s="298"/>
      <c r="J9487" s="298" t="s">
        <v>12992</v>
      </c>
      <c r="K9487" s="298"/>
      <c r="L9487" s="298" t="s">
        <v>12935</v>
      </c>
    </row>
    <row r="9488" spans="1:12">
      <c r="A9488" s="414" t="s">
        <v>12994</v>
      </c>
      <c r="B9488" s="414"/>
      <c r="C9488" s="414"/>
      <c r="D9488" s="414"/>
      <c r="E9488" s="414"/>
      <c r="F9488" s="414"/>
      <c r="G9488" s="414"/>
      <c r="H9488" s="414"/>
      <c r="I9488" s="294"/>
      <c r="J9488" s="294"/>
      <c r="K9488" s="294"/>
      <c r="L9488" s="294"/>
    </row>
    <row r="9489" spans="1:12" ht="17.100000000000001" customHeight="1">
      <c r="A9489" s="294" t="s">
        <v>12978</v>
      </c>
      <c r="B9489" s="298" t="s">
        <v>12979</v>
      </c>
      <c r="C9489" s="294" t="s">
        <v>12980</v>
      </c>
      <c r="D9489" s="294" t="s">
        <v>12981</v>
      </c>
      <c r="E9489" s="299" t="s">
        <v>12982</v>
      </c>
      <c r="F9489" s="413" t="s">
        <v>12983</v>
      </c>
      <c r="G9489" s="413"/>
      <c r="H9489" s="413" t="s">
        <v>12984</v>
      </c>
      <c r="I9489" s="413"/>
      <c r="J9489" s="413" t="s">
        <v>12985</v>
      </c>
      <c r="K9489" s="413"/>
      <c r="L9489" s="413"/>
    </row>
    <row r="9490" spans="1:12" ht="24" customHeight="1">
      <c r="A9490" s="300" t="s">
        <v>12986</v>
      </c>
      <c r="B9490" s="301" t="s">
        <v>13193</v>
      </c>
      <c r="C9490" s="300" t="s">
        <v>9</v>
      </c>
      <c r="D9490" s="300" t="s">
        <v>7200</v>
      </c>
      <c r="E9490" s="302" t="s">
        <v>27</v>
      </c>
      <c r="F9490" s="423" t="s">
        <v>13194</v>
      </c>
      <c r="G9490" s="423"/>
      <c r="H9490" s="423">
        <v>2.29117E-2</v>
      </c>
      <c r="I9490" s="423"/>
      <c r="J9490" s="424">
        <v>0.1166</v>
      </c>
      <c r="K9490" s="424"/>
      <c r="L9490" s="424"/>
    </row>
    <row r="9491" spans="1:12" ht="24" customHeight="1">
      <c r="A9491" s="300" t="s">
        <v>12986</v>
      </c>
      <c r="B9491" s="301" t="s">
        <v>13195</v>
      </c>
      <c r="C9491" s="300" t="s">
        <v>9</v>
      </c>
      <c r="D9491" s="300" t="s">
        <v>8821</v>
      </c>
      <c r="E9491" s="302" t="s">
        <v>27</v>
      </c>
      <c r="F9491" s="423" t="s">
        <v>13196</v>
      </c>
      <c r="G9491" s="423"/>
      <c r="H9491" s="423">
        <v>0.1636116</v>
      </c>
      <c r="I9491" s="423"/>
      <c r="J9491" s="424">
        <v>1.1763999999999999</v>
      </c>
      <c r="K9491" s="424"/>
      <c r="L9491" s="424"/>
    </row>
    <row r="9492" spans="1:12" ht="17.100000000000001" customHeight="1">
      <c r="A9492" s="298"/>
      <c r="B9492" s="298"/>
      <c r="C9492" s="298"/>
      <c r="D9492" s="298"/>
      <c r="E9492" s="298"/>
      <c r="F9492" s="298"/>
      <c r="G9492" s="298"/>
      <c r="H9492" s="298"/>
      <c r="I9492" s="298"/>
      <c r="J9492" s="298" t="s">
        <v>12992</v>
      </c>
      <c r="K9492" s="298"/>
      <c r="L9492" s="298" t="s">
        <v>12947</v>
      </c>
    </row>
    <row r="9493" spans="1:12">
      <c r="A9493" s="414" t="s">
        <v>12998</v>
      </c>
      <c r="B9493" s="414"/>
      <c r="C9493" s="414"/>
      <c r="D9493" s="414"/>
      <c r="E9493" s="414"/>
      <c r="F9493" s="414"/>
      <c r="G9493" s="414"/>
      <c r="H9493" s="414"/>
      <c r="I9493" s="294"/>
      <c r="J9493" s="294"/>
      <c r="K9493" s="294"/>
      <c r="L9493" s="294"/>
    </row>
    <row r="9494" spans="1:12" ht="17.100000000000001" customHeight="1">
      <c r="A9494" s="294" t="s">
        <v>12978</v>
      </c>
      <c r="B9494" s="298" t="s">
        <v>12979</v>
      </c>
      <c r="C9494" s="294" t="s">
        <v>12980</v>
      </c>
      <c r="D9494" s="294" t="s">
        <v>12981</v>
      </c>
      <c r="E9494" s="299" t="s">
        <v>12982</v>
      </c>
      <c r="F9494" s="413" t="s">
        <v>12983</v>
      </c>
      <c r="G9494" s="413"/>
      <c r="H9494" s="413" t="s">
        <v>12984</v>
      </c>
      <c r="I9494" s="413"/>
      <c r="J9494" s="413" t="s">
        <v>12985</v>
      </c>
      <c r="K9494" s="413"/>
      <c r="L9494" s="413"/>
    </row>
    <row r="9495" spans="1:12" ht="24" customHeight="1">
      <c r="A9495" s="300" t="s">
        <v>12986</v>
      </c>
      <c r="B9495" s="301" t="s">
        <v>15115</v>
      </c>
      <c r="C9495" s="300" t="s">
        <v>9</v>
      </c>
      <c r="D9495" s="300" t="s">
        <v>10185</v>
      </c>
      <c r="E9495" s="302" t="s">
        <v>51</v>
      </c>
      <c r="F9495" s="423" t="s">
        <v>15116</v>
      </c>
      <c r="G9495" s="423"/>
      <c r="H9495" s="423">
        <v>1</v>
      </c>
      <c r="I9495" s="423"/>
      <c r="J9495" s="424">
        <v>44.01</v>
      </c>
      <c r="K9495" s="424"/>
      <c r="L9495" s="424"/>
    </row>
    <row r="9496" spans="1:12" ht="24" customHeight="1">
      <c r="A9496" s="300" t="s">
        <v>12986</v>
      </c>
      <c r="B9496" s="301" t="s">
        <v>13099</v>
      </c>
      <c r="C9496" s="300" t="s">
        <v>9</v>
      </c>
      <c r="D9496" s="300" t="s">
        <v>7224</v>
      </c>
      <c r="E9496" s="302" t="s">
        <v>51</v>
      </c>
      <c r="F9496" s="423" t="s">
        <v>13100</v>
      </c>
      <c r="G9496" s="423"/>
      <c r="H9496" s="423">
        <v>1.2823999999999999E-3</v>
      </c>
      <c r="I9496" s="423"/>
      <c r="J9496" s="424">
        <v>1.18E-2</v>
      </c>
      <c r="K9496" s="424"/>
      <c r="L9496" s="424"/>
    </row>
    <row r="9497" spans="1:12" ht="24" customHeight="1">
      <c r="A9497" s="300" t="s">
        <v>12986</v>
      </c>
      <c r="B9497" s="301" t="s">
        <v>13101</v>
      </c>
      <c r="C9497" s="300" t="s">
        <v>9</v>
      </c>
      <c r="D9497" s="300" t="s">
        <v>7359</v>
      </c>
      <c r="E9497" s="302" t="s">
        <v>51</v>
      </c>
      <c r="F9497" s="423" t="s">
        <v>13102</v>
      </c>
      <c r="G9497" s="423"/>
      <c r="H9497" s="423">
        <v>4.1399999999999997E-5</v>
      </c>
      <c r="I9497" s="423"/>
      <c r="J9497" s="424">
        <v>5.3E-3</v>
      </c>
      <c r="K9497" s="424"/>
      <c r="L9497" s="424"/>
    </row>
    <row r="9498" spans="1:12" ht="24" customHeight="1">
      <c r="A9498" s="300" t="s">
        <v>12986</v>
      </c>
      <c r="B9498" s="301" t="s">
        <v>13103</v>
      </c>
      <c r="C9498" s="300" t="s">
        <v>9</v>
      </c>
      <c r="D9498" s="300" t="s">
        <v>8851</v>
      </c>
      <c r="E9498" s="302" t="s">
        <v>51</v>
      </c>
      <c r="F9498" s="423" t="s">
        <v>13104</v>
      </c>
      <c r="G9498" s="423"/>
      <c r="H9498" s="423">
        <v>3.3200000000000001E-5</v>
      </c>
      <c r="I9498" s="423"/>
      <c r="J9498" s="424">
        <v>6.4000000000000003E-3</v>
      </c>
      <c r="K9498" s="424"/>
      <c r="L9498" s="424"/>
    </row>
    <row r="9499" spans="1:12" ht="24" customHeight="1">
      <c r="A9499" s="300" t="s">
        <v>12986</v>
      </c>
      <c r="B9499" s="301" t="s">
        <v>13105</v>
      </c>
      <c r="C9499" s="300" t="s">
        <v>9</v>
      </c>
      <c r="D9499" s="300" t="s">
        <v>8852</v>
      </c>
      <c r="E9499" s="302" t="s">
        <v>51</v>
      </c>
      <c r="F9499" s="423" t="s">
        <v>13106</v>
      </c>
      <c r="G9499" s="423"/>
      <c r="H9499" s="423">
        <v>7.0999999999999998E-6</v>
      </c>
      <c r="I9499" s="423"/>
      <c r="J9499" s="424">
        <v>3.8999999999999998E-3</v>
      </c>
      <c r="K9499" s="424"/>
      <c r="L9499" s="424"/>
    </row>
    <row r="9500" spans="1:12" ht="24" customHeight="1">
      <c r="A9500" s="300" t="s">
        <v>12986</v>
      </c>
      <c r="B9500" s="301" t="s">
        <v>13107</v>
      </c>
      <c r="C9500" s="300" t="s">
        <v>9</v>
      </c>
      <c r="D9500" s="300" t="s">
        <v>9000</v>
      </c>
      <c r="E9500" s="302" t="s">
        <v>51</v>
      </c>
      <c r="F9500" s="423" t="s">
        <v>13108</v>
      </c>
      <c r="G9500" s="423"/>
      <c r="H9500" s="423">
        <v>1.4595999999999999E-3</v>
      </c>
      <c r="I9500" s="423"/>
      <c r="J9500" s="424">
        <v>9.9000000000000008E-3</v>
      </c>
      <c r="K9500" s="424"/>
      <c r="L9500" s="424"/>
    </row>
    <row r="9501" spans="1:12" ht="24" customHeight="1">
      <c r="A9501" s="300" t="s">
        <v>12986</v>
      </c>
      <c r="B9501" s="301" t="s">
        <v>13109</v>
      </c>
      <c r="C9501" s="300" t="s">
        <v>9</v>
      </c>
      <c r="D9501" s="300" t="s">
        <v>9574</v>
      </c>
      <c r="E9501" s="302" t="s">
        <v>51</v>
      </c>
      <c r="F9501" s="423" t="s">
        <v>13110</v>
      </c>
      <c r="G9501" s="423"/>
      <c r="H9501" s="423">
        <v>4.6289999999999998E-4</v>
      </c>
      <c r="I9501" s="423"/>
      <c r="J9501" s="424">
        <v>4.1000000000000003E-3</v>
      </c>
      <c r="K9501" s="424"/>
      <c r="L9501" s="424"/>
    </row>
    <row r="9502" spans="1:12" ht="24" customHeight="1">
      <c r="A9502" s="300" t="s">
        <v>12986</v>
      </c>
      <c r="B9502" s="301" t="s">
        <v>13111</v>
      </c>
      <c r="C9502" s="300" t="s">
        <v>9</v>
      </c>
      <c r="D9502" s="300" t="s">
        <v>10714</v>
      </c>
      <c r="E9502" s="302" t="s">
        <v>93</v>
      </c>
      <c r="F9502" s="423" t="s">
        <v>13112</v>
      </c>
      <c r="G9502" s="423"/>
      <c r="H9502" s="423">
        <v>2.432E-4</v>
      </c>
      <c r="I9502" s="423"/>
      <c r="J9502" s="424">
        <v>3.7000000000000002E-3</v>
      </c>
      <c r="K9502" s="424"/>
      <c r="L9502" s="424"/>
    </row>
    <row r="9503" spans="1:12" ht="24" customHeight="1">
      <c r="A9503" s="300" t="s">
        <v>12986</v>
      </c>
      <c r="B9503" s="301" t="s">
        <v>13113</v>
      </c>
      <c r="C9503" s="300" t="s">
        <v>9</v>
      </c>
      <c r="D9503" s="300" t="s">
        <v>10809</v>
      </c>
      <c r="E9503" s="302" t="s">
        <v>51</v>
      </c>
      <c r="F9503" s="423" t="s">
        <v>13114</v>
      </c>
      <c r="G9503" s="423"/>
      <c r="H9503" s="423">
        <v>2.432E-4</v>
      </c>
      <c r="I9503" s="423"/>
      <c r="J9503" s="424">
        <v>2.8999999999999998E-3</v>
      </c>
      <c r="K9503" s="424"/>
      <c r="L9503" s="424"/>
    </row>
    <row r="9504" spans="1:12" ht="24" customHeight="1">
      <c r="A9504" s="300" t="s">
        <v>12986</v>
      </c>
      <c r="B9504" s="301" t="s">
        <v>13115</v>
      </c>
      <c r="C9504" s="300" t="s">
        <v>9</v>
      </c>
      <c r="D9504" s="300" t="s">
        <v>10810</v>
      </c>
      <c r="E9504" s="302" t="s">
        <v>51</v>
      </c>
      <c r="F9504" s="423" t="s">
        <v>13116</v>
      </c>
      <c r="G9504" s="423"/>
      <c r="H9504" s="423">
        <v>2.432E-4</v>
      </c>
      <c r="I9504" s="423"/>
      <c r="J9504" s="424">
        <v>6.4999999999999997E-3</v>
      </c>
      <c r="K9504" s="424"/>
      <c r="L9504" s="424"/>
    </row>
    <row r="9505" spans="1:12" ht="24" customHeight="1">
      <c r="A9505" s="300" t="s">
        <v>12986</v>
      </c>
      <c r="B9505" s="301" t="s">
        <v>13117</v>
      </c>
      <c r="C9505" s="300" t="s">
        <v>9</v>
      </c>
      <c r="D9505" s="300" t="s">
        <v>10837</v>
      </c>
      <c r="E9505" s="302" t="s">
        <v>51</v>
      </c>
      <c r="F9505" s="423" t="s">
        <v>13118</v>
      </c>
      <c r="G9505" s="423"/>
      <c r="H9505" s="423">
        <v>8.1999999999999994E-6</v>
      </c>
      <c r="I9505" s="423"/>
      <c r="J9505" s="424">
        <v>3.7000000000000002E-3</v>
      </c>
      <c r="K9505" s="424"/>
      <c r="L9505" s="424"/>
    </row>
    <row r="9506" spans="1:12" ht="24" customHeight="1">
      <c r="A9506" s="300" t="s">
        <v>12986</v>
      </c>
      <c r="B9506" s="301" t="s">
        <v>13003</v>
      </c>
      <c r="C9506" s="300" t="s">
        <v>9</v>
      </c>
      <c r="D9506" s="300" t="s">
        <v>7216</v>
      </c>
      <c r="E9506" s="302" t="s">
        <v>51</v>
      </c>
      <c r="F9506" s="423" t="s">
        <v>13004</v>
      </c>
      <c r="G9506" s="423"/>
      <c r="H9506" s="423">
        <v>4.8730000000000003E-4</v>
      </c>
      <c r="I9506" s="423"/>
      <c r="J9506" s="424">
        <v>1.6299999999999999E-2</v>
      </c>
      <c r="K9506" s="424"/>
      <c r="L9506" s="424"/>
    </row>
    <row r="9507" spans="1:12" ht="24" customHeight="1">
      <c r="A9507" s="300" t="s">
        <v>12986</v>
      </c>
      <c r="B9507" s="301" t="s">
        <v>13005</v>
      </c>
      <c r="C9507" s="300" t="s">
        <v>9</v>
      </c>
      <c r="D9507" s="300" t="s">
        <v>7393</v>
      </c>
      <c r="E9507" s="302" t="s">
        <v>12988</v>
      </c>
      <c r="F9507" s="423" t="s">
        <v>13006</v>
      </c>
      <c r="G9507" s="423"/>
      <c r="H9507" s="423">
        <v>2.9310000000000002E-4</v>
      </c>
      <c r="I9507" s="423"/>
      <c r="J9507" s="424">
        <v>1.5800000000000002E-2</v>
      </c>
      <c r="K9507" s="424"/>
      <c r="L9507" s="424"/>
    </row>
    <row r="9508" spans="1:12" ht="24" customHeight="1">
      <c r="A9508" s="300" t="s">
        <v>12986</v>
      </c>
      <c r="B9508" s="301" t="s">
        <v>13007</v>
      </c>
      <c r="C9508" s="300" t="s">
        <v>9</v>
      </c>
      <c r="D9508" s="300" t="s">
        <v>10619</v>
      </c>
      <c r="E9508" s="302" t="s">
        <v>51</v>
      </c>
      <c r="F9508" s="423" t="s">
        <v>13008</v>
      </c>
      <c r="G9508" s="423"/>
      <c r="H9508" s="423">
        <v>2.274E-4</v>
      </c>
      <c r="I9508" s="423"/>
      <c r="J9508" s="424">
        <v>4.3499999999999997E-2</v>
      </c>
      <c r="K9508" s="424"/>
      <c r="L9508" s="424"/>
    </row>
    <row r="9509" spans="1:12" ht="24" customHeight="1">
      <c r="A9509" s="300" t="s">
        <v>12986</v>
      </c>
      <c r="B9509" s="301" t="s">
        <v>13009</v>
      </c>
      <c r="C9509" s="300" t="s">
        <v>9</v>
      </c>
      <c r="D9509" s="300" t="s">
        <v>10769</v>
      </c>
      <c r="E9509" s="302" t="s">
        <v>51</v>
      </c>
      <c r="F9509" s="423" t="s">
        <v>13010</v>
      </c>
      <c r="G9509" s="423"/>
      <c r="H9509" s="423">
        <v>2.0439599999999999E-2</v>
      </c>
      <c r="I9509" s="423"/>
      <c r="J9509" s="424">
        <v>2.58E-2</v>
      </c>
      <c r="K9509" s="424"/>
      <c r="L9509" s="424"/>
    </row>
    <row r="9510" spans="1:12" ht="24" customHeight="1">
      <c r="A9510" s="300" t="s">
        <v>12986</v>
      </c>
      <c r="B9510" s="301" t="s">
        <v>13011</v>
      </c>
      <c r="C9510" s="300" t="s">
        <v>9</v>
      </c>
      <c r="D9510" s="300" t="s">
        <v>10929</v>
      </c>
      <c r="E9510" s="302" t="s">
        <v>51</v>
      </c>
      <c r="F9510" s="423" t="s">
        <v>13012</v>
      </c>
      <c r="G9510" s="423"/>
      <c r="H9510" s="423">
        <v>1.9709999999999999E-4</v>
      </c>
      <c r="I9510" s="423"/>
      <c r="J9510" s="424">
        <v>2.9700000000000001E-2</v>
      </c>
      <c r="K9510" s="424"/>
      <c r="L9510" s="424"/>
    </row>
    <row r="9511" spans="1:12" ht="17.100000000000001" customHeight="1">
      <c r="A9511" s="298"/>
      <c r="B9511" s="298"/>
      <c r="C9511" s="298"/>
      <c r="D9511" s="298"/>
      <c r="E9511" s="298"/>
      <c r="F9511" s="298"/>
      <c r="G9511" s="298"/>
      <c r="H9511" s="298"/>
      <c r="I9511" s="298"/>
      <c r="J9511" s="298" t="s">
        <v>12992</v>
      </c>
      <c r="K9511" s="298"/>
      <c r="L9511" s="298" t="s">
        <v>15117</v>
      </c>
    </row>
    <row r="9512" spans="1:12">
      <c r="A9512" s="414" t="s">
        <v>13056</v>
      </c>
      <c r="B9512" s="414"/>
      <c r="C9512" s="414"/>
      <c r="D9512" s="414"/>
      <c r="E9512" s="414"/>
      <c r="F9512" s="414"/>
      <c r="G9512" s="414"/>
      <c r="H9512" s="414"/>
      <c r="I9512" s="294"/>
      <c r="J9512" s="294"/>
      <c r="K9512" s="294"/>
      <c r="L9512" s="294"/>
    </row>
    <row r="9513" spans="1:12" ht="17.100000000000001" customHeight="1">
      <c r="A9513" s="294" t="s">
        <v>12978</v>
      </c>
      <c r="B9513" s="298" t="s">
        <v>12979</v>
      </c>
      <c r="C9513" s="294" t="s">
        <v>12980</v>
      </c>
      <c r="D9513" s="294" t="s">
        <v>12981</v>
      </c>
      <c r="E9513" s="299" t="s">
        <v>12982</v>
      </c>
      <c r="F9513" s="413" t="s">
        <v>12983</v>
      </c>
      <c r="G9513" s="413"/>
      <c r="H9513" s="413" t="s">
        <v>12984</v>
      </c>
      <c r="I9513" s="413"/>
      <c r="J9513" s="413" t="s">
        <v>12985</v>
      </c>
      <c r="K9513" s="413"/>
      <c r="L9513" s="413"/>
    </row>
    <row r="9514" spans="1:12" ht="24" customHeight="1">
      <c r="A9514" s="300" t="s">
        <v>12986</v>
      </c>
      <c r="B9514" s="301" t="s">
        <v>13057</v>
      </c>
      <c r="C9514" s="300" t="s">
        <v>9</v>
      </c>
      <c r="D9514" s="300" t="s">
        <v>12549</v>
      </c>
      <c r="E9514" s="302" t="s">
        <v>27</v>
      </c>
      <c r="F9514" s="423" t="s">
        <v>12948</v>
      </c>
      <c r="G9514" s="423"/>
      <c r="H9514" s="423">
        <v>0.18287120000000001</v>
      </c>
      <c r="I9514" s="423"/>
      <c r="J9514" s="424">
        <v>0.11890000000000001</v>
      </c>
      <c r="K9514" s="424"/>
      <c r="L9514" s="424"/>
    </row>
    <row r="9515" spans="1:12" ht="17.100000000000001" customHeight="1">
      <c r="A9515" s="298"/>
      <c r="B9515" s="298"/>
      <c r="C9515" s="298"/>
      <c r="D9515" s="298"/>
      <c r="E9515" s="298"/>
      <c r="F9515" s="298"/>
      <c r="G9515" s="298"/>
      <c r="H9515" s="298"/>
      <c r="I9515" s="298"/>
      <c r="J9515" s="298" t="s">
        <v>12992</v>
      </c>
      <c r="K9515" s="298"/>
      <c r="L9515" s="298" t="s">
        <v>12934</v>
      </c>
    </row>
    <row r="9516" spans="1:12">
      <c r="A9516" s="414" t="s">
        <v>13058</v>
      </c>
      <c r="B9516" s="414"/>
      <c r="C9516" s="414"/>
      <c r="D9516" s="414"/>
      <c r="E9516" s="414"/>
      <c r="F9516" s="414"/>
      <c r="G9516" s="414"/>
      <c r="H9516" s="414"/>
      <c r="I9516" s="294"/>
      <c r="J9516" s="294"/>
      <c r="K9516" s="294"/>
      <c r="L9516" s="294"/>
    </row>
    <row r="9517" spans="1:12" ht="17.100000000000001" customHeight="1">
      <c r="A9517" s="294" t="s">
        <v>12978</v>
      </c>
      <c r="B9517" s="298" t="s">
        <v>12979</v>
      </c>
      <c r="C9517" s="294" t="s">
        <v>12980</v>
      </c>
      <c r="D9517" s="294" t="s">
        <v>12981</v>
      </c>
      <c r="E9517" s="299" t="s">
        <v>12982</v>
      </c>
      <c r="F9517" s="413" t="s">
        <v>12983</v>
      </c>
      <c r="G9517" s="413"/>
      <c r="H9517" s="413" t="s">
        <v>12984</v>
      </c>
      <c r="I9517" s="413"/>
      <c r="J9517" s="413" t="s">
        <v>12985</v>
      </c>
      <c r="K9517" s="413"/>
      <c r="L9517" s="413"/>
    </row>
    <row r="9518" spans="1:12" ht="24" customHeight="1">
      <c r="A9518" s="300" t="s">
        <v>12986</v>
      </c>
      <c r="B9518" s="301" t="s">
        <v>13059</v>
      </c>
      <c r="C9518" s="300" t="s">
        <v>9</v>
      </c>
      <c r="D9518" s="300" t="s">
        <v>12535</v>
      </c>
      <c r="E9518" s="302" t="s">
        <v>27</v>
      </c>
      <c r="F9518" s="423" t="s">
        <v>12936</v>
      </c>
      <c r="G9518" s="423"/>
      <c r="H9518" s="423">
        <v>0.18287120000000001</v>
      </c>
      <c r="I9518" s="423"/>
      <c r="J9518" s="424">
        <v>9.1000000000000004E-3</v>
      </c>
      <c r="K9518" s="424"/>
      <c r="L9518" s="424"/>
    </row>
    <row r="9519" spans="1:12" ht="17.100000000000001" customHeight="1">
      <c r="A9519" s="298"/>
      <c r="B9519" s="298"/>
      <c r="C9519" s="298"/>
      <c r="D9519" s="298"/>
      <c r="E9519" s="298"/>
      <c r="F9519" s="298"/>
      <c r="G9519" s="298"/>
      <c r="H9519" s="298"/>
      <c r="I9519" s="298"/>
      <c r="J9519" s="298" t="s">
        <v>12992</v>
      </c>
      <c r="K9519" s="298"/>
      <c r="L9519" s="298" t="s">
        <v>12904</v>
      </c>
    </row>
    <row r="9520" spans="1:12">
      <c r="A9520" s="414" t="s">
        <v>13060</v>
      </c>
      <c r="B9520" s="414"/>
      <c r="C9520" s="414"/>
      <c r="D9520" s="414"/>
      <c r="E9520" s="414"/>
      <c r="F9520" s="414"/>
      <c r="G9520" s="414"/>
      <c r="H9520" s="414"/>
      <c r="I9520" s="294"/>
      <c r="J9520" s="294"/>
      <c r="K9520" s="294"/>
      <c r="L9520" s="294"/>
    </row>
    <row r="9521" spans="1:12" ht="17.100000000000001" customHeight="1">
      <c r="A9521" s="294" t="s">
        <v>12978</v>
      </c>
      <c r="B9521" s="298" t="s">
        <v>12979</v>
      </c>
      <c r="C9521" s="294" t="s">
        <v>12980</v>
      </c>
      <c r="D9521" s="294" t="s">
        <v>12981</v>
      </c>
      <c r="E9521" s="299" t="s">
        <v>12982</v>
      </c>
      <c r="F9521" s="413" t="s">
        <v>12983</v>
      </c>
      <c r="G9521" s="413"/>
      <c r="H9521" s="413" t="s">
        <v>12984</v>
      </c>
      <c r="I9521" s="413"/>
      <c r="J9521" s="413" t="s">
        <v>12985</v>
      </c>
      <c r="K9521" s="413"/>
      <c r="L9521" s="413"/>
    </row>
    <row r="9522" spans="1:12" ht="24" customHeight="1">
      <c r="A9522" s="300" t="s">
        <v>12986</v>
      </c>
      <c r="B9522" s="301" t="s">
        <v>13061</v>
      </c>
      <c r="C9522" s="300" t="s">
        <v>9</v>
      </c>
      <c r="D9522" s="300" t="s">
        <v>12522</v>
      </c>
      <c r="E9522" s="302" t="s">
        <v>27</v>
      </c>
      <c r="F9522" s="423" t="s">
        <v>12964</v>
      </c>
      <c r="G9522" s="423"/>
      <c r="H9522" s="423">
        <v>0.18287120000000001</v>
      </c>
      <c r="I9522" s="423"/>
      <c r="J9522" s="424">
        <v>0.4627</v>
      </c>
      <c r="K9522" s="424"/>
      <c r="L9522" s="424"/>
    </row>
    <row r="9523" spans="1:12" ht="24" customHeight="1">
      <c r="A9523" s="300" t="s">
        <v>12986</v>
      </c>
      <c r="B9523" s="301" t="s">
        <v>13062</v>
      </c>
      <c r="C9523" s="300" t="s">
        <v>9</v>
      </c>
      <c r="D9523" s="300" t="s">
        <v>12527</v>
      </c>
      <c r="E9523" s="302" t="s">
        <v>27</v>
      </c>
      <c r="F9523" s="423" t="s">
        <v>13063</v>
      </c>
      <c r="G9523" s="423"/>
      <c r="H9523" s="423">
        <v>0.18287120000000001</v>
      </c>
      <c r="I9523" s="423"/>
      <c r="J9523" s="424">
        <v>6.2199999999999998E-2</v>
      </c>
      <c r="K9523" s="424"/>
      <c r="L9523" s="424"/>
    </row>
    <row r="9524" spans="1:12" ht="17.100000000000001" customHeight="1">
      <c r="A9524" s="298"/>
      <c r="B9524" s="298"/>
      <c r="C9524" s="298"/>
      <c r="D9524" s="298"/>
      <c r="E9524" s="298"/>
      <c r="F9524" s="298"/>
      <c r="G9524" s="298"/>
      <c r="H9524" s="298"/>
      <c r="I9524" s="298"/>
      <c r="J9524" s="298" t="s">
        <v>12992</v>
      </c>
      <c r="K9524" s="298"/>
      <c r="L9524" s="298" t="s">
        <v>13491</v>
      </c>
    </row>
    <row r="9525" spans="1:12" ht="17.100000000000001" customHeight="1">
      <c r="A9525" s="294" t="s">
        <v>13014</v>
      </c>
      <c r="B9525" s="294"/>
      <c r="C9525" s="294"/>
      <c r="D9525" s="294"/>
      <c r="E9525" s="294"/>
      <c r="F9525" s="294"/>
      <c r="G9525" s="294"/>
      <c r="H9525" s="294"/>
      <c r="I9525" s="294"/>
      <c r="J9525" s="294"/>
      <c r="K9525" s="294"/>
      <c r="L9525" s="294"/>
    </row>
    <row r="9526" spans="1:12" ht="17.100000000000001" customHeight="1">
      <c r="A9526" s="298"/>
      <c r="B9526" s="298"/>
      <c r="C9526" s="298"/>
      <c r="D9526" s="298"/>
      <c r="E9526" s="298"/>
      <c r="F9526" s="298"/>
      <c r="G9526" s="298"/>
      <c r="H9526" s="298"/>
      <c r="I9526" s="298"/>
      <c r="J9526" s="298" t="s">
        <v>13015</v>
      </c>
      <c r="K9526" s="298"/>
      <c r="L9526" s="298" t="s">
        <v>15118</v>
      </c>
    </row>
    <row r="9527" spans="1:12" ht="17.100000000000001" customHeight="1">
      <c r="A9527" s="298"/>
      <c r="B9527" s="298"/>
      <c r="C9527" s="298"/>
      <c r="D9527" s="298"/>
      <c r="E9527" s="298"/>
      <c r="F9527" s="298"/>
      <c r="G9527" s="298"/>
      <c r="H9527" s="298"/>
      <c r="I9527" s="298"/>
      <c r="J9527" s="298" t="s">
        <v>13017</v>
      </c>
      <c r="K9527" s="298" t="s">
        <v>13018</v>
      </c>
      <c r="L9527" s="298" t="s">
        <v>14249</v>
      </c>
    </row>
    <row r="9528" spans="1:12" ht="17.100000000000001" customHeight="1">
      <c r="A9528" s="298"/>
      <c r="B9528" s="298"/>
      <c r="C9528" s="298"/>
      <c r="D9528" s="298"/>
      <c r="E9528" s="298"/>
      <c r="F9528" s="298"/>
      <c r="G9528" s="298"/>
      <c r="H9528" s="298"/>
      <c r="I9528" s="298"/>
      <c r="J9528" s="298" t="s">
        <v>13020</v>
      </c>
      <c r="K9528" s="298"/>
      <c r="L9528" s="298" t="s">
        <v>15119</v>
      </c>
    </row>
    <row r="9529" spans="1:12" ht="17.100000000000001" customHeight="1">
      <c r="A9529" s="298"/>
      <c r="B9529" s="298"/>
      <c r="C9529" s="298"/>
      <c r="D9529" s="298"/>
      <c r="E9529" s="298"/>
      <c r="F9529" s="298"/>
      <c r="G9529" s="298"/>
      <c r="H9529" s="298"/>
      <c r="I9529" s="298"/>
      <c r="J9529" s="298" t="s">
        <v>13022</v>
      </c>
      <c r="K9529" s="298" t="s">
        <v>12974</v>
      </c>
      <c r="L9529" s="298" t="s">
        <v>15120</v>
      </c>
    </row>
    <row r="9530" spans="1:12" ht="17.100000000000001" customHeight="1">
      <c r="A9530" s="298"/>
      <c r="B9530" s="298"/>
      <c r="C9530" s="298"/>
      <c r="D9530" s="298"/>
      <c r="E9530" s="298"/>
      <c r="F9530" s="298"/>
      <c r="G9530" s="298"/>
      <c r="H9530" s="298"/>
      <c r="I9530" s="298"/>
      <c r="J9530" s="298" t="s">
        <v>13024</v>
      </c>
      <c r="K9530" s="298"/>
      <c r="L9530" s="298" t="s">
        <v>15121</v>
      </c>
    </row>
    <row r="9531" spans="1:12" ht="30" customHeight="1">
      <c r="A9531" s="299"/>
      <c r="B9531" s="299"/>
      <c r="C9531" s="299"/>
      <c r="D9531" s="299"/>
      <c r="E9531" s="299"/>
      <c r="F9531" s="299"/>
      <c r="G9531" s="299"/>
      <c r="H9531" s="299"/>
      <c r="I9531" s="299"/>
      <c r="J9531" s="299"/>
      <c r="K9531" s="299"/>
      <c r="L9531" s="299"/>
    </row>
    <row r="9532" spans="1:12" ht="36" customHeight="1">
      <c r="A9532" s="295" t="s">
        <v>15122</v>
      </c>
      <c r="B9532" s="296" t="s">
        <v>15123</v>
      </c>
      <c r="C9532" s="295" t="s">
        <v>9</v>
      </c>
      <c r="D9532" s="295" t="s">
        <v>6518</v>
      </c>
      <c r="E9532" s="297" t="s">
        <v>51</v>
      </c>
      <c r="F9532" s="296"/>
      <c r="G9532" s="296"/>
      <c r="H9532" s="296"/>
      <c r="I9532" s="296"/>
      <c r="J9532" s="296"/>
      <c r="K9532" s="296"/>
      <c r="L9532" s="296"/>
    </row>
    <row r="9533" spans="1:12">
      <c r="A9533" s="414" t="s">
        <v>12977</v>
      </c>
      <c r="B9533" s="414"/>
      <c r="C9533" s="414"/>
      <c r="D9533" s="414"/>
      <c r="E9533" s="414"/>
      <c r="F9533" s="414"/>
      <c r="G9533" s="414"/>
      <c r="H9533" s="414"/>
      <c r="I9533" s="294"/>
      <c r="J9533" s="294"/>
      <c r="K9533" s="294"/>
      <c r="L9533" s="294"/>
    </row>
    <row r="9534" spans="1:12" ht="17.100000000000001" customHeight="1">
      <c r="A9534" s="294" t="s">
        <v>12978</v>
      </c>
      <c r="B9534" s="298" t="s">
        <v>12979</v>
      </c>
      <c r="C9534" s="294" t="s">
        <v>12980</v>
      </c>
      <c r="D9534" s="294" t="s">
        <v>12981</v>
      </c>
      <c r="E9534" s="299" t="s">
        <v>12982</v>
      </c>
      <c r="F9534" s="413" t="s">
        <v>12983</v>
      </c>
      <c r="G9534" s="413"/>
      <c r="H9534" s="413" t="s">
        <v>12984</v>
      </c>
      <c r="I9534" s="413"/>
      <c r="J9534" s="413" t="s">
        <v>12985</v>
      </c>
      <c r="K9534" s="413"/>
      <c r="L9534" s="413"/>
    </row>
    <row r="9535" spans="1:12" ht="60" customHeight="1">
      <c r="A9535" s="300" t="s">
        <v>12986</v>
      </c>
      <c r="B9535" s="301" t="s">
        <v>13452</v>
      </c>
      <c r="C9535" s="300" t="s">
        <v>9</v>
      </c>
      <c r="D9535" s="300" t="s">
        <v>10773</v>
      </c>
      <c r="E9535" s="302" t="s">
        <v>51</v>
      </c>
      <c r="F9535" s="423" t="s">
        <v>13453</v>
      </c>
      <c r="G9535" s="423"/>
      <c r="H9535" s="423">
        <v>1.1800000000000001E-5</v>
      </c>
      <c r="I9535" s="423"/>
      <c r="J9535" s="424">
        <v>2.8744999999999998</v>
      </c>
      <c r="K9535" s="424"/>
      <c r="L9535" s="424"/>
    </row>
    <row r="9536" spans="1:12" ht="24" customHeight="1">
      <c r="A9536" s="300" t="s">
        <v>12986</v>
      </c>
      <c r="B9536" s="301" t="s">
        <v>12987</v>
      </c>
      <c r="C9536" s="300" t="s">
        <v>9</v>
      </c>
      <c r="D9536" s="300" t="s">
        <v>9831</v>
      </c>
      <c r="E9536" s="302" t="s">
        <v>12988</v>
      </c>
      <c r="F9536" s="423" t="s">
        <v>12989</v>
      </c>
      <c r="G9536" s="423"/>
      <c r="H9536" s="423">
        <v>5.5426E-3</v>
      </c>
      <c r="I9536" s="423"/>
      <c r="J9536" s="424">
        <v>5.6099999999999997E-2</v>
      </c>
      <c r="K9536" s="424"/>
      <c r="L9536" s="424"/>
    </row>
    <row r="9537" spans="1:12" ht="36" customHeight="1">
      <c r="A9537" s="300" t="s">
        <v>12986</v>
      </c>
      <c r="B9537" s="301" t="s">
        <v>12990</v>
      </c>
      <c r="C9537" s="300" t="s">
        <v>9</v>
      </c>
      <c r="D9537" s="300" t="s">
        <v>11426</v>
      </c>
      <c r="E9537" s="302" t="s">
        <v>51</v>
      </c>
      <c r="F9537" s="423" t="s">
        <v>12991</v>
      </c>
      <c r="G9537" s="423"/>
      <c r="H9537" s="423">
        <v>2.9040000000000001E-4</v>
      </c>
      <c r="I9537" s="423"/>
      <c r="J9537" s="424">
        <v>3.8399999999999997E-2</v>
      </c>
      <c r="K9537" s="424"/>
      <c r="L9537" s="424"/>
    </row>
    <row r="9538" spans="1:12" ht="24" customHeight="1">
      <c r="A9538" s="300" t="s">
        <v>12986</v>
      </c>
      <c r="B9538" s="301" t="s">
        <v>13286</v>
      </c>
      <c r="C9538" s="300" t="s">
        <v>9</v>
      </c>
      <c r="D9538" s="300" t="s">
        <v>8076</v>
      </c>
      <c r="E9538" s="302" t="s">
        <v>51</v>
      </c>
      <c r="F9538" s="423" t="s">
        <v>13287</v>
      </c>
      <c r="G9538" s="423"/>
      <c r="H9538" s="423">
        <v>2.9999999999999999E-7</v>
      </c>
      <c r="I9538" s="423"/>
      <c r="J9538" s="424">
        <v>3.8E-3</v>
      </c>
      <c r="K9538" s="424"/>
      <c r="L9538" s="424"/>
    </row>
    <row r="9539" spans="1:12" ht="24" customHeight="1">
      <c r="A9539" s="300" t="s">
        <v>12986</v>
      </c>
      <c r="B9539" s="301" t="s">
        <v>13085</v>
      </c>
      <c r="C9539" s="300" t="s">
        <v>9</v>
      </c>
      <c r="D9539" s="300" t="s">
        <v>7909</v>
      </c>
      <c r="E9539" s="302" t="s">
        <v>51</v>
      </c>
      <c r="F9539" s="423" t="s">
        <v>13086</v>
      </c>
      <c r="G9539" s="423"/>
      <c r="H9539" s="423">
        <v>1.5410000000000001E-4</v>
      </c>
      <c r="I9539" s="423"/>
      <c r="J9539" s="424">
        <v>1.6E-2</v>
      </c>
      <c r="K9539" s="424"/>
      <c r="L9539" s="424"/>
    </row>
    <row r="9540" spans="1:12" ht="24" customHeight="1">
      <c r="A9540" s="300" t="s">
        <v>12986</v>
      </c>
      <c r="B9540" s="301" t="s">
        <v>13087</v>
      </c>
      <c r="C9540" s="300" t="s">
        <v>9</v>
      </c>
      <c r="D9540" s="300" t="s">
        <v>8873</v>
      </c>
      <c r="E9540" s="302" t="s">
        <v>51</v>
      </c>
      <c r="F9540" s="423" t="s">
        <v>13088</v>
      </c>
      <c r="G9540" s="423"/>
      <c r="H9540" s="423">
        <v>1.47E-5</v>
      </c>
      <c r="I9540" s="423"/>
      <c r="J9540" s="424">
        <v>1.2800000000000001E-2</v>
      </c>
      <c r="K9540" s="424"/>
      <c r="L9540" s="424"/>
    </row>
    <row r="9541" spans="1:12" ht="48" customHeight="1">
      <c r="A9541" s="300" t="s">
        <v>12986</v>
      </c>
      <c r="B9541" s="301" t="s">
        <v>13089</v>
      </c>
      <c r="C9541" s="300" t="s">
        <v>9</v>
      </c>
      <c r="D9541" s="300" t="s">
        <v>9227</v>
      </c>
      <c r="E9541" s="302" t="s">
        <v>51</v>
      </c>
      <c r="F9541" s="423" t="s">
        <v>13090</v>
      </c>
      <c r="G9541" s="423"/>
      <c r="H9541" s="423">
        <v>1.0200000000000001E-5</v>
      </c>
      <c r="I9541" s="423"/>
      <c r="J9541" s="424">
        <v>1.3599999999999999E-2</v>
      </c>
      <c r="K9541" s="424"/>
      <c r="L9541" s="424"/>
    </row>
    <row r="9542" spans="1:12" ht="24" customHeight="1">
      <c r="A9542" s="300" t="s">
        <v>12986</v>
      </c>
      <c r="B9542" s="301" t="s">
        <v>13091</v>
      </c>
      <c r="C9542" s="300" t="s">
        <v>9</v>
      </c>
      <c r="D9542" s="300" t="s">
        <v>9580</v>
      </c>
      <c r="E9542" s="302" t="s">
        <v>51</v>
      </c>
      <c r="F9542" s="423" t="s">
        <v>13092</v>
      </c>
      <c r="G9542" s="423"/>
      <c r="H9542" s="423">
        <v>1.01E-5</v>
      </c>
      <c r="I9542" s="423"/>
      <c r="J9542" s="424">
        <v>9.1000000000000004E-3</v>
      </c>
      <c r="K9542" s="424"/>
      <c r="L9542" s="424"/>
    </row>
    <row r="9543" spans="1:12" ht="17.100000000000001" customHeight="1">
      <c r="A9543" s="298"/>
      <c r="B9543" s="298"/>
      <c r="C9543" s="298"/>
      <c r="D9543" s="298"/>
      <c r="E9543" s="298"/>
      <c r="F9543" s="298"/>
      <c r="G9543" s="298"/>
      <c r="H9543" s="298"/>
      <c r="I9543" s="298"/>
      <c r="J9543" s="298" t="s">
        <v>12992</v>
      </c>
      <c r="K9543" s="298"/>
      <c r="L9543" s="298" t="s">
        <v>15124</v>
      </c>
    </row>
    <row r="9544" spans="1:12">
      <c r="A9544" s="414" t="s">
        <v>12994</v>
      </c>
      <c r="B9544" s="414"/>
      <c r="C9544" s="414"/>
      <c r="D9544" s="414"/>
      <c r="E9544" s="414"/>
      <c r="F9544" s="414"/>
      <c r="G9544" s="414"/>
      <c r="H9544" s="414"/>
      <c r="I9544" s="294"/>
      <c r="J9544" s="294"/>
      <c r="K9544" s="294"/>
      <c r="L9544" s="294"/>
    </row>
    <row r="9545" spans="1:12" ht="17.100000000000001" customHeight="1">
      <c r="A9545" s="294" t="s">
        <v>12978</v>
      </c>
      <c r="B9545" s="298" t="s">
        <v>12979</v>
      </c>
      <c r="C9545" s="294" t="s">
        <v>12980</v>
      </c>
      <c r="D9545" s="294" t="s">
        <v>12981</v>
      </c>
      <c r="E9545" s="299" t="s">
        <v>12982</v>
      </c>
      <c r="F9545" s="413" t="s">
        <v>12983</v>
      </c>
      <c r="G9545" s="413"/>
      <c r="H9545" s="413" t="s">
        <v>12984</v>
      </c>
      <c r="I9545" s="413"/>
      <c r="J9545" s="413" t="s">
        <v>12985</v>
      </c>
      <c r="K9545" s="413"/>
      <c r="L9545" s="413"/>
    </row>
    <row r="9546" spans="1:12" ht="24" customHeight="1">
      <c r="A9546" s="300" t="s">
        <v>12986</v>
      </c>
      <c r="B9546" s="301" t="s">
        <v>13455</v>
      </c>
      <c r="C9546" s="300" t="s">
        <v>9</v>
      </c>
      <c r="D9546" s="300" t="s">
        <v>10142</v>
      </c>
      <c r="E9546" s="302" t="s">
        <v>27</v>
      </c>
      <c r="F9546" s="423" t="s">
        <v>13456</v>
      </c>
      <c r="G9546" s="423"/>
      <c r="H9546" s="423">
        <v>0.14037830000000001</v>
      </c>
      <c r="I9546" s="423"/>
      <c r="J9546" s="424">
        <v>0.94330000000000003</v>
      </c>
      <c r="K9546" s="424"/>
      <c r="L9546" s="424"/>
    </row>
    <row r="9547" spans="1:12" ht="24" customHeight="1">
      <c r="A9547" s="300" t="s">
        <v>12986</v>
      </c>
      <c r="B9547" s="301" t="s">
        <v>13185</v>
      </c>
      <c r="C9547" s="300" t="s">
        <v>9</v>
      </c>
      <c r="D9547" s="300" t="s">
        <v>10150</v>
      </c>
      <c r="E9547" s="302" t="s">
        <v>27</v>
      </c>
      <c r="F9547" s="423" t="s">
        <v>13186</v>
      </c>
      <c r="G9547" s="423"/>
      <c r="H9547" s="423">
        <v>4.2491999999999999E-3</v>
      </c>
      <c r="I9547" s="423"/>
      <c r="J9547" s="424">
        <v>2.18E-2</v>
      </c>
      <c r="K9547" s="424"/>
      <c r="L9547" s="424"/>
    </row>
    <row r="9548" spans="1:12" ht="24" customHeight="1">
      <c r="A9548" s="300" t="s">
        <v>12986</v>
      </c>
      <c r="B9548" s="301" t="s">
        <v>13192</v>
      </c>
      <c r="C9548" s="300" t="s">
        <v>9</v>
      </c>
      <c r="D9548" s="300" t="s">
        <v>10306</v>
      </c>
      <c r="E9548" s="302" t="s">
        <v>27</v>
      </c>
      <c r="F9548" s="423" t="s">
        <v>13134</v>
      </c>
      <c r="G9548" s="423"/>
      <c r="H9548" s="423">
        <v>0.1254046</v>
      </c>
      <c r="I9548" s="423"/>
      <c r="J9548" s="424">
        <v>0.87160000000000004</v>
      </c>
      <c r="K9548" s="424"/>
      <c r="L9548" s="424"/>
    </row>
    <row r="9549" spans="1:12" ht="24" customHeight="1">
      <c r="A9549" s="300" t="s">
        <v>12986</v>
      </c>
      <c r="B9549" s="301" t="s">
        <v>13093</v>
      </c>
      <c r="C9549" s="300" t="s">
        <v>9</v>
      </c>
      <c r="D9549" s="300" t="s">
        <v>10857</v>
      </c>
      <c r="E9549" s="302" t="s">
        <v>27</v>
      </c>
      <c r="F9549" s="423" t="s">
        <v>13094</v>
      </c>
      <c r="G9549" s="423"/>
      <c r="H9549" s="423">
        <v>0.13767119999999999</v>
      </c>
      <c r="I9549" s="423"/>
      <c r="J9549" s="424">
        <v>0.71179999999999999</v>
      </c>
      <c r="K9549" s="424"/>
      <c r="L9549" s="424"/>
    </row>
    <row r="9550" spans="1:12" ht="17.100000000000001" customHeight="1">
      <c r="A9550" s="298"/>
      <c r="B9550" s="298"/>
      <c r="C9550" s="298"/>
      <c r="D9550" s="298"/>
      <c r="E9550" s="298"/>
      <c r="F9550" s="298"/>
      <c r="G9550" s="298"/>
      <c r="H9550" s="298"/>
      <c r="I9550" s="298"/>
      <c r="J9550" s="298" t="s">
        <v>12992</v>
      </c>
      <c r="K9550" s="298"/>
      <c r="L9550" s="298" t="s">
        <v>15125</v>
      </c>
    </row>
    <row r="9551" spans="1:12">
      <c r="A9551" s="414" t="s">
        <v>12998</v>
      </c>
      <c r="B9551" s="414"/>
      <c r="C9551" s="414"/>
      <c r="D9551" s="414"/>
      <c r="E9551" s="414"/>
      <c r="F9551" s="414"/>
      <c r="G9551" s="414"/>
      <c r="H9551" s="414"/>
      <c r="I9551" s="294"/>
      <c r="J9551" s="294"/>
      <c r="K9551" s="294"/>
      <c r="L9551" s="294"/>
    </row>
    <row r="9552" spans="1:12" ht="17.100000000000001" customHeight="1">
      <c r="A9552" s="294" t="s">
        <v>12978</v>
      </c>
      <c r="B9552" s="298" t="s">
        <v>12979</v>
      </c>
      <c r="C9552" s="294" t="s">
        <v>12980</v>
      </c>
      <c r="D9552" s="294" t="s">
        <v>12981</v>
      </c>
      <c r="E9552" s="299" t="s">
        <v>12982</v>
      </c>
      <c r="F9552" s="413" t="s">
        <v>12983</v>
      </c>
      <c r="G9552" s="413"/>
      <c r="H9552" s="413" t="s">
        <v>12984</v>
      </c>
      <c r="I9552" s="413"/>
      <c r="J9552" s="413" t="s">
        <v>12985</v>
      </c>
      <c r="K9552" s="413"/>
      <c r="L9552" s="413"/>
    </row>
    <row r="9553" spans="1:12" ht="24" customHeight="1">
      <c r="A9553" s="300" t="s">
        <v>12986</v>
      </c>
      <c r="B9553" s="301" t="s">
        <v>15126</v>
      </c>
      <c r="C9553" s="300" t="s">
        <v>9</v>
      </c>
      <c r="D9553" s="300" t="s">
        <v>7745</v>
      </c>
      <c r="E9553" s="302" t="s">
        <v>51</v>
      </c>
      <c r="F9553" s="423" t="s">
        <v>15127</v>
      </c>
      <c r="G9553" s="423"/>
      <c r="H9553" s="423">
        <v>1</v>
      </c>
      <c r="I9553" s="423"/>
      <c r="J9553" s="424">
        <v>149.41999999999999</v>
      </c>
      <c r="K9553" s="424"/>
      <c r="L9553" s="424"/>
    </row>
    <row r="9554" spans="1:12" ht="24" customHeight="1">
      <c r="A9554" s="300" t="s">
        <v>12986</v>
      </c>
      <c r="B9554" s="301" t="s">
        <v>13460</v>
      </c>
      <c r="C9554" s="300" t="s">
        <v>9</v>
      </c>
      <c r="D9554" s="300" t="s">
        <v>10129</v>
      </c>
      <c r="E9554" s="302" t="s">
        <v>93</v>
      </c>
      <c r="F9554" s="423" t="s">
        <v>13461</v>
      </c>
      <c r="G9554" s="423"/>
      <c r="H9554" s="423">
        <v>0.37967580000000001</v>
      </c>
      <c r="I9554" s="423"/>
      <c r="J9554" s="424">
        <v>1.4883</v>
      </c>
      <c r="K9554" s="424"/>
      <c r="L9554" s="424"/>
    </row>
    <row r="9555" spans="1:12" ht="24" customHeight="1">
      <c r="A9555" s="300" t="s">
        <v>12986</v>
      </c>
      <c r="B9555" s="301" t="s">
        <v>13003</v>
      </c>
      <c r="C9555" s="300" t="s">
        <v>9</v>
      </c>
      <c r="D9555" s="300" t="s">
        <v>7216</v>
      </c>
      <c r="E9555" s="302" t="s">
        <v>51</v>
      </c>
      <c r="F9555" s="423" t="s">
        <v>13004</v>
      </c>
      <c r="G9555" s="423"/>
      <c r="H9555" s="423">
        <v>1.0748000000000001E-3</v>
      </c>
      <c r="I9555" s="423"/>
      <c r="J9555" s="424">
        <v>3.5900000000000001E-2</v>
      </c>
      <c r="K9555" s="424"/>
      <c r="L9555" s="424"/>
    </row>
    <row r="9556" spans="1:12" ht="24" customHeight="1">
      <c r="A9556" s="300" t="s">
        <v>12986</v>
      </c>
      <c r="B9556" s="301" t="s">
        <v>13005</v>
      </c>
      <c r="C9556" s="300" t="s">
        <v>9</v>
      </c>
      <c r="D9556" s="300" t="s">
        <v>7393</v>
      </c>
      <c r="E9556" s="302" t="s">
        <v>12988</v>
      </c>
      <c r="F9556" s="423" t="s">
        <v>13006</v>
      </c>
      <c r="G9556" s="423"/>
      <c r="H9556" s="423">
        <v>6.4650000000000005E-4</v>
      </c>
      <c r="I9556" s="423"/>
      <c r="J9556" s="424">
        <v>3.49E-2</v>
      </c>
      <c r="K9556" s="424"/>
      <c r="L9556" s="424"/>
    </row>
    <row r="9557" spans="1:12" ht="24" customHeight="1">
      <c r="A9557" s="300" t="s">
        <v>12986</v>
      </c>
      <c r="B9557" s="301" t="s">
        <v>13007</v>
      </c>
      <c r="C9557" s="300" t="s">
        <v>9</v>
      </c>
      <c r="D9557" s="300" t="s">
        <v>10619</v>
      </c>
      <c r="E9557" s="302" t="s">
        <v>51</v>
      </c>
      <c r="F9557" s="423" t="s">
        <v>13008</v>
      </c>
      <c r="G9557" s="423"/>
      <c r="H9557" s="423">
        <v>5.0149999999999999E-4</v>
      </c>
      <c r="I9557" s="423"/>
      <c r="J9557" s="424">
        <v>9.5899999999999999E-2</v>
      </c>
      <c r="K9557" s="424"/>
      <c r="L9557" s="424"/>
    </row>
    <row r="9558" spans="1:12" ht="24" customHeight="1">
      <c r="A9558" s="300" t="s">
        <v>12986</v>
      </c>
      <c r="B9558" s="301" t="s">
        <v>13009</v>
      </c>
      <c r="C9558" s="300" t="s">
        <v>9</v>
      </c>
      <c r="D9558" s="300" t="s">
        <v>10769</v>
      </c>
      <c r="E9558" s="302" t="s">
        <v>51</v>
      </c>
      <c r="F9558" s="423" t="s">
        <v>13010</v>
      </c>
      <c r="G9558" s="423"/>
      <c r="H9558" s="423">
        <v>4.5091899999999997E-2</v>
      </c>
      <c r="I9558" s="423"/>
      <c r="J9558" s="424">
        <v>5.6800000000000003E-2</v>
      </c>
      <c r="K9558" s="424"/>
      <c r="L9558" s="424"/>
    </row>
    <row r="9559" spans="1:12" ht="24" customHeight="1">
      <c r="A9559" s="300" t="s">
        <v>12986</v>
      </c>
      <c r="B9559" s="301" t="s">
        <v>13011</v>
      </c>
      <c r="C9559" s="300" t="s">
        <v>9</v>
      </c>
      <c r="D9559" s="300" t="s">
        <v>10929</v>
      </c>
      <c r="E9559" s="302" t="s">
        <v>51</v>
      </c>
      <c r="F9559" s="423" t="s">
        <v>13012</v>
      </c>
      <c r="G9559" s="423"/>
      <c r="H9559" s="423">
        <v>4.3459999999999999E-4</v>
      </c>
      <c r="I9559" s="423"/>
      <c r="J9559" s="424">
        <v>6.54E-2</v>
      </c>
      <c r="K9559" s="424"/>
      <c r="L9559" s="424"/>
    </row>
    <row r="9560" spans="1:12" ht="24" customHeight="1">
      <c r="A9560" s="300" t="s">
        <v>12986</v>
      </c>
      <c r="B9560" s="301" t="s">
        <v>13144</v>
      </c>
      <c r="C9560" s="300" t="s">
        <v>9</v>
      </c>
      <c r="D9560" s="300" t="s">
        <v>7134</v>
      </c>
      <c r="E9560" s="302" t="s">
        <v>13145</v>
      </c>
      <c r="F9560" s="423" t="s">
        <v>13146</v>
      </c>
      <c r="G9560" s="423"/>
      <c r="H9560" s="423">
        <v>3.4948399999999998E-2</v>
      </c>
      <c r="I9560" s="423"/>
      <c r="J9560" s="424">
        <v>2.1930000000000001</v>
      </c>
      <c r="K9560" s="424"/>
      <c r="L9560" s="424"/>
    </row>
    <row r="9561" spans="1:12" ht="24" customHeight="1">
      <c r="A9561" s="300" t="s">
        <v>12986</v>
      </c>
      <c r="B9561" s="301" t="s">
        <v>13339</v>
      </c>
      <c r="C9561" s="300" t="s">
        <v>9</v>
      </c>
      <c r="D9561" s="300" t="s">
        <v>9085</v>
      </c>
      <c r="E9561" s="302" t="s">
        <v>93</v>
      </c>
      <c r="F9561" s="423" t="s">
        <v>13340</v>
      </c>
      <c r="G9561" s="423"/>
      <c r="H9561" s="423">
        <v>1.2934000000000001E-3</v>
      </c>
      <c r="I9561" s="423"/>
      <c r="J9561" s="424">
        <v>5.7999999999999996E-3</v>
      </c>
      <c r="K9561" s="424"/>
      <c r="L9561" s="424"/>
    </row>
    <row r="9562" spans="1:12" ht="24" customHeight="1">
      <c r="A9562" s="300" t="s">
        <v>12986</v>
      </c>
      <c r="B9562" s="301" t="s">
        <v>13099</v>
      </c>
      <c r="C9562" s="300" t="s">
        <v>9</v>
      </c>
      <c r="D9562" s="300" t="s">
        <v>7224</v>
      </c>
      <c r="E9562" s="302" t="s">
        <v>51</v>
      </c>
      <c r="F9562" s="423" t="s">
        <v>13100</v>
      </c>
      <c r="G9562" s="423"/>
      <c r="H9562" s="423">
        <v>1.8204E-3</v>
      </c>
      <c r="I9562" s="423"/>
      <c r="J9562" s="424">
        <v>1.67E-2</v>
      </c>
      <c r="K9562" s="424"/>
      <c r="L9562" s="424"/>
    </row>
    <row r="9563" spans="1:12" ht="24" customHeight="1">
      <c r="A9563" s="300" t="s">
        <v>12986</v>
      </c>
      <c r="B9563" s="301" t="s">
        <v>13101</v>
      </c>
      <c r="C9563" s="300" t="s">
        <v>9</v>
      </c>
      <c r="D9563" s="300" t="s">
        <v>7359</v>
      </c>
      <c r="E9563" s="302" t="s">
        <v>51</v>
      </c>
      <c r="F9563" s="423" t="s">
        <v>13102</v>
      </c>
      <c r="G9563" s="423"/>
      <c r="H9563" s="423">
        <v>5.8600000000000001E-5</v>
      </c>
      <c r="I9563" s="423"/>
      <c r="J9563" s="424">
        <v>7.4999999999999997E-3</v>
      </c>
      <c r="K9563" s="424"/>
      <c r="L9563" s="424"/>
    </row>
    <row r="9564" spans="1:12" ht="24" customHeight="1">
      <c r="A9564" s="300" t="s">
        <v>12986</v>
      </c>
      <c r="B9564" s="301" t="s">
        <v>13103</v>
      </c>
      <c r="C9564" s="300" t="s">
        <v>9</v>
      </c>
      <c r="D9564" s="300" t="s">
        <v>8851</v>
      </c>
      <c r="E9564" s="302" t="s">
        <v>51</v>
      </c>
      <c r="F9564" s="423" t="s">
        <v>13104</v>
      </c>
      <c r="G9564" s="423"/>
      <c r="H9564" s="423">
        <v>4.6999999999999997E-5</v>
      </c>
      <c r="I9564" s="423"/>
      <c r="J9564" s="424">
        <v>9.1000000000000004E-3</v>
      </c>
      <c r="K9564" s="424"/>
      <c r="L9564" s="424"/>
    </row>
    <row r="9565" spans="1:12" ht="24" customHeight="1">
      <c r="A9565" s="300" t="s">
        <v>12986</v>
      </c>
      <c r="B9565" s="301" t="s">
        <v>13105</v>
      </c>
      <c r="C9565" s="300" t="s">
        <v>9</v>
      </c>
      <c r="D9565" s="300" t="s">
        <v>8852</v>
      </c>
      <c r="E9565" s="302" t="s">
        <v>51</v>
      </c>
      <c r="F9565" s="423" t="s">
        <v>13106</v>
      </c>
      <c r="G9565" s="423"/>
      <c r="H9565" s="423">
        <v>1.01E-5</v>
      </c>
      <c r="I9565" s="423"/>
      <c r="J9565" s="424">
        <v>5.4999999999999997E-3</v>
      </c>
      <c r="K9565" s="424"/>
      <c r="L9565" s="424"/>
    </row>
    <row r="9566" spans="1:12" ht="24" customHeight="1">
      <c r="A9566" s="300" t="s">
        <v>12986</v>
      </c>
      <c r="B9566" s="301" t="s">
        <v>13107</v>
      </c>
      <c r="C9566" s="300" t="s">
        <v>9</v>
      </c>
      <c r="D9566" s="300" t="s">
        <v>9000</v>
      </c>
      <c r="E9566" s="302" t="s">
        <v>51</v>
      </c>
      <c r="F9566" s="423" t="s">
        <v>13108</v>
      </c>
      <c r="G9566" s="423"/>
      <c r="H9566" s="423">
        <v>2.0722000000000002E-3</v>
      </c>
      <c r="I9566" s="423"/>
      <c r="J9566" s="424">
        <v>1.4E-2</v>
      </c>
      <c r="K9566" s="424"/>
      <c r="L9566" s="424"/>
    </row>
    <row r="9567" spans="1:12" ht="24" customHeight="1">
      <c r="A9567" s="300" t="s">
        <v>12986</v>
      </c>
      <c r="B9567" s="301" t="s">
        <v>13109</v>
      </c>
      <c r="C9567" s="300" t="s">
        <v>9</v>
      </c>
      <c r="D9567" s="300" t="s">
        <v>9574</v>
      </c>
      <c r="E9567" s="302" t="s">
        <v>51</v>
      </c>
      <c r="F9567" s="423" t="s">
        <v>13110</v>
      </c>
      <c r="G9567" s="423"/>
      <c r="H9567" s="423">
        <v>6.5709999999999998E-4</v>
      </c>
      <c r="I9567" s="423"/>
      <c r="J9567" s="424">
        <v>5.7999999999999996E-3</v>
      </c>
      <c r="K9567" s="424"/>
      <c r="L9567" s="424"/>
    </row>
    <row r="9568" spans="1:12" ht="24" customHeight="1">
      <c r="A9568" s="300" t="s">
        <v>12986</v>
      </c>
      <c r="B9568" s="301" t="s">
        <v>13111</v>
      </c>
      <c r="C9568" s="300" t="s">
        <v>9</v>
      </c>
      <c r="D9568" s="300" t="s">
        <v>10714</v>
      </c>
      <c r="E9568" s="302" t="s">
        <v>93</v>
      </c>
      <c r="F9568" s="423" t="s">
        <v>13112</v>
      </c>
      <c r="G9568" s="423"/>
      <c r="H9568" s="423">
        <v>3.4539999999999999E-4</v>
      </c>
      <c r="I9568" s="423"/>
      <c r="J9568" s="424">
        <v>5.3E-3</v>
      </c>
      <c r="K9568" s="424"/>
      <c r="L9568" s="424"/>
    </row>
    <row r="9569" spans="1:12" ht="24" customHeight="1">
      <c r="A9569" s="300" t="s">
        <v>12986</v>
      </c>
      <c r="B9569" s="301" t="s">
        <v>13113</v>
      </c>
      <c r="C9569" s="300" t="s">
        <v>9</v>
      </c>
      <c r="D9569" s="300" t="s">
        <v>10809</v>
      </c>
      <c r="E9569" s="302" t="s">
        <v>51</v>
      </c>
      <c r="F9569" s="423" t="s">
        <v>13114</v>
      </c>
      <c r="G9569" s="423"/>
      <c r="H9569" s="423">
        <v>3.4539999999999999E-4</v>
      </c>
      <c r="I9569" s="423"/>
      <c r="J9569" s="424">
        <v>4.1000000000000003E-3</v>
      </c>
      <c r="K9569" s="424"/>
      <c r="L9569" s="424"/>
    </row>
    <row r="9570" spans="1:12" ht="24" customHeight="1">
      <c r="A9570" s="300" t="s">
        <v>12986</v>
      </c>
      <c r="B9570" s="301" t="s">
        <v>13115</v>
      </c>
      <c r="C9570" s="300" t="s">
        <v>9</v>
      </c>
      <c r="D9570" s="300" t="s">
        <v>10810</v>
      </c>
      <c r="E9570" s="302" t="s">
        <v>51</v>
      </c>
      <c r="F9570" s="423" t="s">
        <v>13116</v>
      </c>
      <c r="G9570" s="423"/>
      <c r="H9570" s="423">
        <v>3.4539999999999999E-4</v>
      </c>
      <c r="I9570" s="423"/>
      <c r="J9570" s="424">
        <v>9.1999999999999998E-3</v>
      </c>
      <c r="K9570" s="424"/>
      <c r="L9570" s="424"/>
    </row>
    <row r="9571" spans="1:12" ht="24" customHeight="1">
      <c r="A9571" s="300" t="s">
        <v>12986</v>
      </c>
      <c r="B9571" s="301" t="s">
        <v>13117</v>
      </c>
      <c r="C9571" s="300" t="s">
        <v>9</v>
      </c>
      <c r="D9571" s="300" t="s">
        <v>10837</v>
      </c>
      <c r="E9571" s="302" t="s">
        <v>51</v>
      </c>
      <c r="F9571" s="423" t="s">
        <v>13118</v>
      </c>
      <c r="G9571" s="423"/>
      <c r="H9571" s="423">
        <v>1.17E-5</v>
      </c>
      <c r="I9571" s="423"/>
      <c r="J9571" s="424">
        <v>5.1999999999999998E-3</v>
      </c>
      <c r="K9571" s="424"/>
      <c r="L9571" s="424"/>
    </row>
    <row r="9572" spans="1:12" ht="17.100000000000001" customHeight="1">
      <c r="A9572" s="298"/>
      <c r="B9572" s="298"/>
      <c r="C9572" s="298"/>
      <c r="D9572" s="298"/>
      <c r="E9572" s="298"/>
      <c r="F9572" s="298"/>
      <c r="G9572" s="298"/>
      <c r="H9572" s="298"/>
      <c r="I9572" s="298"/>
      <c r="J9572" s="298" t="s">
        <v>12992</v>
      </c>
      <c r="K9572" s="298"/>
      <c r="L9572" s="298" t="s">
        <v>15128</v>
      </c>
    </row>
    <row r="9573" spans="1:12">
      <c r="A9573" s="414" t="s">
        <v>13056</v>
      </c>
      <c r="B9573" s="414"/>
      <c r="C9573" s="414"/>
      <c r="D9573" s="414"/>
      <c r="E9573" s="414"/>
      <c r="F9573" s="414"/>
      <c r="G9573" s="414"/>
      <c r="H9573" s="414"/>
      <c r="I9573" s="294"/>
      <c r="J9573" s="294"/>
      <c r="K9573" s="294"/>
      <c r="L9573" s="294"/>
    </row>
    <row r="9574" spans="1:12" ht="17.100000000000001" customHeight="1">
      <c r="A9574" s="294" t="s">
        <v>12978</v>
      </c>
      <c r="B9574" s="298" t="s">
        <v>12979</v>
      </c>
      <c r="C9574" s="294" t="s">
        <v>12980</v>
      </c>
      <c r="D9574" s="294" t="s">
        <v>12981</v>
      </c>
      <c r="E9574" s="299" t="s">
        <v>12982</v>
      </c>
      <c r="F9574" s="413" t="s">
        <v>12983</v>
      </c>
      <c r="G9574" s="413"/>
      <c r="H9574" s="413" t="s">
        <v>12984</v>
      </c>
      <c r="I9574" s="413"/>
      <c r="J9574" s="413" t="s">
        <v>12985</v>
      </c>
      <c r="K9574" s="413"/>
      <c r="L9574" s="413"/>
    </row>
    <row r="9575" spans="1:12" ht="24" customHeight="1">
      <c r="A9575" s="300" t="s">
        <v>12986</v>
      </c>
      <c r="B9575" s="301" t="s">
        <v>13057</v>
      </c>
      <c r="C9575" s="300" t="s">
        <v>9</v>
      </c>
      <c r="D9575" s="300" t="s">
        <v>12549</v>
      </c>
      <c r="E9575" s="302" t="s">
        <v>27</v>
      </c>
      <c r="F9575" s="423" t="s">
        <v>12948</v>
      </c>
      <c r="G9575" s="423"/>
      <c r="H9575" s="423">
        <v>0.4034317</v>
      </c>
      <c r="I9575" s="423"/>
      <c r="J9575" s="424">
        <v>0.26219999999999999</v>
      </c>
      <c r="K9575" s="424"/>
      <c r="L9575" s="424"/>
    </row>
    <row r="9576" spans="1:12" ht="17.100000000000001" customHeight="1">
      <c r="A9576" s="298"/>
      <c r="B9576" s="298"/>
      <c r="C9576" s="298"/>
      <c r="D9576" s="298"/>
      <c r="E9576" s="298"/>
      <c r="F9576" s="298"/>
      <c r="G9576" s="298"/>
      <c r="H9576" s="298"/>
      <c r="I9576" s="298"/>
      <c r="J9576" s="298" t="s">
        <v>12992</v>
      </c>
      <c r="K9576" s="298"/>
      <c r="L9576" s="298" t="s">
        <v>13313</v>
      </c>
    </row>
    <row r="9577" spans="1:12">
      <c r="A9577" s="414" t="s">
        <v>13058</v>
      </c>
      <c r="B9577" s="414"/>
      <c r="C9577" s="414"/>
      <c r="D9577" s="414"/>
      <c r="E9577" s="414"/>
      <c r="F9577" s="414"/>
      <c r="G9577" s="414"/>
      <c r="H9577" s="414"/>
      <c r="I9577" s="294"/>
      <c r="J9577" s="294"/>
      <c r="K9577" s="294"/>
      <c r="L9577" s="294"/>
    </row>
    <row r="9578" spans="1:12" ht="17.100000000000001" customHeight="1">
      <c r="A9578" s="294" t="s">
        <v>12978</v>
      </c>
      <c r="B9578" s="298" t="s">
        <v>12979</v>
      </c>
      <c r="C9578" s="294" t="s">
        <v>12980</v>
      </c>
      <c r="D9578" s="294" t="s">
        <v>12981</v>
      </c>
      <c r="E9578" s="299" t="s">
        <v>12982</v>
      </c>
      <c r="F9578" s="413" t="s">
        <v>12983</v>
      </c>
      <c r="G9578" s="413"/>
      <c r="H9578" s="413" t="s">
        <v>12984</v>
      </c>
      <c r="I9578" s="413"/>
      <c r="J9578" s="413" t="s">
        <v>12985</v>
      </c>
      <c r="K9578" s="413"/>
      <c r="L9578" s="413"/>
    </row>
    <row r="9579" spans="1:12" ht="24" customHeight="1">
      <c r="A9579" s="300" t="s">
        <v>12986</v>
      </c>
      <c r="B9579" s="301" t="s">
        <v>13059</v>
      </c>
      <c r="C9579" s="300" t="s">
        <v>9</v>
      </c>
      <c r="D9579" s="300" t="s">
        <v>12535</v>
      </c>
      <c r="E9579" s="302" t="s">
        <v>27</v>
      </c>
      <c r="F9579" s="423" t="s">
        <v>12936</v>
      </c>
      <c r="G9579" s="423"/>
      <c r="H9579" s="423">
        <v>0.4034317</v>
      </c>
      <c r="I9579" s="423"/>
      <c r="J9579" s="424">
        <v>2.0199999999999999E-2</v>
      </c>
      <c r="K9579" s="424"/>
      <c r="L9579" s="424"/>
    </row>
    <row r="9580" spans="1:12" ht="17.100000000000001" customHeight="1">
      <c r="A9580" s="298"/>
      <c r="B9580" s="298"/>
      <c r="C9580" s="298"/>
      <c r="D9580" s="298"/>
      <c r="E9580" s="298"/>
      <c r="F9580" s="298"/>
      <c r="G9580" s="298"/>
      <c r="H9580" s="298"/>
      <c r="I9580" s="298"/>
      <c r="J9580" s="298" t="s">
        <v>12992</v>
      </c>
      <c r="K9580" s="298"/>
      <c r="L9580" s="298" t="s">
        <v>12909</v>
      </c>
    </row>
    <row r="9581" spans="1:12">
      <c r="A9581" s="414" t="s">
        <v>13060</v>
      </c>
      <c r="B9581" s="414"/>
      <c r="C9581" s="414"/>
      <c r="D9581" s="414"/>
      <c r="E9581" s="414"/>
      <c r="F9581" s="414"/>
      <c r="G9581" s="414"/>
      <c r="H9581" s="414"/>
      <c r="I9581" s="294"/>
      <c r="J9581" s="294"/>
      <c r="K9581" s="294"/>
      <c r="L9581" s="294"/>
    </row>
    <row r="9582" spans="1:12" ht="17.100000000000001" customHeight="1">
      <c r="A9582" s="294" t="s">
        <v>12978</v>
      </c>
      <c r="B9582" s="298" t="s">
        <v>12979</v>
      </c>
      <c r="C9582" s="294" t="s">
        <v>12980</v>
      </c>
      <c r="D9582" s="294" t="s">
        <v>12981</v>
      </c>
      <c r="E9582" s="299" t="s">
        <v>12982</v>
      </c>
      <c r="F9582" s="413" t="s">
        <v>12983</v>
      </c>
      <c r="G9582" s="413"/>
      <c r="H9582" s="413" t="s">
        <v>12984</v>
      </c>
      <c r="I9582" s="413"/>
      <c r="J9582" s="413" t="s">
        <v>12985</v>
      </c>
      <c r="K9582" s="413"/>
      <c r="L9582" s="413"/>
    </row>
    <row r="9583" spans="1:12" ht="24" customHeight="1">
      <c r="A9583" s="300" t="s">
        <v>12986</v>
      </c>
      <c r="B9583" s="301" t="s">
        <v>13061</v>
      </c>
      <c r="C9583" s="300" t="s">
        <v>9</v>
      </c>
      <c r="D9583" s="300" t="s">
        <v>12522</v>
      </c>
      <c r="E9583" s="302" t="s">
        <v>27</v>
      </c>
      <c r="F9583" s="423" t="s">
        <v>12964</v>
      </c>
      <c r="G9583" s="423"/>
      <c r="H9583" s="423">
        <v>0.4034317</v>
      </c>
      <c r="I9583" s="423"/>
      <c r="J9583" s="424">
        <v>1.0206999999999999</v>
      </c>
      <c r="K9583" s="424"/>
      <c r="L9583" s="424"/>
    </row>
    <row r="9584" spans="1:12" ht="24" customHeight="1">
      <c r="A9584" s="300" t="s">
        <v>12986</v>
      </c>
      <c r="B9584" s="301" t="s">
        <v>13062</v>
      </c>
      <c r="C9584" s="300" t="s">
        <v>9</v>
      </c>
      <c r="D9584" s="300" t="s">
        <v>12527</v>
      </c>
      <c r="E9584" s="302" t="s">
        <v>27</v>
      </c>
      <c r="F9584" s="423" t="s">
        <v>13063</v>
      </c>
      <c r="G9584" s="423"/>
      <c r="H9584" s="423">
        <v>0.4034317</v>
      </c>
      <c r="I9584" s="423"/>
      <c r="J9584" s="424">
        <v>0.13719999999999999</v>
      </c>
      <c r="K9584" s="424"/>
      <c r="L9584" s="424"/>
    </row>
    <row r="9585" spans="1:12" ht="17.100000000000001" customHeight="1">
      <c r="A9585" s="298"/>
      <c r="B9585" s="298"/>
      <c r="C9585" s="298"/>
      <c r="D9585" s="298"/>
      <c r="E9585" s="298"/>
      <c r="F9585" s="298"/>
      <c r="G9585" s="298"/>
      <c r="H9585" s="298"/>
      <c r="I9585" s="298"/>
      <c r="J9585" s="298" t="s">
        <v>12992</v>
      </c>
      <c r="K9585" s="298"/>
      <c r="L9585" s="298" t="s">
        <v>12945</v>
      </c>
    </row>
    <row r="9586" spans="1:12" ht="17.100000000000001" customHeight="1">
      <c r="A9586" s="294" t="s">
        <v>13014</v>
      </c>
      <c r="B9586" s="294"/>
      <c r="C9586" s="294"/>
      <c r="D9586" s="294"/>
      <c r="E9586" s="294"/>
      <c r="F9586" s="294"/>
      <c r="G9586" s="294"/>
      <c r="H9586" s="294"/>
      <c r="I9586" s="294"/>
      <c r="J9586" s="294"/>
      <c r="K9586" s="294"/>
      <c r="L9586" s="294"/>
    </row>
    <row r="9587" spans="1:12" ht="17.100000000000001" customHeight="1">
      <c r="A9587" s="298"/>
      <c r="B9587" s="298"/>
      <c r="C9587" s="298"/>
      <c r="D9587" s="298"/>
      <c r="E9587" s="298"/>
      <c r="F9587" s="298"/>
      <c r="G9587" s="298"/>
      <c r="H9587" s="298"/>
      <c r="I9587" s="298"/>
      <c r="J9587" s="298" t="s">
        <v>13015</v>
      </c>
      <c r="K9587" s="298"/>
      <c r="L9587" s="298" t="s">
        <v>15129</v>
      </c>
    </row>
    <row r="9588" spans="1:12" ht="17.100000000000001" customHeight="1">
      <c r="A9588" s="298"/>
      <c r="B9588" s="298"/>
      <c r="C9588" s="298"/>
      <c r="D9588" s="298"/>
      <c r="E9588" s="298"/>
      <c r="F9588" s="298"/>
      <c r="G9588" s="298"/>
      <c r="H9588" s="298"/>
      <c r="I9588" s="298"/>
      <c r="J9588" s="298" t="s">
        <v>13017</v>
      </c>
      <c r="K9588" s="298" t="s">
        <v>13018</v>
      </c>
      <c r="L9588" s="298" t="s">
        <v>15130</v>
      </c>
    </row>
    <row r="9589" spans="1:12" ht="17.100000000000001" customHeight="1">
      <c r="A9589" s="298"/>
      <c r="B9589" s="298"/>
      <c r="C9589" s="298"/>
      <c r="D9589" s="298"/>
      <c r="E9589" s="298"/>
      <c r="F9589" s="298"/>
      <c r="G9589" s="298"/>
      <c r="H9589" s="298"/>
      <c r="I9589" s="298"/>
      <c r="J9589" s="298" t="s">
        <v>13020</v>
      </c>
      <c r="K9589" s="298"/>
      <c r="L9589" s="298" t="s">
        <v>15131</v>
      </c>
    </row>
    <row r="9590" spans="1:12" ht="17.100000000000001" customHeight="1">
      <c r="A9590" s="298"/>
      <c r="B9590" s="298"/>
      <c r="C9590" s="298"/>
      <c r="D9590" s="298"/>
      <c r="E9590" s="298"/>
      <c r="F9590" s="298"/>
      <c r="G9590" s="298"/>
      <c r="H9590" s="298"/>
      <c r="I9590" s="298"/>
      <c r="J9590" s="298" t="s">
        <v>13022</v>
      </c>
      <c r="K9590" s="298" t="s">
        <v>12974</v>
      </c>
      <c r="L9590" s="298" t="s">
        <v>15132</v>
      </c>
    </row>
    <row r="9591" spans="1:12" ht="17.100000000000001" customHeight="1">
      <c r="A9591" s="298"/>
      <c r="B9591" s="298"/>
      <c r="C9591" s="298"/>
      <c r="D9591" s="298"/>
      <c r="E9591" s="298"/>
      <c r="F9591" s="298"/>
      <c r="G9591" s="298"/>
      <c r="H9591" s="298"/>
      <c r="I9591" s="298"/>
      <c r="J9591" s="298" t="s">
        <v>13024</v>
      </c>
      <c r="K9591" s="298"/>
      <c r="L9591" s="298" t="s">
        <v>15133</v>
      </c>
    </row>
    <row r="9592" spans="1:12" ht="30" customHeight="1">
      <c r="A9592" s="299"/>
      <c r="B9592" s="299"/>
      <c r="C9592" s="299"/>
      <c r="D9592" s="299"/>
      <c r="E9592" s="299"/>
      <c r="F9592" s="299"/>
      <c r="G9592" s="299"/>
      <c r="H9592" s="299"/>
      <c r="I9592" s="299"/>
      <c r="J9592" s="299"/>
      <c r="K9592" s="299"/>
      <c r="L9592" s="299"/>
    </row>
    <row r="9593" spans="1:12" ht="36" customHeight="1">
      <c r="A9593" s="295" t="s">
        <v>15134</v>
      </c>
      <c r="B9593" s="296" t="s">
        <v>15135</v>
      </c>
      <c r="C9593" s="295" t="s">
        <v>9</v>
      </c>
      <c r="D9593" s="295" t="s">
        <v>2436</v>
      </c>
      <c r="E9593" s="297" t="s">
        <v>51</v>
      </c>
      <c r="F9593" s="296"/>
      <c r="G9593" s="296"/>
      <c r="H9593" s="296"/>
      <c r="I9593" s="296"/>
      <c r="J9593" s="296"/>
      <c r="K9593" s="296"/>
      <c r="L9593" s="296"/>
    </row>
    <row r="9594" spans="1:12">
      <c r="A9594" s="414" t="s">
        <v>12977</v>
      </c>
      <c r="B9594" s="414"/>
      <c r="C9594" s="414"/>
      <c r="D9594" s="414"/>
      <c r="E9594" s="414"/>
      <c r="F9594" s="414"/>
      <c r="G9594" s="414"/>
      <c r="H9594" s="414"/>
      <c r="I9594" s="294"/>
      <c r="J9594" s="294"/>
      <c r="K9594" s="294"/>
      <c r="L9594" s="294"/>
    </row>
    <row r="9595" spans="1:12" ht="17.100000000000001" customHeight="1">
      <c r="A9595" s="294" t="s">
        <v>12978</v>
      </c>
      <c r="B9595" s="298" t="s">
        <v>12979</v>
      </c>
      <c r="C9595" s="294" t="s">
        <v>12980</v>
      </c>
      <c r="D9595" s="294" t="s">
        <v>12981</v>
      </c>
      <c r="E9595" s="299" t="s">
        <v>12982</v>
      </c>
      <c r="F9595" s="413" t="s">
        <v>12983</v>
      </c>
      <c r="G9595" s="413"/>
      <c r="H9595" s="413" t="s">
        <v>12984</v>
      </c>
      <c r="I9595" s="413"/>
      <c r="J9595" s="413" t="s">
        <v>12985</v>
      </c>
      <c r="K9595" s="413"/>
      <c r="L9595" s="413"/>
    </row>
    <row r="9596" spans="1:12" ht="24" customHeight="1">
      <c r="A9596" s="300" t="s">
        <v>12986</v>
      </c>
      <c r="B9596" s="301" t="s">
        <v>13085</v>
      </c>
      <c r="C9596" s="300" t="s">
        <v>9</v>
      </c>
      <c r="D9596" s="300" t="s">
        <v>7909</v>
      </c>
      <c r="E9596" s="302" t="s">
        <v>51</v>
      </c>
      <c r="F9596" s="423" t="s">
        <v>13086</v>
      </c>
      <c r="G9596" s="423"/>
      <c r="H9596" s="423">
        <v>1.5770000000000001E-4</v>
      </c>
      <c r="I9596" s="423"/>
      <c r="J9596" s="424">
        <v>1.6400000000000001E-2</v>
      </c>
      <c r="K9596" s="424"/>
      <c r="L9596" s="424"/>
    </row>
    <row r="9597" spans="1:12" ht="24" customHeight="1">
      <c r="A9597" s="300" t="s">
        <v>12986</v>
      </c>
      <c r="B9597" s="301" t="s">
        <v>13087</v>
      </c>
      <c r="C9597" s="300" t="s">
        <v>9</v>
      </c>
      <c r="D9597" s="300" t="s">
        <v>8873</v>
      </c>
      <c r="E9597" s="302" t="s">
        <v>51</v>
      </c>
      <c r="F9597" s="423" t="s">
        <v>13088</v>
      </c>
      <c r="G9597" s="423"/>
      <c r="H9597" s="423">
        <v>1.5E-5</v>
      </c>
      <c r="I9597" s="423"/>
      <c r="J9597" s="424">
        <v>1.2999999999999999E-2</v>
      </c>
      <c r="K9597" s="424"/>
      <c r="L9597" s="424"/>
    </row>
    <row r="9598" spans="1:12" ht="48" customHeight="1">
      <c r="A9598" s="300" t="s">
        <v>12986</v>
      </c>
      <c r="B9598" s="301" t="s">
        <v>13089</v>
      </c>
      <c r="C9598" s="300" t="s">
        <v>9</v>
      </c>
      <c r="D9598" s="300" t="s">
        <v>9227</v>
      </c>
      <c r="E9598" s="302" t="s">
        <v>51</v>
      </c>
      <c r="F9598" s="423" t="s">
        <v>13090</v>
      </c>
      <c r="G9598" s="423"/>
      <c r="H9598" s="423">
        <v>1.04E-5</v>
      </c>
      <c r="I9598" s="423"/>
      <c r="J9598" s="424">
        <v>1.3899999999999999E-2</v>
      </c>
      <c r="K9598" s="424"/>
      <c r="L9598" s="424"/>
    </row>
    <row r="9599" spans="1:12" ht="24" customHeight="1">
      <c r="A9599" s="300" t="s">
        <v>12986</v>
      </c>
      <c r="B9599" s="301" t="s">
        <v>13091</v>
      </c>
      <c r="C9599" s="300" t="s">
        <v>9</v>
      </c>
      <c r="D9599" s="300" t="s">
        <v>9580</v>
      </c>
      <c r="E9599" s="302" t="s">
        <v>51</v>
      </c>
      <c r="F9599" s="423" t="s">
        <v>13092</v>
      </c>
      <c r="G9599" s="423"/>
      <c r="H9599" s="423">
        <v>1.0200000000000001E-5</v>
      </c>
      <c r="I9599" s="423"/>
      <c r="J9599" s="424">
        <v>9.1000000000000004E-3</v>
      </c>
      <c r="K9599" s="424"/>
      <c r="L9599" s="424"/>
    </row>
    <row r="9600" spans="1:12" ht="24" customHeight="1">
      <c r="A9600" s="300" t="s">
        <v>12986</v>
      </c>
      <c r="B9600" s="301" t="s">
        <v>12987</v>
      </c>
      <c r="C9600" s="300" t="s">
        <v>9</v>
      </c>
      <c r="D9600" s="300" t="s">
        <v>9831</v>
      </c>
      <c r="E9600" s="302" t="s">
        <v>12988</v>
      </c>
      <c r="F9600" s="423" t="s">
        <v>12989</v>
      </c>
      <c r="G9600" s="423"/>
      <c r="H9600" s="423">
        <v>3.6519999999999999E-3</v>
      </c>
      <c r="I9600" s="423"/>
      <c r="J9600" s="424">
        <v>3.6999999999999998E-2</v>
      </c>
      <c r="K9600" s="424"/>
      <c r="L9600" s="424"/>
    </row>
    <row r="9601" spans="1:12" ht="36" customHeight="1">
      <c r="A9601" s="300" t="s">
        <v>12986</v>
      </c>
      <c r="B9601" s="301" t="s">
        <v>12990</v>
      </c>
      <c r="C9601" s="300" t="s">
        <v>9</v>
      </c>
      <c r="D9601" s="300" t="s">
        <v>11426</v>
      </c>
      <c r="E9601" s="302" t="s">
        <v>51</v>
      </c>
      <c r="F9601" s="423" t="s">
        <v>12991</v>
      </c>
      <c r="G9601" s="423"/>
      <c r="H9601" s="423">
        <v>1.9139999999999999E-4</v>
      </c>
      <c r="I9601" s="423"/>
      <c r="J9601" s="424">
        <v>2.53E-2</v>
      </c>
      <c r="K9601" s="424"/>
      <c r="L9601" s="424"/>
    </row>
    <row r="9602" spans="1:12" ht="17.100000000000001" customHeight="1">
      <c r="A9602" s="298"/>
      <c r="B9602" s="298"/>
      <c r="C9602" s="298"/>
      <c r="D9602" s="298"/>
      <c r="E9602" s="298"/>
      <c r="F9602" s="298"/>
      <c r="G9602" s="298"/>
      <c r="H9602" s="298"/>
      <c r="I9602" s="298"/>
      <c r="J9602" s="298" t="s">
        <v>12992</v>
      </c>
      <c r="K9602" s="298"/>
      <c r="L9602" s="298" t="s">
        <v>12903</v>
      </c>
    </row>
    <row r="9603" spans="1:12">
      <c r="A9603" s="414" t="s">
        <v>12994</v>
      </c>
      <c r="B9603" s="414"/>
      <c r="C9603" s="414"/>
      <c r="D9603" s="414"/>
      <c r="E9603" s="414"/>
      <c r="F9603" s="414"/>
      <c r="G9603" s="414"/>
      <c r="H9603" s="414"/>
      <c r="I9603" s="294"/>
      <c r="J9603" s="294"/>
      <c r="K9603" s="294"/>
      <c r="L9603" s="294"/>
    </row>
    <row r="9604" spans="1:12" ht="17.100000000000001" customHeight="1">
      <c r="A9604" s="294" t="s">
        <v>12978</v>
      </c>
      <c r="B9604" s="298" t="s">
        <v>12979</v>
      </c>
      <c r="C9604" s="294" t="s">
        <v>12980</v>
      </c>
      <c r="D9604" s="294" t="s">
        <v>12981</v>
      </c>
      <c r="E9604" s="299" t="s">
        <v>12982</v>
      </c>
      <c r="F9604" s="413" t="s">
        <v>12983</v>
      </c>
      <c r="G9604" s="413"/>
      <c r="H9604" s="413" t="s">
        <v>12984</v>
      </c>
      <c r="I9604" s="413"/>
      <c r="J9604" s="413" t="s">
        <v>12985</v>
      </c>
      <c r="K9604" s="413"/>
      <c r="L9604" s="413"/>
    </row>
    <row r="9605" spans="1:12" ht="24" customHeight="1">
      <c r="A9605" s="300" t="s">
        <v>12986</v>
      </c>
      <c r="B9605" s="301" t="s">
        <v>13193</v>
      </c>
      <c r="C9605" s="300" t="s">
        <v>9</v>
      </c>
      <c r="D9605" s="300" t="s">
        <v>7200</v>
      </c>
      <c r="E9605" s="302" t="s">
        <v>27</v>
      </c>
      <c r="F9605" s="423" t="s">
        <v>13194</v>
      </c>
      <c r="G9605" s="423"/>
      <c r="H9605" s="423">
        <v>0.13631190000000001</v>
      </c>
      <c r="I9605" s="423"/>
      <c r="J9605" s="424">
        <v>0.69379999999999997</v>
      </c>
      <c r="K9605" s="424"/>
      <c r="L9605" s="424"/>
    </row>
    <row r="9606" spans="1:12" ht="24" customHeight="1">
      <c r="A9606" s="300" t="s">
        <v>12986</v>
      </c>
      <c r="B9606" s="301" t="s">
        <v>13195</v>
      </c>
      <c r="C9606" s="300" t="s">
        <v>9</v>
      </c>
      <c r="D9606" s="300" t="s">
        <v>8821</v>
      </c>
      <c r="E9606" s="302" t="s">
        <v>27</v>
      </c>
      <c r="F9606" s="423" t="s">
        <v>13196</v>
      </c>
      <c r="G9606" s="423"/>
      <c r="H9606" s="423">
        <v>0.13631190000000001</v>
      </c>
      <c r="I9606" s="423"/>
      <c r="J9606" s="424">
        <v>0.98009999999999997</v>
      </c>
      <c r="K9606" s="424"/>
      <c r="L9606" s="424"/>
    </row>
    <row r="9607" spans="1:12" ht="17.100000000000001" customHeight="1">
      <c r="A9607" s="298"/>
      <c r="B9607" s="298"/>
      <c r="C9607" s="298"/>
      <c r="D9607" s="298"/>
      <c r="E9607" s="298"/>
      <c r="F9607" s="298"/>
      <c r="G9607" s="298"/>
      <c r="H9607" s="298"/>
      <c r="I9607" s="298"/>
      <c r="J9607" s="298" t="s">
        <v>12992</v>
      </c>
      <c r="K9607" s="298"/>
      <c r="L9607" s="298" t="s">
        <v>15136</v>
      </c>
    </row>
    <row r="9608" spans="1:12">
      <c r="A9608" s="414" t="s">
        <v>12998</v>
      </c>
      <c r="B9608" s="414"/>
      <c r="C9608" s="414"/>
      <c r="D9608" s="414"/>
      <c r="E9608" s="414"/>
      <c r="F9608" s="414"/>
      <c r="G9608" s="414"/>
      <c r="H9608" s="414"/>
      <c r="I9608" s="294"/>
      <c r="J9608" s="294"/>
      <c r="K9608" s="294"/>
      <c r="L9608" s="294"/>
    </row>
    <row r="9609" spans="1:12" ht="17.100000000000001" customHeight="1">
      <c r="A9609" s="294" t="s">
        <v>12978</v>
      </c>
      <c r="B9609" s="298" t="s">
        <v>12979</v>
      </c>
      <c r="C9609" s="294" t="s">
        <v>12980</v>
      </c>
      <c r="D9609" s="294" t="s">
        <v>12981</v>
      </c>
      <c r="E9609" s="299" t="s">
        <v>12982</v>
      </c>
      <c r="F9609" s="413" t="s">
        <v>12983</v>
      </c>
      <c r="G9609" s="413"/>
      <c r="H9609" s="413" t="s">
        <v>12984</v>
      </c>
      <c r="I9609" s="413"/>
      <c r="J9609" s="413" t="s">
        <v>12985</v>
      </c>
      <c r="K9609" s="413"/>
      <c r="L9609" s="413"/>
    </row>
    <row r="9610" spans="1:12" ht="24" customHeight="1">
      <c r="A9610" s="300" t="s">
        <v>12986</v>
      </c>
      <c r="B9610" s="301" t="s">
        <v>13353</v>
      </c>
      <c r="C9610" s="300" t="s">
        <v>9</v>
      </c>
      <c r="D9610" s="300" t="s">
        <v>9576</v>
      </c>
      <c r="E9610" s="302" t="s">
        <v>51</v>
      </c>
      <c r="F9610" s="423" t="s">
        <v>12914</v>
      </c>
      <c r="G9610" s="423"/>
      <c r="H9610" s="423">
        <v>3.6499999999999998E-2</v>
      </c>
      <c r="I9610" s="423"/>
      <c r="J9610" s="424">
        <v>0.06</v>
      </c>
      <c r="K9610" s="424"/>
      <c r="L9610" s="424"/>
    </row>
    <row r="9611" spans="1:12" ht="24" customHeight="1">
      <c r="A9611" s="300" t="s">
        <v>12986</v>
      </c>
      <c r="B9611" s="301" t="s">
        <v>13356</v>
      </c>
      <c r="C9611" s="300" t="s">
        <v>9</v>
      </c>
      <c r="D9611" s="300" t="s">
        <v>6964</v>
      </c>
      <c r="E9611" s="302" t="s">
        <v>51</v>
      </c>
      <c r="F9611" s="423" t="s">
        <v>13357</v>
      </c>
      <c r="G9611" s="423"/>
      <c r="H9611" s="423">
        <v>1.4800000000000001E-2</v>
      </c>
      <c r="I9611" s="423"/>
      <c r="J9611" s="424">
        <v>0.73</v>
      </c>
      <c r="K9611" s="424"/>
      <c r="L9611" s="424"/>
    </row>
    <row r="9612" spans="1:12" ht="24" customHeight="1">
      <c r="A9612" s="300" t="s">
        <v>12986</v>
      </c>
      <c r="B9612" s="301" t="s">
        <v>13358</v>
      </c>
      <c r="C9612" s="300" t="s">
        <v>9</v>
      </c>
      <c r="D9612" s="300" t="s">
        <v>10886</v>
      </c>
      <c r="E9612" s="302" t="s">
        <v>51</v>
      </c>
      <c r="F9612" s="423" t="s">
        <v>13359</v>
      </c>
      <c r="G9612" s="423"/>
      <c r="H9612" s="423">
        <v>2.2499999999999999E-2</v>
      </c>
      <c r="I9612" s="423"/>
      <c r="J9612" s="424">
        <v>0.96</v>
      </c>
      <c r="K9612" s="424"/>
      <c r="L9612" s="424"/>
    </row>
    <row r="9613" spans="1:12" ht="36" customHeight="1">
      <c r="A9613" s="300" t="s">
        <v>12986</v>
      </c>
      <c r="B9613" s="301" t="s">
        <v>13371</v>
      </c>
      <c r="C9613" s="300" t="s">
        <v>9</v>
      </c>
      <c r="D9613" s="300" t="s">
        <v>10264</v>
      </c>
      <c r="E9613" s="302" t="s">
        <v>51</v>
      </c>
      <c r="F9613" s="423" t="s">
        <v>13372</v>
      </c>
      <c r="G9613" s="423"/>
      <c r="H9613" s="423">
        <v>0.02</v>
      </c>
      <c r="I9613" s="423"/>
      <c r="J9613" s="424">
        <v>0.36</v>
      </c>
      <c r="K9613" s="424"/>
      <c r="L9613" s="424"/>
    </row>
    <row r="9614" spans="1:12" ht="24" customHeight="1">
      <c r="A9614" s="300" t="s">
        <v>12986</v>
      </c>
      <c r="B9614" s="301" t="s">
        <v>13383</v>
      </c>
      <c r="C9614" s="300" t="s">
        <v>9</v>
      </c>
      <c r="D9614" s="300" t="s">
        <v>7019</v>
      </c>
      <c r="E9614" s="302" t="s">
        <v>51</v>
      </c>
      <c r="F9614" s="423" t="s">
        <v>12911</v>
      </c>
      <c r="G9614" s="423"/>
      <c r="H9614" s="423">
        <v>1</v>
      </c>
      <c r="I9614" s="423"/>
      <c r="J9614" s="424">
        <v>1.25</v>
      </c>
      <c r="K9614" s="424"/>
      <c r="L9614" s="424"/>
    </row>
    <row r="9615" spans="1:12" ht="24" customHeight="1">
      <c r="A9615" s="300" t="s">
        <v>12986</v>
      </c>
      <c r="B9615" s="301" t="s">
        <v>13384</v>
      </c>
      <c r="C9615" s="300" t="s">
        <v>9</v>
      </c>
      <c r="D9615" s="300" t="s">
        <v>7766</v>
      </c>
      <c r="E9615" s="302" t="s">
        <v>51</v>
      </c>
      <c r="F9615" s="423" t="s">
        <v>13385</v>
      </c>
      <c r="G9615" s="423"/>
      <c r="H9615" s="423">
        <v>1</v>
      </c>
      <c r="I9615" s="423"/>
      <c r="J9615" s="424">
        <v>9.8699999999999992</v>
      </c>
      <c r="K9615" s="424"/>
      <c r="L9615" s="424"/>
    </row>
    <row r="9616" spans="1:12" ht="24" customHeight="1">
      <c r="A9616" s="300" t="s">
        <v>12986</v>
      </c>
      <c r="B9616" s="301" t="s">
        <v>13099</v>
      </c>
      <c r="C9616" s="300" t="s">
        <v>9</v>
      </c>
      <c r="D9616" s="300" t="s">
        <v>7224</v>
      </c>
      <c r="E9616" s="302" t="s">
        <v>51</v>
      </c>
      <c r="F9616" s="423" t="s">
        <v>13100</v>
      </c>
      <c r="G9616" s="423"/>
      <c r="H9616" s="423">
        <v>1.8641E-3</v>
      </c>
      <c r="I9616" s="423"/>
      <c r="J9616" s="424">
        <v>1.7100000000000001E-2</v>
      </c>
      <c r="K9616" s="424"/>
      <c r="L9616" s="424"/>
    </row>
    <row r="9617" spans="1:12" ht="24" customHeight="1">
      <c r="A9617" s="300" t="s">
        <v>12986</v>
      </c>
      <c r="B9617" s="301" t="s">
        <v>13101</v>
      </c>
      <c r="C9617" s="300" t="s">
        <v>9</v>
      </c>
      <c r="D9617" s="300" t="s">
        <v>7359</v>
      </c>
      <c r="E9617" s="302" t="s">
        <v>51</v>
      </c>
      <c r="F9617" s="423" t="s">
        <v>13102</v>
      </c>
      <c r="G9617" s="423"/>
      <c r="H9617" s="423">
        <v>6.0300000000000002E-5</v>
      </c>
      <c r="I9617" s="423"/>
      <c r="J9617" s="424">
        <v>7.7000000000000002E-3</v>
      </c>
      <c r="K9617" s="424"/>
      <c r="L9617" s="424"/>
    </row>
    <row r="9618" spans="1:12" ht="24" customHeight="1">
      <c r="A9618" s="300" t="s">
        <v>12986</v>
      </c>
      <c r="B9618" s="301" t="s">
        <v>13103</v>
      </c>
      <c r="C9618" s="300" t="s">
        <v>9</v>
      </c>
      <c r="D9618" s="300" t="s">
        <v>8851</v>
      </c>
      <c r="E9618" s="302" t="s">
        <v>51</v>
      </c>
      <c r="F9618" s="423" t="s">
        <v>13104</v>
      </c>
      <c r="G9618" s="423"/>
      <c r="H9618" s="423">
        <v>4.8000000000000001E-5</v>
      </c>
      <c r="I9618" s="423"/>
      <c r="J9618" s="424">
        <v>9.2999999999999992E-3</v>
      </c>
      <c r="K9618" s="424"/>
      <c r="L9618" s="424"/>
    </row>
    <row r="9619" spans="1:12" ht="24" customHeight="1">
      <c r="A9619" s="300" t="s">
        <v>12986</v>
      </c>
      <c r="B9619" s="301" t="s">
        <v>13105</v>
      </c>
      <c r="C9619" s="300" t="s">
        <v>9</v>
      </c>
      <c r="D9619" s="300" t="s">
        <v>8852</v>
      </c>
      <c r="E9619" s="302" t="s">
        <v>51</v>
      </c>
      <c r="F9619" s="423" t="s">
        <v>13106</v>
      </c>
      <c r="G9619" s="423"/>
      <c r="H9619" s="423">
        <v>1.0200000000000001E-5</v>
      </c>
      <c r="I9619" s="423"/>
      <c r="J9619" s="424">
        <v>5.5999999999999999E-3</v>
      </c>
      <c r="K9619" s="424"/>
      <c r="L9619" s="424"/>
    </row>
    <row r="9620" spans="1:12" ht="24" customHeight="1">
      <c r="A9620" s="300" t="s">
        <v>12986</v>
      </c>
      <c r="B9620" s="301" t="s">
        <v>13107</v>
      </c>
      <c r="C9620" s="300" t="s">
        <v>9</v>
      </c>
      <c r="D9620" s="300" t="s">
        <v>9000</v>
      </c>
      <c r="E9620" s="302" t="s">
        <v>51</v>
      </c>
      <c r="F9620" s="423" t="s">
        <v>13108</v>
      </c>
      <c r="G9620" s="423"/>
      <c r="H9620" s="423">
        <v>2.1216999999999998E-3</v>
      </c>
      <c r="I9620" s="423"/>
      <c r="J9620" s="424">
        <v>1.44E-2</v>
      </c>
      <c r="K9620" s="424"/>
      <c r="L9620" s="424"/>
    </row>
    <row r="9621" spans="1:12" ht="24" customHeight="1">
      <c r="A9621" s="300" t="s">
        <v>12986</v>
      </c>
      <c r="B9621" s="301" t="s">
        <v>13109</v>
      </c>
      <c r="C9621" s="300" t="s">
        <v>9</v>
      </c>
      <c r="D9621" s="300" t="s">
        <v>9574</v>
      </c>
      <c r="E9621" s="302" t="s">
        <v>51</v>
      </c>
      <c r="F9621" s="423" t="s">
        <v>13110</v>
      </c>
      <c r="G9621" s="423"/>
      <c r="H9621" s="423">
        <v>6.7279999999999998E-4</v>
      </c>
      <c r="I9621" s="423"/>
      <c r="J9621" s="424">
        <v>5.8999999999999999E-3</v>
      </c>
      <c r="K9621" s="424"/>
      <c r="L9621" s="424"/>
    </row>
    <row r="9622" spans="1:12" ht="24" customHeight="1">
      <c r="A9622" s="300" t="s">
        <v>12986</v>
      </c>
      <c r="B9622" s="301" t="s">
        <v>13111</v>
      </c>
      <c r="C9622" s="300" t="s">
        <v>9</v>
      </c>
      <c r="D9622" s="300" t="s">
        <v>10714</v>
      </c>
      <c r="E9622" s="302" t="s">
        <v>93</v>
      </c>
      <c r="F9622" s="423" t="s">
        <v>13112</v>
      </c>
      <c r="G9622" s="423"/>
      <c r="H9622" s="423">
        <v>3.5359999999999998E-4</v>
      </c>
      <c r="I9622" s="423"/>
      <c r="J9622" s="424">
        <v>5.4000000000000003E-3</v>
      </c>
      <c r="K9622" s="424"/>
      <c r="L9622" s="424"/>
    </row>
    <row r="9623" spans="1:12" ht="24" customHeight="1">
      <c r="A9623" s="300" t="s">
        <v>12986</v>
      </c>
      <c r="B9623" s="301" t="s">
        <v>13113</v>
      </c>
      <c r="C9623" s="300" t="s">
        <v>9</v>
      </c>
      <c r="D9623" s="300" t="s">
        <v>10809</v>
      </c>
      <c r="E9623" s="302" t="s">
        <v>51</v>
      </c>
      <c r="F9623" s="423" t="s">
        <v>13114</v>
      </c>
      <c r="G9623" s="423"/>
      <c r="H9623" s="423">
        <v>3.5359999999999998E-4</v>
      </c>
      <c r="I9623" s="423"/>
      <c r="J9623" s="424">
        <v>4.1999999999999997E-3</v>
      </c>
      <c r="K9623" s="424"/>
      <c r="L9623" s="424"/>
    </row>
    <row r="9624" spans="1:12" ht="24" customHeight="1">
      <c r="A9624" s="300" t="s">
        <v>12986</v>
      </c>
      <c r="B9624" s="301" t="s">
        <v>13115</v>
      </c>
      <c r="C9624" s="300" t="s">
        <v>9</v>
      </c>
      <c r="D9624" s="300" t="s">
        <v>10810</v>
      </c>
      <c r="E9624" s="302" t="s">
        <v>51</v>
      </c>
      <c r="F9624" s="423" t="s">
        <v>13116</v>
      </c>
      <c r="G9624" s="423"/>
      <c r="H9624" s="423">
        <v>3.5359999999999998E-4</v>
      </c>
      <c r="I9624" s="423"/>
      <c r="J9624" s="424">
        <v>9.4000000000000004E-3</v>
      </c>
      <c r="K9624" s="424"/>
      <c r="L9624" s="424"/>
    </row>
    <row r="9625" spans="1:12" ht="24" customHeight="1">
      <c r="A9625" s="300" t="s">
        <v>12986</v>
      </c>
      <c r="B9625" s="301" t="s">
        <v>13117</v>
      </c>
      <c r="C9625" s="300" t="s">
        <v>9</v>
      </c>
      <c r="D9625" s="300" t="s">
        <v>10837</v>
      </c>
      <c r="E9625" s="302" t="s">
        <v>51</v>
      </c>
      <c r="F9625" s="423" t="s">
        <v>13118</v>
      </c>
      <c r="G9625" s="423"/>
      <c r="H9625" s="423">
        <v>1.2E-5</v>
      </c>
      <c r="I9625" s="423"/>
      <c r="J9625" s="424">
        <v>5.3E-3</v>
      </c>
      <c r="K9625" s="424"/>
      <c r="L9625" s="424"/>
    </row>
    <row r="9626" spans="1:12" ht="24" customHeight="1">
      <c r="A9626" s="300" t="s">
        <v>12986</v>
      </c>
      <c r="B9626" s="301" t="s">
        <v>13003</v>
      </c>
      <c r="C9626" s="300" t="s">
        <v>9</v>
      </c>
      <c r="D9626" s="300" t="s">
        <v>7216</v>
      </c>
      <c r="E9626" s="302" t="s">
        <v>51</v>
      </c>
      <c r="F9626" s="423" t="s">
        <v>13004</v>
      </c>
      <c r="G9626" s="423"/>
      <c r="H9626" s="423">
        <v>7.0830000000000003E-4</v>
      </c>
      <c r="I9626" s="423"/>
      <c r="J9626" s="424">
        <v>2.3699999999999999E-2</v>
      </c>
      <c r="K9626" s="424"/>
      <c r="L9626" s="424"/>
    </row>
    <row r="9627" spans="1:12" ht="24" customHeight="1">
      <c r="A9627" s="300" t="s">
        <v>12986</v>
      </c>
      <c r="B9627" s="301" t="s">
        <v>13005</v>
      </c>
      <c r="C9627" s="300" t="s">
        <v>9</v>
      </c>
      <c r="D9627" s="300" t="s">
        <v>7393</v>
      </c>
      <c r="E9627" s="302" t="s">
        <v>12988</v>
      </c>
      <c r="F9627" s="423" t="s">
        <v>13006</v>
      </c>
      <c r="G9627" s="423"/>
      <c r="H9627" s="423">
        <v>4.261E-4</v>
      </c>
      <c r="I9627" s="423"/>
      <c r="J9627" s="424">
        <v>2.3E-2</v>
      </c>
      <c r="K9627" s="424"/>
      <c r="L9627" s="424"/>
    </row>
    <row r="9628" spans="1:12" ht="24" customHeight="1">
      <c r="A9628" s="300" t="s">
        <v>12986</v>
      </c>
      <c r="B9628" s="301" t="s">
        <v>13007</v>
      </c>
      <c r="C9628" s="300" t="s">
        <v>9</v>
      </c>
      <c r="D9628" s="300" t="s">
        <v>10619</v>
      </c>
      <c r="E9628" s="302" t="s">
        <v>51</v>
      </c>
      <c r="F9628" s="423" t="s">
        <v>13008</v>
      </c>
      <c r="G9628" s="423"/>
      <c r="H9628" s="423">
        <v>3.3060000000000001E-4</v>
      </c>
      <c r="I9628" s="423"/>
      <c r="J9628" s="424">
        <v>6.3200000000000006E-2</v>
      </c>
      <c r="K9628" s="424"/>
      <c r="L9628" s="424"/>
    </row>
    <row r="9629" spans="1:12" ht="24" customHeight="1">
      <c r="A9629" s="300" t="s">
        <v>12986</v>
      </c>
      <c r="B9629" s="301" t="s">
        <v>13009</v>
      </c>
      <c r="C9629" s="300" t="s">
        <v>9</v>
      </c>
      <c r="D9629" s="300" t="s">
        <v>10769</v>
      </c>
      <c r="E9629" s="302" t="s">
        <v>51</v>
      </c>
      <c r="F9629" s="423" t="s">
        <v>13010</v>
      </c>
      <c r="G9629" s="423"/>
      <c r="H9629" s="423">
        <v>2.9711499999999998E-2</v>
      </c>
      <c r="I9629" s="423"/>
      <c r="J9629" s="424">
        <v>3.7400000000000003E-2</v>
      </c>
      <c r="K9629" s="424"/>
      <c r="L9629" s="424"/>
    </row>
    <row r="9630" spans="1:12" ht="24" customHeight="1">
      <c r="A9630" s="300" t="s">
        <v>12986</v>
      </c>
      <c r="B9630" s="301" t="s">
        <v>13011</v>
      </c>
      <c r="C9630" s="300" t="s">
        <v>9</v>
      </c>
      <c r="D9630" s="300" t="s">
        <v>10929</v>
      </c>
      <c r="E9630" s="302" t="s">
        <v>51</v>
      </c>
      <c r="F9630" s="423" t="s">
        <v>13012</v>
      </c>
      <c r="G9630" s="423"/>
      <c r="H9630" s="423">
        <v>2.8650000000000003E-4</v>
      </c>
      <c r="I9630" s="423"/>
      <c r="J9630" s="424">
        <v>4.3099999999999999E-2</v>
      </c>
      <c r="K9630" s="424"/>
      <c r="L9630" s="424"/>
    </row>
    <row r="9631" spans="1:12" ht="17.100000000000001" customHeight="1">
      <c r="A9631" s="298"/>
      <c r="B9631" s="298"/>
      <c r="C9631" s="298"/>
      <c r="D9631" s="298"/>
      <c r="E9631" s="298"/>
      <c r="F9631" s="298"/>
      <c r="G9631" s="298"/>
      <c r="H9631" s="298"/>
      <c r="I9631" s="298"/>
      <c r="J9631" s="298" t="s">
        <v>12992</v>
      </c>
      <c r="K9631" s="298"/>
      <c r="L9631" s="298" t="s">
        <v>15137</v>
      </c>
    </row>
    <row r="9632" spans="1:12">
      <c r="A9632" s="414" t="s">
        <v>13056</v>
      </c>
      <c r="B9632" s="414"/>
      <c r="C9632" s="414"/>
      <c r="D9632" s="414"/>
      <c r="E9632" s="414"/>
      <c r="F9632" s="414"/>
      <c r="G9632" s="414"/>
      <c r="H9632" s="414"/>
      <c r="I9632" s="294"/>
      <c r="J9632" s="294"/>
      <c r="K9632" s="294"/>
      <c r="L9632" s="294"/>
    </row>
    <row r="9633" spans="1:12" ht="17.100000000000001" customHeight="1">
      <c r="A9633" s="294" t="s">
        <v>12978</v>
      </c>
      <c r="B9633" s="298" t="s">
        <v>12979</v>
      </c>
      <c r="C9633" s="294" t="s">
        <v>12980</v>
      </c>
      <c r="D9633" s="294" t="s">
        <v>12981</v>
      </c>
      <c r="E9633" s="299" t="s">
        <v>12982</v>
      </c>
      <c r="F9633" s="413" t="s">
        <v>12983</v>
      </c>
      <c r="G9633" s="413"/>
      <c r="H9633" s="413" t="s">
        <v>12984</v>
      </c>
      <c r="I9633" s="413"/>
      <c r="J9633" s="413" t="s">
        <v>12985</v>
      </c>
      <c r="K9633" s="413"/>
      <c r="L9633" s="413"/>
    </row>
    <row r="9634" spans="1:12" ht="24" customHeight="1">
      <c r="A9634" s="300" t="s">
        <v>12986</v>
      </c>
      <c r="B9634" s="301" t="s">
        <v>13057</v>
      </c>
      <c r="C9634" s="300" t="s">
        <v>9</v>
      </c>
      <c r="D9634" s="300" t="s">
        <v>12549</v>
      </c>
      <c r="E9634" s="302" t="s">
        <v>27</v>
      </c>
      <c r="F9634" s="423" t="s">
        <v>12948</v>
      </c>
      <c r="G9634" s="423"/>
      <c r="H9634" s="423">
        <v>0.26582410000000001</v>
      </c>
      <c r="I9634" s="423"/>
      <c r="J9634" s="424">
        <v>0.17280000000000001</v>
      </c>
      <c r="K9634" s="424"/>
      <c r="L9634" s="424"/>
    </row>
    <row r="9635" spans="1:12" ht="17.100000000000001" customHeight="1">
      <c r="A9635" s="298"/>
      <c r="B9635" s="298"/>
      <c r="C9635" s="298"/>
      <c r="D9635" s="298"/>
      <c r="E9635" s="298"/>
      <c r="F9635" s="298"/>
      <c r="G9635" s="298"/>
      <c r="H9635" s="298"/>
      <c r="I9635" s="298"/>
      <c r="J9635" s="298" t="s">
        <v>12992</v>
      </c>
      <c r="K9635" s="298"/>
      <c r="L9635" s="298" t="s">
        <v>12921</v>
      </c>
    </row>
    <row r="9636" spans="1:12">
      <c r="A9636" s="414" t="s">
        <v>13058</v>
      </c>
      <c r="B9636" s="414"/>
      <c r="C9636" s="414"/>
      <c r="D9636" s="414"/>
      <c r="E9636" s="414"/>
      <c r="F9636" s="414"/>
      <c r="G9636" s="414"/>
      <c r="H9636" s="414"/>
      <c r="I9636" s="294"/>
      <c r="J9636" s="294"/>
      <c r="K9636" s="294"/>
      <c r="L9636" s="294"/>
    </row>
    <row r="9637" spans="1:12" ht="17.100000000000001" customHeight="1">
      <c r="A9637" s="294" t="s">
        <v>12978</v>
      </c>
      <c r="B9637" s="298" t="s">
        <v>12979</v>
      </c>
      <c r="C9637" s="294" t="s">
        <v>12980</v>
      </c>
      <c r="D9637" s="294" t="s">
        <v>12981</v>
      </c>
      <c r="E9637" s="299" t="s">
        <v>12982</v>
      </c>
      <c r="F9637" s="413" t="s">
        <v>12983</v>
      </c>
      <c r="G9637" s="413"/>
      <c r="H9637" s="413" t="s">
        <v>12984</v>
      </c>
      <c r="I9637" s="413"/>
      <c r="J9637" s="413" t="s">
        <v>12985</v>
      </c>
      <c r="K9637" s="413"/>
      <c r="L9637" s="413"/>
    </row>
    <row r="9638" spans="1:12" ht="24" customHeight="1">
      <c r="A9638" s="300" t="s">
        <v>12986</v>
      </c>
      <c r="B9638" s="301" t="s">
        <v>13059</v>
      </c>
      <c r="C9638" s="300" t="s">
        <v>9</v>
      </c>
      <c r="D9638" s="300" t="s">
        <v>12535</v>
      </c>
      <c r="E9638" s="302" t="s">
        <v>27</v>
      </c>
      <c r="F9638" s="423" t="s">
        <v>12936</v>
      </c>
      <c r="G9638" s="423"/>
      <c r="H9638" s="423">
        <v>0.26582410000000001</v>
      </c>
      <c r="I9638" s="423"/>
      <c r="J9638" s="424">
        <v>1.3299999999999999E-2</v>
      </c>
      <c r="K9638" s="424"/>
      <c r="L9638" s="424"/>
    </row>
    <row r="9639" spans="1:12" ht="17.100000000000001" customHeight="1">
      <c r="A9639" s="298"/>
      <c r="B9639" s="298"/>
      <c r="C9639" s="298"/>
      <c r="D9639" s="298"/>
      <c r="E9639" s="298"/>
      <c r="F9639" s="298"/>
      <c r="G9639" s="298"/>
      <c r="H9639" s="298"/>
      <c r="I9639" s="298"/>
      <c r="J9639" s="298" t="s">
        <v>12992</v>
      </c>
      <c r="K9639" s="298"/>
      <c r="L9639" s="298" t="s">
        <v>12904</v>
      </c>
    </row>
    <row r="9640" spans="1:12">
      <c r="A9640" s="414" t="s">
        <v>13060</v>
      </c>
      <c r="B9640" s="414"/>
      <c r="C9640" s="414"/>
      <c r="D9640" s="414"/>
      <c r="E9640" s="414"/>
      <c r="F9640" s="414"/>
      <c r="G9640" s="414"/>
      <c r="H9640" s="414"/>
      <c r="I9640" s="294"/>
      <c r="J9640" s="294"/>
      <c r="K9640" s="294"/>
      <c r="L9640" s="294"/>
    </row>
    <row r="9641" spans="1:12" ht="17.100000000000001" customHeight="1">
      <c r="A9641" s="294" t="s">
        <v>12978</v>
      </c>
      <c r="B9641" s="298" t="s">
        <v>12979</v>
      </c>
      <c r="C9641" s="294" t="s">
        <v>12980</v>
      </c>
      <c r="D9641" s="294" t="s">
        <v>12981</v>
      </c>
      <c r="E9641" s="299" t="s">
        <v>12982</v>
      </c>
      <c r="F9641" s="413" t="s">
        <v>12983</v>
      </c>
      <c r="G9641" s="413"/>
      <c r="H9641" s="413" t="s">
        <v>12984</v>
      </c>
      <c r="I9641" s="413"/>
      <c r="J9641" s="413" t="s">
        <v>12985</v>
      </c>
      <c r="K9641" s="413"/>
      <c r="L9641" s="413"/>
    </row>
    <row r="9642" spans="1:12" ht="24" customHeight="1">
      <c r="A9642" s="300" t="s">
        <v>12986</v>
      </c>
      <c r="B9642" s="301" t="s">
        <v>13061</v>
      </c>
      <c r="C9642" s="300" t="s">
        <v>9</v>
      </c>
      <c r="D9642" s="300" t="s">
        <v>12522</v>
      </c>
      <c r="E9642" s="302" t="s">
        <v>27</v>
      </c>
      <c r="F9642" s="423" t="s">
        <v>12964</v>
      </c>
      <c r="G9642" s="423"/>
      <c r="H9642" s="423">
        <v>0.26582410000000001</v>
      </c>
      <c r="I9642" s="423"/>
      <c r="J9642" s="424">
        <v>0.67249999999999999</v>
      </c>
      <c r="K9642" s="424"/>
      <c r="L9642" s="424"/>
    </row>
    <row r="9643" spans="1:12" ht="24" customHeight="1">
      <c r="A9643" s="300" t="s">
        <v>12986</v>
      </c>
      <c r="B9643" s="301" t="s">
        <v>13062</v>
      </c>
      <c r="C9643" s="300" t="s">
        <v>9</v>
      </c>
      <c r="D9643" s="300" t="s">
        <v>12527</v>
      </c>
      <c r="E9643" s="302" t="s">
        <v>27</v>
      </c>
      <c r="F9643" s="423" t="s">
        <v>13063</v>
      </c>
      <c r="G9643" s="423"/>
      <c r="H9643" s="423">
        <v>0.26582410000000001</v>
      </c>
      <c r="I9643" s="423"/>
      <c r="J9643" s="424">
        <v>9.0399999999999994E-2</v>
      </c>
      <c r="K9643" s="424"/>
      <c r="L9643" s="424"/>
    </row>
    <row r="9644" spans="1:12" ht="17.100000000000001" customHeight="1">
      <c r="A9644" s="298"/>
      <c r="B9644" s="298"/>
      <c r="C9644" s="298"/>
      <c r="D9644" s="298"/>
      <c r="E9644" s="298"/>
      <c r="F9644" s="298"/>
      <c r="G9644" s="298"/>
      <c r="H9644" s="298"/>
      <c r="I9644" s="298"/>
      <c r="J9644" s="298" t="s">
        <v>12992</v>
      </c>
      <c r="K9644" s="298"/>
      <c r="L9644" s="298" t="s">
        <v>14016</v>
      </c>
    </row>
    <row r="9645" spans="1:12" ht="17.100000000000001" customHeight="1">
      <c r="A9645" s="294" t="s">
        <v>13014</v>
      </c>
      <c r="B9645" s="294"/>
      <c r="C9645" s="294"/>
      <c r="D9645" s="294"/>
      <c r="E9645" s="294"/>
      <c r="F9645" s="294"/>
      <c r="G9645" s="294"/>
      <c r="H9645" s="294"/>
      <c r="I9645" s="294"/>
      <c r="J9645" s="294"/>
      <c r="K9645" s="294"/>
      <c r="L9645" s="294"/>
    </row>
    <row r="9646" spans="1:12" ht="17.100000000000001" customHeight="1">
      <c r="A9646" s="298"/>
      <c r="B9646" s="298"/>
      <c r="C9646" s="298"/>
      <c r="D9646" s="298"/>
      <c r="E9646" s="298"/>
      <c r="F9646" s="298"/>
      <c r="G9646" s="298"/>
      <c r="H9646" s="298"/>
      <c r="I9646" s="298"/>
      <c r="J9646" s="298" t="s">
        <v>13015</v>
      </c>
      <c r="K9646" s="298"/>
      <c r="L9646" s="298" t="s">
        <v>15138</v>
      </c>
    </row>
    <row r="9647" spans="1:12" ht="17.100000000000001" customHeight="1">
      <c r="A9647" s="298"/>
      <c r="B9647" s="298"/>
      <c r="C9647" s="298"/>
      <c r="D9647" s="298"/>
      <c r="E9647" s="298"/>
      <c r="F9647" s="298"/>
      <c r="G9647" s="298"/>
      <c r="H9647" s="298"/>
      <c r="I9647" s="298"/>
      <c r="J9647" s="298" t="s">
        <v>13017</v>
      </c>
      <c r="K9647" s="298" t="s">
        <v>13018</v>
      </c>
      <c r="L9647" s="298" t="s">
        <v>14725</v>
      </c>
    </row>
    <row r="9648" spans="1:12" ht="17.100000000000001" customHeight="1">
      <c r="A9648" s="298"/>
      <c r="B9648" s="298"/>
      <c r="C9648" s="298"/>
      <c r="D9648" s="298"/>
      <c r="E9648" s="298"/>
      <c r="F9648" s="298"/>
      <c r="G9648" s="298"/>
      <c r="H9648" s="298"/>
      <c r="I9648" s="298"/>
      <c r="J9648" s="298" t="s">
        <v>13020</v>
      </c>
      <c r="K9648" s="298"/>
      <c r="L9648" s="298" t="s">
        <v>15139</v>
      </c>
    </row>
    <row r="9649" spans="1:12" ht="17.100000000000001" customHeight="1">
      <c r="A9649" s="298"/>
      <c r="B9649" s="298"/>
      <c r="C9649" s="298"/>
      <c r="D9649" s="298"/>
      <c r="E9649" s="298"/>
      <c r="F9649" s="298"/>
      <c r="G9649" s="298"/>
      <c r="H9649" s="298"/>
      <c r="I9649" s="298"/>
      <c r="J9649" s="298" t="s">
        <v>13022</v>
      </c>
      <c r="K9649" s="298" t="s">
        <v>12974</v>
      </c>
      <c r="L9649" s="298" t="s">
        <v>14272</v>
      </c>
    </row>
    <row r="9650" spans="1:12" ht="17.100000000000001" customHeight="1">
      <c r="A9650" s="298"/>
      <c r="B9650" s="298"/>
      <c r="C9650" s="298"/>
      <c r="D9650" s="298"/>
      <c r="E9650" s="298"/>
      <c r="F9650" s="298"/>
      <c r="G9650" s="298"/>
      <c r="H9650" s="298"/>
      <c r="I9650" s="298"/>
      <c r="J9650" s="298" t="s">
        <v>13024</v>
      </c>
      <c r="K9650" s="298"/>
      <c r="L9650" s="298" t="s">
        <v>15140</v>
      </c>
    </row>
    <row r="9651" spans="1:12" ht="30" customHeight="1">
      <c r="A9651" s="299"/>
      <c r="B9651" s="299"/>
      <c r="C9651" s="299"/>
      <c r="D9651" s="299"/>
      <c r="E9651" s="299"/>
      <c r="F9651" s="299"/>
      <c r="G9651" s="299"/>
      <c r="H9651" s="299"/>
      <c r="I9651" s="299"/>
      <c r="J9651" s="299"/>
      <c r="K9651" s="299"/>
      <c r="L9651" s="299"/>
    </row>
    <row r="9652" spans="1:12" ht="24" customHeight="1">
      <c r="A9652" s="295" t="s">
        <v>15141</v>
      </c>
      <c r="B9652" s="296" t="s">
        <v>14806</v>
      </c>
      <c r="C9652" s="295" t="s">
        <v>9</v>
      </c>
      <c r="D9652" s="295" t="s">
        <v>1180</v>
      </c>
      <c r="E9652" s="297" t="s">
        <v>51</v>
      </c>
      <c r="F9652" s="296"/>
      <c r="G9652" s="296"/>
      <c r="H9652" s="296"/>
      <c r="I9652" s="296"/>
      <c r="J9652" s="296"/>
      <c r="K9652" s="296"/>
      <c r="L9652" s="296"/>
    </row>
    <row r="9653" spans="1:12">
      <c r="A9653" s="414" t="s">
        <v>12977</v>
      </c>
      <c r="B9653" s="414"/>
      <c r="C9653" s="414"/>
      <c r="D9653" s="414"/>
      <c r="E9653" s="414"/>
      <c r="F9653" s="414"/>
      <c r="G9653" s="414"/>
      <c r="H9653" s="414"/>
      <c r="I9653" s="294"/>
      <c r="J9653" s="294"/>
      <c r="K9653" s="294"/>
      <c r="L9653" s="294"/>
    </row>
    <row r="9654" spans="1:12" ht="17.100000000000001" customHeight="1">
      <c r="A9654" s="294" t="s">
        <v>12978</v>
      </c>
      <c r="B9654" s="298" t="s">
        <v>12979</v>
      </c>
      <c r="C9654" s="294" t="s">
        <v>12980</v>
      </c>
      <c r="D9654" s="294" t="s">
        <v>12981</v>
      </c>
      <c r="E9654" s="299" t="s">
        <v>12982</v>
      </c>
      <c r="F9654" s="413" t="s">
        <v>12983</v>
      </c>
      <c r="G9654" s="413"/>
      <c r="H9654" s="413" t="s">
        <v>12984</v>
      </c>
      <c r="I9654" s="413"/>
      <c r="J9654" s="413" t="s">
        <v>12985</v>
      </c>
      <c r="K9654" s="413"/>
      <c r="L9654" s="413"/>
    </row>
    <row r="9655" spans="1:12" ht="24" customHeight="1">
      <c r="A9655" s="300" t="s">
        <v>12986</v>
      </c>
      <c r="B9655" s="301" t="s">
        <v>13085</v>
      </c>
      <c r="C9655" s="300" t="s">
        <v>9</v>
      </c>
      <c r="D9655" s="300" t="s">
        <v>7909</v>
      </c>
      <c r="E9655" s="302" t="s">
        <v>51</v>
      </c>
      <c r="F9655" s="423" t="s">
        <v>13086</v>
      </c>
      <c r="G9655" s="423"/>
      <c r="H9655" s="423">
        <v>2.9396000000000001E-3</v>
      </c>
      <c r="I9655" s="423"/>
      <c r="J9655" s="424">
        <v>0.30570000000000003</v>
      </c>
      <c r="K9655" s="424"/>
      <c r="L9655" s="424"/>
    </row>
    <row r="9656" spans="1:12" ht="24" customHeight="1">
      <c r="A9656" s="300" t="s">
        <v>12986</v>
      </c>
      <c r="B9656" s="301" t="s">
        <v>13087</v>
      </c>
      <c r="C9656" s="300" t="s">
        <v>9</v>
      </c>
      <c r="D9656" s="300" t="s">
        <v>8873</v>
      </c>
      <c r="E9656" s="302" t="s">
        <v>51</v>
      </c>
      <c r="F9656" s="423" t="s">
        <v>13088</v>
      </c>
      <c r="G9656" s="423"/>
      <c r="H9656" s="423">
        <v>2.8019999999999998E-4</v>
      </c>
      <c r="I9656" s="423"/>
      <c r="J9656" s="424">
        <v>0.24360000000000001</v>
      </c>
      <c r="K9656" s="424"/>
      <c r="L9656" s="424"/>
    </row>
    <row r="9657" spans="1:12" ht="48" customHeight="1">
      <c r="A9657" s="300" t="s">
        <v>12986</v>
      </c>
      <c r="B9657" s="301" t="s">
        <v>13089</v>
      </c>
      <c r="C9657" s="300" t="s">
        <v>9</v>
      </c>
      <c r="D9657" s="300" t="s">
        <v>9227</v>
      </c>
      <c r="E9657" s="302" t="s">
        <v>51</v>
      </c>
      <c r="F9657" s="423" t="s">
        <v>13090</v>
      </c>
      <c r="G9657" s="423"/>
      <c r="H9657" s="423">
        <v>1.961E-4</v>
      </c>
      <c r="I9657" s="423"/>
      <c r="J9657" s="424">
        <v>0.26219999999999999</v>
      </c>
      <c r="K9657" s="424"/>
      <c r="L9657" s="424"/>
    </row>
    <row r="9658" spans="1:12" ht="24" customHeight="1">
      <c r="A9658" s="300" t="s">
        <v>12986</v>
      </c>
      <c r="B9658" s="301" t="s">
        <v>13091</v>
      </c>
      <c r="C9658" s="300" t="s">
        <v>9</v>
      </c>
      <c r="D9658" s="300" t="s">
        <v>9580</v>
      </c>
      <c r="E9658" s="302" t="s">
        <v>51</v>
      </c>
      <c r="F9658" s="423" t="s">
        <v>13092</v>
      </c>
      <c r="G9658" s="423"/>
      <c r="H9658" s="423">
        <v>1.9210000000000001E-4</v>
      </c>
      <c r="I9658" s="423"/>
      <c r="J9658" s="424">
        <v>0.17219999999999999</v>
      </c>
      <c r="K9658" s="424"/>
      <c r="L9658" s="424"/>
    </row>
    <row r="9659" spans="1:12" ht="24" customHeight="1">
      <c r="A9659" s="300" t="s">
        <v>12986</v>
      </c>
      <c r="B9659" s="301" t="s">
        <v>12987</v>
      </c>
      <c r="C9659" s="300" t="s">
        <v>9</v>
      </c>
      <c r="D9659" s="300" t="s">
        <v>9831</v>
      </c>
      <c r="E9659" s="302" t="s">
        <v>12988</v>
      </c>
      <c r="F9659" s="423" t="s">
        <v>12989</v>
      </c>
      <c r="G9659" s="423"/>
      <c r="H9659" s="423">
        <v>6.8023500000000001E-2</v>
      </c>
      <c r="I9659" s="423"/>
      <c r="J9659" s="424">
        <v>0.68840000000000001</v>
      </c>
      <c r="K9659" s="424"/>
      <c r="L9659" s="424"/>
    </row>
    <row r="9660" spans="1:12" ht="36" customHeight="1">
      <c r="A9660" s="300" t="s">
        <v>12986</v>
      </c>
      <c r="B9660" s="301" t="s">
        <v>12990</v>
      </c>
      <c r="C9660" s="300" t="s">
        <v>9</v>
      </c>
      <c r="D9660" s="300" t="s">
        <v>11426</v>
      </c>
      <c r="E9660" s="302" t="s">
        <v>51</v>
      </c>
      <c r="F9660" s="423" t="s">
        <v>12991</v>
      </c>
      <c r="G9660" s="423"/>
      <c r="H9660" s="423">
        <v>3.5649000000000002E-3</v>
      </c>
      <c r="I9660" s="423"/>
      <c r="J9660" s="424">
        <v>0.47120000000000001</v>
      </c>
      <c r="K9660" s="424"/>
      <c r="L9660" s="424"/>
    </row>
    <row r="9661" spans="1:12" ht="17.100000000000001" customHeight="1">
      <c r="A9661" s="298"/>
      <c r="B9661" s="298"/>
      <c r="C9661" s="298"/>
      <c r="D9661" s="298"/>
      <c r="E9661" s="298"/>
      <c r="F9661" s="298"/>
      <c r="G9661" s="298"/>
      <c r="H9661" s="298"/>
      <c r="I9661" s="298"/>
      <c r="J9661" s="298" t="s">
        <v>12992</v>
      </c>
      <c r="K9661" s="298"/>
      <c r="L9661" s="298" t="s">
        <v>14749</v>
      </c>
    </row>
    <row r="9662" spans="1:12">
      <c r="A9662" s="414" t="s">
        <v>12994</v>
      </c>
      <c r="B9662" s="414"/>
      <c r="C9662" s="414"/>
      <c r="D9662" s="414"/>
      <c r="E9662" s="414"/>
      <c r="F9662" s="414"/>
      <c r="G9662" s="414"/>
      <c r="H9662" s="414"/>
      <c r="I9662" s="294"/>
      <c r="J9662" s="294"/>
      <c r="K9662" s="294"/>
      <c r="L9662" s="294"/>
    </row>
    <row r="9663" spans="1:12" ht="17.100000000000001" customHeight="1">
      <c r="A9663" s="294" t="s">
        <v>12978</v>
      </c>
      <c r="B9663" s="298" t="s">
        <v>12979</v>
      </c>
      <c r="C9663" s="294" t="s">
        <v>12980</v>
      </c>
      <c r="D9663" s="294" t="s">
        <v>12981</v>
      </c>
      <c r="E9663" s="299" t="s">
        <v>12982</v>
      </c>
      <c r="F9663" s="413" t="s">
        <v>12983</v>
      </c>
      <c r="G9663" s="413"/>
      <c r="H9663" s="413" t="s">
        <v>12984</v>
      </c>
      <c r="I9663" s="413"/>
      <c r="J9663" s="413" t="s">
        <v>12985</v>
      </c>
      <c r="K9663" s="413"/>
      <c r="L9663" s="413"/>
    </row>
    <row r="9664" spans="1:12" ht="24" customHeight="1">
      <c r="A9664" s="300" t="s">
        <v>12986</v>
      </c>
      <c r="B9664" s="301" t="s">
        <v>13193</v>
      </c>
      <c r="C9664" s="300" t="s">
        <v>9</v>
      </c>
      <c r="D9664" s="300" t="s">
        <v>7200</v>
      </c>
      <c r="E9664" s="302" t="s">
        <v>27</v>
      </c>
      <c r="F9664" s="423" t="s">
        <v>13194</v>
      </c>
      <c r="G9664" s="423"/>
      <c r="H9664" s="423">
        <v>1.01352</v>
      </c>
      <c r="I9664" s="423"/>
      <c r="J9664" s="424">
        <v>5.1588000000000003</v>
      </c>
      <c r="K9664" s="424"/>
      <c r="L9664" s="424"/>
    </row>
    <row r="9665" spans="1:12" ht="24" customHeight="1">
      <c r="A9665" s="300" t="s">
        <v>12986</v>
      </c>
      <c r="B9665" s="301" t="s">
        <v>13195</v>
      </c>
      <c r="C9665" s="300" t="s">
        <v>9</v>
      </c>
      <c r="D9665" s="300" t="s">
        <v>8821</v>
      </c>
      <c r="E9665" s="302" t="s">
        <v>27</v>
      </c>
      <c r="F9665" s="423" t="s">
        <v>13196</v>
      </c>
      <c r="G9665" s="423"/>
      <c r="H9665" s="423">
        <v>1.01352</v>
      </c>
      <c r="I9665" s="423"/>
      <c r="J9665" s="424">
        <v>7.2872000000000003</v>
      </c>
      <c r="K9665" s="424"/>
      <c r="L9665" s="424"/>
    </row>
    <row r="9666" spans="1:12" ht="24" customHeight="1">
      <c r="A9666" s="300" t="s">
        <v>12986</v>
      </c>
      <c r="B9666" s="301" t="s">
        <v>13192</v>
      </c>
      <c r="C9666" s="300" t="s">
        <v>9</v>
      </c>
      <c r="D9666" s="300" t="s">
        <v>10306</v>
      </c>
      <c r="E9666" s="302" t="s">
        <v>27</v>
      </c>
      <c r="F9666" s="423" t="s">
        <v>13134</v>
      </c>
      <c r="G9666" s="423"/>
      <c r="H9666" s="423">
        <v>1.5241762000000001</v>
      </c>
      <c r="I9666" s="423"/>
      <c r="J9666" s="424">
        <v>10.593</v>
      </c>
      <c r="K9666" s="424"/>
      <c r="L9666" s="424"/>
    </row>
    <row r="9667" spans="1:12" ht="24" customHeight="1">
      <c r="A9667" s="300" t="s">
        <v>12986</v>
      </c>
      <c r="B9667" s="301" t="s">
        <v>13093</v>
      </c>
      <c r="C9667" s="300" t="s">
        <v>9</v>
      </c>
      <c r="D9667" s="300" t="s">
        <v>10857</v>
      </c>
      <c r="E9667" s="302" t="s">
        <v>27</v>
      </c>
      <c r="F9667" s="423" t="s">
        <v>13094</v>
      </c>
      <c r="G9667" s="423"/>
      <c r="H9667" s="423">
        <v>1.5241762000000001</v>
      </c>
      <c r="I9667" s="423"/>
      <c r="J9667" s="424">
        <v>7.88</v>
      </c>
      <c r="K9667" s="424"/>
      <c r="L9667" s="424"/>
    </row>
    <row r="9668" spans="1:12" ht="17.100000000000001" customHeight="1">
      <c r="A9668" s="298"/>
      <c r="B9668" s="298"/>
      <c r="C9668" s="298"/>
      <c r="D9668" s="298"/>
      <c r="E9668" s="298"/>
      <c r="F9668" s="298"/>
      <c r="G9668" s="298"/>
      <c r="H9668" s="298"/>
      <c r="I9668" s="298"/>
      <c r="J9668" s="298" t="s">
        <v>12992</v>
      </c>
      <c r="K9668" s="298"/>
      <c r="L9668" s="298" t="s">
        <v>14807</v>
      </c>
    </row>
    <row r="9669" spans="1:12">
      <c r="A9669" s="414" t="s">
        <v>12998</v>
      </c>
      <c r="B9669" s="414"/>
      <c r="C9669" s="414"/>
      <c r="D9669" s="414"/>
      <c r="E9669" s="414"/>
      <c r="F9669" s="414"/>
      <c r="G9669" s="414"/>
      <c r="H9669" s="414"/>
      <c r="I9669" s="294"/>
      <c r="J9669" s="294"/>
      <c r="K9669" s="294"/>
      <c r="L9669" s="294"/>
    </row>
    <row r="9670" spans="1:12" ht="17.100000000000001" customHeight="1">
      <c r="A9670" s="294" t="s">
        <v>12978</v>
      </c>
      <c r="B9670" s="298" t="s">
        <v>12979</v>
      </c>
      <c r="C9670" s="294" t="s">
        <v>12980</v>
      </c>
      <c r="D9670" s="294" t="s">
        <v>12981</v>
      </c>
      <c r="E9670" s="299" t="s">
        <v>12982</v>
      </c>
      <c r="F9670" s="413" t="s">
        <v>12983</v>
      </c>
      <c r="G9670" s="413"/>
      <c r="H9670" s="413" t="s">
        <v>12984</v>
      </c>
      <c r="I9670" s="413"/>
      <c r="J9670" s="413" t="s">
        <v>12985</v>
      </c>
      <c r="K9670" s="413"/>
      <c r="L9670" s="413"/>
    </row>
    <row r="9671" spans="1:12" ht="24" customHeight="1">
      <c r="A9671" s="300" t="s">
        <v>12986</v>
      </c>
      <c r="B9671" s="301" t="s">
        <v>13144</v>
      </c>
      <c r="C9671" s="300" t="s">
        <v>9</v>
      </c>
      <c r="D9671" s="300" t="s">
        <v>7134</v>
      </c>
      <c r="E9671" s="302" t="s">
        <v>13145</v>
      </c>
      <c r="F9671" s="423" t="s">
        <v>13146</v>
      </c>
      <c r="G9671" s="423"/>
      <c r="H9671" s="423">
        <v>2E-3</v>
      </c>
      <c r="I9671" s="423"/>
      <c r="J9671" s="424">
        <v>0.12</v>
      </c>
      <c r="K9671" s="424"/>
      <c r="L9671" s="424"/>
    </row>
    <row r="9672" spans="1:12" ht="24" customHeight="1">
      <c r="A9672" s="300" t="s">
        <v>12986</v>
      </c>
      <c r="B9672" s="301" t="s">
        <v>13147</v>
      </c>
      <c r="C9672" s="300" t="s">
        <v>9</v>
      </c>
      <c r="D9672" s="300" t="s">
        <v>8045</v>
      </c>
      <c r="E9672" s="302" t="s">
        <v>23</v>
      </c>
      <c r="F9672" s="423" t="s">
        <v>12928</v>
      </c>
      <c r="G9672" s="423"/>
      <c r="H9672" s="423">
        <v>2</v>
      </c>
      <c r="I9672" s="423"/>
      <c r="J9672" s="424">
        <v>0.98</v>
      </c>
      <c r="K9672" s="424"/>
      <c r="L9672" s="424"/>
    </row>
    <row r="9673" spans="1:12" ht="24" customHeight="1">
      <c r="A9673" s="300" t="s">
        <v>12986</v>
      </c>
      <c r="B9673" s="301" t="s">
        <v>13381</v>
      </c>
      <c r="C9673" s="300" t="s">
        <v>9</v>
      </c>
      <c r="D9673" s="300" t="s">
        <v>7750</v>
      </c>
      <c r="E9673" s="302" t="s">
        <v>51</v>
      </c>
      <c r="F9673" s="423" t="s">
        <v>13382</v>
      </c>
      <c r="G9673" s="423"/>
      <c r="H9673" s="423">
        <v>1</v>
      </c>
      <c r="I9673" s="423"/>
      <c r="J9673" s="424">
        <v>129.27000000000001</v>
      </c>
      <c r="K9673" s="424"/>
      <c r="L9673" s="424"/>
    </row>
    <row r="9674" spans="1:12" ht="24" customHeight="1">
      <c r="A9674" s="300" t="s">
        <v>12986</v>
      </c>
      <c r="B9674" s="301" t="s">
        <v>13099</v>
      </c>
      <c r="C9674" s="300" t="s">
        <v>9</v>
      </c>
      <c r="D9674" s="300" t="s">
        <v>7224</v>
      </c>
      <c r="E9674" s="302" t="s">
        <v>51</v>
      </c>
      <c r="F9674" s="423" t="s">
        <v>13100</v>
      </c>
      <c r="G9674" s="423"/>
      <c r="H9674" s="423">
        <v>3.4720399999999998E-2</v>
      </c>
      <c r="I9674" s="423"/>
      <c r="J9674" s="424">
        <v>0.31909999999999999</v>
      </c>
      <c r="K9674" s="424"/>
      <c r="L9674" s="424"/>
    </row>
    <row r="9675" spans="1:12" ht="24" customHeight="1">
      <c r="A9675" s="300" t="s">
        <v>12986</v>
      </c>
      <c r="B9675" s="301" t="s">
        <v>13101</v>
      </c>
      <c r="C9675" s="300" t="s">
        <v>9</v>
      </c>
      <c r="D9675" s="300" t="s">
        <v>7359</v>
      </c>
      <c r="E9675" s="302" t="s">
        <v>51</v>
      </c>
      <c r="F9675" s="423" t="s">
        <v>13102</v>
      </c>
      <c r="G9675" s="423"/>
      <c r="H9675" s="423">
        <v>1.1206E-3</v>
      </c>
      <c r="I9675" s="423"/>
      <c r="J9675" s="424">
        <v>0.14399999999999999</v>
      </c>
      <c r="K9675" s="424"/>
      <c r="L9675" s="424"/>
    </row>
    <row r="9676" spans="1:12" ht="24" customHeight="1">
      <c r="A9676" s="300" t="s">
        <v>12986</v>
      </c>
      <c r="B9676" s="301" t="s">
        <v>13103</v>
      </c>
      <c r="C9676" s="300" t="s">
        <v>9</v>
      </c>
      <c r="D9676" s="300" t="s">
        <v>8851</v>
      </c>
      <c r="E9676" s="302" t="s">
        <v>51</v>
      </c>
      <c r="F9676" s="423" t="s">
        <v>13104</v>
      </c>
      <c r="G9676" s="423"/>
      <c r="H9676" s="423">
        <v>8.9680000000000001E-4</v>
      </c>
      <c r="I9676" s="423"/>
      <c r="J9676" s="424">
        <v>0.1736</v>
      </c>
      <c r="K9676" s="424"/>
      <c r="L9676" s="424"/>
    </row>
    <row r="9677" spans="1:12" ht="24" customHeight="1">
      <c r="A9677" s="300" t="s">
        <v>12986</v>
      </c>
      <c r="B9677" s="301" t="s">
        <v>13105</v>
      </c>
      <c r="C9677" s="300" t="s">
        <v>9</v>
      </c>
      <c r="D9677" s="300" t="s">
        <v>8852</v>
      </c>
      <c r="E9677" s="302" t="s">
        <v>51</v>
      </c>
      <c r="F9677" s="423" t="s">
        <v>13106</v>
      </c>
      <c r="G9677" s="423"/>
      <c r="H9677" s="423">
        <v>1.9210000000000001E-4</v>
      </c>
      <c r="I9677" s="423"/>
      <c r="J9677" s="424">
        <v>0.1053</v>
      </c>
      <c r="K9677" s="424"/>
      <c r="L9677" s="424"/>
    </row>
    <row r="9678" spans="1:12" ht="24" customHeight="1">
      <c r="A9678" s="300" t="s">
        <v>12986</v>
      </c>
      <c r="B9678" s="301" t="s">
        <v>13107</v>
      </c>
      <c r="C9678" s="300" t="s">
        <v>9</v>
      </c>
      <c r="D9678" s="300" t="s">
        <v>9000</v>
      </c>
      <c r="E9678" s="302" t="s">
        <v>51</v>
      </c>
      <c r="F9678" s="423" t="s">
        <v>13108</v>
      </c>
      <c r="G9678" s="423"/>
      <c r="H9678" s="423">
        <v>3.9518499999999998E-2</v>
      </c>
      <c r="I9678" s="423"/>
      <c r="J9678" s="424">
        <v>0.26750000000000002</v>
      </c>
      <c r="K9678" s="424"/>
      <c r="L9678" s="424"/>
    </row>
    <row r="9679" spans="1:12" ht="24" customHeight="1">
      <c r="A9679" s="300" t="s">
        <v>12986</v>
      </c>
      <c r="B9679" s="301" t="s">
        <v>13109</v>
      </c>
      <c r="C9679" s="300" t="s">
        <v>9</v>
      </c>
      <c r="D9679" s="300" t="s">
        <v>9574</v>
      </c>
      <c r="E9679" s="302" t="s">
        <v>51</v>
      </c>
      <c r="F9679" s="423" t="s">
        <v>13110</v>
      </c>
      <c r="G9679" s="423"/>
      <c r="H9679" s="423">
        <v>1.25325E-2</v>
      </c>
      <c r="I9679" s="423"/>
      <c r="J9679" s="424">
        <v>0.11070000000000001</v>
      </c>
      <c r="K9679" s="424"/>
      <c r="L9679" s="424"/>
    </row>
    <row r="9680" spans="1:12" ht="24" customHeight="1">
      <c r="A9680" s="300" t="s">
        <v>12986</v>
      </c>
      <c r="B9680" s="301" t="s">
        <v>13111</v>
      </c>
      <c r="C9680" s="300" t="s">
        <v>9</v>
      </c>
      <c r="D9680" s="300" t="s">
        <v>10714</v>
      </c>
      <c r="E9680" s="302" t="s">
        <v>93</v>
      </c>
      <c r="F9680" s="423" t="s">
        <v>13112</v>
      </c>
      <c r="G9680" s="423"/>
      <c r="H9680" s="423">
        <v>6.5867E-3</v>
      </c>
      <c r="I9680" s="423"/>
      <c r="J9680" s="424">
        <v>0.10050000000000001</v>
      </c>
      <c r="K9680" s="424"/>
      <c r="L9680" s="424"/>
    </row>
    <row r="9681" spans="1:12" ht="24" customHeight="1">
      <c r="A9681" s="300" t="s">
        <v>12986</v>
      </c>
      <c r="B9681" s="301" t="s">
        <v>13113</v>
      </c>
      <c r="C9681" s="300" t="s">
        <v>9</v>
      </c>
      <c r="D9681" s="300" t="s">
        <v>10809</v>
      </c>
      <c r="E9681" s="302" t="s">
        <v>51</v>
      </c>
      <c r="F9681" s="423" t="s">
        <v>13114</v>
      </c>
      <c r="G9681" s="423"/>
      <c r="H9681" s="423">
        <v>6.5867E-3</v>
      </c>
      <c r="I9681" s="423"/>
      <c r="J9681" s="424">
        <v>7.9000000000000001E-2</v>
      </c>
      <c r="K9681" s="424"/>
      <c r="L9681" s="424"/>
    </row>
    <row r="9682" spans="1:12" ht="24" customHeight="1">
      <c r="A9682" s="300" t="s">
        <v>12986</v>
      </c>
      <c r="B9682" s="301" t="s">
        <v>13115</v>
      </c>
      <c r="C9682" s="300" t="s">
        <v>9</v>
      </c>
      <c r="D9682" s="300" t="s">
        <v>10810</v>
      </c>
      <c r="E9682" s="302" t="s">
        <v>51</v>
      </c>
      <c r="F9682" s="423" t="s">
        <v>13116</v>
      </c>
      <c r="G9682" s="423"/>
      <c r="H9682" s="423">
        <v>6.5867E-3</v>
      </c>
      <c r="I9682" s="423"/>
      <c r="J9682" s="424">
        <v>0.17530000000000001</v>
      </c>
      <c r="K9682" s="424"/>
      <c r="L9682" s="424"/>
    </row>
    <row r="9683" spans="1:12" ht="24" customHeight="1">
      <c r="A9683" s="300" t="s">
        <v>12986</v>
      </c>
      <c r="B9683" s="301" t="s">
        <v>13117</v>
      </c>
      <c r="C9683" s="300" t="s">
        <v>9</v>
      </c>
      <c r="D9683" s="300" t="s">
        <v>10837</v>
      </c>
      <c r="E9683" s="302" t="s">
        <v>51</v>
      </c>
      <c r="F9683" s="423" t="s">
        <v>13118</v>
      </c>
      <c r="G9683" s="423"/>
      <c r="H9683" s="423">
        <v>2.2440000000000001E-4</v>
      </c>
      <c r="I9683" s="423"/>
      <c r="J9683" s="424">
        <v>9.9900000000000003E-2</v>
      </c>
      <c r="K9683" s="424"/>
      <c r="L9683" s="424"/>
    </row>
    <row r="9684" spans="1:12" ht="24" customHeight="1">
      <c r="A9684" s="300" t="s">
        <v>12986</v>
      </c>
      <c r="B9684" s="301" t="s">
        <v>13003</v>
      </c>
      <c r="C9684" s="300" t="s">
        <v>9</v>
      </c>
      <c r="D9684" s="300" t="s">
        <v>7216</v>
      </c>
      <c r="E9684" s="302" t="s">
        <v>51</v>
      </c>
      <c r="F9684" s="423" t="s">
        <v>13004</v>
      </c>
      <c r="G9684" s="423"/>
      <c r="H9684" s="423">
        <v>1.3192000000000001E-2</v>
      </c>
      <c r="I9684" s="423"/>
      <c r="J9684" s="424">
        <v>0.44069999999999998</v>
      </c>
      <c r="K9684" s="424"/>
      <c r="L9684" s="424"/>
    </row>
    <row r="9685" spans="1:12" ht="24" customHeight="1">
      <c r="A9685" s="300" t="s">
        <v>12986</v>
      </c>
      <c r="B9685" s="301" t="s">
        <v>13005</v>
      </c>
      <c r="C9685" s="300" t="s">
        <v>9</v>
      </c>
      <c r="D9685" s="300" t="s">
        <v>7393</v>
      </c>
      <c r="E9685" s="302" t="s">
        <v>12988</v>
      </c>
      <c r="F9685" s="423" t="s">
        <v>13006</v>
      </c>
      <c r="G9685" s="423"/>
      <c r="H9685" s="423">
        <v>7.9363999999999997E-3</v>
      </c>
      <c r="I9685" s="423"/>
      <c r="J9685" s="424">
        <v>0.42859999999999998</v>
      </c>
      <c r="K9685" s="424"/>
      <c r="L9685" s="424"/>
    </row>
    <row r="9686" spans="1:12" ht="24" customHeight="1">
      <c r="A9686" s="300" t="s">
        <v>12986</v>
      </c>
      <c r="B9686" s="301" t="s">
        <v>13007</v>
      </c>
      <c r="C9686" s="300" t="s">
        <v>9</v>
      </c>
      <c r="D9686" s="300" t="s">
        <v>10619</v>
      </c>
      <c r="E9686" s="302" t="s">
        <v>51</v>
      </c>
      <c r="F9686" s="423" t="s">
        <v>13008</v>
      </c>
      <c r="G9686" s="423"/>
      <c r="H9686" s="423">
        <v>6.1563E-3</v>
      </c>
      <c r="I9686" s="423"/>
      <c r="J9686" s="424">
        <v>1.1774</v>
      </c>
      <c r="K9686" s="424"/>
      <c r="L9686" s="424"/>
    </row>
    <row r="9687" spans="1:12" ht="24" customHeight="1">
      <c r="A9687" s="300" t="s">
        <v>12986</v>
      </c>
      <c r="B9687" s="301" t="s">
        <v>13009</v>
      </c>
      <c r="C9687" s="300" t="s">
        <v>9</v>
      </c>
      <c r="D9687" s="300" t="s">
        <v>10769</v>
      </c>
      <c r="E9687" s="302" t="s">
        <v>51</v>
      </c>
      <c r="F9687" s="423" t="s">
        <v>13010</v>
      </c>
      <c r="G9687" s="423"/>
      <c r="H9687" s="423">
        <v>0.55339950000000004</v>
      </c>
      <c r="I9687" s="423"/>
      <c r="J9687" s="424">
        <v>0.69730000000000003</v>
      </c>
      <c r="K9687" s="424"/>
      <c r="L9687" s="424"/>
    </row>
    <row r="9688" spans="1:12" ht="24" customHeight="1">
      <c r="A9688" s="300" t="s">
        <v>12986</v>
      </c>
      <c r="B9688" s="301" t="s">
        <v>13011</v>
      </c>
      <c r="C9688" s="300" t="s">
        <v>9</v>
      </c>
      <c r="D9688" s="300" t="s">
        <v>10929</v>
      </c>
      <c r="E9688" s="302" t="s">
        <v>51</v>
      </c>
      <c r="F9688" s="423" t="s">
        <v>13012</v>
      </c>
      <c r="G9688" s="423"/>
      <c r="H9688" s="423">
        <v>5.3353999999999997E-3</v>
      </c>
      <c r="I9688" s="423"/>
      <c r="J9688" s="424">
        <v>0.80279999999999996</v>
      </c>
      <c r="K9688" s="424"/>
      <c r="L9688" s="424"/>
    </row>
    <row r="9689" spans="1:12" ht="17.100000000000001" customHeight="1">
      <c r="A9689" s="298"/>
      <c r="B9689" s="298"/>
      <c r="C9689" s="298"/>
      <c r="D9689" s="298"/>
      <c r="E9689" s="298"/>
      <c r="F9689" s="298"/>
      <c r="G9689" s="298"/>
      <c r="H9689" s="298"/>
      <c r="I9689" s="298"/>
      <c r="J9689" s="298" t="s">
        <v>12992</v>
      </c>
      <c r="K9689" s="298"/>
      <c r="L9689" s="298" t="s">
        <v>14808</v>
      </c>
    </row>
    <row r="9690" spans="1:12">
      <c r="A9690" s="414" t="s">
        <v>13056</v>
      </c>
      <c r="B9690" s="414"/>
      <c r="C9690" s="414"/>
      <c r="D9690" s="414"/>
      <c r="E9690" s="414"/>
      <c r="F9690" s="414"/>
      <c r="G9690" s="414"/>
      <c r="H9690" s="414"/>
      <c r="I9690" s="294"/>
      <c r="J9690" s="294"/>
      <c r="K9690" s="294"/>
      <c r="L9690" s="294"/>
    </row>
    <row r="9691" spans="1:12" ht="17.100000000000001" customHeight="1">
      <c r="A9691" s="294" t="s">
        <v>12978</v>
      </c>
      <c r="B9691" s="298" t="s">
        <v>12979</v>
      </c>
      <c r="C9691" s="294" t="s">
        <v>12980</v>
      </c>
      <c r="D9691" s="294" t="s">
        <v>12981</v>
      </c>
      <c r="E9691" s="299" t="s">
        <v>12982</v>
      </c>
      <c r="F9691" s="413" t="s">
        <v>12983</v>
      </c>
      <c r="G9691" s="413"/>
      <c r="H9691" s="413" t="s">
        <v>12984</v>
      </c>
      <c r="I9691" s="413"/>
      <c r="J9691" s="413" t="s">
        <v>12985</v>
      </c>
      <c r="K9691" s="413"/>
      <c r="L9691" s="413"/>
    </row>
    <row r="9692" spans="1:12" ht="24" customHeight="1">
      <c r="A9692" s="300" t="s">
        <v>12986</v>
      </c>
      <c r="B9692" s="301" t="s">
        <v>13057</v>
      </c>
      <c r="C9692" s="300" t="s">
        <v>9</v>
      </c>
      <c r="D9692" s="300" t="s">
        <v>12549</v>
      </c>
      <c r="E9692" s="302" t="s">
        <v>27</v>
      </c>
      <c r="F9692" s="423" t="s">
        <v>12948</v>
      </c>
      <c r="G9692" s="423"/>
      <c r="H9692" s="423">
        <v>4.9511995000000004</v>
      </c>
      <c r="I9692" s="423"/>
      <c r="J9692" s="424">
        <v>3.2183000000000002</v>
      </c>
      <c r="K9692" s="424"/>
      <c r="L9692" s="424"/>
    </row>
    <row r="9693" spans="1:12" ht="17.100000000000001" customHeight="1">
      <c r="A9693" s="298"/>
      <c r="B9693" s="298"/>
      <c r="C9693" s="298"/>
      <c r="D9693" s="298"/>
      <c r="E9693" s="298"/>
      <c r="F9693" s="298"/>
      <c r="G9693" s="298"/>
      <c r="H9693" s="298"/>
      <c r="I9693" s="298"/>
      <c r="J9693" s="298" t="s">
        <v>12992</v>
      </c>
      <c r="K9693" s="298"/>
      <c r="L9693" s="298" t="s">
        <v>14320</v>
      </c>
    </row>
    <row r="9694" spans="1:12">
      <c r="A9694" s="414" t="s">
        <v>13058</v>
      </c>
      <c r="B9694" s="414"/>
      <c r="C9694" s="414"/>
      <c r="D9694" s="414"/>
      <c r="E9694" s="414"/>
      <c r="F9694" s="414"/>
      <c r="G9694" s="414"/>
      <c r="H9694" s="414"/>
      <c r="I9694" s="294"/>
      <c r="J9694" s="294"/>
      <c r="K9694" s="294"/>
      <c r="L9694" s="294"/>
    </row>
    <row r="9695" spans="1:12" ht="17.100000000000001" customHeight="1">
      <c r="A9695" s="294" t="s">
        <v>12978</v>
      </c>
      <c r="B9695" s="298" t="s">
        <v>12979</v>
      </c>
      <c r="C9695" s="294" t="s">
        <v>12980</v>
      </c>
      <c r="D9695" s="294" t="s">
        <v>12981</v>
      </c>
      <c r="E9695" s="299" t="s">
        <v>12982</v>
      </c>
      <c r="F9695" s="413" t="s">
        <v>12983</v>
      </c>
      <c r="G9695" s="413"/>
      <c r="H9695" s="413" t="s">
        <v>12984</v>
      </c>
      <c r="I9695" s="413"/>
      <c r="J9695" s="413" t="s">
        <v>12985</v>
      </c>
      <c r="K9695" s="413"/>
      <c r="L9695" s="413"/>
    </row>
    <row r="9696" spans="1:12" ht="24" customHeight="1">
      <c r="A9696" s="300" t="s">
        <v>12986</v>
      </c>
      <c r="B9696" s="301" t="s">
        <v>13059</v>
      </c>
      <c r="C9696" s="300" t="s">
        <v>9</v>
      </c>
      <c r="D9696" s="300" t="s">
        <v>12535</v>
      </c>
      <c r="E9696" s="302" t="s">
        <v>27</v>
      </c>
      <c r="F9696" s="423" t="s">
        <v>12936</v>
      </c>
      <c r="G9696" s="423"/>
      <c r="H9696" s="423">
        <v>4.9511995000000004</v>
      </c>
      <c r="I9696" s="423"/>
      <c r="J9696" s="424">
        <v>0.24759999999999999</v>
      </c>
      <c r="K9696" s="424"/>
      <c r="L9696" s="424"/>
    </row>
    <row r="9697" spans="1:12" ht="17.100000000000001" customHeight="1">
      <c r="A9697" s="298"/>
      <c r="B9697" s="298"/>
      <c r="C9697" s="298"/>
      <c r="D9697" s="298"/>
      <c r="E9697" s="298"/>
      <c r="F9697" s="298"/>
      <c r="G9697" s="298"/>
      <c r="H9697" s="298"/>
      <c r="I9697" s="298"/>
      <c r="J9697" s="298" t="s">
        <v>12992</v>
      </c>
      <c r="K9697" s="298"/>
      <c r="L9697" s="298" t="s">
        <v>12922</v>
      </c>
    </row>
    <row r="9698" spans="1:12">
      <c r="A9698" s="414" t="s">
        <v>13060</v>
      </c>
      <c r="B9698" s="414"/>
      <c r="C9698" s="414"/>
      <c r="D9698" s="414"/>
      <c r="E9698" s="414"/>
      <c r="F9698" s="414"/>
      <c r="G9698" s="414"/>
      <c r="H9698" s="414"/>
      <c r="I9698" s="294"/>
      <c r="J9698" s="294"/>
      <c r="K9698" s="294"/>
      <c r="L9698" s="294"/>
    </row>
    <row r="9699" spans="1:12" ht="17.100000000000001" customHeight="1">
      <c r="A9699" s="294" t="s">
        <v>12978</v>
      </c>
      <c r="B9699" s="298" t="s">
        <v>12979</v>
      </c>
      <c r="C9699" s="294" t="s">
        <v>12980</v>
      </c>
      <c r="D9699" s="294" t="s">
        <v>12981</v>
      </c>
      <c r="E9699" s="299" t="s">
        <v>12982</v>
      </c>
      <c r="F9699" s="413" t="s">
        <v>12983</v>
      </c>
      <c r="G9699" s="413"/>
      <c r="H9699" s="413" t="s">
        <v>12984</v>
      </c>
      <c r="I9699" s="413"/>
      <c r="J9699" s="413" t="s">
        <v>12985</v>
      </c>
      <c r="K9699" s="413"/>
      <c r="L9699" s="413"/>
    </row>
    <row r="9700" spans="1:12" ht="24" customHeight="1">
      <c r="A9700" s="300" t="s">
        <v>12986</v>
      </c>
      <c r="B9700" s="301" t="s">
        <v>13061</v>
      </c>
      <c r="C9700" s="300" t="s">
        <v>9</v>
      </c>
      <c r="D9700" s="300" t="s">
        <v>12522</v>
      </c>
      <c r="E9700" s="302" t="s">
        <v>27</v>
      </c>
      <c r="F9700" s="423" t="s">
        <v>12964</v>
      </c>
      <c r="G9700" s="423"/>
      <c r="H9700" s="423">
        <v>4.9511995000000004</v>
      </c>
      <c r="I9700" s="423"/>
      <c r="J9700" s="424">
        <v>12.5265</v>
      </c>
      <c r="K9700" s="424"/>
      <c r="L9700" s="424"/>
    </row>
    <row r="9701" spans="1:12" ht="24" customHeight="1">
      <c r="A9701" s="300" t="s">
        <v>12986</v>
      </c>
      <c r="B9701" s="301" t="s">
        <v>13062</v>
      </c>
      <c r="C9701" s="300" t="s">
        <v>9</v>
      </c>
      <c r="D9701" s="300" t="s">
        <v>12527</v>
      </c>
      <c r="E9701" s="302" t="s">
        <v>27</v>
      </c>
      <c r="F9701" s="423" t="s">
        <v>13063</v>
      </c>
      <c r="G9701" s="423"/>
      <c r="H9701" s="423">
        <v>4.9511995000000004</v>
      </c>
      <c r="I9701" s="423"/>
      <c r="J9701" s="424">
        <v>1.6834</v>
      </c>
      <c r="K9701" s="424"/>
      <c r="L9701" s="424"/>
    </row>
    <row r="9702" spans="1:12" ht="17.100000000000001" customHeight="1">
      <c r="A9702" s="298"/>
      <c r="B9702" s="298"/>
      <c r="C9702" s="298"/>
      <c r="D9702" s="298"/>
      <c r="E9702" s="298"/>
      <c r="F9702" s="298"/>
      <c r="G9702" s="298"/>
      <c r="H9702" s="298"/>
      <c r="I9702" s="298"/>
      <c r="J9702" s="298" t="s">
        <v>12992</v>
      </c>
      <c r="K9702" s="298"/>
      <c r="L9702" s="298" t="s">
        <v>14809</v>
      </c>
    </row>
    <row r="9703" spans="1:12" ht="17.100000000000001" customHeight="1">
      <c r="A9703" s="294" t="s">
        <v>13014</v>
      </c>
      <c r="B9703" s="294"/>
      <c r="C9703" s="294"/>
      <c r="D9703" s="294"/>
      <c r="E9703" s="294"/>
      <c r="F9703" s="294"/>
      <c r="G9703" s="294"/>
      <c r="H9703" s="294"/>
      <c r="I9703" s="294"/>
      <c r="J9703" s="294"/>
      <c r="K9703" s="294"/>
      <c r="L9703" s="294"/>
    </row>
    <row r="9704" spans="1:12" ht="17.100000000000001" customHeight="1">
      <c r="A9704" s="298"/>
      <c r="B9704" s="298"/>
      <c r="C9704" s="298"/>
      <c r="D9704" s="298"/>
      <c r="E9704" s="298"/>
      <c r="F9704" s="298"/>
      <c r="G9704" s="298"/>
      <c r="H9704" s="298"/>
      <c r="I9704" s="298"/>
      <c r="J9704" s="298" t="s">
        <v>13015</v>
      </c>
      <c r="K9704" s="298"/>
      <c r="L9704" s="298" t="s">
        <v>14810</v>
      </c>
    </row>
    <row r="9705" spans="1:12" ht="17.100000000000001" customHeight="1">
      <c r="A9705" s="298"/>
      <c r="B9705" s="298"/>
      <c r="C9705" s="298"/>
      <c r="D9705" s="298"/>
      <c r="E9705" s="298"/>
      <c r="F9705" s="298"/>
      <c r="G9705" s="298"/>
      <c r="H9705" s="298"/>
      <c r="I9705" s="298"/>
      <c r="J9705" s="298" t="s">
        <v>13017</v>
      </c>
      <c r="K9705" s="298" t="s">
        <v>13018</v>
      </c>
      <c r="L9705" s="298" t="s">
        <v>14811</v>
      </c>
    </row>
    <row r="9706" spans="1:12" ht="17.100000000000001" customHeight="1">
      <c r="A9706" s="298"/>
      <c r="B9706" s="298"/>
      <c r="C9706" s="298"/>
      <c r="D9706" s="298"/>
      <c r="E9706" s="298"/>
      <c r="F9706" s="298"/>
      <c r="G9706" s="298"/>
      <c r="H9706" s="298"/>
      <c r="I9706" s="298"/>
      <c r="J9706" s="298" t="s">
        <v>13020</v>
      </c>
      <c r="K9706" s="298"/>
      <c r="L9706" s="298" t="s">
        <v>14812</v>
      </c>
    </row>
    <row r="9707" spans="1:12" ht="17.100000000000001" customHeight="1">
      <c r="A9707" s="298"/>
      <c r="B9707" s="298"/>
      <c r="C9707" s="298"/>
      <c r="D9707" s="298"/>
      <c r="E9707" s="298"/>
      <c r="F9707" s="298"/>
      <c r="G9707" s="298"/>
      <c r="H9707" s="298"/>
      <c r="I9707" s="298"/>
      <c r="J9707" s="298" t="s">
        <v>13022</v>
      </c>
      <c r="K9707" s="298" t="s">
        <v>12974</v>
      </c>
      <c r="L9707" s="298" t="s">
        <v>14813</v>
      </c>
    </row>
    <row r="9708" spans="1:12" ht="17.100000000000001" customHeight="1">
      <c r="A9708" s="298"/>
      <c r="B9708" s="298"/>
      <c r="C9708" s="298"/>
      <c r="D9708" s="298"/>
      <c r="E9708" s="298"/>
      <c r="F9708" s="298"/>
      <c r="G9708" s="298"/>
      <c r="H9708" s="298"/>
      <c r="I9708" s="298"/>
      <c r="J9708" s="298" t="s">
        <v>13024</v>
      </c>
      <c r="K9708" s="298"/>
      <c r="L9708" s="298" t="s">
        <v>14814</v>
      </c>
    </row>
    <row r="9709" spans="1:12" ht="30" customHeight="1">
      <c r="A9709" s="299"/>
      <c r="B9709" s="299"/>
      <c r="C9709" s="299"/>
      <c r="D9709" s="299"/>
      <c r="E9709" s="299"/>
      <c r="F9709" s="299"/>
      <c r="G9709" s="299"/>
      <c r="H9709" s="299"/>
      <c r="I9709" s="299"/>
      <c r="J9709" s="299"/>
      <c r="K9709" s="299"/>
      <c r="L9709" s="299"/>
    </row>
    <row r="9710" spans="1:12" ht="48" customHeight="1">
      <c r="A9710" s="295" t="s">
        <v>15142</v>
      </c>
      <c r="B9710" s="296" t="s">
        <v>15143</v>
      </c>
      <c r="C9710" s="295" t="s">
        <v>9</v>
      </c>
      <c r="D9710" s="295" t="s">
        <v>4261</v>
      </c>
      <c r="E9710" s="297" t="s">
        <v>51</v>
      </c>
      <c r="F9710" s="296"/>
      <c r="G9710" s="296"/>
      <c r="H9710" s="296"/>
      <c r="I9710" s="296"/>
      <c r="J9710" s="296"/>
      <c r="K9710" s="296"/>
      <c r="L9710" s="296"/>
    </row>
    <row r="9711" spans="1:12">
      <c r="A9711" s="414" t="s">
        <v>12977</v>
      </c>
      <c r="B9711" s="414"/>
      <c r="C9711" s="414"/>
      <c r="D9711" s="414"/>
      <c r="E9711" s="414"/>
      <c r="F9711" s="414"/>
      <c r="G9711" s="414"/>
      <c r="H9711" s="414"/>
      <c r="I9711" s="294"/>
      <c r="J9711" s="294"/>
      <c r="K9711" s="294"/>
      <c r="L9711" s="294"/>
    </row>
    <row r="9712" spans="1:12" ht="17.100000000000001" customHeight="1">
      <c r="A9712" s="294" t="s">
        <v>12978</v>
      </c>
      <c r="B9712" s="298" t="s">
        <v>12979</v>
      </c>
      <c r="C9712" s="294" t="s">
        <v>12980</v>
      </c>
      <c r="D9712" s="294" t="s">
        <v>12981</v>
      </c>
      <c r="E9712" s="299" t="s">
        <v>12982</v>
      </c>
      <c r="F9712" s="413" t="s">
        <v>12983</v>
      </c>
      <c r="G9712" s="413"/>
      <c r="H9712" s="413" t="s">
        <v>12984</v>
      </c>
      <c r="I9712" s="413"/>
      <c r="J9712" s="413" t="s">
        <v>12985</v>
      </c>
      <c r="K9712" s="413"/>
      <c r="L9712" s="413"/>
    </row>
    <row r="9713" spans="1:12" ht="24" customHeight="1">
      <c r="A9713" s="300" t="s">
        <v>12986</v>
      </c>
      <c r="B9713" s="301" t="s">
        <v>13085</v>
      </c>
      <c r="C9713" s="300" t="s">
        <v>9</v>
      </c>
      <c r="D9713" s="300" t="s">
        <v>7909</v>
      </c>
      <c r="E9713" s="302" t="s">
        <v>51</v>
      </c>
      <c r="F9713" s="423" t="s">
        <v>13086</v>
      </c>
      <c r="G9713" s="423"/>
      <c r="H9713" s="423">
        <v>9.2679999999999998E-4</v>
      </c>
      <c r="I9713" s="423"/>
      <c r="J9713" s="424">
        <v>9.64E-2</v>
      </c>
      <c r="K9713" s="424"/>
      <c r="L9713" s="424"/>
    </row>
    <row r="9714" spans="1:12" ht="24" customHeight="1">
      <c r="A9714" s="300" t="s">
        <v>12986</v>
      </c>
      <c r="B9714" s="301" t="s">
        <v>13087</v>
      </c>
      <c r="C9714" s="300" t="s">
        <v>9</v>
      </c>
      <c r="D9714" s="300" t="s">
        <v>8873</v>
      </c>
      <c r="E9714" s="302" t="s">
        <v>51</v>
      </c>
      <c r="F9714" s="423" t="s">
        <v>13088</v>
      </c>
      <c r="G9714" s="423"/>
      <c r="H9714" s="423">
        <v>8.8499999999999996E-5</v>
      </c>
      <c r="I9714" s="423"/>
      <c r="J9714" s="424">
        <v>7.6899999999999996E-2</v>
      </c>
      <c r="K9714" s="424"/>
      <c r="L9714" s="424"/>
    </row>
    <row r="9715" spans="1:12" ht="48" customHeight="1">
      <c r="A9715" s="300" t="s">
        <v>12986</v>
      </c>
      <c r="B9715" s="301" t="s">
        <v>13089</v>
      </c>
      <c r="C9715" s="300" t="s">
        <v>9</v>
      </c>
      <c r="D9715" s="300" t="s">
        <v>9227</v>
      </c>
      <c r="E9715" s="302" t="s">
        <v>51</v>
      </c>
      <c r="F9715" s="423" t="s">
        <v>13090</v>
      </c>
      <c r="G9715" s="423"/>
      <c r="H9715" s="423">
        <v>6.1699999999999995E-5</v>
      </c>
      <c r="I9715" s="423"/>
      <c r="J9715" s="424">
        <v>8.2500000000000004E-2</v>
      </c>
      <c r="K9715" s="424"/>
      <c r="L9715" s="424"/>
    </row>
    <row r="9716" spans="1:12" ht="24" customHeight="1">
      <c r="A9716" s="300" t="s">
        <v>12986</v>
      </c>
      <c r="B9716" s="301" t="s">
        <v>13091</v>
      </c>
      <c r="C9716" s="300" t="s">
        <v>9</v>
      </c>
      <c r="D9716" s="300" t="s">
        <v>9580</v>
      </c>
      <c r="E9716" s="302" t="s">
        <v>51</v>
      </c>
      <c r="F9716" s="423" t="s">
        <v>13092</v>
      </c>
      <c r="G9716" s="423"/>
      <c r="H9716" s="423">
        <v>6.05E-5</v>
      </c>
      <c r="I9716" s="423"/>
      <c r="J9716" s="424">
        <v>5.4199999999999998E-2</v>
      </c>
      <c r="K9716" s="424"/>
      <c r="L9716" s="424"/>
    </row>
    <row r="9717" spans="1:12" ht="24" customHeight="1">
      <c r="A9717" s="300" t="s">
        <v>12986</v>
      </c>
      <c r="B9717" s="301" t="s">
        <v>12987</v>
      </c>
      <c r="C9717" s="300" t="s">
        <v>9</v>
      </c>
      <c r="D9717" s="300" t="s">
        <v>9831</v>
      </c>
      <c r="E9717" s="302" t="s">
        <v>12988</v>
      </c>
      <c r="F9717" s="423" t="s">
        <v>12989</v>
      </c>
      <c r="G9717" s="423"/>
      <c r="H9717" s="423">
        <v>2.14495E-2</v>
      </c>
      <c r="I9717" s="423"/>
      <c r="J9717" s="424">
        <v>0.21709999999999999</v>
      </c>
      <c r="K9717" s="424"/>
      <c r="L9717" s="424"/>
    </row>
    <row r="9718" spans="1:12" ht="36" customHeight="1">
      <c r="A9718" s="300" t="s">
        <v>12986</v>
      </c>
      <c r="B9718" s="301" t="s">
        <v>12990</v>
      </c>
      <c r="C9718" s="300" t="s">
        <v>9</v>
      </c>
      <c r="D9718" s="300" t="s">
        <v>11426</v>
      </c>
      <c r="E9718" s="302" t="s">
        <v>51</v>
      </c>
      <c r="F9718" s="423" t="s">
        <v>12991</v>
      </c>
      <c r="G9718" s="423"/>
      <c r="H9718" s="423">
        <v>1.1241000000000001E-3</v>
      </c>
      <c r="I9718" s="423"/>
      <c r="J9718" s="424">
        <v>0.14860000000000001</v>
      </c>
      <c r="K9718" s="424"/>
      <c r="L9718" s="424"/>
    </row>
    <row r="9719" spans="1:12" ht="17.100000000000001" customHeight="1">
      <c r="A9719" s="298"/>
      <c r="B9719" s="298"/>
      <c r="C9719" s="298"/>
      <c r="D9719" s="298"/>
      <c r="E9719" s="298"/>
      <c r="F9719" s="298"/>
      <c r="G9719" s="298"/>
      <c r="H9719" s="298"/>
      <c r="I9719" s="298"/>
      <c r="J9719" s="298" t="s">
        <v>12992</v>
      </c>
      <c r="K9719" s="298"/>
      <c r="L9719" s="298" t="s">
        <v>14103</v>
      </c>
    </row>
    <row r="9720" spans="1:12">
      <c r="A9720" s="414" t="s">
        <v>12994</v>
      </c>
      <c r="B9720" s="414"/>
      <c r="C9720" s="414"/>
      <c r="D9720" s="414"/>
      <c r="E9720" s="414"/>
      <c r="F9720" s="414"/>
      <c r="G9720" s="414"/>
      <c r="H9720" s="414"/>
      <c r="I9720" s="294"/>
      <c r="J9720" s="294"/>
      <c r="K9720" s="294"/>
      <c r="L9720" s="294"/>
    </row>
    <row r="9721" spans="1:12" ht="17.100000000000001" customHeight="1">
      <c r="A9721" s="294" t="s">
        <v>12978</v>
      </c>
      <c r="B9721" s="298" t="s">
        <v>12979</v>
      </c>
      <c r="C9721" s="294" t="s">
        <v>12980</v>
      </c>
      <c r="D9721" s="294" t="s">
        <v>12981</v>
      </c>
      <c r="E9721" s="299" t="s">
        <v>12982</v>
      </c>
      <c r="F9721" s="413" t="s">
        <v>12983</v>
      </c>
      <c r="G9721" s="413"/>
      <c r="H9721" s="413" t="s">
        <v>12984</v>
      </c>
      <c r="I9721" s="413"/>
      <c r="J9721" s="413" t="s">
        <v>12985</v>
      </c>
      <c r="K9721" s="413"/>
      <c r="L9721" s="413"/>
    </row>
    <row r="9722" spans="1:12" ht="24" customHeight="1">
      <c r="A9722" s="300" t="s">
        <v>12986</v>
      </c>
      <c r="B9722" s="301" t="s">
        <v>13193</v>
      </c>
      <c r="C9722" s="300" t="s">
        <v>9</v>
      </c>
      <c r="D9722" s="300" t="s">
        <v>7200</v>
      </c>
      <c r="E9722" s="302" t="s">
        <v>27</v>
      </c>
      <c r="F9722" s="423" t="s">
        <v>13194</v>
      </c>
      <c r="G9722" s="423"/>
      <c r="H9722" s="423">
        <v>0.79952140000000005</v>
      </c>
      <c r="I9722" s="423"/>
      <c r="J9722" s="424">
        <v>4.0696000000000003</v>
      </c>
      <c r="K9722" s="424"/>
      <c r="L9722" s="424"/>
    </row>
    <row r="9723" spans="1:12" ht="24" customHeight="1">
      <c r="A9723" s="300" t="s">
        <v>12986</v>
      </c>
      <c r="B9723" s="301" t="s">
        <v>13195</v>
      </c>
      <c r="C9723" s="300" t="s">
        <v>9</v>
      </c>
      <c r="D9723" s="300" t="s">
        <v>8821</v>
      </c>
      <c r="E9723" s="302" t="s">
        <v>27</v>
      </c>
      <c r="F9723" s="423" t="s">
        <v>13196</v>
      </c>
      <c r="G9723" s="423"/>
      <c r="H9723" s="423">
        <v>0.79952140000000005</v>
      </c>
      <c r="I9723" s="423"/>
      <c r="J9723" s="424">
        <v>5.7485999999999997</v>
      </c>
      <c r="K9723" s="424"/>
      <c r="L9723" s="424"/>
    </row>
    <row r="9724" spans="1:12" ht="17.100000000000001" customHeight="1">
      <c r="A9724" s="298"/>
      <c r="B9724" s="298"/>
      <c r="C9724" s="298"/>
      <c r="D9724" s="298"/>
      <c r="E9724" s="298"/>
      <c r="F9724" s="298"/>
      <c r="G9724" s="298"/>
      <c r="H9724" s="298"/>
      <c r="I9724" s="298"/>
      <c r="J9724" s="298" t="s">
        <v>12992</v>
      </c>
      <c r="K9724" s="298"/>
      <c r="L9724" s="298" t="s">
        <v>14128</v>
      </c>
    </row>
    <row r="9725" spans="1:12">
      <c r="A9725" s="414" t="s">
        <v>12998</v>
      </c>
      <c r="B9725" s="414"/>
      <c r="C9725" s="414"/>
      <c r="D9725" s="414"/>
      <c r="E9725" s="414"/>
      <c r="F9725" s="414"/>
      <c r="G9725" s="414"/>
      <c r="H9725" s="414"/>
      <c r="I9725" s="294"/>
      <c r="J9725" s="294"/>
      <c r="K9725" s="294"/>
      <c r="L9725" s="294"/>
    </row>
    <row r="9726" spans="1:12" ht="17.100000000000001" customHeight="1">
      <c r="A9726" s="294" t="s">
        <v>12978</v>
      </c>
      <c r="B9726" s="298" t="s">
        <v>12979</v>
      </c>
      <c r="C9726" s="294" t="s">
        <v>12980</v>
      </c>
      <c r="D9726" s="294" t="s">
        <v>12981</v>
      </c>
      <c r="E9726" s="299" t="s">
        <v>12982</v>
      </c>
      <c r="F9726" s="413" t="s">
        <v>12983</v>
      </c>
      <c r="G9726" s="413"/>
      <c r="H9726" s="413" t="s">
        <v>12984</v>
      </c>
      <c r="I9726" s="413"/>
      <c r="J9726" s="413" t="s">
        <v>12985</v>
      </c>
      <c r="K9726" s="413"/>
      <c r="L9726" s="413"/>
    </row>
    <row r="9727" spans="1:12" ht="24" customHeight="1">
      <c r="A9727" s="300" t="s">
        <v>12986</v>
      </c>
      <c r="B9727" s="301" t="s">
        <v>13496</v>
      </c>
      <c r="C9727" s="300" t="s">
        <v>9</v>
      </c>
      <c r="D9727" s="300" t="s">
        <v>9014</v>
      </c>
      <c r="E9727" s="302" t="s">
        <v>51</v>
      </c>
      <c r="F9727" s="423" t="s">
        <v>13497</v>
      </c>
      <c r="G9727" s="423"/>
      <c r="H9727" s="423">
        <v>1.9E-2</v>
      </c>
      <c r="I9727" s="423"/>
      <c r="J9727" s="424">
        <v>0.26</v>
      </c>
      <c r="K9727" s="424"/>
      <c r="L9727" s="424"/>
    </row>
    <row r="9728" spans="1:12" ht="24" customHeight="1">
      <c r="A9728" s="300" t="s">
        <v>12986</v>
      </c>
      <c r="B9728" s="301" t="s">
        <v>15144</v>
      </c>
      <c r="C9728" s="300" t="s">
        <v>9</v>
      </c>
      <c r="D9728" s="300" t="s">
        <v>10738</v>
      </c>
      <c r="E9728" s="302" t="s">
        <v>51</v>
      </c>
      <c r="F9728" s="423" t="s">
        <v>15145</v>
      </c>
      <c r="G9728" s="423"/>
      <c r="H9728" s="423">
        <v>1</v>
      </c>
      <c r="I9728" s="423"/>
      <c r="J9728" s="424">
        <v>42.85</v>
      </c>
      <c r="K9728" s="424"/>
      <c r="L9728" s="424"/>
    </row>
    <row r="9729" spans="1:12" ht="24" customHeight="1">
      <c r="A9729" s="300" t="s">
        <v>12986</v>
      </c>
      <c r="B9729" s="301" t="s">
        <v>13099</v>
      </c>
      <c r="C9729" s="300" t="s">
        <v>9</v>
      </c>
      <c r="D9729" s="300" t="s">
        <v>7224</v>
      </c>
      <c r="E9729" s="302" t="s">
        <v>51</v>
      </c>
      <c r="F9729" s="423" t="s">
        <v>13100</v>
      </c>
      <c r="G9729" s="423"/>
      <c r="H9729" s="423">
        <v>1.0948299999999999E-2</v>
      </c>
      <c r="I9729" s="423"/>
      <c r="J9729" s="424">
        <v>0.10059999999999999</v>
      </c>
      <c r="K9729" s="424"/>
      <c r="L9729" s="424"/>
    </row>
    <row r="9730" spans="1:12" ht="24" customHeight="1">
      <c r="A9730" s="300" t="s">
        <v>12986</v>
      </c>
      <c r="B9730" s="301" t="s">
        <v>13101</v>
      </c>
      <c r="C9730" s="300" t="s">
        <v>9</v>
      </c>
      <c r="D9730" s="300" t="s">
        <v>7359</v>
      </c>
      <c r="E9730" s="302" t="s">
        <v>51</v>
      </c>
      <c r="F9730" s="423" t="s">
        <v>13102</v>
      </c>
      <c r="G9730" s="423"/>
      <c r="H9730" s="423">
        <v>3.5340000000000002E-4</v>
      </c>
      <c r="I9730" s="423"/>
      <c r="J9730" s="424">
        <v>4.5400000000000003E-2</v>
      </c>
      <c r="K9730" s="424"/>
      <c r="L9730" s="424"/>
    </row>
    <row r="9731" spans="1:12" ht="24" customHeight="1">
      <c r="A9731" s="300" t="s">
        <v>12986</v>
      </c>
      <c r="B9731" s="301" t="s">
        <v>13103</v>
      </c>
      <c r="C9731" s="300" t="s">
        <v>9</v>
      </c>
      <c r="D9731" s="300" t="s">
        <v>8851</v>
      </c>
      <c r="E9731" s="302" t="s">
        <v>51</v>
      </c>
      <c r="F9731" s="423" t="s">
        <v>13104</v>
      </c>
      <c r="G9731" s="423"/>
      <c r="H9731" s="423">
        <v>2.8279999999999999E-4</v>
      </c>
      <c r="I9731" s="423"/>
      <c r="J9731" s="424">
        <v>5.4800000000000001E-2</v>
      </c>
      <c r="K9731" s="424"/>
      <c r="L9731" s="424"/>
    </row>
    <row r="9732" spans="1:12" ht="24" customHeight="1">
      <c r="A9732" s="300" t="s">
        <v>12986</v>
      </c>
      <c r="B9732" s="301" t="s">
        <v>13105</v>
      </c>
      <c r="C9732" s="300" t="s">
        <v>9</v>
      </c>
      <c r="D9732" s="300" t="s">
        <v>8852</v>
      </c>
      <c r="E9732" s="302" t="s">
        <v>51</v>
      </c>
      <c r="F9732" s="423" t="s">
        <v>13106</v>
      </c>
      <c r="G9732" s="423"/>
      <c r="H9732" s="423">
        <v>6.05E-5</v>
      </c>
      <c r="I9732" s="423"/>
      <c r="J9732" s="424">
        <v>3.32E-2</v>
      </c>
      <c r="K9732" s="424"/>
      <c r="L9732" s="424"/>
    </row>
    <row r="9733" spans="1:12" ht="24" customHeight="1">
      <c r="A9733" s="300" t="s">
        <v>12986</v>
      </c>
      <c r="B9733" s="301" t="s">
        <v>13107</v>
      </c>
      <c r="C9733" s="300" t="s">
        <v>9</v>
      </c>
      <c r="D9733" s="300" t="s">
        <v>9000</v>
      </c>
      <c r="E9733" s="302" t="s">
        <v>51</v>
      </c>
      <c r="F9733" s="423" t="s">
        <v>13108</v>
      </c>
      <c r="G9733" s="423"/>
      <c r="H9733" s="423">
        <v>1.24612E-2</v>
      </c>
      <c r="I9733" s="423"/>
      <c r="J9733" s="424">
        <v>8.4400000000000003E-2</v>
      </c>
      <c r="K9733" s="424"/>
      <c r="L9733" s="424"/>
    </row>
    <row r="9734" spans="1:12" ht="24" customHeight="1">
      <c r="A9734" s="300" t="s">
        <v>12986</v>
      </c>
      <c r="B9734" s="301" t="s">
        <v>13109</v>
      </c>
      <c r="C9734" s="300" t="s">
        <v>9</v>
      </c>
      <c r="D9734" s="300" t="s">
        <v>9574</v>
      </c>
      <c r="E9734" s="302" t="s">
        <v>51</v>
      </c>
      <c r="F9734" s="423" t="s">
        <v>13110</v>
      </c>
      <c r="G9734" s="423"/>
      <c r="H9734" s="423">
        <v>3.9518000000000001E-3</v>
      </c>
      <c r="I9734" s="423"/>
      <c r="J9734" s="424">
        <v>3.49E-2</v>
      </c>
      <c r="K9734" s="424"/>
      <c r="L9734" s="424"/>
    </row>
    <row r="9735" spans="1:12" ht="24" customHeight="1">
      <c r="A9735" s="300" t="s">
        <v>12986</v>
      </c>
      <c r="B9735" s="301" t="s">
        <v>13111</v>
      </c>
      <c r="C9735" s="300" t="s">
        <v>9</v>
      </c>
      <c r="D9735" s="300" t="s">
        <v>10714</v>
      </c>
      <c r="E9735" s="302" t="s">
        <v>93</v>
      </c>
      <c r="F9735" s="423" t="s">
        <v>13112</v>
      </c>
      <c r="G9735" s="423"/>
      <c r="H9735" s="423">
        <v>2.0769E-3</v>
      </c>
      <c r="I9735" s="423"/>
      <c r="J9735" s="424">
        <v>3.1699999999999999E-2</v>
      </c>
      <c r="K9735" s="424"/>
      <c r="L9735" s="424"/>
    </row>
    <row r="9736" spans="1:12" ht="24" customHeight="1">
      <c r="A9736" s="300" t="s">
        <v>12986</v>
      </c>
      <c r="B9736" s="301" t="s">
        <v>13113</v>
      </c>
      <c r="C9736" s="300" t="s">
        <v>9</v>
      </c>
      <c r="D9736" s="300" t="s">
        <v>10809</v>
      </c>
      <c r="E9736" s="302" t="s">
        <v>51</v>
      </c>
      <c r="F9736" s="423" t="s">
        <v>13114</v>
      </c>
      <c r="G9736" s="423"/>
      <c r="H9736" s="423">
        <v>2.0769E-3</v>
      </c>
      <c r="I9736" s="423"/>
      <c r="J9736" s="424">
        <v>2.4899999999999999E-2</v>
      </c>
      <c r="K9736" s="424"/>
      <c r="L9736" s="424"/>
    </row>
    <row r="9737" spans="1:12" ht="24" customHeight="1">
      <c r="A9737" s="300" t="s">
        <v>12986</v>
      </c>
      <c r="B9737" s="301" t="s">
        <v>13115</v>
      </c>
      <c r="C9737" s="300" t="s">
        <v>9</v>
      </c>
      <c r="D9737" s="300" t="s">
        <v>10810</v>
      </c>
      <c r="E9737" s="302" t="s">
        <v>51</v>
      </c>
      <c r="F9737" s="423" t="s">
        <v>13116</v>
      </c>
      <c r="G9737" s="423"/>
      <c r="H9737" s="423">
        <v>2.0769E-3</v>
      </c>
      <c r="I9737" s="423"/>
      <c r="J9737" s="424">
        <v>5.5300000000000002E-2</v>
      </c>
      <c r="K9737" s="424"/>
      <c r="L9737" s="424"/>
    </row>
    <row r="9738" spans="1:12" ht="24" customHeight="1">
      <c r="A9738" s="300" t="s">
        <v>12986</v>
      </c>
      <c r="B9738" s="301" t="s">
        <v>13117</v>
      </c>
      <c r="C9738" s="300" t="s">
        <v>9</v>
      </c>
      <c r="D9738" s="300" t="s">
        <v>10837</v>
      </c>
      <c r="E9738" s="302" t="s">
        <v>51</v>
      </c>
      <c r="F9738" s="423" t="s">
        <v>13118</v>
      </c>
      <c r="G9738" s="423"/>
      <c r="H9738" s="423">
        <v>7.0599999999999995E-5</v>
      </c>
      <c r="I9738" s="423"/>
      <c r="J9738" s="424">
        <v>3.1399999999999997E-2</v>
      </c>
      <c r="K9738" s="424"/>
      <c r="L9738" s="424"/>
    </row>
    <row r="9739" spans="1:12" ht="24" customHeight="1">
      <c r="A9739" s="300" t="s">
        <v>12986</v>
      </c>
      <c r="B9739" s="301" t="s">
        <v>13003</v>
      </c>
      <c r="C9739" s="300" t="s">
        <v>9</v>
      </c>
      <c r="D9739" s="300" t="s">
        <v>7216</v>
      </c>
      <c r="E9739" s="302" t="s">
        <v>51</v>
      </c>
      <c r="F9739" s="423" t="s">
        <v>13004</v>
      </c>
      <c r="G9739" s="423"/>
      <c r="H9739" s="423">
        <v>4.1596999999999997E-3</v>
      </c>
      <c r="I9739" s="423"/>
      <c r="J9739" s="424">
        <v>0.13900000000000001</v>
      </c>
      <c r="K9739" s="424"/>
      <c r="L9739" s="424"/>
    </row>
    <row r="9740" spans="1:12" ht="24" customHeight="1">
      <c r="A9740" s="300" t="s">
        <v>12986</v>
      </c>
      <c r="B9740" s="301" t="s">
        <v>13005</v>
      </c>
      <c r="C9740" s="300" t="s">
        <v>9</v>
      </c>
      <c r="D9740" s="300" t="s">
        <v>7393</v>
      </c>
      <c r="E9740" s="302" t="s">
        <v>12988</v>
      </c>
      <c r="F9740" s="423" t="s">
        <v>13006</v>
      </c>
      <c r="G9740" s="423"/>
      <c r="H9740" s="423">
        <v>2.5025E-3</v>
      </c>
      <c r="I9740" s="423"/>
      <c r="J9740" s="424">
        <v>0.1351</v>
      </c>
      <c r="K9740" s="424"/>
      <c r="L9740" s="424"/>
    </row>
    <row r="9741" spans="1:12" ht="24" customHeight="1">
      <c r="A9741" s="300" t="s">
        <v>12986</v>
      </c>
      <c r="B9741" s="301" t="s">
        <v>13007</v>
      </c>
      <c r="C9741" s="300" t="s">
        <v>9</v>
      </c>
      <c r="D9741" s="300" t="s">
        <v>10619</v>
      </c>
      <c r="E9741" s="302" t="s">
        <v>51</v>
      </c>
      <c r="F9741" s="423" t="s">
        <v>13008</v>
      </c>
      <c r="G9741" s="423"/>
      <c r="H9741" s="423">
        <v>1.9411999999999999E-3</v>
      </c>
      <c r="I9741" s="423"/>
      <c r="J9741" s="424">
        <v>0.37130000000000002</v>
      </c>
      <c r="K9741" s="424"/>
      <c r="L9741" s="424"/>
    </row>
    <row r="9742" spans="1:12" ht="24" customHeight="1">
      <c r="A9742" s="300" t="s">
        <v>12986</v>
      </c>
      <c r="B9742" s="301" t="s">
        <v>13009</v>
      </c>
      <c r="C9742" s="300" t="s">
        <v>9</v>
      </c>
      <c r="D9742" s="300" t="s">
        <v>10769</v>
      </c>
      <c r="E9742" s="302" t="s">
        <v>51</v>
      </c>
      <c r="F9742" s="423" t="s">
        <v>13010</v>
      </c>
      <c r="G9742" s="423"/>
      <c r="H9742" s="423">
        <v>0.17450109999999999</v>
      </c>
      <c r="I9742" s="423"/>
      <c r="J9742" s="424">
        <v>0.21990000000000001</v>
      </c>
      <c r="K9742" s="424"/>
      <c r="L9742" s="424"/>
    </row>
    <row r="9743" spans="1:12" ht="24" customHeight="1">
      <c r="A9743" s="300" t="s">
        <v>12986</v>
      </c>
      <c r="B9743" s="301" t="s">
        <v>13011</v>
      </c>
      <c r="C9743" s="300" t="s">
        <v>9</v>
      </c>
      <c r="D9743" s="300" t="s">
        <v>10929</v>
      </c>
      <c r="E9743" s="302" t="s">
        <v>51</v>
      </c>
      <c r="F9743" s="423" t="s">
        <v>13012</v>
      </c>
      <c r="G9743" s="423"/>
      <c r="H9743" s="423">
        <v>1.6823000000000001E-3</v>
      </c>
      <c r="I9743" s="423"/>
      <c r="J9743" s="424">
        <v>0.25309999999999999</v>
      </c>
      <c r="K9743" s="424"/>
      <c r="L9743" s="424"/>
    </row>
    <row r="9744" spans="1:12" ht="17.100000000000001" customHeight="1">
      <c r="A9744" s="298"/>
      <c r="B9744" s="298"/>
      <c r="C9744" s="298"/>
      <c r="D9744" s="298"/>
      <c r="E9744" s="298"/>
      <c r="F9744" s="298"/>
      <c r="G9744" s="298"/>
      <c r="H9744" s="298"/>
      <c r="I9744" s="298"/>
      <c r="J9744" s="298" t="s">
        <v>12992</v>
      </c>
      <c r="K9744" s="298"/>
      <c r="L9744" s="298" t="s">
        <v>15146</v>
      </c>
    </row>
    <row r="9745" spans="1:12">
      <c r="A9745" s="414" t="s">
        <v>13056</v>
      </c>
      <c r="B9745" s="414"/>
      <c r="C9745" s="414"/>
      <c r="D9745" s="414"/>
      <c r="E9745" s="414"/>
      <c r="F9745" s="414"/>
      <c r="G9745" s="414"/>
      <c r="H9745" s="414"/>
      <c r="I9745" s="294"/>
      <c r="J9745" s="294"/>
      <c r="K9745" s="294"/>
      <c r="L9745" s="294"/>
    </row>
    <row r="9746" spans="1:12" ht="17.100000000000001" customHeight="1">
      <c r="A9746" s="294" t="s">
        <v>12978</v>
      </c>
      <c r="B9746" s="298" t="s">
        <v>12979</v>
      </c>
      <c r="C9746" s="294" t="s">
        <v>12980</v>
      </c>
      <c r="D9746" s="294" t="s">
        <v>12981</v>
      </c>
      <c r="E9746" s="299" t="s">
        <v>12982</v>
      </c>
      <c r="F9746" s="413" t="s">
        <v>12983</v>
      </c>
      <c r="G9746" s="413"/>
      <c r="H9746" s="413" t="s">
        <v>12984</v>
      </c>
      <c r="I9746" s="413"/>
      <c r="J9746" s="413" t="s">
        <v>12985</v>
      </c>
      <c r="K9746" s="413"/>
      <c r="L9746" s="413"/>
    </row>
    <row r="9747" spans="1:12" ht="24" customHeight="1">
      <c r="A9747" s="300" t="s">
        <v>12986</v>
      </c>
      <c r="B9747" s="301" t="s">
        <v>13057</v>
      </c>
      <c r="C9747" s="300" t="s">
        <v>9</v>
      </c>
      <c r="D9747" s="300" t="s">
        <v>12549</v>
      </c>
      <c r="E9747" s="302" t="s">
        <v>27</v>
      </c>
      <c r="F9747" s="423" t="s">
        <v>12948</v>
      </c>
      <c r="G9747" s="423"/>
      <c r="H9747" s="423">
        <v>1.5612394000000001</v>
      </c>
      <c r="I9747" s="423"/>
      <c r="J9747" s="424">
        <v>1.0147999999999999</v>
      </c>
      <c r="K9747" s="424"/>
      <c r="L9747" s="424"/>
    </row>
    <row r="9748" spans="1:12" ht="17.100000000000001" customHeight="1">
      <c r="A9748" s="298"/>
      <c r="B9748" s="298"/>
      <c r="C9748" s="298"/>
      <c r="D9748" s="298"/>
      <c r="E9748" s="298"/>
      <c r="F9748" s="298"/>
      <c r="G9748" s="298"/>
      <c r="H9748" s="298"/>
      <c r="I9748" s="298"/>
      <c r="J9748" s="298" t="s">
        <v>12992</v>
      </c>
      <c r="K9748" s="298"/>
      <c r="L9748" s="298" t="s">
        <v>13501</v>
      </c>
    </row>
    <row r="9749" spans="1:12">
      <c r="A9749" s="414" t="s">
        <v>13058</v>
      </c>
      <c r="B9749" s="414"/>
      <c r="C9749" s="414"/>
      <c r="D9749" s="414"/>
      <c r="E9749" s="414"/>
      <c r="F9749" s="414"/>
      <c r="G9749" s="414"/>
      <c r="H9749" s="414"/>
      <c r="I9749" s="294"/>
      <c r="J9749" s="294"/>
      <c r="K9749" s="294"/>
      <c r="L9749" s="294"/>
    </row>
    <row r="9750" spans="1:12" ht="17.100000000000001" customHeight="1">
      <c r="A9750" s="294" t="s">
        <v>12978</v>
      </c>
      <c r="B9750" s="298" t="s">
        <v>12979</v>
      </c>
      <c r="C9750" s="294" t="s">
        <v>12980</v>
      </c>
      <c r="D9750" s="294" t="s">
        <v>12981</v>
      </c>
      <c r="E9750" s="299" t="s">
        <v>12982</v>
      </c>
      <c r="F9750" s="413" t="s">
        <v>12983</v>
      </c>
      <c r="G9750" s="413"/>
      <c r="H9750" s="413" t="s">
        <v>12984</v>
      </c>
      <c r="I9750" s="413"/>
      <c r="J9750" s="413" t="s">
        <v>12985</v>
      </c>
      <c r="K9750" s="413"/>
      <c r="L9750" s="413"/>
    </row>
    <row r="9751" spans="1:12" ht="24" customHeight="1">
      <c r="A9751" s="300" t="s">
        <v>12986</v>
      </c>
      <c r="B9751" s="301" t="s">
        <v>13059</v>
      </c>
      <c r="C9751" s="300" t="s">
        <v>9</v>
      </c>
      <c r="D9751" s="300" t="s">
        <v>12535</v>
      </c>
      <c r="E9751" s="302" t="s">
        <v>27</v>
      </c>
      <c r="F9751" s="423" t="s">
        <v>12936</v>
      </c>
      <c r="G9751" s="423"/>
      <c r="H9751" s="423">
        <v>1.5612394000000001</v>
      </c>
      <c r="I9751" s="423"/>
      <c r="J9751" s="424">
        <v>7.8100000000000003E-2</v>
      </c>
      <c r="K9751" s="424"/>
      <c r="L9751" s="424"/>
    </row>
    <row r="9752" spans="1:12" ht="17.100000000000001" customHeight="1">
      <c r="A9752" s="298"/>
      <c r="B9752" s="298"/>
      <c r="C9752" s="298"/>
      <c r="D9752" s="298"/>
      <c r="E9752" s="298"/>
      <c r="F9752" s="298"/>
      <c r="G9752" s="298"/>
      <c r="H9752" s="298"/>
      <c r="I9752" s="298"/>
      <c r="J9752" s="298" t="s">
        <v>12992</v>
      </c>
      <c r="K9752" s="298"/>
      <c r="L9752" s="298" t="s">
        <v>12935</v>
      </c>
    </row>
    <row r="9753" spans="1:12">
      <c r="A9753" s="414" t="s">
        <v>13060</v>
      </c>
      <c r="B9753" s="414"/>
      <c r="C9753" s="414"/>
      <c r="D9753" s="414"/>
      <c r="E9753" s="414"/>
      <c r="F9753" s="414"/>
      <c r="G9753" s="414"/>
      <c r="H9753" s="414"/>
      <c r="I9753" s="294"/>
      <c r="J9753" s="294"/>
      <c r="K9753" s="294"/>
      <c r="L9753" s="294"/>
    </row>
    <row r="9754" spans="1:12" ht="17.100000000000001" customHeight="1">
      <c r="A9754" s="294" t="s">
        <v>12978</v>
      </c>
      <c r="B9754" s="298" t="s">
        <v>12979</v>
      </c>
      <c r="C9754" s="294" t="s">
        <v>12980</v>
      </c>
      <c r="D9754" s="294" t="s">
        <v>12981</v>
      </c>
      <c r="E9754" s="299" t="s">
        <v>12982</v>
      </c>
      <c r="F9754" s="413" t="s">
        <v>12983</v>
      </c>
      <c r="G9754" s="413"/>
      <c r="H9754" s="413" t="s">
        <v>12984</v>
      </c>
      <c r="I9754" s="413"/>
      <c r="J9754" s="413" t="s">
        <v>12985</v>
      </c>
      <c r="K9754" s="413"/>
      <c r="L9754" s="413"/>
    </row>
    <row r="9755" spans="1:12" ht="24" customHeight="1">
      <c r="A9755" s="300" t="s">
        <v>12986</v>
      </c>
      <c r="B9755" s="301" t="s">
        <v>13061</v>
      </c>
      <c r="C9755" s="300" t="s">
        <v>9</v>
      </c>
      <c r="D9755" s="300" t="s">
        <v>12522</v>
      </c>
      <c r="E9755" s="302" t="s">
        <v>27</v>
      </c>
      <c r="F9755" s="423" t="s">
        <v>12964</v>
      </c>
      <c r="G9755" s="423"/>
      <c r="H9755" s="423">
        <v>1.5612394000000001</v>
      </c>
      <c r="I9755" s="423"/>
      <c r="J9755" s="424">
        <v>3.9499</v>
      </c>
      <c r="K9755" s="424"/>
      <c r="L9755" s="424"/>
    </row>
    <row r="9756" spans="1:12" ht="24" customHeight="1">
      <c r="A9756" s="300" t="s">
        <v>12986</v>
      </c>
      <c r="B9756" s="301" t="s">
        <v>13062</v>
      </c>
      <c r="C9756" s="300" t="s">
        <v>9</v>
      </c>
      <c r="D9756" s="300" t="s">
        <v>12527</v>
      </c>
      <c r="E9756" s="302" t="s">
        <v>27</v>
      </c>
      <c r="F9756" s="423" t="s">
        <v>13063</v>
      </c>
      <c r="G9756" s="423"/>
      <c r="H9756" s="423">
        <v>1.5612394000000001</v>
      </c>
      <c r="I9756" s="423"/>
      <c r="J9756" s="424">
        <v>0.53080000000000005</v>
      </c>
      <c r="K9756" s="424"/>
      <c r="L9756" s="424"/>
    </row>
    <row r="9757" spans="1:12" ht="17.100000000000001" customHeight="1">
      <c r="A9757" s="298"/>
      <c r="B9757" s="298"/>
      <c r="C9757" s="298"/>
      <c r="D9757" s="298"/>
      <c r="E9757" s="298"/>
      <c r="F9757" s="298"/>
      <c r="G9757" s="298"/>
      <c r="H9757" s="298"/>
      <c r="I9757" s="298"/>
      <c r="J9757" s="298" t="s">
        <v>12992</v>
      </c>
      <c r="K9757" s="298"/>
      <c r="L9757" s="298" t="s">
        <v>15147</v>
      </c>
    </row>
    <row r="9758" spans="1:12" ht="17.100000000000001" customHeight="1">
      <c r="A9758" s="294" t="s">
        <v>13014</v>
      </c>
      <c r="B9758" s="294"/>
      <c r="C9758" s="294"/>
      <c r="D9758" s="294"/>
      <c r="E9758" s="294"/>
      <c r="F9758" s="294"/>
      <c r="G9758" s="294"/>
      <c r="H9758" s="294"/>
      <c r="I9758" s="294"/>
      <c r="J9758" s="294"/>
      <c r="K9758" s="294"/>
      <c r="L9758" s="294"/>
    </row>
    <row r="9759" spans="1:12" ht="17.100000000000001" customHeight="1">
      <c r="A9759" s="298"/>
      <c r="B9759" s="298"/>
      <c r="C9759" s="298"/>
      <c r="D9759" s="298"/>
      <c r="E9759" s="298"/>
      <c r="F9759" s="298"/>
      <c r="G9759" s="298"/>
      <c r="H9759" s="298"/>
      <c r="I9759" s="298"/>
      <c r="J9759" s="298" t="s">
        <v>13015</v>
      </c>
      <c r="K9759" s="298"/>
      <c r="L9759" s="298" t="s">
        <v>15148</v>
      </c>
    </row>
    <row r="9760" spans="1:12" ht="17.100000000000001" customHeight="1">
      <c r="A9760" s="298"/>
      <c r="B9760" s="298"/>
      <c r="C9760" s="298"/>
      <c r="D9760" s="298"/>
      <c r="E9760" s="298"/>
      <c r="F9760" s="298"/>
      <c r="G9760" s="298"/>
      <c r="H9760" s="298"/>
      <c r="I9760" s="298"/>
      <c r="J9760" s="298" t="s">
        <v>13017</v>
      </c>
      <c r="K9760" s="298" t="s">
        <v>13018</v>
      </c>
      <c r="L9760" s="298" t="s">
        <v>14503</v>
      </c>
    </row>
    <row r="9761" spans="1:12" ht="17.100000000000001" customHeight="1">
      <c r="A9761" s="298"/>
      <c r="B9761" s="298"/>
      <c r="C9761" s="298"/>
      <c r="D9761" s="298"/>
      <c r="E9761" s="298"/>
      <c r="F9761" s="298"/>
      <c r="G9761" s="298"/>
      <c r="H9761" s="298"/>
      <c r="I9761" s="298"/>
      <c r="J9761" s="298" t="s">
        <v>13020</v>
      </c>
      <c r="K9761" s="298"/>
      <c r="L9761" s="298" t="s">
        <v>15149</v>
      </c>
    </row>
    <row r="9762" spans="1:12" ht="17.100000000000001" customHeight="1">
      <c r="A9762" s="298"/>
      <c r="B9762" s="298"/>
      <c r="C9762" s="298"/>
      <c r="D9762" s="298"/>
      <c r="E9762" s="298"/>
      <c r="F9762" s="298"/>
      <c r="G9762" s="298"/>
      <c r="H9762" s="298"/>
      <c r="I9762" s="298"/>
      <c r="J9762" s="298" t="s">
        <v>13022</v>
      </c>
      <c r="K9762" s="298" t="s">
        <v>12974</v>
      </c>
      <c r="L9762" s="298" t="s">
        <v>15150</v>
      </c>
    </row>
    <row r="9763" spans="1:12" ht="17.100000000000001" customHeight="1">
      <c r="A9763" s="298"/>
      <c r="B9763" s="298"/>
      <c r="C9763" s="298"/>
      <c r="D9763" s="298"/>
      <c r="E9763" s="298"/>
      <c r="F9763" s="298"/>
      <c r="G9763" s="298"/>
      <c r="H9763" s="298"/>
      <c r="I9763" s="298"/>
      <c r="J9763" s="298" t="s">
        <v>13024</v>
      </c>
      <c r="K9763" s="298"/>
      <c r="L9763" s="298" t="s">
        <v>15151</v>
      </c>
    </row>
    <row r="9764" spans="1:12" ht="30" customHeight="1">
      <c r="A9764" s="299"/>
      <c r="B9764" s="299"/>
      <c r="C9764" s="299"/>
      <c r="D9764" s="299"/>
      <c r="E9764" s="299"/>
      <c r="F9764" s="299"/>
      <c r="G9764" s="299"/>
      <c r="H9764" s="299"/>
      <c r="I9764" s="299"/>
      <c r="J9764" s="299"/>
      <c r="K9764" s="299"/>
      <c r="L9764" s="299"/>
    </row>
    <row r="9765" spans="1:12" ht="48" customHeight="1">
      <c r="A9765" s="295" t="s">
        <v>15152</v>
      </c>
      <c r="B9765" s="296" t="s">
        <v>15153</v>
      </c>
      <c r="C9765" s="295" t="s">
        <v>9</v>
      </c>
      <c r="D9765" s="295" t="s">
        <v>4260</v>
      </c>
      <c r="E9765" s="297" t="s">
        <v>51</v>
      </c>
      <c r="F9765" s="296"/>
      <c r="G9765" s="296"/>
      <c r="H9765" s="296"/>
      <c r="I9765" s="296"/>
      <c r="J9765" s="296"/>
      <c r="K9765" s="296"/>
      <c r="L9765" s="296"/>
    </row>
    <row r="9766" spans="1:12">
      <c r="A9766" s="414" t="s">
        <v>12977</v>
      </c>
      <c r="B9766" s="414"/>
      <c r="C9766" s="414"/>
      <c r="D9766" s="414"/>
      <c r="E9766" s="414"/>
      <c r="F9766" s="414"/>
      <c r="G9766" s="414"/>
      <c r="H9766" s="414"/>
      <c r="I9766" s="294"/>
      <c r="J9766" s="294"/>
      <c r="K9766" s="294"/>
      <c r="L9766" s="294"/>
    </row>
    <row r="9767" spans="1:12" ht="17.100000000000001" customHeight="1">
      <c r="A9767" s="294" t="s">
        <v>12978</v>
      </c>
      <c r="B9767" s="298" t="s">
        <v>12979</v>
      </c>
      <c r="C9767" s="294" t="s">
        <v>12980</v>
      </c>
      <c r="D9767" s="294" t="s">
        <v>12981</v>
      </c>
      <c r="E9767" s="299" t="s">
        <v>12982</v>
      </c>
      <c r="F9767" s="413" t="s">
        <v>12983</v>
      </c>
      <c r="G9767" s="413"/>
      <c r="H9767" s="413" t="s">
        <v>12984</v>
      </c>
      <c r="I9767" s="413"/>
      <c r="J9767" s="413" t="s">
        <v>12985</v>
      </c>
      <c r="K9767" s="413"/>
      <c r="L9767" s="413"/>
    </row>
    <row r="9768" spans="1:12" ht="24" customHeight="1">
      <c r="A9768" s="300" t="s">
        <v>12986</v>
      </c>
      <c r="B9768" s="301" t="s">
        <v>13085</v>
      </c>
      <c r="C9768" s="300" t="s">
        <v>9</v>
      </c>
      <c r="D9768" s="300" t="s">
        <v>7909</v>
      </c>
      <c r="E9768" s="302" t="s">
        <v>51</v>
      </c>
      <c r="F9768" s="423" t="s">
        <v>13086</v>
      </c>
      <c r="G9768" s="423"/>
      <c r="H9768" s="423">
        <v>9.2679999999999998E-4</v>
      </c>
      <c r="I9768" s="423"/>
      <c r="J9768" s="424">
        <v>9.64E-2</v>
      </c>
      <c r="K9768" s="424"/>
      <c r="L9768" s="424"/>
    </row>
    <row r="9769" spans="1:12" ht="24" customHeight="1">
      <c r="A9769" s="300" t="s">
        <v>12986</v>
      </c>
      <c r="B9769" s="301" t="s">
        <v>13087</v>
      </c>
      <c r="C9769" s="300" t="s">
        <v>9</v>
      </c>
      <c r="D9769" s="300" t="s">
        <v>8873</v>
      </c>
      <c r="E9769" s="302" t="s">
        <v>51</v>
      </c>
      <c r="F9769" s="423" t="s">
        <v>13088</v>
      </c>
      <c r="G9769" s="423"/>
      <c r="H9769" s="423">
        <v>8.8499999999999996E-5</v>
      </c>
      <c r="I9769" s="423"/>
      <c r="J9769" s="424">
        <v>7.6899999999999996E-2</v>
      </c>
      <c r="K9769" s="424"/>
      <c r="L9769" s="424"/>
    </row>
    <row r="9770" spans="1:12" ht="48" customHeight="1">
      <c r="A9770" s="300" t="s">
        <v>12986</v>
      </c>
      <c r="B9770" s="301" t="s">
        <v>13089</v>
      </c>
      <c r="C9770" s="300" t="s">
        <v>9</v>
      </c>
      <c r="D9770" s="300" t="s">
        <v>9227</v>
      </c>
      <c r="E9770" s="302" t="s">
        <v>51</v>
      </c>
      <c r="F9770" s="423" t="s">
        <v>13090</v>
      </c>
      <c r="G9770" s="423"/>
      <c r="H9770" s="423">
        <v>6.1699999999999995E-5</v>
      </c>
      <c r="I9770" s="423"/>
      <c r="J9770" s="424">
        <v>8.2500000000000004E-2</v>
      </c>
      <c r="K9770" s="424"/>
      <c r="L9770" s="424"/>
    </row>
    <row r="9771" spans="1:12" ht="24" customHeight="1">
      <c r="A9771" s="300" t="s">
        <v>12986</v>
      </c>
      <c r="B9771" s="301" t="s">
        <v>13091</v>
      </c>
      <c r="C9771" s="300" t="s">
        <v>9</v>
      </c>
      <c r="D9771" s="300" t="s">
        <v>9580</v>
      </c>
      <c r="E9771" s="302" t="s">
        <v>51</v>
      </c>
      <c r="F9771" s="423" t="s">
        <v>13092</v>
      </c>
      <c r="G9771" s="423"/>
      <c r="H9771" s="423">
        <v>6.05E-5</v>
      </c>
      <c r="I9771" s="423"/>
      <c r="J9771" s="424">
        <v>5.4199999999999998E-2</v>
      </c>
      <c r="K9771" s="424"/>
      <c r="L9771" s="424"/>
    </row>
    <row r="9772" spans="1:12" ht="24" customHeight="1">
      <c r="A9772" s="300" t="s">
        <v>12986</v>
      </c>
      <c r="B9772" s="301" t="s">
        <v>12987</v>
      </c>
      <c r="C9772" s="300" t="s">
        <v>9</v>
      </c>
      <c r="D9772" s="300" t="s">
        <v>9831</v>
      </c>
      <c r="E9772" s="302" t="s">
        <v>12988</v>
      </c>
      <c r="F9772" s="423" t="s">
        <v>12989</v>
      </c>
      <c r="G9772" s="423"/>
      <c r="H9772" s="423">
        <v>2.14495E-2</v>
      </c>
      <c r="I9772" s="423"/>
      <c r="J9772" s="424">
        <v>0.21709999999999999</v>
      </c>
      <c r="K9772" s="424"/>
      <c r="L9772" s="424"/>
    </row>
    <row r="9773" spans="1:12" ht="36" customHeight="1">
      <c r="A9773" s="300" t="s">
        <v>12986</v>
      </c>
      <c r="B9773" s="301" t="s">
        <v>12990</v>
      </c>
      <c r="C9773" s="300" t="s">
        <v>9</v>
      </c>
      <c r="D9773" s="300" t="s">
        <v>11426</v>
      </c>
      <c r="E9773" s="302" t="s">
        <v>51</v>
      </c>
      <c r="F9773" s="423" t="s">
        <v>12991</v>
      </c>
      <c r="G9773" s="423"/>
      <c r="H9773" s="423">
        <v>1.1241000000000001E-3</v>
      </c>
      <c r="I9773" s="423"/>
      <c r="J9773" s="424">
        <v>0.14860000000000001</v>
      </c>
      <c r="K9773" s="424"/>
      <c r="L9773" s="424"/>
    </row>
    <row r="9774" spans="1:12" ht="17.100000000000001" customHeight="1">
      <c r="A9774" s="298"/>
      <c r="B9774" s="298"/>
      <c r="C9774" s="298"/>
      <c r="D9774" s="298"/>
      <c r="E9774" s="298"/>
      <c r="F9774" s="298"/>
      <c r="G9774" s="298"/>
      <c r="H9774" s="298"/>
      <c r="I9774" s="298"/>
      <c r="J9774" s="298" t="s">
        <v>12992</v>
      </c>
      <c r="K9774" s="298"/>
      <c r="L9774" s="298" t="s">
        <v>14103</v>
      </c>
    </row>
    <row r="9775" spans="1:12">
      <c r="A9775" s="414" t="s">
        <v>12994</v>
      </c>
      <c r="B9775" s="414"/>
      <c r="C9775" s="414"/>
      <c r="D9775" s="414"/>
      <c r="E9775" s="414"/>
      <c r="F9775" s="414"/>
      <c r="G9775" s="414"/>
      <c r="H9775" s="414"/>
      <c r="I9775" s="294"/>
      <c r="J9775" s="294"/>
      <c r="K9775" s="294"/>
      <c r="L9775" s="294"/>
    </row>
    <row r="9776" spans="1:12" ht="17.100000000000001" customHeight="1">
      <c r="A9776" s="294" t="s">
        <v>12978</v>
      </c>
      <c r="B9776" s="298" t="s">
        <v>12979</v>
      </c>
      <c r="C9776" s="294" t="s">
        <v>12980</v>
      </c>
      <c r="D9776" s="294" t="s">
        <v>12981</v>
      </c>
      <c r="E9776" s="299" t="s">
        <v>12982</v>
      </c>
      <c r="F9776" s="413" t="s">
        <v>12983</v>
      </c>
      <c r="G9776" s="413"/>
      <c r="H9776" s="413" t="s">
        <v>12984</v>
      </c>
      <c r="I9776" s="413"/>
      <c r="J9776" s="413" t="s">
        <v>12985</v>
      </c>
      <c r="K9776" s="413"/>
      <c r="L9776" s="413"/>
    </row>
    <row r="9777" spans="1:12" ht="24" customHeight="1">
      <c r="A9777" s="300" t="s">
        <v>12986</v>
      </c>
      <c r="B9777" s="301" t="s">
        <v>13193</v>
      </c>
      <c r="C9777" s="300" t="s">
        <v>9</v>
      </c>
      <c r="D9777" s="300" t="s">
        <v>7200</v>
      </c>
      <c r="E9777" s="302" t="s">
        <v>27</v>
      </c>
      <c r="F9777" s="423" t="s">
        <v>13194</v>
      </c>
      <c r="G9777" s="423"/>
      <c r="H9777" s="423">
        <v>0.79952140000000005</v>
      </c>
      <c r="I9777" s="423"/>
      <c r="J9777" s="424">
        <v>4.0696000000000003</v>
      </c>
      <c r="K9777" s="424"/>
      <c r="L9777" s="424"/>
    </row>
    <row r="9778" spans="1:12" ht="24" customHeight="1">
      <c r="A9778" s="300" t="s">
        <v>12986</v>
      </c>
      <c r="B9778" s="301" t="s">
        <v>13195</v>
      </c>
      <c r="C9778" s="300" t="s">
        <v>9</v>
      </c>
      <c r="D9778" s="300" t="s">
        <v>8821</v>
      </c>
      <c r="E9778" s="302" t="s">
        <v>27</v>
      </c>
      <c r="F9778" s="423" t="s">
        <v>13196</v>
      </c>
      <c r="G9778" s="423"/>
      <c r="H9778" s="423">
        <v>0.79952140000000005</v>
      </c>
      <c r="I9778" s="423"/>
      <c r="J9778" s="424">
        <v>5.7485999999999997</v>
      </c>
      <c r="K9778" s="424"/>
      <c r="L9778" s="424"/>
    </row>
    <row r="9779" spans="1:12" ht="17.100000000000001" customHeight="1">
      <c r="A9779" s="298"/>
      <c r="B9779" s="298"/>
      <c r="C9779" s="298"/>
      <c r="D9779" s="298"/>
      <c r="E9779" s="298"/>
      <c r="F9779" s="298"/>
      <c r="G9779" s="298"/>
      <c r="H9779" s="298"/>
      <c r="I9779" s="298"/>
      <c r="J9779" s="298" t="s">
        <v>12992</v>
      </c>
      <c r="K9779" s="298"/>
      <c r="L9779" s="298" t="s">
        <v>14128</v>
      </c>
    </row>
    <row r="9780" spans="1:12">
      <c r="A9780" s="414" t="s">
        <v>12998</v>
      </c>
      <c r="B9780" s="414"/>
      <c r="C9780" s="414"/>
      <c r="D9780" s="414"/>
      <c r="E9780" s="414"/>
      <c r="F9780" s="414"/>
      <c r="G9780" s="414"/>
      <c r="H9780" s="414"/>
      <c r="I9780" s="294"/>
      <c r="J9780" s="294"/>
      <c r="K9780" s="294"/>
      <c r="L9780" s="294"/>
    </row>
    <row r="9781" spans="1:12" ht="17.100000000000001" customHeight="1">
      <c r="A9781" s="294" t="s">
        <v>12978</v>
      </c>
      <c r="B9781" s="298" t="s">
        <v>12979</v>
      </c>
      <c r="C9781" s="294" t="s">
        <v>12980</v>
      </c>
      <c r="D9781" s="294" t="s">
        <v>12981</v>
      </c>
      <c r="E9781" s="299" t="s">
        <v>12982</v>
      </c>
      <c r="F9781" s="413" t="s">
        <v>12983</v>
      </c>
      <c r="G9781" s="413"/>
      <c r="H9781" s="413" t="s">
        <v>12984</v>
      </c>
      <c r="I9781" s="413"/>
      <c r="J9781" s="413" t="s">
        <v>12985</v>
      </c>
      <c r="K9781" s="413"/>
      <c r="L9781" s="413"/>
    </row>
    <row r="9782" spans="1:12" ht="24" customHeight="1">
      <c r="A9782" s="300" t="s">
        <v>12986</v>
      </c>
      <c r="B9782" s="301" t="s">
        <v>13496</v>
      </c>
      <c r="C9782" s="300" t="s">
        <v>9</v>
      </c>
      <c r="D9782" s="300" t="s">
        <v>9014</v>
      </c>
      <c r="E9782" s="302" t="s">
        <v>51</v>
      </c>
      <c r="F9782" s="423" t="s">
        <v>13497</v>
      </c>
      <c r="G9782" s="423"/>
      <c r="H9782" s="423">
        <v>1.9E-2</v>
      </c>
      <c r="I9782" s="423"/>
      <c r="J9782" s="424">
        <v>0.26</v>
      </c>
      <c r="K9782" s="424"/>
      <c r="L9782" s="424"/>
    </row>
    <row r="9783" spans="1:12" ht="24" customHeight="1">
      <c r="A9783" s="300" t="s">
        <v>12986</v>
      </c>
      <c r="B9783" s="301" t="s">
        <v>15154</v>
      </c>
      <c r="C9783" s="300" t="s">
        <v>9</v>
      </c>
      <c r="D9783" s="300" t="s">
        <v>10739</v>
      </c>
      <c r="E9783" s="302" t="s">
        <v>51</v>
      </c>
      <c r="F9783" s="423" t="s">
        <v>15155</v>
      </c>
      <c r="G9783" s="423"/>
      <c r="H9783" s="423">
        <v>1</v>
      </c>
      <c r="I9783" s="423"/>
      <c r="J9783" s="424">
        <v>33.94</v>
      </c>
      <c r="K9783" s="424"/>
      <c r="L9783" s="424"/>
    </row>
    <row r="9784" spans="1:12" ht="24" customHeight="1">
      <c r="A9784" s="300" t="s">
        <v>12986</v>
      </c>
      <c r="B9784" s="301" t="s">
        <v>13099</v>
      </c>
      <c r="C9784" s="300" t="s">
        <v>9</v>
      </c>
      <c r="D9784" s="300" t="s">
        <v>7224</v>
      </c>
      <c r="E9784" s="302" t="s">
        <v>51</v>
      </c>
      <c r="F9784" s="423" t="s">
        <v>13100</v>
      </c>
      <c r="G9784" s="423"/>
      <c r="H9784" s="423">
        <v>1.0948299999999999E-2</v>
      </c>
      <c r="I9784" s="423"/>
      <c r="J9784" s="424">
        <v>0.10059999999999999</v>
      </c>
      <c r="K9784" s="424"/>
      <c r="L9784" s="424"/>
    </row>
    <row r="9785" spans="1:12" ht="24" customHeight="1">
      <c r="A9785" s="300" t="s">
        <v>12986</v>
      </c>
      <c r="B9785" s="301" t="s">
        <v>13101</v>
      </c>
      <c r="C9785" s="300" t="s">
        <v>9</v>
      </c>
      <c r="D9785" s="300" t="s">
        <v>7359</v>
      </c>
      <c r="E9785" s="302" t="s">
        <v>51</v>
      </c>
      <c r="F9785" s="423" t="s">
        <v>13102</v>
      </c>
      <c r="G9785" s="423"/>
      <c r="H9785" s="423">
        <v>3.5340000000000002E-4</v>
      </c>
      <c r="I9785" s="423"/>
      <c r="J9785" s="424">
        <v>4.5400000000000003E-2</v>
      </c>
      <c r="K9785" s="424"/>
      <c r="L9785" s="424"/>
    </row>
    <row r="9786" spans="1:12" ht="24" customHeight="1">
      <c r="A9786" s="300" t="s">
        <v>12986</v>
      </c>
      <c r="B9786" s="301" t="s">
        <v>13103</v>
      </c>
      <c r="C9786" s="300" t="s">
        <v>9</v>
      </c>
      <c r="D9786" s="300" t="s">
        <v>8851</v>
      </c>
      <c r="E9786" s="302" t="s">
        <v>51</v>
      </c>
      <c r="F9786" s="423" t="s">
        <v>13104</v>
      </c>
      <c r="G9786" s="423"/>
      <c r="H9786" s="423">
        <v>2.8279999999999999E-4</v>
      </c>
      <c r="I9786" s="423"/>
      <c r="J9786" s="424">
        <v>5.4800000000000001E-2</v>
      </c>
      <c r="K9786" s="424"/>
      <c r="L9786" s="424"/>
    </row>
    <row r="9787" spans="1:12" ht="24" customHeight="1">
      <c r="A9787" s="300" t="s">
        <v>12986</v>
      </c>
      <c r="B9787" s="301" t="s">
        <v>13105</v>
      </c>
      <c r="C9787" s="300" t="s">
        <v>9</v>
      </c>
      <c r="D9787" s="300" t="s">
        <v>8852</v>
      </c>
      <c r="E9787" s="302" t="s">
        <v>51</v>
      </c>
      <c r="F9787" s="423" t="s">
        <v>13106</v>
      </c>
      <c r="G9787" s="423"/>
      <c r="H9787" s="423">
        <v>6.05E-5</v>
      </c>
      <c r="I9787" s="423"/>
      <c r="J9787" s="424">
        <v>3.32E-2</v>
      </c>
      <c r="K9787" s="424"/>
      <c r="L9787" s="424"/>
    </row>
    <row r="9788" spans="1:12" ht="24" customHeight="1">
      <c r="A9788" s="300" t="s">
        <v>12986</v>
      </c>
      <c r="B9788" s="301" t="s">
        <v>13107</v>
      </c>
      <c r="C9788" s="300" t="s">
        <v>9</v>
      </c>
      <c r="D9788" s="300" t="s">
        <v>9000</v>
      </c>
      <c r="E9788" s="302" t="s">
        <v>51</v>
      </c>
      <c r="F9788" s="423" t="s">
        <v>13108</v>
      </c>
      <c r="G9788" s="423"/>
      <c r="H9788" s="423">
        <v>1.24612E-2</v>
      </c>
      <c r="I9788" s="423"/>
      <c r="J9788" s="424">
        <v>8.4400000000000003E-2</v>
      </c>
      <c r="K9788" s="424"/>
      <c r="L9788" s="424"/>
    </row>
    <row r="9789" spans="1:12" ht="24" customHeight="1">
      <c r="A9789" s="300" t="s">
        <v>12986</v>
      </c>
      <c r="B9789" s="301" t="s">
        <v>13109</v>
      </c>
      <c r="C9789" s="300" t="s">
        <v>9</v>
      </c>
      <c r="D9789" s="300" t="s">
        <v>9574</v>
      </c>
      <c r="E9789" s="302" t="s">
        <v>51</v>
      </c>
      <c r="F9789" s="423" t="s">
        <v>13110</v>
      </c>
      <c r="G9789" s="423"/>
      <c r="H9789" s="423">
        <v>3.9518000000000001E-3</v>
      </c>
      <c r="I9789" s="423"/>
      <c r="J9789" s="424">
        <v>3.49E-2</v>
      </c>
      <c r="K9789" s="424"/>
      <c r="L9789" s="424"/>
    </row>
    <row r="9790" spans="1:12" ht="24" customHeight="1">
      <c r="A9790" s="300" t="s">
        <v>12986</v>
      </c>
      <c r="B9790" s="301" t="s">
        <v>13111</v>
      </c>
      <c r="C9790" s="300" t="s">
        <v>9</v>
      </c>
      <c r="D9790" s="300" t="s">
        <v>10714</v>
      </c>
      <c r="E9790" s="302" t="s">
        <v>93</v>
      </c>
      <c r="F9790" s="423" t="s">
        <v>13112</v>
      </c>
      <c r="G9790" s="423"/>
      <c r="H9790" s="423">
        <v>2.0769E-3</v>
      </c>
      <c r="I9790" s="423"/>
      <c r="J9790" s="424">
        <v>3.1699999999999999E-2</v>
      </c>
      <c r="K9790" s="424"/>
      <c r="L9790" s="424"/>
    </row>
    <row r="9791" spans="1:12" ht="24" customHeight="1">
      <c r="A9791" s="300" t="s">
        <v>12986</v>
      </c>
      <c r="B9791" s="301" t="s">
        <v>13113</v>
      </c>
      <c r="C9791" s="300" t="s">
        <v>9</v>
      </c>
      <c r="D9791" s="300" t="s">
        <v>10809</v>
      </c>
      <c r="E9791" s="302" t="s">
        <v>51</v>
      </c>
      <c r="F9791" s="423" t="s">
        <v>13114</v>
      </c>
      <c r="G9791" s="423"/>
      <c r="H9791" s="423">
        <v>2.0769E-3</v>
      </c>
      <c r="I9791" s="423"/>
      <c r="J9791" s="424">
        <v>2.4899999999999999E-2</v>
      </c>
      <c r="K9791" s="424"/>
      <c r="L9791" s="424"/>
    </row>
    <row r="9792" spans="1:12" ht="24" customHeight="1">
      <c r="A9792" s="300" t="s">
        <v>12986</v>
      </c>
      <c r="B9792" s="301" t="s">
        <v>13115</v>
      </c>
      <c r="C9792" s="300" t="s">
        <v>9</v>
      </c>
      <c r="D9792" s="300" t="s">
        <v>10810</v>
      </c>
      <c r="E9792" s="302" t="s">
        <v>51</v>
      </c>
      <c r="F9792" s="423" t="s">
        <v>13116</v>
      </c>
      <c r="G9792" s="423"/>
      <c r="H9792" s="423">
        <v>2.0769E-3</v>
      </c>
      <c r="I9792" s="423"/>
      <c r="J9792" s="424">
        <v>5.5300000000000002E-2</v>
      </c>
      <c r="K9792" s="424"/>
      <c r="L9792" s="424"/>
    </row>
    <row r="9793" spans="1:12" ht="24" customHeight="1">
      <c r="A9793" s="300" t="s">
        <v>12986</v>
      </c>
      <c r="B9793" s="301" t="s">
        <v>13117</v>
      </c>
      <c r="C9793" s="300" t="s">
        <v>9</v>
      </c>
      <c r="D9793" s="300" t="s">
        <v>10837</v>
      </c>
      <c r="E9793" s="302" t="s">
        <v>51</v>
      </c>
      <c r="F9793" s="423" t="s">
        <v>13118</v>
      </c>
      <c r="G9793" s="423"/>
      <c r="H9793" s="423">
        <v>7.0599999999999995E-5</v>
      </c>
      <c r="I9793" s="423"/>
      <c r="J9793" s="424">
        <v>3.1399999999999997E-2</v>
      </c>
      <c r="K9793" s="424"/>
      <c r="L9793" s="424"/>
    </row>
    <row r="9794" spans="1:12" ht="24" customHeight="1">
      <c r="A9794" s="300" t="s">
        <v>12986</v>
      </c>
      <c r="B9794" s="301" t="s">
        <v>13003</v>
      </c>
      <c r="C9794" s="300" t="s">
        <v>9</v>
      </c>
      <c r="D9794" s="300" t="s">
        <v>7216</v>
      </c>
      <c r="E9794" s="302" t="s">
        <v>51</v>
      </c>
      <c r="F9794" s="423" t="s">
        <v>13004</v>
      </c>
      <c r="G9794" s="423"/>
      <c r="H9794" s="423">
        <v>4.1596999999999997E-3</v>
      </c>
      <c r="I9794" s="423"/>
      <c r="J9794" s="424">
        <v>0.13900000000000001</v>
      </c>
      <c r="K9794" s="424"/>
      <c r="L9794" s="424"/>
    </row>
    <row r="9795" spans="1:12" ht="24" customHeight="1">
      <c r="A9795" s="300" t="s">
        <v>12986</v>
      </c>
      <c r="B9795" s="301" t="s">
        <v>13005</v>
      </c>
      <c r="C9795" s="300" t="s">
        <v>9</v>
      </c>
      <c r="D9795" s="300" t="s">
        <v>7393</v>
      </c>
      <c r="E9795" s="302" t="s">
        <v>12988</v>
      </c>
      <c r="F9795" s="423" t="s">
        <v>13006</v>
      </c>
      <c r="G9795" s="423"/>
      <c r="H9795" s="423">
        <v>2.5025E-3</v>
      </c>
      <c r="I9795" s="423"/>
      <c r="J9795" s="424">
        <v>0.1351</v>
      </c>
      <c r="K9795" s="424"/>
      <c r="L9795" s="424"/>
    </row>
    <row r="9796" spans="1:12" ht="24" customHeight="1">
      <c r="A9796" s="300" t="s">
        <v>12986</v>
      </c>
      <c r="B9796" s="301" t="s">
        <v>13007</v>
      </c>
      <c r="C9796" s="300" t="s">
        <v>9</v>
      </c>
      <c r="D9796" s="300" t="s">
        <v>10619</v>
      </c>
      <c r="E9796" s="302" t="s">
        <v>51</v>
      </c>
      <c r="F9796" s="423" t="s">
        <v>13008</v>
      </c>
      <c r="G9796" s="423"/>
      <c r="H9796" s="423">
        <v>1.9411999999999999E-3</v>
      </c>
      <c r="I9796" s="423"/>
      <c r="J9796" s="424">
        <v>0.37130000000000002</v>
      </c>
      <c r="K9796" s="424"/>
      <c r="L9796" s="424"/>
    </row>
    <row r="9797" spans="1:12" ht="24" customHeight="1">
      <c r="A9797" s="300" t="s">
        <v>12986</v>
      </c>
      <c r="B9797" s="301" t="s">
        <v>13009</v>
      </c>
      <c r="C9797" s="300" t="s">
        <v>9</v>
      </c>
      <c r="D9797" s="300" t="s">
        <v>10769</v>
      </c>
      <c r="E9797" s="302" t="s">
        <v>51</v>
      </c>
      <c r="F9797" s="423" t="s">
        <v>13010</v>
      </c>
      <c r="G9797" s="423"/>
      <c r="H9797" s="423">
        <v>0.17450109999999999</v>
      </c>
      <c r="I9797" s="423"/>
      <c r="J9797" s="424">
        <v>0.21990000000000001</v>
      </c>
      <c r="K9797" s="424"/>
      <c r="L9797" s="424"/>
    </row>
    <row r="9798" spans="1:12" ht="24" customHeight="1">
      <c r="A9798" s="300" t="s">
        <v>12986</v>
      </c>
      <c r="B9798" s="301" t="s">
        <v>13011</v>
      </c>
      <c r="C9798" s="300" t="s">
        <v>9</v>
      </c>
      <c r="D9798" s="300" t="s">
        <v>10929</v>
      </c>
      <c r="E9798" s="302" t="s">
        <v>51</v>
      </c>
      <c r="F9798" s="423" t="s">
        <v>13012</v>
      </c>
      <c r="G9798" s="423"/>
      <c r="H9798" s="423">
        <v>1.6823000000000001E-3</v>
      </c>
      <c r="I9798" s="423"/>
      <c r="J9798" s="424">
        <v>0.25309999999999999</v>
      </c>
      <c r="K9798" s="424"/>
      <c r="L9798" s="424"/>
    </row>
    <row r="9799" spans="1:12" ht="17.100000000000001" customHeight="1">
      <c r="A9799" s="298"/>
      <c r="B9799" s="298"/>
      <c r="C9799" s="298"/>
      <c r="D9799" s="298"/>
      <c r="E9799" s="298"/>
      <c r="F9799" s="298"/>
      <c r="G9799" s="298"/>
      <c r="H9799" s="298"/>
      <c r="I9799" s="298"/>
      <c r="J9799" s="298" t="s">
        <v>12992</v>
      </c>
      <c r="K9799" s="298"/>
      <c r="L9799" s="298" t="s">
        <v>15156</v>
      </c>
    </row>
    <row r="9800" spans="1:12">
      <c r="A9800" s="414" t="s">
        <v>13056</v>
      </c>
      <c r="B9800" s="414"/>
      <c r="C9800" s="414"/>
      <c r="D9800" s="414"/>
      <c r="E9800" s="414"/>
      <c r="F9800" s="414"/>
      <c r="G9800" s="414"/>
      <c r="H9800" s="414"/>
      <c r="I9800" s="294"/>
      <c r="J9800" s="294"/>
      <c r="K9800" s="294"/>
      <c r="L9800" s="294"/>
    </row>
    <row r="9801" spans="1:12" ht="17.100000000000001" customHeight="1">
      <c r="A9801" s="294" t="s">
        <v>12978</v>
      </c>
      <c r="B9801" s="298" t="s">
        <v>12979</v>
      </c>
      <c r="C9801" s="294" t="s">
        <v>12980</v>
      </c>
      <c r="D9801" s="294" t="s">
        <v>12981</v>
      </c>
      <c r="E9801" s="299" t="s">
        <v>12982</v>
      </c>
      <c r="F9801" s="413" t="s">
        <v>12983</v>
      </c>
      <c r="G9801" s="413"/>
      <c r="H9801" s="413" t="s">
        <v>12984</v>
      </c>
      <c r="I9801" s="413"/>
      <c r="J9801" s="413" t="s">
        <v>12985</v>
      </c>
      <c r="K9801" s="413"/>
      <c r="L9801" s="413"/>
    </row>
    <row r="9802" spans="1:12" ht="24" customHeight="1">
      <c r="A9802" s="300" t="s">
        <v>12986</v>
      </c>
      <c r="B9802" s="301" t="s">
        <v>13057</v>
      </c>
      <c r="C9802" s="300" t="s">
        <v>9</v>
      </c>
      <c r="D9802" s="300" t="s">
        <v>12549</v>
      </c>
      <c r="E9802" s="302" t="s">
        <v>27</v>
      </c>
      <c r="F9802" s="423" t="s">
        <v>12948</v>
      </c>
      <c r="G9802" s="423"/>
      <c r="H9802" s="423">
        <v>1.5612394000000001</v>
      </c>
      <c r="I9802" s="423"/>
      <c r="J9802" s="424">
        <v>1.0147999999999999</v>
      </c>
      <c r="K9802" s="424"/>
      <c r="L9802" s="424"/>
    </row>
    <row r="9803" spans="1:12" ht="17.100000000000001" customHeight="1">
      <c r="A9803" s="298"/>
      <c r="B9803" s="298"/>
      <c r="C9803" s="298"/>
      <c r="D9803" s="298"/>
      <c r="E9803" s="298"/>
      <c r="F9803" s="298"/>
      <c r="G9803" s="298"/>
      <c r="H9803" s="298"/>
      <c r="I9803" s="298"/>
      <c r="J9803" s="298" t="s">
        <v>12992</v>
      </c>
      <c r="K9803" s="298"/>
      <c r="L9803" s="298" t="s">
        <v>13501</v>
      </c>
    </row>
    <row r="9804" spans="1:12">
      <c r="A9804" s="414" t="s">
        <v>13058</v>
      </c>
      <c r="B9804" s="414"/>
      <c r="C9804" s="414"/>
      <c r="D9804" s="414"/>
      <c r="E9804" s="414"/>
      <c r="F9804" s="414"/>
      <c r="G9804" s="414"/>
      <c r="H9804" s="414"/>
      <c r="I9804" s="294"/>
      <c r="J9804" s="294"/>
      <c r="K9804" s="294"/>
      <c r="L9804" s="294"/>
    </row>
    <row r="9805" spans="1:12" ht="17.100000000000001" customHeight="1">
      <c r="A9805" s="294" t="s">
        <v>12978</v>
      </c>
      <c r="B9805" s="298" t="s">
        <v>12979</v>
      </c>
      <c r="C9805" s="294" t="s">
        <v>12980</v>
      </c>
      <c r="D9805" s="294" t="s">
        <v>12981</v>
      </c>
      <c r="E9805" s="299" t="s">
        <v>12982</v>
      </c>
      <c r="F9805" s="413" t="s">
        <v>12983</v>
      </c>
      <c r="G9805" s="413"/>
      <c r="H9805" s="413" t="s">
        <v>12984</v>
      </c>
      <c r="I9805" s="413"/>
      <c r="J9805" s="413" t="s">
        <v>12985</v>
      </c>
      <c r="K9805" s="413"/>
      <c r="L9805" s="413"/>
    </row>
    <row r="9806" spans="1:12" ht="24" customHeight="1">
      <c r="A9806" s="300" t="s">
        <v>12986</v>
      </c>
      <c r="B9806" s="301" t="s">
        <v>13059</v>
      </c>
      <c r="C9806" s="300" t="s">
        <v>9</v>
      </c>
      <c r="D9806" s="300" t="s">
        <v>12535</v>
      </c>
      <c r="E9806" s="302" t="s">
        <v>27</v>
      </c>
      <c r="F9806" s="423" t="s">
        <v>12936</v>
      </c>
      <c r="G9806" s="423"/>
      <c r="H9806" s="423">
        <v>1.5612394000000001</v>
      </c>
      <c r="I9806" s="423"/>
      <c r="J9806" s="424">
        <v>7.8100000000000003E-2</v>
      </c>
      <c r="K9806" s="424"/>
      <c r="L9806" s="424"/>
    </row>
    <row r="9807" spans="1:12" ht="17.100000000000001" customHeight="1">
      <c r="A9807" s="298"/>
      <c r="B9807" s="298"/>
      <c r="C9807" s="298"/>
      <c r="D9807" s="298"/>
      <c r="E9807" s="298"/>
      <c r="F9807" s="298"/>
      <c r="G9807" s="298"/>
      <c r="H9807" s="298"/>
      <c r="I9807" s="298"/>
      <c r="J9807" s="298" t="s">
        <v>12992</v>
      </c>
      <c r="K9807" s="298"/>
      <c r="L9807" s="298" t="s">
        <v>12935</v>
      </c>
    </row>
    <row r="9808" spans="1:12">
      <c r="A9808" s="414" t="s">
        <v>13060</v>
      </c>
      <c r="B9808" s="414"/>
      <c r="C9808" s="414"/>
      <c r="D9808" s="414"/>
      <c r="E9808" s="414"/>
      <c r="F9808" s="414"/>
      <c r="G9808" s="414"/>
      <c r="H9808" s="414"/>
      <c r="I9808" s="294"/>
      <c r="J9808" s="294"/>
      <c r="K9808" s="294"/>
      <c r="L9808" s="294"/>
    </row>
    <row r="9809" spans="1:12" ht="17.100000000000001" customHeight="1">
      <c r="A9809" s="294" t="s">
        <v>12978</v>
      </c>
      <c r="B9809" s="298" t="s">
        <v>12979</v>
      </c>
      <c r="C9809" s="294" t="s">
        <v>12980</v>
      </c>
      <c r="D9809" s="294" t="s">
        <v>12981</v>
      </c>
      <c r="E9809" s="299" t="s">
        <v>12982</v>
      </c>
      <c r="F9809" s="413" t="s">
        <v>12983</v>
      </c>
      <c r="G9809" s="413"/>
      <c r="H9809" s="413" t="s">
        <v>12984</v>
      </c>
      <c r="I9809" s="413"/>
      <c r="J9809" s="413" t="s">
        <v>12985</v>
      </c>
      <c r="K9809" s="413"/>
      <c r="L9809" s="413"/>
    </row>
    <row r="9810" spans="1:12" ht="24" customHeight="1">
      <c r="A9810" s="300" t="s">
        <v>12986</v>
      </c>
      <c r="B9810" s="301" t="s">
        <v>13061</v>
      </c>
      <c r="C9810" s="300" t="s">
        <v>9</v>
      </c>
      <c r="D9810" s="300" t="s">
        <v>12522</v>
      </c>
      <c r="E9810" s="302" t="s">
        <v>27</v>
      </c>
      <c r="F9810" s="423" t="s">
        <v>12964</v>
      </c>
      <c r="G9810" s="423"/>
      <c r="H9810" s="423">
        <v>1.5612394000000001</v>
      </c>
      <c r="I9810" s="423"/>
      <c r="J9810" s="424">
        <v>3.9499</v>
      </c>
      <c r="K9810" s="424"/>
      <c r="L9810" s="424"/>
    </row>
    <row r="9811" spans="1:12" ht="24" customHeight="1">
      <c r="A9811" s="300" t="s">
        <v>12986</v>
      </c>
      <c r="B9811" s="301" t="s">
        <v>13062</v>
      </c>
      <c r="C9811" s="300" t="s">
        <v>9</v>
      </c>
      <c r="D9811" s="300" t="s">
        <v>12527</v>
      </c>
      <c r="E9811" s="302" t="s">
        <v>27</v>
      </c>
      <c r="F9811" s="423" t="s">
        <v>13063</v>
      </c>
      <c r="G9811" s="423"/>
      <c r="H9811" s="423">
        <v>1.5612394000000001</v>
      </c>
      <c r="I9811" s="423"/>
      <c r="J9811" s="424">
        <v>0.53080000000000005</v>
      </c>
      <c r="K9811" s="424"/>
      <c r="L9811" s="424"/>
    </row>
    <row r="9812" spans="1:12" ht="17.100000000000001" customHeight="1">
      <c r="A9812" s="298"/>
      <c r="B9812" s="298"/>
      <c r="C9812" s="298"/>
      <c r="D9812" s="298"/>
      <c r="E9812" s="298"/>
      <c r="F9812" s="298"/>
      <c r="G9812" s="298"/>
      <c r="H9812" s="298"/>
      <c r="I9812" s="298"/>
      <c r="J9812" s="298" t="s">
        <v>12992</v>
      </c>
      <c r="K9812" s="298"/>
      <c r="L9812" s="298" t="s">
        <v>15147</v>
      </c>
    </row>
    <row r="9813" spans="1:12" ht="17.100000000000001" customHeight="1">
      <c r="A9813" s="294" t="s">
        <v>13014</v>
      </c>
      <c r="B9813" s="294"/>
      <c r="C9813" s="294"/>
      <c r="D9813" s="294"/>
      <c r="E9813" s="294"/>
      <c r="F9813" s="294"/>
      <c r="G9813" s="294"/>
      <c r="H9813" s="294"/>
      <c r="I9813" s="294"/>
      <c r="J9813" s="294"/>
      <c r="K9813" s="294"/>
      <c r="L9813" s="294"/>
    </row>
    <row r="9814" spans="1:12" ht="17.100000000000001" customHeight="1">
      <c r="A9814" s="298"/>
      <c r="B9814" s="298"/>
      <c r="C9814" s="298"/>
      <c r="D9814" s="298"/>
      <c r="E9814" s="298"/>
      <c r="F9814" s="298"/>
      <c r="G9814" s="298"/>
      <c r="H9814" s="298"/>
      <c r="I9814" s="298"/>
      <c r="J9814" s="298" t="s">
        <v>13015</v>
      </c>
      <c r="K9814" s="298"/>
      <c r="L9814" s="298" t="s">
        <v>15157</v>
      </c>
    </row>
    <row r="9815" spans="1:12" ht="17.100000000000001" customHeight="1">
      <c r="A9815" s="298"/>
      <c r="B9815" s="298"/>
      <c r="C9815" s="298"/>
      <c r="D9815" s="298"/>
      <c r="E9815" s="298"/>
      <c r="F9815" s="298"/>
      <c r="G9815" s="298"/>
      <c r="H9815" s="298"/>
      <c r="I9815" s="298"/>
      <c r="J9815" s="298" t="s">
        <v>13017</v>
      </c>
      <c r="K9815" s="298" t="s">
        <v>13018</v>
      </c>
      <c r="L9815" s="298" t="s">
        <v>14503</v>
      </c>
    </row>
    <row r="9816" spans="1:12" ht="17.100000000000001" customHeight="1">
      <c r="A9816" s="298"/>
      <c r="B9816" s="298"/>
      <c r="C9816" s="298"/>
      <c r="D9816" s="298"/>
      <c r="E9816" s="298"/>
      <c r="F9816" s="298"/>
      <c r="G9816" s="298"/>
      <c r="H9816" s="298"/>
      <c r="I9816" s="298"/>
      <c r="J9816" s="298" t="s">
        <v>13020</v>
      </c>
      <c r="K9816" s="298"/>
      <c r="L9816" s="298" t="s">
        <v>15158</v>
      </c>
    </row>
    <row r="9817" spans="1:12" ht="17.100000000000001" customHeight="1">
      <c r="A9817" s="298"/>
      <c r="B9817" s="298"/>
      <c r="C9817" s="298"/>
      <c r="D9817" s="298"/>
      <c r="E9817" s="298"/>
      <c r="F9817" s="298"/>
      <c r="G9817" s="298"/>
      <c r="H9817" s="298"/>
      <c r="I9817" s="298"/>
      <c r="J9817" s="298" t="s">
        <v>13022</v>
      </c>
      <c r="K9817" s="298" t="s">
        <v>12974</v>
      </c>
      <c r="L9817" s="298" t="s">
        <v>15159</v>
      </c>
    </row>
    <row r="9818" spans="1:12" ht="17.100000000000001" customHeight="1">
      <c r="A9818" s="298"/>
      <c r="B9818" s="298"/>
      <c r="C9818" s="298"/>
      <c r="D9818" s="298"/>
      <c r="E9818" s="298"/>
      <c r="F9818" s="298"/>
      <c r="G9818" s="298"/>
      <c r="H9818" s="298"/>
      <c r="I9818" s="298"/>
      <c r="J9818" s="298" t="s">
        <v>13024</v>
      </c>
      <c r="K9818" s="298"/>
      <c r="L9818" s="298" t="s">
        <v>15160</v>
      </c>
    </row>
    <row r="9819" spans="1:12" ht="30" customHeight="1">
      <c r="A9819" s="299"/>
      <c r="B9819" s="299"/>
      <c r="C9819" s="299"/>
      <c r="D9819" s="299"/>
      <c r="E9819" s="299"/>
      <c r="F9819" s="299"/>
      <c r="G9819" s="299"/>
      <c r="H9819" s="299"/>
      <c r="I9819" s="299"/>
      <c r="J9819" s="299"/>
      <c r="K9819" s="299"/>
      <c r="L9819" s="299"/>
    </row>
    <row r="9820" spans="1:12" ht="48" customHeight="1">
      <c r="A9820" s="295" t="s">
        <v>15161</v>
      </c>
      <c r="B9820" s="296" t="s">
        <v>15162</v>
      </c>
      <c r="C9820" s="295" t="s">
        <v>9</v>
      </c>
      <c r="D9820" s="295" t="s">
        <v>4258</v>
      </c>
      <c r="E9820" s="297" t="s">
        <v>51</v>
      </c>
      <c r="F9820" s="296"/>
      <c r="G9820" s="296"/>
      <c r="H9820" s="296"/>
      <c r="I9820" s="296"/>
      <c r="J9820" s="296"/>
      <c r="K9820" s="296"/>
      <c r="L9820" s="296"/>
    </row>
    <row r="9821" spans="1:12">
      <c r="A9821" s="414" t="s">
        <v>12977</v>
      </c>
      <c r="B9821" s="414"/>
      <c r="C9821" s="414"/>
      <c r="D9821" s="414"/>
      <c r="E9821" s="414"/>
      <c r="F9821" s="414"/>
      <c r="G9821" s="414"/>
      <c r="H9821" s="414"/>
      <c r="I9821" s="294"/>
      <c r="J9821" s="294"/>
      <c r="K9821" s="294"/>
      <c r="L9821" s="294"/>
    </row>
    <row r="9822" spans="1:12" ht="17.100000000000001" customHeight="1">
      <c r="A9822" s="294" t="s">
        <v>12978</v>
      </c>
      <c r="B9822" s="298" t="s">
        <v>12979</v>
      </c>
      <c r="C9822" s="294" t="s">
        <v>12980</v>
      </c>
      <c r="D9822" s="294" t="s">
        <v>12981</v>
      </c>
      <c r="E9822" s="299" t="s">
        <v>12982</v>
      </c>
      <c r="F9822" s="413" t="s">
        <v>12983</v>
      </c>
      <c r="G9822" s="413"/>
      <c r="H9822" s="413" t="s">
        <v>12984</v>
      </c>
      <c r="I9822" s="413"/>
      <c r="J9822" s="413" t="s">
        <v>12985</v>
      </c>
      <c r="K9822" s="413"/>
      <c r="L9822" s="413"/>
    </row>
    <row r="9823" spans="1:12" ht="24" customHeight="1">
      <c r="A9823" s="300" t="s">
        <v>12986</v>
      </c>
      <c r="B9823" s="301" t="s">
        <v>13085</v>
      </c>
      <c r="C9823" s="300" t="s">
        <v>9</v>
      </c>
      <c r="D9823" s="300" t="s">
        <v>7909</v>
      </c>
      <c r="E9823" s="302" t="s">
        <v>51</v>
      </c>
      <c r="F9823" s="423" t="s">
        <v>13086</v>
      </c>
      <c r="G9823" s="423"/>
      <c r="H9823" s="423">
        <v>9.1E-4</v>
      </c>
      <c r="I9823" s="423"/>
      <c r="J9823" s="424">
        <v>9.4600000000000004E-2</v>
      </c>
      <c r="K9823" s="424"/>
      <c r="L9823" s="424"/>
    </row>
    <row r="9824" spans="1:12" ht="24" customHeight="1">
      <c r="A9824" s="300" t="s">
        <v>12986</v>
      </c>
      <c r="B9824" s="301" t="s">
        <v>13087</v>
      </c>
      <c r="C9824" s="300" t="s">
        <v>9</v>
      </c>
      <c r="D9824" s="300" t="s">
        <v>8873</v>
      </c>
      <c r="E9824" s="302" t="s">
        <v>51</v>
      </c>
      <c r="F9824" s="423" t="s">
        <v>13088</v>
      </c>
      <c r="G9824" s="423"/>
      <c r="H9824" s="423">
        <v>8.6700000000000007E-5</v>
      </c>
      <c r="I9824" s="423"/>
      <c r="J9824" s="424">
        <v>7.5399999999999995E-2</v>
      </c>
      <c r="K9824" s="424"/>
      <c r="L9824" s="424"/>
    </row>
    <row r="9825" spans="1:12" ht="48" customHeight="1">
      <c r="A9825" s="300" t="s">
        <v>12986</v>
      </c>
      <c r="B9825" s="301" t="s">
        <v>13089</v>
      </c>
      <c r="C9825" s="300" t="s">
        <v>9</v>
      </c>
      <c r="D9825" s="300" t="s">
        <v>9227</v>
      </c>
      <c r="E9825" s="302" t="s">
        <v>51</v>
      </c>
      <c r="F9825" s="423" t="s">
        <v>13090</v>
      </c>
      <c r="G9825" s="423"/>
      <c r="H9825" s="423">
        <v>6.0800000000000001E-5</v>
      </c>
      <c r="I9825" s="423"/>
      <c r="J9825" s="424">
        <v>8.1299999999999997E-2</v>
      </c>
      <c r="K9825" s="424"/>
      <c r="L9825" s="424"/>
    </row>
    <row r="9826" spans="1:12" ht="24" customHeight="1">
      <c r="A9826" s="300" t="s">
        <v>12986</v>
      </c>
      <c r="B9826" s="301" t="s">
        <v>13091</v>
      </c>
      <c r="C9826" s="300" t="s">
        <v>9</v>
      </c>
      <c r="D9826" s="300" t="s">
        <v>9580</v>
      </c>
      <c r="E9826" s="302" t="s">
        <v>51</v>
      </c>
      <c r="F9826" s="423" t="s">
        <v>13092</v>
      </c>
      <c r="G9826" s="423"/>
      <c r="H9826" s="423">
        <v>5.9599999999999999E-5</v>
      </c>
      <c r="I9826" s="423"/>
      <c r="J9826" s="424">
        <v>5.3400000000000003E-2</v>
      </c>
      <c r="K9826" s="424"/>
      <c r="L9826" s="424"/>
    </row>
    <row r="9827" spans="1:12" ht="24" customHeight="1">
      <c r="A9827" s="300" t="s">
        <v>12986</v>
      </c>
      <c r="B9827" s="301" t="s">
        <v>12987</v>
      </c>
      <c r="C9827" s="300" t="s">
        <v>9</v>
      </c>
      <c r="D9827" s="300" t="s">
        <v>9831</v>
      </c>
      <c r="E9827" s="302" t="s">
        <v>12988</v>
      </c>
      <c r="F9827" s="423" t="s">
        <v>12989</v>
      </c>
      <c r="G9827" s="423"/>
      <c r="H9827" s="423">
        <v>2.1059700000000001E-2</v>
      </c>
      <c r="I9827" s="423"/>
      <c r="J9827" s="424">
        <v>0.21310000000000001</v>
      </c>
      <c r="K9827" s="424"/>
      <c r="L9827" s="424"/>
    </row>
    <row r="9828" spans="1:12" ht="36" customHeight="1">
      <c r="A9828" s="300" t="s">
        <v>12986</v>
      </c>
      <c r="B9828" s="301" t="s">
        <v>12990</v>
      </c>
      <c r="C9828" s="300" t="s">
        <v>9</v>
      </c>
      <c r="D9828" s="300" t="s">
        <v>11426</v>
      </c>
      <c r="E9828" s="302" t="s">
        <v>51</v>
      </c>
      <c r="F9828" s="423" t="s">
        <v>12991</v>
      </c>
      <c r="G9828" s="423"/>
      <c r="H9828" s="423">
        <v>1.1035999999999999E-3</v>
      </c>
      <c r="I9828" s="423"/>
      <c r="J9828" s="424">
        <v>0.1459</v>
      </c>
      <c r="K9828" s="424"/>
      <c r="L9828" s="424"/>
    </row>
    <row r="9829" spans="1:12" ht="17.100000000000001" customHeight="1">
      <c r="A9829" s="298"/>
      <c r="B9829" s="298"/>
      <c r="C9829" s="298"/>
      <c r="D9829" s="298"/>
      <c r="E9829" s="298"/>
      <c r="F9829" s="298"/>
      <c r="G9829" s="298"/>
      <c r="H9829" s="298"/>
      <c r="I9829" s="298"/>
      <c r="J9829" s="298" t="s">
        <v>12992</v>
      </c>
      <c r="K9829" s="298"/>
      <c r="L9829" s="298" t="s">
        <v>12944</v>
      </c>
    </row>
    <row r="9830" spans="1:12">
      <c r="A9830" s="414" t="s">
        <v>12994</v>
      </c>
      <c r="B9830" s="414"/>
      <c r="C9830" s="414"/>
      <c r="D9830" s="414"/>
      <c r="E9830" s="414"/>
      <c r="F9830" s="414"/>
      <c r="G9830" s="414"/>
      <c r="H9830" s="414"/>
      <c r="I9830" s="294"/>
      <c r="J9830" s="294"/>
      <c r="K9830" s="294"/>
      <c r="L9830" s="294"/>
    </row>
    <row r="9831" spans="1:12" ht="17.100000000000001" customHeight="1">
      <c r="A9831" s="294" t="s">
        <v>12978</v>
      </c>
      <c r="B9831" s="298" t="s">
        <v>12979</v>
      </c>
      <c r="C9831" s="294" t="s">
        <v>12980</v>
      </c>
      <c r="D9831" s="294" t="s">
        <v>12981</v>
      </c>
      <c r="E9831" s="299" t="s">
        <v>12982</v>
      </c>
      <c r="F9831" s="413" t="s">
        <v>12983</v>
      </c>
      <c r="G9831" s="413"/>
      <c r="H9831" s="413" t="s">
        <v>12984</v>
      </c>
      <c r="I9831" s="413"/>
      <c r="J9831" s="413" t="s">
        <v>12985</v>
      </c>
      <c r="K9831" s="413"/>
      <c r="L9831" s="413"/>
    </row>
    <row r="9832" spans="1:12" ht="24" customHeight="1">
      <c r="A9832" s="300" t="s">
        <v>12986</v>
      </c>
      <c r="B9832" s="301" t="s">
        <v>13193</v>
      </c>
      <c r="C9832" s="300" t="s">
        <v>9</v>
      </c>
      <c r="D9832" s="300" t="s">
        <v>7200</v>
      </c>
      <c r="E9832" s="302" t="s">
        <v>27</v>
      </c>
      <c r="F9832" s="423" t="s">
        <v>13194</v>
      </c>
      <c r="G9832" s="423"/>
      <c r="H9832" s="423">
        <v>0.784667</v>
      </c>
      <c r="I9832" s="423"/>
      <c r="J9832" s="424">
        <v>3.9940000000000002</v>
      </c>
      <c r="K9832" s="424"/>
      <c r="L9832" s="424"/>
    </row>
    <row r="9833" spans="1:12" ht="24" customHeight="1">
      <c r="A9833" s="300" t="s">
        <v>12986</v>
      </c>
      <c r="B9833" s="301" t="s">
        <v>13195</v>
      </c>
      <c r="C9833" s="300" t="s">
        <v>9</v>
      </c>
      <c r="D9833" s="300" t="s">
        <v>8821</v>
      </c>
      <c r="E9833" s="302" t="s">
        <v>27</v>
      </c>
      <c r="F9833" s="423" t="s">
        <v>13196</v>
      </c>
      <c r="G9833" s="423"/>
      <c r="H9833" s="423">
        <v>0.784667</v>
      </c>
      <c r="I9833" s="423"/>
      <c r="J9833" s="424">
        <v>5.6417999999999999</v>
      </c>
      <c r="K9833" s="424"/>
      <c r="L9833" s="424"/>
    </row>
    <row r="9834" spans="1:12" ht="17.100000000000001" customHeight="1">
      <c r="A9834" s="298"/>
      <c r="B9834" s="298"/>
      <c r="C9834" s="298"/>
      <c r="D9834" s="298"/>
      <c r="E9834" s="298"/>
      <c r="F9834" s="298"/>
      <c r="G9834" s="298"/>
      <c r="H9834" s="298"/>
      <c r="I9834" s="298"/>
      <c r="J9834" s="298" t="s">
        <v>12992</v>
      </c>
      <c r="K9834" s="298"/>
      <c r="L9834" s="298" t="s">
        <v>15163</v>
      </c>
    </row>
    <row r="9835" spans="1:12">
      <c r="A9835" s="414" t="s">
        <v>12998</v>
      </c>
      <c r="B9835" s="414"/>
      <c r="C9835" s="414"/>
      <c r="D9835" s="414"/>
      <c r="E9835" s="414"/>
      <c r="F9835" s="414"/>
      <c r="G9835" s="414"/>
      <c r="H9835" s="414"/>
      <c r="I9835" s="294"/>
      <c r="J9835" s="294"/>
      <c r="K9835" s="294"/>
      <c r="L9835" s="294"/>
    </row>
    <row r="9836" spans="1:12" ht="17.100000000000001" customHeight="1">
      <c r="A9836" s="294" t="s">
        <v>12978</v>
      </c>
      <c r="B9836" s="298" t="s">
        <v>12979</v>
      </c>
      <c r="C9836" s="294" t="s">
        <v>12980</v>
      </c>
      <c r="D9836" s="294" t="s">
        <v>12981</v>
      </c>
      <c r="E9836" s="299" t="s">
        <v>12982</v>
      </c>
      <c r="F9836" s="413" t="s">
        <v>12983</v>
      </c>
      <c r="G9836" s="413"/>
      <c r="H9836" s="413" t="s">
        <v>12984</v>
      </c>
      <c r="I9836" s="413"/>
      <c r="J9836" s="413" t="s">
        <v>12985</v>
      </c>
      <c r="K9836" s="413"/>
      <c r="L9836" s="413"/>
    </row>
    <row r="9837" spans="1:12" ht="24" customHeight="1">
      <c r="A9837" s="300" t="s">
        <v>12986</v>
      </c>
      <c r="B9837" s="301" t="s">
        <v>13496</v>
      </c>
      <c r="C9837" s="300" t="s">
        <v>9</v>
      </c>
      <c r="D9837" s="300" t="s">
        <v>9014</v>
      </c>
      <c r="E9837" s="302" t="s">
        <v>51</v>
      </c>
      <c r="F9837" s="423" t="s">
        <v>13497</v>
      </c>
      <c r="G9837" s="423"/>
      <c r="H9837" s="423">
        <v>9.4999999999999998E-3</v>
      </c>
      <c r="I9837" s="423"/>
      <c r="J9837" s="424">
        <v>0.13</v>
      </c>
      <c r="K9837" s="424"/>
      <c r="L9837" s="424"/>
    </row>
    <row r="9838" spans="1:12" ht="24" customHeight="1">
      <c r="A9838" s="300" t="s">
        <v>12986</v>
      </c>
      <c r="B9838" s="301" t="s">
        <v>15164</v>
      </c>
      <c r="C9838" s="300" t="s">
        <v>9</v>
      </c>
      <c r="D9838" s="300" t="s">
        <v>10744</v>
      </c>
      <c r="E9838" s="302" t="s">
        <v>51</v>
      </c>
      <c r="F9838" s="423" t="s">
        <v>15165</v>
      </c>
      <c r="G9838" s="423"/>
      <c r="H9838" s="423">
        <v>1</v>
      </c>
      <c r="I9838" s="423"/>
      <c r="J9838" s="424">
        <v>15.77</v>
      </c>
      <c r="K9838" s="424"/>
      <c r="L9838" s="424"/>
    </row>
    <row r="9839" spans="1:12" ht="24" customHeight="1">
      <c r="A9839" s="300" t="s">
        <v>12986</v>
      </c>
      <c r="B9839" s="301" t="s">
        <v>13099</v>
      </c>
      <c r="C9839" s="300" t="s">
        <v>9</v>
      </c>
      <c r="D9839" s="300" t="s">
        <v>7224</v>
      </c>
      <c r="E9839" s="302" t="s">
        <v>51</v>
      </c>
      <c r="F9839" s="423" t="s">
        <v>13100</v>
      </c>
      <c r="G9839" s="423"/>
      <c r="H9839" s="423">
        <v>1.07492E-2</v>
      </c>
      <c r="I9839" s="423"/>
      <c r="J9839" s="424">
        <v>9.8799999999999999E-2</v>
      </c>
      <c r="K9839" s="424"/>
      <c r="L9839" s="424"/>
    </row>
    <row r="9840" spans="1:12" ht="24" customHeight="1">
      <c r="A9840" s="300" t="s">
        <v>12986</v>
      </c>
      <c r="B9840" s="301" t="s">
        <v>13101</v>
      </c>
      <c r="C9840" s="300" t="s">
        <v>9</v>
      </c>
      <c r="D9840" s="300" t="s">
        <v>7359</v>
      </c>
      <c r="E9840" s="302" t="s">
        <v>51</v>
      </c>
      <c r="F9840" s="423" t="s">
        <v>13102</v>
      </c>
      <c r="G9840" s="423"/>
      <c r="H9840" s="423">
        <v>3.4689999999999998E-4</v>
      </c>
      <c r="I9840" s="423"/>
      <c r="J9840" s="424">
        <v>4.4600000000000001E-2</v>
      </c>
      <c r="K9840" s="424"/>
      <c r="L9840" s="424"/>
    </row>
    <row r="9841" spans="1:12" ht="24" customHeight="1">
      <c r="A9841" s="300" t="s">
        <v>12986</v>
      </c>
      <c r="B9841" s="301" t="s">
        <v>13103</v>
      </c>
      <c r="C9841" s="300" t="s">
        <v>9</v>
      </c>
      <c r="D9841" s="300" t="s">
        <v>8851</v>
      </c>
      <c r="E9841" s="302" t="s">
        <v>51</v>
      </c>
      <c r="F9841" s="423" t="s">
        <v>13104</v>
      </c>
      <c r="G9841" s="423"/>
      <c r="H9841" s="423">
        <v>2.7769999999999997E-4</v>
      </c>
      <c r="I9841" s="423"/>
      <c r="J9841" s="424">
        <v>5.3800000000000001E-2</v>
      </c>
      <c r="K9841" s="424"/>
      <c r="L9841" s="424"/>
    </row>
    <row r="9842" spans="1:12" ht="24" customHeight="1">
      <c r="A9842" s="300" t="s">
        <v>12986</v>
      </c>
      <c r="B9842" s="301" t="s">
        <v>13105</v>
      </c>
      <c r="C9842" s="300" t="s">
        <v>9</v>
      </c>
      <c r="D9842" s="300" t="s">
        <v>8852</v>
      </c>
      <c r="E9842" s="302" t="s">
        <v>51</v>
      </c>
      <c r="F9842" s="423" t="s">
        <v>13106</v>
      </c>
      <c r="G9842" s="423"/>
      <c r="H9842" s="423">
        <v>5.9599999999999999E-5</v>
      </c>
      <c r="I9842" s="423"/>
      <c r="J9842" s="424">
        <v>3.27E-2</v>
      </c>
      <c r="K9842" s="424"/>
      <c r="L9842" s="424"/>
    </row>
    <row r="9843" spans="1:12" ht="24" customHeight="1">
      <c r="A9843" s="300" t="s">
        <v>12986</v>
      </c>
      <c r="B9843" s="301" t="s">
        <v>13107</v>
      </c>
      <c r="C9843" s="300" t="s">
        <v>9</v>
      </c>
      <c r="D9843" s="300" t="s">
        <v>9000</v>
      </c>
      <c r="E9843" s="302" t="s">
        <v>51</v>
      </c>
      <c r="F9843" s="423" t="s">
        <v>13108</v>
      </c>
      <c r="G9843" s="423"/>
      <c r="H9843" s="423">
        <v>1.22346E-2</v>
      </c>
      <c r="I9843" s="423"/>
      <c r="J9843" s="424">
        <v>8.2799999999999999E-2</v>
      </c>
      <c r="K9843" s="424"/>
      <c r="L9843" s="424"/>
    </row>
    <row r="9844" spans="1:12" ht="24" customHeight="1">
      <c r="A9844" s="300" t="s">
        <v>12986</v>
      </c>
      <c r="B9844" s="301" t="s">
        <v>13109</v>
      </c>
      <c r="C9844" s="300" t="s">
        <v>9</v>
      </c>
      <c r="D9844" s="300" t="s">
        <v>9574</v>
      </c>
      <c r="E9844" s="302" t="s">
        <v>51</v>
      </c>
      <c r="F9844" s="423" t="s">
        <v>13110</v>
      </c>
      <c r="G9844" s="423"/>
      <c r="H9844" s="423">
        <v>3.8798999999999999E-3</v>
      </c>
      <c r="I9844" s="423"/>
      <c r="J9844" s="424">
        <v>3.4299999999999997E-2</v>
      </c>
      <c r="K9844" s="424"/>
      <c r="L9844" s="424"/>
    </row>
    <row r="9845" spans="1:12" ht="24" customHeight="1">
      <c r="A9845" s="300" t="s">
        <v>12986</v>
      </c>
      <c r="B9845" s="301" t="s">
        <v>13111</v>
      </c>
      <c r="C9845" s="300" t="s">
        <v>9</v>
      </c>
      <c r="D9845" s="300" t="s">
        <v>10714</v>
      </c>
      <c r="E9845" s="302" t="s">
        <v>93</v>
      </c>
      <c r="F9845" s="423" t="s">
        <v>13112</v>
      </c>
      <c r="G9845" s="423"/>
      <c r="H9845" s="423">
        <v>2.0390999999999999E-3</v>
      </c>
      <c r="I9845" s="423"/>
      <c r="J9845" s="424">
        <v>3.1099999999999999E-2</v>
      </c>
      <c r="K9845" s="424"/>
      <c r="L9845" s="424"/>
    </row>
    <row r="9846" spans="1:12" ht="24" customHeight="1">
      <c r="A9846" s="300" t="s">
        <v>12986</v>
      </c>
      <c r="B9846" s="301" t="s">
        <v>13113</v>
      </c>
      <c r="C9846" s="300" t="s">
        <v>9</v>
      </c>
      <c r="D9846" s="300" t="s">
        <v>10809</v>
      </c>
      <c r="E9846" s="302" t="s">
        <v>51</v>
      </c>
      <c r="F9846" s="423" t="s">
        <v>13114</v>
      </c>
      <c r="G9846" s="423"/>
      <c r="H9846" s="423">
        <v>2.0390999999999999E-3</v>
      </c>
      <c r="I9846" s="423"/>
      <c r="J9846" s="424">
        <v>2.4500000000000001E-2</v>
      </c>
      <c r="K9846" s="424"/>
      <c r="L9846" s="424"/>
    </row>
    <row r="9847" spans="1:12" ht="24" customHeight="1">
      <c r="A9847" s="300" t="s">
        <v>12986</v>
      </c>
      <c r="B9847" s="301" t="s">
        <v>13115</v>
      </c>
      <c r="C9847" s="300" t="s">
        <v>9</v>
      </c>
      <c r="D9847" s="300" t="s">
        <v>10810</v>
      </c>
      <c r="E9847" s="302" t="s">
        <v>51</v>
      </c>
      <c r="F9847" s="423" t="s">
        <v>13116</v>
      </c>
      <c r="G9847" s="423"/>
      <c r="H9847" s="423">
        <v>2.0390999999999999E-3</v>
      </c>
      <c r="I9847" s="423"/>
      <c r="J9847" s="424">
        <v>5.4300000000000001E-2</v>
      </c>
      <c r="K9847" s="424"/>
      <c r="L9847" s="424"/>
    </row>
    <row r="9848" spans="1:12" ht="24" customHeight="1">
      <c r="A9848" s="300" t="s">
        <v>12986</v>
      </c>
      <c r="B9848" s="301" t="s">
        <v>13117</v>
      </c>
      <c r="C9848" s="300" t="s">
        <v>9</v>
      </c>
      <c r="D9848" s="300" t="s">
        <v>10837</v>
      </c>
      <c r="E9848" s="302" t="s">
        <v>51</v>
      </c>
      <c r="F9848" s="423" t="s">
        <v>13118</v>
      </c>
      <c r="G9848" s="423"/>
      <c r="H9848" s="423">
        <v>6.9499999999999995E-5</v>
      </c>
      <c r="I9848" s="423"/>
      <c r="J9848" s="424">
        <v>3.09E-2</v>
      </c>
      <c r="K9848" s="424"/>
      <c r="L9848" s="424"/>
    </row>
    <row r="9849" spans="1:12" ht="24" customHeight="1">
      <c r="A9849" s="300" t="s">
        <v>12986</v>
      </c>
      <c r="B9849" s="301" t="s">
        <v>13003</v>
      </c>
      <c r="C9849" s="300" t="s">
        <v>9</v>
      </c>
      <c r="D9849" s="300" t="s">
        <v>7216</v>
      </c>
      <c r="E9849" s="302" t="s">
        <v>51</v>
      </c>
      <c r="F9849" s="423" t="s">
        <v>13004</v>
      </c>
      <c r="G9849" s="423"/>
      <c r="H9849" s="423">
        <v>4.0841999999999996E-3</v>
      </c>
      <c r="I9849" s="423"/>
      <c r="J9849" s="424">
        <v>0.13650000000000001</v>
      </c>
      <c r="K9849" s="424"/>
      <c r="L9849" s="424"/>
    </row>
    <row r="9850" spans="1:12" ht="24" customHeight="1">
      <c r="A9850" s="300" t="s">
        <v>12986</v>
      </c>
      <c r="B9850" s="301" t="s">
        <v>13005</v>
      </c>
      <c r="C9850" s="300" t="s">
        <v>9</v>
      </c>
      <c r="D9850" s="300" t="s">
        <v>7393</v>
      </c>
      <c r="E9850" s="302" t="s">
        <v>12988</v>
      </c>
      <c r="F9850" s="423" t="s">
        <v>13006</v>
      </c>
      <c r="G9850" s="423"/>
      <c r="H9850" s="423">
        <v>2.4569000000000001E-3</v>
      </c>
      <c r="I9850" s="423"/>
      <c r="J9850" s="424">
        <v>0.13270000000000001</v>
      </c>
      <c r="K9850" s="424"/>
      <c r="L9850" s="424"/>
    </row>
    <row r="9851" spans="1:12" ht="24" customHeight="1">
      <c r="A9851" s="300" t="s">
        <v>12986</v>
      </c>
      <c r="B9851" s="301" t="s">
        <v>13007</v>
      </c>
      <c r="C9851" s="300" t="s">
        <v>9</v>
      </c>
      <c r="D9851" s="300" t="s">
        <v>10619</v>
      </c>
      <c r="E9851" s="302" t="s">
        <v>51</v>
      </c>
      <c r="F9851" s="423" t="s">
        <v>13008</v>
      </c>
      <c r="G9851" s="423"/>
      <c r="H9851" s="423">
        <v>1.9059000000000001E-3</v>
      </c>
      <c r="I9851" s="423"/>
      <c r="J9851" s="424">
        <v>0.36449999999999999</v>
      </c>
      <c r="K9851" s="424"/>
      <c r="L9851" s="424"/>
    </row>
    <row r="9852" spans="1:12" ht="24" customHeight="1">
      <c r="A9852" s="300" t="s">
        <v>12986</v>
      </c>
      <c r="B9852" s="301" t="s">
        <v>13009</v>
      </c>
      <c r="C9852" s="300" t="s">
        <v>9</v>
      </c>
      <c r="D9852" s="300" t="s">
        <v>10769</v>
      </c>
      <c r="E9852" s="302" t="s">
        <v>51</v>
      </c>
      <c r="F9852" s="423" t="s">
        <v>13010</v>
      </c>
      <c r="G9852" s="423"/>
      <c r="H9852" s="423">
        <v>0.17132919999999999</v>
      </c>
      <c r="I9852" s="423"/>
      <c r="J9852" s="424">
        <v>0.21590000000000001</v>
      </c>
      <c r="K9852" s="424"/>
      <c r="L9852" s="424"/>
    </row>
    <row r="9853" spans="1:12" ht="24" customHeight="1">
      <c r="A9853" s="300" t="s">
        <v>12986</v>
      </c>
      <c r="B9853" s="301" t="s">
        <v>13011</v>
      </c>
      <c r="C9853" s="300" t="s">
        <v>9</v>
      </c>
      <c r="D9853" s="300" t="s">
        <v>10929</v>
      </c>
      <c r="E9853" s="302" t="s">
        <v>51</v>
      </c>
      <c r="F9853" s="423" t="s">
        <v>13012</v>
      </c>
      <c r="G9853" s="423"/>
      <c r="H9853" s="423">
        <v>1.6517999999999999E-3</v>
      </c>
      <c r="I9853" s="423"/>
      <c r="J9853" s="424">
        <v>0.2485</v>
      </c>
      <c r="K9853" s="424"/>
      <c r="L9853" s="424"/>
    </row>
    <row r="9854" spans="1:12" ht="17.100000000000001" customHeight="1">
      <c r="A9854" s="298"/>
      <c r="B9854" s="298"/>
      <c r="C9854" s="298"/>
      <c r="D9854" s="298"/>
      <c r="E9854" s="298"/>
      <c r="F9854" s="298"/>
      <c r="G9854" s="298"/>
      <c r="H9854" s="298"/>
      <c r="I9854" s="298"/>
      <c r="J9854" s="298" t="s">
        <v>12992</v>
      </c>
      <c r="K9854" s="298"/>
      <c r="L9854" s="298" t="s">
        <v>14799</v>
      </c>
    </row>
    <row r="9855" spans="1:12">
      <c r="A9855" s="414" t="s">
        <v>13056</v>
      </c>
      <c r="B9855" s="414"/>
      <c r="C9855" s="414"/>
      <c r="D9855" s="414"/>
      <c r="E9855" s="414"/>
      <c r="F9855" s="414"/>
      <c r="G9855" s="414"/>
      <c r="H9855" s="414"/>
      <c r="I9855" s="294"/>
      <c r="J9855" s="294"/>
      <c r="K9855" s="294"/>
      <c r="L9855" s="294"/>
    </row>
    <row r="9856" spans="1:12" ht="17.100000000000001" customHeight="1">
      <c r="A9856" s="294" t="s">
        <v>12978</v>
      </c>
      <c r="B9856" s="298" t="s">
        <v>12979</v>
      </c>
      <c r="C9856" s="294" t="s">
        <v>12980</v>
      </c>
      <c r="D9856" s="294" t="s">
        <v>12981</v>
      </c>
      <c r="E9856" s="299" t="s">
        <v>12982</v>
      </c>
      <c r="F9856" s="413" t="s">
        <v>12983</v>
      </c>
      <c r="G9856" s="413"/>
      <c r="H9856" s="413" t="s">
        <v>12984</v>
      </c>
      <c r="I9856" s="413"/>
      <c r="J9856" s="413" t="s">
        <v>12985</v>
      </c>
      <c r="K9856" s="413"/>
      <c r="L9856" s="413"/>
    </row>
    <row r="9857" spans="1:12" ht="24" customHeight="1">
      <c r="A9857" s="300" t="s">
        <v>12986</v>
      </c>
      <c r="B9857" s="301" t="s">
        <v>13057</v>
      </c>
      <c r="C9857" s="300" t="s">
        <v>9</v>
      </c>
      <c r="D9857" s="300" t="s">
        <v>12549</v>
      </c>
      <c r="E9857" s="302" t="s">
        <v>27</v>
      </c>
      <c r="F9857" s="423" t="s">
        <v>12948</v>
      </c>
      <c r="G9857" s="423"/>
      <c r="H9857" s="423">
        <v>1.5328613</v>
      </c>
      <c r="I9857" s="423"/>
      <c r="J9857" s="424">
        <v>0.99639999999999995</v>
      </c>
      <c r="K9857" s="424"/>
      <c r="L9857" s="424"/>
    </row>
    <row r="9858" spans="1:12" ht="17.100000000000001" customHeight="1">
      <c r="A9858" s="298"/>
      <c r="B9858" s="298"/>
      <c r="C9858" s="298"/>
      <c r="D9858" s="298"/>
      <c r="E9858" s="298"/>
      <c r="F9858" s="298"/>
      <c r="G9858" s="298"/>
      <c r="H9858" s="298"/>
      <c r="I9858" s="298"/>
      <c r="J9858" s="298" t="s">
        <v>12992</v>
      </c>
      <c r="K9858" s="298"/>
      <c r="L9858" s="298" t="s">
        <v>13877</v>
      </c>
    </row>
    <row r="9859" spans="1:12">
      <c r="A9859" s="414" t="s">
        <v>13058</v>
      </c>
      <c r="B9859" s="414"/>
      <c r="C9859" s="414"/>
      <c r="D9859" s="414"/>
      <c r="E9859" s="414"/>
      <c r="F9859" s="414"/>
      <c r="G9859" s="414"/>
      <c r="H9859" s="414"/>
      <c r="I9859" s="294"/>
      <c r="J9859" s="294"/>
      <c r="K9859" s="294"/>
      <c r="L9859" s="294"/>
    </row>
    <row r="9860" spans="1:12" ht="17.100000000000001" customHeight="1">
      <c r="A9860" s="294" t="s">
        <v>12978</v>
      </c>
      <c r="B9860" s="298" t="s">
        <v>12979</v>
      </c>
      <c r="C9860" s="294" t="s">
        <v>12980</v>
      </c>
      <c r="D9860" s="294" t="s">
        <v>12981</v>
      </c>
      <c r="E9860" s="299" t="s">
        <v>12982</v>
      </c>
      <c r="F9860" s="413" t="s">
        <v>12983</v>
      </c>
      <c r="G9860" s="413"/>
      <c r="H9860" s="413" t="s">
        <v>12984</v>
      </c>
      <c r="I9860" s="413"/>
      <c r="J9860" s="413" t="s">
        <v>12985</v>
      </c>
      <c r="K9860" s="413"/>
      <c r="L9860" s="413"/>
    </row>
    <row r="9861" spans="1:12" ht="24" customHeight="1">
      <c r="A9861" s="300" t="s">
        <v>12986</v>
      </c>
      <c r="B9861" s="301" t="s">
        <v>13059</v>
      </c>
      <c r="C9861" s="300" t="s">
        <v>9</v>
      </c>
      <c r="D9861" s="300" t="s">
        <v>12535</v>
      </c>
      <c r="E9861" s="302" t="s">
        <v>27</v>
      </c>
      <c r="F9861" s="423" t="s">
        <v>12936</v>
      </c>
      <c r="G9861" s="423"/>
      <c r="H9861" s="423">
        <v>1.5328613</v>
      </c>
      <c r="I9861" s="423"/>
      <c r="J9861" s="424">
        <v>7.6600000000000001E-2</v>
      </c>
      <c r="K9861" s="424"/>
      <c r="L9861" s="424"/>
    </row>
    <row r="9862" spans="1:12" ht="17.100000000000001" customHeight="1">
      <c r="A9862" s="298"/>
      <c r="B9862" s="298"/>
      <c r="C9862" s="298"/>
      <c r="D9862" s="298"/>
      <c r="E9862" s="298"/>
      <c r="F9862" s="298"/>
      <c r="G9862" s="298"/>
      <c r="H9862" s="298"/>
      <c r="I9862" s="298"/>
      <c r="J9862" s="298" t="s">
        <v>12992</v>
      </c>
      <c r="K9862" s="298"/>
      <c r="L9862" s="298" t="s">
        <v>12935</v>
      </c>
    </row>
    <row r="9863" spans="1:12">
      <c r="A9863" s="414" t="s">
        <v>13060</v>
      </c>
      <c r="B9863" s="414"/>
      <c r="C9863" s="414"/>
      <c r="D9863" s="414"/>
      <c r="E9863" s="414"/>
      <c r="F9863" s="414"/>
      <c r="G9863" s="414"/>
      <c r="H9863" s="414"/>
      <c r="I9863" s="294"/>
      <c r="J9863" s="294"/>
      <c r="K9863" s="294"/>
      <c r="L9863" s="294"/>
    </row>
    <row r="9864" spans="1:12" ht="17.100000000000001" customHeight="1">
      <c r="A9864" s="294" t="s">
        <v>12978</v>
      </c>
      <c r="B9864" s="298" t="s">
        <v>12979</v>
      </c>
      <c r="C9864" s="294" t="s">
        <v>12980</v>
      </c>
      <c r="D9864" s="294" t="s">
        <v>12981</v>
      </c>
      <c r="E9864" s="299" t="s">
        <v>12982</v>
      </c>
      <c r="F9864" s="413" t="s">
        <v>12983</v>
      </c>
      <c r="G9864" s="413"/>
      <c r="H9864" s="413" t="s">
        <v>12984</v>
      </c>
      <c r="I9864" s="413"/>
      <c r="J9864" s="413" t="s">
        <v>12985</v>
      </c>
      <c r="K9864" s="413"/>
      <c r="L9864" s="413"/>
    </row>
    <row r="9865" spans="1:12" ht="24" customHeight="1">
      <c r="A9865" s="300" t="s">
        <v>12986</v>
      </c>
      <c r="B9865" s="301" t="s">
        <v>13061</v>
      </c>
      <c r="C9865" s="300" t="s">
        <v>9</v>
      </c>
      <c r="D9865" s="300" t="s">
        <v>12522</v>
      </c>
      <c r="E9865" s="302" t="s">
        <v>27</v>
      </c>
      <c r="F9865" s="423" t="s">
        <v>12964</v>
      </c>
      <c r="G9865" s="423"/>
      <c r="H9865" s="423">
        <v>1.5328613</v>
      </c>
      <c r="I9865" s="423"/>
      <c r="J9865" s="424">
        <v>3.8780999999999999</v>
      </c>
      <c r="K9865" s="424"/>
      <c r="L9865" s="424"/>
    </row>
    <row r="9866" spans="1:12" ht="24" customHeight="1">
      <c r="A9866" s="300" t="s">
        <v>12986</v>
      </c>
      <c r="B9866" s="301" t="s">
        <v>13062</v>
      </c>
      <c r="C9866" s="300" t="s">
        <v>9</v>
      </c>
      <c r="D9866" s="300" t="s">
        <v>12527</v>
      </c>
      <c r="E9866" s="302" t="s">
        <v>27</v>
      </c>
      <c r="F9866" s="423" t="s">
        <v>13063</v>
      </c>
      <c r="G9866" s="423"/>
      <c r="H9866" s="423">
        <v>1.5328613</v>
      </c>
      <c r="I9866" s="423"/>
      <c r="J9866" s="424">
        <v>0.5212</v>
      </c>
      <c r="K9866" s="424"/>
      <c r="L9866" s="424"/>
    </row>
    <row r="9867" spans="1:12" ht="17.100000000000001" customHeight="1">
      <c r="A9867" s="298"/>
      <c r="B9867" s="298"/>
      <c r="C9867" s="298"/>
      <c r="D9867" s="298"/>
      <c r="E9867" s="298"/>
      <c r="F9867" s="298"/>
      <c r="G9867" s="298"/>
      <c r="H9867" s="298"/>
      <c r="I9867" s="298"/>
      <c r="J9867" s="298" t="s">
        <v>12992</v>
      </c>
      <c r="K9867" s="298"/>
      <c r="L9867" s="298" t="s">
        <v>15166</v>
      </c>
    </row>
    <row r="9868" spans="1:12" ht="17.100000000000001" customHeight="1">
      <c r="A9868" s="294" t="s">
        <v>13014</v>
      </c>
      <c r="B9868" s="294"/>
      <c r="C9868" s="294"/>
      <c r="D9868" s="294"/>
      <c r="E9868" s="294"/>
      <c r="F9868" s="294"/>
      <c r="G9868" s="294"/>
      <c r="H9868" s="294"/>
      <c r="I9868" s="294"/>
      <c r="J9868" s="294"/>
      <c r="K9868" s="294"/>
      <c r="L9868" s="294"/>
    </row>
    <row r="9869" spans="1:12" ht="17.100000000000001" customHeight="1">
      <c r="A9869" s="298"/>
      <c r="B9869" s="298"/>
      <c r="C9869" s="298"/>
      <c r="D9869" s="298"/>
      <c r="E9869" s="298"/>
      <c r="F9869" s="298"/>
      <c r="G9869" s="298"/>
      <c r="H9869" s="298"/>
      <c r="I9869" s="298"/>
      <c r="J9869" s="298" t="s">
        <v>13015</v>
      </c>
      <c r="K9869" s="298"/>
      <c r="L9869" s="298" t="s">
        <v>14137</v>
      </c>
    </row>
    <row r="9870" spans="1:12" ht="17.100000000000001" customHeight="1">
      <c r="A9870" s="298"/>
      <c r="B9870" s="298"/>
      <c r="C9870" s="298"/>
      <c r="D9870" s="298"/>
      <c r="E9870" s="298"/>
      <c r="F9870" s="298"/>
      <c r="G9870" s="298"/>
      <c r="H9870" s="298"/>
      <c r="I9870" s="298"/>
      <c r="J9870" s="298" t="s">
        <v>13017</v>
      </c>
      <c r="K9870" s="298" t="s">
        <v>13018</v>
      </c>
      <c r="L9870" s="298" t="s">
        <v>15167</v>
      </c>
    </row>
    <row r="9871" spans="1:12" ht="17.100000000000001" customHeight="1">
      <c r="A9871" s="298"/>
      <c r="B9871" s="298"/>
      <c r="C9871" s="298"/>
      <c r="D9871" s="298"/>
      <c r="E9871" s="298"/>
      <c r="F9871" s="298"/>
      <c r="G9871" s="298"/>
      <c r="H9871" s="298"/>
      <c r="I9871" s="298"/>
      <c r="J9871" s="298" t="s">
        <v>13020</v>
      </c>
      <c r="K9871" s="298"/>
      <c r="L9871" s="298" t="s">
        <v>15168</v>
      </c>
    </row>
    <row r="9872" spans="1:12" ht="17.100000000000001" customHeight="1">
      <c r="A9872" s="298"/>
      <c r="B9872" s="298"/>
      <c r="C9872" s="298"/>
      <c r="D9872" s="298"/>
      <c r="E9872" s="298"/>
      <c r="F9872" s="298"/>
      <c r="G9872" s="298"/>
      <c r="H9872" s="298"/>
      <c r="I9872" s="298"/>
      <c r="J9872" s="298" t="s">
        <v>13022</v>
      </c>
      <c r="K9872" s="298" t="s">
        <v>12974</v>
      </c>
      <c r="L9872" s="298" t="s">
        <v>15169</v>
      </c>
    </row>
    <row r="9873" spans="1:12" ht="17.100000000000001" customHeight="1">
      <c r="A9873" s="298"/>
      <c r="B9873" s="298"/>
      <c r="C9873" s="298"/>
      <c r="D9873" s="298"/>
      <c r="E9873" s="298"/>
      <c r="F9873" s="298"/>
      <c r="G9873" s="298"/>
      <c r="H9873" s="298"/>
      <c r="I9873" s="298"/>
      <c r="J9873" s="298" t="s">
        <v>13024</v>
      </c>
      <c r="K9873" s="298"/>
      <c r="L9873" s="298" t="s">
        <v>15170</v>
      </c>
    </row>
    <row r="9874" spans="1:12" ht="30" customHeight="1">
      <c r="A9874" s="299"/>
      <c r="B9874" s="299"/>
      <c r="C9874" s="299"/>
      <c r="D9874" s="299"/>
      <c r="E9874" s="299"/>
      <c r="F9874" s="299"/>
      <c r="G9874" s="299"/>
      <c r="H9874" s="299"/>
      <c r="I9874" s="299"/>
      <c r="J9874" s="299"/>
      <c r="K9874" s="299"/>
      <c r="L9874" s="299"/>
    </row>
    <row r="9875" spans="1:12" ht="60" customHeight="1">
      <c r="A9875" s="295" t="s">
        <v>15171</v>
      </c>
      <c r="B9875" s="296" t="s">
        <v>15172</v>
      </c>
      <c r="C9875" s="295" t="s">
        <v>9</v>
      </c>
      <c r="D9875" s="295" t="s">
        <v>4389</v>
      </c>
      <c r="E9875" s="297" t="s">
        <v>51</v>
      </c>
      <c r="F9875" s="296"/>
      <c r="G9875" s="296"/>
      <c r="H9875" s="296"/>
      <c r="I9875" s="296"/>
      <c r="J9875" s="296"/>
      <c r="K9875" s="296"/>
      <c r="L9875" s="296"/>
    </row>
    <row r="9876" spans="1:12">
      <c r="A9876" s="414" t="s">
        <v>12977</v>
      </c>
      <c r="B9876" s="414"/>
      <c r="C9876" s="414"/>
      <c r="D9876" s="414"/>
      <c r="E9876" s="414"/>
      <c r="F9876" s="414"/>
      <c r="G9876" s="414"/>
      <c r="H9876" s="414"/>
      <c r="I9876" s="294"/>
      <c r="J9876" s="294"/>
      <c r="K9876" s="294"/>
      <c r="L9876" s="294"/>
    </row>
    <row r="9877" spans="1:12" ht="17.100000000000001" customHeight="1">
      <c r="A9877" s="294" t="s">
        <v>12978</v>
      </c>
      <c r="B9877" s="298" t="s">
        <v>12979</v>
      </c>
      <c r="C9877" s="294" t="s">
        <v>12980</v>
      </c>
      <c r="D9877" s="294" t="s">
        <v>12981</v>
      </c>
      <c r="E9877" s="299" t="s">
        <v>12982</v>
      </c>
      <c r="F9877" s="413" t="s">
        <v>12983</v>
      </c>
      <c r="G9877" s="413"/>
      <c r="H9877" s="413" t="s">
        <v>12984</v>
      </c>
      <c r="I9877" s="413"/>
      <c r="J9877" s="413" t="s">
        <v>12985</v>
      </c>
      <c r="K9877" s="413"/>
      <c r="L9877" s="413"/>
    </row>
    <row r="9878" spans="1:12" ht="24" customHeight="1">
      <c r="A9878" s="300" t="s">
        <v>12986</v>
      </c>
      <c r="B9878" s="301" t="s">
        <v>13085</v>
      </c>
      <c r="C9878" s="300" t="s">
        <v>9</v>
      </c>
      <c r="D9878" s="300" t="s">
        <v>7909</v>
      </c>
      <c r="E9878" s="302" t="s">
        <v>51</v>
      </c>
      <c r="F9878" s="423" t="s">
        <v>13086</v>
      </c>
      <c r="G9878" s="423"/>
      <c r="H9878" s="423">
        <v>9.2679999999999998E-4</v>
      </c>
      <c r="I9878" s="423"/>
      <c r="J9878" s="424">
        <v>9.64E-2</v>
      </c>
      <c r="K9878" s="424"/>
      <c r="L9878" s="424"/>
    </row>
    <row r="9879" spans="1:12" ht="24" customHeight="1">
      <c r="A9879" s="300" t="s">
        <v>12986</v>
      </c>
      <c r="B9879" s="301" t="s">
        <v>13087</v>
      </c>
      <c r="C9879" s="300" t="s">
        <v>9</v>
      </c>
      <c r="D9879" s="300" t="s">
        <v>8873</v>
      </c>
      <c r="E9879" s="302" t="s">
        <v>51</v>
      </c>
      <c r="F9879" s="423" t="s">
        <v>13088</v>
      </c>
      <c r="G9879" s="423"/>
      <c r="H9879" s="423">
        <v>8.8499999999999996E-5</v>
      </c>
      <c r="I9879" s="423"/>
      <c r="J9879" s="424">
        <v>7.6899999999999996E-2</v>
      </c>
      <c r="K9879" s="424"/>
      <c r="L9879" s="424"/>
    </row>
    <row r="9880" spans="1:12" ht="48" customHeight="1">
      <c r="A9880" s="300" t="s">
        <v>12986</v>
      </c>
      <c r="B9880" s="301" t="s">
        <v>13089</v>
      </c>
      <c r="C9880" s="300" t="s">
        <v>9</v>
      </c>
      <c r="D9880" s="300" t="s">
        <v>9227</v>
      </c>
      <c r="E9880" s="302" t="s">
        <v>51</v>
      </c>
      <c r="F9880" s="423" t="s">
        <v>13090</v>
      </c>
      <c r="G9880" s="423"/>
      <c r="H9880" s="423">
        <v>6.1699999999999995E-5</v>
      </c>
      <c r="I9880" s="423"/>
      <c r="J9880" s="424">
        <v>8.2500000000000004E-2</v>
      </c>
      <c r="K9880" s="424"/>
      <c r="L9880" s="424"/>
    </row>
    <row r="9881" spans="1:12" ht="24" customHeight="1">
      <c r="A9881" s="300" t="s">
        <v>12986</v>
      </c>
      <c r="B9881" s="301" t="s">
        <v>13091</v>
      </c>
      <c r="C9881" s="300" t="s">
        <v>9</v>
      </c>
      <c r="D9881" s="300" t="s">
        <v>9580</v>
      </c>
      <c r="E9881" s="302" t="s">
        <v>51</v>
      </c>
      <c r="F9881" s="423" t="s">
        <v>13092</v>
      </c>
      <c r="G9881" s="423"/>
      <c r="H9881" s="423">
        <v>6.05E-5</v>
      </c>
      <c r="I9881" s="423"/>
      <c r="J9881" s="424">
        <v>5.4199999999999998E-2</v>
      </c>
      <c r="K9881" s="424"/>
      <c r="L9881" s="424"/>
    </row>
    <row r="9882" spans="1:12" ht="24" customHeight="1">
      <c r="A9882" s="300" t="s">
        <v>12986</v>
      </c>
      <c r="B9882" s="301" t="s">
        <v>12987</v>
      </c>
      <c r="C9882" s="300" t="s">
        <v>9</v>
      </c>
      <c r="D9882" s="300" t="s">
        <v>9831</v>
      </c>
      <c r="E9882" s="302" t="s">
        <v>12988</v>
      </c>
      <c r="F9882" s="423" t="s">
        <v>12989</v>
      </c>
      <c r="G9882" s="423"/>
      <c r="H9882" s="423">
        <v>2.14495E-2</v>
      </c>
      <c r="I9882" s="423"/>
      <c r="J9882" s="424">
        <v>0.21709999999999999</v>
      </c>
      <c r="K9882" s="424"/>
      <c r="L9882" s="424"/>
    </row>
    <row r="9883" spans="1:12" ht="36" customHeight="1">
      <c r="A9883" s="300" t="s">
        <v>12986</v>
      </c>
      <c r="B9883" s="301" t="s">
        <v>12990</v>
      </c>
      <c r="C9883" s="300" t="s">
        <v>9</v>
      </c>
      <c r="D9883" s="300" t="s">
        <v>11426</v>
      </c>
      <c r="E9883" s="302" t="s">
        <v>51</v>
      </c>
      <c r="F9883" s="423" t="s">
        <v>12991</v>
      </c>
      <c r="G9883" s="423"/>
      <c r="H9883" s="423">
        <v>1.1241000000000001E-3</v>
      </c>
      <c r="I9883" s="423"/>
      <c r="J9883" s="424">
        <v>0.14860000000000001</v>
      </c>
      <c r="K9883" s="424"/>
      <c r="L9883" s="424"/>
    </row>
    <row r="9884" spans="1:12" ht="17.100000000000001" customHeight="1">
      <c r="A9884" s="298"/>
      <c r="B9884" s="298"/>
      <c r="C9884" s="298"/>
      <c r="D9884" s="298"/>
      <c r="E9884" s="298"/>
      <c r="F9884" s="298"/>
      <c r="G9884" s="298"/>
      <c r="H9884" s="298"/>
      <c r="I9884" s="298"/>
      <c r="J9884" s="298" t="s">
        <v>12992</v>
      </c>
      <c r="K9884" s="298"/>
      <c r="L9884" s="298" t="s">
        <v>14103</v>
      </c>
    </row>
    <row r="9885" spans="1:12">
      <c r="A9885" s="414" t="s">
        <v>12994</v>
      </c>
      <c r="B9885" s="414"/>
      <c r="C9885" s="414"/>
      <c r="D9885" s="414"/>
      <c r="E9885" s="414"/>
      <c r="F9885" s="414"/>
      <c r="G9885" s="414"/>
      <c r="H9885" s="414"/>
      <c r="I9885" s="294"/>
      <c r="J9885" s="294"/>
      <c r="K9885" s="294"/>
      <c r="L9885" s="294"/>
    </row>
    <row r="9886" spans="1:12" ht="17.100000000000001" customHeight="1">
      <c r="A9886" s="294" t="s">
        <v>12978</v>
      </c>
      <c r="B9886" s="298" t="s">
        <v>12979</v>
      </c>
      <c r="C9886" s="294" t="s">
        <v>12980</v>
      </c>
      <c r="D9886" s="294" t="s">
        <v>12981</v>
      </c>
      <c r="E9886" s="299" t="s">
        <v>12982</v>
      </c>
      <c r="F9886" s="413" t="s">
        <v>12983</v>
      </c>
      <c r="G9886" s="413"/>
      <c r="H9886" s="413" t="s">
        <v>12984</v>
      </c>
      <c r="I9886" s="413"/>
      <c r="J9886" s="413" t="s">
        <v>12985</v>
      </c>
      <c r="K9886" s="413"/>
      <c r="L9886" s="413"/>
    </row>
    <row r="9887" spans="1:12" ht="24" customHeight="1">
      <c r="A9887" s="300" t="s">
        <v>12986</v>
      </c>
      <c r="B9887" s="301" t="s">
        <v>13193</v>
      </c>
      <c r="C9887" s="300" t="s">
        <v>9</v>
      </c>
      <c r="D9887" s="300" t="s">
        <v>7200</v>
      </c>
      <c r="E9887" s="302" t="s">
        <v>27</v>
      </c>
      <c r="F9887" s="423" t="s">
        <v>13194</v>
      </c>
      <c r="G9887" s="423"/>
      <c r="H9887" s="423">
        <v>0.79952140000000005</v>
      </c>
      <c r="I9887" s="423"/>
      <c r="J9887" s="424">
        <v>4.0696000000000003</v>
      </c>
      <c r="K9887" s="424"/>
      <c r="L9887" s="424"/>
    </row>
    <row r="9888" spans="1:12" ht="24" customHeight="1">
      <c r="A9888" s="300" t="s">
        <v>12986</v>
      </c>
      <c r="B9888" s="301" t="s">
        <v>13195</v>
      </c>
      <c r="C9888" s="300" t="s">
        <v>9</v>
      </c>
      <c r="D9888" s="300" t="s">
        <v>8821</v>
      </c>
      <c r="E9888" s="302" t="s">
        <v>27</v>
      </c>
      <c r="F9888" s="423" t="s">
        <v>13196</v>
      </c>
      <c r="G9888" s="423"/>
      <c r="H9888" s="423">
        <v>0.79952140000000005</v>
      </c>
      <c r="I9888" s="423"/>
      <c r="J9888" s="424">
        <v>5.7485999999999997</v>
      </c>
      <c r="K9888" s="424"/>
      <c r="L9888" s="424"/>
    </row>
    <row r="9889" spans="1:12" ht="17.100000000000001" customHeight="1">
      <c r="A9889" s="298"/>
      <c r="B9889" s="298"/>
      <c r="C9889" s="298"/>
      <c r="D9889" s="298"/>
      <c r="E9889" s="298"/>
      <c r="F9889" s="298"/>
      <c r="G9889" s="298"/>
      <c r="H9889" s="298"/>
      <c r="I9889" s="298"/>
      <c r="J9889" s="298" t="s">
        <v>12992</v>
      </c>
      <c r="K9889" s="298"/>
      <c r="L9889" s="298" t="s">
        <v>14128</v>
      </c>
    </row>
    <row r="9890" spans="1:12">
      <c r="A9890" s="414" t="s">
        <v>12998</v>
      </c>
      <c r="B9890" s="414"/>
      <c r="C9890" s="414"/>
      <c r="D9890" s="414"/>
      <c r="E9890" s="414"/>
      <c r="F9890" s="414"/>
      <c r="G9890" s="414"/>
      <c r="H9890" s="414"/>
      <c r="I9890" s="294"/>
      <c r="J9890" s="294"/>
      <c r="K9890" s="294"/>
      <c r="L9890" s="294"/>
    </row>
    <row r="9891" spans="1:12" ht="17.100000000000001" customHeight="1">
      <c r="A9891" s="294" t="s">
        <v>12978</v>
      </c>
      <c r="B9891" s="298" t="s">
        <v>12979</v>
      </c>
      <c r="C9891" s="294" t="s">
        <v>12980</v>
      </c>
      <c r="D9891" s="294" t="s">
        <v>12981</v>
      </c>
      <c r="E9891" s="299" t="s">
        <v>12982</v>
      </c>
      <c r="F9891" s="413" t="s">
        <v>12983</v>
      </c>
      <c r="G9891" s="413"/>
      <c r="H9891" s="413" t="s">
        <v>12984</v>
      </c>
      <c r="I9891" s="413"/>
      <c r="J9891" s="413" t="s">
        <v>12985</v>
      </c>
      <c r="K9891" s="413"/>
      <c r="L9891" s="413"/>
    </row>
    <row r="9892" spans="1:12" ht="24" customHeight="1">
      <c r="A9892" s="300" t="s">
        <v>12986</v>
      </c>
      <c r="B9892" s="301" t="s">
        <v>13496</v>
      </c>
      <c r="C9892" s="300" t="s">
        <v>9</v>
      </c>
      <c r="D9892" s="300" t="s">
        <v>9014</v>
      </c>
      <c r="E9892" s="302" t="s">
        <v>51</v>
      </c>
      <c r="F9892" s="423" t="s">
        <v>13497</v>
      </c>
      <c r="G9892" s="423"/>
      <c r="H9892" s="423">
        <v>1.9E-2</v>
      </c>
      <c r="I9892" s="423"/>
      <c r="J9892" s="424">
        <v>0.26</v>
      </c>
      <c r="K9892" s="424"/>
      <c r="L9892" s="424"/>
    </row>
    <row r="9893" spans="1:12" ht="24" customHeight="1">
      <c r="A9893" s="300" t="s">
        <v>12986</v>
      </c>
      <c r="B9893" s="301" t="s">
        <v>15173</v>
      </c>
      <c r="C9893" s="300" t="s">
        <v>9</v>
      </c>
      <c r="D9893" s="300" t="s">
        <v>10747</v>
      </c>
      <c r="E9893" s="302" t="s">
        <v>51</v>
      </c>
      <c r="F9893" s="423" t="s">
        <v>15174</v>
      </c>
      <c r="G9893" s="423"/>
      <c r="H9893" s="423">
        <v>1</v>
      </c>
      <c r="I9893" s="423"/>
      <c r="J9893" s="424">
        <v>68.510000000000005</v>
      </c>
      <c r="K9893" s="424"/>
      <c r="L9893" s="424"/>
    </row>
    <row r="9894" spans="1:12" ht="24" customHeight="1">
      <c r="A9894" s="300" t="s">
        <v>12986</v>
      </c>
      <c r="B9894" s="301" t="s">
        <v>13099</v>
      </c>
      <c r="C9894" s="300" t="s">
        <v>9</v>
      </c>
      <c r="D9894" s="300" t="s">
        <v>7224</v>
      </c>
      <c r="E9894" s="302" t="s">
        <v>51</v>
      </c>
      <c r="F9894" s="423" t="s">
        <v>13100</v>
      </c>
      <c r="G9894" s="423"/>
      <c r="H9894" s="423">
        <v>1.0948299999999999E-2</v>
      </c>
      <c r="I9894" s="423"/>
      <c r="J9894" s="424">
        <v>0.10059999999999999</v>
      </c>
      <c r="K9894" s="424"/>
      <c r="L9894" s="424"/>
    </row>
    <row r="9895" spans="1:12" ht="24" customHeight="1">
      <c r="A9895" s="300" t="s">
        <v>12986</v>
      </c>
      <c r="B9895" s="301" t="s">
        <v>13101</v>
      </c>
      <c r="C9895" s="300" t="s">
        <v>9</v>
      </c>
      <c r="D9895" s="300" t="s">
        <v>7359</v>
      </c>
      <c r="E9895" s="302" t="s">
        <v>51</v>
      </c>
      <c r="F9895" s="423" t="s">
        <v>13102</v>
      </c>
      <c r="G9895" s="423"/>
      <c r="H9895" s="423">
        <v>3.5340000000000002E-4</v>
      </c>
      <c r="I9895" s="423"/>
      <c r="J9895" s="424">
        <v>4.5400000000000003E-2</v>
      </c>
      <c r="K9895" s="424"/>
      <c r="L9895" s="424"/>
    </row>
    <row r="9896" spans="1:12" ht="24" customHeight="1">
      <c r="A9896" s="300" t="s">
        <v>12986</v>
      </c>
      <c r="B9896" s="301" t="s">
        <v>13103</v>
      </c>
      <c r="C9896" s="300" t="s">
        <v>9</v>
      </c>
      <c r="D9896" s="300" t="s">
        <v>8851</v>
      </c>
      <c r="E9896" s="302" t="s">
        <v>51</v>
      </c>
      <c r="F9896" s="423" t="s">
        <v>13104</v>
      </c>
      <c r="G9896" s="423"/>
      <c r="H9896" s="423">
        <v>2.8279999999999999E-4</v>
      </c>
      <c r="I9896" s="423"/>
      <c r="J9896" s="424">
        <v>5.4800000000000001E-2</v>
      </c>
      <c r="K9896" s="424"/>
      <c r="L9896" s="424"/>
    </row>
    <row r="9897" spans="1:12" ht="24" customHeight="1">
      <c r="A9897" s="300" t="s">
        <v>12986</v>
      </c>
      <c r="B9897" s="301" t="s">
        <v>13105</v>
      </c>
      <c r="C9897" s="300" t="s">
        <v>9</v>
      </c>
      <c r="D9897" s="300" t="s">
        <v>8852</v>
      </c>
      <c r="E9897" s="302" t="s">
        <v>51</v>
      </c>
      <c r="F9897" s="423" t="s">
        <v>13106</v>
      </c>
      <c r="G9897" s="423"/>
      <c r="H9897" s="423">
        <v>6.05E-5</v>
      </c>
      <c r="I9897" s="423"/>
      <c r="J9897" s="424">
        <v>3.32E-2</v>
      </c>
      <c r="K9897" s="424"/>
      <c r="L9897" s="424"/>
    </row>
    <row r="9898" spans="1:12" ht="24" customHeight="1">
      <c r="A9898" s="300" t="s">
        <v>12986</v>
      </c>
      <c r="B9898" s="301" t="s">
        <v>13107</v>
      </c>
      <c r="C9898" s="300" t="s">
        <v>9</v>
      </c>
      <c r="D9898" s="300" t="s">
        <v>9000</v>
      </c>
      <c r="E9898" s="302" t="s">
        <v>51</v>
      </c>
      <c r="F9898" s="423" t="s">
        <v>13108</v>
      </c>
      <c r="G9898" s="423"/>
      <c r="H9898" s="423">
        <v>1.24612E-2</v>
      </c>
      <c r="I9898" s="423"/>
      <c r="J9898" s="424">
        <v>8.4400000000000003E-2</v>
      </c>
      <c r="K9898" s="424"/>
      <c r="L9898" s="424"/>
    </row>
    <row r="9899" spans="1:12" ht="24" customHeight="1">
      <c r="A9899" s="300" t="s">
        <v>12986</v>
      </c>
      <c r="B9899" s="301" t="s">
        <v>13109</v>
      </c>
      <c r="C9899" s="300" t="s">
        <v>9</v>
      </c>
      <c r="D9899" s="300" t="s">
        <v>9574</v>
      </c>
      <c r="E9899" s="302" t="s">
        <v>51</v>
      </c>
      <c r="F9899" s="423" t="s">
        <v>13110</v>
      </c>
      <c r="G9899" s="423"/>
      <c r="H9899" s="423">
        <v>3.9518000000000001E-3</v>
      </c>
      <c r="I9899" s="423"/>
      <c r="J9899" s="424">
        <v>3.49E-2</v>
      </c>
      <c r="K9899" s="424"/>
      <c r="L9899" s="424"/>
    </row>
    <row r="9900" spans="1:12" ht="24" customHeight="1">
      <c r="A9900" s="300" t="s">
        <v>12986</v>
      </c>
      <c r="B9900" s="301" t="s">
        <v>13111</v>
      </c>
      <c r="C9900" s="300" t="s">
        <v>9</v>
      </c>
      <c r="D9900" s="300" t="s">
        <v>10714</v>
      </c>
      <c r="E9900" s="302" t="s">
        <v>93</v>
      </c>
      <c r="F9900" s="423" t="s">
        <v>13112</v>
      </c>
      <c r="G9900" s="423"/>
      <c r="H9900" s="423">
        <v>2.0769E-3</v>
      </c>
      <c r="I9900" s="423"/>
      <c r="J9900" s="424">
        <v>3.1699999999999999E-2</v>
      </c>
      <c r="K9900" s="424"/>
      <c r="L9900" s="424"/>
    </row>
    <row r="9901" spans="1:12" ht="24" customHeight="1">
      <c r="A9901" s="300" t="s">
        <v>12986</v>
      </c>
      <c r="B9901" s="301" t="s">
        <v>13113</v>
      </c>
      <c r="C9901" s="300" t="s">
        <v>9</v>
      </c>
      <c r="D9901" s="300" t="s">
        <v>10809</v>
      </c>
      <c r="E9901" s="302" t="s">
        <v>51</v>
      </c>
      <c r="F9901" s="423" t="s">
        <v>13114</v>
      </c>
      <c r="G9901" s="423"/>
      <c r="H9901" s="423">
        <v>2.0769E-3</v>
      </c>
      <c r="I9901" s="423"/>
      <c r="J9901" s="424">
        <v>2.4899999999999999E-2</v>
      </c>
      <c r="K9901" s="424"/>
      <c r="L9901" s="424"/>
    </row>
    <row r="9902" spans="1:12" ht="24" customHeight="1">
      <c r="A9902" s="300" t="s">
        <v>12986</v>
      </c>
      <c r="B9902" s="301" t="s">
        <v>13115</v>
      </c>
      <c r="C9902" s="300" t="s">
        <v>9</v>
      </c>
      <c r="D9902" s="300" t="s">
        <v>10810</v>
      </c>
      <c r="E9902" s="302" t="s">
        <v>51</v>
      </c>
      <c r="F9902" s="423" t="s">
        <v>13116</v>
      </c>
      <c r="G9902" s="423"/>
      <c r="H9902" s="423">
        <v>2.0769E-3</v>
      </c>
      <c r="I9902" s="423"/>
      <c r="J9902" s="424">
        <v>5.5300000000000002E-2</v>
      </c>
      <c r="K9902" s="424"/>
      <c r="L9902" s="424"/>
    </row>
    <row r="9903" spans="1:12" ht="24" customHeight="1">
      <c r="A9903" s="300" t="s">
        <v>12986</v>
      </c>
      <c r="B9903" s="301" t="s">
        <v>13117</v>
      </c>
      <c r="C9903" s="300" t="s">
        <v>9</v>
      </c>
      <c r="D9903" s="300" t="s">
        <v>10837</v>
      </c>
      <c r="E9903" s="302" t="s">
        <v>51</v>
      </c>
      <c r="F9903" s="423" t="s">
        <v>13118</v>
      </c>
      <c r="G9903" s="423"/>
      <c r="H9903" s="423">
        <v>7.0599999999999995E-5</v>
      </c>
      <c r="I9903" s="423"/>
      <c r="J9903" s="424">
        <v>3.1399999999999997E-2</v>
      </c>
      <c r="K9903" s="424"/>
      <c r="L9903" s="424"/>
    </row>
    <row r="9904" spans="1:12" ht="24" customHeight="1">
      <c r="A9904" s="300" t="s">
        <v>12986</v>
      </c>
      <c r="B9904" s="301" t="s">
        <v>13003</v>
      </c>
      <c r="C9904" s="300" t="s">
        <v>9</v>
      </c>
      <c r="D9904" s="300" t="s">
        <v>7216</v>
      </c>
      <c r="E9904" s="302" t="s">
        <v>51</v>
      </c>
      <c r="F9904" s="423" t="s">
        <v>13004</v>
      </c>
      <c r="G9904" s="423"/>
      <c r="H9904" s="423">
        <v>4.1596999999999997E-3</v>
      </c>
      <c r="I9904" s="423"/>
      <c r="J9904" s="424">
        <v>0.13900000000000001</v>
      </c>
      <c r="K9904" s="424"/>
      <c r="L9904" s="424"/>
    </row>
    <row r="9905" spans="1:12" ht="24" customHeight="1">
      <c r="A9905" s="300" t="s">
        <v>12986</v>
      </c>
      <c r="B9905" s="301" t="s">
        <v>13005</v>
      </c>
      <c r="C9905" s="300" t="s">
        <v>9</v>
      </c>
      <c r="D9905" s="300" t="s">
        <v>7393</v>
      </c>
      <c r="E9905" s="302" t="s">
        <v>12988</v>
      </c>
      <c r="F9905" s="423" t="s">
        <v>13006</v>
      </c>
      <c r="G9905" s="423"/>
      <c r="H9905" s="423">
        <v>2.5025E-3</v>
      </c>
      <c r="I9905" s="423"/>
      <c r="J9905" s="424">
        <v>0.1351</v>
      </c>
      <c r="K9905" s="424"/>
      <c r="L9905" s="424"/>
    </row>
    <row r="9906" spans="1:12" ht="24" customHeight="1">
      <c r="A9906" s="300" t="s">
        <v>12986</v>
      </c>
      <c r="B9906" s="301" t="s">
        <v>13007</v>
      </c>
      <c r="C9906" s="300" t="s">
        <v>9</v>
      </c>
      <c r="D9906" s="300" t="s">
        <v>10619</v>
      </c>
      <c r="E9906" s="302" t="s">
        <v>51</v>
      </c>
      <c r="F9906" s="423" t="s">
        <v>13008</v>
      </c>
      <c r="G9906" s="423"/>
      <c r="H9906" s="423">
        <v>1.9411999999999999E-3</v>
      </c>
      <c r="I9906" s="423"/>
      <c r="J9906" s="424">
        <v>0.37130000000000002</v>
      </c>
      <c r="K9906" s="424"/>
      <c r="L9906" s="424"/>
    </row>
    <row r="9907" spans="1:12" ht="24" customHeight="1">
      <c r="A9907" s="300" t="s">
        <v>12986</v>
      </c>
      <c r="B9907" s="301" t="s">
        <v>13009</v>
      </c>
      <c r="C9907" s="300" t="s">
        <v>9</v>
      </c>
      <c r="D9907" s="300" t="s">
        <v>10769</v>
      </c>
      <c r="E9907" s="302" t="s">
        <v>51</v>
      </c>
      <c r="F9907" s="423" t="s">
        <v>13010</v>
      </c>
      <c r="G9907" s="423"/>
      <c r="H9907" s="423">
        <v>0.17450109999999999</v>
      </c>
      <c r="I9907" s="423"/>
      <c r="J9907" s="424">
        <v>0.21990000000000001</v>
      </c>
      <c r="K9907" s="424"/>
      <c r="L9907" s="424"/>
    </row>
    <row r="9908" spans="1:12" ht="24" customHeight="1">
      <c r="A9908" s="300" t="s">
        <v>12986</v>
      </c>
      <c r="B9908" s="301" t="s">
        <v>13011</v>
      </c>
      <c r="C9908" s="300" t="s">
        <v>9</v>
      </c>
      <c r="D9908" s="300" t="s">
        <v>10929</v>
      </c>
      <c r="E9908" s="302" t="s">
        <v>51</v>
      </c>
      <c r="F9908" s="423" t="s">
        <v>13012</v>
      </c>
      <c r="G9908" s="423"/>
      <c r="H9908" s="423">
        <v>1.6823000000000001E-3</v>
      </c>
      <c r="I9908" s="423"/>
      <c r="J9908" s="424">
        <v>0.25309999999999999</v>
      </c>
      <c r="K9908" s="424"/>
      <c r="L9908" s="424"/>
    </row>
    <row r="9909" spans="1:12" ht="17.100000000000001" customHeight="1">
      <c r="A9909" s="298"/>
      <c r="B9909" s="298"/>
      <c r="C9909" s="298"/>
      <c r="D9909" s="298"/>
      <c r="E9909" s="298"/>
      <c r="F9909" s="298"/>
      <c r="G9909" s="298"/>
      <c r="H9909" s="298"/>
      <c r="I9909" s="298"/>
      <c r="J9909" s="298" t="s">
        <v>12992</v>
      </c>
      <c r="K9909" s="298"/>
      <c r="L9909" s="298" t="s">
        <v>15175</v>
      </c>
    </row>
    <row r="9910" spans="1:12">
      <c r="A9910" s="414" t="s">
        <v>13056</v>
      </c>
      <c r="B9910" s="414"/>
      <c r="C9910" s="414"/>
      <c r="D9910" s="414"/>
      <c r="E9910" s="414"/>
      <c r="F9910" s="414"/>
      <c r="G9910" s="414"/>
      <c r="H9910" s="414"/>
      <c r="I9910" s="294"/>
      <c r="J9910" s="294"/>
      <c r="K9910" s="294"/>
      <c r="L9910" s="294"/>
    </row>
    <row r="9911" spans="1:12" ht="17.100000000000001" customHeight="1">
      <c r="A9911" s="294" t="s">
        <v>12978</v>
      </c>
      <c r="B9911" s="298" t="s">
        <v>12979</v>
      </c>
      <c r="C9911" s="294" t="s">
        <v>12980</v>
      </c>
      <c r="D9911" s="294" t="s">
        <v>12981</v>
      </c>
      <c r="E9911" s="299" t="s">
        <v>12982</v>
      </c>
      <c r="F9911" s="413" t="s">
        <v>12983</v>
      </c>
      <c r="G9911" s="413"/>
      <c r="H9911" s="413" t="s">
        <v>12984</v>
      </c>
      <c r="I9911" s="413"/>
      <c r="J9911" s="413" t="s">
        <v>12985</v>
      </c>
      <c r="K9911" s="413"/>
      <c r="L9911" s="413"/>
    </row>
    <row r="9912" spans="1:12" ht="24" customHeight="1">
      <c r="A9912" s="300" t="s">
        <v>12986</v>
      </c>
      <c r="B9912" s="301" t="s">
        <v>13057</v>
      </c>
      <c r="C9912" s="300" t="s">
        <v>9</v>
      </c>
      <c r="D9912" s="300" t="s">
        <v>12549</v>
      </c>
      <c r="E9912" s="302" t="s">
        <v>27</v>
      </c>
      <c r="F9912" s="423" t="s">
        <v>12948</v>
      </c>
      <c r="G9912" s="423"/>
      <c r="H9912" s="423">
        <v>1.5612394000000001</v>
      </c>
      <c r="I9912" s="423"/>
      <c r="J9912" s="424">
        <v>1.0147999999999999</v>
      </c>
      <c r="K9912" s="424"/>
      <c r="L9912" s="424"/>
    </row>
    <row r="9913" spans="1:12" ht="17.100000000000001" customHeight="1">
      <c r="A9913" s="298"/>
      <c r="B9913" s="298"/>
      <c r="C9913" s="298"/>
      <c r="D9913" s="298"/>
      <c r="E9913" s="298"/>
      <c r="F9913" s="298"/>
      <c r="G9913" s="298"/>
      <c r="H9913" s="298"/>
      <c r="I9913" s="298"/>
      <c r="J9913" s="298" t="s">
        <v>12992</v>
      </c>
      <c r="K9913" s="298"/>
      <c r="L9913" s="298" t="s">
        <v>13501</v>
      </c>
    </row>
    <row r="9914" spans="1:12">
      <c r="A9914" s="414" t="s">
        <v>13058</v>
      </c>
      <c r="B9914" s="414"/>
      <c r="C9914" s="414"/>
      <c r="D9914" s="414"/>
      <c r="E9914" s="414"/>
      <c r="F9914" s="414"/>
      <c r="G9914" s="414"/>
      <c r="H9914" s="414"/>
      <c r="I9914" s="294"/>
      <c r="J9914" s="294"/>
      <c r="K9914" s="294"/>
      <c r="L9914" s="294"/>
    </row>
    <row r="9915" spans="1:12" ht="17.100000000000001" customHeight="1">
      <c r="A9915" s="294" t="s">
        <v>12978</v>
      </c>
      <c r="B9915" s="298" t="s">
        <v>12979</v>
      </c>
      <c r="C9915" s="294" t="s">
        <v>12980</v>
      </c>
      <c r="D9915" s="294" t="s">
        <v>12981</v>
      </c>
      <c r="E9915" s="299" t="s">
        <v>12982</v>
      </c>
      <c r="F9915" s="413" t="s">
        <v>12983</v>
      </c>
      <c r="G9915" s="413"/>
      <c r="H9915" s="413" t="s">
        <v>12984</v>
      </c>
      <c r="I9915" s="413"/>
      <c r="J9915" s="413" t="s">
        <v>12985</v>
      </c>
      <c r="K9915" s="413"/>
      <c r="L9915" s="413"/>
    </row>
    <row r="9916" spans="1:12" ht="24" customHeight="1">
      <c r="A9916" s="300" t="s">
        <v>12986</v>
      </c>
      <c r="B9916" s="301" t="s">
        <v>13059</v>
      </c>
      <c r="C9916" s="300" t="s">
        <v>9</v>
      </c>
      <c r="D9916" s="300" t="s">
        <v>12535</v>
      </c>
      <c r="E9916" s="302" t="s">
        <v>27</v>
      </c>
      <c r="F9916" s="423" t="s">
        <v>12936</v>
      </c>
      <c r="G9916" s="423"/>
      <c r="H9916" s="423">
        <v>1.5612394000000001</v>
      </c>
      <c r="I9916" s="423"/>
      <c r="J9916" s="424">
        <v>7.8100000000000003E-2</v>
      </c>
      <c r="K9916" s="424"/>
      <c r="L9916" s="424"/>
    </row>
    <row r="9917" spans="1:12" ht="17.100000000000001" customHeight="1">
      <c r="A9917" s="298"/>
      <c r="B9917" s="298"/>
      <c r="C9917" s="298"/>
      <c r="D9917" s="298"/>
      <c r="E9917" s="298"/>
      <c r="F9917" s="298"/>
      <c r="G9917" s="298"/>
      <c r="H9917" s="298"/>
      <c r="I9917" s="298"/>
      <c r="J9917" s="298" t="s">
        <v>12992</v>
      </c>
      <c r="K9917" s="298"/>
      <c r="L9917" s="298" t="s">
        <v>12935</v>
      </c>
    </row>
    <row r="9918" spans="1:12">
      <c r="A9918" s="414" t="s">
        <v>13060</v>
      </c>
      <c r="B9918" s="414"/>
      <c r="C9918" s="414"/>
      <c r="D9918" s="414"/>
      <c r="E9918" s="414"/>
      <c r="F9918" s="414"/>
      <c r="G9918" s="414"/>
      <c r="H9918" s="414"/>
      <c r="I9918" s="294"/>
      <c r="J9918" s="294"/>
      <c r="K9918" s="294"/>
      <c r="L9918" s="294"/>
    </row>
    <row r="9919" spans="1:12" ht="17.100000000000001" customHeight="1">
      <c r="A9919" s="294" t="s">
        <v>12978</v>
      </c>
      <c r="B9919" s="298" t="s">
        <v>12979</v>
      </c>
      <c r="C9919" s="294" t="s">
        <v>12980</v>
      </c>
      <c r="D9919" s="294" t="s">
        <v>12981</v>
      </c>
      <c r="E9919" s="299" t="s">
        <v>12982</v>
      </c>
      <c r="F9919" s="413" t="s">
        <v>12983</v>
      </c>
      <c r="G9919" s="413"/>
      <c r="H9919" s="413" t="s">
        <v>12984</v>
      </c>
      <c r="I9919" s="413"/>
      <c r="J9919" s="413" t="s">
        <v>12985</v>
      </c>
      <c r="K9919" s="413"/>
      <c r="L9919" s="413"/>
    </row>
    <row r="9920" spans="1:12" ht="24" customHeight="1">
      <c r="A9920" s="300" t="s">
        <v>12986</v>
      </c>
      <c r="B9920" s="301" t="s">
        <v>13061</v>
      </c>
      <c r="C9920" s="300" t="s">
        <v>9</v>
      </c>
      <c r="D9920" s="300" t="s">
        <v>12522</v>
      </c>
      <c r="E9920" s="302" t="s">
        <v>27</v>
      </c>
      <c r="F9920" s="423" t="s">
        <v>12964</v>
      </c>
      <c r="G9920" s="423"/>
      <c r="H9920" s="423">
        <v>1.5612394000000001</v>
      </c>
      <c r="I9920" s="423"/>
      <c r="J9920" s="424">
        <v>3.9499</v>
      </c>
      <c r="K9920" s="424"/>
      <c r="L9920" s="424"/>
    </row>
    <row r="9921" spans="1:12" ht="24" customHeight="1">
      <c r="A9921" s="300" t="s">
        <v>12986</v>
      </c>
      <c r="B9921" s="301" t="s">
        <v>13062</v>
      </c>
      <c r="C9921" s="300" t="s">
        <v>9</v>
      </c>
      <c r="D9921" s="300" t="s">
        <v>12527</v>
      </c>
      <c r="E9921" s="302" t="s">
        <v>27</v>
      </c>
      <c r="F9921" s="423" t="s">
        <v>13063</v>
      </c>
      <c r="G9921" s="423"/>
      <c r="H9921" s="423">
        <v>1.5612394000000001</v>
      </c>
      <c r="I9921" s="423"/>
      <c r="J9921" s="424">
        <v>0.53080000000000005</v>
      </c>
      <c r="K9921" s="424"/>
      <c r="L9921" s="424"/>
    </row>
    <row r="9922" spans="1:12" ht="17.100000000000001" customHeight="1">
      <c r="A9922" s="298"/>
      <c r="B9922" s="298"/>
      <c r="C9922" s="298"/>
      <c r="D9922" s="298"/>
      <c r="E9922" s="298"/>
      <c r="F9922" s="298"/>
      <c r="G9922" s="298"/>
      <c r="H9922" s="298"/>
      <c r="I9922" s="298"/>
      <c r="J9922" s="298" t="s">
        <v>12992</v>
      </c>
      <c r="K9922" s="298"/>
      <c r="L9922" s="298" t="s">
        <v>15147</v>
      </c>
    </row>
    <row r="9923" spans="1:12" ht="17.100000000000001" customHeight="1">
      <c r="A9923" s="294" t="s">
        <v>13014</v>
      </c>
      <c r="B9923" s="294"/>
      <c r="C9923" s="294"/>
      <c r="D9923" s="294"/>
      <c r="E9923" s="294"/>
      <c r="F9923" s="294"/>
      <c r="G9923" s="294"/>
      <c r="H9923" s="294"/>
      <c r="I9923" s="294"/>
      <c r="J9923" s="294"/>
      <c r="K9923" s="294"/>
      <c r="L9923" s="294"/>
    </row>
    <row r="9924" spans="1:12" ht="17.100000000000001" customHeight="1">
      <c r="A9924" s="298"/>
      <c r="B9924" s="298"/>
      <c r="C9924" s="298"/>
      <c r="D9924" s="298"/>
      <c r="E9924" s="298"/>
      <c r="F9924" s="298"/>
      <c r="G9924" s="298"/>
      <c r="H9924" s="298"/>
      <c r="I9924" s="298"/>
      <c r="J9924" s="298" t="s">
        <v>13015</v>
      </c>
      <c r="K9924" s="298"/>
      <c r="L9924" s="298" t="s">
        <v>15176</v>
      </c>
    </row>
    <row r="9925" spans="1:12" ht="17.100000000000001" customHeight="1">
      <c r="A9925" s="298"/>
      <c r="B9925" s="298"/>
      <c r="C9925" s="298"/>
      <c r="D9925" s="298"/>
      <c r="E9925" s="298"/>
      <c r="F9925" s="298"/>
      <c r="G9925" s="298"/>
      <c r="H9925" s="298"/>
      <c r="I9925" s="298"/>
      <c r="J9925" s="298" t="s">
        <v>13017</v>
      </c>
      <c r="K9925" s="298" t="s">
        <v>13018</v>
      </c>
      <c r="L9925" s="298" t="s">
        <v>14503</v>
      </c>
    </row>
    <row r="9926" spans="1:12" ht="17.100000000000001" customHeight="1">
      <c r="A9926" s="298"/>
      <c r="B9926" s="298"/>
      <c r="C9926" s="298"/>
      <c r="D9926" s="298"/>
      <c r="E9926" s="298"/>
      <c r="F9926" s="298"/>
      <c r="G9926" s="298"/>
      <c r="H9926" s="298"/>
      <c r="I9926" s="298"/>
      <c r="J9926" s="298" t="s">
        <v>13020</v>
      </c>
      <c r="K9926" s="298"/>
      <c r="L9926" s="298" t="s">
        <v>15177</v>
      </c>
    </row>
    <row r="9927" spans="1:12" ht="17.100000000000001" customHeight="1">
      <c r="A9927" s="298"/>
      <c r="B9927" s="298"/>
      <c r="C9927" s="298"/>
      <c r="D9927" s="298"/>
      <c r="E9927" s="298"/>
      <c r="F9927" s="298"/>
      <c r="G9927" s="298"/>
      <c r="H9927" s="298"/>
      <c r="I9927" s="298"/>
      <c r="J9927" s="298" t="s">
        <v>13022</v>
      </c>
      <c r="K9927" s="298" t="s">
        <v>12974</v>
      </c>
      <c r="L9927" s="298" t="s">
        <v>15178</v>
      </c>
    </row>
    <row r="9928" spans="1:12" ht="17.100000000000001" customHeight="1">
      <c r="A9928" s="298"/>
      <c r="B9928" s="298"/>
      <c r="C9928" s="298"/>
      <c r="D9928" s="298"/>
      <c r="E9928" s="298"/>
      <c r="F9928" s="298"/>
      <c r="G9928" s="298"/>
      <c r="H9928" s="298"/>
      <c r="I9928" s="298"/>
      <c r="J9928" s="298" t="s">
        <v>13024</v>
      </c>
      <c r="K9928" s="298"/>
      <c r="L9928" s="298" t="s">
        <v>15179</v>
      </c>
    </row>
    <row r="9929" spans="1:12" ht="30" customHeight="1">
      <c r="A9929" s="299"/>
      <c r="B9929" s="299"/>
      <c r="C9929" s="299"/>
      <c r="D9929" s="299"/>
      <c r="E9929" s="299"/>
      <c r="F9929" s="299"/>
      <c r="G9929" s="299"/>
      <c r="H9929" s="299"/>
      <c r="I9929" s="299"/>
      <c r="J9929" s="299"/>
      <c r="K9929" s="299"/>
      <c r="L9929" s="299"/>
    </row>
    <row r="9930" spans="1:12" ht="36" customHeight="1">
      <c r="A9930" s="295" t="s">
        <v>15180</v>
      </c>
      <c r="B9930" s="296" t="s">
        <v>15181</v>
      </c>
      <c r="C9930" s="295" t="s">
        <v>9</v>
      </c>
      <c r="D9930" s="295" t="s">
        <v>2781</v>
      </c>
      <c r="E9930" s="297" t="s">
        <v>51</v>
      </c>
      <c r="F9930" s="296"/>
      <c r="G9930" s="296"/>
      <c r="H9930" s="296"/>
      <c r="I9930" s="296"/>
      <c r="J9930" s="296"/>
      <c r="K9930" s="296"/>
      <c r="L9930" s="296"/>
    </row>
    <row r="9931" spans="1:12">
      <c r="A9931" s="414" t="s">
        <v>12977</v>
      </c>
      <c r="B9931" s="414"/>
      <c r="C9931" s="414"/>
      <c r="D9931" s="414"/>
      <c r="E9931" s="414"/>
      <c r="F9931" s="414"/>
      <c r="G9931" s="414"/>
      <c r="H9931" s="414"/>
      <c r="I9931" s="294"/>
      <c r="J9931" s="294"/>
      <c r="K9931" s="294"/>
      <c r="L9931" s="294"/>
    </row>
    <row r="9932" spans="1:12" ht="17.100000000000001" customHeight="1">
      <c r="A9932" s="294" t="s">
        <v>12978</v>
      </c>
      <c r="B9932" s="298" t="s">
        <v>12979</v>
      </c>
      <c r="C9932" s="294" t="s">
        <v>12980</v>
      </c>
      <c r="D9932" s="294" t="s">
        <v>12981</v>
      </c>
      <c r="E9932" s="299" t="s">
        <v>12982</v>
      </c>
      <c r="F9932" s="413" t="s">
        <v>12983</v>
      </c>
      <c r="G9932" s="413"/>
      <c r="H9932" s="413" t="s">
        <v>12984</v>
      </c>
      <c r="I9932" s="413"/>
      <c r="J9932" s="413" t="s">
        <v>12985</v>
      </c>
      <c r="K9932" s="413"/>
      <c r="L9932" s="413"/>
    </row>
    <row r="9933" spans="1:12" ht="24" customHeight="1">
      <c r="A9933" s="300" t="s">
        <v>12986</v>
      </c>
      <c r="B9933" s="301" t="s">
        <v>13085</v>
      </c>
      <c r="C9933" s="300" t="s">
        <v>9</v>
      </c>
      <c r="D9933" s="300" t="s">
        <v>7909</v>
      </c>
      <c r="E9933" s="302" t="s">
        <v>51</v>
      </c>
      <c r="F9933" s="423" t="s">
        <v>13086</v>
      </c>
      <c r="G9933" s="423"/>
      <c r="H9933" s="423">
        <v>3.1070000000000002E-4</v>
      </c>
      <c r="I9933" s="423"/>
      <c r="J9933" s="424">
        <v>3.2300000000000002E-2</v>
      </c>
      <c r="K9933" s="424"/>
      <c r="L9933" s="424"/>
    </row>
    <row r="9934" spans="1:12" ht="24" customHeight="1">
      <c r="A9934" s="300" t="s">
        <v>12986</v>
      </c>
      <c r="B9934" s="301" t="s">
        <v>13087</v>
      </c>
      <c r="C9934" s="300" t="s">
        <v>9</v>
      </c>
      <c r="D9934" s="300" t="s">
        <v>8873</v>
      </c>
      <c r="E9934" s="302" t="s">
        <v>51</v>
      </c>
      <c r="F9934" s="423" t="s">
        <v>13088</v>
      </c>
      <c r="G9934" s="423"/>
      <c r="H9934" s="423">
        <v>2.9600000000000001E-5</v>
      </c>
      <c r="I9934" s="423"/>
      <c r="J9934" s="424">
        <v>2.5700000000000001E-2</v>
      </c>
      <c r="K9934" s="424"/>
      <c r="L9934" s="424"/>
    </row>
    <row r="9935" spans="1:12" ht="48" customHeight="1">
      <c r="A9935" s="300" t="s">
        <v>12986</v>
      </c>
      <c r="B9935" s="301" t="s">
        <v>13089</v>
      </c>
      <c r="C9935" s="300" t="s">
        <v>9</v>
      </c>
      <c r="D9935" s="300" t="s">
        <v>9227</v>
      </c>
      <c r="E9935" s="302" t="s">
        <v>51</v>
      </c>
      <c r="F9935" s="423" t="s">
        <v>13090</v>
      </c>
      <c r="G9935" s="423"/>
      <c r="H9935" s="423">
        <v>2.0699999999999998E-5</v>
      </c>
      <c r="I9935" s="423"/>
      <c r="J9935" s="424">
        <v>2.7699999999999999E-2</v>
      </c>
      <c r="K9935" s="424"/>
      <c r="L9935" s="424"/>
    </row>
    <row r="9936" spans="1:12" ht="24" customHeight="1">
      <c r="A9936" s="300" t="s">
        <v>12986</v>
      </c>
      <c r="B9936" s="301" t="s">
        <v>13091</v>
      </c>
      <c r="C9936" s="300" t="s">
        <v>9</v>
      </c>
      <c r="D9936" s="300" t="s">
        <v>9580</v>
      </c>
      <c r="E9936" s="302" t="s">
        <v>51</v>
      </c>
      <c r="F9936" s="423" t="s">
        <v>13092</v>
      </c>
      <c r="G9936" s="423"/>
      <c r="H9936" s="423">
        <v>2.02E-5</v>
      </c>
      <c r="I9936" s="423"/>
      <c r="J9936" s="424">
        <v>1.8100000000000002E-2</v>
      </c>
      <c r="K9936" s="424"/>
      <c r="L9936" s="424"/>
    </row>
    <row r="9937" spans="1:12" ht="24" customHeight="1">
      <c r="A9937" s="300" t="s">
        <v>12986</v>
      </c>
      <c r="B9937" s="301" t="s">
        <v>12987</v>
      </c>
      <c r="C9937" s="300" t="s">
        <v>9</v>
      </c>
      <c r="D9937" s="300" t="s">
        <v>9831</v>
      </c>
      <c r="E9937" s="302" t="s">
        <v>12988</v>
      </c>
      <c r="F9937" s="423" t="s">
        <v>12989</v>
      </c>
      <c r="G9937" s="423"/>
      <c r="H9937" s="423">
        <v>7.1897000000000003E-3</v>
      </c>
      <c r="I9937" s="423"/>
      <c r="J9937" s="424">
        <v>7.2800000000000004E-2</v>
      </c>
      <c r="K9937" s="424"/>
      <c r="L9937" s="424"/>
    </row>
    <row r="9938" spans="1:12" ht="36" customHeight="1">
      <c r="A9938" s="300" t="s">
        <v>12986</v>
      </c>
      <c r="B9938" s="301" t="s">
        <v>12990</v>
      </c>
      <c r="C9938" s="300" t="s">
        <v>9</v>
      </c>
      <c r="D9938" s="300" t="s">
        <v>11426</v>
      </c>
      <c r="E9938" s="302" t="s">
        <v>51</v>
      </c>
      <c r="F9938" s="423" t="s">
        <v>12991</v>
      </c>
      <c r="G9938" s="423"/>
      <c r="H9938" s="423">
        <v>3.768E-4</v>
      </c>
      <c r="I9938" s="423"/>
      <c r="J9938" s="424">
        <v>4.9799999999999997E-2</v>
      </c>
      <c r="K9938" s="424"/>
      <c r="L9938" s="424"/>
    </row>
    <row r="9939" spans="1:12" ht="17.100000000000001" customHeight="1">
      <c r="A9939" s="298"/>
      <c r="B9939" s="298"/>
      <c r="C9939" s="298"/>
      <c r="D9939" s="298"/>
      <c r="E9939" s="298"/>
      <c r="F9939" s="298"/>
      <c r="G9939" s="298"/>
      <c r="H9939" s="298"/>
      <c r="I9939" s="298"/>
      <c r="J9939" s="298" t="s">
        <v>12992</v>
      </c>
      <c r="K9939" s="298"/>
      <c r="L9939" s="298" t="s">
        <v>12951</v>
      </c>
    </row>
    <row r="9940" spans="1:12">
      <c r="A9940" s="414" t="s">
        <v>12994</v>
      </c>
      <c r="B9940" s="414"/>
      <c r="C9940" s="414"/>
      <c r="D9940" s="414"/>
      <c r="E9940" s="414"/>
      <c r="F9940" s="414"/>
      <c r="G9940" s="414"/>
      <c r="H9940" s="414"/>
      <c r="I9940" s="294"/>
      <c r="J9940" s="294"/>
      <c r="K9940" s="294"/>
      <c r="L9940" s="294"/>
    </row>
    <row r="9941" spans="1:12" ht="17.100000000000001" customHeight="1">
      <c r="A9941" s="294" t="s">
        <v>12978</v>
      </c>
      <c r="B9941" s="298" t="s">
        <v>12979</v>
      </c>
      <c r="C9941" s="294" t="s">
        <v>12980</v>
      </c>
      <c r="D9941" s="294" t="s">
        <v>12981</v>
      </c>
      <c r="E9941" s="299" t="s">
        <v>12982</v>
      </c>
      <c r="F9941" s="413" t="s">
        <v>12983</v>
      </c>
      <c r="G9941" s="413"/>
      <c r="H9941" s="413" t="s">
        <v>12984</v>
      </c>
      <c r="I9941" s="413"/>
      <c r="J9941" s="413" t="s">
        <v>12985</v>
      </c>
      <c r="K9941" s="413"/>
      <c r="L9941" s="413"/>
    </row>
    <row r="9942" spans="1:12" ht="24" customHeight="1">
      <c r="A9942" s="300" t="s">
        <v>12986</v>
      </c>
      <c r="B9942" s="301" t="s">
        <v>13193</v>
      </c>
      <c r="C9942" s="300" t="s">
        <v>9</v>
      </c>
      <c r="D9942" s="300" t="s">
        <v>7200</v>
      </c>
      <c r="E9942" s="302" t="s">
        <v>27</v>
      </c>
      <c r="F9942" s="423" t="s">
        <v>13194</v>
      </c>
      <c r="G9942" s="423"/>
      <c r="H9942" s="423">
        <v>0.23287379999999999</v>
      </c>
      <c r="I9942" s="423"/>
      <c r="J9942" s="424">
        <v>1.1853</v>
      </c>
      <c r="K9942" s="424"/>
      <c r="L9942" s="424"/>
    </row>
    <row r="9943" spans="1:12" ht="24" customHeight="1">
      <c r="A9943" s="300" t="s">
        <v>12986</v>
      </c>
      <c r="B9943" s="301" t="s">
        <v>13195</v>
      </c>
      <c r="C9943" s="300" t="s">
        <v>9</v>
      </c>
      <c r="D9943" s="300" t="s">
        <v>8821</v>
      </c>
      <c r="E9943" s="302" t="s">
        <v>27</v>
      </c>
      <c r="F9943" s="423" t="s">
        <v>13196</v>
      </c>
      <c r="G9943" s="423"/>
      <c r="H9943" s="423">
        <v>0.30374849999999998</v>
      </c>
      <c r="I9943" s="423"/>
      <c r="J9943" s="424">
        <v>2.1840000000000002</v>
      </c>
      <c r="K9943" s="424"/>
      <c r="L9943" s="424"/>
    </row>
    <row r="9944" spans="1:12" ht="17.100000000000001" customHeight="1">
      <c r="A9944" s="298"/>
      <c r="B9944" s="298"/>
      <c r="C9944" s="298"/>
      <c r="D9944" s="298"/>
      <c r="E9944" s="298"/>
      <c r="F9944" s="298"/>
      <c r="G9944" s="298"/>
      <c r="H9944" s="298"/>
      <c r="I9944" s="298"/>
      <c r="J9944" s="298" t="s">
        <v>12992</v>
      </c>
      <c r="K9944" s="298"/>
      <c r="L9944" s="298" t="s">
        <v>15182</v>
      </c>
    </row>
    <row r="9945" spans="1:12">
      <c r="A9945" s="414" t="s">
        <v>12998</v>
      </c>
      <c r="B9945" s="414"/>
      <c r="C9945" s="414"/>
      <c r="D9945" s="414"/>
      <c r="E9945" s="414"/>
      <c r="F9945" s="414"/>
      <c r="G9945" s="414"/>
      <c r="H9945" s="414"/>
      <c r="I9945" s="294"/>
      <c r="J9945" s="294"/>
      <c r="K9945" s="294"/>
      <c r="L9945" s="294"/>
    </row>
    <row r="9946" spans="1:12" ht="17.100000000000001" customHeight="1">
      <c r="A9946" s="294" t="s">
        <v>12978</v>
      </c>
      <c r="B9946" s="298" t="s">
        <v>12979</v>
      </c>
      <c r="C9946" s="294" t="s">
        <v>12980</v>
      </c>
      <c r="D9946" s="294" t="s">
        <v>12981</v>
      </c>
      <c r="E9946" s="299" t="s">
        <v>12982</v>
      </c>
      <c r="F9946" s="413" t="s">
        <v>12983</v>
      </c>
      <c r="G9946" s="413"/>
      <c r="H9946" s="413" t="s">
        <v>12984</v>
      </c>
      <c r="I9946" s="413"/>
      <c r="J9946" s="413" t="s">
        <v>12985</v>
      </c>
      <c r="K9946" s="413"/>
      <c r="L9946" s="413"/>
    </row>
    <row r="9947" spans="1:12" ht="24" customHeight="1">
      <c r="A9947" s="300" t="s">
        <v>12986</v>
      </c>
      <c r="B9947" s="301" t="s">
        <v>13496</v>
      </c>
      <c r="C9947" s="300" t="s">
        <v>9</v>
      </c>
      <c r="D9947" s="300" t="s">
        <v>9014</v>
      </c>
      <c r="E9947" s="302" t="s">
        <v>51</v>
      </c>
      <c r="F9947" s="423" t="s">
        <v>13497</v>
      </c>
      <c r="G9947" s="423"/>
      <c r="H9947" s="423">
        <v>1.2999999999999999E-2</v>
      </c>
      <c r="I9947" s="423"/>
      <c r="J9947" s="424">
        <v>0.18</v>
      </c>
      <c r="K9947" s="424"/>
      <c r="L9947" s="424"/>
    </row>
    <row r="9948" spans="1:12" ht="24" customHeight="1">
      <c r="A9948" s="300" t="s">
        <v>12986</v>
      </c>
      <c r="B9948" s="301" t="s">
        <v>15183</v>
      </c>
      <c r="C9948" s="300" t="s">
        <v>9</v>
      </c>
      <c r="D9948" s="300" t="s">
        <v>10750</v>
      </c>
      <c r="E9948" s="302" t="s">
        <v>51</v>
      </c>
      <c r="F9948" s="423" t="s">
        <v>15184</v>
      </c>
      <c r="G9948" s="423"/>
      <c r="H9948" s="423">
        <v>1</v>
      </c>
      <c r="I9948" s="423"/>
      <c r="J9948" s="424">
        <v>38.49</v>
      </c>
      <c r="K9948" s="424"/>
      <c r="L9948" s="424"/>
    </row>
    <row r="9949" spans="1:12" ht="24" customHeight="1">
      <c r="A9949" s="300" t="s">
        <v>12986</v>
      </c>
      <c r="B9949" s="301" t="s">
        <v>13099</v>
      </c>
      <c r="C9949" s="300" t="s">
        <v>9</v>
      </c>
      <c r="D9949" s="300" t="s">
        <v>7224</v>
      </c>
      <c r="E9949" s="302" t="s">
        <v>51</v>
      </c>
      <c r="F9949" s="423" t="s">
        <v>13100</v>
      </c>
      <c r="G9949" s="423"/>
      <c r="H9949" s="423">
        <v>3.6698E-3</v>
      </c>
      <c r="I9949" s="423"/>
      <c r="J9949" s="424">
        <v>3.3700000000000001E-2</v>
      </c>
      <c r="K9949" s="424"/>
      <c r="L9949" s="424"/>
    </row>
    <row r="9950" spans="1:12" ht="24" customHeight="1">
      <c r="A9950" s="300" t="s">
        <v>12986</v>
      </c>
      <c r="B9950" s="301" t="s">
        <v>13101</v>
      </c>
      <c r="C9950" s="300" t="s">
        <v>9</v>
      </c>
      <c r="D9950" s="300" t="s">
        <v>7359</v>
      </c>
      <c r="E9950" s="302" t="s">
        <v>51</v>
      </c>
      <c r="F9950" s="423" t="s">
        <v>13102</v>
      </c>
      <c r="G9950" s="423"/>
      <c r="H9950" s="423">
        <v>1.184E-4</v>
      </c>
      <c r="I9950" s="423"/>
      <c r="J9950" s="424">
        <v>1.52E-2</v>
      </c>
      <c r="K9950" s="424"/>
      <c r="L9950" s="424"/>
    </row>
    <row r="9951" spans="1:12" ht="24" customHeight="1">
      <c r="A9951" s="300" t="s">
        <v>12986</v>
      </c>
      <c r="B9951" s="301" t="s">
        <v>13103</v>
      </c>
      <c r="C9951" s="300" t="s">
        <v>9</v>
      </c>
      <c r="D9951" s="300" t="s">
        <v>8851</v>
      </c>
      <c r="E9951" s="302" t="s">
        <v>51</v>
      </c>
      <c r="F9951" s="423" t="s">
        <v>13104</v>
      </c>
      <c r="G9951" s="423"/>
      <c r="H9951" s="423">
        <v>9.48E-5</v>
      </c>
      <c r="I9951" s="423"/>
      <c r="J9951" s="424">
        <v>1.84E-2</v>
      </c>
      <c r="K9951" s="424"/>
      <c r="L9951" s="424"/>
    </row>
    <row r="9952" spans="1:12" ht="24" customHeight="1">
      <c r="A9952" s="300" t="s">
        <v>12986</v>
      </c>
      <c r="B9952" s="301" t="s">
        <v>13105</v>
      </c>
      <c r="C9952" s="300" t="s">
        <v>9</v>
      </c>
      <c r="D9952" s="300" t="s">
        <v>8852</v>
      </c>
      <c r="E9952" s="302" t="s">
        <v>51</v>
      </c>
      <c r="F9952" s="423" t="s">
        <v>13106</v>
      </c>
      <c r="G9952" s="423"/>
      <c r="H9952" s="423">
        <v>2.02E-5</v>
      </c>
      <c r="I9952" s="423"/>
      <c r="J9952" s="424">
        <v>1.11E-2</v>
      </c>
      <c r="K9952" s="424"/>
      <c r="L9952" s="424"/>
    </row>
    <row r="9953" spans="1:12" ht="24" customHeight="1">
      <c r="A9953" s="300" t="s">
        <v>12986</v>
      </c>
      <c r="B9953" s="301" t="s">
        <v>13107</v>
      </c>
      <c r="C9953" s="300" t="s">
        <v>9</v>
      </c>
      <c r="D9953" s="300" t="s">
        <v>9000</v>
      </c>
      <c r="E9953" s="302" t="s">
        <v>51</v>
      </c>
      <c r="F9953" s="423" t="s">
        <v>13108</v>
      </c>
      <c r="G9953" s="423"/>
      <c r="H9953" s="423">
        <v>4.1770000000000002E-3</v>
      </c>
      <c r="I9953" s="423"/>
      <c r="J9953" s="424">
        <v>2.8299999999999999E-2</v>
      </c>
      <c r="K9953" s="424"/>
      <c r="L9953" s="424"/>
    </row>
    <row r="9954" spans="1:12" ht="24" customHeight="1">
      <c r="A9954" s="300" t="s">
        <v>12986</v>
      </c>
      <c r="B9954" s="301" t="s">
        <v>13109</v>
      </c>
      <c r="C9954" s="300" t="s">
        <v>9</v>
      </c>
      <c r="D9954" s="300" t="s">
        <v>9574</v>
      </c>
      <c r="E9954" s="302" t="s">
        <v>51</v>
      </c>
      <c r="F9954" s="423" t="s">
        <v>13110</v>
      </c>
      <c r="G9954" s="423"/>
      <c r="H9954" s="423">
        <v>1.3247000000000001E-3</v>
      </c>
      <c r="I9954" s="423"/>
      <c r="J9954" s="424">
        <v>1.17E-2</v>
      </c>
      <c r="K9954" s="424"/>
      <c r="L9954" s="424"/>
    </row>
    <row r="9955" spans="1:12" ht="24" customHeight="1">
      <c r="A9955" s="300" t="s">
        <v>12986</v>
      </c>
      <c r="B9955" s="301" t="s">
        <v>13111</v>
      </c>
      <c r="C9955" s="300" t="s">
        <v>9</v>
      </c>
      <c r="D9955" s="300" t="s">
        <v>10714</v>
      </c>
      <c r="E9955" s="302" t="s">
        <v>93</v>
      </c>
      <c r="F9955" s="423" t="s">
        <v>13112</v>
      </c>
      <c r="G9955" s="423"/>
      <c r="H9955" s="423">
        <v>6.9620000000000001E-4</v>
      </c>
      <c r="I9955" s="423"/>
      <c r="J9955" s="424">
        <v>1.06E-2</v>
      </c>
      <c r="K9955" s="424"/>
      <c r="L9955" s="424"/>
    </row>
    <row r="9956" spans="1:12" ht="24" customHeight="1">
      <c r="A9956" s="300" t="s">
        <v>12986</v>
      </c>
      <c r="B9956" s="301" t="s">
        <v>13113</v>
      </c>
      <c r="C9956" s="300" t="s">
        <v>9</v>
      </c>
      <c r="D9956" s="300" t="s">
        <v>10809</v>
      </c>
      <c r="E9956" s="302" t="s">
        <v>51</v>
      </c>
      <c r="F9956" s="423" t="s">
        <v>13114</v>
      </c>
      <c r="G9956" s="423"/>
      <c r="H9956" s="423">
        <v>6.9620000000000001E-4</v>
      </c>
      <c r="I9956" s="423"/>
      <c r="J9956" s="424">
        <v>8.3999999999999995E-3</v>
      </c>
      <c r="K9956" s="424"/>
      <c r="L9956" s="424"/>
    </row>
    <row r="9957" spans="1:12" ht="24" customHeight="1">
      <c r="A9957" s="300" t="s">
        <v>12986</v>
      </c>
      <c r="B9957" s="301" t="s">
        <v>13115</v>
      </c>
      <c r="C9957" s="300" t="s">
        <v>9</v>
      </c>
      <c r="D9957" s="300" t="s">
        <v>10810</v>
      </c>
      <c r="E9957" s="302" t="s">
        <v>51</v>
      </c>
      <c r="F9957" s="423" t="s">
        <v>13116</v>
      </c>
      <c r="G9957" s="423"/>
      <c r="H9957" s="423">
        <v>6.9620000000000001E-4</v>
      </c>
      <c r="I9957" s="423"/>
      <c r="J9957" s="424">
        <v>1.8499999999999999E-2</v>
      </c>
      <c r="K9957" s="424"/>
      <c r="L9957" s="424"/>
    </row>
    <row r="9958" spans="1:12" ht="24" customHeight="1">
      <c r="A9958" s="300" t="s">
        <v>12986</v>
      </c>
      <c r="B9958" s="301" t="s">
        <v>13117</v>
      </c>
      <c r="C9958" s="300" t="s">
        <v>9</v>
      </c>
      <c r="D9958" s="300" t="s">
        <v>10837</v>
      </c>
      <c r="E9958" s="302" t="s">
        <v>51</v>
      </c>
      <c r="F9958" s="423" t="s">
        <v>13118</v>
      </c>
      <c r="G9958" s="423"/>
      <c r="H9958" s="423">
        <v>2.37E-5</v>
      </c>
      <c r="I9958" s="423"/>
      <c r="J9958" s="424">
        <v>1.06E-2</v>
      </c>
      <c r="K9958" s="424"/>
      <c r="L9958" s="424"/>
    </row>
    <row r="9959" spans="1:12" ht="24" customHeight="1">
      <c r="A9959" s="300" t="s">
        <v>12986</v>
      </c>
      <c r="B9959" s="301" t="s">
        <v>13003</v>
      </c>
      <c r="C9959" s="300" t="s">
        <v>9</v>
      </c>
      <c r="D9959" s="300" t="s">
        <v>7216</v>
      </c>
      <c r="E9959" s="302" t="s">
        <v>51</v>
      </c>
      <c r="F9959" s="423" t="s">
        <v>13004</v>
      </c>
      <c r="G9959" s="423"/>
      <c r="H9959" s="423">
        <v>1.3943E-3</v>
      </c>
      <c r="I9959" s="423"/>
      <c r="J9959" s="424">
        <v>4.6600000000000003E-2</v>
      </c>
      <c r="K9959" s="424"/>
      <c r="L9959" s="424"/>
    </row>
    <row r="9960" spans="1:12" ht="24" customHeight="1">
      <c r="A9960" s="300" t="s">
        <v>12986</v>
      </c>
      <c r="B9960" s="301" t="s">
        <v>13005</v>
      </c>
      <c r="C9960" s="300" t="s">
        <v>9</v>
      </c>
      <c r="D9960" s="300" t="s">
        <v>7393</v>
      </c>
      <c r="E9960" s="302" t="s">
        <v>12988</v>
      </c>
      <c r="F9960" s="423" t="s">
        <v>13006</v>
      </c>
      <c r="G9960" s="423"/>
      <c r="H9960" s="423">
        <v>8.3889999999999995E-4</v>
      </c>
      <c r="I9960" s="423"/>
      <c r="J9960" s="424">
        <v>4.53E-2</v>
      </c>
      <c r="K9960" s="424"/>
      <c r="L9960" s="424"/>
    </row>
    <row r="9961" spans="1:12" ht="24" customHeight="1">
      <c r="A9961" s="300" t="s">
        <v>12986</v>
      </c>
      <c r="B9961" s="301" t="s">
        <v>13007</v>
      </c>
      <c r="C9961" s="300" t="s">
        <v>9</v>
      </c>
      <c r="D9961" s="300" t="s">
        <v>10619</v>
      </c>
      <c r="E9961" s="302" t="s">
        <v>51</v>
      </c>
      <c r="F9961" s="423" t="s">
        <v>13008</v>
      </c>
      <c r="G9961" s="423"/>
      <c r="H9961" s="423">
        <v>6.5070000000000004E-4</v>
      </c>
      <c r="I9961" s="423"/>
      <c r="J9961" s="424">
        <v>0.1244</v>
      </c>
      <c r="K9961" s="424"/>
      <c r="L9961" s="424"/>
    </row>
    <row r="9962" spans="1:12" ht="24" customHeight="1">
      <c r="A9962" s="300" t="s">
        <v>12986</v>
      </c>
      <c r="B9962" s="301" t="s">
        <v>13009</v>
      </c>
      <c r="C9962" s="300" t="s">
        <v>9</v>
      </c>
      <c r="D9962" s="300" t="s">
        <v>10769</v>
      </c>
      <c r="E9962" s="302" t="s">
        <v>51</v>
      </c>
      <c r="F9962" s="423" t="s">
        <v>13010</v>
      </c>
      <c r="G9962" s="423"/>
      <c r="H9962" s="423">
        <v>5.8491700000000001E-2</v>
      </c>
      <c r="I9962" s="423"/>
      <c r="J9962" s="424">
        <v>7.3700000000000002E-2</v>
      </c>
      <c r="K9962" s="424"/>
      <c r="L9962" s="424"/>
    </row>
    <row r="9963" spans="1:12" ht="24" customHeight="1">
      <c r="A9963" s="300" t="s">
        <v>12986</v>
      </c>
      <c r="B9963" s="301" t="s">
        <v>13011</v>
      </c>
      <c r="C9963" s="300" t="s">
        <v>9</v>
      </c>
      <c r="D9963" s="300" t="s">
        <v>10929</v>
      </c>
      <c r="E9963" s="302" t="s">
        <v>51</v>
      </c>
      <c r="F9963" s="423" t="s">
        <v>13012</v>
      </c>
      <c r="G9963" s="423"/>
      <c r="H9963" s="423">
        <v>5.6389999999999999E-4</v>
      </c>
      <c r="I9963" s="423"/>
      <c r="J9963" s="424">
        <v>8.48E-2</v>
      </c>
      <c r="K9963" s="424"/>
      <c r="L9963" s="424"/>
    </row>
    <row r="9964" spans="1:12" ht="17.100000000000001" customHeight="1">
      <c r="A9964" s="298"/>
      <c r="B9964" s="298"/>
      <c r="C9964" s="298"/>
      <c r="D9964" s="298"/>
      <c r="E9964" s="298"/>
      <c r="F9964" s="298"/>
      <c r="G9964" s="298"/>
      <c r="H9964" s="298"/>
      <c r="I9964" s="298"/>
      <c r="J9964" s="298" t="s">
        <v>12992</v>
      </c>
      <c r="K9964" s="298"/>
      <c r="L9964" s="298" t="s">
        <v>15185</v>
      </c>
    </row>
    <row r="9965" spans="1:12">
      <c r="A9965" s="414" t="s">
        <v>13056</v>
      </c>
      <c r="B9965" s="414"/>
      <c r="C9965" s="414"/>
      <c r="D9965" s="414"/>
      <c r="E9965" s="414"/>
      <c r="F9965" s="414"/>
      <c r="G9965" s="414"/>
      <c r="H9965" s="414"/>
      <c r="I9965" s="294"/>
      <c r="J9965" s="294"/>
      <c r="K9965" s="294"/>
      <c r="L9965" s="294"/>
    </row>
    <row r="9966" spans="1:12" ht="17.100000000000001" customHeight="1">
      <c r="A9966" s="294" t="s">
        <v>12978</v>
      </c>
      <c r="B9966" s="298" t="s">
        <v>12979</v>
      </c>
      <c r="C9966" s="294" t="s">
        <v>12980</v>
      </c>
      <c r="D9966" s="294" t="s">
        <v>12981</v>
      </c>
      <c r="E9966" s="299" t="s">
        <v>12982</v>
      </c>
      <c r="F9966" s="413" t="s">
        <v>12983</v>
      </c>
      <c r="G9966" s="413"/>
      <c r="H9966" s="413" t="s">
        <v>12984</v>
      </c>
      <c r="I9966" s="413"/>
      <c r="J9966" s="413" t="s">
        <v>12985</v>
      </c>
      <c r="K9966" s="413"/>
      <c r="L9966" s="413"/>
    </row>
    <row r="9967" spans="1:12" ht="24" customHeight="1">
      <c r="A9967" s="300" t="s">
        <v>12986</v>
      </c>
      <c r="B9967" s="301" t="s">
        <v>13057</v>
      </c>
      <c r="C9967" s="300" t="s">
        <v>9</v>
      </c>
      <c r="D9967" s="300" t="s">
        <v>12549</v>
      </c>
      <c r="E9967" s="302" t="s">
        <v>27</v>
      </c>
      <c r="F9967" s="423" t="s">
        <v>12948</v>
      </c>
      <c r="G9967" s="423"/>
      <c r="H9967" s="423">
        <v>0.52331830000000001</v>
      </c>
      <c r="I9967" s="423"/>
      <c r="J9967" s="424">
        <v>0.3402</v>
      </c>
      <c r="K9967" s="424"/>
      <c r="L9967" s="424"/>
    </row>
    <row r="9968" spans="1:12" ht="17.100000000000001" customHeight="1">
      <c r="A9968" s="298"/>
      <c r="B9968" s="298"/>
      <c r="C9968" s="298"/>
      <c r="D9968" s="298"/>
      <c r="E9968" s="298"/>
      <c r="F9968" s="298"/>
      <c r="G9968" s="298"/>
      <c r="H9968" s="298"/>
      <c r="I9968" s="298"/>
      <c r="J9968" s="298" t="s">
        <v>12992</v>
      </c>
      <c r="K9968" s="298"/>
      <c r="L9968" s="298" t="s">
        <v>13063</v>
      </c>
    </row>
    <row r="9969" spans="1:12">
      <c r="A9969" s="414" t="s">
        <v>13058</v>
      </c>
      <c r="B9969" s="414"/>
      <c r="C9969" s="414"/>
      <c r="D9969" s="414"/>
      <c r="E9969" s="414"/>
      <c r="F9969" s="414"/>
      <c r="G9969" s="414"/>
      <c r="H9969" s="414"/>
      <c r="I9969" s="294"/>
      <c r="J9969" s="294"/>
      <c r="K9969" s="294"/>
      <c r="L9969" s="294"/>
    </row>
    <row r="9970" spans="1:12" ht="17.100000000000001" customHeight="1">
      <c r="A9970" s="294" t="s">
        <v>12978</v>
      </c>
      <c r="B9970" s="298" t="s">
        <v>12979</v>
      </c>
      <c r="C9970" s="294" t="s">
        <v>12980</v>
      </c>
      <c r="D9970" s="294" t="s">
        <v>12981</v>
      </c>
      <c r="E9970" s="299" t="s">
        <v>12982</v>
      </c>
      <c r="F9970" s="413" t="s">
        <v>12983</v>
      </c>
      <c r="G9970" s="413"/>
      <c r="H9970" s="413" t="s">
        <v>12984</v>
      </c>
      <c r="I9970" s="413"/>
      <c r="J9970" s="413" t="s">
        <v>12985</v>
      </c>
      <c r="K9970" s="413"/>
      <c r="L9970" s="413"/>
    </row>
    <row r="9971" spans="1:12" ht="24" customHeight="1">
      <c r="A9971" s="300" t="s">
        <v>12986</v>
      </c>
      <c r="B9971" s="301" t="s">
        <v>13059</v>
      </c>
      <c r="C9971" s="300" t="s">
        <v>9</v>
      </c>
      <c r="D9971" s="300" t="s">
        <v>12535</v>
      </c>
      <c r="E9971" s="302" t="s">
        <v>27</v>
      </c>
      <c r="F9971" s="423" t="s">
        <v>12936</v>
      </c>
      <c r="G9971" s="423"/>
      <c r="H9971" s="423">
        <v>0.52331830000000001</v>
      </c>
      <c r="I9971" s="423"/>
      <c r="J9971" s="424">
        <v>2.6200000000000001E-2</v>
      </c>
      <c r="K9971" s="424"/>
      <c r="L9971" s="424"/>
    </row>
    <row r="9972" spans="1:12" ht="17.100000000000001" customHeight="1">
      <c r="A9972" s="298"/>
      <c r="B9972" s="298"/>
      <c r="C9972" s="298"/>
      <c r="D9972" s="298"/>
      <c r="E9972" s="298"/>
      <c r="F9972" s="298"/>
      <c r="G9972" s="298"/>
      <c r="H9972" s="298"/>
      <c r="I9972" s="298"/>
      <c r="J9972" s="298" t="s">
        <v>12992</v>
      </c>
      <c r="K9972" s="298"/>
      <c r="L9972" s="298" t="s">
        <v>12929</v>
      </c>
    </row>
    <row r="9973" spans="1:12">
      <c r="A9973" s="414" t="s">
        <v>13060</v>
      </c>
      <c r="B9973" s="414"/>
      <c r="C9973" s="414"/>
      <c r="D9973" s="414"/>
      <c r="E9973" s="414"/>
      <c r="F9973" s="414"/>
      <c r="G9973" s="414"/>
      <c r="H9973" s="414"/>
      <c r="I9973" s="294"/>
      <c r="J9973" s="294"/>
      <c r="K9973" s="294"/>
      <c r="L9973" s="294"/>
    </row>
    <row r="9974" spans="1:12" ht="17.100000000000001" customHeight="1">
      <c r="A9974" s="294" t="s">
        <v>12978</v>
      </c>
      <c r="B9974" s="298" t="s">
        <v>12979</v>
      </c>
      <c r="C9974" s="294" t="s">
        <v>12980</v>
      </c>
      <c r="D9974" s="294" t="s">
        <v>12981</v>
      </c>
      <c r="E9974" s="299" t="s">
        <v>12982</v>
      </c>
      <c r="F9974" s="413" t="s">
        <v>12983</v>
      </c>
      <c r="G9974" s="413"/>
      <c r="H9974" s="413" t="s">
        <v>12984</v>
      </c>
      <c r="I9974" s="413"/>
      <c r="J9974" s="413" t="s">
        <v>12985</v>
      </c>
      <c r="K9974" s="413"/>
      <c r="L9974" s="413"/>
    </row>
    <row r="9975" spans="1:12" ht="24" customHeight="1">
      <c r="A9975" s="300" t="s">
        <v>12986</v>
      </c>
      <c r="B9975" s="301" t="s">
        <v>13061</v>
      </c>
      <c r="C9975" s="300" t="s">
        <v>9</v>
      </c>
      <c r="D9975" s="300" t="s">
        <v>12522</v>
      </c>
      <c r="E9975" s="302" t="s">
        <v>27</v>
      </c>
      <c r="F9975" s="423" t="s">
        <v>12964</v>
      </c>
      <c r="G9975" s="423"/>
      <c r="H9975" s="423">
        <v>0.52331830000000001</v>
      </c>
      <c r="I9975" s="423"/>
      <c r="J9975" s="424">
        <v>1.3240000000000001</v>
      </c>
      <c r="K9975" s="424"/>
      <c r="L9975" s="424"/>
    </row>
    <row r="9976" spans="1:12" ht="24" customHeight="1">
      <c r="A9976" s="300" t="s">
        <v>12986</v>
      </c>
      <c r="B9976" s="301" t="s">
        <v>13062</v>
      </c>
      <c r="C9976" s="300" t="s">
        <v>9</v>
      </c>
      <c r="D9976" s="300" t="s">
        <v>12527</v>
      </c>
      <c r="E9976" s="302" t="s">
        <v>27</v>
      </c>
      <c r="F9976" s="423" t="s">
        <v>13063</v>
      </c>
      <c r="G9976" s="423"/>
      <c r="H9976" s="423">
        <v>0.52331830000000001</v>
      </c>
      <c r="I9976" s="423"/>
      <c r="J9976" s="424">
        <v>0.1779</v>
      </c>
      <c r="K9976" s="424"/>
      <c r="L9976" s="424"/>
    </row>
    <row r="9977" spans="1:12" ht="17.100000000000001" customHeight="1">
      <c r="A9977" s="298"/>
      <c r="B9977" s="298"/>
      <c r="C9977" s="298"/>
      <c r="D9977" s="298"/>
      <c r="E9977" s="298"/>
      <c r="F9977" s="298"/>
      <c r="G9977" s="298"/>
      <c r="H9977" s="298"/>
      <c r="I9977" s="298"/>
      <c r="J9977" s="298" t="s">
        <v>12992</v>
      </c>
      <c r="K9977" s="298"/>
      <c r="L9977" s="298" t="s">
        <v>15186</v>
      </c>
    </row>
    <row r="9978" spans="1:12" ht="17.100000000000001" customHeight="1">
      <c r="A9978" s="294" t="s">
        <v>13014</v>
      </c>
      <c r="B9978" s="294"/>
      <c r="C9978" s="294"/>
      <c r="D9978" s="294"/>
      <c r="E9978" s="294"/>
      <c r="F9978" s="294"/>
      <c r="G9978" s="294"/>
      <c r="H9978" s="294"/>
      <c r="I9978" s="294"/>
      <c r="J9978" s="294"/>
      <c r="K9978" s="294"/>
      <c r="L9978" s="294"/>
    </row>
    <row r="9979" spans="1:12" ht="17.100000000000001" customHeight="1">
      <c r="A9979" s="298"/>
      <c r="B9979" s="298"/>
      <c r="C9979" s="298"/>
      <c r="D9979" s="298"/>
      <c r="E9979" s="298"/>
      <c r="F9979" s="298"/>
      <c r="G9979" s="298"/>
      <c r="H9979" s="298"/>
      <c r="I9979" s="298"/>
      <c r="J9979" s="298" t="s">
        <v>13015</v>
      </c>
      <c r="K9979" s="298"/>
      <c r="L9979" s="298" t="s">
        <v>15187</v>
      </c>
    </row>
    <row r="9980" spans="1:12" ht="17.100000000000001" customHeight="1">
      <c r="A9980" s="298"/>
      <c r="B9980" s="298"/>
      <c r="C9980" s="298"/>
      <c r="D9980" s="298"/>
      <c r="E9980" s="298"/>
      <c r="F9980" s="298"/>
      <c r="G9980" s="298"/>
      <c r="H9980" s="298"/>
      <c r="I9980" s="298"/>
      <c r="J9980" s="298" t="s">
        <v>13017</v>
      </c>
      <c r="K9980" s="298" t="s">
        <v>13018</v>
      </c>
      <c r="L9980" s="298" t="s">
        <v>13829</v>
      </c>
    </row>
    <row r="9981" spans="1:12" ht="17.100000000000001" customHeight="1">
      <c r="A9981" s="298"/>
      <c r="B9981" s="298"/>
      <c r="C9981" s="298"/>
      <c r="D9981" s="298"/>
      <c r="E9981" s="298"/>
      <c r="F9981" s="298"/>
      <c r="G9981" s="298"/>
      <c r="H9981" s="298"/>
      <c r="I9981" s="298"/>
      <c r="J9981" s="298" t="s">
        <v>13020</v>
      </c>
      <c r="K9981" s="298"/>
      <c r="L9981" s="298" t="s">
        <v>15188</v>
      </c>
    </row>
    <row r="9982" spans="1:12" ht="17.100000000000001" customHeight="1">
      <c r="A9982" s="298"/>
      <c r="B9982" s="298"/>
      <c r="C9982" s="298"/>
      <c r="D9982" s="298"/>
      <c r="E9982" s="298"/>
      <c r="F9982" s="298"/>
      <c r="G9982" s="298"/>
      <c r="H9982" s="298"/>
      <c r="I9982" s="298"/>
      <c r="J9982" s="298" t="s">
        <v>13022</v>
      </c>
      <c r="K9982" s="298" t="s">
        <v>12974</v>
      </c>
      <c r="L9982" s="298" t="s">
        <v>15189</v>
      </c>
    </row>
    <row r="9983" spans="1:12" ht="17.100000000000001" customHeight="1">
      <c r="A9983" s="298"/>
      <c r="B9983" s="298"/>
      <c r="C9983" s="298"/>
      <c r="D9983" s="298"/>
      <c r="E9983" s="298"/>
      <c r="F9983" s="298"/>
      <c r="G9983" s="298"/>
      <c r="H9983" s="298"/>
      <c r="I9983" s="298"/>
      <c r="J9983" s="298" t="s">
        <v>13024</v>
      </c>
      <c r="K9983" s="298"/>
      <c r="L9983" s="298" t="s">
        <v>15190</v>
      </c>
    </row>
    <row r="9984" spans="1:12" ht="30" customHeight="1">
      <c r="A9984" s="299"/>
      <c r="B9984" s="299"/>
      <c r="C9984" s="299"/>
      <c r="D9984" s="299"/>
      <c r="E9984" s="299"/>
      <c r="F9984" s="299"/>
      <c r="G9984" s="299"/>
      <c r="H9984" s="299"/>
      <c r="I9984" s="299"/>
      <c r="J9984" s="299"/>
      <c r="K9984" s="299"/>
      <c r="L9984" s="299"/>
    </row>
    <row r="9985" spans="1:12" ht="36" customHeight="1">
      <c r="A9985" s="295" t="s">
        <v>15191</v>
      </c>
      <c r="B9985" s="296" t="s">
        <v>15192</v>
      </c>
      <c r="C9985" s="295" t="s">
        <v>9</v>
      </c>
      <c r="D9985" s="295" t="s">
        <v>2779</v>
      </c>
      <c r="E9985" s="297" t="s">
        <v>51</v>
      </c>
      <c r="F9985" s="296"/>
      <c r="G9985" s="296"/>
      <c r="H9985" s="296"/>
      <c r="I9985" s="296"/>
      <c r="J9985" s="296"/>
      <c r="K9985" s="296"/>
      <c r="L9985" s="296"/>
    </row>
    <row r="9986" spans="1:12">
      <c r="A9986" s="414" t="s">
        <v>12977</v>
      </c>
      <c r="B9986" s="414"/>
      <c r="C9986" s="414"/>
      <c r="D9986" s="414"/>
      <c r="E9986" s="414"/>
      <c r="F9986" s="414"/>
      <c r="G9986" s="414"/>
      <c r="H9986" s="414"/>
      <c r="I9986" s="294"/>
      <c r="J9986" s="294"/>
      <c r="K9986" s="294"/>
      <c r="L9986" s="294"/>
    </row>
    <row r="9987" spans="1:12" ht="17.100000000000001" customHeight="1">
      <c r="A9987" s="294" t="s">
        <v>12978</v>
      </c>
      <c r="B9987" s="298" t="s">
        <v>12979</v>
      </c>
      <c r="C9987" s="294" t="s">
        <v>12980</v>
      </c>
      <c r="D9987" s="294" t="s">
        <v>12981</v>
      </c>
      <c r="E9987" s="299" t="s">
        <v>12982</v>
      </c>
      <c r="F9987" s="413" t="s">
        <v>12983</v>
      </c>
      <c r="G9987" s="413"/>
      <c r="H9987" s="413" t="s">
        <v>12984</v>
      </c>
      <c r="I9987" s="413"/>
      <c r="J9987" s="413" t="s">
        <v>12985</v>
      </c>
      <c r="K9987" s="413"/>
      <c r="L9987" s="413"/>
    </row>
    <row r="9988" spans="1:12" ht="24" customHeight="1">
      <c r="A9988" s="300" t="s">
        <v>12986</v>
      </c>
      <c r="B9988" s="301" t="s">
        <v>13085</v>
      </c>
      <c r="C9988" s="300" t="s">
        <v>9</v>
      </c>
      <c r="D9988" s="300" t="s">
        <v>7909</v>
      </c>
      <c r="E9988" s="302" t="s">
        <v>51</v>
      </c>
      <c r="F9988" s="423" t="s">
        <v>13086</v>
      </c>
      <c r="G9988" s="423"/>
      <c r="H9988" s="423">
        <v>3.1070000000000002E-4</v>
      </c>
      <c r="I9988" s="423"/>
      <c r="J9988" s="424">
        <v>3.2300000000000002E-2</v>
      </c>
      <c r="K9988" s="424"/>
      <c r="L9988" s="424"/>
    </row>
    <row r="9989" spans="1:12" ht="24" customHeight="1">
      <c r="A9989" s="300" t="s">
        <v>12986</v>
      </c>
      <c r="B9989" s="301" t="s">
        <v>13087</v>
      </c>
      <c r="C9989" s="300" t="s">
        <v>9</v>
      </c>
      <c r="D9989" s="300" t="s">
        <v>8873</v>
      </c>
      <c r="E9989" s="302" t="s">
        <v>51</v>
      </c>
      <c r="F9989" s="423" t="s">
        <v>13088</v>
      </c>
      <c r="G9989" s="423"/>
      <c r="H9989" s="423">
        <v>2.9600000000000001E-5</v>
      </c>
      <c r="I9989" s="423"/>
      <c r="J9989" s="424">
        <v>2.5700000000000001E-2</v>
      </c>
      <c r="K9989" s="424"/>
      <c r="L9989" s="424"/>
    </row>
    <row r="9990" spans="1:12" ht="48" customHeight="1">
      <c r="A9990" s="300" t="s">
        <v>12986</v>
      </c>
      <c r="B9990" s="301" t="s">
        <v>13089</v>
      </c>
      <c r="C9990" s="300" t="s">
        <v>9</v>
      </c>
      <c r="D9990" s="300" t="s">
        <v>9227</v>
      </c>
      <c r="E9990" s="302" t="s">
        <v>51</v>
      </c>
      <c r="F9990" s="423" t="s">
        <v>13090</v>
      </c>
      <c r="G9990" s="423"/>
      <c r="H9990" s="423">
        <v>2.0699999999999998E-5</v>
      </c>
      <c r="I9990" s="423"/>
      <c r="J9990" s="424">
        <v>2.7699999999999999E-2</v>
      </c>
      <c r="K9990" s="424"/>
      <c r="L9990" s="424"/>
    </row>
    <row r="9991" spans="1:12" ht="24" customHeight="1">
      <c r="A9991" s="300" t="s">
        <v>12986</v>
      </c>
      <c r="B9991" s="301" t="s">
        <v>13091</v>
      </c>
      <c r="C9991" s="300" t="s">
        <v>9</v>
      </c>
      <c r="D9991" s="300" t="s">
        <v>9580</v>
      </c>
      <c r="E9991" s="302" t="s">
        <v>51</v>
      </c>
      <c r="F9991" s="423" t="s">
        <v>13092</v>
      </c>
      <c r="G9991" s="423"/>
      <c r="H9991" s="423">
        <v>2.02E-5</v>
      </c>
      <c r="I9991" s="423"/>
      <c r="J9991" s="424">
        <v>1.8100000000000002E-2</v>
      </c>
      <c r="K9991" s="424"/>
      <c r="L9991" s="424"/>
    </row>
    <row r="9992" spans="1:12" ht="24" customHeight="1">
      <c r="A9992" s="300" t="s">
        <v>12986</v>
      </c>
      <c r="B9992" s="301" t="s">
        <v>12987</v>
      </c>
      <c r="C9992" s="300" t="s">
        <v>9</v>
      </c>
      <c r="D9992" s="300" t="s">
        <v>9831</v>
      </c>
      <c r="E9992" s="302" t="s">
        <v>12988</v>
      </c>
      <c r="F9992" s="423" t="s">
        <v>12989</v>
      </c>
      <c r="G9992" s="423"/>
      <c r="H9992" s="423">
        <v>7.1897000000000003E-3</v>
      </c>
      <c r="I9992" s="423"/>
      <c r="J9992" s="424">
        <v>7.2800000000000004E-2</v>
      </c>
      <c r="K9992" s="424"/>
      <c r="L9992" s="424"/>
    </row>
    <row r="9993" spans="1:12" ht="36" customHeight="1">
      <c r="A9993" s="300" t="s">
        <v>12986</v>
      </c>
      <c r="B9993" s="301" t="s">
        <v>12990</v>
      </c>
      <c r="C9993" s="300" t="s">
        <v>9</v>
      </c>
      <c r="D9993" s="300" t="s">
        <v>11426</v>
      </c>
      <c r="E9993" s="302" t="s">
        <v>51</v>
      </c>
      <c r="F9993" s="423" t="s">
        <v>12991</v>
      </c>
      <c r="G9993" s="423"/>
      <c r="H9993" s="423">
        <v>3.768E-4</v>
      </c>
      <c r="I9993" s="423"/>
      <c r="J9993" s="424">
        <v>4.9799999999999997E-2</v>
      </c>
      <c r="K9993" s="424"/>
      <c r="L9993" s="424"/>
    </row>
    <row r="9994" spans="1:12" ht="17.100000000000001" customHeight="1">
      <c r="A9994" s="298"/>
      <c r="B9994" s="298"/>
      <c r="C9994" s="298"/>
      <c r="D9994" s="298"/>
      <c r="E9994" s="298"/>
      <c r="F9994" s="298"/>
      <c r="G9994" s="298"/>
      <c r="H9994" s="298"/>
      <c r="I9994" s="298"/>
      <c r="J9994" s="298" t="s">
        <v>12992</v>
      </c>
      <c r="K9994" s="298"/>
      <c r="L9994" s="298" t="s">
        <v>12951</v>
      </c>
    </row>
    <row r="9995" spans="1:12">
      <c r="A9995" s="414" t="s">
        <v>12994</v>
      </c>
      <c r="B9995" s="414"/>
      <c r="C9995" s="414"/>
      <c r="D9995" s="414"/>
      <c r="E9995" s="414"/>
      <c r="F9995" s="414"/>
      <c r="G9995" s="414"/>
      <c r="H9995" s="414"/>
      <c r="I9995" s="294"/>
      <c r="J9995" s="294"/>
      <c r="K9995" s="294"/>
      <c r="L9995" s="294"/>
    </row>
    <row r="9996" spans="1:12" ht="17.100000000000001" customHeight="1">
      <c r="A9996" s="294" t="s">
        <v>12978</v>
      </c>
      <c r="B9996" s="298" t="s">
        <v>12979</v>
      </c>
      <c r="C9996" s="294" t="s">
        <v>12980</v>
      </c>
      <c r="D9996" s="294" t="s">
        <v>12981</v>
      </c>
      <c r="E9996" s="299" t="s">
        <v>12982</v>
      </c>
      <c r="F9996" s="413" t="s">
        <v>12983</v>
      </c>
      <c r="G9996" s="413"/>
      <c r="H9996" s="413" t="s">
        <v>12984</v>
      </c>
      <c r="I9996" s="413"/>
      <c r="J9996" s="413" t="s">
        <v>12985</v>
      </c>
      <c r="K9996" s="413"/>
      <c r="L9996" s="413"/>
    </row>
    <row r="9997" spans="1:12" ht="24" customHeight="1">
      <c r="A9997" s="300" t="s">
        <v>12986</v>
      </c>
      <c r="B9997" s="301" t="s">
        <v>13193</v>
      </c>
      <c r="C9997" s="300" t="s">
        <v>9</v>
      </c>
      <c r="D9997" s="300" t="s">
        <v>7200</v>
      </c>
      <c r="E9997" s="302" t="s">
        <v>27</v>
      </c>
      <c r="F9997" s="423" t="s">
        <v>13194</v>
      </c>
      <c r="G9997" s="423"/>
      <c r="H9997" s="423">
        <v>0.23287379999999999</v>
      </c>
      <c r="I9997" s="423"/>
      <c r="J9997" s="424">
        <v>1.1853</v>
      </c>
      <c r="K9997" s="424"/>
      <c r="L9997" s="424"/>
    </row>
    <row r="9998" spans="1:12" ht="24" customHeight="1">
      <c r="A9998" s="300" t="s">
        <v>12986</v>
      </c>
      <c r="B9998" s="301" t="s">
        <v>13195</v>
      </c>
      <c r="C9998" s="300" t="s">
        <v>9</v>
      </c>
      <c r="D9998" s="300" t="s">
        <v>8821</v>
      </c>
      <c r="E9998" s="302" t="s">
        <v>27</v>
      </c>
      <c r="F9998" s="423" t="s">
        <v>13196</v>
      </c>
      <c r="G9998" s="423"/>
      <c r="H9998" s="423">
        <v>0.30374849999999998</v>
      </c>
      <c r="I9998" s="423"/>
      <c r="J9998" s="424">
        <v>2.1840000000000002</v>
      </c>
      <c r="K9998" s="424"/>
      <c r="L9998" s="424"/>
    </row>
    <row r="9999" spans="1:12" ht="17.100000000000001" customHeight="1">
      <c r="A9999" s="298"/>
      <c r="B9999" s="298"/>
      <c r="C9999" s="298"/>
      <c r="D9999" s="298"/>
      <c r="E9999" s="298"/>
      <c r="F9999" s="298"/>
      <c r="G9999" s="298"/>
      <c r="H9999" s="298"/>
      <c r="I9999" s="298"/>
      <c r="J9999" s="298" t="s">
        <v>12992</v>
      </c>
      <c r="K9999" s="298"/>
      <c r="L9999" s="298" t="s">
        <v>15182</v>
      </c>
    </row>
    <row r="10000" spans="1:12">
      <c r="A10000" s="414" t="s">
        <v>12998</v>
      </c>
      <c r="B10000" s="414"/>
      <c r="C10000" s="414"/>
      <c r="D10000" s="414"/>
      <c r="E10000" s="414"/>
      <c r="F10000" s="414"/>
      <c r="G10000" s="414"/>
      <c r="H10000" s="414"/>
      <c r="I10000" s="294"/>
      <c r="J10000" s="294"/>
      <c r="K10000" s="294"/>
      <c r="L10000" s="294"/>
    </row>
    <row r="10001" spans="1:12" ht="17.100000000000001" customHeight="1">
      <c r="A10001" s="294" t="s">
        <v>12978</v>
      </c>
      <c r="B10001" s="298" t="s">
        <v>12979</v>
      </c>
      <c r="C10001" s="294" t="s">
        <v>12980</v>
      </c>
      <c r="D10001" s="294" t="s">
        <v>12981</v>
      </c>
      <c r="E10001" s="299" t="s">
        <v>12982</v>
      </c>
      <c r="F10001" s="413" t="s">
        <v>12983</v>
      </c>
      <c r="G10001" s="413"/>
      <c r="H10001" s="413" t="s">
        <v>12984</v>
      </c>
      <c r="I10001" s="413"/>
      <c r="J10001" s="413" t="s">
        <v>12985</v>
      </c>
      <c r="K10001" s="413"/>
      <c r="L10001" s="413"/>
    </row>
    <row r="10002" spans="1:12" ht="24" customHeight="1">
      <c r="A10002" s="300" t="s">
        <v>12986</v>
      </c>
      <c r="B10002" s="301" t="s">
        <v>13496</v>
      </c>
      <c r="C10002" s="300" t="s">
        <v>9</v>
      </c>
      <c r="D10002" s="300" t="s">
        <v>9014</v>
      </c>
      <c r="E10002" s="302" t="s">
        <v>51</v>
      </c>
      <c r="F10002" s="423" t="s">
        <v>13497</v>
      </c>
      <c r="G10002" s="423"/>
      <c r="H10002" s="423">
        <v>1.2999999999999999E-2</v>
      </c>
      <c r="I10002" s="423"/>
      <c r="J10002" s="424">
        <v>0.18</v>
      </c>
      <c r="K10002" s="424"/>
      <c r="L10002" s="424"/>
    </row>
    <row r="10003" spans="1:12" ht="24" customHeight="1">
      <c r="A10003" s="300" t="s">
        <v>12986</v>
      </c>
      <c r="B10003" s="301" t="s">
        <v>15193</v>
      </c>
      <c r="C10003" s="300" t="s">
        <v>9</v>
      </c>
      <c r="D10003" s="300" t="s">
        <v>10756</v>
      </c>
      <c r="E10003" s="302" t="s">
        <v>51</v>
      </c>
      <c r="F10003" s="423" t="s">
        <v>15194</v>
      </c>
      <c r="G10003" s="423"/>
      <c r="H10003" s="423">
        <v>1</v>
      </c>
      <c r="I10003" s="423"/>
      <c r="J10003" s="424">
        <v>36.299999999999997</v>
      </c>
      <c r="K10003" s="424"/>
      <c r="L10003" s="424"/>
    </row>
    <row r="10004" spans="1:12" ht="24" customHeight="1">
      <c r="A10004" s="300" t="s">
        <v>12986</v>
      </c>
      <c r="B10004" s="301" t="s">
        <v>13099</v>
      </c>
      <c r="C10004" s="300" t="s">
        <v>9</v>
      </c>
      <c r="D10004" s="300" t="s">
        <v>7224</v>
      </c>
      <c r="E10004" s="302" t="s">
        <v>51</v>
      </c>
      <c r="F10004" s="423" t="s">
        <v>13100</v>
      </c>
      <c r="G10004" s="423"/>
      <c r="H10004" s="423">
        <v>3.6698E-3</v>
      </c>
      <c r="I10004" s="423"/>
      <c r="J10004" s="424">
        <v>3.3700000000000001E-2</v>
      </c>
      <c r="K10004" s="424"/>
      <c r="L10004" s="424"/>
    </row>
    <row r="10005" spans="1:12" ht="24" customHeight="1">
      <c r="A10005" s="300" t="s">
        <v>12986</v>
      </c>
      <c r="B10005" s="301" t="s">
        <v>13101</v>
      </c>
      <c r="C10005" s="300" t="s">
        <v>9</v>
      </c>
      <c r="D10005" s="300" t="s">
        <v>7359</v>
      </c>
      <c r="E10005" s="302" t="s">
        <v>51</v>
      </c>
      <c r="F10005" s="423" t="s">
        <v>13102</v>
      </c>
      <c r="G10005" s="423"/>
      <c r="H10005" s="423">
        <v>1.184E-4</v>
      </c>
      <c r="I10005" s="423"/>
      <c r="J10005" s="424">
        <v>1.52E-2</v>
      </c>
      <c r="K10005" s="424"/>
      <c r="L10005" s="424"/>
    </row>
    <row r="10006" spans="1:12" ht="24" customHeight="1">
      <c r="A10006" s="300" t="s">
        <v>12986</v>
      </c>
      <c r="B10006" s="301" t="s">
        <v>13103</v>
      </c>
      <c r="C10006" s="300" t="s">
        <v>9</v>
      </c>
      <c r="D10006" s="300" t="s">
        <v>8851</v>
      </c>
      <c r="E10006" s="302" t="s">
        <v>51</v>
      </c>
      <c r="F10006" s="423" t="s">
        <v>13104</v>
      </c>
      <c r="G10006" s="423"/>
      <c r="H10006" s="423">
        <v>9.48E-5</v>
      </c>
      <c r="I10006" s="423"/>
      <c r="J10006" s="424">
        <v>1.84E-2</v>
      </c>
      <c r="K10006" s="424"/>
      <c r="L10006" s="424"/>
    </row>
    <row r="10007" spans="1:12" ht="24" customHeight="1">
      <c r="A10007" s="300" t="s">
        <v>12986</v>
      </c>
      <c r="B10007" s="301" t="s">
        <v>13105</v>
      </c>
      <c r="C10007" s="300" t="s">
        <v>9</v>
      </c>
      <c r="D10007" s="300" t="s">
        <v>8852</v>
      </c>
      <c r="E10007" s="302" t="s">
        <v>51</v>
      </c>
      <c r="F10007" s="423" t="s">
        <v>13106</v>
      </c>
      <c r="G10007" s="423"/>
      <c r="H10007" s="423">
        <v>2.02E-5</v>
      </c>
      <c r="I10007" s="423"/>
      <c r="J10007" s="424">
        <v>1.11E-2</v>
      </c>
      <c r="K10007" s="424"/>
      <c r="L10007" s="424"/>
    </row>
    <row r="10008" spans="1:12" ht="24" customHeight="1">
      <c r="A10008" s="300" t="s">
        <v>12986</v>
      </c>
      <c r="B10008" s="301" t="s">
        <v>13107</v>
      </c>
      <c r="C10008" s="300" t="s">
        <v>9</v>
      </c>
      <c r="D10008" s="300" t="s">
        <v>9000</v>
      </c>
      <c r="E10008" s="302" t="s">
        <v>51</v>
      </c>
      <c r="F10008" s="423" t="s">
        <v>13108</v>
      </c>
      <c r="G10008" s="423"/>
      <c r="H10008" s="423">
        <v>4.1770000000000002E-3</v>
      </c>
      <c r="I10008" s="423"/>
      <c r="J10008" s="424">
        <v>2.8299999999999999E-2</v>
      </c>
      <c r="K10008" s="424"/>
      <c r="L10008" s="424"/>
    </row>
    <row r="10009" spans="1:12" ht="24" customHeight="1">
      <c r="A10009" s="300" t="s">
        <v>12986</v>
      </c>
      <c r="B10009" s="301" t="s">
        <v>13109</v>
      </c>
      <c r="C10009" s="300" t="s">
        <v>9</v>
      </c>
      <c r="D10009" s="300" t="s">
        <v>9574</v>
      </c>
      <c r="E10009" s="302" t="s">
        <v>51</v>
      </c>
      <c r="F10009" s="423" t="s">
        <v>13110</v>
      </c>
      <c r="G10009" s="423"/>
      <c r="H10009" s="423">
        <v>1.3247000000000001E-3</v>
      </c>
      <c r="I10009" s="423"/>
      <c r="J10009" s="424">
        <v>1.17E-2</v>
      </c>
      <c r="K10009" s="424"/>
      <c r="L10009" s="424"/>
    </row>
    <row r="10010" spans="1:12" ht="24" customHeight="1">
      <c r="A10010" s="300" t="s">
        <v>12986</v>
      </c>
      <c r="B10010" s="301" t="s">
        <v>13111</v>
      </c>
      <c r="C10010" s="300" t="s">
        <v>9</v>
      </c>
      <c r="D10010" s="300" t="s">
        <v>10714</v>
      </c>
      <c r="E10010" s="302" t="s">
        <v>93</v>
      </c>
      <c r="F10010" s="423" t="s">
        <v>13112</v>
      </c>
      <c r="G10010" s="423"/>
      <c r="H10010" s="423">
        <v>6.9620000000000001E-4</v>
      </c>
      <c r="I10010" s="423"/>
      <c r="J10010" s="424">
        <v>1.06E-2</v>
      </c>
      <c r="K10010" s="424"/>
      <c r="L10010" s="424"/>
    </row>
    <row r="10011" spans="1:12" ht="24" customHeight="1">
      <c r="A10011" s="300" t="s">
        <v>12986</v>
      </c>
      <c r="B10011" s="301" t="s">
        <v>13113</v>
      </c>
      <c r="C10011" s="300" t="s">
        <v>9</v>
      </c>
      <c r="D10011" s="300" t="s">
        <v>10809</v>
      </c>
      <c r="E10011" s="302" t="s">
        <v>51</v>
      </c>
      <c r="F10011" s="423" t="s">
        <v>13114</v>
      </c>
      <c r="G10011" s="423"/>
      <c r="H10011" s="423">
        <v>6.9620000000000001E-4</v>
      </c>
      <c r="I10011" s="423"/>
      <c r="J10011" s="424">
        <v>8.3999999999999995E-3</v>
      </c>
      <c r="K10011" s="424"/>
      <c r="L10011" s="424"/>
    </row>
    <row r="10012" spans="1:12" ht="24" customHeight="1">
      <c r="A10012" s="300" t="s">
        <v>12986</v>
      </c>
      <c r="B10012" s="301" t="s">
        <v>13115</v>
      </c>
      <c r="C10012" s="300" t="s">
        <v>9</v>
      </c>
      <c r="D10012" s="300" t="s">
        <v>10810</v>
      </c>
      <c r="E10012" s="302" t="s">
        <v>51</v>
      </c>
      <c r="F10012" s="423" t="s">
        <v>13116</v>
      </c>
      <c r="G10012" s="423"/>
      <c r="H10012" s="423">
        <v>6.9620000000000001E-4</v>
      </c>
      <c r="I10012" s="423"/>
      <c r="J10012" s="424">
        <v>1.8499999999999999E-2</v>
      </c>
      <c r="K10012" s="424"/>
      <c r="L10012" s="424"/>
    </row>
    <row r="10013" spans="1:12" ht="24" customHeight="1">
      <c r="A10013" s="300" t="s">
        <v>12986</v>
      </c>
      <c r="B10013" s="301" t="s">
        <v>13117</v>
      </c>
      <c r="C10013" s="300" t="s">
        <v>9</v>
      </c>
      <c r="D10013" s="300" t="s">
        <v>10837</v>
      </c>
      <c r="E10013" s="302" t="s">
        <v>51</v>
      </c>
      <c r="F10013" s="423" t="s">
        <v>13118</v>
      </c>
      <c r="G10013" s="423"/>
      <c r="H10013" s="423">
        <v>2.37E-5</v>
      </c>
      <c r="I10013" s="423"/>
      <c r="J10013" s="424">
        <v>1.06E-2</v>
      </c>
      <c r="K10013" s="424"/>
      <c r="L10013" s="424"/>
    </row>
    <row r="10014" spans="1:12" ht="24" customHeight="1">
      <c r="A10014" s="300" t="s">
        <v>12986</v>
      </c>
      <c r="B10014" s="301" t="s">
        <v>13003</v>
      </c>
      <c r="C10014" s="300" t="s">
        <v>9</v>
      </c>
      <c r="D10014" s="300" t="s">
        <v>7216</v>
      </c>
      <c r="E10014" s="302" t="s">
        <v>51</v>
      </c>
      <c r="F10014" s="423" t="s">
        <v>13004</v>
      </c>
      <c r="G10014" s="423"/>
      <c r="H10014" s="423">
        <v>1.3943E-3</v>
      </c>
      <c r="I10014" s="423"/>
      <c r="J10014" s="424">
        <v>4.6600000000000003E-2</v>
      </c>
      <c r="K10014" s="424"/>
      <c r="L10014" s="424"/>
    </row>
    <row r="10015" spans="1:12" ht="24" customHeight="1">
      <c r="A10015" s="300" t="s">
        <v>12986</v>
      </c>
      <c r="B10015" s="301" t="s">
        <v>13005</v>
      </c>
      <c r="C10015" s="300" t="s">
        <v>9</v>
      </c>
      <c r="D10015" s="300" t="s">
        <v>7393</v>
      </c>
      <c r="E10015" s="302" t="s">
        <v>12988</v>
      </c>
      <c r="F10015" s="423" t="s">
        <v>13006</v>
      </c>
      <c r="G10015" s="423"/>
      <c r="H10015" s="423">
        <v>8.3889999999999995E-4</v>
      </c>
      <c r="I10015" s="423"/>
      <c r="J10015" s="424">
        <v>4.53E-2</v>
      </c>
      <c r="K10015" s="424"/>
      <c r="L10015" s="424"/>
    </row>
    <row r="10016" spans="1:12" ht="24" customHeight="1">
      <c r="A10016" s="300" t="s">
        <v>12986</v>
      </c>
      <c r="B10016" s="301" t="s">
        <v>13007</v>
      </c>
      <c r="C10016" s="300" t="s">
        <v>9</v>
      </c>
      <c r="D10016" s="300" t="s">
        <v>10619</v>
      </c>
      <c r="E10016" s="302" t="s">
        <v>51</v>
      </c>
      <c r="F10016" s="423" t="s">
        <v>13008</v>
      </c>
      <c r="G10016" s="423"/>
      <c r="H10016" s="423">
        <v>6.5070000000000004E-4</v>
      </c>
      <c r="I10016" s="423"/>
      <c r="J10016" s="424">
        <v>0.1244</v>
      </c>
      <c r="K10016" s="424"/>
      <c r="L10016" s="424"/>
    </row>
    <row r="10017" spans="1:12" ht="24" customHeight="1">
      <c r="A10017" s="300" t="s">
        <v>12986</v>
      </c>
      <c r="B10017" s="301" t="s">
        <v>13009</v>
      </c>
      <c r="C10017" s="300" t="s">
        <v>9</v>
      </c>
      <c r="D10017" s="300" t="s">
        <v>10769</v>
      </c>
      <c r="E10017" s="302" t="s">
        <v>51</v>
      </c>
      <c r="F10017" s="423" t="s">
        <v>13010</v>
      </c>
      <c r="G10017" s="423"/>
      <c r="H10017" s="423">
        <v>5.8491700000000001E-2</v>
      </c>
      <c r="I10017" s="423"/>
      <c r="J10017" s="424">
        <v>7.3700000000000002E-2</v>
      </c>
      <c r="K10017" s="424"/>
      <c r="L10017" s="424"/>
    </row>
    <row r="10018" spans="1:12" ht="24" customHeight="1">
      <c r="A10018" s="300" t="s">
        <v>12986</v>
      </c>
      <c r="B10018" s="301" t="s">
        <v>13011</v>
      </c>
      <c r="C10018" s="300" t="s">
        <v>9</v>
      </c>
      <c r="D10018" s="300" t="s">
        <v>10929</v>
      </c>
      <c r="E10018" s="302" t="s">
        <v>51</v>
      </c>
      <c r="F10018" s="423" t="s">
        <v>13012</v>
      </c>
      <c r="G10018" s="423"/>
      <c r="H10018" s="423">
        <v>5.6389999999999999E-4</v>
      </c>
      <c r="I10018" s="423"/>
      <c r="J10018" s="424">
        <v>8.48E-2</v>
      </c>
      <c r="K10018" s="424"/>
      <c r="L10018" s="424"/>
    </row>
    <row r="10019" spans="1:12" ht="17.100000000000001" customHeight="1">
      <c r="A10019" s="298"/>
      <c r="B10019" s="298"/>
      <c r="C10019" s="298"/>
      <c r="D10019" s="298"/>
      <c r="E10019" s="298"/>
      <c r="F10019" s="298"/>
      <c r="G10019" s="298"/>
      <c r="H10019" s="298"/>
      <c r="I10019" s="298"/>
      <c r="J10019" s="298" t="s">
        <v>12992</v>
      </c>
      <c r="K10019" s="298"/>
      <c r="L10019" s="298" t="s">
        <v>15195</v>
      </c>
    </row>
    <row r="10020" spans="1:12">
      <c r="A10020" s="414" t="s">
        <v>13056</v>
      </c>
      <c r="B10020" s="414"/>
      <c r="C10020" s="414"/>
      <c r="D10020" s="414"/>
      <c r="E10020" s="414"/>
      <c r="F10020" s="414"/>
      <c r="G10020" s="414"/>
      <c r="H10020" s="414"/>
      <c r="I10020" s="294"/>
      <c r="J10020" s="294"/>
      <c r="K10020" s="294"/>
      <c r="L10020" s="294"/>
    </row>
    <row r="10021" spans="1:12" ht="17.100000000000001" customHeight="1">
      <c r="A10021" s="294" t="s">
        <v>12978</v>
      </c>
      <c r="B10021" s="298" t="s">
        <v>12979</v>
      </c>
      <c r="C10021" s="294" t="s">
        <v>12980</v>
      </c>
      <c r="D10021" s="294" t="s">
        <v>12981</v>
      </c>
      <c r="E10021" s="299" t="s">
        <v>12982</v>
      </c>
      <c r="F10021" s="413" t="s">
        <v>12983</v>
      </c>
      <c r="G10021" s="413"/>
      <c r="H10021" s="413" t="s">
        <v>12984</v>
      </c>
      <c r="I10021" s="413"/>
      <c r="J10021" s="413" t="s">
        <v>12985</v>
      </c>
      <c r="K10021" s="413"/>
      <c r="L10021" s="413"/>
    </row>
    <row r="10022" spans="1:12" ht="24" customHeight="1">
      <c r="A10022" s="300" t="s">
        <v>12986</v>
      </c>
      <c r="B10022" s="301" t="s">
        <v>13057</v>
      </c>
      <c r="C10022" s="300" t="s">
        <v>9</v>
      </c>
      <c r="D10022" s="300" t="s">
        <v>12549</v>
      </c>
      <c r="E10022" s="302" t="s">
        <v>27</v>
      </c>
      <c r="F10022" s="423" t="s">
        <v>12948</v>
      </c>
      <c r="G10022" s="423"/>
      <c r="H10022" s="423">
        <v>0.52331830000000001</v>
      </c>
      <c r="I10022" s="423"/>
      <c r="J10022" s="424">
        <v>0.3402</v>
      </c>
      <c r="K10022" s="424"/>
      <c r="L10022" s="424"/>
    </row>
    <row r="10023" spans="1:12" ht="17.100000000000001" customHeight="1">
      <c r="A10023" s="298"/>
      <c r="B10023" s="298"/>
      <c r="C10023" s="298"/>
      <c r="D10023" s="298"/>
      <c r="E10023" s="298"/>
      <c r="F10023" s="298"/>
      <c r="G10023" s="298"/>
      <c r="H10023" s="298"/>
      <c r="I10023" s="298"/>
      <c r="J10023" s="298" t="s">
        <v>12992</v>
      </c>
      <c r="K10023" s="298"/>
      <c r="L10023" s="298" t="s">
        <v>13063</v>
      </c>
    </row>
    <row r="10024" spans="1:12">
      <c r="A10024" s="414" t="s">
        <v>13058</v>
      </c>
      <c r="B10024" s="414"/>
      <c r="C10024" s="414"/>
      <c r="D10024" s="414"/>
      <c r="E10024" s="414"/>
      <c r="F10024" s="414"/>
      <c r="G10024" s="414"/>
      <c r="H10024" s="414"/>
      <c r="I10024" s="294"/>
      <c r="J10024" s="294"/>
      <c r="K10024" s="294"/>
      <c r="L10024" s="294"/>
    </row>
    <row r="10025" spans="1:12" ht="17.100000000000001" customHeight="1">
      <c r="A10025" s="294" t="s">
        <v>12978</v>
      </c>
      <c r="B10025" s="298" t="s">
        <v>12979</v>
      </c>
      <c r="C10025" s="294" t="s">
        <v>12980</v>
      </c>
      <c r="D10025" s="294" t="s">
        <v>12981</v>
      </c>
      <c r="E10025" s="299" t="s">
        <v>12982</v>
      </c>
      <c r="F10025" s="413" t="s">
        <v>12983</v>
      </c>
      <c r="G10025" s="413"/>
      <c r="H10025" s="413" t="s">
        <v>12984</v>
      </c>
      <c r="I10025" s="413"/>
      <c r="J10025" s="413" t="s">
        <v>12985</v>
      </c>
      <c r="K10025" s="413"/>
      <c r="L10025" s="413"/>
    </row>
    <row r="10026" spans="1:12" ht="24" customHeight="1">
      <c r="A10026" s="300" t="s">
        <v>12986</v>
      </c>
      <c r="B10026" s="301" t="s">
        <v>13059</v>
      </c>
      <c r="C10026" s="300" t="s">
        <v>9</v>
      </c>
      <c r="D10026" s="300" t="s">
        <v>12535</v>
      </c>
      <c r="E10026" s="302" t="s">
        <v>27</v>
      </c>
      <c r="F10026" s="423" t="s">
        <v>12936</v>
      </c>
      <c r="G10026" s="423"/>
      <c r="H10026" s="423">
        <v>0.52331830000000001</v>
      </c>
      <c r="I10026" s="423"/>
      <c r="J10026" s="424">
        <v>2.6200000000000001E-2</v>
      </c>
      <c r="K10026" s="424"/>
      <c r="L10026" s="424"/>
    </row>
    <row r="10027" spans="1:12" ht="17.100000000000001" customHeight="1">
      <c r="A10027" s="298"/>
      <c r="B10027" s="298"/>
      <c r="C10027" s="298"/>
      <c r="D10027" s="298"/>
      <c r="E10027" s="298"/>
      <c r="F10027" s="298"/>
      <c r="G10027" s="298"/>
      <c r="H10027" s="298"/>
      <c r="I10027" s="298"/>
      <c r="J10027" s="298" t="s">
        <v>12992</v>
      </c>
      <c r="K10027" s="298"/>
      <c r="L10027" s="298" t="s">
        <v>12929</v>
      </c>
    </row>
    <row r="10028" spans="1:12">
      <c r="A10028" s="414" t="s">
        <v>13060</v>
      </c>
      <c r="B10028" s="414"/>
      <c r="C10028" s="414"/>
      <c r="D10028" s="414"/>
      <c r="E10028" s="414"/>
      <c r="F10028" s="414"/>
      <c r="G10028" s="414"/>
      <c r="H10028" s="414"/>
      <c r="I10028" s="294"/>
      <c r="J10028" s="294"/>
      <c r="K10028" s="294"/>
      <c r="L10028" s="294"/>
    </row>
    <row r="10029" spans="1:12" ht="17.100000000000001" customHeight="1">
      <c r="A10029" s="294" t="s">
        <v>12978</v>
      </c>
      <c r="B10029" s="298" t="s">
        <v>12979</v>
      </c>
      <c r="C10029" s="294" t="s">
        <v>12980</v>
      </c>
      <c r="D10029" s="294" t="s">
        <v>12981</v>
      </c>
      <c r="E10029" s="299" t="s">
        <v>12982</v>
      </c>
      <c r="F10029" s="413" t="s">
        <v>12983</v>
      </c>
      <c r="G10029" s="413"/>
      <c r="H10029" s="413" t="s">
        <v>12984</v>
      </c>
      <c r="I10029" s="413"/>
      <c r="J10029" s="413" t="s">
        <v>12985</v>
      </c>
      <c r="K10029" s="413"/>
      <c r="L10029" s="413"/>
    </row>
    <row r="10030" spans="1:12" ht="24" customHeight="1">
      <c r="A10030" s="300" t="s">
        <v>12986</v>
      </c>
      <c r="B10030" s="301" t="s">
        <v>13061</v>
      </c>
      <c r="C10030" s="300" t="s">
        <v>9</v>
      </c>
      <c r="D10030" s="300" t="s">
        <v>12522</v>
      </c>
      <c r="E10030" s="302" t="s">
        <v>27</v>
      </c>
      <c r="F10030" s="423" t="s">
        <v>12964</v>
      </c>
      <c r="G10030" s="423"/>
      <c r="H10030" s="423">
        <v>0.52331830000000001</v>
      </c>
      <c r="I10030" s="423"/>
      <c r="J10030" s="424">
        <v>1.3240000000000001</v>
      </c>
      <c r="K10030" s="424"/>
      <c r="L10030" s="424"/>
    </row>
    <row r="10031" spans="1:12" ht="24" customHeight="1">
      <c r="A10031" s="300" t="s">
        <v>12986</v>
      </c>
      <c r="B10031" s="301" t="s">
        <v>13062</v>
      </c>
      <c r="C10031" s="300" t="s">
        <v>9</v>
      </c>
      <c r="D10031" s="300" t="s">
        <v>12527</v>
      </c>
      <c r="E10031" s="302" t="s">
        <v>27</v>
      </c>
      <c r="F10031" s="423" t="s">
        <v>13063</v>
      </c>
      <c r="G10031" s="423"/>
      <c r="H10031" s="423">
        <v>0.52331830000000001</v>
      </c>
      <c r="I10031" s="423"/>
      <c r="J10031" s="424">
        <v>0.1779</v>
      </c>
      <c r="K10031" s="424"/>
      <c r="L10031" s="424"/>
    </row>
    <row r="10032" spans="1:12" ht="17.100000000000001" customHeight="1">
      <c r="A10032" s="298"/>
      <c r="B10032" s="298"/>
      <c r="C10032" s="298"/>
      <c r="D10032" s="298"/>
      <c r="E10032" s="298"/>
      <c r="F10032" s="298"/>
      <c r="G10032" s="298"/>
      <c r="H10032" s="298"/>
      <c r="I10032" s="298"/>
      <c r="J10032" s="298" t="s">
        <v>12992</v>
      </c>
      <c r="K10032" s="298"/>
      <c r="L10032" s="298" t="s">
        <v>15186</v>
      </c>
    </row>
    <row r="10033" spans="1:12" ht="17.100000000000001" customHeight="1">
      <c r="A10033" s="294" t="s">
        <v>13014</v>
      </c>
      <c r="B10033" s="294"/>
      <c r="C10033" s="294"/>
      <c r="D10033" s="294"/>
      <c r="E10033" s="294"/>
      <c r="F10033" s="294"/>
      <c r="G10033" s="294"/>
      <c r="H10033" s="294"/>
      <c r="I10033" s="294"/>
      <c r="J10033" s="294"/>
      <c r="K10033" s="294"/>
      <c r="L10033" s="294"/>
    </row>
    <row r="10034" spans="1:12" ht="17.100000000000001" customHeight="1">
      <c r="A10034" s="298"/>
      <c r="B10034" s="298"/>
      <c r="C10034" s="298"/>
      <c r="D10034" s="298"/>
      <c r="E10034" s="298"/>
      <c r="F10034" s="298"/>
      <c r="G10034" s="298"/>
      <c r="H10034" s="298"/>
      <c r="I10034" s="298"/>
      <c r="J10034" s="298" t="s">
        <v>13015</v>
      </c>
      <c r="K10034" s="298"/>
      <c r="L10034" s="298" t="s">
        <v>15196</v>
      </c>
    </row>
    <row r="10035" spans="1:12" ht="17.100000000000001" customHeight="1">
      <c r="A10035" s="298"/>
      <c r="B10035" s="298"/>
      <c r="C10035" s="298"/>
      <c r="D10035" s="298"/>
      <c r="E10035" s="298"/>
      <c r="F10035" s="298"/>
      <c r="G10035" s="298"/>
      <c r="H10035" s="298"/>
      <c r="I10035" s="298"/>
      <c r="J10035" s="298" t="s">
        <v>13017</v>
      </c>
      <c r="K10035" s="298" t="s">
        <v>13018</v>
      </c>
      <c r="L10035" s="298" t="s">
        <v>13829</v>
      </c>
    </row>
    <row r="10036" spans="1:12" ht="17.100000000000001" customHeight="1">
      <c r="A10036" s="298"/>
      <c r="B10036" s="298"/>
      <c r="C10036" s="298"/>
      <c r="D10036" s="298"/>
      <c r="E10036" s="298"/>
      <c r="F10036" s="298"/>
      <c r="G10036" s="298"/>
      <c r="H10036" s="298"/>
      <c r="I10036" s="298"/>
      <c r="J10036" s="298" t="s">
        <v>13020</v>
      </c>
      <c r="K10036" s="298"/>
      <c r="L10036" s="298" t="s">
        <v>15197</v>
      </c>
    </row>
    <row r="10037" spans="1:12" ht="17.100000000000001" customHeight="1">
      <c r="A10037" s="298"/>
      <c r="B10037" s="298"/>
      <c r="C10037" s="298"/>
      <c r="D10037" s="298"/>
      <c r="E10037" s="298"/>
      <c r="F10037" s="298"/>
      <c r="G10037" s="298"/>
      <c r="H10037" s="298"/>
      <c r="I10037" s="298"/>
      <c r="J10037" s="298" t="s">
        <v>13022</v>
      </c>
      <c r="K10037" s="298" t="s">
        <v>12974</v>
      </c>
      <c r="L10037" s="298" t="s">
        <v>15198</v>
      </c>
    </row>
    <row r="10038" spans="1:12" ht="17.100000000000001" customHeight="1">
      <c r="A10038" s="298"/>
      <c r="B10038" s="298"/>
      <c r="C10038" s="298"/>
      <c r="D10038" s="298"/>
      <c r="E10038" s="298"/>
      <c r="F10038" s="298"/>
      <c r="G10038" s="298"/>
      <c r="H10038" s="298"/>
      <c r="I10038" s="298"/>
      <c r="J10038" s="298" t="s">
        <v>13024</v>
      </c>
      <c r="K10038" s="298"/>
      <c r="L10038" s="298" t="s">
        <v>15199</v>
      </c>
    </row>
    <row r="10039" spans="1:12" ht="30" customHeight="1">
      <c r="A10039" s="299"/>
      <c r="B10039" s="299"/>
      <c r="C10039" s="299"/>
      <c r="D10039" s="299"/>
      <c r="E10039" s="299"/>
      <c r="F10039" s="299"/>
      <c r="G10039" s="299"/>
      <c r="H10039" s="299"/>
      <c r="I10039" s="299"/>
      <c r="J10039" s="299"/>
      <c r="K10039" s="299"/>
      <c r="L10039" s="299"/>
    </row>
    <row r="10040" spans="1:12" ht="24" customHeight="1">
      <c r="A10040" s="295" t="s">
        <v>15200</v>
      </c>
      <c r="B10040" s="296" t="s">
        <v>15201</v>
      </c>
      <c r="C10040" s="295" t="s">
        <v>9</v>
      </c>
      <c r="D10040" s="295" t="s">
        <v>2817</v>
      </c>
      <c r="E10040" s="297" t="s">
        <v>51</v>
      </c>
      <c r="F10040" s="296"/>
      <c r="G10040" s="296"/>
      <c r="H10040" s="296"/>
      <c r="I10040" s="296"/>
      <c r="J10040" s="296"/>
      <c r="K10040" s="296"/>
      <c r="L10040" s="296"/>
    </row>
    <row r="10041" spans="1:12">
      <c r="A10041" s="414" t="s">
        <v>12977</v>
      </c>
      <c r="B10041" s="414"/>
      <c r="C10041" s="414"/>
      <c r="D10041" s="414"/>
      <c r="E10041" s="414"/>
      <c r="F10041" s="414"/>
      <c r="G10041" s="414"/>
      <c r="H10041" s="414"/>
      <c r="I10041" s="294"/>
      <c r="J10041" s="294"/>
      <c r="K10041" s="294"/>
      <c r="L10041" s="294"/>
    </row>
    <row r="10042" spans="1:12" ht="17.100000000000001" customHeight="1">
      <c r="A10042" s="294" t="s">
        <v>12978</v>
      </c>
      <c r="B10042" s="298" t="s">
        <v>12979</v>
      </c>
      <c r="C10042" s="294" t="s">
        <v>12980</v>
      </c>
      <c r="D10042" s="294" t="s">
        <v>12981</v>
      </c>
      <c r="E10042" s="299" t="s">
        <v>12982</v>
      </c>
      <c r="F10042" s="413" t="s">
        <v>12983</v>
      </c>
      <c r="G10042" s="413"/>
      <c r="H10042" s="413" t="s">
        <v>12984</v>
      </c>
      <c r="I10042" s="413"/>
      <c r="J10042" s="413" t="s">
        <v>12985</v>
      </c>
      <c r="K10042" s="413"/>
      <c r="L10042" s="413"/>
    </row>
    <row r="10043" spans="1:12" ht="24" customHeight="1">
      <c r="A10043" s="300" t="s">
        <v>12986</v>
      </c>
      <c r="B10043" s="301" t="s">
        <v>13085</v>
      </c>
      <c r="C10043" s="300" t="s">
        <v>9</v>
      </c>
      <c r="D10043" s="300" t="s">
        <v>7909</v>
      </c>
      <c r="E10043" s="302" t="s">
        <v>51</v>
      </c>
      <c r="F10043" s="423" t="s">
        <v>13086</v>
      </c>
      <c r="G10043" s="423"/>
      <c r="H10043" s="423">
        <v>2.3460000000000001E-4</v>
      </c>
      <c r="I10043" s="423"/>
      <c r="J10043" s="424">
        <v>2.4400000000000002E-2</v>
      </c>
      <c r="K10043" s="424"/>
      <c r="L10043" s="424"/>
    </row>
    <row r="10044" spans="1:12" ht="24" customHeight="1">
      <c r="A10044" s="300" t="s">
        <v>12986</v>
      </c>
      <c r="B10044" s="301" t="s">
        <v>13087</v>
      </c>
      <c r="C10044" s="300" t="s">
        <v>9</v>
      </c>
      <c r="D10044" s="300" t="s">
        <v>8873</v>
      </c>
      <c r="E10044" s="302" t="s">
        <v>51</v>
      </c>
      <c r="F10044" s="423" t="s">
        <v>13088</v>
      </c>
      <c r="G10044" s="423"/>
      <c r="H10044" s="423">
        <v>2.23E-5</v>
      </c>
      <c r="I10044" s="423"/>
      <c r="J10044" s="424">
        <v>1.9400000000000001E-2</v>
      </c>
      <c r="K10044" s="424"/>
      <c r="L10044" s="424"/>
    </row>
    <row r="10045" spans="1:12" ht="48" customHeight="1">
      <c r="A10045" s="300" t="s">
        <v>12986</v>
      </c>
      <c r="B10045" s="301" t="s">
        <v>13089</v>
      </c>
      <c r="C10045" s="300" t="s">
        <v>9</v>
      </c>
      <c r="D10045" s="300" t="s">
        <v>9227</v>
      </c>
      <c r="E10045" s="302" t="s">
        <v>51</v>
      </c>
      <c r="F10045" s="423" t="s">
        <v>13090</v>
      </c>
      <c r="G10045" s="423"/>
      <c r="H10045" s="423">
        <v>1.56E-5</v>
      </c>
      <c r="I10045" s="423"/>
      <c r="J10045" s="424">
        <v>2.0899999999999998E-2</v>
      </c>
      <c r="K10045" s="424"/>
      <c r="L10045" s="424"/>
    </row>
    <row r="10046" spans="1:12" ht="24" customHeight="1">
      <c r="A10046" s="300" t="s">
        <v>12986</v>
      </c>
      <c r="B10046" s="301" t="s">
        <v>13091</v>
      </c>
      <c r="C10046" s="300" t="s">
        <v>9</v>
      </c>
      <c r="D10046" s="300" t="s">
        <v>9580</v>
      </c>
      <c r="E10046" s="302" t="s">
        <v>51</v>
      </c>
      <c r="F10046" s="423" t="s">
        <v>13092</v>
      </c>
      <c r="G10046" s="423"/>
      <c r="H10046" s="423">
        <v>1.5400000000000002E-5</v>
      </c>
      <c r="I10046" s="423"/>
      <c r="J10046" s="424">
        <v>1.38E-2</v>
      </c>
      <c r="K10046" s="424"/>
      <c r="L10046" s="424"/>
    </row>
    <row r="10047" spans="1:12" ht="24" customHeight="1">
      <c r="A10047" s="300" t="s">
        <v>12986</v>
      </c>
      <c r="B10047" s="301" t="s">
        <v>12987</v>
      </c>
      <c r="C10047" s="300" t="s">
        <v>9</v>
      </c>
      <c r="D10047" s="300" t="s">
        <v>9831</v>
      </c>
      <c r="E10047" s="302" t="s">
        <v>12988</v>
      </c>
      <c r="F10047" s="423" t="s">
        <v>12989</v>
      </c>
      <c r="G10047" s="423"/>
      <c r="H10047" s="423">
        <v>5.4307000000000001E-3</v>
      </c>
      <c r="I10047" s="423"/>
      <c r="J10047" s="424">
        <v>5.5E-2</v>
      </c>
      <c r="K10047" s="424"/>
      <c r="L10047" s="424"/>
    </row>
    <row r="10048" spans="1:12" ht="36" customHeight="1">
      <c r="A10048" s="300" t="s">
        <v>12986</v>
      </c>
      <c r="B10048" s="301" t="s">
        <v>12990</v>
      </c>
      <c r="C10048" s="300" t="s">
        <v>9</v>
      </c>
      <c r="D10048" s="300" t="s">
        <v>11426</v>
      </c>
      <c r="E10048" s="302" t="s">
        <v>51</v>
      </c>
      <c r="F10048" s="423" t="s">
        <v>12991</v>
      </c>
      <c r="G10048" s="423"/>
      <c r="H10048" s="423">
        <v>2.8459999999999998E-4</v>
      </c>
      <c r="I10048" s="423"/>
      <c r="J10048" s="424">
        <v>3.7600000000000001E-2</v>
      </c>
      <c r="K10048" s="424"/>
      <c r="L10048" s="424"/>
    </row>
    <row r="10049" spans="1:12" ht="17.100000000000001" customHeight="1">
      <c r="A10049" s="298"/>
      <c r="B10049" s="298"/>
      <c r="C10049" s="298"/>
      <c r="D10049" s="298"/>
      <c r="E10049" s="298"/>
      <c r="F10049" s="298"/>
      <c r="G10049" s="298"/>
      <c r="H10049" s="298"/>
      <c r="I10049" s="298"/>
      <c r="J10049" s="298" t="s">
        <v>12992</v>
      </c>
      <c r="K10049" s="298"/>
      <c r="L10049" s="298" t="s">
        <v>12921</v>
      </c>
    </row>
    <row r="10050" spans="1:12">
      <c r="A10050" s="414" t="s">
        <v>12994</v>
      </c>
      <c r="B10050" s="414"/>
      <c r="C10050" s="414"/>
      <c r="D10050" s="414"/>
      <c r="E10050" s="414"/>
      <c r="F10050" s="414"/>
      <c r="G10050" s="414"/>
      <c r="H10050" s="414"/>
      <c r="I10050" s="294"/>
      <c r="J10050" s="294"/>
      <c r="K10050" s="294"/>
      <c r="L10050" s="294"/>
    </row>
    <row r="10051" spans="1:12" ht="17.100000000000001" customHeight="1">
      <c r="A10051" s="294" t="s">
        <v>12978</v>
      </c>
      <c r="B10051" s="298" t="s">
        <v>12979</v>
      </c>
      <c r="C10051" s="294" t="s">
        <v>12980</v>
      </c>
      <c r="D10051" s="294" t="s">
        <v>12981</v>
      </c>
      <c r="E10051" s="299" t="s">
        <v>12982</v>
      </c>
      <c r="F10051" s="413" t="s">
        <v>12983</v>
      </c>
      <c r="G10051" s="413"/>
      <c r="H10051" s="413" t="s">
        <v>12984</v>
      </c>
      <c r="I10051" s="413"/>
      <c r="J10051" s="413" t="s">
        <v>12985</v>
      </c>
      <c r="K10051" s="413"/>
      <c r="L10051" s="413"/>
    </row>
    <row r="10052" spans="1:12" ht="24" customHeight="1">
      <c r="A10052" s="300" t="s">
        <v>12986</v>
      </c>
      <c r="B10052" s="301" t="s">
        <v>13193</v>
      </c>
      <c r="C10052" s="300" t="s">
        <v>9</v>
      </c>
      <c r="D10052" s="300" t="s">
        <v>7200</v>
      </c>
      <c r="E10052" s="302" t="s">
        <v>27</v>
      </c>
      <c r="F10052" s="423" t="s">
        <v>13194</v>
      </c>
      <c r="G10052" s="423"/>
      <c r="H10052" s="423">
        <v>0.2022833</v>
      </c>
      <c r="I10052" s="423"/>
      <c r="J10052" s="424">
        <v>1.0296000000000001</v>
      </c>
      <c r="K10052" s="424"/>
      <c r="L10052" s="424"/>
    </row>
    <row r="10053" spans="1:12" ht="24" customHeight="1">
      <c r="A10053" s="300" t="s">
        <v>12986</v>
      </c>
      <c r="B10053" s="301" t="s">
        <v>13195</v>
      </c>
      <c r="C10053" s="300" t="s">
        <v>9</v>
      </c>
      <c r="D10053" s="300" t="s">
        <v>8821</v>
      </c>
      <c r="E10053" s="302" t="s">
        <v>27</v>
      </c>
      <c r="F10053" s="423" t="s">
        <v>13196</v>
      </c>
      <c r="G10053" s="423"/>
      <c r="H10053" s="423">
        <v>0.2022833</v>
      </c>
      <c r="I10053" s="423"/>
      <c r="J10053" s="424">
        <v>1.4543999999999999</v>
      </c>
      <c r="K10053" s="424"/>
      <c r="L10053" s="424"/>
    </row>
    <row r="10054" spans="1:12" ht="17.100000000000001" customHeight="1">
      <c r="A10054" s="298"/>
      <c r="B10054" s="298"/>
      <c r="C10054" s="298"/>
      <c r="D10054" s="298"/>
      <c r="E10054" s="298"/>
      <c r="F10054" s="298"/>
      <c r="G10054" s="298"/>
      <c r="H10054" s="298"/>
      <c r="I10054" s="298"/>
      <c r="J10054" s="298" t="s">
        <v>12992</v>
      </c>
      <c r="K10054" s="298"/>
      <c r="L10054" s="298" t="s">
        <v>15202</v>
      </c>
    </row>
    <row r="10055" spans="1:12">
      <c r="A10055" s="414" t="s">
        <v>12998</v>
      </c>
      <c r="B10055" s="414"/>
      <c r="C10055" s="414"/>
      <c r="D10055" s="414"/>
      <c r="E10055" s="414"/>
      <c r="F10055" s="414"/>
      <c r="G10055" s="414"/>
      <c r="H10055" s="414"/>
      <c r="I10055" s="294"/>
      <c r="J10055" s="294"/>
      <c r="K10055" s="294"/>
      <c r="L10055" s="294"/>
    </row>
    <row r="10056" spans="1:12" ht="17.100000000000001" customHeight="1">
      <c r="A10056" s="294" t="s">
        <v>12978</v>
      </c>
      <c r="B10056" s="298" t="s">
        <v>12979</v>
      </c>
      <c r="C10056" s="294" t="s">
        <v>12980</v>
      </c>
      <c r="D10056" s="294" t="s">
        <v>12981</v>
      </c>
      <c r="E10056" s="299" t="s">
        <v>12982</v>
      </c>
      <c r="F10056" s="413" t="s">
        <v>12983</v>
      </c>
      <c r="G10056" s="413"/>
      <c r="H10056" s="413" t="s">
        <v>12984</v>
      </c>
      <c r="I10056" s="413"/>
      <c r="J10056" s="413" t="s">
        <v>12985</v>
      </c>
      <c r="K10056" s="413"/>
      <c r="L10056" s="413"/>
    </row>
    <row r="10057" spans="1:12" ht="24" customHeight="1">
      <c r="A10057" s="300" t="s">
        <v>12986</v>
      </c>
      <c r="B10057" s="301" t="s">
        <v>13496</v>
      </c>
      <c r="C10057" s="300" t="s">
        <v>9</v>
      </c>
      <c r="D10057" s="300" t="s">
        <v>9014</v>
      </c>
      <c r="E10057" s="302" t="s">
        <v>51</v>
      </c>
      <c r="F10057" s="423" t="s">
        <v>13497</v>
      </c>
      <c r="G10057" s="423"/>
      <c r="H10057" s="423">
        <v>1.2999999999999999E-2</v>
      </c>
      <c r="I10057" s="423"/>
      <c r="J10057" s="424">
        <v>0.18</v>
      </c>
      <c r="K10057" s="424"/>
      <c r="L10057" s="424"/>
    </row>
    <row r="10058" spans="1:12" ht="24" customHeight="1">
      <c r="A10058" s="300" t="s">
        <v>12986</v>
      </c>
      <c r="B10058" s="301" t="s">
        <v>15203</v>
      </c>
      <c r="C10058" s="300" t="s">
        <v>9</v>
      </c>
      <c r="D10058" s="300" t="s">
        <v>10726</v>
      </c>
      <c r="E10058" s="302" t="s">
        <v>51</v>
      </c>
      <c r="F10058" s="423" t="s">
        <v>15204</v>
      </c>
      <c r="G10058" s="423"/>
      <c r="H10058" s="423">
        <v>1</v>
      </c>
      <c r="I10058" s="423"/>
      <c r="J10058" s="424">
        <v>7.47</v>
      </c>
      <c r="K10058" s="424"/>
      <c r="L10058" s="424"/>
    </row>
    <row r="10059" spans="1:12" ht="24" customHeight="1">
      <c r="A10059" s="300" t="s">
        <v>12986</v>
      </c>
      <c r="B10059" s="301" t="s">
        <v>13099</v>
      </c>
      <c r="C10059" s="300" t="s">
        <v>9</v>
      </c>
      <c r="D10059" s="300" t="s">
        <v>7224</v>
      </c>
      <c r="E10059" s="302" t="s">
        <v>51</v>
      </c>
      <c r="F10059" s="423" t="s">
        <v>13100</v>
      </c>
      <c r="G10059" s="423"/>
      <c r="H10059" s="423">
        <v>2.7718999999999999E-3</v>
      </c>
      <c r="I10059" s="423"/>
      <c r="J10059" s="424">
        <v>2.5499999999999998E-2</v>
      </c>
      <c r="K10059" s="424"/>
      <c r="L10059" s="424"/>
    </row>
    <row r="10060" spans="1:12" ht="24" customHeight="1">
      <c r="A10060" s="300" t="s">
        <v>12986</v>
      </c>
      <c r="B10060" s="301" t="s">
        <v>13101</v>
      </c>
      <c r="C10060" s="300" t="s">
        <v>9</v>
      </c>
      <c r="D10060" s="300" t="s">
        <v>7359</v>
      </c>
      <c r="E10060" s="302" t="s">
        <v>51</v>
      </c>
      <c r="F10060" s="423" t="s">
        <v>13102</v>
      </c>
      <c r="G10060" s="423"/>
      <c r="H10060" s="423">
        <v>8.9499999999999994E-5</v>
      </c>
      <c r="I10060" s="423"/>
      <c r="J10060" s="424">
        <v>1.15E-2</v>
      </c>
      <c r="K10060" s="424"/>
      <c r="L10060" s="424"/>
    </row>
    <row r="10061" spans="1:12" ht="24" customHeight="1">
      <c r="A10061" s="300" t="s">
        <v>12986</v>
      </c>
      <c r="B10061" s="301" t="s">
        <v>13103</v>
      </c>
      <c r="C10061" s="300" t="s">
        <v>9</v>
      </c>
      <c r="D10061" s="300" t="s">
        <v>8851</v>
      </c>
      <c r="E10061" s="302" t="s">
        <v>51</v>
      </c>
      <c r="F10061" s="423" t="s">
        <v>13104</v>
      </c>
      <c r="G10061" s="423"/>
      <c r="H10061" s="423">
        <v>7.1500000000000003E-5</v>
      </c>
      <c r="I10061" s="423"/>
      <c r="J10061" s="424">
        <v>1.38E-2</v>
      </c>
      <c r="K10061" s="424"/>
      <c r="L10061" s="424"/>
    </row>
    <row r="10062" spans="1:12" ht="24" customHeight="1">
      <c r="A10062" s="300" t="s">
        <v>12986</v>
      </c>
      <c r="B10062" s="301" t="s">
        <v>13105</v>
      </c>
      <c r="C10062" s="300" t="s">
        <v>9</v>
      </c>
      <c r="D10062" s="300" t="s">
        <v>8852</v>
      </c>
      <c r="E10062" s="302" t="s">
        <v>51</v>
      </c>
      <c r="F10062" s="423" t="s">
        <v>13106</v>
      </c>
      <c r="G10062" s="423"/>
      <c r="H10062" s="423">
        <v>1.5400000000000002E-5</v>
      </c>
      <c r="I10062" s="423"/>
      <c r="J10062" s="424">
        <v>8.3999999999999995E-3</v>
      </c>
      <c r="K10062" s="424"/>
      <c r="L10062" s="424"/>
    </row>
    <row r="10063" spans="1:12" ht="24" customHeight="1">
      <c r="A10063" s="300" t="s">
        <v>12986</v>
      </c>
      <c r="B10063" s="301" t="s">
        <v>13107</v>
      </c>
      <c r="C10063" s="300" t="s">
        <v>9</v>
      </c>
      <c r="D10063" s="300" t="s">
        <v>9000</v>
      </c>
      <c r="E10063" s="302" t="s">
        <v>51</v>
      </c>
      <c r="F10063" s="423" t="s">
        <v>13108</v>
      </c>
      <c r="G10063" s="423"/>
      <c r="H10063" s="423">
        <v>3.1549E-3</v>
      </c>
      <c r="I10063" s="423"/>
      <c r="J10063" s="424">
        <v>2.1399999999999999E-2</v>
      </c>
      <c r="K10063" s="424"/>
      <c r="L10063" s="424"/>
    </row>
    <row r="10064" spans="1:12" ht="24" customHeight="1">
      <c r="A10064" s="300" t="s">
        <v>12986</v>
      </c>
      <c r="B10064" s="301" t="s">
        <v>13109</v>
      </c>
      <c r="C10064" s="300" t="s">
        <v>9</v>
      </c>
      <c r="D10064" s="300" t="s">
        <v>9574</v>
      </c>
      <c r="E10064" s="302" t="s">
        <v>51</v>
      </c>
      <c r="F10064" s="423" t="s">
        <v>13110</v>
      </c>
      <c r="G10064" s="423"/>
      <c r="H10064" s="423">
        <v>1.0005000000000001E-3</v>
      </c>
      <c r="I10064" s="423"/>
      <c r="J10064" s="424">
        <v>8.8000000000000005E-3</v>
      </c>
      <c r="K10064" s="424"/>
      <c r="L10064" s="424"/>
    </row>
    <row r="10065" spans="1:12" ht="24" customHeight="1">
      <c r="A10065" s="300" t="s">
        <v>12986</v>
      </c>
      <c r="B10065" s="301" t="s">
        <v>13111</v>
      </c>
      <c r="C10065" s="300" t="s">
        <v>9</v>
      </c>
      <c r="D10065" s="300" t="s">
        <v>10714</v>
      </c>
      <c r="E10065" s="302" t="s">
        <v>93</v>
      </c>
      <c r="F10065" s="423" t="s">
        <v>13112</v>
      </c>
      <c r="G10065" s="423"/>
      <c r="H10065" s="423">
        <v>5.2590000000000004E-4</v>
      </c>
      <c r="I10065" s="423"/>
      <c r="J10065" s="424">
        <v>8.0000000000000002E-3</v>
      </c>
      <c r="K10065" s="424"/>
      <c r="L10065" s="424"/>
    </row>
    <row r="10066" spans="1:12" ht="24" customHeight="1">
      <c r="A10066" s="300" t="s">
        <v>12986</v>
      </c>
      <c r="B10066" s="301" t="s">
        <v>13113</v>
      </c>
      <c r="C10066" s="300" t="s">
        <v>9</v>
      </c>
      <c r="D10066" s="300" t="s">
        <v>10809</v>
      </c>
      <c r="E10066" s="302" t="s">
        <v>51</v>
      </c>
      <c r="F10066" s="423" t="s">
        <v>13114</v>
      </c>
      <c r="G10066" s="423"/>
      <c r="H10066" s="423">
        <v>5.2590000000000004E-4</v>
      </c>
      <c r="I10066" s="423"/>
      <c r="J10066" s="424">
        <v>6.3E-3</v>
      </c>
      <c r="K10066" s="424"/>
      <c r="L10066" s="424"/>
    </row>
    <row r="10067" spans="1:12" ht="24" customHeight="1">
      <c r="A10067" s="300" t="s">
        <v>12986</v>
      </c>
      <c r="B10067" s="301" t="s">
        <v>13115</v>
      </c>
      <c r="C10067" s="300" t="s">
        <v>9</v>
      </c>
      <c r="D10067" s="300" t="s">
        <v>10810</v>
      </c>
      <c r="E10067" s="302" t="s">
        <v>51</v>
      </c>
      <c r="F10067" s="423" t="s">
        <v>13116</v>
      </c>
      <c r="G10067" s="423"/>
      <c r="H10067" s="423">
        <v>5.2590000000000004E-4</v>
      </c>
      <c r="I10067" s="423"/>
      <c r="J10067" s="424">
        <v>1.4E-2</v>
      </c>
      <c r="K10067" s="424"/>
      <c r="L10067" s="424"/>
    </row>
    <row r="10068" spans="1:12" ht="24" customHeight="1">
      <c r="A10068" s="300" t="s">
        <v>12986</v>
      </c>
      <c r="B10068" s="301" t="s">
        <v>13117</v>
      </c>
      <c r="C10068" s="300" t="s">
        <v>9</v>
      </c>
      <c r="D10068" s="300" t="s">
        <v>10837</v>
      </c>
      <c r="E10068" s="302" t="s">
        <v>51</v>
      </c>
      <c r="F10068" s="423" t="s">
        <v>13118</v>
      </c>
      <c r="G10068" s="423"/>
      <c r="H10068" s="423">
        <v>1.8E-5</v>
      </c>
      <c r="I10068" s="423"/>
      <c r="J10068" s="424">
        <v>8.0000000000000002E-3</v>
      </c>
      <c r="K10068" s="424"/>
      <c r="L10068" s="424"/>
    </row>
    <row r="10069" spans="1:12" ht="24" customHeight="1">
      <c r="A10069" s="300" t="s">
        <v>12986</v>
      </c>
      <c r="B10069" s="301" t="s">
        <v>13003</v>
      </c>
      <c r="C10069" s="300" t="s">
        <v>9</v>
      </c>
      <c r="D10069" s="300" t="s">
        <v>7216</v>
      </c>
      <c r="E10069" s="302" t="s">
        <v>51</v>
      </c>
      <c r="F10069" s="423" t="s">
        <v>13004</v>
      </c>
      <c r="G10069" s="423"/>
      <c r="H10069" s="423">
        <v>1.0532E-3</v>
      </c>
      <c r="I10069" s="423"/>
      <c r="J10069" s="424">
        <v>3.5200000000000002E-2</v>
      </c>
      <c r="K10069" s="424"/>
      <c r="L10069" s="424"/>
    </row>
    <row r="10070" spans="1:12" ht="24" customHeight="1">
      <c r="A10070" s="300" t="s">
        <v>12986</v>
      </c>
      <c r="B10070" s="301" t="s">
        <v>13005</v>
      </c>
      <c r="C10070" s="300" t="s">
        <v>9</v>
      </c>
      <c r="D10070" s="300" t="s">
        <v>7393</v>
      </c>
      <c r="E10070" s="302" t="s">
        <v>12988</v>
      </c>
      <c r="F10070" s="423" t="s">
        <v>13006</v>
      </c>
      <c r="G10070" s="423"/>
      <c r="H10070" s="423">
        <v>6.3360000000000001E-4</v>
      </c>
      <c r="I10070" s="423"/>
      <c r="J10070" s="424">
        <v>3.4200000000000001E-2</v>
      </c>
      <c r="K10070" s="424"/>
      <c r="L10070" s="424"/>
    </row>
    <row r="10071" spans="1:12" ht="24" customHeight="1">
      <c r="A10071" s="300" t="s">
        <v>12986</v>
      </c>
      <c r="B10071" s="301" t="s">
        <v>13007</v>
      </c>
      <c r="C10071" s="300" t="s">
        <v>9</v>
      </c>
      <c r="D10071" s="300" t="s">
        <v>10619</v>
      </c>
      <c r="E10071" s="302" t="s">
        <v>51</v>
      </c>
      <c r="F10071" s="423" t="s">
        <v>13008</v>
      </c>
      <c r="G10071" s="423"/>
      <c r="H10071" s="423">
        <v>4.9149999999999997E-4</v>
      </c>
      <c r="I10071" s="423"/>
      <c r="J10071" s="424">
        <v>9.4E-2</v>
      </c>
      <c r="K10071" s="424"/>
      <c r="L10071" s="424"/>
    </row>
    <row r="10072" spans="1:12" ht="24" customHeight="1">
      <c r="A10072" s="300" t="s">
        <v>12986</v>
      </c>
      <c r="B10072" s="301" t="s">
        <v>13009</v>
      </c>
      <c r="C10072" s="300" t="s">
        <v>9</v>
      </c>
      <c r="D10072" s="300" t="s">
        <v>10769</v>
      </c>
      <c r="E10072" s="302" t="s">
        <v>51</v>
      </c>
      <c r="F10072" s="423" t="s">
        <v>13010</v>
      </c>
      <c r="G10072" s="423"/>
      <c r="H10072" s="423">
        <v>4.4180700000000003E-2</v>
      </c>
      <c r="I10072" s="423"/>
      <c r="J10072" s="424">
        <v>5.57E-2</v>
      </c>
      <c r="K10072" s="424"/>
      <c r="L10072" s="424"/>
    </row>
    <row r="10073" spans="1:12" ht="24" customHeight="1">
      <c r="A10073" s="300" t="s">
        <v>12986</v>
      </c>
      <c r="B10073" s="301" t="s">
        <v>13011</v>
      </c>
      <c r="C10073" s="300" t="s">
        <v>9</v>
      </c>
      <c r="D10073" s="300" t="s">
        <v>10929</v>
      </c>
      <c r="E10073" s="302" t="s">
        <v>51</v>
      </c>
      <c r="F10073" s="423" t="s">
        <v>13012</v>
      </c>
      <c r="G10073" s="423"/>
      <c r="H10073" s="423">
        <v>4.259E-4</v>
      </c>
      <c r="I10073" s="423"/>
      <c r="J10073" s="424">
        <v>6.4100000000000004E-2</v>
      </c>
      <c r="K10073" s="424"/>
      <c r="L10073" s="424"/>
    </row>
    <row r="10074" spans="1:12" ht="17.100000000000001" customHeight="1">
      <c r="A10074" s="298"/>
      <c r="B10074" s="298"/>
      <c r="C10074" s="298"/>
      <c r="D10074" s="298"/>
      <c r="E10074" s="298"/>
      <c r="F10074" s="298"/>
      <c r="G10074" s="298"/>
      <c r="H10074" s="298"/>
      <c r="I10074" s="298"/>
      <c r="J10074" s="298" t="s">
        <v>12992</v>
      </c>
      <c r="K10074" s="298"/>
      <c r="L10074" s="298" t="s">
        <v>15205</v>
      </c>
    </row>
    <row r="10075" spans="1:12">
      <c r="A10075" s="414" t="s">
        <v>13056</v>
      </c>
      <c r="B10075" s="414"/>
      <c r="C10075" s="414"/>
      <c r="D10075" s="414"/>
      <c r="E10075" s="414"/>
      <c r="F10075" s="414"/>
      <c r="G10075" s="414"/>
      <c r="H10075" s="414"/>
      <c r="I10075" s="294"/>
      <c r="J10075" s="294"/>
      <c r="K10075" s="294"/>
      <c r="L10075" s="294"/>
    </row>
    <row r="10076" spans="1:12" ht="17.100000000000001" customHeight="1">
      <c r="A10076" s="294" t="s">
        <v>12978</v>
      </c>
      <c r="B10076" s="298" t="s">
        <v>12979</v>
      </c>
      <c r="C10076" s="294" t="s">
        <v>12980</v>
      </c>
      <c r="D10076" s="294" t="s">
        <v>12981</v>
      </c>
      <c r="E10076" s="299" t="s">
        <v>12982</v>
      </c>
      <c r="F10076" s="413" t="s">
        <v>12983</v>
      </c>
      <c r="G10076" s="413"/>
      <c r="H10076" s="413" t="s">
        <v>12984</v>
      </c>
      <c r="I10076" s="413"/>
      <c r="J10076" s="413" t="s">
        <v>12985</v>
      </c>
      <c r="K10076" s="413"/>
      <c r="L10076" s="413"/>
    </row>
    <row r="10077" spans="1:12" ht="24" customHeight="1">
      <c r="A10077" s="300" t="s">
        <v>12986</v>
      </c>
      <c r="B10077" s="301" t="s">
        <v>13057</v>
      </c>
      <c r="C10077" s="300" t="s">
        <v>9</v>
      </c>
      <c r="D10077" s="300" t="s">
        <v>12549</v>
      </c>
      <c r="E10077" s="302" t="s">
        <v>27</v>
      </c>
      <c r="F10077" s="423" t="s">
        <v>12948</v>
      </c>
      <c r="G10077" s="423"/>
      <c r="H10077" s="423">
        <v>0.3952792</v>
      </c>
      <c r="I10077" s="423"/>
      <c r="J10077" s="424">
        <v>0.25690000000000002</v>
      </c>
      <c r="K10077" s="424"/>
      <c r="L10077" s="424"/>
    </row>
    <row r="10078" spans="1:12" ht="17.100000000000001" customHeight="1">
      <c r="A10078" s="298"/>
      <c r="B10078" s="298"/>
      <c r="C10078" s="298"/>
      <c r="D10078" s="298"/>
      <c r="E10078" s="298"/>
      <c r="F10078" s="298"/>
      <c r="G10078" s="298"/>
      <c r="H10078" s="298"/>
      <c r="I10078" s="298"/>
      <c r="J10078" s="298" t="s">
        <v>12992</v>
      </c>
      <c r="K10078" s="298"/>
      <c r="L10078" s="298" t="s">
        <v>13313</v>
      </c>
    </row>
    <row r="10079" spans="1:12">
      <c r="A10079" s="414" t="s">
        <v>13058</v>
      </c>
      <c r="B10079" s="414"/>
      <c r="C10079" s="414"/>
      <c r="D10079" s="414"/>
      <c r="E10079" s="414"/>
      <c r="F10079" s="414"/>
      <c r="G10079" s="414"/>
      <c r="H10079" s="414"/>
      <c r="I10079" s="294"/>
      <c r="J10079" s="294"/>
      <c r="K10079" s="294"/>
      <c r="L10079" s="294"/>
    </row>
    <row r="10080" spans="1:12" ht="17.100000000000001" customHeight="1">
      <c r="A10080" s="294" t="s">
        <v>12978</v>
      </c>
      <c r="B10080" s="298" t="s">
        <v>12979</v>
      </c>
      <c r="C10080" s="294" t="s">
        <v>12980</v>
      </c>
      <c r="D10080" s="294" t="s">
        <v>12981</v>
      </c>
      <c r="E10080" s="299" t="s">
        <v>12982</v>
      </c>
      <c r="F10080" s="413" t="s">
        <v>12983</v>
      </c>
      <c r="G10080" s="413"/>
      <c r="H10080" s="413" t="s">
        <v>12984</v>
      </c>
      <c r="I10080" s="413"/>
      <c r="J10080" s="413" t="s">
        <v>12985</v>
      </c>
      <c r="K10080" s="413"/>
      <c r="L10080" s="413"/>
    </row>
    <row r="10081" spans="1:12" ht="24" customHeight="1">
      <c r="A10081" s="300" t="s">
        <v>12986</v>
      </c>
      <c r="B10081" s="301" t="s">
        <v>13059</v>
      </c>
      <c r="C10081" s="300" t="s">
        <v>9</v>
      </c>
      <c r="D10081" s="300" t="s">
        <v>12535</v>
      </c>
      <c r="E10081" s="302" t="s">
        <v>27</v>
      </c>
      <c r="F10081" s="423" t="s">
        <v>12936</v>
      </c>
      <c r="G10081" s="423"/>
      <c r="H10081" s="423">
        <v>0.3952792</v>
      </c>
      <c r="I10081" s="423"/>
      <c r="J10081" s="424">
        <v>1.9800000000000002E-2</v>
      </c>
      <c r="K10081" s="424"/>
      <c r="L10081" s="424"/>
    </row>
    <row r="10082" spans="1:12" ht="17.100000000000001" customHeight="1">
      <c r="A10082" s="298"/>
      <c r="B10082" s="298"/>
      <c r="C10082" s="298"/>
      <c r="D10082" s="298"/>
      <c r="E10082" s="298"/>
      <c r="F10082" s="298"/>
      <c r="G10082" s="298"/>
      <c r="H10082" s="298"/>
      <c r="I10082" s="298"/>
      <c r="J10082" s="298" t="s">
        <v>12992</v>
      </c>
      <c r="K10082" s="298"/>
      <c r="L10082" s="298" t="s">
        <v>12909</v>
      </c>
    </row>
    <row r="10083" spans="1:12">
      <c r="A10083" s="414" t="s">
        <v>13060</v>
      </c>
      <c r="B10083" s="414"/>
      <c r="C10083" s="414"/>
      <c r="D10083" s="414"/>
      <c r="E10083" s="414"/>
      <c r="F10083" s="414"/>
      <c r="G10083" s="414"/>
      <c r="H10083" s="414"/>
      <c r="I10083" s="294"/>
      <c r="J10083" s="294"/>
      <c r="K10083" s="294"/>
      <c r="L10083" s="294"/>
    </row>
    <row r="10084" spans="1:12" ht="17.100000000000001" customHeight="1">
      <c r="A10084" s="294" t="s">
        <v>12978</v>
      </c>
      <c r="B10084" s="298" t="s">
        <v>12979</v>
      </c>
      <c r="C10084" s="294" t="s">
        <v>12980</v>
      </c>
      <c r="D10084" s="294" t="s">
        <v>12981</v>
      </c>
      <c r="E10084" s="299" t="s">
        <v>12982</v>
      </c>
      <c r="F10084" s="413" t="s">
        <v>12983</v>
      </c>
      <c r="G10084" s="413"/>
      <c r="H10084" s="413" t="s">
        <v>12984</v>
      </c>
      <c r="I10084" s="413"/>
      <c r="J10084" s="413" t="s">
        <v>12985</v>
      </c>
      <c r="K10084" s="413"/>
      <c r="L10084" s="413"/>
    </row>
    <row r="10085" spans="1:12" ht="24" customHeight="1">
      <c r="A10085" s="300" t="s">
        <v>12986</v>
      </c>
      <c r="B10085" s="301" t="s">
        <v>13061</v>
      </c>
      <c r="C10085" s="300" t="s">
        <v>9</v>
      </c>
      <c r="D10085" s="300" t="s">
        <v>12522</v>
      </c>
      <c r="E10085" s="302" t="s">
        <v>27</v>
      </c>
      <c r="F10085" s="423" t="s">
        <v>12964</v>
      </c>
      <c r="G10085" s="423"/>
      <c r="H10085" s="423">
        <v>0.3952792</v>
      </c>
      <c r="I10085" s="423"/>
      <c r="J10085" s="424">
        <v>1.0001</v>
      </c>
      <c r="K10085" s="424"/>
      <c r="L10085" s="424"/>
    </row>
    <row r="10086" spans="1:12" ht="24" customHeight="1">
      <c r="A10086" s="300" t="s">
        <v>12986</v>
      </c>
      <c r="B10086" s="301" t="s">
        <v>13062</v>
      </c>
      <c r="C10086" s="300" t="s">
        <v>9</v>
      </c>
      <c r="D10086" s="300" t="s">
        <v>12527</v>
      </c>
      <c r="E10086" s="302" t="s">
        <v>27</v>
      </c>
      <c r="F10086" s="423" t="s">
        <v>13063</v>
      </c>
      <c r="G10086" s="423"/>
      <c r="H10086" s="423">
        <v>0.3952792</v>
      </c>
      <c r="I10086" s="423"/>
      <c r="J10086" s="424">
        <v>0.13439999999999999</v>
      </c>
      <c r="K10086" s="424"/>
      <c r="L10086" s="424"/>
    </row>
    <row r="10087" spans="1:12" ht="17.100000000000001" customHeight="1">
      <c r="A10087" s="298"/>
      <c r="B10087" s="298"/>
      <c r="C10087" s="298"/>
      <c r="D10087" s="298"/>
      <c r="E10087" s="298"/>
      <c r="F10087" s="298"/>
      <c r="G10087" s="298"/>
      <c r="H10087" s="298"/>
      <c r="I10087" s="298"/>
      <c r="J10087" s="298" t="s">
        <v>12992</v>
      </c>
      <c r="K10087" s="298"/>
      <c r="L10087" s="298" t="s">
        <v>14831</v>
      </c>
    </row>
    <row r="10088" spans="1:12" ht="17.100000000000001" customHeight="1">
      <c r="A10088" s="294" t="s">
        <v>13014</v>
      </c>
      <c r="B10088" s="294"/>
      <c r="C10088" s="294"/>
      <c r="D10088" s="294"/>
      <c r="E10088" s="294"/>
      <c r="F10088" s="294"/>
      <c r="G10088" s="294"/>
      <c r="H10088" s="294"/>
      <c r="I10088" s="294"/>
      <c r="J10088" s="294"/>
      <c r="K10088" s="294"/>
      <c r="L10088" s="294"/>
    </row>
    <row r="10089" spans="1:12" ht="17.100000000000001" customHeight="1">
      <c r="A10089" s="298"/>
      <c r="B10089" s="298"/>
      <c r="C10089" s="298"/>
      <c r="D10089" s="298"/>
      <c r="E10089" s="298"/>
      <c r="F10089" s="298"/>
      <c r="G10089" s="298"/>
      <c r="H10089" s="298"/>
      <c r="I10089" s="298"/>
      <c r="J10089" s="298" t="s">
        <v>13015</v>
      </c>
      <c r="K10089" s="298"/>
      <c r="L10089" s="298" t="s">
        <v>14708</v>
      </c>
    </row>
    <row r="10090" spans="1:12" ht="17.100000000000001" customHeight="1">
      <c r="A10090" s="298"/>
      <c r="B10090" s="298"/>
      <c r="C10090" s="298"/>
      <c r="D10090" s="298"/>
      <c r="E10090" s="298"/>
      <c r="F10090" s="298"/>
      <c r="G10090" s="298"/>
      <c r="H10090" s="298"/>
      <c r="I10090" s="298"/>
      <c r="J10090" s="298" t="s">
        <v>13017</v>
      </c>
      <c r="K10090" s="298" t="s">
        <v>13018</v>
      </c>
      <c r="L10090" s="298" t="s">
        <v>15206</v>
      </c>
    </row>
    <row r="10091" spans="1:12" ht="17.100000000000001" customHeight="1">
      <c r="A10091" s="298"/>
      <c r="B10091" s="298"/>
      <c r="C10091" s="298"/>
      <c r="D10091" s="298"/>
      <c r="E10091" s="298"/>
      <c r="F10091" s="298"/>
      <c r="G10091" s="298"/>
      <c r="H10091" s="298"/>
      <c r="I10091" s="298"/>
      <c r="J10091" s="298" t="s">
        <v>13020</v>
      </c>
      <c r="K10091" s="298"/>
      <c r="L10091" s="298" t="s">
        <v>15207</v>
      </c>
    </row>
    <row r="10092" spans="1:12" ht="17.100000000000001" customHeight="1">
      <c r="A10092" s="298"/>
      <c r="B10092" s="298"/>
      <c r="C10092" s="298"/>
      <c r="D10092" s="298"/>
      <c r="E10092" s="298"/>
      <c r="F10092" s="298"/>
      <c r="G10092" s="298"/>
      <c r="H10092" s="298"/>
      <c r="I10092" s="298"/>
      <c r="J10092" s="298" t="s">
        <v>13022</v>
      </c>
      <c r="K10092" s="298" t="s">
        <v>12974</v>
      </c>
      <c r="L10092" s="298" t="s">
        <v>15208</v>
      </c>
    </row>
    <row r="10093" spans="1:12" ht="17.100000000000001" customHeight="1">
      <c r="A10093" s="298"/>
      <c r="B10093" s="298"/>
      <c r="C10093" s="298"/>
      <c r="D10093" s="298"/>
      <c r="E10093" s="298"/>
      <c r="F10093" s="298"/>
      <c r="G10093" s="298"/>
      <c r="H10093" s="298"/>
      <c r="I10093" s="298"/>
      <c r="J10093" s="298" t="s">
        <v>13024</v>
      </c>
      <c r="K10093" s="298"/>
      <c r="L10093" s="298" t="s">
        <v>15209</v>
      </c>
    </row>
    <row r="10094" spans="1:12" ht="30" customHeight="1">
      <c r="A10094" s="299"/>
      <c r="B10094" s="299"/>
      <c r="C10094" s="299"/>
      <c r="D10094" s="299"/>
      <c r="E10094" s="299"/>
      <c r="F10094" s="299"/>
      <c r="G10094" s="299"/>
      <c r="H10094" s="299"/>
      <c r="I10094" s="299"/>
      <c r="J10094" s="299"/>
      <c r="K10094" s="299"/>
      <c r="L10094" s="299"/>
    </row>
    <row r="10095" spans="1:12" ht="24" customHeight="1">
      <c r="A10095" s="295" t="s">
        <v>15210</v>
      </c>
      <c r="B10095" s="296" t="s">
        <v>15211</v>
      </c>
      <c r="C10095" s="295" t="s">
        <v>9</v>
      </c>
      <c r="D10095" s="295" t="s">
        <v>12732</v>
      </c>
      <c r="E10095" s="297" t="s">
        <v>51</v>
      </c>
      <c r="F10095" s="296"/>
      <c r="G10095" s="296"/>
      <c r="H10095" s="296"/>
      <c r="I10095" s="296"/>
      <c r="J10095" s="296"/>
      <c r="K10095" s="296"/>
      <c r="L10095" s="296"/>
    </row>
    <row r="10096" spans="1:12">
      <c r="A10096" s="414" t="s">
        <v>12977</v>
      </c>
      <c r="B10096" s="414"/>
      <c r="C10096" s="414"/>
      <c r="D10096" s="414"/>
      <c r="E10096" s="414"/>
      <c r="F10096" s="414"/>
      <c r="G10096" s="414"/>
      <c r="H10096" s="414"/>
      <c r="I10096" s="294"/>
      <c r="J10096" s="294"/>
      <c r="K10096" s="294"/>
      <c r="L10096" s="294"/>
    </row>
    <row r="10097" spans="1:12" ht="17.100000000000001" customHeight="1">
      <c r="A10097" s="294" t="s">
        <v>12978</v>
      </c>
      <c r="B10097" s="298" t="s">
        <v>12979</v>
      </c>
      <c r="C10097" s="294" t="s">
        <v>12980</v>
      </c>
      <c r="D10097" s="294" t="s">
        <v>12981</v>
      </c>
      <c r="E10097" s="299" t="s">
        <v>12982</v>
      </c>
      <c r="F10097" s="413" t="s">
        <v>12983</v>
      </c>
      <c r="G10097" s="413"/>
      <c r="H10097" s="413" t="s">
        <v>12984</v>
      </c>
      <c r="I10097" s="413"/>
      <c r="J10097" s="413" t="s">
        <v>12985</v>
      </c>
      <c r="K10097" s="413"/>
      <c r="L10097" s="413"/>
    </row>
    <row r="10098" spans="1:12" ht="24" customHeight="1">
      <c r="A10098" s="300" t="s">
        <v>12986</v>
      </c>
      <c r="B10098" s="301" t="s">
        <v>13085</v>
      </c>
      <c r="C10098" s="300" t="s">
        <v>9</v>
      </c>
      <c r="D10098" s="300" t="s">
        <v>7909</v>
      </c>
      <c r="E10098" s="302" t="s">
        <v>51</v>
      </c>
      <c r="F10098" s="423" t="s">
        <v>13086</v>
      </c>
      <c r="G10098" s="423"/>
      <c r="H10098" s="423">
        <v>9.2679999999999998E-4</v>
      </c>
      <c r="I10098" s="423"/>
      <c r="J10098" s="424">
        <v>9.64E-2</v>
      </c>
      <c r="K10098" s="424"/>
      <c r="L10098" s="424"/>
    </row>
    <row r="10099" spans="1:12" ht="24" customHeight="1">
      <c r="A10099" s="300" t="s">
        <v>12986</v>
      </c>
      <c r="B10099" s="301" t="s">
        <v>13087</v>
      </c>
      <c r="C10099" s="300" t="s">
        <v>9</v>
      </c>
      <c r="D10099" s="300" t="s">
        <v>8873</v>
      </c>
      <c r="E10099" s="302" t="s">
        <v>51</v>
      </c>
      <c r="F10099" s="423" t="s">
        <v>13088</v>
      </c>
      <c r="G10099" s="423"/>
      <c r="H10099" s="423">
        <v>8.8499999999999996E-5</v>
      </c>
      <c r="I10099" s="423"/>
      <c r="J10099" s="424">
        <v>7.6899999999999996E-2</v>
      </c>
      <c r="K10099" s="424"/>
      <c r="L10099" s="424"/>
    </row>
    <row r="10100" spans="1:12" ht="48" customHeight="1">
      <c r="A10100" s="300" t="s">
        <v>12986</v>
      </c>
      <c r="B10100" s="301" t="s">
        <v>13089</v>
      </c>
      <c r="C10100" s="300" t="s">
        <v>9</v>
      </c>
      <c r="D10100" s="300" t="s">
        <v>9227</v>
      </c>
      <c r="E10100" s="302" t="s">
        <v>51</v>
      </c>
      <c r="F10100" s="423" t="s">
        <v>13090</v>
      </c>
      <c r="G10100" s="423"/>
      <c r="H10100" s="423">
        <v>6.1699999999999995E-5</v>
      </c>
      <c r="I10100" s="423"/>
      <c r="J10100" s="424">
        <v>8.2500000000000004E-2</v>
      </c>
      <c r="K10100" s="424"/>
      <c r="L10100" s="424"/>
    </row>
    <row r="10101" spans="1:12" ht="24" customHeight="1">
      <c r="A10101" s="300" t="s">
        <v>12986</v>
      </c>
      <c r="B10101" s="301" t="s">
        <v>13091</v>
      </c>
      <c r="C10101" s="300" t="s">
        <v>9</v>
      </c>
      <c r="D10101" s="300" t="s">
        <v>9580</v>
      </c>
      <c r="E10101" s="302" t="s">
        <v>51</v>
      </c>
      <c r="F10101" s="423" t="s">
        <v>13092</v>
      </c>
      <c r="G10101" s="423"/>
      <c r="H10101" s="423">
        <v>6.05E-5</v>
      </c>
      <c r="I10101" s="423"/>
      <c r="J10101" s="424">
        <v>5.4199999999999998E-2</v>
      </c>
      <c r="K10101" s="424"/>
      <c r="L10101" s="424"/>
    </row>
    <row r="10102" spans="1:12" ht="24" customHeight="1">
      <c r="A10102" s="300" t="s">
        <v>12986</v>
      </c>
      <c r="B10102" s="301" t="s">
        <v>12987</v>
      </c>
      <c r="C10102" s="300" t="s">
        <v>9</v>
      </c>
      <c r="D10102" s="300" t="s">
        <v>9831</v>
      </c>
      <c r="E10102" s="302" t="s">
        <v>12988</v>
      </c>
      <c r="F10102" s="423" t="s">
        <v>12989</v>
      </c>
      <c r="G10102" s="423"/>
      <c r="H10102" s="423">
        <v>2.14495E-2</v>
      </c>
      <c r="I10102" s="423"/>
      <c r="J10102" s="424">
        <v>0.21709999999999999</v>
      </c>
      <c r="K10102" s="424"/>
      <c r="L10102" s="424"/>
    </row>
    <row r="10103" spans="1:12" ht="36" customHeight="1">
      <c r="A10103" s="300" t="s">
        <v>12986</v>
      </c>
      <c r="B10103" s="301" t="s">
        <v>12990</v>
      </c>
      <c r="C10103" s="300" t="s">
        <v>9</v>
      </c>
      <c r="D10103" s="300" t="s">
        <v>11426</v>
      </c>
      <c r="E10103" s="302" t="s">
        <v>51</v>
      </c>
      <c r="F10103" s="423" t="s">
        <v>12991</v>
      </c>
      <c r="G10103" s="423"/>
      <c r="H10103" s="423">
        <v>1.1241000000000001E-3</v>
      </c>
      <c r="I10103" s="423"/>
      <c r="J10103" s="424">
        <v>0.14860000000000001</v>
      </c>
      <c r="K10103" s="424"/>
      <c r="L10103" s="424"/>
    </row>
    <row r="10104" spans="1:12" ht="17.100000000000001" customHeight="1">
      <c r="A10104" s="298"/>
      <c r="B10104" s="298"/>
      <c r="C10104" s="298"/>
      <c r="D10104" s="298"/>
      <c r="E10104" s="298"/>
      <c r="F10104" s="298"/>
      <c r="G10104" s="298"/>
      <c r="H10104" s="298"/>
      <c r="I10104" s="298"/>
      <c r="J10104" s="298" t="s">
        <v>12992</v>
      </c>
      <c r="K10104" s="298"/>
      <c r="L10104" s="298" t="s">
        <v>14103</v>
      </c>
    </row>
    <row r="10105" spans="1:12">
      <c r="A10105" s="414" t="s">
        <v>12994</v>
      </c>
      <c r="B10105" s="414"/>
      <c r="C10105" s="414"/>
      <c r="D10105" s="414"/>
      <c r="E10105" s="414"/>
      <c r="F10105" s="414"/>
      <c r="G10105" s="414"/>
      <c r="H10105" s="414"/>
      <c r="I10105" s="294"/>
      <c r="J10105" s="294"/>
      <c r="K10105" s="294"/>
      <c r="L10105" s="294"/>
    </row>
    <row r="10106" spans="1:12" ht="17.100000000000001" customHeight="1">
      <c r="A10106" s="294" t="s">
        <v>12978</v>
      </c>
      <c r="B10106" s="298" t="s">
        <v>12979</v>
      </c>
      <c r="C10106" s="294" t="s">
        <v>12980</v>
      </c>
      <c r="D10106" s="294" t="s">
        <v>12981</v>
      </c>
      <c r="E10106" s="299" t="s">
        <v>12982</v>
      </c>
      <c r="F10106" s="413" t="s">
        <v>12983</v>
      </c>
      <c r="G10106" s="413"/>
      <c r="H10106" s="413" t="s">
        <v>12984</v>
      </c>
      <c r="I10106" s="413"/>
      <c r="J10106" s="413" t="s">
        <v>12985</v>
      </c>
      <c r="K10106" s="413"/>
      <c r="L10106" s="413"/>
    </row>
    <row r="10107" spans="1:12" ht="24" customHeight="1">
      <c r="A10107" s="300" t="s">
        <v>12986</v>
      </c>
      <c r="B10107" s="301" t="s">
        <v>13193</v>
      </c>
      <c r="C10107" s="300" t="s">
        <v>9</v>
      </c>
      <c r="D10107" s="300" t="s">
        <v>7200</v>
      </c>
      <c r="E10107" s="302" t="s">
        <v>27</v>
      </c>
      <c r="F10107" s="423" t="s">
        <v>13194</v>
      </c>
      <c r="G10107" s="423"/>
      <c r="H10107" s="423">
        <v>0.79952140000000005</v>
      </c>
      <c r="I10107" s="423"/>
      <c r="J10107" s="424">
        <v>4.0696000000000003</v>
      </c>
      <c r="K10107" s="424"/>
      <c r="L10107" s="424"/>
    </row>
    <row r="10108" spans="1:12" ht="24" customHeight="1">
      <c r="A10108" s="300" t="s">
        <v>12986</v>
      </c>
      <c r="B10108" s="301" t="s">
        <v>13195</v>
      </c>
      <c r="C10108" s="300" t="s">
        <v>9</v>
      </c>
      <c r="D10108" s="300" t="s">
        <v>8821</v>
      </c>
      <c r="E10108" s="302" t="s">
        <v>27</v>
      </c>
      <c r="F10108" s="423" t="s">
        <v>13196</v>
      </c>
      <c r="G10108" s="423"/>
      <c r="H10108" s="423">
        <v>0.79952140000000005</v>
      </c>
      <c r="I10108" s="423"/>
      <c r="J10108" s="424">
        <v>5.7485999999999997</v>
      </c>
      <c r="K10108" s="424"/>
      <c r="L10108" s="424"/>
    </row>
    <row r="10109" spans="1:12" ht="17.100000000000001" customHeight="1">
      <c r="A10109" s="298"/>
      <c r="B10109" s="298"/>
      <c r="C10109" s="298"/>
      <c r="D10109" s="298"/>
      <c r="E10109" s="298"/>
      <c r="F10109" s="298"/>
      <c r="G10109" s="298"/>
      <c r="H10109" s="298"/>
      <c r="I10109" s="298"/>
      <c r="J10109" s="298" t="s">
        <v>12992</v>
      </c>
      <c r="K10109" s="298"/>
      <c r="L10109" s="298" t="s">
        <v>14128</v>
      </c>
    </row>
    <row r="10110" spans="1:12">
      <c r="A10110" s="414" t="s">
        <v>12998</v>
      </c>
      <c r="B10110" s="414"/>
      <c r="C10110" s="414"/>
      <c r="D10110" s="414"/>
      <c r="E10110" s="414"/>
      <c r="F10110" s="414"/>
      <c r="G10110" s="414"/>
      <c r="H10110" s="414"/>
      <c r="I10110" s="294"/>
      <c r="J10110" s="294"/>
      <c r="K10110" s="294"/>
      <c r="L10110" s="294"/>
    </row>
    <row r="10111" spans="1:12" ht="17.100000000000001" customHeight="1">
      <c r="A10111" s="294" t="s">
        <v>12978</v>
      </c>
      <c r="B10111" s="298" t="s">
        <v>12979</v>
      </c>
      <c r="C10111" s="294" t="s">
        <v>12980</v>
      </c>
      <c r="D10111" s="294" t="s">
        <v>12981</v>
      </c>
      <c r="E10111" s="299" t="s">
        <v>12982</v>
      </c>
      <c r="F10111" s="413" t="s">
        <v>12983</v>
      </c>
      <c r="G10111" s="413"/>
      <c r="H10111" s="413" t="s">
        <v>12984</v>
      </c>
      <c r="I10111" s="413"/>
      <c r="J10111" s="413" t="s">
        <v>12985</v>
      </c>
      <c r="K10111" s="413"/>
      <c r="L10111" s="413"/>
    </row>
    <row r="10112" spans="1:12" ht="24" customHeight="1">
      <c r="A10112" s="300" t="s">
        <v>12986</v>
      </c>
      <c r="B10112" s="301" t="s">
        <v>13496</v>
      </c>
      <c r="C10112" s="300" t="s">
        <v>9</v>
      </c>
      <c r="D10112" s="300" t="s">
        <v>9014</v>
      </c>
      <c r="E10112" s="302" t="s">
        <v>51</v>
      </c>
      <c r="F10112" s="423" t="s">
        <v>13497</v>
      </c>
      <c r="G10112" s="423"/>
      <c r="H10112" s="423">
        <v>1.9E-2</v>
      </c>
      <c r="I10112" s="423"/>
      <c r="J10112" s="424">
        <v>0.26</v>
      </c>
      <c r="K10112" s="424"/>
      <c r="L10112" s="424"/>
    </row>
    <row r="10113" spans="1:12" ht="24" customHeight="1">
      <c r="A10113" s="300" t="s">
        <v>12986</v>
      </c>
      <c r="B10113" s="301" t="s">
        <v>15212</v>
      </c>
      <c r="C10113" s="300" t="s">
        <v>9</v>
      </c>
      <c r="D10113" s="300" t="s">
        <v>11849</v>
      </c>
      <c r="E10113" s="302" t="s">
        <v>51</v>
      </c>
      <c r="F10113" s="423" t="s">
        <v>15213</v>
      </c>
      <c r="G10113" s="423"/>
      <c r="H10113" s="423">
        <v>1</v>
      </c>
      <c r="I10113" s="423"/>
      <c r="J10113" s="424">
        <v>50.11</v>
      </c>
      <c r="K10113" s="424"/>
      <c r="L10113" s="424"/>
    </row>
    <row r="10114" spans="1:12" ht="24" customHeight="1">
      <c r="A10114" s="300" t="s">
        <v>12986</v>
      </c>
      <c r="B10114" s="301" t="s">
        <v>13099</v>
      </c>
      <c r="C10114" s="300" t="s">
        <v>9</v>
      </c>
      <c r="D10114" s="300" t="s">
        <v>7224</v>
      </c>
      <c r="E10114" s="302" t="s">
        <v>51</v>
      </c>
      <c r="F10114" s="423" t="s">
        <v>13100</v>
      </c>
      <c r="G10114" s="423"/>
      <c r="H10114" s="423">
        <v>1.0948299999999999E-2</v>
      </c>
      <c r="I10114" s="423"/>
      <c r="J10114" s="424">
        <v>0.10059999999999999</v>
      </c>
      <c r="K10114" s="424"/>
      <c r="L10114" s="424"/>
    </row>
    <row r="10115" spans="1:12" ht="24" customHeight="1">
      <c r="A10115" s="300" t="s">
        <v>12986</v>
      </c>
      <c r="B10115" s="301" t="s">
        <v>13101</v>
      </c>
      <c r="C10115" s="300" t="s">
        <v>9</v>
      </c>
      <c r="D10115" s="300" t="s">
        <v>7359</v>
      </c>
      <c r="E10115" s="302" t="s">
        <v>51</v>
      </c>
      <c r="F10115" s="423" t="s">
        <v>13102</v>
      </c>
      <c r="G10115" s="423"/>
      <c r="H10115" s="423">
        <v>3.5340000000000002E-4</v>
      </c>
      <c r="I10115" s="423"/>
      <c r="J10115" s="424">
        <v>4.5400000000000003E-2</v>
      </c>
      <c r="K10115" s="424"/>
      <c r="L10115" s="424"/>
    </row>
    <row r="10116" spans="1:12" ht="24" customHeight="1">
      <c r="A10116" s="300" t="s">
        <v>12986</v>
      </c>
      <c r="B10116" s="301" t="s">
        <v>13103</v>
      </c>
      <c r="C10116" s="300" t="s">
        <v>9</v>
      </c>
      <c r="D10116" s="300" t="s">
        <v>8851</v>
      </c>
      <c r="E10116" s="302" t="s">
        <v>51</v>
      </c>
      <c r="F10116" s="423" t="s">
        <v>13104</v>
      </c>
      <c r="G10116" s="423"/>
      <c r="H10116" s="423">
        <v>2.8279999999999999E-4</v>
      </c>
      <c r="I10116" s="423"/>
      <c r="J10116" s="424">
        <v>5.4800000000000001E-2</v>
      </c>
      <c r="K10116" s="424"/>
      <c r="L10116" s="424"/>
    </row>
    <row r="10117" spans="1:12" ht="24" customHeight="1">
      <c r="A10117" s="300" t="s">
        <v>12986</v>
      </c>
      <c r="B10117" s="301" t="s">
        <v>13105</v>
      </c>
      <c r="C10117" s="300" t="s">
        <v>9</v>
      </c>
      <c r="D10117" s="300" t="s">
        <v>8852</v>
      </c>
      <c r="E10117" s="302" t="s">
        <v>51</v>
      </c>
      <c r="F10117" s="423" t="s">
        <v>13106</v>
      </c>
      <c r="G10117" s="423"/>
      <c r="H10117" s="423">
        <v>6.05E-5</v>
      </c>
      <c r="I10117" s="423"/>
      <c r="J10117" s="424">
        <v>3.32E-2</v>
      </c>
      <c r="K10117" s="424"/>
      <c r="L10117" s="424"/>
    </row>
    <row r="10118" spans="1:12" ht="24" customHeight="1">
      <c r="A10118" s="300" t="s">
        <v>12986</v>
      </c>
      <c r="B10118" s="301" t="s">
        <v>13107</v>
      </c>
      <c r="C10118" s="300" t="s">
        <v>9</v>
      </c>
      <c r="D10118" s="300" t="s">
        <v>9000</v>
      </c>
      <c r="E10118" s="302" t="s">
        <v>51</v>
      </c>
      <c r="F10118" s="423" t="s">
        <v>13108</v>
      </c>
      <c r="G10118" s="423"/>
      <c r="H10118" s="423">
        <v>1.24612E-2</v>
      </c>
      <c r="I10118" s="423"/>
      <c r="J10118" s="424">
        <v>8.4400000000000003E-2</v>
      </c>
      <c r="K10118" s="424"/>
      <c r="L10118" s="424"/>
    </row>
    <row r="10119" spans="1:12" ht="24" customHeight="1">
      <c r="A10119" s="300" t="s">
        <v>12986</v>
      </c>
      <c r="B10119" s="301" t="s">
        <v>13109</v>
      </c>
      <c r="C10119" s="300" t="s">
        <v>9</v>
      </c>
      <c r="D10119" s="300" t="s">
        <v>9574</v>
      </c>
      <c r="E10119" s="302" t="s">
        <v>51</v>
      </c>
      <c r="F10119" s="423" t="s">
        <v>13110</v>
      </c>
      <c r="G10119" s="423"/>
      <c r="H10119" s="423">
        <v>3.9518000000000001E-3</v>
      </c>
      <c r="I10119" s="423"/>
      <c r="J10119" s="424">
        <v>3.49E-2</v>
      </c>
      <c r="K10119" s="424"/>
      <c r="L10119" s="424"/>
    </row>
    <row r="10120" spans="1:12" ht="24" customHeight="1">
      <c r="A10120" s="300" t="s">
        <v>12986</v>
      </c>
      <c r="B10120" s="301" t="s">
        <v>13111</v>
      </c>
      <c r="C10120" s="300" t="s">
        <v>9</v>
      </c>
      <c r="D10120" s="300" t="s">
        <v>10714</v>
      </c>
      <c r="E10120" s="302" t="s">
        <v>93</v>
      </c>
      <c r="F10120" s="423" t="s">
        <v>13112</v>
      </c>
      <c r="G10120" s="423"/>
      <c r="H10120" s="423">
        <v>2.0769E-3</v>
      </c>
      <c r="I10120" s="423"/>
      <c r="J10120" s="424">
        <v>3.1699999999999999E-2</v>
      </c>
      <c r="K10120" s="424"/>
      <c r="L10120" s="424"/>
    </row>
    <row r="10121" spans="1:12" ht="24" customHeight="1">
      <c r="A10121" s="300" t="s">
        <v>12986</v>
      </c>
      <c r="B10121" s="301" t="s">
        <v>13113</v>
      </c>
      <c r="C10121" s="300" t="s">
        <v>9</v>
      </c>
      <c r="D10121" s="300" t="s">
        <v>10809</v>
      </c>
      <c r="E10121" s="302" t="s">
        <v>51</v>
      </c>
      <c r="F10121" s="423" t="s">
        <v>13114</v>
      </c>
      <c r="G10121" s="423"/>
      <c r="H10121" s="423">
        <v>2.0769E-3</v>
      </c>
      <c r="I10121" s="423"/>
      <c r="J10121" s="424">
        <v>2.4899999999999999E-2</v>
      </c>
      <c r="K10121" s="424"/>
      <c r="L10121" s="424"/>
    </row>
    <row r="10122" spans="1:12" ht="24" customHeight="1">
      <c r="A10122" s="300" t="s">
        <v>12986</v>
      </c>
      <c r="B10122" s="301" t="s">
        <v>13115</v>
      </c>
      <c r="C10122" s="300" t="s">
        <v>9</v>
      </c>
      <c r="D10122" s="300" t="s">
        <v>10810</v>
      </c>
      <c r="E10122" s="302" t="s">
        <v>51</v>
      </c>
      <c r="F10122" s="423" t="s">
        <v>13116</v>
      </c>
      <c r="G10122" s="423"/>
      <c r="H10122" s="423">
        <v>2.0769E-3</v>
      </c>
      <c r="I10122" s="423"/>
      <c r="J10122" s="424">
        <v>5.5300000000000002E-2</v>
      </c>
      <c r="K10122" s="424"/>
      <c r="L10122" s="424"/>
    </row>
    <row r="10123" spans="1:12" ht="24" customHeight="1">
      <c r="A10123" s="300" t="s">
        <v>12986</v>
      </c>
      <c r="B10123" s="301" t="s">
        <v>13117</v>
      </c>
      <c r="C10123" s="300" t="s">
        <v>9</v>
      </c>
      <c r="D10123" s="300" t="s">
        <v>10837</v>
      </c>
      <c r="E10123" s="302" t="s">
        <v>51</v>
      </c>
      <c r="F10123" s="423" t="s">
        <v>13118</v>
      </c>
      <c r="G10123" s="423"/>
      <c r="H10123" s="423">
        <v>7.0599999999999995E-5</v>
      </c>
      <c r="I10123" s="423"/>
      <c r="J10123" s="424">
        <v>3.1399999999999997E-2</v>
      </c>
      <c r="K10123" s="424"/>
      <c r="L10123" s="424"/>
    </row>
    <row r="10124" spans="1:12" ht="24" customHeight="1">
      <c r="A10124" s="300" t="s">
        <v>12986</v>
      </c>
      <c r="B10124" s="301" t="s">
        <v>13003</v>
      </c>
      <c r="C10124" s="300" t="s">
        <v>9</v>
      </c>
      <c r="D10124" s="300" t="s">
        <v>7216</v>
      </c>
      <c r="E10124" s="302" t="s">
        <v>51</v>
      </c>
      <c r="F10124" s="423" t="s">
        <v>13004</v>
      </c>
      <c r="G10124" s="423"/>
      <c r="H10124" s="423">
        <v>4.1596999999999997E-3</v>
      </c>
      <c r="I10124" s="423"/>
      <c r="J10124" s="424">
        <v>0.13900000000000001</v>
      </c>
      <c r="K10124" s="424"/>
      <c r="L10124" s="424"/>
    </row>
    <row r="10125" spans="1:12" ht="24" customHeight="1">
      <c r="A10125" s="300" t="s">
        <v>12986</v>
      </c>
      <c r="B10125" s="301" t="s">
        <v>13005</v>
      </c>
      <c r="C10125" s="300" t="s">
        <v>9</v>
      </c>
      <c r="D10125" s="300" t="s">
        <v>7393</v>
      </c>
      <c r="E10125" s="302" t="s">
        <v>12988</v>
      </c>
      <c r="F10125" s="423" t="s">
        <v>13006</v>
      </c>
      <c r="G10125" s="423"/>
      <c r="H10125" s="423">
        <v>2.5025E-3</v>
      </c>
      <c r="I10125" s="423"/>
      <c r="J10125" s="424">
        <v>0.1351</v>
      </c>
      <c r="K10125" s="424"/>
      <c r="L10125" s="424"/>
    </row>
    <row r="10126" spans="1:12" ht="24" customHeight="1">
      <c r="A10126" s="300" t="s">
        <v>12986</v>
      </c>
      <c r="B10126" s="301" t="s">
        <v>13007</v>
      </c>
      <c r="C10126" s="300" t="s">
        <v>9</v>
      </c>
      <c r="D10126" s="300" t="s">
        <v>10619</v>
      </c>
      <c r="E10126" s="302" t="s">
        <v>51</v>
      </c>
      <c r="F10126" s="423" t="s">
        <v>13008</v>
      </c>
      <c r="G10126" s="423"/>
      <c r="H10126" s="423">
        <v>1.9411999999999999E-3</v>
      </c>
      <c r="I10126" s="423"/>
      <c r="J10126" s="424">
        <v>0.37130000000000002</v>
      </c>
      <c r="K10126" s="424"/>
      <c r="L10126" s="424"/>
    </row>
    <row r="10127" spans="1:12" ht="24" customHeight="1">
      <c r="A10127" s="300" t="s">
        <v>12986</v>
      </c>
      <c r="B10127" s="301" t="s">
        <v>13009</v>
      </c>
      <c r="C10127" s="300" t="s">
        <v>9</v>
      </c>
      <c r="D10127" s="300" t="s">
        <v>10769</v>
      </c>
      <c r="E10127" s="302" t="s">
        <v>51</v>
      </c>
      <c r="F10127" s="423" t="s">
        <v>13010</v>
      </c>
      <c r="G10127" s="423"/>
      <c r="H10127" s="423">
        <v>0.17450109999999999</v>
      </c>
      <c r="I10127" s="423"/>
      <c r="J10127" s="424">
        <v>0.21990000000000001</v>
      </c>
      <c r="K10127" s="424"/>
      <c r="L10127" s="424"/>
    </row>
    <row r="10128" spans="1:12" ht="24" customHeight="1">
      <c r="A10128" s="300" t="s">
        <v>12986</v>
      </c>
      <c r="B10128" s="301" t="s">
        <v>13011</v>
      </c>
      <c r="C10128" s="300" t="s">
        <v>9</v>
      </c>
      <c r="D10128" s="300" t="s">
        <v>10929</v>
      </c>
      <c r="E10128" s="302" t="s">
        <v>51</v>
      </c>
      <c r="F10128" s="423" t="s">
        <v>13012</v>
      </c>
      <c r="G10128" s="423"/>
      <c r="H10128" s="423">
        <v>1.6823000000000001E-3</v>
      </c>
      <c r="I10128" s="423"/>
      <c r="J10128" s="424">
        <v>0.25309999999999999</v>
      </c>
      <c r="K10128" s="424"/>
      <c r="L10128" s="424"/>
    </row>
    <row r="10129" spans="1:12" ht="17.100000000000001" customHeight="1">
      <c r="A10129" s="298"/>
      <c r="B10129" s="298"/>
      <c r="C10129" s="298"/>
      <c r="D10129" s="298"/>
      <c r="E10129" s="298"/>
      <c r="F10129" s="298"/>
      <c r="G10129" s="298"/>
      <c r="H10129" s="298"/>
      <c r="I10129" s="298"/>
      <c r="J10129" s="298" t="s">
        <v>12992</v>
      </c>
      <c r="K10129" s="298"/>
      <c r="L10129" s="298" t="s">
        <v>15214</v>
      </c>
    </row>
    <row r="10130" spans="1:12">
      <c r="A10130" s="414" t="s">
        <v>13056</v>
      </c>
      <c r="B10130" s="414"/>
      <c r="C10130" s="414"/>
      <c r="D10130" s="414"/>
      <c r="E10130" s="414"/>
      <c r="F10130" s="414"/>
      <c r="G10130" s="414"/>
      <c r="H10130" s="414"/>
      <c r="I10130" s="294"/>
      <c r="J10130" s="294"/>
      <c r="K10130" s="294"/>
      <c r="L10130" s="294"/>
    </row>
    <row r="10131" spans="1:12" ht="17.100000000000001" customHeight="1">
      <c r="A10131" s="294" t="s">
        <v>12978</v>
      </c>
      <c r="B10131" s="298" t="s">
        <v>12979</v>
      </c>
      <c r="C10131" s="294" t="s">
        <v>12980</v>
      </c>
      <c r="D10131" s="294" t="s">
        <v>12981</v>
      </c>
      <c r="E10131" s="299" t="s">
        <v>12982</v>
      </c>
      <c r="F10131" s="413" t="s">
        <v>12983</v>
      </c>
      <c r="G10131" s="413"/>
      <c r="H10131" s="413" t="s">
        <v>12984</v>
      </c>
      <c r="I10131" s="413"/>
      <c r="J10131" s="413" t="s">
        <v>12985</v>
      </c>
      <c r="K10131" s="413"/>
      <c r="L10131" s="413"/>
    </row>
    <row r="10132" spans="1:12" ht="24" customHeight="1">
      <c r="A10132" s="300" t="s">
        <v>12986</v>
      </c>
      <c r="B10132" s="301" t="s">
        <v>13057</v>
      </c>
      <c r="C10132" s="300" t="s">
        <v>9</v>
      </c>
      <c r="D10132" s="300" t="s">
        <v>12549</v>
      </c>
      <c r="E10132" s="302" t="s">
        <v>27</v>
      </c>
      <c r="F10132" s="423" t="s">
        <v>12948</v>
      </c>
      <c r="G10132" s="423"/>
      <c r="H10132" s="423">
        <v>1.5612394000000001</v>
      </c>
      <c r="I10132" s="423"/>
      <c r="J10132" s="424">
        <v>1.0147999999999999</v>
      </c>
      <c r="K10132" s="424"/>
      <c r="L10132" s="424"/>
    </row>
    <row r="10133" spans="1:12" ht="17.100000000000001" customHeight="1">
      <c r="A10133" s="298"/>
      <c r="B10133" s="298"/>
      <c r="C10133" s="298"/>
      <c r="D10133" s="298"/>
      <c r="E10133" s="298"/>
      <c r="F10133" s="298"/>
      <c r="G10133" s="298"/>
      <c r="H10133" s="298"/>
      <c r="I10133" s="298"/>
      <c r="J10133" s="298" t="s">
        <v>12992</v>
      </c>
      <c r="K10133" s="298"/>
      <c r="L10133" s="298" t="s">
        <v>13501</v>
      </c>
    </row>
    <row r="10134" spans="1:12">
      <c r="A10134" s="414" t="s">
        <v>13058</v>
      </c>
      <c r="B10134" s="414"/>
      <c r="C10134" s="414"/>
      <c r="D10134" s="414"/>
      <c r="E10134" s="414"/>
      <c r="F10134" s="414"/>
      <c r="G10134" s="414"/>
      <c r="H10134" s="414"/>
      <c r="I10134" s="294"/>
      <c r="J10134" s="294"/>
      <c r="K10134" s="294"/>
      <c r="L10134" s="294"/>
    </row>
    <row r="10135" spans="1:12" ht="17.100000000000001" customHeight="1">
      <c r="A10135" s="294" t="s">
        <v>12978</v>
      </c>
      <c r="B10135" s="298" t="s">
        <v>12979</v>
      </c>
      <c r="C10135" s="294" t="s">
        <v>12980</v>
      </c>
      <c r="D10135" s="294" t="s">
        <v>12981</v>
      </c>
      <c r="E10135" s="299" t="s">
        <v>12982</v>
      </c>
      <c r="F10135" s="413" t="s">
        <v>12983</v>
      </c>
      <c r="G10135" s="413"/>
      <c r="H10135" s="413" t="s">
        <v>12984</v>
      </c>
      <c r="I10135" s="413"/>
      <c r="J10135" s="413" t="s">
        <v>12985</v>
      </c>
      <c r="K10135" s="413"/>
      <c r="L10135" s="413"/>
    </row>
    <row r="10136" spans="1:12" ht="24" customHeight="1">
      <c r="A10136" s="300" t="s">
        <v>12986</v>
      </c>
      <c r="B10136" s="301" t="s">
        <v>13059</v>
      </c>
      <c r="C10136" s="300" t="s">
        <v>9</v>
      </c>
      <c r="D10136" s="300" t="s">
        <v>12535</v>
      </c>
      <c r="E10136" s="302" t="s">
        <v>27</v>
      </c>
      <c r="F10136" s="423" t="s">
        <v>12936</v>
      </c>
      <c r="G10136" s="423"/>
      <c r="H10136" s="423">
        <v>1.5612394000000001</v>
      </c>
      <c r="I10136" s="423"/>
      <c r="J10136" s="424">
        <v>7.8100000000000003E-2</v>
      </c>
      <c r="K10136" s="424"/>
      <c r="L10136" s="424"/>
    </row>
    <row r="10137" spans="1:12" ht="17.100000000000001" customHeight="1">
      <c r="A10137" s="298"/>
      <c r="B10137" s="298"/>
      <c r="C10137" s="298"/>
      <c r="D10137" s="298"/>
      <c r="E10137" s="298"/>
      <c r="F10137" s="298"/>
      <c r="G10137" s="298"/>
      <c r="H10137" s="298"/>
      <c r="I10137" s="298"/>
      <c r="J10137" s="298" t="s">
        <v>12992</v>
      </c>
      <c r="K10137" s="298"/>
      <c r="L10137" s="298" t="s">
        <v>12935</v>
      </c>
    </row>
    <row r="10138" spans="1:12">
      <c r="A10138" s="414" t="s">
        <v>13060</v>
      </c>
      <c r="B10138" s="414"/>
      <c r="C10138" s="414"/>
      <c r="D10138" s="414"/>
      <c r="E10138" s="414"/>
      <c r="F10138" s="414"/>
      <c r="G10138" s="414"/>
      <c r="H10138" s="414"/>
      <c r="I10138" s="294"/>
      <c r="J10138" s="294"/>
      <c r="K10138" s="294"/>
      <c r="L10138" s="294"/>
    </row>
    <row r="10139" spans="1:12" ht="17.100000000000001" customHeight="1">
      <c r="A10139" s="294" t="s">
        <v>12978</v>
      </c>
      <c r="B10139" s="298" t="s">
        <v>12979</v>
      </c>
      <c r="C10139" s="294" t="s">
        <v>12980</v>
      </c>
      <c r="D10139" s="294" t="s">
        <v>12981</v>
      </c>
      <c r="E10139" s="299" t="s">
        <v>12982</v>
      </c>
      <c r="F10139" s="413" t="s">
        <v>12983</v>
      </c>
      <c r="G10139" s="413"/>
      <c r="H10139" s="413" t="s">
        <v>12984</v>
      </c>
      <c r="I10139" s="413"/>
      <c r="J10139" s="413" t="s">
        <v>12985</v>
      </c>
      <c r="K10139" s="413"/>
      <c r="L10139" s="413"/>
    </row>
    <row r="10140" spans="1:12" ht="24" customHeight="1">
      <c r="A10140" s="300" t="s">
        <v>12986</v>
      </c>
      <c r="B10140" s="301" t="s">
        <v>13061</v>
      </c>
      <c r="C10140" s="300" t="s">
        <v>9</v>
      </c>
      <c r="D10140" s="300" t="s">
        <v>12522</v>
      </c>
      <c r="E10140" s="302" t="s">
        <v>27</v>
      </c>
      <c r="F10140" s="423" t="s">
        <v>12964</v>
      </c>
      <c r="G10140" s="423"/>
      <c r="H10140" s="423">
        <v>1.5612394000000001</v>
      </c>
      <c r="I10140" s="423"/>
      <c r="J10140" s="424">
        <v>3.9499</v>
      </c>
      <c r="K10140" s="424"/>
      <c r="L10140" s="424"/>
    </row>
    <row r="10141" spans="1:12" ht="24" customHeight="1">
      <c r="A10141" s="300" t="s">
        <v>12986</v>
      </c>
      <c r="B10141" s="301" t="s">
        <v>13062</v>
      </c>
      <c r="C10141" s="300" t="s">
        <v>9</v>
      </c>
      <c r="D10141" s="300" t="s">
        <v>12527</v>
      </c>
      <c r="E10141" s="302" t="s">
        <v>27</v>
      </c>
      <c r="F10141" s="423" t="s">
        <v>13063</v>
      </c>
      <c r="G10141" s="423"/>
      <c r="H10141" s="423">
        <v>1.5612394000000001</v>
      </c>
      <c r="I10141" s="423"/>
      <c r="J10141" s="424">
        <v>0.53080000000000005</v>
      </c>
      <c r="K10141" s="424"/>
      <c r="L10141" s="424"/>
    </row>
    <row r="10142" spans="1:12" ht="17.100000000000001" customHeight="1">
      <c r="A10142" s="298"/>
      <c r="B10142" s="298"/>
      <c r="C10142" s="298"/>
      <c r="D10142" s="298"/>
      <c r="E10142" s="298"/>
      <c r="F10142" s="298"/>
      <c r="G10142" s="298"/>
      <c r="H10142" s="298"/>
      <c r="I10142" s="298"/>
      <c r="J10142" s="298" t="s">
        <v>12992</v>
      </c>
      <c r="K10142" s="298"/>
      <c r="L10142" s="298" t="s">
        <v>15147</v>
      </c>
    </row>
    <row r="10143" spans="1:12" ht="17.100000000000001" customHeight="1">
      <c r="A10143" s="294" t="s">
        <v>13014</v>
      </c>
      <c r="B10143" s="294"/>
      <c r="C10143" s="294"/>
      <c r="D10143" s="294"/>
      <c r="E10143" s="294"/>
      <c r="F10143" s="294"/>
      <c r="G10143" s="294"/>
      <c r="H10143" s="294"/>
      <c r="I10143" s="294"/>
      <c r="J10143" s="294"/>
      <c r="K10143" s="294"/>
      <c r="L10143" s="294"/>
    </row>
    <row r="10144" spans="1:12" ht="17.100000000000001" customHeight="1">
      <c r="A10144" s="298"/>
      <c r="B10144" s="298"/>
      <c r="C10144" s="298"/>
      <c r="D10144" s="298"/>
      <c r="E10144" s="298"/>
      <c r="F10144" s="298"/>
      <c r="G10144" s="298"/>
      <c r="H10144" s="298"/>
      <c r="I10144" s="298"/>
      <c r="J10144" s="298" t="s">
        <v>13015</v>
      </c>
      <c r="K10144" s="298"/>
      <c r="L10144" s="298" t="s">
        <v>15215</v>
      </c>
    </row>
    <row r="10145" spans="1:12" ht="17.100000000000001" customHeight="1">
      <c r="A10145" s="298"/>
      <c r="B10145" s="298"/>
      <c r="C10145" s="298"/>
      <c r="D10145" s="298"/>
      <c r="E10145" s="298"/>
      <c r="F10145" s="298"/>
      <c r="G10145" s="298"/>
      <c r="H10145" s="298"/>
      <c r="I10145" s="298"/>
      <c r="J10145" s="298" t="s">
        <v>13017</v>
      </c>
      <c r="K10145" s="298" t="s">
        <v>13018</v>
      </c>
      <c r="L10145" s="298" t="s">
        <v>14503</v>
      </c>
    </row>
    <row r="10146" spans="1:12" ht="17.100000000000001" customHeight="1">
      <c r="A10146" s="298"/>
      <c r="B10146" s="298"/>
      <c r="C10146" s="298"/>
      <c r="D10146" s="298"/>
      <c r="E10146" s="298"/>
      <c r="F10146" s="298"/>
      <c r="G10146" s="298"/>
      <c r="H10146" s="298"/>
      <c r="I10146" s="298"/>
      <c r="J10146" s="298" t="s">
        <v>13020</v>
      </c>
      <c r="K10146" s="298"/>
      <c r="L10146" s="298" t="s">
        <v>15216</v>
      </c>
    </row>
    <row r="10147" spans="1:12" ht="17.100000000000001" customHeight="1">
      <c r="A10147" s="298"/>
      <c r="B10147" s="298"/>
      <c r="C10147" s="298"/>
      <c r="D10147" s="298"/>
      <c r="E10147" s="298"/>
      <c r="F10147" s="298"/>
      <c r="G10147" s="298"/>
      <c r="H10147" s="298"/>
      <c r="I10147" s="298"/>
      <c r="J10147" s="298" t="s">
        <v>13022</v>
      </c>
      <c r="K10147" s="298" t="s">
        <v>12974</v>
      </c>
      <c r="L10147" s="298" t="s">
        <v>15217</v>
      </c>
    </row>
    <row r="10148" spans="1:12" ht="17.100000000000001" customHeight="1">
      <c r="A10148" s="298"/>
      <c r="B10148" s="298"/>
      <c r="C10148" s="298"/>
      <c r="D10148" s="298"/>
      <c r="E10148" s="298"/>
      <c r="F10148" s="298"/>
      <c r="G10148" s="298"/>
      <c r="H10148" s="298"/>
      <c r="I10148" s="298"/>
      <c r="J10148" s="298" t="s">
        <v>13024</v>
      </c>
      <c r="K10148" s="298"/>
      <c r="L10148" s="298" t="s">
        <v>15218</v>
      </c>
    </row>
    <row r="10149" spans="1:12" ht="30" customHeight="1">
      <c r="A10149" s="299"/>
      <c r="B10149" s="299"/>
      <c r="C10149" s="299"/>
      <c r="D10149" s="299"/>
      <c r="E10149" s="299"/>
      <c r="F10149" s="299"/>
      <c r="G10149" s="299"/>
      <c r="H10149" s="299"/>
      <c r="I10149" s="299"/>
      <c r="J10149" s="299"/>
      <c r="K10149" s="299"/>
      <c r="L10149" s="299"/>
    </row>
    <row r="10150" spans="1:12" ht="24" customHeight="1">
      <c r="A10150" s="295" t="s">
        <v>15219</v>
      </c>
      <c r="B10150" s="296" t="s">
        <v>15220</v>
      </c>
      <c r="C10150" s="295" t="s">
        <v>9</v>
      </c>
      <c r="D10150" s="295" t="s">
        <v>12733</v>
      </c>
      <c r="E10150" s="297" t="s">
        <v>51</v>
      </c>
      <c r="F10150" s="296"/>
      <c r="G10150" s="296"/>
      <c r="H10150" s="296"/>
      <c r="I10150" s="296"/>
      <c r="J10150" s="296"/>
      <c r="K10150" s="296"/>
      <c r="L10150" s="296"/>
    </row>
    <row r="10151" spans="1:12">
      <c r="A10151" s="414" t="s">
        <v>12977</v>
      </c>
      <c r="B10151" s="414"/>
      <c r="C10151" s="414"/>
      <c r="D10151" s="414"/>
      <c r="E10151" s="414"/>
      <c r="F10151" s="414"/>
      <c r="G10151" s="414"/>
      <c r="H10151" s="414"/>
      <c r="I10151" s="294"/>
      <c r="J10151" s="294"/>
      <c r="K10151" s="294"/>
      <c r="L10151" s="294"/>
    </row>
    <row r="10152" spans="1:12" ht="17.100000000000001" customHeight="1">
      <c r="A10152" s="294" t="s">
        <v>12978</v>
      </c>
      <c r="B10152" s="298" t="s">
        <v>12979</v>
      </c>
      <c r="C10152" s="294" t="s">
        <v>12980</v>
      </c>
      <c r="D10152" s="294" t="s">
        <v>12981</v>
      </c>
      <c r="E10152" s="299" t="s">
        <v>12982</v>
      </c>
      <c r="F10152" s="413" t="s">
        <v>12983</v>
      </c>
      <c r="G10152" s="413"/>
      <c r="H10152" s="413" t="s">
        <v>12984</v>
      </c>
      <c r="I10152" s="413"/>
      <c r="J10152" s="413" t="s">
        <v>12985</v>
      </c>
      <c r="K10152" s="413"/>
      <c r="L10152" s="413"/>
    </row>
    <row r="10153" spans="1:12" ht="24" customHeight="1">
      <c r="A10153" s="300" t="s">
        <v>12986</v>
      </c>
      <c r="B10153" s="301" t="s">
        <v>13085</v>
      </c>
      <c r="C10153" s="300" t="s">
        <v>9</v>
      </c>
      <c r="D10153" s="300" t="s">
        <v>7909</v>
      </c>
      <c r="E10153" s="302" t="s">
        <v>51</v>
      </c>
      <c r="F10153" s="423" t="s">
        <v>13086</v>
      </c>
      <c r="G10153" s="423"/>
      <c r="H10153" s="423">
        <v>9.2679999999999998E-4</v>
      </c>
      <c r="I10153" s="423"/>
      <c r="J10153" s="424">
        <v>9.64E-2</v>
      </c>
      <c r="K10153" s="424"/>
      <c r="L10153" s="424"/>
    </row>
    <row r="10154" spans="1:12" ht="24" customHeight="1">
      <c r="A10154" s="300" t="s">
        <v>12986</v>
      </c>
      <c r="B10154" s="301" t="s">
        <v>13087</v>
      </c>
      <c r="C10154" s="300" t="s">
        <v>9</v>
      </c>
      <c r="D10154" s="300" t="s">
        <v>8873</v>
      </c>
      <c r="E10154" s="302" t="s">
        <v>51</v>
      </c>
      <c r="F10154" s="423" t="s">
        <v>13088</v>
      </c>
      <c r="G10154" s="423"/>
      <c r="H10154" s="423">
        <v>8.8499999999999996E-5</v>
      </c>
      <c r="I10154" s="423"/>
      <c r="J10154" s="424">
        <v>7.6899999999999996E-2</v>
      </c>
      <c r="K10154" s="424"/>
      <c r="L10154" s="424"/>
    </row>
    <row r="10155" spans="1:12" ht="48" customHeight="1">
      <c r="A10155" s="300" t="s">
        <v>12986</v>
      </c>
      <c r="B10155" s="301" t="s">
        <v>13089</v>
      </c>
      <c r="C10155" s="300" t="s">
        <v>9</v>
      </c>
      <c r="D10155" s="300" t="s">
        <v>9227</v>
      </c>
      <c r="E10155" s="302" t="s">
        <v>51</v>
      </c>
      <c r="F10155" s="423" t="s">
        <v>13090</v>
      </c>
      <c r="G10155" s="423"/>
      <c r="H10155" s="423">
        <v>6.1699999999999995E-5</v>
      </c>
      <c r="I10155" s="423"/>
      <c r="J10155" s="424">
        <v>8.2500000000000004E-2</v>
      </c>
      <c r="K10155" s="424"/>
      <c r="L10155" s="424"/>
    </row>
    <row r="10156" spans="1:12" ht="24" customHeight="1">
      <c r="A10156" s="300" t="s">
        <v>12986</v>
      </c>
      <c r="B10156" s="301" t="s">
        <v>13091</v>
      </c>
      <c r="C10156" s="300" t="s">
        <v>9</v>
      </c>
      <c r="D10156" s="300" t="s">
        <v>9580</v>
      </c>
      <c r="E10156" s="302" t="s">
        <v>51</v>
      </c>
      <c r="F10156" s="423" t="s">
        <v>13092</v>
      </c>
      <c r="G10156" s="423"/>
      <c r="H10156" s="423">
        <v>6.05E-5</v>
      </c>
      <c r="I10156" s="423"/>
      <c r="J10156" s="424">
        <v>5.4199999999999998E-2</v>
      </c>
      <c r="K10156" s="424"/>
      <c r="L10156" s="424"/>
    </row>
    <row r="10157" spans="1:12" ht="24" customHeight="1">
      <c r="A10157" s="300" t="s">
        <v>12986</v>
      </c>
      <c r="B10157" s="301" t="s">
        <v>12987</v>
      </c>
      <c r="C10157" s="300" t="s">
        <v>9</v>
      </c>
      <c r="D10157" s="300" t="s">
        <v>9831</v>
      </c>
      <c r="E10157" s="302" t="s">
        <v>12988</v>
      </c>
      <c r="F10157" s="423" t="s">
        <v>12989</v>
      </c>
      <c r="G10157" s="423"/>
      <c r="H10157" s="423">
        <v>2.14495E-2</v>
      </c>
      <c r="I10157" s="423"/>
      <c r="J10157" s="424">
        <v>0.21709999999999999</v>
      </c>
      <c r="K10157" s="424"/>
      <c r="L10157" s="424"/>
    </row>
    <row r="10158" spans="1:12" ht="36" customHeight="1">
      <c r="A10158" s="300" t="s">
        <v>12986</v>
      </c>
      <c r="B10158" s="301" t="s">
        <v>12990</v>
      </c>
      <c r="C10158" s="300" t="s">
        <v>9</v>
      </c>
      <c r="D10158" s="300" t="s">
        <v>11426</v>
      </c>
      <c r="E10158" s="302" t="s">
        <v>51</v>
      </c>
      <c r="F10158" s="423" t="s">
        <v>12991</v>
      </c>
      <c r="G10158" s="423"/>
      <c r="H10158" s="423">
        <v>1.1241000000000001E-3</v>
      </c>
      <c r="I10158" s="423"/>
      <c r="J10158" s="424">
        <v>0.14860000000000001</v>
      </c>
      <c r="K10158" s="424"/>
      <c r="L10158" s="424"/>
    </row>
    <row r="10159" spans="1:12" ht="17.100000000000001" customHeight="1">
      <c r="A10159" s="298"/>
      <c r="B10159" s="298"/>
      <c r="C10159" s="298"/>
      <c r="D10159" s="298"/>
      <c r="E10159" s="298"/>
      <c r="F10159" s="298"/>
      <c r="G10159" s="298"/>
      <c r="H10159" s="298"/>
      <c r="I10159" s="298"/>
      <c r="J10159" s="298" t="s">
        <v>12992</v>
      </c>
      <c r="K10159" s="298"/>
      <c r="L10159" s="298" t="s">
        <v>14103</v>
      </c>
    </row>
    <row r="10160" spans="1:12">
      <c r="A10160" s="414" t="s">
        <v>12994</v>
      </c>
      <c r="B10160" s="414"/>
      <c r="C10160" s="414"/>
      <c r="D10160" s="414"/>
      <c r="E10160" s="414"/>
      <c r="F10160" s="414"/>
      <c r="G10160" s="414"/>
      <c r="H10160" s="414"/>
      <c r="I10160" s="294"/>
      <c r="J10160" s="294"/>
      <c r="K10160" s="294"/>
      <c r="L10160" s="294"/>
    </row>
    <row r="10161" spans="1:12" ht="17.100000000000001" customHeight="1">
      <c r="A10161" s="294" t="s">
        <v>12978</v>
      </c>
      <c r="B10161" s="298" t="s">
        <v>12979</v>
      </c>
      <c r="C10161" s="294" t="s">
        <v>12980</v>
      </c>
      <c r="D10161" s="294" t="s">
        <v>12981</v>
      </c>
      <c r="E10161" s="299" t="s">
        <v>12982</v>
      </c>
      <c r="F10161" s="413" t="s">
        <v>12983</v>
      </c>
      <c r="G10161" s="413"/>
      <c r="H10161" s="413" t="s">
        <v>12984</v>
      </c>
      <c r="I10161" s="413"/>
      <c r="J10161" s="413" t="s">
        <v>12985</v>
      </c>
      <c r="K10161" s="413"/>
      <c r="L10161" s="413"/>
    </row>
    <row r="10162" spans="1:12" ht="24" customHeight="1">
      <c r="A10162" s="300" t="s">
        <v>12986</v>
      </c>
      <c r="B10162" s="301" t="s">
        <v>13193</v>
      </c>
      <c r="C10162" s="300" t="s">
        <v>9</v>
      </c>
      <c r="D10162" s="300" t="s">
        <v>7200</v>
      </c>
      <c r="E10162" s="302" t="s">
        <v>27</v>
      </c>
      <c r="F10162" s="423" t="s">
        <v>13194</v>
      </c>
      <c r="G10162" s="423"/>
      <c r="H10162" s="423">
        <v>0.79952140000000005</v>
      </c>
      <c r="I10162" s="423"/>
      <c r="J10162" s="424">
        <v>4.0696000000000003</v>
      </c>
      <c r="K10162" s="424"/>
      <c r="L10162" s="424"/>
    </row>
    <row r="10163" spans="1:12" ht="24" customHeight="1">
      <c r="A10163" s="300" t="s">
        <v>12986</v>
      </c>
      <c r="B10163" s="301" t="s">
        <v>13195</v>
      </c>
      <c r="C10163" s="300" t="s">
        <v>9</v>
      </c>
      <c r="D10163" s="300" t="s">
        <v>8821</v>
      </c>
      <c r="E10163" s="302" t="s">
        <v>27</v>
      </c>
      <c r="F10163" s="423" t="s">
        <v>13196</v>
      </c>
      <c r="G10163" s="423"/>
      <c r="H10163" s="423">
        <v>0.79952140000000005</v>
      </c>
      <c r="I10163" s="423"/>
      <c r="J10163" s="424">
        <v>5.7485999999999997</v>
      </c>
      <c r="K10163" s="424"/>
      <c r="L10163" s="424"/>
    </row>
    <row r="10164" spans="1:12" ht="17.100000000000001" customHeight="1">
      <c r="A10164" s="298"/>
      <c r="B10164" s="298"/>
      <c r="C10164" s="298"/>
      <c r="D10164" s="298"/>
      <c r="E10164" s="298"/>
      <c r="F10164" s="298"/>
      <c r="G10164" s="298"/>
      <c r="H10164" s="298"/>
      <c r="I10164" s="298"/>
      <c r="J10164" s="298" t="s">
        <v>12992</v>
      </c>
      <c r="K10164" s="298"/>
      <c r="L10164" s="298" t="s">
        <v>14128</v>
      </c>
    </row>
    <row r="10165" spans="1:12">
      <c r="A10165" s="414" t="s">
        <v>12998</v>
      </c>
      <c r="B10165" s="414"/>
      <c r="C10165" s="414"/>
      <c r="D10165" s="414"/>
      <c r="E10165" s="414"/>
      <c r="F10165" s="414"/>
      <c r="G10165" s="414"/>
      <c r="H10165" s="414"/>
      <c r="I10165" s="294"/>
      <c r="J10165" s="294"/>
      <c r="K10165" s="294"/>
      <c r="L10165" s="294"/>
    </row>
    <row r="10166" spans="1:12" ht="17.100000000000001" customHeight="1">
      <c r="A10166" s="294" t="s">
        <v>12978</v>
      </c>
      <c r="B10166" s="298" t="s">
        <v>12979</v>
      </c>
      <c r="C10166" s="294" t="s">
        <v>12980</v>
      </c>
      <c r="D10166" s="294" t="s">
        <v>12981</v>
      </c>
      <c r="E10166" s="299" t="s">
        <v>12982</v>
      </c>
      <c r="F10166" s="413" t="s">
        <v>12983</v>
      </c>
      <c r="G10166" s="413"/>
      <c r="H10166" s="413" t="s">
        <v>12984</v>
      </c>
      <c r="I10166" s="413"/>
      <c r="J10166" s="413" t="s">
        <v>12985</v>
      </c>
      <c r="K10166" s="413"/>
      <c r="L10166" s="413"/>
    </row>
    <row r="10167" spans="1:12" ht="24" customHeight="1">
      <c r="A10167" s="300" t="s">
        <v>12986</v>
      </c>
      <c r="B10167" s="301" t="s">
        <v>13496</v>
      </c>
      <c r="C10167" s="300" t="s">
        <v>9</v>
      </c>
      <c r="D10167" s="300" t="s">
        <v>9014</v>
      </c>
      <c r="E10167" s="302" t="s">
        <v>51</v>
      </c>
      <c r="F10167" s="423" t="s">
        <v>13497</v>
      </c>
      <c r="G10167" s="423"/>
      <c r="H10167" s="423">
        <v>1.9E-2</v>
      </c>
      <c r="I10167" s="423"/>
      <c r="J10167" s="424">
        <v>0.26</v>
      </c>
      <c r="K10167" s="424"/>
      <c r="L10167" s="424"/>
    </row>
    <row r="10168" spans="1:12" ht="24" customHeight="1">
      <c r="A10168" s="300" t="s">
        <v>12986</v>
      </c>
      <c r="B10168" s="301" t="s">
        <v>15221</v>
      </c>
      <c r="C10168" s="300" t="s">
        <v>9</v>
      </c>
      <c r="D10168" s="300" t="s">
        <v>11848</v>
      </c>
      <c r="E10168" s="302" t="s">
        <v>51</v>
      </c>
      <c r="F10168" s="423" t="s">
        <v>15222</v>
      </c>
      <c r="G10168" s="423"/>
      <c r="H10168" s="423">
        <v>1</v>
      </c>
      <c r="I10168" s="423"/>
      <c r="J10168" s="424">
        <v>57.73</v>
      </c>
      <c r="K10168" s="424"/>
      <c r="L10168" s="424"/>
    </row>
    <row r="10169" spans="1:12" ht="24" customHeight="1">
      <c r="A10169" s="300" t="s">
        <v>12986</v>
      </c>
      <c r="B10169" s="301" t="s">
        <v>13099</v>
      </c>
      <c r="C10169" s="300" t="s">
        <v>9</v>
      </c>
      <c r="D10169" s="300" t="s">
        <v>7224</v>
      </c>
      <c r="E10169" s="302" t="s">
        <v>51</v>
      </c>
      <c r="F10169" s="423" t="s">
        <v>13100</v>
      </c>
      <c r="G10169" s="423"/>
      <c r="H10169" s="423">
        <v>1.0948299999999999E-2</v>
      </c>
      <c r="I10169" s="423"/>
      <c r="J10169" s="424">
        <v>0.10059999999999999</v>
      </c>
      <c r="K10169" s="424"/>
      <c r="L10169" s="424"/>
    </row>
    <row r="10170" spans="1:12" ht="24" customHeight="1">
      <c r="A10170" s="300" t="s">
        <v>12986</v>
      </c>
      <c r="B10170" s="301" t="s">
        <v>13101</v>
      </c>
      <c r="C10170" s="300" t="s">
        <v>9</v>
      </c>
      <c r="D10170" s="300" t="s">
        <v>7359</v>
      </c>
      <c r="E10170" s="302" t="s">
        <v>51</v>
      </c>
      <c r="F10170" s="423" t="s">
        <v>13102</v>
      </c>
      <c r="G10170" s="423"/>
      <c r="H10170" s="423">
        <v>3.5340000000000002E-4</v>
      </c>
      <c r="I10170" s="423"/>
      <c r="J10170" s="424">
        <v>4.5400000000000003E-2</v>
      </c>
      <c r="K10170" s="424"/>
      <c r="L10170" s="424"/>
    </row>
    <row r="10171" spans="1:12" ht="24" customHeight="1">
      <c r="A10171" s="300" t="s">
        <v>12986</v>
      </c>
      <c r="B10171" s="301" t="s">
        <v>13103</v>
      </c>
      <c r="C10171" s="300" t="s">
        <v>9</v>
      </c>
      <c r="D10171" s="300" t="s">
        <v>8851</v>
      </c>
      <c r="E10171" s="302" t="s">
        <v>51</v>
      </c>
      <c r="F10171" s="423" t="s">
        <v>13104</v>
      </c>
      <c r="G10171" s="423"/>
      <c r="H10171" s="423">
        <v>2.8279999999999999E-4</v>
      </c>
      <c r="I10171" s="423"/>
      <c r="J10171" s="424">
        <v>5.4800000000000001E-2</v>
      </c>
      <c r="K10171" s="424"/>
      <c r="L10171" s="424"/>
    </row>
    <row r="10172" spans="1:12" ht="24" customHeight="1">
      <c r="A10172" s="300" t="s">
        <v>12986</v>
      </c>
      <c r="B10172" s="301" t="s">
        <v>13105</v>
      </c>
      <c r="C10172" s="300" t="s">
        <v>9</v>
      </c>
      <c r="D10172" s="300" t="s">
        <v>8852</v>
      </c>
      <c r="E10172" s="302" t="s">
        <v>51</v>
      </c>
      <c r="F10172" s="423" t="s">
        <v>13106</v>
      </c>
      <c r="G10172" s="423"/>
      <c r="H10172" s="423">
        <v>6.05E-5</v>
      </c>
      <c r="I10172" s="423"/>
      <c r="J10172" s="424">
        <v>3.32E-2</v>
      </c>
      <c r="K10172" s="424"/>
      <c r="L10172" s="424"/>
    </row>
    <row r="10173" spans="1:12" ht="24" customHeight="1">
      <c r="A10173" s="300" t="s">
        <v>12986</v>
      </c>
      <c r="B10173" s="301" t="s">
        <v>13107</v>
      </c>
      <c r="C10173" s="300" t="s">
        <v>9</v>
      </c>
      <c r="D10173" s="300" t="s">
        <v>9000</v>
      </c>
      <c r="E10173" s="302" t="s">
        <v>51</v>
      </c>
      <c r="F10173" s="423" t="s">
        <v>13108</v>
      </c>
      <c r="G10173" s="423"/>
      <c r="H10173" s="423">
        <v>1.24612E-2</v>
      </c>
      <c r="I10173" s="423"/>
      <c r="J10173" s="424">
        <v>8.4400000000000003E-2</v>
      </c>
      <c r="K10173" s="424"/>
      <c r="L10173" s="424"/>
    </row>
    <row r="10174" spans="1:12" ht="24" customHeight="1">
      <c r="A10174" s="300" t="s">
        <v>12986</v>
      </c>
      <c r="B10174" s="301" t="s">
        <v>13109</v>
      </c>
      <c r="C10174" s="300" t="s">
        <v>9</v>
      </c>
      <c r="D10174" s="300" t="s">
        <v>9574</v>
      </c>
      <c r="E10174" s="302" t="s">
        <v>51</v>
      </c>
      <c r="F10174" s="423" t="s">
        <v>13110</v>
      </c>
      <c r="G10174" s="423"/>
      <c r="H10174" s="423">
        <v>3.9518000000000001E-3</v>
      </c>
      <c r="I10174" s="423"/>
      <c r="J10174" s="424">
        <v>3.49E-2</v>
      </c>
      <c r="K10174" s="424"/>
      <c r="L10174" s="424"/>
    </row>
    <row r="10175" spans="1:12" ht="24" customHeight="1">
      <c r="A10175" s="300" t="s">
        <v>12986</v>
      </c>
      <c r="B10175" s="301" t="s">
        <v>13111</v>
      </c>
      <c r="C10175" s="300" t="s">
        <v>9</v>
      </c>
      <c r="D10175" s="300" t="s">
        <v>10714</v>
      </c>
      <c r="E10175" s="302" t="s">
        <v>93</v>
      </c>
      <c r="F10175" s="423" t="s">
        <v>13112</v>
      </c>
      <c r="G10175" s="423"/>
      <c r="H10175" s="423">
        <v>2.0769E-3</v>
      </c>
      <c r="I10175" s="423"/>
      <c r="J10175" s="424">
        <v>3.1699999999999999E-2</v>
      </c>
      <c r="K10175" s="424"/>
      <c r="L10175" s="424"/>
    </row>
    <row r="10176" spans="1:12" ht="24" customHeight="1">
      <c r="A10176" s="300" t="s">
        <v>12986</v>
      </c>
      <c r="B10176" s="301" t="s">
        <v>13113</v>
      </c>
      <c r="C10176" s="300" t="s">
        <v>9</v>
      </c>
      <c r="D10176" s="300" t="s">
        <v>10809</v>
      </c>
      <c r="E10176" s="302" t="s">
        <v>51</v>
      </c>
      <c r="F10176" s="423" t="s">
        <v>13114</v>
      </c>
      <c r="G10176" s="423"/>
      <c r="H10176" s="423">
        <v>2.0769E-3</v>
      </c>
      <c r="I10176" s="423"/>
      <c r="J10176" s="424">
        <v>2.4899999999999999E-2</v>
      </c>
      <c r="K10176" s="424"/>
      <c r="L10176" s="424"/>
    </row>
    <row r="10177" spans="1:12" ht="24" customHeight="1">
      <c r="A10177" s="300" t="s">
        <v>12986</v>
      </c>
      <c r="B10177" s="301" t="s">
        <v>13115</v>
      </c>
      <c r="C10177" s="300" t="s">
        <v>9</v>
      </c>
      <c r="D10177" s="300" t="s">
        <v>10810</v>
      </c>
      <c r="E10177" s="302" t="s">
        <v>51</v>
      </c>
      <c r="F10177" s="423" t="s">
        <v>13116</v>
      </c>
      <c r="G10177" s="423"/>
      <c r="H10177" s="423">
        <v>2.0769E-3</v>
      </c>
      <c r="I10177" s="423"/>
      <c r="J10177" s="424">
        <v>5.5300000000000002E-2</v>
      </c>
      <c r="K10177" s="424"/>
      <c r="L10177" s="424"/>
    </row>
    <row r="10178" spans="1:12" ht="24" customHeight="1">
      <c r="A10178" s="300" t="s">
        <v>12986</v>
      </c>
      <c r="B10178" s="301" t="s">
        <v>13117</v>
      </c>
      <c r="C10178" s="300" t="s">
        <v>9</v>
      </c>
      <c r="D10178" s="300" t="s">
        <v>10837</v>
      </c>
      <c r="E10178" s="302" t="s">
        <v>51</v>
      </c>
      <c r="F10178" s="423" t="s">
        <v>13118</v>
      </c>
      <c r="G10178" s="423"/>
      <c r="H10178" s="423">
        <v>7.0599999999999995E-5</v>
      </c>
      <c r="I10178" s="423"/>
      <c r="J10178" s="424">
        <v>3.1399999999999997E-2</v>
      </c>
      <c r="K10178" s="424"/>
      <c r="L10178" s="424"/>
    </row>
    <row r="10179" spans="1:12" ht="24" customHeight="1">
      <c r="A10179" s="300" t="s">
        <v>12986</v>
      </c>
      <c r="B10179" s="301" t="s">
        <v>13003</v>
      </c>
      <c r="C10179" s="300" t="s">
        <v>9</v>
      </c>
      <c r="D10179" s="300" t="s">
        <v>7216</v>
      </c>
      <c r="E10179" s="302" t="s">
        <v>51</v>
      </c>
      <c r="F10179" s="423" t="s">
        <v>13004</v>
      </c>
      <c r="G10179" s="423"/>
      <c r="H10179" s="423">
        <v>4.1596999999999997E-3</v>
      </c>
      <c r="I10179" s="423"/>
      <c r="J10179" s="424">
        <v>0.13900000000000001</v>
      </c>
      <c r="K10179" s="424"/>
      <c r="L10179" s="424"/>
    </row>
    <row r="10180" spans="1:12" ht="24" customHeight="1">
      <c r="A10180" s="300" t="s">
        <v>12986</v>
      </c>
      <c r="B10180" s="301" t="s">
        <v>13005</v>
      </c>
      <c r="C10180" s="300" t="s">
        <v>9</v>
      </c>
      <c r="D10180" s="300" t="s">
        <v>7393</v>
      </c>
      <c r="E10180" s="302" t="s">
        <v>12988</v>
      </c>
      <c r="F10180" s="423" t="s">
        <v>13006</v>
      </c>
      <c r="G10180" s="423"/>
      <c r="H10180" s="423">
        <v>2.5025E-3</v>
      </c>
      <c r="I10180" s="423"/>
      <c r="J10180" s="424">
        <v>0.1351</v>
      </c>
      <c r="K10180" s="424"/>
      <c r="L10180" s="424"/>
    </row>
    <row r="10181" spans="1:12" ht="24" customHeight="1">
      <c r="A10181" s="300" t="s">
        <v>12986</v>
      </c>
      <c r="B10181" s="301" t="s">
        <v>13007</v>
      </c>
      <c r="C10181" s="300" t="s">
        <v>9</v>
      </c>
      <c r="D10181" s="300" t="s">
        <v>10619</v>
      </c>
      <c r="E10181" s="302" t="s">
        <v>51</v>
      </c>
      <c r="F10181" s="423" t="s">
        <v>13008</v>
      </c>
      <c r="G10181" s="423"/>
      <c r="H10181" s="423">
        <v>1.9411999999999999E-3</v>
      </c>
      <c r="I10181" s="423"/>
      <c r="J10181" s="424">
        <v>0.37130000000000002</v>
      </c>
      <c r="K10181" s="424"/>
      <c r="L10181" s="424"/>
    </row>
    <row r="10182" spans="1:12" ht="24" customHeight="1">
      <c r="A10182" s="300" t="s">
        <v>12986</v>
      </c>
      <c r="B10182" s="301" t="s">
        <v>13009</v>
      </c>
      <c r="C10182" s="300" t="s">
        <v>9</v>
      </c>
      <c r="D10182" s="300" t="s">
        <v>10769</v>
      </c>
      <c r="E10182" s="302" t="s">
        <v>51</v>
      </c>
      <c r="F10182" s="423" t="s">
        <v>13010</v>
      </c>
      <c r="G10182" s="423"/>
      <c r="H10182" s="423">
        <v>0.17450109999999999</v>
      </c>
      <c r="I10182" s="423"/>
      <c r="J10182" s="424">
        <v>0.21990000000000001</v>
      </c>
      <c r="K10182" s="424"/>
      <c r="L10182" s="424"/>
    </row>
    <row r="10183" spans="1:12" ht="24" customHeight="1">
      <c r="A10183" s="300" t="s">
        <v>12986</v>
      </c>
      <c r="B10183" s="301" t="s">
        <v>13011</v>
      </c>
      <c r="C10183" s="300" t="s">
        <v>9</v>
      </c>
      <c r="D10183" s="300" t="s">
        <v>10929</v>
      </c>
      <c r="E10183" s="302" t="s">
        <v>51</v>
      </c>
      <c r="F10183" s="423" t="s">
        <v>13012</v>
      </c>
      <c r="G10183" s="423"/>
      <c r="H10183" s="423">
        <v>1.6823000000000001E-3</v>
      </c>
      <c r="I10183" s="423"/>
      <c r="J10183" s="424">
        <v>0.25309999999999999</v>
      </c>
      <c r="K10183" s="424"/>
      <c r="L10183" s="424"/>
    </row>
    <row r="10184" spans="1:12" ht="17.100000000000001" customHeight="1">
      <c r="A10184" s="298"/>
      <c r="B10184" s="298"/>
      <c r="C10184" s="298"/>
      <c r="D10184" s="298"/>
      <c r="E10184" s="298"/>
      <c r="F10184" s="298"/>
      <c r="G10184" s="298"/>
      <c r="H10184" s="298"/>
      <c r="I10184" s="298"/>
      <c r="J10184" s="298" t="s">
        <v>12992</v>
      </c>
      <c r="K10184" s="298"/>
      <c r="L10184" s="298" t="s">
        <v>15223</v>
      </c>
    </row>
    <row r="10185" spans="1:12">
      <c r="A10185" s="414" t="s">
        <v>13056</v>
      </c>
      <c r="B10185" s="414"/>
      <c r="C10185" s="414"/>
      <c r="D10185" s="414"/>
      <c r="E10185" s="414"/>
      <c r="F10185" s="414"/>
      <c r="G10185" s="414"/>
      <c r="H10185" s="414"/>
      <c r="I10185" s="294"/>
      <c r="J10185" s="294"/>
      <c r="K10185" s="294"/>
      <c r="L10185" s="294"/>
    </row>
    <row r="10186" spans="1:12" ht="17.100000000000001" customHeight="1">
      <c r="A10186" s="294" t="s">
        <v>12978</v>
      </c>
      <c r="B10186" s="298" t="s">
        <v>12979</v>
      </c>
      <c r="C10186" s="294" t="s">
        <v>12980</v>
      </c>
      <c r="D10186" s="294" t="s">
        <v>12981</v>
      </c>
      <c r="E10186" s="299" t="s">
        <v>12982</v>
      </c>
      <c r="F10186" s="413" t="s">
        <v>12983</v>
      </c>
      <c r="G10186" s="413"/>
      <c r="H10186" s="413" t="s">
        <v>12984</v>
      </c>
      <c r="I10186" s="413"/>
      <c r="J10186" s="413" t="s">
        <v>12985</v>
      </c>
      <c r="K10186" s="413"/>
      <c r="L10186" s="413"/>
    </row>
    <row r="10187" spans="1:12" ht="24" customHeight="1">
      <c r="A10187" s="300" t="s">
        <v>12986</v>
      </c>
      <c r="B10187" s="301" t="s">
        <v>13057</v>
      </c>
      <c r="C10187" s="300" t="s">
        <v>9</v>
      </c>
      <c r="D10187" s="300" t="s">
        <v>12549</v>
      </c>
      <c r="E10187" s="302" t="s">
        <v>27</v>
      </c>
      <c r="F10187" s="423" t="s">
        <v>12948</v>
      </c>
      <c r="G10187" s="423"/>
      <c r="H10187" s="423">
        <v>1.5612394000000001</v>
      </c>
      <c r="I10187" s="423"/>
      <c r="J10187" s="424">
        <v>1.0147999999999999</v>
      </c>
      <c r="K10187" s="424"/>
      <c r="L10187" s="424"/>
    </row>
    <row r="10188" spans="1:12" ht="17.100000000000001" customHeight="1">
      <c r="A10188" s="298"/>
      <c r="B10188" s="298"/>
      <c r="C10188" s="298"/>
      <c r="D10188" s="298"/>
      <c r="E10188" s="298"/>
      <c r="F10188" s="298"/>
      <c r="G10188" s="298"/>
      <c r="H10188" s="298"/>
      <c r="I10188" s="298"/>
      <c r="J10188" s="298" t="s">
        <v>12992</v>
      </c>
      <c r="K10188" s="298"/>
      <c r="L10188" s="298" t="s">
        <v>13501</v>
      </c>
    </row>
    <row r="10189" spans="1:12">
      <c r="A10189" s="414" t="s">
        <v>13058</v>
      </c>
      <c r="B10189" s="414"/>
      <c r="C10189" s="414"/>
      <c r="D10189" s="414"/>
      <c r="E10189" s="414"/>
      <c r="F10189" s="414"/>
      <c r="G10189" s="414"/>
      <c r="H10189" s="414"/>
      <c r="I10189" s="294"/>
      <c r="J10189" s="294"/>
      <c r="K10189" s="294"/>
      <c r="L10189" s="294"/>
    </row>
    <row r="10190" spans="1:12" ht="17.100000000000001" customHeight="1">
      <c r="A10190" s="294" t="s">
        <v>12978</v>
      </c>
      <c r="B10190" s="298" t="s">
        <v>12979</v>
      </c>
      <c r="C10190" s="294" t="s">
        <v>12980</v>
      </c>
      <c r="D10190" s="294" t="s">
        <v>12981</v>
      </c>
      <c r="E10190" s="299" t="s">
        <v>12982</v>
      </c>
      <c r="F10190" s="413" t="s">
        <v>12983</v>
      </c>
      <c r="G10190" s="413"/>
      <c r="H10190" s="413" t="s">
        <v>12984</v>
      </c>
      <c r="I10190" s="413"/>
      <c r="J10190" s="413" t="s">
        <v>12985</v>
      </c>
      <c r="K10190" s="413"/>
      <c r="L10190" s="413"/>
    </row>
    <row r="10191" spans="1:12" ht="24" customHeight="1">
      <c r="A10191" s="300" t="s">
        <v>12986</v>
      </c>
      <c r="B10191" s="301" t="s">
        <v>13059</v>
      </c>
      <c r="C10191" s="300" t="s">
        <v>9</v>
      </c>
      <c r="D10191" s="300" t="s">
        <v>12535</v>
      </c>
      <c r="E10191" s="302" t="s">
        <v>27</v>
      </c>
      <c r="F10191" s="423" t="s">
        <v>12936</v>
      </c>
      <c r="G10191" s="423"/>
      <c r="H10191" s="423">
        <v>1.5612394000000001</v>
      </c>
      <c r="I10191" s="423"/>
      <c r="J10191" s="424">
        <v>7.8100000000000003E-2</v>
      </c>
      <c r="K10191" s="424"/>
      <c r="L10191" s="424"/>
    </row>
    <row r="10192" spans="1:12" ht="17.100000000000001" customHeight="1">
      <c r="A10192" s="298"/>
      <c r="B10192" s="298"/>
      <c r="C10192" s="298"/>
      <c r="D10192" s="298"/>
      <c r="E10192" s="298"/>
      <c r="F10192" s="298"/>
      <c r="G10192" s="298"/>
      <c r="H10192" s="298"/>
      <c r="I10192" s="298"/>
      <c r="J10192" s="298" t="s">
        <v>12992</v>
      </c>
      <c r="K10192" s="298"/>
      <c r="L10192" s="298" t="s">
        <v>12935</v>
      </c>
    </row>
    <row r="10193" spans="1:12">
      <c r="A10193" s="414" t="s">
        <v>13060</v>
      </c>
      <c r="B10193" s="414"/>
      <c r="C10193" s="414"/>
      <c r="D10193" s="414"/>
      <c r="E10193" s="414"/>
      <c r="F10193" s="414"/>
      <c r="G10193" s="414"/>
      <c r="H10193" s="414"/>
      <c r="I10193" s="294"/>
      <c r="J10193" s="294"/>
      <c r="K10193" s="294"/>
      <c r="L10193" s="294"/>
    </row>
    <row r="10194" spans="1:12" ht="17.100000000000001" customHeight="1">
      <c r="A10194" s="294" t="s">
        <v>12978</v>
      </c>
      <c r="B10194" s="298" t="s">
        <v>12979</v>
      </c>
      <c r="C10194" s="294" t="s">
        <v>12980</v>
      </c>
      <c r="D10194" s="294" t="s">
        <v>12981</v>
      </c>
      <c r="E10194" s="299" t="s">
        <v>12982</v>
      </c>
      <c r="F10194" s="413" t="s">
        <v>12983</v>
      </c>
      <c r="G10194" s="413"/>
      <c r="H10194" s="413" t="s">
        <v>12984</v>
      </c>
      <c r="I10194" s="413"/>
      <c r="J10194" s="413" t="s">
        <v>12985</v>
      </c>
      <c r="K10194" s="413"/>
      <c r="L10194" s="413"/>
    </row>
    <row r="10195" spans="1:12" ht="24" customHeight="1">
      <c r="A10195" s="300" t="s">
        <v>12986</v>
      </c>
      <c r="B10195" s="301" t="s">
        <v>13061</v>
      </c>
      <c r="C10195" s="300" t="s">
        <v>9</v>
      </c>
      <c r="D10195" s="300" t="s">
        <v>12522</v>
      </c>
      <c r="E10195" s="302" t="s">
        <v>27</v>
      </c>
      <c r="F10195" s="423" t="s">
        <v>12964</v>
      </c>
      <c r="G10195" s="423"/>
      <c r="H10195" s="423">
        <v>1.5612394000000001</v>
      </c>
      <c r="I10195" s="423"/>
      <c r="J10195" s="424">
        <v>3.9499</v>
      </c>
      <c r="K10195" s="424"/>
      <c r="L10195" s="424"/>
    </row>
    <row r="10196" spans="1:12" ht="24" customHeight="1">
      <c r="A10196" s="300" t="s">
        <v>12986</v>
      </c>
      <c r="B10196" s="301" t="s">
        <v>13062</v>
      </c>
      <c r="C10196" s="300" t="s">
        <v>9</v>
      </c>
      <c r="D10196" s="300" t="s">
        <v>12527</v>
      </c>
      <c r="E10196" s="302" t="s">
        <v>27</v>
      </c>
      <c r="F10196" s="423" t="s">
        <v>13063</v>
      </c>
      <c r="G10196" s="423"/>
      <c r="H10196" s="423">
        <v>1.5612394000000001</v>
      </c>
      <c r="I10196" s="423"/>
      <c r="J10196" s="424">
        <v>0.53080000000000005</v>
      </c>
      <c r="K10196" s="424"/>
      <c r="L10196" s="424"/>
    </row>
    <row r="10197" spans="1:12" ht="17.100000000000001" customHeight="1">
      <c r="A10197" s="298"/>
      <c r="B10197" s="298"/>
      <c r="C10197" s="298"/>
      <c r="D10197" s="298"/>
      <c r="E10197" s="298"/>
      <c r="F10197" s="298"/>
      <c r="G10197" s="298"/>
      <c r="H10197" s="298"/>
      <c r="I10197" s="298"/>
      <c r="J10197" s="298" t="s">
        <v>12992</v>
      </c>
      <c r="K10197" s="298"/>
      <c r="L10197" s="298" t="s">
        <v>15147</v>
      </c>
    </row>
    <row r="10198" spans="1:12" ht="17.100000000000001" customHeight="1">
      <c r="A10198" s="294" t="s">
        <v>13014</v>
      </c>
      <c r="B10198" s="294"/>
      <c r="C10198" s="294"/>
      <c r="D10198" s="294"/>
      <c r="E10198" s="294"/>
      <c r="F10198" s="294"/>
      <c r="G10198" s="294"/>
      <c r="H10198" s="294"/>
      <c r="I10198" s="294"/>
      <c r="J10198" s="294"/>
      <c r="K10198" s="294"/>
      <c r="L10198" s="294"/>
    </row>
    <row r="10199" spans="1:12" ht="17.100000000000001" customHeight="1">
      <c r="A10199" s="298"/>
      <c r="B10199" s="298"/>
      <c r="C10199" s="298"/>
      <c r="D10199" s="298"/>
      <c r="E10199" s="298"/>
      <c r="F10199" s="298"/>
      <c r="G10199" s="298"/>
      <c r="H10199" s="298"/>
      <c r="I10199" s="298"/>
      <c r="J10199" s="298" t="s">
        <v>13015</v>
      </c>
      <c r="K10199" s="298"/>
      <c r="L10199" s="298" t="s">
        <v>15224</v>
      </c>
    </row>
    <row r="10200" spans="1:12" ht="17.100000000000001" customHeight="1">
      <c r="A10200" s="298"/>
      <c r="B10200" s="298"/>
      <c r="C10200" s="298"/>
      <c r="D10200" s="298"/>
      <c r="E10200" s="298"/>
      <c r="F10200" s="298"/>
      <c r="G10200" s="298"/>
      <c r="H10200" s="298"/>
      <c r="I10200" s="298"/>
      <c r="J10200" s="298" t="s">
        <v>13017</v>
      </c>
      <c r="K10200" s="298" t="s">
        <v>13018</v>
      </c>
      <c r="L10200" s="298" t="s">
        <v>14503</v>
      </c>
    </row>
    <row r="10201" spans="1:12" ht="17.100000000000001" customHeight="1">
      <c r="A10201" s="298"/>
      <c r="B10201" s="298"/>
      <c r="C10201" s="298"/>
      <c r="D10201" s="298"/>
      <c r="E10201" s="298"/>
      <c r="F10201" s="298"/>
      <c r="G10201" s="298"/>
      <c r="H10201" s="298"/>
      <c r="I10201" s="298"/>
      <c r="J10201" s="298" t="s">
        <v>13020</v>
      </c>
      <c r="K10201" s="298"/>
      <c r="L10201" s="298" t="s">
        <v>15225</v>
      </c>
    </row>
    <row r="10202" spans="1:12" ht="17.100000000000001" customHeight="1">
      <c r="A10202" s="298"/>
      <c r="B10202" s="298"/>
      <c r="C10202" s="298"/>
      <c r="D10202" s="298"/>
      <c r="E10202" s="298"/>
      <c r="F10202" s="298"/>
      <c r="G10202" s="298"/>
      <c r="H10202" s="298"/>
      <c r="I10202" s="298"/>
      <c r="J10202" s="298" t="s">
        <v>13022</v>
      </c>
      <c r="K10202" s="298" t="s">
        <v>12974</v>
      </c>
      <c r="L10202" s="298" t="s">
        <v>15226</v>
      </c>
    </row>
    <row r="10203" spans="1:12" ht="17.100000000000001" customHeight="1">
      <c r="A10203" s="298"/>
      <c r="B10203" s="298"/>
      <c r="C10203" s="298"/>
      <c r="D10203" s="298"/>
      <c r="E10203" s="298"/>
      <c r="F10203" s="298"/>
      <c r="G10203" s="298"/>
      <c r="H10203" s="298"/>
      <c r="I10203" s="298"/>
      <c r="J10203" s="298" t="s">
        <v>13024</v>
      </c>
      <c r="K10203" s="298"/>
      <c r="L10203" s="298" t="s">
        <v>15227</v>
      </c>
    </row>
    <row r="10204" spans="1:12" ht="30" customHeight="1">
      <c r="A10204" s="299"/>
      <c r="B10204" s="299"/>
      <c r="C10204" s="299"/>
      <c r="D10204" s="299"/>
      <c r="E10204" s="299"/>
      <c r="F10204" s="299"/>
      <c r="G10204" s="299"/>
      <c r="H10204" s="299"/>
      <c r="I10204" s="299"/>
      <c r="J10204" s="299"/>
      <c r="K10204" s="299"/>
      <c r="L10204" s="299"/>
    </row>
    <row r="10205" spans="1:12" ht="36" customHeight="1">
      <c r="A10205" s="295" t="s">
        <v>15228</v>
      </c>
      <c r="B10205" s="296" t="s">
        <v>15229</v>
      </c>
      <c r="C10205" s="295" t="s">
        <v>9</v>
      </c>
      <c r="D10205" s="295" t="s">
        <v>2583</v>
      </c>
      <c r="E10205" s="297" t="s">
        <v>51</v>
      </c>
      <c r="F10205" s="296"/>
      <c r="G10205" s="296"/>
      <c r="H10205" s="296"/>
      <c r="I10205" s="296"/>
      <c r="J10205" s="296"/>
      <c r="K10205" s="296"/>
      <c r="L10205" s="296"/>
    </row>
    <row r="10206" spans="1:12">
      <c r="A10206" s="414" t="s">
        <v>12977</v>
      </c>
      <c r="B10206" s="414"/>
      <c r="C10206" s="414"/>
      <c r="D10206" s="414"/>
      <c r="E10206" s="414"/>
      <c r="F10206" s="414"/>
      <c r="G10206" s="414"/>
      <c r="H10206" s="414"/>
      <c r="I10206" s="294"/>
      <c r="J10206" s="294"/>
      <c r="K10206" s="294"/>
      <c r="L10206" s="294"/>
    </row>
    <row r="10207" spans="1:12" ht="17.100000000000001" customHeight="1">
      <c r="A10207" s="294" t="s">
        <v>12978</v>
      </c>
      <c r="B10207" s="298" t="s">
        <v>12979</v>
      </c>
      <c r="C10207" s="294" t="s">
        <v>12980</v>
      </c>
      <c r="D10207" s="294" t="s">
        <v>12981</v>
      </c>
      <c r="E10207" s="299" t="s">
        <v>12982</v>
      </c>
      <c r="F10207" s="413" t="s">
        <v>12983</v>
      </c>
      <c r="G10207" s="413"/>
      <c r="H10207" s="413" t="s">
        <v>12984</v>
      </c>
      <c r="I10207" s="413"/>
      <c r="J10207" s="413" t="s">
        <v>12985</v>
      </c>
      <c r="K10207" s="413"/>
      <c r="L10207" s="413"/>
    </row>
    <row r="10208" spans="1:12" ht="24" customHeight="1">
      <c r="A10208" s="300" t="s">
        <v>12986</v>
      </c>
      <c r="B10208" s="301" t="s">
        <v>13085</v>
      </c>
      <c r="C10208" s="300" t="s">
        <v>9</v>
      </c>
      <c r="D10208" s="300" t="s">
        <v>7909</v>
      </c>
      <c r="E10208" s="302" t="s">
        <v>51</v>
      </c>
      <c r="F10208" s="423" t="s">
        <v>13086</v>
      </c>
      <c r="G10208" s="423"/>
      <c r="H10208" s="423">
        <v>2.9250000000000001E-4</v>
      </c>
      <c r="I10208" s="423"/>
      <c r="J10208" s="424">
        <v>3.04E-2</v>
      </c>
      <c r="K10208" s="424"/>
      <c r="L10208" s="424"/>
    </row>
    <row r="10209" spans="1:12" ht="24" customHeight="1">
      <c r="A10209" s="300" t="s">
        <v>12986</v>
      </c>
      <c r="B10209" s="301" t="s">
        <v>13087</v>
      </c>
      <c r="C10209" s="300" t="s">
        <v>9</v>
      </c>
      <c r="D10209" s="300" t="s">
        <v>8873</v>
      </c>
      <c r="E10209" s="302" t="s">
        <v>51</v>
      </c>
      <c r="F10209" s="423" t="s">
        <v>13088</v>
      </c>
      <c r="G10209" s="423"/>
      <c r="H10209" s="423">
        <v>2.8E-5</v>
      </c>
      <c r="I10209" s="423"/>
      <c r="J10209" s="424">
        <v>2.4299999999999999E-2</v>
      </c>
      <c r="K10209" s="424"/>
      <c r="L10209" s="424"/>
    </row>
    <row r="10210" spans="1:12" ht="48" customHeight="1">
      <c r="A10210" s="300" t="s">
        <v>12986</v>
      </c>
      <c r="B10210" s="301" t="s">
        <v>13089</v>
      </c>
      <c r="C10210" s="300" t="s">
        <v>9</v>
      </c>
      <c r="D10210" s="300" t="s">
        <v>9227</v>
      </c>
      <c r="E10210" s="302" t="s">
        <v>51</v>
      </c>
      <c r="F10210" s="423" t="s">
        <v>13090</v>
      </c>
      <c r="G10210" s="423"/>
      <c r="H10210" s="423">
        <v>1.95E-5</v>
      </c>
      <c r="I10210" s="423"/>
      <c r="J10210" s="424">
        <v>2.6100000000000002E-2</v>
      </c>
      <c r="K10210" s="424"/>
      <c r="L10210" s="424"/>
    </row>
    <row r="10211" spans="1:12" ht="24" customHeight="1">
      <c r="A10211" s="300" t="s">
        <v>12986</v>
      </c>
      <c r="B10211" s="301" t="s">
        <v>13091</v>
      </c>
      <c r="C10211" s="300" t="s">
        <v>9</v>
      </c>
      <c r="D10211" s="300" t="s">
        <v>9580</v>
      </c>
      <c r="E10211" s="302" t="s">
        <v>51</v>
      </c>
      <c r="F10211" s="423" t="s">
        <v>13092</v>
      </c>
      <c r="G10211" s="423"/>
      <c r="H10211" s="423">
        <v>1.91E-5</v>
      </c>
      <c r="I10211" s="423"/>
      <c r="J10211" s="424">
        <v>1.7100000000000001E-2</v>
      </c>
      <c r="K10211" s="424"/>
      <c r="L10211" s="424"/>
    </row>
    <row r="10212" spans="1:12" ht="24" customHeight="1">
      <c r="A10212" s="300" t="s">
        <v>12986</v>
      </c>
      <c r="B10212" s="301" t="s">
        <v>12987</v>
      </c>
      <c r="C10212" s="300" t="s">
        <v>9</v>
      </c>
      <c r="D10212" s="300" t="s">
        <v>9831</v>
      </c>
      <c r="E10212" s="302" t="s">
        <v>12988</v>
      </c>
      <c r="F10212" s="423" t="s">
        <v>12989</v>
      </c>
      <c r="G10212" s="423"/>
      <c r="H10212" s="423">
        <v>6.7697E-3</v>
      </c>
      <c r="I10212" s="423"/>
      <c r="J10212" s="424">
        <v>6.8500000000000005E-2</v>
      </c>
      <c r="K10212" s="424"/>
      <c r="L10212" s="424"/>
    </row>
    <row r="10213" spans="1:12" ht="36" customHeight="1">
      <c r="A10213" s="300" t="s">
        <v>12986</v>
      </c>
      <c r="B10213" s="301" t="s">
        <v>12990</v>
      </c>
      <c r="C10213" s="300" t="s">
        <v>9</v>
      </c>
      <c r="D10213" s="300" t="s">
        <v>11426</v>
      </c>
      <c r="E10213" s="302" t="s">
        <v>51</v>
      </c>
      <c r="F10213" s="423" t="s">
        <v>12991</v>
      </c>
      <c r="G10213" s="423"/>
      <c r="H10213" s="423">
        <v>3.548E-4</v>
      </c>
      <c r="I10213" s="423"/>
      <c r="J10213" s="424">
        <v>4.6899999999999997E-2</v>
      </c>
      <c r="K10213" s="424"/>
      <c r="L10213" s="424"/>
    </row>
    <row r="10214" spans="1:12" ht="17.100000000000001" customHeight="1">
      <c r="A10214" s="298"/>
      <c r="B10214" s="298"/>
      <c r="C10214" s="298"/>
      <c r="D10214" s="298"/>
      <c r="E10214" s="298"/>
      <c r="F10214" s="298"/>
      <c r="G10214" s="298"/>
      <c r="H10214" s="298"/>
      <c r="I10214" s="298"/>
      <c r="J10214" s="298" t="s">
        <v>12992</v>
      </c>
      <c r="K10214" s="298"/>
      <c r="L10214" s="298" t="s">
        <v>12938</v>
      </c>
    </row>
    <row r="10215" spans="1:12">
      <c r="A10215" s="414" t="s">
        <v>12994</v>
      </c>
      <c r="B10215" s="414"/>
      <c r="C10215" s="414"/>
      <c r="D10215" s="414"/>
      <c r="E10215" s="414"/>
      <c r="F10215" s="414"/>
      <c r="G10215" s="414"/>
      <c r="H10215" s="414"/>
      <c r="I10215" s="294"/>
      <c r="J10215" s="294"/>
      <c r="K10215" s="294"/>
      <c r="L10215" s="294"/>
    </row>
    <row r="10216" spans="1:12" ht="17.100000000000001" customHeight="1">
      <c r="A10216" s="294" t="s">
        <v>12978</v>
      </c>
      <c r="B10216" s="298" t="s">
        <v>12979</v>
      </c>
      <c r="C10216" s="294" t="s">
        <v>12980</v>
      </c>
      <c r="D10216" s="294" t="s">
        <v>12981</v>
      </c>
      <c r="E10216" s="299" t="s">
        <v>12982</v>
      </c>
      <c r="F10216" s="413" t="s">
        <v>12983</v>
      </c>
      <c r="G10216" s="413"/>
      <c r="H10216" s="413" t="s">
        <v>12984</v>
      </c>
      <c r="I10216" s="413"/>
      <c r="J10216" s="413" t="s">
        <v>12985</v>
      </c>
      <c r="K10216" s="413"/>
      <c r="L10216" s="413"/>
    </row>
    <row r="10217" spans="1:12" ht="24" customHeight="1">
      <c r="A10217" s="300" t="s">
        <v>12986</v>
      </c>
      <c r="B10217" s="301" t="s">
        <v>13193</v>
      </c>
      <c r="C10217" s="300" t="s">
        <v>9</v>
      </c>
      <c r="D10217" s="300" t="s">
        <v>7200</v>
      </c>
      <c r="E10217" s="302" t="s">
        <v>27</v>
      </c>
      <c r="F10217" s="423" t="s">
        <v>13194</v>
      </c>
      <c r="G10217" s="423"/>
      <c r="H10217" s="423">
        <v>0.2529633</v>
      </c>
      <c r="I10217" s="423"/>
      <c r="J10217" s="424">
        <v>1.2876000000000001</v>
      </c>
      <c r="K10217" s="424"/>
      <c r="L10217" s="424"/>
    </row>
    <row r="10218" spans="1:12" ht="24" customHeight="1">
      <c r="A10218" s="300" t="s">
        <v>12986</v>
      </c>
      <c r="B10218" s="301" t="s">
        <v>13195</v>
      </c>
      <c r="C10218" s="300" t="s">
        <v>9</v>
      </c>
      <c r="D10218" s="300" t="s">
        <v>8821</v>
      </c>
      <c r="E10218" s="302" t="s">
        <v>27</v>
      </c>
      <c r="F10218" s="423" t="s">
        <v>13196</v>
      </c>
      <c r="G10218" s="423"/>
      <c r="H10218" s="423">
        <v>0.2529633</v>
      </c>
      <c r="I10218" s="423"/>
      <c r="J10218" s="424">
        <v>1.8188</v>
      </c>
      <c r="K10218" s="424"/>
      <c r="L10218" s="424"/>
    </row>
    <row r="10219" spans="1:12" ht="17.100000000000001" customHeight="1">
      <c r="A10219" s="298"/>
      <c r="B10219" s="298"/>
      <c r="C10219" s="298"/>
      <c r="D10219" s="298"/>
      <c r="E10219" s="298"/>
      <c r="F10219" s="298"/>
      <c r="G10219" s="298"/>
      <c r="H10219" s="298"/>
      <c r="I10219" s="298"/>
      <c r="J10219" s="298" t="s">
        <v>12992</v>
      </c>
      <c r="K10219" s="298"/>
      <c r="L10219" s="298" t="s">
        <v>15230</v>
      </c>
    </row>
    <row r="10220" spans="1:12">
      <c r="A10220" s="414" t="s">
        <v>12998</v>
      </c>
      <c r="B10220" s="414"/>
      <c r="C10220" s="414"/>
      <c r="D10220" s="414"/>
      <c r="E10220" s="414"/>
      <c r="F10220" s="414"/>
      <c r="G10220" s="414"/>
      <c r="H10220" s="414"/>
      <c r="I10220" s="294"/>
      <c r="J10220" s="294"/>
      <c r="K10220" s="294"/>
      <c r="L10220" s="294"/>
    </row>
    <row r="10221" spans="1:12" ht="17.100000000000001" customHeight="1">
      <c r="A10221" s="294" t="s">
        <v>12978</v>
      </c>
      <c r="B10221" s="298" t="s">
        <v>12979</v>
      </c>
      <c r="C10221" s="294" t="s">
        <v>12980</v>
      </c>
      <c r="D10221" s="294" t="s">
        <v>12981</v>
      </c>
      <c r="E10221" s="299" t="s">
        <v>12982</v>
      </c>
      <c r="F10221" s="413" t="s">
        <v>12983</v>
      </c>
      <c r="G10221" s="413"/>
      <c r="H10221" s="413" t="s">
        <v>12984</v>
      </c>
      <c r="I10221" s="413"/>
      <c r="J10221" s="413" t="s">
        <v>12985</v>
      </c>
      <c r="K10221" s="413"/>
      <c r="L10221" s="413"/>
    </row>
    <row r="10222" spans="1:12" ht="24" customHeight="1">
      <c r="A10222" s="300" t="s">
        <v>12986</v>
      </c>
      <c r="B10222" s="301" t="s">
        <v>13353</v>
      </c>
      <c r="C10222" s="300" t="s">
        <v>9</v>
      </c>
      <c r="D10222" s="300" t="s">
        <v>9576</v>
      </c>
      <c r="E10222" s="302" t="s">
        <v>51</v>
      </c>
      <c r="F10222" s="423" t="s">
        <v>12914</v>
      </c>
      <c r="G10222" s="423"/>
      <c r="H10222" s="423">
        <v>6.4000000000000001E-2</v>
      </c>
      <c r="I10222" s="423"/>
      <c r="J10222" s="424">
        <v>0.1</v>
      </c>
      <c r="K10222" s="424"/>
      <c r="L10222" s="424"/>
    </row>
    <row r="10223" spans="1:12" ht="24" customHeight="1">
      <c r="A10223" s="300" t="s">
        <v>12986</v>
      </c>
      <c r="B10223" s="301" t="s">
        <v>13356</v>
      </c>
      <c r="C10223" s="300" t="s">
        <v>9</v>
      </c>
      <c r="D10223" s="300" t="s">
        <v>6964</v>
      </c>
      <c r="E10223" s="302" t="s">
        <v>51</v>
      </c>
      <c r="F10223" s="423" t="s">
        <v>13357</v>
      </c>
      <c r="G10223" s="423"/>
      <c r="H10223" s="423">
        <v>1.4800000000000001E-2</v>
      </c>
      <c r="I10223" s="423"/>
      <c r="J10223" s="424">
        <v>0.73</v>
      </c>
      <c r="K10223" s="424"/>
      <c r="L10223" s="424"/>
    </row>
    <row r="10224" spans="1:12" ht="24" customHeight="1">
      <c r="A10224" s="300" t="s">
        <v>12986</v>
      </c>
      <c r="B10224" s="301" t="s">
        <v>13358</v>
      </c>
      <c r="C10224" s="300" t="s">
        <v>9</v>
      </c>
      <c r="D10224" s="300" t="s">
        <v>10886</v>
      </c>
      <c r="E10224" s="302" t="s">
        <v>51</v>
      </c>
      <c r="F10224" s="423" t="s">
        <v>13359</v>
      </c>
      <c r="G10224" s="423"/>
      <c r="H10224" s="423">
        <v>2.2499999999999999E-2</v>
      </c>
      <c r="I10224" s="423"/>
      <c r="J10224" s="424">
        <v>0.96</v>
      </c>
      <c r="K10224" s="424"/>
      <c r="L10224" s="424"/>
    </row>
    <row r="10225" spans="1:12" ht="24" customHeight="1">
      <c r="A10225" s="300" t="s">
        <v>12986</v>
      </c>
      <c r="B10225" s="301" t="s">
        <v>13367</v>
      </c>
      <c r="C10225" s="300" t="s">
        <v>9</v>
      </c>
      <c r="D10225" s="300" t="s">
        <v>7014</v>
      </c>
      <c r="E10225" s="302" t="s">
        <v>51</v>
      </c>
      <c r="F10225" s="423" t="s">
        <v>13368</v>
      </c>
      <c r="G10225" s="423"/>
      <c r="H10225" s="423">
        <v>1</v>
      </c>
      <c r="I10225" s="423"/>
      <c r="J10225" s="424">
        <v>1.4</v>
      </c>
      <c r="K10225" s="424"/>
      <c r="L10225" s="424"/>
    </row>
    <row r="10226" spans="1:12" ht="36" customHeight="1">
      <c r="A10226" s="300" t="s">
        <v>12986</v>
      </c>
      <c r="B10226" s="301" t="s">
        <v>13371</v>
      </c>
      <c r="C10226" s="300" t="s">
        <v>9</v>
      </c>
      <c r="D10226" s="300" t="s">
        <v>10264</v>
      </c>
      <c r="E10226" s="302" t="s">
        <v>51</v>
      </c>
      <c r="F10226" s="423" t="s">
        <v>13372</v>
      </c>
      <c r="G10226" s="423"/>
      <c r="H10226" s="423">
        <v>0.02</v>
      </c>
      <c r="I10226" s="423"/>
      <c r="J10226" s="424">
        <v>0.36</v>
      </c>
      <c r="K10226" s="424"/>
      <c r="L10226" s="424"/>
    </row>
    <row r="10227" spans="1:12" ht="24" customHeight="1">
      <c r="A10227" s="300" t="s">
        <v>12986</v>
      </c>
      <c r="B10227" s="301" t="s">
        <v>13384</v>
      </c>
      <c r="C10227" s="300" t="s">
        <v>9</v>
      </c>
      <c r="D10227" s="300" t="s">
        <v>7766</v>
      </c>
      <c r="E10227" s="302" t="s">
        <v>51</v>
      </c>
      <c r="F10227" s="423" t="s">
        <v>13385</v>
      </c>
      <c r="G10227" s="423"/>
      <c r="H10227" s="423">
        <v>1</v>
      </c>
      <c r="I10227" s="423"/>
      <c r="J10227" s="424">
        <v>9.8699999999999992</v>
      </c>
      <c r="K10227" s="424"/>
      <c r="L10227" s="424"/>
    </row>
    <row r="10228" spans="1:12" ht="24" customHeight="1">
      <c r="A10228" s="300" t="s">
        <v>12986</v>
      </c>
      <c r="B10228" s="301" t="s">
        <v>13099</v>
      </c>
      <c r="C10228" s="300" t="s">
        <v>9</v>
      </c>
      <c r="D10228" s="300" t="s">
        <v>7224</v>
      </c>
      <c r="E10228" s="302" t="s">
        <v>51</v>
      </c>
      <c r="F10228" s="423" t="s">
        <v>13100</v>
      </c>
      <c r="G10228" s="423"/>
      <c r="H10228" s="423">
        <v>3.4553000000000001E-3</v>
      </c>
      <c r="I10228" s="423"/>
      <c r="J10228" s="424">
        <v>3.1800000000000002E-2</v>
      </c>
      <c r="K10228" s="424"/>
      <c r="L10228" s="424"/>
    </row>
    <row r="10229" spans="1:12" ht="24" customHeight="1">
      <c r="A10229" s="300" t="s">
        <v>12986</v>
      </c>
      <c r="B10229" s="301" t="s">
        <v>13101</v>
      </c>
      <c r="C10229" s="300" t="s">
        <v>9</v>
      </c>
      <c r="D10229" s="300" t="s">
        <v>7359</v>
      </c>
      <c r="E10229" s="302" t="s">
        <v>51</v>
      </c>
      <c r="F10229" s="423" t="s">
        <v>13102</v>
      </c>
      <c r="G10229" s="423"/>
      <c r="H10229" s="423">
        <v>1.116E-4</v>
      </c>
      <c r="I10229" s="423"/>
      <c r="J10229" s="424">
        <v>1.43E-2</v>
      </c>
      <c r="K10229" s="424"/>
      <c r="L10229" s="424"/>
    </row>
    <row r="10230" spans="1:12" ht="24" customHeight="1">
      <c r="A10230" s="300" t="s">
        <v>12986</v>
      </c>
      <c r="B10230" s="301" t="s">
        <v>13103</v>
      </c>
      <c r="C10230" s="300" t="s">
        <v>9</v>
      </c>
      <c r="D10230" s="300" t="s">
        <v>8851</v>
      </c>
      <c r="E10230" s="302" t="s">
        <v>51</v>
      </c>
      <c r="F10230" s="423" t="s">
        <v>13104</v>
      </c>
      <c r="G10230" s="423"/>
      <c r="H10230" s="423">
        <v>8.9300000000000002E-5</v>
      </c>
      <c r="I10230" s="423"/>
      <c r="J10230" s="424">
        <v>1.7299999999999999E-2</v>
      </c>
      <c r="K10230" s="424"/>
      <c r="L10230" s="424"/>
    </row>
    <row r="10231" spans="1:12" ht="24" customHeight="1">
      <c r="A10231" s="300" t="s">
        <v>12986</v>
      </c>
      <c r="B10231" s="301" t="s">
        <v>13105</v>
      </c>
      <c r="C10231" s="300" t="s">
        <v>9</v>
      </c>
      <c r="D10231" s="300" t="s">
        <v>8852</v>
      </c>
      <c r="E10231" s="302" t="s">
        <v>51</v>
      </c>
      <c r="F10231" s="423" t="s">
        <v>13106</v>
      </c>
      <c r="G10231" s="423"/>
      <c r="H10231" s="423">
        <v>1.91E-5</v>
      </c>
      <c r="I10231" s="423"/>
      <c r="J10231" s="424">
        <v>1.0500000000000001E-2</v>
      </c>
      <c r="K10231" s="424"/>
      <c r="L10231" s="424"/>
    </row>
    <row r="10232" spans="1:12" ht="24" customHeight="1">
      <c r="A10232" s="300" t="s">
        <v>12986</v>
      </c>
      <c r="B10232" s="301" t="s">
        <v>13107</v>
      </c>
      <c r="C10232" s="300" t="s">
        <v>9</v>
      </c>
      <c r="D10232" s="300" t="s">
        <v>9000</v>
      </c>
      <c r="E10232" s="302" t="s">
        <v>51</v>
      </c>
      <c r="F10232" s="423" t="s">
        <v>13108</v>
      </c>
      <c r="G10232" s="423"/>
      <c r="H10232" s="423">
        <v>3.9328999999999996E-3</v>
      </c>
      <c r="I10232" s="423"/>
      <c r="J10232" s="424">
        <v>2.6599999999999999E-2</v>
      </c>
      <c r="K10232" s="424"/>
      <c r="L10232" s="424"/>
    </row>
    <row r="10233" spans="1:12" ht="24" customHeight="1">
      <c r="A10233" s="300" t="s">
        <v>12986</v>
      </c>
      <c r="B10233" s="301" t="s">
        <v>13109</v>
      </c>
      <c r="C10233" s="300" t="s">
        <v>9</v>
      </c>
      <c r="D10233" s="300" t="s">
        <v>9574</v>
      </c>
      <c r="E10233" s="302" t="s">
        <v>51</v>
      </c>
      <c r="F10233" s="423" t="s">
        <v>13110</v>
      </c>
      <c r="G10233" s="423"/>
      <c r="H10233" s="423">
        <v>1.2472E-3</v>
      </c>
      <c r="I10233" s="423"/>
      <c r="J10233" s="424">
        <v>1.0999999999999999E-2</v>
      </c>
      <c r="K10233" s="424"/>
      <c r="L10233" s="424"/>
    </row>
    <row r="10234" spans="1:12" ht="24" customHeight="1">
      <c r="A10234" s="300" t="s">
        <v>12986</v>
      </c>
      <c r="B10234" s="301" t="s">
        <v>13111</v>
      </c>
      <c r="C10234" s="300" t="s">
        <v>9</v>
      </c>
      <c r="D10234" s="300" t="s">
        <v>10714</v>
      </c>
      <c r="E10234" s="302" t="s">
        <v>93</v>
      </c>
      <c r="F10234" s="423" t="s">
        <v>13112</v>
      </c>
      <c r="G10234" s="423"/>
      <c r="H10234" s="423">
        <v>6.5550000000000005E-4</v>
      </c>
      <c r="I10234" s="423"/>
      <c r="J10234" s="424">
        <v>0.01</v>
      </c>
      <c r="K10234" s="424"/>
      <c r="L10234" s="424"/>
    </row>
    <row r="10235" spans="1:12" ht="24" customHeight="1">
      <c r="A10235" s="300" t="s">
        <v>12986</v>
      </c>
      <c r="B10235" s="301" t="s">
        <v>13113</v>
      </c>
      <c r="C10235" s="300" t="s">
        <v>9</v>
      </c>
      <c r="D10235" s="300" t="s">
        <v>10809</v>
      </c>
      <c r="E10235" s="302" t="s">
        <v>51</v>
      </c>
      <c r="F10235" s="423" t="s">
        <v>13114</v>
      </c>
      <c r="G10235" s="423"/>
      <c r="H10235" s="423">
        <v>6.5550000000000005E-4</v>
      </c>
      <c r="I10235" s="423"/>
      <c r="J10235" s="424">
        <v>7.9000000000000008E-3</v>
      </c>
      <c r="K10235" s="424"/>
      <c r="L10235" s="424"/>
    </row>
    <row r="10236" spans="1:12" ht="24" customHeight="1">
      <c r="A10236" s="300" t="s">
        <v>12986</v>
      </c>
      <c r="B10236" s="301" t="s">
        <v>13115</v>
      </c>
      <c r="C10236" s="300" t="s">
        <v>9</v>
      </c>
      <c r="D10236" s="300" t="s">
        <v>10810</v>
      </c>
      <c r="E10236" s="302" t="s">
        <v>51</v>
      </c>
      <c r="F10236" s="423" t="s">
        <v>13116</v>
      </c>
      <c r="G10236" s="423"/>
      <c r="H10236" s="423">
        <v>6.5550000000000005E-4</v>
      </c>
      <c r="I10236" s="423"/>
      <c r="J10236" s="424">
        <v>1.7399999999999999E-2</v>
      </c>
      <c r="K10236" s="424"/>
      <c r="L10236" s="424"/>
    </row>
    <row r="10237" spans="1:12" ht="24" customHeight="1">
      <c r="A10237" s="300" t="s">
        <v>12986</v>
      </c>
      <c r="B10237" s="301" t="s">
        <v>13117</v>
      </c>
      <c r="C10237" s="300" t="s">
        <v>9</v>
      </c>
      <c r="D10237" s="300" t="s">
        <v>10837</v>
      </c>
      <c r="E10237" s="302" t="s">
        <v>51</v>
      </c>
      <c r="F10237" s="423" t="s">
        <v>13118</v>
      </c>
      <c r="G10237" s="423"/>
      <c r="H10237" s="423">
        <v>2.23E-5</v>
      </c>
      <c r="I10237" s="423"/>
      <c r="J10237" s="424">
        <v>9.9000000000000008E-3</v>
      </c>
      <c r="K10237" s="424"/>
      <c r="L10237" s="424"/>
    </row>
    <row r="10238" spans="1:12" ht="24" customHeight="1">
      <c r="A10238" s="300" t="s">
        <v>12986</v>
      </c>
      <c r="B10238" s="301" t="s">
        <v>13003</v>
      </c>
      <c r="C10238" s="300" t="s">
        <v>9</v>
      </c>
      <c r="D10238" s="300" t="s">
        <v>7216</v>
      </c>
      <c r="E10238" s="302" t="s">
        <v>51</v>
      </c>
      <c r="F10238" s="423" t="s">
        <v>13004</v>
      </c>
      <c r="G10238" s="423"/>
      <c r="H10238" s="423">
        <v>1.3129000000000001E-3</v>
      </c>
      <c r="I10238" s="423"/>
      <c r="J10238" s="424">
        <v>4.3900000000000002E-2</v>
      </c>
      <c r="K10238" s="424"/>
      <c r="L10238" s="424"/>
    </row>
    <row r="10239" spans="1:12" ht="24" customHeight="1">
      <c r="A10239" s="300" t="s">
        <v>12986</v>
      </c>
      <c r="B10239" s="301" t="s">
        <v>13005</v>
      </c>
      <c r="C10239" s="300" t="s">
        <v>9</v>
      </c>
      <c r="D10239" s="300" t="s">
        <v>7393</v>
      </c>
      <c r="E10239" s="302" t="s">
        <v>12988</v>
      </c>
      <c r="F10239" s="423" t="s">
        <v>13006</v>
      </c>
      <c r="G10239" s="423"/>
      <c r="H10239" s="423">
        <v>7.8980000000000001E-4</v>
      </c>
      <c r="I10239" s="423"/>
      <c r="J10239" s="424">
        <v>4.2599999999999999E-2</v>
      </c>
      <c r="K10239" s="424"/>
      <c r="L10239" s="424"/>
    </row>
    <row r="10240" spans="1:12" ht="24" customHeight="1">
      <c r="A10240" s="300" t="s">
        <v>12986</v>
      </c>
      <c r="B10240" s="301" t="s">
        <v>13007</v>
      </c>
      <c r="C10240" s="300" t="s">
        <v>9</v>
      </c>
      <c r="D10240" s="300" t="s">
        <v>10619</v>
      </c>
      <c r="E10240" s="302" t="s">
        <v>51</v>
      </c>
      <c r="F10240" s="423" t="s">
        <v>13008</v>
      </c>
      <c r="G10240" s="423"/>
      <c r="H10240" s="423">
        <v>6.1280000000000004E-4</v>
      </c>
      <c r="I10240" s="423"/>
      <c r="J10240" s="424">
        <v>0.1172</v>
      </c>
      <c r="K10240" s="424"/>
      <c r="L10240" s="424"/>
    </row>
    <row r="10241" spans="1:12" ht="24" customHeight="1">
      <c r="A10241" s="300" t="s">
        <v>12986</v>
      </c>
      <c r="B10241" s="301" t="s">
        <v>13009</v>
      </c>
      <c r="C10241" s="300" t="s">
        <v>9</v>
      </c>
      <c r="D10241" s="300" t="s">
        <v>10769</v>
      </c>
      <c r="E10241" s="302" t="s">
        <v>51</v>
      </c>
      <c r="F10241" s="423" t="s">
        <v>13010</v>
      </c>
      <c r="G10241" s="423"/>
      <c r="H10241" s="423">
        <v>5.5074199999999997E-2</v>
      </c>
      <c r="I10241" s="423"/>
      <c r="J10241" s="424">
        <v>6.9400000000000003E-2</v>
      </c>
      <c r="K10241" s="424"/>
      <c r="L10241" s="424"/>
    </row>
    <row r="10242" spans="1:12" ht="24" customHeight="1">
      <c r="A10242" s="300" t="s">
        <v>12986</v>
      </c>
      <c r="B10242" s="301" t="s">
        <v>13011</v>
      </c>
      <c r="C10242" s="300" t="s">
        <v>9</v>
      </c>
      <c r="D10242" s="300" t="s">
        <v>10929</v>
      </c>
      <c r="E10242" s="302" t="s">
        <v>51</v>
      </c>
      <c r="F10242" s="423" t="s">
        <v>13012</v>
      </c>
      <c r="G10242" s="423"/>
      <c r="H10242" s="423">
        <v>5.31E-4</v>
      </c>
      <c r="I10242" s="423"/>
      <c r="J10242" s="424">
        <v>7.9899999999999999E-2</v>
      </c>
      <c r="K10242" s="424"/>
      <c r="L10242" s="424"/>
    </row>
    <row r="10243" spans="1:12" ht="17.100000000000001" customHeight="1">
      <c r="A10243" s="298"/>
      <c r="B10243" s="298"/>
      <c r="C10243" s="298"/>
      <c r="D10243" s="298"/>
      <c r="E10243" s="298"/>
      <c r="F10243" s="298"/>
      <c r="G10243" s="298"/>
      <c r="H10243" s="298"/>
      <c r="I10243" s="298"/>
      <c r="J10243" s="298" t="s">
        <v>12992</v>
      </c>
      <c r="K10243" s="298"/>
      <c r="L10243" s="298" t="s">
        <v>13218</v>
      </c>
    </row>
    <row r="10244" spans="1:12">
      <c r="A10244" s="414" t="s">
        <v>13056</v>
      </c>
      <c r="B10244" s="414"/>
      <c r="C10244" s="414"/>
      <c r="D10244" s="414"/>
      <c r="E10244" s="414"/>
      <c r="F10244" s="414"/>
      <c r="G10244" s="414"/>
      <c r="H10244" s="414"/>
      <c r="I10244" s="294"/>
      <c r="J10244" s="294"/>
      <c r="K10244" s="294"/>
      <c r="L10244" s="294"/>
    </row>
    <row r="10245" spans="1:12" ht="17.100000000000001" customHeight="1">
      <c r="A10245" s="294" t="s">
        <v>12978</v>
      </c>
      <c r="B10245" s="298" t="s">
        <v>12979</v>
      </c>
      <c r="C10245" s="294" t="s">
        <v>12980</v>
      </c>
      <c r="D10245" s="294" t="s">
        <v>12981</v>
      </c>
      <c r="E10245" s="299" t="s">
        <v>12982</v>
      </c>
      <c r="F10245" s="413" t="s">
        <v>12983</v>
      </c>
      <c r="G10245" s="413"/>
      <c r="H10245" s="413" t="s">
        <v>12984</v>
      </c>
      <c r="I10245" s="413"/>
      <c r="J10245" s="413" t="s">
        <v>12985</v>
      </c>
      <c r="K10245" s="413"/>
      <c r="L10245" s="413"/>
    </row>
    <row r="10246" spans="1:12" ht="24" customHeight="1">
      <c r="A10246" s="300" t="s">
        <v>12986</v>
      </c>
      <c r="B10246" s="301" t="s">
        <v>13057</v>
      </c>
      <c r="C10246" s="300" t="s">
        <v>9</v>
      </c>
      <c r="D10246" s="300" t="s">
        <v>12549</v>
      </c>
      <c r="E10246" s="302" t="s">
        <v>27</v>
      </c>
      <c r="F10246" s="423" t="s">
        <v>12948</v>
      </c>
      <c r="G10246" s="423"/>
      <c r="H10246" s="423">
        <v>0.49274220000000002</v>
      </c>
      <c r="I10246" s="423"/>
      <c r="J10246" s="424">
        <v>0.32029999999999997</v>
      </c>
      <c r="K10246" s="424"/>
      <c r="L10246" s="424"/>
    </row>
    <row r="10247" spans="1:12" ht="17.100000000000001" customHeight="1">
      <c r="A10247" s="298"/>
      <c r="B10247" s="298"/>
      <c r="C10247" s="298"/>
      <c r="D10247" s="298"/>
      <c r="E10247" s="298"/>
      <c r="F10247" s="298"/>
      <c r="G10247" s="298"/>
      <c r="H10247" s="298"/>
      <c r="I10247" s="298"/>
      <c r="J10247" s="298" t="s">
        <v>12992</v>
      </c>
      <c r="K10247" s="298"/>
      <c r="L10247" s="298" t="s">
        <v>13464</v>
      </c>
    </row>
    <row r="10248" spans="1:12">
      <c r="A10248" s="414" t="s">
        <v>13058</v>
      </c>
      <c r="B10248" s="414"/>
      <c r="C10248" s="414"/>
      <c r="D10248" s="414"/>
      <c r="E10248" s="414"/>
      <c r="F10248" s="414"/>
      <c r="G10248" s="414"/>
      <c r="H10248" s="414"/>
      <c r="I10248" s="294"/>
      <c r="J10248" s="294"/>
      <c r="K10248" s="294"/>
      <c r="L10248" s="294"/>
    </row>
    <row r="10249" spans="1:12" ht="17.100000000000001" customHeight="1">
      <c r="A10249" s="294" t="s">
        <v>12978</v>
      </c>
      <c r="B10249" s="298" t="s">
        <v>12979</v>
      </c>
      <c r="C10249" s="294" t="s">
        <v>12980</v>
      </c>
      <c r="D10249" s="294" t="s">
        <v>12981</v>
      </c>
      <c r="E10249" s="299" t="s">
        <v>12982</v>
      </c>
      <c r="F10249" s="413" t="s">
        <v>12983</v>
      </c>
      <c r="G10249" s="413"/>
      <c r="H10249" s="413" t="s">
        <v>12984</v>
      </c>
      <c r="I10249" s="413"/>
      <c r="J10249" s="413" t="s">
        <v>12985</v>
      </c>
      <c r="K10249" s="413"/>
      <c r="L10249" s="413"/>
    </row>
    <row r="10250" spans="1:12" ht="24" customHeight="1">
      <c r="A10250" s="300" t="s">
        <v>12986</v>
      </c>
      <c r="B10250" s="301" t="s">
        <v>13059</v>
      </c>
      <c r="C10250" s="300" t="s">
        <v>9</v>
      </c>
      <c r="D10250" s="300" t="s">
        <v>12535</v>
      </c>
      <c r="E10250" s="302" t="s">
        <v>27</v>
      </c>
      <c r="F10250" s="423" t="s">
        <v>12936</v>
      </c>
      <c r="G10250" s="423"/>
      <c r="H10250" s="423">
        <v>0.49274220000000002</v>
      </c>
      <c r="I10250" s="423"/>
      <c r="J10250" s="424">
        <v>2.46E-2</v>
      </c>
      <c r="K10250" s="424"/>
      <c r="L10250" s="424"/>
    </row>
    <row r="10251" spans="1:12" ht="17.100000000000001" customHeight="1">
      <c r="A10251" s="298"/>
      <c r="B10251" s="298"/>
      <c r="C10251" s="298"/>
      <c r="D10251" s="298"/>
      <c r="E10251" s="298"/>
      <c r="F10251" s="298"/>
      <c r="G10251" s="298"/>
      <c r="H10251" s="298"/>
      <c r="I10251" s="298"/>
      <c r="J10251" s="298" t="s">
        <v>12992</v>
      </c>
      <c r="K10251" s="298"/>
      <c r="L10251" s="298" t="s">
        <v>12909</v>
      </c>
    </row>
    <row r="10252" spans="1:12">
      <c r="A10252" s="414" t="s">
        <v>13060</v>
      </c>
      <c r="B10252" s="414"/>
      <c r="C10252" s="414"/>
      <c r="D10252" s="414"/>
      <c r="E10252" s="414"/>
      <c r="F10252" s="414"/>
      <c r="G10252" s="414"/>
      <c r="H10252" s="414"/>
      <c r="I10252" s="294"/>
      <c r="J10252" s="294"/>
      <c r="K10252" s="294"/>
      <c r="L10252" s="294"/>
    </row>
    <row r="10253" spans="1:12" ht="17.100000000000001" customHeight="1">
      <c r="A10253" s="294" t="s">
        <v>12978</v>
      </c>
      <c r="B10253" s="298" t="s">
        <v>12979</v>
      </c>
      <c r="C10253" s="294" t="s">
        <v>12980</v>
      </c>
      <c r="D10253" s="294" t="s">
        <v>12981</v>
      </c>
      <c r="E10253" s="299" t="s">
        <v>12982</v>
      </c>
      <c r="F10253" s="413" t="s">
        <v>12983</v>
      </c>
      <c r="G10253" s="413"/>
      <c r="H10253" s="413" t="s">
        <v>12984</v>
      </c>
      <c r="I10253" s="413"/>
      <c r="J10253" s="413" t="s">
        <v>12985</v>
      </c>
      <c r="K10253" s="413"/>
      <c r="L10253" s="413"/>
    </row>
    <row r="10254" spans="1:12" ht="24" customHeight="1">
      <c r="A10254" s="300" t="s">
        <v>12986</v>
      </c>
      <c r="B10254" s="301" t="s">
        <v>13061</v>
      </c>
      <c r="C10254" s="300" t="s">
        <v>9</v>
      </c>
      <c r="D10254" s="300" t="s">
        <v>12522</v>
      </c>
      <c r="E10254" s="302" t="s">
        <v>27</v>
      </c>
      <c r="F10254" s="423" t="s">
        <v>12964</v>
      </c>
      <c r="G10254" s="423"/>
      <c r="H10254" s="423">
        <v>0.49274220000000002</v>
      </c>
      <c r="I10254" s="423"/>
      <c r="J10254" s="424">
        <v>1.2465999999999999</v>
      </c>
      <c r="K10254" s="424"/>
      <c r="L10254" s="424"/>
    </row>
    <row r="10255" spans="1:12" ht="24" customHeight="1">
      <c r="A10255" s="300" t="s">
        <v>12986</v>
      </c>
      <c r="B10255" s="301" t="s">
        <v>13062</v>
      </c>
      <c r="C10255" s="300" t="s">
        <v>9</v>
      </c>
      <c r="D10255" s="300" t="s">
        <v>12527</v>
      </c>
      <c r="E10255" s="302" t="s">
        <v>27</v>
      </c>
      <c r="F10255" s="423" t="s">
        <v>13063</v>
      </c>
      <c r="G10255" s="423"/>
      <c r="H10255" s="423">
        <v>0.49274220000000002</v>
      </c>
      <c r="I10255" s="423"/>
      <c r="J10255" s="424">
        <v>0.16750000000000001</v>
      </c>
      <c r="K10255" s="424"/>
      <c r="L10255" s="424"/>
    </row>
    <row r="10256" spans="1:12" ht="17.100000000000001" customHeight="1">
      <c r="A10256" s="298"/>
      <c r="B10256" s="298"/>
      <c r="C10256" s="298"/>
      <c r="D10256" s="298"/>
      <c r="E10256" s="298"/>
      <c r="F10256" s="298"/>
      <c r="G10256" s="298"/>
      <c r="H10256" s="298"/>
      <c r="I10256" s="298"/>
      <c r="J10256" s="298" t="s">
        <v>12992</v>
      </c>
      <c r="K10256" s="298"/>
      <c r="L10256" s="298" t="s">
        <v>15231</v>
      </c>
    </row>
    <row r="10257" spans="1:12" ht="17.100000000000001" customHeight="1">
      <c r="A10257" s="294" t="s">
        <v>13014</v>
      </c>
      <c r="B10257" s="294"/>
      <c r="C10257" s="294"/>
      <c r="D10257" s="294"/>
      <c r="E10257" s="294"/>
      <c r="F10257" s="294"/>
      <c r="G10257" s="294"/>
      <c r="H10257" s="294"/>
      <c r="I10257" s="294"/>
      <c r="J10257" s="294"/>
      <c r="K10257" s="294"/>
      <c r="L10257" s="294"/>
    </row>
    <row r="10258" spans="1:12" ht="17.100000000000001" customHeight="1">
      <c r="A10258" s="298"/>
      <c r="B10258" s="298"/>
      <c r="C10258" s="298"/>
      <c r="D10258" s="298"/>
      <c r="E10258" s="298"/>
      <c r="F10258" s="298"/>
      <c r="G10258" s="298"/>
      <c r="H10258" s="298"/>
      <c r="I10258" s="298"/>
      <c r="J10258" s="298" t="s">
        <v>13015</v>
      </c>
      <c r="K10258" s="298"/>
      <c r="L10258" s="298" t="s">
        <v>15232</v>
      </c>
    </row>
    <row r="10259" spans="1:12" ht="17.100000000000001" customHeight="1">
      <c r="A10259" s="298"/>
      <c r="B10259" s="298"/>
      <c r="C10259" s="298"/>
      <c r="D10259" s="298"/>
      <c r="E10259" s="298"/>
      <c r="F10259" s="298"/>
      <c r="G10259" s="298"/>
      <c r="H10259" s="298"/>
      <c r="I10259" s="298"/>
      <c r="J10259" s="298" t="s">
        <v>13017</v>
      </c>
      <c r="K10259" s="298" t="s">
        <v>13018</v>
      </c>
      <c r="L10259" s="298" t="s">
        <v>15233</v>
      </c>
    </row>
    <row r="10260" spans="1:12" ht="17.100000000000001" customHeight="1">
      <c r="A10260" s="298"/>
      <c r="B10260" s="298"/>
      <c r="C10260" s="298"/>
      <c r="D10260" s="298"/>
      <c r="E10260" s="298"/>
      <c r="F10260" s="298"/>
      <c r="G10260" s="298"/>
      <c r="H10260" s="298"/>
      <c r="I10260" s="298"/>
      <c r="J10260" s="298" t="s">
        <v>13020</v>
      </c>
      <c r="K10260" s="298"/>
      <c r="L10260" s="298" t="s">
        <v>15234</v>
      </c>
    </row>
    <row r="10261" spans="1:12" ht="17.100000000000001" customHeight="1">
      <c r="A10261" s="298"/>
      <c r="B10261" s="298"/>
      <c r="C10261" s="298"/>
      <c r="D10261" s="298"/>
      <c r="E10261" s="298"/>
      <c r="F10261" s="298"/>
      <c r="G10261" s="298"/>
      <c r="H10261" s="298"/>
      <c r="I10261" s="298"/>
      <c r="J10261" s="298" t="s">
        <v>13022</v>
      </c>
      <c r="K10261" s="298" t="s">
        <v>12974</v>
      </c>
      <c r="L10261" s="298" t="s">
        <v>14895</v>
      </c>
    </row>
    <row r="10262" spans="1:12" ht="17.100000000000001" customHeight="1">
      <c r="A10262" s="298"/>
      <c r="B10262" s="298"/>
      <c r="C10262" s="298"/>
      <c r="D10262" s="298"/>
      <c r="E10262" s="298"/>
      <c r="F10262" s="298"/>
      <c r="G10262" s="298"/>
      <c r="H10262" s="298"/>
      <c r="I10262" s="298"/>
      <c r="J10262" s="298" t="s">
        <v>13024</v>
      </c>
      <c r="K10262" s="298"/>
      <c r="L10262" s="298" t="s">
        <v>15235</v>
      </c>
    </row>
    <row r="10263" spans="1:12" ht="30" customHeight="1">
      <c r="A10263" s="299"/>
      <c r="B10263" s="299"/>
      <c r="C10263" s="299"/>
      <c r="D10263" s="299"/>
      <c r="E10263" s="299"/>
      <c r="F10263" s="299"/>
      <c r="G10263" s="299"/>
      <c r="H10263" s="299"/>
      <c r="I10263" s="299"/>
      <c r="J10263" s="299"/>
      <c r="K10263" s="299"/>
      <c r="L10263" s="299"/>
    </row>
    <row r="10264" spans="1:12" ht="24" customHeight="1">
      <c r="A10264" s="295" t="s">
        <v>15236</v>
      </c>
      <c r="B10264" s="296" t="s">
        <v>15237</v>
      </c>
      <c r="C10264" s="295" t="s">
        <v>9</v>
      </c>
      <c r="D10264" s="295" t="s">
        <v>1651</v>
      </c>
      <c r="E10264" s="297" t="s">
        <v>51</v>
      </c>
      <c r="F10264" s="296"/>
      <c r="G10264" s="296"/>
      <c r="H10264" s="296"/>
      <c r="I10264" s="296"/>
      <c r="J10264" s="296"/>
      <c r="K10264" s="296"/>
      <c r="L10264" s="296"/>
    </row>
    <row r="10265" spans="1:12">
      <c r="A10265" s="414" t="s">
        <v>12977</v>
      </c>
      <c r="B10265" s="414"/>
      <c r="C10265" s="414"/>
      <c r="D10265" s="414"/>
      <c r="E10265" s="414"/>
      <c r="F10265" s="414"/>
      <c r="G10265" s="414"/>
      <c r="H10265" s="414"/>
      <c r="I10265" s="294"/>
      <c r="J10265" s="294"/>
      <c r="K10265" s="294"/>
      <c r="L10265" s="294"/>
    </row>
    <row r="10266" spans="1:12" ht="17.100000000000001" customHeight="1">
      <c r="A10266" s="294" t="s">
        <v>12978</v>
      </c>
      <c r="B10266" s="298" t="s">
        <v>12979</v>
      </c>
      <c r="C10266" s="294" t="s">
        <v>12980</v>
      </c>
      <c r="D10266" s="294" t="s">
        <v>12981</v>
      </c>
      <c r="E10266" s="299" t="s">
        <v>12982</v>
      </c>
      <c r="F10266" s="413" t="s">
        <v>12983</v>
      </c>
      <c r="G10266" s="413"/>
      <c r="H10266" s="413" t="s">
        <v>12984</v>
      </c>
      <c r="I10266" s="413"/>
      <c r="J10266" s="413" t="s">
        <v>12985</v>
      </c>
      <c r="K10266" s="413"/>
      <c r="L10266" s="413"/>
    </row>
    <row r="10267" spans="1:12" ht="24" customHeight="1">
      <c r="A10267" s="300" t="s">
        <v>12986</v>
      </c>
      <c r="B10267" s="301" t="s">
        <v>13085</v>
      </c>
      <c r="C10267" s="300" t="s">
        <v>9</v>
      </c>
      <c r="D10267" s="300" t="s">
        <v>7909</v>
      </c>
      <c r="E10267" s="302" t="s">
        <v>51</v>
      </c>
      <c r="F10267" s="423" t="s">
        <v>13086</v>
      </c>
      <c r="G10267" s="423"/>
      <c r="H10267" s="423">
        <v>1.166E-4</v>
      </c>
      <c r="I10267" s="423"/>
      <c r="J10267" s="424">
        <v>1.21E-2</v>
      </c>
      <c r="K10267" s="424"/>
      <c r="L10267" s="424"/>
    </row>
    <row r="10268" spans="1:12" ht="24" customHeight="1">
      <c r="A10268" s="300" t="s">
        <v>12986</v>
      </c>
      <c r="B10268" s="301" t="s">
        <v>13087</v>
      </c>
      <c r="C10268" s="300" t="s">
        <v>9</v>
      </c>
      <c r="D10268" s="300" t="s">
        <v>8873</v>
      </c>
      <c r="E10268" s="302" t="s">
        <v>51</v>
      </c>
      <c r="F10268" s="423" t="s">
        <v>13088</v>
      </c>
      <c r="G10268" s="423"/>
      <c r="H10268" s="423">
        <v>1.11E-5</v>
      </c>
      <c r="I10268" s="423"/>
      <c r="J10268" s="424">
        <v>9.7000000000000003E-3</v>
      </c>
      <c r="K10268" s="424"/>
      <c r="L10268" s="424"/>
    </row>
    <row r="10269" spans="1:12" ht="48" customHeight="1">
      <c r="A10269" s="300" t="s">
        <v>12986</v>
      </c>
      <c r="B10269" s="301" t="s">
        <v>13089</v>
      </c>
      <c r="C10269" s="300" t="s">
        <v>9</v>
      </c>
      <c r="D10269" s="300" t="s">
        <v>9227</v>
      </c>
      <c r="E10269" s="302" t="s">
        <v>51</v>
      </c>
      <c r="F10269" s="423" t="s">
        <v>13090</v>
      </c>
      <c r="G10269" s="423"/>
      <c r="H10269" s="423">
        <v>7.7999999999999999E-6</v>
      </c>
      <c r="I10269" s="423"/>
      <c r="J10269" s="424">
        <v>1.04E-2</v>
      </c>
      <c r="K10269" s="424"/>
      <c r="L10269" s="424"/>
    </row>
    <row r="10270" spans="1:12" ht="24" customHeight="1">
      <c r="A10270" s="300" t="s">
        <v>12986</v>
      </c>
      <c r="B10270" s="301" t="s">
        <v>13091</v>
      </c>
      <c r="C10270" s="300" t="s">
        <v>9</v>
      </c>
      <c r="D10270" s="300" t="s">
        <v>9580</v>
      </c>
      <c r="E10270" s="302" t="s">
        <v>51</v>
      </c>
      <c r="F10270" s="423" t="s">
        <v>13092</v>
      </c>
      <c r="G10270" s="423"/>
      <c r="H10270" s="423">
        <v>7.6000000000000001E-6</v>
      </c>
      <c r="I10270" s="423"/>
      <c r="J10270" s="424">
        <v>6.7999999999999996E-3</v>
      </c>
      <c r="K10270" s="424"/>
      <c r="L10270" s="424"/>
    </row>
    <row r="10271" spans="1:12" ht="24" customHeight="1">
      <c r="A10271" s="300" t="s">
        <v>12986</v>
      </c>
      <c r="B10271" s="301" t="s">
        <v>12987</v>
      </c>
      <c r="C10271" s="300" t="s">
        <v>9</v>
      </c>
      <c r="D10271" s="300" t="s">
        <v>9831</v>
      </c>
      <c r="E10271" s="302" t="s">
        <v>12988</v>
      </c>
      <c r="F10271" s="423" t="s">
        <v>12989</v>
      </c>
      <c r="G10271" s="423"/>
      <c r="H10271" s="423">
        <v>2.6966E-3</v>
      </c>
      <c r="I10271" s="423"/>
      <c r="J10271" s="424">
        <v>2.7300000000000001E-2</v>
      </c>
      <c r="K10271" s="424"/>
      <c r="L10271" s="424"/>
    </row>
    <row r="10272" spans="1:12" ht="36" customHeight="1">
      <c r="A10272" s="300" t="s">
        <v>12986</v>
      </c>
      <c r="B10272" s="301" t="s">
        <v>12990</v>
      </c>
      <c r="C10272" s="300" t="s">
        <v>9</v>
      </c>
      <c r="D10272" s="300" t="s">
        <v>11426</v>
      </c>
      <c r="E10272" s="302" t="s">
        <v>51</v>
      </c>
      <c r="F10272" s="423" t="s">
        <v>12991</v>
      </c>
      <c r="G10272" s="423"/>
      <c r="H10272" s="423">
        <v>1.4129999999999999E-4</v>
      </c>
      <c r="I10272" s="423"/>
      <c r="J10272" s="424">
        <v>1.8700000000000001E-2</v>
      </c>
      <c r="K10272" s="424"/>
      <c r="L10272" s="424"/>
    </row>
    <row r="10273" spans="1:12" ht="17.100000000000001" customHeight="1">
      <c r="A10273" s="298"/>
      <c r="B10273" s="298"/>
      <c r="C10273" s="298"/>
      <c r="D10273" s="298"/>
      <c r="E10273" s="298"/>
      <c r="F10273" s="298"/>
      <c r="G10273" s="298"/>
      <c r="H10273" s="298"/>
      <c r="I10273" s="298"/>
      <c r="J10273" s="298" t="s">
        <v>12992</v>
      </c>
      <c r="K10273" s="298"/>
      <c r="L10273" s="298" t="s">
        <v>12935</v>
      </c>
    </row>
    <row r="10274" spans="1:12">
      <c r="A10274" s="414" t="s">
        <v>12994</v>
      </c>
      <c r="B10274" s="414"/>
      <c r="C10274" s="414"/>
      <c r="D10274" s="414"/>
      <c r="E10274" s="414"/>
      <c r="F10274" s="414"/>
      <c r="G10274" s="414"/>
      <c r="H10274" s="414"/>
      <c r="I10274" s="294"/>
      <c r="J10274" s="294"/>
      <c r="K10274" s="294"/>
      <c r="L10274" s="294"/>
    </row>
    <row r="10275" spans="1:12" ht="17.100000000000001" customHeight="1">
      <c r="A10275" s="294" t="s">
        <v>12978</v>
      </c>
      <c r="B10275" s="298" t="s">
        <v>12979</v>
      </c>
      <c r="C10275" s="294" t="s">
        <v>12980</v>
      </c>
      <c r="D10275" s="294" t="s">
        <v>12981</v>
      </c>
      <c r="E10275" s="299" t="s">
        <v>12982</v>
      </c>
      <c r="F10275" s="413" t="s">
        <v>12983</v>
      </c>
      <c r="G10275" s="413"/>
      <c r="H10275" s="413" t="s">
        <v>12984</v>
      </c>
      <c r="I10275" s="413"/>
      <c r="J10275" s="413" t="s">
        <v>12985</v>
      </c>
      <c r="K10275" s="413"/>
      <c r="L10275" s="413"/>
    </row>
    <row r="10276" spans="1:12" ht="24" customHeight="1">
      <c r="A10276" s="300" t="s">
        <v>12986</v>
      </c>
      <c r="B10276" s="301" t="s">
        <v>13195</v>
      </c>
      <c r="C10276" s="300" t="s">
        <v>9</v>
      </c>
      <c r="D10276" s="300" t="s">
        <v>8821</v>
      </c>
      <c r="E10276" s="302" t="s">
        <v>27</v>
      </c>
      <c r="F10276" s="423" t="s">
        <v>13196</v>
      </c>
      <c r="G10276" s="423"/>
      <c r="H10276" s="423">
        <v>0.15100659999999999</v>
      </c>
      <c r="I10276" s="423"/>
      <c r="J10276" s="424">
        <v>1.0857000000000001</v>
      </c>
      <c r="K10276" s="424"/>
      <c r="L10276" s="424"/>
    </row>
    <row r="10277" spans="1:12" ht="24" customHeight="1">
      <c r="A10277" s="300" t="s">
        <v>12986</v>
      </c>
      <c r="B10277" s="301" t="s">
        <v>13093</v>
      </c>
      <c r="C10277" s="300" t="s">
        <v>9</v>
      </c>
      <c r="D10277" s="300" t="s">
        <v>10857</v>
      </c>
      <c r="E10277" s="302" t="s">
        <v>27</v>
      </c>
      <c r="F10277" s="423" t="s">
        <v>13094</v>
      </c>
      <c r="G10277" s="423"/>
      <c r="H10277" s="423">
        <v>5.0464500000000002E-2</v>
      </c>
      <c r="I10277" s="423"/>
      <c r="J10277" s="424">
        <v>0.26090000000000002</v>
      </c>
      <c r="K10277" s="424"/>
      <c r="L10277" s="424"/>
    </row>
    <row r="10278" spans="1:12" ht="17.100000000000001" customHeight="1">
      <c r="A10278" s="298"/>
      <c r="B10278" s="298"/>
      <c r="C10278" s="298"/>
      <c r="D10278" s="298"/>
      <c r="E10278" s="298"/>
      <c r="F10278" s="298"/>
      <c r="G10278" s="298"/>
      <c r="H10278" s="298"/>
      <c r="I10278" s="298"/>
      <c r="J10278" s="298" t="s">
        <v>12992</v>
      </c>
      <c r="K10278" s="298"/>
      <c r="L10278" s="298" t="s">
        <v>15093</v>
      </c>
    </row>
    <row r="10279" spans="1:12">
      <c r="A10279" s="414" t="s">
        <v>12998</v>
      </c>
      <c r="B10279" s="414"/>
      <c r="C10279" s="414"/>
      <c r="D10279" s="414"/>
      <c r="E10279" s="414"/>
      <c r="F10279" s="414"/>
      <c r="G10279" s="414"/>
      <c r="H10279" s="414"/>
      <c r="I10279" s="294"/>
      <c r="J10279" s="294"/>
      <c r="K10279" s="294"/>
      <c r="L10279" s="294"/>
    </row>
    <row r="10280" spans="1:12" ht="17.100000000000001" customHeight="1">
      <c r="A10280" s="294" t="s">
        <v>12978</v>
      </c>
      <c r="B10280" s="298" t="s">
        <v>12979</v>
      </c>
      <c r="C10280" s="294" t="s">
        <v>12980</v>
      </c>
      <c r="D10280" s="294" t="s">
        <v>12981</v>
      </c>
      <c r="E10280" s="299" t="s">
        <v>12982</v>
      </c>
      <c r="F10280" s="413" t="s">
        <v>12983</v>
      </c>
      <c r="G10280" s="413"/>
      <c r="H10280" s="413" t="s">
        <v>12984</v>
      </c>
      <c r="I10280" s="413"/>
      <c r="J10280" s="413" t="s">
        <v>12985</v>
      </c>
      <c r="K10280" s="413"/>
      <c r="L10280" s="413"/>
    </row>
    <row r="10281" spans="1:12" ht="24" customHeight="1">
      <c r="A10281" s="300" t="s">
        <v>12986</v>
      </c>
      <c r="B10281" s="301" t="s">
        <v>13394</v>
      </c>
      <c r="C10281" s="300" t="s">
        <v>9</v>
      </c>
      <c r="D10281" s="300" t="s">
        <v>9012</v>
      </c>
      <c r="E10281" s="302" t="s">
        <v>51</v>
      </c>
      <c r="F10281" s="423" t="s">
        <v>13395</v>
      </c>
      <c r="G10281" s="423"/>
      <c r="H10281" s="423">
        <v>1.7500000000000002E-2</v>
      </c>
      <c r="I10281" s="423"/>
      <c r="J10281" s="424">
        <v>0.06</v>
      </c>
      <c r="K10281" s="424"/>
      <c r="L10281" s="424"/>
    </row>
    <row r="10282" spans="1:12" ht="24" customHeight="1">
      <c r="A10282" s="300" t="s">
        <v>12986</v>
      </c>
      <c r="B10282" s="301" t="s">
        <v>13412</v>
      </c>
      <c r="C10282" s="300" t="s">
        <v>9</v>
      </c>
      <c r="D10282" s="300" t="s">
        <v>8829</v>
      </c>
      <c r="E10282" s="302" t="s">
        <v>51</v>
      </c>
      <c r="F10282" s="423" t="s">
        <v>13340</v>
      </c>
      <c r="G10282" s="423"/>
      <c r="H10282" s="423">
        <v>1</v>
      </c>
      <c r="I10282" s="423"/>
      <c r="J10282" s="424">
        <v>4.49</v>
      </c>
      <c r="K10282" s="424"/>
      <c r="L10282" s="424"/>
    </row>
    <row r="10283" spans="1:12" ht="24" customHeight="1">
      <c r="A10283" s="300" t="s">
        <v>12986</v>
      </c>
      <c r="B10283" s="301" t="s">
        <v>13099</v>
      </c>
      <c r="C10283" s="300" t="s">
        <v>9</v>
      </c>
      <c r="D10283" s="300" t="s">
        <v>7224</v>
      </c>
      <c r="E10283" s="302" t="s">
        <v>51</v>
      </c>
      <c r="F10283" s="423" t="s">
        <v>13100</v>
      </c>
      <c r="G10283" s="423"/>
      <c r="H10283" s="423">
        <v>1.3764000000000001E-3</v>
      </c>
      <c r="I10283" s="423"/>
      <c r="J10283" s="424">
        <v>1.26E-2</v>
      </c>
      <c r="K10283" s="424"/>
      <c r="L10283" s="424"/>
    </row>
    <row r="10284" spans="1:12" ht="24" customHeight="1">
      <c r="A10284" s="300" t="s">
        <v>12986</v>
      </c>
      <c r="B10284" s="301" t="s">
        <v>13101</v>
      </c>
      <c r="C10284" s="300" t="s">
        <v>9</v>
      </c>
      <c r="D10284" s="300" t="s">
        <v>7359</v>
      </c>
      <c r="E10284" s="302" t="s">
        <v>51</v>
      </c>
      <c r="F10284" s="423" t="s">
        <v>13102</v>
      </c>
      <c r="G10284" s="423"/>
      <c r="H10284" s="423">
        <v>4.4400000000000002E-5</v>
      </c>
      <c r="I10284" s="423"/>
      <c r="J10284" s="424">
        <v>5.7000000000000002E-3</v>
      </c>
      <c r="K10284" s="424"/>
      <c r="L10284" s="424"/>
    </row>
    <row r="10285" spans="1:12" ht="24" customHeight="1">
      <c r="A10285" s="300" t="s">
        <v>12986</v>
      </c>
      <c r="B10285" s="301" t="s">
        <v>13103</v>
      </c>
      <c r="C10285" s="300" t="s">
        <v>9</v>
      </c>
      <c r="D10285" s="300" t="s">
        <v>8851</v>
      </c>
      <c r="E10285" s="302" t="s">
        <v>51</v>
      </c>
      <c r="F10285" s="423" t="s">
        <v>13104</v>
      </c>
      <c r="G10285" s="423"/>
      <c r="H10285" s="423">
        <v>3.5599999999999998E-5</v>
      </c>
      <c r="I10285" s="423"/>
      <c r="J10285" s="424">
        <v>6.8999999999999999E-3</v>
      </c>
      <c r="K10285" s="424"/>
      <c r="L10285" s="424"/>
    </row>
    <row r="10286" spans="1:12" ht="24" customHeight="1">
      <c r="A10286" s="300" t="s">
        <v>12986</v>
      </c>
      <c r="B10286" s="301" t="s">
        <v>13105</v>
      </c>
      <c r="C10286" s="300" t="s">
        <v>9</v>
      </c>
      <c r="D10286" s="300" t="s">
        <v>8852</v>
      </c>
      <c r="E10286" s="302" t="s">
        <v>51</v>
      </c>
      <c r="F10286" s="423" t="s">
        <v>13106</v>
      </c>
      <c r="G10286" s="423"/>
      <c r="H10286" s="423">
        <v>7.6000000000000001E-6</v>
      </c>
      <c r="I10286" s="423"/>
      <c r="J10286" s="424">
        <v>4.1999999999999997E-3</v>
      </c>
      <c r="K10286" s="424"/>
      <c r="L10286" s="424"/>
    </row>
    <row r="10287" spans="1:12" ht="24" customHeight="1">
      <c r="A10287" s="300" t="s">
        <v>12986</v>
      </c>
      <c r="B10287" s="301" t="s">
        <v>13107</v>
      </c>
      <c r="C10287" s="300" t="s">
        <v>9</v>
      </c>
      <c r="D10287" s="300" t="s">
        <v>9000</v>
      </c>
      <c r="E10287" s="302" t="s">
        <v>51</v>
      </c>
      <c r="F10287" s="423" t="s">
        <v>13108</v>
      </c>
      <c r="G10287" s="423"/>
      <c r="H10287" s="423">
        <v>1.5666E-3</v>
      </c>
      <c r="I10287" s="423"/>
      <c r="J10287" s="424">
        <v>1.06E-2</v>
      </c>
      <c r="K10287" s="424"/>
      <c r="L10287" s="424"/>
    </row>
    <row r="10288" spans="1:12" ht="24" customHeight="1">
      <c r="A10288" s="300" t="s">
        <v>12986</v>
      </c>
      <c r="B10288" s="301" t="s">
        <v>13109</v>
      </c>
      <c r="C10288" s="300" t="s">
        <v>9</v>
      </c>
      <c r="D10288" s="300" t="s">
        <v>9574</v>
      </c>
      <c r="E10288" s="302" t="s">
        <v>51</v>
      </c>
      <c r="F10288" s="423" t="s">
        <v>13110</v>
      </c>
      <c r="G10288" s="423"/>
      <c r="H10288" s="423">
        <v>4.9689999999999999E-4</v>
      </c>
      <c r="I10288" s="423"/>
      <c r="J10288" s="424">
        <v>4.4000000000000003E-3</v>
      </c>
      <c r="K10288" s="424"/>
      <c r="L10288" s="424"/>
    </row>
    <row r="10289" spans="1:12" ht="24" customHeight="1">
      <c r="A10289" s="300" t="s">
        <v>12986</v>
      </c>
      <c r="B10289" s="301" t="s">
        <v>13111</v>
      </c>
      <c r="C10289" s="300" t="s">
        <v>9</v>
      </c>
      <c r="D10289" s="300" t="s">
        <v>10714</v>
      </c>
      <c r="E10289" s="302" t="s">
        <v>93</v>
      </c>
      <c r="F10289" s="423" t="s">
        <v>13112</v>
      </c>
      <c r="G10289" s="423"/>
      <c r="H10289" s="423">
        <v>2.611E-4</v>
      </c>
      <c r="I10289" s="423"/>
      <c r="J10289" s="424">
        <v>4.0000000000000001E-3</v>
      </c>
      <c r="K10289" s="424"/>
      <c r="L10289" s="424"/>
    </row>
    <row r="10290" spans="1:12" ht="24" customHeight="1">
      <c r="A10290" s="300" t="s">
        <v>12986</v>
      </c>
      <c r="B10290" s="301" t="s">
        <v>13113</v>
      </c>
      <c r="C10290" s="300" t="s">
        <v>9</v>
      </c>
      <c r="D10290" s="300" t="s">
        <v>10809</v>
      </c>
      <c r="E10290" s="302" t="s">
        <v>51</v>
      </c>
      <c r="F10290" s="423" t="s">
        <v>13114</v>
      </c>
      <c r="G10290" s="423"/>
      <c r="H10290" s="423">
        <v>2.611E-4</v>
      </c>
      <c r="I10290" s="423"/>
      <c r="J10290" s="424">
        <v>3.0999999999999999E-3</v>
      </c>
      <c r="K10290" s="424"/>
      <c r="L10290" s="424"/>
    </row>
    <row r="10291" spans="1:12" ht="24" customHeight="1">
      <c r="A10291" s="300" t="s">
        <v>12986</v>
      </c>
      <c r="B10291" s="301" t="s">
        <v>13115</v>
      </c>
      <c r="C10291" s="300" t="s">
        <v>9</v>
      </c>
      <c r="D10291" s="300" t="s">
        <v>10810</v>
      </c>
      <c r="E10291" s="302" t="s">
        <v>51</v>
      </c>
      <c r="F10291" s="423" t="s">
        <v>13116</v>
      </c>
      <c r="G10291" s="423"/>
      <c r="H10291" s="423">
        <v>2.611E-4</v>
      </c>
      <c r="I10291" s="423"/>
      <c r="J10291" s="424">
        <v>6.8999999999999999E-3</v>
      </c>
      <c r="K10291" s="424"/>
      <c r="L10291" s="424"/>
    </row>
    <row r="10292" spans="1:12" ht="24" customHeight="1">
      <c r="A10292" s="300" t="s">
        <v>12986</v>
      </c>
      <c r="B10292" s="301" t="s">
        <v>13117</v>
      </c>
      <c r="C10292" s="300" t="s">
        <v>9</v>
      </c>
      <c r="D10292" s="300" t="s">
        <v>10837</v>
      </c>
      <c r="E10292" s="302" t="s">
        <v>51</v>
      </c>
      <c r="F10292" s="423" t="s">
        <v>13118</v>
      </c>
      <c r="G10292" s="423"/>
      <c r="H10292" s="423">
        <v>8.8999999999999995E-6</v>
      </c>
      <c r="I10292" s="423"/>
      <c r="J10292" s="424">
        <v>4.0000000000000001E-3</v>
      </c>
      <c r="K10292" s="424"/>
      <c r="L10292" s="424"/>
    </row>
    <row r="10293" spans="1:12" ht="24" customHeight="1">
      <c r="A10293" s="300" t="s">
        <v>12986</v>
      </c>
      <c r="B10293" s="301" t="s">
        <v>13003</v>
      </c>
      <c r="C10293" s="300" t="s">
        <v>9</v>
      </c>
      <c r="D10293" s="300" t="s">
        <v>7216</v>
      </c>
      <c r="E10293" s="302" t="s">
        <v>51</v>
      </c>
      <c r="F10293" s="423" t="s">
        <v>13004</v>
      </c>
      <c r="G10293" s="423"/>
      <c r="H10293" s="423">
        <v>5.2300000000000003E-4</v>
      </c>
      <c r="I10293" s="423"/>
      <c r="J10293" s="424">
        <v>1.7500000000000002E-2</v>
      </c>
      <c r="K10293" s="424"/>
      <c r="L10293" s="424"/>
    </row>
    <row r="10294" spans="1:12" ht="24" customHeight="1">
      <c r="A10294" s="300" t="s">
        <v>12986</v>
      </c>
      <c r="B10294" s="301" t="s">
        <v>13005</v>
      </c>
      <c r="C10294" s="300" t="s">
        <v>9</v>
      </c>
      <c r="D10294" s="300" t="s">
        <v>7393</v>
      </c>
      <c r="E10294" s="302" t="s">
        <v>12988</v>
      </c>
      <c r="F10294" s="423" t="s">
        <v>13006</v>
      </c>
      <c r="G10294" s="423"/>
      <c r="H10294" s="423">
        <v>3.145E-4</v>
      </c>
      <c r="I10294" s="423"/>
      <c r="J10294" s="424">
        <v>1.7000000000000001E-2</v>
      </c>
      <c r="K10294" s="424"/>
      <c r="L10294" s="424"/>
    </row>
    <row r="10295" spans="1:12" ht="24" customHeight="1">
      <c r="A10295" s="300" t="s">
        <v>12986</v>
      </c>
      <c r="B10295" s="301" t="s">
        <v>13007</v>
      </c>
      <c r="C10295" s="300" t="s">
        <v>9</v>
      </c>
      <c r="D10295" s="300" t="s">
        <v>10619</v>
      </c>
      <c r="E10295" s="302" t="s">
        <v>51</v>
      </c>
      <c r="F10295" s="423" t="s">
        <v>13008</v>
      </c>
      <c r="G10295" s="423"/>
      <c r="H10295" s="423">
        <v>2.441E-4</v>
      </c>
      <c r="I10295" s="423"/>
      <c r="J10295" s="424">
        <v>4.6699999999999998E-2</v>
      </c>
      <c r="K10295" s="424"/>
      <c r="L10295" s="424"/>
    </row>
    <row r="10296" spans="1:12" ht="24" customHeight="1">
      <c r="A10296" s="300" t="s">
        <v>12986</v>
      </c>
      <c r="B10296" s="301" t="s">
        <v>13009</v>
      </c>
      <c r="C10296" s="300" t="s">
        <v>9</v>
      </c>
      <c r="D10296" s="300" t="s">
        <v>10769</v>
      </c>
      <c r="E10296" s="302" t="s">
        <v>51</v>
      </c>
      <c r="F10296" s="423" t="s">
        <v>13010</v>
      </c>
      <c r="G10296" s="423"/>
      <c r="H10296" s="423">
        <v>2.1938300000000001E-2</v>
      </c>
      <c r="I10296" s="423"/>
      <c r="J10296" s="424">
        <v>2.76E-2</v>
      </c>
      <c r="K10296" s="424"/>
      <c r="L10296" s="424"/>
    </row>
    <row r="10297" spans="1:12" ht="24" customHeight="1">
      <c r="A10297" s="300" t="s">
        <v>12986</v>
      </c>
      <c r="B10297" s="301" t="s">
        <v>13011</v>
      </c>
      <c r="C10297" s="300" t="s">
        <v>9</v>
      </c>
      <c r="D10297" s="300" t="s">
        <v>10929</v>
      </c>
      <c r="E10297" s="302" t="s">
        <v>51</v>
      </c>
      <c r="F10297" s="423" t="s">
        <v>13012</v>
      </c>
      <c r="G10297" s="423"/>
      <c r="H10297" s="423">
        <v>2.1149999999999999E-4</v>
      </c>
      <c r="I10297" s="423"/>
      <c r="J10297" s="424">
        <v>3.1800000000000002E-2</v>
      </c>
      <c r="K10297" s="424"/>
      <c r="L10297" s="424"/>
    </row>
    <row r="10298" spans="1:12" ht="17.100000000000001" customHeight="1">
      <c r="A10298" s="298"/>
      <c r="B10298" s="298"/>
      <c r="C10298" s="298"/>
      <c r="D10298" s="298"/>
      <c r="E10298" s="298"/>
      <c r="F10298" s="298"/>
      <c r="G10298" s="298"/>
      <c r="H10298" s="298"/>
      <c r="I10298" s="298"/>
      <c r="J10298" s="298" t="s">
        <v>12992</v>
      </c>
      <c r="K10298" s="298"/>
      <c r="L10298" s="298" t="s">
        <v>15238</v>
      </c>
    </row>
    <row r="10299" spans="1:12">
      <c r="A10299" s="414" t="s">
        <v>13056</v>
      </c>
      <c r="B10299" s="414"/>
      <c r="C10299" s="414"/>
      <c r="D10299" s="414"/>
      <c r="E10299" s="414"/>
      <c r="F10299" s="414"/>
      <c r="G10299" s="414"/>
      <c r="H10299" s="414"/>
      <c r="I10299" s="294"/>
      <c r="J10299" s="294"/>
      <c r="K10299" s="294"/>
      <c r="L10299" s="294"/>
    </row>
    <row r="10300" spans="1:12" ht="17.100000000000001" customHeight="1">
      <c r="A10300" s="294" t="s">
        <v>12978</v>
      </c>
      <c r="B10300" s="298" t="s">
        <v>12979</v>
      </c>
      <c r="C10300" s="294" t="s">
        <v>12980</v>
      </c>
      <c r="D10300" s="294" t="s">
        <v>12981</v>
      </c>
      <c r="E10300" s="299" t="s">
        <v>12982</v>
      </c>
      <c r="F10300" s="413" t="s">
        <v>12983</v>
      </c>
      <c r="G10300" s="413"/>
      <c r="H10300" s="413" t="s">
        <v>12984</v>
      </c>
      <c r="I10300" s="413"/>
      <c r="J10300" s="413" t="s">
        <v>12985</v>
      </c>
      <c r="K10300" s="413"/>
      <c r="L10300" s="413"/>
    </row>
    <row r="10301" spans="1:12" ht="24" customHeight="1">
      <c r="A10301" s="300" t="s">
        <v>12986</v>
      </c>
      <c r="B10301" s="301" t="s">
        <v>13057</v>
      </c>
      <c r="C10301" s="300" t="s">
        <v>9</v>
      </c>
      <c r="D10301" s="300" t="s">
        <v>12549</v>
      </c>
      <c r="E10301" s="302" t="s">
        <v>27</v>
      </c>
      <c r="F10301" s="423" t="s">
        <v>12948</v>
      </c>
      <c r="G10301" s="423"/>
      <c r="H10301" s="423">
        <v>0.19627990000000001</v>
      </c>
      <c r="I10301" s="423"/>
      <c r="J10301" s="424">
        <v>0.12759999999999999</v>
      </c>
      <c r="K10301" s="424"/>
      <c r="L10301" s="424"/>
    </row>
    <row r="10302" spans="1:12" ht="17.100000000000001" customHeight="1">
      <c r="A10302" s="298"/>
      <c r="B10302" s="298"/>
      <c r="C10302" s="298"/>
      <c r="D10302" s="298"/>
      <c r="E10302" s="298"/>
      <c r="F10302" s="298"/>
      <c r="G10302" s="298"/>
      <c r="H10302" s="298"/>
      <c r="I10302" s="298"/>
      <c r="J10302" s="298" t="s">
        <v>12992</v>
      </c>
      <c r="K10302" s="298"/>
      <c r="L10302" s="298" t="s">
        <v>12910</v>
      </c>
    </row>
    <row r="10303" spans="1:12">
      <c r="A10303" s="414" t="s">
        <v>13058</v>
      </c>
      <c r="B10303" s="414"/>
      <c r="C10303" s="414"/>
      <c r="D10303" s="414"/>
      <c r="E10303" s="414"/>
      <c r="F10303" s="414"/>
      <c r="G10303" s="414"/>
      <c r="H10303" s="414"/>
      <c r="I10303" s="294"/>
      <c r="J10303" s="294"/>
      <c r="K10303" s="294"/>
      <c r="L10303" s="294"/>
    </row>
    <row r="10304" spans="1:12" ht="17.100000000000001" customHeight="1">
      <c r="A10304" s="294" t="s">
        <v>12978</v>
      </c>
      <c r="B10304" s="298" t="s">
        <v>12979</v>
      </c>
      <c r="C10304" s="294" t="s">
        <v>12980</v>
      </c>
      <c r="D10304" s="294" t="s">
        <v>12981</v>
      </c>
      <c r="E10304" s="299" t="s">
        <v>12982</v>
      </c>
      <c r="F10304" s="413" t="s">
        <v>12983</v>
      </c>
      <c r="G10304" s="413"/>
      <c r="H10304" s="413" t="s">
        <v>12984</v>
      </c>
      <c r="I10304" s="413"/>
      <c r="J10304" s="413" t="s">
        <v>12985</v>
      </c>
      <c r="K10304" s="413"/>
      <c r="L10304" s="413"/>
    </row>
    <row r="10305" spans="1:12" ht="24" customHeight="1">
      <c r="A10305" s="300" t="s">
        <v>12986</v>
      </c>
      <c r="B10305" s="301" t="s">
        <v>13059</v>
      </c>
      <c r="C10305" s="300" t="s">
        <v>9</v>
      </c>
      <c r="D10305" s="300" t="s">
        <v>12535</v>
      </c>
      <c r="E10305" s="302" t="s">
        <v>27</v>
      </c>
      <c r="F10305" s="423" t="s">
        <v>12936</v>
      </c>
      <c r="G10305" s="423"/>
      <c r="H10305" s="423">
        <v>0.19627990000000001</v>
      </c>
      <c r="I10305" s="423"/>
      <c r="J10305" s="424">
        <v>9.7999999999999997E-3</v>
      </c>
      <c r="K10305" s="424"/>
      <c r="L10305" s="424"/>
    </row>
    <row r="10306" spans="1:12" ht="17.100000000000001" customHeight="1">
      <c r="A10306" s="298"/>
      <c r="B10306" s="298"/>
      <c r="C10306" s="298"/>
      <c r="D10306" s="298"/>
      <c r="E10306" s="298"/>
      <c r="F10306" s="298"/>
      <c r="G10306" s="298"/>
      <c r="H10306" s="298"/>
      <c r="I10306" s="298"/>
      <c r="J10306" s="298" t="s">
        <v>12992</v>
      </c>
      <c r="K10306" s="298"/>
      <c r="L10306" s="298" t="s">
        <v>12904</v>
      </c>
    </row>
    <row r="10307" spans="1:12">
      <c r="A10307" s="414" t="s">
        <v>13060</v>
      </c>
      <c r="B10307" s="414"/>
      <c r="C10307" s="414"/>
      <c r="D10307" s="414"/>
      <c r="E10307" s="414"/>
      <c r="F10307" s="414"/>
      <c r="G10307" s="414"/>
      <c r="H10307" s="414"/>
      <c r="I10307" s="294"/>
      <c r="J10307" s="294"/>
      <c r="K10307" s="294"/>
      <c r="L10307" s="294"/>
    </row>
    <row r="10308" spans="1:12" ht="17.100000000000001" customHeight="1">
      <c r="A10308" s="294" t="s">
        <v>12978</v>
      </c>
      <c r="B10308" s="298" t="s">
        <v>12979</v>
      </c>
      <c r="C10308" s="294" t="s">
        <v>12980</v>
      </c>
      <c r="D10308" s="294" t="s">
        <v>12981</v>
      </c>
      <c r="E10308" s="299" t="s">
        <v>12982</v>
      </c>
      <c r="F10308" s="413" t="s">
        <v>12983</v>
      </c>
      <c r="G10308" s="413"/>
      <c r="H10308" s="413" t="s">
        <v>12984</v>
      </c>
      <c r="I10308" s="413"/>
      <c r="J10308" s="413" t="s">
        <v>12985</v>
      </c>
      <c r="K10308" s="413"/>
      <c r="L10308" s="413"/>
    </row>
    <row r="10309" spans="1:12" ht="24" customHeight="1">
      <c r="A10309" s="300" t="s">
        <v>12986</v>
      </c>
      <c r="B10309" s="301" t="s">
        <v>13061</v>
      </c>
      <c r="C10309" s="300" t="s">
        <v>9</v>
      </c>
      <c r="D10309" s="300" t="s">
        <v>12522</v>
      </c>
      <c r="E10309" s="302" t="s">
        <v>27</v>
      </c>
      <c r="F10309" s="423" t="s">
        <v>12964</v>
      </c>
      <c r="G10309" s="423"/>
      <c r="H10309" s="423">
        <v>0.19627990000000001</v>
      </c>
      <c r="I10309" s="423"/>
      <c r="J10309" s="424">
        <v>0.49659999999999999</v>
      </c>
      <c r="K10309" s="424"/>
      <c r="L10309" s="424"/>
    </row>
    <row r="10310" spans="1:12" ht="24" customHeight="1">
      <c r="A10310" s="300" t="s">
        <v>12986</v>
      </c>
      <c r="B10310" s="301" t="s">
        <v>13062</v>
      </c>
      <c r="C10310" s="300" t="s">
        <v>9</v>
      </c>
      <c r="D10310" s="300" t="s">
        <v>12527</v>
      </c>
      <c r="E10310" s="302" t="s">
        <v>27</v>
      </c>
      <c r="F10310" s="423" t="s">
        <v>13063</v>
      </c>
      <c r="G10310" s="423"/>
      <c r="H10310" s="423">
        <v>0.19627990000000001</v>
      </c>
      <c r="I10310" s="423"/>
      <c r="J10310" s="424">
        <v>6.6699999999999995E-2</v>
      </c>
      <c r="K10310" s="424"/>
      <c r="L10310" s="424"/>
    </row>
    <row r="10311" spans="1:12" ht="17.100000000000001" customHeight="1">
      <c r="A10311" s="298"/>
      <c r="B10311" s="298"/>
      <c r="C10311" s="298"/>
      <c r="D10311" s="298"/>
      <c r="E10311" s="298"/>
      <c r="F10311" s="298"/>
      <c r="G10311" s="298"/>
      <c r="H10311" s="298"/>
      <c r="I10311" s="298"/>
      <c r="J10311" s="298" t="s">
        <v>12992</v>
      </c>
      <c r="K10311" s="298"/>
      <c r="L10311" s="298" t="s">
        <v>13433</v>
      </c>
    </row>
    <row r="10312" spans="1:12" ht="17.100000000000001" customHeight="1">
      <c r="A10312" s="294" t="s">
        <v>13014</v>
      </c>
      <c r="B10312" s="294"/>
      <c r="C10312" s="294"/>
      <c r="D10312" s="294"/>
      <c r="E10312" s="294"/>
      <c r="F10312" s="294"/>
      <c r="G10312" s="294"/>
      <c r="H10312" s="294"/>
      <c r="I10312" s="294"/>
      <c r="J10312" s="294"/>
      <c r="K10312" s="294"/>
      <c r="L10312" s="294"/>
    </row>
    <row r="10313" spans="1:12" ht="17.100000000000001" customHeight="1">
      <c r="A10313" s="298"/>
      <c r="B10313" s="298"/>
      <c r="C10313" s="298"/>
      <c r="D10313" s="298"/>
      <c r="E10313" s="298"/>
      <c r="F10313" s="298"/>
      <c r="G10313" s="298"/>
      <c r="H10313" s="298"/>
      <c r="I10313" s="298"/>
      <c r="J10313" s="298" t="s">
        <v>13015</v>
      </c>
      <c r="K10313" s="298"/>
      <c r="L10313" s="298" t="s">
        <v>15239</v>
      </c>
    </row>
    <row r="10314" spans="1:12" ht="17.100000000000001" customHeight="1">
      <c r="A10314" s="298"/>
      <c r="B10314" s="298"/>
      <c r="C10314" s="298"/>
      <c r="D10314" s="298"/>
      <c r="E10314" s="298"/>
      <c r="F10314" s="298"/>
      <c r="G10314" s="298"/>
      <c r="H10314" s="298"/>
      <c r="I10314" s="298"/>
      <c r="J10314" s="298" t="s">
        <v>13017</v>
      </c>
      <c r="K10314" s="298" t="s">
        <v>13018</v>
      </c>
      <c r="L10314" s="298" t="s">
        <v>15095</v>
      </c>
    </row>
    <row r="10315" spans="1:12" ht="17.100000000000001" customHeight="1">
      <c r="A10315" s="298"/>
      <c r="B10315" s="298"/>
      <c r="C10315" s="298"/>
      <c r="D10315" s="298"/>
      <c r="E10315" s="298"/>
      <c r="F10315" s="298"/>
      <c r="G10315" s="298"/>
      <c r="H10315" s="298"/>
      <c r="I10315" s="298"/>
      <c r="J10315" s="298" t="s">
        <v>13020</v>
      </c>
      <c r="K10315" s="298"/>
      <c r="L10315" s="298" t="s">
        <v>15240</v>
      </c>
    </row>
    <row r="10316" spans="1:12" ht="17.100000000000001" customHeight="1">
      <c r="A10316" s="298"/>
      <c r="B10316" s="298"/>
      <c r="C10316" s="298"/>
      <c r="D10316" s="298"/>
      <c r="E10316" s="298"/>
      <c r="F10316" s="298"/>
      <c r="G10316" s="298"/>
      <c r="H10316" s="298"/>
      <c r="I10316" s="298"/>
      <c r="J10316" s="298" t="s">
        <v>13022</v>
      </c>
      <c r="K10316" s="298" t="s">
        <v>12974</v>
      </c>
      <c r="L10316" s="298" t="s">
        <v>14753</v>
      </c>
    </row>
    <row r="10317" spans="1:12" ht="17.100000000000001" customHeight="1">
      <c r="A10317" s="298"/>
      <c r="B10317" s="298"/>
      <c r="C10317" s="298"/>
      <c r="D10317" s="298"/>
      <c r="E10317" s="298"/>
      <c r="F10317" s="298"/>
      <c r="G10317" s="298"/>
      <c r="H10317" s="298"/>
      <c r="I10317" s="298"/>
      <c r="J10317" s="298" t="s">
        <v>13024</v>
      </c>
      <c r="K10317" s="298"/>
      <c r="L10317" s="298" t="s">
        <v>13828</v>
      </c>
    </row>
    <row r="10318" spans="1:12" ht="30" customHeight="1">
      <c r="A10318" s="299"/>
      <c r="B10318" s="299"/>
      <c r="C10318" s="299"/>
      <c r="D10318" s="299"/>
      <c r="E10318" s="299"/>
      <c r="F10318" s="299"/>
      <c r="G10318" s="299"/>
      <c r="H10318" s="299"/>
      <c r="I10318" s="299"/>
      <c r="J10318" s="299"/>
      <c r="K10318" s="299"/>
      <c r="L10318" s="299"/>
    </row>
    <row r="10319" spans="1:12" ht="36" customHeight="1">
      <c r="A10319" s="295" t="s">
        <v>15241</v>
      </c>
      <c r="B10319" s="296" t="s">
        <v>15242</v>
      </c>
      <c r="C10319" s="295" t="s">
        <v>9</v>
      </c>
      <c r="D10319" s="295" t="s">
        <v>2585</v>
      </c>
      <c r="E10319" s="297" t="s">
        <v>51</v>
      </c>
      <c r="F10319" s="296"/>
      <c r="G10319" s="296"/>
      <c r="H10319" s="296"/>
      <c r="I10319" s="296"/>
      <c r="J10319" s="296"/>
      <c r="K10319" s="296"/>
      <c r="L10319" s="296"/>
    </row>
    <row r="10320" spans="1:12">
      <c r="A10320" s="414" t="s">
        <v>12977</v>
      </c>
      <c r="B10320" s="414"/>
      <c r="C10320" s="414"/>
      <c r="D10320" s="414"/>
      <c r="E10320" s="414"/>
      <c r="F10320" s="414"/>
      <c r="G10320" s="414"/>
      <c r="H10320" s="414"/>
      <c r="I10320" s="294"/>
      <c r="J10320" s="294"/>
      <c r="K10320" s="294"/>
      <c r="L10320" s="294"/>
    </row>
    <row r="10321" spans="1:12" ht="17.100000000000001" customHeight="1">
      <c r="A10321" s="294" t="s">
        <v>12978</v>
      </c>
      <c r="B10321" s="298" t="s">
        <v>12979</v>
      </c>
      <c r="C10321" s="294" t="s">
        <v>12980</v>
      </c>
      <c r="D10321" s="294" t="s">
        <v>12981</v>
      </c>
      <c r="E10321" s="299" t="s">
        <v>12982</v>
      </c>
      <c r="F10321" s="413" t="s">
        <v>12983</v>
      </c>
      <c r="G10321" s="413"/>
      <c r="H10321" s="413" t="s">
        <v>12984</v>
      </c>
      <c r="I10321" s="413"/>
      <c r="J10321" s="413" t="s">
        <v>12985</v>
      </c>
      <c r="K10321" s="413"/>
      <c r="L10321" s="413"/>
    </row>
    <row r="10322" spans="1:12" ht="24" customHeight="1">
      <c r="A10322" s="300" t="s">
        <v>12986</v>
      </c>
      <c r="B10322" s="301" t="s">
        <v>13085</v>
      </c>
      <c r="C10322" s="300" t="s">
        <v>9</v>
      </c>
      <c r="D10322" s="300" t="s">
        <v>7909</v>
      </c>
      <c r="E10322" s="302" t="s">
        <v>51</v>
      </c>
      <c r="F10322" s="423" t="s">
        <v>13086</v>
      </c>
      <c r="G10322" s="423"/>
      <c r="H10322" s="423">
        <v>8.0900000000000001E-5</v>
      </c>
      <c r="I10322" s="423"/>
      <c r="J10322" s="424">
        <v>8.3999999999999995E-3</v>
      </c>
      <c r="K10322" s="424"/>
      <c r="L10322" s="424"/>
    </row>
    <row r="10323" spans="1:12" ht="24" customHeight="1">
      <c r="A10323" s="300" t="s">
        <v>12986</v>
      </c>
      <c r="B10323" s="301" t="s">
        <v>13087</v>
      </c>
      <c r="C10323" s="300" t="s">
        <v>9</v>
      </c>
      <c r="D10323" s="300" t="s">
        <v>8873</v>
      </c>
      <c r="E10323" s="302" t="s">
        <v>51</v>
      </c>
      <c r="F10323" s="423" t="s">
        <v>13088</v>
      </c>
      <c r="G10323" s="423"/>
      <c r="H10323" s="423">
        <v>7.7999999999999999E-6</v>
      </c>
      <c r="I10323" s="423"/>
      <c r="J10323" s="424">
        <v>6.7999999999999996E-3</v>
      </c>
      <c r="K10323" s="424"/>
      <c r="L10323" s="424"/>
    </row>
    <row r="10324" spans="1:12" ht="48" customHeight="1">
      <c r="A10324" s="300" t="s">
        <v>12986</v>
      </c>
      <c r="B10324" s="301" t="s">
        <v>13089</v>
      </c>
      <c r="C10324" s="300" t="s">
        <v>9</v>
      </c>
      <c r="D10324" s="300" t="s">
        <v>9227</v>
      </c>
      <c r="E10324" s="302" t="s">
        <v>51</v>
      </c>
      <c r="F10324" s="423" t="s">
        <v>13090</v>
      </c>
      <c r="G10324" s="423"/>
      <c r="H10324" s="423">
        <v>5.4E-6</v>
      </c>
      <c r="I10324" s="423"/>
      <c r="J10324" s="424">
        <v>7.1999999999999998E-3</v>
      </c>
      <c r="K10324" s="424"/>
      <c r="L10324" s="424"/>
    </row>
    <row r="10325" spans="1:12" ht="24" customHeight="1">
      <c r="A10325" s="300" t="s">
        <v>12986</v>
      </c>
      <c r="B10325" s="301" t="s">
        <v>13091</v>
      </c>
      <c r="C10325" s="300" t="s">
        <v>9</v>
      </c>
      <c r="D10325" s="300" t="s">
        <v>9580</v>
      </c>
      <c r="E10325" s="302" t="s">
        <v>51</v>
      </c>
      <c r="F10325" s="423" t="s">
        <v>13092</v>
      </c>
      <c r="G10325" s="423"/>
      <c r="H10325" s="423">
        <v>5.3000000000000001E-6</v>
      </c>
      <c r="I10325" s="423"/>
      <c r="J10325" s="424">
        <v>4.7999999999999996E-3</v>
      </c>
      <c r="K10325" s="424"/>
      <c r="L10325" s="424"/>
    </row>
    <row r="10326" spans="1:12" ht="24" customHeight="1">
      <c r="A10326" s="300" t="s">
        <v>12986</v>
      </c>
      <c r="B10326" s="301" t="s">
        <v>12987</v>
      </c>
      <c r="C10326" s="300" t="s">
        <v>9</v>
      </c>
      <c r="D10326" s="300" t="s">
        <v>9831</v>
      </c>
      <c r="E10326" s="302" t="s">
        <v>12988</v>
      </c>
      <c r="F10326" s="423" t="s">
        <v>12989</v>
      </c>
      <c r="G10326" s="423"/>
      <c r="H10326" s="423">
        <v>1.8699999999999999E-3</v>
      </c>
      <c r="I10326" s="423"/>
      <c r="J10326" s="424">
        <v>1.89E-2</v>
      </c>
      <c r="K10326" s="424"/>
      <c r="L10326" s="424"/>
    </row>
    <row r="10327" spans="1:12" ht="36" customHeight="1">
      <c r="A10327" s="300" t="s">
        <v>12986</v>
      </c>
      <c r="B10327" s="301" t="s">
        <v>12990</v>
      </c>
      <c r="C10327" s="300" t="s">
        <v>9</v>
      </c>
      <c r="D10327" s="300" t="s">
        <v>11426</v>
      </c>
      <c r="E10327" s="302" t="s">
        <v>51</v>
      </c>
      <c r="F10327" s="423" t="s">
        <v>12991</v>
      </c>
      <c r="G10327" s="423"/>
      <c r="H10327" s="423">
        <v>9.7999999999999997E-5</v>
      </c>
      <c r="I10327" s="423"/>
      <c r="J10327" s="424">
        <v>1.2999999999999999E-2</v>
      </c>
      <c r="K10327" s="424"/>
      <c r="L10327" s="424"/>
    </row>
    <row r="10328" spans="1:12" ht="17.100000000000001" customHeight="1">
      <c r="A10328" s="298"/>
      <c r="B10328" s="298"/>
      <c r="C10328" s="298"/>
      <c r="D10328" s="298"/>
      <c r="E10328" s="298"/>
      <c r="F10328" s="298"/>
      <c r="G10328" s="298"/>
      <c r="H10328" s="298"/>
      <c r="I10328" s="298"/>
      <c r="J10328" s="298" t="s">
        <v>12992</v>
      </c>
      <c r="K10328" s="298"/>
      <c r="L10328" s="298" t="s">
        <v>12960</v>
      </c>
    </row>
    <row r="10329" spans="1:12">
      <c r="A10329" s="414" t="s">
        <v>12994</v>
      </c>
      <c r="B10329" s="414"/>
      <c r="C10329" s="414"/>
      <c r="D10329" s="414"/>
      <c r="E10329" s="414"/>
      <c r="F10329" s="414"/>
      <c r="G10329" s="414"/>
      <c r="H10329" s="414"/>
      <c r="I10329" s="294"/>
      <c r="J10329" s="294"/>
      <c r="K10329" s="294"/>
      <c r="L10329" s="294"/>
    </row>
    <row r="10330" spans="1:12" ht="17.100000000000001" customHeight="1">
      <c r="A10330" s="294" t="s">
        <v>12978</v>
      </c>
      <c r="B10330" s="298" t="s">
        <v>12979</v>
      </c>
      <c r="C10330" s="294" t="s">
        <v>12980</v>
      </c>
      <c r="D10330" s="294" t="s">
        <v>12981</v>
      </c>
      <c r="E10330" s="299" t="s">
        <v>12982</v>
      </c>
      <c r="F10330" s="413" t="s">
        <v>12983</v>
      </c>
      <c r="G10330" s="413"/>
      <c r="H10330" s="413" t="s">
        <v>12984</v>
      </c>
      <c r="I10330" s="413"/>
      <c r="J10330" s="413" t="s">
        <v>12985</v>
      </c>
      <c r="K10330" s="413"/>
      <c r="L10330" s="413"/>
    </row>
    <row r="10331" spans="1:12" ht="24" customHeight="1">
      <c r="A10331" s="300" t="s">
        <v>12986</v>
      </c>
      <c r="B10331" s="301" t="s">
        <v>13193</v>
      </c>
      <c r="C10331" s="300" t="s">
        <v>9</v>
      </c>
      <c r="D10331" s="300" t="s">
        <v>7200</v>
      </c>
      <c r="E10331" s="302" t="s">
        <v>27</v>
      </c>
      <c r="F10331" s="423" t="s">
        <v>13194</v>
      </c>
      <c r="G10331" s="423"/>
      <c r="H10331" s="423">
        <v>7.0777300000000001E-2</v>
      </c>
      <c r="I10331" s="423"/>
      <c r="J10331" s="424">
        <v>0.36030000000000001</v>
      </c>
      <c r="K10331" s="424"/>
      <c r="L10331" s="424"/>
    </row>
    <row r="10332" spans="1:12" ht="24" customHeight="1">
      <c r="A10332" s="300" t="s">
        <v>12986</v>
      </c>
      <c r="B10332" s="301" t="s">
        <v>13195</v>
      </c>
      <c r="C10332" s="300" t="s">
        <v>9</v>
      </c>
      <c r="D10332" s="300" t="s">
        <v>8821</v>
      </c>
      <c r="E10332" s="302" t="s">
        <v>27</v>
      </c>
      <c r="F10332" s="423" t="s">
        <v>13196</v>
      </c>
      <c r="G10332" s="423"/>
      <c r="H10332" s="423">
        <v>7.0777300000000001E-2</v>
      </c>
      <c r="I10332" s="423"/>
      <c r="J10332" s="424">
        <v>0.50890000000000002</v>
      </c>
      <c r="K10332" s="424"/>
      <c r="L10332" s="424"/>
    </row>
    <row r="10333" spans="1:12" ht="17.100000000000001" customHeight="1">
      <c r="A10333" s="298"/>
      <c r="B10333" s="298"/>
      <c r="C10333" s="298"/>
      <c r="D10333" s="298"/>
      <c r="E10333" s="298"/>
      <c r="F10333" s="298"/>
      <c r="G10333" s="298"/>
      <c r="H10333" s="298"/>
      <c r="I10333" s="298"/>
      <c r="J10333" s="298" t="s">
        <v>12992</v>
      </c>
      <c r="K10333" s="298"/>
      <c r="L10333" s="298" t="s">
        <v>14004</v>
      </c>
    </row>
    <row r="10334" spans="1:12">
      <c r="A10334" s="414" t="s">
        <v>12998</v>
      </c>
      <c r="B10334" s="414"/>
      <c r="C10334" s="414"/>
      <c r="D10334" s="414"/>
      <c r="E10334" s="414"/>
      <c r="F10334" s="414"/>
      <c r="G10334" s="414"/>
      <c r="H10334" s="414"/>
      <c r="I10334" s="294"/>
      <c r="J10334" s="294"/>
      <c r="K10334" s="294"/>
      <c r="L10334" s="294"/>
    </row>
    <row r="10335" spans="1:12" ht="17.100000000000001" customHeight="1">
      <c r="A10335" s="294" t="s">
        <v>12978</v>
      </c>
      <c r="B10335" s="298" t="s">
        <v>12979</v>
      </c>
      <c r="C10335" s="294" t="s">
        <v>12980</v>
      </c>
      <c r="D10335" s="294" t="s">
        <v>12981</v>
      </c>
      <c r="E10335" s="299" t="s">
        <v>12982</v>
      </c>
      <c r="F10335" s="413" t="s">
        <v>12983</v>
      </c>
      <c r="G10335" s="413"/>
      <c r="H10335" s="413" t="s">
        <v>12984</v>
      </c>
      <c r="I10335" s="413"/>
      <c r="J10335" s="413" t="s">
        <v>12985</v>
      </c>
      <c r="K10335" s="413"/>
      <c r="L10335" s="413"/>
    </row>
    <row r="10336" spans="1:12" ht="24" customHeight="1">
      <c r="A10336" s="300" t="s">
        <v>12986</v>
      </c>
      <c r="B10336" s="301" t="s">
        <v>13353</v>
      </c>
      <c r="C10336" s="300" t="s">
        <v>9</v>
      </c>
      <c r="D10336" s="300" t="s">
        <v>9576</v>
      </c>
      <c r="E10336" s="302" t="s">
        <v>51</v>
      </c>
      <c r="F10336" s="423" t="s">
        <v>12914</v>
      </c>
      <c r="G10336" s="423"/>
      <c r="H10336" s="423">
        <v>1.7000000000000001E-2</v>
      </c>
      <c r="I10336" s="423"/>
      <c r="J10336" s="424">
        <v>0.02</v>
      </c>
      <c r="K10336" s="424"/>
      <c r="L10336" s="424"/>
    </row>
    <row r="10337" spans="1:12" ht="24" customHeight="1">
      <c r="A10337" s="300" t="s">
        <v>12986</v>
      </c>
      <c r="B10337" s="301" t="s">
        <v>13356</v>
      </c>
      <c r="C10337" s="300" t="s">
        <v>9</v>
      </c>
      <c r="D10337" s="300" t="s">
        <v>6964</v>
      </c>
      <c r="E10337" s="302" t="s">
        <v>51</v>
      </c>
      <c r="F10337" s="423" t="s">
        <v>13357</v>
      </c>
      <c r="G10337" s="423"/>
      <c r="H10337" s="423">
        <v>4.8999999999999998E-3</v>
      </c>
      <c r="I10337" s="423"/>
      <c r="J10337" s="424">
        <v>0.24</v>
      </c>
      <c r="K10337" s="424"/>
      <c r="L10337" s="424"/>
    </row>
    <row r="10338" spans="1:12" ht="24" customHeight="1">
      <c r="A10338" s="300" t="s">
        <v>12986</v>
      </c>
      <c r="B10338" s="301" t="s">
        <v>13358</v>
      </c>
      <c r="C10338" s="300" t="s">
        <v>9</v>
      </c>
      <c r="D10338" s="300" t="s">
        <v>10886</v>
      </c>
      <c r="E10338" s="302" t="s">
        <v>51</v>
      </c>
      <c r="F10338" s="423" t="s">
        <v>13359</v>
      </c>
      <c r="G10338" s="423"/>
      <c r="H10338" s="423">
        <v>7.4999999999999997E-3</v>
      </c>
      <c r="I10338" s="423"/>
      <c r="J10338" s="424">
        <v>0.32</v>
      </c>
      <c r="K10338" s="424"/>
      <c r="L10338" s="424"/>
    </row>
    <row r="10339" spans="1:12" ht="24" customHeight="1">
      <c r="A10339" s="300" t="s">
        <v>12986</v>
      </c>
      <c r="B10339" s="301" t="s">
        <v>13498</v>
      </c>
      <c r="C10339" s="300" t="s">
        <v>9</v>
      </c>
      <c r="D10339" s="300" t="s">
        <v>10681</v>
      </c>
      <c r="E10339" s="302" t="s">
        <v>51</v>
      </c>
      <c r="F10339" s="423" t="s">
        <v>13194</v>
      </c>
      <c r="G10339" s="423"/>
      <c r="H10339" s="423">
        <v>1</v>
      </c>
      <c r="I10339" s="423"/>
      <c r="J10339" s="424">
        <v>5.09</v>
      </c>
      <c r="K10339" s="424"/>
      <c r="L10339" s="424"/>
    </row>
    <row r="10340" spans="1:12" ht="24" customHeight="1">
      <c r="A10340" s="300" t="s">
        <v>12986</v>
      </c>
      <c r="B10340" s="301" t="s">
        <v>13099</v>
      </c>
      <c r="C10340" s="300" t="s">
        <v>9</v>
      </c>
      <c r="D10340" s="300" t="s">
        <v>7224</v>
      </c>
      <c r="E10340" s="302" t="s">
        <v>51</v>
      </c>
      <c r="F10340" s="423" t="s">
        <v>13100</v>
      </c>
      <c r="G10340" s="423"/>
      <c r="H10340" s="423">
        <v>9.5450000000000005E-4</v>
      </c>
      <c r="I10340" s="423"/>
      <c r="J10340" s="424">
        <v>8.8000000000000005E-3</v>
      </c>
      <c r="K10340" s="424"/>
      <c r="L10340" s="424"/>
    </row>
    <row r="10341" spans="1:12" ht="24" customHeight="1">
      <c r="A10341" s="300" t="s">
        <v>12986</v>
      </c>
      <c r="B10341" s="301" t="s">
        <v>13101</v>
      </c>
      <c r="C10341" s="300" t="s">
        <v>9</v>
      </c>
      <c r="D10341" s="300" t="s">
        <v>7359</v>
      </c>
      <c r="E10341" s="302" t="s">
        <v>51</v>
      </c>
      <c r="F10341" s="423" t="s">
        <v>13102</v>
      </c>
      <c r="G10341" s="423"/>
      <c r="H10341" s="423">
        <v>3.0700000000000001E-5</v>
      </c>
      <c r="I10341" s="423"/>
      <c r="J10341" s="424">
        <v>3.8999999999999998E-3</v>
      </c>
      <c r="K10341" s="424"/>
      <c r="L10341" s="424"/>
    </row>
    <row r="10342" spans="1:12" ht="24" customHeight="1">
      <c r="A10342" s="300" t="s">
        <v>12986</v>
      </c>
      <c r="B10342" s="301" t="s">
        <v>13103</v>
      </c>
      <c r="C10342" s="300" t="s">
        <v>9</v>
      </c>
      <c r="D10342" s="300" t="s">
        <v>8851</v>
      </c>
      <c r="E10342" s="302" t="s">
        <v>51</v>
      </c>
      <c r="F10342" s="423" t="s">
        <v>13104</v>
      </c>
      <c r="G10342" s="423"/>
      <c r="H10342" s="423">
        <v>2.4700000000000001E-5</v>
      </c>
      <c r="I10342" s="423"/>
      <c r="J10342" s="424">
        <v>4.7999999999999996E-3</v>
      </c>
      <c r="K10342" s="424"/>
      <c r="L10342" s="424"/>
    </row>
    <row r="10343" spans="1:12" ht="24" customHeight="1">
      <c r="A10343" s="300" t="s">
        <v>12986</v>
      </c>
      <c r="B10343" s="301" t="s">
        <v>13105</v>
      </c>
      <c r="C10343" s="300" t="s">
        <v>9</v>
      </c>
      <c r="D10343" s="300" t="s">
        <v>8852</v>
      </c>
      <c r="E10343" s="302" t="s">
        <v>51</v>
      </c>
      <c r="F10343" s="423" t="s">
        <v>13106</v>
      </c>
      <c r="G10343" s="423"/>
      <c r="H10343" s="423">
        <v>5.3000000000000001E-6</v>
      </c>
      <c r="I10343" s="423"/>
      <c r="J10343" s="424">
        <v>2.8999999999999998E-3</v>
      </c>
      <c r="K10343" s="424"/>
      <c r="L10343" s="424"/>
    </row>
    <row r="10344" spans="1:12" ht="24" customHeight="1">
      <c r="A10344" s="300" t="s">
        <v>12986</v>
      </c>
      <c r="B10344" s="301" t="s">
        <v>13107</v>
      </c>
      <c r="C10344" s="300" t="s">
        <v>9</v>
      </c>
      <c r="D10344" s="300" t="s">
        <v>9000</v>
      </c>
      <c r="E10344" s="302" t="s">
        <v>51</v>
      </c>
      <c r="F10344" s="423" t="s">
        <v>13108</v>
      </c>
      <c r="G10344" s="423"/>
      <c r="H10344" s="423">
        <v>1.0864E-3</v>
      </c>
      <c r="I10344" s="423"/>
      <c r="J10344" s="424">
        <v>7.4000000000000003E-3</v>
      </c>
      <c r="K10344" s="424"/>
      <c r="L10344" s="424"/>
    </row>
    <row r="10345" spans="1:12" ht="24" customHeight="1">
      <c r="A10345" s="300" t="s">
        <v>12986</v>
      </c>
      <c r="B10345" s="301" t="s">
        <v>13109</v>
      </c>
      <c r="C10345" s="300" t="s">
        <v>9</v>
      </c>
      <c r="D10345" s="300" t="s">
        <v>9574</v>
      </c>
      <c r="E10345" s="302" t="s">
        <v>51</v>
      </c>
      <c r="F10345" s="423" t="s">
        <v>13110</v>
      </c>
      <c r="G10345" s="423"/>
      <c r="H10345" s="423">
        <v>3.4459999999999997E-4</v>
      </c>
      <c r="I10345" s="423"/>
      <c r="J10345" s="424">
        <v>3.0000000000000001E-3</v>
      </c>
      <c r="K10345" s="424"/>
      <c r="L10345" s="424"/>
    </row>
    <row r="10346" spans="1:12" ht="24" customHeight="1">
      <c r="A10346" s="300" t="s">
        <v>12986</v>
      </c>
      <c r="B10346" s="301" t="s">
        <v>13111</v>
      </c>
      <c r="C10346" s="300" t="s">
        <v>9</v>
      </c>
      <c r="D10346" s="300" t="s">
        <v>10714</v>
      </c>
      <c r="E10346" s="302" t="s">
        <v>93</v>
      </c>
      <c r="F10346" s="423" t="s">
        <v>13112</v>
      </c>
      <c r="G10346" s="423"/>
      <c r="H10346" s="423">
        <v>1.8100000000000001E-4</v>
      </c>
      <c r="I10346" s="423"/>
      <c r="J10346" s="424">
        <v>2.8E-3</v>
      </c>
      <c r="K10346" s="424"/>
      <c r="L10346" s="424"/>
    </row>
    <row r="10347" spans="1:12" ht="24" customHeight="1">
      <c r="A10347" s="300" t="s">
        <v>12986</v>
      </c>
      <c r="B10347" s="301" t="s">
        <v>13113</v>
      </c>
      <c r="C10347" s="300" t="s">
        <v>9</v>
      </c>
      <c r="D10347" s="300" t="s">
        <v>10809</v>
      </c>
      <c r="E10347" s="302" t="s">
        <v>51</v>
      </c>
      <c r="F10347" s="423" t="s">
        <v>13114</v>
      </c>
      <c r="G10347" s="423"/>
      <c r="H10347" s="423">
        <v>1.8100000000000001E-4</v>
      </c>
      <c r="I10347" s="423"/>
      <c r="J10347" s="424">
        <v>2.2000000000000001E-3</v>
      </c>
      <c r="K10347" s="424"/>
      <c r="L10347" s="424"/>
    </row>
    <row r="10348" spans="1:12" ht="24" customHeight="1">
      <c r="A10348" s="300" t="s">
        <v>12986</v>
      </c>
      <c r="B10348" s="301" t="s">
        <v>13115</v>
      </c>
      <c r="C10348" s="300" t="s">
        <v>9</v>
      </c>
      <c r="D10348" s="300" t="s">
        <v>10810</v>
      </c>
      <c r="E10348" s="302" t="s">
        <v>51</v>
      </c>
      <c r="F10348" s="423" t="s">
        <v>13116</v>
      </c>
      <c r="G10348" s="423"/>
      <c r="H10348" s="423">
        <v>1.8100000000000001E-4</v>
      </c>
      <c r="I10348" s="423"/>
      <c r="J10348" s="424">
        <v>4.7999999999999996E-3</v>
      </c>
      <c r="K10348" s="424"/>
      <c r="L10348" s="424"/>
    </row>
    <row r="10349" spans="1:12" ht="24" customHeight="1">
      <c r="A10349" s="300" t="s">
        <v>12986</v>
      </c>
      <c r="B10349" s="301" t="s">
        <v>13117</v>
      </c>
      <c r="C10349" s="300" t="s">
        <v>9</v>
      </c>
      <c r="D10349" s="300" t="s">
        <v>10837</v>
      </c>
      <c r="E10349" s="302" t="s">
        <v>51</v>
      </c>
      <c r="F10349" s="423" t="s">
        <v>13118</v>
      </c>
      <c r="G10349" s="423"/>
      <c r="H10349" s="423">
        <v>6.1999999999999999E-6</v>
      </c>
      <c r="I10349" s="423"/>
      <c r="J10349" s="424">
        <v>2.8E-3</v>
      </c>
      <c r="K10349" s="424"/>
      <c r="L10349" s="424"/>
    </row>
    <row r="10350" spans="1:12" ht="24" customHeight="1">
      <c r="A10350" s="300" t="s">
        <v>12986</v>
      </c>
      <c r="B10350" s="301" t="s">
        <v>13003</v>
      </c>
      <c r="C10350" s="300" t="s">
        <v>9</v>
      </c>
      <c r="D10350" s="300" t="s">
        <v>7216</v>
      </c>
      <c r="E10350" s="302" t="s">
        <v>51</v>
      </c>
      <c r="F10350" s="423" t="s">
        <v>13004</v>
      </c>
      <c r="G10350" s="423"/>
      <c r="H10350" s="423">
        <v>3.6259999999999998E-4</v>
      </c>
      <c r="I10350" s="423"/>
      <c r="J10350" s="424">
        <v>1.21E-2</v>
      </c>
      <c r="K10350" s="424"/>
      <c r="L10350" s="424"/>
    </row>
    <row r="10351" spans="1:12" ht="24" customHeight="1">
      <c r="A10351" s="300" t="s">
        <v>12986</v>
      </c>
      <c r="B10351" s="301" t="s">
        <v>13005</v>
      </c>
      <c r="C10351" s="300" t="s">
        <v>9</v>
      </c>
      <c r="D10351" s="300" t="s">
        <v>7393</v>
      </c>
      <c r="E10351" s="302" t="s">
        <v>12988</v>
      </c>
      <c r="F10351" s="423" t="s">
        <v>13006</v>
      </c>
      <c r="G10351" s="423"/>
      <c r="H10351" s="423">
        <v>2.1819999999999999E-4</v>
      </c>
      <c r="I10351" s="423"/>
      <c r="J10351" s="424">
        <v>1.18E-2</v>
      </c>
      <c r="K10351" s="424"/>
      <c r="L10351" s="424"/>
    </row>
    <row r="10352" spans="1:12" ht="24" customHeight="1">
      <c r="A10352" s="300" t="s">
        <v>12986</v>
      </c>
      <c r="B10352" s="301" t="s">
        <v>13007</v>
      </c>
      <c r="C10352" s="300" t="s">
        <v>9</v>
      </c>
      <c r="D10352" s="300" t="s">
        <v>10619</v>
      </c>
      <c r="E10352" s="302" t="s">
        <v>51</v>
      </c>
      <c r="F10352" s="423" t="s">
        <v>13008</v>
      </c>
      <c r="G10352" s="423"/>
      <c r="H10352" s="423">
        <v>1.6919999999999999E-4</v>
      </c>
      <c r="I10352" s="423"/>
      <c r="J10352" s="424">
        <v>3.2399999999999998E-2</v>
      </c>
      <c r="K10352" s="424"/>
      <c r="L10352" s="424"/>
    </row>
    <row r="10353" spans="1:12" ht="24" customHeight="1">
      <c r="A10353" s="300" t="s">
        <v>12986</v>
      </c>
      <c r="B10353" s="301" t="s">
        <v>13009</v>
      </c>
      <c r="C10353" s="300" t="s">
        <v>9</v>
      </c>
      <c r="D10353" s="300" t="s">
        <v>10769</v>
      </c>
      <c r="E10353" s="302" t="s">
        <v>51</v>
      </c>
      <c r="F10353" s="423" t="s">
        <v>13010</v>
      </c>
      <c r="G10353" s="423"/>
      <c r="H10353" s="423">
        <v>1.5213600000000001E-2</v>
      </c>
      <c r="I10353" s="423"/>
      <c r="J10353" s="424">
        <v>1.9199999999999998E-2</v>
      </c>
      <c r="K10353" s="424"/>
      <c r="L10353" s="424"/>
    </row>
    <row r="10354" spans="1:12" ht="24" customHeight="1">
      <c r="A10354" s="300" t="s">
        <v>12986</v>
      </c>
      <c r="B10354" s="301" t="s">
        <v>13011</v>
      </c>
      <c r="C10354" s="300" t="s">
        <v>9</v>
      </c>
      <c r="D10354" s="300" t="s">
        <v>10929</v>
      </c>
      <c r="E10354" s="302" t="s">
        <v>51</v>
      </c>
      <c r="F10354" s="423" t="s">
        <v>13012</v>
      </c>
      <c r="G10354" s="423"/>
      <c r="H10354" s="423">
        <v>1.4660000000000001E-4</v>
      </c>
      <c r="I10354" s="423"/>
      <c r="J10354" s="424">
        <v>2.2100000000000002E-2</v>
      </c>
      <c r="K10354" s="424"/>
      <c r="L10354" s="424"/>
    </row>
    <row r="10355" spans="1:12" ht="17.100000000000001" customHeight="1">
      <c r="A10355" s="298"/>
      <c r="B10355" s="298"/>
      <c r="C10355" s="298"/>
      <c r="D10355" s="298"/>
      <c r="E10355" s="298"/>
      <c r="F10355" s="298"/>
      <c r="G10355" s="298"/>
      <c r="H10355" s="298"/>
      <c r="I10355" s="298"/>
      <c r="J10355" s="298" t="s">
        <v>12992</v>
      </c>
      <c r="K10355" s="298"/>
      <c r="L10355" s="298" t="s">
        <v>15243</v>
      </c>
    </row>
    <row r="10356" spans="1:12">
      <c r="A10356" s="414" t="s">
        <v>13056</v>
      </c>
      <c r="B10356" s="414"/>
      <c r="C10356" s="414"/>
      <c r="D10356" s="414"/>
      <c r="E10356" s="414"/>
      <c r="F10356" s="414"/>
      <c r="G10356" s="414"/>
      <c r="H10356" s="414"/>
      <c r="I10356" s="294"/>
      <c r="J10356" s="294"/>
      <c r="K10356" s="294"/>
      <c r="L10356" s="294"/>
    </row>
    <row r="10357" spans="1:12" ht="17.100000000000001" customHeight="1">
      <c r="A10357" s="294" t="s">
        <v>12978</v>
      </c>
      <c r="B10357" s="298" t="s">
        <v>12979</v>
      </c>
      <c r="C10357" s="294" t="s">
        <v>12980</v>
      </c>
      <c r="D10357" s="294" t="s">
        <v>12981</v>
      </c>
      <c r="E10357" s="299" t="s">
        <v>12982</v>
      </c>
      <c r="F10357" s="413" t="s">
        <v>12983</v>
      </c>
      <c r="G10357" s="413"/>
      <c r="H10357" s="413" t="s">
        <v>12984</v>
      </c>
      <c r="I10357" s="413"/>
      <c r="J10357" s="413" t="s">
        <v>12985</v>
      </c>
      <c r="K10357" s="413"/>
      <c r="L10357" s="413"/>
    </row>
    <row r="10358" spans="1:12" ht="24" customHeight="1">
      <c r="A10358" s="300" t="s">
        <v>12986</v>
      </c>
      <c r="B10358" s="301" t="s">
        <v>13057</v>
      </c>
      <c r="C10358" s="300" t="s">
        <v>9</v>
      </c>
      <c r="D10358" s="300" t="s">
        <v>12549</v>
      </c>
      <c r="E10358" s="302" t="s">
        <v>27</v>
      </c>
      <c r="F10358" s="423" t="s">
        <v>12948</v>
      </c>
      <c r="G10358" s="423"/>
      <c r="H10358" s="423">
        <v>0.1361135</v>
      </c>
      <c r="I10358" s="423"/>
      <c r="J10358" s="424">
        <v>8.8499999999999995E-2</v>
      </c>
      <c r="K10358" s="424"/>
      <c r="L10358" s="424"/>
    </row>
    <row r="10359" spans="1:12" ht="17.100000000000001" customHeight="1">
      <c r="A10359" s="298"/>
      <c r="B10359" s="298"/>
      <c r="C10359" s="298"/>
      <c r="D10359" s="298"/>
      <c r="E10359" s="298"/>
      <c r="F10359" s="298"/>
      <c r="G10359" s="298"/>
      <c r="H10359" s="298"/>
      <c r="I10359" s="298"/>
      <c r="J10359" s="298" t="s">
        <v>12992</v>
      </c>
      <c r="K10359" s="298"/>
      <c r="L10359" s="298" t="s">
        <v>12933</v>
      </c>
    </row>
    <row r="10360" spans="1:12">
      <c r="A10360" s="414" t="s">
        <v>13058</v>
      </c>
      <c r="B10360" s="414"/>
      <c r="C10360" s="414"/>
      <c r="D10360" s="414"/>
      <c r="E10360" s="414"/>
      <c r="F10360" s="414"/>
      <c r="G10360" s="414"/>
      <c r="H10360" s="414"/>
      <c r="I10360" s="294"/>
      <c r="J10360" s="294"/>
      <c r="K10360" s="294"/>
      <c r="L10360" s="294"/>
    </row>
    <row r="10361" spans="1:12" ht="17.100000000000001" customHeight="1">
      <c r="A10361" s="294" t="s">
        <v>12978</v>
      </c>
      <c r="B10361" s="298" t="s">
        <v>12979</v>
      </c>
      <c r="C10361" s="294" t="s">
        <v>12980</v>
      </c>
      <c r="D10361" s="294" t="s">
        <v>12981</v>
      </c>
      <c r="E10361" s="299" t="s">
        <v>12982</v>
      </c>
      <c r="F10361" s="413" t="s">
        <v>12983</v>
      </c>
      <c r="G10361" s="413"/>
      <c r="H10361" s="413" t="s">
        <v>12984</v>
      </c>
      <c r="I10361" s="413"/>
      <c r="J10361" s="413" t="s">
        <v>12985</v>
      </c>
      <c r="K10361" s="413"/>
      <c r="L10361" s="413"/>
    </row>
    <row r="10362" spans="1:12" ht="24" customHeight="1">
      <c r="A10362" s="300" t="s">
        <v>12986</v>
      </c>
      <c r="B10362" s="301" t="s">
        <v>13059</v>
      </c>
      <c r="C10362" s="300" t="s">
        <v>9</v>
      </c>
      <c r="D10362" s="300" t="s">
        <v>12535</v>
      </c>
      <c r="E10362" s="302" t="s">
        <v>27</v>
      </c>
      <c r="F10362" s="423" t="s">
        <v>12936</v>
      </c>
      <c r="G10362" s="423"/>
      <c r="H10362" s="423">
        <v>0.1361135</v>
      </c>
      <c r="I10362" s="423"/>
      <c r="J10362" s="424">
        <v>6.7999999999999996E-3</v>
      </c>
      <c r="K10362" s="424"/>
      <c r="L10362" s="424"/>
    </row>
    <row r="10363" spans="1:12" ht="17.100000000000001" customHeight="1">
      <c r="A10363" s="298"/>
      <c r="B10363" s="298"/>
      <c r="C10363" s="298"/>
      <c r="D10363" s="298"/>
      <c r="E10363" s="298"/>
      <c r="F10363" s="298"/>
      <c r="G10363" s="298"/>
      <c r="H10363" s="298"/>
      <c r="I10363" s="298"/>
      <c r="J10363" s="298" t="s">
        <v>12992</v>
      </c>
      <c r="K10363" s="298"/>
      <c r="L10363" s="298" t="s">
        <v>12904</v>
      </c>
    </row>
    <row r="10364" spans="1:12">
      <c r="A10364" s="414" t="s">
        <v>13060</v>
      </c>
      <c r="B10364" s="414"/>
      <c r="C10364" s="414"/>
      <c r="D10364" s="414"/>
      <c r="E10364" s="414"/>
      <c r="F10364" s="414"/>
      <c r="G10364" s="414"/>
      <c r="H10364" s="414"/>
      <c r="I10364" s="294"/>
      <c r="J10364" s="294"/>
      <c r="K10364" s="294"/>
      <c r="L10364" s="294"/>
    </row>
    <row r="10365" spans="1:12" ht="17.100000000000001" customHeight="1">
      <c r="A10365" s="294" t="s">
        <v>12978</v>
      </c>
      <c r="B10365" s="298" t="s">
        <v>12979</v>
      </c>
      <c r="C10365" s="294" t="s">
        <v>12980</v>
      </c>
      <c r="D10365" s="294" t="s">
        <v>12981</v>
      </c>
      <c r="E10365" s="299" t="s">
        <v>12982</v>
      </c>
      <c r="F10365" s="413" t="s">
        <v>12983</v>
      </c>
      <c r="G10365" s="413"/>
      <c r="H10365" s="413" t="s">
        <v>12984</v>
      </c>
      <c r="I10365" s="413"/>
      <c r="J10365" s="413" t="s">
        <v>12985</v>
      </c>
      <c r="K10365" s="413"/>
      <c r="L10365" s="413"/>
    </row>
    <row r="10366" spans="1:12" ht="24" customHeight="1">
      <c r="A10366" s="300" t="s">
        <v>12986</v>
      </c>
      <c r="B10366" s="301" t="s">
        <v>13061</v>
      </c>
      <c r="C10366" s="300" t="s">
        <v>9</v>
      </c>
      <c r="D10366" s="300" t="s">
        <v>12522</v>
      </c>
      <c r="E10366" s="302" t="s">
        <v>27</v>
      </c>
      <c r="F10366" s="423" t="s">
        <v>12964</v>
      </c>
      <c r="G10366" s="423"/>
      <c r="H10366" s="423">
        <v>0.1361135</v>
      </c>
      <c r="I10366" s="423"/>
      <c r="J10366" s="424">
        <v>0.34439999999999998</v>
      </c>
      <c r="K10366" s="424"/>
      <c r="L10366" s="424"/>
    </row>
    <row r="10367" spans="1:12" ht="24" customHeight="1">
      <c r="A10367" s="300" t="s">
        <v>12986</v>
      </c>
      <c r="B10367" s="301" t="s">
        <v>13062</v>
      </c>
      <c r="C10367" s="300" t="s">
        <v>9</v>
      </c>
      <c r="D10367" s="300" t="s">
        <v>12527</v>
      </c>
      <c r="E10367" s="302" t="s">
        <v>27</v>
      </c>
      <c r="F10367" s="423" t="s">
        <v>13063</v>
      </c>
      <c r="G10367" s="423"/>
      <c r="H10367" s="423">
        <v>0.1361135</v>
      </c>
      <c r="I10367" s="423"/>
      <c r="J10367" s="424">
        <v>4.6300000000000001E-2</v>
      </c>
      <c r="K10367" s="424"/>
      <c r="L10367" s="424"/>
    </row>
    <row r="10368" spans="1:12" ht="17.100000000000001" customHeight="1">
      <c r="A10368" s="298"/>
      <c r="B10368" s="298"/>
      <c r="C10368" s="298"/>
      <c r="D10368" s="298"/>
      <c r="E10368" s="298"/>
      <c r="F10368" s="298"/>
      <c r="G10368" s="298"/>
      <c r="H10368" s="298"/>
      <c r="I10368" s="298"/>
      <c r="J10368" s="298" t="s">
        <v>12992</v>
      </c>
      <c r="K10368" s="298"/>
      <c r="L10368" s="298" t="s">
        <v>13275</v>
      </c>
    </row>
    <row r="10369" spans="1:12" ht="17.100000000000001" customHeight="1">
      <c r="A10369" s="294" t="s">
        <v>13014</v>
      </c>
      <c r="B10369" s="294"/>
      <c r="C10369" s="294"/>
      <c r="D10369" s="294"/>
      <c r="E10369" s="294"/>
      <c r="F10369" s="294"/>
      <c r="G10369" s="294"/>
      <c r="H10369" s="294"/>
      <c r="I10369" s="294"/>
      <c r="J10369" s="294"/>
      <c r="K10369" s="294"/>
      <c r="L10369" s="294"/>
    </row>
    <row r="10370" spans="1:12" ht="17.100000000000001" customHeight="1">
      <c r="A10370" s="298"/>
      <c r="B10370" s="298"/>
      <c r="C10370" s="298"/>
      <c r="D10370" s="298"/>
      <c r="E10370" s="298"/>
      <c r="F10370" s="298"/>
      <c r="G10370" s="298"/>
      <c r="H10370" s="298"/>
      <c r="I10370" s="298"/>
      <c r="J10370" s="298" t="s">
        <v>13015</v>
      </c>
      <c r="K10370" s="298"/>
      <c r="L10370" s="298" t="s">
        <v>15244</v>
      </c>
    </row>
    <row r="10371" spans="1:12" ht="17.100000000000001" customHeight="1">
      <c r="A10371" s="298"/>
      <c r="B10371" s="298"/>
      <c r="C10371" s="298"/>
      <c r="D10371" s="298"/>
      <c r="E10371" s="298"/>
      <c r="F10371" s="298"/>
      <c r="G10371" s="298"/>
      <c r="H10371" s="298"/>
      <c r="I10371" s="298"/>
      <c r="J10371" s="298" t="s">
        <v>13017</v>
      </c>
      <c r="K10371" s="298" t="s">
        <v>13018</v>
      </c>
      <c r="L10371" s="298" t="s">
        <v>15245</v>
      </c>
    </row>
    <row r="10372" spans="1:12" ht="17.100000000000001" customHeight="1">
      <c r="A10372" s="298"/>
      <c r="B10372" s="298"/>
      <c r="C10372" s="298"/>
      <c r="D10372" s="298"/>
      <c r="E10372" s="298"/>
      <c r="F10372" s="298"/>
      <c r="G10372" s="298"/>
      <c r="H10372" s="298"/>
      <c r="I10372" s="298"/>
      <c r="J10372" s="298" t="s">
        <v>13020</v>
      </c>
      <c r="K10372" s="298"/>
      <c r="L10372" s="298" t="s">
        <v>15246</v>
      </c>
    </row>
    <row r="10373" spans="1:12" ht="17.100000000000001" customHeight="1">
      <c r="A10373" s="298"/>
      <c r="B10373" s="298"/>
      <c r="C10373" s="298"/>
      <c r="D10373" s="298"/>
      <c r="E10373" s="298"/>
      <c r="F10373" s="298"/>
      <c r="G10373" s="298"/>
      <c r="H10373" s="298"/>
      <c r="I10373" s="298"/>
      <c r="J10373" s="298" t="s">
        <v>13022</v>
      </c>
      <c r="K10373" s="298" t="s">
        <v>12974</v>
      </c>
      <c r="L10373" s="298" t="s">
        <v>15247</v>
      </c>
    </row>
    <row r="10374" spans="1:12" ht="17.100000000000001" customHeight="1">
      <c r="A10374" s="298"/>
      <c r="B10374" s="298"/>
      <c r="C10374" s="298"/>
      <c r="D10374" s="298"/>
      <c r="E10374" s="298"/>
      <c r="F10374" s="298"/>
      <c r="G10374" s="298"/>
      <c r="H10374" s="298"/>
      <c r="I10374" s="298"/>
      <c r="J10374" s="298" t="s">
        <v>13024</v>
      </c>
      <c r="K10374" s="298"/>
      <c r="L10374" s="298" t="s">
        <v>15248</v>
      </c>
    </row>
    <row r="10375" spans="1:12" ht="30" customHeight="1">
      <c r="A10375" s="299"/>
      <c r="B10375" s="299"/>
      <c r="C10375" s="299"/>
      <c r="D10375" s="299"/>
      <c r="E10375" s="299"/>
      <c r="F10375" s="299"/>
      <c r="G10375" s="299"/>
      <c r="H10375" s="299"/>
      <c r="I10375" s="299"/>
      <c r="J10375" s="299"/>
      <c r="K10375" s="299"/>
      <c r="L10375" s="299"/>
    </row>
    <row r="10376" spans="1:12" ht="24" customHeight="1">
      <c r="A10376" s="295" t="s">
        <v>15249</v>
      </c>
      <c r="B10376" s="296" t="s">
        <v>15250</v>
      </c>
      <c r="C10376" s="295" t="s">
        <v>9</v>
      </c>
      <c r="D10376" s="295" t="s">
        <v>1649</v>
      </c>
      <c r="E10376" s="297" t="s">
        <v>51</v>
      </c>
      <c r="F10376" s="296"/>
      <c r="G10376" s="296"/>
      <c r="H10376" s="296"/>
      <c r="I10376" s="296"/>
      <c r="J10376" s="296"/>
      <c r="K10376" s="296"/>
      <c r="L10376" s="296"/>
    </row>
    <row r="10377" spans="1:12">
      <c r="A10377" s="414" t="s">
        <v>12977</v>
      </c>
      <c r="B10377" s="414"/>
      <c r="C10377" s="414"/>
      <c r="D10377" s="414"/>
      <c r="E10377" s="414"/>
      <c r="F10377" s="414"/>
      <c r="G10377" s="414"/>
      <c r="H10377" s="414"/>
      <c r="I10377" s="294"/>
      <c r="J10377" s="294"/>
      <c r="K10377" s="294"/>
      <c r="L10377" s="294"/>
    </row>
    <row r="10378" spans="1:12" ht="17.100000000000001" customHeight="1">
      <c r="A10378" s="294" t="s">
        <v>12978</v>
      </c>
      <c r="B10378" s="298" t="s">
        <v>12979</v>
      </c>
      <c r="C10378" s="294" t="s">
        <v>12980</v>
      </c>
      <c r="D10378" s="294" t="s">
        <v>12981</v>
      </c>
      <c r="E10378" s="299" t="s">
        <v>12982</v>
      </c>
      <c r="F10378" s="413" t="s">
        <v>12983</v>
      </c>
      <c r="G10378" s="413"/>
      <c r="H10378" s="413" t="s">
        <v>12984</v>
      </c>
      <c r="I10378" s="413"/>
      <c r="J10378" s="413" t="s">
        <v>12985</v>
      </c>
      <c r="K10378" s="413"/>
      <c r="L10378" s="413"/>
    </row>
    <row r="10379" spans="1:12" ht="24" customHeight="1">
      <c r="A10379" s="300" t="s">
        <v>12986</v>
      </c>
      <c r="B10379" s="301" t="s">
        <v>13085</v>
      </c>
      <c r="C10379" s="300" t="s">
        <v>9</v>
      </c>
      <c r="D10379" s="300" t="s">
        <v>7909</v>
      </c>
      <c r="E10379" s="302" t="s">
        <v>51</v>
      </c>
      <c r="F10379" s="423" t="s">
        <v>13086</v>
      </c>
      <c r="G10379" s="423"/>
      <c r="H10379" s="423">
        <v>1.0509999999999999E-4</v>
      </c>
      <c r="I10379" s="423"/>
      <c r="J10379" s="424">
        <v>1.09E-2</v>
      </c>
      <c r="K10379" s="424"/>
      <c r="L10379" s="424"/>
    </row>
    <row r="10380" spans="1:12" ht="24" customHeight="1">
      <c r="A10380" s="300" t="s">
        <v>12986</v>
      </c>
      <c r="B10380" s="301" t="s">
        <v>13087</v>
      </c>
      <c r="C10380" s="300" t="s">
        <v>9</v>
      </c>
      <c r="D10380" s="300" t="s">
        <v>8873</v>
      </c>
      <c r="E10380" s="302" t="s">
        <v>51</v>
      </c>
      <c r="F10380" s="423" t="s">
        <v>13088</v>
      </c>
      <c r="G10380" s="423"/>
      <c r="H10380" s="423">
        <v>1.0000000000000001E-5</v>
      </c>
      <c r="I10380" s="423"/>
      <c r="J10380" s="424">
        <v>8.6999999999999994E-3</v>
      </c>
      <c r="K10380" s="424"/>
      <c r="L10380" s="424"/>
    </row>
    <row r="10381" spans="1:12" ht="48" customHeight="1">
      <c r="A10381" s="300" t="s">
        <v>12986</v>
      </c>
      <c r="B10381" s="301" t="s">
        <v>13089</v>
      </c>
      <c r="C10381" s="300" t="s">
        <v>9</v>
      </c>
      <c r="D10381" s="300" t="s">
        <v>9227</v>
      </c>
      <c r="E10381" s="302" t="s">
        <v>51</v>
      </c>
      <c r="F10381" s="423" t="s">
        <v>13090</v>
      </c>
      <c r="G10381" s="423"/>
      <c r="H10381" s="423">
        <v>6.9999999999999999E-6</v>
      </c>
      <c r="I10381" s="423"/>
      <c r="J10381" s="424">
        <v>9.4000000000000004E-3</v>
      </c>
      <c r="K10381" s="424"/>
      <c r="L10381" s="424"/>
    </row>
    <row r="10382" spans="1:12" ht="24" customHeight="1">
      <c r="A10382" s="300" t="s">
        <v>12986</v>
      </c>
      <c r="B10382" s="301" t="s">
        <v>13091</v>
      </c>
      <c r="C10382" s="300" t="s">
        <v>9</v>
      </c>
      <c r="D10382" s="300" t="s">
        <v>9580</v>
      </c>
      <c r="E10382" s="302" t="s">
        <v>51</v>
      </c>
      <c r="F10382" s="423" t="s">
        <v>13092</v>
      </c>
      <c r="G10382" s="423"/>
      <c r="H10382" s="423">
        <v>6.9E-6</v>
      </c>
      <c r="I10382" s="423"/>
      <c r="J10382" s="424">
        <v>6.1999999999999998E-3</v>
      </c>
      <c r="K10382" s="424"/>
      <c r="L10382" s="424"/>
    </row>
    <row r="10383" spans="1:12" ht="24" customHeight="1">
      <c r="A10383" s="300" t="s">
        <v>12986</v>
      </c>
      <c r="B10383" s="301" t="s">
        <v>12987</v>
      </c>
      <c r="C10383" s="300" t="s">
        <v>9</v>
      </c>
      <c r="D10383" s="300" t="s">
        <v>9831</v>
      </c>
      <c r="E10383" s="302" t="s">
        <v>12988</v>
      </c>
      <c r="F10383" s="423" t="s">
        <v>12989</v>
      </c>
      <c r="G10383" s="423"/>
      <c r="H10383" s="423">
        <v>2.4334999999999999E-3</v>
      </c>
      <c r="I10383" s="423"/>
      <c r="J10383" s="424">
        <v>2.46E-2</v>
      </c>
      <c r="K10383" s="424"/>
      <c r="L10383" s="424"/>
    </row>
    <row r="10384" spans="1:12" ht="36" customHeight="1">
      <c r="A10384" s="300" t="s">
        <v>12986</v>
      </c>
      <c r="B10384" s="301" t="s">
        <v>12990</v>
      </c>
      <c r="C10384" s="300" t="s">
        <v>9</v>
      </c>
      <c r="D10384" s="300" t="s">
        <v>11426</v>
      </c>
      <c r="E10384" s="302" t="s">
        <v>51</v>
      </c>
      <c r="F10384" s="423" t="s">
        <v>12991</v>
      </c>
      <c r="G10384" s="423"/>
      <c r="H10384" s="423">
        <v>1.2750000000000001E-4</v>
      </c>
      <c r="I10384" s="423"/>
      <c r="J10384" s="424">
        <v>1.6899999999999998E-2</v>
      </c>
      <c r="K10384" s="424"/>
      <c r="L10384" s="424"/>
    </row>
    <row r="10385" spans="1:12" ht="17.100000000000001" customHeight="1">
      <c r="A10385" s="298"/>
      <c r="B10385" s="298"/>
      <c r="C10385" s="298"/>
      <c r="D10385" s="298"/>
      <c r="E10385" s="298"/>
      <c r="F10385" s="298"/>
      <c r="G10385" s="298"/>
      <c r="H10385" s="298"/>
      <c r="I10385" s="298"/>
      <c r="J10385" s="298" t="s">
        <v>12992</v>
      </c>
      <c r="K10385" s="298"/>
      <c r="L10385" s="298" t="s">
        <v>12935</v>
      </c>
    </row>
    <row r="10386" spans="1:12">
      <c r="A10386" s="414" t="s">
        <v>12994</v>
      </c>
      <c r="B10386" s="414"/>
      <c r="C10386" s="414"/>
      <c r="D10386" s="414"/>
      <c r="E10386" s="414"/>
      <c r="F10386" s="414"/>
      <c r="G10386" s="414"/>
      <c r="H10386" s="414"/>
      <c r="I10386" s="294"/>
      <c r="J10386" s="294"/>
      <c r="K10386" s="294"/>
      <c r="L10386" s="294"/>
    </row>
    <row r="10387" spans="1:12" ht="17.100000000000001" customHeight="1">
      <c r="A10387" s="294" t="s">
        <v>12978</v>
      </c>
      <c r="B10387" s="298" t="s">
        <v>12979</v>
      </c>
      <c r="C10387" s="294" t="s">
        <v>12980</v>
      </c>
      <c r="D10387" s="294" t="s">
        <v>12981</v>
      </c>
      <c r="E10387" s="299" t="s">
        <v>12982</v>
      </c>
      <c r="F10387" s="413" t="s">
        <v>12983</v>
      </c>
      <c r="G10387" s="413"/>
      <c r="H10387" s="413" t="s">
        <v>12984</v>
      </c>
      <c r="I10387" s="413"/>
      <c r="J10387" s="413" t="s">
        <v>12985</v>
      </c>
      <c r="K10387" s="413"/>
      <c r="L10387" s="413"/>
    </row>
    <row r="10388" spans="1:12" ht="24" customHeight="1">
      <c r="A10388" s="300" t="s">
        <v>12986</v>
      </c>
      <c r="B10388" s="301" t="s">
        <v>13195</v>
      </c>
      <c r="C10388" s="300" t="s">
        <v>9</v>
      </c>
      <c r="D10388" s="300" t="s">
        <v>8821</v>
      </c>
      <c r="E10388" s="302" t="s">
        <v>27</v>
      </c>
      <c r="F10388" s="423" t="s">
        <v>13196</v>
      </c>
      <c r="G10388" s="423"/>
      <c r="H10388" s="423">
        <v>0.1416926</v>
      </c>
      <c r="I10388" s="423"/>
      <c r="J10388" s="424">
        <v>1.0187999999999999</v>
      </c>
      <c r="K10388" s="424"/>
      <c r="L10388" s="424"/>
    </row>
    <row r="10389" spans="1:12" ht="24" customHeight="1">
      <c r="A10389" s="300" t="s">
        <v>12986</v>
      </c>
      <c r="B10389" s="301" t="s">
        <v>13093</v>
      </c>
      <c r="C10389" s="300" t="s">
        <v>9</v>
      </c>
      <c r="D10389" s="300" t="s">
        <v>10857</v>
      </c>
      <c r="E10389" s="302" t="s">
        <v>27</v>
      </c>
      <c r="F10389" s="423" t="s">
        <v>13094</v>
      </c>
      <c r="G10389" s="423"/>
      <c r="H10389" s="423">
        <v>4.0587400000000003E-2</v>
      </c>
      <c r="I10389" s="423"/>
      <c r="J10389" s="424">
        <v>0.20979999999999999</v>
      </c>
      <c r="K10389" s="424"/>
      <c r="L10389" s="424"/>
    </row>
    <row r="10390" spans="1:12" ht="17.100000000000001" customHeight="1">
      <c r="A10390" s="298"/>
      <c r="B10390" s="298"/>
      <c r="C10390" s="298"/>
      <c r="D10390" s="298"/>
      <c r="E10390" s="298"/>
      <c r="F10390" s="298"/>
      <c r="G10390" s="298"/>
      <c r="H10390" s="298"/>
      <c r="I10390" s="298"/>
      <c r="J10390" s="298" t="s">
        <v>12992</v>
      </c>
      <c r="K10390" s="298"/>
      <c r="L10390" s="298" t="s">
        <v>13617</v>
      </c>
    </row>
    <row r="10391" spans="1:12">
      <c r="A10391" s="414" t="s">
        <v>12998</v>
      </c>
      <c r="B10391" s="414"/>
      <c r="C10391" s="414"/>
      <c r="D10391" s="414"/>
      <c r="E10391" s="414"/>
      <c r="F10391" s="414"/>
      <c r="G10391" s="414"/>
      <c r="H10391" s="414"/>
      <c r="I10391" s="294"/>
      <c r="J10391" s="294"/>
      <c r="K10391" s="294"/>
      <c r="L10391" s="294"/>
    </row>
    <row r="10392" spans="1:12" ht="17.100000000000001" customHeight="1">
      <c r="A10392" s="294" t="s">
        <v>12978</v>
      </c>
      <c r="B10392" s="298" t="s">
        <v>12979</v>
      </c>
      <c r="C10392" s="294" t="s">
        <v>12980</v>
      </c>
      <c r="D10392" s="294" t="s">
        <v>12981</v>
      </c>
      <c r="E10392" s="299" t="s">
        <v>12982</v>
      </c>
      <c r="F10392" s="413" t="s">
        <v>12983</v>
      </c>
      <c r="G10392" s="413"/>
      <c r="H10392" s="413" t="s">
        <v>12984</v>
      </c>
      <c r="I10392" s="413"/>
      <c r="J10392" s="413" t="s">
        <v>12985</v>
      </c>
      <c r="K10392" s="413"/>
      <c r="L10392" s="413"/>
    </row>
    <row r="10393" spans="1:12" ht="24" customHeight="1">
      <c r="A10393" s="300" t="s">
        <v>12986</v>
      </c>
      <c r="B10393" s="301" t="s">
        <v>13394</v>
      </c>
      <c r="C10393" s="300" t="s">
        <v>9</v>
      </c>
      <c r="D10393" s="300" t="s">
        <v>9012</v>
      </c>
      <c r="E10393" s="302" t="s">
        <v>51</v>
      </c>
      <c r="F10393" s="423" t="s">
        <v>13395</v>
      </c>
      <c r="G10393" s="423"/>
      <c r="H10393" s="423">
        <v>0.05</v>
      </c>
      <c r="I10393" s="423"/>
      <c r="J10393" s="424">
        <v>0.19</v>
      </c>
      <c r="K10393" s="424"/>
      <c r="L10393" s="424"/>
    </row>
    <row r="10394" spans="1:12" ht="24" customHeight="1">
      <c r="A10394" s="300" t="s">
        <v>12986</v>
      </c>
      <c r="B10394" s="301" t="s">
        <v>15251</v>
      </c>
      <c r="C10394" s="300" t="s">
        <v>9</v>
      </c>
      <c r="D10394" s="300" t="s">
        <v>10868</v>
      </c>
      <c r="E10394" s="302" t="s">
        <v>51</v>
      </c>
      <c r="F10394" s="423" t="s">
        <v>15252</v>
      </c>
      <c r="G10394" s="423"/>
      <c r="H10394" s="423">
        <v>1</v>
      </c>
      <c r="I10394" s="423"/>
      <c r="J10394" s="424">
        <v>17.89</v>
      </c>
      <c r="K10394" s="424"/>
      <c r="L10394" s="424"/>
    </row>
    <row r="10395" spans="1:12" ht="24" customHeight="1">
      <c r="A10395" s="300" t="s">
        <v>12986</v>
      </c>
      <c r="B10395" s="301" t="s">
        <v>13099</v>
      </c>
      <c r="C10395" s="300" t="s">
        <v>9</v>
      </c>
      <c r="D10395" s="300" t="s">
        <v>7224</v>
      </c>
      <c r="E10395" s="302" t="s">
        <v>51</v>
      </c>
      <c r="F10395" s="423" t="s">
        <v>13100</v>
      </c>
      <c r="G10395" s="423"/>
      <c r="H10395" s="423">
        <v>1.2421000000000001E-3</v>
      </c>
      <c r="I10395" s="423"/>
      <c r="J10395" s="424">
        <v>1.14E-2</v>
      </c>
      <c r="K10395" s="424"/>
      <c r="L10395" s="424"/>
    </row>
    <row r="10396" spans="1:12" ht="24" customHeight="1">
      <c r="A10396" s="300" t="s">
        <v>12986</v>
      </c>
      <c r="B10396" s="301" t="s">
        <v>13101</v>
      </c>
      <c r="C10396" s="300" t="s">
        <v>9</v>
      </c>
      <c r="D10396" s="300" t="s">
        <v>7359</v>
      </c>
      <c r="E10396" s="302" t="s">
        <v>51</v>
      </c>
      <c r="F10396" s="423" t="s">
        <v>13102</v>
      </c>
      <c r="G10396" s="423"/>
      <c r="H10396" s="423">
        <v>4.0099999999999999E-5</v>
      </c>
      <c r="I10396" s="423"/>
      <c r="J10396" s="424">
        <v>5.1999999999999998E-3</v>
      </c>
      <c r="K10396" s="424"/>
      <c r="L10396" s="424"/>
    </row>
    <row r="10397" spans="1:12" ht="24" customHeight="1">
      <c r="A10397" s="300" t="s">
        <v>12986</v>
      </c>
      <c r="B10397" s="301" t="s">
        <v>13103</v>
      </c>
      <c r="C10397" s="300" t="s">
        <v>9</v>
      </c>
      <c r="D10397" s="300" t="s">
        <v>8851</v>
      </c>
      <c r="E10397" s="302" t="s">
        <v>51</v>
      </c>
      <c r="F10397" s="423" t="s">
        <v>13104</v>
      </c>
      <c r="G10397" s="423"/>
      <c r="H10397" s="423">
        <v>3.2100000000000001E-5</v>
      </c>
      <c r="I10397" s="423"/>
      <c r="J10397" s="424">
        <v>6.1999999999999998E-3</v>
      </c>
      <c r="K10397" s="424"/>
      <c r="L10397" s="424"/>
    </row>
    <row r="10398" spans="1:12" ht="24" customHeight="1">
      <c r="A10398" s="300" t="s">
        <v>12986</v>
      </c>
      <c r="B10398" s="301" t="s">
        <v>13105</v>
      </c>
      <c r="C10398" s="300" t="s">
        <v>9</v>
      </c>
      <c r="D10398" s="300" t="s">
        <v>8852</v>
      </c>
      <c r="E10398" s="302" t="s">
        <v>51</v>
      </c>
      <c r="F10398" s="423" t="s">
        <v>13106</v>
      </c>
      <c r="G10398" s="423"/>
      <c r="H10398" s="423">
        <v>6.9E-6</v>
      </c>
      <c r="I10398" s="423"/>
      <c r="J10398" s="424">
        <v>3.8E-3</v>
      </c>
      <c r="K10398" s="424"/>
      <c r="L10398" s="424"/>
    </row>
    <row r="10399" spans="1:12" ht="24" customHeight="1">
      <c r="A10399" s="300" t="s">
        <v>12986</v>
      </c>
      <c r="B10399" s="301" t="s">
        <v>13107</v>
      </c>
      <c r="C10399" s="300" t="s">
        <v>9</v>
      </c>
      <c r="D10399" s="300" t="s">
        <v>9000</v>
      </c>
      <c r="E10399" s="302" t="s">
        <v>51</v>
      </c>
      <c r="F10399" s="423" t="s">
        <v>13108</v>
      </c>
      <c r="G10399" s="423"/>
      <c r="H10399" s="423">
        <v>1.4138E-3</v>
      </c>
      <c r="I10399" s="423"/>
      <c r="J10399" s="424">
        <v>9.5999999999999992E-3</v>
      </c>
      <c r="K10399" s="424"/>
      <c r="L10399" s="424"/>
    </row>
    <row r="10400" spans="1:12" ht="24" customHeight="1">
      <c r="A10400" s="300" t="s">
        <v>12986</v>
      </c>
      <c r="B10400" s="301" t="s">
        <v>13109</v>
      </c>
      <c r="C10400" s="300" t="s">
        <v>9</v>
      </c>
      <c r="D10400" s="300" t="s">
        <v>9574</v>
      </c>
      <c r="E10400" s="302" t="s">
        <v>51</v>
      </c>
      <c r="F10400" s="423" t="s">
        <v>13110</v>
      </c>
      <c r="G10400" s="423"/>
      <c r="H10400" s="423">
        <v>4.483E-4</v>
      </c>
      <c r="I10400" s="423"/>
      <c r="J10400" s="424">
        <v>4.0000000000000001E-3</v>
      </c>
      <c r="K10400" s="424"/>
      <c r="L10400" s="424"/>
    </row>
    <row r="10401" spans="1:12" ht="24" customHeight="1">
      <c r="A10401" s="300" t="s">
        <v>12986</v>
      </c>
      <c r="B10401" s="301" t="s">
        <v>13111</v>
      </c>
      <c r="C10401" s="300" t="s">
        <v>9</v>
      </c>
      <c r="D10401" s="300" t="s">
        <v>10714</v>
      </c>
      <c r="E10401" s="302" t="s">
        <v>93</v>
      </c>
      <c r="F10401" s="423" t="s">
        <v>13112</v>
      </c>
      <c r="G10401" s="423"/>
      <c r="H10401" s="423">
        <v>2.3560000000000001E-4</v>
      </c>
      <c r="I10401" s="423"/>
      <c r="J10401" s="424">
        <v>3.5999999999999999E-3</v>
      </c>
      <c r="K10401" s="424"/>
      <c r="L10401" s="424"/>
    </row>
    <row r="10402" spans="1:12" ht="24" customHeight="1">
      <c r="A10402" s="300" t="s">
        <v>12986</v>
      </c>
      <c r="B10402" s="301" t="s">
        <v>13113</v>
      </c>
      <c r="C10402" s="300" t="s">
        <v>9</v>
      </c>
      <c r="D10402" s="300" t="s">
        <v>10809</v>
      </c>
      <c r="E10402" s="302" t="s">
        <v>51</v>
      </c>
      <c r="F10402" s="423" t="s">
        <v>13114</v>
      </c>
      <c r="G10402" s="423"/>
      <c r="H10402" s="423">
        <v>2.3560000000000001E-4</v>
      </c>
      <c r="I10402" s="423"/>
      <c r="J10402" s="424">
        <v>2.8E-3</v>
      </c>
      <c r="K10402" s="424"/>
      <c r="L10402" s="424"/>
    </row>
    <row r="10403" spans="1:12" ht="24" customHeight="1">
      <c r="A10403" s="300" t="s">
        <v>12986</v>
      </c>
      <c r="B10403" s="301" t="s">
        <v>13115</v>
      </c>
      <c r="C10403" s="300" t="s">
        <v>9</v>
      </c>
      <c r="D10403" s="300" t="s">
        <v>10810</v>
      </c>
      <c r="E10403" s="302" t="s">
        <v>51</v>
      </c>
      <c r="F10403" s="423" t="s">
        <v>13116</v>
      </c>
      <c r="G10403" s="423"/>
      <c r="H10403" s="423">
        <v>2.3560000000000001E-4</v>
      </c>
      <c r="I10403" s="423"/>
      <c r="J10403" s="424">
        <v>6.3E-3</v>
      </c>
      <c r="K10403" s="424"/>
      <c r="L10403" s="424"/>
    </row>
    <row r="10404" spans="1:12" ht="24" customHeight="1">
      <c r="A10404" s="300" t="s">
        <v>12986</v>
      </c>
      <c r="B10404" s="301" t="s">
        <v>13117</v>
      </c>
      <c r="C10404" s="300" t="s">
        <v>9</v>
      </c>
      <c r="D10404" s="300" t="s">
        <v>10837</v>
      </c>
      <c r="E10404" s="302" t="s">
        <v>51</v>
      </c>
      <c r="F10404" s="423" t="s">
        <v>13118</v>
      </c>
      <c r="G10404" s="423"/>
      <c r="H10404" s="423">
        <v>7.9999999999999996E-6</v>
      </c>
      <c r="I10404" s="423"/>
      <c r="J10404" s="424">
        <v>3.5999999999999999E-3</v>
      </c>
      <c r="K10404" s="424"/>
      <c r="L10404" s="424"/>
    </row>
    <row r="10405" spans="1:12" ht="24" customHeight="1">
      <c r="A10405" s="300" t="s">
        <v>12986</v>
      </c>
      <c r="B10405" s="301" t="s">
        <v>13003</v>
      </c>
      <c r="C10405" s="300" t="s">
        <v>9</v>
      </c>
      <c r="D10405" s="300" t="s">
        <v>7216</v>
      </c>
      <c r="E10405" s="302" t="s">
        <v>51</v>
      </c>
      <c r="F10405" s="423" t="s">
        <v>13004</v>
      </c>
      <c r="G10405" s="423"/>
      <c r="H10405" s="423">
        <v>4.7189999999999998E-4</v>
      </c>
      <c r="I10405" s="423"/>
      <c r="J10405" s="424">
        <v>1.5800000000000002E-2</v>
      </c>
      <c r="K10405" s="424"/>
      <c r="L10405" s="424"/>
    </row>
    <row r="10406" spans="1:12" ht="24" customHeight="1">
      <c r="A10406" s="300" t="s">
        <v>12986</v>
      </c>
      <c r="B10406" s="301" t="s">
        <v>13005</v>
      </c>
      <c r="C10406" s="300" t="s">
        <v>9</v>
      </c>
      <c r="D10406" s="300" t="s">
        <v>7393</v>
      </c>
      <c r="E10406" s="302" t="s">
        <v>12988</v>
      </c>
      <c r="F10406" s="423" t="s">
        <v>13006</v>
      </c>
      <c r="G10406" s="423"/>
      <c r="H10406" s="423">
        <v>2.8390000000000002E-4</v>
      </c>
      <c r="I10406" s="423"/>
      <c r="J10406" s="424">
        <v>1.5299999999999999E-2</v>
      </c>
      <c r="K10406" s="424"/>
      <c r="L10406" s="424"/>
    </row>
    <row r="10407" spans="1:12" ht="24" customHeight="1">
      <c r="A10407" s="300" t="s">
        <v>12986</v>
      </c>
      <c r="B10407" s="301" t="s">
        <v>13007</v>
      </c>
      <c r="C10407" s="300" t="s">
        <v>9</v>
      </c>
      <c r="D10407" s="300" t="s">
        <v>10619</v>
      </c>
      <c r="E10407" s="302" t="s">
        <v>51</v>
      </c>
      <c r="F10407" s="423" t="s">
        <v>13008</v>
      </c>
      <c r="G10407" s="423"/>
      <c r="H10407" s="423">
        <v>2.2020000000000001E-4</v>
      </c>
      <c r="I10407" s="423"/>
      <c r="J10407" s="424">
        <v>4.2099999999999999E-2</v>
      </c>
      <c r="K10407" s="424"/>
      <c r="L10407" s="424"/>
    </row>
    <row r="10408" spans="1:12" ht="24" customHeight="1">
      <c r="A10408" s="300" t="s">
        <v>12986</v>
      </c>
      <c r="B10408" s="301" t="s">
        <v>13009</v>
      </c>
      <c r="C10408" s="300" t="s">
        <v>9</v>
      </c>
      <c r="D10408" s="300" t="s">
        <v>10769</v>
      </c>
      <c r="E10408" s="302" t="s">
        <v>51</v>
      </c>
      <c r="F10408" s="423" t="s">
        <v>13010</v>
      </c>
      <c r="G10408" s="423"/>
      <c r="H10408" s="423">
        <v>1.9797499999999999E-2</v>
      </c>
      <c r="I10408" s="423"/>
      <c r="J10408" s="424">
        <v>2.4899999999999999E-2</v>
      </c>
      <c r="K10408" s="424"/>
      <c r="L10408" s="424"/>
    </row>
    <row r="10409" spans="1:12" ht="24" customHeight="1">
      <c r="A10409" s="300" t="s">
        <v>12986</v>
      </c>
      <c r="B10409" s="301" t="s">
        <v>13011</v>
      </c>
      <c r="C10409" s="300" t="s">
        <v>9</v>
      </c>
      <c r="D10409" s="300" t="s">
        <v>10929</v>
      </c>
      <c r="E10409" s="302" t="s">
        <v>51</v>
      </c>
      <c r="F10409" s="423" t="s">
        <v>13012</v>
      </c>
      <c r="G10409" s="423"/>
      <c r="H10409" s="423">
        <v>1.9090000000000001E-4</v>
      </c>
      <c r="I10409" s="423"/>
      <c r="J10409" s="424">
        <v>2.87E-2</v>
      </c>
      <c r="K10409" s="424"/>
      <c r="L10409" s="424"/>
    </row>
    <row r="10410" spans="1:12" ht="17.100000000000001" customHeight="1">
      <c r="A10410" s="298"/>
      <c r="B10410" s="298"/>
      <c r="C10410" s="298"/>
      <c r="D10410" s="298"/>
      <c r="E10410" s="298"/>
      <c r="F10410" s="298"/>
      <c r="G10410" s="298"/>
      <c r="H10410" s="298"/>
      <c r="I10410" s="298"/>
      <c r="J10410" s="298" t="s">
        <v>12992</v>
      </c>
      <c r="K10410" s="298"/>
      <c r="L10410" s="298" t="s">
        <v>15253</v>
      </c>
    </row>
    <row r="10411" spans="1:12">
      <c r="A10411" s="414" t="s">
        <v>13056</v>
      </c>
      <c r="B10411" s="414"/>
      <c r="C10411" s="414"/>
      <c r="D10411" s="414"/>
      <c r="E10411" s="414"/>
      <c r="F10411" s="414"/>
      <c r="G10411" s="414"/>
      <c r="H10411" s="414"/>
      <c r="I10411" s="294"/>
      <c r="J10411" s="294"/>
      <c r="K10411" s="294"/>
      <c r="L10411" s="294"/>
    </row>
    <row r="10412" spans="1:12" ht="17.100000000000001" customHeight="1">
      <c r="A10412" s="294" t="s">
        <v>12978</v>
      </c>
      <c r="B10412" s="298" t="s">
        <v>12979</v>
      </c>
      <c r="C10412" s="294" t="s">
        <v>12980</v>
      </c>
      <c r="D10412" s="294" t="s">
        <v>12981</v>
      </c>
      <c r="E10412" s="299" t="s">
        <v>12982</v>
      </c>
      <c r="F10412" s="413" t="s">
        <v>12983</v>
      </c>
      <c r="G10412" s="413"/>
      <c r="H10412" s="413" t="s">
        <v>12984</v>
      </c>
      <c r="I10412" s="413"/>
      <c r="J10412" s="413" t="s">
        <v>12985</v>
      </c>
      <c r="K10412" s="413"/>
      <c r="L10412" s="413"/>
    </row>
    <row r="10413" spans="1:12" ht="24" customHeight="1">
      <c r="A10413" s="300" t="s">
        <v>12986</v>
      </c>
      <c r="B10413" s="301" t="s">
        <v>13057</v>
      </c>
      <c r="C10413" s="300" t="s">
        <v>9</v>
      </c>
      <c r="D10413" s="300" t="s">
        <v>12549</v>
      </c>
      <c r="E10413" s="302" t="s">
        <v>27</v>
      </c>
      <c r="F10413" s="423" t="s">
        <v>12948</v>
      </c>
      <c r="G10413" s="423"/>
      <c r="H10413" s="423">
        <v>0.1771259</v>
      </c>
      <c r="I10413" s="423"/>
      <c r="J10413" s="424">
        <v>0.11509999999999999</v>
      </c>
      <c r="K10413" s="424"/>
      <c r="L10413" s="424"/>
    </row>
    <row r="10414" spans="1:12" ht="17.100000000000001" customHeight="1">
      <c r="A10414" s="298"/>
      <c r="B10414" s="298"/>
      <c r="C10414" s="298"/>
      <c r="D10414" s="298"/>
      <c r="E10414" s="298"/>
      <c r="F10414" s="298"/>
      <c r="G10414" s="298"/>
      <c r="H10414" s="298"/>
      <c r="I10414" s="298"/>
      <c r="J10414" s="298" t="s">
        <v>12992</v>
      </c>
      <c r="K10414" s="298"/>
      <c r="L10414" s="298" t="s">
        <v>12934</v>
      </c>
    </row>
    <row r="10415" spans="1:12">
      <c r="A10415" s="414" t="s">
        <v>13058</v>
      </c>
      <c r="B10415" s="414"/>
      <c r="C10415" s="414"/>
      <c r="D10415" s="414"/>
      <c r="E10415" s="414"/>
      <c r="F10415" s="414"/>
      <c r="G10415" s="414"/>
      <c r="H10415" s="414"/>
      <c r="I10415" s="294"/>
      <c r="J10415" s="294"/>
      <c r="K10415" s="294"/>
      <c r="L10415" s="294"/>
    </row>
    <row r="10416" spans="1:12" ht="17.100000000000001" customHeight="1">
      <c r="A10416" s="294" t="s">
        <v>12978</v>
      </c>
      <c r="B10416" s="298" t="s">
        <v>12979</v>
      </c>
      <c r="C10416" s="294" t="s">
        <v>12980</v>
      </c>
      <c r="D10416" s="294" t="s">
        <v>12981</v>
      </c>
      <c r="E10416" s="299" t="s">
        <v>12982</v>
      </c>
      <c r="F10416" s="413" t="s">
        <v>12983</v>
      </c>
      <c r="G10416" s="413"/>
      <c r="H10416" s="413" t="s">
        <v>12984</v>
      </c>
      <c r="I10416" s="413"/>
      <c r="J10416" s="413" t="s">
        <v>12985</v>
      </c>
      <c r="K10416" s="413"/>
      <c r="L10416" s="413"/>
    </row>
    <row r="10417" spans="1:12" ht="24" customHeight="1">
      <c r="A10417" s="300" t="s">
        <v>12986</v>
      </c>
      <c r="B10417" s="301" t="s">
        <v>13059</v>
      </c>
      <c r="C10417" s="300" t="s">
        <v>9</v>
      </c>
      <c r="D10417" s="300" t="s">
        <v>12535</v>
      </c>
      <c r="E10417" s="302" t="s">
        <v>27</v>
      </c>
      <c r="F10417" s="423" t="s">
        <v>12936</v>
      </c>
      <c r="G10417" s="423"/>
      <c r="H10417" s="423">
        <v>0.1771259</v>
      </c>
      <c r="I10417" s="423"/>
      <c r="J10417" s="424">
        <v>8.8999999999999999E-3</v>
      </c>
      <c r="K10417" s="424"/>
      <c r="L10417" s="424"/>
    </row>
    <row r="10418" spans="1:12" ht="17.100000000000001" customHeight="1">
      <c r="A10418" s="298"/>
      <c r="B10418" s="298"/>
      <c r="C10418" s="298"/>
      <c r="D10418" s="298"/>
      <c r="E10418" s="298"/>
      <c r="F10418" s="298"/>
      <c r="G10418" s="298"/>
      <c r="H10418" s="298"/>
      <c r="I10418" s="298"/>
      <c r="J10418" s="298" t="s">
        <v>12992</v>
      </c>
      <c r="K10418" s="298"/>
      <c r="L10418" s="298" t="s">
        <v>12904</v>
      </c>
    </row>
    <row r="10419" spans="1:12">
      <c r="A10419" s="414" t="s">
        <v>13060</v>
      </c>
      <c r="B10419" s="414"/>
      <c r="C10419" s="414"/>
      <c r="D10419" s="414"/>
      <c r="E10419" s="414"/>
      <c r="F10419" s="414"/>
      <c r="G10419" s="414"/>
      <c r="H10419" s="414"/>
      <c r="I10419" s="294"/>
      <c r="J10419" s="294"/>
      <c r="K10419" s="294"/>
      <c r="L10419" s="294"/>
    </row>
    <row r="10420" spans="1:12" ht="17.100000000000001" customHeight="1">
      <c r="A10420" s="294" t="s">
        <v>12978</v>
      </c>
      <c r="B10420" s="298" t="s">
        <v>12979</v>
      </c>
      <c r="C10420" s="294" t="s">
        <v>12980</v>
      </c>
      <c r="D10420" s="294" t="s">
        <v>12981</v>
      </c>
      <c r="E10420" s="299" t="s">
        <v>12982</v>
      </c>
      <c r="F10420" s="413" t="s">
        <v>12983</v>
      </c>
      <c r="G10420" s="413"/>
      <c r="H10420" s="413" t="s">
        <v>12984</v>
      </c>
      <c r="I10420" s="413"/>
      <c r="J10420" s="413" t="s">
        <v>12985</v>
      </c>
      <c r="K10420" s="413"/>
      <c r="L10420" s="413"/>
    </row>
    <row r="10421" spans="1:12" ht="24" customHeight="1">
      <c r="A10421" s="300" t="s">
        <v>12986</v>
      </c>
      <c r="B10421" s="301" t="s">
        <v>13061</v>
      </c>
      <c r="C10421" s="300" t="s">
        <v>9</v>
      </c>
      <c r="D10421" s="300" t="s">
        <v>12522</v>
      </c>
      <c r="E10421" s="302" t="s">
        <v>27</v>
      </c>
      <c r="F10421" s="423" t="s">
        <v>12964</v>
      </c>
      <c r="G10421" s="423"/>
      <c r="H10421" s="423">
        <v>0.1771259</v>
      </c>
      <c r="I10421" s="423"/>
      <c r="J10421" s="424">
        <v>0.4481</v>
      </c>
      <c r="K10421" s="424"/>
      <c r="L10421" s="424"/>
    </row>
    <row r="10422" spans="1:12" ht="24" customHeight="1">
      <c r="A10422" s="300" t="s">
        <v>12986</v>
      </c>
      <c r="B10422" s="301" t="s">
        <v>13062</v>
      </c>
      <c r="C10422" s="300" t="s">
        <v>9</v>
      </c>
      <c r="D10422" s="300" t="s">
        <v>12527</v>
      </c>
      <c r="E10422" s="302" t="s">
        <v>27</v>
      </c>
      <c r="F10422" s="423" t="s">
        <v>13063</v>
      </c>
      <c r="G10422" s="423"/>
      <c r="H10422" s="423">
        <v>0.1771259</v>
      </c>
      <c r="I10422" s="423"/>
      <c r="J10422" s="424">
        <v>6.0199999999999997E-2</v>
      </c>
      <c r="K10422" s="424"/>
      <c r="L10422" s="424"/>
    </row>
    <row r="10423" spans="1:12" ht="17.100000000000001" customHeight="1">
      <c r="A10423" s="298"/>
      <c r="B10423" s="298"/>
      <c r="C10423" s="298"/>
      <c r="D10423" s="298"/>
      <c r="E10423" s="298"/>
      <c r="F10423" s="298"/>
      <c r="G10423" s="298"/>
      <c r="H10423" s="298"/>
      <c r="I10423" s="298"/>
      <c r="J10423" s="298" t="s">
        <v>12992</v>
      </c>
      <c r="K10423" s="298"/>
      <c r="L10423" s="298" t="s">
        <v>14219</v>
      </c>
    </row>
    <row r="10424" spans="1:12" ht="17.100000000000001" customHeight="1">
      <c r="A10424" s="294" t="s">
        <v>13014</v>
      </c>
      <c r="B10424" s="294"/>
      <c r="C10424" s="294"/>
      <c r="D10424" s="294"/>
      <c r="E10424" s="294"/>
      <c r="F10424" s="294"/>
      <c r="G10424" s="294"/>
      <c r="H10424" s="294"/>
      <c r="I10424" s="294"/>
      <c r="J10424" s="294"/>
      <c r="K10424" s="294"/>
      <c r="L10424" s="294"/>
    </row>
    <row r="10425" spans="1:12" ht="17.100000000000001" customHeight="1">
      <c r="A10425" s="298"/>
      <c r="B10425" s="298"/>
      <c r="C10425" s="298"/>
      <c r="D10425" s="298"/>
      <c r="E10425" s="298"/>
      <c r="F10425" s="298"/>
      <c r="G10425" s="298"/>
      <c r="H10425" s="298"/>
      <c r="I10425" s="298"/>
      <c r="J10425" s="298" t="s">
        <v>13015</v>
      </c>
      <c r="K10425" s="298"/>
      <c r="L10425" s="298" t="s">
        <v>15254</v>
      </c>
    </row>
    <row r="10426" spans="1:12" ht="17.100000000000001" customHeight="1">
      <c r="A10426" s="298"/>
      <c r="B10426" s="298"/>
      <c r="C10426" s="298"/>
      <c r="D10426" s="298"/>
      <c r="E10426" s="298"/>
      <c r="F10426" s="298"/>
      <c r="G10426" s="298"/>
      <c r="H10426" s="298"/>
      <c r="I10426" s="298"/>
      <c r="J10426" s="298" t="s">
        <v>13017</v>
      </c>
      <c r="K10426" s="298" t="s">
        <v>13018</v>
      </c>
      <c r="L10426" s="298" t="s">
        <v>15255</v>
      </c>
    </row>
    <row r="10427" spans="1:12" ht="17.100000000000001" customHeight="1">
      <c r="A10427" s="298"/>
      <c r="B10427" s="298"/>
      <c r="C10427" s="298"/>
      <c r="D10427" s="298"/>
      <c r="E10427" s="298"/>
      <c r="F10427" s="298"/>
      <c r="G10427" s="298"/>
      <c r="H10427" s="298"/>
      <c r="I10427" s="298"/>
      <c r="J10427" s="298" t="s">
        <v>13020</v>
      </c>
      <c r="K10427" s="298"/>
      <c r="L10427" s="298" t="s">
        <v>15256</v>
      </c>
    </row>
    <row r="10428" spans="1:12" ht="17.100000000000001" customHeight="1">
      <c r="A10428" s="298"/>
      <c r="B10428" s="298"/>
      <c r="C10428" s="298"/>
      <c r="D10428" s="298"/>
      <c r="E10428" s="298"/>
      <c r="F10428" s="298"/>
      <c r="G10428" s="298"/>
      <c r="H10428" s="298"/>
      <c r="I10428" s="298"/>
      <c r="J10428" s="298" t="s">
        <v>13022</v>
      </c>
      <c r="K10428" s="298" t="s">
        <v>12974</v>
      </c>
      <c r="L10428" s="298" t="s">
        <v>13623</v>
      </c>
    </row>
    <row r="10429" spans="1:12" ht="17.100000000000001" customHeight="1">
      <c r="A10429" s="298"/>
      <c r="B10429" s="298"/>
      <c r="C10429" s="298"/>
      <c r="D10429" s="298"/>
      <c r="E10429" s="298"/>
      <c r="F10429" s="298"/>
      <c r="G10429" s="298"/>
      <c r="H10429" s="298"/>
      <c r="I10429" s="298"/>
      <c r="J10429" s="298" t="s">
        <v>13024</v>
      </c>
      <c r="K10429" s="298"/>
      <c r="L10429" s="298" t="s">
        <v>13732</v>
      </c>
    </row>
    <row r="10430" spans="1:12" ht="30" customHeight="1">
      <c r="A10430" s="299"/>
      <c r="B10430" s="299"/>
      <c r="C10430" s="299"/>
      <c r="D10430" s="299"/>
      <c r="E10430" s="299"/>
      <c r="F10430" s="299"/>
      <c r="G10430" s="299"/>
      <c r="H10430" s="299"/>
      <c r="I10430" s="299"/>
      <c r="J10430" s="299"/>
      <c r="K10430" s="299"/>
      <c r="L10430" s="299"/>
    </row>
    <row r="10431" spans="1:12" ht="24" customHeight="1">
      <c r="A10431" s="295" t="s">
        <v>15257</v>
      </c>
      <c r="B10431" s="296" t="s">
        <v>15258</v>
      </c>
      <c r="C10431" s="295" t="s">
        <v>9</v>
      </c>
      <c r="D10431" s="295" t="s">
        <v>1650</v>
      </c>
      <c r="E10431" s="297" t="s">
        <v>51</v>
      </c>
      <c r="F10431" s="296"/>
      <c r="G10431" s="296"/>
      <c r="H10431" s="296"/>
      <c r="I10431" s="296"/>
      <c r="J10431" s="296"/>
      <c r="K10431" s="296"/>
      <c r="L10431" s="296"/>
    </row>
    <row r="10432" spans="1:12">
      <c r="A10432" s="414" t="s">
        <v>12977</v>
      </c>
      <c r="B10432" s="414"/>
      <c r="C10432" s="414"/>
      <c r="D10432" s="414"/>
      <c r="E10432" s="414"/>
      <c r="F10432" s="414"/>
      <c r="G10432" s="414"/>
      <c r="H10432" s="414"/>
      <c r="I10432" s="294"/>
      <c r="J10432" s="294"/>
      <c r="K10432" s="294"/>
      <c r="L10432" s="294"/>
    </row>
    <row r="10433" spans="1:12" ht="17.100000000000001" customHeight="1">
      <c r="A10433" s="294" t="s">
        <v>12978</v>
      </c>
      <c r="B10433" s="298" t="s">
        <v>12979</v>
      </c>
      <c r="C10433" s="294" t="s">
        <v>12980</v>
      </c>
      <c r="D10433" s="294" t="s">
        <v>12981</v>
      </c>
      <c r="E10433" s="299" t="s">
        <v>12982</v>
      </c>
      <c r="F10433" s="413" t="s">
        <v>12983</v>
      </c>
      <c r="G10433" s="413"/>
      <c r="H10433" s="413" t="s">
        <v>12984</v>
      </c>
      <c r="I10433" s="413"/>
      <c r="J10433" s="413" t="s">
        <v>12985</v>
      </c>
      <c r="K10433" s="413"/>
      <c r="L10433" s="413"/>
    </row>
    <row r="10434" spans="1:12" ht="24" customHeight="1">
      <c r="A10434" s="300" t="s">
        <v>12986</v>
      </c>
      <c r="B10434" s="301" t="s">
        <v>13085</v>
      </c>
      <c r="C10434" s="300" t="s">
        <v>9</v>
      </c>
      <c r="D10434" s="300" t="s">
        <v>7909</v>
      </c>
      <c r="E10434" s="302" t="s">
        <v>51</v>
      </c>
      <c r="F10434" s="423" t="s">
        <v>13086</v>
      </c>
      <c r="G10434" s="423"/>
      <c r="H10434" s="423">
        <v>6.4399999999999993E-5</v>
      </c>
      <c r="I10434" s="423"/>
      <c r="J10434" s="424">
        <v>6.7000000000000002E-3</v>
      </c>
      <c r="K10434" s="424"/>
      <c r="L10434" s="424"/>
    </row>
    <row r="10435" spans="1:12" ht="24" customHeight="1">
      <c r="A10435" s="300" t="s">
        <v>12986</v>
      </c>
      <c r="B10435" s="301" t="s">
        <v>13087</v>
      </c>
      <c r="C10435" s="300" t="s">
        <v>9</v>
      </c>
      <c r="D10435" s="300" t="s">
        <v>8873</v>
      </c>
      <c r="E10435" s="302" t="s">
        <v>51</v>
      </c>
      <c r="F10435" s="423" t="s">
        <v>13088</v>
      </c>
      <c r="G10435" s="423"/>
      <c r="H10435" s="423">
        <v>6.1E-6</v>
      </c>
      <c r="I10435" s="423"/>
      <c r="J10435" s="424">
        <v>5.3E-3</v>
      </c>
      <c r="K10435" s="424"/>
      <c r="L10435" s="424"/>
    </row>
    <row r="10436" spans="1:12" ht="48" customHeight="1">
      <c r="A10436" s="300" t="s">
        <v>12986</v>
      </c>
      <c r="B10436" s="301" t="s">
        <v>13089</v>
      </c>
      <c r="C10436" s="300" t="s">
        <v>9</v>
      </c>
      <c r="D10436" s="300" t="s">
        <v>9227</v>
      </c>
      <c r="E10436" s="302" t="s">
        <v>51</v>
      </c>
      <c r="F10436" s="423" t="s">
        <v>13090</v>
      </c>
      <c r="G10436" s="423"/>
      <c r="H10436" s="423">
        <v>4.3000000000000003E-6</v>
      </c>
      <c r="I10436" s="423"/>
      <c r="J10436" s="424">
        <v>5.7000000000000002E-3</v>
      </c>
      <c r="K10436" s="424"/>
      <c r="L10436" s="424"/>
    </row>
    <row r="10437" spans="1:12" ht="24" customHeight="1">
      <c r="A10437" s="300" t="s">
        <v>12986</v>
      </c>
      <c r="B10437" s="301" t="s">
        <v>13091</v>
      </c>
      <c r="C10437" s="300" t="s">
        <v>9</v>
      </c>
      <c r="D10437" s="300" t="s">
        <v>9580</v>
      </c>
      <c r="E10437" s="302" t="s">
        <v>51</v>
      </c>
      <c r="F10437" s="423" t="s">
        <v>13092</v>
      </c>
      <c r="G10437" s="423"/>
      <c r="H10437" s="423">
        <v>4.1999999999999996E-6</v>
      </c>
      <c r="I10437" s="423"/>
      <c r="J10437" s="424">
        <v>3.8E-3</v>
      </c>
      <c r="K10437" s="424"/>
      <c r="L10437" s="424"/>
    </row>
    <row r="10438" spans="1:12" ht="24" customHeight="1">
      <c r="A10438" s="300" t="s">
        <v>12986</v>
      </c>
      <c r="B10438" s="301" t="s">
        <v>12987</v>
      </c>
      <c r="C10438" s="300" t="s">
        <v>9</v>
      </c>
      <c r="D10438" s="300" t="s">
        <v>9831</v>
      </c>
      <c r="E10438" s="302" t="s">
        <v>12988</v>
      </c>
      <c r="F10438" s="423" t="s">
        <v>12989</v>
      </c>
      <c r="G10438" s="423"/>
      <c r="H10438" s="423">
        <v>1.4904E-3</v>
      </c>
      <c r="I10438" s="423"/>
      <c r="J10438" s="424">
        <v>1.5100000000000001E-2</v>
      </c>
      <c r="K10438" s="424"/>
      <c r="L10438" s="424"/>
    </row>
    <row r="10439" spans="1:12" ht="36" customHeight="1">
      <c r="A10439" s="300" t="s">
        <v>12986</v>
      </c>
      <c r="B10439" s="301" t="s">
        <v>12990</v>
      </c>
      <c r="C10439" s="300" t="s">
        <v>9</v>
      </c>
      <c r="D10439" s="300" t="s">
        <v>11426</v>
      </c>
      <c r="E10439" s="302" t="s">
        <v>51</v>
      </c>
      <c r="F10439" s="423" t="s">
        <v>12991</v>
      </c>
      <c r="G10439" s="423"/>
      <c r="H10439" s="423">
        <v>7.8100000000000001E-5</v>
      </c>
      <c r="I10439" s="423"/>
      <c r="J10439" s="424">
        <v>1.03E-2</v>
      </c>
      <c r="K10439" s="424"/>
      <c r="L10439" s="424"/>
    </row>
    <row r="10440" spans="1:12" ht="17.100000000000001" customHeight="1">
      <c r="A10440" s="298"/>
      <c r="B10440" s="298"/>
      <c r="C10440" s="298"/>
      <c r="D10440" s="298"/>
      <c r="E10440" s="298"/>
      <c r="F10440" s="298"/>
      <c r="G10440" s="298"/>
      <c r="H10440" s="298"/>
      <c r="I10440" s="298"/>
      <c r="J10440" s="298" t="s">
        <v>12992</v>
      </c>
      <c r="K10440" s="298"/>
      <c r="L10440" s="298" t="s">
        <v>12936</v>
      </c>
    </row>
    <row r="10441" spans="1:12">
      <c r="A10441" s="414" t="s">
        <v>12994</v>
      </c>
      <c r="B10441" s="414"/>
      <c r="C10441" s="414"/>
      <c r="D10441" s="414"/>
      <c r="E10441" s="414"/>
      <c r="F10441" s="414"/>
      <c r="G10441" s="414"/>
      <c r="H10441" s="414"/>
      <c r="I10441" s="294"/>
      <c r="J10441" s="294"/>
      <c r="K10441" s="294"/>
      <c r="L10441" s="294"/>
    </row>
    <row r="10442" spans="1:12" ht="17.100000000000001" customHeight="1">
      <c r="A10442" s="294" t="s">
        <v>12978</v>
      </c>
      <c r="B10442" s="298" t="s">
        <v>12979</v>
      </c>
      <c r="C10442" s="294" t="s">
        <v>12980</v>
      </c>
      <c r="D10442" s="294" t="s">
        <v>12981</v>
      </c>
      <c r="E10442" s="299" t="s">
        <v>12982</v>
      </c>
      <c r="F10442" s="413" t="s">
        <v>12983</v>
      </c>
      <c r="G10442" s="413"/>
      <c r="H10442" s="413" t="s">
        <v>12984</v>
      </c>
      <c r="I10442" s="413"/>
      <c r="J10442" s="413" t="s">
        <v>12985</v>
      </c>
      <c r="K10442" s="413"/>
      <c r="L10442" s="413"/>
    </row>
    <row r="10443" spans="1:12" ht="24" customHeight="1">
      <c r="A10443" s="300" t="s">
        <v>12986</v>
      </c>
      <c r="B10443" s="301" t="s">
        <v>13195</v>
      </c>
      <c r="C10443" s="300" t="s">
        <v>9</v>
      </c>
      <c r="D10443" s="300" t="s">
        <v>8821</v>
      </c>
      <c r="E10443" s="302" t="s">
        <v>27</v>
      </c>
      <c r="F10443" s="423" t="s">
        <v>13196</v>
      </c>
      <c r="G10443" s="423"/>
      <c r="H10443" s="423">
        <v>8.0473000000000003E-2</v>
      </c>
      <c r="I10443" s="423"/>
      <c r="J10443" s="424">
        <v>0.5786</v>
      </c>
      <c r="K10443" s="424"/>
      <c r="L10443" s="424"/>
    </row>
    <row r="10444" spans="1:12" ht="24" customHeight="1">
      <c r="A10444" s="300" t="s">
        <v>12986</v>
      </c>
      <c r="B10444" s="301" t="s">
        <v>13093</v>
      </c>
      <c r="C10444" s="300" t="s">
        <v>9</v>
      </c>
      <c r="D10444" s="300" t="s">
        <v>10857</v>
      </c>
      <c r="E10444" s="302" t="s">
        <v>27</v>
      </c>
      <c r="F10444" s="423" t="s">
        <v>13094</v>
      </c>
      <c r="G10444" s="423"/>
      <c r="H10444" s="423">
        <v>3.0254699999999999E-2</v>
      </c>
      <c r="I10444" s="423"/>
      <c r="J10444" s="424">
        <v>0.15640000000000001</v>
      </c>
      <c r="K10444" s="424"/>
      <c r="L10444" s="424"/>
    </row>
    <row r="10445" spans="1:12" ht="17.100000000000001" customHeight="1">
      <c r="A10445" s="298"/>
      <c r="B10445" s="298"/>
      <c r="C10445" s="298"/>
      <c r="D10445" s="298"/>
      <c r="E10445" s="298"/>
      <c r="F10445" s="298"/>
      <c r="G10445" s="298"/>
      <c r="H10445" s="298"/>
      <c r="I10445" s="298"/>
      <c r="J10445" s="298" t="s">
        <v>12992</v>
      </c>
      <c r="K10445" s="298"/>
      <c r="L10445" s="298" t="s">
        <v>14289</v>
      </c>
    </row>
    <row r="10446" spans="1:12">
      <c r="A10446" s="414" t="s">
        <v>12998</v>
      </c>
      <c r="B10446" s="414"/>
      <c r="C10446" s="414"/>
      <c r="D10446" s="414"/>
      <c r="E10446" s="414"/>
      <c r="F10446" s="414"/>
      <c r="G10446" s="414"/>
      <c r="H10446" s="414"/>
      <c r="I10446" s="294"/>
      <c r="J10446" s="294"/>
      <c r="K10446" s="294"/>
      <c r="L10446" s="294"/>
    </row>
    <row r="10447" spans="1:12" ht="17.100000000000001" customHeight="1">
      <c r="A10447" s="294" t="s">
        <v>12978</v>
      </c>
      <c r="B10447" s="298" t="s">
        <v>12979</v>
      </c>
      <c r="C10447" s="294" t="s">
        <v>12980</v>
      </c>
      <c r="D10447" s="294" t="s">
        <v>12981</v>
      </c>
      <c r="E10447" s="299" t="s">
        <v>12982</v>
      </c>
      <c r="F10447" s="413" t="s">
        <v>12983</v>
      </c>
      <c r="G10447" s="413"/>
      <c r="H10447" s="413" t="s">
        <v>12984</v>
      </c>
      <c r="I10447" s="413"/>
      <c r="J10447" s="413" t="s">
        <v>12985</v>
      </c>
      <c r="K10447" s="413"/>
      <c r="L10447" s="413"/>
    </row>
    <row r="10448" spans="1:12" ht="24" customHeight="1">
      <c r="A10448" s="300" t="s">
        <v>12986</v>
      </c>
      <c r="B10448" s="301" t="s">
        <v>13394</v>
      </c>
      <c r="C10448" s="300" t="s">
        <v>9</v>
      </c>
      <c r="D10448" s="300" t="s">
        <v>9012</v>
      </c>
      <c r="E10448" s="302" t="s">
        <v>51</v>
      </c>
      <c r="F10448" s="423" t="s">
        <v>13395</v>
      </c>
      <c r="G10448" s="423"/>
      <c r="H10448" s="423">
        <v>0.05</v>
      </c>
      <c r="I10448" s="423"/>
      <c r="J10448" s="424">
        <v>0.19</v>
      </c>
      <c r="K10448" s="424"/>
      <c r="L10448" s="424"/>
    </row>
    <row r="10449" spans="1:12" ht="24" customHeight="1">
      <c r="A10449" s="300" t="s">
        <v>12986</v>
      </c>
      <c r="B10449" s="301" t="s">
        <v>13398</v>
      </c>
      <c r="C10449" s="300" t="s">
        <v>9</v>
      </c>
      <c r="D10449" s="300" t="s">
        <v>10865</v>
      </c>
      <c r="E10449" s="302" t="s">
        <v>51</v>
      </c>
      <c r="F10449" s="423" t="s">
        <v>13399</v>
      </c>
      <c r="G10449" s="423"/>
      <c r="H10449" s="423">
        <v>1</v>
      </c>
      <c r="I10449" s="423"/>
      <c r="J10449" s="424">
        <v>9.9700000000000006</v>
      </c>
      <c r="K10449" s="424"/>
      <c r="L10449" s="424"/>
    </row>
    <row r="10450" spans="1:12" ht="24" customHeight="1">
      <c r="A10450" s="300" t="s">
        <v>12986</v>
      </c>
      <c r="B10450" s="301" t="s">
        <v>13099</v>
      </c>
      <c r="C10450" s="300" t="s">
        <v>9</v>
      </c>
      <c r="D10450" s="300" t="s">
        <v>7224</v>
      </c>
      <c r="E10450" s="302" t="s">
        <v>51</v>
      </c>
      <c r="F10450" s="423" t="s">
        <v>13100</v>
      </c>
      <c r="G10450" s="423"/>
      <c r="H10450" s="423">
        <v>7.6079999999999995E-4</v>
      </c>
      <c r="I10450" s="423"/>
      <c r="J10450" s="424">
        <v>7.0000000000000001E-3</v>
      </c>
      <c r="K10450" s="424"/>
      <c r="L10450" s="424"/>
    </row>
    <row r="10451" spans="1:12" ht="24" customHeight="1">
      <c r="A10451" s="300" t="s">
        <v>12986</v>
      </c>
      <c r="B10451" s="301" t="s">
        <v>13101</v>
      </c>
      <c r="C10451" s="300" t="s">
        <v>9</v>
      </c>
      <c r="D10451" s="300" t="s">
        <v>7359</v>
      </c>
      <c r="E10451" s="302" t="s">
        <v>51</v>
      </c>
      <c r="F10451" s="423" t="s">
        <v>13102</v>
      </c>
      <c r="G10451" s="423"/>
      <c r="H10451" s="423">
        <v>2.4600000000000002E-5</v>
      </c>
      <c r="I10451" s="423"/>
      <c r="J10451" s="424">
        <v>3.2000000000000002E-3</v>
      </c>
      <c r="K10451" s="424"/>
      <c r="L10451" s="424"/>
    </row>
    <row r="10452" spans="1:12" ht="24" customHeight="1">
      <c r="A10452" s="300" t="s">
        <v>12986</v>
      </c>
      <c r="B10452" s="301" t="s">
        <v>13103</v>
      </c>
      <c r="C10452" s="300" t="s">
        <v>9</v>
      </c>
      <c r="D10452" s="300" t="s">
        <v>8851</v>
      </c>
      <c r="E10452" s="302" t="s">
        <v>51</v>
      </c>
      <c r="F10452" s="423" t="s">
        <v>13104</v>
      </c>
      <c r="G10452" s="423"/>
      <c r="H10452" s="423">
        <v>1.9599999999999999E-5</v>
      </c>
      <c r="I10452" s="423"/>
      <c r="J10452" s="424">
        <v>3.8E-3</v>
      </c>
      <c r="K10452" s="424"/>
      <c r="L10452" s="424"/>
    </row>
    <row r="10453" spans="1:12" ht="24" customHeight="1">
      <c r="A10453" s="300" t="s">
        <v>12986</v>
      </c>
      <c r="B10453" s="301" t="s">
        <v>13105</v>
      </c>
      <c r="C10453" s="300" t="s">
        <v>9</v>
      </c>
      <c r="D10453" s="300" t="s">
        <v>8852</v>
      </c>
      <c r="E10453" s="302" t="s">
        <v>51</v>
      </c>
      <c r="F10453" s="423" t="s">
        <v>13106</v>
      </c>
      <c r="G10453" s="423"/>
      <c r="H10453" s="423">
        <v>4.1999999999999996E-6</v>
      </c>
      <c r="I10453" s="423"/>
      <c r="J10453" s="424">
        <v>2.3E-3</v>
      </c>
      <c r="K10453" s="424"/>
      <c r="L10453" s="424"/>
    </row>
    <row r="10454" spans="1:12" ht="24" customHeight="1">
      <c r="A10454" s="300" t="s">
        <v>12986</v>
      </c>
      <c r="B10454" s="301" t="s">
        <v>13107</v>
      </c>
      <c r="C10454" s="300" t="s">
        <v>9</v>
      </c>
      <c r="D10454" s="300" t="s">
        <v>9000</v>
      </c>
      <c r="E10454" s="302" t="s">
        <v>51</v>
      </c>
      <c r="F10454" s="423" t="s">
        <v>13108</v>
      </c>
      <c r="G10454" s="423"/>
      <c r="H10454" s="423">
        <v>8.6580000000000001E-4</v>
      </c>
      <c r="I10454" s="423"/>
      <c r="J10454" s="424">
        <v>5.8999999999999999E-3</v>
      </c>
      <c r="K10454" s="424"/>
      <c r="L10454" s="424"/>
    </row>
    <row r="10455" spans="1:12" ht="24" customHeight="1">
      <c r="A10455" s="300" t="s">
        <v>12986</v>
      </c>
      <c r="B10455" s="301" t="s">
        <v>13109</v>
      </c>
      <c r="C10455" s="300" t="s">
        <v>9</v>
      </c>
      <c r="D10455" s="300" t="s">
        <v>9574</v>
      </c>
      <c r="E10455" s="302" t="s">
        <v>51</v>
      </c>
      <c r="F10455" s="423" t="s">
        <v>13110</v>
      </c>
      <c r="G10455" s="423"/>
      <c r="H10455" s="423">
        <v>2.7460000000000001E-4</v>
      </c>
      <c r="I10455" s="423"/>
      <c r="J10455" s="424">
        <v>2.3999999999999998E-3</v>
      </c>
      <c r="K10455" s="424"/>
      <c r="L10455" s="424"/>
    </row>
    <row r="10456" spans="1:12" ht="24" customHeight="1">
      <c r="A10456" s="300" t="s">
        <v>12986</v>
      </c>
      <c r="B10456" s="301" t="s">
        <v>13111</v>
      </c>
      <c r="C10456" s="300" t="s">
        <v>9</v>
      </c>
      <c r="D10456" s="300" t="s">
        <v>10714</v>
      </c>
      <c r="E10456" s="302" t="s">
        <v>93</v>
      </c>
      <c r="F10456" s="423" t="s">
        <v>13112</v>
      </c>
      <c r="G10456" s="423"/>
      <c r="H10456" s="423">
        <v>1.4430000000000001E-4</v>
      </c>
      <c r="I10456" s="423"/>
      <c r="J10456" s="424">
        <v>2.2000000000000001E-3</v>
      </c>
      <c r="K10456" s="424"/>
      <c r="L10456" s="424"/>
    </row>
    <row r="10457" spans="1:12" ht="24" customHeight="1">
      <c r="A10457" s="300" t="s">
        <v>12986</v>
      </c>
      <c r="B10457" s="301" t="s">
        <v>13113</v>
      </c>
      <c r="C10457" s="300" t="s">
        <v>9</v>
      </c>
      <c r="D10457" s="300" t="s">
        <v>10809</v>
      </c>
      <c r="E10457" s="302" t="s">
        <v>51</v>
      </c>
      <c r="F10457" s="423" t="s">
        <v>13114</v>
      </c>
      <c r="G10457" s="423"/>
      <c r="H10457" s="423">
        <v>1.4430000000000001E-4</v>
      </c>
      <c r="I10457" s="423"/>
      <c r="J10457" s="424">
        <v>1.6999999999999999E-3</v>
      </c>
      <c r="K10457" s="424"/>
      <c r="L10457" s="424"/>
    </row>
    <row r="10458" spans="1:12" ht="24" customHeight="1">
      <c r="A10458" s="300" t="s">
        <v>12986</v>
      </c>
      <c r="B10458" s="301" t="s">
        <v>13115</v>
      </c>
      <c r="C10458" s="300" t="s">
        <v>9</v>
      </c>
      <c r="D10458" s="300" t="s">
        <v>10810</v>
      </c>
      <c r="E10458" s="302" t="s">
        <v>51</v>
      </c>
      <c r="F10458" s="423" t="s">
        <v>13116</v>
      </c>
      <c r="G10458" s="423"/>
      <c r="H10458" s="423">
        <v>1.4430000000000001E-4</v>
      </c>
      <c r="I10458" s="423"/>
      <c r="J10458" s="424">
        <v>3.8E-3</v>
      </c>
      <c r="K10458" s="424"/>
      <c r="L10458" s="424"/>
    </row>
    <row r="10459" spans="1:12" ht="24" customHeight="1">
      <c r="A10459" s="300" t="s">
        <v>12986</v>
      </c>
      <c r="B10459" s="301" t="s">
        <v>13117</v>
      </c>
      <c r="C10459" s="300" t="s">
        <v>9</v>
      </c>
      <c r="D10459" s="300" t="s">
        <v>10837</v>
      </c>
      <c r="E10459" s="302" t="s">
        <v>51</v>
      </c>
      <c r="F10459" s="423" t="s">
        <v>13118</v>
      </c>
      <c r="G10459" s="423"/>
      <c r="H10459" s="423">
        <v>4.8999999999999997E-6</v>
      </c>
      <c r="I10459" s="423"/>
      <c r="J10459" s="424">
        <v>2.2000000000000001E-3</v>
      </c>
      <c r="K10459" s="424"/>
      <c r="L10459" s="424"/>
    </row>
    <row r="10460" spans="1:12" ht="24" customHeight="1">
      <c r="A10460" s="300" t="s">
        <v>12986</v>
      </c>
      <c r="B10460" s="301" t="s">
        <v>13003</v>
      </c>
      <c r="C10460" s="300" t="s">
        <v>9</v>
      </c>
      <c r="D10460" s="300" t="s">
        <v>7216</v>
      </c>
      <c r="E10460" s="302" t="s">
        <v>51</v>
      </c>
      <c r="F10460" s="423" t="s">
        <v>13004</v>
      </c>
      <c r="G10460" s="423"/>
      <c r="H10460" s="423">
        <v>2.8909999999999998E-4</v>
      </c>
      <c r="I10460" s="423"/>
      <c r="J10460" s="424">
        <v>9.7000000000000003E-3</v>
      </c>
      <c r="K10460" s="424"/>
      <c r="L10460" s="424"/>
    </row>
    <row r="10461" spans="1:12" ht="24" customHeight="1">
      <c r="A10461" s="300" t="s">
        <v>12986</v>
      </c>
      <c r="B10461" s="301" t="s">
        <v>13005</v>
      </c>
      <c r="C10461" s="300" t="s">
        <v>9</v>
      </c>
      <c r="D10461" s="300" t="s">
        <v>7393</v>
      </c>
      <c r="E10461" s="302" t="s">
        <v>12988</v>
      </c>
      <c r="F10461" s="423" t="s">
        <v>13006</v>
      </c>
      <c r="G10461" s="423"/>
      <c r="H10461" s="423">
        <v>1.739E-4</v>
      </c>
      <c r="I10461" s="423"/>
      <c r="J10461" s="424">
        <v>9.4000000000000004E-3</v>
      </c>
      <c r="K10461" s="424"/>
      <c r="L10461" s="424"/>
    </row>
    <row r="10462" spans="1:12" ht="24" customHeight="1">
      <c r="A10462" s="300" t="s">
        <v>12986</v>
      </c>
      <c r="B10462" s="301" t="s">
        <v>13007</v>
      </c>
      <c r="C10462" s="300" t="s">
        <v>9</v>
      </c>
      <c r="D10462" s="300" t="s">
        <v>10619</v>
      </c>
      <c r="E10462" s="302" t="s">
        <v>51</v>
      </c>
      <c r="F10462" s="423" t="s">
        <v>13008</v>
      </c>
      <c r="G10462" s="423"/>
      <c r="H10462" s="423">
        <v>1.349E-4</v>
      </c>
      <c r="I10462" s="423"/>
      <c r="J10462" s="424">
        <v>2.58E-2</v>
      </c>
      <c r="K10462" s="424"/>
      <c r="L10462" s="424"/>
    </row>
    <row r="10463" spans="1:12" ht="24" customHeight="1">
      <c r="A10463" s="300" t="s">
        <v>12986</v>
      </c>
      <c r="B10463" s="301" t="s">
        <v>13009</v>
      </c>
      <c r="C10463" s="300" t="s">
        <v>9</v>
      </c>
      <c r="D10463" s="300" t="s">
        <v>10769</v>
      </c>
      <c r="E10463" s="302" t="s">
        <v>51</v>
      </c>
      <c r="F10463" s="423" t="s">
        <v>13010</v>
      </c>
      <c r="G10463" s="423"/>
      <c r="H10463" s="423">
        <v>1.21251E-2</v>
      </c>
      <c r="I10463" s="423"/>
      <c r="J10463" s="424">
        <v>1.5299999999999999E-2</v>
      </c>
      <c r="K10463" s="424"/>
      <c r="L10463" s="424"/>
    </row>
    <row r="10464" spans="1:12" ht="24" customHeight="1">
      <c r="A10464" s="300" t="s">
        <v>12986</v>
      </c>
      <c r="B10464" s="301" t="s">
        <v>13011</v>
      </c>
      <c r="C10464" s="300" t="s">
        <v>9</v>
      </c>
      <c r="D10464" s="300" t="s">
        <v>10929</v>
      </c>
      <c r="E10464" s="302" t="s">
        <v>51</v>
      </c>
      <c r="F10464" s="423" t="s">
        <v>13012</v>
      </c>
      <c r="G10464" s="423"/>
      <c r="H10464" s="423">
        <v>1.169E-4</v>
      </c>
      <c r="I10464" s="423"/>
      <c r="J10464" s="424">
        <v>1.7600000000000001E-2</v>
      </c>
      <c r="K10464" s="424"/>
      <c r="L10464" s="424"/>
    </row>
    <row r="10465" spans="1:12" ht="17.100000000000001" customHeight="1">
      <c r="A10465" s="298"/>
      <c r="B10465" s="298"/>
      <c r="C10465" s="298"/>
      <c r="D10465" s="298"/>
      <c r="E10465" s="298"/>
      <c r="F10465" s="298"/>
      <c r="G10465" s="298"/>
      <c r="H10465" s="298"/>
      <c r="I10465" s="298"/>
      <c r="J10465" s="298" t="s">
        <v>12992</v>
      </c>
      <c r="K10465" s="298"/>
      <c r="L10465" s="298" t="s">
        <v>15259</v>
      </c>
    </row>
    <row r="10466" spans="1:12">
      <c r="A10466" s="414" t="s">
        <v>13056</v>
      </c>
      <c r="B10466" s="414"/>
      <c r="C10466" s="414"/>
      <c r="D10466" s="414"/>
      <c r="E10466" s="414"/>
      <c r="F10466" s="414"/>
      <c r="G10466" s="414"/>
      <c r="H10466" s="414"/>
      <c r="I10466" s="294"/>
      <c r="J10466" s="294"/>
      <c r="K10466" s="294"/>
      <c r="L10466" s="294"/>
    </row>
    <row r="10467" spans="1:12" ht="17.100000000000001" customHeight="1">
      <c r="A10467" s="294" t="s">
        <v>12978</v>
      </c>
      <c r="B10467" s="298" t="s">
        <v>12979</v>
      </c>
      <c r="C10467" s="294" t="s">
        <v>12980</v>
      </c>
      <c r="D10467" s="294" t="s">
        <v>12981</v>
      </c>
      <c r="E10467" s="299" t="s">
        <v>12982</v>
      </c>
      <c r="F10467" s="413" t="s">
        <v>12983</v>
      </c>
      <c r="G10467" s="413"/>
      <c r="H10467" s="413" t="s">
        <v>12984</v>
      </c>
      <c r="I10467" s="413"/>
      <c r="J10467" s="413" t="s">
        <v>12985</v>
      </c>
      <c r="K10467" s="413"/>
      <c r="L10467" s="413"/>
    </row>
    <row r="10468" spans="1:12" ht="24" customHeight="1">
      <c r="A10468" s="300" t="s">
        <v>12986</v>
      </c>
      <c r="B10468" s="301" t="s">
        <v>13057</v>
      </c>
      <c r="C10468" s="300" t="s">
        <v>9</v>
      </c>
      <c r="D10468" s="300" t="s">
        <v>12549</v>
      </c>
      <c r="E10468" s="302" t="s">
        <v>27</v>
      </c>
      <c r="F10468" s="423" t="s">
        <v>12948</v>
      </c>
      <c r="G10468" s="423"/>
      <c r="H10468" s="423">
        <v>0.10848149999999999</v>
      </c>
      <c r="I10468" s="423"/>
      <c r="J10468" s="424">
        <v>7.0499999999999993E-2</v>
      </c>
      <c r="K10468" s="424"/>
      <c r="L10468" s="424"/>
    </row>
    <row r="10469" spans="1:12" ht="17.100000000000001" customHeight="1">
      <c r="A10469" s="298"/>
      <c r="B10469" s="298"/>
      <c r="C10469" s="298"/>
      <c r="D10469" s="298"/>
      <c r="E10469" s="298"/>
      <c r="F10469" s="298"/>
      <c r="G10469" s="298"/>
      <c r="H10469" s="298"/>
      <c r="I10469" s="298"/>
      <c r="J10469" s="298" t="s">
        <v>12992</v>
      </c>
      <c r="K10469" s="298"/>
      <c r="L10469" s="298" t="s">
        <v>12952</v>
      </c>
    </row>
    <row r="10470" spans="1:12">
      <c r="A10470" s="414" t="s">
        <v>13058</v>
      </c>
      <c r="B10470" s="414"/>
      <c r="C10470" s="414"/>
      <c r="D10470" s="414"/>
      <c r="E10470" s="414"/>
      <c r="F10470" s="414"/>
      <c r="G10470" s="414"/>
      <c r="H10470" s="414"/>
      <c r="I10470" s="294"/>
      <c r="J10470" s="294"/>
      <c r="K10470" s="294"/>
      <c r="L10470" s="294"/>
    </row>
    <row r="10471" spans="1:12" ht="17.100000000000001" customHeight="1">
      <c r="A10471" s="294" t="s">
        <v>12978</v>
      </c>
      <c r="B10471" s="298" t="s">
        <v>12979</v>
      </c>
      <c r="C10471" s="294" t="s">
        <v>12980</v>
      </c>
      <c r="D10471" s="294" t="s">
        <v>12981</v>
      </c>
      <c r="E10471" s="299" t="s">
        <v>12982</v>
      </c>
      <c r="F10471" s="413" t="s">
        <v>12983</v>
      </c>
      <c r="G10471" s="413"/>
      <c r="H10471" s="413" t="s">
        <v>12984</v>
      </c>
      <c r="I10471" s="413"/>
      <c r="J10471" s="413" t="s">
        <v>12985</v>
      </c>
      <c r="K10471" s="413"/>
      <c r="L10471" s="413"/>
    </row>
    <row r="10472" spans="1:12" ht="24" customHeight="1">
      <c r="A10472" s="300" t="s">
        <v>12986</v>
      </c>
      <c r="B10472" s="301" t="s">
        <v>13059</v>
      </c>
      <c r="C10472" s="300" t="s">
        <v>9</v>
      </c>
      <c r="D10472" s="300" t="s">
        <v>12535</v>
      </c>
      <c r="E10472" s="302" t="s">
        <v>27</v>
      </c>
      <c r="F10472" s="423" t="s">
        <v>12936</v>
      </c>
      <c r="G10472" s="423"/>
      <c r="H10472" s="423">
        <v>0.10848149999999999</v>
      </c>
      <c r="I10472" s="423"/>
      <c r="J10472" s="424">
        <v>5.4000000000000003E-3</v>
      </c>
      <c r="K10472" s="424"/>
      <c r="L10472" s="424"/>
    </row>
    <row r="10473" spans="1:12" ht="17.100000000000001" customHeight="1">
      <c r="A10473" s="298"/>
      <c r="B10473" s="298"/>
      <c r="C10473" s="298"/>
      <c r="D10473" s="298"/>
      <c r="E10473" s="298"/>
      <c r="F10473" s="298"/>
      <c r="G10473" s="298"/>
      <c r="H10473" s="298"/>
      <c r="I10473" s="298"/>
      <c r="J10473" s="298" t="s">
        <v>12992</v>
      </c>
      <c r="K10473" s="298"/>
      <c r="L10473" s="298" t="s">
        <v>12904</v>
      </c>
    </row>
    <row r="10474" spans="1:12">
      <c r="A10474" s="414" t="s">
        <v>13060</v>
      </c>
      <c r="B10474" s="414"/>
      <c r="C10474" s="414"/>
      <c r="D10474" s="414"/>
      <c r="E10474" s="414"/>
      <c r="F10474" s="414"/>
      <c r="G10474" s="414"/>
      <c r="H10474" s="414"/>
      <c r="I10474" s="294"/>
      <c r="J10474" s="294"/>
      <c r="K10474" s="294"/>
      <c r="L10474" s="294"/>
    </row>
    <row r="10475" spans="1:12" ht="17.100000000000001" customHeight="1">
      <c r="A10475" s="294" t="s">
        <v>12978</v>
      </c>
      <c r="B10475" s="298" t="s">
        <v>12979</v>
      </c>
      <c r="C10475" s="294" t="s">
        <v>12980</v>
      </c>
      <c r="D10475" s="294" t="s">
        <v>12981</v>
      </c>
      <c r="E10475" s="299" t="s">
        <v>12982</v>
      </c>
      <c r="F10475" s="413" t="s">
        <v>12983</v>
      </c>
      <c r="G10475" s="413"/>
      <c r="H10475" s="413" t="s">
        <v>12984</v>
      </c>
      <c r="I10475" s="413"/>
      <c r="J10475" s="413" t="s">
        <v>12985</v>
      </c>
      <c r="K10475" s="413"/>
      <c r="L10475" s="413"/>
    </row>
    <row r="10476" spans="1:12" ht="24" customHeight="1">
      <c r="A10476" s="300" t="s">
        <v>12986</v>
      </c>
      <c r="B10476" s="301" t="s">
        <v>13061</v>
      </c>
      <c r="C10476" s="300" t="s">
        <v>9</v>
      </c>
      <c r="D10476" s="300" t="s">
        <v>12522</v>
      </c>
      <c r="E10476" s="302" t="s">
        <v>27</v>
      </c>
      <c r="F10476" s="423" t="s">
        <v>12964</v>
      </c>
      <c r="G10476" s="423"/>
      <c r="H10476" s="423">
        <v>0.10848149999999999</v>
      </c>
      <c r="I10476" s="423"/>
      <c r="J10476" s="424">
        <v>0.27450000000000002</v>
      </c>
      <c r="K10476" s="424"/>
      <c r="L10476" s="424"/>
    </row>
    <row r="10477" spans="1:12" ht="24" customHeight="1">
      <c r="A10477" s="300" t="s">
        <v>12986</v>
      </c>
      <c r="B10477" s="301" t="s">
        <v>13062</v>
      </c>
      <c r="C10477" s="300" t="s">
        <v>9</v>
      </c>
      <c r="D10477" s="300" t="s">
        <v>12527</v>
      </c>
      <c r="E10477" s="302" t="s">
        <v>27</v>
      </c>
      <c r="F10477" s="423" t="s">
        <v>13063</v>
      </c>
      <c r="G10477" s="423"/>
      <c r="H10477" s="423">
        <v>0.10848149999999999</v>
      </c>
      <c r="I10477" s="423"/>
      <c r="J10477" s="424">
        <v>3.6900000000000002E-2</v>
      </c>
      <c r="K10477" s="424"/>
      <c r="L10477" s="424"/>
    </row>
    <row r="10478" spans="1:12" ht="17.100000000000001" customHeight="1">
      <c r="A10478" s="298"/>
      <c r="B10478" s="298"/>
      <c r="C10478" s="298"/>
      <c r="D10478" s="298"/>
      <c r="E10478" s="298"/>
      <c r="F10478" s="298"/>
      <c r="G10478" s="298"/>
      <c r="H10478" s="298"/>
      <c r="I10478" s="298"/>
      <c r="J10478" s="298" t="s">
        <v>12992</v>
      </c>
      <c r="K10478" s="298"/>
      <c r="L10478" s="298" t="s">
        <v>12957</v>
      </c>
    </row>
    <row r="10479" spans="1:12" ht="17.100000000000001" customHeight="1">
      <c r="A10479" s="294" t="s">
        <v>13014</v>
      </c>
      <c r="B10479" s="294"/>
      <c r="C10479" s="294"/>
      <c r="D10479" s="294"/>
      <c r="E10479" s="294"/>
      <c r="F10479" s="294"/>
      <c r="G10479" s="294"/>
      <c r="H10479" s="294"/>
      <c r="I10479" s="294"/>
      <c r="J10479" s="294"/>
      <c r="K10479" s="294"/>
      <c r="L10479" s="294"/>
    </row>
    <row r="10480" spans="1:12" ht="17.100000000000001" customHeight="1">
      <c r="A10480" s="298"/>
      <c r="B10480" s="298"/>
      <c r="C10480" s="298"/>
      <c r="D10480" s="298"/>
      <c r="E10480" s="298"/>
      <c r="F10480" s="298"/>
      <c r="G10480" s="298"/>
      <c r="H10480" s="298"/>
      <c r="I10480" s="298"/>
      <c r="J10480" s="298" t="s">
        <v>13015</v>
      </c>
      <c r="K10480" s="298"/>
      <c r="L10480" s="298" t="s">
        <v>15260</v>
      </c>
    </row>
    <row r="10481" spans="1:12" ht="17.100000000000001" customHeight="1">
      <c r="A10481" s="298"/>
      <c r="B10481" s="298"/>
      <c r="C10481" s="298"/>
      <c r="D10481" s="298"/>
      <c r="E10481" s="298"/>
      <c r="F10481" s="298"/>
      <c r="G10481" s="298"/>
      <c r="H10481" s="298"/>
      <c r="I10481" s="298"/>
      <c r="J10481" s="298" t="s">
        <v>13017</v>
      </c>
      <c r="K10481" s="298" t="s">
        <v>13018</v>
      </c>
      <c r="L10481" s="298" t="s">
        <v>15261</v>
      </c>
    </row>
    <row r="10482" spans="1:12" ht="17.100000000000001" customHeight="1">
      <c r="A10482" s="298"/>
      <c r="B10482" s="298"/>
      <c r="C10482" s="298"/>
      <c r="D10482" s="298"/>
      <c r="E10482" s="298"/>
      <c r="F10482" s="298"/>
      <c r="G10482" s="298"/>
      <c r="H10482" s="298"/>
      <c r="I10482" s="298"/>
      <c r="J10482" s="298" t="s">
        <v>13020</v>
      </c>
      <c r="K10482" s="298"/>
      <c r="L10482" s="298" t="s">
        <v>13911</v>
      </c>
    </row>
    <row r="10483" spans="1:12" ht="17.100000000000001" customHeight="1">
      <c r="A10483" s="298"/>
      <c r="B10483" s="298"/>
      <c r="C10483" s="298"/>
      <c r="D10483" s="298"/>
      <c r="E10483" s="298"/>
      <c r="F10483" s="298"/>
      <c r="G10483" s="298"/>
      <c r="H10483" s="298"/>
      <c r="I10483" s="298"/>
      <c r="J10483" s="298" t="s">
        <v>13022</v>
      </c>
      <c r="K10483" s="298" t="s">
        <v>12974</v>
      </c>
      <c r="L10483" s="298" t="s">
        <v>15262</v>
      </c>
    </row>
    <row r="10484" spans="1:12" ht="17.100000000000001" customHeight="1">
      <c r="A10484" s="298"/>
      <c r="B10484" s="298"/>
      <c r="C10484" s="298"/>
      <c r="D10484" s="298"/>
      <c r="E10484" s="298"/>
      <c r="F10484" s="298"/>
      <c r="G10484" s="298"/>
      <c r="H10484" s="298"/>
      <c r="I10484" s="298"/>
      <c r="J10484" s="298" t="s">
        <v>13024</v>
      </c>
      <c r="K10484" s="298"/>
      <c r="L10484" s="298" t="s">
        <v>15263</v>
      </c>
    </row>
    <row r="10485" spans="1:12" ht="30" customHeight="1">
      <c r="A10485" s="299"/>
      <c r="B10485" s="299"/>
      <c r="C10485" s="299"/>
      <c r="D10485" s="299"/>
      <c r="E10485" s="299"/>
      <c r="F10485" s="299"/>
      <c r="G10485" s="299"/>
      <c r="H10485" s="299"/>
      <c r="I10485" s="299"/>
      <c r="J10485" s="299"/>
      <c r="K10485" s="299"/>
      <c r="L10485" s="299"/>
    </row>
    <row r="10486" spans="1:12" ht="36" customHeight="1">
      <c r="A10486" s="295" t="s">
        <v>15264</v>
      </c>
      <c r="B10486" s="296" t="s">
        <v>15265</v>
      </c>
      <c r="C10486" s="295" t="s">
        <v>9</v>
      </c>
      <c r="D10486" s="295" t="s">
        <v>2586</v>
      </c>
      <c r="E10486" s="297" t="s">
        <v>20</v>
      </c>
      <c r="F10486" s="296"/>
      <c r="G10486" s="296"/>
      <c r="H10486" s="296"/>
      <c r="I10486" s="296"/>
      <c r="J10486" s="296"/>
      <c r="K10486" s="296"/>
      <c r="L10486" s="296"/>
    </row>
    <row r="10487" spans="1:12">
      <c r="A10487" s="414" t="s">
        <v>12977</v>
      </c>
      <c r="B10487" s="414"/>
      <c r="C10487" s="414"/>
      <c r="D10487" s="414"/>
      <c r="E10487" s="414"/>
      <c r="F10487" s="414"/>
      <c r="G10487" s="414"/>
      <c r="H10487" s="414"/>
      <c r="I10487" s="294"/>
      <c r="J10487" s="294"/>
      <c r="K10487" s="294"/>
      <c r="L10487" s="294"/>
    </row>
    <row r="10488" spans="1:12" ht="17.100000000000001" customHeight="1">
      <c r="A10488" s="294" t="s">
        <v>12978</v>
      </c>
      <c r="B10488" s="298" t="s">
        <v>12979</v>
      </c>
      <c r="C10488" s="294" t="s">
        <v>12980</v>
      </c>
      <c r="D10488" s="294" t="s">
        <v>12981</v>
      </c>
      <c r="E10488" s="299" t="s">
        <v>12982</v>
      </c>
      <c r="F10488" s="413" t="s">
        <v>12983</v>
      </c>
      <c r="G10488" s="413"/>
      <c r="H10488" s="413" t="s">
        <v>12984</v>
      </c>
      <c r="I10488" s="413"/>
      <c r="J10488" s="413" t="s">
        <v>12985</v>
      </c>
      <c r="K10488" s="413"/>
      <c r="L10488" s="413"/>
    </row>
    <row r="10489" spans="1:12" ht="24" customHeight="1">
      <c r="A10489" s="300" t="s">
        <v>12986</v>
      </c>
      <c r="B10489" s="301" t="s">
        <v>13085</v>
      </c>
      <c r="C10489" s="300" t="s">
        <v>9</v>
      </c>
      <c r="D10489" s="300" t="s">
        <v>7909</v>
      </c>
      <c r="E10489" s="302" t="s">
        <v>51</v>
      </c>
      <c r="F10489" s="423" t="s">
        <v>13086</v>
      </c>
      <c r="G10489" s="423"/>
      <c r="H10489" s="423">
        <v>3.5179999999999999E-4</v>
      </c>
      <c r="I10489" s="423"/>
      <c r="J10489" s="424">
        <v>3.6600000000000001E-2</v>
      </c>
      <c r="K10489" s="424"/>
      <c r="L10489" s="424"/>
    </row>
    <row r="10490" spans="1:12" ht="24" customHeight="1">
      <c r="A10490" s="300" t="s">
        <v>12986</v>
      </c>
      <c r="B10490" s="301" t="s">
        <v>13087</v>
      </c>
      <c r="C10490" s="300" t="s">
        <v>9</v>
      </c>
      <c r="D10490" s="300" t="s">
        <v>8873</v>
      </c>
      <c r="E10490" s="302" t="s">
        <v>51</v>
      </c>
      <c r="F10490" s="423" t="s">
        <v>13088</v>
      </c>
      <c r="G10490" s="423"/>
      <c r="H10490" s="423">
        <v>3.3599999999999997E-5</v>
      </c>
      <c r="I10490" s="423"/>
      <c r="J10490" s="424">
        <v>2.92E-2</v>
      </c>
      <c r="K10490" s="424"/>
      <c r="L10490" s="424"/>
    </row>
    <row r="10491" spans="1:12" ht="48" customHeight="1">
      <c r="A10491" s="300" t="s">
        <v>12986</v>
      </c>
      <c r="B10491" s="301" t="s">
        <v>13089</v>
      </c>
      <c r="C10491" s="300" t="s">
        <v>9</v>
      </c>
      <c r="D10491" s="300" t="s">
        <v>9227</v>
      </c>
      <c r="E10491" s="302" t="s">
        <v>51</v>
      </c>
      <c r="F10491" s="423" t="s">
        <v>13090</v>
      </c>
      <c r="G10491" s="423"/>
      <c r="H10491" s="423">
        <v>2.3499999999999999E-5</v>
      </c>
      <c r="I10491" s="423"/>
      <c r="J10491" s="424">
        <v>3.1399999999999997E-2</v>
      </c>
      <c r="K10491" s="424"/>
      <c r="L10491" s="424"/>
    </row>
    <row r="10492" spans="1:12" ht="24" customHeight="1">
      <c r="A10492" s="300" t="s">
        <v>12986</v>
      </c>
      <c r="B10492" s="301" t="s">
        <v>13091</v>
      </c>
      <c r="C10492" s="300" t="s">
        <v>9</v>
      </c>
      <c r="D10492" s="300" t="s">
        <v>9580</v>
      </c>
      <c r="E10492" s="302" t="s">
        <v>51</v>
      </c>
      <c r="F10492" s="423" t="s">
        <v>13092</v>
      </c>
      <c r="G10492" s="423"/>
      <c r="H10492" s="423">
        <v>2.2900000000000001E-5</v>
      </c>
      <c r="I10492" s="423"/>
      <c r="J10492" s="424">
        <v>2.0500000000000001E-2</v>
      </c>
      <c r="K10492" s="424"/>
      <c r="L10492" s="424"/>
    </row>
    <row r="10493" spans="1:12" ht="24" customHeight="1">
      <c r="A10493" s="300" t="s">
        <v>12986</v>
      </c>
      <c r="B10493" s="301" t="s">
        <v>12987</v>
      </c>
      <c r="C10493" s="300" t="s">
        <v>9</v>
      </c>
      <c r="D10493" s="300" t="s">
        <v>9831</v>
      </c>
      <c r="E10493" s="302" t="s">
        <v>12988</v>
      </c>
      <c r="F10493" s="423" t="s">
        <v>12989</v>
      </c>
      <c r="G10493" s="423"/>
      <c r="H10493" s="423">
        <v>8.1413000000000006E-3</v>
      </c>
      <c r="I10493" s="423"/>
      <c r="J10493" s="424">
        <v>8.2400000000000001E-2</v>
      </c>
      <c r="K10493" s="424"/>
      <c r="L10493" s="424"/>
    </row>
    <row r="10494" spans="1:12" ht="36" customHeight="1">
      <c r="A10494" s="300" t="s">
        <v>12986</v>
      </c>
      <c r="B10494" s="301" t="s">
        <v>12990</v>
      </c>
      <c r="C10494" s="300" t="s">
        <v>9</v>
      </c>
      <c r="D10494" s="300" t="s">
        <v>11426</v>
      </c>
      <c r="E10494" s="302" t="s">
        <v>51</v>
      </c>
      <c r="F10494" s="423" t="s">
        <v>12991</v>
      </c>
      <c r="G10494" s="423"/>
      <c r="H10494" s="423">
        <v>4.2670000000000002E-4</v>
      </c>
      <c r="I10494" s="423"/>
      <c r="J10494" s="424">
        <v>5.6399999999999999E-2</v>
      </c>
      <c r="K10494" s="424"/>
      <c r="L10494" s="424"/>
    </row>
    <row r="10495" spans="1:12" ht="17.100000000000001" customHeight="1">
      <c r="A10495" s="298"/>
      <c r="B10495" s="298"/>
      <c r="C10495" s="298"/>
      <c r="D10495" s="298"/>
      <c r="E10495" s="298"/>
      <c r="F10495" s="298"/>
      <c r="G10495" s="298"/>
      <c r="H10495" s="298"/>
      <c r="I10495" s="298"/>
      <c r="J10495" s="298" t="s">
        <v>12992</v>
      </c>
      <c r="K10495" s="298"/>
      <c r="L10495" s="298" t="s">
        <v>13313</v>
      </c>
    </row>
    <row r="10496" spans="1:12">
      <c r="A10496" s="414" t="s">
        <v>12994</v>
      </c>
      <c r="B10496" s="414"/>
      <c r="C10496" s="414"/>
      <c r="D10496" s="414"/>
      <c r="E10496" s="414"/>
      <c r="F10496" s="414"/>
      <c r="G10496" s="414"/>
      <c r="H10496" s="414"/>
      <c r="I10496" s="294"/>
      <c r="J10496" s="294"/>
      <c r="K10496" s="294"/>
      <c r="L10496" s="294"/>
    </row>
    <row r="10497" spans="1:12" ht="17.100000000000001" customHeight="1">
      <c r="A10497" s="294" t="s">
        <v>12978</v>
      </c>
      <c r="B10497" s="298" t="s">
        <v>12979</v>
      </c>
      <c r="C10497" s="294" t="s">
        <v>12980</v>
      </c>
      <c r="D10497" s="294" t="s">
        <v>12981</v>
      </c>
      <c r="E10497" s="299" t="s">
        <v>12982</v>
      </c>
      <c r="F10497" s="413" t="s">
        <v>12983</v>
      </c>
      <c r="G10497" s="413"/>
      <c r="H10497" s="413" t="s">
        <v>12984</v>
      </c>
      <c r="I10497" s="413"/>
      <c r="J10497" s="413" t="s">
        <v>12985</v>
      </c>
      <c r="K10497" s="413"/>
      <c r="L10497" s="413"/>
    </row>
    <row r="10498" spans="1:12" ht="24" customHeight="1">
      <c r="A10498" s="300" t="s">
        <v>12986</v>
      </c>
      <c r="B10498" s="301" t="s">
        <v>13193</v>
      </c>
      <c r="C10498" s="300" t="s">
        <v>9</v>
      </c>
      <c r="D10498" s="300" t="s">
        <v>7200</v>
      </c>
      <c r="E10498" s="302" t="s">
        <v>27</v>
      </c>
      <c r="F10498" s="423" t="s">
        <v>13194</v>
      </c>
      <c r="G10498" s="423"/>
      <c r="H10498" s="423">
        <v>0.30364340000000001</v>
      </c>
      <c r="I10498" s="423"/>
      <c r="J10498" s="424">
        <v>1.5455000000000001</v>
      </c>
      <c r="K10498" s="424"/>
      <c r="L10498" s="424"/>
    </row>
    <row r="10499" spans="1:12" ht="24" customHeight="1">
      <c r="A10499" s="300" t="s">
        <v>12986</v>
      </c>
      <c r="B10499" s="301" t="s">
        <v>13195</v>
      </c>
      <c r="C10499" s="300" t="s">
        <v>9</v>
      </c>
      <c r="D10499" s="300" t="s">
        <v>8821</v>
      </c>
      <c r="E10499" s="302" t="s">
        <v>27</v>
      </c>
      <c r="F10499" s="423" t="s">
        <v>13196</v>
      </c>
      <c r="G10499" s="423"/>
      <c r="H10499" s="423">
        <v>0.30364340000000001</v>
      </c>
      <c r="I10499" s="423"/>
      <c r="J10499" s="424">
        <v>2.1831999999999998</v>
      </c>
      <c r="K10499" s="424"/>
      <c r="L10499" s="424"/>
    </row>
    <row r="10500" spans="1:12" ht="17.100000000000001" customHeight="1">
      <c r="A10500" s="298"/>
      <c r="B10500" s="298"/>
      <c r="C10500" s="298"/>
      <c r="D10500" s="298"/>
      <c r="E10500" s="298"/>
      <c r="F10500" s="298"/>
      <c r="G10500" s="298"/>
      <c r="H10500" s="298"/>
      <c r="I10500" s="298"/>
      <c r="J10500" s="298" t="s">
        <v>12992</v>
      </c>
      <c r="K10500" s="298"/>
      <c r="L10500" s="298" t="s">
        <v>15266</v>
      </c>
    </row>
    <row r="10501" spans="1:12">
      <c r="A10501" s="414" t="s">
        <v>12998</v>
      </c>
      <c r="B10501" s="414"/>
      <c r="C10501" s="414"/>
      <c r="D10501" s="414"/>
      <c r="E10501" s="414"/>
      <c r="F10501" s="414"/>
      <c r="G10501" s="414"/>
      <c r="H10501" s="414"/>
      <c r="I10501" s="294"/>
      <c r="J10501" s="294"/>
      <c r="K10501" s="294"/>
      <c r="L10501" s="294"/>
    </row>
    <row r="10502" spans="1:12" ht="17.100000000000001" customHeight="1">
      <c r="A10502" s="294" t="s">
        <v>12978</v>
      </c>
      <c r="B10502" s="298" t="s">
        <v>12979</v>
      </c>
      <c r="C10502" s="294" t="s">
        <v>12980</v>
      </c>
      <c r="D10502" s="294" t="s">
        <v>12981</v>
      </c>
      <c r="E10502" s="299" t="s">
        <v>12982</v>
      </c>
      <c r="F10502" s="413" t="s">
        <v>12983</v>
      </c>
      <c r="G10502" s="413"/>
      <c r="H10502" s="413" t="s">
        <v>12984</v>
      </c>
      <c r="I10502" s="413"/>
      <c r="J10502" s="413" t="s">
        <v>12985</v>
      </c>
      <c r="K10502" s="413"/>
      <c r="L10502" s="413"/>
    </row>
    <row r="10503" spans="1:12" ht="24" customHeight="1">
      <c r="A10503" s="300" t="s">
        <v>12986</v>
      </c>
      <c r="B10503" s="301" t="s">
        <v>13353</v>
      </c>
      <c r="C10503" s="300" t="s">
        <v>9</v>
      </c>
      <c r="D10503" s="300" t="s">
        <v>9576</v>
      </c>
      <c r="E10503" s="302" t="s">
        <v>51</v>
      </c>
      <c r="F10503" s="423" t="s">
        <v>12914</v>
      </c>
      <c r="G10503" s="423"/>
      <c r="H10503" s="423">
        <v>0.1</v>
      </c>
      <c r="I10503" s="423"/>
      <c r="J10503" s="424">
        <v>0.16</v>
      </c>
      <c r="K10503" s="424"/>
      <c r="L10503" s="424"/>
    </row>
    <row r="10504" spans="1:12" ht="24" customHeight="1">
      <c r="A10504" s="300" t="s">
        <v>12986</v>
      </c>
      <c r="B10504" s="301" t="s">
        <v>13354</v>
      </c>
      <c r="C10504" s="300" t="s">
        <v>9</v>
      </c>
      <c r="D10504" s="300" t="s">
        <v>11686</v>
      </c>
      <c r="E10504" s="302" t="s">
        <v>20</v>
      </c>
      <c r="F10504" s="423" t="s">
        <v>13355</v>
      </c>
      <c r="G10504" s="423"/>
      <c r="H10504" s="423">
        <v>1.05</v>
      </c>
      <c r="I10504" s="423"/>
      <c r="J10504" s="424">
        <v>3.15</v>
      </c>
      <c r="K10504" s="424"/>
      <c r="L10504" s="424"/>
    </row>
    <row r="10505" spans="1:12" ht="24" customHeight="1">
      <c r="A10505" s="300" t="s">
        <v>12986</v>
      </c>
      <c r="B10505" s="301" t="s">
        <v>13099</v>
      </c>
      <c r="C10505" s="300" t="s">
        <v>9</v>
      </c>
      <c r="D10505" s="300" t="s">
        <v>7224</v>
      </c>
      <c r="E10505" s="302" t="s">
        <v>51</v>
      </c>
      <c r="F10505" s="423" t="s">
        <v>13100</v>
      </c>
      <c r="G10505" s="423"/>
      <c r="H10505" s="423">
        <v>4.1555999999999997E-3</v>
      </c>
      <c r="I10505" s="423"/>
      <c r="J10505" s="424">
        <v>3.8199999999999998E-2</v>
      </c>
      <c r="K10505" s="424"/>
      <c r="L10505" s="424"/>
    </row>
    <row r="10506" spans="1:12" ht="24" customHeight="1">
      <c r="A10506" s="300" t="s">
        <v>12986</v>
      </c>
      <c r="B10506" s="301" t="s">
        <v>13101</v>
      </c>
      <c r="C10506" s="300" t="s">
        <v>9</v>
      </c>
      <c r="D10506" s="300" t="s">
        <v>7359</v>
      </c>
      <c r="E10506" s="302" t="s">
        <v>51</v>
      </c>
      <c r="F10506" s="423" t="s">
        <v>13102</v>
      </c>
      <c r="G10506" s="423"/>
      <c r="H10506" s="423">
        <v>1.3410000000000001E-4</v>
      </c>
      <c r="I10506" s="423"/>
      <c r="J10506" s="424">
        <v>1.72E-2</v>
      </c>
      <c r="K10506" s="424"/>
      <c r="L10506" s="424"/>
    </row>
    <row r="10507" spans="1:12" ht="24" customHeight="1">
      <c r="A10507" s="300" t="s">
        <v>12986</v>
      </c>
      <c r="B10507" s="301" t="s">
        <v>13103</v>
      </c>
      <c r="C10507" s="300" t="s">
        <v>9</v>
      </c>
      <c r="D10507" s="300" t="s">
        <v>8851</v>
      </c>
      <c r="E10507" s="302" t="s">
        <v>51</v>
      </c>
      <c r="F10507" s="423" t="s">
        <v>13104</v>
      </c>
      <c r="G10507" s="423"/>
      <c r="H10507" s="423">
        <v>1.0730000000000001E-4</v>
      </c>
      <c r="I10507" s="423"/>
      <c r="J10507" s="424">
        <v>2.0799999999999999E-2</v>
      </c>
      <c r="K10507" s="424"/>
      <c r="L10507" s="424"/>
    </row>
    <row r="10508" spans="1:12" ht="24" customHeight="1">
      <c r="A10508" s="300" t="s">
        <v>12986</v>
      </c>
      <c r="B10508" s="301" t="s">
        <v>13105</v>
      </c>
      <c r="C10508" s="300" t="s">
        <v>9</v>
      </c>
      <c r="D10508" s="300" t="s">
        <v>8852</v>
      </c>
      <c r="E10508" s="302" t="s">
        <v>51</v>
      </c>
      <c r="F10508" s="423" t="s">
        <v>13106</v>
      </c>
      <c r="G10508" s="423"/>
      <c r="H10508" s="423">
        <v>2.2900000000000001E-5</v>
      </c>
      <c r="I10508" s="423"/>
      <c r="J10508" s="424">
        <v>1.26E-2</v>
      </c>
      <c r="K10508" s="424"/>
      <c r="L10508" s="424"/>
    </row>
    <row r="10509" spans="1:12" ht="24" customHeight="1">
      <c r="A10509" s="300" t="s">
        <v>12986</v>
      </c>
      <c r="B10509" s="301" t="s">
        <v>13107</v>
      </c>
      <c r="C10509" s="300" t="s">
        <v>9</v>
      </c>
      <c r="D10509" s="300" t="s">
        <v>9000</v>
      </c>
      <c r="E10509" s="302" t="s">
        <v>51</v>
      </c>
      <c r="F10509" s="423" t="s">
        <v>13108</v>
      </c>
      <c r="G10509" s="423"/>
      <c r="H10509" s="423">
        <v>4.7298000000000001E-3</v>
      </c>
      <c r="I10509" s="423"/>
      <c r="J10509" s="424">
        <v>3.2000000000000001E-2</v>
      </c>
      <c r="K10509" s="424"/>
      <c r="L10509" s="424"/>
    </row>
    <row r="10510" spans="1:12" ht="24" customHeight="1">
      <c r="A10510" s="300" t="s">
        <v>12986</v>
      </c>
      <c r="B10510" s="301" t="s">
        <v>13109</v>
      </c>
      <c r="C10510" s="300" t="s">
        <v>9</v>
      </c>
      <c r="D10510" s="300" t="s">
        <v>9574</v>
      </c>
      <c r="E10510" s="302" t="s">
        <v>51</v>
      </c>
      <c r="F10510" s="423" t="s">
        <v>13110</v>
      </c>
      <c r="G10510" s="423"/>
      <c r="H10510" s="423">
        <v>1.5E-3</v>
      </c>
      <c r="I10510" s="423"/>
      <c r="J10510" s="424">
        <v>1.32E-2</v>
      </c>
      <c r="K10510" s="424"/>
      <c r="L10510" s="424"/>
    </row>
    <row r="10511" spans="1:12" ht="24" customHeight="1">
      <c r="A10511" s="300" t="s">
        <v>12986</v>
      </c>
      <c r="B10511" s="301" t="s">
        <v>13111</v>
      </c>
      <c r="C10511" s="300" t="s">
        <v>9</v>
      </c>
      <c r="D10511" s="300" t="s">
        <v>10714</v>
      </c>
      <c r="E10511" s="302" t="s">
        <v>93</v>
      </c>
      <c r="F10511" s="423" t="s">
        <v>13112</v>
      </c>
      <c r="G10511" s="423"/>
      <c r="H10511" s="423">
        <v>7.8830000000000002E-4</v>
      </c>
      <c r="I10511" s="423"/>
      <c r="J10511" s="424">
        <v>1.2E-2</v>
      </c>
      <c r="K10511" s="424"/>
      <c r="L10511" s="424"/>
    </row>
    <row r="10512" spans="1:12" ht="24" customHeight="1">
      <c r="A10512" s="300" t="s">
        <v>12986</v>
      </c>
      <c r="B10512" s="301" t="s">
        <v>13113</v>
      </c>
      <c r="C10512" s="300" t="s">
        <v>9</v>
      </c>
      <c r="D10512" s="300" t="s">
        <v>10809</v>
      </c>
      <c r="E10512" s="302" t="s">
        <v>51</v>
      </c>
      <c r="F10512" s="423" t="s">
        <v>13114</v>
      </c>
      <c r="G10512" s="423"/>
      <c r="H10512" s="423">
        <v>7.8830000000000002E-4</v>
      </c>
      <c r="I10512" s="423"/>
      <c r="J10512" s="424">
        <v>9.4999999999999998E-3</v>
      </c>
      <c r="K10512" s="424"/>
      <c r="L10512" s="424"/>
    </row>
    <row r="10513" spans="1:12" ht="24" customHeight="1">
      <c r="A10513" s="300" t="s">
        <v>12986</v>
      </c>
      <c r="B10513" s="301" t="s">
        <v>13115</v>
      </c>
      <c r="C10513" s="300" t="s">
        <v>9</v>
      </c>
      <c r="D10513" s="300" t="s">
        <v>10810</v>
      </c>
      <c r="E10513" s="302" t="s">
        <v>51</v>
      </c>
      <c r="F10513" s="423" t="s">
        <v>13116</v>
      </c>
      <c r="G10513" s="423"/>
      <c r="H10513" s="423">
        <v>7.8830000000000002E-4</v>
      </c>
      <c r="I10513" s="423"/>
      <c r="J10513" s="424">
        <v>2.1000000000000001E-2</v>
      </c>
      <c r="K10513" s="424"/>
      <c r="L10513" s="424"/>
    </row>
    <row r="10514" spans="1:12" ht="24" customHeight="1">
      <c r="A10514" s="300" t="s">
        <v>12986</v>
      </c>
      <c r="B10514" s="301" t="s">
        <v>13117</v>
      </c>
      <c r="C10514" s="300" t="s">
        <v>9</v>
      </c>
      <c r="D10514" s="300" t="s">
        <v>10837</v>
      </c>
      <c r="E10514" s="302" t="s">
        <v>51</v>
      </c>
      <c r="F10514" s="423" t="s">
        <v>13118</v>
      </c>
      <c r="G10514" s="423"/>
      <c r="H10514" s="423">
        <v>2.69E-5</v>
      </c>
      <c r="I10514" s="423"/>
      <c r="J10514" s="424">
        <v>1.2E-2</v>
      </c>
      <c r="K10514" s="424"/>
      <c r="L10514" s="424"/>
    </row>
    <row r="10515" spans="1:12" ht="24" customHeight="1">
      <c r="A10515" s="300" t="s">
        <v>12986</v>
      </c>
      <c r="B10515" s="301" t="s">
        <v>13003</v>
      </c>
      <c r="C10515" s="300" t="s">
        <v>9</v>
      </c>
      <c r="D10515" s="300" t="s">
        <v>7216</v>
      </c>
      <c r="E10515" s="302" t="s">
        <v>51</v>
      </c>
      <c r="F10515" s="423" t="s">
        <v>13004</v>
      </c>
      <c r="G10515" s="423"/>
      <c r="H10515" s="423">
        <v>1.5788E-3</v>
      </c>
      <c r="I10515" s="423"/>
      <c r="J10515" s="424">
        <v>5.2699999999999997E-2</v>
      </c>
      <c r="K10515" s="424"/>
      <c r="L10515" s="424"/>
    </row>
    <row r="10516" spans="1:12" ht="24" customHeight="1">
      <c r="A10516" s="300" t="s">
        <v>12986</v>
      </c>
      <c r="B10516" s="301" t="s">
        <v>13005</v>
      </c>
      <c r="C10516" s="300" t="s">
        <v>9</v>
      </c>
      <c r="D10516" s="300" t="s">
        <v>7393</v>
      </c>
      <c r="E10516" s="302" t="s">
        <v>12988</v>
      </c>
      <c r="F10516" s="423" t="s">
        <v>13006</v>
      </c>
      <c r="G10516" s="423"/>
      <c r="H10516" s="423">
        <v>9.4990000000000005E-4</v>
      </c>
      <c r="I10516" s="423"/>
      <c r="J10516" s="424">
        <v>5.1299999999999998E-2</v>
      </c>
      <c r="K10516" s="424"/>
      <c r="L10516" s="424"/>
    </row>
    <row r="10517" spans="1:12" ht="24" customHeight="1">
      <c r="A10517" s="300" t="s">
        <v>12986</v>
      </c>
      <c r="B10517" s="301" t="s">
        <v>13007</v>
      </c>
      <c r="C10517" s="300" t="s">
        <v>9</v>
      </c>
      <c r="D10517" s="300" t="s">
        <v>10619</v>
      </c>
      <c r="E10517" s="302" t="s">
        <v>51</v>
      </c>
      <c r="F10517" s="423" t="s">
        <v>13008</v>
      </c>
      <c r="G10517" s="423"/>
      <c r="H10517" s="423">
        <v>7.3680000000000002E-4</v>
      </c>
      <c r="I10517" s="423"/>
      <c r="J10517" s="424">
        <v>0.1409</v>
      </c>
      <c r="K10517" s="424"/>
      <c r="L10517" s="424"/>
    </row>
    <row r="10518" spans="1:12" ht="24" customHeight="1">
      <c r="A10518" s="300" t="s">
        <v>12986</v>
      </c>
      <c r="B10518" s="301" t="s">
        <v>13009</v>
      </c>
      <c r="C10518" s="300" t="s">
        <v>9</v>
      </c>
      <c r="D10518" s="300" t="s">
        <v>10769</v>
      </c>
      <c r="E10518" s="302" t="s">
        <v>51</v>
      </c>
      <c r="F10518" s="423" t="s">
        <v>13010</v>
      </c>
      <c r="G10518" s="423"/>
      <c r="H10518" s="423">
        <v>6.6233700000000006E-2</v>
      </c>
      <c r="I10518" s="423"/>
      <c r="J10518" s="424">
        <v>8.3500000000000005E-2</v>
      </c>
      <c r="K10518" s="424"/>
      <c r="L10518" s="424"/>
    </row>
    <row r="10519" spans="1:12" ht="24" customHeight="1">
      <c r="A10519" s="300" t="s">
        <v>12986</v>
      </c>
      <c r="B10519" s="301" t="s">
        <v>13011</v>
      </c>
      <c r="C10519" s="300" t="s">
        <v>9</v>
      </c>
      <c r="D10519" s="300" t="s">
        <v>10929</v>
      </c>
      <c r="E10519" s="302" t="s">
        <v>51</v>
      </c>
      <c r="F10519" s="423" t="s">
        <v>13012</v>
      </c>
      <c r="G10519" s="423"/>
      <c r="H10519" s="423">
        <v>6.3860000000000002E-4</v>
      </c>
      <c r="I10519" s="423"/>
      <c r="J10519" s="424">
        <v>9.6100000000000005E-2</v>
      </c>
      <c r="K10519" s="424"/>
      <c r="L10519" s="424"/>
    </row>
    <row r="10520" spans="1:12" ht="17.100000000000001" customHeight="1">
      <c r="A10520" s="298"/>
      <c r="B10520" s="298"/>
      <c r="C10520" s="298"/>
      <c r="D10520" s="298"/>
      <c r="E10520" s="298"/>
      <c r="F10520" s="298"/>
      <c r="G10520" s="298"/>
      <c r="H10520" s="298"/>
      <c r="I10520" s="298"/>
      <c r="J10520" s="298" t="s">
        <v>12992</v>
      </c>
      <c r="K10520" s="298"/>
      <c r="L10520" s="298" t="s">
        <v>13461</v>
      </c>
    </row>
    <row r="10521" spans="1:12">
      <c r="A10521" s="414" t="s">
        <v>13056</v>
      </c>
      <c r="B10521" s="414"/>
      <c r="C10521" s="414"/>
      <c r="D10521" s="414"/>
      <c r="E10521" s="414"/>
      <c r="F10521" s="414"/>
      <c r="G10521" s="414"/>
      <c r="H10521" s="414"/>
      <c r="I10521" s="294"/>
      <c r="J10521" s="294"/>
      <c r="K10521" s="294"/>
      <c r="L10521" s="294"/>
    </row>
    <row r="10522" spans="1:12" ht="17.100000000000001" customHeight="1">
      <c r="A10522" s="294" t="s">
        <v>12978</v>
      </c>
      <c r="B10522" s="298" t="s">
        <v>12979</v>
      </c>
      <c r="C10522" s="294" t="s">
        <v>12980</v>
      </c>
      <c r="D10522" s="294" t="s">
        <v>12981</v>
      </c>
      <c r="E10522" s="299" t="s">
        <v>12982</v>
      </c>
      <c r="F10522" s="413" t="s">
        <v>12983</v>
      </c>
      <c r="G10522" s="413"/>
      <c r="H10522" s="413" t="s">
        <v>12984</v>
      </c>
      <c r="I10522" s="413"/>
      <c r="J10522" s="413" t="s">
        <v>12985</v>
      </c>
      <c r="K10522" s="413"/>
      <c r="L10522" s="413"/>
    </row>
    <row r="10523" spans="1:12" ht="24" customHeight="1">
      <c r="A10523" s="300" t="s">
        <v>12986</v>
      </c>
      <c r="B10523" s="301" t="s">
        <v>13057</v>
      </c>
      <c r="C10523" s="300" t="s">
        <v>9</v>
      </c>
      <c r="D10523" s="300" t="s">
        <v>12549</v>
      </c>
      <c r="E10523" s="302" t="s">
        <v>27</v>
      </c>
      <c r="F10523" s="423" t="s">
        <v>12948</v>
      </c>
      <c r="G10523" s="423"/>
      <c r="H10523" s="423">
        <v>0.59258549999999999</v>
      </c>
      <c r="I10523" s="423"/>
      <c r="J10523" s="424">
        <v>0.38519999999999999</v>
      </c>
      <c r="K10523" s="424"/>
      <c r="L10523" s="424"/>
    </row>
    <row r="10524" spans="1:12" ht="17.100000000000001" customHeight="1">
      <c r="A10524" s="298"/>
      <c r="B10524" s="298"/>
      <c r="C10524" s="298"/>
      <c r="D10524" s="298"/>
      <c r="E10524" s="298"/>
      <c r="F10524" s="298"/>
      <c r="G10524" s="298"/>
      <c r="H10524" s="298"/>
      <c r="I10524" s="298"/>
      <c r="J10524" s="298" t="s">
        <v>12992</v>
      </c>
      <c r="K10524" s="298"/>
      <c r="L10524" s="298" t="s">
        <v>13275</v>
      </c>
    </row>
    <row r="10525" spans="1:12">
      <c r="A10525" s="414" t="s">
        <v>13058</v>
      </c>
      <c r="B10525" s="414"/>
      <c r="C10525" s="414"/>
      <c r="D10525" s="414"/>
      <c r="E10525" s="414"/>
      <c r="F10525" s="414"/>
      <c r="G10525" s="414"/>
      <c r="H10525" s="414"/>
      <c r="I10525" s="294"/>
      <c r="J10525" s="294"/>
      <c r="K10525" s="294"/>
      <c r="L10525" s="294"/>
    </row>
    <row r="10526" spans="1:12" ht="17.100000000000001" customHeight="1">
      <c r="A10526" s="294" t="s">
        <v>12978</v>
      </c>
      <c r="B10526" s="298" t="s">
        <v>12979</v>
      </c>
      <c r="C10526" s="294" t="s">
        <v>12980</v>
      </c>
      <c r="D10526" s="294" t="s">
        <v>12981</v>
      </c>
      <c r="E10526" s="299" t="s">
        <v>12982</v>
      </c>
      <c r="F10526" s="413" t="s">
        <v>12983</v>
      </c>
      <c r="G10526" s="413"/>
      <c r="H10526" s="413" t="s">
        <v>12984</v>
      </c>
      <c r="I10526" s="413"/>
      <c r="J10526" s="413" t="s">
        <v>12985</v>
      </c>
      <c r="K10526" s="413"/>
      <c r="L10526" s="413"/>
    </row>
    <row r="10527" spans="1:12" ht="24" customHeight="1">
      <c r="A10527" s="300" t="s">
        <v>12986</v>
      </c>
      <c r="B10527" s="301" t="s">
        <v>13059</v>
      </c>
      <c r="C10527" s="300" t="s">
        <v>9</v>
      </c>
      <c r="D10527" s="300" t="s">
        <v>12535</v>
      </c>
      <c r="E10527" s="302" t="s">
        <v>27</v>
      </c>
      <c r="F10527" s="423" t="s">
        <v>12936</v>
      </c>
      <c r="G10527" s="423"/>
      <c r="H10527" s="423">
        <v>0.59258549999999999</v>
      </c>
      <c r="I10527" s="423"/>
      <c r="J10527" s="424">
        <v>2.9600000000000001E-2</v>
      </c>
      <c r="K10527" s="424"/>
      <c r="L10527" s="424"/>
    </row>
    <row r="10528" spans="1:12" ht="17.100000000000001" customHeight="1">
      <c r="A10528" s="298"/>
      <c r="B10528" s="298"/>
      <c r="C10528" s="298"/>
      <c r="D10528" s="298"/>
      <c r="E10528" s="298"/>
      <c r="F10528" s="298"/>
      <c r="G10528" s="298"/>
      <c r="H10528" s="298"/>
      <c r="I10528" s="298"/>
      <c r="J10528" s="298" t="s">
        <v>12992</v>
      </c>
      <c r="K10528" s="298"/>
      <c r="L10528" s="298" t="s">
        <v>12929</v>
      </c>
    </row>
    <row r="10529" spans="1:12">
      <c r="A10529" s="414" t="s">
        <v>13060</v>
      </c>
      <c r="B10529" s="414"/>
      <c r="C10529" s="414"/>
      <c r="D10529" s="414"/>
      <c r="E10529" s="414"/>
      <c r="F10529" s="414"/>
      <c r="G10529" s="414"/>
      <c r="H10529" s="414"/>
      <c r="I10529" s="294"/>
      <c r="J10529" s="294"/>
      <c r="K10529" s="294"/>
      <c r="L10529" s="294"/>
    </row>
    <row r="10530" spans="1:12" ht="17.100000000000001" customHeight="1">
      <c r="A10530" s="294" t="s">
        <v>12978</v>
      </c>
      <c r="B10530" s="298" t="s">
        <v>12979</v>
      </c>
      <c r="C10530" s="294" t="s">
        <v>12980</v>
      </c>
      <c r="D10530" s="294" t="s">
        <v>12981</v>
      </c>
      <c r="E10530" s="299" t="s">
        <v>12982</v>
      </c>
      <c r="F10530" s="413" t="s">
        <v>12983</v>
      </c>
      <c r="G10530" s="413"/>
      <c r="H10530" s="413" t="s">
        <v>12984</v>
      </c>
      <c r="I10530" s="413"/>
      <c r="J10530" s="413" t="s">
        <v>12985</v>
      </c>
      <c r="K10530" s="413"/>
      <c r="L10530" s="413"/>
    </row>
    <row r="10531" spans="1:12" ht="24" customHeight="1">
      <c r="A10531" s="300" t="s">
        <v>12986</v>
      </c>
      <c r="B10531" s="301" t="s">
        <v>13061</v>
      </c>
      <c r="C10531" s="300" t="s">
        <v>9</v>
      </c>
      <c r="D10531" s="300" t="s">
        <v>12522</v>
      </c>
      <c r="E10531" s="302" t="s">
        <v>27</v>
      </c>
      <c r="F10531" s="423" t="s">
        <v>12964</v>
      </c>
      <c r="G10531" s="423"/>
      <c r="H10531" s="423">
        <v>0.59258549999999999</v>
      </c>
      <c r="I10531" s="423"/>
      <c r="J10531" s="424">
        <v>1.4992000000000001</v>
      </c>
      <c r="K10531" s="424"/>
      <c r="L10531" s="424"/>
    </row>
    <row r="10532" spans="1:12" ht="24" customHeight="1">
      <c r="A10532" s="300" t="s">
        <v>12986</v>
      </c>
      <c r="B10532" s="301" t="s">
        <v>13062</v>
      </c>
      <c r="C10532" s="300" t="s">
        <v>9</v>
      </c>
      <c r="D10532" s="300" t="s">
        <v>12527</v>
      </c>
      <c r="E10532" s="302" t="s">
        <v>27</v>
      </c>
      <c r="F10532" s="423" t="s">
        <v>13063</v>
      </c>
      <c r="G10532" s="423"/>
      <c r="H10532" s="423">
        <v>0.59258549999999999</v>
      </c>
      <c r="I10532" s="423"/>
      <c r="J10532" s="424">
        <v>0.20150000000000001</v>
      </c>
      <c r="K10532" s="424"/>
      <c r="L10532" s="424"/>
    </row>
    <row r="10533" spans="1:12" ht="17.100000000000001" customHeight="1">
      <c r="A10533" s="298"/>
      <c r="B10533" s="298"/>
      <c r="C10533" s="298"/>
      <c r="D10533" s="298"/>
      <c r="E10533" s="298"/>
      <c r="F10533" s="298"/>
      <c r="G10533" s="298"/>
      <c r="H10533" s="298"/>
      <c r="I10533" s="298"/>
      <c r="J10533" s="298" t="s">
        <v>12992</v>
      </c>
      <c r="K10533" s="298"/>
      <c r="L10533" s="298" t="s">
        <v>14268</v>
      </c>
    </row>
    <row r="10534" spans="1:12" ht="17.100000000000001" customHeight="1">
      <c r="A10534" s="294" t="s">
        <v>13014</v>
      </c>
      <c r="B10534" s="294"/>
      <c r="C10534" s="294"/>
      <c r="D10534" s="294"/>
      <c r="E10534" s="294"/>
      <c r="F10534" s="294"/>
      <c r="G10534" s="294"/>
      <c r="H10534" s="294"/>
      <c r="I10534" s="294"/>
      <c r="J10534" s="294"/>
      <c r="K10534" s="294"/>
      <c r="L10534" s="294"/>
    </row>
    <row r="10535" spans="1:12" ht="17.100000000000001" customHeight="1">
      <c r="A10535" s="298"/>
      <c r="B10535" s="298"/>
      <c r="C10535" s="298"/>
      <c r="D10535" s="298"/>
      <c r="E10535" s="298"/>
      <c r="F10535" s="298"/>
      <c r="G10535" s="298"/>
      <c r="H10535" s="298"/>
      <c r="I10535" s="298"/>
      <c r="J10535" s="298" t="s">
        <v>13015</v>
      </c>
      <c r="K10535" s="298"/>
      <c r="L10535" s="298" t="s">
        <v>15267</v>
      </c>
    </row>
    <row r="10536" spans="1:12" ht="17.100000000000001" customHeight="1">
      <c r="A10536" s="298"/>
      <c r="B10536" s="298"/>
      <c r="C10536" s="298"/>
      <c r="D10536" s="298"/>
      <c r="E10536" s="298"/>
      <c r="F10536" s="298"/>
      <c r="G10536" s="298"/>
      <c r="H10536" s="298"/>
      <c r="I10536" s="298"/>
      <c r="J10536" s="298" t="s">
        <v>13017</v>
      </c>
      <c r="K10536" s="298" t="s">
        <v>13018</v>
      </c>
      <c r="L10536" s="298" t="s">
        <v>15268</v>
      </c>
    </row>
    <row r="10537" spans="1:12" ht="17.100000000000001" customHeight="1">
      <c r="A10537" s="298"/>
      <c r="B10537" s="298"/>
      <c r="C10537" s="298"/>
      <c r="D10537" s="298"/>
      <c r="E10537" s="298"/>
      <c r="F10537" s="298"/>
      <c r="G10537" s="298"/>
      <c r="H10537" s="298"/>
      <c r="I10537" s="298"/>
      <c r="J10537" s="298" t="s">
        <v>13020</v>
      </c>
      <c r="K10537" s="298"/>
      <c r="L10537" s="298" t="s">
        <v>15269</v>
      </c>
    </row>
    <row r="10538" spans="1:12" ht="17.100000000000001" customHeight="1">
      <c r="A10538" s="298"/>
      <c r="B10538" s="298"/>
      <c r="C10538" s="298"/>
      <c r="D10538" s="298"/>
      <c r="E10538" s="298"/>
      <c r="F10538" s="298"/>
      <c r="G10538" s="298"/>
      <c r="H10538" s="298"/>
      <c r="I10538" s="298"/>
      <c r="J10538" s="298" t="s">
        <v>13022</v>
      </c>
      <c r="K10538" s="298" t="s">
        <v>12974</v>
      </c>
      <c r="L10538" s="298" t="s">
        <v>15270</v>
      </c>
    </row>
    <row r="10539" spans="1:12" ht="17.100000000000001" customHeight="1">
      <c r="A10539" s="298"/>
      <c r="B10539" s="298"/>
      <c r="C10539" s="298"/>
      <c r="D10539" s="298"/>
      <c r="E10539" s="298"/>
      <c r="F10539" s="298"/>
      <c r="G10539" s="298"/>
      <c r="H10539" s="298"/>
      <c r="I10539" s="298"/>
      <c r="J10539" s="298" t="s">
        <v>13024</v>
      </c>
      <c r="K10539" s="298"/>
      <c r="L10539" s="298" t="s">
        <v>15271</v>
      </c>
    </row>
    <row r="10540" spans="1:12" ht="30" customHeight="1">
      <c r="A10540" s="299"/>
      <c r="B10540" s="299"/>
      <c r="C10540" s="299"/>
      <c r="D10540" s="299"/>
      <c r="E10540" s="299"/>
      <c r="F10540" s="299"/>
      <c r="G10540" s="299"/>
      <c r="H10540" s="299"/>
      <c r="I10540" s="299"/>
      <c r="J10540" s="299"/>
      <c r="K10540" s="299"/>
      <c r="L10540" s="299"/>
    </row>
    <row r="10541" spans="1:12" ht="36" customHeight="1">
      <c r="A10541" s="295" t="s">
        <v>15272</v>
      </c>
      <c r="B10541" s="296" t="s">
        <v>15273</v>
      </c>
      <c r="C10541" s="295" t="s">
        <v>9</v>
      </c>
      <c r="D10541" s="295" t="s">
        <v>1646</v>
      </c>
      <c r="E10541" s="297" t="s">
        <v>51</v>
      </c>
      <c r="F10541" s="296"/>
      <c r="G10541" s="296"/>
      <c r="H10541" s="296"/>
      <c r="I10541" s="296"/>
      <c r="J10541" s="296"/>
      <c r="K10541" s="296"/>
      <c r="L10541" s="296"/>
    </row>
    <row r="10542" spans="1:12">
      <c r="A10542" s="414" t="s">
        <v>12977</v>
      </c>
      <c r="B10542" s="414"/>
      <c r="C10542" s="414"/>
      <c r="D10542" s="414"/>
      <c r="E10542" s="414"/>
      <c r="F10542" s="414"/>
      <c r="G10542" s="414"/>
      <c r="H10542" s="414"/>
      <c r="I10542" s="294"/>
      <c r="J10542" s="294"/>
      <c r="K10542" s="294"/>
      <c r="L10542" s="294"/>
    </row>
    <row r="10543" spans="1:12" ht="17.100000000000001" customHeight="1">
      <c r="A10543" s="294" t="s">
        <v>12978</v>
      </c>
      <c r="B10543" s="298" t="s">
        <v>12979</v>
      </c>
      <c r="C10543" s="294" t="s">
        <v>12980</v>
      </c>
      <c r="D10543" s="294" t="s">
        <v>12981</v>
      </c>
      <c r="E10543" s="299" t="s">
        <v>12982</v>
      </c>
      <c r="F10543" s="413" t="s">
        <v>12983</v>
      </c>
      <c r="G10543" s="413"/>
      <c r="H10543" s="413" t="s">
        <v>12984</v>
      </c>
      <c r="I10543" s="413"/>
      <c r="J10543" s="413" t="s">
        <v>12985</v>
      </c>
      <c r="K10543" s="413"/>
      <c r="L10543" s="413"/>
    </row>
    <row r="10544" spans="1:12" ht="24" customHeight="1">
      <c r="A10544" s="300" t="s">
        <v>12986</v>
      </c>
      <c r="B10544" s="301" t="s">
        <v>13085</v>
      </c>
      <c r="C10544" s="300" t="s">
        <v>9</v>
      </c>
      <c r="D10544" s="300" t="s">
        <v>7909</v>
      </c>
      <c r="E10544" s="302" t="s">
        <v>51</v>
      </c>
      <c r="F10544" s="423" t="s">
        <v>13086</v>
      </c>
      <c r="G10544" s="423"/>
      <c r="H10544" s="423">
        <v>9.3200000000000002E-5</v>
      </c>
      <c r="I10544" s="423"/>
      <c r="J10544" s="424">
        <v>9.7000000000000003E-3</v>
      </c>
      <c r="K10544" s="424"/>
      <c r="L10544" s="424"/>
    </row>
    <row r="10545" spans="1:12" ht="24" customHeight="1">
      <c r="A10545" s="300" t="s">
        <v>12986</v>
      </c>
      <c r="B10545" s="301" t="s">
        <v>13087</v>
      </c>
      <c r="C10545" s="300" t="s">
        <v>9</v>
      </c>
      <c r="D10545" s="300" t="s">
        <v>8873</v>
      </c>
      <c r="E10545" s="302" t="s">
        <v>51</v>
      </c>
      <c r="F10545" s="423" t="s">
        <v>13088</v>
      </c>
      <c r="G10545" s="423"/>
      <c r="H10545" s="423">
        <v>8.8999999999999995E-6</v>
      </c>
      <c r="I10545" s="423"/>
      <c r="J10545" s="424">
        <v>7.7000000000000002E-3</v>
      </c>
      <c r="K10545" s="424"/>
      <c r="L10545" s="424"/>
    </row>
    <row r="10546" spans="1:12" ht="48" customHeight="1">
      <c r="A10546" s="300" t="s">
        <v>12986</v>
      </c>
      <c r="B10546" s="301" t="s">
        <v>13089</v>
      </c>
      <c r="C10546" s="300" t="s">
        <v>9</v>
      </c>
      <c r="D10546" s="300" t="s">
        <v>9227</v>
      </c>
      <c r="E10546" s="302" t="s">
        <v>51</v>
      </c>
      <c r="F10546" s="423" t="s">
        <v>13090</v>
      </c>
      <c r="G10546" s="423"/>
      <c r="H10546" s="423">
        <v>6.2999999999999998E-6</v>
      </c>
      <c r="I10546" s="423"/>
      <c r="J10546" s="424">
        <v>8.3999999999999995E-3</v>
      </c>
      <c r="K10546" s="424"/>
      <c r="L10546" s="424"/>
    </row>
    <row r="10547" spans="1:12" ht="24" customHeight="1">
      <c r="A10547" s="300" t="s">
        <v>12986</v>
      </c>
      <c r="B10547" s="301" t="s">
        <v>13091</v>
      </c>
      <c r="C10547" s="300" t="s">
        <v>9</v>
      </c>
      <c r="D10547" s="300" t="s">
        <v>9580</v>
      </c>
      <c r="E10547" s="302" t="s">
        <v>51</v>
      </c>
      <c r="F10547" s="423" t="s">
        <v>13092</v>
      </c>
      <c r="G10547" s="423"/>
      <c r="H10547" s="423">
        <v>6.1999999999999999E-6</v>
      </c>
      <c r="I10547" s="423"/>
      <c r="J10547" s="424">
        <v>5.5999999999999999E-3</v>
      </c>
      <c r="K10547" s="424"/>
      <c r="L10547" s="424"/>
    </row>
    <row r="10548" spans="1:12" ht="24" customHeight="1">
      <c r="A10548" s="300" t="s">
        <v>12986</v>
      </c>
      <c r="B10548" s="301" t="s">
        <v>12987</v>
      </c>
      <c r="C10548" s="300" t="s">
        <v>9</v>
      </c>
      <c r="D10548" s="300" t="s">
        <v>9831</v>
      </c>
      <c r="E10548" s="302" t="s">
        <v>12988</v>
      </c>
      <c r="F10548" s="423" t="s">
        <v>12989</v>
      </c>
      <c r="G10548" s="423"/>
      <c r="H10548" s="423">
        <v>2.1595999999999998E-3</v>
      </c>
      <c r="I10548" s="423"/>
      <c r="J10548" s="424">
        <v>2.1899999999999999E-2</v>
      </c>
      <c r="K10548" s="424"/>
      <c r="L10548" s="424"/>
    </row>
    <row r="10549" spans="1:12" ht="36" customHeight="1">
      <c r="A10549" s="300" t="s">
        <v>12986</v>
      </c>
      <c r="B10549" s="301" t="s">
        <v>12990</v>
      </c>
      <c r="C10549" s="300" t="s">
        <v>9</v>
      </c>
      <c r="D10549" s="300" t="s">
        <v>11426</v>
      </c>
      <c r="E10549" s="302" t="s">
        <v>51</v>
      </c>
      <c r="F10549" s="423" t="s">
        <v>12991</v>
      </c>
      <c r="G10549" s="423"/>
      <c r="H10549" s="423">
        <v>1.132E-4</v>
      </c>
      <c r="I10549" s="423"/>
      <c r="J10549" s="424">
        <v>1.4999999999999999E-2</v>
      </c>
      <c r="K10549" s="424"/>
      <c r="L10549" s="424"/>
    </row>
    <row r="10550" spans="1:12" ht="17.100000000000001" customHeight="1">
      <c r="A10550" s="298"/>
      <c r="B10550" s="298"/>
      <c r="C10550" s="298"/>
      <c r="D10550" s="298"/>
      <c r="E10550" s="298"/>
      <c r="F10550" s="298"/>
      <c r="G10550" s="298"/>
      <c r="H10550" s="298"/>
      <c r="I10550" s="298"/>
      <c r="J10550" s="298" t="s">
        <v>12992</v>
      </c>
      <c r="K10550" s="298"/>
      <c r="L10550" s="298" t="s">
        <v>12952</v>
      </c>
    </row>
    <row r="10551" spans="1:12">
      <c r="A10551" s="414" t="s">
        <v>12994</v>
      </c>
      <c r="B10551" s="414"/>
      <c r="C10551" s="414"/>
      <c r="D10551" s="414"/>
      <c r="E10551" s="414"/>
      <c r="F10551" s="414"/>
      <c r="G10551" s="414"/>
      <c r="H10551" s="414"/>
      <c r="I10551" s="294"/>
      <c r="J10551" s="294"/>
      <c r="K10551" s="294"/>
      <c r="L10551" s="294"/>
    </row>
    <row r="10552" spans="1:12" ht="17.100000000000001" customHeight="1">
      <c r="A10552" s="294" t="s">
        <v>12978</v>
      </c>
      <c r="B10552" s="298" t="s">
        <v>12979</v>
      </c>
      <c r="C10552" s="294" t="s">
        <v>12980</v>
      </c>
      <c r="D10552" s="294" t="s">
        <v>12981</v>
      </c>
      <c r="E10552" s="299" t="s">
        <v>12982</v>
      </c>
      <c r="F10552" s="413" t="s">
        <v>12983</v>
      </c>
      <c r="G10552" s="413"/>
      <c r="H10552" s="413" t="s">
        <v>12984</v>
      </c>
      <c r="I10552" s="413"/>
      <c r="J10552" s="413" t="s">
        <v>12985</v>
      </c>
      <c r="K10552" s="413"/>
      <c r="L10552" s="413"/>
    </row>
    <row r="10553" spans="1:12" ht="24" customHeight="1">
      <c r="A10553" s="300" t="s">
        <v>12986</v>
      </c>
      <c r="B10553" s="301" t="s">
        <v>13195</v>
      </c>
      <c r="C10553" s="300" t="s">
        <v>9</v>
      </c>
      <c r="D10553" s="300" t="s">
        <v>8821</v>
      </c>
      <c r="E10553" s="302" t="s">
        <v>27</v>
      </c>
      <c r="F10553" s="423" t="s">
        <v>13196</v>
      </c>
      <c r="G10553" s="423"/>
      <c r="H10553" s="423">
        <v>0.1215272</v>
      </c>
      <c r="I10553" s="423"/>
      <c r="J10553" s="424">
        <v>0.87380000000000002</v>
      </c>
      <c r="K10553" s="424"/>
      <c r="L10553" s="424"/>
    </row>
    <row r="10554" spans="1:12" ht="24" customHeight="1">
      <c r="A10554" s="300" t="s">
        <v>12986</v>
      </c>
      <c r="B10554" s="301" t="s">
        <v>13093</v>
      </c>
      <c r="C10554" s="300" t="s">
        <v>9</v>
      </c>
      <c r="D10554" s="300" t="s">
        <v>10857</v>
      </c>
      <c r="E10554" s="302" t="s">
        <v>27</v>
      </c>
      <c r="F10554" s="423" t="s">
        <v>13094</v>
      </c>
      <c r="G10554" s="423"/>
      <c r="H10554" s="423">
        <v>4.06129E-2</v>
      </c>
      <c r="I10554" s="423"/>
      <c r="J10554" s="424">
        <v>0.21</v>
      </c>
      <c r="K10554" s="424"/>
      <c r="L10554" s="424"/>
    </row>
    <row r="10555" spans="1:12" ht="17.100000000000001" customHeight="1">
      <c r="A10555" s="298"/>
      <c r="B10555" s="298"/>
      <c r="C10555" s="298"/>
      <c r="D10555" s="298"/>
      <c r="E10555" s="298"/>
      <c r="F10555" s="298"/>
      <c r="G10555" s="298"/>
      <c r="H10555" s="298"/>
      <c r="I10555" s="298"/>
      <c r="J10555" s="298" t="s">
        <v>12992</v>
      </c>
      <c r="K10555" s="298"/>
      <c r="L10555" s="298" t="s">
        <v>12942</v>
      </c>
    </row>
    <row r="10556" spans="1:12">
      <c r="A10556" s="414" t="s">
        <v>12998</v>
      </c>
      <c r="B10556" s="414"/>
      <c r="C10556" s="414"/>
      <c r="D10556" s="414"/>
      <c r="E10556" s="414"/>
      <c r="F10556" s="414"/>
      <c r="G10556" s="414"/>
      <c r="H10556" s="414"/>
      <c r="I10556" s="294"/>
      <c r="J10556" s="294"/>
      <c r="K10556" s="294"/>
      <c r="L10556" s="294"/>
    </row>
    <row r="10557" spans="1:12" ht="17.100000000000001" customHeight="1">
      <c r="A10557" s="294" t="s">
        <v>12978</v>
      </c>
      <c r="B10557" s="298" t="s">
        <v>12979</v>
      </c>
      <c r="C10557" s="294" t="s">
        <v>12980</v>
      </c>
      <c r="D10557" s="294" t="s">
        <v>12981</v>
      </c>
      <c r="E10557" s="299" t="s">
        <v>12982</v>
      </c>
      <c r="F10557" s="413" t="s">
        <v>12983</v>
      </c>
      <c r="G10557" s="413"/>
      <c r="H10557" s="413" t="s">
        <v>12984</v>
      </c>
      <c r="I10557" s="413"/>
      <c r="J10557" s="413" t="s">
        <v>12985</v>
      </c>
      <c r="K10557" s="413"/>
      <c r="L10557" s="413"/>
    </row>
    <row r="10558" spans="1:12" ht="24" customHeight="1">
      <c r="A10558" s="300" t="s">
        <v>12986</v>
      </c>
      <c r="B10558" s="301" t="s">
        <v>13394</v>
      </c>
      <c r="C10558" s="300" t="s">
        <v>9</v>
      </c>
      <c r="D10558" s="300" t="s">
        <v>9012</v>
      </c>
      <c r="E10558" s="302" t="s">
        <v>51</v>
      </c>
      <c r="F10558" s="423" t="s">
        <v>13395</v>
      </c>
      <c r="G10558" s="423"/>
      <c r="H10558" s="423">
        <v>0.04</v>
      </c>
      <c r="I10558" s="423"/>
      <c r="J10558" s="424">
        <v>0.15</v>
      </c>
      <c r="K10558" s="424"/>
      <c r="L10558" s="424"/>
    </row>
    <row r="10559" spans="1:12" ht="24" customHeight="1">
      <c r="A10559" s="300" t="s">
        <v>12986</v>
      </c>
      <c r="B10559" s="301" t="s">
        <v>13410</v>
      </c>
      <c r="C10559" s="300" t="s">
        <v>9</v>
      </c>
      <c r="D10559" s="300" t="s">
        <v>11862</v>
      </c>
      <c r="E10559" s="302" t="s">
        <v>51</v>
      </c>
      <c r="F10559" s="423" t="s">
        <v>13411</v>
      </c>
      <c r="G10559" s="423"/>
      <c r="H10559" s="423">
        <v>1</v>
      </c>
      <c r="I10559" s="423"/>
      <c r="J10559" s="424">
        <v>3.59</v>
      </c>
      <c r="K10559" s="424"/>
      <c r="L10559" s="424"/>
    </row>
    <row r="10560" spans="1:12" ht="24" customHeight="1">
      <c r="A10560" s="300" t="s">
        <v>12986</v>
      </c>
      <c r="B10560" s="301" t="s">
        <v>13099</v>
      </c>
      <c r="C10560" s="300" t="s">
        <v>9</v>
      </c>
      <c r="D10560" s="300" t="s">
        <v>7224</v>
      </c>
      <c r="E10560" s="302" t="s">
        <v>51</v>
      </c>
      <c r="F10560" s="423" t="s">
        <v>13100</v>
      </c>
      <c r="G10560" s="423"/>
      <c r="H10560" s="423">
        <v>1.1022E-3</v>
      </c>
      <c r="I10560" s="423"/>
      <c r="J10560" s="424">
        <v>1.01E-2</v>
      </c>
      <c r="K10560" s="424"/>
      <c r="L10560" s="424"/>
    </row>
    <row r="10561" spans="1:12" ht="24" customHeight="1">
      <c r="A10561" s="300" t="s">
        <v>12986</v>
      </c>
      <c r="B10561" s="301" t="s">
        <v>13101</v>
      </c>
      <c r="C10561" s="300" t="s">
        <v>9</v>
      </c>
      <c r="D10561" s="300" t="s">
        <v>7359</v>
      </c>
      <c r="E10561" s="302" t="s">
        <v>51</v>
      </c>
      <c r="F10561" s="423" t="s">
        <v>13102</v>
      </c>
      <c r="G10561" s="423"/>
      <c r="H10561" s="423">
        <v>3.57E-5</v>
      </c>
      <c r="I10561" s="423"/>
      <c r="J10561" s="424">
        <v>4.5999999999999999E-3</v>
      </c>
      <c r="K10561" s="424"/>
      <c r="L10561" s="424"/>
    </row>
    <row r="10562" spans="1:12" ht="24" customHeight="1">
      <c r="A10562" s="300" t="s">
        <v>12986</v>
      </c>
      <c r="B10562" s="301" t="s">
        <v>13103</v>
      </c>
      <c r="C10562" s="300" t="s">
        <v>9</v>
      </c>
      <c r="D10562" s="300" t="s">
        <v>8851</v>
      </c>
      <c r="E10562" s="302" t="s">
        <v>51</v>
      </c>
      <c r="F10562" s="423" t="s">
        <v>13104</v>
      </c>
      <c r="G10562" s="423"/>
      <c r="H10562" s="423">
        <v>2.8399999999999999E-5</v>
      </c>
      <c r="I10562" s="423"/>
      <c r="J10562" s="424">
        <v>5.4999999999999997E-3</v>
      </c>
      <c r="K10562" s="424"/>
      <c r="L10562" s="424"/>
    </row>
    <row r="10563" spans="1:12" ht="24" customHeight="1">
      <c r="A10563" s="300" t="s">
        <v>12986</v>
      </c>
      <c r="B10563" s="301" t="s">
        <v>13105</v>
      </c>
      <c r="C10563" s="300" t="s">
        <v>9</v>
      </c>
      <c r="D10563" s="300" t="s">
        <v>8852</v>
      </c>
      <c r="E10563" s="302" t="s">
        <v>51</v>
      </c>
      <c r="F10563" s="423" t="s">
        <v>13106</v>
      </c>
      <c r="G10563" s="423"/>
      <c r="H10563" s="423">
        <v>6.1999999999999999E-6</v>
      </c>
      <c r="I10563" s="423"/>
      <c r="J10563" s="424">
        <v>3.3999999999999998E-3</v>
      </c>
      <c r="K10563" s="424"/>
      <c r="L10563" s="424"/>
    </row>
    <row r="10564" spans="1:12" ht="24" customHeight="1">
      <c r="A10564" s="300" t="s">
        <v>12986</v>
      </c>
      <c r="B10564" s="301" t="s">
        <v>13107</v>
      </c>
      <c r="C10564" s="300" t="s">
        <v>9</v>
      </c>
      <c r="D10564" s="300" t="s">
        <v>9000</v>
      </c>
      <c r="E10564" s="302" t="s">
        <v>51</v>
      </c>
      <c r="F10564" s="423" t="s">
        <v>13108</v>
      </c>
      <c r="G10564" s="423"/>
      <c r="H10564" s="423">
        <v>1.2546E-3</v>
      </c>
      <c r="I10564" s="423"/>
      <c r="J10564" s="424">
        <v>8.5000000000000006E-3</v>
      </c>
      <c r="K10564" s="424"/>
      <c r="L10564" s="424"/>
    </row>
    <row r="10565" spans="1:12" ht="24" customHeight="1">
      <c r="A10565" s="300" t="s">
        <v>12986</v>
      </c>
      <c r="B10565" s="301" t="s">
        <v>13109</v>
      </c>
      <c r="C10565" s="300" t="s">
        <v>9</v>
      </c>
      <c r="D10565" s="300" t="s">
        <v>9574</v>
      </c>
      <c r="E10565" s="302" t="s">
        <v>51</v>
      </c>
      <c r="F10565" s="423" t="s">
        <v>13110</v>
      </c>
      <c r="G10565" s="423"/>
      <c r="H10565" s="423">
        <v>3.9780000000000002E-4</v>
      </c>
      <c r="I10565" s="423"/>
      <c r="J10565" s="424">
        <v>3.5000000000000001E-3</v>
      </c>
      <c r="K10565" s="424"/>
      <c r="L10565" s="424"/>
    </row>
    <row r="10566" spans="1:12" ht="24" customHeight="1">
      <c r="A10566" s="300" t="s">
        <v>12986</v>
      </c>
      <c r="B10566" s="301" t="s">
        <v>13111</v>
      </c>
      <c r="C10566" s="300" t="s">
        <v>9</v>
      </c>
      <c r="D10566" s="300" t="s">
        <v>10714</v>
      </c>
      <c r="E10566" s="302" t="s">
        <v>93</v>
      </c>
      <c r="F10566" s="423" t="s">
        <v>13112</v>
      </c>
      <c r="G10566" s="423"/>
      <c r="H10566" s="423">
        <v>2.0909999999999999E-4</v>
      </c>
      <c r="I10566" s="423"/>
      <c r="J10566" s="424">
        <v>3.2000000000000002E-3</v>
      </c>
      <c r="K10566" s="424"/>
      <c r="L10566" s="424"/>
    </row>
    <row r="10567" spans="1:12" ht="24" customHeight="1">
      <c r="A10567" s="300" t="s">
        <v>12986</v>
      </c>
      <c r="B10567" s="301" t="s">
        <v>13113</v>
      </c>
      <c r="C10567" s="300" t="s">
        <v>9</v>
      </c>
      <c r="D10567" s="300" t="s">
        <v>10809</v>
      </c>
      <c r="E10567" s="302" t="s">
        <v>51</v>
      </c>
      <c r="F10567" s="423" t="s">
        <v>13114</v>
      </c>
      <c r="G10567" s="423"/>
      <c r="H10567" s="423">
        <v>2.0909999999999999E-4</v>
      </c>
      <c r="I10567" s="423"/>
      <c r="J10567" s="424">
        <v>2.5000000000000001E-3</v>
      </c>
      <c r="K10567" s="424"/>
      <c r="L10567" s="424"/>
    </row>
    <row r="10568" spans="1:12" ht="24" customHeight="1">
      <c r="A10568" s="300" t="s">
        <v>12986</v>
      </c>
      <c r="B10568" s="301" t="s">
        <v>13115</v>
      </c>
      <c r="C10568" s="300" t="s">
        <v>9</v>
      </c>
      <c r="D10568" s="300" t="s">
        <v>10810</v>
      </c>
      <c r="E10568" s="302" t="s">
        <v>51</v>
      </c>
      <c r="F10568" s="423" t="s">
        <v>13116</v>
      </c>
      <c r="G10568" s="423"/>
      <c r="H10568" s="423">
        <v>2.0909999999999999E-4</v>
      </c>
      <c r="I10568" s="423"/>
      <c r="J10568" s="424">
        <v>5.5999999999999999E-3</v>
      </c>
      <c r="K10568" s="424"/>
      <c r="L10568" s="424"/>
    </row>
    <row r="10569" spans="1:12" ht="24" customHeight="1">
      <c r="A10569" s="300" t="s">
        <v>12986</v>
      </c>
      <c r="B10569" s="301" t="s">
        <v>13117</v>
      </c>
      <c r="C10569" s="300" t="s">
        <v>9</v>
      </c>
      <c r="D10569" s="300" t="s">
        <v>10837</v>
      </c>
      <c r="E10569" s="302" t="s">
        <v>51</v>
      </c>
      <c r="F10569" s="423" t="s">
        <v>13118</v>
      </c>
      <c r="G10569" s="423"/>
      <c r="H10569" s="423">
        <v>7.0999999999999998E-6</v>
      </c>
      <c r="I10569" s="423"/>
      <c r="J10569" s="424">
        <v>3.2000000000000002E-3</v>
      </c>
      <c r="K10569" s="424"/>
      <c r="L10569" s="424"/>
    </row>
    <row r="10570" spans="1:12" ht="24" customHeight="1">
      <c r="A10570" s="300" t="s">
        <v>12986</v>
      </c>
      <c r="B10570" s="301" t="s">
        <v>13003</v>
      </c>
      <c r="C10570" s="300" t="s">
        <v>9</v>
      </c>
      <c r="D10570" s="300" t="s">
        <v>7216</v>
      </c>
      <c r="E10570" s="302" t="s">
        <v>51</v>
      </c>
      <c r="F10570" s="423" t="s">
        <v>13004</v>
      </c>
      <c r="G10570" s="423"/>
      <c r="H10570" s="423">
        <v>4.1879999999999999E-4</v>
      </c>
      <c r="I10570" s="423"/>
      <c r="J10570" s="424">
        <v>1.4E-2</v>
      </c>
      <c r="K10570" s="424"/>
      <c r="L10570" s="424"/>
    </row>
    <row r="10571" spans="1:12" ht="24" customHeight="1">
      <c r="A10571" s="300" t="s">
        <v>12986</v>
      </c>
      <c r="B10571" s="301" t="s">
        <v>13005</v>
      </c>
      <c r="C10571" s="300" t="s">
        <v>9</v>
      </c>
      <c r="D10571" s="300" t="s">
        <v>7393</v>
      </c>
      <c r="E10571" s="302" t="s">
        <v>12988</v>
      </c>
      <c r="F10571" s="423" t="s">
        <v>13006</v>
      </c>
      <c r="G10571" s="423"/>
      <c r="H10571" s="423">
        <v>2.519E-4</v>
      </c>
      <c r="I10571" s="423"/>
      <c r="J10571" s="424">
        <v>1.3599999999999999E-2</v>
      </c>
      <c r="K10571" s="424"/>
      <c r="L10571" s="424"/>
    </row>
    <row r="10572" spans="1:12" ht="24" customHeight="1">
      <c r="A10572" s="300" t="s">
        <v>12986</v>
      </c>
      <c r="B10572" s="301" t="s">
        <v>13007</v>
      </c>
      <c r="C10572" s="300" t="s">
        <v>9</v>
      </c>
      <c r="D10572" s="300" t="s">
        <v>10619</v>
      </c>
      <c r="E10572" s="302" t="s">
        <v>51</v>
      </c>
      <c r="F10572" s="423" t="s">
        <v>13008</v>
      </c>
      <c r="G10572" s="423"/>
      <c r="H10572" s="423">
        <v>1.9540000000000001E-4</v>
      </c>
      <c r="I10572" s="423"/>
      <c r="J10572" s="424">
        <v>3.7400000000000003E-2</v>
      </c>
      <c r="K10572" s="424"/>
      <c r="L10572" s="424"/>
    </row>
    <row r="10573" spans="1:12" ht="24" customHeight="1">
      <c r="A10573" s="300" t="s">
        <v>12986</v>
      </c>
      <c r="B10573" s="301" t="s">
        <v>13009</v>
      </c>
      <c r="C10573" s="300" t="s">
        <v>9</v>
      </c>
      <c r="D10573" s="300" t="s">
        <v>10769</v>
      </c>
      <c r="E10573" s="302" t="s">
        <v>51</v>
      </c>
      <c r="F10573" s="423" t="s">
        <v>13010</v>
      </c>
      <c r="G10573" s="423"/>
      <c r="H10573" s="423">
        <v>1.7568400000000001E-2</v>
      </c>
      <c r="I10573" s="423"/>
      <c r="J10573" s="424">
        <v>2.2100000000000002E-2</v>
      </c>
      <c r="K10573" s="424"/>
      <c r="L10573" s="424"/>
    </row>
    <row r="10574" spans="1:12" ht="24" customHeight="1">
      <c r="A10574" s="300" t="s">
        <v>12986</v>
      </c>
      <c r="B10574" s="301" t="s">
        <v>13011</v>
      </c>
      <c r="C10574" s="300" t="s">
        <v>9</v>
      </c>
      <c r="D10574" s="300" t="s">
        <v>10929</v>
      </c>
      <c r="E10574" s="302" t="s">
        <v>51</v>
      </c>
      <c r="F10574" s="423" t="s">
        <v>13012</v>
      </c>
      <c r="G10574" s="423"/>
      <c r="H10574" s="423">
        <v>1.694E-4</v>
      </c>
      <c r="I10574" s="423"/>
      <c r="J10574" s="424">
        <v>2.5499999999999998E-2</v>
      </c>
      <c r="K10574" s="424"/>
      <c r="L10574" s="424"/>
    </row>
    <row r="10575" spans="1:12" ht="17.100000000000001" customHeight="1">
      <c r="A10575" s="298"/>
      <c r="B10575" s="298"/>
      <c r="C10575" s="298"/>
      <c r="D10575" s="298"/>
      <c r="E10575" s="298"/>
      <c r="F10575" s="298"/>
      <c r="G10575" s="298"/>
      <c r="H10575" s="298"/>
      <c r="I10575" s="298"/>
      <c r="J10575" s="298" t="s">
        <v>12992</v>
      </c>
      <c r="K10575" s="298"/>
      <c r="L10575" s="298" t="s">
        <v>15274</v>
      </c>
    </row>
    <row r="10576" spans="1:12">
      <c r="A10576" s="414" t="s">
        <v>13056</v>
      </c>
      <c r="B10576" s="414"/>
      <c r="C10576" s="414"/>
      <c r="D10576" s="414"/>
      <c r="E10576" s="414"/>
      <c r="F10576" s="414"/>
      <c r="G10576" s="414"/>
      <c r="H10576" s="414"/>
      <c r="I10576" s="294"/>
      <c r="J10576" s="294"/>
      <c r="K10576" s="294"/>
      <c r="L10576" s="294"/>
    </row>
    <row r="10577" spans="1:12" ht="17.100000000000001" customHeight="1">
      <c r="A10577" s="294" t="s">
        <v>12978</v>
      </c>
      <c r="B10577" s="298" t="s">
        <v>12979</v>
      </c>
      <c r="C10577" s="294" t="s">
        <v>12980</v>
      </c>
      <c r="D10577" s="294" t="s">
        <v>12981</v>
      </c>
      <c r="E10577" s="299" t="s">
        <v>12982</v>
      </c>
      <c r="F10577" s="413" t="s">
        <v>12983</v>
      </c>
      <c r="G10577" s="413"/>
      <c r="H10577" s="413" t="s">
        <v>12984</v>
      </c>
      <c r="I10577" s="413"/>
      <c r="J10577" s="413" t="s">
        <v>12985</v>
      </c>
      <c r="K10577" s="413"/>
      <c r="L10577" s="413"/>
    </row>
    <row r="10578" spans="1:12" ht="24" customHeight="1">
      <c r="A10578" s="300" t="s">
        <v>12986</v>
      </c>
      <c r="B10578" s="301" t="s">
        <v>13057</v>
      </c>
      <c r="C10578" s="300" t="s">
        <v>9</v>
      </c>
      <c r="D10578" s="300" t="s">
        <v>12549</v>
      </c>
      <c r="E10578" s="302" t="s">
        <v>27</v>
      </c>
      <c r="F10578" s="423" t="s">
        <v>12948</v>
      </c>
      <c r="G10578" s="423"/>
      <c r="H10578" s="423">
        <v>0.1571825</v>
      </c>
      <c r="I10578" s="423"/>
      <c r="J10578" s="424">
        <v>0.1022</v>
      </c>
      <c r="K10578" s="424"/>
      <c r="L10578" s="424"/>
    </row>
    <row r="10579" spans="1:12" ht="17.100000000000001" customHeight="1">
      <c r="A10579" s="298"/>
      <c r="B10579" s="298"/>
      <c r="C10579" s="298"/>
      <c r="D10579" s="298"/>
      <c r="E10579" s="298"/>
      <c r="F10579" s="298"/>
      <c r="G10579" s="298"/>
      <c r="H10579" s="298"/>
      <c r="I10579" s="298"/>
      <c r="J10579" s="298" t="s">
        <v>12992</v>
      </c>
      <c r="K10579" s="298"/>
      <c r="L10579" s="298" t="s">
        <v>13119</v>
      </c>
    </row>
    <row r="10580" spans="1:12">
      <c r="A10580" s="414" t="s">
        <v>13058</v>
      </c>
      <c r="B10580" s="414"/>
      <c r="C10580" s="414"/>
      <c r="D10580" s="414"/>
      <c r="E10580" s="414"/>
      <c r="F10580" s="414"/>
      <c r="G10580" s="414"/>
      <c r="H10580" s="414"/>
      <c r="I10580" s="294"/>
      <c r="J10580" s="294"/>
      <c r="K10580" s="294"/>
      <c r="L10580" s="294"/>
    </row>
    <row r="10581" spans="1:12" ht="17.100000000000001" customHeight="1">
      <c r="A10581" s="294" t="s">
        <v>12978</v>
      </c>
      <c r="B10581" s="298" t="s">
        <v>12979</v>
      </c>
      <c r="C10581" s="294" t="s">
        <v>12980</v>
      </c>
      <c r="D10581" s="294" t="s">
        <v>12981</v>
      </c>
      <c r="E10581" s="299" t="s">
        <v>12982</v>
      </c>
      <c r="F10581" s="413" t="s">
        <v>12983</v>
      </c>
      <c r="G10581" s="413"/>
      <c r="H10581" s="413" t="s">
        <v>12984</v>
      </c>
      <c r="I10581" s="413"/>
      <c r="J10581" s="413" t="s">
        <v>12985</v>
      </c>
      <c r="K10581" s="413"/>
      <c r="L10581" s="413"/>
    </row>
    <row r="10582" spans="1:12" ht="24" customHeight="1">
      <c r="A10582" s="300" t="s">
        <v>12986</v>
      </c>
      <c r="B10582" s="301" t="s">
        <v>13059</v>
      </c>
      <c r="C10582" s="300" t="s">
        <v>9</v>
      </c>
      <c r="D10582" s="300" t="s">
        <v>12535</v>
      </c>
      <c r="E10582" s="302" t="s">
        <v>27</v>
      </c>
      <c r="F10582" s="423" t="s">
        <v>12936</v>
      </c>
      <c r="G10582" s="423"/>
      <c r="H10582" s="423">
        <v>0.1571825</v>
      </c>
      <c r="I10582" s="423"/>
      <c r="J10582" s="424">
        <v>7.9000000000000008E-3</v>
      </c>
      <c r="K10582" s="424"/>
      <c r="L10582" s="424"/>
    </row>
    <row r="10583" spans="1:12" ht="17.100000000000001" customHeight="1">
      <c r="A10583" s="298"/>
      <c r="B10583" s="298"/>
      <c r="C10583" s="298"/>
      <c r="D10583" s="298"/>
      <c r="E10583" s="298"/>
      <c r="F10583" s="298"/>
      <c r="G10583" s="298"/>
      <c r="H10583" s="298"/>
      <c r="I10583" s="298"/>
      <c r="J10583" s="298" t="s">
        <v>12992</v>
      </c>
      <c r="K10583" s="298"/>
      <c r="L10583" s="298" t="s">
        <v>12904</v>
      </c>
    </row>
    <row r="10584" spans="1:12">
      <c r="A10584" s="414" t="s">
        <v>13060</v>
      </c>
      <c r="B10584" s="414"/>
      <c r="C10584" s="414"/>
      <c r="D10584" s="414"/>
      <c r="E10584" s="414"/>
      <c r="F10584" s="414"/>
      <c r="G10584" s="414"/>
      <c r="H10584" s="414"/>
      <c r="I10584" s="294"/>
      <c r="J10584" s="294"/>
      <c r="K10584" s="294"/>
      <c r="L10584" s="294"/>
    </row>
    <row r="10585" spans="1:12" ht="17.100000000000001" customHeight="1">
      <c r="A10585" s="294" t="s">
        <v>12978</v>
      </c>
      <c r="B10585" s="298" t="s">
        <v>12979</v>
      </c>
      <c r="C10585" s="294" t="s">
        <v>12980</v>
      </c>
      <c r="D10585" s="294" t="s">
        <v>12981</v>
      </c>
      <c r="E10585" s="299" t="s">
        <v>12982</v>
      </c>
      <c r="F10585" s="413" t="s">
        <v>12983</v>
      </c>
      <c r="G10585" s="413"/>
      <c r="H10585" s="413" t="s">
        <v>12984</v>
      </c>
      <c r="I10585" s="413"/>
      <c r="J10585" s="413" t="s">
        <v>12985</v>
      </c>
      <c r="K10585" s="413"/>
      <c r="L10585" s="413"/>
    </row>
    <row r="10586" spans="1:12" ht="24" customHeight="1">
      <c r="A10586" s="300" t="s">
        <v>12986</v>
      </c>
      <c r="B10586" s="301" t="s">
        <v>13061</v>
      </c>
      <c r="C10586" s="300" t="s">
        <v>9</v>
      </c>
      <c r="D10586" s="300" t="s">
        <v>12522</v>
      </c>
      <c r="E10586" s="302" t="s">
        <v>27</v>
      </c>
      <c r="F10586" s="423" t="s">
        <v>12964</v>
      </c>
      <c r="G10586" s="423"/>
      <c r="H10586" s="423">
        <v>0.1571825</v>
      </c>
      <c r="I10586" s="423"/>
      <c r="J10586" s="424">
        <v>0.3977</v>
      </c>
      <c r="K10586" s="424"/>
      <c r="L10586" s="424"/>
    </row>
    <row r="10587" spans="1:12" ht="24" customHeight="1">
      <c r="A10587" s="300" t="s">
        <v>12986</v>
      </c>
      <c r="B10587" s="301" t="s">
        <v>13062</v>
      </c>
      <c r="C10587" s="300" t="s">
        <v>9</v>
      </c>
      <c r="D10587" s="300" t="s">
        <v>12527</v>
      </c>
      <c r="E10587" s="302" t="s">
        <v>27</v>
      </c>
      <c r="F10587" s="423" t="s">
        <v>13063</v>
      </c>
      <c r="G10587" s="423"/>
      <c r="H10587" s="423">
        <v>0.1571825</v>
      </c>
      <c r="I10587" s="423"/>
      <c r="J10587" s="424">
        <v>5.3400000000000003E-2</v>
      </c>
      <c r="K10587" s="424"/>
      <c r="L10587" s="424"/>
    </row>
    <row r="10588" spans="1:12" ht="17.100000000000001" customHeight="1">
      <c r="A10588" s="298"/>
      <c r="B10588" s="298"/>
      <c r="C10588" s="298"/>
      <c r="D10588" s="298"/>
      <c r="E10588" s="298"/>
      <c r="F10588" s="298"/>
      <c r="G10588" s="298"/>
      <c r="H10588" s="298"/>
      <c r="I10588" s="298"/>
      <c r="J10588" s="298" t="s">
        <v>12992</v>
      </c>
      <c r="K10588" s="298"/>
      <c r="L10588" s="298" t="s">
        <v>12923</v>
      </c>
    </row>
    <row r="10589" spans="1:12" ht="17.100000000000001" customHeight="1">
      <c r="A10589" s="294" t="s">
        <v>13014</v>
      </c>
      <c r="B10589" s="294"/>
      <c r="C10589" s="294"/>
      <c r="D10589" s="294"/>
      <c r="E10589" s="294"/>
      <c r="F10589" s="294"/>
      <c r="G10589" s="294"/>
      <c r="H10589" s="294"/>
      <c r="I10589" s="294"/>
      <c r="J10589" s="294"/>
      <c r="K10589" s="294"/>
      <c r="L10589" s="294"/>
    </row>
    <row r="10590" spans="1:12" ht="17.100000000000001" customHeight="1">
      <c r="A10590" s="298"/>
      <c r="B10590" s="298"/>
      <c r="C10590" s="298"/>
      <c r="D10590" s="298"/>
      <c r="E10590" s="298"/>
      <c r="F10590" s="298"/>
      <c r="G10590" s="298"/>
      <c r="H10590" s="298"/>
      <c r="I10590" s="298"/>
      <c r="J10590" s="298" t="s">
        <v>13015</v>
      </c>
      <c r="K10590" s="298"/>
      <c r="L10590" s="298" t="s">
        <v>15275</v>
      </c>
    </row>
    <row r="10591" spans="1:12" ht="17.100000000000001" customHeight="1">
      <c r="A10591" s="298"/>
      <c r="B10591" s="298"/>
      <c r="C10591" s="298"/>
      <c r="D10591" s="298"/>
      <c r="E10591" s="298"/>
      <c r="F10591" s="298"/>
      <c r="G10591" s="298"/>
      <c r="H10591" s="298"/>
      <c r="I10591" s="298"/>
      <c r="J10591" s="298" t="s">
        <v>13017</v>
      </c>
      <c r="K10591" s="298" t="s">
        <v>13018</v>
      </c>
      <c r="L10591" s="298" t="s">
        <v>15109</v>
      </c>
    </row>
    <row r="10592" spans="1:12" ht="17.100000000000001" customHeight="1">
      <c r="A10592" s="298"/>
      <c r="B10592" s="298"/>
      <c r="C10592" s="298"/>
      <c r="D10592" s="298"/>
      <c r="E10592" s="298"/>
      <c r="F10592" s="298"/>
      <c r="G10592" s="298"/>
      <c r="H10592" s="298"/>
      <c r="I10592" s="298"/>
      <c r="J10592" s="298" t="s">
        <v>13020</v>
      </c>
      <c r="K10592" s="298"/>
      <c r="L10592" s="298" t="s">
        <v>15276</v>
      </c>
    </row>
    <row r="10593" spans="1:12" ht="17.100000000000001" customHeight="1">
      <c r="A10593" s="298"/>
      <c r="B10593" s="298"/>
      <c r="C10593" s="298"/>
      <c r="D10593" s="298"/>
      <c r="E10593" s="298"/>
      <c r="F10593" s="298"/>
      <c r="G10593" s="298"/>
      <c r="H10593" s="298"/>
      <c r="I10593" s="298"/>
      <c r="J10593" s="298" t="s">
        <v>13022</v>
      </c>
      <c r="K10593" s="298" t="s">
        <v>12974</v>
      </c>
      <c r="L10593" s="298" t="s">
        <v>14751</v>
      </c>
    </row>
    <row r="10594" spans="1:12" ht="17.100000000000001" customHeight="1">
      <c r="A10594" s="298"/>
      <c r="B10594" s="298"/>
      <c r="C10594" s="298"/>
      <c r="D10594" s="298"/>
      <c r="E10594" s="298"/>
      <c r="F10594" s="298"/>
      <c r="G10594" s="298"/>
      <c r="H10594" s="298"/>
      <c r="I10594" s="298"/>
      <c r="J10594" s="298" t="s">
        <v>13024</v>
      </c>
      <c r="K10594" s="298"/>
      <c r="L10594" s="298" t="s">
        <v>15277</v>
      </c>
    </row>
    <row r="10595" spans="1:12" ht="30" customHeight="1">
      <c r="A10595" s="299"/>
      <c r="B10595" s="299"/>
      <c r="C10595" s="299"/>
      <c r="D10595" s="299"/>
      <c r="E10595" s="299"/>
      <c r="F10595" s="299"/>
      <c r="G10595" s="299"/>
      <c r="H10595" s="299"/>
      <c r="I10595" s="299"/>
      <c r="J10595" s="299"/>
      <c r="K10595" s="299"/>
      <c r="L10595" s="299"/>
    </row>
    <row r="10596" spans="1:12" ht="36" customHeight="1">
      <c r="A10596" s="295" t="s">
        <v>15278</v>
      </c>
      <c r="B10596" s="296" t="s">
        <v>15279</v>
      </c>
      <c r="C10596" s="295" t="s">
        <v>9</v>
      </c>
      <c r="D10596" s="295" t="s">
        <v>1647</v>
      </c>
      <c r="E10596" s="297" t="s">
        <v>51</v>
      </c>
      <c r="F10596" s="296"/>
      <c r="G10596" s="296"/>
      <c r="H10596" s="296"/>
      <c r="I10596" s="296"/>
      <c r="J10596" s="296"/>
      <c r="K10596" s="296"/>
      <c r="L10596" s="296"/>
    </row>
    <row r="10597" spans="1:12">
      <c r="A10597" s="414" t="s">
        <v>12977</v>
      </c>
      <c r="B10597" s="414"/>
      <c r="C10597" s="414"/>
      <c r="D10597" s="414"/>
      <c r="E10597" s="414"/>
      <c r="F10597" s="414"/>
      <c r="G10597" s="414"/>
      <c r="H10597" s="414"/>
      <c r="I10597" s="294"/>
      <c r="J10597" s="294"/>
      <c r="K10597" s="294"/>
      <c r="L10597" s="294"/>
    </row>
    <row r="10598" spans="1:12" ht="17.100000000000001" customHeight="1">
      <c r="A10598" s="294" t="s">
        <v>12978</v>
      </c>
      <c r="B10598" s="298" t="s">
        <v>12979</v>
      </c>
      <c r="C10598" s="294" t="s">
        <v>12980</v>
      </c>
      <c r="D10598" s="294" t="s">
        <v>12981</v>
      </c>
      <c r="E10598" s="299" t="s">
        <v>12982</v>
      </c>
      <c r="F10598" s="413" t="s">
        <v>12983</v>
      </c>
      <c r="G10598" s="413"/>
      <c r="H10598" s="413" t="s">
        <v>12984</v>
      </c>
      <c r="I10598" s="413"/>
      <c r="J10598" s="413" t="s">
        <v>12985</v>
      </c>
      <c r="K10598" s="413"/>
      <c r="L10598" s="413"/>
    </row>
    <row r="10599" spans="1:12" ht="24" customHeight="1">
      <c r="A10599" s="300" t="s">
        <v>12986</v>
      </c>
      <c r="B10599" s="301" t="s">
        <v>13085</v>
      </c>
      <c r="C10599" s="300" t="s">
        <v>9</v>
      </c>
      <c r="D10599" s="300" t="s">
        <v>7909</v>
      </c>
      <c r="E10599" s="302" t="s">
        <v>51</v>
      </c>
      <c r="F10599" s="423" t="s">
        <v>13086</v>
      </c>
      <c r="G10599" s="423"/>
      <c r="H10599" s="423">
        <v>9.3200000000000002E-5</v>
      </c>
      <c r="I10599" s="423"/>
      <c r="J10599" s="424">
        <v>9.7000000000000003E-3</v>
      </c>
      <c r="K10599" s="424"/>
      <c r="L10599" s="424"/>
    </row>
    <row r="10600" spans="1:12" ht="24" customHeight="1">
      <c r="A10600" s="300" t="s">
        <v>12986</v>
      </c>
      <c r="B10600" s="301" t="s">
        <v>13087</v>
      </c>
      <c r="C10600" s="300" t="s">
        <v>9</v>
      </c>
      <c r="D10600" s="300" t="s">
        <v>8873</v>
      </c>
      <c r="E10600" s="302" t="s">
        <v>51</v>
      </c>
      <c r="F10600" s="423" t="s">
        <v>13088</v>
      </c>
      <c r="G10600" s="423"/>
      <c r="H10600" s="423">
        <v>8.8999999999999995E-6</v>
      </c>
      <c r="I10600" s="423"/>
      <c r="J10600" s="424">
        <v>7.7000000000000002E-3</v>
      </c>
      <c r="K10600" s="424"/>
      <c r="L10600" s="424"/>
    </row>
    <row r="10601" spans="1:12" ht="48" customHeight="1">
      <c r="A10601" s="300" t="s">
        <v>12986</v>
      </c>
      <c r="B10601" s="301" t="s">
        <v>13089</v>
      </c>
      <c r="C10601" s="300" t="s">
        <v>9</v>
      </c>
      <c r="D10601" s="300" t="s">
        <v>9227</v>
      </c>
      <c r="E10601" s="302" t="s">
        <v>51</v>
      </c>
      <c r="F10601" s="423" t="s">
        <v>13090</v>
      </c>
      <c r="G10601" s="423"/>
      <c r="H10601" s="423">
        <v>6.2999999999999998E-6</v>
      </c>
      <c r="I10601" s="423"/>
      <c r="J10601" s="424">
        <v>8.3999999999999995E-3</v>
      </c>
      <c r="K10601" s="424"/>
      <c r="L10601" s="424"/>
    </row>
    <row r="10602" spans="1:12" ht="24" customHeight="1">
      <c r="A10602" s="300" t="s">
        <v>12986</v>
      </c>
      <c r="B10602" s="301" t="s">
        <v>13091</v>
      </c>
      <c r="C10602" s="300" t="s">
        <v>9</v>
      </c>
      <c r="D10602" s="300" t="s">
        <v>9580</v>
      </c>
      <c r="E10602" s="302" t="s">
        <v>51</v>
      </c>
      <c r="F10602" s="423" t="s">
        <v>13092</v>
      </c>
      <c r="G10602" s="423"/>
      <c r="H10602" s="423">
        <v>6.1999999999999999E-6</v>
      </c>
      <c r="I10602" s="423"/>
      <c r="J10602" s="424">
        <v>5.5999999999999999E-3</v>
      </c>
      <c r="K10602" s="424"/>
      <c r="L10602" s="424"/>
    </row>
    <row r="10603" spans="1:12" ht="24" customHeight="1">
      <c r="A10603" s="300" t="s">
        <v>12986</v>
      </c>
      <c r="B10603" s="301" t="s">
        <v>12987</v>
      </c>
      <c r="C10603" s="300" t="s">
        <v>9</v>
      </c>
      <c r="D10603" s="300" t="s">
        <v>9831</v>
      </c>
      <c r="E10603" s="302" t="s">
        <v>12988</v>
      </c>
      <c r="F10603" s="423" t="s">
        <v>12989</v>
      </c>
      <c r="G10603" s="423"/>
      <c r="H10603" s="423">
        <v>2.1595999999999998E-3</v>
      </c>
      <c r="I10603" s="423"/>
      <c r="J10603" s="424">
        <v>2.1899999999999999E-2</v>
      </c>
      <c r="K10603" s="424"/>
      <c r="L10603" s="424"/>
    </row>
    <row r="10604" spans="1:12" ht="36" customHeight="1">
      <c r="A10604" s="300" t="s">
        <v>12986</v>
      </c>
      <c r="B10604" s="301" t="s">
        <v>12990</v>
      </c>
      <c r="C10604" s="300" t="s">
        <v>9</v>
      </c>
      <c r="D10604" s="300" t="s">
        <v>11426</v>
      </c>
      <c r="E10604" s="302" t="s">
        <v>51</v>
      </c>
      <c r="F10604" s="423" t="s">
        <v>12991</v>
      </c>
      <c r="G10604" s="423"/>
      <c r="H10604" s="423">
        <v>1.132E-4</v>
      </c>
      <c r="I10604" s="423"/>
      <c r="J10604" s="424">
        <v>1.4999999999999999E-2</v>
      </c>
      <c r="K10604" s="424"/>
      <c r="L10604" s="424"/>
    </row>
    <row r="10605" spans="1:12" ht="17.100000000000001" customHeight="1">
      <c r="A10605" s="298"/>
      <c r="B10605" s="298"/>
      <c r="C10605" s="298"/>
      <c r="D10605" s="298"/>
      <c r="E10605" s="298"/>
      <c r="F10605" s="298"/>
      <c r="G10605" s="298"/>
      <c r="H10605" s="298"/>
      <c r="I10605" s="298"/>
      <c r="J10605" s="298" t="s">
        <v>12992</v>
      </c>
      <c r="K10605" s="298"/>
      <c r="L10605" s="298" t="s">
        <v>12952</v>
      </c>
    </row>
    <row r="10606" spans="1:12">
      <c r="A10606" s="414" t="s">
        <v>12994</v>
      </c>
      <c r="B10606" s="414"/>
      <c r="C10606" s="414"/>
      <c r="D10606" s="414"/>
      <c r="E10606" s="414"/>
      <c r="F10606" s="414"/>
      <c r="G10606" s="414"/>
      <c r="H10606" s="414"/>
      <c r="I10606" s="294"/>
      <c r="J10606" s="294"/>
      <c r="K10606" s="294"/>
      <c r="L10606" s="294"/>
    </row>
    <row r="10607" spans="1:12" ht="17.100000000000001" customHeight="1">
      <c r="A10607" s="294" t="s">
        <v>12978</v>
      </c>
      <c r="B10607" s="298" t="s">
        <v>12979</v>
      </c>
      <c r="C10607" s="294" t="s">
        <v>12980</v>
      </c>
      <c r="D10607" s="294" t="s">
        <v>12981</v>
      </c>
      <c r="E10607" s="299" t="s">
        <v>12982</v>
      </c>
      <c r="F10607" s="413" t="s">
        <v>12983</v>
      </c>
      <c r="G10607" s="413"/>
      <c r="H10607" s="413" t="s">
        <v>12984</v>
      </c>
      <c r="I10607" s="413"/>
      <c r="J10607" s="413" t="s">
        <v>12985</v>
      </c>
      <c r="K10607" s="413"/>
      <c r="L10607" s="413"/>
    </row>
    <row r="10608" spans="1:12" ht="24" customHeight="1">
      <c r="A10608" s="300" t="s">
        <v>12986</v>
      </c>
      <c r="B10608" s="301" t="s">
        <v>13195</v>
      </c>
      <c r="C10608" s="300" t="s">
        <v>9</v>
      </c>
      <c r="D10608" s="300" t="s">
        <v>8821</v>
      </c>
      <c r="E10608" s="302" t="s">
        <v>27</v>
      </c>
      <c r="F10608" s="423" t="s">
        <v>13196</v>
      </c>
      <c r="G10608" s="423"/>
      <c r="H10608" s="423">
        <v>0.1215272</v>
      </c>
      <c r="I10608" s="423"/>
      <c r="J10608" s="424">
        <v>0.87380000000000002</v>
      </c>
      <c r="K10608" s="424"/>
      <c r="L10608" s="424"/>
    </row>
    <row r="10609" spans="1:12" ht="24" customHeight="1">
      <c r="A10609" s="300" t="s">
        <v>12986</v>
      </c>
      <c r="B10609" s="301" t="s">
        <v>13093</v>
      </c>
      <c r="C10609" s="300" t="s">
        <v>9</v>
      </c>
      <c r="D10609" s="300" t="s">
        <v>10857</v>
      </c>
      <c r="E10609" s="302" t="s">
        <v>27</v>
      </c>
      <c r="F10609" s="423" t="s">
        <v>13094</v>
      </c>
      <c r="G10609" s="423"/>
      <c r="H10609" s="423">
        <v>4.06129E-2</v>
      </c>
      <c r="I10609" s="423"/>
      <c r="J10609" s="424">
        <v>0.21</v>
      </c>
      <c r="K10609" s="424"/>
      <c r="L10609" s="424"/>
    </row>
    <row r="10610" spans="1:12" ht="17.100000000000001" customHeight="1">
      <c r="A10610" s="298"/>
      <c r="B10610" s="298"/>
      <c r="C10610" s="298"/>
      <c r="D10610" s="298"/>
      <c r="E10610" s="298"/>
      <c r="F10610" s="298"/>
      <c r="G10610" s="298"/>
      <c r="H10610" s="298"/>
      <c r="I10610" s="298"/>
      <c r="J10610" s="298" t="s">
        <v>12992</v>
      </c>
      <c r="K10610" s="298"/>
      <c r="L10610" s="298" t="s">
        <v>12942</v>
      </c>
    </row>
    <row r="10611" spans="1:12">
      <c r="A10611" s="414" t="s">
        <v>12998</v>
      </c>
      <c r="B10611" s="414"/>
      <c r="C10611" s="414"/>
      <c r="D10611" s="414"/>
      <c r="E10611" s="414"/>
      <c r="F10611" s="414"/>
      <c r="G10611" s="414"/>
      <c r="H10611" s="414"/>
      <c r="I10611" s="294"/>
      <c r="J10611" s="294"/>
      <c r="K10611" s="294"/>
      <c r="L10611" s="294"/>
    </row>
    <row r="10612" spans="1:12" ht="17.100000000000001" customHeight="1">
      <c r="A10612" s="294" t="s">
        <v>12978</v>
      </c>
      <c r="B10612" s="298" t="s">
        <v>12979</v>
      </c>
      <c r="C10612" s="294" t="s">
        <v>12980</v>
      </c>
      <c r="D10612" s="294" t="s">
        <v>12981</v>
      </c>
      <c r="E10612" s="299" t="s">
        <v>12982</v>
      </c>
      <c r="F10612" s="413" t="s">
        <v>12983</v>
      </c>
      <c r="G10612" s="413"/>
      <c r="H10612" s="413" t="s">
        <v>12984</v>
      </c>
      <c r="I10612" s="413"/>
      <c r="J10612" s="413" t="s">
        <v>12985</v>
      </c>
      <c r="K10612" s="413"/>
      <c r="L10612" s="413"/>
    </row>
    <row r="10613" spans="1:12" ht="24" customHeight="1">
      <c r="A10613" s="300" t="s">
        <v>12986</v>
      </c>
      <c r="B10613" s="301" t="s">
        <v>13394</v>
      </c>
      <c r="C10613" s="300" t="s">
        <v>9</v>
      </c>
      <c r="D10613" s="300" t="s">
        <v>9012</v>
      </c>
      <c r="E10613" s="302" t="s">
        <v>51</v>
      </c>
      <c r="F10613" s="423" t="s">
        <v>13395</v>
      </c>
      <c r="G10613" s="423"/>
      <c r="H10613" s="423">
        <v>0.04</v>
      </c>
      <c r="I10613" s="423"/>
      <c r="J10613" s="424">
        <v>0.15</v>
      </c>
      <c r="K10613" s="424"/>
      <c r="L10613" s="424"/>
    </row>
    <row r="10614" spans="1:12" ht="24" customHeight="1">
      <c r="A10614" s="300" t="s">
        <v>12986</v>
      </c>
      <c r="B10614" s="301" t="s">
        <v>13396</v>
      </c>
      <c r="C10614" s="300" t="s">
        <v>9</v>
      </c>
      <c r="D10614" s="300" t="s">
        <v>11865</v>
      </c>
      <c r="E10614" s="302" t="s">
        <v>51</v>
      </c>
      <c r="F10614" s="423" t="s">
        <v>13397</v>
      </c>
      <c r="G10614" s="423"/>
      <c r="H10614" s="423">
        <v>1</v>
      </c>
      <c r="I10614" s="423"/>
      <c r="J10614" s="424">
        <v>17.71</v>
      </c>
      <c r="K10614" s="424"/>
      <c r="L10614" s="424"/>
    </row>
    <row r="10615" spans="1:12" ht="24" customHeight="1">
      <c r="A10615" s="300" t="s">
        <v>12986</v>
      </c>
      <c r="B10615" s="301" t="s">
        <v>13099</v>
      </c>
      <c r="C10615" s="300" t="s">
        <v>9</v>
      </c>
      <c r="D10615" s="300" t="s">
        <v>7224</v>
      </c>
      <c r="E10615" s="302" t="s">
        <v>51</v>
      </c>
      <c r="F10615" s="423" t="s">
        <v>13100</v>
      </c>
      <c r="G10615" s="423"/>
      <c r="H10615" s="423">
        <v>1.1022E-3</v>
      </c>
      <c r="I10615" s="423"/>
      <c r="J10615" s="424">
        <v>1.01E-2</v>
      </c>
      <c r="K10615" s="424"/>
      <c r="L10615" s="424"/>
    </row>
    <row r="10616" spans="1:12" ht="24" customHeight="1">
      <c r="A10616" s="300" t="s">
        <v>12986</v>
      </c>
      <c r="B10616" s="301" t="s">
        <v>13101</v>
      </c>
      <c r="C10616" s="300" t="s">
        <v>9</v>
      </c>
      <c r="D10616" s="300" t="s">
        <v>7359</v>
      </c>
      <c r="E10616" s="302" t="s">
        <v>51</v>
      </c>
      <c r="F10616" s="423" t="s">
        <v>13102</v>
      </c>
      <c r="G10616" s="423"/>
      <c r="H10616" s="423">
        <v>3.57E-5</v>
      </c>
      <c r="I10616" s="423"/>
      <c r="J10616" s="424">
        <v>4.5999999999999999E-3</v>
      </c>
      <c r="K10616" s="424"/>
      <c r="L10616" s="424"/>
    </row>
    <row r="10617" spans="1:12" ht="24" customHeight="1">
      <c r="A10617" s="300" t="s">
        <v>12986</v>
      </c>
      <c r="B10617" s="301" t="s">
        <v>13103</v>
      </c>
      <c r="C10617" s="300" t="s">
        <v>9</v>
      </c>
      <c r="D10617" s="300" t="s">
        <v>8851</v>
      </c>
      <c r="E10617" s="302" t="s">
        <v>51</v>
      </c>
      <c r="F10617" s="423" t="s">
        <v>13104</v>
      </c>
      <c r="G10617" s="423"/>
      <c r="H10617" s="423">
        <v>2.8399999999999999E-5</v>
      </c>
      <c r="I10617" s="423"/>
      <c r="J10617" s="424">
        <v>5.4999999999999997E-3</v>
      </c>
      <c r="K10617" s="424"/>
      <c r="L10617" s="424"/>
    </row>
    <row r="10618" spans="1:12" ht="24" customHeight="1">
      <c r="A10618" s="300" t="s">
        <v>12986</v>
      </c>
      <c r="B10618" s="301" t="s">
        <v>13105</v>
      </c>
      <c r="C10618" s="300" t="s">
        <v>9</v>
      </c>
      <c r="D10618" s="300" t="s">
        <v>8852</v>
      </c>
      <c r="E10618" s="302" t="s">
        <v>51</v>
      </c>
      <c r="F10618" s="423" t="s">
        <v>13106</v>
      </c>
      <c r="G10618" s="423"/>
      <c r="H10618" s="423">
        <v>6.1999999999999999E-6</v>
      </c>
      <c r="I10618" s="423"/>
      <c r="J10618" s="424">
        <v>3.3999999999999998E-3</v>
      </c>
      <c r="K10618" s="424"/>
      <c r="L10618" s="424"/>
    </row>
    <row r="10619" spans="1:12" ht="24" customHeight="1">
      <c r="A10619" s="300" t="s">
        <v>12986</v>
      </c>
      <c r="B10619" s="301" t="s">
        <v>13107</v>
      </c>
      <c r="C10619" s="300" t="s">
        <v>9</v>
      </c>
      <c r="D10619" s="300" t="s">
        <v>9000</v>
      </c>
      <c r="E10619" s="302" t="s">
        <v>51</v>
      </c>
      <c r="F10619" s="423" t="s">
        <v>13108</v>
      </c>
      <c r="G10619" s="423"/>
      <c r="H10619" s="423">
        <v>1.2546E-3</v>
      </c>
      <c r="I10619" s="423"/>
      <c r="J10619" s="424">
        <v>8.5000000000000006E-3</v>
      </c>
      <c r="K10619" s="424"/>
      <c r="L10619" s="424"/>
    </row>
    <row r="10620" spans="1:12" ht="24" customHeight="1">
      <c r="A10620" s="300" t="s">
        <v>12986</v>
      </c>
      <c r="B10620" s="301" t="s">
        <v>13109</v>
      </c>
      <c r="C10620" s="300" t="s">
        <v>9</v>
      </c>
      <c r="D10620" s="300" t="s">
        <v>9574</v>
      </c>
      <c r="E10620" s="302" t="s">
        <v>51</v>
      </c>
      <c r="F10620" s="423" t="s">
        <v>13110</v>
      </c>
      <c r="G10620" s="423"/>
      <c r="H10620" s="423">
        <v>3.9780000000000002E-4</v>
      </c>
      <c r="I10620" s="423"/>
      <c r="J10620" s="424">
        <v>3.5000000000000001E-3</v>
      </c>
      <c r="K10620" s="424"/>
      <c r="L10620" s="424"/>
    </row>
    <row r="10621" spans="1:12" ht="24" customHeight="1">
      <c r="A10621" s="300" t="s">
        <v>12986</v>
      </c>
      <c r="B10621" s="301" t="s">
        <v>13111</v>
      </c>
      <c r="C10621" s="300" t="s">
        <v>9</v>
      </c>
      <c r="D10621" s="300" t="s">
        <v>10714</v>
      </c>
      <c r="E10621" s="302" t="s">
        <v>93</v>
      </c>
      <c r="F10621" s="423" t="s">
        <v>13112</v>
      </c>
      <c r="G10621" s="423"/>
      <c r="H10621" s="423">
        <v>2.0909999999999999E-4</v>
      </c>
      <c r="I10621" s="423"/>
      <c r="J10621" s="424">
        <v>3.2000000000000002E-3</v>
      </c>
      <c r="K10621" s="424"/>
      <c r="L10621" s="424"/>
    </row>
    <row r="10622" spans="1:12" ht="24" customHeight="1">
      <c r="A10622" s="300" t="s">
        <v>12986</v>
      </c>
      <c r="B10622" s="301" t="s">
        <v>13113</v>
      </c>
      <c r="C10622" s="300" t="s">
        <v>9</v>
      </c>
      <c r="D10622" s="300" t="s">
        <v>10809</v>
      </c>
      <c r="E10622" s="302" t="s">
        <v>51</v>
      </c>
      <c r="F10622" s="423" t="s">
        <v>13114</v>
      </c>
      <c r="G10622" s="423"/>
      <c r="H10622" s="423">
        <v>2.0909999999999999E-4</v>
      </c>
      <c r="I10622" s="423"/>
      <c r="J10622" s="424">
        <v>2.5000000000000001E-3</v>
      </c>
      <c r="K10622" s="424"/>
      <c r="L10622" s="424"/>
    </row>
    <row r="10623" spans="1:12" ht="24" customHeight="1">
      <c r="A10623" s="300" t="s">
        <v>12986</v>
      </c>
      <c r="B10623" s="301" t="s">
        <v>13115</v>
      </c>
      <c r="C10623" s="300" t="s">
        <v>9</v>
      </c>
      <c r="D10623" s="300" t="s">
        <v>10810</v>
      </c>
      <c r="E10623" s="302" t="s">
        <v>51</v>
      </c>
      <c r="F10623" s="423" t="s">
        <v>13116</v>
      </c>
      <c r="G10623" s="423"/>
      <c r="H10623" s="423">
        <v>2.0909999999999999E-4</v>
      </c>
      <c r="I10623" s="423"/>
      <c r="J10623" s="424">
        <v>5.5999999999999999E-3</v>
      </c>
      <c r="K10623" s="424"/>
      <c r="L10623" s="424"/>
    </row>
    <row r="10624" spans="1:12" ht="24" customHeight="1">
      <c r="A10624" s="300" t="s">
        <v>12986</v>
      </c>
      <c r="B10624" s="301" t="s">
        <v>13117</v>
      </c>
      <c r="C10624" s="300" t="s">
        <v>9</v>
      </c>
      <c r="D10624" s="300" t="s">
        <v>10837</v>
      </c>
      <c r="E10624" s="302" t="s">
        <v>51</v>
      </c>
      <c r="F10624" s="423" t="s">
        <v>13118</v>
      </c>
      <c r="G10624" s="423"/>
      <c r="H10624" s="423">
        <v>7.0999999999999998E-6</v>
      </c>
      <c r="I10624" s="423"/>
      <c r="J10624" s="424">
        <v>3.2000000000000002E-3</v>
      </c>
      <c r="K10624" s="424"/>
      <c r="L10624" s="424"/>
    </row>
    <row r="10625" spans="1:12" ht="24" customHeight="1">
      <c r="A10625" s="300" t="s">
        <v>12986</v>
      </c>
      <c r="B10625" s="301" t="s">
        <v>13003</v>
      </c>
      <c r="C10625" s="300" t="s">
        <v>9</v>
      </c>
      <c r="D10625" s="300" t="s">
        <v>7216</v>
      </c>
      <c r="E10625" s="302" t="s">
        <v>51</v>
      </c>
      <c r="F10625" s="423" t="s">
        <v>13004</v>
      </c>
      <c r="G10625" s="423"/>
      <c r="H10625" s="423">
        <v>4.1879999999999999E-4</v>
      </c>
      <c r="I10625" s="423"/>
      <c r="J10625" s="424">
        <v>1.4E-2</v>
      </c>
      <c r="K10625" s="424"/>
      <c r="L10625" s="424"/>
    </row>
    <row r="10626" spans="1:12" ht="24" customHeight="1">
      <c r="A10626" s="300" t="s">
        <v>12986</v>
      </c>
      <c r="B10626" s="301" t="s">
        <v>13005</v>
      </c>
      <c r="C10626" s="300" t="s">
        <v>9</v>
      </c>
      <c r="D10626" s="300" t="s">
        <v>7393</v>
      </c>
      <c r="E10626" s="302" t="s">
        <v>12988</v>
      </c>
      <c r="F10626" s="423" t="s">
        <v>13006</v>
      </c>
      <c r="G10626" s="423"/>
      <c r="H10626" s="423">
        <v>2.519E-4</v>
      </c>
      <c r="I10626" s="423"/>
      <c r="J10626" s="424">
        <v>1.3599999999999999E-2</v>
      </c>
      <c r="K10626" s="424"/>
      <c r="L10626" s="424"/>
    </row>
    <row r="10627" spans="1:12" ht="24" customHeight="1">
      <c r="A10627" s="300" t="s">
        <v>12986</v>
      </c>
      <c r="B10627" s="301" t="s">
        <v>13007</v>
      </c>
      <c r="C10627" s="300" t="s">
        <v>9</v>
      </c>
      <c r="D10627" s="300" t="s">
        <v>10619</v>
      </c>
      <c r="E10627" s="302" t="s">
        <v>51</v>
      </c>
      <c r="F10627" s="423" t="s">
        <v>13008</v>
      </c>
      <c r="G10627" s="423"/>
      <c r="H10627" s="423">
        <v>1.9540000000000001E-4</v>
      </c>
      <c r="I10627" s="423"/>
      <c r="J10627" s="424">
        <v>3.7400000000000003E-2</v>
      </c>
      <c r="K10627" s="424"/>
      <c r="L10627" s="424"/>
    </row>
    <row r="10628" spans="1:12" ht="24" customHeight="1">
      <c r="A10628" s="300" t="s">
        <v>12986</v>
      </c>
      <c r="B10628" s="301" t="s">
        <v>13009</v>
      </c>
      <c r="C10628" s="300" t="s">
        <v>9</v>
      </c>
      <c r="D10628" s="300" t="s">
        <v>10769</v>
      </c>
      <c r="E10628" s="302" t="s">
        <v>51</v>
      </c>
      <c r="F10628" s="423" t="s">
        <v>13010</v>
      </c>
      <c r="G10628" s="423"/>
      <c r="H10628" s="423">
        <v>1.7568400000000001E-2</v>
      </c>
      <c r="I10628" s="423"/>
      <c r="J10628" s="424">
        <v>2.2100000000000002E-2</v>
      </c>
      <c r="K10628" s="424"/>
      <c r="L10628" s="424"/>
    </row>
    <row r="10629" spans="1:12" ht="24" customHeight="1">
      <c r="A10629" s="300" t="s">
        <v>12986</v>
      </c>
      <c r="B10629" s="301" t="s">
        <v>13011</v>
      </c>
      <c r="C10629" s="300" t="s">
        <v>9</v>
      </c>
      <c r="D10629" s="300" t="s">
        <v>10929</v>
      </c>
      <c r="E10629" s="302" t="s">
        <v>51</v>
      </c>
      <c r="F10629" s="423" t="s">
        <v>13012</v>
      </c>
      <c r="G10629" s="423"/>
      <c r="H10629" s="423">
        <v>1.694E-4</v>
      </c>
      <c r="I10629" s="423"/>
      <c r="J10629" s="424">
        <v>2.5499999999999998E-2</v>
      </c>
      <c r="K10629" s="424"/>
      <c r="L10629" s="424"/>
    </row>
    <row r="10630" spans="1:12" ht="17.100000000000001" customHeight="1">
      <c r="A10630" s="298"/>
      <c r="B10630" s="298"/>
      <c r="C10630" s="298"/>
      <c r="D10630" s="298"/>
      <c r="E10630" s="298"/>
      <c r="F10630" s="298"/>
      <c r="G10630" s="298"/>
      <c r="H10630" s="298"/>
      <c r="I10630" s="298"/>
      <c r="J10630" s="298" t="s">
        <v>12992</v>
      </c>
      <c r="K10630" s="298"/>
      <c r="L10630" s="298" t="s">
        <v>15280</v>
      </c>
    </row>
    <row r="10631" spans="1:12">
      <c r="A10631" s="414" t="s">
        <v>13056</v>
      </c>
      <c r="B10631" s="414"/>
      <c r="C10631" s="414"/>
      <c r="D10631" s="414"/>
      <c r="E10631" s="414"/>
      <c r="F10631" s="414"/>
      <c r="G10631" s="414"/>
      <c r="H10631" s="414"/>
      <c r="I10631" s="294"/>
      <c r="J10631" s="294"/>
      <c r="K10631" s="294"/>
      <c r="L10631" s="294"/>
    </row>
    <row r="10632" spans="1:12" ht="17.100000000000001" customHeight="1">
      <c r="A10632" s="294" t="s">
        <v>12978</v>
      </c>
      <c r="B10632" s="298" t="s">
        <v>12979</v>
      </c>
      <c r="C10632" s="294" t="s">
        <v>12980</v>
      </c>
      <c r="D10632" s="294" t="s">
        <v>12981</v>
      </c>
      <c r="E10632" s="299" t="s">
        <v>12982</v>
      </c>
      <c r="F10632" s="413" t="s">
        <v>12983</v>
      </c>
      <c r="G10632" s="413"/>
      <c r="H10632" s="413" t="s">
        <v>12984</v>
      </c>
      <c r="I10632" s="413"/>
      <c r="J10632" s="413" t="s">
        <v>12985</v>
      </c>
      <c r="K10632" s="413"/>
      <c r="L10632" s="413"/>
    </row>
    <row r="10633" spans="1:12" ht="24" customHeight="1">
      <c r="A10633" s="300" t="s">
        <v>12986</v>
      </c>
      <c r="B10633" s="301" t="s">
        <v>13057</v>
      </c>
      <c r="C10633" s="300" t="s">
        <v>9</v>
      </c>
      <c r="D10633" s="300" t="s">
        <v>12549</v>
      </c>
      <c r="E10633" s="302" t="s">
        <v>27</v>
      </c>
      <c r="F10633" s="423" t="s">
        <v>12948</v>
      </c>
      <c r="G10633" s="423"/>
      <c r="H10633" s="423">
        <v>0.1571825</v>
      </c>
      <c r="I10633" s="423"/>
      <c r="J10633" s="424">
        <v>0.1022</v>
      </c>
      <c r="K10633" s="424"/>
      <c r="L10633" s="424"/>
    </row>
    <row r="10634" spans="1:12" ht="17.100000000000001" customHeight="1">
      <c r="A10634" s="298"/>
      <c r="B10634" s="298"/>
      <c r="C10634" s="298"/>
      <c r="D10634" s="298"/>
      <c r="E10634" s="298"/>
      <c r="F10634" s="298"/>
      <c r="G10634" s="298"/>
      <c r="H10634" s="298"/>
      <c r="I10634" s="298"/>
      <c r="J10634" s="298" t="s">
        <v>12992</v>
      </c>
      <c r="K10634" s="298"/>
      <c r="L10634" s="298" t="s">
        <v>13119</v>
      </c>
    </row>
    <row r="10635" spans="1:12">
      <c r="A10635" s="414" t="s">
        <v>13058</v>
      </c>
      <c r="B10635" s="414"/>
      <c r="C10635" s="414"/>
      <c r="D10635" s="414"/>
      <c r="E10635" s="414"/>
      <c r="F10635" s="414"/>
      <c r="G10635" s="414"/>
      <c r="H10635" s="414"/>
      <c r="I10635" s="294"/>
      <c r="J10635" s="294"/>
      <c r="K10635" s="294"/>
      <c r="L10635" s="294"/>
    </row>
    <row r="10636" spans="1:12" ht="17.100000000000001" customHeight="1">
      <c r="A10636" s="294" t="s">
        <v>12978</v>
      </c>
      <c r="B10636" s="298" t="s">
        <v>12979</v>
      </c>
      <c r="C10636" s="294" t="s">
        <v>12980</v>
      </c>
      <c r="D10636" s="294" t="s">
        <v>12981</v>
      </c>
      <c r="E10636" s="299" t="s">
        <v>12982</v>
      </c>
      <c r="F10636" s="413" t="s">
        <v>12983</v>
      </c>
      <c r="G10636" s="413"/>
      <c r="H10636" s="413" t="s">
        <v>12984</v>
      </c>
      <c r="I10636" s="413"/>
      <c r="J10636" s="413" t="s">
        <v>12985</v>
      </c>
      <c r="K10636" s="413"/>
      <c r="L10636" s="413"/>
    </row>
    <row r="10637" spans="1:12" ht="24" customHeight="1">
      <c r="A10637" s="300" t="s">
        <v>12986</v>
      </c>
      <c r="B10637" s="301" t="s">
        <v>13059</v>
      </c>
      <c r="C10637" s="300" t="s">
        <v>9</v>
      </c>
      <c r="D10637" s="300" t="s">
        <v>12535</v>
      </c>
      <c r="E10637" s="302" t="s">
        <v>27</v>
      </c>
      <c r="F10637" s="423" t="s">
        <v>12936</v>
      </c>
      <c r="G10637" s="423"/>
      <c r="H10637" s="423">
        <v>0.1571825</v>
      </c>
      <c r="I10637" s="423"/>
      <c r="J10637" s="424">
        <v>7.9000000000000008E-3</v>
      </c>
      <c r="K10637" s="424"/>
      <c r="L10637" s="424"/>
    </row>
    <row r="10638" spans="1:12" ht="17.100000000000001" customHeight="1">
      <c r="A10638" s="298"/>
      <c r="B10638" s="298"/>
      <c r="C10638" s="298"/>
      <c r="D10638" s="298"/>
      <c r="E10638" s="298"/>
      <c r="F10638" s="298"/>
      <c r="G10638" s="298"/>
      <c r="H10638" s="298"/>
      <c r="I10638" s="298"/>
      <c r="J10638" s="298" t="s">
        <v>12992</v>
      </c>
      <c r="K10638" s="298"/>
      <c r="L10638" s="298" t="s">
        <v>12904</v>
      </c>
    </row>
    <row r="10639" spans="1:12">
      <c r="A10639" s="414" t="s">
        <v>13060</v>
      </c>
      <c r="B10639" s="414"/>
      <c r="C10639" s="414"/>
      <c r="D10639" s="414"/>
      <c r="E10639" s="414"/>
      <c r="F10639" s="414"/>
      <c r="G10639" s="414"/>
      <c r="H10639" s="414"/>
      <c r="I10639" s="294"/>
      <c r="J10639" s="294"/>
      <c r="K10639" s="294"/>
      <c r="L10639" s="294"/>
    </row>
    <row r="10640" spans="1:12" ht="17.100000000000001" customHeight="1">
      <c r="A10640" s="294" t="s">
        <v>12978</v>
      </c>
      <c r="B10640" s="298" t="s">
        <v>12979</v>
      </c>
      <c r="C10640" s="294" t="s">
        <v>12980</v>
      </c>
      <c r="D10640" s="294" t="s">
        <v>12981</v>
      </c>
      <c r="E10640" s="299" t="s">
        <v>12982</v>
      </c>
      <c r="F10640" s="413" t="s">
        <v>12983</v>
      </c>
      <c r="G10640" s="413"/>
      <c r="H10640" s="413" t="s">
        <v>12984</v>
      </c>
      <c r="I10640" s="413"/>
      <c r="J10640" s="413" t="s">
        <v>12985</v>
      </c>
      <c r="K10640" s="413"/>
      <c r="L10640" s="413"/>
    </row>
    <row r="10641" spans="1:12" ht="24" customHeight="1">
      <c r="A10641" s="300" t="s">
        <v>12986</v>
      </c>
      <c r="B10641" s="301" t="s">
        <v>13061</v>
      </c>
      <c r="C10641" s="300" t="s">
        <v>9</v>
      </c>
      <c r="D10641" s="300" t="s">
        <v>12522</v>
      </c>
      <c r="E10641" s="302" t="s">
        <v>27</v>
      </c>
      <c r="F10641" s="423" t="s">
        <v>12964</v>
      </c>
      <c r="G10641" s="423"/>
      <c r="H10641" s="423">
        <v>0.1571825</v>
      </c>
      <c r="I10641" s="423"/>
      <c r="J10641" s="424">
        <v>0.3977</v>
      </c>
      <c r="K10641" s="424"/>
      <c r="L10641" s="424"/>
    </row>
    <row r="10642" spans="1:12" ht="24" customHeight="1">
      <c r="A10642" s="300" t="s">
        <v>12986</v>
      </c>
      <c r="B10642" s="301" t="s">
        <v>13062</v>
      </c>
      <c r="C10642" s="300" t="s">
        <v>9</v>
      </c>
      <c r="D10642" s="300" t="s">
        <v>12527</v>
      </c>
      <c r="E10642" s="302" t="s">
        <v>27</v>
      </c>
      <c r="F10642" s="423" t="s">
        <v>13063</v>
      </c>
      <c r="G10642" s="423"/>
      <c r="H10642" s="423">
        <v>0.1571825</v>
      </c>
      <c r="I10642" s="423"/>
      <c r="J10642" s="424">
        <v>5.3400000000000003E-2</v>
      </c>
      <c r="K10642" s="424"/>
      <c r="L10642" s="424"/>
    </row>
    <row r="10643" spans="1:12" ht="17.100000000000001" customHeight="1">
      <c r="A10643" s="298"/>
      <c r="B10643" s="298"/>
      <c r="C10643" s="298"/>
      <c r="D10643" s="298"/>
      <c r="E10643" s="298"/>
      <c r="F10643" s="298"/>
      <c r="G10643" s="298"/>
      <c r="H10643" s="298"/>
      <c r="I10643" s="298"/>
      <c r="J10643" s="298" t="s">
        <v>12992</v>
      </c>
      <c r="K10643" s="298"/>
      <c r="L10643" s="298" t="s">
        <v>12923</v>
      </c>
    </row>
    <row r="10644" spans="1:12" ht="17.100000000000001" customHeight="1">
      <c r="A10644" s="294" t="s">
        <v>13014</v>
      </c>
      <c r="B10644" s="294"/>
      <c r="C10644" s="294"/>
      <c r="D10644" s="294"/>
      <c r="E10644" s="294"/>
      <c r="F10644" s="294"/>
      <c r="G10644" s="294"/>
      <c r="H10644" s="294"/>
      <c r="I10644" s="294"/>
      <c r="J10644" s="294"/>
      <c r="K10644" s="294"/>
      <c r="L10644" s="294"/>
    </row>
    <row r="10645" spans="1:12" ht="17.100000000000001" customHeight="1">
      <c r="A10645" s="298"/>
      <c r="B10645" s="298"/>
      <c r="C10645" s="298"/>
      <c r="D10645" s="298"/>
      <c r="E10645" s="298"/>
      <c r="F10645" s="298"/>
      <c r="G10645" s="298"/>
      <c r="H10645" s="298"/>
      <c r="I10645" s="298"/>
      <c r="J10645" s="298" t="s">
        <v>13015</v>
      </c>
      <c r="K10645" s="298"/>
      <c r="L10645" s="298" t="s">
        <v>15281</v>
      </c>
    </row>
    <row r="10646" spans="1:12" ht="17.100000000000001" customHeight="1">
      <c r="A10646" s="298"/>
      <c r="B10646" s="298"/>
      <c r="C10646" s="298"/>
      <c r="D10646" s="298"/>
      <c r="E10646" s="298"/>
      <c r="F10646" s="298"/>
      <c r="G10646" s="298"/>
      <c r="H10646" s="298"/>
      <c r="I10646" s="298"/>
      <c r="J10646" s="298" t="s">
        <v>13017</v>
      </c>
      <c r="K10646" s="298" t="s">
        <v>13018</v>
      </c>
      <c r="L10646" s="298" t="s">
        <v>15109</v>
      </c>
    </row>
    <row r="10647" spans="1:12" ht="17.100000000000001" customHeight="1">
      <c r="A10647" s="298"/>
      <c r="B10647" s="298"/>
      <c r="C10647" s="298"/>
      <c r="D10647" s="298"/>
      <c r="E10647" s="298"/>
      <c r="F10647" s="298"/>
      <c r="G10647" s="298"/>
      <c r="H10647" s="298"/>
      <c r="I10647" s="298"/>
      <c r="J10647" s="298" t="s">
        <v>13020</v>
      </c>
      <c r="K10647" s="298"/>
      <c r="L10647" s="298" t="s">
        <v>15282</v>
      </c>
    </row>
    <row r="10648" spans="1:12" ht="17.100000000000001" customHeight="1">
      <c r="A10648" s="298"/>
      <c r="B10648" s="298"/>
      <c r="C10648" s="298"/>
      <c r="D10648" s="298"/>
      <c r="E10648" s="298"/>
      <c r="F10648" s="298"/>
      <c r="G10648" s="298"/>
      <c r="H10648" s="298"/>
      <c r="I10648" s="298"/>
      <c r="J10648" s="298" t="s">
        <v>13022</v>
      </c>
      <c r="K10648" s="298" t="s">
        <v>12974</v>
      </c>
      <c r="L10648" s="298" t="s">
        <v>15283</v>
      </c>
    </row>
    <row r="10649" spans="1:12" ht="17.100000000000001" customHeight="1">
      <c r="A10649" s="298"/>
      <c r="B10649" s="298"/>
      <c r="C10649" s="298"/>
      <c r="D10649" s="298"/>
      <c r="E10649" s="298"/>
      <c r="F10649" s="298"/>
      <c r="G10649" s="298"/>
      <c r="H10649" s="298"/>
      <c r="I10649" s="298"/>
      <c r="J10649" s="298" t="s">
        <v>13024</v>
      </c>
      <c r="K10649" s="298"/>
      <c r="L10649" s="298" t="s">
        <v>15284</v>
      </c>
    </row>
    <row r="10650" spans="1:12" ht="30" customHeight="1">
      <c r="A10650" s="299"/>
      <c r="B10650" s="299"/>
      <c r="C10650" s="299"/>
      <c r="D10650" s="299"/>
      <c r="E10650" s="299"/>
      <c r="F10650" s="299"/>
      <c r="G10650" s="299"/>
      <c r="H10650" s="299"/>
      <c r="I10650" s="299"/>
      <c r="J10650" s="299"/>
      <c r="K10650" s="299"/>
      <c r="L10650" s="299"/>
    </row>
    <row r="10651" spans="1:12" ht="36" customHeight="1">
      <c r="A10651" s="295" t="s">
        <v>15285</v>
      </c>
      <c r="B10651" s="296" t="s">
        <v>15286</v>
      </c>
      <c r="C10651" s="295" t="s">
        <v>9</v>
      </c>
      <c r="D10651" s="295" t="s">
        <v>604</v>
      </c>
      <c r="E10651" s="297" t="s">
        <v>51</v>
      </c>
      <c r="F10651" s="296"/>
      <c r="G10651" s="296"/>
      <c r="H10651" s="296"/>
      <c r="I10651" s="296"/>
      <c r="J10651" s="296"/>
      <c r="K10651" s="296"/>
      <c r="L10651" s="296"/>
    </row>
    <row r="10652" spans="1:12">
      <c r="A10652" s="414" t="s">
        <v>12977</v>
      </c>
      <c r="B10652" s="414"/>
      <c r="C10652" s="414"/>
      <c r="D10652" s="414"/>
      <c r="E10652" s="414"/>
      <c r="F10652" s="414"/>
      <c r="G10652" s="414"/>
      <c r="H10652" s="414"/>
      <c r="I10652" s="294"/>
      <c r="J10652" s="294"/>
      <c r="K10652" s="294"/>
      <c r="L10652" s="294"/>
    </row>
    <row r="10653" spans="1:12" ht="17.100000000000001" customHeight="1">
      <c r="A10653" s="294" t="s">
        <v>12978</v>
      </c>
      <c r="B10653" s="298" t="s">
        <v>12979</v>
      </c>
      <c r="C10653" s="294" t="s">
        <v>12980</v>
      </c>
      <c r="D10653" s="294" t="s">
        <v>12981</v>
      </c>
      <c r="E10653" s="299" t="s">
        <v>12982</v>
      </c>
      <c r="F10653" s="413" t="s">
        <v>12983</v>
      </c>
      <c r="G10653" s="413"/>
      <c r="H10653" s="413" t="s">
        <v>12984</v>
      </c>
      <c r="I10653" s="413"/>
      <c r="J10653" s="413" t="s">
        <v>12985</v>
      </c>
      <c r="K10653" s="413"/>
      <c r="L10653" s="413"/>
    </row>
    <row r="10654" spans="1:12" ht="24" customHeight="1">
      <c r="A10654" s="300" t="s">
        <v>12986</v>
      </c>
      <c r="B10654" s="301" t="s">
        <v>13085</v>
      </c>
      <c r="C10654" s="300" t="s">
        <v>9</v>
      </c>
      <c r="D10654" s="300" t="s">
        <v>7909</v>
      </c>
      <c r="E10654" s="302" t="s">
        <v>51</v>
      </c>
      <c r="F10654" s="423" t="s">
        <v>13086</v>
      </c>
      <c r="G10654" s="423"/>
      <c r="H10654" s="423">
        <v>1.26E-4</v>
      </c>
      <c r="I10654" s="423"/>
      <c r="J10654" s="424">
        <v>1.3100000000000001E-2</v>
      </c>
      <c r="K10654" s="424"/>
      <c r="L10654" s="424"/>
    </row>
    <row r="10655" spans="1:12" ht="24" customHeight="1">
      <c r="A10655" s="300" t="s">
        <v>12986</v>
      </c>
      <c r="B10655" s="301" t="s">
        <v>13087</v>
      </c>
      <c r="C10655" s="300" t="s">
        <v>9</v>
      </c>
      <c r="D10655" s="300" t="s">
        <v>8873</v>
      </c>
      <c r="E10655" s="302" t="s">
        <v>51</v>
      </c>
      <c r="F10655" s="423" t="s">
        <v>13088</v>
      </c>
      <c r="G10655" s="423"/>
      <c r="H10655" s="423">
        <v>1.2E-5</v>
      </c>
      <c r="I10655" s="423"/>
      <c r="J10655" s="424">
        <v>1.04E-2</v>
      </c>
      <c r="K10655" s="424"/>
      <c r="L10655" s="424"/>
    </row>
    <row r="10656" spans="1:12" ht="48" customHeight="1">
      <c r="A10656" s="300" t="s">
        <v>12986</v>
      </c>
      <c r="B10656" s="301" t="s">
        <v>13089</v>
      </c>
      <c r="C10656" s="300" t="s">
        <v>9</v>
      </c>
      <c r="D10656" s="300" t="s">
        <v>9227</v>
      </c>
      <c r="E10656" s="302" t="s">
        <v>51</v>
      </c>
      <c r="F10656" s="423" t="s">
        <v>13090</v>
      </c>
      <c r="G10656" s="423"/>
      <c r="H10656" s="423">
        <v>8.4999999999999999E-6</v>
      </c>
      <c r="I10656" s="423"/>
      <c r="J10656" s="424">
        <v>1.14E-2</v>
      </c>
      <c r="K10656" s="424"/>
      <c r="L10656" s="424"/>
    </row>
    <row r="10657" spans="1:12" ht="24" customHeight="1">
      <c r="A10657" s="300" t="s">
        <v>12986</v>
      </c>
      <c r="B10657" s="301" t="s">
        <v>13091</v>
      </c>
      <c r="C10657" s="300" t="s">
        <v>9</v>
      </c>
      <c r="D10657" s="300" t="s">
        <v>9580</v>
      </c>
      <c r="E10657" s="302" t="s">
        <v>51</v>
      </c>
      <c r="F10657" s="423" t="s">
        <v>13092</v>
      </c>
      <c r="G10657" s="423"/>
      <c r="H10657" s="423">
        <v>8.3000000000000002E-6</v>
      </c>
      <c r="I10657" s="423"/>
      <c r="J10657" s="424">
        <v>7.4000000000000003E-3</v>
      </c>
      <c r="K10657" s="424"/>
      <c r="L10657" s="424"/>
    </row>
    <row r="10658" spans="1:12" ht="24" customHeight="1">
      <c r="A10658" s="300" t="s">
        <v>12986</v>
      </c>
      <c r="B10658" s="301" t="s">
        <v>12987</v>
      </c>
      <c r="C10658" s="300" t="s">
        <v>9</v>
      </c>
      <c r="D10658" s="300" t="s">
        <v>9831</v>
      </c>
      <c r="E10658" s="302" t="s">
        <v>12988</v>
      </c>
      <c r="F10658" s="423" t="s">
        <v>12989</v>
      </c>
      <c r="G10658" s="423"/>
      <c r="H10658" s="423">
        <v>2.9158999999999999E-3</v>
      </c>
      <c r="I10658" s="423"/>
      <c r="J10658" s="424">
        <v>2.9499999999999998E-2</v>
      </c>
      <c r="K10658" s="424"/>
      <c r="L10658" s="424"/>
    </row>
    <row r="10659" spans="1:12" ht="36" customHeight="1">
      <c r="A10659" s="300" t="s">
        <v>12986</v>
      </c>
      <c r="B10659" s="301" t="s">
        <v>12990</v>
      </c>
      <c r="C10659" s="300" t="s">
        <v>9</v>
      </c>
      <c r="D10659" s="300" t="s">
        <v>11426</v>
      </c>
      <c r="E10659" s="302" t="s">
        <v>51</v>
      </c>
      <c r="F10659" s="423" t="s">
        <v>12991</v>
      </c>
      <c r="G10659" s="423"/>
      <c r="H10659" s="423">
        <v>1.529E-4</v>
      </c>
      <c r="I10659" s="423"/>
      <c r="J10659" s="424">
        <v>2.0199999999999999E-2</v>
      </c>
      <c r="K10659" s="424"/>
      <c r="L10659" s="424"/>
    </row>
    <row r="10660" spans="1:12" ht="17.100000000000001" customHeight="1">
      <c r="A10660" s="298"/>
      <c r="B10660" s="298"/>
      <c r="C10660" s="298"/>
      <c r="D10660" s="298"/>
      <c r="E10660" s="298"/>
      <c r="F10660" s="298"/>
      <c r="G10660" s="298"/>
      <c r="H10660" s="298"/>
      <c r="I10660" s="298"/>
      <c r="J10660" s="298" t="s">
        <v>12992</v>
      </c>
      <c r="K10660" s="298"/>
      <c r="L10660" s="298" t="s">
        <v>12933</v>
      </c>
    </row>
    <row r="10661" spans="1:12">
      <c r="A10661" s="414" t="s">
        <v>12994</v>
      </c>
      <c r="B10661" s="414"/>
      <c r="C10661" s="414"/>
      <c r="D10661" s="414"/>
      <c r="E10661" s="414"/>
      <c r="F10661" s="414"/>
      <c r="G10661" s="414"/>
      <c r="H10661" s="414"/>
      <c r="I10661" s="294"/>
      <c r="J10661" s="294"/>
      <c r="K10661" s="294"/>
      <c r="L10661" s="294"/>
    </row>
    <row r="10662" spans="1:12" ht="17.100000000000001" customHeight="1">
      <c r="A10662" s="294" t="s">
        <v>12978</v>
      </c>
      <c r="B10662" s="298" t="s">
        <v>12979</v>
      </c>
      <c r="C10662" s="294" t="s">
        <v>12980</v>
      </c>
      <c r="D10662" s="294" t="s">
        <v>12981</v>
      </c>
      <c r="E10662" s="299" t="s">
        <v>12982</v>
      </c>
      <c r="F10662" s="413" t="s">
        <v>12983</v>
      </c>
      <c r="G10662" s="413"/>
      <c r="H10662" s="413" t="s">
        <v>12984</v>
      </c>
      <c r="I10662" s="413"/>
      <c r="J10662" s="413" t="s">
        <v>12985</v>
      </c>
      <c r="K10662" s="413"/>
      <c r="L10662" s="413"/>
    </row>
    <row r="10663" spans="1:12" ht="24" customHeight="1">
      <c r="A10663" s="300" t="s">
        <v>12986</v>
      </c>
      <c r="B10663" s="301" t="s">
        <v>13193</v>
      </c>
      <c r="C10663" s="300" t="s">
        <v>9</v>
      </c>
      <c r="D10663" s="300" t="s">
        <v>7200</v>
      </c>
      <c r="E10663" s="302" t="s">
        <v>27</v>
      </c>
      <c r="F10663" s="423" t="s">
        <v>13194</v>
      </c>
      <c r="G10663" s="423"/>
      <c r="H10663" s="423">
        <v>0.1087873</v>
      </c>
      <c r="I10663" s="423"/>
      <c r="J10663" s="424">
        <v>0.55369999999999997</v>
      </c>
      <c r="K10663" s="424"/>
      <c r="L10663" s="424"/>
    </row>
    <row r="10664" spans="1:12" ht="24" customHeight="1">
      <c r="A10664" s="300" t="s">
        <v>12986</v>
      </c>
      <c r="B10664" s="301" t="s">
        <v>13195</v>
      </c>
      <c r="C10664" s="300" t="s">
        <v>9</v>
      </c>
      <c r="D10664" s="300" t="s">
        <v>8821</v>
      </c>
      <c r="E10664" s="302" t="s">
        <v>27</v>
      </c>
      <c r="F10664" s="423" t="s">
        <v>13196</v>
      </c>
      <c r="G10664" s="423"/>
      <c r="H10664" s="423">
        <v>0.1087873</v>
      </c>
      <c r="I10664" s="423"/>
      <c r="J10664" s="424">
        <v>0.78220000000000001</v>
      </c>
      <c r="K10664" s="424"/>
      <c r="L10664" s="424"/>
    </row>
    <row r="10665" spans="1:12" ht="17.100000000000001" customHeight="1">
      <c r="A10665" s="298"/>
      <c r="B10665" s="298"/>
      <c r="C10665" s="298"/>
      <c r="D10665" s="298"/>
      <c r="E10665" s="298"/>
      <c r="F10665" s="298"/>
      <c r="G10665" s="298"/>
      <c r="H10665" s="298"/>
      <c r="I10665" s="298"/>
      <c r="J10665" s="298" t="s">
        <v>12992</v>
      </c>
      <c r="K10665" s="298"/>
      <c r="L10665" s="298" t="s">
        <v>15287</v>
      </c>
    </row>
    <row r="10666" spans="1:12">
      <c r="A10666" s="414" t="s">
        <v>12998</v>
      </c>
      <c r="B10666" s="414"/>
      <c r="C10666" s="414"/>
      <c r="D10666" s="414"/>
      <c r="E10666" s="414"/>
      <c r="F10666" s="414"/>
      <c r="G10666" s="414"/>
      <c r="H10666" s="414"/>
      <c r="I10666" s="294"/>
      <c r="J10666" s="294"/>
      <c r="K10666" s="294"/>
      <c r="L10666" s="294"/>
    </row>
    <row r="10667" spans="1:12" ht="17.100000000000001" customHeight="1">
      <c r="A10667" s="294" t="s">
        <v>12978</v>
      </c>
      <c r="B10667" s="298" t="s">
        <v>12979</v>
      </c>
      <c r="C10667" s="294" t="s">
        <v>12980</v>
      </c>
      <c r="D10667" s="294" t="s">
        <v>12981</v>
      </c>
      <c r="E10667" s="299" t="s">
        <v>12982</v>
      </c>
      <c r="F10667" s="413" t="s">
        <v>12983</v>
      </c>
      <c r="G10667" s="413"/>
      <c r="H10667" s="413" t="s">
        <v>12984</v>
      </c>
      <c r="I10667" s="413"/>
      <c r="J10667" s="413" t="s">
        <v>12985</v>
      </c>
      <c r="K10667" s="413"/>
      <c r="L10667" s="413"/>
    </row>
    <row r="10668" spans="1:12" ht="24" customHeight="1">
      <c r="A10668" s="300" t="s">
        <v>12986</v>
      </c>
      <c r="B10668" s="301" t="s">
        <v>13353</v>
      </c>
      <c r="C10668" s="300" t="s">
        <v>9</v>
      </c>
      <c r="D10668" s="300" t="s">
        <v>9576</v>
      </c>
      <c r="E10668" s="302" t="s">
        <v>51</v>
      </c>
      <c r="F10668" s="423" t="s">
        <v>12914</v>
      </c>
      <c r="G10668" s="423"/>
      <c r="H10668" s="423">
        <v>2.4E-2</v>
      </c>
      <c r="I10668" s="423"/>
      <c r="J10668" s="424">
        <v>0.03</v>
      </c>
      <c r="K10668" s="424"/>
      <c r="L10668" s="424"/>
    </row>
    <row r="10669" spans="1:12" ht="24" customHeight="1">
      <c r="A10669" s="300" t="s">
        <v>12986</v>
      </c>
      <c r="B10669" s="301" t="s">
        <v>13356</v>
      </c>
      <c r="C10669" s="300" t="s">
        <v>9</v>
      </c>
      <c r="D10669" s="300" t="s">
        <v>6964</v>
      </c>
      <c r="E10669" s="302" t="s">
        <v>51</v>
      </c>
      <c r="F10669" s="423" t="s">
        <v>13357</v>
      </c>
      <c r="G10669" s="423"/>
      <c r="H10669" s="423">
        <v>1.7999999999999999E-2</v>
      </c>
      <c r="I10669" s="423"/>
      <c r="J10669" s="424">
        <v>0.89</v>
      </c>
      <c r="K10669" s="424"/>
      <c r="L10669" s="424"/>
    </row>
    <row r="10670" spans="1:12" ht="24" customHeight="1">
      <c r="A10670" s="300" t="s">
        <v>12986</v>
      </c>
      <c r="B10670" s="301" t="s">
        <v>13358</v>
      </c>
      <c r="C10670" s="300" t="s">
        <v>9</v>
      </c>
      <c r="D10670" s="300" t="s">
        <v>10886</v>
      </c>
      <c r="E10670" s="302" t="s">
        <v>51</v>
      </c>
      <c r="F10670" s="423" t="s">
        <v>13359</v>
      </c>
      <c r="G10670" s="423"/>
      <c r="H10670" s="423">
        <v>2.1999999999999999E-2</v>
      </c>
      <c r="I10670" s="423"/>
      <c r="J10670" s="424">
        <v>0.94</v>
      </c>
      <c r="K10670" s="424"/>
      <c r="L10670" s="424"/>
    </row>
    <row r="10671" spans="1:12" ht="24" customHeight="1">
      <c r="A10671" s="300" t="s">
        <v>12986</v>
      </c>
      <c r="B10671" s="301" t="s">
        <v>15288</v>
      </c>
      <c r="C10671" s="300" t="s">
        <v>9</v>
      </c>
      <c r="D10671" s="300" t="s">
        <v>8412</v>
      </c>
      <c r="E10671" s="302" t="s">
        <v>51</v>
      </c>
      <c r="F10671" s="423" t="s">
        <v>12946</v>
      </c>
      <c r="G10671" s="423"/>
      <c r="H10671" s="423">
        <v>1</v>
      </c>
      <c r="I10671" s="423"/>
      <c r="J10671" s="424">
        <v>7.69</v>
      </c>
      <c r="K10671" s="424"/>
      <c r="L10671" s="424"/>
    </row>
    <row r="10672" spans="1:12" ht="24" customHeight="1">
      <c r="A10672" s="300" t="s">
        <v>12986</v>
      </c>
      <c r="B10672" s="301" t="s">
        <v>13099</v>
      </c>
      <c r="C10672" s="300" t="s">
        <v>9</v>
      </c>
      <c r="D10672" s="300" t="s">
        <v>7224</v>
      </c>
      <c r="E10672" s="302" t="s">
        <v>51</v>
      </c>
      <c r="F10672" s="423" t="s">
        <v>13100</v>
      </c>
      <c r="G10672" s="423"/>
      <c r="H10672" s="423">
        <v>1.4884E-3</v>
      </c>
      <c r="I10672" s="423"/>
      <c r="J10672" s="424">
        <v>1.37E-2</v>
      </c>
      <c r="K10672" s="424"/>
      <c r="L10672" s="424"/>
    </row>
    <row r="10673" spans="1:12" ht="24" customHeight="1">
      <c r="A10673" s="300" t="s">
        <v>12986</v>
      </c>
      <c r="B10673" s="301" t="s">
        <v>13101</v>
      </c>
      <c r="C10673" s="300" t="s">
        <v>9</v>
      </c>
      <c r="D10673" s="300" t="s">
        <v>7359</v>
      </c>
      <c r="E10673" s="302" t="s">
        <v>51</v>
      </c>
      <c r="F10673" s="423" t="s">
        <v>13102</v>
      </c>
      <c r="G10673" s="423"/>
      <c r="H10673" s="423">
        <v>4.8000000000000001E-5</v>
      </c>
      <c r="I10673" s="423"/>
      <c r="J10673" s="424">
        <v>6.1999999999999998E-3</v>
      </c>
      <c r="K10673" s="424"/>
      <c r="L10673" s="424"/>
    </row>
    <row r="10674" spans="1:12" ht="24" customHeight="1">
      <c r="A10674" s="300" t="s">
        <v>12986</v>
      </c>
      <c r="B10674" s="301" t="s">
        <v>13103</v>
      </c>
      <c r="C10674" s="300" t="s">
        <v>9</v>
      </c>
      <c r="D10674" s="300" t="s">
        <v>8851</v>
      </c>
      <c r="E10674" s="302" t="s">
        <v>51</v>
      </c>
      <c r="F10674" s="423" t="s">
        <v>13104</v>
      </c>
      <c r="G10674" s="423"/>
      <c r="H10674" s="423">
        <v>3.8500000000000001E-5</v>
      </c>
      <c r="I10674" s="423"/>
      <c r="J10674" s="424">
        <v>7.4999999999999997E-3</v>
      </c>
      <c r="K10674" s="424"/>
      <c r="L10674" s="424"/>
    </row>
    <row r="10675" spans="1:12" ht="24" customHeight="1">
      <c r="A10675" s="300" t="s">
        <v>12986</v>
      </c>
      <c r="B10675" s="301" t="s">
        <v>13105</v>
      </c>
      <c r="C10675" s="300" t="s">
        <v>9</v>
      </c>
      <c r="D10675" s="300" t="s">
        <v>8852</v>
      </c>
      <c r="E10675" s="302" t="s">
        <v>51</v>
      </c>
      <c r="F10675" s="423" t="s">
        <v>13106</v>
      </c>
      <c r="G10675" s="423"/>
      <c r="H10675" s="423">
        <v>8.3000000000000002E-6</v>
      </c>
      <c r="I10675" s="423"/>
      <c r="J10675" s="424">
        <v>4.5999999999999999E-3</v>
      </c>
      <c r="K10675" s="424"/>
      <c r="L10675" s="424"/>
    </row>
    <row r="10676" spans="1:12" ht="24" customHeight="1">
      <c r="A10676" s="300" t="s">
        <v>12986</v>
      </c>
      <c r="B10676" s="301" t="s">
        <v>13107</v>
      </c>
      <c r="C10676" s="300" t="s">
        <v>9</v>
      </c>
      <c r="D10676" s="300" t="s">
        <v>9000</v>
      </c>
      <c r="E10676" s="302" t="s">
        <v>51</v>
      </c>
      <c r="F10676" s="423" t="s">
        <v>13108</v>
      </c>
      <c r="G10676" s="423"/>
      <c r="H10676" s="423">
        <v>1.694E-3</v>
      </c>
      <c r="I10676" s="423"/>
      <c r="J10676" s="424">
        <v>1.15E-2</v>
      </c>
      <c r="K10676" s="424"/>
      <c r="L10676" s="424"/>
    </row>
    <row r="10677" spans="1:12" ht="24" customHeight="1">
      <c r="A10677" s="300" t="s">
        <v>12986</v>
      </c>
      <c r="B10677" s="301" t="s">
        <v>13109</v>
      </c>
      <c r="C10677" s="300" t="s">
        <v>9</v>
      </c>
      <c r="D10677" s="300" t="s">
        <v>9574</v>
      </c>
      <c r="E10677" s="302" t="s">
        <v>51</v>
      </c>
      <c r="F10677" s="423" t="s">
        <v>13110</v>
      </c>
      <c r="G10677" s="423"/>
      <c r="H10677" s="423">
        <v>5.373E-4</v>
      </c>
      <c r="I10677" s="423"/>
      <c r="J10677" s="424">
        <v>4.7000000000000002E-3</v>
      </c>
      <c r="K10677" s="424"/>
      <c r="L10677" s="424"/>
    </row>
    <row r="10678" spans="1:12" ht="24" customHeight="1">
      <c r="A10678" s="300" t="s">
        <v>12986</v>
      </c>
      <c r="B10678" s="301" t="s">
        <v>13111</v>
      </c>
      <c r="C10678" s="300" t="s">
        <v>9</v>
      </c>
      <c r="D10678" s="300" t="s">
        <v>10714</v>
      </c>
      <c r="E10678" s="302" t="s">
        <v>93</v>
      </c>
      <c r="F10678" s="423" t="s">
        <v>13112</v>
      </c>
      <c r="G10678" s="423"/>
      <c r="H10678" s="423">
        <v>2.8239999999999998E-4</v>
      </c>
      <c r="I10678" s="423"/>
      <c r="J10678" s="424">
        <v>4.3E-3</v>
      </c>
      <c r="K10678" s="424"/>
      <c r="L10678" s="424"/>
    </row>
    <row r="10679" spans="1:12" ht="24" customHeight="1">
      <c r="A10679" s="300" t="s">
        <v>12986</v>
      </c>
      <c r="B10679" s="301" t="s">
        <v>13113</v>
      </c>
      <c r="C10679" s="300" t="s">
        <v>9</v>
      </c>
      <c r="D10679" s="300" t="s">
        <v>10809</v>
      </c>
      <c r="E10679" s="302" t="s">
        <v>51</v>
      </c>
      <c r="F10679" s="423" t="s">
        <v>13114</v>
      </c>
      <c r="G10679" s="423"/>
      <c r="H10679" s="423">
        <v>2.8239999999999998E-4</v>
      </c>
      <c r="I10679" s="423"/>
      <c r="J10679" s="424">
        <v>3.3999999999999998E-3</v>
      </c>
      <c r="K10679" s="424"/>
      <c r="L10679" s="424"/>
    </row>
    <row r="10680" spans="1:12" ht="24" customHeight="1">
      <c r="A10680" s="300" t="s">
        <v>12986</v>
      </c>
      <c r="B10680" s="301" t="s">
        <v>13115</v>
      </c>
      <c r="C10680" s="300" t="s">
        <v>9</v>
      </c>
      <c r="D10680" s="300" t="s">
        <v>10810</v>
      </c>
      <c r="E10680" s="302" t="s">
        <v>51</v>
      </c>
      <c r="F10680" s="423" t="s">
        <v>13116</v>
      </c>
      <c r="G10680" s="423"/>
      <c r="H10680" s="423">
        <v>2.8239999999999998E-4</v>
      </c>
      <c r="I10680" s="423"/>
      <c r="J10680" s="424">
        <v>7.4999999999999997E-3</v>
      </c>
      <c r="K10680" s="424"/>
      <c r="L10680" s="424"/>
    </row>
    <row r="10681" spans="1:12" ht="24" customHeight="1">
      <c r="A10681" s="300" t="s">
        <v>12986</v>
      </c>
      <c r="B10681" s="301" t="s">
        <v>13117</v>
      </c>
      <c r="C10681" s="300" t="s">
        <v>9</v>
      </c>
      <c r="D10681" s="300" t="s">
        <v>10837</v>
      </c>
      <c r="E10681" s="302" t="s">
        <v>51</v>
      </c>
      <c r="F10681" s="423" t="s">
        <v>13118</v>
      </c>
      <c r="G10681" s="423"/>
      <c r="H10681" s="423">
        <v>9.5999999999999996E-6</v>
      </c>
      <c r="I10681" s="423"/>
      <c r="J10681" s="424">
        <v>4.3E-3</v>
      </c>
      <c r="K10681" s="424"/>
      <c r="L10681" s="424"/>
    </row>
    <row r="10682" spans="1:12" ht="24" customHeight="1">
      <c r="A10682" s="300" t="s">
        <v>12986</v>
      </c>
      <c r="B10682" s="301" t="s">
        <v>13003</v>
      </c>
      <c r="C10682" s="300" t="s">
        <v>9</v>
      </c>
      <c r="D10682" s="300" t="s">
        <v>7216</v>
      </c>
      <c r="E10682" s="302" t="s">
        <v>51</v>
      </c>
      <c r="F10682" s="423" t="s">
        <v>13004</v>
      </c>
      <c r="G10682" s="423"/>
      <c r="H10682" s="423">
        <v>5.6559999999999998E-4</v>
      </c>
      <c r="I10682" s="423"/>
      <c r="J10682" s="424">
        <v>1.89E-2</v>
      </c>
      <c r="K10682" s="424"/>
      <c r="L10682" s="424"/>
    </row>
    <row r="10683" spans="1:12" ht="24" customHeight="1">
      <c r="A10683" s="300" t="s">
        <v>12986</v>
      </c>
      <c r="B10683" s="301" t="s">
        <v>13005</v>
      </c>
      <c r="C10683" s="300" t="s">
        <v>9</v>
      </c>
      <c r="D10683" s="300" t="s">
        <v>7393</v>
      </c>
      <c r="E10683" s="302" t="s">
        <v>12988</v>
      </c>
      <c r="F10683" s="423" t="s">
        <v>13006</v>
      </c>
      <c r="G10683" s="423"/>
      <c r="H10683" s="423">
        <v>3.4019999999999998E-4</v>
      </c>
      <c r="I10683" s="423"/>
      <c r="J10683" s="424">
        <v>1.84E-2</v>
      </c>
      <c r="K10683" s="424"/>
      <c r="L10683" s="424"/>
    </row>
    <row r="10684" spans="1:12" ht="24" customHeight="1">
      <c r="A10684" s="300" t="s">
        <v>12986</v>
      </c>
      <c r="B10684" s="301" t="s">
        <v>13007</v>
      </c>
      <c r="C10684" s="300" t="s">
        <v>9</v>
      </c>
      <c r="D10684" s="300" t="s">
        <v>10619</v>
      </c>
      <c r="E10684" s="302" t="s">
        <v>51</v>
      </c>
      <c r="F10684" s="423" t="s">
        <v>13008</v>
      </c>
      <c r="G10684" s="423"/>
      <c r="H10684" s="423">
        <v>2.6390000000000002E-4</v>
      </c>
      <c r="I10684" s="423"/>
      <c r="J10684" s="424">
        <v>5.0500000000000003E-2</v>
      </c>
      <c r="K10684" s="424"/>
      <c r="L10684" s="424"/>
    </row>
    <row r="10685" spans="1:12" ht="24" customHeight="1">
      <c r="A10685" s="300" t="s">
        <v>12986</v>
      </c>
      <c r="B10685" s="301" t="s">
        <v>13009</v>
      </c>
      <c r="C10685" s="300" t="s">
        <v>9</v>
      </c>
      <c r="D10685" s="300" t="s">
        <v>10769</v>
      </c>
      <c r="E10685" s="302" t="s">
        <v>51</v>
      </c>
      <c r="F10685" s="423" t="s">
        <v>13010</v>
      </c>
      <c r="G10685" s="423"/>
      <c r="H10685" s="423">
        <v>2.3722099999999999E-2</v>
      </c>
      <c r="I10685" s="423"/>
      <c r="J10685" s="424">
        <v>2.9899999999999999E-2</v>
      </c>
      <c r="K10685" s="424"/>
      <c r="L10685" s="424"/>
    </row>
    <row r="10686" spans="1:12" ht="24" customHeight="1">
      <c r="A10686" s="300" t="s">
        <v>12986</v>
      </c>
      <c r="B10686" s="301" t="s">
        <v>13011</v>
      </c>
      <c r="C10686" s="300" t="s">
        <v>9</v>
      </c>
      <c r="D10686" s="300" t="s">
        <v>10929</v>
      </c>
      <c r="E10686" s="302" t="s">
        <v>51</v>
      </c>
      <c r="F10686" s="423" t="s">
        <v>13012</v>
      </c>
      <c r="G10686" s="423"/>
      <c r="H10686" s="423">
        <v>2.287E-4</v>
      </c>
      <c r="I10686" s="423"/>
      <c r="J10686" s="424">
        <v>3.44E-2</v>
      </c>
      <c r="K10686" s="424"/>
      <c r="L10686" s="424"/>
    </row>
    <row r="10687" spans="1:12" ht="17.100000000000001" customHeight="1">
      <c r="A10687" s="298"/>
      <c r="B10687" s="298"/>
      <c r="C10687" s="298"/>
      <c r="D10687" s="298"/>
      <c r="E10687" s="298"/>
      <c r="F10687" s="298"/>
      <c r="G10687" s="298"/>
      <c r="H10687" s="298"/>
      <c r="I10687" s="298"/>
      <c r="J10687" s="298" t="s">
        <v>12992</v>
      </c>
      <c r="K10687" s="298"/>
      <c r="L10687" s="298" t="s">
        <v>15289</v>
      </c>
    </row>
    <row r="10688" spans="1:12">
      <c r="A10688" s="414" t="s">
        <v>13056</v>
      </c>
      <c r="B10688" s="414"/>
      <c r="C10688" s="414"/>
      <c r="D10688" s="414"/>
      <c r="E10688" s="414"/>
      <c r="F10688" s="414"/>
      <c r="G10688" s="414"/>
      <c r="H10688" s="414"/>
      <c r="I10688" s="294"/>
      <c r="J10688" s="294"/>
      <c r="K10688" s="294"/>
      <c r="L10688" s="294"/>
    </row>
    <row r="10689" spans="1:12" ht="17.100000000000001" customHeight="1">
      <c r="A10689" s="294" t="s">
        <v>12978</v>
      </c>
      <c r="B10689" s="298" t="s">
        <v>12979</v>
      </c>
      <c r="C10689" s="294" t="s">
        <v>12980</v>
      </c>
      <c r="D10689" s="294" t="s">
        <v>12981</v>
      </c>
      <c r="E10689" s="299" t="s">
        <v>12982</v>
      </c>
      <c r="F10689" s="413" t="s">
        <v>12983</v>
      </c>
      <c r="G10689" s="413"/>
      <c r="H10689" s="413" t="s">
        <v>12984</v>
      </c>
      <c r="I10689" s="413"/>
      <c r="J10689" s="413" t="s">
        <v>12985</v>
      </c>
      <c r="K10689" s="413"/>
      <c r="L10689" s="413"/>
    </row>
    <row r="10690" spans="1:12" ht="24" customHeight="1">
      <c r="A10690" s="300" t="s">
        <v>12986</v>
      </c>
      <c r="B10690" s="301" t="s">
        <v>13057</v>
      </c>
      <c r="C10690" s="300" t="s">
        <v>9</v>
      </c>
      <c r="D10690" s="300" t="s">
        <v>12549</v>
      </c>
      <c r="E10690" s="302" t="s">
        <v>27</v>
      </c>
      <c r="F10690" s="423" t="s">
        <v>12948</v>
      </c>
      <c r="G10690" s="423"/>
      <c r="H10690" s="423">
        <v>0.21223990000000001</v>
      </c>
      <c r="I10690" s="423"/>
      <c r="J10690" s="424">
        <v>0.13800000000000001</v>
      </c>
      <c r="K10690" s="424"/>
      <c r="L10690" s="424"/>
    </row>
    <row r="10691" spans="1:12" ht="17.100000000000001" customHeight="1">
      <c r="A10691" s="298"/>
      <c r="B10691" s="298"/>
      <c r="C10691" s="298"/>
      <c r="D10691" s="298"/>
      <c r="E10691" s="298"/>
      <c r="F10691" s="298"/>
      <c r="G10691" s="298"/>
      <c r="H10691" s="298"/>
      <c r="I10691" s="298"/>
      <c r="J10691" s="298" t="s">
        <v>12992</v>
      </c>
      <c r="K10691" s="298"/>
      <c r="L10691" s="298" t="s">
        <v>12956</v>
      </c>
    </row>
    <row r="10692" spans="1:12">
      <c r="A10692" s="414" t="s">
        <v>13058</v>
      </c>
      <c r="B10692" s="414"/>
      <c r="C10692" s="414"/>
      <c r="D10692" s="414"/>
      <c r="E10692" s="414"/>
      <c r="F10692" s="414"/>
      <c r="G10692" s="414"/>
      <c r="H10692" s="414"/>
      <c r="I10692" s="294"/>
      <c r="J10692" s="294"/>
      <c r="K10692" s="294"/>
      <c r="L10692" s="294"/>
    </row>
    <row r="10693" spans="1:12" ht="17.100000000000001" customHeight="1">
      <c r="A10693" s="294" t="s">
        <v>12978</v>
      </c>
      <c r="B10693" s="298" t="s">
        <v>12979</v>
      </c>
      <c r="C10693" s="294" t="s">
        <v>12980</v>
      </c>
      <c r="D10693" s="294" t="s">
        <v>12981</v>
      </c>
      <c r="E10693" s="299" t="s">
        <v>12982</v>
      </c>
      <c r="F10693" s="413" t="s">
        <v>12983</v>
      </c>
      <c r="G10693" s="413"/>
      <c r="H10693" s="413" t="s">
        <v>12984</v>
      </c>
      <c r="I10693" s="413"/>
      <c r="J10693" s="413" t="s">
        <v>12985</v>
      </c>
      <c r="K10693" s="413"/>
      <c r="L10693" s="413"/>
    </row>
    <row r="10694" spans="1:12" ht="24" customHeight="1">
      <c r="A10694" s="300" t="s">
        <v>12986</v>
      </c>
      <c r="B10694" s="301" t="s">
        <v>13059</v>
      </c>
      <c r="C10694" s="300" t="s">
        <v>9</v>
      </c>
      <c r="D10694" s="300" t="s">
        <v>12535</v>
      </c>
      <c r="E10694" s="302" t="s">
        <v>27</v>
      </c>
      <c r="F10694" s="423" t="s">
        <v>12936</v>
      </c>
      <c r="G10694" s="423"/>
      <c r="H10694" s="423">
        <v>0.21223990000000001</v>
      </c>
      <c r="I10694" s="423"/>
      <c r="J10694" s="424">
        <v>1.06E-2</v>
      </c>
      <c r="K10694" s="424"/>
      <c r="L10694" s="424"/>
    </row>
    <row r="10695" spans="1:12" ht="17.100000000000001" customHeight="1">
      <c r="A10695" s="298"/>
      <c r="B10695" s="298"/>
      <c r="C10695" s="298"/>
      <c r="D10695" s="298"/>
      <c r="E10695" s="298"/>
      <c r="F10695" s="298"/>
      <c r="G10695" s="298"/>
      <c r="H10695" s="298"/>
      <c r="I10695" s="298"/>
      <c r="J10695" s="298" t="s">
        <v>12992</v>
      </c>
      <c r="K10695" s="298"/>
      <c r="L10695" s="298" t="s">
        <v>12904</v>
      </c>
    </row>
    <row r="10696" spans="1:12">
      <c r="A10696" s="414" t="s">
        <v>13060</v>
      </c>
      <c r="B10696" s="414"/>
      <c r="C10696" s="414"/>
      <c r="D10696" s="414"/>
      <c r="E10696" s="414"/>
      <c r="F10696" s="414"/>
      <c r="G10696" s="414"/>
      <c r="H10696" s="414"/>
      <c r="I10696" s="294"/>
      <c r="J10696" s="294"/>
      <c r="K10696" s="294"/>
      <c r="L10696" s="294"/>
    </row>
    <row r="10697" spans="1:12" ht="17.100000000000001" customHeight="1">
      <c r="A10697" s="294" t="s">
        <v>12978</v>
      </c>
      <c r="B10697" s="298" t="s">
        <v>12979</v>
      </c>
      <c r="C10697" s="294" t="s">
        <v>12980</v>
      </c>
      <c r="D10697" s="294" t="s">
        <v>12981</v>
      </c>
      <c r="E10697" s="299" t="s">
        <v>12982</v>
      </c>
      <c r="F10697" s="413" t="s">
        <v>12983</v>
      </c>
      <c r="G10697" s="413"/>
      <c r="H10697" s="413" t="s">
        <v>12984</v>
      </c>
      <c r="I10697" s="413"/>
      <c r="J10697" s="413" t="s">
        <v>12985</v>
      </c>
      <c r="K10697" s="413"/>
      <c r="L10697" s="413"/>
    </row>
    <row r="10698" spans="1:12" ht="24" customHeight="1">
      <c r="A10698" s="300" t="s">
        <v>12986</v>
      </c>
      <c r="B10698" s="301" t="s">
        <v>13061</v>
      </c>
      <c r="C10698" s="300" t="s">
        <v>9</v>
      </c>
      <c r="D10698" s="300" t="s">
        <v>12522</v>
      </c>
      <c r="E10698" s="302" t="s">
        <v>27</v>
      </c>
      <c r="F10698" s="423" t="s">
        <v>12964</v>
      </c>
      <c r="G10698" s="423"/>
      <c r="H10698" s="423">
        <v>0.21223990000000001</v>
      </c>
      <c r="I10698" s="423"/>
      <c r="J10698" s="424">
        <v>0.53700000000000003</v>
      </c>
      <c r="K10698" s="424"/>
      <c r="L10698" s="424"/>
    </row>
    <row r="10699" spans="1:12" ht="24" customHeight="1">
      <c r="A10699" s="300" t="s">
        <v>12986</v>
      </c>
      <c r="B10699" s="301" t="s">
        <v>13062</v>
      </c>
      <c r="C10699" s="300" t="s">
        <v>9</v>
      </c>
      <c r="D10699" s="300" t="s">
        <v>12527</v>
      </c>
      <c r="E10699" s="302" t="s">
        <v>27</v>
      </c>
      <c r="F10699" s="423" t="s">
        <v>13063</v>
      </c>
      <c r="G10699" s="423"/>
      <c r="H10699" s="423">
        <v>0.21223990000000001</v>
      </c>
      <c r="I10699" s="423"/>
      <c r="J10699" s="424">
        <v>7.22E-2</v>
      </c>
      <c r="K10699" s="424"/>
      <c r="L10699" s="424"/>
    </row>
    <row r="10700" spans="1:12" ht="17.100000000000001" customHeight="1">
      <c r="A10700" s="298"/>
      <c r="B10700" s="298"/>
      <c r="C10700" s="298"/>
      <c r="D10700" s="298"/>
      <c r="E10700" s="298"/>
      <c r="F10700" s="298"/>
      <c r="G10700" s="298"/>
      <c r="H10700" s="298"/>
      <c r="I10700" s="298"/>
      <c r="J10700" s="298" t="s">
        <v>12992</v>
      </c>
      <c r="K10700" s="298"/>
      <c r="L10700" s="298" t="s">
        <v>12913</v>
      </c>
    </row>
    <row r="10701" spans="1:12" ht="17.100000000000001" customHeight="1">
      <c r="A10701" s="294" t="s">
        <v>13014</v>
      </c>
      <c r="B10701" s="294"/>
      <c r="C10701" s="294"/>
      <c r="D10701" s="294"/>
      <c r="E10701" s="294"/>
      <c r="F10701" s="294"/>
      <c r="G10701" s="294"/>
      <c r="H10701" s="294"/>
      <c r="I10701" s="294"/>
      <c r="J10701" s="294"/>
      <c r="K10701" s="294"/>
      <c r="L10701" s="294"/>
    </row>
    <row r="10702" spans="1:12" ht="17.100000000000001" customHeight="1">
      <c r="A10702" s="298"/>
      <c r="B10702" s="298"/>
      <c r="C10702" s="298"/>
      <c r="D10702" s="298"/>
      <c r="E10702" s="298"/>
      <c r="F10702" s="298"/>
      <c r="G10702" s="298"/>
      <c r="H10702" s="298"/>
      <c r="I10702" s="298"/>
      <c r="J10702" s="298" t="s">
        <v>13015</v>
      </c>
      <c r="K10702" s="298"/>
      <c r="L10702" s="298" t="s">
        <v>15290</v>
      </c>
    </row>
    <row r="10703" spans="1:12" ht="17.100000000000001" customHeight="1">
      <c r="A10703" s="298"/>
      <c r="B10703" s="298"/>
      <c r="C10703" s="298"/>
      <c r="D10703" s="298"/>
      <c r="E10703" s="298"/>
      <c r="F10703" s="298"/>
      <c r="G10703" s="298"/>
      <c r="H10703" s="298"/>
      <c r="I10703" s="298"/>
      <c r="J10703" s="298" t="s">
        <v>13017</v>
      </c>
      <c r="K10703" s="298" t="s">
        <v>13018</v>
      </c>
      <c r="L10703" s="298" t="s">
        <v>15291</v>
      </c>
    </row>
    <row r="10704" spans="1:12" ht="17.100000000000001" customHeight="1">
      <c r="A10704" s="298"/>
      <c r="B10704" s="298"/>
      <c r="C10704" s="298"/>
      <c r="D10704" s="298"/>
      <c r="E10704" s="298"/>
      <c r="F10704" s="298"/>
      <c r="G10704" s="298"/>
      <c r="H10704" s="298"/>
      <c r="I10704" s="298"/>
      <c r="J10704" s="298" t="s">
        <v>13020</v>
      </c>
      <c r="K10704" s="298"/>
      <c r="L10704" s="298" t="s">
        <v>15292</v>
      </c>
    </row>
    <row r="10705" spans="1:12" ht="17.100000000000001" customHeight="1">
      <c r="A10705" s="298"/>
      <c r="B10705" s="298"/>
      <c r="C10705" s="298"/>
      <c r="D10705" s="298"/>
      <c r="E10705" s="298"/>
      <c r="F10705" s="298"/>
      <c r="G10705" s="298"/>
      <c r="H10705" s="298"/>
      <c r="I10705" s="298"/>
      <c r="J10705" s="298" t="s">
        <v>13022</v>
      </c>
      <c r="K10705" s="298" t="s">
        <v>12974</v>
      </c>
      <c r="L10705" s="298" t="s">
        <v>15293</v>
      </c>
    </row>
    <row r="10706" spans="1:12" ht="17.100000000000001" customHeight="1">
      <c r="A10706" s="298"/>
      <c r="B10706" s="298"/>
      <c r="C10706" s="298"/>
      <c r="D10706" s="298"/>
      <c r="E10706" s="298"/>
      <c r="F10706" s="298"/>
      <c r="G10706" s="298"/>
      <c r="H10706" s="298"/>
      <c r="I10706" s="298"/>
      <c r="J10706" s="298" t="s">
        <v>13024</v>
      </c>
      <c r="K10706" s="298"/>
      <c r="L10706" s="298" t="s">
        <v>15294</v>
      </c>
    </row>
    <row r="10707" spans="1:12" ht="30" customHeight="1">
      <c r="A10707" s="299"/>
      <c r="B10707" s="299"/>
      <c r="C10707" s="299"/>
      <c r="D10707" s="299"/>
      <c r="E10707" s="299"/>
      <c r="F10707" s="299"/>
      <c r="G10707" s="299"/>
      <c r="H10707" s="299"/>
      <c r="I10707" s="299"/>
      <c r="J10707" s="299"/>
      <c r="K10707" s="299"/>
      <c r="L10707" s="299"/>
    </row>
    <row r="10708" spans="1:12" ht="48" customHeight="1">
      <c r="A10708" s="295" t="s">
        <v>15295</v>
      </c>
      <c r="B10708" s="296" t="s">
        <v>15296</v>
      </c>
      <c r="C10708" s="295" t="s">
        <v>9</v>
      </c>
      <c r="D10708" s="295" t="s">
        <v>2601</v>
      </c>
      <c r="E10708" s="297" t="s">
        <v>51</v>
      </c>
      <c r="F10708" s="296"/>
      <c r="G10708" s="296"/>
      <c r="H10708" s="296"/>
      <c r="I10708" s="296"/>
      <c r="J10708" s="296"/>
      <c r="K10708" s="296"/>
      <c r="L10708" s="296"/>
    </row>
    <row r="10709" spans="1:12">
      <c r="A10709" s="414" t="s">
        <v>12977</v>
      </c>
      <c r="B10709" s="414"/>
      <c r="C10709" s="414"/>
      <c r="D10709" s="414"/>
      <c r="E10709" s="414"/>
      <c r="F10709" s="414"/>
      <c r="G10709" s="414"/>
      <c r="H10709" s="414"/>
      <c r="I10709" s="294"/>
      <c r="J10709" s="294"/>
      <c r="K10709" s="294"/>
      <c r="L10709" s="294"/>
    </row>
    <row r="10710" spans="1:12" ht="17.100000000000001" customHeight="1">
      <c r="A10710" s="294" t="s">
        <v>12978</v>
      </c>
      <c r="B10710" s="298" t="s">
        <v>12979</v>
      </c>
      <c r="C10710" s="294" t="s">
        <v>12980</v>
      </c>
      <c r="D10710" s="294" t="s">
        <v>12981</v>
      </c>
      <c r="E10710" s="299" t="s">
        <v>12982</v>
      </c>
      <c r="F10710" s="413" t="s">
        <v>12983</v>
      </c>
      <c r="G10710" s="413"/>
      <c r="H10710" s="413" t="s">
        <v>12984</v>
      </c>
      <c r="I10710" s="413"/>
      <c r="J10710" s="413" t="s">
        <v>12985</v>
      </c>
      <c r="K10710" s="413"/>
      <c r="L10710" s="413"/>
    </row>
    <row r="10711" spans="1:12" ht="24" customHeight="1">
      <c r="A10711" s="300" t="s">
        <v>12986</v>
      </c>
      <c r="B10711" s="301" t="s">
        <v>13085</v>
      </c>
      <c r="C10711" s="300" t="s">
        <v>9</v>
      </c>
      <c r="D10711" s="300" t="s">
        <v>7909</v>
      </c>
      <c r="E10711" s="302" t="s">
        <v>51</v>
      </c>
      <c r="F10711" s="423" t="s">
        <v>13086</v>
      </c>
      <c r="G10711" s="423"/>
      <c r="H10711" s="423">
        <v>1.167E-4</v>
      </c>
      <c r="I10711" s="423"/>
      <c r="J10711" s="424">
        <v>1.21E-2</v>
      </c>
      <c r="K10711" s="424"/>
      <c r="L10711" s="424"/>
    </row>
    <row r="10712" spans="1:12" ht="24" customHeight="1">
      <c r="A10712" s="300" t="s">
        <v>12986</v>
      </c>
      <c r="B10712" s="301" t="s">
        <v>13087</v>
      </c>
      <c r="C10712" s="300" t="s">
        <v>9</v>
      </c>
      <c r="D10712" s="300" t="s">
        <v>8873</v>
      </c>
      <c r="E10712" s="302" t="s">
        <v>51</v>
      </c>
      <c r="F10712" s="423" t="s">
        <v>13088</v>
      </c>
      <c r="G10712" s="423"/>
      <c r="H10712" s="423">
        <v>1.1199999999999999E-5</v>
      </c>
      <c r="I10712" s="423"/>
      <c r="J10712" s="424">
        <v>9.7000000000000003E-3</v>
      </c>
      <c r="K10712" s="424"/>
      <c r="L10712" s="424"/>
    </row>
    <row r="10713" spans="1:12" ht="48" customHeight="1">
      <c r="A10713" s="300" t="s">
        <v>12986</v>
      </c>
      <c r="B10713" s="301" t="s">
        <v>13089</v>
      </c>
      <c r="C10713" s="300" t="s">
        <v>9</v>
      </c>
      <c r="D10713" s="300" t="s">
        <v>9227</v>
      </c>
      <c r="E10713" s="302" t="s">
        <v>51</v>
      </c>
      <c r="F10713" s="423" t="s">
        <v>13090</v>
      </c>
      <c r="G10713" s="423"/>
      <c r="H10713" s="423">
        <v>7.9000000000000006E-6</v>
      </c>
      <c r="I10713" s="423"/>
      <c r="J10713" s="424">
        <v>1.06E-2</v>
      </c>
      <c r="K10713" s="424"/>
      <c r="L10713" s="424"/>
    </row>
    <row r="10714" spans="1:12" ht="24" customHeight="1">
      <c r="A10714" s="300" t="s">
        <v>12986</v>
      </c>
      <c r="B10714" s="301" t="s">
        <v>13091</v>
      </c>
      <c r="C10714" s="300" t="s">
        <v>9</v>
      </c>
      <c r="D10714" s="300" t="s">
        <v>9580</v>
      </c>
      <c r="E10714" s="302" t="s">
        <v>51</v>
      </c>
      <c r="F10714" s="423" t="s">
        <v>13092</v>
      </c>
      <c r="G10714" s="423"/>
      <c r="H10714" s="423">
        <v>7.7000000000000008E-6</v>
      </c>
      <c r="I10714" s="423"/>
      <c r="J10714" s="424">
        <v>6.8999999999999999E-3</v>
      </c>
      <c r="K10714" s="424"/>
      <c r="L10714" s="424"/>
    </row>
    <row r="10715" spans="1:12" ht="24" customHeight="1">
      <c r="A10715" s="300" t="s">
        <v>12986</v>
      </c>
      <c r="B10715" s="301" t="s">
        <v>12987</v>
      </c>
      <c r="C10715" s="300" t="s">
        <v>9</v>
      </c>
      <c r="D10715" s="300" t="s">
        <v>9831</v>
      </c>
      <c r="E10715" s="302" t="s">
        <v>12988</v>
      </c>
      <c r="F10715" s="423" t="s">
        <v>12989</v>
      </c>
      <c r="G10715" s="423"/>
      <c r="H10715" s="423">
        <v>2.6998999999999999E-3</v>
      </c>
      <c r="I10715" s="423"/>
      <c r="J10715" s="424">
        <v>2.7300000000000001E-2</v>
      </c>
      <c r="K10715" s="424"/>
      <c r="L10715" s="424"/>
    </row>
    <row r="10716" spans="1:12" ht="36" customHeight="1">
      <c r="A10716" s="300" t="s">
        <v>12986</v>
      </c>
      <c r="B10716" s="301" t="s">
        <v>12990</v>
      </c>
      <c r="C10716" s="300" t="s">
        <v>9</v>
      </c>
      <c r="D10716" s="300" t="s">
        <v>11426</v>
      </c>
      <c r="E10716" s="302" t="s">
        <v>51</v>
      </c>
      <c r="F10716" s="423" t="s">
        <v>12991</v>
      </c>
      <c r="G10716" s="423"/>
      <c r="H10716" s="423">
        <v>1.415E-4</v>
      </c>
      <c r="I10716" s="423"/>
      <c r="J10716" s="424">
        <v>1.8700000000000001E-2</v>
      </c>
      <c r="K10716" s="424"/>
      <c r="L10716" s="424"/>
    </row>
    <row r="10717" spans="1:12" ht="17.100000000000001" customHeight="1">
      <c r="A10717" s="298"/>
      <c r="B10717" s="298"/>
      <c r="C10717" s="298"/>
      <c r="D10717" s="298"/>
      <c r="E10717" s="298"/>
      <c r="F10717" s="298"/>
      <c r="G10717" s="298"/>
      <c r="H10717" s="298"/>
      <c r="I10717" s="298"/>
      <c r="J10717" s="298" t="s">
        <v>12992</v>
      </c>
      <c r="K10717" s="298"/>
      <c r="L10717" s="298" t="s">
        <v>12933</v>
      </c>
    </row>
    <row r="10718" spans="1:12">
      <c r="A10718" s="414" t="s">
        <v>12994</v>
      </c>
      <c r="B10718" s="414"/>
      <c r="C10718" s="414"/>
      <c r="D10718" s="414"/>
      <c r="E10718" s="414"/>
      <c r="F10718" s="414"/>
      <c r="G10718" s="414"/>
      <c r="H10718" s="414"/>
      <c r="I10718" s="294"/>
      <c r="J10718" s="294"/>
      <c r="K10718" s="294"/>
      <c r="L10718" s="294"/>
    </row>
    <row r="10719" spans="1:12" ht="17.100000000000001" customHeight="1">
      <c r="A10719" s="294" t="s">
        <v>12978</v>
      </c>
      <c r="B10719" s="298" t="s">
        <v>12979</v>
      </c>
      <c r="C10719" s="294" t="s">
        <v>12980</v>
      </c>
      <c r="D10719" s="294" t="s">
        <v>12981</v>
      </c>
      <c r="E10719" s="299" t="s">
        <v>12982</v>
      </c>
      <c r="F10719" s="413" t="s">
        <v>12983</v>
      </c>
      <c r="G10719" s="413"/>
      <c r="H10719" s="413" t="s">
        <v>12984</v>
      </c>
      <c r="I10719" s="413"/>
      <c r="J10719" s="413" t="s">
        <v>12985</v>
      </c>
      <c r="K10719" s="413"/>
      <c r="L10719" s="413"/>
    </row>
    <row r="10720" spans="1:12" ht="24" customHeight="1">
      <c r="A10720" s="300" t="s">
        <v>12986</v>
      </c>
      <c r="B10720" s="301" t="s">
        <v>13193</v>
      </c>
      <c r="C10720" s="300" t="s">
        <v>9</v>
      </c>
      <c r="D10720" s="300" t="s">
        <v>7200</v>
      </c>
      <c r="E10720" s="302" t="s">
        <v>27</v>
      </c>
      <c r="F10720" s="423" t="s">
        <v>13194</v>
      </c>
      <c r="G10720" s="423"/>
      <c r="H10720" s="423">
        <v>0.1009232</v>
      </c>
      <c r="I10720" s="423"/>
      <c r="J10720" s="424">
        <v>0.51370000000000005</v>
      </c>
      <c r="K10720" s="424"/>
      <c r="L10720" s="424"/>
    </row>
    <row r="10721" spans="1:12" ht="24" customHeight="1">
      <c r="A10721" s="300" t="s">
        <v>12986</v>
      </c>
      <c r="B10721" s="301" t="s">
        <v>13195</v>
      </c>
      <c r="C10721" s="300" t="s">
        <v>9</v>
      </c>
      <c r="D10721" s="300" t="s">
        <v>8821</v>
      </c>
      <c r="E10721" s="302" t="s">
        <v>27</v>
      </c>
      <c r="F10721" s="423" t="s">
        <v>13196</v>
      </c>
      <c r="G10721" s="423"/>
      <c r="H10721" s="423">
        <v>0.1009232</v>
      </c>
      <c r="I10721" s="423"/>
      <c r="J10721" s="424">
        <v>0.72560000000000002</v>
      </c>
      <c r="K10721" s="424"/>
      <c r="L10721" s="424"/>
    </row>
    <row r="10722" spans="1:12" ht="17.100000000000001" customHeight="1">
      <c r="A10722" s="298"/>
      <c r="B10722" s="298"/>
      <c r="C10722" s="298"/>
      <c r="D10722" s="298"/>
      <c r="E10722" s="298"/>
      <c r="F10722" s="298"/>
      <c r="G10722" s="298"/>
      <c r="H10722" s="298"/>
      <c r="I10722" s="298"/>
      <c r="J10722" s="298" t="s">
        <v>12992</v>
      </c>
      <c r="K10722" s="298"/>
      <c r="L10722" s="298" t="s">
        <v>13865</v>
      </c>
    </row>
    <row r="10723" spans="1:12">
      <c r="A10723" s="414" t="s">
        <v>12998</v>
      </c>
      <c r="B10723" s="414"/>
      <c r="C10723" s="414"/>
      <c r="D10723" s="414"/>
      <c r="E10723" s="414"/>
      <c r="F10723" s="414"/>
      <c r="G10723" s="414"/>
      <c r="H10723" s="414"/>
      <c r="I10723" s="294"/>
      <c r="J10723" s="294"/>
      <c r="K10723" s="294"/>
      <c r="L10723" s="294"/>
    </row>
    <row r="10724" spans="1:12" ht="17.100000000000001" customHeight="1">
      <c r="A10724" s="294" t="s">
        <v>12978</v>
      </c>
      <c r="B10724" s="298" t="s">
        <v>12979</v>
      </c>
      <c r="C10724" s="294" t="s">
        <v>12980</v>
      </c>
      <c r="D10724" s="294" t="s">
        <v>12981</v>
      </c>
      <c r="E10724" s="299" t="s">
        <v>12982</v>
      </c>
      <c r="F10724" s="413" t="s">
        <v>12983</v>
      </c>
      <c r="G10724" s="413"/>
      <c r="H10724" s="413" t="s">
        <v>12984</v>
      </c>
      <c r="I10724" s="413"/>
      <c r="J10724" s="413" t="s">
        <v>12985</v>
      </c>
      <c r="K10724" s="413"/>
      <c r="L10724" s="413"/>
    </row>
    <row r="10725" spans="1:12" ht="24" customHeight="1">
      <c r="A10725" s="300" t="s">
        <v>12986</v>
      </c>
      <c r="B10725" s="301" t="s">
        <v>13353</v>
      </c>
      <c r="C10725" s="300" t="s">
        <v>9</v>
      </c>
      <c r="D10725" s="300" t="s">
        <v>9576</v>
      </c>
      <c r="E10725" s="302" t="s">
        <v>51</v>
      </c>
      <c r="F10725" s="423" t="s">
        <v>12914</v>
      </c>
      <c r="G10725" s="423"/>
      <c r="H10725" s="423">
        <v>2.1000000000000001E-2</v>
      </c>
      <c r="I10725" s="423"/>
      <c r="J10725" s="424">
        <v>0.03</v>
      </c>
      <c r="K10725" s="424"/>
      <c r="L10725" s="424"/>
    </row>
    <row r="10726" spans="1:12" ht="24" customHeight="1">
      <c r="A10726" s="300" t="s">
        <v>12986</v>
      </c>
      <c r="B10726" s="301" t="s">
        <v>13356</v>
      </c>
      <c r="C10726" s="300" t="s">
        <v>9</v>
      </c>
      <c r="D10726" s="300" t="s">
        <v>6964</v>
      </c>
      <c r="E10726" s="302" t="s">
        <v>51</v>
      </c>
      <c r="F10726" s="423" t="s">
        <v>13357</v>
      </c>
      <c r="G10726" s="423"/>
      <c r="H10726" s="423">
        <v>9.9000000000000008E-3</v>
      </c>
      <c r="I10726" s="423"/>
      <c r="J10726" s="424">
        <v>0.49</v>
      </c>
      <c r="K10726" s="424"/>
      <c r="L10726" s="424"/>
    </row>
    <row r="10727" spans="1:12" ht="24" customHeight="1">
      <c r="A10727" s="300" t="s">
        <v>12986</v>
      </c>
      <c r="B10727" s="301" t="s">
        <v>13358</v>
      </c>
      <c r="C10727" s="300" t="s">
        <v>9</v>
      </c>
      <c r="D10727" s="300" t="s">
        <v>10886</v>
      </c>
      <c r="E10727" s="302" t="s">
        <v>51</v>
      </c>
      <c r="F10727" s="423" t="s">
        <v>13359</v>
      </c>
      <c r="G10727" s="423"/>
      <c r="H10727" s="423">
        <v>1.4999999999999999E-2</v>
      </c>
      <c r="I10727" s="423"/>
      <c r="J10727" s="424">
        <v>0.64</v>
      </c>
      <c r="K10727" s="424"/>
      <c r="L10727" s="424"/>
    </row>
    <row r="10728" spans="1:12" ht="24" customHeight="1">
      <c r="A10728" s="300" t="s">
        <v>12986</v>
      </c>
      <c r="B10728" s="301" t="s">
        <v>15297</v>
      </c>
      <c r="C10728" s="300" t="s">
        <v>9</v>
      </c>
      <c r="D10728" s="300" t="s">
        <v>8444</v>
      </c>
      <c r="E10728" s="302" t="s">
        <v>51</v>
      </c>
      <c r="F10728" s="423" t="s">
        <v>15298</v>
      </c>
      <c r="G10728" s="423"/>
      <c r="H10728" s="423">
        <v>1</v>
      </c>
      <c r="I10728" s="423"/>
      <c r="J10728" s="424">
        <v>2.4500000000000002</v>
      </c>
      <c r="K10728" s="424"/>
      <c r="L10728" s="424"/>
    </row>
    <row r="10729" spans="1:12" ht="24" customHeight="1">
      <c r="A10729" s="300" t="s">
        <v>12986</v>
      </c>
      <c r="B10729" s="301" t="s">
        <v>13099</v>
      </c>
      <c r="C10729" s="300" t="s">
        <v>9</v>
      </c>
      <c r="D10729" s="300" t="s">
        <v>7224</v>
      </c>
      <c r="E10729" s="302" t="s">
        <v>51</v>
      </c>
      <c r="F10729" s="423" t="s">
        <v>13100</v>
      </c>
      <c r="G10729" s="423"/>
      <c r="H10729" s="423">
        <v>1.3782E-3</v>
      </c>
      <c r="I10729" s="423"/>
      <c r="J10729" s="424">
        <v>1.2699999999999999E-2</v>
      </c>
      <c r="K10729" s="424"/>
      <c r="L10729" s="424"/>
    </row>
    <row r="10730" spans="1:12" ht="24" customHeight="1">
      <c r="A10730" s="300" t="s">
        <v>12986</v>
      </c>
      <c r="B10730" s="301" t="s">
        <v>13101</v>
      </c>
      <c r="C10730" s="300" t="s">
        <v>9</v>
      </c>
      <c r="D10730" s="300" t="s">
        <v>7359</v>
      </c>
      <c r="E10730" s="302" t="s">
        <v>51</v>
      </c>
      <c r="F10730" s="423" t="s">
        <v>13102</v>
      </c>
      <c r="G10730" s="423"/>
      <c r="H10730" s="423">
        <v>4.4400000000000002E-5</v>
      </c>
      <c r="I10730" s="423"/>
      <c r="J10730" s="424">
        <v>5.7000000000000002E-3</v>
      </c>
      <c r="K10730" s="424"/>
      <c r="L10730" s="424"/>
    </row>
    <row r="10731" spans="1:12" ht="24" customHeight="1">
      <c r="A10731" s="300" t="s">
        <v>12986</v>
      </c>
      <c r="B10731" s="301" t="s">
        <v>13103</v>
      </c>
      <c r="C10731" s="300" t="s">
        <v>9</v>
      </c>
      <c r="D10731" s="300" t="s">
        <v>8851</v>
      </c>
      <c r="E10731" s="302" t="s">
        <v>51</v>
      </c>
      <c r="F10731" s="423" t="s">
        <v>13104</v>
      </c>
      <c r="G10731" s="423"/>
      <c r="H10731" s="423">
        <v>3.5599999999999998E-5</v>
      </c>
      <c r="I10731" s="423"/>
      <c r="J10731" s="424">
        <v>6.8999999999999999E-3</v>
      </c>
      <c r="K10731" s="424"/>
      <c r="L10731" s="424"/>
    </row>
    <row r="10732" spans="1:12" ht="24" customHeight="1">
      <c r="A10732" s="300" t="s">
        <v>12986</v>
      </c>
      <c r="B10732" s="301" t="s">
        <v>13105</v>
      </c>
      <c r="C10732" s="300" t="s">
        <v>9</v>
      </c>
      <c r="D10732" s="300" t="s">
        <v>8852</v>
      </c>
      <c r="E10732" s="302" t="s">
        <v>51</v>
      </c>
      <c r="F10732" s="423" t="s">
        <v>13106</v>
      </c>
      <c r="G10732" s="423"/>
      <c r="H10732" s="423">
        <v>7.7000000000000008E-6</v>
      </c>
      <c r="I10732" s="423"/>
      <c r="J10732" s="424">
        <v>4.1999999999999997E-3</v>
      </c>
      <c r="K10732" s="424"/>
      <c r="L10732" s="424"/>
    </row>
    <row r="10733" spans="1:12" ht="24" customHeight="1">
      <c r="A10733" s="300" t="s">
        <v>12986</v>
      </c>
      <c r="B10733" s="301" t="s">
        <v>13107</v>
      </c>
      <c r="C10733" s="300" t="s">
        <v>9</v>
      </c>
      <c r="D10733" s="300" t="s">
        <v>9000</v>
      </c>
      <c r="E10733" s="302" t="s">
        <v>51</v>
      </c>
      <c r="F10733" s="423" t="s">
        <v>13108</v>
      </c>
      <c r="G10733" s="423"/>
      <c r="H10733" s="423">
        <v>1.5686000000000001E-3</v>
      </c>
      <c r="I10733" s="423"/>
      <c r="J10733" s="424">
        <v>1.06E-2</v>
      </c>
      <c r="K10733" s="424"/>
      <c r="L10733" s="424"/>
    </row>
    <row r="10734" spans="1:12" ht="24" customHeight="1">
      <c r="A10734" s="300" t="s">
        <v>12986</v>
      </c>
      <c r="B10734" s="301" t="s">
        <v>13109</v>
      </c>
      <c r="C10734" s="300" t="s">
        <v>9</v>
      </c>
      <c r="D10734" s="300" t="s">
        <v>9574</v>
      </c>
      <c r="E10734" s="302" t="s">
        <v>51</v>
      </c>
      <c r="F10734" s="423" t="s">
        <v>13110</v>
      </c>
      <c r="G10734" s="423"/>
      <c r="H10734" s="423">
        <v>4.9739999999999995E-4</v>
      </c>
      <c r="I10734" s="423"/>
      <c r="J10734" s="424">
        <v>4.4000000000000003E-3</v>
      </c>
      <c r="K10734" s="424"/>
      <c r="L10734" s="424"/>
    </row>
    <row r="10735" spans="1:12" ht="24" customHeight="1">
      <c r="A10735" s="300" t="s">
        <v>12986</v>
      </c>
      <c r="B10735" s="301" t="s">
        <v>13111</v>
      </c>
      <c r="C10735" s="300" t="s">
        <v>9</v>
      </c>
      <c r="D10735" s="300" t="s">
        <v>10714</v>
      </c>
      <c r="E10735" s="302" t="s">
        <v>93</v>
      </c>
      <c r="F10735" s="423" t="s">
        <v>13112</v>
      </c>
      <c r="G10735" s="423"/>
      <c r="H10735" s="423">
        <v>2.6140000000000001E-4</v>
      </c>
      <c r="I10735" s="423"/>
      <c r="J10735" s="424">
        <v>4.0000000000000001E-3</v>
      </c>
      <c r="K10735" s="424"/>
      <c r="L10735" s="424"/>
    </row>
    <row r="10736" spans="1:12" ht="24" customHeight="1">
      <c r="A10736" s="300" t="s">
        <v>12986</v>
      </c>
      <c r="B10736" s="301" t="s">
        <v>13113</v>
      </c>
      <c r="C10736" s="300" t="s">
        <v>9</v>
      </c>
      <c r="D10736" s="300" t="s">
        <v>10809</v>
      </c>
      <c r="E10736" s="302" t="s">
        <v>51</v>
      </c>
      <c r="F10736" s="423" t="s">
        <v>13114</v>
      </c>
      <c r="G10736" s="423"/>
      <c r="H10736" s="423">
        <v>2.6140000000000001E-4</v>
      </c>
      <c r="I10736" s="423"/>
      <c r="J10736" s="424">
        <v>3.0999999999999999E-3</v>
      </c>
      <c r="K10736" s="424"/>
      <c r="L10736" s="424"/>
    </row>
    <row r="10737" spans="1:12" ht="24" customHeight="1">
      <c r="A10737" s="300" t="s">
        <v>12986</v>
      </c>
      <c r="B10737" s="301" t="s">
        <v>13115</v>
      </c>
      <c r="C10737" s="300" t="s">
        <v>9</v>
      </c>
      <c r="D10737" s="300" t="s">
        <v>10810</v>
      </c>
      <c r="E10737" s="302" t="s">
        <v>51</v>
      </c>
      <c r="F10737" s="423" t="s">
        <v>13116</v>
      </c>
      <c r="G10737" s="423"/>
      <c r="H10737" s="423">
        <v>2.6140000000000001E-4</v>
      </c>
      <c r="I10737" s="423"/>
      <c r="J10737" s="424">
        <v>7.0000000000000001E-3</v>
      </c>
      <c r="K10737" s="424"/>
      <c r="L10737" s="424"/>
    </row>
    <row r="10738" spans="1:12" ht="24" customHeight="1">
      <c r="A10738" s="300" t="s">
        <v>12986</v>
      </c>
      <c r="B10738" s="301" t="s">
        <v>13117</v>
      </c>
      <c r="C10738" s="300" t="s">
        <v>9</v>
      </c>
      <c r="D10738" s="300" t="s">
        <v>10837</v>
      </c>
      <c r="E10738" s="302" t="s">
        <v>51</v>
      </c>
      <c r="F10738" s="423" t="s">
        <v>13118</v>
      </c>
      <c r="G10738" s="423"/>
      <c r="H10738" s="423">
        <v>8.8000000000000004E-6</v>
      </c>
      <c r="I10738" s="423"/>
      <c r="J10738" s="424">
        <v>3.8999999999999998E-3</v>
      </c>
      <c r="K10738" s="424"/>
      <c r="L10738" s="424"/>
    </row>
    <row r="10739" spans="1:12" ht="24" customHeight="1">
      <c r="A10739" s="300" t="s">
        <v>12986</v>
      </c>
      <c r="B10739" s="301" t="s">
        <v>13003</v>
      </c>
      <c r="C10739" s="300" t="s">
        <v>9</v>
      </c>
      <c r="D10739" s="300" t="s">
        <v>7216</v>
      </c>
      <c r="E10739" s="302" t="s">
        <v>51</v>
      </c>
      <c r="F10739" s="423" t="s">
        <v>13004</v>
      </c>
      <c r="G10739" s="423"/>
      <c r="H10739" s="423">
        <v>5.2349999999999999E-4</v>
      </c>
      <c r="I10739" s="423"/>
      <c r="J10739" s="424">
        <v>1.7500000000000002E-2</v>
      </c>
      <c r="K10739" s="424"/>
      <c r="L10739" s="424"/>
    </row>
    <row r="10740" spans="1:12" ht="24" customHeight="1">
      <c r="A10740" s="300" t="s">
        <v>12986</v>
      </c>
      <c r="B10740" s="301" t="s">
        <v>13005</v>
      </c>
      <c r="C10740" s="300" t="s">
        <v>9</v>
      </c>
      <c r="D10740" s="300" t="s">
        <v>7393</v>
      </c>
      <c r="E10740" s="302" t="s">
        <v>12988</v>
      </c>
      <c r="F10740" s="423" t="s">
        <v>13006</v>
      </c>
      <c r="G10740" s="423"/>
      <c r="H10740" s="423">
        <v>3.1500000000000001E-4</v>
      </c>
      <c r="I10740" s="423"/>
      <c r="J10740" s="424">
        <v>1.7000000000000001E-2</v>
      </c>
      <c r="K10740" s="424"/>
      <c r="L10740" s="424"/>
    </row>
    <row r="10741" spans="1:12" ht="24" customHeight="1">
      <c r="A10741" s="300" t="s">
        <v>12986</v>
      </c>
      <c r="B10741" s="301" t="s">
        <v>13007</v>
      </c>
      <c r="C10741" s="300" t="s">
        <v>9</v>
      </c>
      <c r="D10741" s="300" t="s">
        <v>10619</v>
      </c>
      <c r="E10741" s="302" t="s">
        <v>51</v>
      </c>
      <c r="F10741" s="423" t="s">
        <v>13008</v>
      </c>
      <c r="G10741" s="423"/>
      <c r="H10741" s="423">
        <v>2.4429999999999998E-4</v>
      </c>
      <c r="I10741" s="423"/>
      <c r="J10741" s="424">
        <v>4.6699999999999998E-2</v>
      </c>
      <c r="K10741" s="424"/>
      <c r="L10741" s="424"/>
    </row>
    <row r="10742" spans="1:12" ht="24" customHeight="1">
      <c r="A10742" s="300" t="s">
        <v>12986</v>
      </c>
      <c r="B10742" s="301" t="s">
        <v>13009</v>
      </c>
      <c r="C10742" s="300" t="s">
        <v>9</v>
      </c>
      <c r="D10742" s="300" t="s">
        <v>10769</v>
      </c>
      <c r="E10742" s="302" t="s">
        <v>51</v>
      </c>
      <c r="F10742" s="423" t="s">
        <v>13010</v>
      </c>
      <c r="G10742" s="423"/>
      <c r="H10742" s="423">
        <v>2.19647E-2</v>
      </c>
      <c r="I10742" s="423"/>
      <c r="J10742" s="424">
        <v>2.7699999999999999E-2</v>
      </c>
      <c r="K10742" s="424"/>
      <c r="L10742" s="424"/>
    </row>
    <row r="10743" spans="1:12" ht="24" customHeight="1">
      <c r="A10743" s="300" t="s">
        <v>12986</v>
      </c>
      <c r="B10743" s="301" t="s">
        <v>13011</v>
      </c>
      <c r="C10743" s="300" t="s">
        <v>9</v>
      </c>
      <c r="D10743" s="300" t="s">
        <v>10929</v>
      </c>
      <c r="E10743" s="302" t="s">
        <v>51</v>
      </c>
      <c r="F10743" s="423" t="s">
        <v>13012</v>
      </c>
      <c r="G10743" s="423"/>
      <c r="H10743" s="423">
        <v>2.118E-4</v>
      </c>
      <c r="I10743" s="423"/>
      <c r="J10743" s="424">
        <v>3.1899999999999998E-2</v>
      </c>
      <c r="K10743" s="424"/>
      <c r="L10743" s="424"/>
    </row>
    <row r="10744" spans="1:12" ht="17.100000000000001" customHeight="1">
      <c r="A10744" s="298"/>
      <c r="B10744" s="298"/>
      <c r="C10744" s="298"/>
      <c r="D10744" s="298"/>
      <c r="E10744" s="298"/>
      <c r="F10744" s="298"/>
      <c r="G10744" s="298"/>
      <c r="H10744" s="298"/>
      <c r="I10744" s="298"/>
      <c r="J10744" s="298" t="s">
        <v>12992</v>
      </c>
      <c r="K10744" s="298"/>
      <c r="L10744" s="298" t="s">
        <v>15299</v>
      </c>
    </row>
    <row r="10745" spans="1:12">
      <c r="A10745" s="414" t="s">
        <v>13056</v>
      </c>
      <c r="B10745" s="414"/>
      <c r="C10745" s="414"/>
      <c r="D10745" s="414"/>
      <c r="E10745" s="414"/>
      <c r="F10745" s="414"/>
      <c r="G10745" s="414"/>
      <c r="H10745" s="414"/>
      <c r="I10745" s="294"/>
      <c r="J10745" s="294"/>
      <c r="K10745" s="294"/>
      <c r="L10745" s="294"/>
    </row>
    <row r="10746" spans="1:12" ht="17.100000000000001" customHeight="1">
      <c r="A10746" s="294" t="s">
        <v>12978</v>
      </c>
      <c r="B10746" s="298" t="s">
        <v>12979</v>
      </c>
      <c r="C10746" s="294" t="s">
        <v>12980</v>
      </c>
      <c r="D10746" s="294" t="s">
        <v>12981</v>
      </c>
      <c r="E10746" s="299" t="s">
        <v>12982</v>
      </c>
      <c r="F10746" s="413" t="s">
        <v>12983</v>
      </c>
      <c r="G10746" s="413"/>
      <c r="H10746" s="413" t="s">
        <v>12984</v>
      </c>
      <c r="I10746" s="413"/>
      <c r="J10746" s="413" t="s">
        <v>12985</v>
      </c>
      <c r="K10746" s="413"/>
      <c r="L10746" s="413"/>
    </row>
    <row r="10747" spans="1:12" ht="24" customHeight="1">
      <c r="A10747" s="300" t="s">
        <v>12986</v>
      </c>
      <c r="B10747" s="301" t="s">
        <v>13057</v>
      </c>
      <c r="C10747" s="300" t="s">
        <v>9</v>
      </c>
      <c r="D10747" s="300" t="s">
        <v>12549</v>
      </c>
      <c r="E10747" s="302" t="s">
        <v>27</v>
      </c>
      <c r="F10747" s="423" t="s">
        <v>12948</v>
      </c>
      <c r="G10747" s="423"/>
      <c r="H10747" s="423">
        <v>0.196515</v>
      </c>
      <c r="I10747" s="423"/>
      <c r="J10747" s="424">
        <v>0.12770000000000001</v>
      </c>
      <c r="K10747" s="424"/>
      <c r="L10747" s="424"/>
    </row>
    <row r="10748" spans="1:12" ht="17.100000000000001" customHeight="1">
      <c r="A10748" s="298"/>
      <c r="B10748" s="298"/>
      <c r="C10748" s="298"/>
      <c r="D10748" s="298"/>
      <c r="E10748" s="298"/>
      <c r="F10748" s="298"/>
      <c r="G10748" s="298"/>
      <c r="H10748" s="298"/>
      <c r="I10748" s="298"/>
      <c r="J10748" s="298" t="s">
        <v>12992</v>
      </c>
      <c r="K10748" s="298"/>
      <c r="L10748" s="298" t="s">
        <v>12910</v>
      </c>
    </row>
    <row r="10749" spans="1:12">
      <c r="A10749" s="414" t="s">
        <v>13058</v>
      </c>
      <c r="B10749" s="414"/>
      <c r="C10749" s="414"/>
      <c r="D10749" s="414"/>
      <c r="E10749" s="414"/>
      <c r="F10749" s="414"/>
      <c r="G10749" s="414"/>
      <c r="H10749" s="414"/>
      <c r="I10749" s="294"/>
      <c r="J10749" s="294"/>
      <c r="K10749" s="294"/>
      <c r="L10749" s="294"/>
    </row>
    <row r="10750" spans="1:12" ht="17.100000000000001" customHeight="1">
      <c r="A10750" s="294" t="s">
        <v>12978</v>
      </c>
      <c r="B10750" s="298" t="s">
        <v>12979</v>
      </c>
      <c r="C10750" s="294" t="s">
        <v>12980</v>
      </c>
      <c r="D10750" s="294" t="s">
        <v>12981</v>
      </c>
      <c r="E10750" s="299" t="s">
        <v>12982</v>
      </c>
      <c r="F10750" s="413" t="s">
        <v>12983</v>
      </c>
      <c r="G10750" s="413"/>
      <c r="H10750" s="413" t="s">
        <v>12984</v>
      </c>
      <c r="I10750" s="413"/>
      <c r="J10750" s="413" t="s">
        <v>12985</v>
      </c>
      <c r="K10750" s="413"/>
      <c r="L10750" s="413"/>
    </row>
    <row r="10751" spans="1:12" ht="24" customHeight="1">
      <c r="A10751" s="300" t="s">
        <v>12986</v>
      </c>
      <c r="B10751" s="301" t="s">
        <v>13059</v>
      </c>
      <c r="C10751" s="300" t="s">
        <v>9</v>
      </c>
      <c r="D10751" s="300" t="s">
        <v>12535</v>
      </c>
      <c r="E10751" s="302" t="s">
        <v>27</v>
      </c>
      <c r="F10751" s="423" t="s">
        <v>12936</v>
      </c>
      <c r="G10751" s="423"/>
      <c r="H10751" s="423">
        <v>0.196515</v>
      </c>
      <c r="I10751" s="423"/>
      <c r="J10751" s="424">
        <v>9.7999999999999997E-3</v>
      </c>
      <c r="K10751" s="424"/>
      <c r="L10751" s="424"/>
    </row>
    <row r="10752" spans="1:12" ht="17.100000000000001" customHeight="1">
      <c r="A10752" s="298"/>
      <c r="B10752" s="298"/>
      <c r="C10752" s="298"/>
      <c r="D10752" s="298"/>
      <c r="E10752" s="298"/>
      <c r="F10752" s="298"/>
      <c r="G10752" s="298"/>
      <c r="H10752" s="298"/>
      <c r="I10752" s="298"/>
      <c r="J10752" s="298" t="s">
        <v>12992</v>
      </c>
      <c r="K10752" s="298"/>
      <c r="L10752" s="298" t="s">
        <v>12904</v>
      </c>
    </row>
    <row r="10753" spans="1:12">
      <c r="A10753" s="414" t="s">
        <v>13060</v>
      </c>
      <c r="B10753" s="414"/>
      <c r="C10753" s="414"/>
      <c r="D10753" s="414"/>
      <c r="E10753" s="414"/>
      <c r="F10753" s="414"/>
      <c r="G10753" s="414"/>
      <c r="H10753" s="414"/>
      <c r="I10753" s="294"/>
      <c r="J10753" s="294"/>
      <c r="K10753" s="294"/>
      <c r="L10753" s="294"/>
    </row>
    <row r="10754" spans="1:12" ht="17.100000000000001" customHeight="1">
      <c r="A10754" s="294" t="s">
        <v>12978</v>
      </c>
      <c r="B10754" s="298" t="s">
        <v>12979</v>
      </c>
      <c r="C10754" s="294" t="s">
        <v>12980</v>
      </c>
      <c r="D10754" s="294" t="s">
        <v>12981</v>
      </c>
      <c r="E10754" s="299" t="s">
        <v>12982</v>
      </c>
      <c r="F10754" s="413" t="s">
        <v>12983</v>
      </c>
      <c r="G10754" s="413"/>
      <c r="H10754" s="413" t="s">
        <v>12984</v>
      </c>
      <c r="I10754" s="413"/>
      <c r="J10754" s="413" t="s">
        <v>12985</v>
      </c>
      <c r="K10754" s="413"/>
      <c r="L10754" s="413"/>
    </row>
    <row r="10755" spans="1:12" ht="24" customHeight="1">
      <c r="A10755" s="300" t="s">
        <v>12986</v>
      </c>
      <c r="B10755" s="301" t="s">
        <v>13061</v>
      </c>
      <c r="C10755" s="300" t="s">
        <v>9</v>
      </c>
      <c r="D10755" s="300" t="s">
        <v>12522</v>
      </c>
      <c r="E10755" s="302" t="s">
        <v>27</v>
      </c>
      <c r="F10755" s="423" t="s">
        <v>12964</v>
      </c>
      <c r="G10755" s="423"/>
      <c r="H10755" s="423">
        <v>0.196515</v>
      </c>
      <c r="I10755" s="423"/>
      <c r="J10755" s="424">
        <v>0.49719999999999998</v>
      </c>
      <c r="K10755" s="424"/>
      <c r="L10755" s="424"/>
    </row>
    <row r="10756" spans="1:12" ht="24" customHeight="1">
      <c r="A10756" s="300" t="s">
        <v>12986</v>
      </c>
      <c r="B10756" s="301" t="s">
        <v>13062</v>
      </c>
      <c r="C10756" s="300" t="s">
        <v>9</v>
      </c>
      <c r="D10756" s="300" t="s">
        <v>12527</v>
      </c>
      <c r="E10756" s="302" t="s">
        <v>27</v>
      </c>
      <c r="F10756" s="423" t="s">
        <v>13063</v>
      </c>
      <c r="G10756" s="423"/>
      <c r="H10756" s="423">
        <v>0.196515</v>
      </c>
      <c r="I10756" s="423"/>
      <c r="J10756" s="424">
        <v>6.6799999999999998E-2</v>
      </c>
      <c r="K10756" s="424"/>
      <c r="L10756" s="424"/>
    </row>
    <row r="10757" spans="1:12" ht="17.100000000000001" customHeight="1">
      <c r="A10757" s="298"/>
      <c r="B10757" s="298"/>
      <c r="C10757" s="298"/>
      <c r="D10757" s="298"/>
      <c r="E10757" s="298"/>
      <c r="F10757" s="298"/>
      <c r="G10757" s="298"/>
      <c r="H10757" s="298"/>
      <c r="I10757" s="298"/>
      <c r="J10757" s="298" t="s">
        <v>12992</v>
      </c>
      <c r="K10757" s="298"/>
      <c r="L10757" s="298" t="s">
        <v>13433</v>
      </c>
    </row>
    <row r="10758" spans="1:12" ht="17.100000000000001" customHeight="1">
      <c r="A10758" s="294" t="s">
        <v>13014</v>
      </c>
      <c r="B10758" s="294"/>
      <c r="C10758" s="294"/>
      <c r="D10758" s="294"/>
      <c r="E10758" s="294"/>
      <c r="F10758" s="294"/>
      <c r="G10758" s="294"/>
      <c r="H10758" s="294"/>
      <c r="I10758" s="294"/>
      <c r="J10758" s="294"/>
      <c r="K10758" s="294"/>
      <c r="L10758" s="294"/>
    </row>
    <row r="10759" spans="1:12" ht="17.100000000000001" customHeight="1">
      <c r="A10759" s="298"/>
      <c r="B10759" s="298"/>
      <c r="C10759" s="298"/>
      <c r="D10759" s="298"/>
      <c r="E10759" s="298"/>
      <c r="F10759" s="298"/>
      <c r="G10759" s="298"/>
      <c r="H10759" s="298"/>
      <c r="I10759" s="298"/>
      <c r="J10759" s="298" t="s">
        <v>13015</v>
      </c>
      <c r="K10759" s="298"/>
      <c r="L10759" s="298" t="s">
        <v>15300</v>
      </c>
    </row>
    <row r="10760" spans="1:12" ht="17.100000000000001" customHeight="1">
      <c r="A10760" s="298"/>
      <c r="B10760" s="298"/>
      <c r="C10760" s="298"/>
      <c r="D10760" s="298"/>
      <c r="E10760" s="298"/>
      <c r="F10760" s="298"/>
      <c r="G10760" s="298"/>
      <c r="H10760" s="298"/>
      <c r="I10760" s="298"/>
      <c r="J10760" s="298" t="s">
        <v>13017</v>
      </c>
      <c r="K10760" s="298" t="s">
        <v>13018</v>
      </c>
      <c r="L10760" s="298" t="s">
        <v>15301</v>
      </c>
    </row>
    <row r="10761" spans="1:12" ht="17.100000000000001" customHeight="1">
      <c r="A10761" s="298"/>
      <c r="B10761" s="298"/>
      <c r="C10761" s="298"/>
      <c r="D10761" s="298"/>
      <c r="E10761" s="298"/>
      <c r="F10761" s="298"/>
      <c r="G10761" s="298"/>
      <c r="H10761" s="298"/>
      <c r="I10761" s="298"/>
      <c r="J10761" s="298" t="s">
        <v>13020</v>
      </c>
      <c r="K10761" s="298"/>
      <c r="L10761" s="298" t="s">
        <v>15044</v>
      </c>
    </row>
    <row r="10762" spans="1:12" ht="17.100000000000001" customHeight="1">
      <c r="A10762" s="298"/>
      <c r="B10762" s="298"/>
      <c r="C10762" s="298"/>
      <c r="D10762" s="298"/>
      <c r="E10762" s="298"/>
      <c r="F10762" s="298"/>
      <c r="G10762" s="298"/>
      <c r="H10762" s="298"/>
      <c r="I10762" s="298"/>
      <c r="J10762" s="298" t="s">
        <v>13022</v>
      </c>
      <c r="K10762" s="298" t="s">
        <v>12974</v>
      </c>
      <c r="L10762" s="298" t="s">
        <v>14536</v>
      </c>
    </row>
    <row r="10763" spans="1:12" ht="17.100000000000001" customHeight="1">
      <c r="A10763" s="298"/>
      <c r="B10763" s="298"/>
      <c r="C10763" s="298"/>
      <c r="D10763" s="298"/>
      <c r="E10763" s="298"/>
      <c r="F10763" s="298"/>
      <c r="G10763" s="298"/>
      <c r="H10763" s="298"/>
      <c r="I10763" s="298"/>
      <c r="J10763" s="298" t="s">
        <v>13024</v>
      </c>
      <c r="K10763" s="298"/>
      <c r="L10763" s="298" t="s">
        <v>13760</v>
      </c>
    </row>
    <row r="10764" spans="1:12" ht="30" customHeight="1">
      <c r="A10764" s="299"/>
      <c r="B10764" s="299"/>
      <c r="C10764" s="299"/>
      <c r="D10764" s="299"/>
      <c r="E10764" s="299"/>
      <c r="F10764" s="299"/>
      <c r="G10764" s="299"/>
      <c r="H10764" s="299"/>
      <c r="I10764" s="299"/>
      <c r="J10764" s="299"/>
      <c r="K10764" s="299"/>
      <c r="L10764" s="299"/>
    </row>
    <row r="10765" spans="1:12" ht="48" customHeight="1">
      <c r="A10765" s="295" t="s">
        <v>15302</v>
      </c>
      <c r="B10765" s="296" t="s">
        <v>15303</v>
      </c>
      <c r="C10765" s="295" t="s">
        <v>9</v>
      </c>
      <c r="D10765" s="295" t="s">
        <v>2606</v>
      </c>
      <c r="E10765" s="297" t="s">
        <v>51</v>
      </c>
      <c r="F10765" s="296"/>
      <c r="G10765" s="296"/>
      <c r="H10765" s="296"/>
      <c r="I10765" s="296"/>
      <c r="J10765" s="296"/>
      <c r="K10765" s="296"/>
      <c r="L10765" s="296"/>
    </row>
    <row r="10766" spans="1:12">
      <c r="A10766" s="414" t="s">
        <v>12977</v>
      </c>
      <c r="B10766" s="414"/>
      <c r="C10766" s="414"/>
      <c r="D10766" s="414"/>
      <c r="E10766" s="414"/>
      <c r="F10766" s="414"/>
      <c r="G10766" s="414"/>
      <c r="H10766" s="414"/>
      <c r="I10766" s="294"/>
      <c r="J10766" s="294"/>
      <c r="K10766" s="294"/>
      <c r="L10766" s="294"/>
    </row>
    <row r="10767" spans="1:12" ht="17.100000000000001" customHeight="1">
      <c r="A10767" s="294" t="s">
        <v>12978</v>
      </c>
      <c r="B10767" s="298" t="s">
        <v>12979</v>
      </c>
      <c r="C10767" s="294" t="s">
        <v>12980</v>
      </c>
      <c r="D10767" s="294" t="s">
        <v>12981</v>
      </c>
      <c r="E10767" s="299" t="s">
        <v>12982</v>
      </c>
      <c r="F10767" s="413" t="s">
        <v>12983</v>
      </c>
      <c r="G10767" s="413"/>
      <c r="H10767" s="413" t="s">
        <v>12984</v>
      </c>
      <c r="I10767" s="413"/>
      <c r="J10767" s="413" t="s">
        <v>12985</v>
      </c>
      <c r="K10767" s="413"/>
      <c r="L10767" s="413"/>
    </row>
    <row r="10768" spans="1:12" ht="24" customHeight="1">
      <c r="A10768" s="300" t="s">
        <v>12986</v>
      </c>
      <c r="B10768" s="301" t="s">
        <v>13085</v>
      </c>
      <c r="C10768" s="300" t="s">
        <v>9</v>
      </c>
      <c r="D10768" s="300" t="s">
        <v>7909</v>
      </c>
      <c r="E10768" s="302" t="s">
        <v>51</v>
      </c>
      <c r="F10768" s="423" t="s">
        <v>13086</v>
      </c>
      <c r="G10768" s="423"/>
      <c r="H10768" s="423">
        <v>1.5229999999999999E-4</v>
      </c>
      <c r="I10768" s="423"/>
      <c r="J10768" s="424">
        <v>1.5800000000000002E-2</v>
      </c>
      <c r="K10768" s="424"/>
      <c r="L10768" s="424"/>
    </row>
    <row r="10769" spans="1:12" ht="24" customHeight="1">
      <c r="A10769" s="300" t="s">
        <v>12986</v>
      </c>
      <c r="B10769" s="301" t="s">
        <v>13087</v>
      </c>
      <c r="C10769" s="300" t="s">
        <v>9</v>
      </c>
      <c r="D10769" s="300" t="s">
        <v>8873</v>
      </c>
      <c r="E10769" s="302" t="s">
        <v>51</v>
      </c>
      <c r="F10769" s="423" t="s">
        <v>13088</v>
      </c>
      <c r="G10769" s="423"/>
      <c r="H10769" s="423">
        <v>1.4600000000000001E-5</v>
      </c>
      <c r="I10769" s="423"/>
      <c r="J10769" s="424">
        <v>1.2699999999999999E-2</v>
      </c>
      <c r="K10769" s="424"/>
      <c r="L10769" s="424"/>
    </row>
    <row r="10770" spans="1:12" ht="48" customHeight="1">
      <c r="A10770" s="300" t="s">
        <v>12986</v>
      </c>
      <c r="B10770" s="301" t="s">
        <v>13089</v>
      </c>
      <c r="C10770" s="300" t="s">
        <v>9</v>
      </c>
      <c r="D10770" s="300" t="s">
        <v>9227</v>
      </c>
      <c r="E10770" s="302" t="s">
        <v>51</v>
      </c>
      <c r="F10770" s="423" t="s">
        <v>13090</v>
      </c>
      <c r="G10770" s="423"/>
      <c r="H10770" s="423">
        <v>1.01E-5</v>
      </c>
      <c r="I10770" s="423"/>
      <c r="J10770" s="424">
        <v>1.35E-2</v>
      </c>
      <c r="K10770" s="424"/>
      <c r="L10770" s="424"/>
    </row>
    <row r="10771" spans="1:12" ht="24" customHeight="1">
      <c r="A10771" s="300" t="s">
        <v>12986</v>
      </c>
      <c r="B10771" s="301" t="s">
        <v>13091</v>
      </c>
      <c r="C10771" s="300" t="s">
        <v>9</v>
      </c>
      <c r="D10771" s="300" t="s">
        <v>9580</v>
      </c>
      <c r="E10771" s="302" t="s">
        <v>51</v>
      </c>
      <c r="F10771" s="423" t="s">
        <v>13092</v>
      </c>
      <c r="G10771" s="423"/>
      <c r="H10771" s="423">
        <v>9.9000000000000001E-6</v>
      </c>
      <c r="I10771" s="423"/>
      <c r="J10771" s="424">
        <v>8.8999999999999999E-3</v>
      </c>
      <c r="K10771" s="424"/>
      <c r="L10771" s="424"/>
    </row>
    <row r="10772" spans="1:12" ht="24" customHeight="1">
      <c r="A10772" s="300" t="s">
        <v>12986</v>
      </c>
      <c r="B10772" s="301" t="s">
        <v>12987</v>
      </c>
      <c r="C10772" s="300" t="s">
        <v>9</v>
      </c>
      <c r="D10772" s="300" t="s">
        <v>9831</v>
      </c>
      <c r="E10772" s="302" t="s">
        <v>12988</v>
      </c>
      <c r="F10772" s="423" t="s">
        <v>12989</v>
      </c>
      <c r="G10772" s="423"/>
      <c r="H10772" s="423">
        <v>3.5225E-3</v>
      </c>
      <c r="I10772" s="423"/>
      <c r="J10772" s="424">
        <v>3.56E-2</v>
      </c>
      <c r="K10772" s="424"/>
      <c r="L10772" s="424"/>
    </row>
    <row r="10773" spans="1:12" ht="36" customHeight="1">
      <c r="A10773" s="300" t="s">
        <v>12986</v>
      </c>
      <c r="B10773" s="301" t="s">
        <v>12990</v>
      </c>
      <c r="C10773" s="300" t="s">
        <v>9</v>
      </c>
      <c r="D10773" s="300" t="s">
        <v>11426</v>
      </c>
      <c r="E10773" s="302" t="s">
        <v>51</v>
      </c>
      <c r="F10773" s="423" t="s">
        <v>12991</v>
      </c>
      <c r="G10773" s="423"/>
      <c r="H10773" s="423">
        <v>1.8459999999999999E-4</v>
      </c>
      <c r="I10773" s="423"/>
      <c r="J10773" s="424">
        <v>2.4400000000000002E-2</v>
      </c>
      <c r="K10773" s="424"/>
      <c r="L10773" s="424"/>
    </row>
    <row r="10774" spans="1:12" ht="17.100000000000001" customHeight="1">
      <c r="A10774" s="298"/>
      <c r="B10774" s="298"/>
      <c r="C10774" s="298"/>
      <c r="D10774" s="298"/>
      <c r="E10774" s="298"/>
      <c r="F10774" s="298"/>
      <c r="G10774" s="298"/>
      <c r="H10774" s="298"/>
      <c r="I10774" s="298"/>
      <c r="J10774" s="298" t="s">
        <v>12992</v>
      </c>
      <c r="K10774" s="298"/>
      <c r="L10774" s="298" t="s">
        <v>12903</v>
      </c>
    </row>
    <row r="10775" spans="1:12">
      <c r="A10775" s="414" t="s">
        <v>12994</v>
      </c>
      <c r="B10775" s="414"/>
      <c r="C10775" s="414"/>
      <c r="D10775" s="414"/>
      <c r="E10775" s="414"/>
      <c r="F10775" s="414"/>
      <c r="G10775" s="414"/>
      <c r="H10775" s="414"/>
      <c r="I10775" s="294"/>
      <c r="J10775" s="294"/>
      <c r="K10775" s="294"/>
      <c r="L10775" s="294"/>
    </row>
    <row r="10776" spans="1:12" ht="17.100000000000001" customHeight="1">
      <c r="A10776" s="294" t="s">
        <v>12978</v>
      </c>
      <c r="B10776" s="298" t="s">
        <v>12979</v>
      </c>
      <c r="C10776" s="294" t="s">
        <v>12980</v>
      </c>
      <c r="D10776" s="294" t="s">
        <v>12981</v>
      </c>
      <c r="E10776" s="299" t="s">
        <v>12982</v>
      </c>
      <c r="F10776" s="413" t="s">
        <v>12983</v>
      </c>
      <c r="G10776" s="413"/>
      <c r="H10776" s="413" t="s">
        <v>12984</v>
      </c>
      <c r="I10776" s="413"/>
      <c r="J10776" s="413" t="s">
        <v>12985</v>
      </c>
      <c r="K10776" s="413"/>
      <c r="L10776" s="413"/>
    </row>
    <row r="10777" spans="1:12" ht="24" customHeight="1">
      <c r="A10777" s="300" t="s">
        <v>12986</v>
      </c>
      <c r="B10777" s="301" t="s">
        <v>13193</v>
      </c>
      <c r="C10777" s="300" t="s">
        <v>9</v>
      </c>
      <c r="D10777" s="300" t="s">
        <v>7200</v>
      </c>
      <c r="E10777" s="302" t="s">
        <v>27</v>
      </c>
      <c r="F10777" s="423" t="s">
        <v>13194</v>
      </c>
      <c r="G10777" s="423"/>
      <c r="H10777" s="423">
        <v>0.13106909999999999</v>
      </c>
      <c r="I10777" s="423"/>
      <c r="J10777" s="424">
        <v>0.66710000000000003</v>
      </c>
      <c r="K10777" s="424"/>
      <c r="L10777" s="424"/>
    </row>
    <row r="10778" spans="1:12" ht="24" customHeight="1">
      <c r="A10778" s="300" t="s">
        <v>12986</v>
      </c>
      <c r="B10778" s="301" t="s">
        <v>13195</v>
      </c>
      <c r="C10778" s="300" t="s">
        <v>9</v>
      </c>
      <c r="D10778" s="300" t="s">
        <v>8821</v>
      </c>
      <c r="E10778" s="302" t="s">
        <v>27</v>
      </c>
      <c r="F10778" s="423" t="s">
        <v>13196</v>
      </c>
      <c r="G10778" s="423"/>
      <c r="H10778" s="423">
        <v>0.13106909999999999</v>
      </c>
      <c r="I10778" s="423"/>
      <c r="J10778" s="424">
        <v>0.94240000000000002</v>
      </c>
      <c r="K10778" s="424"/>
      <c r="L10778" s="424"/>
    </row>
    <row r="10779" spans="1:12" ht="17.100000000000001" customHeight="1">
      <c r="A10779" s="298"/>
      <c r="B10779" s="298"/>
      <c r="C10779" s="298"/>
      <c r="D10779" s="298"/>
      <c r="E10779" s="298"/>
      <c r="F10779" s="298"/>
      <c r="G10779" s="298"/>
      <c r="H10779" s="298"/>
      <c r="I10779" s="298"/>
      <c r="J10779" s="298" t="s">
        <v>12992</v>
      </c>
      <c r="K10779" s="298"/>
      <c r="L10779" s="298" t="s">
        <v>13756</v>
      </c>
    </row>
    <row r="10780" spans="1:12">
      <c r="A10780" s="414" t="s">
        <v>12998</v>
      </c>
      <c r="B10780" s="414"/>
      <c r="C10780" s="414"/>
      <c r="D10780" s="414"/>
      <c r="E10780" s="414"/>
      <c r="F10780" s="414"/>
      <c r="G10780" s="414"/>
      <c r="H10780" s="414"/>
      <c r="I10780" s="294"/>
      <c r="J10780" s="294"/>
      <c r="K10780" s="294"/>
      <c r="L10780" s="294"/>
    </row>
    <row r="10781" spans="1:12" ht="17.100000000000001" customHeight="1">
      <c r="A10781" s="294" t="s">
        <v>12978</v>
      </c>
      <c r="B10781" s="298" t="s">
        <v>12979</v>
      </c>
      <c r="C10781" s="294" t="s">
        <v>12980</v>
      </c>
      <c r="D10781" s="294" t="s">
        <v>12981</v>
      </c>
      <c r="E10781" s="299" t="s">
        <v>12982</v>
      </c>
      <c r="F10781" s="413" t="s">
        <v>12983</v>
      </c>
      <c r="G10781" s="413"/>
      <c r="H10781" s="413" t="s">
        <v>12984</v>
      </c>
      <c r="I10781" s="413"/>
      <c r="J10781" s="413" t="s">
        <v>12985</v>
      </c>
      <c r="K10781" s="413"/>
      <c r="L10781" s="413"/>
    </row>
    <row r="10782" spans="1:12" ht="24" customHeight="1">
      <c r="A10782" s="300" t="s">
        <v>12986</v>
      </c>
      <c r="B10782" s="301" t="s">
        <v>13367</v>
      </c>
      <c r="C10782" s="300" t="s">
        <v>9</v>
      </c>
      <c r="D10782" s="300" t="s">
        <v>7014</v>
      </c>
      <c r="E10782" s="302" t="s">
        <v>51</v>
      </c>
      <c r="F10782" s="423" t="s">
        <v>13368</v>
      </c>
      <c r="G10782" s="423"/>
      <c r="H10782" s="423">
        <v>1</v>
      </c>
      <c r="I10782" s="423"/>
      <c r="J10782" s="424">
        <v>1.4</v>
      </c>
      <c r="K10782" s="424"/>
      <c r="L10782" s="424"/>
    </row>
    <row r="10783" spans="1:12" ht="36" customHeight="1">
      <c r="A10783" s="300" t="s">
        <v>12986</v>
      </c>
      <c r="B10783" s="301" t="s">
        <v>13371</v>
      </c>
      <c r="C10783" s="300" t="s">
        <v>9</v>
      </c>
      <c r="D10783" s="300" t="s">
        <v>10264</v>
      </c>
      <c r="E10783" s="302" t="s">
        <v>51</v>
      </c>
      <c r="F10783" s="423" t="s">
        <v>13372</v>
      </c>
      <c r="G10783" s="423"/>
      <c r="H10783" s="423">
        <v>0.02</v>
      </c>
      <c r="I10783" s="423"/>
      <c r="J10783" s="424">
        <v>0.36</v>
      </c>
      <c r="K10783" s="424"/>
      <c r="L10783" s="424"/>
    </row>
    <row r="10784" spans="1:12" ht="24" customHeight="1">
      <c r="A10784" s="300" t="s">
        <v>12986</v>
      </c>
      <c r="B10784" s="301" t="s">
        <v>15304</v>
      </c>
      <c r="C10784" s="300" t="s">
        <v>9</v>
      </c>
      <c r="D10784" s="300" t="s">
        <v>8443</v>
      </c>
      <c r="E10784" s="302" t="s">
        <v>51</v>
      </c>
      <c r="F10784" s="423" t="s">
        <v>15305</v>
      </c>
      <c r="G10784" s="423"/>
      <c r="H10784" s="423">
        <v>1</v>
      </c>
      <c r="I10784" s="423"/>
      <c r="J10784" s="424">
        <v>5.56</v>
      </c>
      <c r="K10784" s="424"/>
      <c r="L10784" s="424"/>
    </row>
    <row r="10785" spans="1:12" ht="24" customHeight="1">
      <c r="A10785" s="300" t="s">
        <v>12986</v>
      </c>
      <c r="B10785" s="301" t="s">
        <v>13099</v>
      </c>
      <c r="C10785" s="300" t="s">
        <v>9</v>
      </c>
      <c r="D10785" s="300" t="s">
        <v>7224</v>
      </c>
      <c r="E10785" s="302" t="s">
        <v>51</v>
      </c>
      <c r="F10785" s="423" t="s">
        <v>13100</v>
      </c>
      <c r="G10785" s="423"/>
      <c r="H10785" s="423">
        <v>1.7979000000000001E-3</v>
      </c>
      <c r="I10785" s="423"/>
      <c r="J10785" s="424">
        <v>1.6500000000000001E-2</v>
      </c>
      <c r="K10785" s="424"/>
      <c r="L10785" s="424"/>
    </row>
    <row r="10786" spans="1:12" ht="24" customHeight="1">
      <c r="A10786" s="300" t="s">
        <v>12986</v>
      </c>
      <c r="B10786" s="301" t="s">
        <v>13101</v>
      </c>
      <c r="C10786" s="300" t="s">
        <v>9</v>
      </c>
      <c r="D10786" s="300" t="s">
        <v>7359</v>
      </c>
      <c r="E10786" s="302" t="s">
        <v>51</v>
      </c>
      <c r="F10786" s="423" t="s">
        <v>13102</v>
      </c>
      <c r="G10786" s="423"/>
      <c r="H10786" s="423">
        <v>5.8E-5</v>
      </c>
      <c r="I10786" s="423"/>
      <c r="J10786" s="424">
        <v>7.4999999999999997E-3</v>
      </c>
      <c r="K10786" s="424"/>
      <c r="L10786" s="424"/>
    </row>
    <row r="10787" spans="1:12" ht="24" customHeight="1">
      <c r="A10787" s="300" t="s">
        <v>12986</v>
      </c>
      <c r="B10787" s="301" t="s">
        <v>13103</v>
      </c>
      <c r="C10787" s="300" t="s">
        <v>9</v>
      </c>
      <c r="D10787" s="300" t="s">
        <v>8851</v>
      </c>
      <c r="E10787" s="302" t="s">
        <v>51</v>
      </c>
      <c r="F10787" s="423" t="s">
        <v>13104</v>
      </c>
      <c r="G10787" s="423"/>
      <c r="H10787" s="423">
        <v>4.6300000000000001E-5</v>
      </c>
      <c r="I10787" s="423"/>
      <c r="J10787" s="424">
        <v>8.9999999999999993E-3</v>
      </c>
      <c r="K10787" s="424"/>
      <c r="L10787" s="424"/>
    </row>
    <row r="10788" spans="1:12" ht="24" customHeight="1">
      <c r="A10788" s="300" t="s">
        <v>12986</v>
      </c>
      <c r="B10788" s="301" t="s">
        <v>13105</v>
      </c>
      <c r="C10788" s="300" t="s">
        <v>9</v>
      </c>
      <c r="D10788" s="300" t="s">
        <v>8852</v>
      </c>
      <c r="E10788" s="302" t="s">
        <v>51</v>
      </c>
      <c r="F10788" s="423" t="s">
        <v>13106</v>
      </c>
      <c r="G10788" s="423"/>
      <c r="H10788" s="423">
        <v>9.9000000000000001E-6</v>
      </c>
      <c r="I10788" s="423"/>
      <c r="J10788" s="424">
        <v>5.4000000000000003E-3</v>
      </c>
      <c r="K10788" s="424"/>
      <c r="L10788" s="424"/>
    </row>
    <row r="10789" spans="1:12" ht="24" customHeight="1">
      <c r="A10789" s="300" t="s">
        <v>12986</v>
      </c>
      <c r="B10789" s="301" t="s">
        <v>13107</v>
      </c>
      <c r="C10789" s="300" t="s">
        <v>9</v>
      </c>
      <c r="D10789" s="300" t="s">
        <v>9000</v>
      </c>
      <c r="E10789" s="302" t="s">
        <v>51</v>
      </c>
      <c r="F10789" s="423" t="s">
        <v>13108</v>
      </c>
      <c r="G10789" s="423"/>
      <c r="H10789" s="423">
        <v>2.0465000000000001E-3</v>
      </c>
      <c r="I10789" s="423"/>
      <c r="J10789" s="424">
        <v>1.3899999999999999E-2</v>
      </c>
      <c r="K10789" s="424"/>
      <c r="L10789" s="424"/>
    </row>
    <row r="10790" spans="1:12" ht="24" customHeight="1">
      <c r="A10790" s="300" t="s">
        <v>12986</v>
      </c>
      <c r="B10790" s="301" t="s">
        <v>13109</v>
      </c>
      <c r="C10790" s="300" t="s">
        <v>9</v>
      </c>
      <c r="D10790" s="300" t="s">
        <v>9574</v>
      </c>
      <c r="E10790" s="302" t="s">
        <v>51</v>
      </c>
      <c r="F10790" s="423" t="s">
        <v>13110</v>
      </c>
      <c r="G10790" s="423"/>
      <c r="H10790" s="423">
        <v>6.491E-4</v>
      </c>
      <c r="I10790" s="423"/>
      <c r="J10790" s="424">
        <v>5.7000000000000002E-3</v>
      </c>
      <c r="K10790" s="424"/>
      <c r="L10790" s="424"/>
    </row>
    <row r="10791" spans="1:12" ht="24" customHeight="1">
      <c r="A10791" s="300" t="s">
        <v>12986</v>
      </c>
      <c r="B10791" s="301" t="s">
        <v>13111</v>
      </c>
      <c r="C10791" s="300" t="s">
        <v>9</v>
      </c>
      <c r="D10791" s="300" t="s">
        <v>10714</v>
      </c>
      <c r="E10791" s="302" t="s">
        <v>93</v>
      </c>
      <c r="F10791" s="423" t="s">
        <v>13112</v>
      </c>
      <c r="G10791" s="423"/>
      <c r="H10791" s="423">
        <v>3.4099999999999999E-4</v>
      </c>
      <c r="I10791" s="423"/>
      <c r="J10791" s="424">
        <v>5.1999999999999998E-3</v>
      </c>
      <c r="K10791" s="424"/>
      <c r="L10791" s="424"/>
    </row>
    <row r="10792" spans="1:12" ht="24" customHeight="1">
      <c r="A10792" s="300" t="s">
        <v>12986</v>
      </c>
      <c r="B10792" s="301" t="s">
        <v>13113</v>
      </c>
      <c r="C10792" s="300" t="s">
        <v>9</v>
      </c>
      <c r="D10792" s="300" t="s">
        <v>10809</v>
      </c>
      <c r="E10792" s="302" t="s">
        <v>51</v>
      </c>
      <c r="F10792" s="423" t="s">
        <v>13114</v>
      </c>
      <c r="G10792" s="423"/>
      <c r="H10792" s="423">
        <v>3.4099999999999999E-4</v>
      </c>
      <c r="I10792" s="423"/>
      <c r="J10792" s="424">
        <v>4.1000000000000003E-3</v>
      </c>
      <c r="K10792" s="424"/>
      <c r="L10792" s="424"/>
    </row>
    <row r="10793" spans="1:12" ht="24" customHeight="1">
      <c r="A10793" s="300" t="s">
        <v>12986</v>
      </c>
      <c r="B10793" s="301" t="s">
        <v>13115</v>
      </c>
      <c r="C10793" s="300" t="s">
        <v>9</v>
      </c>
      <c r="D10793" s="300" t="s">
        <v>10810</v>
      </c>
      <c r="E10793" s="302" t="s">
        <v>51</v>
      </c>
      <c r="F10793" s="423" t="s">
        <v>13116</v>
      </c>
      <c r="G10793" s="423"/>
      <c r="H10793" s="423">
        <v>3.4099999999999999E-4</v>
      </c>
      <c r="I10793" s="423"/>
      <c r="J10793" s="424">
        <v>9.1000000000000004E-3</v>
      </c>
      <c r="K10793" s="424"/>
      <c r="L10793" s="424"/>
    </row>
    <row r="10794" spans="1:12" ht="24" customHeight="1">
      <c r="A10794" s="300" t="s">
        <v>12986</v>
      </c>
      <c r="B10794" s="301" t="s">
        <v>13117</v>
      </c>
      <c r="C10794" s="300" t="s">
        <v>9</v>
      </c>
      <c r="D10794" s="300" t="s">
        <v>10837</v>
      </c>
      <c r="E10794" s="302" t="s">
        <v>51</v>
      </c>
      <c r="F10794" s="423" t="s">
        <v>13118</v>
      </c>
      <c r="G10794" s="423"/>
      <c r="H10794" s="423">
        <v>1.1600000000000001E-5</v>
      </c>
      <c r="I10794" s="423"/>
      <c r="J10794" s="424">
        <v>5.1999999999999998E-3</v>
      </c>
      <c r="K10794" s="424"/>
      <c r="L10794" s="424"/>
    </row>
    <row r="10795" spans="1:12" ht="24" customHeight="1">
      <c r="A10795" s="300" t="s">
        <v>12986</v>
      </c>
      <c r="B10795" s="301" t="s">
        <v>13003</v>
      </c>
      <c r="C10795" s="300" t="s">
        <v>9</v>
      </c>
      <c r="D10795" s="300" t="s">
        <v>7216</v>
      </c>
      <c r="E10795" s="302" t="s">
        <v>51</v>
      </c>
      <c r="F10795" s="423" t="s">
        <v>13004</v>
      </c>
      <c r="G10795" s="423"/>
      <c r="H10795" s="423">
        <v>6.8320000000000002E-4</v>
      </c>
      <c r="I10795" s="423"/>
      <c r="J10795" s="424">
        <v>2.2800000000000001E-2</v>
      </c>
      <c r="K10795" s="424"/>
      <c r="L10795" s="424"/>
    </row>
    <row r="10796" spans="1:12" ht="24" customHeight="1">
      <c r="A10796" s="300" t="s">
        <v>12986</v>
      </c>
      <c r="B10796" s="301" t="s">
        <v>13005</v>
      </c>
      <c r="C10796" s="300" t="s">
        <v>9</v>
      </c>
      <c r="D10796" s="300" t="s">
        <v>7393</v>
      </c>
      <c r="E10796" s="302" t="s">
        <v>12988</v>
      </c>
      <c r="F10796" s="423" t="s">
        <v>13006</v>
      </c>
      <c r="G10796" s="423"/>
      <c r="H10796" s="423">
        <v>4.1100000000000002E-4</v>
      </c>
      <c r="I10796" s="423"/>
      <c r="J10796" s="424">
        <v>2.2200000000000001E-2</v>
      </c>
      <c r="K10796" s="424"/>
      <c r="L10796" s="424"/>
    </row>
    <row r="10797" spans="1:12" ht="24" customHeight="1">
      <c r="A10797" s="300" t="s">
        <v>12986</v>
      </c>
      <c r="B10797" s="301" t="s">
        <v>13007</v>
      </c>
      <c r="C10797" s="300" t="s">
        <v>9</v>
      </c>
      <c r="D10797" s="300" t="s">
        <v>10619</v>
      </c>
      <c r="E10797" s="302" t="s">
        <v>51</v>
      </c>
      <c r="F10797" s="423" t="s">
        <v>13008</v>
      </c>
      <c r="G10797" s="423"/>
      <c r="H10797" s="423">
        <v>3.1869999999999999E-4</v>
      </c>
      <c r="I10797" s="423"/>
      <c r="J10797" s="424">
        <v>6.0999999999999999E-2</v>
      </c>
      <c r="K10797" s="424"/>
      <c r="L10797" s="424"/>
    </row>
    <row r="10798" spans="1:12" ht="24" customHeight="1">
      <c r="A10798" s="300" t="s">
        <v>12986</v>
      </c>
      <c r="B10798" s="301" t="s">
        <v>13009</v>
      </c>
      <c r="C10798" s="300" t="s">
        <v>9</v>
      </c>
      <c r="D10798" s="300" t="s">
        <v>10769</v>
      </c>
      <c r="E10798" s="302" t="s">
        <v>51</v>
      </c>
      <c r="F10798" s="423" t="s">
        <v>13010</v>
      </c>
      <c r="G10798" s="423"/>
      <c r="H10798" s="423">
        <v>2.86579E-2</v>
      </c>
      <c r="I10798" s="423"/>
      <c r="J10798" s="424">
        <v>3.61E-2</v>
      </c>
      <c r="K10798" s="424"/>
      <c r="L10798" s="424"/>
    </row>
    <row r="10799" spans="1:12" ht="24" customHeight="1">
      <c r="A10799" s="300" t="s">
        <v>12986</v>
      </c>
      <c r="B10799" s="301" t="s">
        <v>13011</v>
      </c>
      <c r="C10799" s="300" t="s">
        <v>9</v>
      </c>
      <c r="D10799" s="300" t="s">
        <v>10929</v>
      </c>
      <c r="E10799" s="302" t="s">
        <v>51</v>
      </c>
      <c r="F10799" s="423" t="s">
        <v>13012</v>
      </c>
      <c r="G10799" s="423"/>
      <c r="H10799" s="423">
        <v>2.7629999999999999E-4</v>
      </c>
      <c r="I10799" s="423"/>
      <c r="J10799" s="424">
        <v>4.1599999999999998E-2</v>
      </c>
      <c r="K10799" s="424"/>
      <c r="L10799" s="424"/>
    </row>
    <row r="10800" spans="1:12" ht="17.100000000000001" customHeight="1">
      <c r="A10800" s="298"/>
      <c r="B10800" s="298"/>
      <c r="C10800" s="298"/>
      <c r="D10800" s="298"/>
      <c r="E10800" s="298"/>
      <c r="F10800" s="298"/>
      <c r="G10800" s="298"/>
      <c r="H10800" s="298"/>
      <c r="I10800" s="298"/>
      <c r="J10800" s="298" t="s">
        <v>12992</v>
      </c>
      <c r="K10800" s="298"/>
      <c r="L10800" s="298" t="s">
        <v>14639</v>
      </c>
    </row>
    <row r="10801" spans="1:12">
      <c r="A10801" s="414" t="s">
        <v>13056</v>
      </c>
      <c r="B10801" s="414"/>
      <c r="C10801" s="414"/>
      <c r="D10801" s="414"/>
      <c r="E10801" s="414"/>
      <c r="F10801" s="414"/>
      <c r="G10801" s="414"/>
      <c r="H10801" s="414"/>
      <c r="I10801" s="294"/>
      <c r="J10801" s="294"/>
      <c r="K10801" s="294"/>
      <c r="L10801" s="294"/>
    </row>
    <row r="10802" spans="1:12" ht="17.100000000000001" customHeight="1">
      <c r="A10802" s="294" t="s">
        <v>12978</v>
      </c>
      <c r="B10802" s="298" t="s">
        <v>12979</v>
      </c>
      <c r="C10802" s="294" t="s">
        <v>12980</v>
      </c>
      <c r="D10802" s="294" t="s">
        <v>12981</v>
      </c>
      <c r="E10802" s="299" t="s">
        <v>12982</v>
      </c>
      <c r="F10802" s="413" t="s">
        <v>12983</v>
      </c>
      <c r="G10802" s="413"/>
      <c r="H10802" s="413" t="s">
        <v>12984</v>
      </c>
      <c r="I10802" s="413"/>
      <c r="J10802" s="413" t="s">
        <v>12985</v>
      </c>
      <c r="K10802" s="413"/>
      <c r="L10802" s="413"/>
    </row>
    <row r="10803" spans="1:12" ht="24" customHeight="1">
      <c r="A10803" s="300" t="s">
        <v>12986</v>
      </c>
      <c r="B10803" s="301" t="s">
        <v>13057</v>
      </c>
      <c r="C10803" s="300" t="s">
        <v>9</v>
      </c>
      <c r="D10803" s="300" t="s">
        <v>12549</v>
      </c>
      <c r="E10803" s="302" t="s">
        <v>27</v>
      </c>
      <c r="F10803" s="423" t="s">
        <v>12948</v>
      </c>
      <c r="G10803" s="423"/>
      <c r="H10803" s="423">
        <v>0.25639849999999997</v>
      </c>
      <c r="I10803" s="423"/>
      <c r="J10803" s="424">
        <v>0.16669999999999999</v>
      </c>
      <c r="K10803" s="424"/>
      <c r="L10803" s="424"/>
    </row>
    <row r="10804" spans="1:12" ht="17.100000000000001" customHeight="1">
      <c r="A10804" s="298"/>
      <c r="B10804" s="298"/>
      <c r="C10804" s="298"/>
      <c r="D10804" s="298"/>
      <c r="E10804" s="298"/>
      <c r="F10804" s="298"/>
      <c r="G10804" s="298"/>
      <c r="H10804" s="298"/>
      <c r="I10804" s="298"/>
      <c r="J10804" s="298" t="s">
        <v>12992</v>
      </c>
      <c r="K10804" s="298"/>
      <c r="L10804" s="298" t="s">
        <v>12921</v>
      </c>
    </row>
    <row r="10805" spans="1:12">
      <c r="A10805" s="414" t="s">
        <v>13058</v>
      </c>
      <c r="B10805" s="414"/>
      <c r="C10805" s="414"/>
      <c r="D10805" s="414"/>
      <c r="E10805" s="414"/>
      <c r="F10805" s="414"/>
      <c r="G10805" s="414"/>
      <c r="H10805" s="414"/>
      <c r="I10805" s="294"/>
      <c r="J10805" s="294"/>
      <c r="K10805" s="294"/>
      <c r="L10805" s="294"/>
    </row>
    <row r="10806" spans="1:12" ht="17.100000000000001" customHeight="1">
      <c r="A10806" s="294" t="s">
        <v>12978</v>
      </c>
      <c r="B10806" s="298" t="s">
        <v>12979</v>
      </c>
      <c r="C10806" s="294" t="s">
        <v>12980</v>
      </c>
      <c r="D10806" s="294" t="s">
        <v>12981</v>
      </c>
      <c r="E10806" s="299" t="s">
        <v>12982</v>
      </c>
      <c r="F10806" s="413" t="s">
        <v>12983</v>
      </c>
      <c r="G10806" s="413"/>
      <c r="H10806" s="413" t="s">
        <v>12984</v>
      </c>
      <c r="I10806" s="413"/>
      <c r="J10806" s="413" t="s">
        <v>12985</v>
      </c>
      <c r="K10806" s="413"/>
      <c r="L10806" s="413"/>
    </row>
    <row r="10807" spans="1:12" ht="24" customHeight="1">
      <c r="A10807" s="300" t="s">
        <v>12986</v>
      </c>
      <c r="B10807" s="301" t="s">
        <v>13059</v>
      </c>
      <c r="C10807" s="300" t="s">
        <v>9</v>
      </c>
      <c r="D10807" s="300" t="s">
        <v>12535</v>
      </c>
      <c r="E10807" s="302" t="s">
        <v>27</v>
      </c>
      <c r="F10807" s="423" t="s">
        <v>12936</v>
      </c>
      <c r="G10807" s="423"/>
      <c r="H10807" s="423">
        <v>0.25639849999999997</v>
      </c>
      <c r="I10807" s="423"/>
      <c r="J10807" s="424">
        <v>1.2800000000000001E-2</v>
      </c>
      <c r="K10807" s="424"/>
      <c r="L10807" s="424"/>
    </row>
    <row r="10808" spans="1:12" ht="17.100000000000001" customHeight="1">
      <c r="A10808" s="298"/>
      <c r="B10808" s="298"/>
      <c r="C10808" s="298"/>
      <c r="D10808" s="298"/>
      <c r="E10808" s="298"/>
      <c r="F10808" s="298"/>
      <c r="G10808" s="298"/>
      <c r="H10808" s="298"/>
      <c r="I10808" s="298"/>
      <c r="J10808" s="298" t="s">
        <v>12992</v>
      </c>
      <c r="K10808" s="298"/>
      <c r="L10808" s="298" t="s">
        <v>12904</v>
      </c>
    </row>
    <row r="10809" spans="1:12">
      <c r="A10809" s="414" t="s">
        <v>13060</v>
      </c>
      <c r="B10809" s="414"/>
      <c r="C10809" s="414"/>
      <c r="D10809" s="414"/>
      <c r="E10809" s="414"/>
      <c r="F10809" s="414"/>
      <c r="G10809" s="414"/>
      <c r="H10809" s="414"/>
      <c r="I10809" s="294"/>
      <c r="J10809" s="294"/>
      <c r="K10809" s="294"/>
      <c r="L10809" s="294"/>
    </row>
    <row r="10810" spans="1:12" ht="17.100000000000001" customHeight="1">
      <c r="A10810" s="294" t="s">
        <v>12978</v>
      </c>
      <c r="B10810" s="298" t="s">
        <v>12979</v>
      </c>
      <c r="C10810" s="294" t="s">
        <v>12980</v>
      </c>
      <c r="D10810" s="294" t="s">
        <v>12981</v>
      </c>
      <c r="E10810" s="299" t="s">
        <v>12982</v>
      </c>
      <c r="F10810" s="413" t="s">
        <v>12983</v>
      </c>
      <c r="G10810" s="413"/>
      <c r="H10810" s="413" t="s">
        <v>12984</v>
      </c>
      <c r="I10810" s="413"/>
      <c r="J10810" s="413" t="s">
        <v>12985</v>
      </c>
      <c r="K10810" s="413"/>
      <c r="L10810" s="413"/>
    </row>
    <row r="10811" spans="1:12" ht="24" customHeight="1">
      <c r="A10811" s="300" t="s">
        <v>12986</v>
      </c>
      <c r="B10811" s="301" t="s">
        <v>13061</v>
      </c>
      <c r="C10811" s="300" t="s">
        <v>9</v>
      </c>
      <c r="D10811" s="300" t="s">
        <v>12522</v>
      </c>
      <c r="E10811" s="302" t="s">
        <v>27</v>
      </c>
      <c r="F10811" s="423" t="s">
        <v>12964</v>
      </c>
      <c r="G10811" s="423"/>
      <c r="H10811" s="423">
        <v>0.25639849999999997</v>
      </c>
      <c r="I10811" s="423"/>
      <c r="J10811" s="424">
        <v>0.64870000000000005</v>
      </c>
      <c r="K10811" s="424"/>
      <c r="L10811" s="424"/>
    </row>
    <row r="10812" spans="1:12" ht="24" customHeight="1">
      <c r="A10812" s="300" t="s">
        <v>12986</v>
      </c>
      <c r="B10812" s="301" t="s">
        <v>13062</v>
      </c>
      <c r="C10812" s="300" t="s">
        <v>9</v>
      </c>
      <c r="D10812" s="300" t="s">
        <v>12527</v>
      </c>
      <c r="E10812" s="302" t="s">
        <v>27</v>
      </c>
      <c r="F10812" s="423" t="s">
        <v>13063</v>
      </c>
      <c r="G10812" s="423"/>
      <c r="H10812" s="423">
        <v>0.25639849999999997</v>
      </c>
      <c r="I10812" s="423"/>
      <c r="J10812" s="424">
        <v>8.72E-2</v>
      </c>
      <c r="K10812" s="424"/>
      <c r="L10812" s="424"/>
    </row>
    <row r="10813" spans="1:12" ht="17.100000000000001" customHeight="1">
      <c r="A10813" s="298"/>
      <c r="B10813" s="298"/>
      <c r="C10813" s="298"/>
      <c r="D10813" s="298"/>
      <c r="E10813" s="298"/>
      <c r="F10813" s="298"/>
      <c r="G10813" s="298"/>
      <c r="H10813" s="298"/>
      <c r="I10813" s="298"/>
      <c r="J10813" s="298" t="s">
        <v>12992</v>
      </c>
      <c r="K10813" s="298"/>
      <c r="L10813" s="298" t="s">
        <v>14289</v>
      </c>
    </row>
    <row r="10814" spans="1:12" ht="17.100000000000001" customHeight="1">
      <c r="A10814" s="294" t="s">
        <v>13014</v>
      </c>
      <c r="B10814" s="294"/>
      <c r="C10814" s="294"/>
      <c r="D10814" s="294"/>
      <c r="E10814" s="294"/>
      <c r="F10814" s="294"/>
      <c r="G10814" s="294"/>
      <c r="H10814" s="294"/>
      <c r="I10814" s="294"/>
      <c r="J10814" s="294"/>
      <c r="K10814" s="294"/>
      <c r="L10814" s="294"/>
    </row>
    <row r="10815" spans="1:12" ht="17.100000000000001" customHeight="1">
      <c r="A10815" s="298"/>
      <c r="B10815" s="298"/>
      <c r="C10815" s="298"/>
      <c r="D10815" s="298"/>
      <c r="E10815" s="298"/>
      <c r="F10815" s="298"/>
      <c r="G10815" s="298"/>
      <c r="H10815" s="298"/>
      <c r="I10815" s="298"/>
      <c r="J10815" s="298" t="s">
        <v>13015</v>
      </c>
      <c r="K10815" s="298"/>
      <c r="L10815" s="298" t="s">
        <v>15248</v>
      </c>
    </row>
    <row r="10816" spans="1:12" ht="17.100000000000001" customHeight="1">
      <c r="A10816" s="298"/>
      <c r="B10816" s="298"/>
      <c r="C10816" s="298"/>
      <c r="D10816" s="298"/>
      <c r="E10816" s="298"/>
      <c r="F10816" s="298"/>
      <c r="G10816" s="298"/>
      <c r="H10816" s="298"/>
      <c r="I10816" s="298"/>
      <c r="J10816" s="298" t="s">
        <v>13017</v>
      </c>
      <c r="K10816" s="298" t="s">
        <v>13018</v>
      </c>
      <c r="L10816" s="298" t="s">
        <v>13761</v>
      </c>
    </row>
    <row r="10817" spans="1:12" ht="17.100000000000001" customHeight="1">
      <c r="A10817" s="298"/>
      <c r="B10817" s="298"/>
      <c r="C10817" s="298"/>
      <c r="D10817" s="298"/>
      <c r="E10817" s="298"/>
      <c r="F10817" s="298"/>
      <c r="G10817" s="298"/>
      <c r="H10817" s="298"/>
      <c r="I10817" s="298"/>
      <c r="J10817" s="298" t="s">
        <v>13020</v>
      </c>
      <c r="K10817" s="298"/>
      <c r="L10817" s="298" t="s">
        <v>15306</v>
      </c>
    </row>
    <row r="10818" spans="1:12" ht="17.100000000000001" customHeight="1">
      <c r="A10818" s="298"/>
      <c r="B10818" s="298"/>
      <c r="C10818" s="298"/>
      <c r="D10818" s="298"/>
      <c r="E10818" s="298"/>
      <c r="F10818" s="298"/>
      <c r="G10818" s="298"/>
      <c r="H10818" s="298"/>
      <c r="I10818" s="298"/>
      <c r="J10818" s="298" t="s">
        <v>13022</v>
      </c>
      <c r="K10818" s="298" t="s">
        <v>12974</v>
      </c>
      <c r="L10818" s="298" t="s">
        <v>15307</v>
      </c>
    </row>
    <row r="10819" spans="1:12" ht="17.100000000000001" customHeight="1">
      <c r="A10819" s="298"/>
      <c r="B10819" s="298"/>
      <c r="C10819" s="298"/>
      <c r="D10819" s="298"/>
      <c r="E10819" s="298"/>
      <c r="F10819" s="298"/>
      <c r="G10819" s="298"/>
      <c r="H10819" s="298"/>
      <c r="I10819" s="298"/>
      <c r="J10819" s="298" t="s">
        <v>13024</v>
      </c>
      <c r="K10819" s="298"/>
      <c r="L10819" s="298" t="s">
        <v>14930</v>
      </c>
    </row>
    <row r="10820" spans="1:12" ht="30" customHeight="1">
      <c r="A10820" s="299"/>
      <c r="B10820" s="299"/>
      <c r="C10820" s="299"/>
      <c r="D10820" s="299"/>
      <c r="E10820" s="299"/>
      <c r="F10820" s="299"/>
      <c r="G10820" s="299"/>
      <c r="H10820" s="299"/>
      <c r="I10820" s="299"/>
      <c r="J10820" s="299"/>
      <c r="K10820" s="299"/>
      <c r="L10820" s="299"/>
    </row>
    <row r="10821" spans="1:12" ht="48" customHeight="1">
      <c r="A10821" s="295" t="s">
        <v>15308</v>
      </c>
      <c r="B10821" s="296" t="s">
        <v>15309</v>
      </c>
      <c r="C10821" s="295" t="s">
        <v>9</v>
      </c>
      <c r="D10821" s="295" t="s">
        <v>2613</v>
      </c>
      <c r="E10821" s="297" t="s">
        <v>51</v>
      </c>
      <c r="F10821" s="296"/>
      <c r="G10821" s="296"/>
      <c r="H10821" s="296"/>
      <c r="I10821" s="296"/>
      <c r="J10821" s="296"/>
      <c r="K10821" s="296"/>
      <c r="L10821" s="296"/>
    </row>
    <row r="10822" spans="1:12">
      <c r="A10822" s="414" t="s">
        <v>12977</v>
      </c>
      <c r="B10822" s="414"/>
      <c r="C10822" s="414"/>
      <c r="D10822" s="414"/>
      <c r="E10822" s="414"/>
      <c r="F10822" s="414"/>
      <c r="G10822" s="414"/>
      <c r="H10822" s="414"/>
      <c r="I10822" s="294"/>
      <c r="J10822" s="294"/>
      <c r="K10822" s="294"/>
      <c r="L10822" s="294"/>
    </row>
    <row r="10823" spans="1:12" ht="17.100000000000001" customHeight="1">
      <c r="A10823" s="294" t="s">
        <v>12978</v>
      </c>
      <c r="B10823" s="298" t="s">
        <v>12979</v>
      </c>
      <c r="C10823" s="294" t="s">
        <v>12980</v>
      </c>
      <c r="D10823" s="294" t="s">
        <v>12981</v>
      </c>
      <c r="E10823" s="299" t="s">
        <v>12982</v>
      </c>
      <c r="F10823" s="413" t="s">
        <v>12983</v>
      </c>
      <c r="G10823" s="413"/>
      <c r="H10823" s="413" t="s">
        <v>12984</v>
      </c>
      <c r="I10823" s="413"/>
      <c r="J10823" s="413" t="s">
        <v>12985</v>
      </c>
      <c r="K10823" s="413"/>
      <c r="L10823" s="413"/>
    </row>
    <row r="10824" spans="1:12" ht="24" customHeight="1">
      <c r="A10824" s="300" t="s">
        <v>12986</v>
      </c>
      <c r="B10824" s="301" t="s">
        <v>13085</v>
      </c>
      <c r="C10824" s="300" t="s">
        <v>9</v>
      </c>
      <c r="D10824" s="300" t="s">
        <v>7909</v>
      </c>
      <c r="E10824" s="302" t="s">
        <v>51</v>
      </c>
      <c r="F10824" s="423" t="s">
        <v>13086</v>
      </c>
      <c r="G10824" s="423"/>
      <c r="H10824" s="423">
        <v>2.23E-4</v>
      </c>
      <c r="I10824" s="423"/>
      <c r="J10824" s="424">
        <v>2.3199999999999998E-2</v>
      </c>
      <c r="K10824" s="424"/>
      <c r="L10824" s="424"/>
    </row>
    <row r="10825" spans="1:12" ht="24" customHeight="1">
      <c r="A10825" s="300" t="s">
        <v>12986</v>
      </c>
      <c r="B10825" s="301" t="s">
        <v>13087</v>
      </c>
      <c r="C10825" s="300" t="s">
        <v>9</v>
      </c>
      <c r="D10825" s="300" t="s">
        <v>8873</v>
      </c>
      <c r="E10825" s="302" t="s">
        <v>51</v>
      </c>
      <c r="F10825" s="423" t="s">
        <v>13088</v>
      </c>
      <c r="G10825" s="423"/>
      <c r="H10825" s="423">
        <v>2.1299999999999999E-5</v>
      </c>
      <c r="I10825" s="423"/>
      <c r="J10825" s="424">
        <v>1.8499999999999999E-2</v>
      </c>
      <c r="K10825" s="424"/>
      <c r="L10825" s="424"/>
    </row>
    <row r="10826" spans="1:12" ht="48" customHeight="1">
      <c r="A10826" s="300" t="s">
        <v>12986</v>
      </c>
      <c r="B10826" s="301" t="s">
        <v>13089</v>
      </c>
      <c r="C10826" s="300" t="s">
        <v>9</v>
      </c>
      <c r="D10826" s="300" t="s">
        <v>9227</v>
      </c>
      <c r="E10826" s="302" t="s">
        <v>51</v>
      </c>
      <c r="F10826" s="423" t="s">
        <v>13090</v>
      </c>
      <c r="G10826" s="423"/>
      <c r="H10826" s="423">
        <v>1.4800000000000001E-5</v>
      </c>
      <c r="I10826" s="423"/>
      <c r="J10826" s="424">
        <v>1.9800000000000002E-2</v>
      </c>
      <c r="K10826" s="424"/>
      <c r="L10826" s="424"/>
    </row>
    <row r="10827" spans="1:12" ht="24" customHeight="1">
      <c r="A10827" s="300" t="s">
        <v>12986</v>
      </c>
      <c r="B10827" s="301" t="s">
        <v>13091</v>
      </c>
      <c r="C10827" s="300" t="s">
        <v>9</v>
      </c>
      <c r="D10827" s="300" t="s">
        <v>9580</v>
      </c>
      <c r="E10827" s="302" t="s">
        <v>51</v>
      </c>
      <c r="F10827" s="423" t="s">
        <v>13092</v>
      </c>
      <c r="G10827" s="423"/>
      <c r="H10827" s="423">
        <v>1.4600000000000001E-5</v>
      </c>
      <c r="I10827" s="423"/>
      <c r="J10827" s="424">
        <v>1.3100000000000001E-2</v>
      </c>
      <c r="K10827" s="424"/>
      <c r="L10827" s="424"/>
    </row>
    <row r="10828" spans="1:12" ht="24" customHeight="1">
      <c r="A10828" s="300" t="s">
        <v>12986</v>
      </c>
      <c r="B10828" s="301" t="s">
        <v>12987</v>
      </c>
      <c r="C10828" s="300" t="s">
        <v>9</v>
      </c>
      <c r="D10828" s="300" t="s">
        <v>9831</v>
      </c>
      <c r="E10828" s="302" t="s">
        <v>12988</v>
      </c>
      <c r="F10828" s="423" t="s">
        <v>12989</v>
      </c>
      <c r="G10828" s="423"/>
      <c r="H10828" s="423">
        <v>5.1600999999999999E-3</v>
      </c>
      <c r="I10828" s="423"/>
      <c r="J10828" s="424">
        <v>5.2200000000000003E-2</v>
      </c>
      <c r="K10828" s="424"/>
      <c r="L10828" s="424"/>
    </row>
    <row r="10829" spans="1:12" ht="36" customHeight="1">
      <c r="A10829" s="300" t="s">
        <v>12986</v>
      </c>
      <c r="B10829" s="301" t="s">
        <v>12990</v>
      </c>
      <c r="C10829" s="300" t="s">
        <v>9</v>
      </c>
      <c r="D10829" s="300" t="s">
        <v>11426</v>
      </c>
      <c r="E10829" s="302" t="s">
        <v>51</v>
      </c>
      <c r="F10829" s="423" t="s">
        <v>12991</v>
      </c>
      <c r="G10829" s="423"/>
      <c r="H10829" s="423">
        <v>2.7040000000000001E-4</v>
      </c>
      <c r="I10829" s="423"/>
      <c r="J10829" s="424">
        <v>3.5700000000000003E-2</v>
      </c>
      <c r="K10829" s="424"/>
      <c r="L10829" s="424"/>
    </row>
    <row r="10830" spans="1:12" ht="17.100000000000001" customHeight="1">
      <c r="A10830" s="298"/>
      <c r="B10830" s="298"/>
      <c r="C10830" s="298"/>
      <c r="D10830" s="298"/>
      <c r="E10830" s="298"/>
      <c r="F10830" s="298"/>
      <c r="G10830" s="298"/>
      <c r="H10830" s="298"/>
      <c r="I10830" s="298"/>
      <c r="J10830" s="298" t="s">
        <v>12992</v>
      </c>
      <c r="K10830" s="298"/>
      <c r="L10830" s="298" t="s">
        <v>12941</v>
      </c>
    </row>
    <row r="10831" spans="1:12">
      <c r="A10831" s="414" t="s">
        <v>12994</v>
      </c>
      <c r="B10831" s="414"/>
      <c r="C10831" s="414"/>
      <c r="D10831" s="414"/>
      <c r="E10831" s="414"/>
      <c r="F10831" s="414"/>
      <c r="G10831" s="414"/>
      <c r="H10831" s="414"/>
      <c r="I10831" s="294"/>
      <c r="J10831" s="294"/>
      <c r="K10831" s="294"/>
      <c r="L10831" s="294"/>
    </row>
    <row r="10832" spans="1:12" ht="17.100000000000001" customHeight="1">
      <c r="A10832" s="294" t="s">
        <v>12978</v>
      </c>
      <c r="B10832" s="298" t="s">
        <v>12979</v>
      </c>
      <c r="C10832" s="294" t="s">
        <v>12980</v>
      </c>
      <c r="D10832" s="294" t="s">
        <v>12981</v>
      </c>
      <c r="E10832" s="299" t="s">
        <v>12982</v>
      </c>
      <c r="F10832" s="413" t="s">
        <v>12983</v>
      </c>
      <c r="G10832" s="413"/>
      <c r="H10832" s="413" t="s">
        <v>12984</v>
      </c>
      <c r="I10832" s="413"/>
      <c r="J10832" s="413" t="s">
        <v>12985</v>
      </c>
      <c r="K10832" s="413"/>
      <c r="L10832" s="413"/>
    </row>
    <row r="10833" spans="1:12" ht="24" customHeight="1">
      <c r="A10833" s="300" t="s">
        <v>12986</v>
      </c>
      <c r="B10833" s="301" t="s">
        <v>13193</v>
      </c>
      <c r="C10833" s="300" t="s">
        <v>9</v>
      </c>
      <c r="D10833" s="300" t="s">
        <v>7200</v>
      </c>
      <c r="E10833" s="302" t="s">
        <v>27</v>
      </c>
      <c r="F10833" s="423" t="s">
        <v>13194</v>
      </c>
      <c r="G10833" s="423"/>
      <c r="H10833" s="423">
        <v>0.19223470000000001</v>
      </c>
      <c r="I10833" s="423"/>
      <c r="J10833" s="424">
        <v>0.97850000000000004</v>
      </c>
      <c r="K10833" s="424"/>
      <c r="L10833" s="424"/>
    </row>
    <row r="10834" spans="1:12" ht="24" customHeight="1">
      <c r="A10834" s="300" t="s">
        <v>12986</v>
      </c>
      <c r="B10834" s="301" t="s">
        <v>13195</v>
      </c>
      <c r="C10834" s="300" t="s">
        <v>9</v>
      </c>
      <c r="D10834" s="300" t="s">
        <v>8821</v>
      </c>
      <c r="E10834" s="302" t="s">
        <v>27</v>
      </c>
      <c r="F10834" s="423" t="s">
        <v>13196</v>
      </c>
      <c r="G10834" s="423"/>
      <c r="H10834" s="423">
        <v>0.19223470000000001</v>
      </c>
      <c r="I10834" s="423"/>
      <c r="J10834" s="424">
        <v>1.3822000000000001</v>
      </c>
      <c r="K10834" s="424"/>
      <c r="L10834" s="424"/>
    </row>
    <row r="10835" spans="1:12" ht="17.100000000000001" customHeight="1">
      <c r="A10835" s="298"/>
      <c r="B10835" s="298"/>
      <c r="C10835" s="298"/>
      <c r="D10835" s="298"/>
      <c r="E10835" s="298"/>
      <c r="F10835" s="298"/>
      <c r="G10835" s="298"/>
      <c r="H10835" s="298"/>
      <c r="I10835" s="298"/>
      <c r="J10835" s="298" t="s">
        <v>12992</v>
      </c>
      <c r="K10835" s="298"/>
      <c r="L10835" s="298" t="s">
        <v>13488</v>
      </c>
    </row>
    <row r="10836" spans="1:12">
      <c r="A10836" s="414" t="s">
        <v>12998</v>
      </c>
      <c r="B10836" s="414"/>
      <c r="C10836" s="414"/>
      <c r="D10836" s="414"/>
      <c r="E10836" s="414"/>
      <c r="F10836" s="414"/>
      <c r="G10836" s="414"/>
      <c r="H10836" s="414"/>
      <c r="I10836" s="294"/>
      <c r="J10836" s="294"/>
      <c r="K10836" s="294"/>
      <c r="L10836" s="294"/>
    </row>
    <row r="10837" spans="1:12" ht="17.100000000000001" customHeight="1">
      <c r="A10837" s="294" t="s">
        <v>12978</v>
      </c>
      <c r="B10837" s="298" t="s">
        <v>12979</v>
      </c>
      <c r="C10837" s="294" t="s">
        <v>12980</v>
      </c>
      <c r="D10837" s="294" t="s">
        <v>12981</v>
      </c>
      <c r="E10837" s="299" t="s">
        <v>12982</v>
      </c>
      <c r="F10837" s="413" t="s">
        <v>12983</v>
      </c>
      <c r="G10837" s="413"/>
      <c r="H10837" s="413" t="s">
        <v>12984</v>
      </c>
      <c r="I10837" s="413"/>
      <c r="J10837" s="413" t="s">
        <v>12985</v>
      </c>
      <c r="K10837" s="413"/>
      <c r="L10837" s="413"/>
    </row>
    <row r="10838" spans="1:12" ht="36" customHeight="1">
      <c r="A10838" s="300" t="s">
        <v>12986</v>
      </c>
      <c r="B10838" s="301" t="s">
        <v>13371</v>
      </c>
      <c r="C10838" s="300" t="s">
        <v>9</v>
      </c>
      <c r="D10838" s="300" t="s">
        <v>10264</v>
      </c>
      <c r="E10838" s="302" t="s">
        <v>51</v>
      </c>
      <c r="F10838" s="423" t="s">
        <v>13372</v>
      </c>
      <c r="G10838" s="423"/>
      <c r="H10838" s="423">
        <v>0.03</v>
      </c>
      <c r="I10838" s="423"/>
      <c r="J10838" s="424">
        <v>0.54</v>
      </c>
      <c r="K10838" s="424"/>
      <c r="L10838" s="424"/>
    </row>
    <row r="10839" spans="1:12" ht="24" customHeight="1">
      <c r="A10839" s="300" t="s">
        <v>12986</v>
      </c>
      <c r="B10839" s="301" t="s">
        <v>15310</v>
      </c>
      <c r="C10839" s="300" t="s">
        <v>9</v>
      </c>
      <c r="D10839" s="300" t="s">
        <v>7015</v>
      </c>
      <c r="E10839" s="302" t="s">
        <v>51</v>
      </c>
      <c r="F10839" s="423" t="s">
        <v>12912</v>
      </c>
      <c r="G10839" s="423"/>
      <c r="H10839" s="423">
        <v>1</v>
      </c>
      <c r="I10839" s="423"/>
      <c r="J10839" s="424">
        <v>1.98</v>
      </c>
      <c r="K10839" s="424"/>
      <c r="L10839" s="424"/>
    </row>
    <row r="10840" spans="1:12" ht="24" customHeight="1">
      <c r="A10840" s="300" t="s">
        <v>12986</v>
      </c>
      <c r="B10840" s="301" t="s">
        <v>15311</v>
      </c>
      <c r="C10840" s="300" t="s">
        <v>9</v>
      </c>
      <c r="D10840" s="300" t="s">
        <v>8445</v>
      </c>
      <c r="E10840" s="302" t="s">
        <v>51</v>
      </c>
      <c r="F10840" s="423" t="s">
        <v>14607</v>
      </c>
      <c r="G10840" s="423"/>
      <c r="H10840" s="423">
        <v>1</v>
      </c>
      <c r="I10840" s="423"/>
      <c r="J10840" s="424">
        <v>10.88</v>
      </c>
      <c r="K10840" s="424"/>
      <c r="L10840" s="424"/>
    </row>
    <row r="10841" spans="1:12" ht="24" customHeight="1">
      <c r="A10841" s="300" t="s">
        <v>12986</v>
      </c>
      <c r="B10841" s="301" t="s">
        <v>13099</v>
      </c>
      <c r="C10841" s="300" t="s">
        <v>9</v>
      </c>
      <c r="D10841" s="300" t="s">
        <v>7224</v>
      </c>
      <c r="E10841" s="302" t="s">
        <v>51</v>
      </c>
      <c r="F10841" s="423" t="s">
        <v>13100</v>
      </c>
      <c r="G10841" s="423"/>
      <c r="H10841" s="423">
        <v>2.6337999999999999E-3</v>
      </c>
      <c r="I10841" s="423"/>
      <c r="J10841" s="424">
        <v>2.4199999999999999E-2</v>
      </c>
      <c r="K10841" s="424"/>
      <c r="L10841" s="424"/>
    </row>
    <row r="10842" spans="1:12" ht="24" customHeight="1">
      <c r="A10842" s="300" t="s">
        <v>12986</v>
      </c>
      <c r="B10842" s="301" t="s">
        <v>13101</v>
      </c>
      <c r="C10842" s="300" t="s">
        <v>9</v>
      </c>
      <c r="D10842" s="300" t="s">
        <v>7359</v>
      </c>
      <c r="E10842" s="302" t="s">
        <v>51</v>
      </c>
      <c r="F10842" s="423" t="s">
        <v>13102</v>
      </c>
      <c r="G10842" s="423"/>
      <c r="H10842" s="423">
        <v>8.5000000000000006E-5</v>
      </c>
      <c r="I10842" s="423"/>
      <c r="J10842" s="424">
        <v>1.09E-2</v>
      </c>
      <c r="K10842" s="424"/>
      <c r="L10842" s="424"/>
    </row>
    <row r="10843" spans="1:12" ht="24" customHeight="1">
      <c r="A10843" s="300" t="s">
        <v>12986</v>
      </c>
      <c r="B10843" s="301" t="s">
        <v>13103</v>
      </c>
      <c r="C10843" s="300" t="s">
        <v>9</v>
      </c>
      <c r="D10843" s="300" t="s">
        <v>8851</v>
      </c>
      <c r="E10843" s="302" t="s">
        <v>51</v>
      </c>
      <c r="F10843" s="423" t="s">
        <v>13104</v>
      </c>
      <c r="G10843" s="423"/>
      <c r="H10843" s="423">
        <v>6.7999999999999999E-5</v>
      </c>
      <c r="I10843" s="423"/>
      <c r="J10843" s="424">
        <v>1.32E-2</v>
      </c>
      <c r="K10843" s="424"/>
      <c r="L10843" s="424"/>
    </row>
    <row r="10844" spans="1:12" ht="24" customHeight="1">
      <c r="A10844" s="300" t="s">
        <v>12986</v>
      </c>
      <c r="B10844" s="301" t="s">
        <v>13105</v>
      </c>
      <c r="C10844" s="300" t="s">
        <v>9</v>
      </c>
      <c r="D10844" s="300" t="s">
        <v>8852</v>
      </c>
      <c r="E10844" s="302" t="s">
        <v>51</v>
      </c>
      <c r="F10844" s="423" t="s">
        <v>13106</v>
      </c>
      <c r="G10844" s="423"/>
      <c r="H10844" s="423">
        <v>1.4600000000000001E-5</v>
      </c>
      <c r="I10844" s="423"/>
      <c r="J10844" s="424">
        <v>8.0000000000000002E-3</v>
      </c>
      <c r="K10844" s="424"/>
      <c r="L10844" s="424"/>
    </row>
    <row r="10845" spans="1:12" ht="24" customHeight="1">
      <c r="A10845" s="300" t="s">
        <v>12986</v>
      </c>
      <c r="B10845" s="301" t="s">
        <v>13107</v>
      </c>
      <c r="C10845" s="300" t="s">
        <v>9</v>
      </c>
      <c r="D10845" s="300" t="s">
        <v>9000</v>
      </c>
      <c r="E10845" s="302" t="s">
        <v>51</v>
      </c>
      <c r="F10845" s="423" t="s">
        <v>13108</v>
      </c>
      <c r="G10845" s="423"/>
      <c r="H10845" s="423">
        <v>2.9978000000000001E-3</v>
      </c>
      <c r="I10845" s="423"/>
      <c r="J10845" s="424">
        <v>2.0299999999999999E-2</v>
      </c>
      <c r="K10845" s="424"/>
      <c r="L10845" s="424"/>
    </row>
    <row r="10846" spans="1:12" ht="24" customHeight="1">
      <c r="A10846" s="300" t="s">
        <v>12986</v>
      </c>
      <c r="B10846" s="301" t="s">
        <v>13109</v>
      </c>
      <c r="C10846" s="300" t="s">
        <v>9</v>
      </c>
      <c r="D10846" s="300" t="s">
        <v>9574</v>
      </c>
      <c r="E10846" s="302" t="s">
        <v>51</v>
      </c>
      <c r="F10846" s="423" t="s">
        <v>13110</v>
      </c>
      <c r="G10846" s="423"/>
      <c r="H10846" s="423">
        <v>9.5060000000000001E-4</v>
      </c>
      <c r="I10846" s="423"/>
      <c r="J10846" s="424">
        <v>8.3999999999999995E-3</v>
      </c>
      <c r="K10846" s="424"/>
      <c r="L10846" s="424"/>
    </row>
    <row r="10847" spans="1:12" ht="24" customHeight="1">
      <c r="A10847" s="300" t="s">
        <v>12986</v>
      </c>
      <c r="B10847" s="301" t="s">
        <v>13111</v>
      </c>
      <c r="C10847" s="300" t="s">
        <v>9</v>
      </c>
      <c r="D10847" s="300" t="s">
        <v>10714</v>
      </c>
      <c r="E10847" s="302" t="s">
        <v>93</v>
      </c>
      <c r="F10847" s="423" t="s">
        <v>13112</v>
      </c>
      <c r="G10847" s="423"/>
      <c r="H10847" s="423">
        <v>4.9969999999999995E-4</v>
      </c>
      <c r="I10847" s="423"/>
      <c r="J10847" s="424">
        <v>7.6E-3</v>
      </c>
      <c r="K10847" s="424"/>
      <c r="L10847" s="424"/>
    </row>
    <row r="10848" spans="1:12" ht="24" customHeight="1">
      <c r="A10848" s="300" t="s">
        <v>12986</v>
      </c>
      <c r="B10848" s="301" t="s">
        <v>13113</v>
      </c>
      <c r="C10848" s="300" t="s">
        <v>9</v>
      </c>
      <c r="D10848" s="300" t="s">
        <v>10809</v>
      </c>
      <c r="E10848" s="302" t="s">
        <v>51</v>
      </c>
      <c r="F10848" s="423" t="s">
        <v>13114</v>
      </c>
      <c r="G10848" s="423"/>
      <c r="H10848" s="423">
        <v>4.9969999999999995E-4</v>
      </c>
      <c r="I10848" s="423"/>
      <c r="J10848" s="424">
        <v>6.0000000000000001E-3</v>
      </c>
      <c r="K10848" s="424"/>
      <c r="L10848" s="424"/>
    </row>
    <row r="10849" spans="1:12" ht="24" customHeight="1">
      <c r="A10849" s="300" t="s">
        <v>12986</v>
      </c>
      <c r="B10849" s="301" t="s">
        <v>13115</v>
      </c>
      <c r="C10849" s="300" t="s">
        <v>9</v>
      </c>
      <c r="D10849" s="300" t="s">
        <v>10810</v>
      </c>
      <c r="E10849" s="302" t="s">
        <v>51</v>
      </c>
      <c r="F10849" s="423" t="s">
        <v>13116</v>
      </c>
      <c r="G10849" s="423"/>
      <c r="H10849" s="423">
        <v>4.9969999999999995E-4</v>
      </c>
      <c r="I10849" s="423"/>
      <c r="J10849" s="424">
        <v>1.3299999999999999E-2</v>
      </c>
      <c r="K10849" s="424"/>
      <c r="L10849" s="424"/>
    </row>
    <row r="10850" spans="1:12" ht="24" customHeight="1">
      <c r="A10850" s="300" t="s">
        <v>12986</v>
      </c>
      <c r="B10850" s="301" t="s">
        <v>13117</v>
      </c>
      <c r="C10850" s="300" t="s">
        <v>9</v>
      </c>
      <c r="D10850" s="300" t="s">
        <v>10837</v>
      </c>
      <c r="E10850" s="302" t="s">
        <v>51</v>
      </c>
      <c r="F10850" s="423" t="s">
        <v>13118</v>
      </c>
      <c r="G10850" s="423"/>
      <c r="H10850" s="423">
        <v>1.7E-5</v>
      </c>
      <c r="I10850" s="423"/>
      <c r="J10850" s="424">
        <v>7.6E-3</v>
      </c>
      <c r="K10850" s="424"/>
      <c r="L10850" s="424"/>
    </row>
    <row r="10851" spans="1:12" ht="24" customHeight="1">
      <c r="A10851" s="300" t="s">
        <v>12986</v>
      </c>
      <c r="B10851" s="301" t="s">
        <v>13003</v>
      </c>
      <c r="C10851" s="300" t="s">
        <v>9</v>
      </c>
      <c r="D10851" s="300" t="s">
        <v>7216</v>
      </c>
      <c r="E10851" s="302" t="s">
        <v>51</v>
      </c>
      <c r="F10851" s="423" t="s">
        <v>13004</v>
      </c>
      <c r="G10851" s="423"/>
      <c r="H10851" s="423">
        <v>1.0005999999999999E-3</v>
      </c>
      <c r="I10851" s="423"/>
      <c r="J10851" s="424">
        <v>3.3399999999999999E-2</v>
      </c>
      <c r="K10851" s="424"/>
      <c r="L10851" s="424"/>
    </row>
    <row r="10852" spans="1:12" ht="24" customHeight="1">
      <c r="A10852" s="300" t="s">
        <v>12986</v>
      </c>
      <c r="B10852" s="301" t="s">
        <v>13005</v>
      </c>
      <c r="C10852" s="300" t="s">
        <v>9</v>
      </c>
      <c r="D10852" s="300" t="s">
        <v>7393</v>
      </c>
      <c r="E10852" s="302" t="s">
        <v>12988</v>
      </c>
      <c r="F10852" s="423" t="s">
        <v>13006</v>
      </c>
      <c r="G10852" s="423"/>
      <c r="H10852" s="423">
        <v>6.0210000000000005E-4</v>
      </c>
      <c r="I10852" s="423"/>
      <c r="J10852" s="424">
        <v>3.2500000000000001E-2</v>
      </c>
      <c r="K10852" s="424"/>
      <c r="L10852" s="424"/>
    </row>
    <row r="10853" spans="1:12" ht="24" customHeight="1">
      <c r="A10853" s="300" t="s">
        <v>12986</v>
      </c>
      <c r="B10853" s="301" t="s">
        <v>13007</v>
      </c>
      <c r="C10853" s="300" t="s">
        <v>9</v>
      </c>
      <c r="D10853" s="300" t="s">
        <v>10619</v>
      </c>
      <c r="E10853" s="302" t="s">
        <v>51</v>
      </c>
      <c r="F10853" s="423" t="s">
        <v>13008</v>
      </c>
      <c r="G10853" s="423"/>
      <c r="H10853" s="423">
        <v>4.6690000000000002E-4</v>
      </c>
      <c r="I10853" s="423"/>
      <c r="J10853" s="424">
        <v>8.9300000000000004E-2</v>
      </c>
      <c r="K10853" s="424"/>
      <c r="L10853" s="424"/>
    </row>
    <row r="10854" spans="1:12" ht="24" customHeight="1">
      <c r="A10854" s="300" t="s">
        <v>12986</v>
      </c>
      <c r="B10854" s="301" t="s">
        <v>13009</v>
      </c>
      <c r="C10854" s="300" t="s">
        <v>9</v>
      </c>
      <c r="D10854" s="300" t="s">
        <v>10769</v>
      </c>
      <c r="E10854" s="302" t="s">
        <v>51</v>
      </c>
      <c r="F10854" s="423" t="s">
        <v>13010</v>
      </c>
      <c r="G10854" s="423"/>
      <c r="H10854" s="423">
        <v>4.19794E-2</v>
      </c>
      <c r="I10854" s="423"/>
      <c r="J10854" s="424">
        <v>5.2900000000000003E-2</v>
      </c>
      <c r="K10854" s="424"/>
      <c r="L10854" s="424"/>
    </row>
    <row r="10855" spans="1:12" ht="24" customHeight="1">
      <c r="A10855" s="300" t="s">
        <v>12986</v>
      </c>
      <c r="B10855" s="301" t="s">
        <v>13011</v>
      </c>
      <c r="C10855" s="300" t="s">
        <v>9</v>
      </c>
      <c r="D10855" s="300" t="s">
        <v>10929</v>
      </c>
      <c r="E10855" s="302" t="s">
        <v>51</v>
      </c>
      <c r="F10855" s="423" t="s">
        <v>13012</v>
      </c>
      <c r="G10855" s="423"/>
      <c r="H10855" s="423">
        <v>4.0460000000000002E-4</v>
      </c>
      <c r="I10855" s="423"/>
      <c r="J10855" s="424">
        <v>6.0900000000000003E-2</v>
      </c>
      <c r="K10855" s="424"/>
      <c r="L10855" s="424"/>
    </row>
    <row r="10856" spans="1:12" ht="17.100000000000001" customHeight="1">
      <c r="A10856" s="298"/>
      <c r="B10856" s="298"/>
      <c r="C10856" s="298"/>
      <c r="D10856" s="298"/>
      <c r="E10856" s="298"/>
      <c r="F10856" s="298"/>
      <c r="G10856" s="298"/>
      <c r="H10856" s="298"/>
      <c r="I10856" s="298"/>
      <c r="J10856" s="298" t="s">
        <v>12992</v>
      </c>
      <c r="K10856" s="298"/>
      <c r="L10856" s="298" t="s">
        <v>13604</v>
      </c>
    </row>
    <row r="10857" spans="1:12">
      <c r="A10857" s="414" t="s">
        <v>13056</v>
      </c>
      <c r="B10857" s="414"/>
      <c r="C10857" s="414"/>
      <c r="D10857" s="414"/>
      <c r="E10857" s="414"/>
      <c r="F10857" s="414"/>
      <c r="G10857" s="414"/>
      <c r="H10857" s="414"/>
      <c r="I10857" s="294"/>
      <c r="J10857" s="294"/>
      <c r="K10857" s="294"/>
      <c r="L10857" s="294"/>
    </row>
    <row r="10858" spans="1:12" ht="17.100000000000001" customHeight="1">
      <c r="A10858" s="294" t="s">
        <v>12978</v>
      </c>
      <c r="B10858" s="298" t="s">
        <v>12979</v>
      </c>
      <c r="C10858" s="294" t="s">
        <v>12980</v>
      </c>
      <c r="D10858" s="294" t="s">
        <v>12981</v>
      </c>
      <c r="E10858" s="299" t="s">
        <v>12982</v>
      </c>
      <c r="F10858" s="413" t="s">
        <v>12983</v>
      </c>
      <c r="G10858" s="413"/>
      <c r="H10858" s="413" t="s">
        <v>12984</v>
      </c>
      <c r="I10858" s="413"/>
      <c r="J10858" s="413" t="s">
        <v>12985</v>
      </c>
      <c r="K10858" s="413"/>
      <c r="L10858" s="413"/>
    </row>
    <row r="10859" spans="1:12" ht="24" customHeight="1">
      <c r="A10859" s="300" t="s">
        <v>12986</v>
      </c>
      <c r="B10859" s="301" t="s">
        <v>13057</v>
      </c>
      <c r="C10859" s="300" t="s">
        <v>9</v>
      </c>
      <c r="D10859" s="300" t="s">
        <v>12549</v>
      </c>
      <c r="E10859" s="302" t="s">
        <v>27</v>
      </c>
      <c r="F10859" s="423" t="s">
        <v>12948</v>
      </c>
      <c r="G10859" s="423"/>
      <c r="H10859" s="423">
        <v>0.37558390000000003</v>
      </c>
      <c r="I10859" s="423"/>
      <c r="J10859" s="424">
        <v>0.24410000000000001</v>
      </c>
      <c r="K10859" s="424"/>
      <c r="L10859" s="424"/>
    </row>
    <row r="10860" spans="1:12" ht="17.100000000000001" customHeight="1">
      <c r="A10860" s="298"/>
      <c r="B10860" s="298"/>
      <c r="C10860" s="298"/>
      <c r="D10860" s="298"/>
      <c r="E10860" s="298"/>
      <c r="F10860" s="298"/>
      <c r="G10860" s="298"/>
      <c r="H10860" s="298"/>
      <c r="I10860" s="298"/>
      <c r="J10860" s="298" t="s">
        <v>12992</v>
      </c>
      <c r="K10860" s="298"/>
      <c r="L10860" s="298" t="s">
        <v>13403</v>
      </c>
    </row>
    <row r="10861" spans="1:12">
      <c r="A10861" s="414" t="s">
        <v>13058</v>
      </c>
      <c r="B10861" s="414"/>
      <c r="C10861" s="414"/>
      <c r="D10861" s="414"/>
      <c r="E10861" s="414"/>
      <c r="F10861" s="414"/>
      <c r="G10861" s="414"/>
      <c r="H10861" s="414"/>
      <c r="I10861" s="294"/>
      <c r="J10861" s="294"/>
      <c r="K10861" s="294"/>
      <c r="L10861" s="294"/>
    </row>
    <row r="10862" spans="1:12" ht="17.100000000000001" customHeight="1">
      <c r="A10862" s="294" t="s">
        <v>12978</v>
      </c>
      <c r="B10862" s="298" t="s">
        <v>12979</v>
      </c>
      <c r="C10862" s="294" t="s">
        <v>12980</v>
      </c>
      <c r="D10862" s="294" t="s">
        <v>12981</v>
      </c>
      <c r="E10862" s="299" t="s">
        <v>12982</v>
      </c>
      <c r="F10862" s="413" t="s">
        <v>12983</v>
      </c>
      <c r="G10862" s="413"/>
      <c r="H10862" s="413" t="s">
        <v>12984</v>
      </c>
      <c r="I10862" s="413"/>
      <c r="J10862" s="413" t="s">
        <v>12985</v>
      </c>
      <c r="K10862" s="413"/>
      <c r="L10862" s="413"/>
    </row>
    <row r="10863" spans="1:12" ht="24" customHeight="1">
      <c r="A10863" s="300" t="s">
        <v>12986</v>
      </c>
      <c r="B10863" s="301" t="s">
        <v>13059</v>
      </c>
      <c r="C10863" s="300" t="s">
        <v>9</v>
      </c>
      <c r="D10863" s="300" t="s">
        <v>12535</v>
      </c>
      <c r="E10863" s="302" t="s">
        <v>27</v>
      </c>
      <c r="F10863" s="423" t="s">
        <v>12936</v>
      </c>
      <c r="G10863" s="423"/>
      <c r="H10863" s="423">
        <v>0.37558390000000003</v>
      </c>
      <c r="I10863" s="423"/>
      <c r="J10863" s="424">
        <v>1.8800000000000001E-2</v>
      </c>
      <c r="K10863" s="424"/>
      <c r="L10863" s="424"/>
    </row>
    <row r="10864" spans="1:12" ht="17.100000000000001" customHeight="1">
      <c r="A10864" s="298"/>
      <c r="B10864" s="298"/>
      <c r="C10864" s="298"/>
      <c r="D10864" s="298"/>
      <c r="E10864" s="298"/>
      <c r="F10864" s="298"/>
      <c r="G10864" s="298"/>
      <c r="H10864" s="298"/>
      <c r="I10864" s="298"/>
      <c r="J10864" s="298" t="s">
        <v>12992</v>
      </c>
      <c r="K10864" s="298"/>
      <c r="L10864" s="298" t="s">
        <v>12909</v>
      </c>
    </row>
    <row r="10865" spans="1:12">
      <c r="A10865" s="414" t="s">
        <v>13060</v>
      </c>
      <c r="B10865" s="414"/>
      <c r="C10865" s="414"/>
      <c r="D10865" s="414"/>
      <c r="E10865" s="414"/>
      <c r="F10865" s="414"/>
      <c r="G10865" s="414"/>
      <c r="H10865" s="414"/>
      <c r="I10865" s="294"/>
      <c r="J10865" s="294"/>
      <c r="K10865" s="294"/>
      <c r="L10865" s="294"/>
    </row>
    <row r="10866" spans="1:12" ht="17.100000000000001" customHeight="1">
      <c r="A10866" s="294" t="s">
        <v>12978</v>
      </c>
      <c r="B10866" s="298" t="s">
        <v>12979</v>
      </c>
      <c r="C10866" s="294" t="s">
        <v>12980</v>
      </c>
      <c r="D10866" s="294" t="s">
        <v>12981</v>
      </c>
      <c r="E10866" s="299" t="s">
        <v>12982</v>
      </c>
      <c r="F10866" s="413" t="s">
        <v>12983</v>
      </c>
      <c r="G10866" s="413"/>
      <c r="H10866" s="413" t="s">
        <v>12984</v>
      </c>
      <c r="I10866" s="413"/>
      <c r="J10866" s="413" t="s">
        <v>12985</v>
      </c>
      <c r="K10866" s="413"/>
      <c r="L10866" s="413"/>
    </row>
    <row r="10867" spans="1:12" ht="24" customHeight="1">
      <c r="A10867" s="300" t="s">
        <v>12986</v>
      </c>
      <c r="B10867" s="301" t="s">
        <v>13061</v>
      </c>
      <c r="C10867" s="300" t="s">
        <v>9</v>
      </c>
      <c r="D10867" s="300" t="s">
        <v>12522</v>
      </c>
      <c r="E10867" s="302" t="s">
        <v>27</v>
      </c>
      <c r="F10867" s="423" t="s">
        <v>12964</v>
      </c>
      <c r="G10867" s="423"/>
      <c r="H10867" s="423">
        <v>0.37558390000000003</v>
      </c>
      <c r="I10867" s="423"/>
      <c r="J10867" s="424">
        <v>0.95020000000000004</v>
      </c>
      <c r="K10867" s="424"/>
      <c r="L10867" s="424"/>
    </row>
    <row r="10868" spans="1:12" ht="24" customHeight="1">
      <c r="A10868" s="300" t="s">
        <v>12986</v>
      </c>
      <c r="B10868" s="301" t="s">
        <v>13062</v>
      </c>
      <c r="C10868" s="300" t="s">
        <v>9</v>
      </c>
      <c r="D10868" s="300" t="s">
        <v>12527</v>
      </c>
      <c r="E10868" s="302" t="s">
        <v>27</v>
      </c>
      <c r="F10868" s="423" t="s">
        <v>13063</v>
      </c>
      <c r="G10868" s="423"/>
      <c r="H10868" s="423">
        <v>0.37558390000000003</v>
      </c>
      <c r="I10868" s="423"/>
      <c r="J10868" s="424">
        <v>0.12770000000000001</v>
      </c>
      <c r="K10868" s="424"/>
      <c r="L10868" s="424"/>
    </row>
    <row r="10869" spans="1:12" ht="17.100000000000001" customHeight="1">
      <c r="A10869" s="298"/>
      <c r="B10869" s="298"/>
      <c r="C10869" s="298"/>
      <c r="D10869" s="298"/>
      <c r="E10869" s="298"/>
      <c r="F10869" s="298"/>
      <c r="G10869" s="298"/>
      <c r="H10869" s="298"/>
      <c r="I10869" s="298"/>
      <c r="J10869" s="298" t="s">
        <v>12992</v>
      </c>
      <c r="K10869" s="298"/>
      <c r="L10869" s="298" t="s">
        <v>12942</v>
      </c>
    </row>
    <row r="10870" spans="1:12" ht="17.100000000000001" customHeight="1">
      <c r="A10870" s="294" t="s">
        <v>13014</v>
      </c>
      <c r="B10870" s="294"/>
      <c r="C10870" s="294"/>
      <c r="D10870" s="294"/>
      <c r="E10870" s="294"/>
      <c r="F10870" s="294"/>
      <c r="G10870" s="294"/>
      <c r="H10870" s="294"/>
      <c r="I10870" s="294"/>
      <c r="J10870" s="294"/>
      <c r="K10870" s="294"/>
      <c r="L10870" s="294"/>
    </row>
    <row r="10871" spans="1:12" ht="17.100000000000001" customHeight="1">
      <c r="A10871" s="298"/>
      <c r="B10871" s="298"/>
      <c r="C10871" s="298"/>
      <c r="D10871" s="298"/>
      <c r="E10871" s="298"/>
      <c r="F10871" s="298"/>
      <c r="G10871" s="298"/>
      <c r="H10871" s="298"/>
      <c r="I10871" s="298"/>
      <c r="J10871" s="298" t="s">
        <v>13015</v>
      </c>
      <c r="K10871" s="298"/>
      <c r="L10871" s="298" t="s">
        <v>15312</v>
      </c>
    </row>
    <row r="10872" spans="1:12" ht="17.100000000000001" customHeight="1">
      <c r="A10872" s="298"/>
      <c r="B10872" s="298"/>
      <c r="C10872" s="298"/>
      <c r="D10872" s="298"/>
      <c r="E10872" s="298"/>
      <c r="F10872" s="298"/>
      <c r="G10872" s="298"/>
      <c r="H10872" s="298"/>
      <c r="I10872" s="298"/>
      <c r="J10872" s="298" t="s">
        <v>13017</v>
      </c>
      <c r="K10872" s="298" t="s">
        <v>13018</v>
      </c>
      <c r="L10872" s="298" t="s">
        <v>15313</v>
      </c>
    </row>
    <row r="10873" spans="1:12" ht="17.100000000000001" customHeight="1">
      <c r="A10873" s="298"/>
      <c r="B10873" s="298"/>
      <c r="C10873" s="298"/>
      <c r="D10873" s="298"/>
      <c r="E10873" s="298"/>
      <c r="F10873" s="298"/>
      <c r="G10873" s="298"/>
      <c r="H10873" s="298"/>
      <c r="I10873" s="298"/>
      <c r="J10873" s="298" t="s">
        <v>13020</v>
      </c>
      <c r="K10873" s="298"/>
      <c r="L10873" s="298" t="s">
        <v>15314</v>
      </c>
    </row>
    <row r="10874" spans="1:12" ht="17.100000000000001" customHeight="1">
      <c r="A10874" s="298"/>
      <c r="B10874" s="298"/>
      <c r="C10874" s="298"/>
      <c r="D10874" s="298"/>
      <c r="E10874" s="298"/>
      <c r="F10874" s="298"/>
      <c r="G10874" s="298"/>
      <c r="H10874" s="298"/>
      <c r="I10874" s="298"/>
      <c r="J10874" s="298" t="s">
        <v>13022</v>
      </c>
      <c r="K10874" s="298" t="s">
        <v>12974</v>
      </c>
      <c r="L10874" s="298" t="s">
        <v>15315</v>
      </c>
    </row>
    <row r="10875" spans="1:12" ht="17.100000000000001" customHeight="1">
      <c r="A10875" s="298"/>
      <c r="B10875" s="298"/>
      <c r="C10875" s="298"/>
      <c r="D10875" s="298"/>
      <c r="E10875" s="298"/>
      <c r="F10875" s="298"/>
      <c r="G10875" s="298"/>
      <c r="H10875" s="298"/>
      <c r="I10875" s="298"/>
      <c r="J10875" s="298" t="s">
        <v>13024</v>
      </c>
      <c r="K10875" s="298"/>
      <c r="L10875" s="298" t="s">
        <v>15316</v>
      </c>
    </row>
    <row r="10876" spans="1:12" ht="30" customHeight="1">
      <c r="A10876" s="299"/>
      <c r="B10876" s="299"/>
      <c r="C10876" s="299"/>
      <c r="D10876" s="299"/>
      <c r="E10876" s="299"/>
      <c r="F10876" s="299"/>
      <c r="G10876" s="299"/>
      <c r="H10876" s="299"/>
      <c r="I10876" s="299"/>
      <c r="J10876" s="299"/>
      <c r="K10876" s="299"/>
      <c r="L10876" s="299"/>
    </row>
    <row r="10877" spans="1:12" ht="48" customHeight="1">
      <c r="A10877" s="295" t="s">
        <v>15317</v>
      </c>
      <c r="B10877" s="296" t="s">
        <v>15318</v>
      </c>
      <c r="C10877" s="295" t="s">
        <v>9</v>
      </c>
      <c r="D10877" s="295" t="s">
        <v>2618</v>
      </c>
      <c r="E10877" s="297" t="s">
        <v>51</v>
      </c>
      <c r="F10877" s="296"/>
      <c r="G10877" s="296"/>
      <c r="H10877" s="296"/>
      <c r="I10877" s="296"/>
      <c r="J10877" s="296"/>
      <c r="K10877" s="296"/>
      <c r="L10877" s="296"/>
    </row>
    <row r="10878" spans="1:12">
      <c r="A10878" s="414" t="s">
        <v>12977</v>
      </c>
      <c r="B10878" s="414"/>
      <c r="C10878" s="414"/>
      <c r="D10878" s="414"/>
      <c r="E10878" s="414"/>
      <c r="F10878" s="414"/>
      <c r="G10878" s="414"/>
      <c r="H10878" s="414"/>
      <c r="I10878" s="294"/>
      <c r="J10878" s="294"/>
      <c r="K10878" s="294"/>
      <c r="L10878" s="294"/>
    </row>
    <row r="10879" spans="1:12" ht="17.100000000000001" customHeight="1">
      <c r="A10879" s="294" t="s">
        <v>12978</v>
      </c>
      <c r="B10879" s="298" t="s">
        <v>12979</v>
      </c>
      <c r="C10879" s="294" t="s">
        <v>12980</v>
      </c>
      <c r="D10879" s="294" t="s">
        <v>12981</v>
      </c>
      <c r="E10879" s="299" t="s">
        <v>12982</v>
      </c>
      <c r="F10879" s="413" t="s">
        <v>12983</v>
      </c>
      <c r="G10879" s="413"/>
      <c r="H10879" s="413" t="s">
        <v>12984</v>
      </c>
      <c r="I10879" s="413"/>
      <c r="J10879" s="413" t="s">
        <v>12985</v>
      </c>
      <c r="K10879" s="413"/>
      <c r="L10879" s="413"/>
    </row>
    <row r="10880" spans="1:12" ht="24" customHeight="1">
      <c r="A10880" s="300" t="s">
        <v>12986</v>
      </c>
      <c r="B10880" s="301" t="s">
        <v>13085</v>
      </c>
      <c r="C10880" s="300" t="s">
        <v>9</v>
      </c>
      <c r="D10880" s="300" t="s">
        <v>7909</v>
      </c>
      <c r="E10880" s="302" t="s">
        <v>51</v>
      </c>
      <c r="F10880" s="423" t="s">
        <v>13086</v>
      </c>
      <c r="G10880" s="423"/>
      <c r="H10880" s="423">
        <v>2.9320000000000003E-4</v>
      </c>
      <c r="I10880" s="423"/>
      <c r="J10880" s="424">
        <v>3.0499999999999999E-2</v>
      </c>
      <c r="K10880" s="424"/>
      <c r="L10880" s="424"/>
    </row>
    <row r="10881" spans="1:12" ht="24" customHeight="1">
      <c r="A10881" s="300" t="s">
        <v>12986</v>
      </c>
      <c r="B10881" s="301" t="s">
        <v>13087</v>
      </c>
      <c r="C10881" s="300" t="s">
        <v>9</v>
      </c>
      <c r="D10881" s="300" t="s">
        <v>8873</v>
      </c>
      <c r="E10881" s="302" t="s">
        <v>51</v>
      </c>
      <c r="F10881" s="423" t="s">
        <v>13088</v>
      </c>
      <c r="G10881" s="423"/>
      <c r="H10881" s="423">
        <v>2.8099999999999999E-5</v>
      </c>
      <c r="I10881" s="423"/>
      <c r="J10881" s="424">
        <v>2.4400000000000002E-2</v>
      </c>
      <c r="K10881" s="424"/>
      <c r="L10881" s="424"/>
    </row>
    <row r="10882" spans="1:12" ht="48" customHeight="1">
      <c r="A10882" s="300" t="s">
        <v>12986</v>
      </c>
      <c r="B10882" s="301" t="s">
        <v>13089</v>
      </c>
      <c r="C10882" s="300" t="s">
        <v>9</v>
      </c>
      <c r="D10882" s="300" t="s">
        <v>9227</v>
      </c>
      <c r="E10882" s="302" t="s">
        <v>51</v>
      </c>
      <c r="F10882" s="423" t="s">
        <v>13090</v>
      </c>
      <c r="G10882" s="423"/>
      <c r="H10882" s="423">
        <v>1.9599999999999999E-5</v>
      </c>
      <c r="I10882" s="423"/>
      <c r="J10882" s="424">
        <v>2.6200000000000001E-2</v>
      </c>
      <c r="K10882" s="424"/>
      <c r="L10882" s="424"/>
    </row>
    <row r="10883" spans="1:12" ht="24" customHeight="1">
      <c r="A10883" s="300" t="s">
        <v>12986</v>
      </c>
      <c r="B10883" s="301" t="s">
        <v>13091</v>
      </c>
      <c r="C10883" s="300" t="s">
        <v>9</v>
      </c>
      <c r="D10883" s="300" t="s">
        <v>9580</v>
      </c>
      <c r="E10883" s="302" t="s">
        <v>51</v>
      </c>
      <c r="F10883" s="423" t="s">
        <v>13092</v>
      </c>
      <c r="G10883" s="423"/>
      <c r="H10883" s="423">
        <v>1.9199999999999999E-5</v>
      </c>
      <c r="I10883" s="423"/>
      <c r="J10883" s="424">
        <v>1.72E-2</v>
      </c>
      <c r="K10883" s="424"/>
      <c r="L10883" s="424"/>
    </row>
    <row r="10884" spans="1:12" ht="24" customHeight="1">
      <c r="A10884" s="300" t="s">
        <v>12986</v>
      </c>
      <c r="B10884" s="301" t="s">
        <v>12987</v>
      </c>
      <c r="C10884" s="300" t="s">
        <v>9</v>
      </c>
      <c r="D10884" s="300" t="s">
        <v>9831</v>
      </c>
      <c r="E10884" s="302" t="s">
        <v>12988</v>
      </c>
      <c r="F10884" s="423" t="s">
        <v>12989</v>
      </c>
      <c r="G10884" s="423"/>
      <c r="H10884" s="423">
        <v>6.7872000000000002E-3</v>
      </c>
      <c r="I10884" s="423"/>
      <c r="J10884" s="424">
        <v>6.8699999999999997E-2</v>
      </c>
      <c r="K10884" s="424"/>
      <c r="L10884" s="424"/>
    </row>
    <row r="10885" spans="1:12" ht="36" customHeight="1">
      <c r="A10885" s="300" t="s">
        <v>12986</v>
      </c>
      <c r="B10885" s="301" t="s">
        <v>12990</v>
      </c>
      <c r="C10885" s="300" t="s">
        <v>9</v>
      </c>
      <c r="D10885" s="300" t="s">
        <v>11426</v>
      </c>
      <c r="E10885" s="302" t="s">
        <v>51</v>
      </c>
      <c r="F10885" s="423" t="s">
        <v>12991</v>
      </c>
      <c r="G10885" s="423"/>
      <c r="H10885" s="423">
        <v>3.5570000000000003E-4</v>
      </c>
      <c r="I10885" s="423"/>
      <c r="J10885" s="424">
        <v>4.7E-2</v>
      </c>
      <c r="K10885" s="424"/>
      <c r="L10885" s="424"/>
    </row>
    <row r="10886" spans="1:12" ht="17.100000000000001" customHeight="1">
      <c r="A10886" s="298"/>
      <c r="B10886" s="298"/>
      <c r="C10886" s="298"/>
      <c r="D10886" s="298"/>
      <c r="E10886" s="298"/>
      <c r="F10886" s="298"/>
      <c r="G10886" s="298"/>
      <c r="H10886" s="298"/>
      <c r="I10886" s="298"/>
      <c r="J10886" s="298" t="s">
        <v>12992</v>
      </c>
      <c r="K10886" s="298"/>
      <c r="L10886" s="298" t="s">
        <v>12938</v>
      </c>
    </row>
    <row r="10887" spans="1:12">
      <c r="A10887" s="414" t="s">
        <v>12994</v>
      </c>
      <c r="B10887" s="414"/>
      <c r="C10887" s="414"/>
      <c r="D10887" s="414"/>
      <c r="E10887" s="414"/>
      <c r="F10887" s="414"/>
      <c r="G10887" s="414"/>
      <c r="H10887" s="414"/>
      <c r="I10887" s="294"/>
      <c r="J10887" s="294"/>
      <c r="K10887" s="294"/>
      <c r="L10887" s="294"/>
    </row>
    <row r="10888" spans="1:12" ht="17.100000000000001" customHeight="1">
      <c r="A10888" s="294" t="s">
        <v>12978</v>
      </c>
      <c r="B10888" s="298" t="s">
        <v>12979</v>
      </c>
      <c r="C10888" s="294" t="s">
        <v>12980</v>
      </c>
      <c r="D10888" s="294" t="s">
        <v>12981</v>
      </c>
      <c r="E10888" s="299" t="s">
        <v>12982</v>
      </c>
      <c r="F10888" s="413" t="s">
        <v>12983</v>
      </c>
      <c r="G10888" s="413"/>
      <c r="H10888" s="413" t="s">
        <v>12984</v>
      </c>
      <c r="I10888" s="413"/>
      <c r="J10888" s="413" t="s">
        <v>12985</v>
      </c>
      <c r="K10888" s="413"/>
      <c r="L10888" s="413"/>
    </row>
    <row r="10889" spans="1:12" ht="24" customHeight="1">
      <c r="A10889" s="300" t="s">
        <v>12986</v>
      </c>
      <c r="B10889" s="301" t="s">
        <v>13193</v>
      </c>
      <c r="C10889" s="300" t="s">
        <v>9</v>
      </c>
      <c r="D10889" s="300" t="s">
        <v>7200</v>
      </c>
      <c r="E10889" s="302" t="s">
        <v>27</v>
      </c>
      <c r="F10889" s="423" t="s">
        <v>13194</v>
      </c>
      <c r="G10889" s="423"/>
      <c r="H10889" s="423">
        <v>0.2529633</v>
      </c>
      <c r="I10889" s="423"/>
      <c r="J10889" s="424">
        <v>1.2876000000000001</v>
      </c>
      <c r="K10889" s="424"/>
      <c r="L10889" s="424"/>
    </row>
    <row r="10890" spans="1:12" ht="24" customHeight="1">
      <c r="A10890" s="300" t="s">
        <v>12986</v>
      </c>
      <c r="B10890" s="301" t="s">
        <v>13195</v>
      </c>
      <c r="C10890" s="300" t="s">
        <v>9</v>
      </c>
      <c r="D10890" s="300" t="s">
        <v>8821</v>
      </c>
      <c r="E10890" s="302" t="s">
        <v>27</v>
      </c>
      <c r="F10890" s="423" t="s">
        <v>13196</v>
      </c>
      <c r="G10890" s="423"/>
      <c r="H10890" s="423">
        <v>0.2529633</v>
      </c>
      <c r="I10890" s="423"/>
      <c r="J10890" s="424">
        <v>1.8188</v>
      </c>
      <c r="K10890" s="424"/>
      <c r="L10890" s="424"/>
    </row>
    <row r="10891" spans="1:12" ht="17.100000000000001" customHeight="1">
      <c r="A10891" s="298"/>
      <c r="B10891" s="298"/>
      <c r="C10891" s="298"/>
      <c r="D10891" s="298"/>
      <c r="E10891" s="298"/>
      <c r="F10891" s="298"/>
      <c r="G10891" s="298"/>
      <c r="H10891" s="298"/>
      <c r="I10891" s="298"/>
      <c r="J10891" s="298" t="s">
        <v>12992</v>
      </c>
      <c r="K10891" s="298"/>
      <c r="L10891" s="298" t="s">
        <v>15230</v>
      </c>
    </row>
    <row r="10892" spans="1:12">
      <c r="A10892" s="414" t="s">
        <v>12998</v>
      </c>
      <c r="B10892" s="414"/>
      <c r="C10892" s="414"/>
      <c r="D10892" s="414"/>
      <c r="E10892" s="414"/>
      <c r="F10892" s="414"/>
      <c r="G10892" s="414"/>
      <c r="H10892" s="414"/>
      <c r="I10892" s="294"/>
      <c r="J10892" s="294"/>
      <c r="K10892" s="294"/>
      <c r="L10892" s="294"/>
    </row>
    <row r="10893" spans="1:12" ht="17.100000000000001" customHeight="1">
      <c r="A10893" s="294" t="s">
        <v>12978</v>
      </c>
      <c r="B10893" s="298" t="s">
        <v>12979</v>
      </c>
      <c r="C10893" s="294" t="s">
        <v>12980</v>
      </c>
      <c r="D10893" s="294" t="s">
        <v>12981</v>
      </c>
      <c r="E10893" s="299" t="s">
        <v>12982</v>
      </c>
      <c r="F10893" s="413" t="s">
        <v>12983</v>
      </c>
      <c r="G10893" s="413"/>
      <c r="H10893" s="413" t="s">
        <v>12984</v>
      </c>
      <c r="I10893" s="413"/>
      <c r="J10893" s="413" t="s">
        <v>12985</v>
      </c>
      <c r="K10893" s="413"/>
      <c r="L10893" s="413"/>
    </row>
    <row r="10894" spans="1:12" ht="36" customHeight="1">
      <c r="A10894" s="300" t="s">
        <v>12986</v>
      </c>
      <c r="B10894" s="301" t="s">
        <v>13371</v>
      </c>
      <c r="C10894" s="300" t="s">
        <v>9</v>
      </c>
      <c r="D10894" s="300" t="s">
        <v>10264</v>
      </c>
      <c r="E10894" s="302" t="s">
        <v>51</v>
      </c>
      <c r="F10894" s="423" t="s">
        <v>13372</v>
      </c>
      <c r="G10894" s="423"/>
      <c r="H10894" s="423">
        <v>4.5999999999999999E-2</v>
      </c>
      <c r="I10894" s="423"/>
      <c r="J10894" s="424">
        <v>0.83</v>
      </c>
      <c r="K10894" s="424"/>
      <c r="L10894" s="424"/>
    </row>
    <row r="10895" spans="1:12" ht="24" customHeight="1">
      <c r="A10895" s="300" t="s">
        <v>12986</v>
      </c>
      <c r="B10895" s="301" t="s">
        <v>13373</v>
      </c>
      <c r="C10895" s="300" t="s">
        <v>9</v>
      </c>
      <c r="D10895" s="300" t="s">
        <v>7016</v>
      </c>
      <c r="E10895" s="302" t="s">
        <v>51</v>
      </c>
      <c r="F10895" s="423" t="s">
        <v>13374</v>
      </c>
      <c r="G10895" s="423"/>
      <c r="H10895" s="423">
        <v>1</v>
      </c>
      <c r="I10895" s="423"/>
      <c r="J10895" s="424">
        <v>2.4900000000000002</v>
      </c>
      <c r="K10895" s="424"/>
      <c r="L10895" s="424"/>
    </row>
    <row r="10896" spans="1:12" ht="24" customHeight="1">
      <c r="A10896" s="300" t="s">
        <v>12986</v>
      </c>
      <c r="B10896" s="301" t="s">
        <v>13375</v>
      </c>
      <c r="C10896" s="300" t="s">
        <v>9</v>
      </c>
      <c r="D10896" s="300" t="s">
        <v>8446</v>
      </c>
      <c r="E10896" s="302" t="s">
        <v>51</v>
      </c>
      <c r="F10896" s="423" t="s">
        <v>13376</v>
      </c>
      <c r="G10896" s="423"/>
      <c r="H10896" s="423">
        <v>1</v>
      </c>
      <c r="I10896" s="423"/>
      <c r="J10896" s="424">
        <v>12.52</v>
      </c>
      <c r="K10896" s="424"/>
      <c r="L10896" s="424"/>
    </row>
    <row r="10897" spans="1:12" ht="24" customHeight="1">
      <c r="A10897" s="300" t="s">
        <v>12986</v>
      </c>
      <c r="B10897" s="301" t="s">
        <v>13099</v>
      </c>
      <c r="C10897" s="300" t="s">
        <v>9</v>
      </c>
      <c r="D10897" s="300" t="s">
        <v>7224</v>
      </c>
      <c r="E10897" s="302" t="s">
        <v>51</v>
      </c>
      <c r="F10897" s="423" t="s">
        <v>13100</v>
      </c>
      <c r="G10897" s="423"/>
      <c r="H10897" s="423">
        <v>3.4642000000000002E-3</v>
      </c>
      <c r="I10897" s="423"/>
      <c r="J10897" s="424">
        <v>3.1800000000000002E-2</v>
      </c>
      <c r="K10897" s="424"/>
      <c r="L10897" s="424"/>
    </row>
    <row r="10898" spans="1:12" ht="24" customHeight="1">
      <c r="A10898" s="300" t="s">
        <v>12986</v>
      </c>
      <c r="B10898" s="301" t="s">
        <v>13101</v>
      </c>
      <c r="C10898" s="300" t="s">
        <v>9</v>
      </c>
      <c r="D10898" s="300" t="s">
        <v>7359</v>
      </c>
      <c r="E10898" s="302" t="s">
        <v>51</v>
      </c>
      <c r="F10898" s="423" t="s">
        <v>13102</v>
      </c>
      <c r="G10898" s="423"/>
      <c r="H10898" s="423">
        <v>1.1179999999999999E-4</v>
      </c>
      <c r="I10898" s="423"/>
      <c r="J10898" s="424">
        <v>1.44E-2</v>
      </c>
      <c r="K10898" s="424"/>
      <c r="L10898" s="424"/>
    </row>
    <row r="10899" spans="1:12" ht="24" customHeight="1">
      <c r="A10899" s="300" t="s">
        <v>12986</v>
      </c>
      <c r="B10899" s="301" t="s">
        <v>13103</v>
      </c>
      <c r="C10899" s="300" t="s">
        <v>9</v>
      </c>
      <c r="D10899" s="300" t="s">
        <v>8851</v>
      </c>
      <c r="E10899" s="302" t="s">
        <v>51</v>
      </c>
      <c r="F10899" s="423" t="s">
        <v>13104</v>
      </c>
      <c r="G10899" s="423"/>
      <c r="H10899" s="423">
        <v>8.9499999999999994E-5</v>
      </c>
      <c r="I10899" s="423"/>
      <c r="J10899" s="424">
        <v>1.7299999999999999E-2</v>
      </c>
      <c r="K10899" s="424"/>
      <c r="L10899" s="424"/>
    </row>
    <row r="10900" spans="1:12" ht="24" customHeight="1">
      <c r="A10900" s="300" t="s">
        <v>12986</v>
      </c>
      <c r="B10900" s="301" t="s">
        <v>13105</v>
      </c>
      <c r="C10900" s="300" t="s">
        <v>9</v>
      </c>
      <c r="D10900" s="300" t="s">
        <v>8852</v>
      </c>
      <c r="E10900" s="302" t="s">
        <v>51</v>
      </c>
      <c r="F10900" s="423" t="s">
        <v>13106</v>
      </c>
      <c r="G10900" s="423"/>
      <c r="H10900" s="423">
        <v>1.9199999999999999E-5</v>
      </c>
      <c r="I10900" s="423"/>
      <c r="J10900" s="424">
        <v>1.0500000000000001E-2</v>
      </c>
      <c r="K10900" s="424"/>
      <c r="L10900" s="424"/>
    </row>
    <row r="10901" spans="1:12" ht="24" customHeight="1">
      <c r="A10901" s="300" t="s">
        <v>12986</v>
      </c>
      <c r="B10901" s="301" t="s">
        <v>13107</v>
      </c>
      <c r="C10901" s="300" t="s">
        <v>9</v>
      </c>
      <c r="D10901" s="300" t="s">
        <v>9000</v>
      </c>
      <c r="E10901" s="302" t="s">
        <v>51</v>
      </c>
      <c r="F10901" s="423" t="s">
        <v>13108</v>
      </c>
      <c r="G10901" s="423"/>
      <c r="H10901" s="423">
        <v>3.9430000000000003E-3</v>
      </c>
      <c r="I10901" s="423"/>
      <c r="J10901" s="424">
        <v>2.6700000000000002E-2</v>
      </c>
      <c r="K10901" s="424"/>
      <c r="L10901" s="424"/>
    </row>
    <row r="10902" spans="1:12" ht="24" customHeight="1">
      <c r="A10902" s="300" t="s">
        <v>12986</v>
      </c>
      <c r="B10902" s="301" t="s">
        <v>13109</v>
      </c>
      <c r="C10902" s="300" t="s">
        <v>9</v>
      </c>
      <c r="D10902" s="300" t="s">
        <v>9574</v>
      </c>
      <c r="E10902" s="302" t="s">
        <v>51</v>
      </c>
      <c r="F10902" s="423" t="s">
        <v>13110</v>
      </c>
      <c r="G10902" s="423"/>
      <c r="H10902" s="423">
        <v>1.2505000000000001E-3</v>
      </c>
      <c r="I10902" s="423"/>
      <c r="J10902" s="424">
        <v>1.0999999999999999E-2</v>
      </c>
      <c r="K10902" s="424"/>
      <c r="L10902" s="424"/>
    </row>
    <row r="10903" spans="1:12" ht="24" customHeight="1">
      <c r="A10903" s="300" t="s">
        <v>12986</v>
      </c>
      <c r="B10903" s="301" t="s">
        <v>13111</v>
      </c>
      <c r="C10903" s="300" t="s">
        <v>9</v>
      </c>
      <c r="D10903" s="300" t="s">
        <v>10714</v>
      </c>
      <c r="E10903" s="302" t="s">
        <v>93</v>
      </c>
      <c r="F10903" s="423" t="s">
        <v>13112</v>
      </c>
      <c r="G10903" s="423"/>
      <c r="H10903" s="423">
        <v>6.5720000000000004E-4</v>
      </c>
      <c r="I10903" s="423"/>
      <c r="J10903" s="424">
        <v>0.01</v>
      </c>
      <c r="K10903" s="424"/>
      <c r="L10903" s="424"/>
    </row>
    <row r="10904" spans="1:12" ht="24" customHeight="1">
      <c r="A10904" s="300" t="s">
        <v>12986</v>
      </c>
      <c r="B10904" s="301" t="s">
        <v>13113</v>
      </c>
      <c r="C10904" s="300" t="s">
        <v>9</v>
      </c>
      <c r="D10904" s="300" t="s">
        <v>10809</v>
      </c>
      <c r="E10904" s="302" t="s">
        <v>51</v>
      </c>
      <c r="F10904" s="423" t="s">
        <v>13114</v>
      </c>
      <c r="G10904" s="423"/>
      <c r="H10904" s="423">
        <v>6.5720000000000004E-4</v>
      </c>
      <c r="I10904" s="423"/>
      <c r="J10904" s="424">
        <v>7.9000000000000008E-3</v>
      </c>
      <c r="K10904" s="424"/>
      <c r="L10904" s="424"/>
    </row>
    <row r="10905" spans="1:12" ht="24" customHeight="1">
      <c r="A10905" s="300" t="s">
        <v>12986</v>
      </c>
      <c r="B10905" s="301" t="s">
        <v>13115</v>
      </c>
      <c r="C10905" s="300" t="s">
        <v>9</v>
      </c>
      <c r="D10905" s="300" t="s">
        <v>10810</v>
      </c>
      <c r="E10905" s="302" t="s">
        <v>51</v>
      </c>
      <c r="F10905" s="423" t="s">
        <v>13116</v>
      </c>
      <c r="G10905" s="423"/>
      <c r="H10905" s="423">
        <v>6.5720000000000004E-4</v>
      </c>
      <c r="I10905" s="423"/>
      <c r="J10905" s="424">
        <v>1.7500000000000002E-2</v>
      </c>
      <c r="K10905" s="424"/>
      <c r="L10905" s="424"/>
    </row>
    <row r="10906" spans="1:12" ht="24" customHeight="1">
      <c r="A10906" s="300" t="s">
        <v>12986</v>
      </c>
      <c r="B10906" s="301" t="s">
        <v>13117</v>
      </c>
      <c r="C10906" s="300" t="s">
        <v>9</v>
      </c>
      <c r="D10906" s="300" t="s">
        <v>10837</v>
      </c>
      <c r="E10906" s="302" t="s">
        <v>51</v>
      </c>
      <c r="F10906" s="423" t="s">
        <v>13118</v>
      </c>
      <c r="G10906" s="423"/>
      <c r="H10906" s="423">
        <v>2.23E-5</v>
      </c>
      <c r="I10906" s="423"/>
      <c r="J10906" s="424">
        <v>9.9000000000000008E-3</v>
      </c>
      <c r="K10906" s="424"/>
      <c r="L10906" s="424"/>
    </row>
    <row r="10907" spans="1:12" ht="24" customHeight="1">
      <c r="A10907" s="300" t="s">
        <v>12986</v>
      </c>
      <c r="B10907" s="301" t="s">
        <v>13003</v>
      </c>
      <c r="C10907" s="300" t="s">
        <v>9</v>
      </c>
      <c r="D10907" s="300" t="s">
        <v>7216</v>
      </c>
      <c r="E10907" s="302" t="s">
        <v>51</v>
      </c>
      <c r="F10907" s="423" t="s">
        <v>13004</v>
      </c>
      <c r="G10907" s="423"/>
      <c r="H10907" s="423">
        <v>1.3163000000000001E-3</v>
      </c>
      <c r="I10907" s="423"/>
      <c r="J10907" s="424">
        <v>4.3999999999999997E-2</v>
      </c>
      <c r="K10907" s="424"/>
      <c r="L10907" s="424"/>
    </row>
    <row r="10908" spans="1:12" ht="24" customHeight="1">
      <c r="A10908" s="300" t="s">
        <v>12986</v>
      </c>
      <c r="B10908" s="301" t="s">
        <v>13005</v>
      </c>
      <c r="C10908" s="300" t="s">
        <v>9</v>
      </c>
      <c r="D10908" s="300" t="s">
        <v>7393</v>
      </c>
      <c r="E10908" s="302" t="s">
        <v>12988</v>
      </c>
      <c r="F10908" s="423" t="s">
        <v>13006</v>
      </c>
      <c r="G10908" s="423"/>
      <c r="H10908" s="423">
        <v>7.9179999999999995E-4</v>
      </c>
      <c r="I10908" s="423"/>
      <c r="J10908" s="424">
        <v>4.2799999999999998E-2</v>
      </c>
      <c r="K10908" s="424"/>
      <c r="L10908" s="424"/>
    </row>
    <row r="10909" spans="1:12" ht="24" customHeight="1">
      <c r="A10909" s="300" t="s">
        <v>12986</v>
      </c>
      <c r="B10909" s="301" t="s">
        <v>13007</v>
      </c>
      <c r="C10909" s="300" t="s">
        <v>9</v>
      </c>
      <c r="D10909" s="300" t="s">
        <v>10619</v>
      </c>
      <c r="E10909" s="302" t="s">
        <v>51</v>
      </c>
      <c r="F10909" s="423" t="s">
        <v>13008</v>
      </c>
      <c r="G10909" s="423"/>
      <c r="H10909" s="423">
        <v>6.1439999999999997E-4</v>
      </c>
      <c r="I10909" s="423"/>
      <c r="J10909" s="424">
        <v>0.11749999999999999</v>
      </c>
      <c r="K10909" s="424"/>
      <c r="L10909" s="424"/>
    </row>
    <row r="10910" spans="1:12" ht="24" customHeight="1">
      <c r="A10910" s="300" t="s">
        <v>12986</v>
      </c>
      <c r="B10910" s="301" t="s">
        <v>13009</v>
      </c>
      <c r="C10910" s="300" t="s">
        <v>9</v>
      </c>
      <c r="D10910" s="300" t="s">
        <v>10769</v>
      </c>
      <c r="E10910" s="302" t="s">
        <v>51</v>
      </c>
      <c r="F10910" s="423" t="s">
        <v>13010</v>
      </c>
      <c r="G10910" s="423"/>
      <c r="H10910" s="423">
        <v>5.5216599999999998E-2</v>
      </c>
      <c r="I10910" s="423"/>
      <c r="J10910" s="424">
        <v>6.9599999999999995E-2</v>
      </c>
      <c r="K10910" s="424"/>
      <c r="L10910" s="424"/>
    </row>
    <row r="10911" spans="1:12" ht="24" customHeight="1">
      <c r="A10911" s="300" t="s">
        <v>12986</v>
      </c>
      <c r="B10911" s="301" t="s">
        <v>13011</v>
      </c>
      <c r="C10911" s="300" t="s">
        <v>9</v>
      </c>
      <c r="D10911" s="300" t="s">
        <v>10929</v>
      </c>
      <c r="E10911" s="302" t="s">
        <v>51</v>
      </c>
      <c r="F10911" s="423" t="s">
        <v>13012</v>
      </c>
      <c r="G10911" s="423"/>
      <c r="H10911" s="423">
        <v>5.3240000000000004E-4</v>
      </c>
      <c r="I10911" s="423"/>
      <c r="J10911" s="424">
        <v>8.0100000000000005E-2</v>
      </c>
      <c r="K10911" s="424"/>
      <c r="L10911" s="424"/>
    </row>
    <row r="10912" spans="1:12" ht="17.100000000000001" customHeight="1">
      <c r="A10912" s="298"/>
      <c r="B10912" s="298"/>
      <c r="C10912" s="298"/>
      <c r="D10912" s="298"/>
      <c r="E10912" s="298"/>
      <c r="F10912" s="298"/>
      <c r="G10912" s="298"/>
      <c r="H10912" s="298"/>
      <c r="I10912" s="298"/>
      <c r="J10912" s="298" t="s">
        <v>12992</v>
      </c>
      <c r="K10912" s="298"/>
      <c r="L10912" s="298" t="s">
        <v>15319</v>
      </c>
    </row>
    <row r="10913" spans="1:12">
      <c r="A10913" s="414" t="s">
        <v>13056</v>
      </c>
      <c r="B10913" s="414"/>
      <c r="C10913" s="414"/>
      <c r="D10913" s="414"/>
      <c r="E10913" s="414"/>
      <c r="F10913" s="414"/>
      <c r="G10913" s="414"/>
      <c r="H10913" s="414"/>
      <c r="I10913" s="294"/>
      <c r="J10913" s="294"/>
      <c r="K10913" s="294"/>
      <c r="L10913" s="294"/>
    </row>
    <row r="10914" spans="1:12" ht="17.100000000000001" customHeight="1">
      <c r="A10914" s="294" t="s">
        <v>12978</v>
      </c>
      <c r="B10914" s="298" t="s">
        <v>12979</v>
      </c>
      <c r="C10914" s="294" t="s">
        <v>12980</v>
      </c>
      <c r="D10914" s="294" t="s">
        <v>12981</v>
      </c>
      <c r="E10914" s="299" t="s">
        <v>12982</v>
      </c>
      <c r="F10914" s="413" t="s">
        <v>12983</v>
      </c>
      <c r="G10914" s="413"/>
      <c r="H10914" s="413" t="s">
        <v>12984</v>
      </c>
      <c r="I10914" s="413"/>
      <c r="J10914" s="413" t="s">
        <v>12985</v>
      </c>
      <c r="K10914" s="413"/>
      <c r="L10914" s="413"/>
    </row>
    <row r="10915" spans="1:12" ht="24" customHeight="1">
      <c r="A10915" s="300" t="s">
        <v>12986</v>
      </c>
      <c r="B10915" s="301" t="s">
        <v>13057</v>
      </c>
      <c r="C10915" s="300" t="s">
        <v>9</v>
      </c>
      <c r="D10915" s="300" t="s">
        <v>12549</v>
      </c>
      <c r="E10915" s="302" t="s">
        <v>27</v>
      </c>
      <c r="F10915" s="423" t="s">
        <v>12948</v>
      </c>
      <c r="G10915" s="423"/>
      <c r="H10915" s="423">
        <v>0.49401630000000002</v>
      </c>
      <c r="I10915" s="423"/>
      <c r="J10915" s="424">
        <v>0.3211</v>
      </c>
      <c r="K10915" s="424"/>
      <c r="L10915" s="424"/>
    </row>
    <row r="10916" spans="1:12" ht="17.100000000000001" customHeight="1">
      <c r="A10916" s="298"/>
      <c r="B10916" s="298"/>
      <c r="C10916" s="298"/>
      <c r="D10916" s="298"/>
      <c r="E10916" s="298"/>
      <c r="F10916" s="298"/>
      <c r="G10916" s="298"/>
      <c r="H10916" s="298"/>
      <c r="I10916" s="298"/>
      <c r="J10916" s="298" t="s">
        <v>12992</v>
      </c>
      <c r="K10916" s="298"/>
      <c r="L10916" s="298" t="s">
        <v>13464</v>
      </c>
    </row>
    <row r="10917" spans="1:12">
      <c r="A10917" s="414" t="s">
        <v>13058</v>
      </c>
      <c r="B10917" s="414"/>
      <c r="C10917" s="414"/>
      <c r="D10917" s="414"/>
      <c r="E10917" s="414"/>
      <c r="F10917" s="414"/>
      <c r="G10917" s="414"/>
      <c r="H10917" s="414"/>
      <c r="I10917" s="294"/>
      <c r="J10917" s="294"/>
      <c r="K10917" s="294"/>
      <c r="L10917" s="294"/>
    </row>
    <row r="10918" spans="1:12" ht="17.100000000000001" customHeight="1">
      <c r="A10918" s="294" t="s">
        <v>12978</v>
      </c>
      <c r="B10918" s="298" t="s">
        <v>12979</v>
      </c>
      <c r="C10918" s="294" t="s">
        <v>12980</v>
      </c>
      <c r="D10918" s="294" t="s">
        <v>12981</v>
      </c>
      <c r="E10918" s="299" t="s">
        <v>12982</v>
      </c>
      <c r="F10918" s="413" t="s">
        <v>12983</v>
      </c>
      <c r="G10918" s="413"/>
      <c r="H10918" s="413" t="s">
        <v>12984</v>
      </c>
      <c r="I10918" s="413"/>
      <c r="J10918" s="413" t="s">
        <v>12985</v>
      </c>
      <c r="K10918" s="413"/>
      <c r="L10918" s="413"/>
    </row>
    <row r="10919" spans="1:12" ht="24" customHeight="1">
      <c r="A10919" s="300" t="s">
        <v>12986</v>
      </c>
      <c r="B10919" s="301" t="s">
        <v>13059</v>
      </c>
      <c r="C10919" s="300" t="s">
        <v>9</v>
      </c>
      <c r="D10919" s="300" t="s">
        <v>12535</v>
      </c>
      <c r="E10919" s="302" t="s">
        <v>27</v>
      </c>
      <c r="F10919" s="423" t="s">
        <v>12936</v>
      </c>
      <c r="G10919" s="423"/>
      <c r="H10919" s="423">
        <v>0.49401630000000002</v>
      </c>
      <c r="I10919" s="423"/>
      <c r="J10919" s="424">
        <v>2.47E-2</v>
      </c>
      <c r="K10919" s="424"/>
      <c r="L10919" s="424"/>
    </row>
    <row r="10920" spans="1:12" ht="17.100000000000001" customHeight="1">
      <c r="A10920" s="298"/>
      <c r="B10920" s="298"/>
      <c r="C10920" s="298"/>
      <c r="D10920" s="298"/>
      <c r="E10920" s="298"/>
      <c r="F10920" s="298"/>
      <c r="G10920" s="298"/>
      <c r="H10920" s="298"/>
      <c r="I10920" s="298"/>
      <c r="J10920" s="298" t="s">
        <v>12992</v>
      </c>
      <c r="K10920" s="298"/>
      <c r="L10920" s="298" t="s">
        <v>12909</v>
      </c>
    </row>
    <row r="10921" spans="1:12">
      <c r="A10921" s="414" t="s">
        <v>13060</v>
      </c>
      <c r="B10921" s="414"/>
      <c r="C10921" s="414"/>
      <c r="D10921" s="414"/>
      <c r="E10921" s="414"/>
      <c r="F10921" s="414"/>
      <c r="G10921" s="414"/>
      <c r="H10921" s="414"/>
      <c r="I10921" s="294"/>
      <c r="J10921" s="294"/>
      <c r="K10921" s="294"/>
      <c r="L10921" s="294"/>
    </row>
    <row r="10922" spans="1:12" ht="17.100000000000001" customHeight="1">
      <c r="A10922" s="294" t="s">
        <v>12978</v>
      </c>
      <c r="B10922" s="298" t="s">
        <v>12979</v>
      </c>
      <c r="C10922" s="294" t="s">
        <v>12980</v>
      </c>
      <c r="D10922" s="294" t="s">
        <v>12981</v>
      </c>
      <c r="E10922" s="299" t="s">
        <v>12982</v>
      </c>
      <c r="F10922" s="413" t="s">
        <v>12983</v>
      </c>
      <c r="G10922" s="413"/>
      <c r="H10922" s="413" t="s">
        <v>12984</v>
      </c>
      <c r="I10922" s="413"/>
      <c r="J10922" s="413" t="s">
        <v>12985</v>
      </c>
      <c r="K10922" s="413"/>
      <c r="L10922" s="413"/>
    </row>
    <row r="10923" spans="1:12" ht="24" customHeight="1">
      <c r="A10923" s="300" t="s">
        <v>12986</v>
      </c>
      <c r="B10923" s="301" t="s">
        <v>13061</v>
      </c>
      <c r="C10923" s="300" t="s">
        <v>9</v>
      </c>
      <c r="D10923" s="300" t="s">
        <v>12522</v>
      </c>
      <c r="E10923" s="302" t="s">
        <v>27</v>
      </c>
      <c r="F10923" s="423" t="s">
        <v>12964</v>
      </c>
      <c r="G10923" s="423"/>
      <c r="H10923" s="423">
        <v>0.49401630000000002</v>
      </c>
      <c r="I10923" s="423"/>
      <c r="J10923" s="424">
        <v>1.2499</v>
      </c>
      <c r="K10923" s="424"/>
      <c r="L10923" s="424"/>
    </row>
    <row r="10924" spans="1:12" ht="24" customHeight="1">
      <c r="A10924" s="300" t="s">
        <v>12986</v>
      </c>
      <c r="B10924" s="301" t="s">
        <v>13062</v>
      </c>
      <c r="C10924" s="300" t="s">
        <v>9</v>
      </c>
      <c r="D10924" s="300" t="s">
        <v>12527</v>
      </c>
      <c r="E10924" s="302" t="s">
        <v>27</v>
      </c>
      <c r="F10924" s="423" t="s">
        <v>13063</v>
      </c>
      <c r="G10924" s="423"/>
      <c r="H10924" s="423">
        <v>0.49401630000000002</v>
      </c>
      <c r="I10924" s="423"/>
      <c r="J10924" s="424">
        <v>0.16800000000000001</v>
      </c>
      <c r="K10924" s="424"/>
      <c r="L10924" s="424"/>
    </row>
    <row r="10925" spans="1:12" ht="17.100000000000001" customHeight="1">
      <c r="A10925" s="298"/>
      <c r="B10925" s="298"/>
      <c r="C10925" s="298"/>
      <c r="D10925" s="298"/>
      <c r="E10925" s="298"/>
      <c r="F10925" s="298"/>
      <c r="G10925" s="298"/>
      <c r="H10925" s="298"/>
      <c r="I10925" s="298"/>
      <c r="J10925" s="298" t="s">
        <v>12992</v>
      </c>
      <c r="K10925" s="298"/>
      <c r="L10925" s="298" t="s">
        <v>14731</v>
      </c>
    </row>
    <row r="10926" spans="1:12" ht="17.100000000000001" customHeight="1">
      <c r="A10926" s="294" t="s">
        <v>13014</v>
      </c>
      <c r="B10926" s="294"/>
      <c r="C10926" s="294"/>
      <c r="D10926" s="294"/>
      <c r="E10926" s="294"/>
      <c r="F10926" s="294"/>
      <c r="G10926" s="294"/>
      <c r="H10926" s="294"/>
      <c r="I10926" s="294"/>
      <c r="J10926" s="294"/>
      <c r="K10926" s="294"/>
      <c r="L10926" s="294"/>
    </row>
    <row r="10927" spans="1:12" ht="17.100000000000001" customHeight="1">
      <c r="A10927" s="298"/>
      <c r="B10927" s="298"/>
      <c r="C10927" s="298"/>
      <c r="D10927" s="298"/>
      <c r="E10927" s="298"/>
      <c r="F10927" s="298"/>
      <c r="G10927" s="298"/>
      <c r="H10927" s="298"/>
      <c r="I10927" s="298"/>
      <c r="J10927" s="298" t="s">
        <v>13015</v>
      </c>
      <c r="K10927" s="298"/>
      <c r="L10927" s="298" t="s">
        <v>15320</v>
      </c>
    </row>
    <row r="10928" spans="1:12" ht="17.100000000000001" customHeight="1">
      <c r="A10928" s="298"/>
      <c r="B10928" s="298"/>
      <c r="C10928" s="298"/>
      <c r="D10928" s="298"/>
      <c r="E10928" s="298"/>
      <c r="F10928" s="298"/>
      <c r="G10928" s="298"/>
      <c r="H10928" s="298"/>
      <c r="I10928" s="298"/>
      <c r="J10928" s="298" t="s">
        <v>13017</v>
      </c>
      <c r="K10928" s="298" t="s">
        <v>13018</v>
      </c>
      <c r="L10928" s="298" t="s">
        <v>15233</v>
      </c>
    </row>
    <row r="10929" spans="1:12" ht="17.100000000000001" customHeight="1">
      <c r="A10929" s="298"/>
      <c r="B10929" s="298"/>
      <c r="C10929" s="298"/>
      <c r="D10929" s="298"/>
      <c r="E10929" s="298"/>
      <c r="F10929" s="298"/>
      <c r="G10929" s="298"/>
      <c r="H10929" s="298"/>
      <c r="I10929" s="298"/>
      <c r="J10929" s="298" t="s">
        <v>13020</v>
      </c>
      <c r="K10929" s="298"/>
      <c r="L10929" s="298" t="s">
        <v>14591</v>
      </c>
    </row>
    <row r="10930" spans="1:12" ht="17.100000000000001" customHeight="1">
      <c r="A10930" s="298"/>
      <c r="B10930" s="298"/>
      <c r="C10930" s="298"/>
      <c r="D10930" s="298"/>
      <c r="E10930" s="298"/>
      <c r="F10930" s="298"/>
      <c r="G10930" s="298"/>
      <c r="H10930" s="298"/>
      <c r="I10930" s="298"/>
      <c r="J10930" s="298" t="s">
        <v>13022</v>
      </c>
      <c r="K10930" s="298" t="s">
        <v>12974</v>
      </c>
      <c r="L10930" s="298" t="s">
        <v>15321</v>
      </c>
    </row>
    <row r="10931" spans="1:12" ht="17.100000000000001" customHeight="1">
      <c r="A10931" s="298"/>
      <c r="B10931" s="298"/>
      <c r="C10931" s="298"/>
      <c r="D10931" s="298"/>
      <c r="E10931" s="298"/>
      <c r="F10931" s="298"/>
      <c r="G10931" s="298"/>
      <c r="H10931" s="298"/>
      <c r="I10931" s="298"/>
      <c r="J10931" s="298" t="s">
        <v>13024</v>
      </c>
      <c r="K10931" s="298"/>
      <c r="L10931" s="298" t="s">
        <v>15322</v>
      </c>
    </row>
    <row r="10932" spans="1:12" ht="30" customHeight="1">
      <c r="A10932" s="299"/>
      <c r="B10932" s="299"/>
      <c r="C10932" s="299"/>
      <c r="D10932" s="299"/>
      <c r="E10932" s="299"/>
      <c r="F10932" s="299"/>
      <c r="G10932" s="299"/>
      <c r="H10932" s="299"/>
      <c r="I10932" s="299"/>
      <c r="J10932" s="299"/>
      <c r="K10932" s="299"/>
      <c r="L10932" s="299"/>
    </row>
    <row r="10933" spans="1:12" ht="48" customHeight="1">
      <c r="A10933" s="295" t="s">
        <v>15323</v>
      </c>
      <c r="B10933" s="296" t="s">
        <v>15324</v>
      </c>
      <c r="C10933" s="295" t="s">
        <v>9</v>
      </c>
      <c r="D10933" s="295" t="s">
        <v>2619</v>
      </c>
      <c r="E10933" s="297" t="s">
        <v>51</v>
      </c>
      <c r="F10933" s="296"/>
      <c r="G10933" s="296"/>
      <c r="H10933" s="296"/>
      <c r="I10933" s="296"/>
      <c r="J10933" s="296"/>
      <c r="K10933" s="296"/>
      <c r="L10933" s="296"/>
    </row>
    <row r="10934" spans="1:12">
      <c r="A10934" s="414" t="s">
        <v>12977</v>
      </c>
      <c r="B10934" s="414"/>
      <c r="C10934" s="414"/>
      <c r="D10934" s="414"/>
      <c r="E10934" s="414"/>
      <c r="F10934" s="414"/>
      <c r="G10934" s="414"/>
      <c r="H10934" s="414"/>
      <c r="I10934" s="294"/>
      <c r="J10934" s="294"/>
      <c r="K10934" s="294"/>
      <c r="L10934" s="294"/>
    </row>
    <row r="10935" spans="1:12" ht="17.100000000000001" customHeight="1">
      <c r="A10935" s="294" t="s">
        <v>12978</v>
      </c>
      <c r="B10935" s="298" t="s">
        <v>12979</v>
      </c>
      <c r="C10935" s="294" t="s">
        <v>12980</v>
      </c>
      <c r="D10935" s="294" t="s">
        <v>12981</v>
      </c>
      <c r="E10935" s="299" t="s">
        <v>12982</v>
      </c>
      <c r="F10935" s="413" t="s">
        <v>12983</v>
      </c>
      <c r="G10935" s="413"/>
      <c r="H10935" s="413" t="s">
        <v>12984</v>
      </c>
      <c r="I10935" s="413"/>
      <c r="J10935" s="413" t="s">
        <v>12985</v>
      </c>
      <c r="K10935" s="413"/>
      <c r="L10935" s="413"/>
    </row>
    <row r="10936" spans="1:12" ht="24" customHeight="1">
      <c r="A10936" s="300" t="s">
        <v>12986</v>
      </c>
      <c r="B10936" s="301" t="s">
        <v>13085</v>
      </c>
      <c r="C10936" s="300" t="s">
        <v>9</v>
      </c>
      <c r="D10936" s="300" t="s">
        <v>7909</v>
      </c>
      <c r="E10936" s="302" t="s">
        <v>51</v>
      </c>
      <c r="F10936" s="423" t="s">
        <v>13086</v>
      </c>
      <c r="G10936" s="423"/>
      <c r="H10936" s="423">
        <v>2.9320000000000003E-4</v>
      </c>
      <c r="I10936" s="423"/>
      <c r="J10936" s="424">
        <v>3.0499999999999999E-2</v>
      </c>
      <c r="K10936" s="424"/>
      <c r="L10936" s="424"/>
    </row>
    <row r="10937" spans="1:12" ht="24" customHeight="1">
      <c r="A10937" s="300" t="s">
        <v>12986</v>
      </c>
      <c r="B10937" s="301" t="s">
        <v>13087</v>
      </c>
      <c r="C10937" s="300" t="s">
        <v>9</v>
      </c>
      <c r="D10937" s="300" t="s">
        <v>8873</v>
      </c>
      <c r="E10937" s="302" t="s">
        <v>51</v>
      </c>
      <c r="F10937" s="423" t="s">
        <v>13088</v>
      </c>
      <c r="G10937" s="423"/>
      <c r="H10937" s="423">
        <v>2.8099999999999999E-5</v>
      </c>
      <c r="I10937" s="423"/>
      <c r="J10937" s="424">
        <v>2.4400000000000002E-2</v>
      </c>
      <c r="K10937" s="424"/>
      <c r="L10937" s="424"/>
    </row>
    <row r="10938" spans="1:12" ht="48" customHeight="1">
      <c r="A10938" s="300" t="s">
        <v>12986</v>
      </c>
      <c r="B10938" s="301" t="s">
        <v>13089</v>
      </c>
      <c r="C10938" s="300" t="s">
        <v>9</v>
      </c>
      <c r="D10938" s="300" t="s">
        <v>9227</v>
      </c>
      <c r="E10938" s="302" t="s">
        <v>51</v>
      </c>
      <c r="F10938" s="423" t="s">
        <v>13090</v>
      </c>
      <c r="G10938" s="423"/>
      <c r="H10938" s="423">
        <v>1.9599999999999999E-5</v>
      </c>
      <c r="I10938" s="423"/>
      <c r="J10938" s="424">
        <v>2.6200000000000001E-2</v>
      </c>
      <c r="K10938" s="424"/>
      <c r="L10938" s="424"/>
    </row>
    <row r="10939" spans="1:12" ht="24" customHeight="1">
      <c r="A10939" s="300" t="s">
        <v>12986</v>
      </c>
      <c r="B10939" s="301" t="s">
        <v>13091</v>
      </c>
      <c r="C10939" s="300" t="s">
        <v>9</v>
      </c>
      <c r="D10939" s="300" t="s">
        <v>9580</v>
      </c>
      <c r="E10939" s="302" t="s">
        <v>51</v>
      </c>
      <c r="F10939" s="423" t="s">
        <v>13092</v>
      </c>
      <c r="G10939" s="423"/>
      <c r="H10939" s="423">
        <v>1.9199999999999999E-5</v>
      </c>
      <c r="I10939" s="423"/>
      <c r="J10939" s="424">
        <v>1.72E-2</v>
      </c>
      <c r="K10939" s="424"/>
      <c r="L10939" s="424"/>
    </row>
    <row r="10940" spans="1:12" ht="24" customHeight="1">
      <c r="A10940" s="300" t="s">
        <v>12986</v>
      </c>
      <c r="B10940" s="301" t="s">
        <v>12987</v>
      </c>
      <c r="C10940" s="300" t="s">
        <v>9</v>
      </c>
      <c r="D10940" s="300" t="s">
        <v>9831</v>
      </c>
      <c r="E10940" s="302" t="s">
        <v>12988</v>
      </c>
      <c r="F10940" s="423" t="s">
        <v>12989</v>
      </c>
      <c r="G10940" s="423"/>
      <c r="H10940" s="423">
        <v>6.7872000000000002E-3</v>
      </c>
      <c r="I10940" s="423"/>
      <c r="J10940" s="424">
        <v>6.8699999999999997E-2</v>
      </c>
      <c r="K10940" s="424"/>
      <c r="L10940" s="424"/>
    </row>
    <row r="10941" spans="1:12" ht="36" customHeight="1">
      <c r="A10941" s="300" t="s">
        <v>12986</v>
      </c>
      <c r="B10941" s="301" t="s">
        <v>12990</v>
      </c>
      <c r="C10941" s="300" t="s">
        <v>9</v>
      </c>
      <c r="D10941" s="300" t="s">
        <v>11426</v>
      </c>
      <c r="E10941" s="302" t="s">
        <v>51</v>
      </c>
      <c r="F10941" s="423" t="s">
        <v>12991</v>
      </c>
      <c r="G10941" s="423"/>
      <c r="H10941" s="423">
        <v>3.5570000000000003E-4</v>
      </c>
      <c r="I10941" s="423"/>
      <c r="J10941" s="424">
        <v>4.7E-2</v>
      </c>
      <c r="K10941" s="424"/>
      <c r="L10941" s="424"/>
    </row>
    <row r="10942" spans="1:12" ht="17.100000000000001" customHeight="1">
      <c r="A10942" s="298"/>
      <c r="B10942" s="298"/>
      <c r="C10942" s="298"/>
      <c r="D10942" s="298"/>
      <c r="E10942" s="298"/>
      <c r="F10942" s="298"/>
      <c r="G10942" s="298"/>
      <c r="H10942" s="298"/>
      <c r="I10942" s="298"/>
      <c r="J10942" s="298" t="s">
        <v>12992</v>
      </c>
      <c r="K10942" s="298"/>
      <c r="L10942" s="298" t="s">
        <v>12938</v>
      </c>
    </row>
    <row r="10943" spans="1:12">
      <c r="A10943" s="414" t="s">
        <v>12994</v>
      </c>
      <c r="B10943" s="414"/>
      <c r="C10943" s="414"/>
      <c r="D10943" s="414"/>
      <c r="E10943" s="414"/>
      <c r="F10943" s="414"/>
      <c r="G10943" s="414"/>
      <c r="H10943" s="414"/>
      <c r="I10943" s="294"/>
      <c r="J10943" s="294"/>
      <c r="K10943" s="294"/>
      <c r="L10943" s="294"/>
    </row>
    <row r="10944" spans="1:12" ht="17.100000000000001" customHeight="1">
      <c r="A10944" s="294" t="s">
        <v>12978</v>
      </c>
      <c r="B10944" s="298" t="s">
        <v>12979</v>
      </c>
      <c r="C10944" s="294" t="s">
        <v>12980</v>
      </c>
      <c r="D10944" s="294" t="s">
        <v>12981</v>
      </c>
      <c r="E10944" s="299" t="s">
        <v>12982</v>
      </c>
      <c r="F10944" s="413" t="s">
        <v>12983</v>
      </c>
      <c r="G10944" s="413"/>
      <c r="H10944" s="413" t="s">
        <v>12984</v>
      </c>
      <c r="I10944" s="413"/>
      <c r="J10944" s="413" t="s">
        <v>12985</v>
      </c>
      <c r="K10944" s="413"/>
      <c r="L10944" s="413"/>
    </row>
    <row r="10945" spans="1:12" ht="24" customHeight="1">
      <c r="A10945" s="300" t="s">
        <v>12986</v>
      </c>
      <c r="B10945" s="301" t="s">
        <v>13193</v>
      </c>
      <c r="C10945" s="300" t="s">
        <v>9</v>
      </c>
      <c r="D10945" s="300" t="s">
        <v>7200</v>
      </c>
      <c r="E10945" s="302" t="s">
        <v>27</v>
      </c>
      <c r="F10945" s="423" t="s">
        <v>13194</v>
      </c>
      <c r="G10945" s="423"/>
      <c r="H10945" s="423">
        <v>0.2529633</v>
      </c>
      <c r="I10945" s="423"/>
      <c r="J10945" s="424">
        <v>1.2876000000000001</v>
      </c>
      <c r="K10945" s="424"/>
      <c r="L10945" s="424"/>
    </row>
    <row r="10946" spans="1:12" ht="24" customHeight="1">
      <c r="A10946" s="300" t="s">
        <v>12986</v>
      </c>
      <c r="B10946" s="301" t="s">
        <v>13195</v>
      </c>
      <c r="C10946" s="300" t="s">
        <v>9</v>
      </c>
      <c r="D10946" s="300" t="s">
        <v>8821</v>
      </c>
      <c r="E10946" s="302" t="s">
        <v>27</v>
      </c>
      <c r="F10946" s="423" t="s">
        <v>13196</v>
      </c>
      <c r="G10946" s="423"/>
      <c r="H10946" s="423">
        <v>0.2529633</v>
      </c>
      <c r="I10946" s="423"/>
      <c r="J10946" s="424">
        <v>1.8188</v>
      </c>
      <c r="K10946" s="424"/>
      <c r="L10946" s="424"/>
    </row>
    <row r="10947" spans="1:12" ht="17.100000000000001" customHeight="1">
      <c r="A10947" s="298"/>
      <c r="B10947" s="298"/>
      <c r="C10947" s="298"/>
      <c r="D10947" s="298"/>
      <c r="E10947" s="298"/>
      <c r="F10947" s="298"/>
      <c r="G10947" s="298"/>
      <c r="H10947" s="298"/>
      <c r="I10947" s="298"/>
      <c r="J10947" s="298" t="s">
        <v>12992</v>
      </c>
      <c r="K10947" s="298"/>
      <c r="L10947" s="298" t="s">
        <v>15230</v>
      </c>
    </row>
    <row r="10948" spans="1:12">
      <c r="A10948" s="414" t="s">
        <v>12998</v>
      </c>
      <c r="B10948" s="414"/>
      <c r="C10948" s="414"/>
      <c r="D10948" s="414"/>
      <c r="E10948" s="414"/>
      <c r="F10948" s="414"/>
      <c r="G10948" s="414"/>
      <c r="H10948" s="414"/>
      <c r="I10948" s="294"/>
      <c r="J10948" s="294"/>
      <c r="K10948" s="294"/>
      <c r="L10948" s="294"/>
    </row>
    <row r="10949" spans="1:12" ht="17.100000000000001" customHeight="1">
      <c r="A10949" s="294" t="s">
        <v>12978</v>
      </c>
      <c r="B10949" s="298" t="s">
        <v>12979</v>
      </c>
      <c r="C10949" s="294" t="s">
        <v>12980</v>
      </c>
      <c r="D10949" s="294" t="s">
        <v>12981</v>
      </c>
      <c r="E10949" s="299" t="s">
        <v>12982</v>
      </c>
      <c r="F10949" s="413" t="s">
        <v>12983</v>
      </c>
      <c r="G10949" s="413"/>
      <c r="H10949" s="413" t="s">
        <v>12984</v>
      </c>
      <c r="I10949" s="413"/>
      <c r="J10949" s="413" t="s">
        <v>12985</v>
      </c>
      <c r="K10949" s="413"/>
      <c r="L10949" s="413"/>
    </row>
    <row r="10950" spans="1:12" ht="36" customHeight="1">
      <c r="A10950" s="300" t="s">
        <v>12986</v>
      </c>
      <c r="B10950" s="301" t="s">
        <v>13371</v>
      </c>
      <c r="C10950" s="300" t="s">
        <v>9</v>
      </c>
      <c r="D10950" s="300" t="s">
        <v>10264</v>
      </c>
      <c r="E10950" s="302" t="s">
        <v>51</v>
      </c>
      <c r="F10950" s="423" t="s">
        <v>13372</v>
      </c>
      <c r="G10950" s="423"/>
      <c r="H10950" s="423">
        <v>4.5999999999999999E-2</v>
      </c>
      <c r="I10950" s="423"/>
      <c r="J10950" s="424">
        <v>0.83</v>
      </c>
      <c r="K10950" s="424"/>
      <c r="L10950" s="424"/>
    </row>
    <row r="10951" spans="1:12" ht="24" customHeight="1">
      <c r="A10951" s="300" t="s">
        <v>12986</v>
      </c>
      <c r="B10951" s="301" t="s">
        <v>13373</v>
      </c>
      <c r="C10951" s="300" t="s">
        <v>9</v>
      </c>
      <c r="D10951" s="300" t="s">
        <v>7016</v>
      </c>
      <c r="E10951" s="302" t="s">
        <v>51</v>
      </c>
      <c r="F10951" s="423" t="s">
        <v>13374</v>
      </c>
      <c r="G10951" s="423"/>
      <c r="H10951" s="423">
        <v>1</v>
      </c>
      <c r="I10951" s="423"/>
      <c r="J10951" s="424">
        <v>2.4900000000000002</v>
      </c>
      <c r="K10951" s="424"/>
      <c r="L10951" s="424"/>
    </row>
    <row r="10952" spans="1:12" ht="24" customHeight="1">
      <c r="A10952" s="300" t="s">
        <v>12986</v>
      </c>
      <c r="B10952" s="301" t="s">
        <v>15325</v>
      </c>
      <c r="C10952" s="300" t="s">
        <v>9</v>
      </c>
      <c r="D10952" s="300" t="s">
        <v>8453</v>
      </c>
      <c r="E10952" s="302" t="s">
        <v>51</v>
      </c>
      <c r="F10952" s="423" t="s">
        <v>15326</v>
      </c>
      <c r="G10952" s="423"/>
      <c r="H10952" s="423">
        <v>1</v>
      </c>
      <c r="I10952" s="423"/>
      <c r="J10952" s="424">
        <v>26.35</v>
      </c>
      <c r="K10952" s="424"/>
      <c r="L10952" s="424"/>
    </row>
    <row r="10953" spans="1:12" ht="24" customHeight="1">
      <c r="A10953" s="300" t="s">
        <v>12986</v>
      </c>
      <c r="B10953" s="301" t="s">
        <v>13099</v>
      </c>
      <c r="C10953" s="300" t="s">
        <v>9</v>
      </c>
      <c r="D10953" s="300" t="s">
        <v>7224</v>
      </c>
      <c r="E10953" s="302" t="s">
        <v>51</v>
      </c>
      <c r="F10953" s="423" t="s">
        <v>13100</v>
      </c>
      <c r="G10953" s="423"/>
      <c r="H10953" s="423">
        <v>3.4642000000000002E-3</v>
      </c>
      <c r="I10953" s="423"/>
      <c r="J10953" s="424">
        <v>3.1800000000000002E-2</v>
      </c>
      <c r="K10953" s="424"/>
      <c r="L10953" s="424"/>
    </row>
    <row r="10954" spans="1:12" ht="24" customHeight="1">
      <c r="A10954" s="300" t="s">
        <v>12986</v>
      </c>
      <c r="B10954" s="301" t="s">
        <v>13101</v>
      </c>
      <c r="C10954" s="300" t="s">
        <v>9</v>
      </c>
      <c r="D10954" s="300" t="s">
        <v>7359</v>
      </c>
      <c r="E10954" s="302" t="s">
        <v>51</v>
      </c>
      <c r="F10954" s="423" t="s">
        <v>13102</v>
      </c>
      <c r="G10954" s="423"/>
      <c r="H10954" s="423">
        <v>1.1179999999999999E-4</v>
      </c>
      <c r="I10954" s="423"/>
      <c r="J10954" s="424">
        <v>1.44E-2</v>
      </c>
      <c r="K10954" s="424"/>
      <c r="L10954" s="424"/>
    </row>
    <row r="10955" spans="1:12" ht="24" customHeight="1">
      <c r="A10955" s="300" t="s">
        <v>12986</v>
      </c>
      <c r="B10955" s="301" t="s">
        <v>13103</v>
      </c>
      <c r="C10955" s="300" t="s">
        <v>9</v>
      </c>
      <c r="D10955" s="300" t="s">
        <v>8851</v>
      </c>
      <c r="E10955" s="302" t="s">
        <v>51</v>
      </c>
      <c r="F10955" s="423" t="s">
        <v>13104</v>
      </c>
      <c r="G10955" s="423"/>
      <c r="H10955" s="423">
        <v>8.9499999999999994E-5</v>
      </c>
      <c r="I10955" s="423"/>
      <c r="J10955" s="424">
        <v>1.7299999999999999E-2</v>
      </c>
      <c r="K10955" s="424"/>
      <c r="L10955" s="424"/>
    </row>
    <row r="10956" spans="1:12" ht="24" customHeight="1">
      <c r="A10956" s="300" t="s">
        <v>12986</v>
      </c>
      <c r="B10956" s="301" t="s">
        <v>13105</v>
      </c>
      <c r="C10956" s="300" t="s">
        <v>9</v>
      </c>
      <c r="D10956" s="300" t="s">
        <v>8852</v>
      </c>
      <c r="E10956" s="302" t="s">
        <v>51</v>
      </c>
      <c r="F10956" s="423" t="s">
        <v>13106</v>
      </c>
      <c r="G10956" s="423"/>
      <c r="H10956" s="423">
        <v>1.9199999999999999E-5</v>
      </c>
      <c r="I10956" s="423"/>
      <c r="J10956" s="424">
        <v>1.0500000000000001E-2</v>
      </c>
      <c r="K10956" s="424"/>
      <c r="L10956" s="424"/>
    </row>
    <row r="10957" spans="1:12" ht="24" customHeight="1">
      <c r="A10957" s="300" t="s">
        <v>12986</v>
      </c>
      <c r="B10957" s="301" t="s">
        <v>13107</v>
      </c>
      <c r="C10957" s="300" t="s">
        <v>9</v>
      </c>
      <c r="D10957" s="300" t="s">
        <v>9000</v>
      </c>
      <c r="E10957" s="302" t="s">
        <v>51</v>
      </c>
      <c r="F10957" s="423" t="s">
        <v>13108</v>
      </c>
      <c r="G10957" s="423"/>
      <c r="H10957" s="423">
        <v>3.9430000000000003E-3</v>
      </c>
      <c r="I10957" s="423"/>
      <c r="J10957" s="424">
        <v>2.6700000000000002E-2</v>
      </c>
      <c r="K10957" s="424"/>
      <c r="L10957" s="424"/>
    </row>
    <row r="10958" spans="1:12" ht="24" customHeight="1">
      <c r="A10958" s="300" t="s">
        <v>12986</v>
      </c>
      <c r="B10958" s="301" t="s">
        <v>13109</v>
      </c>
      <c r="C10958" s="300" t="s">
        <v>9</v>
      </c>
      <c r="D10958" s="300" t="s">
        <v>9574</v>
      </c>
      <c r="E10958" s="302" t="s">
        <v>51</v>
      </c>
      <c r="F10958" s="423" t="s">
        <v>13110</v>
      </c>
      <c r="G10958" s="423"/>
      <c r="H10958" s="423">
        <v>1.2505000000000001E-3</v>
      </c>
      <c r="I10958" s="423"/>
      <c r="J10958" s="424">
        <v>1.0999999999999999E-2</v>
      </c>
      <c r="K10958" s="424"/>
      <c r="L10958" s="424"/>
    </row>
    <row r="10959" spans="1:12" ht="24" customHeight="1">
      <c r="A10959" s="300" t="s">
        <v>12986</v>
      </c>
      <c r="B10959" s="301" t="s">
        <v>13111</v>
      </c>
      <c r="C10959" s="300" t="s">
        <v>9</v>
      </c>
      <c r="D10959" s="300" t="s">
        <v>10714</v>
      </c>
      <c r="E10959" s="302" t="s">
        <v>93</v>
      </c>
      <c r="F10959" s="423" t="s">
        <v>13112</v>
      </c>
      <c r="G10959" s="423"/>
      <c r="H10959" s="423">
        <v>6.5720000000000004E-4</v>
      </c>
      <c r="I10959" s="423"/>
      <c r="J10959" s="424">
        <v>0.01</v>
      </c>
      <c r="K10959" s="424"/>
      <c r="L10959" s="424"/>
    </row>
    <row r="10960" spans="1:12" ht="24" customHeight="1">
      <c r="A10960" s="300" t="s">
        <v>12986</v>
      </c>
      <c r="B10960" s="301" t="s">
        <v>13113</v>
      </c>
      <c r="C10960" s="300" t="s">
        <v>9</v>
      </c>
      <c r="D10960" s="300" t="s">
        <v>10809</v>
      </c>
      <c r="E10960" s="302" t="s">
        <v>51</v>
      </c>
      <c r="F10960" s="423" t="s">
        <v>13114</v>
      </c>
      <c r="G10960" s="423"/>
      <c r="H10960" s="423">
        <v>6.5720000000000004E-4</v>
      </c>
      <c r="I10960" s="423"/>
      <c r="J10960" s="424">
        <v>7.9000000000000008E-3</v>
      </c>
      <c r="K10960" s="424"/>
      <c r="L10960" s="424"/>
    </row>
    <row r="10961" spans="1:12" ht="24" customHeight="1">
      <c r="A10961" s="300" t="s">
        <v>12986</v>
      </c>
      <c r="B10961" s="301" t="s">
        <v>13115</v>
      </c>
      <c r="C10961" s="300" t="s">
        <v>9</v>
      </c>
      <c r="D10961" s="300" t="s">
        <v>10810</v>
      </c>
      <c r="E10961" s="302" t="s">
        <v>51</v>
      </c>
      <c r="F10961" s="423" t="s">
        <v>13116</v>
      </c>
      <c r="G10961" s="423"/>
      <c r="H10961" s="423">
        <v>6.5720000000000004E-4</v>
      </c>
      <c r="I10961" s="423"/>
      <c r="J10961" s="424">
        <v>1.7500000000000002E-2</v>
      </c>
      <c r="K10961" s="424"/>
      <c r="L10961" s="424"/>
    </row>
    <row r="10962" spans="1:12" ht="24" customHeight="1">
      <c r="A10962" s="300" t="s">
        <v>12986</v>
      </c>
      <c r="B10962" s="301" t="s">
        <v>13117</v>
      </c>
      <c r="C10962" s="300" t="s">
        <v>9</v>
      </c>
      <c r="D10962" s="300" t="s">
        <v>10837</v>
      </c>
      <c r="E10962" s="302" t="s">
        <v>51</v>
      </c>
      <c r="F10962" s="423" t="s">
        <v>13118</v>
      </c>
      <c r="G10962" s="423"/>
      <c r="H10962" s="423">
        <v>2.23E-5</v>
      </c>
      <c r="I10962" s="423"/>
      <c r="J10962" s="424">
        <v>9.9000000000000008E-3</v>
      </c>
      <c r="K10962" s="424"/>
      <c r="L10962" s="424"/>
    </row>
    <row r="10963" spans="1:12" ht="24" customHeight="1">
      <c r="A10963" s="300" t="s">
        <v>12986</v>
      </c>
      <c r="B10963" s="301" t="s">
        <v>13003</v>
      </c>
      <c r="C10963" s="300" t="s">
        <v>9</v>
      </c>
      <c r="D10963" s="300" t="s">
        <v>7216</v>
      </c>
      <c r="E10963" s="302" t="s">
        <v>51</v>
      </c>
      <c r="F10963" s="423" t="s">
        <v>13004</v>
      </c>
      <c r="G10963" s="423"/>
      <c r="H10963" s="423">
        <v>1.3163000000000001E-3</v>
      </c>
      <c r="I10963" s="423"/>
      <c r="J10963" s="424">
        <v>4.3999999999999997E-2</v>
      </c>
      <c r="K10963" s="424"/>
      <c r="L10963" s="424"/>
    </row>
    <row r="10964" spans="1:12" ht="24" customHeight="1">
      <c r="A10964" s="300" t="s">
        <v>12986</v>
      </c>
      <c r="B10964" s="301" t="s">
        <v>13005</v>
      </c>
      <c r="C10964" s="300" t="s">
        <v>9</v>
      </c>
      <c r="D10964" s="300" t="s">
        <v>7393</v>
      </c>
      <c r="E10964" s="302" t="s">
        <v>12988</v>
      </c>
      <c r="F10964" s="423" t="s">
        <v>13006</v>
      </c>
      <c r="G10964" s="423"/>
      <c r="H10964" s="423">
        <v>7.9179999999999995E-4</v>
      </c>
      <c r="I10964" s="423"/>
      <c r="J10964" s="424">
        <v>4.2799999999999998E-2</v>
      </c>
      <c r="K10964" s="424"/>
      <c r="L10964" s="424"/>
    </row>
    <row r="10965" spans="1:12" ht="24" customHeight="1">
      <c r="A10965" s="300" t="s">
        <v>12986</v>
      </c>
      <c r="B10965" s="301" t="s">
        <v>13007</v>
      </c>
      <c r="C10965" s="300" t="s">
        <v>9</v>
      </c>
      <c r="D10965" s="300" t="s">
        <v>10619</v>
      </c>
      <c r="E10965" s="302" t="s">
        <v>51</v>
      </c>
      <c r="F10965" s="423" t="s">
        <v>13008</v>
      </c>
      <c r="G10965" s="423"/>
      <c r="H10965" s="423">
        <v>6.1439999999999997E-4</v>
      </c>
      <c r="I10965" s="423"/>
      <c r="J10965" s="424">
        <v>0.11749999999999999</v>
      </c>
      <c r="K10965" s="424"/>
      <c r="L10965" s="424"/>
    </row>
    <row r="10966" spans="1:12" ht="24" customHeight="1">
      <c r="A10966" s="300" t="s">
        <v>12986</v>
      </c>
      <c r="B10966" s="301" t="s">
        <v>13009</v>
      </c>
      <c r="C10966" s="300" t="s">
        <v>9</v>
      </c>
      <c r="D10966" s="300" t="s">
        <v>10769</v>
      </c>
      <c r="E10966" s="302" t="s">
        <v>51</v>
      </c>
      <c r="F10966" s="423" t="s">
        <v>13010</v>
      </c>
      <c r="G10966" s="423"/>
      <c r="H10966" s="423">
        <v>5.5216599999999998E-2</v>
      </c>
      <c r="I10966" s="423"/>
      <c r="J10966" s="424">
        <v>6.9599999999999995E-2</v>
      </c>
      <c r="K10966" s="424"/>
      <c r="L10966" s="424"/>
    </row>
    <row r="10967" spans="1:12" ht="24" customHeight="1">
      <c r="A10967" s="300" t="s">
        <v>12986</v>
      </c>
      <c r="B10967" s="301" t="s">
        <v>13011</v>
      </c>
      <c r="C10967" s="300" t="s">
        <v>9</v>
      </c>
      <c r="D10967" s="300" t="s">
        <v>10929</v>
      </c>
      <c r="E10967" s="302" t="s">
        <v>51</v>
      </c>
      <c r="F10967" s="423" t="s">
        <v>13012</v>
      </c>
      <c r="G10967" s="423"/>
      <c r="H10967" s="423">
        <v>5.3240000000000004E-4</v>
      </c>
      <c r="I10967" s="423"/>
      <c r="J10967" s="424">
        <v>8.0100000000000005E-2</v>
      </c>
      <c r="K10967" s="424"/>
      <c r="L10967" s="424"/>
    </row>
    <row r="10968" spans="1:12" ht="17.100000000000001" customHeight="1">
      <c r="A10968" s="298"/>
      <c r="B10968" s="298"/>
      <c r="C10968" s="298"/>
      <c r="D10968" s="298"/>
      <c r="E10968" s="298"/>
      <c r="F10968" s="298"/>
      <c r="G10968" s="298"/>
      <c r="H10968" s="298"/>
      <c r="I10968" s="298"/>
      <c r="J10968" s="298" t="s">
        <v>12992</v>
      </c>
      <c r="K10968" s="298"/>
      <c r="L10968" s="298" t="s">
        <v>15327</v>
      </c>
    </row>
    <row r="10969" spans="1:12">
      <c r="A10969" s="414" t="s">
        <v>13056</v>
      </c>
      <c r="B10969" s="414"/>
      <c r="C10969" s="414"/>
      <c r="D10969" s="414"/>
      <c r="E10969" s="414"/>
      <c r="F10969" s="414"/>
      <c r="G10969" s="414"/>
      <c r="H10969" s="414"/>
      <c r="I10969" s="294"/>
      <c r="J10969" s="294"/>
      <c r="K10969" s="294"/>
      <c r="L10969" s="294"/>
    </row>
    <row r="10970" spans="1:12" ht="17.100000000000001" customHeight="1">
      <c r="A10970" s="294" t="s">
        <v>12978</v>
      </c>
      <c r="B10970" s="298" t="s">
        <v>12979</v>
      </c>
      <c r="C10970" s="294" t="s">
        <v>12980</v>
      </c>
      <c r="D10970" s="294" t="s">
        <v>12981</v>
      </c>
      <c r="E10970" s="299" t="s">
        <v>12982</v>
      </c>
      <c r="F10970" s="413" t="s">
        <v>12983</v>
      </c>
      <c r="G10970" s="413"/>
      <c r="H10970" s="413" t="s">
        <v>12984</v>
      </c>
      <c r="I10970" s="413"/>
      <c r="J10970" s="413" t="s">
        <v>12985</v>
      </c>
      <c r="K10970" s="413"/>
      <c r="L10970" s="413"/>
    </row>
    <row r="10971" spans="1:12" ht="24" customHeight="1">
      <c r="A10971" s="300" t="s">
        <v>12986</v>
      </c>
      <c r="B10971" s="301" t="s">
        <v>13057</v>
      </c>
      <c r="C10971" s="300" t="s">
        <v>9</v>
      </c>
      <c r="D10971" s="300" t="s">
        <v>12549</v>
      </c>
      <c r="E10971" s="302" t="s">
        <v>27</v>
      </c>
      <c r="F10971" s="423" t="s">
        <v>12948</v>
      </c>
      <c r="G10971" s="423"/>
      <c r="H10971" s="423">
        <v>0.49401630000000002</v>
      </c>
      <c r="I10971" s="423"/>
      <c r="J10971" s="424">
        <v>0.3211</v>
      </c>
      <c r="K10971" s="424"/>
      <c r="L10971" s="424"/>
    </row>
    <row r="10972" spans="1:12" ht="17.100000000000001" customHeight="1">
      <c r="A10972" s="298"/>
      <c r="B10972" s="298"/>
      <c r="C10972" s="298"/>
      <c r="D10972" s="298"/>
      <c r="E10972" s="298"/>
      <c r="F10972" s="298"/>
      <c r="G10972" s="298"/>
      <c r="H10972" s="298"/>
      <c r="I10972" s="298"/>
      <c r="J10972" s="298" t="s">
        <v>12992</v>
      </c>
      <c r="K10972" s="298"/>
      <c r="L10972" s="298" t="s">
        <v>13464</v>
      </c>
    </row>
    <row r="10973" spans="1:12">
      <c r="A10973" s="414" t="s">
        <v>13058</v>
      </c>
      <c r="B10973" s="414"/>
      <c r="C10973" s="414"/>
      <c r="D10973" s="414"/>
      <c r="E10973" s="414"/>
      <c r="F10973" s="414"/>
      <c r="G10973" s="414"/>
      <c r="H10973" s="414"/>
      <c r="I10973" s="294"/>
      <c r="J10973" s="294"/>
      <c r="K10973" s="294"/>
      <c r="L10973" s="294"/>
    </row>
    <row r="10974" spans="1:12" ht="17.100000000000001" customHeight="1">
      <c r="A10974" s="294" t="s">
        <v>12978</v>
      </c>
      <c r="B10974" s="298" t="s">
        <v>12979</v>
      </c>
      <c r="C10974" s="294" t="s">
        <v>12980</v>
      </c>
      <c r="D10974" s="294" t="s">
        <v>12981</v>
      </c>
      <c r="E10974" s="299" t="s">
        <v>12982</v>
      </c>
      <c r="F10974" s="413" t="s">
        <v>12983</v>
      </c>
      <c r="G10974" s="413"/>
      <c r="H10974" s="413" t="s">
        <v>12984</v>
      </c>
      <c r="I10974" s="413"/>
      <c r="J10974" s="413" t="s">
        <v>12985</v>
      </c>
      <c r="K10974" s="413"/>
      <c r="L10974" s="413"/>
    </row>
    <row r="10975" spans="1:12" ht="24" customHeight="1">
      <c r="A10975" s="300" t="s">
        <v>12986</v>
      </c>
      <c r="B10975" s="301" t="s">
        <v>13059</v>
      </c>
      <c r="C10975" s="300" t="s">
        <v>9</v>
      </c>
      <c r="D10975" s="300" t="s">
        <v>12535</v>
      </c>
      <c r="E10975" s="302" t="s">
        <v>27</v>
      </c>
      <c r="F10975" s="423" t="s">
        <v>12936</v>
      </c>
      <c r="G10975" s="423"/>
      <c r="H10975" s="423">
        <v>0.49401630000000002</v>
      </c>
      <c r="I10975" s="423"/>
      <c r="J10975" s="424">
        <v>2.47E-2</v>
      </c>
      <c r="K10975" s="424"/>
      <c r="L10975" s="424"/>
    </row>
    <row r="10976" spans="1:12" ht="17.100000000000001" customHeight="1">
      <c r="A10976" s="298"/>
      <c r="B10976" s="298"/>
      <c r="C10976" s="298"/>
      <c r="D10976" s="298"/>
      <c r="E10976" s="298"/>
      <c r="F10976" s="298"/>
      <c r="G10976" s="298"/>
      <c r="H10976" s="298"/>
      <c r="I10976" s="298"/>
      <c r="J10976" s="298" t="s">
        <v>12992</v>
      </c>
      <c r="K10976" s="298"/>
      <c r="L10976" s="298" t="s">
        <v>12909</v>
      </c>
    </row>
    <row r="10977" spans="1:12">
      <c r="A10977" s="414" t="s">
        <v>13060</v>
      </c>
      <c r="B10977" s="414"/>
      <c r="C10977" s="414"/>
      <c r="D10977" s="414"/>
      <c r="E10977" s="414"/>
      <c r="F10977" s="414"/>
      <c r="G10977" s="414"/>
      <c r="H10977" s="414"/>
      <c r="I10977" s="294"/>
      <c r="J10977" s="294"/>
      <c r="K10977" s="294"/>
      <c r="L10977" s="294"/>
    </row>
    <row r="10978" spans="1:12" ht="17.100000000000001" customHeight="1">
      <c r="A10978" s="294" t="s">
        <v>12978</v>
      </c>
      <c r="B10978" s="298" t="s">
        <v>12979</v>
      </c>
      <c r="C10978" s="294" t="s">
        <v>12980</v>
      </c>
      <c r="D10978" s="294" t="s">
        <v>12981</v>
      </c>
      <c r="E10978" s="299" t="s">
        <v>12982</v>
      </c>
      <c r="F10978" s="413" t="s">
        <v>12983</v>
      </c>
      <c r="G10978" s="413"/>
      <c r="H10978" s="413" t="s">
        <v>12984</v>
      </c>
      <c r="I10978" s="413"/>
      <c r="J10978" s="413" t="s">
        <v>12985</v>
      </c>
      <c r="K10978" s="413"/>
      <c r="L10978" s="413"/>
    </row>
    <row r="10979" spans="1:12" ht="24" customHeight="1">
      <c r="A10979" s="300" t="s">
        <v>12986</v>
      </c>
      <c r="B10979" s="301" t="s">
        <v>13061</v>
      </c>
      <c r="C10979" s="300" t="s">
        <v>9</v>
      </c>
      <c r="D10979" s="300" t="s">
        <v>12522</v>
      </c>
      <c r="E10979" s="302" t="s">
        <v>27</v>
      </c>
      <c r="F10979" s="423" t="s">
        <v>12964</v>
      </c>
      <c r="G10979" s="423"/>
      <c r="H10979" s="423">
        <v>0.49401630000000002</v>
      </c>
      <c r="I10979" s="423"/>
      <c r="J10979" s="424">
        <v>1.2499</v>
      </c>
      <c r="K10979" s="424"/>
      <c r="L10979" s="424"/>
    </row>
    <row r="10980" spans="1:12" ht="24" customHeight="1">
      <c r="A10980" s="300" t="s">
        <v>12986</v>
      </c>
      <c r="B10980" s="301" t="s">
        <v>13062</v>
      </c>
      <c r="C10980" s="300" t="s">
        <v>9</v>
      </c>
      <c r="D10980" s="300" t="s">
        <v>12527</v>
      </c>
      <c r="E10980" s="302" t="s">
        <v>27</v>
      </c>
      <c r="F10980" s="423" t="s">
        <v>13063</v>
      </c>
      <c r="G10980" s="423"/>
      <c r="H10980" s="423">
        <v>0.49401630000000002</v>
      </c>
      <c r="I10980" s="423"/>
      <c r="J10980" s="424">
        <v>0.16800000000000001</v>
      </c>
      <c r="K10980" s="424"/>
      <c r="L10980" s="424"/>
    </row>
    <row r="10981" spans="1:12" ht="17.100000000000001" customHeight="1">
      <c r="A10981" s="298"/>
      <c r="B10981" s="298"/>
      <c r="C10981" s="298"/>
      <c r="D10981" s="298"/>
      <c r="E10981" s="298"/>
      <c r="F10981" s="298"/>
      <c r="G10981" s="298"/>
      <c r="H10981" s="298"/>
      <c r="I10981" s="298"/>
      <c r="J10981" s="298" t="s">
        <v>12992</v>
      </c>
      <c r="K10981" s="298"/>
      <c r="L10981" s="298" t="s">
        <v>14731</v>
      </c>
    </row>
    <row r="10982" spans="1:12" ht="17.100000000000001" customHeight="1">
      <c r="A10982" s="294" t="s">
        <v>13014</v>
      </c>
      <c r="B10982" s="294"/>
      <c r="C10982" s="294"/>
      <c r="D10982" s="294"/>
      <c r="E10982" s="294"/>
      <c r="F10982" s="294"/>
      <c r="G10982" s="294"/>
      <c r="H10982" s="294"/>
      <c r="I10982" s="294"/>
      <c r="J10982" s="294"/>
      <c r="K10982" s="294"/>
      <c r="L10982" s="294"/>
    </row>
    <row r="10983" spans="1:12" ht="17.100000000000001" customHeight="1">
      <c r="A10983" s="298"/>
      <c r="B10983" s="298"/>
      <c r="C10983" s="298"/>
      <c r="D10983" s="298"/>
      <c r="E10983" s="298"/>
      <c r="F10983" s="298"/>
      <c r="G10983" s="298"/>
      <c r="H10983" s="298"/>
      <c r="I10983" s="298"/>
      <c r="J10983" s="298" t="s">
        <v>13015</v>
      </c>
      <c r="K10983" s="298"/>
      <c r="L10983" s="298" t="s">
        <v>15328</v>
      </c>
    </row>
    <row r="10984" spans="1:12" ht="17.100000000000001" customHeight="1">
      <c r="A10984" s="298"/>
      <c r="B10984" s="298"/>
      <c r="C10984" s="298"/>
      <c r="D10984" s="298"/>
      <c r="E10984" s="298"/>
      <c r="F10984" s="298"/>
      <c r="G10984" s="298"/>
      <c r="H10984" s="298"/>
      <c r="I10984" s="298"/>
      <c r="J10984" s="298" t="s">
        <v>13017</v>
      </c>
      <c r="K10984" s="298" t="s">
        <v>13018</v>
      </c>
      <c r="L10984" s="298" t="s">
        <v>15233</v>
      </c>
    </row>
    <row r="10985" spans="1:12" ht="17.100000000000001" customHeight="1">
      <c r="A10985" s="298"/>
      <c r="B10985" s="298"/>
      <c r="C10985" s="298"/>
      <c r="D10985" s="298"/>
      <c r="E10985" s="298"/>
      <c r="F10985" s="298"/>
      <c r="G10985" s="298"/>
      <c r="H10985" s="298"/>
      <c r="I10985" s="298"/>
      <c r="J10985" s="298" t="s">
        <v>13020</v>
      </c>
      <c r="K10985" s="298"/>
      <c r="L10985" s="298" t="s">
        <v>15329</v>
      </c>
    </row>
    <row r="10986" spans="1:12" ht="17.100000000000001" customHeight="1">
      <c r="A10986" s="298"/>
      <c r="B10986" s="298"/>
      <c r="C10986" s="298"/>
      <c r="D10986" s="298"/>
      <c r="E10986" s="298"/>
      <c r="F10986" s="298"/>
      <c r="G10986" s="298"/>
      <c r="H10986" s="298"/>
      <c r="I10986" s="298"/>
      <c r="J10986" s="298" t="s">
        <v>13022</v>
      </c>
      <c r="K10986" s="298" t="s">
        <v>12974</v>
      </c>
      <c r="L10986" s="298" t="s">
        <v>15330</v>
      </c>
    </row>
    <row r="10987" spans="1:12" ht="17.100000000000001" customHeight="1">
      <c r="A10987" s="298"/>
      <c r="B10987" s="298"/>
      <c r="C10987" s="298"/>
      <c r="D10987" s="298"/>
      <c r="E10987" s="298"/>
      <c r="F10987" s="298"/>
      <c r="G10987" s="298"/>
      <c r="H10987" s="298"/>
      <c r="I10987" s="298"/>
      <c r="J10987" s="298" t="s">
        <v>13024</v>
      </c>
      <c r="K10987" s="298"/>
      <c r="L10987" s="298" t="s">
        <v>15331</v>
      </c>
    </row>
    <row r="10988" spans="1:12" ht="30" customHeight="1">
      <c r="A10988" s="299"/>
      <c r="B10988" s="299"/>
      <c r="C10988" s="299"/>
      <c r="D10988" s="299"/>
      <c r="E10988" s="299"/>
      <c r="F10988" s="299"/>
      <c r="G10988" s="299"/>
      <c r="H10988" s="299"/>
      <c r="I10988" s="299"/>
      <c r="J10988" s="299"/>
      <c r="K10988" s="299"/>
      <c r="L10988" s="299"/>
    </row>
    <row r="10989" spans="1:12" ht="48" customHeight="1">
      <c r="A10989" s="295" t="s">
        <v>15332</v>
      </c>
      <c r="B10989" s="296" t="s">
        <v>15333</v>
      </c>
      <c r="C10989" s="295" t="s">
        <v>9</v>
      </c>
      <c r="D10989" s="295" t="s">
        <v>2674</v>
      </c>
      <c r="E10989" s="297" t="s">
        <v>51</v>
      </c>
      <c r="F10989" s="296"/>
      <c r="G10989" s="296"/>
      <c r="H10989" s="296"/>
      <c r="I10989" s="296"/>
      <c r="J10989" s="296"/>
      <c r="K10989" s="296"/>
      <c r="L10989" s="296"/>
    </row>
    <row r="10990" spans="1:12">
      <c r="A10990" s="414" t="s">
        <v>12977</v>
      </c>
      <c r="B10990" s="414"/>
      <c r="C10990" s="414"/>
      <c r="D10990" s="414"/>
      <c r="E10990" s="414"/>
      <c r="F10990" s="414"/>
      <c r="G10990" s="414"/>
      <c r="H10990" s="414"/>
      <c r="I10990" s="294"/>
      <c r="J10990" s="294"/>
      <c r="K10990" s="294"/>
      <c r="L10990" s="294"/>
    </row>
    <row r="10991" spans="1:12" ht="17.100000000000001" customHeight="1">
      <c r="A10991" s="294" t="s">
        <v>12978</v>
      </c>
      <c r="B10991" s="298" t="s">
        <v>12979</v>
      </c>
      <c r="C10991" s="294" t="s">
        <v>12980</v>
      </c>
      <c r="D10991" s="294" t="s">
        <v>12981</v>
      </c>
      <c r="E10991" s="299" t="s">
        <v>12982</v>
      </c>
      <c r="F10991" s="413" t="s">
        <v>12983</v>
      </c>
      <c r="G10991" s="413"/>
      <c r="H10991" s="413" t="s">
        <v>12984</v>
      </c>
      <c r="I10991" s="413"/>
      <c r="J10991" s="413" t="s">
        <v>12985</v>
      </c>
      <c r="K10991" s="413"/>
      <c r="L10991" s="413"/>
    </row>
    <row r="10992" spans="1:12" ht="24" customHeight="1">
      <c r="A10992" s="300" t="s">
        <v>12986</v>
      </c>
      <c r="B10992" s="301" t="s">
        <v>13085</v>
      </c>
      <c r="C10992" s="300" t="s">
        <v>9</v>
      </c>
      <c r="D10992" s="300" t="s">
        <v>7909</v>
      </c>
      <c r="E10992" s="302" t="s">
        <v>51</v>
      </c>
      <c r="F10992" s="423" t="s">
        <v>13086</v>
      </c>
      <c r="G10992" s="423"/>
      <c r="H10992" s="423">
        <v>1.403E-4</v>
      </c>
      <c r="I10992" s="423"/>
      <c r="J10992" s="424">
        <v>1.46E-2</v>
      </c>
      <c r="K10992" s="424"/>
      <c r="L10992" s="424"/>
    </row>
    <row r="10993" spans="1:12" ht="24" customHeight="1">
      <c r="A10993" s="300" t="s">
        <v>12986</v>
      </c>
      <c r="B10993" s="301" t="s">
        <v>13087</v>
      </c>
      <c r="C10993" s="300" t="s">
        <v>9</v>
      </c>
      <c r="D10993" s="300" t="s">
        <v>8873</v>
      </c>
      <c r="E10993" s="302" t="s">
        <v>51</v>
      </c>
      <c r="F10993" s="423" t="s">
        <v>13088</v>
      </c>
      <c r="G10993" s="423"/>
      <c r="H10993" s="423">
        <v>1.34E-5</v>
      </c>
      <c r="I10993" s="423"/>
      <c r="J10993" s="424">
        <v>1.17E-2</v>
      </c>
      <c r="K10993" s="424"/>
      <c r="L10993" s="424"/>
    </row>
    <row r="10994" spans="1:12" ht="48" customHeight="1">
      <c r="A10994" s="300" t="s">
        <v>12986</v>
      </c>
      <c r="B10994" s="301" t="s">
        <v>13089</v>
      </c>
      <c r="C10994" s="300" t="s">
        <v>9</v>
      </c>
      <c r="D10994" s="300" t="s">
        <v>9227</v>
      </c>
      <c r="E10994" s="302" t="s">
        <v>51</v>
      </c>
      <c r="F10994" s="423" t="s">
        <v>13090</v>
      </c>
      <c r="G10994" s="423"/>
      <c r="H10994" s="423">
        <v>9.5000000000000005E-6</v>
      </c>
      <c r="I10994" s="423"/>
      <c r="J10994" s="424">
        <v>1.2699999999999999E-2</v>
      </c>
      <c r="K10994" s="424"/>
      <c r="L10994" s="424"/>
    </row>
    <row r="10995" spans="1:12" ht="24" customHeight="1">
      <c r="A10995" s="300" t="s">
        <v>12986</v>
      </c>
      <c r="B10995" s="301" t="s">
        <v>13091</v>
      </c>
      <c r="C10995" s="300" t="s">
        <v>9</v>
      </c>
      <c r="D10995" s="300" t="s">
        <v>9580</v>
      </c>
      <c r="E10995" s="302" t="s">
        <v>51</v>
      </c>
      <c r="F10995" s="423" t="s">
        <v>13092</v>
      </c>
      <c r="G10995" s="423"/>
      <c r="H10995" s="423">
        <v>9.3000000000000007E-6</v>
      </c>
      <c r="I10995" s="423"/>
      <c r="J10995" s="424">
        <v>8.3000000000000001E-3</v>
      </c>
      <c r="K10995" s="424"/>
      <c r="L10995" s="424"/>
    </row>
    <row r="10996" spans="1:12" ht="24" customHeight="1">
      <c r="A10996" s="300" t="s">
        <v>12986</v>
      </c>
      <c r="B10996" s="301" t="s">
        <v>12987</v>
      </c>
      <c r="C10996" s="300" t="s">
        <v>9</v>
      </c>
      <c r="D10996" s="300" t="s">
        <v>9831</v>
      </c>
      <c r="E10996" s="302" t="s">
        <v>12988</v>
      </c>
      <c r="F10996" s="423" t="s">
        <v>12989</v>
      </c>
      <c r="G10996" s="423"/>
      <c r="H10996" s="423">
        <v>3.2496999999999999E-3</v>
      </c>
      <c r="I10996" s="423"/>
      <c r="J10996" s="424">
        <v>3.2899999999999999E-2</v>
      </c>
      <c r="K10996" s="424"/>
      <c r="L10996" s="424"/>
    </row>
    <row r="10997" spans="1:12" ht="36" customHeight="1">
      <c r="A10997" s="300" t="s">
        <v>12986</v>
      </c>
      <c r="B10997" s="301" t="s">
        <v>12990</v>
      </c>
      <c r="C10997" s="300" t="s">
        <v>9</v>
      </c>
      <c r="D10997" s="300" t="s">
        <v>11426</v>
      </c>
      <c r="E10997" s="302" t="s">
        <v>51</v>
      </c>
      <c r="F10997" s="423" t="s">
        <v>12991</v>
      </c>
      <c r="G10997" s="423"/>
      <c r="H10997" s="423">
        <v>1.7029999999999999E-4</v>
      </c>
      <c r="I10997" s="423"/>
      <c r="J10997" s="424">
        <v>2.2499999999999999E-2</v>
      </c>
      <c r="K10997" s="424"/>
      <c r="L10997" s="424"/>
    </row>
    <row r="10998" spans="1:12" ht="17.100000000000001" customHeight="1">
      <c r="A10998" s="298"/>
      <c r="B10998" s="298"/>
      <c r="C10998" s="298"/>
      <c r="D10998" s="298"/>
      <c r="E10998" s="298"/>
      <c r="F10998" s="298"/>
      <c r="G10998" s="298"/>
      <c r="H10998" s="298"/>
      <c r="I10998" s="298"/>
      <c r="J10998" s="298" t="s">
        <v>12992</v>
      </c>
      <c r="K10998" s="298"/>
      <c r="L10998" s="298" t="s">
        <v>13119</v>
      </c>
    </row>
    <row r="10999" spans="1:12">
      <c r="A10999" s="414" t="s">
        <v>12994</v>
      </c>
      <c r="B10999" s="414"/>
      <c r="C10999" s="414"/>
      <c r="D10999" s="414"/>
      <c r="E10999" s="414"/>
      <c r="F10999" s="414"/>
      <c r="G10999" s="414"/>
      <c r="H10999" s="414"/>
      <c r="I10999" s="294"/>
      <c r="J10999" s="294"/>
      <c r="K10999" s="294"/>
      <c r="L10999" s="294"/>
    </row>
    <row r="11000" spans="1:12" ht="17.100000000000001" customHeight="1">
      <c r="A11000" s="294" t="s">
        <v>12978</v>
      </c>
      <c r="B11000" s="298" t="s">
        <v>12979</v>
      </c>
      <c r="C11000" s="294" t="s">
        <v>12980</v>
      </c>
      <c r="D11000" s="294" t="s">
        <v>12981</v>
      </c>
      <c r="E11000" s="299" t="s">
        <v>12982</v>
      </c>
      <c r="F11000" s="413" t="s">
        <v>12983</v>
      </c>
      <c r="G11000" s="413"/>
      <c r="H11000" s="413" t="s">
        <v>12984</v>
      </c>
      <c r="I11000" s="413"/>
      <c r="J11000" s="413" t="s">
        <v>12985</v>
      </c>
      <c r="K11000" s="413"/>
      <c r="L11000" s="413"/>
    </row>
    <row r="11001" spans="1:12" ht="24" customHeight="1">
      <c r="A11001" s="300" t="s">
        <v>12986</v>
      </c>
      <c r="B11001" s="301" t="s">
        <v>13193</v>
      </c>
      <c r="C11001" s="300" t="s">
        <v>9</v>
      </c>
      <c r="D11001" s="300" t="s">
        <v>7200</v>
      </c>
      <c r="E11001" s="302" t="s">
        <v>27</v>
      </c>
      <c r="F11001" s="423" t="s">
        <v>13194</v>
      </c>
      <c r="G11001" s="423"/>
      <c r="H11001" s="423">
        <v>0.12145739999999999</v>
      </c>
      <c r="I11001" s="423"/>
      <c r="J11001" s="424">
        <v>0.61819999999999997</v>
      </c>
      <c r="K11001" s="424"/>
      <c r="L11001" s="424"/>
    </row>
    <row r="11002" spans="1:12" ht="24" customHeight="1">
      <c r="A11002" s="300" t="s">
        <v>12986</v>
      </c>
      <c r="B11002" s="301" t="s">
        <v>13195</v>
      </c>
      <c r="C11002" s="300" t="s">
        <v>9</v>
      </c>
      <c r="D11002" s="300" t="s">
        <v>8821</v>
      </c>
      <c r="E11002" s="302" t="s">
        <v>27</v>
      </c>
      <c r="F11002" s="423" t="s">
        <v>13196</v>
      </c>
      <c r="G11002" s="423"/>
      <c r="H11002" s="423">
        <v>0.12145739999999999</v>
      </c>
      <c r="I11002" s="423"/>
      <c r="J11002" s="424">
        <v>0.87329999999999997</v>
      </c>
      <c r="K11002" s="424"/>
      <c r="L11002" s="424"/>
    </row>
    <row r="11003" spans="1:12" ht="17.100000000000001" customHeight="1">
      <c r="A11003" s="298"/>
      <c r="B11003" s="298"/>
      <c r="C11003" s="298"/>
      <c r="D11003" s="298"/>
      <c r="E11003" s="298"/>
      <c r="F11003" s="298"/>
      <c r="G11003" s="298"/>
      <c r="H11003" s="298"/>
      <c r="I11003" s="298"/>
      <c r="J11003" s="298" t="s">
        <v>12992</v>
      </c>
      <c r="K11003" s="298"/>
      <c r="L11003" s="298" t="s">
        <v>15334</v>
      </c>
    </row>
    <row r="11004" spans="1:12">
      <c r="A11004" s="414" t="s">
        <v>12998</v>
      </c>
      <c r="B11004" s="414"/>
      <c r="C11004" s="414"/>
      <c r="D11004" s="414"/>
      <c r="E11004" s="414"/>
      <c r="F11004" s="414"/>
      <c r="G11004" s="414"/>
      <c r="H11004" s="414"/>
      <c r="I11004" s="294"/>
      <c r="J11004" s="294"/>
      <c r="K11004" s="294"/>
      <c r="L11004" s="294"/>
    </row>
    <row r="11005" spans="1:12" ht="17.100000000000001" customHeight="1">
      <c r="A11005" s="294" t="s">
        <v>12978</v>
      </c>
      <c r="B11005" s="298" t="s">
        <v>12979</v>
      </c>
      <c r="C11005" s="294" t="s">
        <v>12980</v>
      </c>
      <c r="D11005" s="294" t="s">
        <v>12981</v>
      </c>
      <c r="E11005" s="299" t="s">
        <v>12982</v>
      </c>
      <c r="F11005" s="413" t="s">
        <v>12983</v>
      </c>
      <c r="G11005" s="413"/>
      <c r="H11005" s="413" t="s">
        <v>12984</v>
      </c>
      <c r="I11005" s="413"/>
      <c r="J11005" s="413" t="s">
        <v>12985</v>
      </c>
      <c r="K11005" s="413"/>
      <c r="L11005" s="413"/>
    </row>
    <row r="11006" spans="1:12" ht="36" customHeight="1">
      <c r="A11006" s="300" t="s">
        <v>12986</v>
      </c>
      <c r="B11006" s="301" t="s">
        <v>13371</v>
      </c>
      <c r="C11006" s="300" t="s">
        <v>9</v>
      </c>
      <c r="D11006" s="300" t="s">
        <v>10264</v>
      </c>
      <c r="E11006" s="302" t="s">
        <v>51</v>
      </c>
      <c r="F11006" s="423" t="s">
        <v>13372</v>
      </c>
      <c r="G11006" s="423"/>
      <c r="H11006" s="423">
        <v>4.5999999999999999E-2</v>
      </c>
      <c r="I11006" s="423"/>
      <c r="J11006" s="424">
        <v>0.83</v>
      </c>
      <c r="K11006" s="424"/>
      <c r="L11006" s="424"/>
    </row>
    <row r="11007" spans="1:12" ht="24" customHeight="1">
      <c r="A11007" s="300" t="s">
        <v>12986</v>
      </c>
      <c r="B11007" s="301" t="s">
        <v>13373</v>
      </c>
      <c r="C11007" s="300" t="s">
        <v>9</v>
      </c>
      <c r="D11007" s="300" t="s">
        <v>7016</v>
      </c>
      <c r="E11007" s="302" t="s">
        <v>51</v>
      </c>
      <c r="F11007" s="423" t="s">
        <v>13374</v>
      </c>
      <c r="G11007" s="423"/>
      <c r="H11007" s="423">
        <v>1</v>
      </c>
      <c r="I11007" s="423"/>
      <c r="J11007" s="424">
        <v>2.4900000000000002</v>
      </c>
      <c r="K11007" s="424"/>
      <c r="L11007" s="424"/>
    </row>
    <row r="11008" spans="1:12" ht="24" customHeight="1">
      <c r="A11008" s="300" t="s">
        <v>12986</v>
      </c>
      <c r="B11008" s="301" t="s">
        <v>15335</v>
      </c>
      <c r="C11008" s="300" t="s">
        <v>9</v>
      </c>
      <c r="D11008" s="300" t="s">
        <v>9341</v>
      </c>
      <c r="E11008" s="302" t="s">
        <v>51</v>
      </c>
      <c r="F11008" s="423" t="s">
        <v>15336</v>
      </c>
      <c r="G11008" s="423"/>
      <c r="H11008" s="423">
        <v>1</v>
      </c>
      <c r="I11008" s="423"/>
      <c r="J11008" s="424">
        <v>4.7</v>
      </c>
      <c r="K11008" s="424"/>
      <c r="L11008" s="424"/>
    </row>
    <row r="11009" spans="1:12" ht="24" customHeight="1">
      <c r="A11009" s="300" t="s">
        <v>12986</v>
      </c>
      <c r="B11009" s="301" t="s">
        <v>13099</v>
      </c>
      <c r="C11009" s="300" t="s">
        <v>9</v>
      </c>
      <c r="D11009" s="300" t="s">
        <v>7224</v>
      </c>
      <c r="E11009" s="302" t="s">
        <v>51</v>
      </c>
      <c r="F11009" s="423" t="s">
        <v>13100</v>
      </c>
      <c r="G11009" s="423"/>
      <c r="H11009" s="423">
        <v>1.6586000000000001E-3</v>
      </c>
      <c r="I11009" s="423"/>
      <c r="J11009" s="424">
        <v>1.52E-2</v>
      </c>
      <c r="K11009" s="424"/>
      <c r="L11009" s="424"/>
    </row>
    <row r="11010" spans="1:12" ht="24" customHeight="1">
      <c r="A11010" s="300" t="s">
        <v>12986</v>
      </c>
      <c r="B11010" s="301" t="s">
        <v>13101</v>
      </c>
      <c r="C11010" s="300" t="s">
        <v>9</v>
      </c>
      <c r="D11010" s="300" t="s">
        <v>7359</v>
      </c>
      <c r="E11010" s="302" t="s">
        <v>51</v>
      </c>
      <c r="F11010" s="423" t="s">
        <v>13102</v>
      </c>
      <c r="G11010" s="423"/>
      <c r="H11010" s="423">
        <v>5.3600000000000002E-5</v>
      </c>
      <c r="I11010" s="423"/>
      <c r="J11010" s="424">
        <v>6.8999999999999999E-3</v>
      </c>
      <c r="K11010" s="424"/>
      <c r="L11010" s="424"/>
    </row>
    <row r="11011" spans="1:12" ht="24" customHeight="1">
      <c r="A11011" s="300" t="s">
        <v>12986</v>
      </c>
      <c r="B11011" s="301" t="s">
        <v>13103</v>
      </c>
      <c r="C11011" s="300" t="s">
        <v>9</v>
      </c>
      <c r="D11011" s="300" t="s">
        <v>8851</v>
      </c>
      <c r="E11011" s="302" t="s">
        <v>51</v>
      </c>
      <c r="F11011" s="423" t="s">
        <v>13104</v>
      </c>
      <c r="G11011" s="423"/>
      <c r="H11011" s="423">
        <v>4.2799999999999997E-5</v>
      </c>
      <c r="I11011" s="423"/>
      <c r="J11011" s="424">
        <v>8.3000000000000001E-3</v>
      </c>
      <c r="K11011" s="424"/>
      <c r="L11011" s="424"/>
    </row>
    <row r="11012" spans="1:12" ht="24" customHeight="1">
      <c r="A11012" s="300" t="s">
        <v>12986</v>
      </c>
      <c r="B11012" s="301" t="s">
        <v>13105</v>
      </c>
      <c r="C11012" s="300" t="s">
        <v>9</v>
      </c>
      <c r="D11012" s="300" t="s">
        <v>8852</v>
      </c>
      <c r="E11012" s="302" t="s">
        <v>51</v>
      </c>
      <c r="F11012" s="423" t="s">
        <v>13106</v>
      </c>
      <c r="G11012" s="423"/>
      <c r="H11012" s="423">
        <v>9.3000000000000007E-6</v>
      </c>
      <c r="I11012" s="423"/>
      <c r="J11012" s="424">
        <v>5.1000000000000004E-3</v>
      </c>
      <c r="K11012" s="424"/>
      <c r="L11012" s="424"/>
    </row>
    <row r="11013" spans="1:12" ht="24" customHeight="1">
      <c r="A11013" s="300" t="s">
        <v>12986</v>
      </c>
      <c r="B11013" s="301" t="s">
        <v>13107</v>
      </c>
      <c r="C11013" s="300" t="s">
        <v>9</v>
      </c>
      <c r="D11013" s="300" t="s">
        <v>9000</v>
      </c>
      <c r="E11013" s="302" t="s">
        <v>51</v>
      </c>
      <c r="F11013" s="423" t="s">
        <v>13108</v>
      </c>
      <c r="G11013" s="423"/>
      <c r="H11013" s="423">
        <v>1.8879000000000001E-3</v>
      </c>
      <c r="I11013" s="423"/>
      <c r="J11013" s="424">
        <v>1.2800000000000001E-2</v>
      </c>
      <c r="K11013" s="424"/>
      <c r="L11013" s="424"/>
    </row>
    <row r="11014" spans="1:12" ht="24" customHeight="1">
      <c r="A11014" s="300" t="s">
        <v>12986</v>
      </c>
      <c r="B11014" s="301" t="s">
        <v>13109</v>
      </c>
      <c r="C11014" s="300" t="s">
        <v>9</v>
      </c>
      <c r="D11014" s="300" t="s">
        <v>9574</v>
      </c>
      <c r="E11014" s="302" t="s">
        <v>51</v>
      </c>
      <c r="F11014" s="423" t="s">
        <v>13110</v>
      </c>
      <c r="G11014" s="423"/>
      <c r="H11014" s="423">
        <v>5.9860000000000002E-4</v>
      </c>
      <c r="I11014" s="423"/>
      <c r="J11014" s="424">
        <v>5.3E-3</v>
      </c>
      <c r="K11014" s="424"/>
      <c r="L11014" s="424"/>
    </row>
    <row r="11015" spans="1:12" ht="24" customHeight="1">
      <c r="A11015" s="300" t="s">
        <v>12986</v>
      </c>
      <c r="B11015" s="301" t="s">
        <v>13111</v>
      </c>
      <c r="C11015" s="300" t="s">
        <v>9</v>
      </c>
      <c r="D11015" s="300" t="s">
        <v>10714</v>
      </c>
      <c r="E11015" s="302" t="s">
        <v>93</v>
      </c>
      <c r="F11015" s="423" t="s">
        <v>13112</v>
      </c>
      <c r="G11015" s="423"/>
      <c r="H11015" s="423">
        <v>3.146E-4</v>
      </c>
      <c r="I11015" s="423"/>
      <c r="J11015" s="424">
        <v>4.7999999999999996E-3</v>
      </c>
      <c r="K11015" s="424"/>
      <c r="L11015" s="424"/>
    </row>
    <row r="11016" spans="1:12" ht="24" customHeight="1">
      <c r="A11016" s="300" t="s">
        <v>12986</v>
      </c>
      <c r="B11016" s="301" t="s">
        <v>13113</v>
      </c>
      <c r="C11016" s="300" t="s">
        <v>9</v>
      </c>
      <c r="D11016" s="300" t="s">
        <v>10809</v>
      </c>
      <c r="E11016" s="302" t="s">
        <v>51</v>
      </c>
      <c r="F11016" s="423" t="s">
        <v>13114</v>
      </c>
      <c r="G11016" s="423"/>
      <c r="H11016" s="423">
        <v>3.146E-4</v>
      </c>
      <c r="I11016" s="423"/>
      <c r="J11016" s="424">
        <v>3.8E-3</v>
      </c>
      <c r="K11016" s="424"/>
      <c r="L11016" s="424"/>
    </row>
    <row r="11017" spans="1:12" ht="24" customHeight="1">
      <c r="A11017" s="300" t="s">
        <v>12986</v>
      </c>
      <c r="B11017" s="301" t="s">
        <v>13115</v>
      </c>
      <c r="C11017" s="300" t="s">
        <v>9</v>
      </c>
      <c r="D11017" s="300" t="s">
        <v>10810</v>
      </c>
      <c r="E11017" s="302" t="s">
        <v>51</v>
      </c>
      <c r="F11017" s="423" t="s">
        <v>13116</v>
      </c>
      <c r="G11017" s="423"/>
      <c r="H11017" s="423">
        <v>3.146E-4</v>
      </c>
      <c r="I11017" s="423"/>
      <c r="J11017" s="424">
        <v>8.3999999999999995E-3</v>
      </c>
      <c r="K11017" s="424"/>
      <c r="L11017" s="424"/>
    </row>
    <row r="11018" spans="1:12" ht="24" customHeight="1">
      <c r="A11018" s="300" t="s">
        <v>12986</v>
      </c>
      <c r="B11018" s="301" t="s">
        <v>13117</v>
      </c>
      <c r="C11018" s="300" t="s">
        <v>9</v>
      </c>
      <c r="D11018" s="300" t="s">
        <v>10837</v>
      </c>
      <c r="E11018" s="302" t="s">
        <v>51</v>
      </c>
      <c r="F11018" s="423" t="s">
        <v>13118</v>
      </c>
      <c r="G11018" s="423"/>
      <c r="H11018" s="423">
        <v>1.06E-5</v>
      </c>
      <c r="I11018" s="423"/>
      <c r="J11018" s="424">
        <v>4.7000000000000002E-3</v>
      </c>
      <c r="K11018" s="424"/>
      <c r="L11018" s="424"/>
    </row>
    <row r="11019" spans="1:12" ht="24" customHeight="1">
      <c r="A11019" s="300" t="s">
        <v>12986</v>
      </c>
      <c r="B11019" s="301" t="s">
        <v>13003</v>
      </c>
      <c r="C11019" s="300" t="s">
        <v>9</v>
      </c>
      <c r="D11019" s="300" t="s">
        <v>7216</v>
      </c>
      <c r="E11019" s="302" t="s">
        <v>51</v>
      </c>
      <c r="F11019" s="423" t="s">
        <v>13004</v>
      </c>
      <c r="G11019" s="423"/>
      <c r="H11019" s="423">
        <v>6.3009999999999997E-4</v>
      </c>
      <c r="I11019" s="423"/>
      <c r="J11019" s="424">
        <v>2.1100000000000001E-2</v>
      </c>
      <c r="K11019" s="424"/>
      <c r="L11019" s="424"/>
    </row>
    <row r="11020" spans="1:12" ht="24" customHeight="1">
      <c r="A11020" s="300" t="s">
        <v>12986</v>
      </c>
      <c r="B11020" s="301" t="s">
        <v>13005</v>
      </c>
      <c r="C11020" s="300" t="s">
        <v>9</v>
      </c>
      <c r="D11020" s="300" t="s">
        <v>7393</v>
      </c>
      <c r="E11020" s="302" t="s">
        <v>12988</v>
      </c>
      <c r="F11020" s="423" t="s">
        <v>13006</v>
      </c>
      <c r="G11020" s="423"/>
      <c r="H11020" s="423">
        <v>3.79E-4</v>
      </c>
      <c r="I11020" s="423"/>
      <c r="J11020" s="424">
        <v>2.0500000000000001E-2</v>
      </c>
      <c r="K11020" s="424"/>
      <c r="L11020" s="424"/>
    </row>
    <row r="11021" spans="1:12" ht="24" customHeight="1">
      <c r="A11021" s="300" t="s">
        <v>12986</v>
      </c>
      <c r="B11021" s="301" t="s">
        <v>13007</v>
      </c>
      <c r="C11021" s="300" t="s">
        <v>9</v>
      </c>
      <c r="D11021" s="300" t="s">
        <v>10619</v>
      </c>
      <c r="E11021" s="302" t="s">
        <v>51</v>
      </c>
      <c r="F11021" s="423" t="s">
        <v>13008</v>
      </c>
      <c r="G11021" s="423"/>
      <c r="H11021" s="423">
        <v>2.9409999999999999E-4</v>
      </c>
      <c r="I11021" s="423"/>
      <c r="J11021" s="424">
        <v>5.62E-2</v>
      </c>
      <c r="K11021" s="424"/>
      <c r="L11021" s="424"/>
    </row>
    <row r="11022" spans="1:12" ht="24" customHeight="1">
      <c r="A11022" s="300" t="s">
        <v>12986</v>
      </c>
      <c r="B11022" s="301" t="s">
        <v>13009</v>
      </c>
      <c r="C11022" s="300" t="s">
        <v>9</v>
      </c>
      <c r="D11022" s="300" t="s">
        <v>10769</v>
      </c>
      <c r="E11022" s="302" t="s">
        <v>51</v>
      </c>
      <c r="F11022" s="423" t="s">
        <v>13010</v>
      </c>
      <c r="G11022" s="423"/>
      <c r="H11022" s="423">
        <v>2.6436600000000001E-2</v>
      </c>
      <c r="I11022" s="423"/>
      <c r="J11022" s="424">
        <v>3.3300000000000003E-2</v>
      </c>
      <c r="K11022" s="424"/>
      <c r="L11022" s="424"/>
    </row>
    <row r="11023" spans="1:12" ht="24" customHeight="1">
      <c r="A11023" s="300" t="s">
        <v>12986</v>
      </c>
      <c r="B11023" s="301" t="s">
        <v>13011</v>
      </c>
      <c r="C11023" s="300" t="s">
        <v>9</v>
      </c>
      <c r="D11023" s="300" t="s">
        <v>10929</v>
      </c>
      <c r="E11023" s="302" t="s">
        <v>51</v>
      </c>
      <c r="F11023" s="423" t="s">
        <v>13012</v>
      </c>
      <c r="G11023" s="423"/>
      <c r="H11023" s="423">
        <v>2.5490000000000002E-4</v>
      </c>
      <c r="I11023" s="423"/>
      <c r="J11023" s="424">
        <v>3.8399999999999997E-2</v>
      </c>
      <c r="K11023" s="424"/>
      <c r="L11023" s="424"/>
    </row>
    <row r="11024" spans="1:12" ht="17.100000000000001" customHeight="1">
      <c r="A11024" s="298"/>
      <c r="B11024" s="298"/>
      <c r="C11024" s="298"/>
      <c r="D11024" s="298"/>
      <c r="E11024" s="298"/>
      <c r="F11024" s="298"/>
      <c r="G11024" s="298"/>
      <c r="H11024" s="298"/>
      <c r="I11024" s="298"/>
      <c r="J11024" s="298" t="s">
        <v>12992</v>
      </c>
      <c r="K11024" s="298"/>
      <c r="L11024" s="298" t="s">
        <v>15337</v>
      </c>
    </row>
    <row r="11025" spans="1:12">
      <c r="A11025" s="414" t="s">
        <v>13056</v>
      </c>
      <c r="B11025" s="414"/>
      <c r="C11025" s="414"/>
      <c r="D11025" s="414"/>
      <c r="E11025" s="414"/>
      <c r="F11025" s="414"/>
      <c r="G11025" s="414"/>
      <c r="H11025" s="414"/>
      <c r="I11025" s="294"/>
      <c r="J11025" s="294"/>
      <c r="K11025" s="294"/>
      <c r="L11025" s="294"/>
    </row>
    <row r="11026" spans="1:12" ht="17.100000000000001" customHeight="1">
      <c r="A11026" s="294" t="s">
        <v>12978</v>
      </c>
      <c r="B11026" s="298" t="s">
        <v>12979</v>
      </c>
      <c r="C11026" s="294" t="s">
        <v>12980</v>
      </c>
      <c r="D11026" s="294" t="s">
        <v>12981</v>
      </c>
      <c r="E11026" s="299" t="s">
        <v>12982</v>
      </c>
      <c r="F11026" s="413" t="s">
        <v>12983</v>
      </c>
      <c r="G11026" s="413"/>
      <c r="H11026" s="413" t="s">
        <v>12984</v>
      </c>
      <c r="I11026" s="413"/>
      <c r="J11026" s="413" t="s">
        <v>12985</v>
      </c>
      <c r="K11026" s="413"/>
      <c r="L11026" s="413"/>
    </row>
    <row r="11027" spans="1:12" ht="24" customHeight="1">
      <c r="A11027" s="300" t="s">
        <v>12986</v>
      </c>
      <c r="B11027" s="301" t="s">
        <v>13057</v>
      </c>
      <c r="C11027" s="300" t="s">
        <v>9</v>
      </c>
      <c r="D11027" s="300" t="s">
        <v>12549</v>
      </c>
      <c r="E11027" s="302" t="s">
        <v>27</v>
      </c>
      <c r="F11027" s="423" t="s">
        <v>12948</v>
      </c>
      <c r="G11027" s="423"/>
      <c r="H11027" s="423">
        <v>0.23652490000000001</v>
      </c>
      <c r="I11027" s="423"/>
      <c r="J11027" s="424">
        <v>0.1537</v>
      </c>
      <c r="K11027" s="424"/>
      <c r="L11027" s="424"/>
    </row>
    <row r="11028" spans="1:12" ht="17.100000000000001" customHeight="1">
      <c r="A11028" s="298"/>
      <c r="B11028" s="298"/>
      <c r="C11028" s="298"/>
      <c r="D11028" s="298"/>
      <c r="E11028" s="298"/>
      <c r="F11028" s="298"/>
      <c r="G11028" s="298"/>
      <c r="H11028" s="298"/>
      <c r="I11028" s="298"/>
      <c r="J11028" s="298" t="s">
        <v>12992</v>
      </c>
      <c r="K11028" s="298"/>
      <c r="L11028" s="298" t="s">
        <v>12905</v>
      </c>
    </row>
    <row r="11029" spans="1:12">
      <c r="A11029" s="414" t="s">
        <v>13058</v>
      </c>
      <c r="B11029" s="414"/>
      <c r="C11029" s="414"/>
      <c r="D11029" s="414"/>
      <c r="E11029" s="414"/>
      <c r="F11029" s="414"/>
      <c r="G11029" s="414"/>
      <c r="H11029" s="414"/>
      <c r="I11029" s="294"/>
      <c r="J11029" s="294"/>
      <c r="K11029" s="294"/>
      <c r="L11029" s="294"/>
    </row>
    <row r="11030" spans="1:12" ht="17.100000000000001" customHeight="1">
      <c r="A11030" s="294" t="s">
        <v>12978</v>
      </c>
      <c r="B11030" s="298" t="s">
        <v>12979</v>
      </c>
      <c r="C11030" s="294" t="s">
        <v>12980</v>
      </c>
      <c r="D11030" s="294" t="s">
        <v>12981</v>
      </c>
      <c r="E11030" s="299" t="s">
        <v>12982</v>
      </c>
      <c r="F11030" s="413" t="s">
        <v>12983</v>
      </c>
      <c r="G11030" s="413"/>
      <c r="H11030" s="413" t="s">
        <v>12984</v>
      </c>
      <c r="I11030" s="413"/>
      <c r="J11030" s="413" t="s">
        <v>12985</v>
      </c>
      <c r="K11030" s="413"/>
      <c r="L11030" s="413"/>
    </row>
    <row r="11031" spans="1:12" ht="24" customHeight="1">
      <c r="A11031" s="300" t="s">
        <v>12986</v>
      </c>
      <c r="B11031" s="301" t="s">
        <v>13059</v>
      </c>
      <c r="C11031" s="300" t="s">
        <v>9</v>
      </c>
      <c r="D11031" s="300" t="s">
        <v>12535</v>
      </c>
      <c r="E11031" s="302" t="s">
        <v>27</v>
      </c>
      <c r="F11031" s="423" t="s">
        <v>12936</v>
      </c>
      <c r="G11031" s="423"/>
      <c r="H11031" s="423">
        <v>0.23652490000000001</v>
      </c>
      <c r="I11031" s="423"/>
      <c r="J11031" s="424">
        <v>1.18E-2</v>
      </c>
      <c r="K11031" s="424"/>
      <c r="L11031" s="424"/>
    </row>
    <row r="11032" spans="1:12" ht="17.100000000000001" customHeight="1">
      <c r="A11032" s="298"/>
      <c r="B11032" s="298"/>
      <c r="C11032" s="298"/>
      <c r="D11032" s="298"/>
      <c r="E11032" s="298"/>
      <c r="F11032" s="298"/>
      <c r="G11032" s="298"/>
      <c r="H11032" s="298"/>
      <c r="I11032" s="298"/>
      <c r="J11032" s="298" t="s">
        <v>12992</v>
      </c>
      <c r="K11032" s="298"/>
      <c r="L11032" s="298" t="s">
        <v>12904</v>
      </c>
    </row>
    <row r="11033" spans="1:12">
      <c r="A11033" s="414" t="s">
        <v>13060</v>
      </c>
      <c r="B11033" s="414"/>
      <c r="C11033" s="414"/>
      <c r="D11033" s="414"/>
      <c r="E11033" s="414"/>
      <c r="F11033" s="414"/>
      <c r="G11033" s="414"/>
      <c r="H11033" s="414"/>
      <c r="I11033" s="294"/>
      <c r="J11033" s="294"/>
      <c r="K11033" s="294"/>
      <c r="L11033" s="294"/>
    </row>
    <row r="11034" spans="1:12" ht="17.100000000000001" customHeight="1">
      <c r="A11034" s="294" t="s">
        <v>12978</v>
      </c>
      <c r="B11034" s="298" t="s">
        <v>12979</v>
      </c>
      <c r="C11034" s="294" t="s">
        <v>12980</v>
      </c>
      <c r="D11034" s="294" t="s">
        <v>12981</v>
      </c>
      <c r="E11034" s="299" t="s">
        <v>12982</v>
      </c>
      <c r="F11034" s="413" t="s">
        <v>12983</v>
      </c>
      <c r="G11034" s="413"/>
      <c r="H11034" s="413" t="s">
        <v>12984</v>
      </c>
      <c r="I11034" s="413"/>
      <c r="J11034" s="413" t="s">
        <v>12985</v>
      </c>
      <c r="K11034" s="413"/>
      <c r="L11034" s="413"/>
    </row>
    <row r="11035" spans="1:12" ht="24" customHeight="1">
      <c r="A11035" s="300" t="s">
        <v>12986</v>
      </c>
      <c r="B11035" s="301" t="s">
        <v>13061</v>
      </c>
      <c r="C11035" s="300" t="s">
        <v>9</v>
      </c>
      <c r="D11035" s="300" t="s">
        <v>12522</v>
      </c>
      <c r="E11035" s="302" t="s">
        <v>27</v>
      </c>
      <c r="F11035" s="423" t="s">
        <v>12964</v>
      </c>
      <c r="G11035" s="423"/>
      <c r="H11035" s="423">
        <v>0.23652490000000001</v>
      </c>
      <c r="I11035" s="423"/>
      <c r="J11035" s="424">
        <v>0.59840000000000004</v>
      </c>
      <c r="K11035" s="424"/>
      <c r="L11035" s="424"/>
    </row>
    <row r="11036" spans="1:12" ht="24" customHeight="1">
      <c r="A11036" s="300" t="s">
        <v>12986</v>
      </c>
      <c r="B11036" s="301" t="s">
        <v>13062</v>
      </c>
      <c r="C11036" s="300" t="s">
        <v>9</v>
      </c>
      <c r="D11036" s="300" t="s">
        <v>12527</v>
      </c>
      <c r="E11036" s="302" t="s">
        <v>27</v>
      </c>
      <c r="F11036" s="423" t="s">
        <v>13063</v>
      </c>
      <c r="G11036" s="423"/>
      <c r="H11036" s="423">
        <v>0.23652490000000001</v>
      </c>
      <c r="I11036" s="423"/>
      <c r="J11036" s="424">
        <v>8.0399999999999999E-2</v>
      </c>
      <c r="K11036" s="424"/>
      <c r="L11036" s="424"/>
    </row>
    <row r="11037" spans="1:12" ht="17.100000000000001" customHeight="1">
      <c r="A11037" s="298"/>
      <c r="B11037" s="298"/>
      <c r="C11037" s="298"/>
      <c r="D11037" s="298"/>
      <c r="E11037" s="298"/>
      <c r="F11037" s="298"/>
      <c r="G11037" s="298"/>
      <c r="H11037" s="298"/>
      <c r="I11037" s="298"/>
      <c r="J11037" s="298" t="s">
        <v>12992</v>
      </c>
      <c r="K11037" s="298"/>
      <c r="L11037" s="298" t="s">
        <v>14103</v>
      </c>
    </row>
    <row r="11038" spans="1:12" ht="17.100000000000001" customHeight="1">
      <c r="A11038" s="294" t="s">
        <v>13014</v>
      </c>
      <c r="B11038" s="294"/>
      <c r="C11038" s="294"/>
      <c r="D11038" s="294"/>
      <c r="E11038" s="294"/>
      <c r="F11038" s="294"/>
      <c r="G11038" s="294"/>
      <c r="H11038" s="294"/>
      <c r="I11038" s="294"/>
      <c r="J11038" s="294"/>
      <c r="K11038" s="294"/>
      <c r="L11038" s="294"/>
    </row>
    <row r="11039" spans="1:12" ht="17.100000000000001" customHeight="1">
      <c r="A11039" s="298"/>
      <c r="B11039" s="298"/>
      <c r="C11039" s="298"/>
      <c r="D11039" s="298"/>
      <c r="E11039" s="298"/>
      <c r="F11039" s="298"/>
      <c r="G11039" s="298"/>
      <c r="H11039" s="298"/>
      <c r="I11039" s="298"/>
      <c r="J11039" s="298" t="s">
        <v>13015</v>
      </c>
      <c r="K11039" s="298"/>
      <c r="L11039" s="298" t="s">
        <v>15338</v>
      </c>
    </row>
    <row r="11040" spans="1:12" ht="17.100000000000001" customHeight="1">
      <c r="A11040" s="298"/>
      <c r="B11040" s="298"/>
      <c r="C11040" s="298"/>
      <c r="D11040" s="298"/>
      <c r="E11040" s="298"/>
      <c r="F11040" s="298"/>
      <c r="G11040" s="298"/>
      <c r="H11040" s="298"/>
      <c r="I11040" s="298"/>
      <c r="J11040" s="298" t="s">
        <v>13017</v>
      </c>
      <c r="K11040" s="298" t="s">
        <v>13018</v>
      </c>
      <c r="L11040" s="298" t="s">
        <v>15339</v>
      </c>
    </row>
    <row r="11041" spans="1:12" ht="17.100000000000001" customHeight="1">
      <c r="A11041" s="298"/>
      <c r="B11041" s="298"/>
      <c r="C11041" s="298"/>
      <c r="D11041" s="298"/>
      <c r="E11041" s="298"/>
      <c r="F11041" s="298"/>
      <c r="G11041" s="298"/>
      <c r="H11041" s="298"/>
      <c r="I11041" s="298"/>
      <c r="J11041" s="298" t="s">
        <v>13020</v>
      </c>
      <c r="K11041" s="298"/>
      <c r="L11041" s="298" t="s">
        <v>15340</v>
      </c>
    </row>
    <row r="11042" spans="1:12" ht="17.100000000000001" customHeight="1">
      <c r="A11042" s="298"/>
      <c r="B11042" s="298"/>
      <c r="C11042" s="298"/>
      <c r="D11042" s="298"/>
      <c r="E11042" s="298"/>
      <c r="F11042" s="298"/>
      <c r="G11042" s="298"/>
      <c r="H11042" s="298"/>
      <c r="I11042" s="298"/>
      <c r="J11042" s="298" t="s">
        <v>13022</v>
      </c>
      <c r="K11042" s="298" t="s">
        <v>12974</v>
      </c>
      <c r="L11042" s="298" t="s">
        <v>14468</v>
      </c>
    </row>
    <row r="11043" spans="1:12" ht="17.100000000000001" customHeight="1">
      <c r="A11043" s="298"/>
      <c r="B11043" s="298"/>
      <c r="C11043" s="298"/>
      <c r="D11043" s="298"/>
      <c r="E11043" s="298"/>
      <c r="F11043" s="298"/>
      <c r="G11043" s="298"/>
      <c r="H11043" s="298"/>
      <c r="I11043" s="298"/>
      <c r="J11043" s="298" t="s">
        <v>13024</v>
      </c>
      <c r="K11043" s="298"/>
      <c r="L11043" s="298" t="s">
        <v>15341</v>
      </c>
    </row>
    <row r="11044" spans="1:12" ht="30" customHeight="1">
      <c r="A11044" s="299"/>
      <c r="B11044" s="299"/>
      <c r="C11044" s="299"/>
      <c r="D11044" s="299"/>
      <c r="E11044" s="299"/>
      <c r="F11044" s="299"/>
      <c r="G11044" s="299"/>
      <c r="H11044" s="299"/>
      <c r="I11044" s="299"/>
      <c r="J11044" s="299"/>
      <c r="K11044" s="299"/>
      <c r="L11044" s="299"/>
    </row>
    <row r="11045" spans="1:12" ht="48" customHeight="1">
      <c r="A11045" s="295" t="s">
        <v>15342</v>
      </c>
      <c r="B11045" s="296" t="s">
        <v>15343</v>
      </c>
      <c r="C11045" s="295" t="s">
        <v>9</v>
      </c>
      <c r="D11045" s="295" t="s">
        <v>2670</v>
      </c>
      <c r="E11045" s="297" t="s">
        <v>51</v>
      </c>
      <c r="F11045" s="296"/>
      <c r="G11045" s="296"/>
      <c r="H11045" s="296"/>
      <c r="I11045" s="296"/>
      <c r="J11045" s="296"/>
      <c r="K11045" s="296"/>
      <c r="L11045" s="296"/>
    </row>
    <row r="11046" spans="1:12">
      <c r="A11046" s="414" t="s">
        <v>12977</v>
      </c>
      <c r="B11046" s="414"/>
      <c r="C11046" s="414"/>
      <c r="D11046" s="414"/>
      <c r="E11046" s="414"/>
      <c r="F11046" s="414"/>
      <c r="G11046" s="414"/>
      <c r="H11046" s="414"/>
      <c r="I11046" s="294"/>
      <c r="J11046" s="294"/>
      <c r="K11046" s="294"/>
      <c r="L11046" s="294"/>
    </row>
    <row r="11047" spans="1:12" ht="17.100000000000001" customHeight="1">
      <c r="A11047" s="294" t="s">
        <v>12978</v>
      </c>
      <c r="B11047" s="298" t="s">
        <v>12979</v>
      </c>
      <c r="C11047" s="294" t="s">
        <v>12980</v>
      </c>
      <c r="D11047" s="294" t="s">
        <v>12981</v>
      </c>
      <c r="E11047" s="299" t="s">
        <v>12982</v>
      </c>
      <c r="F11047" s="413" t="s">
        <v>12983</v>
      </c>
      <c r="G11047" s="413"/>
      <c r="H11047" s="413" t="s">
        <v>12984</v>
      </c>
      <c r="I11047" s="413"/>
      <c r="J11047" s="413" t="s">
        <v>12985</v>
      </c>
      <c r="K11047" s="413"/>
      <c r="L11047" s="413"/>
    </row>
    <row r="11048" spans="1:12" ht="24" customHeight="1">
      <c r="A11048" s="300" t="s">
        <v>12986</v>
      </c>
      <c r="B11048" s="301" t="s">
        <v>13085</v>
      </c>
      <c r="C11048" s="300" t="s">
        <v>9</v>
      </c>
      <c r="D11048" s="300" t="s">
        <v>7909</v>
      </c>
      <c r="E11048" s="302" t="s">
        <v>51</v>
      </c>
      <c r="F11048" s="423" t="s">
        <v>13086</v>
      </c>
      <c r="G11048" s="423"/>
      <c r="H11048" s="423">
        <v>9.3599999999999998E-5</v>
      </c>
      <c r="I11048" s="423"/>
      <c r="J11048" s="424">
        <v>9.7000000000000003E-3</v>
      </c>
      <c r="K11048" s="424"/>
      <c r="L11048" s="424"/>
    </row>
    <row r="11049" spans="1:12" ht="24" customHeight="1">
      <c r="A11049" s="300" t="s">
        <v>12986</v>
      </c>
      <c r="B11049" s="301" t="s">
        <v>13087</v>
      </c>
      <c r="C11049" s="300" t="s">
        <v>9</v>
      </c>
      <c r="D11049" s="300" t="s">
        <v>8873</v>
      </c>
      <c r="E11049" s="302" t="s">
        <v>51</v>
      </c>
      <c r="F11049" s="423" t="s">
        <v>13088</v>
      </c>
      <c r="G11049" s="423"/>
      <c r="H11049" s="423">
        <v>8.8999999999999995E-6</v>
      </c>
      <c r="I11049" s="423"/>
      <c r="J11049" s="424">
        <v>7.7000000000000002E-3</v>
      </c>
      <c r="K11049" s="424"/>
      <c r="L11049" s="424"/>
    </row>
    <row r="11050" spans="1:12" ht="48" customHeight="1">
      <c r="A11050" s="300" t="s">
        <v>12986</v>
      </c>
      <c r="B11050" s="301" t="s">
        <v>13089</v>
      </c>
      <c r="C11050" s="300" t="s">
        <v>9</v>
      </c>
      <c r="D11050" s="300" t="s">
        <v>9227</v>
      </c>
      <c r="E11050" s="302" t="s">
        <v>51</v>
      </c>
      <c r="F11050" s="423" t="s">
        <v>13090</v>
      </c>
      <c r="G11050" s="423"/>
      <c r="H11050" s="423">
        <v>6.2999999999999998E-6</v>
      </c>
      <c r="I11050" s="423"/>
      <c r="J11050" s="424">
        <v>8.3999999999999995E-3</v>
      </c>
      <c r="K11050" s="424"/>
      <c r="L11050" s="424"/>
    </row>
    <row r="11051" spans="1:12" ht="24" customHeight="1">
      <c r="A11051" s="300" t="s">
        <v>12986</v>
      </c>
      <c r="B11051" s="301" t="s">
        <v>13091</v>
      </c>
      <c r="C11051" s="300" t="s">
        <v>9</v>
      </c>
      <c r="D11051" s="300" t="s">
        <v>9580</v>
      </c>
      <c r="E11051" s="302" t="s">
        <v>51</v>
      </c>
      <c r="F11051" s="423" t="s">
        <v>13092</v>
      </c>
      <c r="G11051" s="423"/>
      <c r="H11051" s="423">
        <v>6.1E-6</v>
      </c>
      <c r="I11051" s="423"/>
      <c r="J11051" s="424">
        <v>5.4999999999999997E-3</v>
      </c>
      <c r="K11051" s="424"/>
      <c r="L11051" s="424"/>
    </row>
    <row r="11052" spans="1:12" ht="24" customHeight="1">
      <c r="A11052" s="300" t="s">
        <v>12986</v>
      </c>
      <c r="B11052" s="301" t="s">
        <v>12987</v>
      </c>
      <c r="C11052" s="300" t="s">
        <v>9</v>
      </c>
      <c r="D11052" s="300" t="s">
        <v>9831</v>
      </c>
      <c r="E11052" s="302" t="s">
        <v>12988</v>
      </c>
      <c r="F11052" s="423" t="s">
        <v>12989</v>
      </c>
      <c r="G11052" s="423"/>
      <c r="H11052" s="423">
        <v>2.1649999999999998E-3</v>
      </c>
      <c r="I11052" s="423"/>
      <c r="J11052" s="424">
        <v>2.1899999999999999E-2</v>
      </c>
      <c r="K11052" s="424"/>
      <c r="L11052" s="424"/>
    </row>
    <row r="11053" spans="1:12" ht="36" customHeight="1">
      <c r="A11053" s="300" t="s">
        <v>12986</v>
      </c>
      <c r="B11053" s="301" t="s">
        <v>12990</v>
      </c>
      <c r="C11053" s="300" t="s">
        <v>9</v>
      </c>
      <c r="D11053" s="300" t="s">
        <v>11426</v>
      </c>
      <c r="E11053" s="302" t="s">
        <v>51</v>
      </c>
      <c r="F11053" s="423" t="s">
        <v>12991</v>
      </c>
      <c r="G11053" s="423"/>
      <c r="H11053" s="423">
        <v>1.1349999999999999E-4</v>
      </c>
      <c r="I11053" s="423"/>
      <c r="J11053" s="424">
        <v>1.4999999999999999E-2</v>
      </c>
      <c r="K11053" s="424"/>
      <c r="L11053" s="424"/>
    </row>
    <row r="11054" spans="1:12" ht="17.100000000000001" customHeight="1">
      <c r="A11054" s="298"/>
      <c r="B11054" s="298"/>
      <c r="C11054" s="298"/>
      <c r="D11054" s="298"/>
      <c r="E11054" s="298"/>
      <c r="F11054" s="298"/>
      <c r="G11054" s="298"/>
      <c r="H11054" s="298"/>
      <c r="I11054" s="298"/>
      <c r="J11054" s="298" t="s">
        <v>12992</v>
      </c>
      <c r="K11054" s="298"/>
      <c r="L11054" s="298" t="s">
        <v>12952</v>
      </c>
    </row>
    <row r="11055" spans="1:12">
      <c r="A11055" s="414" t="s">
        <v>12994</v>
      </c>
      <c r="B11055" s="414"/>
      <c r="C11055" s="414"/>
      <c r="D11055" s="414"/>
      <c r="E11055" s="414"/>
      <c r="F11055" s="414"/>
      <c r="G11055" s="414"/>
      <c r="H11055" s="414"/>
      <c r="I11055" s="294"/>
      <c r="J11055" s="294"/>
      <c r="K11055" s="294"/>
      <c r="L11055" s="294"/>
    </row>
    <row r="11056" spans="1:12" ht="17.100000000000001" customHeight="1">
      <c r="A11056" s="294" t="s">
        <v>12978</v>
      </c>
      <c r="B11056" s="298" t="s">
        <v>12979</v>
      </c>
      <c r="C11056" s="294" t="s">
        <v>12980</v>
      </c>
      <c r="D11056" s="294" t="s">
        <v>12981</v>
      </c>
      <c r="E11056" s="299" t="s">
        <v>12982</v>
      </c>
      <c r="F11056" s="413" t="s">
        <v>12983</v>
      </c>
      <c r="G11056" s="413"/>
      <c r="H11056" s="413" t="s">
        <v>12984</v>
      </c>
      <c r="I11056" s="413"/>
      <c r="J11056" s="413" t="s">
        <v>12985</v>
      </c>
      <c r="K11056" s="413"/>
      <c r="L11056" s="413"/>
    </row>
    <row r="11057" spans="1:12" ht="24" customHeight="1">
      <c r="A11057" s="300" t="s">
        <v>12986</v>
      </c>
      <c r="B11057" s="301" t="s">
        <v>13193</v>
      </c>
      <c r="C11057" s="300" t="s">
        <v>9</v>
      </c>
      <c r="D11057" s="300" t="s">
        <v>7200</v>
      </c>
      <c r="E11057" s="302" t="s">
        <v>27</v>
      </c>
      <c r="F11057" s="423" t="s">
        <v>13194</v>
      </c>
      <c r="G11057" s="423"/>
      <c r="H11057" s="423">
        <v>8.0389000000000002E-2</v>
      </c>
      <c r="I11057" s="423"/>
      <c r="J11057" s="424">
        <v>0.40920000000000001</v>
      </c>
      <c r="K11057" s="424"/>
      <c r="L11057" s="424"/>
    </row>
    <row r="11058" spans="1:12" ht="24" customHeight="1">
      <c r="A11058" s="300" t="s">
        <v>12986</v>
      </c>
      <c r="B11058" s="301" t="s">
        <v>13195</v>
      </c>
      <c r="C11058" s="300" t="s">
        <v>9</v>
      </c>
      <c r="D11058" s="300" t="s">
        <v>8821</v>
      </c>
      <c r="E11058" s="302" t="s">
        <v>27</v>
      </c>
      <c r="F11058" s="423" t="s">
        <v>13196</v>
      </c>
      <c r="G11058" s="423"/>
      <c r="H11058" s="423">
        <v>8.0389000000000002E-2</v>
      </c>
      <c r="I11058" s="423"/>
      <c r="J11058" s="424">
        <v>0.57799999999999996</v>
      </c>
      <c r="K11058" s="424"/>
      <c r="L11058" s="424"/>
    </row>
    <row r="11059" spans="1:12" ht="17.100000000000001" customHeight="1">
      <c r="A11059" s="298"/>
      <c r="B11059" s="298"/>
      <c r="C11059" s="298"/>
      <c r="D11059" s="298"/>
      <c r="E11059" s="298"/>
      <c r="F11059" s="298"/>
      <c r="G11059" s="298"/>
      <c r="H11059" s="298"/>
      <c r="I11059" s="298"/>
      <c r="J11059" s="298" t="s">
        <v>12992</v>
      </c>
      <c r="K11059" s="298"/>
      <c r="L11059" s="298" t="s">
        <v>13816</v>
      </c>
    </row>
    <row r="11060" spans="1:12">
      <c r="A11060" s="414" t="s">
        <v>12998</v>
      </c>
      <c r="B11060" s="414"/>
      <c r="C11060" s="414"/>
      <c r="D11060" s="414"/>
      <c r="E11060" s="414"/>
      <c r="F11060" s="414"/>
      <c r="G11060" s="414"/>
      <c r="H11060" s="414"/>
      <c r="I11060" s="294"/>
      <c r="J11060" s="294"/>
      <c r="K11060" s="294"/>
      <c r="L11060" s="294"/>
    </row>
    <row r="11061" spans="1:12" ht="17.100000000000001" customHeight="1">
      <c r="A11061" s="294" t="s">
        <v>12978</v>
      </c>
      <c r="B11061" s="298" t="s">
        <v>12979</v>
      </c>
      <c r="C11061" s="294" t="s">
        <v>12980</v>
      </c>
      <c r="D11061" s="294" t="s">
        <v>12981</v>
      </c>
      <c r="E11061" s="299" t="s">
        <v>12982</v>
      </c>
      <c r="F11061" s="413" t="s">
        <v>12983</v>
      </c>
      <c r="G11061" s="413"/>
      <c r="H11061" s="413" t="s">
        <v>12984</v>
      </c>
      <c r="I11061" s="413"/>
      <c r="J11061" s="413" t="s">
        <v>12985</v>
      </c>
      <c r="K11061" s="413"/>
      <c r="L11061" s="413"/>
    </row>
    <row r="11062" spans="1:12" ht="36" customHeight="1">
      <c r="A11062" s="300" t="s">
        <v>12986</v>
      </c>
      <c r="B11062" s="301" t="s">
        <v>13371</v>
      </c>
      <c r="C11062" s="300" t="s">
        <v>9</v>
      </c>
      <c r="D11062" s="300" t="s">
        <v>10264</v>
      </c>
      <c r="E11062" s="302" t="s">
        <v>51</v>
      </c>
      <c r="F11062" s="423" t="s">
        <v>13372</v>
      </c>
      <c r="G11062" s="423"/>
      <c r="H11062" s="423">
        <v>0.03</v>
      </c>
      <c r="I11062" s="423"/>
      <c r="J11062" s="424">
        <v>0.54</v>
      </c>
      <c r="K11062" s="424"/>
      <c r="L11062" s="424"/>
    </row>
    <row r="11063" spans="1:12" ht="24" customHeight="1">
      <c r="A11063" s="300" t="s">
        <v>12986</v>
      </c>
      <c r="B11063" s="301" t="s">
        <v>15310</v>
      </c>
      <c r="C11063" s="300" t="s">
        <v>9</v>
      </c>
      <c r="D11063" s="300" t="s">
        <v>7015</v>
      </c>
      <c r="E11063" s="302" t="s">
        <v>51</v>
      </c>
      <c r="F11063" s="423" t="s">
        <v>12912</v>
      </c>
      <c r="G11063" s="423"/>
      <c r="H11063" s="423">
        <v>1</v>
      </c>
      <c r="I11063" s="423"/>
      <c r="J11063" s="424">
        <v>1.98</v>
      </c>
      <c r="K11063" s="424"/>
      <c r="L11063" s="424"/>
    </row>
    <row r="11064" spans="1:12" ht="24" customHeight="1">
      <c r="A11064" s="300" t="s">
        <v>12986</v>
      </c>
      <c r="B11064" s="301" t="s">
        <v>15344</v>
      </c>
      <c r="C11064" s="300" t="s">
        <v>9</v>
      </c>
      <c r="D11064" s="300" t="s">
        <v>9345</v>
      </c>
      <c r="E11064" s="302" t="s">
        <v>51</v>
      </c>
      <c r="F11064" s="423" t="s">
        <v>15345</v>
      </c>
      <c r="G11064" s="423"/>
      <c r="H11064" s="423">
        <v>1</v>
      </c>
      <c r="I11064" s="423"/>
      <c r="J11064" s="424">
        <v>4.22</v>
      </c>
      <c r="K11064" s="424"/>
      <c r="L11064" s="424"/>
    </row>
    <row r="11065" spans="1:12" ht="24" customHeight="1">
      <c r="A11065" s="300" t="s">
        <v>12986</v>
      </c>
      <c r="B11065" s="301" t="s">
        <v>13099</v>
      </c>
      <c r="C11065" s="300" t="s">
        <v>9</v>
      </c>
      <c r="D11065" s="300" t="s">
        <v>7224</v>
      </c>
      <c r="E11065" s="302" t="s">
        <v>51</v>
      </c>
      <c r="F11065" s="423" t="s">
        <v>13100</v>
      </c>
      <c r="G11065" s="423"/>
      <c r="H11065" s="423">
        <v>1.1050999999999999E-3</v>
      </c>
      <c r="I11065" s="423"/>
      <c r="J11065" s="424">
        <v>1.0200000000000001E-2</v>
      </c>
      <c r="K11065" s="424"/>
      <c r="L11065" s="424"/>
    </row>
    <row r="11066" spans="1:12" ht="24" customHeight="1">
      <c r="A11066" s="300" t="s">
        <v>12986</v>
      </c>
      <c r="B11066" s="301" t="s">
        <v>13101</v>
      </c>
      <c r="C11066" s="300" t="s">
        <v>9</v>
      </c>
      <c r="D11066" s="300" t="s">
        <v>7359</v>
      </c>
      <c r="E11066" s="302" t="s">
        <v>51</v>
      </c>
      <c r="F11066" s="423" t="s">
        <v>13102</v>
      </c>
      <c r="G11066" s="423"/>
      <c r="H11066" s="423">
        <v>3.57E-5</v>
      </c>
      <c r="I11066" s="423"/>
      <c r="J11066" s="424">
        <v>4.5999999999999999E-3</v>
      </c>
      <c r="K11066" s="424"/>
      <c r="L11066" s="424"/>
    </row>
    <row r="11067" spans="1:12" ht="24" customHeight="1">
      <c r="A11067" s="300" t="s">
        <v>12986</v>
      </c>
      <c r="B11067" s="301" t="s">
        <v>13103</v>
      </c>
      <c r="C11067" s="300" t="s">
        <v>9</v>
      </c>
      <c r="D11067" s="300" t="s">
        <v>8851</v>
      </c>
      <c r="E11067" s="302" t="s">
        <v>51</v>
      </c>
      <c r="F11067" s="423" t="s">
        <v>13104</v>
      </c>
      <c r="G11067" s="423"/>
      <c r="H11067" s="423">
        <v>2.8600000000000001E-5</v>
      </c>
      <c r="I11067" s="423"/>
      <c r="J11067" s="424">
        <v>5.4999999999999997E-3</v>
      </c>
      <c r="K11067" s="424"/>
      <c r="L11067" s="424"/>
    </row>
    <row r="11068" spans="1:12" ht="24" customHeight="1">
      <c r="A11068" s="300" t="s">
        <v>12986</v>
      </c>
      <c r="B11068" s="301" t="s">
        <v>13105</v>
      </c>
      <c r="C11068" s="300" t="s">
        <v>9</v>
      </c>
      <c r="D11068" s="300" t="s">
        <v>8852</v>
      </c>
      <c r="E11068" s="302" t="s">
        <v>51</v>
      </c>
      <c r="F11068" s="423" t="s">
        <v>13106</v>
      </c>
      <c r="G11068" s="423"/>
      <c r="H11068" s="423">
        <v>6.1E-6</v>
      </c>
      <c r="I11068" s="423"/>
      <c r="J11068" s="424">
        <v>3.3E-3</v>
      </c>
      <c r="K11068" s="424"/>
      <c r="L11068" s="424"/>
    </row>
    <row r="11069" spans="1:12" ht="24" customHeight="1">
      <c r="A11069" s="300" t="s">
        <v>12986</v>
      </c>
      <c r="B11069" s="301" t="s">
        <v>13107</v>
      </c>
      <c r="C11069" s="300" t="s">
        <v>9</v>
      </c>
      <c r="D11069" s="300" t="s">
        <v>9000</v>
      </c>
      <c r="E11069" s="302" t="s">
        <v>51</v>
      </c>
      <c r="F11069" s="423" t="s">
        <v>13108</v>
      </c>
      <c r="G11069" s="423"/>
      <c r="H11069" s="423">
        <v>1.2577000000000001E-3</v>
      </c>
      <c r="I11069" s="423"/>
      <c r="J11069" s="424">
        <v>8.5000000000000006E-3</v>
      </c>
      <c r="K11069" s="424"/>
      <c r="L11069" s="424"/>
    </row>
    <row r="11070" spans="1:12" ht="24" customHeight="1">
      <c r="A11070" s="300" t="s">
        <v>12986</v>
      </c>
      <c r="B11070" s="301" t="s">
        <v>13109</v>
      </c>
      <c r="C11070" s="300" t="s">
        <v>9</v>
      </c>
      <c r="D11070" s="300" t="s">
        <v>9574</v>
      </c>
      <c r="E11070" s="302" t="s">
        <v>51</v>
      </c>
      <c r="F11070" s="423" t="s">
        <v>13110</v>
      </c>
      <c r="G11070" s="423"/>
      <c r="H11070" s="423">
        <v>3.9889999999999999E-4</v>
      </c>
      <c r="I11070" s="423"/>
      <c r="J11070" s="424">
        <v>3.5000000000000001E-3</v>
      </c>
      <c r="K11070" s="424"/>
      <c r="L11070" s="424"/>
    </row>
    <row r="11071" spans="1:12" ht="24" customHeight="1">
      <c r="A11071" s="300" t="s">
        <v>12986</v>
      </c>
      <c r="B11071" s="301" t="s">
        <v>13111</v>
      </c>
      <c r="C11071" s="300" t="s">
        <v>9</v>
      </c>
      <c r="D11071" s="300" t="s">
        <v>10714</v>
      </c>
      <c r="E11071" s="302" t="s">
        <v>93</v>
      </c>
      <c r="F11071" s="423" t="s">
        <v>13112</v>
      </c>
      <c r="G11071" s="423"/>
      <c r="H11071" s="423">
        <v>2.096E-4</v>
      </c>
      <c r="I11071" s="423"/>
      <c r="J11071" s="424">
        <v>3.2000000000000002E-3</v>
      </c>
      <c r="K11071" s="424"/>
      <c r="L11071" s="424"/>
    </row>
    <row r="11072" spans="1:12" ht="24" customHeight="1">
      <c r="A11072" s="300" t="s">
        <v>12986</v>
      </c>
      <c r="B11072" s="301" t="s">
        <v>13113</v>
      </c>
      <c r="C11072" s="300" t="s">
        <v>9</v>
      </c>
      <c r="D11072" s="300" t="s">
        <v>10809</v>
      </c>
      <c r="E11072" s="302" t="s">
        <v>51</v>
      </c>
      <c r="F11072" s="423" t="s">
        <v>13114</v>
      </c>
      <c r="G11072" s="423"/>
      <c r="H11072" s="423">
        <v>2.096E-4</v>
      </c>
      <c r="I11072" s="423"/>
      <c r="J11072" s="424">
        <v>2.5000000000000001E-3</v>
      </c>
      <c r="K11072" s="424"/>
      <c r="L11072" s="424"/>
    </row>
    <row r="11073" spans="1:12" ht="24" customHeight="1">
      <c r="A11073" s="300" t="s">
        <v>12986</v>
      </c>
      <c r="B11073" s="301" t="s">
        <v>13115</v>
      </c>
      <c r="C11073" s="300" t="s">
        <v>9</v>
      </c>
      <c r="D11073" s="300" t="s">
        <v>10810</v>
      </c>
      <c r="E11073" s="302" t="s">
        <v>51</v>
      </c>
      <c r="F11073" s="423" t="s">
        <v>13116</v>
      </c>
      <c r="G11073" s="423"/>
      <c r="H11073" s="423">
        <v>2.096E-4</v>
      </c>
      <c r="I11073" s="423"/>
      <c r="J11073" s="424">
        <v>5.5999999999999999E-3</v>
      </c>
      <c r="K11073" s="424"/>
      <c r="L11073" s="424"/>
    </row>
    <row r="11074" spans="1:12" ht="24" customHeight="1">
      <c r="A11074" s="300" t="s">
        <v>12986</v>
      </c>
      <c r="B11074" s="301" t="s">
        <v>13117</v>
      </c>
      <c r="C11074" s="300" t="s">
        <v>9</v>
      </c>
      <c r="D11074" s="300" t="s">
        <v>10837</v>
      </c>
      <c r="E11074" s="302" t="s">
        <v>51</v>
      </c>
      <c r="F11074" s="423" t="s">
        <v>13118</v>
      </c>
      <c r="G11074" s="423"/>
      <c r="H11074" s="423">
        <v>7.0999999999999998E-6</v>
      </c>
      <c r="I11074" s="423"/>
      <c r="J11074" s="424">
        <v>3.2000000000000002E-3</v>
      </c>
      <c r="K11074" s="424"/>
      <c r="L11074" s="424"/>
    </row>
    <row r="11075" spans="1:12" ht="24" customHeight="1">
      <c r="A11075" s="300" t="s">
        <v>12986</v>
      </c>
      <c r="B11075" s="301" t="s">
        <v>13003</v>
      </c>
      <c r="C11075" s="300" t="s">
        <v>9</v>
      </c>
      <c r="D11075" s="300" t="s">
        <v>7216</v>
      </c>
      <c r="E11075" s="302" t="s">
        <v>51</v>
      </c>
      <c r="F11075" s="423" t="s">
        <v>13004</v>
      </c>
      <c r="G11075" s="423"/>
      <c r="H11075" s="423">
        <v>4.2000000000000002E-4</v>
      </c>
      <c r="I11075" s="423"/>
      <c r="J11075" s="424">
        <v>1.4E-2</v>
      </c>
      <c r="K11075" s="424"/>
      <c r="L11075" s="424"/>
    </row>
    <row r="11076" spans="1:12" ht="24" customHeight="1">
      <c r="A11076" s="300" t="s">
        <v>12986</v>
      </c>
      <c r="B11076" s="301" t="s">
        <v>13005</v>
      </c>
      <c r="C11076" s="300" t="s">
        <v>9</v>
      </c>
      <c r="D11076" s="300" t="s">
        <v>7393</v>
      </c>
      <c r="E11076" s="302" t="s">
        <v>12988</v>
      </c>
      <c r="F11076" s="423" t="s">
        <v>13006</v>
      </c>
      <c r="G11076" s="423"/>
      <c r="H11076" s="423">
        <v>2.5250000000000001E-4</v>
      </c>
      <c r="I11076" s="423"/>
      <c r="J11076" s="424">
        <v>1.3599999999999999E-2</v>
      </c>
      <c r="K11076" s="424"/>
      <c r="L11076" s="424"/>
    </row>
    <row r="11077" spans="1:12" ht="24" customHeight="1">
      <c r="A11077" s="300" t="s">
        <v>12986</v>
      </c>
      <c r="B11077" s="301" t="s">
        <v>13007</v>
      </c>
      <c r="C11077" s="300" t="s">
        <v>9</v>
      </c>
      <c r="D11077" s="300" t="s">
        <v>10619</v>
      </c>
      <c r="E11077" s="302" t="s">
        <v>51</v>
      </c>
      <c r="F11077" s="423" t="s">
        <v>13008</v>
      </c>
      <c r="G11077" s="423"/>
      <c r="H11077" s="423">
        <v>1.9599999999999999E-4</v>
      </c>
      <c r="I11077" s="423"/>
      <c r="J11077" s="424">
        <v>3.7499999999999999E-2</v>
      </c>
      <c r="K11077" s="424"/>
      <c r="L11077" s="424"/>
    </row>
    <row r="11078" spans="1:12" ht="24" customHeight="1">
      <c r="A11078" s="300" t="s">
        <v>12986</v>
      </c>
      <c r="B11078" s="301" t="s">
        <v>13009</v>
      </c>
      <c r="C11078" s="300" t="s">
        <v>9</v>
      </c>
      <c r="D11078" s="300" t="s">
        <v>10769</v>
      </c>
      <c r="E11078" s="302" t="s">
        <v>51</v>
      </c>
      <c r="F11078" s="423" t="s">
        <v>13010</v>
      </c>
      <c r="G11078" s="423"/>
      <c r="H11078" s="423">
        <v>1.7613299999999998E-2</v>
      </c>
      <c r="I11078" s="423"/>
      <c r="J11078" s="424">
        <v>2.2200000000000001E-2</v>
      </c>
      <c r="K11078" s="424"/>
      <c r="L11078" s="424"/>
    </row>
    <row r="11079" spans="1:12" ht="24" customHeight="1">
      <c r="A11079" s="300" t="s">
        <v>12986</v>
      </c>
      <c r="B11079" s="301" t="s">
        <v>13011</v>
      </c>
      <c r="C11079" s="300" t="s">
        <v>9</v>
      </c>
      <c r="D11079" s="300" t="s">
        <v>10929</v>
      </c>
      <c r="E11079" s="302" t="s">
        <v>51</v>
      </c>
      <c r="F11079" s="423" t="s">
        <v>13012</v>
      </c>
      <c r="G11079" s="423"/>
      <c r="H11079" s="423">
        <v>1.6980000000000001E-4</v>
      </c>
      <c r="I11079" s="423"/>
      <c r="J11079" s="424">
        <v>2.5499999999999998E-2</v>
      </c>
      <c r="K11079" s="424"/>
      <c r="L11079" s="424"/>
    </row>
    <row r="11080" spans="1:12" ht="17.100000000000001" customHeight="1">
      <c r="A11080" s="298"/>
      <c r="B11080" s="298"/>
      <c r="C11080" s="298"/>
      <c r="D11080" s="298"/>
      <c r="E11080" s="298"/>
      <c r="F11080" s="298"/>
      <c r="G11080" s="298"/>
      <c r="H11080" s="298"/>
      <c r="I11080" s="298"/>
      <c r="J11080" s="298" t="s">
        <v>12992</v>
      </c>
      <c r="K11080" s="298"/>
      <c r="L11080" s="298" t="s">
        <v>15346</v>
      </c>
    </row>
    <row r="11081" spans="1:12">
      <c r="A11081" s="414" t="s">
        <v>13056</v>
      </c>
      <c r="B11081" s="414"/>
      <c r="C11081" s="414"/>
      <c r="D11081" s="414"/>
      <c r="E11081" s="414"/>
      <c r="F11081" s="414"/>
      <c r="G11081" s="414"/>
      <c r="H11081" s="414"/>
      <c r="I11081" s="294"/>
      <c r="J11081" s="294"/>
      <c r="K11081" s="294"/>
      <c r="L11081" s="294"/>
    </row>
    <row r="11082" spans="1:12" ht="17.100000000000001" customHeight="1">
      <c r="A11082" s="294" t="s">
        <v>12978</v>
      </c>
      <c r="B11082" s="298" t="s">
        <v>12979</v>
      </c>
      <c r="C11082" s="294" t="s">
        <v>12980</v>
      </c>
      <c r="D11082" s="294" t="s">
        <v>12981</v>
      </c>
      <c r="E11082" s="299" t="s">
        <v>12982</v>
      </c>
      <c r="F11082" s="413" t="s">
        <v>12983</v>
      </c>
      <c r="G11082" s="413"/>
      <c r="H11082" s="413" t="s">
        <v>12984</v>
      </c>
      <c r="I11082" s="413"/>
      <c r="J11082" s="413" t="s">
        <v>12985</v>
      </c>
      <c r="K11082" s="413"/>
      <c r="L11082" s="413"/>
    </row>
    <row r="11083" spans="1:12" ht="24" customHeight="1">
      <c r="A11083" s="300" t="s">
        <v>12986</v>
      </c>
      <c r="B11083" s="301" t="s">
        <v>13057</v>
      </c>
      <c r="C11083" s="300" t="s">
        <v>9</v>
      </c>
      <c r="D11083" s="300" t="s">
        <v>12549</v>
      </c>
      <c r="E11083" s="302" t="s">
        <v>27</v>
      </c>
      <c r="F11083" s="423" t="s">
        <v>12948</v>
      </c>
      <c r="G11083" s="423"/>
      <c r="H11083" s="423">
        <v>0.1575831</v>
      </c>
      <c r="I11083" s="423"/>
      <c r="J11083" s="424">
        <v>0.1024</v>
      </c>
      <c r="K11083" s="424"/>
      <c r="L11083" s="424"/>
    </row>
    <row r="11084" spans="1:12" ht="17.100000000000001" customHeight="1">
      <c r="A11084" s="298"/>
      <c r="B11084" s="298"/>
      <c r="C11084" s="298"/>
      <c r="D11084" s="298"/>
      <c r="E11084" s="298"/>
      <c r="F11084" s="298"/>
      <c r="G11084" s="298"/>
      <c r="H11084" s="298"/>
      <c r="I11084" s="298"/>
      <c r="J11084" s="298" t="s">
        <v>12992</v>
      </c>
      <c r="K11084" s="298"/>
      <c r="L11084" s="298" t="s">
        <v>13119</v>
      </c>
    </row>
    <row r="11085" spans="1:12">
      <c r="A11085" s="414" t="s">
        <v>13058</v>
      </c>
      <c r="B11085" s="414"/>
      <c r="C11085" s="414"/>
      <c r="D11085" s="414"/>
      <c r="E11085" s="414"/>
      <c r="F11085" s="414"/>
      <c r="G11085" s="414"/>
      <c r="H11085" s="414"/>
      <c r="I11085" s="294"/>
      <c r="J11085" s="294"/>
      <c r="K11085" s="294"/>
      <c r="L11085" s="294"/>
    </row>
    <row r="11086" spans="1:12" ht="17.100000000000001" customHeight="1">
      <c r="A11086" s="294" t="s">
        <v>12978</v>
      </c>
      <c r="B11086" s="298" t="s">
        <v>12979</v>
      </c>
      <c r="C11086" s="294" t="s">
        <v>12980</v>
      </c>
      <c r="D11086" s="294" t="s">
        <v>12981</v>
      </c>
      <c r="E11086" s="299" t="s">
        <v>12982</v>
      </c>
      <c r="F11086" s="413" t="s">
        <v>12983</v>
      </c>
      <c r="G11086" s="413"/>
      <c r="H11086" s="413" t="s">
        <v>12984</v>
      </c>
      <c r="I11086" s="413"/>
      <c r="J11086" s="413" t="s">
        <v>12985</v>
      </c>
      <c r="K11086" s="413"/>
      <c r="L11086" s="413"/>
    </row>
    <row r="11087" spans="1:12" ht="24" customHeight="1">
      <c r="A11087" s="300" t="s">
        <v>12986</v>
      </c>
      <c r="B11087" s="301" t="s">
        <v>13059</v>
      </c>
      <c r="C11087" s="300" t="s">
        <v>9</v>
      </c>
      <c r="D11087" s="300" t="s">
        <v>12535</v>
      </c>
      <c r="E11087" s="302" t="s">
        <v>27</v>
      </c>
      <c r="F11087" s="423" t="s">
        <v>12936</v>
      </c>
      <c r="G11087" s="423"/>
      <c r="H11087" s="423">
        <v>0.1575831</v>
      </c>
      <c r="I11087" s="423"/>
      <c r="J11087" s="424">
        <v>7.9000000000000008E-3</v>
      </c>
      <c r="K11087" s="424"/>
      <c r="L11087" s="424"/>
    </row>
    <row r="11088" spans="1:12" ht="17.100000000000001" customHeight="1">
      <c r="A11088" s="298"/>
      <c r="B11088" s="298"/>
      <c r="C11088" s="298"/>
      <c r="D11088" s="298"/>
      <c r="E11088" s="298"/>
      <c r="F11088" s="298"/>
      <c r="G11088" s="298"/>
      <c r="H11088" s="298"/>
      <c r="I11088" s="298"/>
      <c r="J11088" s="298" t="s">
        <v>12992</v>
      </c>
      <c r="K11088" s="298"/>
      <c r="L11088" s="298" t="s">
        <v>12904</v>
      </c>
    </row>
    <row r="11089" spans="1:12">
      <c r="A11089" s="414" t="s">
        <v>13060</v>
      </c>
      <c r="B11089" s="414"/>
      <c r="C11089" s="414"/>
      <c r="D11089" s="414"/>
      <c r="E11089" s="414"/>
      <c r="F11089" s="414"/>
      <c r="G11089" s="414"/>
      <c r="H11089" s="414"/>
      <c r="I11089" s="294"/>
      <c r="J11089" s="294"/>
      <c r="K11089" s="294"/>
      <c r="L11089" s="294"/>
    </row>
    <row r="11090" spans="1:12" ht="17.100000000000001" customHeight="1">
      <c r="A11090" s="294" t="s">
        <v>12978</v>
      </c>
      <c r="B11090" s="298" t="s">
        <v>12979</v>
      </c>
      <c r="C11090" s="294" t="s">
        <v>12980</v>
      </c>
      <c r="D11090" s="294" t="s">
        <v>12981</v>
      </c>
      <c r="E11090" s="299" t="s">
        <v>12982</v>
      </c>
      <c r="F11090" s="413" t="s">
        <v>12983</v>
      </c>
      <c r="G11090" s="413"/>
      <c r="H11090" s="413" t="s">
        <v>12984</v>
      </c>
      <c r="I11090" s="413"/>
      <c r="J11090" s="413" t="s">
        <v>12985</v>
      </c>
      <c r="K11090" s="413"/>
      <c r="L11090" s="413"/>
    </row>
    <row r="11091" spans="1:12" ht="24" customHeight="1">
      <c r="A11091" s="300" t="s">
        <v>12986</v>
      </c>
      <c r="B11091" s="301" t="s">
        <v>13061</v>
      </c>
      <c r="C11091" s="300" t="s">
        <v>9</v>
      </c>
      <c r="D11091" s="300" t="s">
        <v>12522</v>
      </c>
      <c r="E11091" s="302" t="s">
        <v>27</v>
      </c>
      <c r="F11091" s="423" t="s">
        <v>12964</v>
      </c>
      <c r="G11091" s="423"/>
      <c r="H11091" s="423">
        <v>0.1575831</v>
      </c>
      <c r="I11091" s="423"/>
      <c r="J11091" s="424">
        <v>0.3987</v>
      </c>
      <c r="K11091" s="424"/>
      <c r="L11091" s="424"/>
    </row>
    <row r="11092" spans="1:12" ht="24" customHeight="1">
      <c r="A11092" s="300" t="s">
        <v>12986</v>
      </c>
      <c r="B11092" s="301" t="s">
        <v>13062</v>
      </c>
      <c r="C11092" s="300" t="s">
        <v>9</v>
      </c>
      <c r="D11092" s="300" t="s">
        <v>12527</v>
      </c>
      <c r="E11092" s="302" t="s">
        <v>27</v>
      </c>
      <c r="F11092" s="423" t="s">
        <v>13063</v>
      </c>
      <c r="G11092" s="423"/>
      <c r="H11092" s="423">
        <v>0.1575831</v>
      </c>
      <c r="I11092" s="423"/>
      <c r="J11092" s="424">
        <v>5.3600000000000002E-2</v>
      </c>
      <c r="K11092" s="424"/>
      <c r="L11092" s="424"/>
    </row>
    <row r="11093" spans="1:12" ht="17.100000000000001" customHeight="1">
      <c r="A11093" s="298"/>
      <c r="B11093" s="298"/>
      <c r="C11093" s="298"/>
      <c r="D11093" s="298"/>
      <c r="E11093" s="298"/>
      <c r="F11093" s="298"/>
      <c r="G11093" s="298"/>
      <c r="H11093" s="298"/>
      <c r="I11093" s="298"/>
      <c r="J11093" s="298" t="s">
        <v>12992</v>
      </c>
      <c r="K11093" s="298"/>
      <c r="L11093" s="298" t="s">
        <v>12923</v>
      </c>
    </row>
    <row r="11094" spans="1:12" ht="17.100000000000001" customHeight="1">
      <c r="A11094" s="294" t="s">
        <v>13014</v>
      </c>
      <c r="B11094" s="294"/>
      <c r="C11094" s="294"/>
      <c r="D11094" s="294"/>
      <c r="E11094" s="294"/>
      <c r="F11094" s="294"/>
      <c r="G11094" s="294"/>
      <c r="H11094" s="294"/>
      <c r="I11094" s="294"/>
      <c r="J11094" s="294"/>
      <c r="K11094" s="294"/>
      <c r="L11094" s="294"/>
    </row>
    <row r="11095" spans="1:12" ht="17.100000000000001" customHeight="1">
      <c r="A11095" s="298"/>
      <c r="B11095" s="298"/>
      <c r="C11095" s="298"/>
      <c r="D11095" s="298"/>
      <c r="E11095" s="298"/>
      <c r="F11095" s="298"/>
      <c r="G11095" s="298"/>
      <c r="H11095" s="298"/>
      <c r="I11095" s="298"/>
      <c r="J11095" s="298" t="s">
        <v>13015</v>
      </c>
      <c r="K11095" s="298"/>
      <c r="L11095" s="298" t="s">
        <v>15347</v>
      </c>
    </row>
    <row r="11096" spans="1:12" ht="17.100000000000001" customHeight="1">
      <c r="A11096" s="298"/>
      <c r="B11096" s="298"/>
      <c r="C11096" s="298"/>
      <c r="D11096" s="298"/>
      <c r="E11096" s="298"/>
      <c r="F11096" s="298"/>
      <c r="G11096" s="298"/>
      <c r="H11096" s="298"/>
      <c r="I11096" s="298"/>
      <c r="J11096" s="298" t="s">
        <v>13017</v>
      </c>
      <c r="K11096" s="298" t="s">
        <v>13018</v>
      </c>
      <c r="L11096" s="298" t="s">
        <v>15348</v>
      </c>
    </row>
    <row r="11097" spans="1:12" ht="17.100000000000001" customHeight="1">
      <c r="A11097" s="298"/>
      <c r="B11097" s="298"/>
      <c r="C11097" s="298"/>
      <c r="D11097" s="298"/>
      <c r="E11097" s="298"/>
      <c r="F11097" s="298"/>
      <c r="G11097" s="298"/>
      <c r="H11097" s="298"/>
      <c r="I11097" s="298"/>
      <c r="J11097" s="298" t="s">
        <v>13020</v>
      </c>
      <c r="K11097" s="298"/>
      <c r="L11097" s="298" t="s">
        <v>15349</v>
      </c>
    </row>
    <row r="11098" spans="1:12" ht="17.100000000000001" customHeight="1">
      <c r="A11098" s="298"/>
      <c r="B11098" s="298"/>
      <c r="C11098" s="298"/>
      <c r="D11098" s="298"/>
      <c r="E11098" s="298"/>
      <c r="F11098" s="298"/>
      <c r="G11098" s="298"/>
      <c r="H11098" s="298"/>
      <c r="I11098" s="298"/>
      <c r="J11098" s="298" t="s">
        <v>13022</v>
      </c>
      <c r="K11098" s="298" t="s">
        <v>12974</v>
      </c>
      <c r="L11098" s="298" t="s">
        <v>15350</v>
      </c>
    </row>
    <row r="11099" spans="1:12" ht="17.100000000000001" customHeight="1">
      <c r="A11099" s="298"/>
      <c r="B11099" s="298"/>
      <c r="C11099" s="298"/>
      <c r="D11099" s="298"/>
      <c r="E11099" s="298"/>
      <c r="F11099" s="298"/>
      <c r="G11099" s="298"/>
      <c r="H11099" s="298"/>
      <c r="I11099" s="298"/>
      <c r="J11099" s="298" t="s">
        <v>13024</v>
      </c>
      <c r="K11099" s="298"/>
      <c r="L11099" s="298" t="s">
        <v>15351</v>
      </c>
    </row>
    <row r="11100" spans="1:12" ht="30" customHeight="1">
      <c r="A11100" s="299"/>
      <c r="B11100" s="299"/>
      <c r="C11100" s="299"/>
      <c r="D11100" s="299"/>
      <c r="E11100" s="299"/>
      <c r="F11100" s="299"/>
      <c r="G11100" s="299"/>
      <c r="H11100" s="299"/>
      <c r="I11100" s="299"/>
      <c r="J11100" s="299"/>
      <c r="K11100" s="299"/>
      <c r="L11100" s="299"/>
    </row>
    <row r="11101" spans="1:12" ht="48" customHeight="1">
      <c r="A11101" s="295" t="s">
        <v>15352</v>
      </c>
      <c r="B11101" s="296" t="s">
        <v>15353</v>
      </c>
      <c r="C11101" s="295" t="s">
        <v>9</v>
      </c>
      <c r="D11101" s="295" t="s">
        <v>2666</v>
      </c>
      <c r="E11101" s="297" t="s">
        <v>51</v>
      </c>
      <c r="F11101" s="296"/>
      <c r="G11101" s="296"/>
      <c r="H11101" s="296"/>
      <c r="I11101" s="296"/>
      <c r="J11101" s="296"/>
      <c r="K11101" s="296"/>
      <c r="L11101" s="296"/>
    </row>
    <row r="11102" spans="1:12">
      <c r="A11102" s="414" t="s">
        <v>12977</v>
      </c>
      <c r="B11102" s="414"/>
      <c r="C11102" s="414"/>
      <c r="D11102" s="414"/>
      <c r="E11102" s="414"/>
      <c r="F11102" s="414"/>
      <c r="G11102" s="414"/>
      <c r="H11102" s="414"/>
      <c r="I11102" s="294"/>
      <c r="J11102" s="294"/>
      <c r="K11102" s="294"/>
      <c r="L11102" s="294"/>
    </row>
    <row r="11103" spans="1:12" ht="17.100000000000001" customHeight="1">
      <c r="A11103" s="294" t="s">
        <v>12978</v>
      </c>
      <c r="B11103" s="298" t="s">
        <v>12979</v>
      </c>
      <c r="C11103" s="294" t="s">
        <v>12980</v>
      </c>
      <c r="D11103" s="294" t="s">
        <v>12981</v>
      </c>
      <c r="E11103" s="299" t="s">
        <v>12982</v>
      </c>
      <c r="F11103" s="413" t="s">
        <v>12983</v>
      </c>
      <c r="G11103" s="413"/>
      <c r="H11103" s="413" t="s">
        <v>12984</v>
      </c>
      <c r="I11103" s="413"/>
      <c r="J11103" s="413" t="s">
        <v>12985</v>
      </c>
      <c r="K11103" s="413"/>
      <c r="L11103" s="413"/>
    </row>
    <row r="11104" spans="1:12" ht="24" customHeight="1">
      <c r="A11104" s="300" t="s">
        <v>12986</v>
      </c>
      <c r="B11104" s="301" t="s">
        <v>13085</v>
      </c>
      <c r="C11104" s="300" t="s">
        <v>9</v>
      </c>
      <c r="D11104" s="300" t="s">
        <v>7909</v>
      </c>
      <c r="E11104" s="302" t="s">
        <v>51</v>
      </c>
      <c r="F11104" s="423" t="s">
        <v>13086</v>
      </c>
      <c r="G11104" s="423"/>
      <c r="H11104" s="423">
        <v>4.6600000000000001E-5</v>
      </c>
      <c r="I11104" s="423"/>
      <c r="J11104" s="424">
        <v>4.7999999999999996E-3</v>
      </c>
      <c r="K11104" s="424"/>
      <c r="L11104" s="424"/>
    </row>
    <row r="11105" spans="1:12" ht="24" customHeight="1">
      <c r="A11105" s="300" t="s">
        <v>12986</v>
      </c>
      <c r="B11105" s="301" t="s">
        <v>13087</v>
      </c>
      <c r="C11105" s="300" t="s">
        <v>9</v>
      </c>
      <c r="D11105" s="300" t="s">
        <v>8873</v>
      </c>
      <c r="E11105" s="302" t="s">
        <v>51</v>
      </c>
      <c r="F11105" s="423" t="s">
        <v>13088</v>
      </c>
      <c r="G11105" s="423"/>
      <c r="H11105" s="423">
        <v>4.5000000000000001E-6</v>
      </c>
      <c r="I11105" s="423"/>
      <c r="J11105" s="424">
        <v>3.8999999999999998E-3</v>
      </c>
      <c r="K11105" s="424"/>
      <c r="L11105" s="424"/>
    </row>
    <row r="11106" spans="1:12" ht="48" customHeight="1">
      <c r="A11106" s="300" t="s">
        <v>12986</v>
      </c>
      <c r="B11106" s="301" t="s">
        <v>13089</v>
      </c>
      <c r="C11106" s="300" t="s">
        <v>9</v>
      </c>
      <c r="D11106" s="300" t="s">
        <v>9227</v>
      </c>
      <c r="E11106" s="302" t="s">
        <v>51</v>
      </c>
      <c r="F11106" s="423" t="s">
        <v>13090</v>
      </c>
      <c r="G11106" s="423"/>
      <c r="H11106" s="423">
        <v>3.1E-6</v>
      </c>
      <c r="I11106" s="423"/>
      <c r="J11106" s="424">
        <v>4.1000000000000003E-3</v>
      </c>
      <c r="K11106" s="424"/>
      <c r="L11106" s="424"/>
    </row>
    <row r="11107" spans="1:12" ht="24" customHeight="1">
      <c r="A11107" s="300" t="s">
        <v>12986</v>
      </c>
      <c r="B11107" s="301" t="s">
        <v>13091</v>
      </c>
      <c r="C11107" s="300" t="s">
        <v>9</v>
      </c>
      <c r="D11107" s="300" t="s">
        <v>9580</v>
      </c>
      <c r="E11107" s="302" t="s">
        <v>51</v>
      </c>
      <c r="F11107" s="423" t="s">
        <v>13092</v>
      </c>
      <c r="G11107" s="423"/>
      <c r="H11107" s="423">
        <v>3.1E-6</v>
      </c>
      <c r="I11107" s="423"/>
      <c r="J11107" s="424">
        <v>2.8E-3</v>
      </c>
      <c r="K11107" s="424"/>
      <c r="L11107" s="424"/>
    </row>
    <row r="11108" spans="1:12" ht="24" customHeight="1">
      <c r="A11108" s="300" t="s">
        <v>12986</v>
      </c>
      <c r="B11108" s="301" t="s">
        <v>12987</v>
      </c>
      <c r="C11108" s="300" t="s">
        <v>9</v>
      </c>
      <c r="D11108" s="300" t="s">
        <v>9831</v>
      </c>
      <c r="E11108" s="302" t="s">
        <v>12988</v>
      </c>
      <c r="F11108" s="423" t="s">
        <v>12989</v>
      </c>
      <c r="G11108" s="423"/>
      <c r="H11108" s="423">
        <v>1.0816000000000001E-3</v>
      </c>
      <c r="I11108" s="423"/>
      <c r="J11108" s="424">
        <v>1.09E-2</v>
      </c>
      <c r="K11108" s="424"/>
      <c r="L11108" s="424"/>
    </row>
    <row r="11109" spans="1:12" ht="36" customHeight="1">
      <c r="A11109" s="300" t="s">
        <v>12986</v>
      </c>
      <c r="B11109" s="301" t="s">
        <v>12990</v>
      </c>
      <c r="C11109" s="300" t="s">
        <v>9</v>
      </c>
      <c r="D11109" s="300" t="s">
        <v>11426</v>
      </c>
      <c r="E11109" s="302" t="s">
        <v>51</v>
      </c>
      <c r="F11109" s="423" t="s">
        <v>12991</v>
      </c>
      <c r="G11109" s="423"/>
      <c r="H11109" s="423">
        <v>5.6700000000000003E-5</v>
      </c>
      <c r="I11109" s="423"/>
      <c r="J11109" s="424">
        <v>7.4999999999999997E-3</v>
      </c>
      <c r="K11109" s="424"/>
      <c r="L11109" s="424"/>
    </row>
    <row r="11110" spans="1:12" ht="17.100000000000001" customHeight="1">
      <c r="A11110" s="298"/>
      <c r="B11110" s="298"/>
      <c r="C11110" s="298"/>
      <c r="D11110" s="298"/>
      <c r="E11110" s="298"/>
      <c r="F11110" s="298"/>
      <c r="G11110" s="298"/>
      <c r="H11110" s="298"/>
      <c r="I11110" s="298"/>
      <c r="J11110" s="298" t="s">
        <v>12992</v>
      </c>
      <c r="K11110" s="298"/>
      <c r="L11110" s="298" t="s">
        <v>12929</v>
      </c>
    </row>
    <row r="11111" spans="1:12">
      <c r="A11111" s="414" t="s">
        <v>12994</v>
      </c>
      <c r="B11111" s="414"/>
      <c r="C11111" s="414"/>
      <c r="D11111" s="414"/>
      <c r="E11111" s="414"/>
      <c r="F11111" s="414"/>
      <c r="G11111" s="414"/>
      <c r="H11111" s="414"/>
      <c r="I11111" s="294"/>
      <c r="J11111" s="294"/>
      <c r="K11111" s="294"/>
      <c r="L11111" s="294"/>
    </row>
    <row r="11112" spans="1:12" ht="17.100000000000001" customHeight="1">
      <c r="A11112" s="294" t="s">
        <v>12978</v>
      </c>
      <c r="B11112" s="298" t="s">
        <v>12979</v>
      </c>
      <c r="C11112" s="294" t="s">
        <v>12980</v>
      </c>
      <c r="D11112" s="294" t="s">
        <v>12981</v>
      </c>
      <c r="E11112" s="299" t="s">
        <v>12982</v>
      </c>
      <c r="F11112" s="413" t="s">
        <v>12983</v>
      </c>
      <c r="G11112" s="413"/>
      <c r="H11112" s="413" t="s">
        <v>12984</v>
      </c>
      <c r="I11112" s="413"/>
      <c r="J11112" s="413" t="s">
        <v>12985</v>
      </c>
      <c r="K11112" s="413"/>
      <c r="L11112" s="413"/>
    </row>
    <row r="11113" spans="1:12" ht="24" customHeight="1">
      <c r="A11113" s="300" t="s">
        <v>12986</v>
      </c>
      <c r="B11113" s="301" t="s">
        <v>13193</v>
      </c>
      <c r="C11113" s="300" t="s">
        <v>9</v>
      </c>
      <c r="D11113" s="300" t="s">
        <v>7200</v>
      </c>
      <c r="E11113" s="302" t="s">
        <v>27</v>
      </c>
      <c r="F11113" s="423" t="s">
        <v>13194</v>
      </c>
      <c r="G11113" s="423"/>
      <c r="H11113" s="423">
        <v>4.0194500000000001E-2</v>
      </c>
      <c r="I11113" s="423"/>
      <c r="J11113" s="424">
        <v>0.2046</v>
      </c>
      <c r="K11113" s="424"/>
      <c r="L11113" s="424"/>
    </row>
    <row r="11114" spans="1:12" ht="24" customHeight="1">
      <c r="A11114" s="300" t="s">
        <v>12986</v>
      </c>
      <c r="B11114" s="301" t="s">
        <v>13195</v>
      </c>
      <c r="C11114" s="300" t="s">
        <v>9</v>
      </c>
      <c r="D11114" s="300" t="s">
        <v>8821</v>
      </c>
      <c r="E11114" s="302" t="s">
        <v>27</v>
      </c>
      <c r="F11114" s="423" t="s">
        <v>13196</v>
      </c>
      <c r="G11114" s="423"/>
      <c r="H11114" s="423">
        <v>4.0194500000000001E-2</v>
      </c>
      <c r="I11114" s="423"/>
      <c r="J11114" s="424">
        <v>0.28899999999999998</v>
      </c>
      <c r="K11114" s="424"/>
      <c r="L11114" s="424"/>
    </row>
    <row r="11115" spans="1:12" ht="17.100000000000001" customHeight="1">
      <c r="A11115" s="298"/>
      <c r="B11115" s="298"/>
      <c r="C11115" s="298"/>
      <c r="D11115" s="298"/>
      <c r="E11115" s="298"/>
      <c r="F11115" s="298"/>
      <c r="G11115" s="298"/>
      <c r="H11115" s="298"/>
      <c r="I11115" s="298"/>
      <c r="J11115" s="298" t="s">
        <v>12992</v>
      </c>
      <c r="K11115" s="298"/>
      <c r="L11115" s="298" t="s">
        <v>12928</v>
      </c>
    </row>
    <row r="11116" spans="1:12">
      <c r="A11116" s="414" t="s">
        <v>12998</v>
      </c>
      <c r="B11116" s="414"/>
      <c r="C11116" s="414"/>
      <c r="D11116" s="414"/>
      <c r="E11116" s="414"/>
      <c r="F11116" s="414"/>
      <c r="G11116" s="414"/>
      <c r="H11116" s="414"/>
      <c r="I11116" s="294"/>
      <c r="J11116" s="294"/>
      <c r="K11116" s="294"/>
      <c r="L11116" s="294"/>
    </row>
    <row r="11117" spans="1:12" ht="17.100000000000001" customHeight="1">
      <c r="A11117" s="294" t="s">
        <v>12978</v>
      </c>
      <c r="B11117" s="298" t="s">
        <v>12979</v>
      </c>
      <c r="C11117" s="294" t="s">
        <v>12980</v>
      </c>
      <c r="D11117" s="294" t="s">
        <v>12981</v>
      </c>
      <c r="E11117" s="299" t="s">
        <v>12982</v>
      </c>
      <c r="F11117" s="413" t="s">
        <v>12983</v>
      </c>
      <c r="G11117" s="413"/>
      <c r="H11117" s="413" t="s">
        <v>12984</v>
      </c>
      <c r="I11117" s="413"/>
      <c r="J11117" s="413" t="s">
        <v>12985</v>
      </c>
      <c r="K11117" s="413"/>
      <c r="L11117" s="413"/>
    </row>
    <row r="11118" spans="1:12" ht="24" customHeight="1">
      <c r="A11118" s="300" t="s">
        <v>12986</v>
      </c>
      <c r="B11118" s="301" t="s">
        <v>13367</v>
      </c>
      <c r="C11118" s="300" t="s">
        <v>9</v>
      </c>
      <c r="D11118" s="300" t="s">
        <v>7014</v>
      </c>
      <c r="E11118" s="302" t="s">
        <v>51</v>
      </c>
      <c r="F11118" s="423" t="s">
        <v>13368</v>
      </c>
      <c r="G11118" s="423"/>
      <c r="H11118" s="423">
        <v>1</v>
      </c>
      <c r="I11118" s="423"/>
      <c r="J11118" s="424">
        <v>1.4</v>
      </c>
      <c r="K11118" s="424"/>
      <c r="L11118" s="424"/>
    </row>
    <row r="11119" spans="1:12" ht="36" customHeight="1">
      <c r="A11119" s="300" t="s">
        <v>12986</v>
      </c>
      <c r="B11119" s="301" t="s">
        <v>13371</v>
      </c>
      <c r="C11119" s="300" t="s">
        <v>9</v>
      </c>
      <c r="D11119" s="300" t="s">
        <v>10264</v>
      </c>
      <c r="E11119" s="302" t="s">
        <v>51</v>
      </c>
      <c r="F11119" s="423" t="s">
        <v>13372</v>
      </c>
      <c r="G11119" s="423"/>
      <c r="H11119" s="423">
        <v>0.02</v>
      </c>
      <c r="I11119" s="423"/>
      <c r="J11119" s="424">
        <v>0.36</v>
      </c>
      <c r="K11119" s="424"/>
      <c r="L11119" s="424"/>
    </row>
    <row r="11120" spans="1:12" ht="24" customHeight="1">
      <c r="A11120" s="300" t="s">
        <v>12986</v>
      </c>
      <c r="B11120" s="301" t="s">
        <v>15354</v>
      </c>
      <c r="C11120" s="300" t="s">
        <v>9</v>
      </c>
      <c r="D11120" s="300" t="s">
        <v>9344</v>
      </c>
      <c r="E11120" s="302" t="s">
        <v>51</v>
      </c>
      <c r="F11120" s="423" t="s">
        <v>15355</v>
      </c>
      <c r="G11120" s="423"/>
      <c r="H11120" s="423">
        <v>1</v>
      </c>
      <c r="I11120" s="423"/>
      <c r="J11120" s="424">
        <v>1.78</v>
      </c>
      <c r="K11120" s="424"/>
      <c r="L11120" s="424"/>
    </row>
    <row r="11121" spans="1:12" ht="24" customHeight="1">
      <c r="A11121" s="300" t="s">
        <v>12986</v>
      </c>
      <c r="B11121" s="301" t="s">
        <v>13099</v>
      </c>
      <c r="C11121" s="300" t="s">
        <v>9</v>
      </c>
      <c r="D11121" s="300" t="s">
        <v>7224</v>
      </c>
      <c r="E11121" s="302" t="s">
        <v>51</v>
      </c>
      <c r="F11121" s="423" t="s">
        <v>13100</v>
      </c>
      <c r="G11121" s="423"/>
      <c r="H11121" s="423">
        <v>5.5199999999999997E-4</v>
      </c>
      <c r="I11121" s="423"/>
      <c r="J11121" s="424">
        <v>5.1000000000000004E-3</v>
      </c>
      <c r="K11121" s="424"/>
      <c r="L11121" s="424"/>
    </row>
    <row r="11122" spans="1:12" ht="24" customHeight="1">
      <c r="A11122" s="300" t="s">
        <v>12986</v>
      </c>
      <c r="B11122" s="301" t="s">
        <v>13101</v>
      </c>
      <c r="C11122" s="300" t="s">
        <v>9</v>
      </c>
      <c r="D11122" s="300" t="s">
        <v>7359</v>
      </c>
      <c r="E11122" s="302" t="s">
        <v>51</v>
      </c>
      <c r="F11122" s="423" t="s">
        <v>13102</v>
      </c>
      <c r="G11122" s="423"/>
      <c r="H11122" s="423">
        <v>1.7900000000000001E-5</v>
      </c>
      <c r="I11122" s="423"/>
      <c r="J11122" s="424">
        <v>2.3E-3</v>
      </c>
      <c r="K11122" s="424"/>
      <c r="L11122" s="424"/>
    </row>
    <row r="11123" spans="1:12" ht="24" customHeight="1">
      <c r="A11123" s="300" t="s">
        <v>12986</v>
      </c>
      <c r="B11123" s="301" t="s">
        <v>13103</v>
      </c>
      <c r="C11123" s="300" t="s">
        <v>9</v>
      </c>
      <c r="D11123" s="300" t="s">
        <v>8851</v>
      </c>
      <c r="E11123" s="302" t="s">
        <v>51</v>
      </c>
      <c r="F11123" s="423" t="s">
        <v>13104</v>
      </c>
      <c r="G11123" s="423"/>
      <c r="H11123" s="423">
        <v>1.42E-5</v>
      </c>
      <c r="I11123" s="423"/>
      <c r="J11123" s="424">
        <v>2.7000000000000001E-3</v>
      </c>
      <c r="K11123" s="424"/>
      <c r="L11123" s="424"/>
    </row>
    <row r="11124" spans="1:12" ht="24" customHeight="1">
      <c r="A11124" s="300" t="s">
        <v>12986</v>
      </c>
      <c r="B11124" s="301" t="s">
        <v>13105</v>
      </c>
      <c r="C11124" s="300" t="s">
        <v>9</v>
      </c>
      <c r="D11124" s="300" t="s">
        <v>8852</v>
      </c>
      <c r="E11124" s="302" t="s">
        <v>51</v>
      </c>
      <c r="F11124" s="423" t="s">
        <v>13106</v>
      </c>
      <c r="G11124" s="423"/>
      <c r="H11124" s="423">
        <v>3.1E-6</v>
      </c>
      <c r="I11124" s="423"/>
      <c r="J11124" s="424">
        <v>1.6999999999999999E-3</v>
      </c>
      <c r="K11124" s="424"/>
      <c r="L11124" s="424"/>
    </row>
    <row r="11125" spans="1:12" ht="24" customHeight="1">
      <c r="A11125" s="300" t="s">
        <v>12986</v>
      </c>
      <c r="B11125" s="301" t="s">
        <v>13107</v>
      </c>
      <c r="C11125" s="300" t="s">
        <v>9</v>
      </c>
      <c r="D11125" s="300" t="s">
        <v>9000</v>
      </c>
      <c r="E11125" s="302" t="s">
        <v>51</v>
      </c>
      <c r="F11125" s="423" t="s">
        <v>13108</v>
      </c>
      <c r="G11125" s="423"/>
      <c r="H11125" s="423">
        <v>6.2839999999999999E-4</v>
      </c>
      <c r="I11125" s="423"/>
      <c r="J11125" s="424">
        <v>4.3E-3</v>
      </c>
      <c r="K11125" s="424"/>
      <c r="L11125" s="424"/>
    </row>
    <row r="11126" spans="1:12" ht="24" customHeight="1">
      <c r="A11126" s="300" t="s">
        <v>12986</v>
      </c>
      <c r="B11126" s="301" t="s">
        <v>13109</v>
      </c>
      <c r="C11126" s="300" t="s">
        <v>9</v>
      </c>
      <c r="D11126" s="300" t="s">
        <v>9574</v>
      </c>
      <c r="E11126" s="302" t="s">
        <v>51</v>
      </c>
      <c r="F11126" s="423" t="s">
        <v>13110</v>
      </c>
      <c r="G11126" s="423"/>
      <c r="H11126" s="423">
        <v>1.9919999999999999E-4</v>
      </c>
      <c r="I11126" s="423"/>
      <c r="J11126" s="424">
        <v>1.8E-3</v>
      </c>
      <c r="K11126" s="424"/>
      <c r="L11126" s="424"/>
    </row>
    <row r="11127" spans="1:12" ht="24" customHeight="1">
      <c r="A11127" s="300" t="s">
        <v>12986</v>
      </c>
      <c r="B11127" s="301" t="s">
        <v>13111</v>
      </c>
      <c r="C11127" s="300" t="s">
        <v>9</v>
      </c>
      <c r="D11127" s="300" t="s">
        <v>10714</v>
      </c>
      <c r="E11127" s="302" t="s">
        <v>93</v>
      </c>
      <c r="F11127" s="423" t="s">
        <v>13112</v>
      </c>
      <c r="G11127" s="423"/>
      <c r="H11127" s="423">
        <v>1.047E-4</v>
      </c>
      <c r="I11127" s="423"/>
      <c r="J11127" s="424">
        <v>1.6000000000000001E-3</v>
      </c>
      <c r="K11127" s="424"/>
      <c r="L11127" s="424"/>
    </row>
    <row r="11128" spans="1:12" ht="24" customHeight="1">
      <c r="A11128" s="300" t="s">
        <v>12986</v>
      </c>
      <c r="B11128" s="301" t="s">
        <v>13113</v>
      </c>
      <c r="C11128" s="300" t="s">
        <v>9</v>
      </c>
      <c r="D11128" s="300" t="s">
        <v>10809</v>
      </c>
      <c r="E11128" s="302" t="s">
        <v>51</v>
      </c>
      <c r="F11128" s="423" t="s">
        <v>13114</v>
      </c>
      <c r="G11128" s="423"/>
      <c r="H11128" s="423">
        <v>1.047E-4</v>
      </c>
      <c r="I11128" s="423"/>
      <c r="J11128" s="424">
        <v>1.2999999999999999E-3</v>
      </c>
      <c r="K11128" s="424"/>
      <c r="L11128" s="424"/>
    </row>
    <row r="11129" spans="1:12" ht="24" customHeight="1">
      <c r="A11129" s="300" t="s">
        <v>12986</v>
      </c>
      <c r="B11129" s="301" t="s">
        <v>13115</v>
      </c>
      <c r="C11129" s="300" t="s">
        <v>9</v>
      </c>
      <c r="D11129" s="300" t="s">
        <v>10810</v>
      </c>
      <c r="E11129" s="302" t="s">
        <v>51</v>
      </c>
      <c r="F11129" s="423" t="s">
        <v>13116</v>
      </c>
      <c r="G11129" s="423"/>
      <c r="H11129" s="423">
        <v>1.047E-4</v>
      </c>
      <c r="I11129" s="423"/>
      <c r="J11129" s="424">
        <v>2.8E-3</v>
      </c>
      <c r="K11129" s="424"/>
      <c r="L11129" s="424"/>
    </row>
    <row r="11130" spans="1:12" ht="24" customHeight="1">
      <c r="A11130" s="300" t="s">
        <v>12986</v>
      </c>
      <c r="B11130" s="301" t="s">
        <v>13117</v>
      </c>
      <c r="C11130" s="300" t="s">
        <v>9</v>
      </c>
      <c r="D11130" s="300" t="s">
        <v>10837</v>
      </c>
      <c r="E11130" s="302" t="s">
        <v>51</v>
      </c>
      <c r="F11130" s="423" t="s">
        <v>13118</v>
      </c>
      <c r="G11130" s="423"/>
      <c r="H11130" s="423">
        <v>3.4999999999999999E-6</v>
      </c>
      <c r="I11130" s="423"/>
      <c r="J11130" s="424">
        <v>1.6000000000000001E-3</v>
      </c>
      <c r="K11130" s="424"/>
      <c r="L11130" s="424"/>
    </row>
    <row r="11131" spans="1:12" ht="24" customHeight="1">
      <c r="A11131" s="300" t="s">
        <v>12986</v>
      </c>
      <c r="B11131" s="301" t="s">
        <v>13003</v>
      </c>
      <c r="C11131" s="300" t="s">
        <v>9</v>
      </c>
      <c r="D11131" s="300" t="s">
        <v>7216</v>
      </c>
      <c r="E11131" s="302" t="s">
        <v>51</v>
      </c>
      <c r="F11131" s="423" t="s">
        <v>13004</v>
      </c>
      <c r="G11131" s="423"/>
      <c r="H11131" s="423">
        <v>2.098E-4</v>
      </c>
      <c r="I11131" s="423"/>
      <c r="J11131" s="424">
        <v>7.0000000000000001E-3</v>
      </c>
      <c r="K11131" s="424"/>
      <c r="L11131" s="424"/>
    </row>
    <row r="11132" spans="1:12" ht="24" customHeight="1">
      <c r="A11132" s="300" t="s">
        <v>12986</v>
      </c>
      <c r="B11132" s="301" t="s">
        <v>13005</v>
      </c>
      <c r="C11132" s="300" t="s">
        <v>9</v>
      </c>
      <c r="D11132" s="300" t="s">
        <v>7393</v>
      </c>
      <c r="E11132" s="302" t="s">
        <v>12988</v>
      </c>
      <c r="F11132" s="423" t="s">
        <v>13006</v>
      </c>
      <c r="G11132" s="423"/>
      <c r="H11132" s="423">
        <v>1.262E-4</v>
      </c>
      <c r="I11132" s="423"/>
      <c r="J11132" s="424">
        <v>6.7999999999999996E-3</v>
      </c>
      <c r="K11132" s="424"/>
      <c r="L11132" s="424"/>
    </row>
    <row r="11133" spans="1:12" ht="24" customHeight="1">
      <c r="A11133" s="300" t="s">
        <v>12986</v>
      </c>
      <c r="B11133" s="301" t="s">
        <v>13007</v>
      </c>
      <c r="C11133" s="300" t="s">
        <v>9</v>
      </c>
      <c r="D11133" s="300" t="s">
        <v>10619</v>
      </c>
      <c r="E11133" s="302" t="s">
        <v>51</v>
      </c>
      <c r="F11133" s="423" t="s">
        <v>13008</v>
      </c>
      <c r="G11133" s="423"/>
      <c r="H11133" s="423">
        <v>9.7800000000000006E-5</v>
      </c>
      <c r="I11133" s="423"/>
      <c r="J11133" s="424">
        <v>1.8700000000000001E-2</v>
      </c>
      <c r="K11133" s="424"/>
      <c r="L11133" s="424"/>
    </row>
    <row r="11134" spans="1:12" ht="24" customHeight="1">
      <c r="A11134" s="300" t="s">
        <v>12986</v>
      </c>
      <c r="B11134" s="301" t="s">
        <v>13009</v>
      </c>
      <c r="C11134" s="300" t="s">
        <v>9</v>
      </c>
      <c r="D11134" s="300" t="s">
        <v>10769</v>
      </c>
      <c r="E11134" s="302" t="s">
        <v>51</v>
      </c>
      <c r="F11134" s="423" t="s">
        <v>13010</v>
      </c>
      <c r="G11134" s="423"/>
      <c r="H11134" s="423">
        <v>8.7986999999999996E-3</v>
      </c>
      <c r="I11134" s="423"/>
      <c r="J11134" s="424">
        <v>1.11E-2</v>
      </c>
      <c r="K11134" s="424"/>
      <c r="L11134" s="424"/>
    </row>
    <row r="11135" spans="1:12" ht="24" customHeight="1">
      <c r="A11135" s="300" t="s">
        <v>12986</v>
      </c>
      <c r="B11135" s="301" t="s">
        <v>13011</v>
      </c>
      <c r="C11135" s="300" t="s">
        <v>9</v>
      </c>
      <c r="D11135" s="300" t="s">
        <v>10929</v>
      </c>
      <c r="E11135" s="302" t="s">
        <v>51</v>
      </c>
      <c r="F11135" s="423" t="s">
        <v>13012</v>
      </c>
      <c r="G11135" s="423"/>
      <c r="H11135" s="423">
        <v>8.4800000000000001E-5</v>
      </c>
      <c r="I11135" s="423"/>
      <c r="J11135" s="424">
        <v>1.2800000000000001E-2</v>
      </c>
      <c r="K11135" s="424"/>
      <c r="L11135" s="424"/>
    </row>
    <row r="11136" spans="1:12" ht="17.100000000000001" customHeight="1">
      <c r="A11136" s="298"/>
      <c r="B11136" s="298"/>
      <c r="C11136" s="298"/>
      <c r="D11136" s="298"/>
      <c r="E11136" s="298"/>
      <c r="F11136" s="298"/>
      <c r="G11136" s="298"/>
      <c r="H11136" s="298"/>
      <c r="I11136" s="298"/>
      <c r="J11136" s="298" t="s">
        <v>12992</v>
      </c>
      <c r="K11136" s="298"/>
      <c r="L11136" s="298" t="s">
        <v>15356</v>
      </c>
    </row>
    <row r="11137" spans="1:12">
      <c r="A11137" s="414" t="s">
        <v>13056</v>
      </c>
      <c r="B11137" s="414"/>
      <c r="C11137" s="414"/>
      <c r="D11137" s="414"/>
      <c r="E11137" s="414"/>
      <c r="F11137" s="414"/>
      <c r="G11137" s="414"/>
      <c r="H11137" s="414"/>
      <c r="I11137" s="294"/>
      <c r="J11137" s="294"/>
      <c r="K11137" s="294"/>
      <c r="L11137" s="294"/>
    </row>
    <row r="11138" spans="1:12" ht="17.100000000000001" customHeight="1">
      <c r="A11138" s="294" t="s">
        <v>12978</v>
      </c>
      <c r="B11138" s="298" t="s">
        <v>12979</v>
      </c>
      <c r="C11138" s="294" t="s">
        <v>12980</v>
      </c>
      <c r="D11138" s="294" t="s">
        <v>12981</v>
      </c>
      <c r="E11138" s="299" t="s">
        <v>12982</v>
      </c>
      <c r="F11138" s="413" t="s">
        <v>12983</v>
      </c>
      <c r="G11138" s="413"/>
      <c r="H11138" s="413" t="s">
        <v>12984</v>
      </c>
      <c r="I11138" s="413"/>
      <c r="J11138" s="413" t="s">
        <v>12985</v>
      </c>
      <c r="K11138" s="413"/>
      <c r="L11138" s="413"/>
    </row>
    <row r="11139" spans="1:12" ht="24" customHeight="1">
      <c r="A11139" s="300" t="s">
        <v>12986</v>
      </c>
      <c r="B11139" s="301" t="s">
        <v>13057</v>
      </c>
      <c r="C11139" s="300" t="s">
        <v>9</v>
      </c>
      <c r="D11139" s="300" t="s">
        <v>12549</v>
      </c>
      <c r="E11139" s="302" t="s">
        <v>27</v>
      </c>
      <c r="F11139" s="423" t="s">
        <v>12948</v>
      </c>
      <c r="G11139" s="423"/>
      <c r="H11139" s="423">
        <v>7.8721100000000002E-2</v>
      </c>
      <c r="I11139" s="423"/>
      <c r="J11139" s="424">
        <v>5.1200000000000002E-2</v>
      </c>
      <c r="K11139" s="424"/>
      <c r="L11139" s="424"/>
    </row>
    <row r="11140" spans="1:12" ht="17.100000000000001" customHeight="1">
      <c r="A11140" s="298"/>
      <c r="B11140" s="298"/>
      <c r="C11140" s="298"/>
      <c r="D11140" s="298"/>
      <c r="E11140" s="298"/>
      <c r="F11140" s="298"/>
      <c r="G11140" s="298"/>
      <c r="H11140" s="298"/>
      <c r="I11140" s="298"/>
      <c r="J11140" s="298" t="s">
        <v>12992</v>
      </c>
      <c r="K11140" s="298"/>
      <c r="L11140" s="298" t="s">
        <v>12936</v>
      </c>
    </row>
    <row r="11141" spans="1:12">
      <c r="A11141" s="414" t="s">
        <v>13058</v>
      </c>
      <c r="B11141" s="414"/>
      <c r="C11141" s="414"/>
      <c r="D11141" s="414"/>
      <c r="E11141" s="414"/>
      <c r="F11141" s="414"/>
      <c r="G11141" s="414"/>
      <c r="H11141" s="414"/>
      <c r="I11141" s="294"/>
      <c r="J11141" s="294"/>
      <c r="K11141" s="294"/>
      <c r="L11141" s="294"/>
    </row>
    <row r="11142" spans="1:12" ht="17.100000000000001" customHeight="1">
      <c r="A11142" s="294" t="s">
        <v>12978</v>
      </c>
      <c r="B11142" s="298" t="s">
        <v>12979</v>
      </c>
      <c r="C11142" s="294" t="s">
        <v>12980</v>
      </c>
      <c r="D11142" s="294" t="s">
        <v>12981</v>
      </c>
      <c r="E11142" s="299" t="s">
        <v>12982</v>
      </c>
      <c r="F11142" s="413" t="s">
        <v>12983</v>
      </c>
      <c r="G11142" s="413"/>
      <c r="H11142" s="413" t="s">
        <v>12984</v>
      </c>
      <c r="I11142" s="413"/>
      <c r="J11142" s="413" t="s">
        <v>12985</v>
      </c>
      <c r="K11142" s="413"/>
      <c r="L11142" s="413"/>
    </row>
    <row r="11143" spans="1:12" ht="24" customHeight="1">
      <c r="A11143" s="300" t="s">
        <v>12986</v>
      </c>
      <c r="B11143" s="301" t="s">
        <v>13059</v>
      </c>
      <c r="C11143" s="300" t="s">
        <v>9</v>
      </c>
      <c r="D11143" s="300" t="s">
        <v>12535</v>
      </c>
      <c r="E11143" s="302" t="s">
        <v>27</v>
      </c>
      <c r="F11143" s="423" t="s">
        <v>12936</v>
      </c>
      <c r="G11143" s="423"/>
      <c r="H11143" s="423">
        <v>7.8721100000000002E-2</v>
      </c>
      <c r="I11143" s="423"/>
      <c r="J11143" s="424">
        <v>3.8999999999999998E-3</v>
      </c>
      <c r="K11143" s="424"/>
      <c r="L11143" s="424"/>
    </row>
    <row r="11144" spans="1:12" ht="17.100000000000001" customHeight="1">
      <c r="A11144" s="298"/>
      <c r="B11144" s="298"/>
      <c r="C11144" s="298"/>
      <c r="D11144" s="298"/>
      <c r="E11144" s="298"/>
      <c r="F11144" s="298"/>
      <c r="G11144" s="298"/>
      <c r="H11144" s="298"/>
      <c r="I11144" s="298"/>
      <c r="J11144" s="298" t="s">
        <v>12992</v>
      </c>
      <c r="K11144" s="298"/>
      <c r="L11144" s="298" t="s">
        <v>13120</v>
      </c>
    </row>
    <row r="11145" spans="1:12">
      <c r="A11145" s="414" t="s">
        <v>13060</v>
      </c>
      <c r="B11145" s="414"/>
      <c r="C11145" s="414"/>
      <c r="D11145" s="414"/>
      <c r="E11145" s="414"/>
      <c r="F11145" s="414"/>
      <c r="G11145" s="414"/>
      <c r="H11145" s="414"/>
      <c r="I11145" s="294"/>
      <c r="J11145" s="294"/>
      <c r="K11145" s="294"/>
      <c r="L11145" s="294"/>
    </row>
    <row r="11146" spans="1:12" ht="17.100000000000001" customHeight="1">
      <c r="A11146" s="294" t="s">
        <v>12978</v>
      </c>
      <c r="B11146" s="298" t="s">
        <v>12979</v>
      </c>
      <c r="C11146" s="294" t="s">
        <v>12980</v>
      </c>
      <c r="D11146" s="294" t="s">
        <v>12981</v>
      </c>
      <c r="E11146" s="299" t="s">
        <v>12982</v>
      </c>
      <c r="F11146" s="413" t="s">
        <v>12983</v>
      </c>
      <c r="G11146" s="413"/>
      <c r="H11146" s="413" t="s">
        <v>12984</v>
      </c>
      <c r="I11146" s="413"/>
      <c r="J11146" s="413" t="s">
        <v>12985</v>
      </c>
      <c r="K11146" s="413"/>
      <c r="L11146" s="413"/>
    </row>
    <row r="11147" spans="1:12" ht="24" customHeight="1">
      <c r="A11147" s="300" t="s">
        <v>12986</v>
      </c>
      <c r="B11147" s="301" t="s">
        <v>13061</v>
      </c>
      <c r="C11147" s="300" t="s">
        <v>9</v>
      </c>
      <c r="D11147" s="300" t="s">
        <v>12522</v>
      </c>
      <c r="E11147" s="302" t="s">
        <v>27</v>
      </c>
      <c r="F11147" s="423" t="s">
        <v>12964</v>
      </c>
      <c r="G11147" s="423"/>
      <c r="H11147" s="423">
        <v>7.8721100000000002E-2</v>
      </c>
      <c r="I11147" s="423"/>
      <c r="J11147" s="424">
        <v>0.19919999999999999</v>
      </c>
      <c r="K11147" s="424"/>
      <c r="L11147" s="424"/>
    </row>
    <row r="11148" spans="1:12" ht="24" customHeight="1">
      <c r="A11148" s="300" t="s">
        <v>12986</v>
      </c>
      <c r="B11148" s="301" t="s">
        <v>13062</v>
      </c>
      <c r="C11148" s="300" t="s">
        <v>9</v>
      </c>
      <c r="D11148" s="300" t="s">
        <v>12527</v>
      </c>
      <c r="E11148" s="302" t="s">
        <v>27</v>
      </c>
      <c r="F11148" s="423" t="s">
        <v>13063</v>
      </c>
      <c r="G11148" s="423"/>
      <c r="H11148" s="423">
        <v>7.8721100000000002E-2</v>
      </c>
      <c r="I11148" s="423"/>
      <c r="J11148" s="424">
        <v>2.6800000000000001E-2</v>
      </c>
      <c r="K11148" s="424"/>
      <c r="L11148" s="424"/>
    </row>
    <row r="11149" spans="1:12" ht="17.100000000000001" customHeight="1">
      <c r="A11149" s="298"/>
      <c r="B11149" s="298"/>
      <c r="C11149" s="298"/>
      <c r="D11149" s="298"/>
      <c r="E11149" s="298"/>
      <c r="F11149" s="298"/>
      <c r="G11149" s="298"/>
      <c r="H11149" s="298"/>
      <c r="I11149" s="298"/>
      <c r="J11149" s="298" t="s">
        <v>12992</v>
      </c>
      <c r="K11149" s="298"/>
      <c r="L11149" s="298" t="s">
        <v>12951</v>
      </c>
    </row>
    <row r="11150" spans="1:12" ht="17.100000000000001" customHeight="1">
      <c r="A11150" s="294" t="s">
        <v>13014</v>
      </c>
      <c r="B11150" s="294"/>
      <c r="C11150" s="294"/>
      <c r="D11150" s="294"/>
      <c r="E11150" s="294"/>
      <c r="F11150" s="294"/>
      <c r="G11150" s="294"/>
      <c r="H11150" s="294"/>
      <c r="I11150" s="294"/>
      <c r="J11150" s="294"/>
      <c r="K11150" s="294"/>
      <c r="L11150" s="294"/>
    </row>
    <row r="11151" spans="1:12" ht="17.100000000000001" customHeight="1">
      <c r="A11151" s="298"/>
      <c r="B11151" s="298"/>
      <c r="C11151" s="298"/>
      <c r="D11151" s="298"/>
      <c r="E11151" s="298"/>
      <c r="F11151" s="298"/>
      <c r="G11151" s="298"/>
      <c r="H11151" s="298"/>
      <c r="I11151" s="298"/>
      <c r="J11151" s="298" t="s">
        <v>13015</v>
      </c>
      <c r="K11151" s="298"/>
      <c r="L11151" s="298" t="s">
        <v>15357</v>
      </c>
    </row>
    <row r="11152" spans="1:12" ht="17.100000000000001" customHeight="1">
      <c r="A11152" s="298"/>
      <c r="B11152" s="298"/>
      <c r="C11152" s="298"/>
      <c r="D11152" s="298"/>
      <c r="E11152" s="298"/>
      <c r="F11152" s="298"/>
      <c r="G11152" s="298"/>
      <c r="H11152" s="298"/>
      <c r="I11152" s="298"/>
      <c r="J11152" s="298" t="s">
        <v>13017</v>
      </c>
      <c r="K11152" s="298" t="s">
        <v>13018</v>
      </c>
      <c r="L11152" s="298" t="s">
        <v>14484</v>
      </c>
    </row>
    <row r="11153" spans="1:12" ht="17.100000000000001" customHeight="1">
      <c r="A11153" s="298"/>
      <c r="B11153" s="298"/>
      <c r="C11153" s="298"/>
      <c r="D11153" s="298"/>
      <c r="E11153" s="298"/>
      <c r="F11153" s="298"/>
      <c r="G11153" s="298"/>
      <c r="H11153" s="298"/>
      <c r="I11153" s="298"/>
      <c r="J11153" s="298" t="s">
        <v>13020</v>
      </c>
      <c r="K11153" s="298"/>
      <c r="L11153" s="298" t="s">
        <v>15358</v>
      </c>
    </row>
    <row r="11154" spans="1:12" ht="17.100000000000001" customHeight="1">
      <c r="A11154" s="298"/>
      <c r="B11154" s="298"/>
      <c r="C11154" s="298"/>
      <c r="D11154" s="298"/>
      <c r="E11154" s="298"/>
      <c r="F11154" s="298"/>
      <c r="G11154" s="298"/>
      <c r="H11154" s="298"/>
      <c r="I11154" s="298"/>
      <c r="J11154" s="298" t="s">
        <v>13022</v>
      </c>
      <c r="K11154" s="298" t="s">
        <v>12974</v>
      </c>
      <c r="L11154" s="298" t="s">
        <v>13657</v>
      </c>
    </row>
    <row r="11155" spans="1:12" ht="17.100000000000001" customHeight="1">
      <c r="A11155" s="298"/>
      <c r="B11155" s="298"/>
      <c r="C11155" s="298"/>
      <c r="D11155" s="298"/>
      <c r="E11155" s="298"/>
      <c r="F11155" s="298"/>
      <c r="G11155" s="298"/>
      <c r="H11155" s="298"/>
      <c r="I11155" s="298"/>
      <c r="J11155" s="298" t="s">
        <v>13024</v>
      </c>
      <c r="K11155" s="298"/>
      <c r="L11155" s="298" t="s">
        <v>14442</v>
      </c>
    </row>
    <row r="11156" spans="1:12" ht="30" customHeight="1">
      <c r="A11156" s="299"/>
      <c r="B11156" s="299"/>
      <c r="C11156" s="299"/>
      <c r="D11156" s="299"/>
      <c r="E11156" s="299"/>
      <c r="F11156" s="299"/>
      <c r="G11156" s="299"/>
      <c r="H11156" s="299"/>
      <c r="I11156" s="299"/>
      <c r="J11156" s="299"/>
      <c r="K11156" s="299"/>
      <c r="L11156" s="299"/>
    </row>
    <row r="11157" spans="1:12" ht="48" customHeight="1">
      <c r="A11157" s="295" t="s">
        <v>15359</v>
      </c>
      <c r="B11157" s="296" t="s">
        <v>15360</v>
      </c>
      <c r="C11157" s="295" t="s">
        <v>9</v>
      </c>
      <c r="D11157" s="295" t="s">
        <v>2599</v>
      </c>
      <c r="E11157" s="297" t="s">
        <v>51</v>
      </c>
      <c r="F11157" s="296"/>
      <c r="G11157" s="296"/>
      <c r="H11157" s="296"/>
      <c r="I11157" s="296"/>
      <c r="J11157" s="296"/>
      <c r="K11157" s="296"/>
      <c r="L11157" s="296"/>
    </row>
    <row r="11158" spans="1:12">
      <c r="A11158" s="414" t="s">
        <v>12977</v>
      </c>
      <c r="B11158" s="414"/>
      <c r="C11158" s="414"/>
      <c r="D11158" s="414"/>
      <c r="E11158" s="414"/>
      <c r="F11158" s="414"/>
      <c r="G11158" s="414"/>
      <c r="H11158" s="414"/>
      <c r="I11158" s="294"/>
      <c r="J11158" s="294"/>
      <c r="K11158" s="294"/>
      <c r="L11158" s="294"/>
    </row>
    <row r="11159" spans="1:12" ht="17.100000000000001" customHeight="1">
      <c r="A11159" s="294" t="s">
        <v>12978</v>
      </c>
      <c r="B11159" s="298" t="s">
        <v>12979</v>
      </c>
      <c r="C11159" s="294" t="s">
        <v>12980</v>
      </c>
      <c r="D11159" s="294" t="s">
        <v>12981</v>
      </c>
      <c r="E11159" s="299" t="s">
        <v>12982</v>
      </c>
      <c r="F11159" s="413" t="s">
        <v>12983</v>
      </c>
      <c r="G11159" s="413"/>
      <c r="H11159" s="413" t="s">
        <v>12984</v>
      </c>
      <c r="I11159" s="413"/>
      <c r="J11159" s="413" t="s">
        <v>12985</v>
      </c>
      <c r="K11159" s="413"/>
      <c r="L11159" s="413"/>
    </row>
    <row r="11160" spans="1:12" ht="24" customHeight="1">
      <c r="A11160" s="300" t="s">
        <v>12986</v>
      </c>
      <c r="B11160" s="301" t="s">
        <v>13085</v>
      </c>
      <c r="C11160" s="300" t="s">
        <v>9</v>
      </c>
      <c r="D11160" s="300" t="s">
        <v>7909</v>
      </c>
      <c r="E11160" s="302" t="s">
        <v>51</v>
      </c>
      <c r="F11160" s="423" t="s">
        <v>13086</v>
      </c>
      <c r="G11160" s="423"/>
      <c r="H11160" s="423">
        <v>1.167E-4</v>
      </c>
      <c r="I11160" s="423"/>
      <c r="J11160" s="424">
        <v>1.21E-2</v>
      </c>
      <c r="K11160" s="424"/>
      <c r="L11160" s="424"/>
    </row>
    <row r="11161" spans="1:12" ht="24" customHeight="1">
      <c r="A11161" s="300" t="s">
        <v>12986</v>
      </c>
      <c r="B11161" s="301" t="s">
        <v>13087</v>
      </c>
      <c r="C11161" s="300" t="s">
        <v>9</v>
      </c>
      <c r="D11161" s="300" t="s">
        <v>8873</v>
      </c>
      <c r="E11161" s="302" t="s">
        <v>51</v>
      </c>
      <c r="F11161" s="423" t="s">
        <v>13088</v>
      </c>
      <c r="G11161" s="423"/>
      <c r="H11161" s="423">
        <v>1.1199999999999999E-5</v>
      </c>
      <c r="I11161" s="423"/>
      <c r="J11161" s="424">
        <v>9.7000000000000003E-3</v>
      </c>
      <c r="K11161" s="424"/>
      <c r="L11161" s="424"/>
    </row>
    <row r="11162" spans="1:12" ht="48" customHeight="1">
      <c r="A11162" s="300" t="s">
        <v>12986</v>
      </c>
      <c r="B11162" s="301" t="s">
        <v>13089</v>
      </c>
      <c r="C11162" s="300" t="s">
        <v>9</v>
      </c>
      <c r="D11162" s="300" t="s">
        <v>9227</v>
      </c>
      <c r="E11162" s="302" t="s">
        <v>51</v>
      </c>
      <c r="F11162" s="423" t="s">
        <v>13090</v>
      </c>
      <c r="G11162" s="423"/>
      <c r="H11162" s="423">
        <v>7.9000000000000006E-6</v>
      </c>
      <c r="I11162" s="423"/>
      <c r="J11162" s="424">
        <v>1.06E-2</v>
      </c>
      <c r="K11162" s="424"/>
      <c r="L11162" s="424"/>
    </row>
    <row r="11163" spans="1:12" ht="24" customHeight="1">
      <c r="A11163" s="300" t="s">
        <v>12986</v>
      </c>
      <c r="B11163" s="301" t="s">
        <v>13091</v>
      </c>
      <c r="C11163" s="300" t="s">
        <v>9</v>
      </c>
      <c r="D11163" s="300" t="s">
        <v>9580</v>
      </c>
      <c r="E11163" s="302" t="s">
        <v>51</v>
      </c>
      <c r="F11163" s="423" t="s">
        <v>13092</v>
      </c>
      <c r="G11163" s="423"/>
      <c r="H11163" s="423">
        <v>7.7000000000000008E-6</v>
      </c>
      <c r="I11163" s="423"/>
      <c r="J11163" s="424">
        <v>6.8999999999999999E-3</v>
      </c>
      <c r="K11163" s="424"/>
      <c r="L11163" s="424"/>
    </row>
    <row r="11164" spans="1:12" ht="24" customHeight="1">
      <c r="A11164" s="300" t="s">
        <v>12986</v>
      </c>
      <c r="B11164" s="301" t="s">
        <v>12987</v>
      </c>
      <c r="C11164" s="300" t="s">
        <v>9</v>
      </c>
      <c r="D11164" s="300" t="s">
        <v>9831</v>
      </c>
      <c r="E11164" s="302" t="s">
        <v>12988</v>
      </c>
      <c r="F11164" s="423" t="s">
        <v>12989</v>
      </c>
      <c r="G11164" s="423"/>
      <c r="H11164" s="423">
        <v>2.6998999999999999E-3</v>
      </c>
      <c r="I11164" s="423"/>
      <c r="J11164" s="424">
        <v>2.7300000000000001E-2</v>
      </c>
      <c r="K11164" s="424"/>
      <c r="L11164" s="424"/>
    </row>
    <row r="11165" spans="1:12" ht="36" customHeight="1">
      <c r="A11165" s="300" t="s">
        <v>12986</v>
      </c>
      <c r="B11165" s="301" t="s">
        <v>12990</v>
      </c>
      <c r="C11165" s="300" t="s">
        <v>9</v>
      </c>
      <c r="D11165" s="300" t="s">
        <v>11426</v>
      </c>
      <c r="E11165" s="302" t="s">
        <v>51</v>
      </c>
      <c r="F11165" s="423" t="s">
        <v>12991</v>
      </c>
      <c r="G11165" s="423"/>
      <c r="H11165" s="423">
        <v>1.415E-4</v>
      </c>
      <c r="I11165" s="423"/>
      <c r="J11165" s="424">
        <v>1.8700000000000001E-2</v>
      </c>
      <c r="K11165" s="424"/>
      <c r="L11165" s="424"/>
    </row>
    <row r="11166" spans="1:12" ht="17.100000000000001" customHeight="1">
      <c r="A11166" s="298"/>
      <c r="B11166" s="298"/>
      <c r="C11166" s="298"/>
      <c r="D11166" s="298"/>
      <c r="E11166" s="298"/>
      <c r="F11166" s="298"/>
      <c r="G11166" s="298"/>
      <c r="H11166" s="298"/>
      <c r="I11166" s="298"/>
      <c r="J11166" s="298" t="s">
        <v>12992</v>
      </c>
      <c r="K11166" s="298"/>
      <c r="L11166" s="298" t="s">
        <v>12933</v>
      </c>
    </row>
    <row r="11167" spans="1:12">
      <c r="A11167" s="414" t="s">
        <v>12994</v>
      </c>
      <c r="B11167" s="414"/>
      <c r="C11167" s="414"/>
      <c r="D11167" s="414"/>
      <c r="E11167" s="414"/>
      <c r="F11167" s="414"/>
      <c r="G11167" s="414"/>
      <c r="H11167" s="414"/>
      <c r="I11167" s="294"/>
      <c r="J11167" s="294"/>
      <c r="K11167" s="294"/>
      <c r="L11167" s="294"/>
    </row>
    <row r="11168" spans="1:12" ht="17.100000000000001" customHeight="1">
      <c r="A11168" s="294" t="s">
        <v>12978</v>
      </c>
      <c r="B11168" s="298" t="s">
        <v>12979</v>
      </c>
      <c r="C11168" s="294" t="s">
        <v>12980</v>
      </c>
      <c r="D11168" s="294" t="s">
        <v>12981</v>
      </c>
      <c r="E11168" s="299" t="s">
        <v>12982</v>
      </c>
      <c r="F11168" s="413" t="s">
        <v>12983</v>
      </c>
      <c r="G11168" s="413"/>
      <c r="H11168" s="413" t="s">
        <v>12984</v>
      </c>
      <c r="I11168" s="413"/>
      <c r="J11168" s="413" t="s">
        <v>12985</v>
      </c>
      <c r="K11168" s="413"/>
      <c r="L11168" s="413"/>
    </row>
    <row r="11169" spans="1:12" ht="24" customHeight="1">
      <c r="A11169" s="300" t="s">
        <v>12986</v>
      </c>
      <c r="B11169" s="301" t="s">
        <v>13193</v>
      </c>
      <c r="C11169" s="300" t="s">
        <v>9</v>
      </c>
      <c r="D11169" s="300" t="s">
        <v>7200</v>
      </c>
      <c r="E11169" s="302" t="s">
        <v>27</v>
      </c>
      <c r="F11169" s="423" t="s">
        <v>13194</v>
      </c>
      <c r="G11169" s="423"/>
      <c r="H11169" s="423">
        <v>0.1009232</v>
      </c>
      <c r="I11169" s="423"/>
      <c r="J11169" s="424">
        <v>0.51370000000000005</v>
      </c>
      <c r="K11169" s="424"/>
      <c r="L11169" s="424"/>
    </row>
    <row r="11170" spans="1:12" ht="24" customHeight="1">
      <c r="A11170" s="300" t="s">
        <v>12986</v>
      </c>
      <c r="B11170" s="301" t="s">
        <v>13195</v>
      </c>
      <c r="C11170" s="300" t="s">
        <v>9</v>
      </c>
      <c r="D11170" s="300" t="s">
        <v>8821</v>
      </c>
      <c r="E11170" s="302" t="s">
        <v>27</v>
      </c>
      <c r="F11170" s="423" t="s">
        <v>13196</v>
      </c>
      <c r="G11170" s="423"/>
      <c r="H11170" s="423">
        <v>0.1009232</v>
      </c>
      <c r="I11170" s="423"/>
      <c r="J11170" s="424">
        <v>0.72560000000000002</v>
      </c>
      <c r="K11170" s="424"/>
      <c r="L11170" s="424"/>
    </row>
    <row r="11171" spans="1:12" ht="17.100000000000001" customHeight="1">
      <c r="A11171" s="298"/>
      <c r="B11171" s="298"/>
      <c r="C11171" s="298"/>
      <c r="D11171" s="298"/>
      <c r="E11171" s="298"/>
      <c r="F11171" s="298"/>
      <c r="G11171" s="298"/>
      <c r="H11171" s="298"/>
      <c r="I11171" s="298"/>
      <c r="J11171" s="298" t="s">
        <v>12992</v>
      </c>
      <c r="K11171" s="298"/>
      <c r="L11171" s="298" t="s">
        <v>13865</v>
      </c>
    </row>
    <row r="11172" spans="1:12">
      <c r="A11172" s="414" t="s">
        <v>12998</v>
      </c>
      <c r="B11172" s="414"/>
      <c r="C11172" s="414"/>
      <c r="D11172" s="414"/>
      <c r="E11172" s="414"/>
      <c r="F11172" s="414"/>
      <c r="G11172" s="414"/>
      <c r="H11172" s="414"/>
      <c r="I11172" s="294"/>
      <c r="J11172" s="294"/>
      <c r="K11172" s="294"/>
      <c r="L11172" s="294"/>
    </row>
    <row r="11173" spans="1:12" ht="17.100000000000001" customHeight="1">
      <c r="A11173" s="294" t="s">
        <v>12978</v>
      </c>
      <c r="B11173" s="298" t="s">
        <v>12979</v>
      </c>
      <c r="C11173" s="294" t="s">
        <v>12980</v>
      </c>
      <c r="D11173" s="294" t="s">
        <v>12981</v>
      </c>
      <c r="E11173" s="299" t="s">
        <v>12982</v>
      </c>
      <c r="F11173" s="413" t="s">
        <v>12983</v>
      </c>
      <c r="G11173" s="413"/>
      <c r="H11173" s="413" t="s">
        <v>12984</v>
      </c>
      <c r="I11173" s="413"/>
      <c r="J11173" s="413" t="s">
        <v>12985</v>
      </c>
      <c r="K11173" s="413"/>
      <c r="L11173" s="413"/>
    </row>
    <row r="11174" spans="1:12" ht="24" customHeight="1">
      <c r="A11174" s="300" t="s">
        <v>12986</v>
      </c>
      <c r="B11174" s="301" t="s">
        <v>13353</v>
      </c>
      <c r="C11174" s="300" t="s">
        <v>9</v>
      </c>
      <c r="D11174" s="300" t="s">
        <v>9576</v>
      </c>
      <c r="E11174" s="302" t="s">
        <v>51</v>
      </c>
      <c r="F11174" s="423" t="s">
        <v>12914</v>
      </c>
      <c r="G11174" s="423"/>
      <c r="H11174" s="423">
        <v>2.1000000000000001E-2</v>
      </c>
      <c r="I11174" s="423"/>
      <c r="J11174" s="424">
        <v>0.03</v>
      </c>
      <c r="K11174" s="424"/>
      <c r="L11174" s="424"/>
    </row>
    <row r="11175" spans="1:12" ht="24" customHeight="1">
      <c r="A11175" s="300" t="s">
        <v>12986</v>
      </c>
      <c r="B11175" s="301" t="s">
        <v>13356</v>
      </c>
      <c r="C11175" s="300" t="s">
        <v>9</v>
      </c>
      <c r="D11175" s="300" t="s">
        <v>6964</v>
      </c>
      <c r="E11175" s="302" t="s">
        <v>51</v>
      </c>
      <c r="F11175" s="423" t="s">
        <v>13357</v>
      </c>
      <c r="G11175" s="423"/>
      <c r="H11175" s="423">
        <v>9.9000000000000008E-3</v>
      </c>
      <c r="I11175" s="423"/>
      <c r="J11175" s="424">
        <v>0.49</v>
      </c>
      <c r="K11175" s="424"/>
      <c r="L11175" s="424"/>
    </row>
    <row r="11176" spans="1:12" ht="24" customHeight="1">
      <c r="A11176" s="300" t="s">
        <v>12986</v>
      </c>
      <c r="B11176" s="301" t="s">
        <v>13358</v>
      </c>
      <c r="C11176" s="300" t="s">
        <v>9</v>
      </c>
      <c r="D11176" s="300" t="s">
        <v>10886</v>
      </c>
      <c r="E11176" s="302" t="s">
        <v>51</v>
      </c>
      <c r="F11176" s="423" t="s">
        <v>13359</v>
      </c>
      <c r="G11176" s="423"/>
      <c r="H11176" s="423">
        <v>1.4999999999999999E-2</v>
      </c>
      <c r="I11176" s="423"/>
      <c r="J11176" s="424">
        <v>0.64</v>
      </c>
      <c r="K11176" s="424"/>
      <c r="L11176" s="424"/>
    </row>
    <row r="11177" spans="1:12" ht="24" customHeight="1">
      <c r="A11177" s="300" t="s">
        <v>12986</v>
      </c>
      <c r="B11177" s="301" t="s">
        <v>13366</v>
      </c>
      <c r="C11177" s="300" t="s">
        <v>9</v>
      </c>
      <c r="D11177" s="300" t="s">
        <v>9335</v>
      </c>
      <c r="E11177" s="302" t="s">
        <v>51</v>
      </c>
      <c r="F11177" s="423" t="s">
        <v>13098</v>
      </c>
      <c r="G11177" s="423"/>
      <c r="H11177" s="423">
        <v>1</v>
      </c>
      <c r="I11177" s="423"/>
      <c r="J11177" s="424">
        <v>0.59</v>
      </c>
      <c r="K11177" s="424"/>
      <c r="L11177" s="424"/>
    </row>
    <row r="11178" spans="1:12" ht="24" customHeight="1">
      <c r="A11178" s="300" t="s">
        <v>12986</v>
      </c>
      <c r="B11178" s="301" t="s">
        <v>13099</v>
      </c>
      <c r="C11178" s="300" t="s">
        <v>9</v>
      </c>
      <c r="D11178" s="300" t="s">
        <v>7224</v>
      </c>
      <c r="E11178" s="302" t="s">
        <v>51</v>
      </c>
      <c r="F11178" s="423" t="s">
        <v>13100</v>
      </c>
      <c r="G11178" s="423"/>
      <c r="H11178" s="423">
        <v>1.3782E-3</v>
      </c>
      <c r="I11178" s="423"/>
      <c r="J11178" s="424">
        <v>1.2699999999999999E-2</v>
      </c>
      <c r="K11178" s="424"/>
      <c r="L11178" s="424"/>
    </row>
    <row r="11179" spans="1:12" ht="24" customHeight="1">
      <c r="A11179" s="300" t="s">
        <v>12986</v>
      </c>
      <c r="B11179" s="301" t="s">
        <v>13101</v>
      </c>
      <c r="C11179" s="300" t="s">
        <v>9</v>
      </c>
      <c r="D11179" s="300" t="s">
        <v>7359</v>
      </c>
      <c r="E11179" s="302" t="s">
        <v>51</v>
      </c>
      <c r="F11179" s="423" t="s">
        <v>13102</v>
      </c>
      <c r="G11179" s="423"/>
      <c r="H11179" s="423">
        <v>4.4400000000000002E-5</v>
      </c>
      <c r="I11179" s="423"/>
      <c r="J11179" s="424">
        <v>5.7000000000000002E-3</v>
      </c>
      <c r="K11179" s="424"/>
      <c r="L11179" s="424"/>
    </row>
    <row r="11180" spans="1:12" ht="24" customHeight="1">
      <c r="A11180" s="300" t="s">
        <v>12986</v>
      </c>
      <c r="B11180" s="301" t="s">
        <v>13103</v>
      </c>
      <c r="C11180" s="300" t="s">
        <v>9</v>
      </c>
      <c r="D11180" s="300" t="s">
        <v>8851</v>
      </c>
      <c r="E11180" s="302" t="s">
        <v>51</v>
      </c>
      <c r="F11180" s="423" t="s">
        <v>13104</v>
      </c>
      <c r="G11180" s="423"/>
      <c r="H11180" s="423">
        <v>3.5599999999999998E-5</v>
      </c>
      <c r="I11180" s="423"/>
      <c r="J11180" s="424">
        <v>6.8999999999999999E-3</v>
      </c>
      <c r="K11180" s="424"/>
      <c r="L11180" s="424"/>
    </row>
    <row r="11181" spans="1:12" ht="24" customHeight="1">
      <c r="A11181" s="300" t="s">
        <v>12986</v>
      </c>
      <c r="B11181" s="301" t="s">
        <v>13105</v>
      </c>
      <c r="C11181" s="300" t="s">
        <v>9</v>
      </c>
      <c r="D11181" s="300" t="s">
        <v>8852</v>
      </c>
      <c r="E11181" s="302" t="s">
        <v>51</v>
      </c>
      <c r="F11181" s="423" t="s">
        <v>13106</v>
      </c>
      <c r="G11181" s="423"/>
      <c r="H11181" s="423">
        <v>7.7000000000000008E-6</v>
      </c>
      <c r="I11181" s="423"/>
      <c r="J11181" s="424">
        <v>4.1999999999999997E-3</v>
      </c>
      <c r="K11181" s="424"/>
      <c r="L11181" s="424"/>
    </row>
    <row r="11182" spans="1:12" ht="24" customHeight="1">
      <c r="A11182" s="300" t="s">
        <v>12986</v>
      </c>
      <c r="B11182" s="301" t="s">
        <v>13107</v>
      </c>
      <c r="C11182" s="300" t="s">
        <v>9</v>
      </c>
      <c r="D11182" s="300" t="s">
        <v>9000</v>
      </c>
      <c r="E11182" s="302" t="s">
        <v>51</v>
      </c>
      <c r="F11182" s="423" t="s">
        <v>13108</v>
      </c>
      <c r="G11182" s="423"/>
      <c r="H11182" s="423">
        <v>1.5686000000000001E-3</v>
      </c>
      <c r="I11182" s="423"/>
      <c r="J11182" s="424">
        <v>1.06E-2</v>
      </c>
      <c r="K11182" s="424"/>
      <c r="L11182" s="424"/>
    </row>
    <row r="11183" spans="1:12" ht="24" customHeight="1">
      <c r="A11183" s="300" t="s">
        <v>12986</v>
      </c>
      <c r="B11183" s="301" t="s">
        <v>13109</v>
      </c>
      <c r="C11183" s="300" t="s">
        <v>9</v>
      </c>
      <c r="D11183" s="300" t="s">
        <v>9574</v>
      </c>
      <c r="E11183" s="302" t="s">
        <v>51</v>
      </c>
      <c r="F11183" s="423" t="s">
        <v>13110</v>
      </c>
      <c r="G11183" s="423"/>
      <c r="H11183" s="423">
        <v>4.9739999999999995E-4</v>
      </c>
      <c r="I11183" s="423"/>
      <c r="J11183" s="424">
        <v>4.4000000000000003E-3</v>
      </c>
      <c r="K11183" s="424"/>
      <c r="L11183" s="424"/>
    </row>
    <row r="11184" spans="1:12" ht="24" customHeight="1">
      <c r="A11184" s="300" t="s">
        <v>12986</v>
      </c>
      <c r="B11184" s="301" t="s">
        <v>13111</v>
      </c>
      <c r="C11184" s="300" t="s">
        <v>9</v>
      </c>
      <c r="D11184" s="300" t="s">
        <v>10714</v>
      </c>
      <c r="E11184" s="302" t="s">
        <v>93</v>
      </c>
      <c r="F11184" s="423" t="s">
        <v>13112</v>
      </c>
      <c r="G11184" s="423"/>
      <c r="H11184" s="423">
        <v>2.6140000000000001E-4</v>
      </c>
      <c r="I11184" s="423"/>
      <c r="J11184" s="424">
        <v>4.0000000000000001E-3</v>
      </c>
      <c r="K11184" s="424"/>
      <c r="L11184" s="424"/>
    </row>
    <row r="11185" spans="1:12" ht="24" customHeight="1">
      <c r="A11185" s="300" t="s">
        <v>12986</v>
      </c>
      <c r="B11185" s="301" t="s">
        <v>13113</v>
      </c>
      <c r="C11185" s="300" t="s">
        <v>9</v>
      </c>
      <c r="D11185" s="300" t="s">
        <v>10809</v>
      </c>
      <c r="E11185" s="302" t="s">
        <v>51</v>
      </c>
      <c r="F11185" s="423" t="s">
        <v>13114</v>
      </c>
      <c r="G11185" s="423"/>
      <c r="H11185" s="423">
        <v>2.6140000000000001E-4</v>
      </c>
      <c r="I11185" s="423"/>
      <c r="J11185" s="424">
        <v>3.0999999999999999E-3</v>
      </c>
      <c r="K11185" s="424"/>
      <c r="L11185" s="424"/>
    </row>
    <row r="11186" spans="1:12" ht="24" customHeight="1">
      <c r="A11186" s="300" t="s">
        <v>12986</v>
      </c>
      <c r="B11186" s="301" t="s">
        <v>13115</v>
      </c>
      <c r="C11186" s="300" t="s">
        <v>9</v>
      </c>
      <c r="D11186" s="300" t="s">
        <v>10810</v>
      </c>
      <c r="E11186" s="302" t="s">
        <v>51</v>
      </c>
      <c r="F11186" s="423" t="s">
        <v>13116</v>
      </c>
      <c r="G11186" s="423"/>
      <c r="H11186" s="423">
        <v>2.6140000000000001E-4</v>
      </c>
      <c r="I11186" s="423"/>
      <c r="J11186" s="424">
        <v>7.0000000000000001E-3</v>
      </c>
      <c r="K11186" s="424"/>
      <c r="L11186" s="424"/>
    </row>
    <row r="11187" spans="1:12" ht="24" customHeight="1">
      <c r="A11187" s="300" t="s">
        <v>12986</v>
      </c>
      <c r="B11187" s="301" t="s">
        <v>13117</v>
      </c>
      <c r="C11187" s="300" t="s">
        <v>9</v>
      </c>
      <c r="D11187" s="300" t="s">
        <v>10837</v>
      </c>
      <c r="E11187" s="302" t="s">
        <v>51</v>
      </c>
      <c r="F11187" s="423" t="s">
        <v>13118</v>
      </c>
      <c r="G11187" s="423"/>
      <c r="H11187" s="423">
        <v>8.8000000000000004E-6</v>
      </c>
      <c r="I11187" s="423"/>
      <c r="J11187" s="424">
        <v>3.8999999999999998E-3</v>
      </c>
      <c r="K11187" s="424"/>
      <c r="L11187" s="424"/>
    </row>
    <row r="11188" spans="1:12" ht="24" customHeight="1">
      <c r="A11188" s="300" t="s">
        <v>12986</v>
      </c>
      <c r="B11188" s="301" t="s">
        <v>13003</v>
      </c>
      <c r="C11188" s="300" t="s">
        <v>9</v>
      </c>
      <c r="D11188" s="300" t="s">
        <v>7216</v>
      </c>
      <c r="E11188" s="302" t="s">
        <v>51</v>
      </c>
      <c r="F11188" s="423" t="s">
        <v>13004</v>
      </c>
      <c r="G11188" s="423"/>
      <c r="H11188" s="423">
        <v>5.2349999999999999E-4</v>
      </c>
      <c r="I11188" s="423"/>
      <c r="J11188" s="424">
        <v>1.7500000000000002E-2</v>
      </c>
      <c r="K11188" s="424"/>
      <c r="L11188" s="424"/>
    </row>
    <row r="11189" spans="1:12" ht="24" customHeight="1">
      <c r="A11189" s="300" t="s">
        <v>12986</v>
      </c>
      <c r="B11189" s="301" t="s">
        <v>13005</v>
      </c>
      <c r="C11189" s="300" t="s">
        <v>9</v>
      </c>
      <c r="D11189" s="300" t="s">
        <v>7393</v>
      </c>
      <c r="E11189" s="302" t="s">
        <v>12988</v>
      </c>
      <c r="F11189" s="423" t="s">
        <v>13006</v>
      </c>
      <c r="G11189" s="423"/>
      <c r="H11189" s="423">
        <v>3.1500000000000001E-4</v>
      </c>
      <c r="I11189" s="423"/>
      <c r="J11189" s="424">
        <v>1.7000000000000001E-2</v>
      </c>
      <c r="K11189" s="424"/>
      <c r="L11189" s="424"/>
    </row>
    <row r="11190" spans="1:12" ht="24" customHeight="1">
      <c r="A11190" s="300" t="s">
        <v>12986</v>
      </c>
      <c r="B11190" s="301" t="s">
        <v>13007</v>
      </c>
      <c r="C11190" s="300" t="s">
        <v>9</v>
      </c>
      <c r="D11190" s="300" t="s">
        <v>10619</v>
      </c>
      <c r="E11190" s="302" t="s">
        <v>51</v>
      </c>
      <c r="F11190" s="423" t="s">
        <v>13008</v>
      </c>
      <c r="G11190" s="423"/>
      <c r="H11190" s="423">
        <v>2.4429999999999998E-4</v>
      </c>
      <c r="I11190" s="423"/>
      <c r="J11190" s="424">
        <v>4.6699999999999998E-2</v>
      </c>
      <c r="K11190" s="424"/>
      <c r="L11190" s="424"/>
    </row>
    <row r="11191" spans="1:12" ht="24" customHeight="1">
      <c r="A11191" s="300" t="s">
        <v>12986</v>
      </c>
      <c r="B11191" s="301" t="s">
        <v>13009</v>
      </c>
      <c r="C11191" s="300" t="s">
        <v>9</v>
      </c>
      <c r="D11191" s="300" t="s">
        <v>10769</v>
      </c>
      <c r="E11191" s="302" t="s">
        <v>51</v>
      </c>
      <c r="F11191" s="423" t="s">
        <v>13010</v>
      </c>
      <c r="G11191" s="423"/>
      <c r="H11191" s="423">
        <v>2.19647E-2</v>
      </c>
      <c r="I11191" s="423"/>
      <c r="J11191" s="424">
        <v>2.7699999999999999E-2</v>
      </c>
      <c r="K11191" s="424"/>
      <c r="L11191" s="424"/>
    </row>
    <row r="11192" spans="1:12" ht="24" customHeight="1">
      <c r="A11192" s="300" t="s">
        <v>12986</v>
      </c>
      <c r="B11192" s="301" t="s">
        <v>13011</v>
      </c>
      <c r="C11192" s="300" t="s">
        <v>9</v>
      </c>
      <c r="D11192" s="300" t="s">
        <v>10929</v>
      </c>
      <c r="E11192" s="302" t="s">
        <v>51</v>
      </c>
      <c r="F11192" s="423" t="s">
        <v>13012</v>
      </c>
      <c r="G11192" s="423"/>
      <c r="H11192" s="423">
        <v>2.118E-4</v>
      </c>
      <c r="I11192" s="423"/>
      <c r="J11192" s="424">
        <v>3.1899999999999998E-2</v>
      </c>
      <c r="K11192" s="424"/>
      <c r="L11192" s="424"/>
    </row>
    <row r="11193" spans="1:12" ht="17.100000000000001" customHeight="1">
      <c r="A11193" s="298"/>
      <c r="B11193" s="298"/>
      <c r="C11193" s="298"/>
      <c r="D11193" s="298"/>
      <c r="E11193" s="298"/>
      <c r="F11193" s="298"/>
      <c r="G11193" s="298"/>
      <c r="H11193" s="298"/>
      <c r="I11193" s="298"/>
      <c r="J11193" s="298" t="s">
        <v>12992</v>
      </c>
      <c r="K11193" s="298"/>
      <c r="L11193" s="298" t="s">
        <v>15361</v>
      </c>
    </row>
    <row r="11194" spans="1:12">
      <c r="A11194" s="414" t="s">
        <v>13056</v>
      </c>
      <c r="B11194" s="414"/>
      <c r="C11194" s="414"/>
      <c r="D11194" s="414"/>
      <c r="E11194" s="414"/>
      <c r="F11194" s="414"/>
      <c r="G11194" s="414"/>
      <c r="H11194" s="414"/>
      <c r="I11194" s="294"/>
      <c r="J11194" s="294"/>
      <c r="K11194" s="294"/>
      <c r="L11194" s="294"/>
    </row>
    <row r="11195" spans="1:12" ht="17.100000000000001" customHeight="1">
      <c r="A11195" s="294" t="s">
        <v>12978</v>
      </c>
      <c r="B11195" s="298" t="s">
        <v>12979</v>
      </c>
      <c r="C11195" s="294" t="s">
        <v>12980</v>
      </c>
      <c r="D11195" s="294" t="s">
        <v>12981</v>
      </c>
      <c r="E11195" s="299" t="s">
        <v>12982</v>
      </c>
      <c r="F11195" s="413" t="s">
        <v>12983</v>
      </c>
      <c r="G11195" s="413"/>
      <c r="H11195" s="413" t="s">
        <v>12984</v>
      </c>
      <c r="I11195" s="413"/>
      <c r="J11195" s="413" t="s">
        <v>12985</v>
      </c>
      <c r="K11195" s="413"/>
      <c r="L11195" s="413"/>
    </row>
    <row r="11196" spans="1:12" ht="24" customHeight="1">
      <c r="A11196" s="300" t="s">
        <v>12986</v>
      </c>
      <c r="B11196" s="301" t="s">
        <v>13057</v>
      </c>
      <c r="C11196" s="300" t="s">
        <v>9</v>
      </c>
      <c r="D11196" s="300" t="s">
        <v>12549</v>
      </c>
      <c r="E11196" s="302" t="s">
        <v>27</v>
      </c>
      <c r="F11196" s="423" t="s">
        <v>12948</v>
      </c>
      <c r="G11196" s="423"/>
      <c r="H11196" s="423">
        <v>0.196515</v>
      </c>
      <c r="I11196" s="423"/>
      <c r="J11196" s="424">
        <v>0.12770000000000001</v>
      </c>
      <c r="K11196" s="424"/>
      <c r="L11196" s="424"/>
    </row>
    <row r="11197" spans="1:12" ht="17.100000000000001" customHeight="1">
      <c r="A11197" s="298"/>
      <c r="B11197" s="298"/>
      <c r="C11197" s="298"/>
      <c r="D11197" s="298"/>
      <c r="E11197" s="298"/>
      <c r="F11197" s="298"/>
      <c r="G11197" s="298"/>
      <c r="H11197" s="298"/>
      <c r="I11197" s="298"/>
      <c r="J11197" s="298" t="s">
        <v>12992</v>
      </c>
      <c r="K11197" s="298"/>
      <c r="L11197" s="298" t="s">
        <v>12910</v>
      </c>
    </row>
    <row r="11198" spans="1:12">
      <c r="A11198" s="414" t="s">
        <v>13058</v>
      </c>
      <c r="B11198" s="414"/>
      <c r="C11198" s="414"/>
      <c r="D11198" s="414"/>
      <c r="E11198" s="414"/>
      <c r="F11198" s="414"/>
      <c r="G11198" s="414"/>
      <c r="H11198" s="414"/>
      <c r="I11198" s="294"/>
      <c r="J11198" s="294"/>
      <c r="K11198" s="294"/>
      <c r="L11198" s="294"/>
    </row>
    <row r="11199" spans="1:12" ht="17.100000000000001" customHeight="1">
      <c r="A11199" s="294" t="s">
        <v>12978</v>
      </c>
      <c r="B11199" s="298" t="s">
        <v>12979</v>
      </c>
      <c r="C11199" s="294" t="s">
        <v>12980</v>
      </c>
      <c r="D11199" s="294" t="s">
        <v>12981</v>
      </c>
      <c r="E11199" s="299" t="s">
        <v>12982</v>
      </c>
      <c r="F11199" s="413" t="s">
        <v>12983</v>
      </c>
      <c r="G11199" s="413"/>
      <c r="H11199" s="413" t="s">
        <v>12984</v>
      </c>
      <c r="I11199" s="413"/>
      <c r="J11199" s="413" t="s">
        <v>12985</v>
      </c>
      <c r="K11199" s="413"/>
      <c r="L11199" s="413"/>
    </row>
    <row r="11200" spans="1:12" ht="24" customHeight="1">
      <c r="A11200" s="300" t="s">
        <v>12986</v>
      </c>
      <c r="B11200" s="301" t="s">
        <v>13059</v>
      </c>
      <c r="C11200" s="300" t="s">
        <v>9</v>
      </c>
      <c r="D11200" s="300" t="s">
        <v>12535</v>
      </c>
      <c r="E11200" s="302" t="s">
        <v>27</v>
      </c>
      <c r="F11200" s="423" t="s">
        <v>12936</v>
      </c>
      <c r="G11200" s="423"/>
      <c r="H11200" s="423">
        <v>0.196515</v>
      </c>
      <c r="I11200" s="423"/>
      <c r="J11200" s="424">
        <v>9.7999999999999997E-3</v>
      </c>
      <c r="K11200" s="424"/>
      <c r="L11200" s="424"/>
    </row>
    <row r="11201" spans="1:12" ht="17.100000000000001" customHeight="1">
      <c r="A11201" s="298"/>
      <c r="B11201" s="298"/>
      <c r="C11201" s="298"/>
      <c r="D11201" s="298"/>
      <c r="E11201" s="298"/>
      <c r="F11201" s="298"/>
      <c r="G11201" s="298"/>
      <c r="H11201" s="298"/>
      <c r="I11201" s="298"/>
      <c r="J11201" s="298" t="s">
        <v>12992</v>
      </c>
      <c r="K11201" s="298"/>
      <c r="L11201" s="298" t="s">
        <v>12904</v>
      </c>
    </row>
    <row r="11202" spans="1:12">
      <c r="A11202" s="414" t="s">
        <v>13060</v>
      </c>
      <c r="B11202" s="414"/>
      <c r="C11202" s="414"/>
      <c r="D11202" s="414"/>
      <c r="E11202" s="414"/>
      <c r="F11202" s="414"/>
      <c r="G11202" s="414"/>
      <c r="H11202" s="414"/>
      <c r="I11202" s="294"/>
      <c r="J11202" s="294"/>
      <c r="K11202" s="294"/>
      <c r="L11202" s="294"/>
    </row>
    <row r="11203" spans="1:12" ht="17.100000000000001" customHeight="1">
      <c r="A11203" s="294" t="s">
        <v>12978</v>
      </c>
      <c r="B11203" s="298" t="s">
        <v>12979</v>
      </c>
      <c r="C11203" s="294" t="s">
        <v>12980</v>
      </c>
      <c r="D11203" s="294" t="s">
        <v>12981</v>
      </c>
      <c r="E11203" s="299" t="s">
        <v>12982</v>
      </c>
      <c r="F11203" s="413" t="s">
        <v>12983</v>
      </c>
      <c r="G11203" s="413"/>
      <c r="H11203" s="413" t="s">
        <v>12984</v>
      </c>
      <c r="I11203" s="413"/>
      <c r="J11203" s="413" t="s">
        <v>12985</v>
      </c>
      <c r="K11203" s="413"/>
      <c r="L11203" s="413"/>
    </row>
    <row r="11204" spans="1:12" ht="24" customHeight="1">
      <c r="A11204" s="300" t="s">
        <v>12986</v>
      </c>
      <c r="B11204" s="301" t="s">
        <v>13061</v>
      </c>
      <c r="C11204" s="300" t="s">
        <v>9</v>
      </c>
      <c r="D11204" s="300" t="s">
        <v>12522</v>
      </c>
      <c r="E11204" s="302" t="s">
        <v>27</v>
      </c>
      <c r="F11204" s="423" t="s">
        <v>12964</v>
      </c>
      <c r="G11204" s="423"/>
      <c r="H11204" s="423">
        <v>0.196515</v>
      </c>
      <c r="I11204" s="423"/>
      <c r="J11204" s="424">
        <v>0.49719999999999998</v>
      </c>
      <c r="K11204" s="424"/>
      <c r="L11204" s="424"/>
    </row>
    <row r="11205" spans="1:12" ht="24" customHeight="1">
      <c r="A11205" s="300" t="s">
        <v>12986</v>
      </c>
      <c r="B11205" s="301" t="s">
        <v>13062</v>
      </c>
      <c r="C11205" s="300" t="s">
        <v>9</v>
      </c>
      <c r="D11205" s="300" t="s">
        <v>12527</v>
      </c>
      <c r="E11205" s="302" t="s">
        <v>27</v>
      </c>
      <c r="F11205" s="423" t="s">
        <v>13063</v>
      </c>
      <c r="G11205" s="423"/>
      <c r="H11205" s="423">
        <v>0.196515</v>
      </c>
      <c r="I11205" s="423"/>
      <c r="J11205" s="424">
        <v>6.6799999999999998E-2</v>
      </c>
      <c r="K11205" s="424"/>
      <c r="L11205" s="424"/>
    </row>
    <row r="11206" spans="1:12" ht="17.100000000000001" customHeight="1">
      <c r="A11206" s="298"/>
      <c r="B11206" s="298"/>
      <c r="C11206" s="298"/>
      <c r="D11206" s="298"/>
      <c r="E11206" s="298"/>
      <c r="F11206" s="298"/>
      <c r="G11206" s="298"/>
      <c r="H11206" s="298"/>
      <c r="I11206" s="298"/>
      <c r="J11206" s="298" t="s">
        <v>12992</v>
      </c>
      <c r="K11206" s="298"/>
      <c r="L11206" s="298" t="s">
        <v>13433</v>
      </c>
    </row>
    <row r="11207" spans="1:12" ht="17.100000000000001" customHeight="1">
      <c r="A11207" s="294" t="s">
        <v>13014</v>
      </c>
      <c r="B11207" s="294"/>
      <c r="C11207" s="294"/>
      <c r="D11207" s="294"/>
      <c r="E11207" s="294"/>
      <c r="F11207" s="294"/>
      <c r="G11207" s="294"/>
      <c r="H11207" s="294"/>
      <c r="I11207" s="294"/>
      <c r="J11207" s="294"/>
      <c r="K11207" s="294"/>
      <c r="L11207" s="294"/>
    </row>
    <row r="11208" spans="1:12" ht="17.100000000000001" customHeight="1">
      <c r="A11208" s="298"/>
      <c r="B11208" s="298"/>
      <c r="C11208" s="298"/>
      <c r="D11208" s="298"/>
      <c r="E11208" s="298"/>
      <c r="F11208" s="298"/>
      <c r="G11208" s="298"/>
      <c r="H11208" s="298"/>
      <c r="I11208" s="298"/>
      <c r="J11208" s="298" t="s">
        <v>13015</v>
      </c>
      <c r="K11208" s="298"/>
      <c r="L11208" s="298" t="s">
        <v>15362</v>
      </c>
    </row>
    <row r="11209" spans="1:12" ht="17.100000000000001" customHeight="1">
      <c r="A11209" s="298"/>
      <c r="B11209" s="298"/>
      <c r="C11209" s="298"/>
      <c r="D11209" s="298"/>
      <c r="E11209" s="298"/>
      <c r="F11209" s="298"/>
      <c r="G11209" s="298"/>
      <c r="H11209" s="298"/>
      <c r="I11209" s="298"/>
      <c r="J11209" s="298" t="s">
        <v>13017</v>
      </c>
      <c r="K11209" s="298" t="s">
        <v>13018</v>
      </c>
      <c r="L11209" s="298" t="s">
        <v>15301</v>
      </c>
    </row>
    <row r="11210" spans="1:12" ht="17.100000000000001" customHeight="1">
      <c r="A11210" s="298"/>
      <c r="B11210" s="298"/>
      <c r="C11210" s="298"/>
      <c r="D11210" s="298"/>
      <c r="E11210" s="298"/>
      <c r="F11210" s="298"/>
      <c r="G11210" s="298"/>
      <c r="H11210" s="298"/>
      <c r="I11210" s="298"/>
      <c r="J11210" s="298" t="s">
        <v>13020</v>
      </c>
      <c r="K11210" s="298"/>
      <c r="L11210" s="298" t="s">
        <v>15363</v>
      </c>
    </row>
    <row r="11211" spans="1:12" ht="17.100000000000001" customHeight="1">
      <c r="A11211" s="298"/>
      <c r="B11211" s="298"/>
      <c r="C11211" s="298"/>
      <c r="D11211" s="298"/>
      <c r="E11211" s="298"/>
      <c r="F11211" s="298"/>
      <c r="G11211" s="298"/>
      <c r="H11211" s="298"/>
      <c r="I11211" s="298"/>
      <c r="J11211" s="298" t="s">
        <v>13022</v>
      </c>
      <c r="K11211" s="298" t="s">
        <v>12974</v>
      </c>
      <c r="L11211" s="298" t="s">
        <v>13827</v>
      </c>
    </row>
    <row r="11212" spans="1:12" ht="17.100000000000001" customHeight="1">
      <c r="A11212" s="298"/>
      <c r="B11212" s="298"/>
      <c r="C11212" s="298"/>
      <c r="D11212" s="298"/>
      <c r="E11212" s="298"/>
      <c r="F11212" s="298"/>
      <c r="G11212" s="298"/>
      <c r="H11212" s="298"/>
      <c r="I11212" s="298"/>
      <c r="J11212" s="298" t="s">
        <v>13024</v>
      </c>
      <c r="K11212" s="298"/>
      <c r="L11212" s="298" t="s">
        <v>15364</v>
      </c>
    </row>
    <row r="11213" spans="1:12" ht="30" customHeight="1">
      <c r="A11213" s="299"/>
      <c r="B11213" s="299"/>
      <c r="C11213" s="299"/>
      <c r="D11213" s="299"/>
      <c r="E11213" s="299"/>
      <c r="F11213" s="299"/>
      <c r="G11213" s="299"/>
      <c r="H11213" s="299"/>
      <c r="I11213" s="299"/>
      <c r="J11213" s="299"/>
      <c r="K11213" s="299"/>
      <c r="L11213" s="299"/>
    </row>
    <row r="11214" spans="1:12" ht="48" customHeight="1">
      <c r="A11214" s="295" t="s">
        <v>15365</v>
      </c>
      <c r="B11214" s="296" t="s">
        <v>15366</v>
      </c>
      <c r="C11214" s="295" t="s">
        <v>9</v>
      </c>
      <c r="D11214" s="295" t="s">
        <v>2615</v>
      </c>
      <c r="E11214" s="297" t="s">
        <v>51</v>
      </c>
      <c r="F11214" s="296"/>
      <c r="G11214" s="296"/>
      <c r="H11214" s="296"/>
      <c r="I11214" s="296"/>
      <c r="J11214" s="296"/>
      <c r="K11214" s="296"/>
      <c r="L11214" s="296"/>
    </row>
    <row r="11215" spans="1:12">
      <c r="A11215" s="414" t="s">
        <v>12977</v>
      </c>
      <c r="B11215" s="414"/>
      <c r="C11215" s="414"/>
      <c r="D11215" s="414"/>
      <c r="E11215" s="414"/>
      <c r="F11215" s="414"/>
      <c r="G11215" s="414"/>
      <c r="H11215" s="414"/>
      <c r="I11215" s="294"/>
      <c r="J11215" s="294"/>
      <c r="K11215" s="294"/>
      <c r="L11215" s="294"/>
    </row>
    <row r="11216" spans="1:12" ht="17.100000000000001" customHeight="1">
      <c r="A11216" s="294" t="s">
        <v>12978</v>
      </c>
      <c r="B11216" s="298" t="s">
        <v>12979</v>
      </c>
      <c r="C11216" s="294" t="s">
        <v>12980</v>
      </c>
      <c r="D11216" s="294" t="s">
        <v>12981</v>
      </c>
      <c r="E11216" s="299" t="s">
        <v>12982</v>
      </c>
      <c r="F11216" s="413" t="s">
        <v>12983</v>
      </c>
      <c r="G11216" s="413"/>
      <c r="H11216" s="413" t="s">
        <v>12984</v>
      </c>
      <c r="I11216" s="413"/>
      <c r="J11216" s="413" t="s">
        <v>12985</v>
      </c>
      <c r="K11216" s="413"/>
      <c r="L11216" s="413"/>
    </row>
    <row r="11217" spans="1:12" ht="24" customHeight="1">
      <c r="A11217" s="300" t="s">
        <v>12986</v>
      </c>
      <c r="B11217" s="301" t="s">
        <v>13085</v>
      </c>
      <c r="C11217" s="300" t="s">
        <v>9</v>
      </c>
      <c r="D11217" s="300" t="s">
        <v>7909</v>
      </c>
      <c r="E11217" s="302" t="s">
        <v>51</v>
      </c>
      <c r="F11217" s="423" t="s">
        <v>13086</v>
      </c>
      <c r="G11217" s="423"/>
      <c r="H11217" s="423">
        <v>2.9320000000000003E-4</v>
      </c>
      <c r="I11217" s="423"/>
      <c r="J11217" s="424">
        <v>3.0499999999999999E-2</v>
      </c>
      <c r="K11217" s="424"/>
      <c r="L11217" s="424"/>
    </row>
    <row r="11218" spans="1:12" ht="24" customHeight="1">
      <c r="A11218" s="300" t="s">
        <v>12986</v>
      </c>
      <c r="B11218" s="301" t="s">
        <v>13087</v>
      </c>
      <c r="C11218" s="300" t="s">
        <v>9</v>
      </c>
      <c r="D11218" s="300" t="s">
        <v>8873</v>
      </c>
      <c r="E11218" s="302" t="s">
        <v>51</v>
      </c>
      <c r="F11218" s="423" t="s">
        <v>13088</v>
      </c>
      <c r="G11218" s="423"/>
      <c r="H11218" s="423">
        <v>2.8099999999999999E-5</v>
      </c>
      <c r="I11218" s="423"/>
      <c r="J11218" s="424">
        <v>2.4400000000000002E-2</v>
      </c>
      <c r="K11218" s="424"/>
      <c r="L11218" s="424"/>
    </row>
    <row r="11219" spans="1:12" ht="48" customHeight="1">
      <c r="A11219" s="300" t="s">
        <v>12986</v>
      </c>
      <c r="B11219" s="301" t="s">
        <v>13089</v>
      </c>
      <c r="C11219" s="300" t="s">
        <v>9</v>
      </c>
      <c r="D11219" s="300" t="s">
        <v>9227</v>
      </c>
      <c r="E11219" s="302" t="s">
        <v>51</v>
      </c>
      <c r="F11219" s="423" t="s">
        <v>13090</v>
      </c>
      <c r="G11219" s="423"/>
      <c r="H11219" s="423">
        <v>1.9599999999999999E-5</v>
      </c>
      <c r="I11219" s="423"/>
      <c r="J11219" s="424">
        <v>2.6200000000000001E-2</v>
      </c>
      <c r="K11219" s="424"/>
      <c r="L11219" s="424"/>
    </row>
    <row r="11220" spans="1:12" ht="24" customHeight="1">
      <c r="A11220" s="300" t="s">
        <v>12986</v>
      </c>
      <c r="B11220" s="301" t="s">
        <v>13091</v>
      </c>
      <c r="C11220" s="300" t="s">
        <v>9</v>
      </c>
      <c r="D11220" s="300" t="s">
        <v>9580</v>
      </c>
      <c r="E11220" s="302" t="s">
        <v>51</v>
      </c>
      <c r="F11220" s="423" t="s">
        <v>13092</v>
      </c>
      <c r="G11220" s="423"/>
      <c r="H11220" s="423">
        <v>1.9199999999999999E-5</v>
      </c>
      <c r="I11220" s="423"/>
      <c r="J11220" s="424">
        <v>1.72E-2</v>
      </c>
      <c r="K11220" s="424"/>
      <c r="L11220" s="424"/>
    </row>
    <row r="11221" spans="1:12" ht="24" customHeight="1">
      <c r="A11221" s="300" t="s">
        <v>12986</v>
      </c>
      <c r="B11221" s="301" t="s">
        <v>12987</v>
      </c>
      <c r="C11221" s="300" t="s">
        <v>9</v>
      </c>
      <c r="D11221" s="300" t="s">
        <v>9831</v>
      </c>
      <c r="E11221" s="302" t="s">
        <v>12988</v>
      </c>
      <c r="F11221" s="423" t="s">
        <v>12989</v>
      </c>
      <c r="G11221" s="423"/>
      <c r="H11221" s="423">
        <v>6.7872000000000002E-3</v>
      </c>
      <c r="I11221" s="423"/>
      <c r="J11221" s="424">
        <v>6.8699999999999997E-2</v>
      </c>
      <c r="K11221" s="424"/>
      <c r="L11221" s="424"/>
    </row>
    <row r="11222" spans="1:12" ht="36" customHeight="1">
      <c r="A11222" s="300" t="s">
        <v>12986</v>
      </c>
      <c r="B11222" s="301" t="s">
        <v>12990</v>
      </c>
      <c r="C11222" s="300" t="s">
        <v>9</v>
      </c>
      <c r="D11222" s="300" t="s">
        <v>11426</v>
      </c>
      <c r="E11222" s="302" t="s">
        <v>51</v>
      </c>
      <c r="F11222" s="423" t="s">
        <v>12991</v>
      </c>
      <c r="G11222" s="423"/>
      <c r="H11222" s="423">
        <v>3.5570000000000003E-4</v>
      </c>
      <c r="I11222" s="423"/>
      <c r="J11222" s="424">
        <v>4.7E-2</v>
      </c>
      <c r="K11222" s="424"/>
      <c r="L11222" s="424"/>
    </row>
    <row r="11223" spans="1:12" ht="17.100000000000001" customHeight="1">
      <c r="A11223" s="298"/>
      <c r="B11223" s="298"/>
      <c r="C11223" s="298"/>
      <c r="D11223" s="298"/>
      <c r="E11223" s="298"/>
      <c r="F11223" s="298"/>
      <c r="G11223" s="298"/>
      <c r="H11223" s="298"/>
      <c r="I11223" s="298"/>
      <c r="J11223" s="298" t="s">
        <v>12992</v>
      </c>
      <c r="K11223" s="298"/>
      <c r="L11223" s="298" t="s">
        <v>12938</v>
      </c>
    </row>
    <row r="11224" spans="1:12">
      <c r="A11224" s="414" t="s">
        <v>12994</v>
      </c>
      <c r="B11224" s="414"/>
      <c r="C11224" s="414"/>
      <c r="D11224" s="414"/>
      <c r="E11224" s="414"/>
      <c r="F11224" s="414"/>
      <c r="G11224" s="414"/>
      <c r="H11224" s="414"/>
      <c r="I11224" s="294"/>
      <c r="J11224" s="294"/>
      <c r="K11224" s="294"/>
      <c r="L11224" s="294"/>
    </row>
    <row r="11225" spans="1:12" ht="17.100000000000001" customHeight="1">
      <c r="A11225" s="294" t="s">
        <v>12978</v>
      </c>
      <c r="B11225" s="298" t="s">
        <v>12979</v>
      </c>
      <c r="C11225" s="294" t="s">
        <v>12980</v>
      </c>
      <c r="D11225" s="294" t="s">
        <v>12981</v>
      </c>
      <c r="E11225" s="299" t="s">
        <v>12982</v>
      </c>
      <c r="F11225" s="413" t="s">
        <v>12983</v>
      </c>
      <c r="G11225" s="413"/>
      <c r="H11225" s="413" t="s">
        <v>12984</v>
      </c>
      <c r="I11225" s="413"/>
      <c r="J11225" s="413" t="s">
        <v>12985</v>
      </c>
      <c r="K11225" s="413"/>
      <c r="L11225" s="413"/>
    </row>
    <row r="11226" spans="1:12" ht="24" customHeight="1">
      <c r="A11226" s="300" t="s">
        <v>12986</v>
      </c>
      <c r="B11226" s="301" t="s">
        <v>13193</v>
      </c>
      <c r="C11226" s="300" t="s">
        <v>9</v>
      </c>
      <c r="D11226" s="300" t="s">
        <v>7200</v>
      </c>
      <c r="E11226" s="302" t="s">
        <v>27</v>
      </c>
      <c r="F11226" s="423" t="s">
        <v>13194</v>
      </c>
      <c r="G11226" s="423"/>
      <c r="H11226" s="423">
        <v>0.2529633</v>
      </c>
      <c r="I11226" s="423"/>
      <c r="J11226" s="424">
        <v>1.2876000000000001</v>
      </c>
      <c r="K11226" s="424"/>
      <c r="L11226" s="424"/>
    </row>
    <row r="11227" spans="1:12" ht="24" customHeight="1">
      <c r="A11227" s="300" t="s">
        <v>12986</v>
      </c>
      <c r="B11227" s="301" t="s">
        <v>13195</v>
      </c>
      <c r="C11227" s="300" t="s">
        <v>9</v>
      </c>
      <c r="D11227" s="300" t="s">
        <v>8821</v>
      </c>
      <c r="E11227" s="302" t="s">
        <v>27</v>
      </c>
      <c r="F11227" s="423" t="s">
        <v>13196</v>
      </c>
      <c r="G11227" s="423"/>
      <c r="H11227" s="423">
        <v>0.2529633</v>
      </c>
      <c r="I11227" s="423"/>
      <c r="J11227" s="424">
        <v>1.8188</v>
      </c>
      <c r="K11227" s="424"/>
      <c r="L11227" s="424"/>
    </row>
    <row r="11228" spans="1:12" ht="17.100000000000001" customHeight="1">
      <c r="A11228" s="298"/>
      <c r="B11228" s="298"/>
      <c r="C11228" s="298"/>
      <c r="D11228" s="298"/>
      <c r="E11228" s="298"/>
      <c r="F11228" s="298"/>
      <c r="G11228" s="298"/>
      <c r="H11228" s="298"/>
      <c r="I11228" s="298"/>
      <c r="J11228" s="298" t="s">
        <v>12992</v>
      </c>
      <c r="K11228" s="298"/>
      <c r="L11228" s="298" t="s">
        <v>15230</v>
      </c>
    </row>
    <row r="11229" spans="1:12">
      <c r="A11229" s="414" t="s">
        <v>12998</v>
      </c>
      <c r="B11229" s="414"/>
      <c r="C11229" s="414"/>
      <c r="D11229" s="414"/>
      <c r="E11229" s="414"/>
      <c r="F11229" s="414"/>
      <c r="G11229" s="414"/>
      <c r="H11229" s="414"/>
      <c r="I11229" s="294"/>
      <c r="J11229" s="294"/>
      <c r="K11229" s="294"/>
      <c r="L11229" s="294"/>
    </row>
    <row r="11230" spans="1:12" ht="17.100000000000001" customHeight="1">
      <c r="A11230" s="294" t="s">
        <v>12978</v>
      </c>
      <c r="B11230" s="298" t="s">
        <v>12979</v>
      </c>
      <c r="C11230" s="294" t="s">
        <v>12980</v>
      </c>
      <c r="D11230" s="294" t="s">
        <v>12981</v>
      </c>
      <c r="E11230" s="299" t="s">
        <v>12982</v>
      </c>
      <c r="F11230" s="413" t="s">
        <v>12983</v>
      </c>
      <c r="G11230" s="413"/>
      <c r="H11230" s="413" t="s">
        <v>12984</v>
      </c>
      <c r="I11230" s="413"/>
      <c r="J11230" s="413" t="s">
        <v>12985</v>
      </c>
      <c r="K11230" s="413"/>
      <c r="L11230" s="413"/>
    </row>
    <row r="11231" spans="1:12" ht="36" customHeight="1">
      <c r="A11231" s="300" t="s">
        <v>12986</v>
      </c>
      <c r="B11231" s="301" t="s">
        <v>13371</v>
      </c>
      <c r="C11231" s="300" t="s">
        <v>9</v>
      </c>
      <c r="D11231" s="300" t="s">
        <v>10264</v>
      </c>
      <c r="E11231" s="302" t="s">
        <v>51</v>
      </c>
      <c r="F11231" s="423" t="s">
        <v>13372</v>
      </c>
      <c r="G11231" s="423"/>
      <c r="H11231" s="423">
        <v>4.5999999999999999E-2</v>
      </c>
      <c r="I11231" s="423"/>
      <c r="J11231" s="424">
        <v>0.83</v>
      </c>
      <c r="K11231" s="424"/>
      <c r="L11231" s="424"/>
    </row>
    <row r="11232" spans="1:12" ht="24" customHeight="1">
      <c r="A11232" s="300" t="s">
        <v>12986</v>
      </c>
      <c r="B11232" s="301" t="s">
        <v>13373</v>
      </c>
      <c r="C11232" s="300" t="s">
        <v>9</v>
      </c>
      <c r="D11232" s="300" t="s">
        <v>7016</v>
      </c>
      <c r="E11232" s="302" t="s">
        <v>51</v>
      </c>
      <c r="F11232" s="423" t="s">
        <v>13374</v>
      </c>
      <c r="G11232" s="423"/>
      <c r="H11232" s="423">
        <v>1</v>
      </c>
      <c r="I11232" s="423"/>
      <c r="J11232" s="424">
        <v>2.4900000000000002</v>
      </c>
      <c r="K11232" s="424"/>
      <c r="L11232" s="424"/>
    </row>
    <row r="11233" spans="1:12" ht="24" customHeight="1">
      <c r="A11233" s="300" t="s">
        <v>12986</v>
      </c>
      <c r="B11233" s="301" t="s">
        <v>15367</v>
      </c>
      <c r="C11233" s="300" t="s">
        <v>9</v>
      </c>
      <c r="D11233" s="300" t="s">
        <v>9346</v>
      </c>
      <c r="E11233" s="302" t="s">
        <v>51</v>
      </c>
      <c r="F11233" s="423" t="s">
        <v>15368</v>
      </c>
      <c r="G11233" s="423"/>
      <c r="H11233" s="423">
        <v>1</v>
      </c>
      <c r="I11233" s="423"/>
      <c r="J11233" s="424">
        <v>4.7300000000000004</v>
      </c>
      <c r="K11233" s="424"/>
      <c r="L11233" s="424"/>
    </row>
    <row r="11234" spans="1:12" ht="24" customHeight="1">
      <c r="A11234" s="300" t="s">
        <v>12986</v>
      </c>
      <c r="B11234" s="301" t="s">
        <v>13099</v>
      </c>
      <c r="C11234" s="300" t="s">
        <v>9</v>
      </c>
      <c r="D11234" s="300" t="s">
        <v>7224</v>
      </c>
      <c r="E11234" s="302" t="s">
        <v>51</v>
      </c>
      <c r="F11234" s="423" t="s">
        <v>13100</v>
      </c>
      <c r="G11234" s="423"/>
      <c r="H11234" s="423">
        <v>3.4642000000000002E-3</v>
      </c>
      <c r="I11234" s="423"/>
      <c r="J11234" s="424">
        <v>3.1800000000000002E-2</v>
      </c>
      <c r="K11234" s="424"/>
      <c r="L11234" s="424"/>
    </row>
    <row r="11235" spans="1:12" ht="24" customHeight="1">
      <c r="A11235" s="300" t="s">
        <v>12986</v>
      </c>
      <c r="B11235" s="301" t="s">
        <v>13101</v>
      </c>
      <c r="C11235" s="300" t="s">
        <v>9</v>
      </c>
      <c r="D11235" s="300" t="s">
        <v>7359</v>
      </c>
      <c r="E11235" s="302" t="s">
        <v>51</v>
      </c>
      <c r="F11235" s="423" t="s">
        <v>13102</v>
      </c>
      <c r="G11235" s="423"/>
      <c r="H11235" s="423">
        <v>1.1179999999999999E-4</v>
      </c>
      <c r="I11235" s="423"/>
      <c r="J11235" s="424">
        <v>1.44E-2</v>
      </c>
      <c r="K11235" s="424"/>
      <c r="L11235" s="424"/>
    </row>
    <row r="11236" spans="1:12" ht="24" customHeight="1">
      <c r="A11236" s="300" t="s">
        <v>12986</v>
      </c>
      <c r="B11236" s="301" t="s">
        <v>13103</v>
      </c>
      <c r="C11236" s="300" t="s">
        <v>9</v>
      </c>
      <c r="D11236" s="300" t="s">
        <v>8851</v>
      </c>
      <c r="E11236" s="302" t="s">
        <v>51</v>
      </c>
      <c r="F11236" s="423" t="s">
        <v>13104</v>
      </c>
      <c r="G11236" s="423"/>
      <c r="H11236" s="423">
        <v>8.9499999999999994E-5</v>
      </c>
      <c r="I11236" s="423"/>
      <c r="J11236" s="424">
        <v>1.7299999999999999E-2</v>
      </c>
      <c r="K11236" s="424"/>
      <c r="L11236" s="424"/>
    </row>
    <row r="11237" spans="1:12" ht="24" customHeight="1">
      <c r="A11237" s="300" t="s">
        <v>12986</v>
      </c>
      <c r="B11237" s="301" t="s">
        <v>13105</v>
      </c>
      <c r="C11237" s="300" t="s">
        <v>9</v>
      </c>
      <c r="D11237" s="300" t="s">
        <v>8852</v>
      </c>
      <c r="E11237" s="302" t="s">
        <v>51</v>
      </c>
      <c r="F11237" s="423" t="s">
        <v>13106</v>
      </c>
      <c r="G11237" s="423"/>
      <c r="H11237" s="423">
        <v>1.9199999999999999E-5</v>
      </c>
      <c r="I11237" s="423"/>
      <c r="J11237" s="424">
        <v>1.0500000000000001E-2</v>
      </c>
      <c r="K11237" s="424"/>
      <c r="L11237" s="424"/>
    </row>
    <row r="11238" spans="1:12" ht="24" customHeight="1">
      <c r="A11238" s="300" t="s">
        <v>12986</v>
      </c>
      <c r="B11238" s="301" t="s">
        <v>13107</v>
      </c>
      <c r="C11238" s="300" t="s">
        <v>9</v>
      </c>
      <c r="D11238" s="300" t="s">
        <v>9000</v>
      </c>
      <c r="E11238" s="302" t="s">
        <v>51</v>
      </c>
      <c r="F11238" s="423" t="s">
        <v>13108</v>
      </c>
      <c r="G11238" s="423"/>
      <c r="H11238" s="423">
        <v>3.9430000000000003E-3</v>
      </c>
      <c r="I11238" s="423"/>
      <c r="J11238" s="424">
        <v>2.6700000000000002E-2</v>
      </c>
      <c r="K11238" s="424"/>
      <c r="L11238" s="424"/>
    </row>
    <row r="11239" spans="1:12" ht="24" customHeight="1">
      <c r="A11239" s="300" t="s">
        <v>12986</v>
      </c>
      <c r="B11239" s="301" t="s">
        <v>13109</v>
      </c>
      <c r="C11239" s="300" t="s">
        <v>9</v>
      </c>
      <c r="D11239" s="300" t="s">
        <v>9574</v>
      </c>
      <c r="E11239" s="302" t="s">
        <v>51</v>
      </c>
      <c r="F11239" s="423" t="s">
        <v>13110</v>
      </c>
      <c r="G11239" s="423"/>
      <c r="H11239" s="423">
        <v>1.2505000000000001E-3</v>
      </c>
      <c r="I11239" s="423"/>
      <c r="J11239" s="424">
        <v>1.0999999999999999E-2</v>
      </c>
      <c r="K11239" s="424"/>
      <c r="L11239" s="424"/>
    </row>
    <row r="11240" spans="1:12" ht="24" customHeight="1">
      <c r="A11240" s="300" t="s">
        <v>12986</v>
      </c>
      <c r="B11240" s="301" t="s">
        <v>13111</v>
      </c>
      <c r="C11240" s="300" t="s">
        <v>9</v>
      </c>
      <c r="D11240" s="300" t="s">
        <v>10714</v>
      </c>
      <c r="E11240" s="302" t="s">
        <v>93</v>
      </c>
      <c r="F11240" s="423" t="s">
        <v>13112</v>
      </c>
      <c r="G11240" s="423"/>
      <c r="H11240" s="423">
        <v>6.5720000000000004E-4</v>
      </c>
      <c r="I11240" s="423"/>
      <c r="J11240" s="424">
        <v>0.01</v>
      </c>
      <c r="K11240" s="424"/>
      <c r="L11240" s="424"/>
    </row>
    <row r="11241" spans="1:12" ht="24" customHeight="1">
      <c r="A11241" s="300" t="s">
        <v>12986</v>
      </c>
      <c r="B11241" s="301" t="s">
        <v>13113</v>
      </c>
      <c r="C11241" s="300" t="s">
        <v>9</v>
      </c>
      <c r="D11241" s="300" t="s">
        <v>10809</v>
      </c>
      <c r="E11241" s="302" t="s">
        <v>51</v>
      </c>
      <c r="F11241" s="423" t="s">
        <v>13114</v>
      </c>
      <c r="G11241" s="423"/>
      <c r="H11241" s="423">
        <v>6.5720000000000004E-4</v>
      </c>
      <c r="I11241" s="423"/>
      <c r="J11241" s="424">
        <v>7.9000000000000008E-3</v>
      </c>
      <c r="K11241" s="424"/>
      <c r="L11241" s="424"/>
    </row>
    <row r="11242" spans="1:12" ht="24" customHeight="1">
      <c r="A11242" s="300" t="s">
        <v>12986</v>
      </c>
      <c r="B11242" s="301" t="s">
        <v>13115</v>
      </c>
      <c r="C11242" s="300" t="s">
        <v>9</v>
      </c>
      <c r="D11242" s="300" t="s">
        <v>10810</v>
      </c>
      <c r="E11242" s="302" t="s">
        <v>51</v>
      </c>
      <c r="F11242" s="423" t="s">
        <v>13116</v>
      </c>
      <c r="G11242" s="423"/>
      <c r="H11242" s="423">
        <v>6.5720000000000004E-4</v>
      </c>
      <c r="I11242" s="423"/>
      <c r="J11242" s="424">
        <v>1.7500000000000002E-2</v>
      </c>
      <c r="K11242" s="424"/>
      <c r="L11242" s="424"/>
    </row>
    <row r="11243" spans="1:12" ht="24" customHeight="1">
      <c r="A11243" s="300" t="s">
        <v>12986</v>
      </c>
      <c r="B11243" s="301" t="s">
        <v>13117</v>
      </c>
      <c r="C11243" s="300" t="s">
        <v>9</v>
      </c>
      <c r="D11243" s="300" t="s">
        <v>10837</v>
      </c>
      <c r="E11243" s="302" t="s">
        <v>51</v>
      </c>
      <c r="F11243" s="423" t="s">
        <v>13118</v>
      </c>
      <c r="G11243" s="423"/>
      <c r="H11243" s="423">
        <v>2.23E-5</v>
      </c>
      <c r="I11243" s="423"/>
      <c r="J11243" s="424">
        <v>9.9000000000000008E-3</v>
      </c>
      <c r="K11243" s="424"/>
      <c r="L11243" s="424"/>
    </row>
    <row r="11244" spans="1:12" ht="24" customHeight="1">
      <c r="A11244" s="300" t="s">
        <v>12986</v>
      </c>
      <c r="B11244" s="301" t="s">
        <v>13003</v>
      </c>
      <c r="C11244" s="300" t="s">
        <v>9</v>
      </c>
      <c r="D11244" s="300" t="s">
        <v>7216</v>
      </c>
      <c r="E11244" s="302" t="s">
        <v>51</v>
      </c>
      <c r="F11244" s="423" t="s">
        <v>13004</v>
      </c>
      <c r="G11244" s="423"/>
      <c r="H11244" s="423">
        <v>1.3163000000000001E-3</v>
      </c>
      <c r="I11244" s="423"/>
      <c r="J11244" s="424">
        <v>4.3999999999999997E-2</v>
      </c>
      <c r="K11244" s="424"/>
      <c r="L11244" s="424"/>
    </row>
    <row r="11245" spans="1:12" ht="24" customHeight="1">
      <c r="A11245" s="300" t="s">
        <v>12986</v>
      </c>
      <c r="B11245" s="301" t="s">
        <v>13005</v>
      </c>
      <c r="C11245" s="300" t="s">
        <v>9</v>
      </c>
      <c r="D11245" s="300" t="s">
        <v>7393</v>
      </c>
      <c r="E11245" s="302" t="s">
        <v>12988</v>
      </c>
      <c r="F11245" s="423" t="s">
        <v>13006</v>
      </c>
      <c r="G11245" s="423"/>
      <c r="H11245" s="423">
        <v>7.9179999999999995E-4</v>
      </c>
      <c r="I11245" s="423"/>
      <c r="J11245" s="424">
        <v>4.2799999999999998E-2</v>
      </c>
      <c r="K11245" s="424"/>
      <c r="L11245" s="424"/>
    </row>
    <row r="11246" spans="1:12" ht="24" customHeight="1">
      <c r="A11246" s="300" t="s">
        <v>12986</v>
      </c>
      <c r="B11246" s="301" t="s">
        <v>13007</v>
      </c>
      <c r="C11246" s="300" t="s">
        <v>9</v>
      </c>
      <c r="D11246" s="300" t="s">
        <v>10619</v>
      </c>
      <c r="E11246" s="302" t="s">
        <v>51</v>
      </c>
      <c r="F11246" s="423" t="s">
        <v>13008</v>
      </c>
      <c r="G11246" s="423"/>
      <c r="H11246" s="423">
        <v>6.1439999999999997E-4</v>
      </c>
      <c r="I11246" s="423"/>
      <c r="J11246" s="424">
        <v>0.11749999999999999</v>
      </c>
      <c r="K11246" s="424"/>
      <c r="L11246" s="424"/>
    </row>
    <row r="11247" spans="1:12" ht="24" customHeight="1">
      <c r="A11247" s="300" t="s">
        <v>12986</v>
      </c>
      <c r="B11247" s="301" t="s">
        <v>13009</v>
      </c>
      <c r="C11247" s="300" t="s">
        <v>9</v>
      </c>
      <c r="D11247" s="300" t="s">
        <v>10769</v>
      </c>
      <c r="E11247" s="302" t="s">
        <v>51</v>
      </c>
      <c r="F11247" s="423" t="s">
        <v>13010</v>
      </c>
      <c r="G11247" s="423"/>
      <c r="H11247" s="423">
        <v>5.5216599999999998E-2</v>
      </c>
      <c r="I11247" s="423"/>
      <c r="J11247" s="424">
        <v>6.9599999999999995E-2</v>
      </c>
      <c r="K11247" s="424"/>
      <c r="L11247" s="424"/>
    </row>
    <row r="11248" spans="1:12" ht="24" customHeight="1">
      <c r="A11248" s="300" t="s">
        <v>12986</v>
      </c>
      <c r="B11248" s="301" t="s">
        <v>13011</v>
      </c>
      <c r="C11248" s="300" t="s">
        <v>9</v>
      </c>
      <c r="D11248" s="300" t="s">
        <v>10929</v>
      </c>
      <c r="E11248" s="302" t="s">
        <v>51</v>
      </c>
      <c r="F11248" s="423" t="s">
        <v>13012</v>
      </c>
      <c r="G11248" s="423"/>
      <c r="H11248" s="423">
        <v>5.3240000000000004E-4</v>
      </c>
      <c r="I11248" s="423"/>
      <c r="J11248" s="424">
        <v>8.0100000000000005E-2</v>
      </c>
      <c r="K11248" s="424"/>
      <c r="L11248" s="424"/>
    </row>
    <row r="11249" spans="1:12" ht="17.100000000000001" customHeight="1">
      <c r="A11249" s="298"/>
      <c r="B11249" s="298"/>
      <c r="C11249" s="298"/>
      <c r="D11249" s="298"/>
      <c r="E11249" s="298"/>
      <c r="F11249" s="298"/>
      <c r="G11249" s="298"/>
      <c r="H11249" s="298"/>
      <c r="I11249" s="298"/>
      <c r="J11249" s="298" t="s">
        <v>12992</v>
      </c>
      <c r="K11249" s="298"/>
      <c r="L11249" s="298" t="s">
        <v>15369</v>
      </c>
    </row>
    <row r="11250" spans="1:12">
      <c r="A11250" s="414" t="s">
        <v>13056</v>
      </c>
      <c r="B11250" s="414"/>
      <c r="C11250" s="414"/>
      <c r="D11250" s="414"/>
      <c r="E11250" s="414"/>
      <c r="F11250" s="414"/>
      <c r="G11250" s="414"/>
      <c r="H11250" s="414"/>
      <c r="I11250" s="294"/>
      <c r="J11250" s="294"/>
      <c r="K11250" s="294"/>
      <c r="L11250" s="294"/>
    </row>
    <row r="11251" spans="1:12" ht="17.100000000000001" customHeight="1">
      <c r="A11251" s="294" t="s">
        <v>12978</v>
      </c>
      <c r="B11251" s="298" t="s">
        <v>12979</v>
      </c>
      <c r="C11251" s="294" t="s">
        <v>12980</v>
      </c>
      <c r="D11251" s="294" t="s">
        <v>12981</v>
      </c>
      <c r="E11251" s="299" t="s">
        <v>12982</v>
      </c>
      <c r="F11251" s="413" t="s">
        <v>12983</v>
      </c>
      <c r="G11251" s="413"/>
      <c r="H11251" s="413" t="s">
        <v>12984</v>
      </c>
      <c r="I11251" s="413"/>
      <c r="J11251" s="413" t="s">
        <v>12985</v>
      </c>
      <c r="K11251" s="413"/>
      <c r="L11251" s="413"/>
    </row>
    <row r="11252" spans="1:12" ht="24" customHeight="1">
      <c r="A11252" s="300" t="s">
        <v>12986</v>
      </c>
      <c r="B11252" s="301" t="s">
        <v>13057</v>
      </c>
      <c r="C11252" s="300" t="s">
        <v>9</v>
      </c>
      <c r="D11252" s="300" t="s">
        <v>12549</v>
      </c>
      <c r="E11252" s="302" t="s">
        <v>27</v>
      </c>
      <c r="F11252" s="423" t="s">
        <v>12948</v>
      </c>
      <c r="G11252" s="423"/>
      <c r="H11252" s="423">
        <v>0.49401630000000002</v>
      </c>
      <c r="I11252" s="423"/>
      <c r="J11252" s="424">
        <v>0.3211</v>
      </c>
      <c r="K11252" s="424"/>
      <c r="L11252" s="424"/>
    </row>
    <row r="11253" spans="1:12" ht="17.100000000000001" customHeight="1">
      <c r="A11253" s="298"/>
      <c r="B11253" s="298"/>
      <c r="C11253" s="298"/>
      <c r="D11253" s="298"/>
      <c r="E11253" s="298"/>
      <c r="F11253" s="298"/>
      <c r="G11253" s="298"/>
      <c r="H11253" s="298"/>
      <c r="I11253" s="298"/>
      <c r="J11253" s="298" t="s">
        <v>12992</v>
      </c>
      <c r="K11253" s="298"/>
      <c r="L11253" s="298" t="s">
        <v>13464</v>
      </c>
    </row>
    <row r="11254" spans="1:12">
      <c r="A11254" s="414" t="s">
        <v>13058</v>
      </c>
      <c r="B11254" s="414"/>
      <c r="C11254" s="414"/>
      <c r="D11254" s="414"/>
      <c r="E11254" s="414"/>
      <c r="F11254" s="414"/>
      <c r="G11254" s="414"/>
      <c r="H11254" s="414"/>
      <c r="I11254" s="294"/>
      <c r="J11254" s="294"/>
      <c r="K11254" s="294"/>
      <c r="L11254" s="294"/>
    </row>
    <row r="11255" spans="1:12" ht="17.100000000000001" customHeight="1">
      <c r="A11255" s="294" t="s">
        <v>12978</v>
      </c>
      <c r="B11255" s="298" t="s">
        <v>12979</v>
      </c>
      <c r="C11255" s="294" t="s">
        <v>12980</v>
      </c>
      <c r="D11255" s="294" t="s">
        <v>12981</v>
      </c>
      <c r="E11255" s="299" t="s">
        <v>12982</v>
      </c>
      <c r="F11255" s="413" t="s">
        <v>12983</v>
      </c>
      <c r="G11255" s="413"/>
      <c r="H11255" s="413" t="s">
        <v>12984</v>
      </c>
      <c r="I11255" s="413"/>
      <c r="J11255" s="413" t="s">
        <v>12985</v>
      </c>
      <c r="K11255" s="413"/>
      <c r="L11255" s="413"/>
    </row>
    <row r="11256" spans="1:12" ht="24" customHeight="1">
      <c r="A11256" s="300" t="s">
        <v>12986</v>
      </c>
      <c r="B11256" s="301" t="s">
        <v>13059</v>
      </c>
      <c r="C11256" s="300" t="s">
        <v>9</v>
      </c>
      <c r="D11256" s="300" t="s">
        <v>12535</v>
      </c>
      <c r="E11256" s="302" t="s">
        <v>27</v>
      </c>
      <c r="F11256" s="423" t="s">
        <v>12936</v>
      </c>
      <c r="G11256" s="423"/>
      <c r="H11256" s="423">
        <v>0.49401630000000002</v>
      </c>
      <c r="I11256" s="423"/>
      <c r="J11256" s="424">
        <v>2.47E-2</v>
      </c>
      <c r="K11256" s="424"/>
      <c r="L11256" s="424"/>
    </row>
    <row r="11257" spans="1:12" ht="17.100000000000001" customHeight="1">
      <c r="A11257" s="298"/>
      <c r="B11257" s="298"/>
      <c r="C11257" s="298"/>
      <c r="D11257" s="298"/>
      <c r="E11257" s="298"/>
      <c r="F11257" s="298"/>
      <c r="G11257" s="298"/>
      <c r="H11257" s="298"/>
      <c r="I11257" s="298"/>
      <c r="J11257" s="298" t="s">
        <v>12992</v>
      </c>
      <c r="K11257" s="298"/>
      <c r="L11257" s="298" t="s">
        <v>12909</v>
      </c>
    </row>
    <row r="11258" spans="1:12">
      <c r="A11258" s="414" t="s">
        <v>13060</v>
      </c>
      <c r="B11258" s="414"/>
      <c r="C11258" s="414"/>
      <c r="D11258" s="414"/>
      <c r="E11258" s="414"/>
      <c r="F11258" s="414"/>
      <c r="G11258" s="414"/>
      <c r="H11258" s="414"/>
      <c r="I11258" s="294"/>
      <c r="J11258" s="294"/>
      <c r="K11258" s="294"/>
      <c r="L11258" s="294"/>
    </row>
    <row r="11259" spans="1:12" ht="17.100000000000001" customHeight="1">
      <c r="A11259" s="294" t="s">
        <v>12978</v>
      </c>
      <c r="B11259" s="298" t="s">
        <v>12979</v>
      </c>
      <c r="C11259" s="294" t="s">
        <v>12980</v>
      </c>
      <c r="D11259" s="294" t="s">
        <v>12981</v>
      </c>
      <c r="E11259" s="299" t="s">
        <v>12982</v>
      </c>
      <c r="F11259" s="413" t="s">
        <v>12983</v>
      </c>
      <c r="G11259" s="413"/>
      <c r="H11259" s="413" t="s">
        <v>12984</v>
      </c>
      <c r="I11259" s="413"/>
      <c r="J11259" s="413" t="s">
        <v>12985</v>
      </c>
      <c r="K11259" s="413"/>
      <c r="L11259" s="413"/>
    </row>
    <row r="11260" spans="1:12" ht="24" customHeight="1">
      <c r="A11260" s="300" t="s">
        <v>12986</v>
      </c>
      <c r="B11260" s="301" t="s">
        <v>13061</v>
      </c>
      <c r="C11260" s="300" t="s">
        <v>9</v>
      </c>
      <c r="D11260" s="300" t="s">
        <v>12522</v>
      </c>
      <c r="E11260" s="302" t="s">
        <v>27</v>
      </c>
      <c r="F11260" s="423" t="s">
        <v>12964</v>
      </c>
      <c r="G11260" s="423"/>
      <c r="H11260" s="423">
        <v>0.49401630000000002</v>
      </c>
      <c r="I11260" s="423"/>
      <c r="J11260" s="424">
        <v>1.2499</v>
      </c>
      <c r="K11260" s="424"/>
      <c r="L11260" s="424"/>
    </row>
    <row r="11261" spans="1:12" ht="24" customHeight="1">
      <c r="A11261" s="300" t="s">
        <v>12986</v>
      </c>
      <c r="B11261" s="301" t="s">
        <v>13062</v>
      </c>
      <c r="C11261" s="300" t="s">
        <v>9</v>
      </c>
      <c r="D11261" s="300" t="s">
        <v>12527</v>
      </c>
      <c r="E11261" s="302" t="s">
        <v>27</v>
      </c>
      <c r="F11261" s="423" t="s">
        <v>13063</v>
      </c>
      <c r="G11261" s="423"/>
      <c r="H11261" s="423">
        <v>0.49401630000000002</v>
      </c>
      <c r="I11261" s="423"/>
      <c r="J11261" s="424">
        <v>0.16800000000000001</v>
      </c>
      <c r="K11261" s="424"/>
      <c r="L11261" s="424"/>
    </row>
    <row r="11262" spans="1:12" ht="17.100000000000001" customHeight="1">
      <c r="A11262" s="298"/>
      <c r="B11262" s="298"/>
      <c r="C11262" s="298"/>
      <c r="D11262" s="298"/>
      <c r="E11262" s="298"/>
      <c r="F11262" s="298"/>
      <c r="G11262" s="298"/>
      <c r="H11262" s="298"/>
      <c r="I11262" s="298"/>
      <c r="J11262" s="298" t="s">
        <v>12992</v>
      </c>
      <c r="K11262" s="298"/>
      <c r="L11262" s="298" t="s">
        <v>14731</v>
      </c>
    </row>
    <row r="11263" spans="1:12" ht="17.100000000000001" customHeight="1">
      <c r="A11263" s="294" t="s">
        <v>13014</v>
      </c>
      <c r="B11263" s="294"/>
      <c r="C11263" s="294"/>
      <c r="D11263" s="294"/>
      <c r="E11263" s="294"/>
      <c r="F11263" s="294"/>
      <c r="G11263" s="294"/>
      <c r="H11263" s="294"/>
      <c r="I11263" s="294"/>
      <c r="J11263" s="294"/>
      <c r="K11263" s="294"/>
      <c r="L11263" s="294"/>
    </row>
    <row r="11264" spans="1:12" ht="17.100000000000001" customHeight="1">
      <c r="A11264" s="298"/>
      <c r="B11264" s="298"/>
      <c r="C11264" s="298"/>
      <c r="D11264" s="298"/>
      <c r="E11264" s="298"/>
      <c r="F11264" s="298"/>
      <c r="G11264" s="298"/>
      <c r="H11264" s="298"/>
      <c r="I11264" s="298"/>
      <c r="J11264" s="298" t="s">
        <v>13015</v>
      </c>
      <c r="K11264" s="298"/>
      <c r="L11264" s="298" t="s">
        <v>15370</v>
      </c>
    </row>
    <row r="11265" spans="1:12" ht="17.100000000000001" customHeight="1">
      <c r="A11265" s="298"/>
      <c r="B11265" s="298"/>
      <c r="C11265" s="298"/>
      <c r="D11265" s="298"/>
      <c r="E11265" s="298"/>
      <c r="F11265" s="298"/>
      <c r="G11265" s="298"/>
      <c r="H11265" s="298"/>
      <c r="I11265" s="298"/>
      <c r="J11265" s="298" t="s">
        <v>13017</v>
      </c>
      <c r="K11265" s="298" t="s">
        <v>13018</v>
      </c>
      <c r="L11265" s="298" t="s">
        <v>15233</v>
      </c>
    </row>
    <row r="11266" spans="1:12" ht="17.100000000000001" customHeight="1">
      <c r="A11266" s="298"/>
      <c r="B11266" s="298"/>
      <c r="C11266" s="298"/>
      <c r="D11266" s="298"/>
      <c r="E11266" s="298"/>
      <c r="F11266" s="298"/>
      <c r="G11266" s="298"/>
      <c r="H11266" s="298"/>
      <c r="I11266" s="298"/>
      <c r="J11266" s="298" t="s">
        <v>13020</v>
      </c>
      <c r="K11266" s="298"/>
      <c r="L11266" s="298" t="s">
        <v>15371</v>
      </c>
    </row>
    <row r="11267" spans="1:12" ht="17.100000000000001" customHeight="1">
      <c r="A11267" s="298"/>
      <c r="B11267" s="298"/>
      <c r="C11267" s="298"/>
      <c r="D11267" s="298"/>
      <c r="E11267" s="298"/>
      <c r="F11267" s="298"/>
      <c r="G11267" s="298"/>
      <c r="H11267" s="298"/>
      <c r="I11267" s="298"/>
      <c r="J11267" s="298" t="s">
        <v>13022</v>
      </c>
      <c r="K11267" s="298" t="s">
        <v>12974</v>
      </c>
      <c r="L11267" s="298" t="s">
        <v>15372</v>
      </c>
    </row>
    <row r="11268" spans="1:12" ht="17.100000000000001" customHeight="1">
      <c r="A11268" s="298"/>
      <c r="B11268" s="298"/>
      <c r="C11268" s="298"/>
      <c r="D11268" s="298"/>
      <c r="E11268" s="298"/>
      <c r="F11268" s="298"/>
      <c r="G11268" s="298"/>
      <c r="H11268" s="298"/>
      <c r="I11268" s="298"/>
      <c r="J11268" s="298" t="s">
        <v>13024</v>
      </c>
      <c r="K11268" s="298"/>
      <c r="L11268" s="298" t="s">
        <v>14309</v>
      </c>
    </row>
    <row r="11269" spans="1:12" ht="30" customHeight="1">
      <c r="A11269" s="299"/>
      <c r="B11269" s="299"/>
      <c r="C11269" s="299"/>
      <c r="D11269" s="299"/>
      <c r="E11269" s="299"/>
      <c r="F11269" s="299"/>
      <c r="G11269" s="299"/>
      <c r="H11269" s="299"/>
      <c r="I11269" s="299"/>
      <c r="J11269" s="299"/>
      <c r="K11269" s="299"/>
      <c r="L11269" s="299"/>
    </row>
    <row r="11270" spans="1:12" ht="48" customHeight="1">
      <c r="A11270" s="295" t="s">
        <v>15373</v>
      </c>
      <c r="B11270" s="296" t="s">
        <v>15374</v>
      </c>
      <c r="C11270" s="295" t="s">
        <v>9</v>
      </c>
      <c r="D11270" s="295" t="s">
        <v>2604</v>
      </c>
      <c r="E11270" s="297" t="s">
        <v>51</v>
      </c>
      <c r="F11270" s="296"/>
      <c r="G11270" s="296"/>
      <c r="H11270" s="296"/>
      <c r="I11270" s="296"/>
      <c r="J11270" s="296"/>
      <c r="K11270" s="296"/>
      <c r="L11270" s="296"/>
    </row>
    <row r="11271" spans="1:12">
      <c r="A11271" s="414" t="s">
        <v>12977</v>
      </c>
      <c r="B11271" s="414"/>
      <c r="C11271" s="414"/>
      <c r="D11271" s="414"/>
      <c r="E11271" s="414"/>
      <c r="F11271" s="414"/>
      <c r="G11271" s="414"/>
      <c r="H11271" s="414"/>
      <c r="I11271" s="294"/>
      <c r="J11271" s="294"/>
      <c r="K11271" s="294"/>
      <c r="L11271" s="294"/>
    </row>
    <row r="11272" spans="1:12" ht="17.100000000000001" customHeight="1">
      <c r="A11272" s="294" t="s">
        <v>12978</v>
      </c>
      <c r="B11272" s="298" t="s">
        <v>12979</v>
      </c>
      <c r="C11272" s="294" t="s">
        <v>12980</v>
      </c>
      <c r="D11272" s="294" t="s">
        <v>12981</v>
      </c>
      <c r="E11272" s="299" t="s">
        <v>12982</v>
      </c>
      <c r="F11272" s="413" t="s">
        <v>12983</v>
      </c>
      <c r="G11272" s="413"/>
      <c r="H11272" s="413" t="s">
        <v>12984</v>
      </c>
      <c r="I11272" s="413"/>
      <c r="J11272" s="413" t="s">
        <v>12985</v>
      </c>
      <c r="K11272" s="413"/>
      <c r="L11272" s="413"/>
    </row>
    <row r="11273" spans="1:12" ht="24" customHeight="1">
      <c r="A11273" s="300" t="s">
        <v>12986</v>
      </c>
      <c r="B11273" s="301" t="s">
        <v>13085</v>
      </c>
      <c r="C11273" s="300" t="s">
        <v>9</v>
      </c>
      <c r="D11273" s="300" t="s">
        <v>7909</v>
      </c>
      <c r="E11273" s="302" t="s">
        <v>51</v>
      </c>
      <c r="F11273" s="423" t="s">
        <v>13086</v>
      </c>
      <c r="G11273" s="423"/>
      <c r="H11273" s="423">
        <v>1.5229999999999999E-4</v>
      </c>
      <c r="I11273" s="423"/>
      <c r="J11273" s="424">
        <v>1.5800000000000002E-2</v>
      </c>
      <c r="K11273" s="424"/>
      <c r="L11273" s="424"/>
    </row>
    <row r="11274" spans="1:12" ht="24" customHeight="1">
      <c r="A11274" s="300" t="s">
        <v>12986</v>
      </c>
      <c r="B11274" s="301" t="s">
        <v>13087</v>
      </c>
      <c r="C11274" s="300" t="s">
        <v>9</v>
      </c>
      <c r="D11274" s="300" t="s">
        <v>8873</v>
      </c>
      <c r="E11274" s="302" t="s">
        <v>51</v>
      </c>
      <c r="F11274" s="423" t="s">
        <v>13088</v>
      </c>
      <c r="G11274" s="423"/>
      <c r="H11274" s="423">
        <v>1.4600000000000001E-5</v>
      </c>
      <c r="I11274" s="423"/>
      <c r="J11274" s="424">
        <v>1.2699999999999999E-2</v>
      </c>
      <c r="K11274" s="424"/>
      <c r="L11274" s="424"/>
    </row>
    <row r="11275" spans="1:12" ht="48" customHeight="1">
      <c r="A11275" s="300" t="s">
        <v>12986</v>
      </c>
      <c r="B11275" s="301" t="s">
        <v>13089</v>
      </c>
      <c r="C11275" s="300" t="s">
        <v>9</v>
      </c>
      <c r="D11275" s="300" t="s">
        <v>9227</v>
      </c>
      <c r="E11275" s="302" t="s">
        <v>51</v>
      </c>
      <c r="F11275" s="423" t="s">
        <v>13090</v>
      </c>
      <c r="G11275" s="423"/>
      <c r="H11275" s="423">
        <v>1.01E-5</v>
      </c>
      <c r="I11275" s="423"/>
      <c r="J11275" s="424">
        <v>1.35E-2</v>
      </c>
      <c r="K11275" s="424"/>
      <c r="L11275" s="424"/>
    </row>
    <row r="11276" spans="1:12" ht="24" customHeight="1">
      <c r="A11276" s="300" t="s">
        <v>12986</v>
      </c>
      <c r="B11276" s="301" t="s">
        <v>13091</v>
      </c>
      <c r="C11276" s="300" t="s">
        <v>9</v>
      </c>
      <c r="D11276" s="300" t="s">
        <v>9580</v>
      </c>
      <c r="E11276" s="302" t="s">
        <v>51</v>
      </c>
      <c r="F11276" s="423" t="s">
        <v>13092</v>
      </c>
      <c r="G11276" s="423"/>
      <c r="H11276" s="423">
        <v>9.9000000000000001E-6</v>
      </c>
      <c r="I11276" s="423"/>
      <c r="J11276" s="424">
        <v>8.8999999999999999E-3</v>
      </c>
      <c r="K11276" s="424"/>
      <c r="L11276" s="424"/>
    </row>
    <row r="11277" spans="1:12" ht="24" customHeight="1">
      <c r="A11277" s="300" t="s">
        <v>12986</v>
      </c>
      <c r="B11277" s="301" t="s">
        <v>12987</v>
      </c>
      <c r="C11277" s="300" t="s">
        <v>9</v>
      </c>
      <c r="D11277" s="300" t="s">
        <v>9831</v>
      </c>
      <c r="E11277" s="302" t="s">
        <v>12988</v>
      </c>
      <c r="F11277" s="423" t="s">
        <v>12989</v>
      </c>
      <c r="G11277" s="423"/>
      <c r="H11277" s="423">
        <v>3.5225E-3</v>
      </c>
      <c r="I11277" s="423"/>
      <c r="J11277" s="424">
        <v>3.56E-2</v>
      </c>
      <c r="K11277" s="424"/>
      <c r="L11277" s="424"/>
    </row>
    <row r="11278" spans="1:12" ht="36" customHeight="1">
      <c r="A11278" s="300" t="s">
        <v>12986</v>
      </c>
      <c r="B11278" s="301" t="s">
        <v>12990</v>
      </c>
      <c r="C11278" s="300" t="s">
        <v>9</v>
      </c>
      <c r="D11278" s="300" t="s">
        <v>11426</v>
      </c>
      <c r="E11278" s="302" t="s">
        <v>51</v>
      </c>
      <c r="F11278" s="423" t="s">
        <v>12991</v>
      </c>
      <c r="G11278" s="423"/>
      <c r="H11278" s="423">
        <v>1.8459999999999999E-4</v>
      </c>
      <c r="I11278" s="423"/>
      <c r="J11278" s="424">
        <v>2.4400000000000002E-2</v>
      </c>
      <c r="K11278" s="424"/>
      <c r="L11278" s="424"/>
    </row>
    <row r="11279" spans="1:12" ht="17.100000000000001" customHeight="1">
      <c r="A11279" s="298"/>
      <c r="B11279" s="298"/>
      <c r="C11279" s="298"/>
      <c r="D11279" s="298"/>
      <c r="E11279" s="298"/>
      <c r="F11279" s="298"/>
      <c r="G11279" s="298"/>
      <c r="H11279" s="298"/>
      <c r="I11279" s="298"/>
      <c r="J11279" s="298" t="s">
        <v>12992</v>
      </c>
      <c r="K11279" s="298"/>
      <c r="L11279" s="298" t="s">
        <v>12903</v>
      </c>
    </row>
    <row r="11280" spans="1:12">
      <c r="A11280" s="414" t="s">
        <v>12994</v>
      </c>
      <c r="B11280" s="414"/>
      <c r="C11280" s="414"/>
      <c r="D11280" s="414"/>
      <c r="E11280" s="414"/>
      <c r="F11280" s="414"/>
      <c r="G11280" s="414"/>
      <c r="H11280" s="414"/>
      <c r="I11280" s="294"/>
      <c r="J11280" s="294"/>
      <c r="K11280" s="294"/>
      <c r="L11280" s="294"/>
    </row>
    <row r="11281" spans="1:12" ht="17.100000000000001" customHeight="1">
      <c r="A11281" s="294" t="s">
        <v>12978</v>
      </c>
      <c r="B11281" s="298" t="s">
        <v>12979</v>
      </c>
      <c r="C11281" s="294" t="s">
        <v>12980</v>
      </c>
      <c r="D11281" s="294" t="s">
        <v>12981</v>
      </c>
      <c r="E11281" s="299" t="s">
        <v>12982</v>
      </c>
      <c r="F11281" s="413" t="s">
        <v>12983</v>
      </c>
      <c r="G11281" s="413"/>
      <c r="H11281" s="413" t="s">
        <v>12984</v>
      </c>
      <c r="I11281" s="413"/>
      <c r="J11281" s="413" t="s">
        <v>12985</v>
      </c>
      <c r="K11281" s="413"/>
      <c r="L11281" s="413"/>
    </row>
    <row r="11282" spans="1:12" ht="24" customHeight="1">
      <c r="A11282" s="300" t="s">
        <v>12986</v>
      </c>
      <c r="B11282" s="301" t="s">
        <v>13193</v>
      </c>
      <c r="C11282" s="300" t="s">
        <v>9</v>
      </c>
      <c r="D11282" s="300" t="s">
        <v>7200</v>
      </c>
      <c r="E11282" s="302" t="s">
        <v>27</v>
      </c>
      <c r="F11282" s="423" t="s">
        <v>13194</v>
      </c>
      <c r="G11282" s="423"/>
      <c r="H11282" s="423">
        <v>0.13106909999999999</v>
      </c>
      <c r="I11282" s="423"/>
      <c r="J11282" s="424">
        <v>0.66710000000000003</v>
      </c>
      <c r="K11282" s="424"/>
      <c r="L11282" s="424"/>
    </row>
    <row r="11283" spans="1:12" ht="24" customHeight="1">
      <c r="A11283" s="300" t="s">
        <v>12986</v>
      </c>
      <c r="B11283" s="301" t="s">
        <v>13195</v>
      </c>
      <c r="C11283" s="300" t="s">
        <v>9</v>
      </c>
      <c r="D11283" s="300" t="s">
        <v>8821</v>
      </c>
      <c r="E11283" s="302" t="s">
        <v>27</v>
      </c>
      <c r="F11283" s="423" t="s">
        <v>13196</v>
      </c>
      <c r="G11283" s="423"/>
      <c r="H11283" s="423">
        <v>0.13106909999999999</v>
      </c>
      <c r="I11283" s="423"/>
      <c r="J11283" s="424">
        <v>0.94240000000000002</v>
      </c>
      <c r="K11283" s="424"/>
      <c r="L11283" s="424"/>
    </row>
    <row r="11284" spans="1:12" ht="17.100000000000001" customHeight="1">
      <c r="A11284" s="298"/>
      <c r="B11284" s="298"/>
      <c r="C11284" s="298"/>
      <c r="D11284" s="298"/>
      <c r="E11284" s="298"/>
      <c r="F11284" s="298"/>
      <c r="G11284" s="298"/>
      <c r="H11284" s="298"/>
      <c r="I11284" s="298"/>
      <c r="J11284" s="298" t="s">
        <v>12992</v>
      </c>
      <c r="K11284" s="298"/>
      <c r="L11284" s="298" t="s">
        <v>13756</v>
      </c>
    </row>
    <row r="11285" spans="1:12">
      <c r="A11285" s="414" t="s">
        <v>12998</v>
      </c>
      <c r="B11285" s="414"/>
      <c r="C11285" s="414"/>
      <c r="D11285" s="414"/>
      <c r="E11285" s="414"/>
      <c r="F11285" s="414"/>
      <c r="G11285" s="414"/>
      <c r="H11285" s="414"/>
      <c r="I11285" s="294"/>
      <c r="J11285" s="294"/>
      <c r="K11285" s="294"/>
      <c r="L11285" s="294"/>
    </row>
    <row r="11286" spans="1:12" ht="17.100000000000001" customHeight="1">
      <c r="A11286" s="294" t="s">
        <v>12978</v>
      </c>
      <c r="B11286" s="298" t="s">
        <v>12979</v>
      </c>
      <c r="C11286" s="294" t="s">
        <v>12980</v>
      </c>
      <c r="D11286" s="294" t="s">
        <v>12981</v>
      </c>
      <c r="E11286" s="299" t="s">
        <v>12982</v>
      </c>
      <c r="F11286" s="413" t="s">
        <v>12983</v>
      </c>
      <c r="G11286" s="413"/>
      <c r="H11286" s="413" t="s">
        <v>12984</v>
      </c>
      <c r="I11286" s="413"/>
      <c r="J11286" s="413" t="s">
        <v>12985</v>
      </c>
      <c r="K11286" s="413"/>
      <c r="L11286" s="413"/>
    </row>
    <row r="11287" spans="1:12" ht="24" customHeight="1">
      <c r="A11287" s="300" t="s">
        <v>12986</v>
      </c>
      <c r="B11287" s="301" t="s">
        <v>13367</v>
      </c>
      <c r="C11287" s="300" t="s">
        <v>9</v>
      </c>
      <c r="D11287" s="300" t="s">
        <v>7014</v>
      </c>
      <c r="E11287" s="302" t="s">
        <v>51</v>
      </c>
      <c r="F11287" s="423" t="s">
        <v>13368</v>
      </c>
      <c r="G11287" s="423"/>
      <c r="H11287" s="423">
        <v>1</v>
      </c>
      <c r="I11287" s="423"/>
      <c r="J11287" s="424">
        <v>1.4</v>
      </c>
      <c r="K11287" s="424"/>
      <c r="L11287" s="424"/>
    </row>
    <row r="11288" spans="1:12" ht="24" customHeight="1">
      <c r="A11288" s="300" t="s">
        <v>12986</v>
      </c>
      <c r="B11288" s="301" t="s">
        <v>13369</v>
      </c>
      <c r="C11288" s="300" t="s">
        <v>9</v>
      </c>
      <c r="D11288" s="300" t="s">
        <v>9349</v>
      </c>
      <c r="E11288" s="302" t="s">
        <v>51</v>
      </c>
      <c r="F11288" s="423" t="s">
        <v>13370</v>
      </c>
      <c r="G11288" s="423"/>
      <c r="H11288" s="423">
        <v>1</v>
      </c>
      <c r="I11288" s="423"/>
      <c r="J11288" s="424">
        <v>1.43</v>
      </c>
      <c r="K11288" s="424"/>
      <c r="L11288" s="424"/>
    </row>
    <row r="11289" spans="1:12" ht="36" customHeight="1">
      <c r="A11289" s="300" t="s">
        <v>12986</v>
      </c>
      <c r="B11289" s="301" t="s">
        <v>13371</v>
      </c>
      <c r="C11289" s="300" t="s">
        <v>9</v>
      </c>
      <c r="D11289" s="300" t="s">
        <v>10264</v>
      </c>
      <c r="E11289" s="302" t="s">
        <v>51</v>
      </c>
      <c r="F11289" s="423" t="s">
        <v>13372</v>
      </c>
      <c r="G11289" s="423"/>
      <c r="H11289" s="423">
        <v>0.02</v>
      </c>
      <c r="I11289" s="423"/>
      <c r="J11289" s="424">
        <v>0.36</v>
      </c>
      <c r="K11289" s="424"/>
      <c r="L11289" s="424"/>
    </row>
    <row r="11290" spans="1:12" ht="24" customHeight="1">
      <c r="A11290" s="300" t="s">
        <v>12986</v>
      </c>
      <c r="B11290" s="301" t="s">
        <v>13099</v>
      </c>
      <c r="C11290" s="300" t="s">
        <v>9</v>
      </c>
      <c r="D11290" s="300" t="s">
        <v>7224</v>
      </c>
      <c r="E11290" s="302" t="s">
        <v>51</v>
      </c>
      <c r="F11290" s="423" t="s">
        <v>13100</v>
      </c>
      <c r="G11290" s="423"/>
      <c r="H11290" s="423">
        <v>1.7979000000000001E-3</v>
      </c>
      <c r="I11290" s="423"/>
      <c r="J11290" s="424">
        <v>1.6500000000000001E-2</v>
      </c>
      <c r="K11290" s="424"/>
      <c r="L11290" s="424"/>
    </row>
    <row r="11291" spans="1:12" ht="24" customHeight="1">
      <c r="A11291" s="300" t="s">
        <v>12986</v>
      </c>
      <c r="B11291" s="301" t="s">
        <v>13101</v>
      </c>
      <c r="C11291" s="300" t="s">
        <v>9</v>
      </c>
      <c r="D11291" s="300" t="s">
        <v>7359</v>
      </c>
      <c r="E11291" s="302" t="s">
        <v>51</v>
      </c>
      <c r="F11291" s="423" t="s">
        <v>13102</v>
      </c>
      <c r="G11291" s="423"/>
      <c r="H11291" s="423">
        <v>5.8E-5</v>
      </c>
      <c r="I11291" s="423"/>
      <c r="J11291" s="424">
        <v>7.4999999999999997E-3</v>
      </c>
      <c r="K11291" s="424"/>
      <c r="L11291" s="424"/>
    </row>
    <row r="11292" spans="1:12" ht="24" customHeight="1">
      <c r="A11292" s="300" t="s">
        <v>12986</v>
      </c>
      <c r="B11292" s="301" t="s">
        <v>13103</v>
      </c>
      <c r="C11292" s="300" t="s">
        <v>9</v>
      </c>
      <c r="D11292" s="300" t="s">
        <v>8851</v>
      </c>
      <c r="E11292" s="302" t="s">
        <v>51</v>
      </c>
      <c r="F11292" s="423" t="s">
        <v>13104</v>
      </c>
      <c r="G11292" s="423"/>
      <c r="H11292" s="423">
        <v>4.6300000000000001E-5</v>
      </c>
      <c r="I11292" s="423"/>
      <c r="J11292" s="424">
        <v>8.9999999999999993E-3</v>
      </c>
      <c r="K11292" s="424"/>
      <c r="L11292" s="424"/>
    </row>
    <row r="11293" spans="1:12" ht="24" customHeight="1">
      <c r="A11293" s="300" t="s">
        <v>12986</v>
      </c>
      <c r="B11293" s="301" t="s">
        <v>13105</v>
      </c>
      <c r="C11293" s="300" t="s">
        <v>9</v>
      </c>
      <c r="D11293" s="300" t="s">
        <v>8852</v>
      </c>
      <c r="E11293" s="302" t="s">
        <v>51</v>
      </c>
      <c r="F11293" s="423" t="s">
        <v>13106</v>
      </c>
      <c r="G11293" s="423"/>
      <c r="H11293" s="423">
        <v>9.9000000000000001E-6</v>
      </c>
      <c r="I11293" s="423"/>
      <c r="J11293" s="424">
        <v>5.4000000000000003E-3</v>
      </c>
      <c r="K11293" s="424"/>
      <c r="L11293" s="424"/>
    </row>
    <row r="11294" spans="1:12" ht="24" customHeight="1">
      <c r="A11294" s="300" t="s">
        <v>12986</v>
      </c>
      <c r="B11294" s="301" t="s">
        <v>13107</v>
      </c>
      <c r="C11294" s="300" t="s">
        <v>9</v>
      </c>
      <c r="D11294" s="300" t="s">
        <v>9000</v>
      </c>
      <c r="E11294" s="302" t="s">
        <v>51</v>
      </c>
      <c r="F11294" s="423" t="s">
        <v>13108</v>
      </c>
      <c r="G11294" s="423"/>
      <c r="H11294" s="423">
        <v>2.0465000000000001E-3</v>
      </c>
      <c r="I11294" s="423"/>
      <c r="J11294" s="424">
        <v>1.3899999999999999E-2</v>
      </c>
      <c r="K11294" s="424"/>
      <c r="L11294" s="424"/>
    </row>
    <row r="11295" spans="1:12" ht="24" customHeight="1">
      <c r="A11295" s="300" t="s">
        <v>12986</v>
      </c>
      <c r="B11295" s="301" t="s">
        <v>13109</v>
      </c>
      <c r="C11295" s="300" t="s">
        <v>9</v>
      </c>
      <c r="D11295" s="300" t="s">
        <v>9574</v>
      </c>
      <c r="E11295" s="302" t="s">
        <v>51</v>
      </c>
      <c r="F11295" s="423" t="s">
        <v>13110</v>
      </c>
      <c r="G11295" s="423"/>
      <c r="H11295" s="423">
        <v>6.491E-4</v>
      </c>
      <c r="I11295" s="423"/>
      <c r="J11295" s="424">
        <v>5.7000000000000002E-3</v>
      </c>
      <c r="K11295" s="424"/>
      <c r="L11295" s="424"/>
    </row>
    <row r="11296" spans="1:12" ht="24" customHeight="1">
      <c r="A11296" s="300" t="s">
        <v>12986</v>
      </c>
      <c r="B11296" s="301" t="s">
        <v>13111</v>
      </c>
      <c r="C11296" s="300" t="s">
        <v>9</v>
      </c>
      <c r="D11296" s="300" t="s">
        <v>10714</v>
      </c>
      <c r="E11296" s="302" t="s">
        <v>93</v>
      </c>
      <c r="F11296" s="423" t="s">
        <v>13112</v>
      </c>
      <c r="G11296" s="423"/>
      <c r="H11296" s="423">
        <v>3.4099999999999999E-4</v>
      </c>
      <c r="I11296" s="423"/>
      <c r="J11296" s="424">
        <v>5.1999999999999998E-3</v>
      </c>
      <c r="K11296" s="424"/>
      <c r="L11296" s="424"/>
    </row>
    <row r="11297" spans="1:12" ht="24" customHeight="1">
      <c r="A11297" s="300" t="s">
        <v>12986</v>
      </c>
      <c r="B11297" s="301" t="s">
        <v>13113</v>
      </c>
      <c r="C11297" s="300" t="s">
        <v>9</v>
      </c>
      <c r="D11297" s="300" t="s">
        <v>10809</v>
      </c>
      <c r="E11297" s="302" t="s">
        <v>51</v>
      </c>
      <c r="F11297" s="423" t="s">
        <v>13114</v>
      </c>
      <c r="G11297" s="423"/>
      <c r="H11297" s="423">
        <v>3.4099999999999999E-4</v>
      </c>
      <c r="I11297" s="423"/>
      <c r="J11297" s="424">
        <v>4.1000000000000003E-3</v>
      </c>
      <c r="K11297" s="424"/>
      <c r="L11297" s="424"/>
    </row>
    <row r="11298" spans="1:12" ht="24" customHeight="1">
      <c r="A11298" s="300" t="s">
        <v>12986</v>
      </c>
      <c r="B11298" s="301" t="s">
        <v>13115</v>
      </c>
      <c r="C11298" s="300" t="s">
        <v>9</v>
      </c>
      <c r="D11298" s="300" t="s">
        <v>10810</v>
      </c>
      <c r="E11298" s="302" t="s">
        <v>51</v>
      </c>
      <c r="F11298" s="423" t="s">
        <v>13116</v>
      </c>
      <c r="G11298" s="423"/>
      <c r="H11298" s="423">
        <v>3.4099999999999999E-4</v>
      </c>
      <c r="I11298" s="423"/>
      <c r="J11298" s="424">
        <v>9.1000000000000004E-3</v>
      </c>
      <c r="K11298" s="424"/>
      <c r="L11298" s="424"/>
    </row>
    <row r="11299" spans="1:12" ht="24" customHeight="1">
      <c r="A11299" s="300" t="s">
        <v>12986</v>
      </c>
      <c r="B11299" s="301" t="s">
        <v>13117</v>
      </c>
      <c r="C11299" s="300" t="s">
        <v>9</v>
      </c>
      <c r="D11299" s="300" t="s">
        <v>10837</v>
      </c>
      <c r="E11299" s="302" t="s">
        <v>51</v>
      </c>
      <c r="F11299" s="423" t="s">
        <v>13118</v>
      </c>
      <c r="G11299" s="423"/>
      <c r="H11299" s="423">
        <v>1.1600000000000001E-5</v>
      </c>
      <c r="I11299" s="423"/>
      <c r="J11299" s="424">
        <v>5.1999999999999998E-3</v>
      </c>
      <c r="K11299" s="424"/>
      <c r="L11299" s="424"/>
    </row>
    <row r="11300" spans="1:12" ht="24" customHeight="1">
      <c r="A11300" s="300" t="s">
        <v>12986</v>
      </c>
      <c r="B11300" s="301" t="s">
        <v>13003</v>
      </c>
      <c r="C11300" s="300" t="s">
        <v>9</v>
      </c>
      <c r="D11300" s="300" t="s">
        <v>7216</v>
      </c>
      <c r="E11300" s="302" t="s">
        <v>51</v>
      </c>
      <c r="F11300" s="423" t="s">
        <v>13004</v>
      </c>
      <c r="G11300" s="423"/>
      <c r="H11300" s="423">
        <v>6.8320000000000002E-4</v>
      </c>
      <c r="I11300" s="423"/>
      <c r="J11300" s="424">
        <v>2.2800000000000001E-2</v>
      </c>
      <c r="K11300" s="424"/>
      <c r="L11300" s="424"/>
    </row>
    <row r="11301" spans="1:12" ht="24" customHeight="1">
      <c r="A11301" s="300" t="s">
        <v>12986</v>
      </c>
      <c r="B11301" s="301" t="s">
        <v>13005</v>
      </c>
      <c r="C11301" s="300" t="s">
        <v>9</v>
      </c>
      <c r="D11301" s="300" t="s">
        <v>7393</v>
      </c>
      <c r="E11301" s="302" t="s">
        <v>12988</v>
      </c>
      <c r="F11301" s="423" t="s">
        <v>13006</v>
      </c>
      <c r="G11301" s="423"/>
      <c r="H11301" s="423">
        <v>4.1100000000000002E-4</v>
      </c>
      <c r="I11301" s="423"/>
      <c r="J11301" s="424">
        <v>2.2200000000000001E-2</v>
      </c>
      <c r="K11301" s="424"/>
      <c r="L11301" s="424"/>
    </row>
    <row r="11302" spans="1:12" ht="24" customHeight="1">
      <c r="A11302" s="300" t="s">
        <v>12986</v>
      </c>
      <c r="B11302" s="301" t="s">
        <v>13007</v>
      </c>
      <c r="C11302" s="300" t="s">
        <v>9</v>
      </c>
      <c r="D11302" s="300" t="s">
        <v>10619</v>
      </c>
      <c r="E11302" s="302" t="s">
        <v>51</v>
      </c>
      <c r="F11302" s="423" t="s">
        <v>13008</v>
      </c>
      <c r="G11302" s="423"/>
      <c r="H11302" s="423">
        <v>3.1869999999999999E-4</v>
      </c>
      <c r="I11302" s="423"/>
      <c r="J11302" s="424">
        <v>6.0999999999999999E-2</v>
      </c>
      <c r="K11302" s="424"/>
      <c r="L11302" s="424"/>
    </row>
    <row r="11303" spans="1:12" ht="24" customHeight="1">
      <c r="A11303" s="300" t="s">
        <v>12986</v>
      </c>
      <c r="B11303" s="301" t="s">
        <v>13009</v>
      </c>
      <c r="C11303" s="300" t="s">
        <v>9</v>
      </c>
      <c r="D11303" s="300" t="s">
        <v>10769</v>
      </c>
      <c r="E11303" s="302" t="s">
        <v>51</v>
      </c>
      <c r="F11303" s="423" t="s">
        <v>13010</v>
      </c>
      <c r="G11303" s="423"/>
      <c r="H11303" s="423">
        <v>2.86579E-2</v>
      </c>
      <c r="I11303" s="423"/>
      <c r="J11303" s="424">
        <v>3.61E-2</v>
      </c>
      <c r="K11303" s="424"/>
      <c r="L11303" s="424"/>
    </row>
    <row r="11304" spans="1:12" ht="24" customHeight="1">
      <c r="A11304" s="300" t="s">
        <v>12986</v>
      </c>
      <c r="B11304" s="301" t="s">
        <v>13011</v>
      </c>
      <c r="C11304" s="300" t="s">
        <v>9</v>
      </c>
      <c r="D11304" s="300" t="s">
        <v>10929</v>
      </c>
      <c r="E11304" s="302" t="s">
        <v>51</v>
      </c>
      <c r="F11304" s="423" t="s">
        <v>13012</v>
      </c>
      <c r="G11304" s="423"/>
      <c r="H11304" s="423">
        <v>2.7629999999999999E-4</v>
      </c>
      <c r="I11304" s="423"/>
      <c r="J11304" s="424">
        <v>4.1599999999999998E-2</v>
      </c>
      <c r="K11304" s="424"/>
      <c r="L11304" s="424"/>
    </row>
    <row r="11305" spans="1:12" ht="17.100000000000001" customHeight="1">
      <c r="A11305" s="298"/>
      <c r="B11305" s="298"/>
      <c r="C11305" s="298"/>
      <c r="D11305" s="298"/>
      <c r="E11305" s="298"/>
      <c r="F11305" s="298"/>
      <c r="G11305" s="298"/>
      <c r="H11305" s="298"/>
      <c r="I11305" s="298"/>
      <c r="J11305" s="298" t="s">
        <v>12992</v>
      </c>
      <c r="K11305" s="298"/>
      <c r="L11305" s="298" t="s">
        <v>15375</v>
      </c>
    </row>
    <row r="11306" spans="1:12">
      <c r="A11306" s="414" t="s">
        <v>13056</v>
      </c>
      <c r="B11306" s="414"/>
      <c r="C11306" s="414"/>
      <c r="D11306" s="414"/>
      <c r="E11306" s="414"/>
      <c r="F11306" s="414"/>
      <c r="G11306" s="414"/>
      <c r="H11306" s="414"/>
      <c r="I11306" s="294"/>
      <c r="J11306" s="294"/>
      <c r="K11306" s="294"/>
      <c r="L11306" s="294"/>
    </row>
    <row r="11307" spans="1:12" ht="17.100000000000001" customHeight="1">
      <c r="A11307" s="294" t="s">
        <v>12978</v>
      </c>
      <c r="B11307" s="298" t="s">
        <v>12979</v>
      </c>
      <c r="C11307" s="294" t="s">
        <v>12980</v>
      </c>
      <c r="D11307" s="294" t="s">
        <v>12981</v>
      </c>
      <c r="E11307" s="299" t="s">
        <v>12982</v>
      </c>
      <c r="F11307" s="413" t="s">
        <v>12983</v>
      </c>
      <c r="G11307" s="413"/>
      <c r="H11307" s="413" t="s">
        <v>12984</v>
      </c>
      <c r="I11307" s="413"/>
      <c r="J11307" s="413" t="s">
        <v>12985</v>
      </c>
      <c r="K11307" s="413"/>
      <c r="L11307" s="413"/>
    </row>
    <row r="11308" spans="1:12" ht="24" customHeight="1">
      <c r="A11308" s="300" t="s">
        <v>12986</v>
      </c>
      <c r="B11308" s="301" t="s">
        <v>13057</v>
      </c>
      <c r="C11308" s="300" t="s">
        <v>9</v>
      </c>
      <c r="D11308" s="300" t="s">
        <v>12549</v>
      </c>
      <c r="E11308" s="302" t="s">
        <v>27</v>
      </c>
      <c r="F11308" s="423" t="s">
        <v>12948</v>
      </c>
      <c r="G11308" s="423"/>
      <c r="H11308" s="423">
        <v>0.25639849999999997</v>
      </c>
      <c r="I11308" s="423"/>
      <c r="J11308" s="424">
        <v>0.16669999999999999</v>
      </c>
      <c r="K11308" s="424"/>
      <c r="L11308" s="424"/>
    </row>
    <row r="11309" spans="1:12" ht="17.100000000000001" customHeight="1">
      <c r="A11309" s="298"/>
      <c r="B11309" s="298"/>
      <c r="C11309" s="298"/>
      <c r="D11309" s="298"/>
      <c r="E11309" s="298"/>
      <c r="F11309" s="298"/>
      <c r="G11309" s="298"/>
      <c r="H11309" s="298"/>
      <c r="I11309" s="298"/>
      <c r="J11309" s="298" t="s">
        <v>12992</v>
      </c>
      <c r="K11309" s="298"/>
      <c r="L11309" s="298" t="s">
        <v>12921</v>
      </c>
    </row>
    <row r="11310" spans="1:12">
      <c r="A11310" s="414" t="s">
        <v>13058</v>
      </c>
      <c r="B11310" s="414"/>
      <c r="C11310" s="414"/>
      <c r="D11310" s="414"/>
      <c r="E11310" s="414"/>
      <c r="F11310" s="414"/>
      <c r="G11310" s="414"/>
      <c r="H11310" s="414"/>
      <c r="I11310" s="294"/>
      <c r="J11310" s="294"/>
      <c r="K11310" s="294"/>
      <c r="L11310" s="294"/>
    </row>
    <row r="11311" spans="1:12" ht="17.100000000000001" customHeight="1">
      <c r="A11311" s="294" t="s">
        <v>12978</v>
      </c>
      <c r="B11311" s="298" t="s">
        <v>12979</v>
      </c>
      <c r="C11311" s="294" t="s">
        <v>12980</v>
      </c>
      <c r="D11311" s="294" t="s">
        <v>12981</v>
      </c>
      <c r="E11311" s="299" t="s">
        <v>12982</v>
      </c>
      <c r="F11311" s="413" t="s">
        <v>12983</v>
      </c>
      <c r="G11311" s="413"/>
      <c r="H11311" s="413" t="s">
        <v>12984</v>
      </c>
      <c r="I11311" s="413"/>
      <c r="J11311" s="413" t="s">
        <v>12985</v>
      </c>
      <c r="K11311" s="413"/>
      <c r="L11311" s="413"/>
    </row>
    <row r="11312" spans="1:12" ht="24" customHeight="1">
      <c r="A11312" s="300" t="s">
        <v>12986</v>
      </c>
      <c r="B11312" s="301" t="s">
        <v>13059</v>
      </c>
      <c r="C11312" s="300" t="s">
        <v>9</v>
      </c>
      <c r="D11312" s="300" t="s">
        <v>12535</v>
      </c>
      <c r="E11312" s="302" t="s">
        <v>27</v>
      </c>
      <c r="F11312" s="423" t="s">
        <v>12936</v>
      </c>
      <c r="G11312" s="423"/>
      <c r="H11312" s="423">
        <v>0.25639849999999997</v>
      </c>
      <c r="I11312" s="423"/>
      <c r="J11312" s="424">
        <v>1.2800000000000001E-2</v>
      </c>
      <c r="K11312" s="424"/>
      <c r="L11312" s="424"/>
    </row>
    <row r="11313" spans="1:12" ht="17.100000000000001" customHeight="1">
      <c r="A11313" s="298"/>
      <c r="B11313" s="298"/>
      <c r="C11313" s="298"/>
      <c r="D11313" s="298"/>
      <c r="E11313" s="298"/>
      <c r="F11313" s="298"/>
      <c r="G11313" s="298"/>
      <c r="H11313" s="298"/>
      <c r="I11313" s="298"/>
      <c r="J11313" s="298" t="s">
        <v>12992</v>
      </c>
      <c r="K11313" s="298"/>
      <c r="L11313" s="298" t="s">
        <v>12904</v>
      </c>
    </row>
    <row r="11314" spans="1:12">
      <c r="A11314" s="414" t="s">
        <v>13060</v>
      </c>
      <c r="B11314" s="414"/>
      <c r="C11314" s="414"/>
      <c r="D11314" s="414"/>
      <c r="E11314" s="414"/>
      <c r="F11314" s="414"/>
      <c r="G11314" s="414"/>
      <c r="H11314" s="414"/>
      <c r="I11314" s="294"/>
      <c r="J11314" s="294"/>
      <c r="K11314" s="294"/>
      <c r="L11314" s="294"/>
    </row>
    <row r="11315" spans="1:12" ht="17.100000000000001" customHeight="1">
      <c r="A11315" s="294" t="s">
        <v>12978</v>
      </c>
      <c r="B11315" s="298" t="s">
        <v>12979</v>
      </c>
      <c r="C11315" s="294" t="s">
        <v>12980</v>
      </c>
      <c r="D11315" s="294" t="s">
        <v>12981</v>
      </c>
      <c r="E11315" s="299" t="s">
        <v>12982</v>
      </c>
      <c r="F11315" s="413" t="s">
        <v>12983</v>
      </c>
      <c r="G11315" s="413"/>
      <c r="H11315" s="413" t="s">
        <v>12984</v>
      </c>
      <c r="I11315" s="413"/>
      <c r="J11315" s="413" t="s">
        <v>12985</v>
      </c>
      <c r="K11315" s="413"/>
      <c r="L11315" s="413"/>
    </row>
    <row r="11316" spans="1:12" ht="24" customHeight="1">
      <c r="A11316" s="300" t="s">
        <v>12986</v>
      </c>
      <c r="B11316" s="301" t="s">
        <v>13061</v>
      </c>
      <c r="C11316" s="300" t="s">
        <v>9</v>
      </c>
      <c r="D11316" s="300" t="s">
        <v>12522</v>
      </c>
      <c r="E11316" s="302" t="s">
        <v>27</v>
      </c>
      <c r="F11316" s="423" t="s">
        <v>12964</v>
      </c>
      <c r="G11316" s="423"/>
      <c r="H11316" s="423">
        <v>0.25639849999999997</v>
      </c>
      <c r="I11316" s="423"/>
      <c r="J11316" s="424">
        <v>0.64870000000000005</v>
      </c>
      <c r="K11316" s="424"/>
      <c r="L11316" s="424"/>
    </row>
    <row r="11317" spans="1:12" ht="24" customHeight="1">
      <c r="A11317" s="300" t="s">
        <v>12986</v>
      </c>
      <c r="B11317" s="301" t="s">
        <v>13062</v>
      </c>
      <c r="C11317" s="300" t="s">
        <v>9</v>
      </c>
      <c r="D11317" s="300" t="s">
        <v>12527</v>
      </c>
      <c r="E11317" s="302" t="s">
        <v>27</v>
      </c>
      <c r="F11317" s="423" t="s">
        <v>13063</v>
      </c>
      <c r="G11317" s="423"/>
      <c r="H11317" s="423">
        <v>0.25639849999999997</v>
      </c>
      <c r="I11317" s="423"/>
      <c r="J11317" s="424">
        <v>8.72E-2</v>
      </c>
      <c r="K11317" s="424"/>
      <c r="L11317" s="424"/>
    </row>
    <row r="11318" spans="1:12" ht="17.100000000000001" customHeight="1">
      <c r="A11318" s="298"/>
      <c r="B11318" s="298"/>
      <c r="C11318" s="298"/>
      <c r="D11318" s="298"/>
      <c r="E11318" s="298"/>
      <c r="F11318" s="298"/>
      <c r="G11318" s="298"/>
      <c r="H11318" s="298"/>
      <c r="I11318" s="298"/>
      <c r="J11318" s="298" t="s">
        <v>12992</v>
      </c>
      <c r="K11318" s="298"/>
      <c r="L11318" s="298" t="s">
        <v>14289</v>
      </c>
    </row>
    <row r="11319" spans="1:12" ht="17.100000000000001" customHeight="1">
      <c r="A11319" s="294" t="s">
        <v>13014</v>
      </c>
      <c r="B11319" s="294"/>
      <c r="C11319" s="294"/>
      <c r="D11319" s="294"/>
      <c r="E11319" s="294"/>
      <c r="F11319" s="294"/>
      <c r="G11319" s="294"/>
      <c r="H11319" s="294"/>
      <c r="I11319" s="294"/>
      <c r="J11319" s="294"/>
      <c r="K11319" s="294"/>
      <c r="L11319" s="294"/>
    </row>
    <row r="11320" spans="1:12" ht="17.100000000000001" customHeight="1">
      <c r="A11320" s="298"/>
      <c r="B11320" s="298"/>
      <c r="C11320" s="298"/>
      <c r="D11320" s="298"/>
      <c r="E11320" s="298"/>
      <c r="F11320" s="298"/>
      <c r="G11320" s="298"/>
      <c r="H11320" s="298"/>
      <c r="I11320" s="298"/>
      <c r="J11320" s="298" t="s">
        <v>13015</v>
      </c>
      <c r="K11320" s="298"/>
      <c r="L11320" s="298" t="s">
        <v>15376</v>
      </c>
    </row>
    <row r="11321" spans="1:12" ht="17.100000000000001" customHeight="1">
      <c r="A11321" s="298"/>
      <c r="B11321" s="298"/>
      <c r="C11321" s="298"/>
      <c r="D11321" s="298"/>
      <c r="E11321" s="298"/>
      <c r="F11321" s="298"/>
      <c r="G11321" s="298"/>
      <c r="H11321" s="298"/>
      <c r="I11321" s="298"/>
      <c r="J11321" s="298" t="s">
        <v>13017</v>
      </c>
      <c r="K11321" s="298" t="s">
        <v>13018</v>
      </c>
      <c r="L11321" s="298" t="s">
        <v>13761</v>
      </c>
    </row>
    <row r="11322" spans="1:12" ht="17.100000000000001" customHeight="1">
      <c r="A11322" s="298"/>
      <c r="B11322" s="298"/>
      <c r="C11322" s="298"/>
      <c r="D11322" s="298"/>
      <c r="E11322" s="298"/>
      <c r="F11322" s="298"/>
      <c r="G11322" s="298"/>
      <c r="H11322" s="298"/>
      <c r="I11322" s="298"/>
      <c r="J11322" s="298" t="s">
        <v>13020</v>
      </c>
      <c r="K11322" s="298"/>
      <c r="L11322" s="298" t="s">
        <v>15377</v>
      </c>
    </row>
    <row r="11323" spans="1:12" ht="17.100000000000001" customHeight="1">
      <c r="A11323" s="298"/>
      <c r="B11323" s="298"/>
      <c r="C11323" s="298"/>
      <c r="D11323" s="298"/>
      <c r="E11323" s="298"/>
      <c r="F11323" s="298"/>
      <c r="G11323" s="298"/>
      <c r="H11323" s="298"/>
      <c r="I11323" s="298"/>
      <c r="J11323" s="298" t="s">
        <v>13022</v>
      </c>
      <c r="K11323" s="298" t="s">
        <v>12974</v>
      </c>
      <c r="L11323" s="298" t="s">
        <v>15378</v>
      </c>
    </row>
    <row r="11324" spans="1:12" ht="17.100000000000001" customHeight="1">
      <c r="A11324" s="298"/>
      <c r="B11324" s="298"/>
      <c r="C11324" s="298"/>
      <c r="D11324" s="298"/>
      <c r="E11324" s="298"/>
      <c r="F11324" s="298"/>
      <c r="G11324" s="298"/>
      <c r="H11324" s="298"/>
      <c r="I11324" s="298"/>
      <c r="J11324" s="298" t="s">
        <v>13024</v>
      </c>
      <c r="K11324" s="298"/>
      <c r="L11324" s="298" t="s">
        <v>15379</v>
      </c>
    </row>
    <row r="11325" spans="1:12" ht="30" customHeight="1">
      <c r="A11325" s="299"/>
      <c r="B11325" s="299"/>
      <c r="C11325" s="299"/>
      <c r="D11325" s="299"/>
      <c r="E11325" s="299"/>
      <c r="F11325" s="299"/>
      <c r="G11325" s="299"/>
      <c r="H11325" s="299"/>
      <c r="I11325" s="299"/>
      <c r="J11325" s="299"/>
      <c r="K11325" s="299"/>
      <c r="L11325" s="299"/>
    </row>
    <row r="11326" spans="1:12" ht="48" customHeight="1">
      <c r="A11326" s="295" t="s">
        <v>15380</v>
      </c>
      <c r="B11326" s="296" t="s">
        <v>15381</v>
      </c>
      <c r="C11326" s="295" t="s">
        <v>9</v>
      </c>
      <c r="D11326" s="295" t="s">
        <v>2610</v>
      </c>
      <c r="E11326" s="297" t="s">
        <v>51</v>
      </c>
      <c r="F11326" s="296"/>
      <c r="G11326" s="296"/>
      <c r="H11326" s="296"/>
      <c r="I11326" s="296"/>
      <c r="J11326" s="296"/>
      <c r="K11326" s="296"/>
      <c r="L11326" s="296"/>
    </row>
    <row r="11327" spans="1:12">
      <c r="A11327" s="414" t="s">
        <v>12977</v>
      </c>
      <c r="B11327" s="414"/>
      <c r="C11327" s="414"/>
      <c r="D11327" s="414"/>
      <c r="E11327" s="414"/>
      <c r="F11327" s="414"/>
      <c r="G11327" s="414"/>
      <c r="H11327" s="414"/>
      <c r="I11327" s="294"/>
      <c r="J11327" s="294"/>
      <c r="K11327" s="294"/>
      <c r="L11327" s="294"/>
    </row>
    <row r="11328" spans="1:12" ht="17.100000000000001" customHeight="1">
      <c r="A11328" s="294" t="s">
        <v>12978</v>
      </c>
      <c r="B11328" s="298" t="s">
        <v>12979</v>
      </c>
      <c r="C11328" s="294" t="s">
        <v>12980</v>
      </c>
      <c r="D11328" s="294" t="s">
        <v>12981</v>
      </c>
      <c r="E11328" s="299" t="s">
        <v>12982</v>
      </c>
      <c r="F11328" s="413" t="s">
        <v>12983</v>
      </c>
      <c r="G11328" s="413"/>
      <c r="H11328" s="413" t="s">
        <v>12984</v>
      </c>
      <c r="I11328" s="413"/>
      <c r="J11328" s="413" t="s">
        <v>12985</v>
      </c>
      <c r="K11328" s="413"/>
      <c r="L11328" s="413"/>
    </row>
    <row r="11329" spans="1:12" ht="24" customHeight="1">
      <c r="A11329" s="300" t="s">
        <v>12986</v>
      </c>
      <c r="B11329" s="301" t="s">
        <v>13085</v>
      </c>
      <c r="C11329" s="300" t="s">
        <v>9</v>
      </c>
      <c r="D11329" s="300" t="s">
        <v>7909</v>
      </c>
      <c r="E11329" s="302" t="s">
        <v>51</v>
      </c>
      <c r="F11329" s="423" t="s">
        <v>13086</v>
      </c>
      <c r="G11329" s="423"/>
      <c r="H11329" s="423">
        <v>2.23E-4</v>
      </c>
      <c r="I11329" s="423"/>
      <c r="J11329" s="424">
        <v>2.3199999999999998E-2</v>
      </c>
      <c r="K11329" s="424"/>
      <c r="L11329" s="424"/>
    </row>
    <row r="11330" spans="1:12" ht="24" customHeight="1">
      <c r="A11330" s="300" t="s">
        <v>12986</v>
      </c>
      <c r="B11330" s="301" t="s">
        <v>13087</v>
      </c>
      <c r="C11330" s="300" t="s">
        <v>9</v>
      </c>
      <c r="D11330" s="300" t="s">
        <v>8873</v>
      </c>
      <c r="E11330" s="302" t="s">
        <v>51</v>
      </c>
      <c r="F11330" s="423" t="s">
        <v>13088</v>
      </c>
      <c r="G11330" s="423"/>
      <c r="H11330" s="423">
        <v>2.1299999999999999E-5</v>
      </c>
      <c r="I11330" s="423"/>
      <c r="J11330" s="424">
        <v>1.8499999999999999E-2</v>
      </c>
      <c r="K11330" s="424"/>
      <c r="L11330" s="424"/>
    </row>
    <row r="11331" spans="1:12" ht="48" customHeight="1">
      <c r="A11331" s="300" t="s">
        <v>12986</v>
      </c>
      <c r="B11331" s="301" t="s">
        <v>13089</v>
      </c>
      <c r="C11331" s="300" t="s">
        <v>9</v>
      </c>
      <c r="D11331" s="300" t="s">
        <v>9227</v>
      </c>
      <c r="E11331" s="302" t="s">
        <v>51</v>
      </c>
      <c r="F11331" s="423" t="s">
        <v>13090</v>
      </c>
      <c r="G11331" s="423"/>
      <c r="H11331" s="423">
        <v>1.4800000000000001E-5</v>
      </c>
      <c r="I11331" s="423"/>
      <c r="J11331" s="424">
        <v>1.9800000000000002E-2</v>
      </c>
      <c r="K11331" s="424"/>
      <c r="L11331" s="424"/>
    </row>
    <row r="11332" spans="1:12" ht="24" customHeight="1">
      <c r="A11332" s="300" t="s">
        <v>12986</v>
      </c>
      <c r="B11332" s="301" t="s">
        <v>13091</v>
      </c>
      <c r="C11332" s="300" t="s">
        <v>9</v>
      </c>
      <c r="D11332" s="300" t="s">
        <v>9580</v>
      </c>
      <c r="E11332" s="302" t="s">
        <v>51</v>
      </c>
      <c r="F11332" s="423" t="s">
        <v>13092</v>
      </c>
      <c r="G11332" s="423"/>
      <c r="H11332" s="423">
        <v>1.4600000000000001E-5</v>
      </c>
      <c r="I11332" s="423"/>
      <c r="J11332" s="424">
        <v>1.3100000000000001E-2</v>
      </c>
      <c r="K11332" s="424"/>
      <c r="L11332" s="424"/>
    </row>
    <row r="11333" spans="1:12" ht="24" customHeight="1">
      <c r="A11333" s="300" t="s">
        <v>12986</v>
      </c>
      <c r="B11333" s="301" t="s">
        <v>12987</v>
      </c>
      <c r="C11333" s="300" t="s">
        <v>9</v>
      </c>
      <c r="D11333" s="300" t="s">
        <v>9831</v>
      </c>
      <c r="E11333" s="302" t="s">
        <v>12988</v>
      </c>
      <c r="F11333" s="423" t="s">
        <v>12989</v>
      </c>
      <c r="G11333" s="423"/>
      <c r="H11333" s="423">
        <v>5.1600999999999999E-3</v>
      </c>
      <c r="I11333" s="423"/>
      <c r="J11333" s="424">
        <v>5.2200000000000003E-2</v>
      </c>
      <c r="K11333" s="424"/>
      <c r="L11333" s="424"/>
    </row>
    <row r="11334" spans="1:12" ht="36" customHeight="1">
      <c r="A11334" s="300" t="s">
        <v>12986</v>
      </c>
      <c r="B11334" s="301" t="s">
        <v>12990</v>
      </c>
      <c r="C11334" s="300" t="s">
        <v>9</v>
      </c>
      <c r="D11334" s="300" t="s">
        <v>11426</v>
      </c>
      <c r="E11334" s="302" t="s">
        <v>51</v>
      </c>
      <c r="F11334" s="423" t="s">
        <v>12991</v>
      </c>
      <c r="G11334" s="423"/>
      <c r="H11334" s="423">
        <v>2.7040000000000001E-4</v>
      </c>
      <c r="I11334" s="423"/>
      <c r="J11334" s="424">
        <v>3.5700000000000003E-2</v>
      </c>
      <c r="K11334" s="424"/>
      <c r="L11334" s="424"/>
    </row>
    <row r="11335" spans="1:12" ht="17.100000000000001" customHeight="1">
      <c r="A11335" s="298"/>
      <c r="B11335" s="298"/>
      <c r="C11335" s="298"/>
      <c r="D11335" s="298"/>
      <c r="E11335" s="298"/>
      <c r="F11335" s="298"/>
      <c r="G11335" s="298"/>
      <c r="H11335" s="298"/>
      <c r="I11335" s="298"/>
      <c r="J11335" s="298" t="s">
        <v>12992</v>
      </c>
      <c r="K11335" s="298"/>
      <c r="L11335" s="298" t="s">
        <v>12941</v>
      </c>
    </row>
    <row r="11336" spans="1:12">
      <c r="A11336" s="414" t="s">
        <v>12994</v>
      </c>
      <c r="B11336" s="414"/>
      <c r="C11336" s="414"/>
      <c r="D11336" s="414"/>
      <c r="E11336" s="414"/>
      <c r="F11336" s="414"/>
      <c r="G11336" s="414"/>
      <c r="H11336" s="414"/>
      <c r="I11336" s="294"/>
      <c r="J11336" s="294"/>
      <c r="K11336" s="294"/>
      <c r="L11336" s="294"/>
    </row>
    <row r="11337" spans="1:12" ht="17.100000000000001" customHeight="1">
      <c r="A11337" s="294" t="s">
        <v>12978</v>
      </c>
      <c r="B11337" s="298" t="s">
        <v>12979</v>
      </c>
      <c r="C11337" s="294" t="s">
        <v>12980</v>
      </c>
      <c r="D11337" s="294" t="s">
        <v>12981</v>
      </c>
      <c r="E11337" s="299" t="s">
        <v>12982</v>
      </c>
      <c r="F11337" s="413" t="s">
        <v>12983</v>
      </c>
      <c r="G11337" s="413"/>
      <c r="H11337" s="413" t="s">
        <v>12984</v>
      </c>
      <c r="I11337" s="413"/>
      <c r="J11337" s="413" t="s">
        <v>12985</v>
      </c>
      <c r="K11337" s="413"/>
      <c r="L11337" s="413"/>
    </row>
    <row r="11338" spans="1:12" ht="24" customHeight="1">
      <c r="A11338" s="300" t="s">
        <v>12986</v>
      </c>
      <c r="B11338" s="301" t="s">
        <v>13193</v>
      </c>
      <c r="C11338" s="300" t="s">
        <v>9</v>
      </c>
      <c r="D11338" s="300" t="s">
        <v>7200</v>
      </c>
      <c r="E11338" s="302" t="s">
        <v>27</v>
      </c>
      <c r="F11338" s="423" t="s">
        <v>13194</v>
      </c>
      <c r="G11338" s="423"/>
      <c r="H11338" s="423">
        <v>0.19223470000000001</v>
      </c>
      <c r="I11338" s="423"/>
      <c r="J11338" s="424">
        <v>0.97850000000000004</v>
      </c>
      <c r="K11338" s="424"/>
      <c r="L11338" s="424"/>
    </row>
    <row r="11339" spans="1:12" ht="24" customHeight="1">
      <c r="A11339" s="300" t="s">
        <v>12986</v>
      </c>
      <c r="B11339" s="301" t="s">
        <v>13195</v>
      </c>
      <c r="C11339" s="300" t="s">
        <v>9</v>
      </c>
      <c r="D11339" s="300" t="s">
        <v>8821</v>
      </c>
      <c r="E11339" s="302" t="s">
        <v>27</v>
      </c>
      <c r="F11339" s="423" t="s">
        <v>13196</v>
      </c>
      <c r="G11339" s="423"/>
      <c r="H11339" s="423">
        <v>0.19223470000000001</v>
      </c>
      <c r="I11339" s="423"/>
      <c r="J11339" s="424">
        <v>1.3822000000000001</v>
      </c>
      <c r="K11339" s="424"/>
      <c r="L11339" s="424"/>
    </row>
    <row r="11340" spans="1:12" ht="17.100000000000001" customHeight="1">
      <c r="A11340" s="298"/>
      <c r="B11340" s="298"/>
      <c r="C11340" s="298"/>
      <c r="D11340" s="298"/>
      <c r="E11340" s="298"/>
      <c r="F11340" s="298"/>
      <c r="G11340" s="298"/>
      <c r="H11340" s="298"/>
      <c r="I11340" s="298"/>
      <c r="J11340" s="298" t="s">
        <v>12992</v>
      </c>
      <c r="K11340" s="298"/>
      <c r="L11340" s="298" t="s">
        <v>13488</v>
      </c>
    </row>
    <row r="11341" spans="1:12">
      <c r="A11341" s="414" t="s">
        <v>12998</v>
      </c>
      <c r="B11341" s="414"/>
      <c r="C11341" s="414"/>
      <c r="D11341" s="414"/>
      <c r="E11341" s="414"/>
      <c r="F11341" s="414"/>
      <c r="G11341" s="414"/>
      <c r="H11341" s="414"/>
      <c r="I11341" s="294"/>
      <c r="J11341" s="294"/>
      <c r="K11341" s="294"/>
      <c r="L11341" s="294"/>
    </row>
    <row r="11342" spans="1:12" ht="17.100000000000001" customHeight="1">
      <c r="A11342" s="294" t="s">
        <v>12978</v>
      </c>
      <c r="B11342" s="298" t="s">
        <v>12979</v>
      </c>
      <c r="C11342" s="294" t="s">
        <v>12980</v>
      </c>
      <c r="D11342" s="294" t="s">
        <v>12981</v>
      </c>
      <c r="E11342" s="299" t="s">
        <v>12982</v>
      </c>
      <c r="F11342" s="413" t="s">
        <v>12983</v>
      </c>
      <c r="G11342" s="413"/>
      <c r="H11342" s="413" t="s">
        <v>12984</v>
      </c>
      <c r="I11342" s="413"/>
      <c r="J11342" s="413" t="s">
        <v>12985</v>
      </c>
      <c r="K11342" s="413"/>
      <c r="L11342" s="413"/>
    </row>
    <row r="11343" spans="1:12" ht="36" customHeight="1">
      <c r="A11343" s="300" t="s">
        <v>12986</v>
      </c>
      <c r="B11343" s="301" t="s">
        <v>13371</v>
      </c>
      <c r="C11343" s="300" t="s">
        <v>9</v>
      </c>
      <c r="D11343" s="300" t="s">
        <v>10264</v>
      </c>
      <c r="E11343" s="302" t="s">
        <v>51</v>
      </c>
      <c r="F11343" s="423" t="s">
        <v>13372</v>
      </c>
      <c r="G11343" s="423"/>
      <c r="H11343" s="423">
        <v>0.03</v>
      </c>
      <c r="I11343" s="423"/>
      <c r="J11343" s="424">
        <v>0.54</v>
      </c>
      <c r="K11343" s="424"/>
      <c r="L11343" s="424"/>
    </row>
    <row r="11344" spans="1:12" ht="24" customHeight="1">
      <c r="A11344" s="300" t="s">
        <v>12986</v>
      </c>
      <c r="B11344" s="301" t="s">
        <v>15310</v>
      </c>
      <c r="C11344" s="300" t="s">
        <v>9</v>
      </c>
      <c r="D11344" s="300" t="s">
        <v>7015</v>
      </c>
      <c r="E11344" s="302" t="s">
        <v>51</v>
      </c>
      <c r="F11344" s="423" t="s">
        <v>12912</v>
      </c>
      <c r="G11344" s="423"/>
      <c r="H11344" s="423">
        <v>1</v>
      </c>
      <c r="I11344" s="423"/>
      <c r="J11344" s="424">
        <v>1.98</v>
      </c>
      <c r="K11344" s="424"/>
      <c r="L11344" s="424"/>
    </row>
    <row r="11345" spans="1:12" ht="24" customHeight="1">
      <c r="A11345" s="300" t="s">
        <v>12986</v>
      </c>
      <c r="B11345" s="301" t="s">
        <v>15382</v>
      </c>
      <c r="C11345" s="300" t="s">
        <v>9</v>
      </c>
      <c r="D11345" s="300" t="s">
        <v>9350</v>
      </c>
      <c r="E11345" s="302" t="s">
        <v>51</v>
      </c>
      <c r="F11345" s="423" t="s">
        <v>15383</v>
      </c>
      <c r="G11345" s="423"/>
      <c r="H11345" s="423">
        <v>1</v>
      </c>
      <c r="I11345" s="423"/>
      <c r="J11345" s="424">
        <v>3.72</v>
      </c>
      <c r="K11345" s="424"/>
      <c r="L11345" s="424"/>
    </row>
    <row r="11346" spans="1:12" ht="24" customHeight="1">
      <c r="A11346" s="300" t="s">
        <v>12986</v>
      </c>
      <c r="B11346" s="301" t="s">
        <v>13099</v>
      </c>
      <c r="C11346" s="300" t="s">
        <v>9</v>
      </c>
      <c r="D11346" s="300" t="s">
        <v>7224</v>
      </c>
      <c r="E11346" s="302" t="s">
        <v>51</v>
      </c>
      <c r="F11346" s="423" t="s">
        <v>13100</v>
      </c>
      <c r="G11346" s="423"/>
      <c r="H11346" s="423">
        <v>2.6337999999999999E-3</v>
      </c>
      <c r="I11346" s="423"/>
      <c r="J11346" s="424">
        <v>2.4199999999999999E-2</v>
      </c>
      <c r="K11346" s="424"/>
      <c r="L11346" s="424"/>
    </row>
    <row r="11347" spans="1:12" ht="24" customHeight="1">
      <c r="A11347" s="300" t="s">
        <v>12986</v>
      </c>
      <c r="B11347" s="301" t="s">
        <v>13101</v>
      </c>
      <c r="C11347" s="300" t="s">
        <v>9</v>
      </c>
      <c r="D11347" s="300" t="s">
        <v>7359</v>
      </c>
      <c r="E11347" s="302" t="s">
        <v>51</v>
      </c>
      <c r="F11347" s="423" t="s">
        <v>13102</v>
      </c>
      <c r="G11347" s="423"/>
      <c r="H11347" s="423">
        <v>8.5000000000000006E-5</v>
      </c>
      <c r="I11347" s="423"/>
      <c r="J11347" s="424">
        <v>1.09E-2</v>
      </c>
      <c r="K11347" s="424"/>
      <c r="L11347" s="424"/>
    </row>
    <row r="11348" spans="1:12" ht="24" customHeight="1">
      <c r="A11348" s="300" t="s">
        <v>12986</v>
      </c>
      <c r="B11348" s="301" t="s">
        <v>13103</v>
      </c>
      <c r="C11348" s="300" t="s">
        <v>9</v>
      </c>
      <c r="D11348" s="300" t="s">
        <v>8851</v>
      </c>
      <c r="E11348" s="302" t="s">
        <v>51</v>
      </c>
      <c r="F11348" s="423" t="s">
        <v>13104</v>
      </c>
      <c r="G11348" s="423"/>
      <c r="H11348" s="423">
        <v>6.7999999999999999E-5</v>
      </c>
      <c r="I11348" s="423"/>
      <c r="J11348" s="424">
        <v>1.32E-2</v>
      </c>
      <c r="K11348" s="424"/>
      <c r="L11348" s="424"/>
    </row>
    <row r="11349" spans="1:12" ht="24" customHeight="1">
      <c r="A11349" s="300" t="s">
        <v>12986</v>
      </c>
      <c r="B11349" s="301" t="s">
        <v>13105</v>
      </c>
      <c r="C11349" s="300" t="s">
        <v>9</v>
      </c>
      <c r="D11349" s="300" t="s">
        <v>8852</v>
      </c>
      <c r="E11349" s="302" t="s">
        <v>51</v>
      </c>
      <c r="F11349" s="423" t="s">
        <v>13106</v>
      </c>
      <c r="G11349" s="423"/>
      <c r="H11349" s="423">
        <v>1.4600000000000001E-5</v>
      </c>
      <c r="I11349" s="423"/>
      <c r="J11349" s="424">
        <v>8.0000000000000002E-3</v>
      </c>
      <c r="K11349" s="424"/>
      <c r="L11349" s="424"/>
    </row>
    <row r="11350" spans="1:12" ht="24" customHeight="1">
      <c r="A11350" s="300" t="s">
        <v>12986</v>
      </c>
      <c r="B11350" s="301" t="s">
        <v>13107</v>
      </c>
      <c r="C11350" s="300" t="s">
        <v>9</v>
      </c>
      <c r="D11350" s="300" t="s">
        <v>9000</v>
      </c>
      <c r="E11350" s="302" t="s">
        <v>51</v>
      </c>
      <c r="F11350" s="423" t="s">
        <v>13108</v>
      </c>
      <c r="G11350" s="423"/>
      <c r="H11350" s="423">
        <v>2.9978000000000001E-3</v>
      </c>
      <c r="I11350" s="423"/>
      <c r="J11350" s="424">
        <v>2.0299999999999999E-2</v>
      </c>
      <c r="K11350" s="424"/>
      <c r="L11350" s="424"/>
    </row>
    <row r="11351" spans="1:12" ht="24" customHeight="1">
      <c r="A11351" s="300" t="s">
        <v>12986</v>
      </c>
      <c r="B11351" s="301" t="s">
        <v>13109</v>
      </c>
      <c r="C11351" s="300" t="s">
        <v>9</v>
      </c>
      <c r="D11351" s="300" t="s">
        <v>9574</v>
      </c>
      <c r="E11351" s="302" t="s">
        <v>51</v>
      </c>
      <c r="F11351" s="423" t="s">
        <v>13110</v>
      </c>
      <c r="G11351" s="423"/>
      <c r="H11351" s="423">
        <v>9.5060000000000001E-4</v>
      </c>
      <c r="I11351" s="423"/>
      <c r="J11351" s="424">
        <v>8.3999999999999995E-3</v>
      </c>
      <c r="K11351" s="424"/>
      <c r="L11351" s="424"/>
    </row>
    <row r="11352" spans="1:12" ht="24" customHeight="1">
      <c r="A11352" s="300" t="s">
        <v>12986</v>
      </c>
      <c r="B11352" s="301" t="s">
        <v>13111</v>
      </c>
      <c r="C11352" s="300" t="s">
        <v>9</v>
      </c>
      <c r="D11352" s="300" t="s">
        <v>10714</v>
      </c>
      <c r="E11352" s="302" t="s">
        <v>93</v>
      </c>
      <c r="F11352" s="423" t="s">
        <v>13112</v>
      </c>
      <c r="G11352" s="423"/>
      <c r="H11352" s="423">
        <v>4.9969999999999995E-4</v>
      </c>
      <c r="I11352" s="423"/>
      <c r="J11352" s="424">
        <v>7.6E-3</v>
      </c>
      <c r="K11352" s="424"/>
      <c r="L11352" s="424"/>
    </row>
    <row r="11353" spans="1:12" ht="24" customHeight="1">
      <c r="A11353" s="300" t="s">
        <v>12986</v>
      </c>
      <c r="B11353" s="301" t="s">
        <v>13113</v>
      </c>
      <c r="C11353" s="300" t="s">
        <v>9</v>
      </c>
      <c r="D11353" s="300" t="s">
        <v>10809</v>
      </c>
      <c r="E11353" s="302" t="s">
        <v>51</v>
      </c>
      <c r="F11353" s="423" t="s">
        <v>13114</v>
      </c>
      <c r="G11353" s="423"/>
      <c r="H11353" s="423">
        <v>4.9969999999999995E-4</v>
      </c>
      <c r="I11353" s="423"/>
      <c r="J11353" s="424">
        <v>6.0000000000000001E-3</v>
      </c>
      <c r="K11353" s="424"/>
      <c r="L11353" s="424"/>
    </row>
    <row r="11354" spans="1:12" ht="24" customHeight="1">
      <c r="A11354" s="300" t="s">
        <v>12986</v>
      </c>
      <c r="B11354" s="301" t="s">
        <v>13115</v>
      </c>
      <c r="C11354" s="300" t="s">
        <v>9</v>
      </c>
      <c r="D11354" s="300" t="s">
        <v>10810</v>
      </c>
      <c r="E11354" s="302" t="s">
        <v>51</v>
      </c>
      <c r="F11354" s="423" t="s">
        <v>13116</v>
      </c>
      <c r="G11354" s="423"/>
      <c r="H11354" s="423">
        <v>4.9969999999999995E-4</v>
      </c>
      <c r="I11354" s="423"/>
      <c r="J11354" s="424">
        <v>1.3299999999999999E-2</v>
      </c>
      <c r="K11354" s="424"/>
      <c r="L11354" s="424"/>
    </row>
    <row r="11355" spans="1:12" ht="24" customHeight="1">
      <c r="A11355" s="300" t="s">
        <v>12986</v>
      </c>
      <c r="B11355" s="301" t="s">
        <v>13117</v>
      </c>
      <c r="C11355" s="300" t="s">
        <v>9</v>
      </c>
      <c r="D11355" s="300" t="s">
        <v>10837</v>
      </c>
      <c r="E11355" s="302" t="s">
        <v>51</v>
      </c>
      <c r="F11355" s="423" t="s">
        <v>13118</v>
      </c>
      <c r="G11355" s="423"/>
      <c r="H11355" s="423">
        <v>1.7E-5</v>
      </c>
      <c r="I11355" s="423"/>
      <c r="J11355" s="424">
        <v>7.6E-3</v>
      </c>
      <c r="K11355" s="424"/>
      <c r="L11355" s="424"/>
    </row>
    <row r="11356" spans="1:12" ht="24" customHeight="1">
      <c r="A11356" s="300" t="s">
        <v>12986</v>
      </c>
      <c r="B11356" s="301" t="s">
        <v>13003</v>
      </c>
      <c r="C11356" s="300" t="s">
        <v>9</v>
      </c>
      <c r="D11356" s="300" t="s">
        <v>7216</v>
      </c>
      <c r="E11356" s="302" t="s">
        <v>51</v>
      </c>
      <c r="F11356" s="423" t="s">
        <v>13004</v>
      </c>
      <c r="G11356" s="423"/>
      <c r="H11356" s="423">
        <v>1.0005999999999999E-3</v>
      </c>
      <c r="I11356" s="423"/>
      <c r="J11356" s="424">
        <v>3.3399999999999999E-2</v>
      </c>
      <c r="K11356" s="424"/>
      <c r="L11356" s="424"/>
    </row>
    <row r="11357" spans="1:12" ht="24" customHeight="1">
      <c r="A11357" s="300" t="s">
        <v>12986</v>
      </c>
      <c r="B11357" s="301" t="s">
        <v>13005</v>
      </c>
      <c r="C11357" s="300" t="s">
        <v>9</v>
      </c>
      <c r="D11357" s="300" t="s">
        <v>7393</v>
      </c>
      <c r="E11357" s="302" t="s">
        <v>12988</v>
      </c>
      <c r="F11357" s="423" t="s">
        <v>13006</v>
      </c>
      <c r="G11357" s="423"/>
      <c r="H11357" s="423">
        <v>6.0210000000000005E-4</v>
      </c>
      <c r="I11357" s="423"/>
      <c r="J11357" s="424">
        <v>3.2500000000000001E-2</v>
      </c>
      <c r="K11357" s="424"/>
      <c r="L11357" s="424"/>
    </row>
    <row r="11358" spans="1:12" ht="24" customHeight="1">
      <c r="A11358" s="300" t="s">
        <v>12986</v>
      </c>
      <c r="B11358" s="301" t="s">
        <v>13007</v>
      </c>
      <c r="C11358" s="300" t="s">
        <v>9</v>
      </c>
      <c r="D11358" s="300" t="s">
        <v>10619</v>
      </c>
      <c r="E11358" s="302" t="s">
        <v>51</v>
      </c>
      <c r="F11358" s="423" t="s">
        <v>13008</v>
      </c>
      <c r="G11358" s="423"/>
      <c r="H11358" s="423">
        <v>4.6690000000000002E-4</v>
      </c>
      <c r="I11358" s="423"/>
      <c r="J11358" s="424">
        <v>8.9300000000000004E-2</v>
      </c>
      <c r="K11358" s="424"/>
      <c r="L11358" s="424"/>
    </row>
    <row r="11359" spans="1:12" ht="24" customHeight="1">
      <c r="A11359" s="300" t="s">
        <v>12986</v>
      </c>
      <c r="B11359" s="301" t="s">
        <v>13009</v>
      </c>
      <c r="C11359" s="300" t="s">
        <v>9</v>
      </c>
      <c r="D11359" s="300" t="s">
        <v>10769</v>
      </c>
      <c r="E11359" s="302" t="s">
        <v>51</v>
      </c>
      <c r="F11359" s="423" t="s">
        <v>13010</v>
      </c>
      <c r="G11359" s="423"/>
      <c r="H11359" s="423">
        <v>4.19794E-2</v>
      </c>
      <c r="I11359" s="423"/>
      <c r="J11359" s="424">
        <v>5.2900000000000003E-2</v>
      </c>
      <c r="K11359" s="424"/>
      <c r="L11359" s="424"/>
    </row>
    <row r="11360" spans="1:12" ht="24" customHeight="1">
      <c r="A11360" s="300" t="s">
        <v>12986</v>
      </c>
      <c r="B11360" s="301" t="s">
        <v>13011</v>
      </c>
      <c r="C11360" s="300" t="s">
        <v>9</v>
      </c>
      <c r="D11360" s="300" t="s">
        <v>10929</v>
      </c>
      <c r="E11360" s="302" t="s">
        <v>51</v>
      </c>
      <c r="F11360" s="423" t="s">
        <v>13012</v>
      </c>
      <c r="G11360" s="423"/>
      <c r="H11360" s="423">
        <v>4.0460000000000002E-4</v>
      </c>
      <c r="I11360" s="423"/>
      <c r="J11360" s="424">
        <v>6.0900000000000003E-2</v>
      </c>
      <c r="K11360" s="424"/>
      <c r="L11360" s="424"/>
    </row>
    <row r="11361" spans="1:12" ht="17.100000000000001" customHeight="1">
      <c r="A11361" s="298"/>
      <c r="B11361" s="298"/>
      <c r="C11361" s="298"/>
      <c r="D11361" s="298"/>
      <c r="E11361" s="298"/>
      <c r="F11361" s="298"/>
      <c r="G11361" s="298"/>
      <c r="H11361" s="298"/>
      <c r="I11361" s="298"/>
      <c r="J11361" s="298" t="s">
        <v>12992</v>
      </c>
      <c r="K11361" s="298"/>
      <c r="L11361" s="298" t="s">
        <v>15384</v>
      </c>
    </row>
    <row r="11362" spans="1:12">
      <c r="A11362" s="414" t="s">
        <v>13056</v>
      </c>
      <c r="B11362" s="414"/>
      <c r="C11362" s="414"/>
      <c r="D11362" s="414"/>
      <c r="E11362" s="414"/>
      <c r="F11362" s="414"/>
      <c r="G11362" s="414"/>
      <c r="H11362" s="414"/>
      <c r="I11362" s="294"/>
      <c r="J11362" s="294"/>
      <c r="K11362" s="294"/>
      <c r="L11362" s="294"/>
    </row>
    <row r="11363" spans="1:12" ht="17.100000000000001" customHeight="1">
      <c r="A11363" s="294" t="s">
        <v>12978</v>
      </c>
      <c r="B11363" s="298" t="s">
        <v>12979</v>
      </c>
      <c r="C11363" s="294" t="s">
        <v>12980</v>
      </c>
      <c r="D11363" s="294" t="s">
        <v>12981</v>
      </c>
      <c r="E11363" s="299" t="s">
        <v>12982</v>
      </c>
      <c r="F11363" s="413" t="s">
        <v>12983</v>
      </c>
      <c r="G11363" s="413"/>
      <c r="H11363" s="413" t="s">
        <v>12984</v>
      </c>
      <c r="I11363" s="413"/>
      <c r="J11363" s="413" t="s">
        <v>12985</v>
      </c>
      <c r="K11363" s="413"/>
      <c r="L11363" s="413"/>
    </row>
    <row r="11364" spans="1:12" ht="24" customHeight="1">
      <c r="A11364" s="300" t="s">
        <v>12986</v>
      </c>
      <c r="B11364" s="301" t="s">
        <v>13057</v>
      </c>
      <c r="C11364" s="300" t="s">
        <v>9</v>
      </c>
      <c r="D11364" s="300" t="s">
        <v>12549</v>
      </c>
      <c r="E11364" s="302" t="s">
        <v>27</v>
      </c>
      <c r="F11364" s="423" t="s">
        <v>12948</v>
      </c>
      <c r="G11364" s="423"/>
      <c r="H11364" s="423">
        <v>0.37558390000000003</v>
      </c>
      <c r="I11364" s="423"/>
      <c r="J11364" s="424">
        <v>0.24410000000000001</v>
      </c>
      <c r="K11364" s="424"/>
      <c r="L11364" s="424"/>
    </row>
    <row r="11365" spans="1:12" ht="17.100000000000001" customHeight="1">
      <c r="A11365" s="298"/>
      <c r="B11365" s="298"/>
      <c r="C11365" s="298"/>
      <c r="D11365" s="298"/>
      <c r="E11365" s="298"/>
      <c r="F11365" s="298"/>
      <c r="G11365" s="298"/>
      <c r="H11365" s="298"/>
      <c r="I11365" s="298"/>
      <c r="J11365" s="298" t="s">
        <v>12992</v>
      </c>
      <c r="K11365" s="298"/>
      <c r="L11365" s="298" t="s">
        <v>13403</v>
      </c>
    </row>
    <row r="11366" spans="1:12">
      <c r="A11366" s="414" t="s">
        <v>13058</v>
      </c>
      <c r="B11366" s="414"/>
      <c r="C11366" s="414"/>
      <c r="D11366" s="414"/>
      <c r="E11366" s="414"/>
      <c r="F11366" s="414"/>
      <c r="G11366" s="414"/>
      <c r="H11366" s="414"/>
      <c r="I11366" s="294"/>
      <c r="J11366" s="294"/>
      <c r="K11366" s="294"/>
      <c r="L11366" s="294"/>
    </row>
    <row r="11367" spans="1:12" ht="17.100000000000001" customHeight="1">
      <c r="A11367" s="294" t="s">
        <v>12978</v>
      </c>
      <c r="B11367" s="298" t="s">
        <v>12979</v>
      </c>
      <c r="C11367" s="294" t="s">
        <v>12980</v>
      </c>
      <c r="D11367" s="294" t="s">
        <v>12981</v>
      </c>
      <c r="E11367" s="299" t="s">
        <v>12982</v>
      </c>
      <c r="F11367" s="413" t="s">
        <v>12983</v>
      </c>
      <c r="G11367" s="413"/>
      <c r="H11367" s="413" t="s">
        <v>12984</v>
      </c>
      <c r="I11367" s="413"/>
      <c r="J11367" s="413" t="s">
        <v>12985</v>
      </c>
      <c r="K11367" s="413"/>
      <c r="L11367" s="413"/>
    </row>
    <row r="11368" spans="1:12" ht="24" customHeight="1">
      <c r="A11368" s="300" t="s">
        <v>12986</v>
      </c>
      <c r="B11368" s="301" t="s">
        <v>13059</v>
      </c>
      <c r="C11368" s="300" t="s">
        <v>9</v>
      </c>
      <c r="D11368" s="300" t="s">
        <v>12535</v>
      </c>
      <c r="E11368" s="302" t="s">
        <v>27</v>
      </c>
      <c r="F11368" s="423" t="s">
        <v>12936</v>
      </c>
      <c r="G11368" s="423"/>
      <c r="H11368" s="423">
        <v>0.37558390000000003</v>
      </c>
      <c r="I11368" s="423"/>
      <c r="J11368" s="424">
        <v>1.8800000000000001E-2</v>
      </c>
      <c r="K11368" s="424"/>
      <c r="L11368" s="424"/>
    </row>
    <row r="11369" spans="1:12" ht="17.100000000000001" customHeight="1">
      <c r="A11369" s="298"/>
      <c r="B11369" s="298"/>
      <c r="C11369" s="298"/>
      <c r="D11369" s="298"/>
      <c r="E11369" s="298"/>
      <c r="F11369" s="298"/>
      <c r="G11369" s="298"/>
      <c r="H11369" s="298"/>
      <c r="I11369" s="298"/>
      <c r="J11369" s="298" t="s">
        <v>12992</v>
      </c>
      <c r="K11369" s="298"/>
      <c r="L11369" s="298" t="s">
        <v>12909</v>
      </c>
    </row>
    <row r="11370" spans="1:12">
      <c r="A11370" s="414" t="s">
        <v>13060</v>
      </c>
      <c r="B11370" s="414"/>
      <c r="C11370" s="414"/>
      <c r="D11370" s="414"/>
      <c r="E11370" s="414"/>
      <c r="F11370" s="414"/>
      <c r="G11370" s="414"/>
      <c r="H11370" s="414"/>
      <c r="I11370" s="294"/>
      <c r="J11370" s="294"/>
      <c r="K11370" s="294"/>
      <c r="L11370" s="294"/>
    </row>
    <row r="11371" spans="1:12" ht="17.100000000000001" customHeight="1">
      <c r="A11371" s="294" t="s">
        <v>12978</v>
      </c>
      <c r="B11371" s="298" t="s">
        <v>12979</v>
      </c>
      <c r="C11371" s="294" t="s">
        <v>12980</v>
      </c>
      <c r="D11371" s="294" t="s">
        <v>12981</v>
      </c>
      <c r="E11371" s="299" t="s">
        <v>12982</v>
      </c>
      <c r="F11371" s="413" t="s">
        <v>12983</v>
      </c>
      <c r="G11371" s="413"/>
      <c r="H11371" s="413" t="s">
        <v>12984</v>
      </c>
      <c r="I11371" s="413"/>
      <c r="J11371" s="413" t="s">
        <v>12985</v>
      </c>
      <c r="K11371" s="413"/>
      <c r="L11371" s="413"/>
    </row>
    <row r="11372" spans="1:12" ht="24" customHeight="1">
      <c r="A11372" s="300" t="s">
        <v>12986</v>
      </c>
      <c r="B11372" s="301" t="s">
        <v>13061</v>
      </c>
      <c r="C11372" s="300" t="s">
        <v>9</v>
      </c>
      <c r="D11372" s="300" t="s">
        <v>12522</v>
      </c>
      <c r="E11372" s="302" t="s">
        <v>27</v>
      </c>
      <c r="F11372" s="423" t="s">
        <v>12964</v>
      </c>
      <c r="G11372" s="423"/>
      <c r="H11372" s="423">
        <v>0.37558390000000003</v>
      </c>
      <c r="I11372" s="423"/>
      <c r="J11372" s="424">
        <v>0.95020000000000004</v>
      </c>
      <c r="K11372" s="424"/>
      <c r="L11372" s="424"/>
    </row>
    <row r="11373" spans="1:12" ht="24" customHeight="1">
      <c r="A11373" s="300" t="s">
        <v>12986</v>
      </c>
      <c r="B11373" s="301" t="s">
        <v>13062</v>
      </c>
      <c r="C11373" s="300" t="s">
        <v>9</v>
      </c>
      <c r="D11373" s="300" t="s">
        <v>12527</v>
      </c>
      <c r="E11373" s="302" t="s">
        <v>27</v>
      </c>
      <c r="F11373" s="423" t="s">
        <v>13063</v>
      </c>
      <c r="G11373" s="423"/>
      <c r="H11373" s="423">
        <v>0.37558390000000003</v>
      </c>
      <c r="I11373" s="423"/>
      <c r="J11373" s="424">
        <v>0.12770000000000001</v>
      </c>
      <c r="K11373" s="424"/>
      <c r="L11373" s="424"/>
    </row>
    <row r="11374" spans="1:12" ht="17.100000000000001" customHeight="1">
      <c r="A11374" s="298"/>
      <c r="B11374" s="298"/>
      <c r="C11374" s="298"/>
      <c r="D11374" s="298"/>
      <c r="E11374" s="298"/>
      <c r="F11374" s="298"/>
      <c r="G11374" s="298"/>
      <c r="H11374" s="298"/>
      <c r="I11374" s="298"/>
      <c r="J11374" s="298" t="s">
        <v>12992</v>
      </c>
      <c r="K11374" s="298"/>
      <c r="L11374" s="298" t="s">
        <v>12942</v>
      </c>
    </row>
    <row r="11375" spans="1:12" ht="17.100000000000001" customHeight="1">
      <c r="A11375" s="294" t="s">
        <v>13014</v>
      </c>
      <c r="B11375" s="294"/>
      <c r="C11375" s="294"/>
      <c r="D11375" s="294"/>
      <c r="E11375" s="294"/>
      <c r="F11375" s="294"/>
      <c r="G11375" s="294"/>
      <c r="H11375" s="294"/>
      <c r="I11375" s="294"/>
      <c r="J11375" s="294"/>
      <c r="K11375" s="294"/>
      <c r="L11375" s="294"/>
    </row>
    <row r="11376" spans="1:12" ht="17.100000000000001" customHeight="1">
      <c r="A11376" s="298"/>
      <c r="B11376" s="298"/>
      <c r="C11376" s="298"/>
      <c r="D11376" s="298"/>
      <c r="E11376" s="298"/>
      <c r="F11376" s="298"/>
      <c r="G11376" s="298"/>
      <c r="H11376" s="298"/>
      <c r="I11376" s="298"/>
      <c r="J11376" s="298" t="s">
        <v>13015</v>
      </c>
      <c r="K11376" s="298"/>
      <c r="L11376" s="298" t="s">
        <v>15385</v>
      </c>
    </row>
    <row r="11377" spans="1:12" ht="17.100000000000001" customHeight="1">
      <c r="A11377" s="298"/>
      <c r="B11377" s="298"/>
      <c r="C11377" s="298"/>
      <c r="D11377" s="298"/>
      <c r="E11377" s="298"/>
      <c r="F11377" s="298"/>
      <c r="G11377" s="298"/>
      <c r="H11377" s="298"/>
      <c r="I11377" s="298"/>
      <c r="J11377" s="298" t="s">
        <v>13017</v>
      </c>
      <c r="K11377" s="298" t="s">
        <v>13018</v>
      </c>
      <c r="L11377" s="298" t="s">
        <v>15313</v>
      </c>
    </row>
    <row r="11378" spans="1:12" ht="17.100000000000001" customHeight="1">
      <c r="A11378" s="298"/>
      <c r="B11378" s="298"/>
      <c r="C11378" s="298"/>
      <c r="D11378" s="298"/>
      <c r="E11378" s="298"/>
      <c r="F11378" s="298"/>
      <c r="G11378" s="298"/>
      <c r="H11378" s="298"/>
      <c r="I11378" s="298"/>
      <c r="J11378" s="298" t="s">
        <v>13020</v>
      </c>
      <c r="K11378" s="298"/>
      <c r="L11378" s="298" t="s">
        <v>15386</v>
      </c>
    </row>
    <row r="11379" spans="1:12" ht="17.100000000000001" customHeight="1">
      <c r="A11379" s="298"/>
      <c r="B11379" s="298"/>
      <c r="C11379" s="298"/>
      <c r="D11379" s="298"/>
      <c r="E11379" s="298"/>
      <c r="F11379" s="298"/>
      <c r="G11379" s="298"/>
      <c r="H11379" s="298"/>
      <c r="I11379" s="298"/>
      <c r="J11379" s="298" t="s">
        <v>13022</v>
      </c>
      <c r="K11379" s="298" t="s">
        <v>12974</v>
      </c>
      <c r="L11379" s="298" t="s">
        <v>15387</v>
      </c>
    </row>
    <row r="11380" spans="1:12" ht="17.100000000000001" customHeight="1">
      <c r="A11380" s="298"/>
      <c r="B11380" s="298"/>
      <c r="C11380" s="298"/>
      <c r="D11380" s="298"/>
      <c r="E11380" s="298"/>
      <c r="F11380" s="298"/>
      <c r="G11380" s="298"/>
      <c r="H11380" s="298"/>
      <c r="I11380" s="298"/>
      <c r="J11380" s="298" t="s">
        <v>13024</v>
      </c>
      <c r="K11380" s="298"/>
      <c r="L11380" s="298" t="s">
        <v>15388</v>
      </c>
    </row>
    <row r="11381" spans="1:12" ht="30" customHeight="1">
      <c r="A11381" s="299"/>
      <c r="B11381" s="299"/>
      <c r="C11381" s="299"/>
      <c r="D11381" s="299"/>
      <c r="E11381" s="299"/>
      <c r="F11381" s="299"/>
      <c r="G11381" s="299"/>
      <c r="H11381" s="299"/>
      <c r="I11381" s="299"/>
      <c r="J11381" s="299"/>
      <c r="K11381" s="299"/>
      <c r="L11381" s="299"/>
    </row>
    <row r="11382" spans="1:12" ht="48" customHeight="1">
      <c r="A11382" s="295" t="s">
        <v>15389</v>
      </c>
      <c r="B11382" s="296" t="s">
        <v>15390</v>
      </c>
      <c r="C11382" s="295" t="s">
        <v>9</v>
      </c>
      <c r="D11382" s="295" t="s">
        <v>2597</v>
      </c>
      <c r="E11382" s="297" t="s">
        <v>51</v>
      </c>
      <c r="F11382" s="296"/>
      <c r="G11382" s="296"/>
      <c r="H11382" s="296"/>
      <c r="I11382" s="296"/>
      <c r="J11382" s="296"/>
      <c r="K11382" s="296"/>
      <c r="L11382" s="296"/>
    </row>
    <row r="11383" spans="1:12">
      <c r="A11383" s="414" t="s">
        <v>12977</v>
      </c>
      <c r="B11383" s="414"/>
      <c r="C11383" s="414"/>
      <c r="D11383" s="414"/>
      <c r="E11383" s="414"/>
      <c r="F11383" s="414"/>
      <c r="G11383" s="414"/>
      <c r="H11383" s="414"/>
      <c r="I11383" s="294"/>
      <c r="J11383" s="294"/>
      <c r="K11383" s="294"/>
      <c r="L11383" s="294"/>
    </row>
    <row r="11384" spans="1:12" ht="17.100000000000001" customHeight="1">
      <c r="A11384" s="294" t="s">
        <v>12978</v>
      </c>
      <c r="B11384" s="298" t="s">
        <v>12979</v>
      </c>
      <c r="C11384" s="294" t="s">
        <v>12980</v>
      </c>
      <c r="D11384" s="294" t="s">
        <v>12981</v>
      </c>
      <c r="E11384" s="299" t="s">
        <v>12982</v>
      </c>
      <c r="F11384" s="413" t="s">
        <v>12983</v>
      </c>
      <c r="G11384" s="413"/>
      <c r="H11384" s="413" t="s">
        <v>12984</v>
      </c>
      <c r="I11384" s="413"/>
      <c r="J11384" s="413" t="s">
        <v>12985</v>
      </c>
      <c r="K11384" s="413"/>
      <c r="L11384" s="413"/>
    </row>
    <row r="11385" spans="1:12" ht="24" customHeight="1">
      <c r="A11385" s="300" t="s">
        <v>12986</v>
      </c>
      <c r="B11385" s="301" t="s">
        <v>13085</v>
      </c>
      <c r="C11385" s="300" t="s">
        <v>9</v>
      </c>
      <c r="D11385" s="300" t="s">
        <v>7909</v>
      </c>
      <c r="E11385" s="302" t="s">
        <v>51</v>
      </c>
      <c r="F11385" s="423" t="s">
        <v>13086</v>
      </c>
      <c r="G11385" s="423"/>
      <c r="H11385" s="423">
        <v>1.167E-4</v>
      </c>
      <c r="I11385" s="423"/>
      <c r="J11385" s="424">
        <v>1.21E-2</v>
      </c>
      <c r="K11385" s="424"/>
      <c r="L11385" s="424"/>
    </row>
    <row r="11386" spans="1:12" ht="24" customHeight="1">
      <c r="A11386" s="300" t="s">
        <v>12986</v>
      </c>
      <c r="B11386" s="301" t="s">
        <v>13087</v>
      </c>
      <c r="C11386" s="300" t="s">
        <v>9</v>
      </c>
      <c r="D11386" s="300" t="s">
        <v>8873</v>
      </c>
      <c r="E11386" s="302" t="s">
        <v>51</v>
      </c>
      <c r="F11386" s="423" t="s">
        <v>13088</v>
      </c>
      <c r="G11386" s="423"/>
      <c r="H11386" s="423">
        <v>1.1199999999999999E-5</v>
      </c>
      <c r="I11386" s="423"/>
      <c r="J11386" s="424">
        <v>9.7000000000000003E-3</v>
      </c>
      <c r="K11386" s="424"/>
      <c r="L11386" s="424"/>
    </row>
    <row r="11387" spans="1:12" ht="48" customHeight="1">
      <c r="A11387" s="300" t="s">
        <v>12986</v>
      </c>
      <c r="B11387" s="301" t="s">
        <v>13089</v>
      </c>
      <c r="C11387" s="300" t="s">
        <v>9</v>
      </c>
      <c r="D11387" s="300" t="s">
        <v>9227</v>
      </c>
      <c r="E11387" s="302" t="s">
        <v>51</v>
      </c>
      <c r="F11387" s="423" t="s">
        <v>13090</v>
      </c>
      <c r="G11387" s="423"/>
      <c r="H11387" s="423">
        <v>7.9000000000000006E-6</v>
      </c>
      <c r="I11387" s="423"/>
      <c r="J11387" s="424">
        <v>1.06E-2</v>
      </c>
      <c r="K11387" s="424"/>
      <c r="L11387" s="424"/>
    </row>
    <row r="11388" spans="1:12" ht="24" customHeight="1">
      <c r="A11388" s="300" t="s">
        <v>12986</v>
      </c>
      <c r="B11388" s="301" t="s">
        <v>13091</v>
      </c>
      <c r="C11388" s="300" t="s">
        <v>9</v>
      </c>
      <c r="D11388" s="300" t="s">
        <v>9580</v>
      </c>
      <c r="E11388" s="302" t="s">
        <v>51</v>
      </c>
      <c r="F11388" s="423" t="s">
        <v>13092</v>
      </c>
      <c r="G11388" s="423"/>
      <c r="H11388" s="423">
        <v>7.7000000000000008E-6</v>
      </c>
      <c r="I11388" s="423"/>
      <c r="J11388" s="424">
        <v>6.8999999999999999E-3</v>
      </c>
      <c r="K11388" s="424"/>
      <c r="L11388" s="424"/>
    </row>
    <row r="11389" spans="1:12" ht="24" customHeight="1">
      <c r="A11389" s="300" t="s">
        <v>12986</v>
      </c>
      <c r="B11389" s="301" t="s">
        <v>12987</v>
      </c>
      <c r="C11389" s="300" t="s">
        <v>9</v>
      </c>
      <c r="D11389" s="300" t="s">
        <v>9831</v>
      </c>
      <c r="E11389" s="302" t="s">
        <v>12988</v>
      </c>
      <c r="F11389" s="423" t="s">
        <v>12989</v>
      </c>
      <c r="G11389" s="423"/>
      <c r="H11389" s="423">
        <v>2.6998999999999999E-3</v>
      </c>
      <c r="I11389" s="423"/>
      <c r="J11389" s="424">
        <v>2.7300000000000001E-2</v>
      </c>
      <c r="K11389" s="424"/>
      <c r="L11389" s="424"/>
    </row>
    <row r="11390" spans="1:12" ht="36" customHeight="1">
      <c r="A11390" s="300" t="s">
        <v>12986</v>
      </c>
      <c r="B11390" s="301" t="s">
        <v>12990</v>
      </c>
      <c r="C11390" s="300" t="s">
        <v>9</v>
      </c>
      <c r="D11390" s="300" t="s">
        <v>11426</v>
      </c>
      <c r="E11390" s="302" t="s">
        <v>51</v>
      </c>
      <c r="F11390" s="423" t="s">
        <v>12991</v>
      </c>
      <c r="G11390" s="423"/>
      <c r="H11390" s="423">
        <v>1.415E-4</v>
      </c>
      <c r="I11390" s="423"/>
      <c r="J11390" s="424">
        <v>1.8700000000000001E-2</v>
      </c>
      <c r="K11390" s="424"/>
      <c r="L11390" s="424"/>
    </row>
    <row r="11391" spans="1:12" ht="17.100000000000001" customHeight="1">
      <c r="A11391" s="298"/>
      <c r="B11391" s="298"/>
      <c r="C11391" s="298"/>
      <c r="D11391" s="298"/>
      <c r="E11391" s="298"/>
      <c r="F11391" s="298"/>
      <c r="G11391" s="298"/>
      <c r="H11391" s="298"/>
      <c r="I11391" s="298"/>
      <c r="J11391" s="298" t="s">
        <v>12992</v>
      </c>
      <c r="K11391" s="298"/>
      <c r="L11391" s="298" t="s">
        <v>12933</v>
      </c>
    </row>
    <row r="11392" spans="1:12">
      <c r="A11392" s="414" t="s">
        <v>12994</v>
      </c>
      <c r="B11392" s="414"/>
      <c r="C11392" s="414"/>
      <c r="D11392" s="414"/>
      <c r="E11392" s="414"/>
      <c r="F11392" s="414"/>
      <c r="G11392" s="414"/>
      <c r="H11392" s="414"/>
      <c r="I11392" s="294"/>
      <c r="J11392" s="294"/>
      <c r="K11392" s="294"/>
      <c r="L11392" s="294"/>
    </row>
    <row r="11393" spans="1:12" ht="17.100000000000001" customHeight="1">
      <c r="A11393" s="294" t="s">
        <v>12978</v>
      </c>
      <c r="B11393" s="298" t="s">
        <v>12979</v>
      </c>
      <c r="C11393" s="294" t="s">
        <v>12980</v>
      </c>
      <c r="D11393" s="294" t="s">
        <v>12981</v>
      </c>
      <c r="E11393" s="299" t="s">
        <v>12982</v>
      </c>
      <c r="F11393" s="413" t="s">
        <v>12983</v>
      </c>
      <c r="G11393" s="413"/>
      <c r="H11393" s="413" t="s">
        <v>12984</v>
      </c>
      <c r="I11393" s="413"/>
      <c r="J11393" s="413" t="s">
        <v>12985</v>
      </c>
      <c r="K11393" s="413"/>
      <c r="L11393" s="413"/>
    </row>
    <row r="11394" spans="1:12" ht="24" customHeight="1">
      <c r="A11394" s="300" t="s">
        <v>12986</v>
      </c>
      <c r="B11394" s="301" t="s">
        <v>13193</v>
      </c>
      <c r="C11394" s="300" t="s">
        <v>9</v>
      </c>
      <c r="D11394" s="300" t="s">
        <v>7200</v>
      </c>
      <c r="E11394" s="302" t="s">
        <v>27</v>
      </c>
      <c r="F11394" s="423" t="s">
        <v>13194</v>
      </c>
      <c r="G11394" s="423"/>
      <c r="H11394" s="423">
        <v>0.1009232</v>
      </c>
      <c r="I11394" s="423"/>
      <c r="J11394" s="424">
        <v>0.51370000000000005</v>
      </c>
      <c r="K11394" s="424"/>
      <c r="L11394" s="424"/>
    </row>
    <row r="11395" spans="1:12" ht="24" customHeight="1">
      <c r="A11395" s="300" t="s">
        <v>12986</v>
      </c>
      <c r="B11395" s="301" t="s">
        <v>13195</v>
      </c>
      <c r="C11395" s="300" t="s">
        <v>9</v>
      </c>
      <c r="D11395" s="300" t="s">
        <v>8821</v>
      </c>
      <c r="E11395" s="302" t="s">
        <v>27</v>
      </c>
      <c r="F11395" s="423" t="s">
        <v>13196</v>
      </c>
      <c r="G11395" s="423"/>
      <c r="H11395" s="423">
        <v>0.1009232</v>
      </c>
      <c r="I11395" s="423"/>
      <c r="J11395" s="424">
        <v>0.72560000000000002</v>
      </c>
      <c r="K11395" s="424"/>
      <c r="L11395" s="424"/>
    </row>
    <row r="11396" spans="1:12" ht="17.100000000000001" customHeight="1">
      <c r="A11396" s="298"/>
      <c r="B11396" s="298"/>
      <c r="C11396" s="298"/>
      <c r="D11396" s="298"/>
      <c r="E11396" s="298"/>
      <c r="F11396" s="298"/>
      <c r="G11396" s="298"/>
      <c r="H11396" s="298"/>
      <c r="I11396" s="298"/>
      <c r="J11396" s="298" t="s">
        <v>12992</v>
      </c>
      <c r="K11396" s="298"/>
      <c r="L11396" s="298" t="s">
        <v>13865</v>
      </c>
    </row>
    <row r="11397" spans="1:12">
      <c r="A11397" s="414" t="s">
        <v>12998</v>
      </c>
      <c r="B11397" s="414"/>
      <c r="C11397" s="414"/>
      <c r="D11397" s="414"/>
      <c r="E11397" s="414"/>
      <c r="F11397" s="414"/>
      <c r="G11397" s="414"/>
      <c r="H11397" s="414"/>
      <c r="I11397" s="294"/>
      <c r="J11397" s="294"/>
      <c r="K11397" s="294"/>
      <c r="L11397" s="294"/>
    </row>
    <row r="11398" spans="1:12" ht="17.100000000000001" customHeight="1">
      <c r="A11398" s="294" t="s">
        <v>12978</v>
      </c>
      <c r="B11398" s="298" t="s">
        <v>12979</v>
      </c>
      <c r="C11398" s="294" t="s">
        <v>12980</v>
      </c>
      <c r="D11398" s="294" t="s">
        <v>12981</v>
      </c>
      <c r="E11398" s="299" t="s">
        <v>12982</v>
      </c>
      <c r="F11398" s="413" t="s">
        <v>12983</v>
      </c>
      <c r="G11398" s="413"/>
      <c r="H11398" s="413" t="s">
        <v>12984</v>
      </c>
      <c r="I11398" s="413"/>
      <c r="J11398" s="413" t="s">
        <v>12985</v>
      </c>
      <c r="K11398" s="413"/>
      <c r="L11398" s="413"/>
    </row>
    <row r="11399" spans="1:12" ht="24" customHeight="1">
      <c r="A11399" s="300" t="s">
        <v>12986</v>
      </c>
      <c r="B11399" s="301" t="s">
        <v>13353</v>
      </c>
      <c r="C11399" s="300" t="s">
        <v>9</v>
      </c>
      <c r="D11399" s="300" t="s">
        <v>9576</v>
      </c>
      <c r="E11399" s="302" t="s">
        <v>51</v>
      </c>
      <c r="F11399" s="423" t="s">
        <v>12914</v>
      </c>
      <c r="G11399" s="423"/>
      <c r="H11399" s="423">
        <v>2.1000000000000001E-2</v>
      </c>
      <c r="I11399" s="423"/>
      <c r="J11399" s="424">
        <v>0.03</v>
      </c>
      <c r="K11399" s="424"/>
      <c r="L11399" s="424"/>
    </row>
    <row r="11400" spans="1:12" ht="24" customHeight="1">
      <c r="A11400" s="300" t="s">
        <v>12986</v>
      </c>
      <c r="B11400" s="301" t="s">
        <v>13356</v>
      </c>
      <c r="C11400" s="300" t="s">
        <v>9</v>
      </c>
      <c r="D11400" s="300" t="s">
        <v>6964</v>
      </c>
      <c r="E11400" s="302" t="s">
        <v>51</v>
      </c>
      <c r="F11400" s="423" t="s">
        <v>13357</v>
      </c>
      <c r="G11400" s="423"/>
      <c r="H11400" s="423">
        <v>9.9000000000000008E-3</v>
      </c>
      <c r="I11400" s="423"/>
      <c r="J11400" s="424">
        <v>0.49</v>
      </c>
      <c r="K11400" s="424"/>
      <c r="L11400" s="424"/>
    </row>
    <row r="11401" spans="1:12" ht="24" customHeight="1">
      <c r="A11401" s="300" t="s">
        <v>12986</v>
      </c>
      <c r="B11401" s="301" t="s">
        <v>13358</v>
      </c>
      <c r="C11401" s="300" t="s">
        <v>9</v>
      </c>
      <c r="D11401" s="300" t="s">
        <v>10886</v>
      </c>
      <c r="E11401" s="302" t="s">
        <v>51</v>
      </c>
      <c r="F11401" s="423" t="s">
        <v>13359</v>
      </c>
      <c r="G11401" s="423"/>
      <c r="H11401" s="423">
        <v>1.4999999999999999E-2</v>
      </c>
      <c r="I11401" s="423"/>
      <c r="J11401" s="424">
        <v>0.64</v>
      </c>
      <c r="K11401" s="424"/>
      <c r="L11401" s="424"/>
    </row>
    <row r="11402" spans="1:12" ht="24" customHeight="1">
      <c r="A11402" s="300" t="s">
        <v>12986</v>
      </c>
      <c r="B11402" s="301" t="s">
        <v>13364</v>
      </c>
      <c r="C11402" s="300" t="s">
        <v>9</v>
      </c>
      <c r="D11402" s="300" t="s">
        <v>9336</v>
      </c>
      <c r="E11402" s="302" t="s">
        <v>51</v>
      </c>
      <c r="F11402" s="423" t="s">
        <v>13365</v>
      </c>
      <c r="G11402" s="423"/>
      <c r="H11402" s="423">
        <v>1</v>
      </c>
      <c r="I11402" s="423"/>
      <c r="J11402" s="424">
        <v>2.08</v>
      </c>
      <c r="K11402" s="424"/>
      <c r="L11402" s="424"/>
    </row>
    <row r="11403" spans="1:12" ht="24" customHeight="1">
      <c r="A11403" s="300" t="s">
        <v>12986</v>
      </c>
      <c r="B11403" s="301" t="s">
        <v>13099</v>
      </c>
      <c r="C11403" s="300" t="s">
        <v>9</v>
      </c>
      <c r="D11403" s="300" t="s">
        <v>7224</v>
      </c>
      <c r="E11403" s="302" t="s">
        <v>51</v>
      </c>
      <c r="F11403" s="423" t="s">
        <v>13100</v>
      </c>
      <c r="G11403" s="423"/>
      <c r="H11403" s="423">
        <v>1.3782E-3</v>
      </c>
      <c r="I11403" s="423"/>
      <c r="J11403" s="424">
        <v>1.2699999999999999E-2</v>
      </c>
      <c r="K11403" s="424"/>
      <c r="L11403" s="424"/>
    </row>
    <row r="11404" spans="1:12" ht="24" customHeight="1">
      <c r="A11404" s="300" t="s">
        <v>12986</v>
      </c>
      <c r="B11404" s="301" t="s">
        <v>13101</v>
      </c>
      <c r="C11404" s="300" t="s">
        <v>9</v>
      </c>
      <c r="D11404" s="300" t="s">
        <v>7359</v>
      </c>
      <c r="E11404" s="302" t="s">
        <v>51</v>
      </c>
      <c r="F11404" s="423" t="s">
        <v>13102</v>
      </c>
      <c r="G11404" s="423"/>
      <c r="H11404" s="423">
        <v>4.4400000000000002E-5</v>
      </c>
      <c r="I11404" s="423"/>
      <c r="J11404" s="424">
        <v>5.7000000000000002E-3</v>
      </c>
      <c r="K11404" s="424"/>
      <c r="L11404" s="424"/>
    </row>
    <row r="11405" spans="1:12" ht="24" customHeight="1">
      <c r="A11405" s="300" t="s">
        <v>12986</v>
      </c>
      <c r="B11405" s="301" t="s">
        <v>13103</v>
      </c>
      <c r="C11405" s="300" t="s">
        <v>9</v>
      </c>
      <c r="D11405" s="300" t="s">
        <v>8851</v>
      </c>
      <c r="E11405" s="302" t="s">
        <v>51</v>
      </c>
      <c r="F11405" s="423" t="s">
        <v>13104</v>
      </c>
      <c r="G11405" s="423"/>
      <c r="H11405" s="423">
        <v>3.5599999999999998E-5</v>
      </c>
      <c r="I11405" s="423"/>
      <c r="J11405" s="424">
        <v>6.8999999999999999E-3</v>
      </c>
      <c r="K11405" s="424"/>
      <c r="L11405" s="424"/>
    </row>
    <row r="11406" spans="1:12" ht="24" customHeight="1">
      <c r="A11406" s="300" t="s">
        <v>12986</v>
      </c>
      <c r="B11406" s="301" t="s">
        <v>13105</v>
      </c>
      <c r="C11406" s="300" t="s">
        <v>9</v>
      </c>
      <c r="D11406" s="300" t="s">
        <v>8852</v>
      </c>
      <c r="E11406" s="302" t="s">
        <v>51</v>
      </c>
      <c r="F11406" s="423" t="s">
        <v>13106</v>
      </c>
      <c r="G11406" s="423"/>
      <c r="H11406" s="423">
        <v>7.7000000000000008E-6</v>
      </c>
      <c r="I11406" s="423"/>
      <c r="J11406" s="424">
        <v>4.1999999999999997E-3</v>
      </c>
      <c r="K11406" s="424"/>
      <c r="L11406" s="424"/>
    </row>
    <row r="11407" spans="1:12" ht="24" customHeight="1">
      <c r="A11407" s="300" t="s">
        <v>12986</v>
      </c>
      <c r="B11407" s="301" t="s">
        <v>13107</v>
      </c>
      <c r="C11407" s="300" t="s">
        <v>9</v>
      </c>
      <c r="D11407" s="300" t="s">
        <v>9000</v>
      </c>
      <c r="E11407" s="302" t="s">
        <v>51</v>
      </c>
      <c r="F11407" s="423" t="s">
        <v>13108</v>
      </c>
      <c r="G11407" s="423"/>
      <c r="H11407" s="423">
        <v>1.5686000000000001E-3</v>
      </c>
      <c r="I11407" s="423"/>
      <c r="J11407" s="424">
        <v>1.06E-2</v>
      </c>
      <c r="K11407" s="424"/>
      <c r="L11407" s="424"/>
    </row>
    <row r="11408" spans="1:12" ht="24" customHeight="1">
      <c r="A11408" s="300" t="s">
        <v>12986</v>
      </c>
      <c r="B11408" s="301" t="s">
        <v>13109</v>
      </c>
      <c r="C11408" s="300" t="s">
        <v>9</v>
      </c>
      <c r="D11408" s="300" t="s">
        <v>9574</v>
      </c>
      <c r="E11408" s="302" t="s">
        <v>51</v>
      </c>
      <c r="F11408" s="423" t="s">
        <v>13110</v>
      </c>
      <c r="G11408" s="423"/>
      <c r="H11408" s="423">
        <v>4.9739999999999995E-4</v>
      </c>
      <c r="I11408" s="423"/>
      <c r="J11408" s="424">
        <v>4.4000000000000003E-3</v>
      </c>
      <c r="K11408" s="424"/>
      <c r="L11408" s="424"/>
    </row>
    <row r="11409" spans="1:12" ht="24" customHeight="1">
      <c r="A11409" s="300" t="s">
        <v>12986</v>
      </c>
      <c r="B11409" s="301" t="s">
        <v>13111</v>
      </c>
      <c r="C11409" s="300" t="s">
        <v>9</v>
      </c>
      <c r="D11409" s="300" t="s">
        <v>10714</v>
      </c>
      <c r="E11409" s="302" t="s">
        <v>93</v>
      </c>
      <c r="F11409" s="423" t="s">
        <v>13112</v>
      </c>
      <c r="G11409" s="423"/>
      <c r="H11409" s="423">
        <v>2.6140000000000001E-4</v>
      </c>
      <c r="I11409" s="423"/>
      <c r="J11409" s="424">
        <v>4.0000000000000001E-3</v>
      </c>
      <c r="K11409" s="424"/>
      <c r="L11409" s="424"/>
    </row>
    <row r="11410" spans="1:12" ht="24" customHeight="1">
      <c r="A11410" s="300" t="s">
        <v>12986</v>
      </c>
      <c r="B11410" s="301" t="s">
        <v>13113</v>
      </c>
      <c r="C11410" s="300" t="s">
        <v>9</v>
      </c>
      <c r="D11410" s="300" t="s">
        <v>10809</v>
      </c>
      <c r="E11410" s="302" t="s">
        <v>51</v>
      </c>
      <c r="F11410" s="423" t="s">
        <v>13114</v>
      </c>
      <c r="G11410" s="423"/>
      <c r="H11410" s="423">
        <v>2.6140000000000001E-4</v>
      </c>
      <c r="I11410" s="423"/>
      <c r="J11410" s="424">
        <v>3.0999999999999999E-3</v>
      </c>
      <c r="K11410" s="424"/>
      <c r="L11410" s="424"/>
    </row>
    <row r="11411" spans="1:12" ht="24" customHeight="1">
      <c r="A11411" s="300" t="s">
        <v>12986</v>
      </c>
      <c r="B11411" s="301" t="s">
        <v>13115</v>
      </c>
      <c r="C11411" s="300" t="s">
        <v>9</v>
      </c>
      <c r="D11411" s="300" t="s">
        <v>10810</v>
      </c>
      <c r="E11411" s="302" t="s">
        <v>51</v>
      </c>
      <c r="F11411" s="423" t="s">
        <v>13116</v>
      </c>
      <c r="G11411" s="423"/>
      <c r="H11411" s="423">
        <v>2.6140000000000001E-4</v>
      </c>
      <c r="I11411" s="423"/>
      <c r="J11411" s="424">
        <v>7.0000000000000001E-3</v>
      </c>
      <c r="K11411" s="424"/>
      <c r="L11411" s="424"/>
    </row>
    <row r="11412" spans="1:12" ht="24" customHeight="1">
      <c r="A11412" s="300" t="s">
        <v>12986</v>
      </c>
      <c r="B11412" s="301" t="s">
        <v>13117</v>
      </c>
      <c r="C11412" s="300" t="s">
        <v>9</v>
      </c>
      <c r="D11412" s="300" t="s">
        <v>10837</v>
      </c>
      <c r="E11412" s="302" t="s">
        <v>51</v>
      </c>
      <c r="F11412" s="423" t="s">
        <v>13118</v>
      </c>
      <c r="G11412" s="423"/>
      <c r="H11412" s="423">
        <v>8.8000000000000004E-6</v>
      </c>
      <c r="I11412" s="423"/>
      <c r="J11412" s="424">
        <v>3.8999999999999998E-3</v>
      </c>
      <c r="K11412" s="424"/>
      <c r="L11412" s="424"/>
    </row>
    <row r="11413" spans="1:12" ht="24" customHeight="1">
      <c r="A11413" s="300" t="s">
        <v>12986</v>
      </c>
      <c r="B11413" s="301" t="s">
        <v>13003</v>
      </c>
      <c r="C11413" s="300" t="s">
        <v>9</v>
      </c>
      <c r="D11413" s="300" t="s">
        <v>7216</v>
      </c>
      <c r="E11413" s="302" t="s">
        <v>51</v>
      </c>
      <c r="F11413" s="423" t="s">
        <v>13004</v>
      </c>
      <c r="G11413" s="423"/>
      <c r="H11413" s="423">
        <v>5.2349999999999999E-4</v>
      </c>
      <c r="I11413" s="423"/>
      <c r="J11413" s="424">
        <v>1.7500000000000002E-2</v>
      </c>
      <c r="K11413" s="424"/>
      <c r="L11413" s="424"/>
    </row>
    <row r="11414" spans="1:12" ht="24" customHeight="1">
      <c r="A11414" s="300" t="s">
        <v>12986</v>
      </c>
      <c r="B11414" s="301" t="s">
        <v>13005</v>
      </c>
      <c r="C11414" s="300" t="s">
        <v>9</v>
      </c>
      <c r="D11414" s="300" t="s">
        <v>7393</v>
      </c>
      <c r="E11414" s="302" t="s">
        <v>12988</v>
      </c>
      <c r="F11414" s="423" t="s">
        <v>13006</v>
      </c>
      <c r="G11414" s="423"/>
      <c r="H11414" s="423">
        <v>3.1500000000000001E-4</v>
      </c>
      <c r="I11414" s="423"/>
      <c r="J11414" s="424">
        <v>1.7000000000000001E-2</v>
      </c>
      <c r="K11414" s="424"/>
      <c r="L11414" s="424"/>
    </row>
    <row r="11415" spans="1:12" ht="24" customHeight="1">
      <c r="A11415" s="300" t="s">
        <v>12986</v>
      </c>
      <c r="B11415" s="301" t="s">
        <v>13007</v>
      </c>
      <c r="C11415" s="300" t="s">
        <v>9</v>
      </c>
      <c r="D11415" s="300" t="s">
        <v>10619</v>
      </c>
      <c r="E11415" s="302" t="s">
        <v>51</v>
      </c>
      <c r="F11415" s="423" t="s">
        <v>13008</v>
      </c>
      <c r="G11415" s="423"/>
      <c r="H11415" s="423">
        <v>2.4429999999999998E-4</v>
      </c>
      <c r="I11415" s="423"/>
      <c r="J11415" s="424">
        <v>4.6699999999999998E-2</v>
      </c>
      <c r="K11415" s="424"/>
      <c r="L11415" s="424"/>
    </row>
    <row r="11416" spans="1:12" ht="24" customHeight="1">
      <c r="A11416" s="300" t="s">
        <v>12986</v>
      </c>
      <c r="B11416" s="301" t="s">
        <v>13009</v>
      </c>
      <c r="C11416" s="300" t="s">
        <v>9</v>
      </c>
      <c r="D11416" s="300" t="s">
        <v>10769</v>
      </c>
      <c r="E11416" s="302" t="s">
        <v>51</v>
      </c>
      <c r="F11416" s="423" t="s">
        <v>13010</v>
      </c>
      <c r="G11416" s="423"/>
      <c r="H11416" s="423">
        <v>2.19647E-2</v>
      </c>
      <c r="I11416" s="423"/>
      <c r="J11416" s="424">
        <v>2.7699999999999999E-2</v>
      </c>
      <c r="K11416" s="424"/>
      <c r="L11416" s="424"/>
    </row>
    <row r="11417" spans="1:12" ht="24" customHeight="1">
      <c r="A11417" s="300" t="s">
        <v>12986</v>
      </c>
      <c r="B11417" s="301" t="s">
        <v>13011</v>
      </c>
      <c r="C11417" s="300" t="s">
        <v>9</v>
      </c>
      <c r="D11417" s="300" t="s">
        <v>10929</v>
      </c>
      <c r="E11417" s="302" t="s">
        <v>51</v>
      </c>
      <c r="F11417" s="423" t="s">
        <v>13012</v>
      </c>
      <c r="G11417" s="423"/>
      <c r="H11417" s="423">
        <v>2.118E-4</v>
      </c>
      <c r="I11417" s="423"/>
      <c r="J11417" s="424">
        <v>3.1899999999999998E-2</v>
      </c>
      <c r="K11417" s="424"/>
      <c r="L11417" s="424"/>
    </row>
    <row r="11418" spans="1:12" ht="17.100000000000001" customHeight="1">
      <c r="A11418" s="298"/>
      <c r="B11418" s="298"/>
      <c r="C11418" s="298"/>
      <c r="D11418" s="298"/>
      <c r="E11418" s="298"/>
      <c r="F11418" s="298"/>
      <c r="G11418" s="298"/>
      <c r="H11418" s="298"/>
      <c r="I11418" s="298"/>
      <c r="J11418" s="298" t="s">
        <v>12992</v>
      </c>
      <c r="K11418" s="298"/>
      <c r="L11418" s="298" t="s">
        <v>15391</v>
      </c>
    </row>
    <row r="11419" spans="1:12">
      <c r="A11419" s="414" t="s">
        <v>13056</v>
      </c>
      <c r="B11419" s="414"/>
      <c r="C11419" s="414"/>
      <c r="D11419" s="414"/>
      <c r="E11419" s="414"/>
      <c r="F11419" s="414"/>
      <c r="G11419" s="414"/>
      <c r="H11419" s="414"/>
      <c r="I11419" s="294"/>
      <c r="J11419" s="294"/>
      <c r="K11419" s="294"/>
      <c r="L11419" s="294"/>
    </row>
    <row r="11420" spans="1:12" ht="17.100000000000001" customHeight="1">
      <c r="A11420" s="294" t="s">
        <v>12978</v>
      </c>
      <c r="B11420" s="298" t="s">
        <v>12979</v>
      </c>
      <c r="C11420" s="294" t="s">
        <v>12980</v>
      </c>
      <c r="D11420" s="294" t="s">
        <v>12981</v>
      </c>
      <c r="E11420" s="299" t="s">
        <v>12982</v>
      </c>
      <c r="F11420" s="413" t="s">
        <v>12983</v>
      </c>
      <c r="G11420" s="413"/>
      <c r="H11420" s="413" t="s">
        <v>12984</v>
      </c>
      <c r="I11420" s="413"/>
      <c r="J11420" s="413" t="s">
        <v>12985</v>
      </c>
      <c r="K11420" s="413"/>
      <c r="L11420" s="413"/>
    </row>
    <row r="11421" spans="1:12" ht="24" customHeight="1">
      <c r="A11421" s="300" t="s">
        <v>12986</v>
      </c>
      <c r="B11421" s="301" t="s">
        <v>13057</v>
      </c>
      <c r="C11421" s="300" t="s">
        <v>9</v>
      </c>
      <c r="D11421" s="300" t="s">
        <v>12549</v>
      </c>
      <c r="E11421" s="302" t="s">
        <v>27</v>
      </c>
      <c r="F11421" s="423" t="s">
        <v>12948</v>
      </c>
      <c r="G11421" s="423"/>
      <c r="H11421" s="423">
        <v>0.196515</v>
      </c>
      <c r="I11421" s="423"/>
      <c r="J11421" s="424">
        <v>0.12770000000000001</v>
      </c>
      <c r="K11421" s="424"/>
      <c r="L11421" s="424"/>
    </row>
    <row r="11422" spans="1:12" ht="17.100000000000001" customHeight="1">
      <c r="A11422" s="298"/>
      <c r="B11422" s="298"/>
      <c r="C11422" s="298"/>
      <c r="D11422" s="298"/>
      <c r="E11422" s="298"/>
      <c r="F11422" s="298"/>
      <c r="G11422" s="298"/>
      <c r="H11422" s="298"/>
      <c r="I11422" s="298"/>
      <c r="J11422" s="298" t="s">
        <v>12992</v>
      </c>
      <c r="K11422" s="298"/>
      <c r="L11422" s="298" t="s">
        <v>12910</v>
      </c>
    </row>
    <row r="11423" spans="1:12">
      <c r="A11423" s="414" t="s">
        <v>13058</v>
      </c>
      <c r="B11423" s="414"/>
      <c r="C11423" s="414"/>
      <c r="D11423" s="414"/>
      <c r="E11423" s="414"/>
      <c r="F11423" s="414"/>
      <c r="G11423" s="414"/>
      <c r="H11423" s="414"/>
      <c r="I11423" s="294"/>
      <c r="J11423" s="294"/>
      <c r="K11423" s="294"/>
      <c r="L11423" s="294"/>
    </row>
    <row r="11424" spans="1:12" ht="17.100000000000001" customHeight="1">
      <c r="A11424" s="294" t="s">
        <v>12978</v>
      </c>
      <c r="B11424" s="298" t="s">
        <v>12979</v>
      </c>
      <c r="C11424" s="294" t="s">
        <v>12980</v>
      </c>
      <c r="D11424" s="294" t="s">
        <v>12981</v>
      </c>
      <c r="E11424" s="299" t="s">
        <v>12982</v>
      </c>
      <c r="F11424" s="413" t="s">
        <v>12983</v>
      </c>
      <c r="G11424" s="413"/>
      <c r="H11424" s="413" t="s">
        <v>12984</v>
      </c>
      <c r="I11424" s="413"/>
      <c r="J11424" s="413" t="s">
        <v>12985</v>
      </c>
      <c r="K11424" s="413"/>
      <c r="L11424" s="413"/>
    </row>
    <row r="11425" spans="1:12" ht="24" customHeight="1">
      <c r="A11425" s="300" t="s">
        <v>12986</v>
      </c>
      <c r="B11425" s="301" t="s">
        <v>13059</v>
      </c>
      <c r="C11425" s="300" t="s">
        <v>9</v>
      </c>
      <c r="D11425" s="300" t="s">
        <v>12535</v>
      </c>
      <c r="E11425" s="302" t="s">
        <v>27</v>
      </c>
      <c r="F11425" s="423" t="s">
        <v>12936</v>
      </c>
      <c r="G11425" s="423"/>
      <c r="H11425" s="423">
        <v>0.196515</v>
      </c>
      <c r="I11425" s="423"/>
      <c r="J11425" s="424">
        <v>9.7999999999999997E-3</v>
      </c>
      <c r="K11425" s="424"/>
      <c r="L11425" s="424"/>
    </row>
    <row r="11426" spans="1:12" ht="17.100000000000001" customHeight="1">
      <c r="A11426" s="298"/>
      <c r="B11426" s="298"/>
      <c r="C11426" s="298"/>
      <c r="D11426" s="298"/>
      <c r="E11426" s="298"/>
      <c r="F11426" s="298"/>
      <c r="G11426" s="298"/>
      <c r="H11426" s="298"/>
      <c r="I11426" s="298"/>
      <c r="J11426" s="298" t="s">
        <v>12992</v>
      </c>
      <c r="K11426" s="298"/>
      <c r="L11426" s="298" t="s">
        <v>12904</v>
      </c>
    </row>
    <row r="11427" spans="1:12">
      <c r="A11427" s="414" t="s">
        <v>13060</v>
      </c>
      <c r="B11427" s="414"/>
      <c r="C11427" s="414"/>
      <c r="D11427" s="414"/>
      <c r="E11427" s="414"/>
      <c r="F11427" s="414"/>
      <c r="G11427" s="414"/>
      <c r="H11427" s="414"/>
      <c r="I11427" s="294"/>
      <c r="J11427" s="294"/>
      <c r="K11427" s="294"/>
      <c r="L11427" s="294"/>
    </row>
    <row r="11428" spans="1:12" ht="17.100000000000001" customHeight="1">
      <c r="A11428" s="294" t="s">
        <v>12978</v>
      </c>
      <c r="B11428" s="298" t="s">
        <v>12979</v>
      </c>
      <c r="C11428" s="294" t="s">
        <v>12980</v>
      </c>
      <c r="D11428" s="294" t="s">
        <v>12981</v>
      </c>
      <c r="E11428" s="299" t="s">
        <v>12982</v>
      </c>
      <c r="F11428" s="413" t="s">
        <v>12983</v>
      </c>
      <c r="G11428" s="413"/>
      <c r="H11428" s="413" t="s">
        <v>12984</v>
      </c>
      <c r="I11428" s="413"/>
      <c r="J11428" s="413" t="s">
        <v>12985</v>
      </c>
      <c r="K11428" s="413"/>
      <c r="L11428" s="413"/>
    </row>
    <row r="11429" spans="1:12" ht="24" customHeight="1">
      <c r="A11429" s="300" t="s">
        <v>12986</v>
      </c>
      <c r="B11429" s="301" t="s">
        <v>13061</v>
      </c>
      <c r="C11429" s="300" t="s">
        <v>9</v>
      </c>
      <c r="D11429" s="300" t="s">
        <v>12522</v>
      </c>
      <c r="E11429" s="302" t="s">
        <v>27</v>
      </c>
      <c r="F11429" s="423" t="s">
        <v>12964</v>
      </c>
      <c r="G11429" s="423"/>
      <c r="H11429" s="423">
        <v>0.196515</v>
      </c>
      <c r="I11429" s="423"/>
      <c r="J11429" s="424">
        <v>0.49719999999999998</v>
      </c>
      <c r="K11429" s="424"/>
      <c r="L11429" s="424"/>
    </row>
    <row r="11430" spans="1:12" ht="24" customHeight="1">
      <c r="A11430" s="300" t="s">
        <v>12986</v>
      </c>
      <c r="B11430" s="301" t="s">
        <v>13062</v>
      </c>
      <c r="C11430" s="300" t="s">
        <v>9</v>
      </c>
      <c r="D11430" s="300" t="s">
        <v>12527</v>
      </c>
      <c r="E11430" s="302" t="s">
        <v>27</v>
      </c>
      <c r="F11430" s="423" t="s">
        <v>13063</v>
      </c>
      <c r="G11430" s="423"/>
      <c r="H11430" s="423">
        <v>0.196515</v>
      </c>
      <c r="I11430" s="423"/>
      <c r="J11430" s="424">
        <v>6.6799999999999998E-2</v>
      </c>
      <c r="K11430" s="424"/>
      <c r="L11430" s="424"/>
    </row>
    <row r="11431" spans="1:12" ht="17.100000000000001" customHeight="1">
      <c r="A11431" s="298"/>
      <c r="B11431" s="298"/>
      <c r="C11431" s="298"/>
      <c r="D11431" s="298"/>
      <c r="E11431" s="298"/>
      <c r="F11431" s="298"/>
      <c r="G11431" s="298"/>
      <c r="H11431" s="298"/>
      <c r="I11431" s="298"/>
      <c r="J11431" s="298" t="s">
        <v>12992</v>
      </c>
      <c r="K11431" s="298"/>
      <c r="L11431" s="298" t="s">
        <v>13433</v>
      </c>
    </row>
    <row r="11432" spans="1:12" ht="17.100000000000001" customHeight="1">
      <c r="A11432" s="294" t="s">
        <v>13014</v>
      </c>
      <c r="B11432" s="294"/>
      <c r="C11432" s="294"/>
      <c r="D11432" s="294"/>
      <c r="E11432" s="294"/>
      <c r="F11432" s="294"/>
      <c r="G11432" s="294"/>
      <c r="H11432" s="294"/>
      <c r="I11432" s="294"/>
      <c r="J11432" s="294"/>
      <c r="K11432" s="294"/>
      <c r="L11432" s="294"/>
    </row>
    <row r="11433" spans="1:12" ht="17.100000000000001" customHeight="1">
      <c r="A11433" s="298"/>
      <c r="B11433" s="298"/>
      <c r="C11433" s="298"/>
      <c r="D11433" s="298"/>
      <c r="E11433" s="298"/>
      <c r="F11433" s="298"/>
      <c r="G11433" s="298"/>
      <c r="H11433" s="298"/>
      <c r="I11433" s="298"/>
      <c r="J11433" s="298" t="s">
        <v>13015</v>
      </c>
      <c r="K11433" s="298"/>
      <c r="L11433" s="298" t="s">
        <v>15392</v>
      </c>
    </row>
    <row r="11434" spans="1:12" ht="17.100000000000001" customHeight="1">
      <c r="A11434" s="298"/>
      <c r="B11434" s="298"/>
      <c r="C11434" s="298"/>
      <c r="D11434" s="298"/>
      <c r="E11434" s="298"/>
      <c r="F11434" s="298"/>
      <c r="G11434" s="298"/>
      <c r="H11434" s="298"/>
      <c r="I11434" s="298"/>
      <c r="J11434" s="298" t="s">
        <v>13017</v>
      </c>
      <c r="K11434" s="298" t="s">
        <v>13018</v>
      </c>
      <c r="L11434" s="298" t="s">
        <v>15301</v>
      </c>
    </row>
    <row r="11435" spans="1:12" ht="17.100000000000001" customHeight="1">
      <c r="A11435" s="298"/>
      <c r="B11435" s="298"/>
      <c r="C11435" s="298"/>
      <c r="D11435" s="298"/>
      <c r="E11435" s="298"/>
      <c r="F11435" s="298"/>
      <c r="G11435" s="298"/>
      <c r="H11435" s="298"/>
      <c r="I11435" s="298"/>
      <c r="J11435" s="298" t="s">
        <v>13020</v>
      </c>
      <c r="K11435" s="298"/>
      <c r="L11435" s="298" t="s">
        <v>15276</v>
      </c>
    </row>
    <row r="11436" spans="1:12" ht="17.100000000000001" customHeight="1">
      <c r="A11436" s="298"/>
      <c r="B11436" s="298"/>
      <c r="C11436" s="298"/>
      <c r="D11436" s="298"/>
      <c r="E11436" s="298"/>
      <c r="F11436" s="298"/>
      <c r="G11436" s="298"/>
      <c r="H11436" s="298"/>
      <c r="I11436" s="298"/>
      <c r="J11436" s="298" t="s">
        <v>13022</v>
      </c>
      <c r="K11436" s="298" t="s">
        <v>12974</v>
      </c>
      <c r="L11436" s="298" t="s">
        <v>14751</v>
      </c>
    </row>
    <row r="11437" spans="1:12" ht="17.100000000000001" customHeight="1">
      <c r="A11437" s="298"/>
      <c r="B11437" s="298"/>
      <c r="C11437" s="298"/>
      <c r="D11437" s="298"/>
      <c r="E11437" s="298"/>
      <c r="F11437" s="298"/>
      <c r="G11437" s="298"/>
      <c r="H11437" s="298"/>
      <c r="I11437" s="298"/>
      <c r="J11437" s="298" t="s">
        <v>13024</v>
      </c>
      <c r="K11437" s="298"/>
      <c r="L11437" s="298" t="s">
        <v>15277</v>
      </c>
    </row>
    <row r="11438" spans="1:12" ht="30" customHeight="1">
      <c r="A11438" s="299"/>
      <c r="B11438" s="299"/>
      <c r="C11438" s="299"/>
      <c r="D11438" s="299"/>
      <c r="E11438" s="299"/>
      <c r="F11438" s="299"/>
      <c r="G11438" s="299"/>
      <c r="H11438" s="299"/>
      <c r="I11438" s="299"/>
      <c r="J11438" s="299"/>
      <c r="K11438" s="299"/>
      <c r="L11438" s="299"/>
    </row>
    <row r="11439" spans="1:12" ht="48" customHeight="1">
      <c r="A11439" s="295" t="s">
        <v>15393</v>
      </c>
      <c r="B11439" s="296" t="s">
        <v>15394</v>
      </c>
      <c r="C11439" s="295" t="s">
        <v>9</v>
      </c>
      <c r="D11439" s="295" t="s">
        <v>2659</v>
      </c>
      <c r="E11439" s="297" t="s">
        <v>51</v>
      </c>
      <c r="F11439" s="296"/>
      <c r="G11439" s="296"/>
      <c r="H11439" s="296"/>
      <c r="I11439" s="296"/>
      <c r="J11439" s="296"/>
      <c r="K11439" s="296"/>
      <c r="L11439" s="296"/>
    </row>
    <row r="11440" spans="1:12">
      <c r="A11440" s="414" t="s">
        <v>12977</v>
      </c>
      <c r="B11440" s="414"/>
      <c r="C11440" s="414"/>
      <c r="D11440" s="414"/>
      <c r="E11440" s="414"/>
      <c r="F11440" s="414"/>
      <c r="G11440" s="414"/>
      <c r="H11440" s="414"/>
      <c r="I11440" s="294"/>
      <c r="J11440" s="294"/>
      <c r="K11440" s="294"/>
      <c r="L11440" s="294"/>
    </row>
    <row r="11441" spans="1:12" ht="17.100000000000001" customHeight="1">
      <c r="A11441" s="294" t="s">
        <v>12978</v>
      </c>
      <c r="B11441" s="298" t="s">
        <v>12979</v>
      </c>
      <c r="C11441" s="294" t="s">
        <v>12980</v>
      </c>
      <c r="D11441" s="294" t="s">
        <v>12981</v>
      </c>
      <c r="E11441" s="299" t="s">
        <v>12982</v>
      </c>
      <c r="F11441" s="413" t="s">
        <v>12983</v>
      </c>
      <c r="G11441" s="413"/>
      <c r="H11441" s="413" t="s">
        <v>12984</v>
      </c>
      <c r="I11441" s="413"/>
      <c r="J11441" s="413" t="s">
        <v>12985</v>
      </c>
      <c r="K11441" s="413"/>
      <c r="L11441" s="413"/>
    </row>
    <row r="11442" spans="1:12" ht="24" customHeight="1">
      <c r="A11442" s="300" t="s">
        <v>12986</v>
      </c>
      <c r="B11442" s="301" t="s">
        <v>13085</v>
      </c>
      <c r="C11442" s="300" t="s">
        <v>9</v>
      </c>
      <c r="D11442" s="300" t="s">
        <v>7909</v>
      </c>
      <c r="E11442" s="302" t="s">
        <v>51</v>
      </c>
      <c r="F11442" s="423" t="s">
        <v>13086</v>
      </c>
      <c r="G11442" s="423"/>
      <c r="H11442" s="423">
        <v>2.9310000000000002E-4</v>
      </c>
      <c r="I11442" s="423"/>
      <c r="J11442" s="424">
        <v>3.0499999999999999E-2</v>
      </c>
      <c r="K11442" s="424"/>
      <c r="L11442" s="424"/>
    </row>
    <row r="11443" spans="1:12" ht="24" customHeight="1">
      <c r="A11443" s="300" t="s">
        <v>12986</v>
      </c>
      <c r="B11443" s="301" t="s">
        <v>13087</v>
      </c>
      <c r="C11443" s="300" t="s">
        <v>9</v>
      </c>
      <c r="D11443" s="300" t="s">
        <v>8873</v>
      </c>
      <c r="E11443" s="302" t="s">
        <v>51</v>
      </c>
      <c r="F11443" s="423" t="s">
        <v>13088</v>
      </c>
      <c r="G11443" s="423"/>
      <c r="H11443" s="423">
        <v>2.8E-5</v>
      </c>
      <c r="I11443" s="423"/>
      <c r="J11443" s="424">
        <v>2.4299999999999999E-2</v>
      </c>
      <c r="K11443" s="424"/>
      <c r="L11443" s="424"/>
    </row>
    <row r="11444" spans="1:12" ht="48" customHeight="1">
      <c r="A11444" s="300" t="s">
        <v>12986</v>
      </c>
      <c r="B11444" s="301" t="s">
        <v>13089</v>
      </c>
      <c r="C11444" s="300" t="s">
        <v>9</v>
      </c>
      <c r="D11444" s="300" t="s">
        <v>9227</v>
      </c>
      <c r="E11444" s="302" t="s">
        <v>51</v>
      </c>
      <c r="F11444" s="423" t="s">
        <v>13090</v>
      </c>
      <c r="G11444" s="423"/>
      <c r="H11444" s="423">
        <v>1.9599999999999999E-5</v>
      </c>
      <c r="I11444" s="423"/>
      <c r="J11444" s="424">
        <v>2.6200000000000001E-2</v>
      </c>
      <c r="K11444" s="424"/>
      <c r="L11444" s="424"/>
    </row>
    <row r="11445" spans="1:12" ht="24" customHeight="1">
      <c r="A11445" s="300" t="s">
        <v>12986</v>
      </c>
      <c r="B11445" s="301" t="s">
        <v>13091</v>
      </c>
      <c r="C11445" s="300" t="s">
        <v>9</v>
      </c>
      <c r="D11445" s="300" t="s">
        <v>9580</v>
      </c>
      <c r="E11445" s="302" t="s">
        <v>51</v>
      </c>
      <c r="F11445" s="423" t="s">
        <v>13092</v>
      </c>
      <c r="G11445" s="423"/>
      <c r="H11445" s="423">
        <v>1.9199999999999999E-5</v>
      </c>
      <c r="I11445" s="423"/>
      <c r="J11445" s="424">
        <v>1.72E-2</v>
      </c>
      <c r="K11445" s="424"/>
      <c r="L11445" s="424"/>
    </row>
    <row r="11446" spans="1:12" ht="24" customHeight="1">
      <c r="A11446" s="300" t="s">
        <v>12986</v>
      </c>
      <c r="B11446" s="301" t="s">
        <v>12987</v>
      </c>
      <c r="C11446" s="300" t="s">
        <v>9</v>
      </c>
      <c r="D11446" s="300" t="s">
        <v>9831</v>
      </c>
      <c r="E11446" s="302" t="s">
        <v>12988</v>
      </c>
      <c r="F11446" s="423" t="s">
        <v>12989</v>
      </c>
      <c r="G11446" s="423"/>
      <c r="H11446" s="423">
        <v>6.7827E-3</v>
      </c>
      <c r="I11446" s="423"/>
      <c r="J11446" s="424">
        <v>6.8599999999999994E-2</v>
      </c>
      <c r="K11446" s="424"/>
      <c r="L11446" s="424"/>
    </row>
    <row r="11447" spans="1:12" ht="36" customHeight="1">
      <c r="A11447" s="300" t="s">
        <v>12986</v>
      </c>
      <c r="B11447" s="301" t="s">
        <v>12990</v>
      </c>
      <c r="C11447" s="300" t="s">
        <v>9</v>
      </c>
      <c r="D11447" s="300" t="s">
        <v>11426</v>
      </c>
      <c r="E11447" s="302" t="s">
        <v>51</v>
      </c>
      <c r="F11447" s="423" t="s">
        <v>12991</v>
      </c>
      <c r="G11447" s="423"/>
      <c r="H11447" s="423">
        <v>3.5550000000000002E-4</v>
      </c>
      <c r="I11447" s="423"/>
      <c r="J11447" s="424">
        <v>4.7E-2</v>
      </c>
      <c r="K11447" s="424"/>
      <c r="L11447" s="424"/>
    </row>
    <row r="11448" spans="1:12" ht="17.100000000000001" customHeight="1">
      <c r="A11448" s="298"/>
      <c r="B11448" s="298"/>
      <c r="C11448" s="298"/>
      <c r="D11448" s="298"/>
      <c r="E11448" s="298"/>
      <c r="F11448" s="298"/>
      <c r="G11448" s="298"/>
      <c r="H11448" s="298"/>
      <c r="I11448" s="298"/>
      <c r="J11448" s="298" t="s">
        <v>12992</v>
      </c>
      <c r="K11448" s="298"/>
      <c r="L11448" s="298" t="s">
        <v>12938</v>
      </c>
    </row>
    <row r="11449" spans="1:12">
      <c r="A11449" s="414" t="s">
        <v>12994</v>
      </c>
      <c r="B11449" s="414"/>
      <c r="C11449" s="414"/>
      <c r="D11449" s="414"/>
      <c r="E11449" s="414"/>
      <c r="F11449" s="414"/>
      <c r="G11449" s="414"/>
      <c r="H11449" s="414"/>
      <c r="I11449" s="294"/>
      <c r="J11449" s="294"/>
      <c r="K11449" s="294"/>
      <c r="L11449" s="294"/>
    </row>
    <row r="11450" spans="1:12" ht="17.100000000000001" customHeight="1">
      <c r="A11450" s="294" t="s">
        <v>12978</v>
      </c>
      <c r="B11450" s="298" t="s">
        <v>12979</v>
      </c>
      <c r="C11450" s="294" t="s">
        <v>12980</v>
      </c>
      <c r="D11450" s="294" t="s">
        <v>12981</v>
      </c>
      <c r="E11450" s="299" t="s">
        <v>12982</v>
      </c>
      <c r="F11450" s="413" t="s">
        <v>12983</v>
      </c>
      <c r="G11450" s="413"/>
      <c r="H11450" s="413" t="s">
        <v>12984</v>
      </c>
      <c r="I11450" s="413"/>
      <c r="J11450" s="413" t="s">
        <v>12985</v>
      </c>
      <c r="K11450" s="413"/>
      <c r="L11450" s="413"/>
    </row>
    <row r="11451" spans="1:12" ht="24" customHeight="1">
      <c r="A11451" s="300" t="s">
        <v>12986</v>
      </c>
      <c r="B11451" s="301" t="s">
        <v>13193</v>
      </c>
      <c r="C11451" s="300" t="s">
        <v>9</v>
      </c>
      <c r="D11451" s="300" t="s">
        <v>7200</v>
      </c>
      <c r="E11451" s="302" t="s">
        <v>27</v>
      </c>
      <c r="F11451" s="423" t="s">
        <v>13194</v>
      </c>
      <c r="G11451" s="423"/>
      <c r="H11451" s="423">
        <v>0.2529633</v>
      </c>
      <c r="I11451" s="423"/>
      <c r="J11451" s="424">
        <v>1.2876000000000001</v>
      </c>
      <c r="K11451" s="424"/>
      <c r="L11451" s="424"/>
    </row>
    <row r="11452" spans="1:12" ht="24" customHeight="1">
      <c r="A11452" s="300" t="s">
        <v>12986</v>
      </c>
      <c r="B11452" s="301" t="s">
        <v>13195</v>
      </c>
      <c r="C11452" s="300" t="s">
        <v>9</v>
      </c>
      <c r="D11452" s="300" t="s">
        <v>8821</v>
      </c>
      <c r="E11452" s="302" t="s">
        <v>27</v>
      </c>
      <c r="F11452" s="423" t="s">
        <v>13196</v>
      </c>
      <c r="G11452" s="423"/>
      <c r="H11452" s="423">
        <v>0.2529633</v>
      </c>
      <c r="I11452" s="423"/>
      <c r="J11452" s="424">
        <v>1.8188</v>
      </c>
      <c r="K11452" s="424"/>
      <c r="L11452" s="424"/>
    </row>
    <row r="11453" spans="1:12" ht="17.100000000000001" customHeight="1">
      <c r="A11453" s="298"/>
      <c r="B11453" s="298"/>
      <c r="C11453" s="298"/>
      <c r="D11453" s="298"/>
      <c r="E11453" s="298"/>
      <c r="F11453" s="298"/>
      <c r="G11453" s="298"/>
      <c r="H11453" s="298"/>
      <c r="I11453" s="298"/>
      <c r="J11453" s="298" t="s">
        <v>12992</v>
      </c>
      <c r="K11453" s="298"/>
      <c r="L11453" s="298" t="s">
        <v>15230</v>
      </c>
    </row>
    <row r="11454" spans="1:12">
      <c r="A11454" s="414" t="s">
        <v>12998</v>
      </c>
      <c r="B11454" s="414"/>
      <c r="C11454" s="414"/>
      <c r="D11454" s="414"/>
      <c r="E11454" s="414"/>
      <c r="F11454" s="414"/>
      <c r="G11454" s="414"/>
      <c r="H11454" s="414"/>
      <c r="I11454" s="294"/>
      <c r="J11454" s="294"/>
      <c r="K11454" s="294"/>
      <c r="L11454" s="294"/>
    </row>
    <row r="11455" spans="1:12" ht="17.100000000000001" customHeight="1">
      <c r="A11455" s="294" t="s">
        <v>12978</v>
      </c>
      <c r="B11455" s="298" t="s">
        <v>12979</v>
      </c>
      <c r="C11455" s="294" t="s">
        <v>12980</v>
      </c>
      <c r="D11455" s="294" t="s">
        <v>12981</v>
      </c>
      <c r="E11455" s="299" t="s">
        <v>12982</v>
      </c>
      <c r="F11455" s="413" t="s">
        <v>12983</v>
      </c>
      <c r="G11455" s="413"/>
      <c r="H11455" s="413" t="s">
        <v>12984</v>
      </c>
      <c r="I11455" s="413"/>
      <c r="J11455" s="413" t="s">
        <v>12985</v>
      </c>
      <c r="K11455" s="413"/>
      <c r="L11455" s="413"/>
    </row>
    <row r="11456" spans="1:12" ht="36" customHeight="1">
      <c r="A11456" s="300" t="s">
        <v>12986</v>
      </c>
      <c r="B11456" s="301" t="s">
        <v>13371</v>
      </c>
      <c r="C11456" s="300" t="s">
        <v>9</v>
      </c>
      <c r="D11456" s="300" t="s">
        <v>10264</v>
      </c>
      <c r="E11456" s="302" t="s">
        <v>51</v>
      </c>
      <c r="F11456" s="423" t="s">
        <v>13372</v>
      </c>
      <c r="G11456" s="423"/>
      <c r="H11456" s="423">
        <v>0.06</v>
      </c>
      <c r="I11456" s="423"/>
      <c r="J11456" s="424">
        <v>1.08</v>
      </c>
      <c r="K11456" s="424"/>
      <c r="L11456" s="424"/>
    </row>
    <row r="11457" spans="1:12" ht="24" customHeight="1">
      <c r="A11457" s="300" t="s">
        <v>12986</v>
      </c>
      <c r="B11457" s="301" t="s">
        <v>15310</v>
      </c>
      <c r="C11457" s="300" t="s">
        <v>9</v>
      </c>
      <c r="D11457" s="300" t="s">
        <v>7015</v>
      </c>
      <c r="E11457" s="302" t="s">
        <v>51</v>
      </c>
      <c r="F11457" s="423" t="s">
        <v>12912</v>
      </c>
      <c r="G11457" s="423"/>
      <c r="H11457" s="423">
        <v>2</v>
      </c>
      <c r="I11457" s="423"/>
      <c r="J11457" s="424">
        <v>3.96</v>
      </c>
      <c r="K11457" s="424"/>
      <c r="L11457" s="424"/>
    </row>
    <row r="11458" spans="1:12" ht="24" customHeight="1">
      <c r="A11458" s="300" t="s">
        <v>12986</v>
      </c>
      <c r="B11458" s="301" t="s">
        <v>15395</v>
      </c>
      <c r="C11458" s="300" t="s">
        <v>9</v>
      </c>
      <c r="D11458" s="300" t="s">
        <v>9457</v>
      </c>
      <c r="E11458" s="302" t="s">
        <v>51</v>
      </c>
      <c r="F11458" s="423" t="s">
        <v>15396</v>
      </c>
      <c r="G11458" s="423"/>
      <c r="H11458" s="423">
        <v>1</v>
      </c>
      <c r="I11458" s="423"/>
      <c r="J11458" s="424">
        <v>9.43</v>
      </c>
      <c r="K11458" s="424"/>
      <c r="L11458" s="424"/>
    </row>
    <row r="11459" spans="1:12" ht="24" customHeight="1">
      <c r="A11459" s="300" t="s">
        <v>12986</v>
      </c>
      <c r="B11459" s="301" t="s">
        <v>13099</v>
      </c>
      <c r="C11459" s="300" t="s">
        <v>9</v>
      </c>
      <c r="D11459" s="300" t="s">
        <v>7224</v>
      </c>
      <c r="E11459" s="302" t="s">
        <v>51</v>
      </c>
      <c r="F11459" s="423" t="s">
        <v>13100</v>
      </c>
      <c r="G11459" s="423"/>
      <c r="H11459" s="423">
        <v>3.4619E-3</v>
      </c>
      <c r="I11459" s="423"/>
      <c r="J11459" s="424">
        <v>3.1800000000000002E-2</v>
      </c>
      <c r="K11459" s="424"/>
      <c r="L11459" s="424"/>
    </row>
    <row r="11460" spans="1:12" ht="24" customHeight="1">
      <c r="A11460" s="300" t="s">
        <v>12986</v>
      </c>
      <c r="B11460" s="301" t="s">
        <v>13101</v>
      </c>
      <c r="C11460" s="300" t="s">
        <v>9</v>
      </c>
      <c r="D11460" s="300" t="s">
        <v>7359</v>
      </c>
      <c r="E11460" s="302" t="s">
        <v>51</v>
      </c>
      <c r="F11460" s="423" t="s">
        <v>13102</v>
      </c>
      <c r="G11460" s="423"/>
      <c r="H11460" s="423">
        <v>1.1179999999999999E-4</v>
      </c>
      <c r="I11460" s="423"/>
      <c r="J11460" s="424">
        <v>1.44E-2</v>
      </c>
      <c r="K11460" s="424"/>
      <c r="L11460" s="424"/>
    </row>
    <row r="11461" spans="1:12" ht="24" customHeight="1">
      <c r="A11461" s="300" t="s">
        <v>12986</v>
      </c>
      <c r="B11461" s="301" t="s">
        <v>13103</v>
      </c>
      <c r="C11461" s="300" t="s">
        <v>9</v>
      </c>
      <c r="D11461" s="300" t="s">
        <v>8851</v>
      </c>
      <c r="E11461" s="302" t="s">
        <v>51</v>
      </c>
      <c r="F11461" s="423" t="s">
        <v>13104</v>
      </c>
      <c r="G11461" s="423"/>
      <c r="H11461" s="423">
        <v>8.9499999999999994E-5</v>
      </c>
      <c r="I11461" s="423"/>
      <c r="J11461" s="424">
        <v>1.7299999999999999E-2</v>
      </c>
      <c r="K11461" s="424"/>
      <c r="L11461" s="424"/>
    </row>
    <row r="11462" spans="1:12" ht="24" customHeight="1">
      <c r="A11462" s="300" t="s">
        <v>12986</v>
      </c>
      <c r="B11462" s="301" t="s">
        <v>13105</v>
      </c>
      <c r="C11462" s="300" t="s">
        <v>9</v>
      </c>
      <c r="D11462" s="300" t="s">
        <v>8852</v>
      </c>
      <c r="E11462" s="302" t="s">
        <v>51</v>
      </c>
      <c r="F11462" s="423" t="s">
        <v>13106</v>
      </c>
      <c r="G11462" s="423"/>
      <c r="H11462" s="423">
        <v>1.9199999999999999E-5</v>
      </c>
      <c r="I11462" s="423"/>
      <c r="J11462" s="424">
        <v>1.0500000000000001E-2</v>
      </c>
      <c r="K11462" s="424"/>
      <c r="L11462" s="424"/>
    </row>
    <row r="11463" spans="1:12" ht="24" customHeight="1">
      <c r="A11463" s="300" t="s">
        <v>12986</v>
      </c>
      <c r="B11463" s="301" t="s">
        <v>13107</v>
      </c>
      <c r="C11463" s="300" t="s">
        <v>9</v>
      </c>
      <c r="D11463" s="300" t="s">
        <v>9000</v>
      </c>
      <c r="E11463" s="302" t="s">
        <v>51</v>
      </c>
      <c r="F11463" s="423" t="s">
        <v>13108</v>
      </c>
      <c r="G11463" s="423"/>
      <c r="H11463" s="423">
        <v>3.9404000000000002E-3</v>
      </c>
      <c r="I11463" s="423"/>
      <c r="J11463" s="424">
        <v>2.6700000000000002E-2</v>
      </c>
      <c r="K11463" s="424"/>
      <c r="L11463" s="424"/>
    </row>
    <row r="11464" spans="1:12" ht="24" customHeight="1">
      <c r="A11464" s="300" t="s">
        <v>12986</v>
      </c>
      <c r="B11464" s="301" t="s">
        <v>13109</v>
      </c>
      <c r="C11464" s="300" t="s">
        <v>9</v>
      </c>
      <c r="D11464" s="300" t="s">
        <v>9574</v>
      </c>
      <c r="E11464" s="302" t="s">
        <v>51</v>
      </c>
      <c r="F11464" s="423" t="s">
        <v>13110</v>
      </c>
      <c r="G11464" s="423"/>
      <c r="H11464" s="423">
        <v>1.2496E-3</v>
      </c>
      <c r="I11464" s="423"/>
      <c r="J11464" s="424">
        <v>1.0999999999999999E-2</v>
      </c>
      <c r="K11464" s="424"/>
      <c r="L11464" s="424"/>
    </row>
    <row r="11465" spans="1:12" ht="24" customHeight="1">
      <c r="A11465" s="300" t="s">
        <v>12986</v>
      </c>
      <c r="B11465" s="301" t="s">
        <v>13111</v>
      </c>
      <c r="C11465" s="300" t="s">
        <v>9</v>
      </c>
      <c r="D11465" s="300" t="s">
        <v>10714</v>
      </c>
      <c r="E11465" s="302" t="s">
        <v>93</v>
      </c>
      <c r="F11465" s="423" t="s">
        <v>13112</v>
      </c>
      <c r="G11465" s="423"/>
      <c r="H11465" s="423">
        <v>6.5680000000000003E-4</v>
      </c>
      <c r="I11465" s="423"/>
      <c r="J11465" s="424">
        <v>0.01</v>
      </c>
      <c r="K11465" s="424"/>
      <c r="L11465" s="424"/>
    </row>
    <row r="11466" spans="1:12" ht="24" customHeight="1">
      <c r="A11466" s="300" t="s">
        <v>12986</v>
      </c>
      <c r="B11466" s="301" t="s">
        <v>13113</v>
      </c>
      <c r="C11466" s="300" t="s">
        <v>9</v>
      </c>
      <c r="D11466" s="300" t="s">
        <v>10809</v>
      </c>
      <c r="E11466" s="302" t="s">
        <v>51</v>
      </c>
      <c r="F11466" s="423" t="s">
        <v>13114</v>
      </c>
      <c r="G11466" s="423"/>
      <c r="H11466" s="423">
        <v>6.5680000000000003E-4</v>
      </c>
      <c r="I11466" s="423"/>
      <c r="J11466" s="424">
        <v>7.9000000000000008E-3</v>
      </c>
      <c r="K11466" s="424"/>
      <c r="L11466" s="424"/>
    </row>
    <row r="11467" spans="1:12" ht="24" customHeight="1">
      <c r="A11467" s="300" t="s">
        <v>12986</v>
      </c>
      <c r="B11467" s="301" t="s">
        <v>13115</v>
      </c>
      <c r="C11467" s="300" t="s">
        <v>9</v>
      </c>
      <c r="D11467" s="300" t="s">
        <v>10810</v>
      </c>
      <c r="E11467" s="302" t="s">
        <v>51</v>
      </c>
      <c r="F11467" s="423" t="s">
        <v>13116</v>
      </c>
      <c r="G11467" s="423"/>
      <c r="H11467" s="423">
        <v>6.5680000000000003E-4</v>
      </c>
      <c r="I11467" s="423"/>
      <c r="J11467" s="424">
        <v>1.7500000000000002E-2</v>
      </c>
      <c r="K11467" s="424"/>
      <c r="L11467" s="424"/>
    </row>
    <row r="11468" spans="1:12" ht="24" customHeight="1">
      <c r="A11468" s="300" t="s">
        <v>12986</v>
      </c>
      <c r="B11468" s="301" t="s">
        <v>13117</v>
      </c>
      <c r="C11468" s="300" t="s">
        <v>9</v>
      </c>
      <c r="D11468" s="300" t="s">
        <v>10837</v>
      </c>
      <c r="E11468" s="302" t="s">
        <v>51</v>
      </c>
      <c r="F11468" s="423" t="s">
        <v>13118</v>
      </c>
      <c r="G11468" s="423"/>
      <c r="H11468" s="423">
        <v>2.23E-5</v>
      </c>
      <c r="I11468" s="423"/>
      <c r="J11468" s="424">
        <v>9.9000000000000008E-3</v>
      </c>
      <c r="K11468" s="424"/>
      <c r="L11468" s="424"/>
    </row>
    <row r="11469" spans="1:12" ht="24" customHeight="1">
      <c r="A11469" s="300" t="s">
        <v>12986</v>
      </c>
      <c r="B11469" s="301" t="s">
        <v>13003</v>
      </c>
      <c r="C11469" s="300" t="s">
        <v>9</v>
      </c>
      <c r="D11469" s="300" t="s">
        <v>7216</v>
      </c>
      <c r="E11469" s="302" t="s">
        <v>51</v>
      </c>
      <c r="F11469" s="423" t="s">
        <v>13004</v>
      </c>
      <c r="G11469" s="423"/>
      <c r="H11469" s="423">
        <v>1.3154E-3</v>
      </c>
      <c r="I11469" s="423"/>
      <c r="J11469" s="424">
        <v>4.3900000000000002E-2</v>
      </c>
      <c r="K11469" s="424"/>
      <c r="L11469" s="424"/>
    </row>
    <row r="11470" spans="1:12" ht="24" customHeight="1">
      <c r="A11470" s="300" t="s">
        <v>12986</v>
      </c>
      <c r="B11470" s="301" t="s">
        <v>13005</v>
      </c>
      <c r="C11470" s="300" t="s">
        <v>9</v>
      </c>
      <c r="D11470" s="300" t="s">
        <v>7393</v>
      </c>
      <c r="E11470" s="302" t="s">
        <v>12988</v>
      </c>
      <c r="F11470" s="423" t="s">
        <v>13006</v>
      </c>
      <c r="G11470" s="423"/>
      <c r="H11470" s="423">
        <v>7.9129999999999999E-4</v>
      </c>
      <c r="I11470" s="423"/>
      <c r="J11470" s="424">
        <v>4.2700000000000002E-2</v>
      </c>
      <c r="K11470" s="424"/>
      <c r="L11470" s="424"/>
    </row>
    <row r="11471" spans="1:12" ht="24" customHeight="1">
      <c r="A11471" s="300" t="s">
        <v>12986</v>
      </c>
      <c r="B11471" s="301" t="s">
        <v>13007</v>
      </c>
      <c r="C11471" s="300" t="s">
        <v>9</v>
      </c>
      <c r="D11471" s="300" t="s">
        <v>10619</v>
      </c>
      <c r="E11471" s="302" t="s">
        <v>51</v>
      </c>
      <c r="F11471" s="423" t="s">
        <v>13008</v>
      </c>
      <c r="G11471" s="423"/>
      <c r="H11471" s="423">
        <v>6.1399999999999996E-4</v>
      </c>
      <c r="I11471" s="423"/>
      <c r="J11471" s="424">
        <v>0.1174</v>
      </c>
      <c r="K11471" s="424"/>
      <c r="L11471" s="424"/>
    </row>
    <row r="11472" spans="1:12" ht="24" customHeight="1">
      <c r="A11472" s="300" t="s">
        <v>12986</v>
      </c>
      <c r="B11472" s="301" t="s">
        <v>13009</v>
      </c>
      <c r="C11472" s="300" t="s">
        <v>9</v>
      </c>
      <c r="D11472" s="300" t="s">
        <v>10769</v>
      </c>
      <c r="E11472" s="302" t="s">
        <v>51</v>
      </c>
      <c r="F11472" s="423" t="s">
        <v>13010</v>
      </c>
      <c r="G11472" s="423"/>
      <c r="H11472" s="423">
        <v>5.5180100000000003E-2</v>
      </c>
      <c r="I11472" s="423"/>
      <c r="J11472" s="424">
        <v>6.9500000000000006E-2</v>
      </c>
      <c r="K11472" s="424"/>
      <c r="L11472" s="424"/>
    </row>
    <row r="11473" spans="1:12" ht="24" customHeight="1">
      <c r="A11473" s="300" t="s">
        <v>12986</v>
      </c>
      <c r="B11473" s="301" t="s">
        <v>13011</v>
      </c>
      <c r="C11473" s="300" t="s">
        <v>9</v>
      </c>
      <c r="D11473" s="300" t="s">
        <v>10929</v>
      </c>
      <c r="E11473" s="302" t="s">
        <v>51</v>
      </c>
      <c r="F11473" s="423" t="s">
        <v>13012</v>
      </c>
      <c r="G11473" s="423"/>
      <c r="H11473" s="423">
        <v>5.3200000000000003E-4</v>
      </c>
      <c r="I11473" s="423"/>
      <c r="J11473" s="424">
        <v>0.08</v>
      </c>
      <c r="K11473" s="424"/>
      <c r="L11473" s="424"/>
    </row>
    <row r="11474" spans="1:12" ht="17.100000000000001" customHeight="1">
      <c r="A11474" s="298"/>
      <c r="B11474" s="298"/>
      <c r="C11474" s="298"/>
      <c r="D11474" s="298"/>
      <c r="E11474" s="298"/>
      <c r="F11474" s="298"/>
      <c r="G11474" s="298"/>
      <c r="H11474" s="298"/>
      <c r="I11474" s="298"/>
      <c r="J11474" s="298" t="s">
        <v>12992</v>
      </c>
      <c r="K11474" s="298"/>
      <c r="L11474" s="298" t="s">
        <v>15397</v>
      </c>
    </row>
    <row r="11475" spans="1:12">
      <c r="A11475" s="414" t="s">
        <v>13056</v>
      </c>
      <c r="B11475" s="414"/>
      <c r="C11475" s="414"/>
      <c r="D11475" s="414"/>
      <c r="E11475" s="414"/>
      <c r="F11475" s="414"/>
      <c r="G11475" s="414"/>
      <c r="H11475" s="414"/>
      <c r="I11475" s="294"/>
      <c r="J11475" s="294"/>
      <c r="K11475" s="294"/>
      <c r="L11475" s="294"/>
    </row>
    <row r="11476" spans="1:12" ht="17.100000000000001" customHeight="1">
      <c r="A11476" s="294" t="s">
        <v>12978</v>
      </c>
      <c r="B11476" s="298" t="s">
        <v>12979</v>
      </c>
      <c r="C11476" s="294" t="s">
        <v>12980</v>
      </c>
      <c r="D11476" s="294" t="s">
        <v>12981</v>
      </c>
      <c r="E11476" s="299" t="s">
        <v>12982</v>
      </c>
      <c r="F11476" s="413" t="s">
        <v>12983</v>
      </c>
      <c r="G11476" s="413"/>
      <c r="H11476" s="413" t="s">
        <v>12984</v>
      </c>
      <c r="I11476" s="413"/>
      <c r="J11476" s="413" t="s">
        <v>12985</v>
      </c>
      <c r="K11476" s="413"/>
      <c r="L11476" s="413"/>
    </row>
    <row r="11477" spans="1:12" ht="24" customHeight="1">
      <c r="A11477" s="300" t="s">
        <v>12986</v>
      </c>
      <c r="B11477" s="301" t="s">
        <v>13057</v>
      </c>
      <c r="C11477" s="300" t="s">
        <v>9</v>
      </c>
      <c r="D11477" s="300" t="s">
        <v>12549</v>
      </c>
      <c r="E11477" s="302" t="s">
        <v>27</v>
      </c>
      <c r="F11477" s="423" t="s">
        <v>12948</v>
      </c>
      <c r="G11477" s="423"/>
      <c r="H11477" s="423">
        <v>0.49368970000000001</v>
      </c>
      <c r="I11477" s="423"/>
      <c r="J11477" s="424">
        <v>0.32090000000000002</v>
      </c>
      <c r="K11477" s="424"/>
      <c r="L11477" s="424"/>
    </row>
    <row r="11478" spans="1:12" ht="17.100000000000001" customHeight="1">
      <c r="A11478" s="298"/>
      <c r="B11478" s="298"/>
      <c r="C11478" s="298"/>
      <c r="D11478" s="298"/>
      <c r="E11478" s="298"/>
      <c r="F11478" s="298"/>
      <c r="G11478" s="298"/>
      <c r="H11478" s="298"/>
      <c r="I11478" s="298"/>
      <c r="J11478" s="298" t="s">
        <v>12992</v>
      </c>
      <c r="K11478" s="298"/>
      <c r="L11478" s="298" t="s">
        <v>13464</v>
      </c>
    </row>
    <row r="11479" spans="1:12">
      <c r="A11479" s="414" t="s">
        <v>13058</v>
      </c>
      <c r="B11479" s="414"/>
      <c r="C11479" s="414"/>
      <c r="D11479" s="414"/>
      <c r="E11479" s="414"/>
      <c r="F11479" s="414"/>
      <c r="G11479" s="414"/>
      <c r="H11479" s="414"/>
      <c r="I11479" s="294"/>
      <c r="J11479" s="294"/>
      <c r="K11479" s="294"/>
      <c r="L11479" s="294"/>
    </row>
    <row r="11480" spans="1:12" ht="17.100000000000001" customHeight="1">
      <c r="A11480" s="294" t="s">
        <v>12978</v>
      </c>
      <c r="B11480" s="298" t="s">
        <v>12979</v>
      </c>
      <c r="C11480" s="294" t="s">
        <v>12980</v>
      </c>
      <c r="D11480" s="294" t="s">
        <v>12981</v>
      </c>
      <c r="E11480" s="299" t="s">
        <v>12982</v>
      </c>
      <c r="F11480" s="413" t="s">
        <v>12983</v>
      </c>
      <c r="G11480" s="413"/>
      <c r="H11480" s="413" t="s">
        <v>12984</v>
      </c>
      <c r="I11480" s="413"/>
      <c r="J11480" s="413" t="s">
        <v>12985</v>
      </c>
      <c r="K11480" s="413"/>
      <c r="L11480" s="413"/>
    </row>
    <row r="11481" spans="1:12" ht="24" customHeight="1">
      <c r="A11481" s="300" t="s">
        <v>12986</v>
      </c>
      <c r="B11481" s="301" t="s">
        <v>13059</v>
      </c>
      <c r="C11481" s="300" t="s">
        <v>9</v>
      </c>
      <c r="D11481" s="300" t="s">
        <v>12535</v>
      </c>
      <c r="E11481" s="302" t="s">
        <v>27</v>
      </c>
      <c r="F11481" s="423" t="s">
        <v>12936</v>
      </c>
      <c r="G11481" s="423"/>
      <c r="H11481" s="423">
        <v>0.49368970000000001</v>
      </c>
      <c r="I11481" s="423"/>
      <c r="J11481" s="424">
        <v>2.47E-2</v>
      </c>
      <c r="K11481" s="424"/>
      <c r="L11481" s="424"/>
    </row>
    <row r="11482" spans="1:12" ht="17.100000000000001" customHeight="1">
      <c r="A11482" s="298"/>
      <c r="B11482" s="298"/>
      <c r="C11482" s="298"/>
      <c r="D11482" s="298"/>
      <c r="E11482" s="298"/>
      <c r="F11482" s="298"/>
      <c r="G11482" s="298"/>
      <c r="H11482" s="298"/>
      <c r="I11482" s="298"/>
      <c r="J11482" s="298" t="s">
        <v>12992</v>
      </c>
      <c r="K11482" s="298"/>
      <c r="L11482" s="298" t="s">
        <v>12909</v>
      </c>
    </row>
    <row r="11483" spans="1:12">
      <c r="A11483" s="414" t="s">
        <v>13060</v>
      </c>
      <c r="B11483" s="414"/>
      <c r="C11483" s="414"/>
      <c r="D11483" s="414"/>
      <c r="E11483" s="414"/>
      <c r="F11483" s="414"/>
      <c r="G11483" s="414"/>
      <c r="H11483" s="414"/>
      <c r="I11483" s="294"/>
      <c r="J11483" s="294"/>
      <c r="K11483" s="294"/>
      <c r="L11483" s="294"/>
    </row>
    <row r="11484" spans="1:12" ht="17.100000000000001" customHeight="1">
      <c r="A11484" s="294" t="s">
        <v>12978</v>
      </c>
      <c r="B11484" s="298" t="s">
        <v>12979</v>
      </c>
      <c r="C11484" s="294" t="s">
        <v>12980</v>
      </c>
      <c r="D11484" s="294" t="s">
        <v>12981</v>
      </c>
      <c r="E11484" s="299" t="s">
        <v>12982</v>
      </c>
      <c r="F11484" s="413" t="s">
        <v>12983</v>
      </c>
      <c r="G11484" s="413"/>
      <c r="H11484" s="413" t="s">
        <v>12984</v>
      </c>
      <c r="I11484" s="413"/>
      <c r="J11484" s="413" t="s">
        <v>12985</v>
      </c>
      <c r="K11484" s="413"/>
      <c r="L11484" s="413"/>
    </row>
    <row r="11485" spans="1:12" ht="24" customHeight="1">
      <c r="A11485" s="300" t="s">
        <v>12986</v>
      </c>
      <c r="B11485" s="301" t="s">
        <v>13061</v>
      </c>
      <c r="C11485" s="300" t="s">
        <v>9</v>
      </c>
      <c r="D11485" s="300" t="s">
        <v>12522</v>
      </c>
      <c r="E11485" s="302" t="s">
        <v>27</v>
      </c>
      <c r="F11485" s="423" t="s">
        <v>12964</v>
      </c>
      <c r="G11485" s="423"/>
      <c r="H11485" s="423">
        <v>0.49368970000000001</v>
      </c>
      <c r="I11485" s="423"/>
      <c r="J11485" s="424">
        <v>1.2490000000000001</v>
      </c>
      <c r="K11485" s="424"/>
      <c r="L11485" s="424"/>
    </row>
    <row r="11486" spans="1:12" ht="24" customHeight="1">
      <c r="A11486" s="300" t="s">
        <v>12986</v>
      </c>
      <c r="B11486" s="301" t="s">
        <v>13062</v>
      </c>
      <c r="C11486" s="300" t="s">
        <v>9</v>
      </c>
      <c r="D11486" s="300" t="s">
        <v>12527</v>
      </c>
      <c r="E11486" s="302" t="s">
        <v>27</v>
      </c>
      <c r="F11486" s="423" t="s">
        <v>13063</v>
      </c>
      <c r="G11486" s="423"/>
      <c r="H11486" s="423">
        <v>0.49368970000000001</v>
      </c>
      <c r="I11486" s="423"/>
      <c r="J11486" s="424">
        <v>0.16789999999999999</v>
      </c>
      <c r="K11486" s="424"/>
      <c r="L11486" s="424"/>
    </row>
    <row r="11487" spans="1:12" ht="17.100000000000001" customHeight="1">
      <c r="A11487" s="298"/>
      <c r="B11487" s="298"/>
      <c r="C11487" s="298"/>
      <c r="D11487" s="298"/>
      <c r="E11487" s="298"/>
      <c r="F11487" s="298"/>
      <c r="G11487" s="298"/>
      <c r="H11487" s="298"/>
      <c r="I11487" s="298"/>
      <c r="J11487" s="298" t="s">
        <v>12992</v>
      </c>
      <c r="K11487" s="298"/>
      <c r="L11487" s="298" t="s">
        <v>14731</v>
      </c>
    </row>
    <row r="11488" spans="1:12" ht="17.100000000000001" customHeight="1">
      <c r="A11488" s="294" t="s">
        <v>13014</v>
      </c>
      <c r="B11488" s="294"/>
      <c r="C11488" s="294"/>
      <c r="D11488" s="294"/>
      <c r="E11488" s="294"/>
      <c r="F11488" s="294"/>
      <c r="G11488" s="294"/>
      <c r="H11488" s="294"/>
      <c r="I11488" s="294"/>
      <c r="J11488" s="294"/>
      <c r="K11488" s="294"/>
      <c r="L11488" s="294"/>
    </row>
    <row r="11489" spans="1:12" ht="17.100000000000001" customHeight="1">
      <c r="A11489" s="298"/>
      <c r="B11489" s="298"/>
      <c r="C11489" s="298"/>
      <c r="D11489" s="298"/>
      <c r="E11489" s="298"/>
      <c r="F11489" s="298"/>
      <c r="G11489" s="298"/>
      <c r="H11489" s="298"/>
      <c r="I11489" s="298"/>
      <c r="J11489" s="298" t="s">
        <v>13015</v>
      </c>
      <c r="K11489" s="298"/>
      <c r="L11489" s="298" t="s">
        <v>15398</v>
      </c>
    </row>
    <row r="11490" spans="1:12" ht="17.100000000000001" customHeight="1">
      <c r="A11490" s="298"/>
      <c r="B11490" s="298"/>
      <c r="C11490" s="298"/>
      <c r="D11490" s="298"/>
      <c r="E11490" s="298"/>
      <c r="F11490" s="298"/>
      <c r="G11490" s="298"/>
      <c r="H11490" s="298"/>
      <c r="I11490" s="298"/>
      <c r="J11490" s="298" t="s">
        <v>13017</v>
      </c>
      <c r="K11490" s="298" t="s">
        <v>13018</v>
      </c>
      <c r="L11490" s="298" t="s">
        <v>15233</v>
      </c>
    </row>
    <row r="11491" spans="1:12" ht="17.100000000000001" customHeight="1">
      <c r="A11491" s="298"/>
      <c r="B11491" s="298"/>
      <c r="C11491" s="298"/>
      <c r="D11491" s="298"/>
      <c r="E11491" s="298"/>
      <c r="F11491" s="298"/>
      <c r="G11491" s="298"/>
      <c r="H11491" s="298"/>
      <c r="I11491" s="298"/>
      <c r="J11491" s="298" t="s">
        <v>13020</v>
      </c>
      <c r="K11491" s="298"/>
      <c r="L11491" s="298" t="s">
        <v>15399</v>
      </c>
    </row>
    <row r="11492" spans="1:12" ht="17.100000000000001" customHeight="1">
      <c r="A11492" s="298"/>
      <c r="B11492" s="298"/>
      <c r="C11492" s="298"/>
      <c r="D11492" s="298"/>
      <c r="E11492" s="298"/>
      <c r="F11492" s="298"/>
      <c r="G11492" s="298"/>
      <c r="H11492" s="298"/>
      <c r="I11492" s="298"/>
      <c r="J11492" s="298" t="s">
        <v>13022</v>
      </c>
      <c r="K11492" s="298" t="s">
        <v>12974</v>
      </c>
      <c r="L11492" s="298" t="s">
        <v>15400</v>
      </c>
    </row>
    <row r="11493" spans="1:12" ht="17.100000000000001" customHeight="1">
      <c r="A11493" s="298"/>
      <c r="B11493" s="298"/>
      <c r="C11493" s="298"/>
      <c r="D11493" s="298"/>
      <c r="E11493" s="298"/>
      <c r="F11493" s="298"/>
      <c r="G11493" s="298"/>
      <c r="H11493" s="298"/>
      <c r="I11493" s="298"/>
      <c r="J11493" s="298" t="s">
        <v>13024</v>
      </c>
      <c r="K11493" s="298"/>
      <c r="L11493" s="298" t="s">
        <v>15401</v>
      </c>
    </row>
    <row r="11494" spans="1:12" ht="30" customHeight="1">
      <c r="A11494" s="299"/>
      <c r="B11494" s="299"/>
      <c r="C11494" s="299"/>
      <c r="D11494" s="299"/>
      <c r="E11494" s="299"/>
      <c r="F11494" s="299"/>
      <c r="G11494" s="299"/>
      <c r="H11494" s="299"/>
      <c r="I11494" s="299"/>
      <c r="J11494" s="299"/>
      <c r="K11494" s="299"/>
      <c r="L11494" s="299"/>
    </row>
    <row r="11495" spans="1:12" ht="48" customHeight="1">
      <c r="A11495" s="295" t="s">
        <v>15402</v>
      </c>
      <c r="B11495" s="296" t="s">
        <v>15403</v>
      </c>
      <c r="C11495" s="295" t="s">
        <v>9</v>
      </c>
      <c r="D11495" s="295" t="s">
        <v>2661</v>
      </c>
      <c r="E11495" s="297" t="s">
        <v>51</v>
      </c>
      <c r="F11495" s="296"/>
      <c r="G11495" s="296"/>
      <c r="H11495" s="296"/>
      <c r="I11495" s="296"/>
      <c r="J11495" s="296"/>
      <c r="K11495" s="296"/>
      <c r="L11495" s="296"/>
    </row>
    <row r="11496" spans="1:12">
      <c r="A11496" s="414" t="s">
        <v>12977</v>
      </c>
      <c r="B11496" s="414"/>
      <c r="C11496" s="414"/>
      <c r="D11496" s="414"/>
      <c r="E11496" s="414"/>
      <c r="F11496" s="414"/>
      <c r="G11496" s="414"/>
      <c r="H11496" s="414"/>
      <c r="I11496" s="294"/>
      <c r="J11496" s="294"/>
      <c r="K11496" s="294"/>
      <c r="L11496" s="294"/>
    </row>
    <row r="11497" spans="1:12" ht="17.100000000000001" customHeight="1">
      <c r="A11497" s="294" t="s">
        <v>12978</v>
      </c>
      <c r="B11497" s="298" t="s">
        <v>12979</v>
      </c>
      <c r="C11497" s="294" t="s">
        <v>12980</v>
      </c>
      <c r="D11497" s="294" t="s">
        <v>12981</v>
      </c>
      <c r="E11497" s="299" t="s">
        <v>12982</v>
      </c>
      <c r="F11497" s="413" t="s">
        <v>12983</v>
      </c>
      <c r="G11497" s="413"/>
      <c r="H11497" s="413" t="s">
        <v>12984</v>
      </c>
      <c r="I11497" s="413"/>
      <c r="J11497" s="413" t="s">
        <v>12985</v>
      </c>
      <c r="K11497" s="413"/>
      <c r="L11497" s="413"/>
    </row>
    <row r="11498" spans="1:12" ht="24" customHeight="1">
      <c r="A11498" s="300" t="s">
        <v>12986</v>
      </c>
      <c r="B11498" s="301" t="s">
        <v>13085</v>
      </c>
      <c r="C11498" s="300" t="s">
        <v>9</v>
      </c>
      <c r="D11498" s="300" t="s">
        <v>7909</v>
      </c>
      <c r="E11498" s="302" t="s">
        <v>51</v>
      </c>
      <c r="F11498" s="423" t="s">
        <v>13086</v>
      </c>
      <c r="G11498" s="423"/>
      <c r="H11498" s="423">
        <v>3.8729999999999998E-4</v>
      </c>
      <c r="I11498" s="423"/>
      <c r="J11498" s="424">
        <v>4.0300000000000002E-2</v>
      </c>
      <c r="K11498" s="424"/>
      <c r="L11498" s="424"/>
    </row>
    <row r="11499" spans="1:12" ht="24" customHeight="1">
      <c r="A11499" s="300" t="s">
        <v>12986</v>
      </c>
      <c r="B11499" s="301" t="s">
        <v>13087</v>
      </c>
      <c r="C11499" s="300" t="s">
        <v>9</v>
      </c>
      <c r="D11499" s="300" t="s">
        <v>8873</v>
      </c>
      <c r="E11499" s="302" t="s">
        <v>51</v>
      </c>
      <c r="F11499" s="423" t="s">
        <v>13088</v>
      </c>
      <c r="G11499" s="423"/>
      <c r="H11499" s="423">
        <v>3.6999999999999998E-5</v>
      </c>
      <c r="I11499" s="423"/>
      <c r="J11499" s="424">
        <v>3.2199999999999999E-2</v>
      </c>
      <c r="K11499" s="424"/>
      <c r="L11499" s="424"/>
    </row>
    <row r="11500" spans="1:12" ht="48" customHeight="1">
      <c r="A11500" s="300" t="s">
        <v>12986</v>
      </c>
      <c r="B11500" s="301" t="s">
        <v>13089</v>
      </c>
      <c r="C11500" s="300" t="s">
        <v>9</v>
      </c>
      <c r="D11500" s="300" t="s">
        <v>9227</v>
      </c>
      <c r="E11500" s="302" t="s">
        <v>51</v>
      </c>
      <c r="F11500" s="423" t="s">
        <v>13090</v>
      </c>
      <c r="G11500" s="423"/>
      <c r="H11500" s="423">
        <v>2.5899999999999999E-5</v>
      </c>
      <c r="I11500" s="423"/>
      <c r="J11500" s="424">
        <v>3.4599999999999999E-2</v>
      </c>
      <c r="K11500" s="424"/>
      <c r="L11500" s="424"/>
    </row>
    <row r="11501" spans="1:12" ht="24" customHeight="1">
      <c r="A11501" s="300" t="s">
        <v>12986</v>
      </c>
      <c r="B11501" s="301" t="s">
        <v>13091</v>
      </c>
      <c r="C11501" s="300" t="s">
        <v>9</v>
      </c>
      <c r="D11501" s="300" t="s">
        <v>9580</v>
      </c>
      <c r="E11501" s="302" t="s">
        <v>51</v>
      </c>
      <c r="F11501" s="423" t="s">
        <v>13092</v>
      </c>
      <c r="G11501" s="423"/>
      <c r="H11501" s="423">
        <v>2.5299999999999998E-5</v>
      </c>
      <c r="I11501" s="423"/>
      <c r="J11501" s="424">
        <v>2.2700000000000001E-2</v>
      </c>
      <c r="K11501" s="424"/>
      <c r="L11501" s="424"/>
    </row>
    <row r="11502" spans="1:12" ht="24" customHeight="1">
      <c r="A11502" s="300" t="s">
        <v>12986</v>
      </c>
      <c r="B11502" s="301" t="s">
        <v>12987</v>
      </c>
      <c r="C11502" s="300" t="s">
        <v>9</v>
      </c>
      <c r="D11502" s="300" t="s">
        <v>9831</v>
      </c>
      <c r="E11502" s="302" t="s">
        <v>12988</v>
      </c>
      <c r="F11502" s="423" t="s">
        <v>12989</v>
      </c>
      <c r="G11502" s="423"/>
      <c r="H11502" s="423">
        <v>8.9645000000000002E-3</v>
      </c>
      <c r="I11502" s="423"/>
      <c r="J11502" s="424">
        <v>9.0700000000000003E-2</v>
      </c>
      <c r="K11502" s="424"/>
      <c r="L11502" s="424"/>
    </row>
    <row r="11503" spans="1:12" ht="36" customHeight="1">
      <c r="A11503" s="300" t="s">
        <v>12986</v>
      </c>
      <c r="B11503" s="301" t="s">
        <v>12990</v>
      </c>
      <c r="C11503" s="300" t="s">
        <v>9</v>
      </c>
      <c r="D11503" s="300" t="s">
        <v>11426</v>
      </c>
      <c r="E11503" s="302" t="s">
        <v>51</v>
      </c>
      <c r="F11503" s="423" t="s">
        <v>12991</v>
      </c>
      <c r="G11503" s="423"/>
      <c r="H11503" s="423">
        <v>4.6979999999999998E-4</v>
      </c>
      <c r="I11503" s="423"/>
      <c r="J11503" s="424">
        <v>6.2100000000000002E-2</v>
      </c>
      <c r="K11503" s="424"/>
      <c r="L11503" s="424"/>
    </row>
    <row r="11504" spans="1:12" ht="17.100000000000001" customHeight="1">
      <c r="A11504" s="298"/>
      <c r="B11504" s="298"/>
      <c r="C11504" s="298"/>
      <c r="D11504" s="298"/>
      <c r="E11504" s="298"/>
      <c r="F11504" s="298"/>
      <c r="G11504" s="298"/>
      <c r="H11504" s="298"/>
      <c r="I11504" s="298"/>
      <c r="J11504" s="298" t="s">
        <v>12992</v>
      </c>
      <c r="K11504" s="298"/>
      <c r="L11504" s="298" t="s">
        <v>13781</v>
      </c>
    </row>
    <row r="11505" spans="1:12">
      <c r="A11505" s="414" t="s">
        <v>12994</v>
      </c>
      <c r="B11505" s="414"/>
      <c r="C11505" s="414"/>
      <c r="D11505" s="414"/>
      <c r="E11505" s="414"/>
      <c r="F11505" s="414"/>
      <c r="G11505" s="414"/>
      <c r="H11505" s="414"/>
      <c r="I11505" s="294"/>
      <c r="J11505" s="294"/>
      <c r="K11505" s="294"/>
      <c r="L11505" s="294"/>
    </row>
    <row r="11506" spans="1:12" ht="17.100000000000001" customHeight="1">
      <c r="A11506" s="294" t="s">
        <v>12978</v>
      </c>
      <c r="B11506" s="298" t="s">
        <v>12979</v>
      </c>
      <c r="C11506" s="294" t="s">
        <v>12980</v>
      </c>
      <c r="D11506" s="294" t="s">
        <v>12981</v>
      </c>
      <c r="E11506" s="299" t="s">
        <v>12982</v>
      </c>
      <c r="F11506" s="413" t="s">
        <v>12983</v>
      </c>
      <c r="G11506" s="413"/>
      <c r="H11506" s="413" t="s">
        <v>12984</v>
      </c>
      <c r="I11506" s="413"/>
      <c r="J11506" s="413" t="s">
        <v>12985</v>
      </c>
      <c r="K11506" s="413"/>
      <c r="L11506" s="413"/>
    </row>
    <row r="11507" spans="1:12" ht="24" customHeight="1">
      <c r="A11507" s="300" t="s">
        <v>12986</v>
      </c>
      <c r="B11507" s="301" t="s">
        <v>13193</v>
      </c>
      <c r="C11507" s="300" t="s">
        <v>9</v>
      </c>
      <c r="D11507" s="300" t="s">
        <v>7200</v>
      </c>
      <c r="E11507" s="302" t="s">
        <v>27</v>
      </c>
      <c r="F11507" s="423" t="s">
        <v>13194</v>
      </c>
      <c r="G11507" s="423"/>
      <c r="H11507" s="423">
        <v>0.33422619999999997</v>
      </c>
      <c r="I11507" s="423"/>
      <c r="J11507" s="424">
        <v>1.7012</v>
      </c>
      <c r="K11507" s="424"/>
      <c r="L11507" s="424"/>
    </row>
    <row r="11508" spans="1:12" ht="24" customHeight="1">
      <c r="A11508" s="300" t="s">
        <v>12986</v>
      </c>
      <c r="B11508" s="301" t="s">
        <v>13195</v>
      </c>
      <c r="C11508" s="300" t="s">
        <v>9</v>
      </c>
      <c r="D11508" s="300" t="s">
        <v>8821</v>
      </c>
      <c r="E11508" s="302" t="s">
        <v>27</v>
      </c>
      <c r="F11508" s="423" t="s">
        <v>13196</v>
      </c>
      <c r="G11508" s="423"/>
      <c r="H11508" s="423">
        <v>0.33422619999999997</v>
      </c>
      <c r="I11508" s="423"/>
      <c r="J11508" s="424">
        <v>2.4030999999999998</v>
      </c>
      <c r="K11508" s="424"/>
      <c r="L11508" s="424"/>
    </row>
    <row r="11509" spans="1:12" ht="17.100000000000001" customHeight="1">
      <c r="A11509" s="298"/>
      <c r="B11509" s="298"/>
      <c r="C11509" s="298"/>
      <c r="D11509" s="298"/>
      <c r="E11509" s="298"/>
      <c r="F11509" s="298"/>
      <c r="G11509" s="298"/>
      <c r="H11509" s="298"/>
      <c r="I11509" s="298"/>
      <c r="J11509" s="298" t="s">
        <v>12992</v>
      </c>
      <c r="K11509" s="298"/>
      <c r="L11509" s="298" t="s">
        <v>15404</v>
      </c>
    </row>
    <row r="11510" spans="1:12">
      <c r="A11510" s="414" t="s">
        <v>12998</v>
      </c>
      <c r="B11510" s="414"/>
      <c r="C11510" s="414"/>
      <c r="D11510" s="414"/>
      <c r="E11510" s="414"/>
      <c r="F11510" s="414"/>
      <c r="G11510" s="414"/>
      <c r="H11510" s="414"/>
      <c r="I11510" s="294"/>
      <c r="J11510" s="294"/>
      <c r="K11510" s="294"/>
      <c r="L11510" s="294"/>
    </row>
    <row r="11511" spans="1:12" ht="17.100000000000001" customHeight="1">
      <c r="A11511" s="294" t="s">
        <v>12978</v>
      </c>
      <c r="B11511" s="298" t="s">
        <v>12979</v>
      </c>
      <c r="C11511" s="294" t="s">
        <v>12980</v>
      </c>
      <c r="D11511" s="294" t="s">
        <v>12981</v>
      </c>
      <c r="E11511" s="299" t="s">
        <v>12982</v>
      </c>
      <c r="F11511" s="413" t="s">
        <v>12983</v>
      </c>
      <c r="G11511" s="413"/>
      <c r="H11511" s="413" t="s">
        <v>12984</v>
      </c>
      <c r="I11511" s="413"/>
      <c r="J11511" s="413" t="s">
        <v>12985</v>
      </c>
      <c r="K11511" s="413"/>
      <c r="L11511" s="413"/>
    </row>
    <row r="11512" spans="1:12" ht="36" customHeight="1">
      <c r="A11512" s="300" t="s">
        <v>12986</v>
      </c>
      <c r="B11512" s="301" t="s">
        <v>13371</v>
      </c>
      <c r="C11512" s="300" t="s">
        <v>9</v>
      </c>
      <c r="D11512" s="300" t="s">
        <v>10264</v>
      </c>
      <c r="E11512" s="302" t="s">
        <v>51</v>
      </c>
      <c r="F11512" s="423" t="s">
        <v>13372</v>
      </c>
      <c r="G11512" s="423"/>
      <c r="H11512" s="423">
        <v>9.1999999999999998E-2</v>
      </c>
      <c r="I11512" s="423"/>
      <c r="J11512" s="424">
        <v>1.66</v>
      </c>
      <c r="K11512" s="424"/>
      <c r="L11512" s="424"/>
    </row>
    <row r="11513" spans="1:12" ht="24" customHeight="1">
      <c r="A11513" s="300" t="s">
        <v>12986</v>
      </c>
      <c r="B11513" s="301" t="s">
        <v>13373</v>
      </c>
      <c r="C11513" s="300" t="s">
        <v>9</v>
      </c>
      <c r="D11513" s="300" t="s">
        <v>7016</v>
      </c>
      <c r="E11513" s="302" t="s">
        <v>51</v>
      </c>
      <c r="F11513" s="423" t="s">
        <v>13374</v>
      </c>
      <c r="G11513" s="423"/>
      <c r="H11513" s="423">
        <v>2</v>
      </c>
      <c r="I11513" s="423"/>
      <c r="J11513" s="424">
        <v>4.9800000000000004</v>
      </c>
      <c r="K11513" s="424"/>
      <c r="L11513" s="424"/>
    </row>
    <row r="11514" spans="1:12" ht="24" customHeight="1">
      <c r="A11514" s="300" t="s">
        <v>12986</v>
      </c>
      <c r="B11514" s="301" t="s">
        <v>13479</v>
      </c>
      <c r="C11514" s="300" t="s">
        <v>9</v>
      </c>
      <c r="D11514" s="300" t="s">
        <v>9458</v>
      </c>
      <c r="E11514" s="302" t="s">
        <v>51</v>
      </c>
      <c r="F11514" s="423" t="s">
        <v>13480</v>
      </c>
      <c r="G11514" s="423"/>
      <c r="H11514" s="423">
        <v>1</v>
      </c>
      <c r="I11514" s="423"/>
      <c r="J11514" s="424">
        <v>12.3</v>
      </c>
      <c r="K11514" s="424"/>
      <c r="L11514" s="424"/>
    </row>
    <row r="11515" spans="1:12" ht="24" customHeight="1">
      <c r="A11515" s="300" t="s">
        <v>12986</v>
      </c>
      <c r="B11515" s="301" t="s">
        <v>13099</v>
      </c>
      <c r="C11515" s="300" t="s">
        <v>9</v>
      </c>
      <c r="D11515" s="300" t="s">
        <v>7224</v>
      </c>
      <c r="E11515" s="302" t="s">
        <v>51</v>
      </c>
      <c r="F11515" s="423" t="s">
        <v>13100</v>
      </c>
      <c r="G11515" s="423"/>
      <c r="H11515" s="423">
        <v>4.5756E-3</v>
      </c>
      <c r="I11515" s="423"/>
      <c r="J11515" s="424">
        <v>4.2000000000000003E-2</v>
      </c>
      <c r="K11515" s="424"/>
      <c r="L11515" s="424"/>
    </row>
    <row r="11516" spans="1:12" ht="24" customHeight="1">
      <c r="A11516" s="300" t="s">
        <v>12986</v>
      </c>
      <c r="B11516" s="301" t="s">
        <v>13101</v>
      </c>
      <c r="C11516" s="300" t="s">
        <v>9</v>
      </c>
      <c r="D11516" s="300" t="s">
        <v>7359</v>
      </c>
      <c r="E11516" s="302" t="s">
        <v>51</v>
      </c>
      <c r="F11516" s="423" t="s">
        <v>13102</v>
      </c>
      <c r="G11516" s="423"/>
      <c r="H11516" s="423">
        <v>1.4770000000000001E-4</v>
      </c>
      <c r="I11516" s="423"/>
      <c r="J11516" s="424">
        <v>1.9E-2</v>
      </c>
      <c r="K11516" s="424"/>
      <c r="L11516" s="424"/>
    </row>
    <row r="11517" spans="1:12" ht="24" customHeight="1">
      <c r="A11517" s="300" t="s">
        <v>12986</v>
      </c>
      <c r="B11517" s="301" t="s">
        <v>13103</v>
      </c>
      <c r="C11517" s="300" t="s">
        <v>9</v>
      </c>
      <c r="D11517" s="300" t="s">
        <v>8851</v>
      </c>
      <c r="E11517" s="302" t="s">
        <v>51</v>
      </c>
      <c r="F11517" s="423" t="s">
        <v>13104</v>
      </c>
      <c r="G11517" s="423"/>
      <c r="H11517" s="423">
        <v>1.182E-4</v>
      </c>
      <c r="I11517" s="423"/>
      <c r="J11517" s="424">
        <v>2.29E-2</v>
      </c>
      <c r="K11517" s="424"/>
      <c r="L11517" s="424"/>
    </row>
    <row r="11518" spans="1:12" ht="24" customHeight="1">
      <c r="A11518" s="300" t="s">
        <v>12986</v>
      </c>
      <c r="B11518" s="301" t="s">
        <v>13105</v>
      </c>
      <c r="C11518" s="300" t="s">
        <v>9</v>
      </c>
      <c r="D11518" s="300" t="s">
        <v>8852</v>
      </c>
      <c r="E11518" s="302" t="s">
        <v>51</v>
      </c>
      <c r="F11518" s="423" t="s">
        <v>13106</v>
      </c>
      <c r="G11518" s="423"/>
      <c r="H11518" s="423">
        <v>2.5299999999999998E-5</v>
      </c>
      <c r="I11518" s="423"/>
      <c r="J11518" s="424">
        <v>1.3899999999999999E-2</v>
      </c>
      <c r="K11518" s="424"/>
      <c r="L11518" s="424"/>
    </row>
    <row r="11519" spans="1:12" ht="24" customHeight="1">
      <c r="A11519" s="300" t="s">
        <v>12986</v>
      </c>
      <c r="B11519" s="301" t="s">
        <v>13107</v>
      </c>
      <c r="C11519" s="300" t="s">
        <v>9</v>
      </c>
      <c r="D11519" s="300" t="s">
        <v>9000</v>
      </c>
      <c r="E11519" s="302" t="s">
        <v>51</v>
      </c>
      <c r="F11519" s="423" t="s">
        <v>13108</v>
      </c>
      <c r="G11519" s="423"/>
      <c r="H11519" s="423">
        <v>5.2078999999999997E-3</v>
      </c>
      <c r="I11519" s="423"/>
      <c r="J11519" s="424">
        <v>3.5299999999999998E-2</v>
      </c>
      <c r="K11519" s="424"/>
      <c r="L11519" s="424"/>
    </row>
    <row r="11520" spans="1:12" ht="24" customHeight="1">
      <c r="A11520" s="300" t="s">
        <v>12986</v>
      </c>
      <c r="B11520" s="301" t="s">
        <v>13109</v>
      </c>
      <c r="C11520" s="300" t="s">
        <v>9</v>
      </c>
      <c r="D11520" s="300" t="s">
        <v>9574</v>
      </c>
      <c r="E11520" s="302" t="s">
        <v>51</v>
      </c>
      <c r="F11520" s="423" t="s">
        <v>13110</v>
      </c>
      <c r="G11520" s="423"/>
      <c r="H11520" s="423">
        <v>1.6516E-3</v>
      </c>
      <c r="I11520" s="423"/>
      <c r="J11520" s="424">
        <v>1.46E-2</v>
      </c>
      <c r="K11520" s="424"/>
      <c r="L11520" s="424"/>
    </row>
    <row r="11521" spans="1:12" ht="24" customHeight="1">
      <c r="A11521" s="300" t="s">
        <v>12986</v>
      </c>
      <c r="B11521" s="301" t="s">
        <v>13111</v>
      </c>
      <c r="C11521" s="300" t="s">
        <v>9</v>
      </c>
      <c r="D11521" s="300" t="s">
        <v>10714</v>
      </c>
      <c r="E11521" s="302" t="s">
        <v>93</v>
      </c>
      <c r="F11521" s="423" t="s">
        <v>13112</v>
      </c>
      <c r="G11521" s="423"/>
      <c r="H11521" s="423">
        <v>8.6799999999999996E-4</v>
      </c>
      <c r="I11521" s="423"/>
      <c r="J11521" s="424">
        <v>1.32E-2</v>
      </c>
      <c r="K11521" s="424"/>
      <c r="L11521" s="424"/>
    </row>
    <row r="11522" spans="1:12" ht="24" customHeight="1">
      <c r="A11522" s="300" t="s">
        <v>12986</v>
      </c>
      <c r="B11522" s="301" t="s">
        <v>13113</v>
      </c>
      <c r="C11522" s="300" t="s">
        <v>9</v>
      </c>
      <c r="D11522" s="300" t="s">
        <v>10809</v>
      </c>
      <c r="E11522" s="302" t="s">
        <v>51</v>
      </c>
      <c r="F11522" s="423" t="s">
        <v>13114</v>
      </c>
      <c r="G11522" s="423"/>
      <c r="H11522" s="423">
        <v>8.6799999999999996E-4</v>
      </c>
      <c r="I11522" s="423"/>
      <c r="J11522" s="424">
        <v>1.04E-2</v>
      </c>
      <c r="K11522" s="424"/>
      <c r="L11522" s="424"/>
    </row>
    <row r="11523" spans="1:12" ht="24" customHeight="1">
      <c r="A11523" s="300" t="s">
        <v>12986</v>
      </c>
      <c r="B11523" s="301" t="s">
        <v>13115</v>
      </c>
      <c r="C11523" s="300" t="s">
        <v>9</v>
      </c>
      <c r="D11523" s="300" t="s">
        <v>10810</v>
      </c>
      <c r="E11523" s="302" t="s">
        <v>51</v>
      </c>
      <c r="F11523" s="423" t="s">
        <v>13116</v>
      </c>
      <c r="G11523" s="423"/>
      <c r="H11523" s="423">
        <v>8.6799999999999996E-4</v>
      </c>
      <c r="I11523" s="423"/>
      <c r="J11523" s="424">
        <v>2.3099999999999999E-2</v>
      </c>
      <c r="K11523" s="424"/>
      <c r="L11523" s="424"/>
    </row>
    <row r="11524" spans="1:12" ht="24" customHeight="1">
      <c r="A11524" s="300" t="s">
        <v>12986</v>
      </c>
      <c r="B11524" s="301" t="s">
        <v>13117</v>
      </c>
      <c r="C11524" s="300" t="s">
        <v>9</v>
      </c>
      <c r="D11524" s="300" t="s">
        <v>10837</v>
      </c>
      <c r="E11524" s="302" t="s">
        <v>51</v>
      </c>
      <c r="F11524" s="423" t="s">
        <v>13118</v>
      </c>
      <c r="G11524" s="423"/>
      <c r="H11524" s="423">
        <v>2.9499999999999999E-5</v>
      </c>
      <c r="I11524" s="423"/>
      <c r="J11524" s="424">
        <v>1.3100000000000001E-2</v>
      </c>
      <c r="K11524" s="424"/>
      <c r="L11524" s="424"/>
    </row>
    <row r="11525" spans="1:12" ht="24" customHeight="1">
      <c r="A11525" s="300" t="s">
        <v>12986</v>
      </c>
      <c r="B11525" s="301" t="s">
        <v>13003</v>
      </c>
      <c r="C11525" s="300" t="s">
        <v>9</v>
      </c>
      <c r="D11525" s="300" t="s">
        <v>7216</v>
      </c>
      <c r="E11525" s="302" t="s">
        <v>51</v>
      </c>
      <c r="F11525" s="423" t="s">
        <v>13004</v>
      </c>
      <c r="G11525" s="423"/>
      <c r="H11525" s="423">
        <v>1.7386000000000001E-3</v>
      </c>
      <c r="I11525" s="423"/>
      <c r="J11525" s="424">
        <v>5.8099999999999999E-2</v>
      </c>
      <c r="K11525" s="424"/>
      <c r="L11525" s="424"/>
    </row>
    <row r="11526" spans="1:12" ht="24" customHeight="1">
      <c r="A11526" s="300" t="s">
        <v>12986</v>
      </c>
      <c r="B11526" s="301" t="s">
        <v>13005</v>
      </c>
      <c r="C11526" s="300" t="s">
        <v>9</v>
      </c>
      <c r="D11526" s="300" t="s">
        <v>7393</v>
      </c>
      <c r="E11526" s="302" t="s">
        <v>12988</v>
      </c>
      <c r="F11526" s="423" t="s">
        <v>13006</v>
      </c>
      <c r="G11526" s="423"/>
      <c r="H11526" s="423">
        <v>1.0460000000000001E-3</v>
      </c>
      <c r="I11526" s="423"/>
      <c r="J11526" s="424">
        <v>5.6500000000000002E-2</v>
      </c>
      <c r="K11526" s="424"/>
      <c r="L11526" s="424"/>
    </row>
    <row r="11527" spans="1:12" ht="24" customHeight="1">
      <c r="A11527" s="300" t="s">
        <v>12986</v>
      </c>
      <c r="B11527" s="301" t="s">
        <v>13007</v>
      </c>
      <c r="C11527" s="300" t="s">
        <v>9</v>
      </c>
      <c r="D11527" s="300" t="s">
        <v>10619</v>
      </c>
      <c r="E11527" s="302" t="s">
        <v>51</v>
      </c>
      <c r="F11527" s="423" t="s">
        <v>13008</v>
      </c>
      <c r="G11527" s="423"/>
      <c r="H11527" s="423">
        <v>8.1130000000000004E-4</v>
      </c>
      <c r="I11527" s="423"/>
      <c r="J11527" s="424">
        <v>0.1552</v>
      </c>
      <c r="K11527" s="424"/>
      <c r="L11527" s="424"/>
    </row>
    <row r="11528" spans="1:12" ht="24" customHeight="1">
      <c r="A11528" s="300" t="s">
        <v>12986</v>
      </c>
      <c r="B11528" s="301" t="s">
        <v>13009</v>
      </c>
      <c r="C11528" s="300" t="s">
        <v>9</v>
      </c>
      <c r="D11528" s="300" t="s">
        <v>10769</v>
      </c>
      <c r="E11528" s="302" t="s">
        <v>51</v>
      </c>
      <c r="F11528" s="423" t="s">
        <v>13010</v>
      </c>
      <c r="G11528" s="423"/>
      <c r="H11528" s="423">
        <v>7.2930099999999998E-2</v>
      </c>
      <c r="I11528" s="423"/>
      <c r="J11528" s="424">
        <v>9.1899999999999996E-2</v>
      </c>
      <c r="K11528" s="424"/>
      <c r="L11528" s="424"/>
    </row>
    <row r="11529" spans="1:12" ht="24" customHeight="1">
      <c r="A11529" s="300" t="s">
        <v>12986</v>
      </c>
      <c r="B11529" s="301" t="s">
        <v>13011</v>
      </c>
      <c r="C11529" s="300" t="s">
        <v>9</v>
      </c>
      <c r="D11529" s="300" t="s">
        <v>10929</v>
      </c>
      <c r="E11529" s="302" t="s">
        <v>51</v>
      </c>
      <c r="F11529" s="423" t="s">
        <v>13012</v>
      </c>
      <c r="G11529" s="423"/>
      <c r="H11529" s="423">
        <v>7.0310000000000001E-4</v>
      </c>
      <c r="I11529" s="423"/>
      <c r="J11529" s="424">
        <v>0.10580000000000001</v>
      </c>
      <c r="K11529" s="424"/>
      <c r="L11529" s="424"/>
    </row>
    <row r="11530" spans="1:12" ht="17.100000000000001" customHeight="1">
      <c r="A11530" s="298"/>
      <c r="B11530" s="298"/>
      <c r="C11530" s="298"/>
      <c r="D11530" s="298"/>
      <c r="E11530" s="298"/>
      <c r="F11530" s="298"/>
      <c r="G11530" s="298"/>
      <c r="H11530" s="298"/>
      <c r="I11530" s="298"/>
      <c r="J11530" s="298" t="s">
        <v>12992</v>
      </c>
      <c r="K11530" s="298"/>
      <c r="L11530" s="298" t="s">
        <v>15405</v>
      </c>
    </row>
    <row r="11531" spans="1:12">
      <c r="A11531" s="414" t="s">
        <v>13056</v>
      </c>
      <c r="B11531" s="414"/>
      <c r="C11531" s="414"/>
      <c r="D11531" s="414"/>
      <c r="E11531" s="414"/>
      <c r="F11531" s="414"/>
      <c r="G11531" s="414"/>
      <c r="H11531" s="414"/>
      <c r="I11531" s="294"/>
      <c r="J11531" s="294"/>
      <c r="K11531" s="294"/>
      <c r="L11531" s="294"/>
    </row>
    <row r="11532" spans="1:12" ht="17.100000000000001" customHeight="1">
      <c r="A11532" s="294" t="s">
        <v>12978</v>
      </c>
      <c r="B11532" s="298" t="s">
        <v>12979</v>
      </c>
      <c r="C11532" s="294" t="s">
        <v>12980</v>
      </c>
      <c r="D11532" s="294" t="s">
        <v>12981</v>
      </c>
      <c r="E11532" s="299" t="s">
        <v>12982</v>
      </c>
      <c r="F11532" s="413" t="s">
        <v>12983</v>
      </c>
      <c r="G11532" s="413"/>
      <c r="H11532" s="413" t="s">
        <v>12984</v>
      </c>
      <c r="I11532" s="413"/>
      <c r="J11532" s="413" t="s">
        <v>12985</v>
      </c>
      <c r="K11532" s="413"/>
      <c r="L11532" s="413"/>
    </row>
    <row r="11533" spans="1:12" ht="24" customHeight="1">
      <c r="A11533" s="300" t="s">
        <v>12986</v>
      </c>
      <c r="B11533" s="301" t="s">
        <v>13057</v>
      </c>
      <c r="C11533" s="300" t="s">
        <v>9</v>
      </c>
      <c r="D11533" s="300" t="s">
        <v>12549</v>
      </c>
      <c r="E11533" s="302" t="s">
        <v>27</v>
      </c>
      <c r="F11533" s="423" t="s">
        <v>12948</v>
      </c>
      <c r="G11533" s="423"/>
      <c r="H11533" s="423">
        <v>0.65249650000000003</v>
      </c>
      <c r="I11533" s="423"/>
      <c r="J11533" s="424">
        <v>0.42409999999999998</v>
      </c>
      <c r="K11533" s="424"/>
      <c r="L11533" s="424"/>
    </row>
    <row r="11534" spans="1:12" ht="17.100000000000001" customHeight="1">
      <c r="A11534" s="298"/>
      <c r="B11534" s="298"/>
      <c r="C11534" s="298"/>
      <c r="D11534" s="298"/>
      <c r="E11534" s="298"/>
      <c r="F11534" s="298"/>
      <c r="G11534" s="298"/>
      <c r="H11534" s="298"/>
      <c r="I11534" s="298"/>
      <c r="J11534" s="298" t="s">
        <v>12992</v>
      </c>
      <c r="K11534" s="298"/>
      <c r="L11534" s="298" t="s">
        <v>14053</v>
      </c>
    </row>
    <row r="11535" spans="1:12">
      <c r="A11535" s="414" t="s">
        <v>13058</v>
      </c>
      <c r="B11535" s="414"/>
      <c r="C11535" s="414"/>
      <c r="D11535" s="414"/>
      <c r="E11535" s="414"/>
      <c r="F11535" s="414"/>
      <c r="G11535" s="414"/>
      <c r="H11535" s="414"/>
      <c r="I11535" s="294"/>
      <c r="J11535" s="294"/>
      <c r="K11535" s="294"/>
      <c r="L11535" s="294"/>
    </row>
    <row r="11536" spans="1:12" ht="17.100000000000001" customHeight="1">
      <c r="A11536" s="294" t="s">
        <v>12978</v>
      </c>
      <c r="B11536" s="298" t="s">
        <v>12979</v>
      </c>
      <c r="C11536" s="294" t="s">
        <v>12980</v>
      </c>
      <c r="D11536" s="294" t="s">
        <v>12981</v>
      </c>
      <c r="E11536" s="299" t="s">
        <v>12982</v>
      </c>
      <c r="F11536" s="413" t="s">
        <v>12983</v>
      </c>
      <c r="G11536" s="413"/>
      <c r="H11536" s="413" t="s">
        <v>12984</v>
      </c>
      <c r="I11536" s="413"/>
      <c r="J11536" s="413" t="s">
        <v>12985</v>
      </c>
      <c r="K11536" s="413"/>
      <c r="L11536" s="413"/>
    </row>
    <row r="11537" spans="1:12" ht="24" customHeight="1">
      <c r="A11537" s="300" t="s">
        <v>12986</v>
      </c>
      <c r="B11537" s="301" t="s">
        <v>13059</v>
      </c>
      <c r="C11537" s="300" t="s">
        <v>9</v>
      </c>
      <c r="D11537" s="300" t="s">
        <v>12535</v>
      </c>
      <c r="E11537" s="302" t="s">
        <v>27</v>
      </c>
      <c r="F11537" s="423" t="s">
        <v>12936</v>
      </c>
      <c r="G11537" s="423"/>
      <c r="H11537" s="423">
        <v>0.65249650000000003</v>
      </c>
      <c r="I11537" s="423"/>
      <c r="J11537" s="424">
        <v>3.2599999999999997E-2</v>
      </c>
      <c r="K11537" s="424"/>
      <c r="L11537" s="424"/>
    </row>
    <row r="11538" spans="1:12" ht="17.100000000000001" customHeight="1">
      <c r="A11538" s="298"/>
      <c r="B11538" s="298"/>
      <c r="C11538" s="298"/>
      <c r="D11538" s="298"/>
      <c r="E11538" s="298"/>
      <c r="F11538" s="298"/>
      <c r="G11538" s="298"/>
      <c r="H11538" s="298"/>
      <c r="I11538" s="298"/>
      <c r="J11538" s="298" t="s">
        <v>12992</v>
      </c>
      <c r="K11538" s="298"/>
      <c r="L11538" s="298" t="s">
        <v>12929</v>
      </c>
    </row>
    <row r="11539" spans="1:12">
      <c r="A11539" s="414" t="s">
        <v>13060</v>
      </c>
      <c r="B11539" s="414"/>
      <c r="C11539" s="414"/>
      <c r="D11539" s="414"/>
      <c r="E11539" s="414"/>
      <c r="F11539" s="414"/>
      <c r="G11539" s="414"/>
      <c r="H11539" s="414"/>
      <c r="I11539" s="294"/>
      <c r="J11539" s="294"/>
      <c r="K11539" s="294"/>
      <c r="L11539" s="294"/>
    </row>
    <row r="11540" spans="1:12" ht="17.100000000000001" customHeight="1">
      <c r="A11540" s="294" t="s">
        <v>12978</v>
      </c>
      <c r="B11540" s="298" t="s">
        <v>12979</v>
      </c>
      <c r="C11540" s="294" t="s">
        <v>12980</v>
      </c>
      <c r="D11540" s="294" t="s">
        <v>12981</v>
      </c>
      <c r="E11540" s="299" t="s">
        <v>12982</v>
      </c>
      <c r="F11540" s="413" t="s">
        <v>12983</v>
      </c>
      <c r="G11540" s="413"/>
      <c r="H11540" s="413" t="s">
        <v>12984</v>
      </c>
      <c r="I11540" s="413"/>
      <c r="J11540" s="413" t="s">
        <v>12985</v>
      </c>
      <c r="K11540" s="413"/>
      <c r="L11540" s="413"/>
    </row>
    <row r="11541" spans="1:12" ht="24" customHeight="1">
      <c r="A11541" s="300" t="s">
        <v>12986</v>
      </c>
      <c r="B11541" s="301" t="s">
        <v>13061</v>
      </c>
      <c r="C11541" s="300" t="s">
        <v>9</v>
      </c>
      <c r="D11541" s="300" t="s">
        <v>12522</v>
      </c>
      <c r="E11541" s="302" t="s">
        <v>27</v>
      </c>
      <c r="F11541" s="423" t="s">
        <v>12964</v>
      </c>
      <c r="G11541" s="423"/>
      <c r="H11541" s="423">
        <v>0.65249650000000003</v>
      </c>
      <c r="I11541" s="423"/>
      <c r="J11541" s="424">
        <v>1.6508</v>
      </c>
      <c r="K11541" s="424"/>
      <c r="L11541" s="424"/>
    </row>
    <row r="11542" spans="1:12" ht="24" customHeight="1">
      <c r="A11542" s="300" t="s">
        <v>12986</v>
      </c>
      <c r="B11542" s="301" t="s">
        <v>13062</v>
      </c>
      <c r="C11542" s="300" t="s">
        <v>9</v>
      </c>
      <c r="D11542" s="300" t="s">
        <v>12527</v>
      </c>
      <c r="E11542" s="302" t="s">
        <v>27</v>
      </c>
      <c r="F11542" s="423" t="s">
        <v>13063</v>
      </c>
      <c r="G11542" s="423"/>
      <c r="H11542" s="423">
        <v>0.65249650000000003</v>
      </c>
      <c r="I11542" s="423"/>
      <c r="J11542" s="424">
        <v>0.2218</v>
      </c>
      <c r="K11542" s="424"/>
      <c r="L11542" s="424"/>
    </row>
    <row r="11543" spans="1:12" ht="17.100000000000001" customHeight="1">
      <c r="A11543" s="298"/>
      <c r="B11543" s="298"/>
      <c r="C11543" s="298"/>
      <c r="D11543" s="298"/>
      <c r="E11543" s="298"/>
      <c r="F11543" s="298"/>
      <c r="G11543" s="298"/>
      <c r="H11543" s="298"/>
      <c r="I11543" s="298"/>
      <c r="J11543" s="298" t="s">
        <v>12992</v>
      </c>
      <c r="K11543" s="298"/>
      <c r="L11543" s="298" t="s">
        <v>15406</v>
      </c>
    </row>
    <row r="11544" spans="1:12" ht="17.100000000000001" customHeight="1">
      <c r="A11544" s="294" t="s">
        <v>13014</v>
      </c>
      <c r="B11544" s="294"/>
      <c r="C11544" s="294"/>
      <c r="D11544" s="294"/>
      <c r="E11544" s="294"/>
      <c r="F11544" s="294"/>
      <c r="G11544" s="294"/>
      <c r="H11544" s="294"/>
      <c r="I11544" s="294"/>
      <c r="J11544" s="294"/>
      <c r="K11544" s="294"/>
      <c r="L11544" s="294"/>
    </row>
    <row r="11545" spans="1:12" ht="17.100000000000001" customHeight="1">
      <c r="A11545" s="298"/>
      <c r="B11545" s="298"/>
      <c r="C11545" s="298"/>
      <c r="D11545" s="298"/>
      <c r="E11545" s="298"/>
      <c r="F11545" s="298"/>
      <c r="G11545" s="298"/>
      <c r="H11545" s="298"/>
      <c r="I11545" s="298"/>
      <c r="J11545" s="298" t="s">
        <v>13015</v>
      </c>
      <c r="K11545" s="298"/>
      <c r="L11545" s="298" t="s">
        <v>15407</v>
      </c>
    </row>
    <row r="11546" spans="1:12" ht="17.100000000000001" customHeight="1">
      <c r="A11546" s="298"/>
      <c r="B11546" s="298"/>
      <c r="C11546" s="298"/>
      <c r="D11546" s="298"/>
      <c r="E11546" s="298"/>
      <c r="F11546" s="298"/>
      <c r="G11546" s="298"/>
      <c r="H11546" s="298"/>
      <c r="I11546" s="298"/>
      <c r="J11546" s="298" t="s">
        <v>13017</v>
      </c>
      <c r="K11546" s="298" t="s">
        <v>13018</v>
      </c>
      <c r="L11546" s="298" t="s">
        <v>15408</v>
      </c>
    </row>
    <row r="11547" spans="1:12" ht="17.100000000000001" customHeight="1">
      <c r="A11547" s="298"/>
      <c r="B11547" s="298"/>
      <c r="C11547" s="298"/>
      <c r="D11547" s="298"/>
      <c r="E11547" s="298"/>
      <c r="F11547" s="298"/>
      <c r="G11547" s="298"/>
      <c r="H11547" s="298"/>
      <c r="I11547" s="298"/>
      <c r="J11547" s="298" t="s">
        <v>13020</v>
      </c>
      <c r="K11547" s="298"/>
      <c r="L11547" s="298" t="s">
        <v>14324</v>
      </c>
    </row>
    <row r="11548" spans="1:12" ht="17.100000000000001" customHeight="1">
      <c r="A11548" s="298"/>
      <c r="B11548" s="298"/>
      <c r="C11548" s="298"/>
      <c r="D11548" s="298"/>
      <c r="E11548" s="298"/>
      <c r="F11548" s="298"/>
      <c r="G11548" s="298"/>
      <c r="H11548" s="298"/>
      <c r="I11548" s="298"/>
      <c r="J11548" s="298" t="s">
        <v>13022</v>
      </c>
      <c r="K11548" s="298" t="s">
        <v>12974</v>
      </c>
      <c r="L11548" s="298" t="s">
        <v>15409</v>
      </c>
    </row>
    <row r="11549" spans="1:12" ht="17.100000000000001" customHeight="1">
      <c r="A11549" s="298"/>
      <c r="B11549" s="298"/>
      <c r="C11549" s="298"/>
      <c r="D11549" s="298"/>
      <c r="E11549" s="298"/>
      <c r="F11549" s="298"/>
      <c r="G11549" s="298"/>
      <c r="H11549" s="298"/>
      <c r="I11549" s="298"/>
      <c r="J11549" s="298" t="s">
        <v>13024</v>
      </c>
      <c r="K11549" s="298"/>
      <c r="L11549" s="298" t="s">
        <v>15410</v>
      </c>
    </row>
    <row r="11550" spans="1:12" ht="30" customHeight="1">
      <c r="A11550" s="299"/>
      <c r="B11550" s="299"/>
      <c r="C11550" s="299"/>
      <c r="D11550" s="299"/>
      <c r="E11550" s="299"/>
      <c r="F11550" s="299"/>
      <c r="G11550" s="299"/>
      <c r="H11550" s="299"/>
      <c r="I11550" s="299"/>
      <c r="J11550" s="299"/>
      <c r="K11550" s="299"/>
      <c r="L11550" s="299"/>
    </row>
    <row r="11551" spans="1:12" ht="48" customHeight="1">
      <c r="A11551" s="295" t="s">
        <v>15411</v>
      </c>
      <c r="B11551" s="296" t="s">
        <v>15412</v>
      </c>
      <c r="C11551" s="295" t="s">
        <v>9</v>
      </c>
      <c r="D11551" s="295" t="s">
        <v>2649</v>
      </c>
      <c r="E11551" s="297" t="s">
        <v>51</v>
      </c>
      <c r="F11551" s="296"/>
      <c r="G11551" s="296"/>
      <c r="H11551" s="296"/>
      <c r="I11551" s="296"/>
      <c r="J11551" s="296"/>
      <c r="K11551" s="296"/>
      <c r="L11551" s="296"/>
    </row>
    <row r="11552" spans="1:12">
      <c r="A11552" s="414" t="s">
        <v>12977</v>
      </c>
      <c r="B11552" s="414"/>
      <c r="C11552" s="414"/>
      <c r="D11552" s="414"/>
      <c r="E11552" s="414"/>
      <c r="F11552" s="414"/>
      <c r="G11552" s="414"/>
      <c r="H11552" s="414"/>
      <c r="I11552" s="294"/>
      <c r="J11552" s="294"/>
      <c r="K11552" s="294"/>
      <c r="L11552" s="294"/>
    </row>
    <row r="11553" spans="1:12" ht="17.100000000000001" customHeight="1">
      <c r="A11553" s="294" t="s">
        <v>12978</v>
      </c>
      <c r="B11553" s="298" t="s">
        <v>12979</v>
      </c>
      <c r="C11553" s="294" t="s">
        <v>12980</v>
      </c>
      <c r="D11553" s="294" t="s">
        <v>12981</v>
      </c>
      <c r="E11553" s="299" t="s">
        <v>12982</v>
      </c>
      <c r="F11553" s="413" t="s">
        <v>12983</v>
      </c>
      <c r="G11553" s="413"/>
      <c r="H11553" s="413" t="s">
        <v>12984</v>
      </c>
      <c r="I11553" s="413"/>
      <c r="J11553" s="413" t="s">
        <v>12985</v>
      </c>
      <c r="K11553" s="413"/>
      <c r="L11553" s="413"/>
    </row>
    <row r="11554" spans="1:12" ht="24" customHeight="1">
      <c r="A11554" s="300" t="s">
        <v>12986</v>
      </c>
      <c r="B11554" s="301" t="s">
        <v>13085</v>
      </c>
      <c r="C11554" s="300" t="s">
        <v>9</v>
      </c>
      <c r="D11554" s="300" t="s">
        <v>7909</v>
      </c>
      <c r="E11554" s="302" t="s">
        <v>51</v>
      </c>
      <c r="F11554" s="423" t="s">
        <v>13086</v>
      </c>
      <c r="G11554" s="423"/>
      <c r="H11554" s="423">
        <v>1.994E-4</v>
      </c>
      <c r="I11554" s="423"/>
      <c r="J11554" s="424">
        <v>2.07E-2</v>
      </c>
      <c r="K11554" s="424"/>
      <c r="L11554" s="424"/>
    </row>
    <row r="11555" spans="1:12" ht="24" customHeight="1">
      <c r="A11555" s="300" t="s">
        <v>12986</v>
      </c>
      <c r="B11555" s="301" t="s">
        <v>13087</v>
      </c>
      <c r="C11555" s="300" t="s">
        <v>9</v>
      </c>
      <c r="D11555" s="300" t="s">
        <v>8873</v>
      </c>
      <c r="E11555" s="302" t="s">
        <v>51</v>
      </c>
      <c r="F11555" s="423" t="s">
        <v>13088</v>
      </c>
      <c r="G11555" s="423"/>
      <c r="H11555" s="423">
        <v>1.9000000000000001E-5</v>
      </c>
      <c r="I11555" s="423"/>
      <c r="J11555" s="424">
        <v>1.6500000000000001E-2</v>
      </c>
      <c r="K11555" s="424"/>
      <c r="L11555" s="424"/>
    </row>
    <row r="11556" spans="1:12" ht="48" customHeight="1">
      <c r="A11556" s="300" t="s">
        <v>12986</v>
      </c>
      <c r="B11556" s="301" t="s">
        <v>13089</v>
      </c>
      <c r="C11556" s="300" t="s">
        <v>9</v>
      </c>
      <c r="D11556" s="300" t="s">
        <v>9227</v>
      </c>
      <c r="E11556" s="302" t="s">
        <v>51</v>
      </c>
      <c r="F11556" s="423" t="s">
        <v>13090</v>
      </c>
      <c r="G11556" s="423"/>
      <c r="H11556" s="423">
        <v>1.3200000000000001E-5</v>
      </c>
      <c r="I11556" s="423"/>
      <c r="J11556" s="424">
        <v>1.7600000000000001E-2</v>
      </c>
      <c r="K11556" s="424"/>
      <c r="L11556" s="424"/>
    </row>
    <row r="11557" spans="1:12" ht="24" customHeight="1">
      <c r="A11557" s="300" t="s">
        <v>12986</v>
      </c>
      <c r="B11557" s="301" t="s">
        <v>13091</v>
      </c>
      <c r="C11557" s="300" t="s">
        <v>9</v>
      </c>
      <c r="D11557" s="300" t="s">
        <v>9580</v>
      </c>
      <c r="E11557" s="302" t="s">
        <v>51</v>
      </c>
      <c r="F11557" s="423" t="s">
        <v>13092</v>
      </c>
      <c r="G11557" s="423"/>
      <c r="H11557" s="423">
        <v>1.2999999999999999E-5</v>
      </c>
      <c r="I11557" s="423"/>
      <c r="J11557" s="424">
        <v>1.17E-2</v>
      </c>
      <c r="K11557" s="424"/>
      <c r="L11557" s="424"/>
    </row>
    <row r="11558" spans="1:12" ht="24" customHeight="1">
      <c r="A11558" s="300" t="s">
        <v>12986</v>
      </c>
      <c r="B11558" s="301" t="s">
        <v>12987</v>
      </c>
      <c r="C11558" s="300" t="s">
        <v>9</v>
      </c>
      <c r="D11558" s="300" t="s">
        <v>9831</v>
      </c>
      <c r="E11558" s="302" t="s">
        <v>12988</v>
      </c>
      <c r="F11558" s="423" t="s">
        <v>12989</v>
      </c>
      <c r="G11558" s="423"/>
      <c r="H11558" s="423">
        <v>4.6164999999999999E-3</v>
      </c>
      <c r="I11558" s="423"/>
      <c r="J11558" s="424">
        <v>4.6699999999999998E-2</v>
      </c>
      <c r="K11558" s="424"/>
      <c r="L11558" s="424"/>
    </row>
    <row r="11559" spans="1:12" ht="36" customHeight="1">
      <c r="A11559" s="300" t="s">
        <v>12986</v>
      </c>
      <c r="B11559" s="301" t="s">
        <v>12990</v>
      </c>
      <c r="C11559" s="300" t="s">
        <v>9</v>
      </c>
      <c r="D11559" s="300" t="s">
        <v>11426</v>
      </c>
      <c r="E11559" s="302" t="s">
        <v>51</v>
      </c>
      <c r="F11559" s="423" t="s">
        <v>12991</v>
      </c>
      <c r="G11559" s="423"/>
      <c r="H11559" s="423">
        <v>2.419E-4</v>
      </c>
      <c r="I11559" s="423"/>
      <c r="J11559" s="424">
        <v>3.2000000000000001E-2</v>
      </c>
      <c r="K11559" s="424"/>
      <c r="L11559" s="424"/>
    </row>
    <row r="11560" spans="1:12" ht="17.100000000000001" customHeight="1">
      <c r="A11560" s="298"/>
      <c r="B11560" s="298"/>
      <c r="C11560" s="298"/>
      <c r="D11560" s="298"/>
      <c r="E11560" s="298"/>
      <c r="F11560" s="298"/>
      <c r="G11560" s="298"/>
      <c r="H11560" s="298"/>
      <c r="I11560" s="298"/>
      <c r="J11560" s="298" t="s">
        <v>12992</v>
      </c>
      <c r="K11560" s="298"/>
      <c r="L11560" s="298" t="s">
        <v>12905</v>
      </c>
    </row>
    <row r="11561" spans="1:12">
      <c r="A11561" s="414" t="s">
        <v>12994</v>
      </c>
      <c r="B11561" s="414"/>
      <c r="C11561" s="414"/>
      <c r="D11561" s="414"/>
      <c r="E11561" s="414"/>
      <c r="F11561" s="414"/>
      <c r="G11561" s="414"/>
      <c r="H11561" s="414"/>
      <c r="I11561" s="294"/>
      <c r="J11561" s="294"/>
      <c r="K11561" s="294"/>
      <c r="L11561" s="294"/>
    </row>
    <row r="11562" spans="1:12" ht="17.100000000000001" customHeight="1">
      <c r="A11562" s="294" t="s">
        <v>12978</v>
      </c>
      <c r="B11562" s="298" t="s">
        <v>12979</v>
      </c>
      <c r="C11562" s="294" t="s">
        <v>12980</v>
      </c>
      <c r="D11562" s="294" t="s">
        <v>12981</v>
      </c>
      <c r="E11562" s="299" t="s">
        <v>12982</v>
      </c>
      <c r="F11562" s="413" t="s">
        <v>12983</v>
      </c>
      <c r="G11562" s="413"/>
      <c r="H11562" s="413" t="s">
        <v>12984</v>
      </c>
      <c r="I11562" s="413"/>
      <c r="J11562" s="413" t="s">
        <v>12985</v>
      </c>
      <c r="K11562" s="413"/>
      <c r="L11562" s="413"/>
    </row>
    <row r="11563" spans="1:12" ht="24" customHeight="1">
      <c r="A11563" s="300" t="s">
        <v>12986</v>
      </c>
      <c r="B11563" s="301" t="s">
        <v>13193</v>
      </c>
      <c r="C11563" s="300" t="s">
        <v>9</v>
      </c>
      <c r="D11563" s="300" t="s">
        <v>7200</v>
      </c>
      <c r="E11563" s="302" t="s">
        <v>27</v>
      </c>
      <c r="F11563" s="423" t="s">
        <v>13194</v>
      </c>
      <c r="G11563" s="423"/>
      <c r="H11563" s="423">
        <v>0.1721374</v>
      </c>
      <c r="I11563" s="423"/>
      <c r="J11563" s="424">
        <v>0.87619999999999998</v>
      </c>
      <c r="K11563" s="424"/>
      <c r="L11563" s="424"/>
    </row>
    <row r="11564" spans="1:12" ht="24" customHeight="1">
      <c r="A11564" s="300" t="s">
        <v>12986</v>
      </c>
      <c r="B11564" s="301" t="s">
        <v>13195</v>
      </c>
      <c r="C11564" s="300" t="s">
        <v>9</v>
      </c>
      <c r="D11564" s="300" t="s">
        <v>8821</v>
      </c>
      <c r="E11564" s="302" t="s">
        <v>27</v>
      </c>
      <c r="F11564" s="423" t="s">
        <v>13196</v>
      </c>
      <c r="G11564" s="423"/>
      <c r="H11564" s="423">
        <v>0.1721374</v>
      </c>
      <c r="I11564" s="423"/>
      <c r="J11564" s="424">
        <v>1.2377</v>
      </c>
      <c r="K11564" s="424"/>
      <c r="L11564" s="424"/>
    </row>
    <row r="11565" spans="1:12" ht="17.100000000000001" customHeight="1">
      <c r="A11565" s="298"/>
      <c r="B11565" s="298"/>
      <c r="C11565" s="298"/>
      <c r="D11565" s="298"/>
      <c r="E11565" s="298"/>
      <c r="F11565" s="298"/>
      <c r="G11565" s="298"/>
      <c r="H11565" s="298"/>
      <c r="I11565" s="298"/>
      <c r="J11565" s="298" t="s">
        <v>12992</v>
      </c>
      <c r="K11565" s="298"/>
      <c r="L11565" s="298" t="s">
        <v>14609</v>
      </c>
    </row>
    <row r="11566" spans="1:12">
      <c r="A11566" s="414" t="s">
        <v>12998</v>
      </c>
      <c r="B11566" s="414"/>
      <c r="C11566" s="414"/>
      <c r="D11566" s="414"/>
      <c r="E11566" s="414"/>
      <c r="F11566" s="414"/>
      <c r="G11566" s="414"/>
      <c r="H11566" s="414"/>
      <c r="I11566" s="294"/>
      <c r="J11566" s="294"/>
      <c r="K11566" s="294"/>
      <c r="L11566" s="294"/>
    </row>
    <row r="11567" spans="1:12" ht="17.100000000000001" customHeight="1">
      <c r="A11567" s="294" t="s">
        <v>12978</v>
      </c>
      <c r="B11567" s="298" t="s">
        <v>12979</v>
      </c>
      <c r="C11567" s="294" t="s">
        <v>12980</v>
      </c>
      <c r="D11567" s="294" t="s">
        <v>12981</v>
      </c>
      <c r="E11567" s="299" t="s">
        <v>12982</v>
      </c>
      <c r="F11567" s="413" t="s">
        <v>12983</v>
      </c>
      <c r="G11567" s="413"/>
      <c r="H11567" s="413" t="s">
        <v>12984</v>
      </c>
      <c r="I11567" s="413"/>
      <c r="J11567" s="413" t="s">
        <v>12985</v>
      </c>
      <c r="K11567" s="413"/>
      <c r="L11567" s="413"/>
    </row>
    <row r="11568" spans="1:12" ht="24" customHeight="1">
      <c r="A11568" s="300" t="s">
        <v>12986</v>
      </c>
      <c r="B11568" s="301" t="s">
        <v>13367</v>
      </c>
      <c r="C11568" s="300" t="s">
        <v>9</v>
      </c>
      <c r="D11568" s="300" t="s">
        <v>7014</v>
      </c>
      <c r="E11568" s="302" t="s">
        <v>51</v>
      </c>
      <c r="F11568" s="423" t="s">
        <v>13368</v>
      </c>
      <c r="G11568" s="423"/>
      <c r="H11568" s="423">
        <v>2</v>
      </c>
      <c r="I11568" s="423"/>
      <c r="J11568" s="424">
        <v>2.8</v>
      </c>
      <c r="K11568" s="424"/>
      <c r="L11568" s="424"/>
    </row>
    <row r="11569" spans="1:12" ht="36" customHeight="1">
      <c r="A11569" s="300" t="s">
        <v>12986</v>
      </c>
      <c r="B11569" s="301" t="s">
        <v>13371</v>
      </c>
      <c r="C11569" s="300" t="s">
        <v>9</v>
      </c>
      <c r="D11569" s="300" t="s">
        <v>10264</v>
      </c>
      <c r="E11569" s="302" t="s">
        <v>51</v>
      </c>
      <c r="F11569" s="423" t="s">
        <v>13372</v>
      </c>
      <c r="G11569" s="423"/>
      <c r="H11569" s="423">
        <v>0.04</v>
      </c>
      <c r="I11569" s="423"/>
      <c r="J11569" s="424">
        <v>0.72</v>
      </c>
      <c r="K11569" s="424"/>
      <c r="L11569" s="424"/>
    </row>
    <row r="11570" spans="1:12" ht="24" customHeight="1">
      <c r="A11570" s="300" t="s">
        <v>12986</v>
      </c>
      <c r="B11570" s="301" t="s">
        <v>15413</v>
      </c>
      <c r="C11570" s="300" t="s">
        <v>9</v>
      </c>
      <c r="D11570" s="300" t="s">
        <v>9455</v>
      </c>
      <c r="E11570" s="302" t="s">
        <v>51</v>
      </c>
      <c r="F11570" s="423" t="s">
        <v>13473</v>
      </c>
      <c r="G11570" s="423"/>
      <c r="H11570" s="423">
        <v>1</v>
      </c>
      <c r="I11570" s="423"/>
      <c r="J11570" s="424">
        <v>5.03</v>
      </c>
      <c r="K11570" s="424"/>
      <c r="L11570" s="424"/>
    </row>
    <row r="11571" spans="1:12" ht="24" customHeight="1">
      <c r="A11571" s="300" t="s">
        <v>12986</v>
      </c>
      <c r="B11571" s="301" t="s">
        <v>13099</v>
      </c>
      <c r="C11571" s="300" t="s">
        <v>9</v>
      </c>
      <c r="D11571" s="300" t="s">
        <v>7224</v>
      </c>
      <c r="E11571" s="302" t="s">
        <v>51</v>
      </c>
      <c r="F11571" s="423" t="s">
        <v>13100</v>
      </c>
      <c r="G11571" s="423"/>
      <c r="H11571" s="423">
        <v>2.3563E-3</v>
      </c>
      <c r="I11571" s="423"/>
      <c r="J11571" s="424">
        <v>2.1700000000000001E-2</v>
      </c>
      <c r="K11571" s="424"/>
      <c r="L11571" s="424"/>
    </row>
    <row r="11572" spans="1:12" ht="24" customHeight="1">
      <c r="A11572" s="300" t="s">
        <v>12986</v>
      </c>
      <c r="B11572" s="301" t="s">
        <v>13101</v>
      </c>
      <c r="C11572" s="300" t="s">
        <v>9</v>
      </c>
      <c r="D11572" s="300" t="s">
        <v>7359</v>
      </c>
      <c r="E11572" s="302" t="s">
        <v>51</v>
      </c>
      <c r="F11572" s="423" t="s">
        <v>13102</v>
      </c>
      <c r="G11572" s="423"/>
      <c r="H11572" s="423">
        <v>7.6100000000000007E-5</v>
      </c>
      <c r="I11572" s="423"/>
      <c r="J11572" s="424">
        <v>9.7999999999999997E-3</v>
      </c>
      <c r="K11572" s="424"/>
      <c r="L11572" s="424"/>
    </row>
    <row r="11573" spans="1:12" ht="24" customHeight="1">
      <c r="A11573" s="300" t="s">
        <v>12986</v>
      </c>
      <c r="B11573" s="301" t="s">
        <v>13103</v>
      </c>
      <c r="C11573" s="300" t="s">
        <v>9</v>
      </c>
      <c r="D11573" s="300" t="s">
        <v>8851</v>
      </c>
      <c r="E11573" s="302" t="s">
        <v>51</v>
      </c>
      <c r="F11573" s="423" t="s">
        <v>13104</v>
      </c>
      <c r="G11573" s="423"/>
      <c r="H11573" s="423">
        <v>6.0900000000000003E-5</v>
      </c>
      <c r="I11573" s="423"/>
      <c r="J11573" s="424">
        <v>1.18E-2</v>
      </c>
      <c r="K11573" s="424"/>
      <c r="L11573" s="424"/>
    </row>
    <row r="11574" spans="1:12" ht="24" customHeight="1">
      <c r="A11574" s="300" t="s">
        <v>12986</v>
      </c>
      <c r="B11574" s="301" t="s">
        <v>13105</v>
      </c>
      <c r="C11574" s="300" t="s">
        <v>9</v>
      </c>
      <c r="D11574" s="300" t="s">
        <v>8852</v>
      </c>
      <c r="E11574" s="302" t="s">
        <v>51</v>
      </c>
      <c r="F11574" s="423" t="s">
        <v>13106</v>
      </c>
      <c r="G11574" s="423"/>
      <c r="H11574" s="423">
        <v>1.2999999999999999E-5</v>
      </c>
      <c r="I11574" s="423"/>
      <c r="J11574" s="424">
        <v>7.1000000000000004E-3</v>
      </c>
      <c r="K11574" s="424"/>
      <c r="L11574" s="424"/>
    </row>
    <row r="11575" spans="1:12" ht="24" customHeight="1">
      <c r="A11575" s="300" t="s">
        <v>12986</v>
      </c>
      <c r="B11575" s="301" t="s">
        <v>13107</v>
      </c>
      <c r="C11575" s="300" t="s">
        <v>9</v>
      </c>
      <c r="D11575" s="300" t="s">
        <v>9000</v>
      </c>
      <c r="E11575" s="302" t="s">
        <v>51</v>
      </c>
      <c r="F11575" s="423" t="s">
        <v>13108</v>
      </c>
      <c r="G11575" s="423"/>
      <c r="H11575" s="423">
        <v>2.6819999999999999E-3</v>
      </c>
      <c r="I11575" s="423"/>
      <c r="J11575" s="424">
        <v>1.8200000000000001E-2</v>
      </c>
      <c r="K11575" s="424"/>
      <c r="L11575" s="424"/>
    </row>
    <row r="11576" spans="1:12" ht="24" customHeight="1">
      <c r="A11576" s="300" t="s">
        <v>12986</v>
      </c>
      <c r="B11576" s="301" t="s">
        <v>13109</v>
      </c>
      <c r="C11576" s="300" t="s">
        <v>9</v>
      </c>
      <c r="D11576" s="300" t="s">
        <v>9574</v>
      </c>
      <c r="E11576" s="302" t="s">
        <v>51</v>
      </c>
      <c r="F11576" s="423" t="s">
        <v>13110</v>
      </c>
      <c r="G11576" s="423"/>
      <c r="H11576" s="423">
        <v>8.5050000000000002E-4</v>
      </c>
      <c r="I11576" s="423"/>
      <c r="J11576" s="424">
        <v>7.4999999999999997E-3</v>
      </c>
      <c r="K11576" s="424"/>
      <c r="L11576" s="424"/>
    </row>
    <row r="11577" spans="1:12" ht="24" customHeight="1">
      <c r="A11577" s="300" t="s">
        <v>12986</v>
      </c>
      <c r="B11577" s="301" t="s">
        <v>13111</v>
      </c>
      <c r="C11577" s="300" t="s">
        <v>9</v>
      </c>
      <c r="D11577" s="300" t="s">
        <v>10714</v>
      </c>
      <c r="E11577" s="302" t="s">
        <v>93</v>
      </c>
      <c r="F11577" s="423" t="s">
        <v>13112</v>
      </c>
      <c r="G11577" s="423"/>
      <c r="H11577" s="423">
        <v>4.4710000000000003E-4</v>
      </c>
      <c r="I11577" s="423"/>
      <c r="J11577" s="424">
        <v>6.7999999999999996E-3</v>
      </c>
      <c r="K11577" s="424"/>
      <c r="L11577" s="424"/>
    </row>
    <row r="11578" spans="1:12" ht="24" customHeight="1">
      <c r="A11578" s="300" t="s">
        <v>12986</v>
      </c>
      <c r="B11578" s="301" t="s">
        <v>13113</v>
      </c>
      <c r="C11578" s="300" t="s">
        <v>9</v>
      </c>
      <c r="D11578" s="300" t="s">
        <v>10809</v>
      </c>
      <c r="E11578" s="302" t="s">
        <v>51</v>
      </c>
      <c r="F11578" s="423" t="s">
        <v>13114</v>
      </c>
      <c r="G11578" s="423"/>
      <c r="H11578" s="423">
        <v>4.4710000000000003E-4</v>
      </c>
      <c r="I11578" s="423"/>
      <c r="J11578" s="424">
        <v>5.4000000000000003E-3</v>
      </c>
      <c r="K11578" s="424"/>
      <c r="L11578" s="424"/>
    </row>
    <row r="11579" spans="1:12" ht="24" customHeight="1">
      <c r="A11579" s="300" t="s">
        <v>12986</v>
      </c>
      <c r="B11579" s="301" t="s">
        <v>13115</v>
      </c>
      <c r="C11579" s="300" t="s">
        <v>9</v>
      </c>
      <c r="D11579" s="300" t="s">
        <v>10810</v>
      </c>
      <c r="E11579" s="302" t="s">
        <v>51</v>
      </c>
      <c r="F11579" s="423" t="s">
        <v>13116</v>
      </c>
      <c r="G11579" s="423"/>
      <c r="H11579" s="423">
        <v>4.4710000000000003E-4</v>
      </c>
      <c r="I11579" s="423"/>
      <c r="J11579" s="424">
        <v>1.1900000000000001E-2</v>
      </c>
      <c r="K11579" s="424"/>
      <c r="L11579" s="424"/>
    </row>
    <row r="11580" spans="1:12" ht="24" customHeight="1">
      <c r="A11580" s="300" t="s">
        <v>12986</v>
      </c>
      <c r="B11580" s="301" t="s">
        <v>13117</v>
      </c>
      <c r="C11580" s="300" t="s">
        <v>9</v>
      </c>
      <c r="D11580" s="300" t="s">
        <v>10837</v>
      </c>
      <c r="E11580" s="302" t="s">
        <v>51</v>
      </c>
      <c r="F11580" s="423" t="s">
        <v>13118</v>
      </c>
      <c r="G11580" s="423"/>
      <c r="H11580" s="423">
        <v>1.52E-5</v>
      </c>
      <c r="I11580" s="423"/>
      <c r="J11580" s="424">
        <v>6.7999999999999996E-3</v>
      </c>
      <c r="K11580" s="424"/>
      <c r="L11580" s="424"/>
    </row>
    <row r="11581" spans="1:12" ht="24" customHeight="1">
      <c r="A11581" s="300" t="s">
        <v>12986</v>
      </c>
      <c r="B11581" s="301" t="s">
        <v>13003</v>
      </c>
      <c r="C11581" s="300" t="s">
        <v>9</v>
      </c>
      <c r="D11581" s="300" t="s">
        <v>7216</v>
      </c>
      <c r="E11581" s="302" t="s">
        <v>51</v>
      </c>
      <c r="F11581" s="423" t="s">
        <v>13004</v>
      </c>
      <c r="G11581" s="423"/>
      <c r="H11581" s="423">
        <v>8.9519999999999997E-4</v>
      </c>
      <c r="I11581" s="423"/>
      <c r="J11581" s="424">
        <v>2.9899999999999999E-2</v>
      </c>
      <c r="K11581" s="424"/>
      <c r="L11581" s="424"/>
    </row>
    <row r="11582" spans="1:12" ht="24" customHeight="1">
      <c r="A11582" s="300" t="s">
        <v>12986</v>
      </c>
      <c r="B11582" s="301" t="s">
        <v>13005</v>
      </c>
      <c r="C11582" s="300" t="s">
        <v>9</v>
      </c>
      <c r="D11582" s="300" t="s">
        <v>7393</v>
      </c>
      <c r="E11582" s="302" t="s">
        <v>12988</v>
      </c>
      <c r="F11582" s="423" t="s">
        <v>13006</v>
      </c>
      <c r="G11582" s="423"/>
      <c r="H11582" s="423">
        <v>5.3859999999999997E-4</v>
      </c>
      <c r="I11582" s="423"/>
      <c r="J11582" s="424">
        <v>2.9100000000000001E-2</v>
      </c>
      <c r="K11582" s="424"/>
      <c r="L11582" s="424"/>
    </row>
    <row r="11583" spans="1:12" ht="24" customHeight="1">
      <c r="A11583" s="300" t="s">
        <v>12986</v>
      </c>
      <c r="B11583" s="301" t="s">
        <v>13007</v>
      </c>
      <c r="C11583" s="300" t="s">
        <v>9</v>
      </c>
      <c r="D11583" s="300" t="s">
        <v>10619</v>
      </c>
      <c r="E11583" s="302" t="s">
        <v>51</v>
      </c>
      <c r="F11583" s="423" t="s">
        <v>13008</v>
      </c>
      <c r="G11583" s="423"/>
      <c r="H11583" s="423">
        <v>4.1780000000000002E-4</v>
      </c>
      <c r="I11583" s="423"/>
      <c r="J11583" s="424">
        <v>7.9899999999999999E-2</v>
      </c>
      <c r="K11583" s="424"/>
      <c r="L11583" s="424"/>
    </row>
    <row r="11584" spans="1:12" ht="24" customHeight="1">
      <c r="A11584" s="300" t="s">
        <v>12986</v>
      </c>
      <c r="B11584" s="301" t="s">
        <v>13009</v>
      </c>
      <c r="C11584" s="300" t="s">
        <v>9</v>
      </c>
      <c r="D11584" s="300" t="s">
        <v>10769</v>
      </c>
      <c r="E11584" s="302" t="s">
        <v>51</v>
      </c>
      <c r="F11584" s="423" t="s">
        <v>13010</v>
      </c>
      <c r="G11584" s="423"/>
      <c r="H11584" s="423">
        <v>3.7556600000000002E-2</v>
      </c>
      <c r="I11584" s="423"/>
      <c r="J11584" s="424">
        <v>4.7300000000000002E-2</v>
      </c>
      <c r="K11584" s="424"/>
      <c r="L11584" s="424"/>
    </row>
    <row r="11585" spans="1:12" ht="24" customHeight="1">
      <c r="A11585" s="300" t="s">
        <v>12986</v>
      </c>
      <c r="B11585" s="301" t="s">
        <v>13011</v>
      </c>
      <c r="C11585" s="300" t="s">
        <v>9</v>
      </c>
      <c r="D11585" s="300" t="s">
        <v>10929</v>
      </c>
      <c r="E11585" s="302" t="s">
        <v>51</v>
      </c>
      <c r="F11585" s="423" t="s">
        <v>13012</v>
      </c>
      <c r="G11585" s="423"/>
      <c r="H11585" s="423">
        <v>3.6210000000000002E-4</v>
      </c>
      <c r="I11585" s="423"/>
      <c r="J11585" s="424">
        <v>5.45E-2</v>
      </c>
      <c r="K11585" s="424"/>
      <c r="L11585" s="424"/>
    </row>
    <row r="11586" spans="1:12" ht="17.100000000000001" customHeight="1">
      <c r="A11586" s="298"/>
      <c r="B11586" s="298"/>
      <c r="C11586" s="298"/>
      <c r="D11586" s="298"/>
      <c r="E11586" s="298"/>
      <c r="F11586" s="298"/>
      <c r="G11586" s="298"/>
      <c r="H11586" s="298"/>
      <c r="I11586" s="298"/>
      <c r="J11586" s="298" t="s">
        <v>12992</v>
      </c>
      <c r="K11586" s="298"/>
      <c r="L11586" s="298" t="s">
        <v>13255</v>
      </c>
    </row>
    <row r="11587" spans="1:12">
      <c r="A11587" s="414" t="s">
        <v>13056</v>
      </c>
      <c r="B11587" s="414"/>
      <c r="C11587" s="414"/>
      <c r="D11587" s="414"/>
      <c r="E11587" s="414"/>
      <c r="F11587" s="414"/>
      <c r="G11587" s="414"/>
      <c r="H11587" s="414"/>
      <c r="I11587" s="294"/>
      <c r="J11587" s="294"/>
      <c r="K11587" s="294"/>
      <c r="L11587" s="294"/>
    </row>
    <row r="11588" spans="1:12" ht="17.100000000000001" customHeight="1">
      <c r="A11588" s="294" t="s">
        <v>12978</v>
      </c>
      <c r="B11588" s="298" t="s">
        <v>12979</v>
      </c>
      <c r="C11588" s="294" t="s">
        <v>12980</v>
      </c>
      <c r="D11588" s="294" t="s">
        <v>12981</v>
      </c>
      <c r="E11588" s="299" t="s">
        <v>12982</v>
      </c>
      <c r="F11588" s="413" t="s">
        <v>12983</v>
      </c>
      <c r="G11588" s="413"/>
      <c r="H11588" s="413" t="s">
        <v>12984</v>
      </c>
      <c r="I11588" s="413"/>
      <c r="J11588" s="413" t="s">
        <v>12985</v>
      </c>
      <c r="K11588" s="413"/>
      <c r="L11588" s="413"/>
    </row>
    <row r="11589" spans="1:12" ht="24" customHeight="1">
      <c r="A11589" s="300" t="s">
        <v>12986</v>
      </c>
      <c r="B11589" s="301" t="s">
        <v>13057</v>
      </c>
      <c r="C11589" s="300" t="s">
        <v>9</v>
      </c>
      <c r="D11589" s="300" t="s">
        <v>12549</v>
      </c>
      <c r="E11589" s="302" t="s">
        <v>27</v>
      </c>
      <c r="F11589" s="423" t="s">
        <v>12948</v>
      </c>
      <c r="G11589" s="423"/>
      <c r="H11589" s="423">
        <v>0.33601530000000002</v>
      </c>
      <c r="I11589" s="423"/>
      <c r="J11589" s="424">
        <v>0.21840000000000001</v>
      </c>
      <c r="K11589" s="424"/>
      <c r="L11589" s="424"/>
    </row>
    <row r="11590" spans="1:12" ht="17.100000000000001" customHeight="1">
      <c r="A11590" s="298"/>
      <c r="B11590" s="298"/>
      <c r="C11590" s="298"/>
      <c r="D11590" s="298"/>
      <c r="E11590" s="298"/>
      <c r="F11590" s="298"/>
      <c r="G11590" s="298"/>
      <c r="H11590" s="298"/>
      <c r="I11590" s="298"/>
      <c r="J11590" s="298" t="s">
        <v>12992</v>
      </c>
      <c r="K11590" s="298"/>
      <c r="L11590" s="298" t="s">
        <v>12943</v>
      </c>
    </row>
    <row r="11591" spans="1:12">
      <c r="A11591" s="414" t="s">
        <v>13058</v>
      </c>
      <c r="B11591" s="414"/>
      <c r="C11591" s="414"/>
      <c r="D11591" s="414"/>
      <c r="E11591" s="414"/>
      <c r="F11591" s="414"/>
      <c r="G11591" s="414"/>
      <c r="H11591" s="414"/>
      <c r="I11591" s="294"/>
      <c r="J11591" s="294"/>
      <c r="K11591" s="294"/>
      <c r="L11591" s="294"/>
    </row>
    <row r="11592" spans="1:12" ht="17.100000000000001" customHeight="1">
      <c r="A11592" s="294" t="s">
        <v>12978</v>
      </c>
      <c r="B11592" s="298" t="s">
        <v>12979</v>
      </c>
      <c r="C11592" s="294" t="s">
        <v>12980</v>
      </c>
      <c r="D11592" s="294" t="s">
        <v>12981</v>
      </c>
      <c r="E11592" s="299" t="s">
        <v>12982</v>
      </c>
      <c r="F11592" s="413" t="s">
        <v>12983</v>
      </c>
      <c r="G11592" s="413"/>
      <c r="H11592" s="413" t="s">
        <v>12984</v>
      </c>
      <c r="I11592" s="413"/>
      <c r="J11592" s="413" t="s">
        <v>12985</v>
      </c>
      <c r="K11592" s="413"/>
      <c r="L11592" s="413"/>
    </row>
    <row r="11593" spans="1:12" ht="24" customHeight="1">
      <c r="A11593" s="300" t="s">
        <v>12986</v>
      </c>
      <c r="B11593" s="301" t="s">
        <v>13059</v>
      </c>
      <c r="C11593" s="300" t="s">
        <v>9</v>
      </c>
      <c r="D11593" s="300" t="s">
        <v>12535</v>
      </c>
      <c r="E11593" s="302" t="s">
        <v>27</v>
      </c>
      <c r="F11593" s="423" t="s">
        <v>12936</v>
      </c>
      <c r="G11593" s="423"/>
      <c r="H11593" s="423">
        <v>0.33601530000000002</v>
      </c>
      <c r="I11593" s="423"/>
      <c r="J11593" s="424">
        <v>1.6799999999999999E-2</v>
      </c>
      <c r="K11593" s="424"/>
      <c r="L11593" s="424"/>
    </row>
    <row r="11594" spans="1:12" ht="17.100000000000001" customHeight="1">
      <c r="A11594" s="298"/>
      <c r="B11594" s="298"/>
      <c r="C11594" s="298"/>
      <c r="D11594" s="298"/>
      <c r="E11594" s="298"/>
      <c r="F11594" s="298"/>
      <c r="G11594" s="298"/>
      <c r="H11594" s="298"/>
      <c r="I11594" s="298"/>
      <c r="J11594" s="298" t="s">
        <v>12992</v>
      </c>
      <c r="K11594" s="298"/>
      <c r="L11594" s="298" t="s">
        <v>12909</v>
      </c>
    </row>
    <row r="11595" spans="1:12">
      <c r="A11595" s="414" t="s">
        <v>13060</v>
      </c>
      <c r="B11595" s="414"/>
      <c r="C11595" s="414"/>
      <c r="D11595" s="414"/>
      <c r="E11595" s="414"/>
      <c r="F11595" s="414"/>
      <c r="G11595" s="414"/>
      <c r="H11595" s="414"/>
      <c r="I11595" s="294"/>
      <c r="J11595" s="294"/>
      <c r="K11595" s="294"/>
      <c r="L11595" s="294"/>
    </row>
    <row r="11596" spans="1:12" ht="17.100000000000001" customHeight="1">
      <c r="A11596" s="294" t="s">
        <v>12978</v>
      </c>
      <c r="B11596" s="298" t="s">
        <v>12979</v>
      </c>
      <c r="C11596" s="294" t="s">
        <v>12980</v>
      </c>
      <c r="D11596" s="294" t="s">
        <v>12981</v>
      </c>
      <c r="E11596" s="299" t="s">
        <v>12982</v>
      </c>
      <c r="F11596" s="413" t="s">
        <v>12983</v>
      </c>
      <c r="G11596" s="413"/>
      <c r="H11596" s="413" t="s">
        <v>12984</v>
      </c>
      <c r="I11596" s="413"/>
      <c r="J11596" s="413" t="s">
        <v>12985</v>
      </c>
      <c r="K11596" s="413"/>
      <c r="L11596" s="413"/>
    </row>
    <row r="11597" spans="1:12" ht="24" customHeight="1">
      <c r="A11597" s="300" t="s">
        <v>12986</v>
      </c>
      <c r="B11597" s="301" t="s">
        <v>13061</v>
      </c>
      <c r="C11597" s="300" t="s">
        <v>9</v>
      </c>
      <c r="D11597" s="300" t="s">
        <v>12522</v>
      </c>
      <c r="E11597" s="302" t="s">
        <v>27</v>
      </c>
      <c r="F11597" s="423" t="s">
        <v>12964</v>
      </c>
      <c r="G11597" s="423"/>
      <c r="H11597" s="423">
        <v>0.33601530000000002</v>
      </c>
      <c r="I11597" s="423"/>
      <c r="J11597" s="424">
        <v>0.85009999999999997</v>
      </c>
      <c r="K11597" s="424"/>
      <c r="L11597" s="424"/>
    </row>
    <row r="11598" spans="1:12" ht="24" customHeight="1">
      <c r="A11598" s="300" t="s">
        <v>12986</v>
      </c>
      <c r="B11598" s="301" t="s">
        <v>13062</v>
      </c>
      <c r="C11598" s="300" t="s">
        <v>9</v>
      </c>
      <c r="D11598" s="300" t="s">
        <v>12527</v>
      </c>
      <c r="E11598" s="302" t="s">
        <v>27</v>
      </c>
      <c r="F11598" s="423" t="s">
        <v>13063</v>
      </c>
      <c r="G11598" s="423"/>
      <c r="H11598" s="423">
        <v>0.33601530000000002</v>
      </c>
      <c r="I11598" s="423"/>
      <c r="J11598" s="424">
        <v>0.1142</v>
      </c>
      <c r="K11598" s="424"/>
      <c r="L11598" s="424"/>
    </row>
    <row r="11599" spans="1:12" ht="17.100000000000001" customHeight="1">
      <c r="A11599" s="298"/>
      <c r="B11599" s="298"/>
      <c r="C11599" s="298"/>
      <c r="D11599" s="298"/>
      <c r="E11599" s="298"/>
      <c r="F11599" s="298"/>
      <c r="G11599" s="298"/>
      <c r="H11599" s="298"/>
      <c r="I11599" s="298"/>
      <c r="J11599" s="298" t="s">
        <v>12992</v>
      </c>
      <c r="K11599" s="298"/>
      <c r="L11599" s="298" t="s">
        <v>13906</v>
      </c>
    </row>
    <row r="11600" spans="1:12" ht="17.100000000000001" customHeight="1">
      <c r="A11600" s="294" t="s">
        <v>13014</v>
      </c>
      <c r="B11600" s="294"/>
      <c r="C11600" s="294"/>
      <c r="D11600" s="294"/>
      <c r="E11600" s="294"/>
      <c r="F11600" s="294"/>
      <c r="G11600" s="294"/>
      <c r="H11600" s="294"/>
      <c r="I11600" s="294"/>
      <c r="J11600" s="294"/>
      <c r="K11600" s="294"/>
      <c r="L11600" s="294"/>
    </row>
    <row r="11601" spans="1:12" ht="17.100000000000001" customHeight="1">
      <c r="A11601" s="298"/>
      <c r="B11601" s="298"/>
      <c r="C11601" s="298"/>
      <c r="D11601" s="298"/>
      <c r="E11601" s="298"/>
      <c r="F11601" s="298"/>
      <c r="G11601" s="298"/>
      <c r="H11601" s="298"/>
      <c r="I11601" s="298"/>
      <c r="J11601" s="298" t="s">
        <v>13015</v>
      </c>
      <c r="K11601" s="298"/>
      <c r="L11601" s="298" t="s">
        <v>14716</v>
      </c>
    </row>
    <row r="11602" spans="1:12" ht="17.100000000000001" customHeight="1">
      <c r="A11602" s="298"/>
      <c r="B11602" s="298"/>
      <c r="C11602" s="298"/>
      <c r="D11602" s="298"/>
      <c r="E11602" s="298"/>
      <c r="F11602" s="298"/>
      <c r="G11602" s="298"/>
      <c r="H11602" s="298"/>
      <c r="I11602" s="298"/>
      <c r="J11602" s="298" t="s">
        <v>13017</v>
      </c>
      <c r="K11602" s="298" t="s">
        <v>13018</v>
      </c>
      <c r="L11602" s="298" t="s">
        <v>15414</v>
      </c>
    </row>
    <row r="11603" spans="1:12" ht="17.100000000000001" customHeight="1">
      <c r="A11603" s="298"/>
      <c r="B11603" s="298"/>
      <c r="C11603" s="298"/>
      <c r="D11603" s="298"/>
      <c r="E11603" s="298"/>
      <c r="F11603" s="298"/>
      <c r="G11603" s="298"/>
      <c r="H11603" s="298"/>
      <c r="I11603" s="298"/>
      <c r="J11603" s="298" t="s">
        <v>13020</v>
      </c>
      <c r="K11603" s="298"/>
      <c r="L11603" s="298" t="s">
        <v>14526</v>
      </c>
    </row>
    <row r="11604" spans="1:12" ht="17.100000000000001" customHeight="1">
      <c r="A11604" s="298"/>
      <c r="B11604" s="298"/>
      <c r="C11604" s="298"/>
      <c r="D11604" s="298"/>
      <c r="E11604" s="298"/>
      <c r="F11604" s="298"/>
      <c r="G11604" s="298"/>
      <c r="H11604" s="298"/>
      <c r="I11604" s="298"/>
      <c r="J11604" s="298" t="s">
        <v>13022</v>
      </c>
      <c r="K11604" s="298" t="s">
        <v>12974</v>
      </c>
      <c r="L11604" s="298" t="s">
        <v>14527</v>
      </c>
    </row>
    <row r="11605" spans="1:12" ht="17.100000000000001" customHeight="1">
      <c r="A11605" s="298"/>
      <c r="B11605" s="298"/>
      <c r="C11605" s="298"/>
      <c r="D11605" s="298"/>
      <c r="E11605" s="298"/>
      <c r="F11605" s="298"/>
      <c r="G11605" s="298"/>
      <c r="H11605" s="298"/>
      <c r="I11605" s="298"/>
      <c r="J11605" s="298" t="s">
        <v>13024</v>
      </c>
      <c r="K11605" s="298"/>
      <c r="L11605" s="298" t="s">
        <v>14528</v>
      </c>
    </row>
    <row r="11606" spans="1:12" ht="30" customHeight="1">
      <c r="A11606" s="299"/>
      <c r="B11606" s="299"/>
      <c r="C11606" s="299"/>
      <c r="D11606" s="299"/>
      <c r="E11606" s="299"/>
      <c r="F11606" s="299"/>
      <c r="G11606" s="299"/>
      <c r="H11606" s="299"/>
      <c r="I11606" s="299"/>
      <c r="J11606" s="299"/>
      <c r="K11606" s="299"/>
      <c r="L11606" s="299"/>
    </row>
    <row r="11607" spans="1:12" ht="48" customHeight="1">
      <c r="A11607" s="295" t="s">
        <v>15415</v>
      </c>
      <c r="B11607" s="296" t="s">
        <v>15416</v>
      </c>
      <c r="C11607" s="295" t="s">
        <v>9</v>
      </c>
      <c r="D11607" s="295" t="s">
        <v>2621</v>
      </c>
      <c r="E11607" s="297" t="s">
        <v>51</v>
      </c>
      <c r="F11607" s="296"/>
      <c r="G11607" s="296"/>
      <c r="H11607" s="296"/>
      <c r="I11607" s="296"/>
      <c r="J11607" s="296"/>
      <c r="K11607" s="296"/>
      <c r="L11607" s="296"/>
    </row>
    <row r="11608" spans="1:12">
      <c r="A11608" s="414" t="s">
        <v>12977</v>
      </c>
      <c r="B11608" s="414"/>
      <c r="C11608" s="414"/>
      <c r="D11608" s="414"/>
      <c r="E11608" s="414"/>
      <c r="F11608" s="414"/>
      <c r="G11608" s="414"/>
      <c r="H11608" s="414"/>
      <c r="I11608" s="294"/>
      <c r="J11608" s="294"/>
      <c r="K11608" s="294"/>
      <c r="L11608" s="294"/>
    </row>
    <row r="11609" spans="1:12" ht="17.100000000000001" customHeight="1">
      <c r="A11609" s="294" t="s">
        <v>12978</v>
      </c>
      <c r="B11609" s="298" t="s">
        <v>12979</v>
      </c>
      <c r="C11609" s="294" t="s">
        <v>12980</v>
      </c>
      <c r="D11609" s="294" t="s">
        <v>12981</v>
      </c>
      <c r="E11609" s="299" t="s">
        <v>12982</v>
      </c>
      <c r="F11609" s="413" t="s">
        <v>12983</v>
      </c>
      <c r="G11609" s="413"/>
      <c r="H11609" s="413" t="s">
        <v>12984</v>
      </c>
      <c r="I11609" s="413"/>
      <c r="J11609" s="413" t="s">
        <v>12985</v>
      </c>
      <c r="K11609" s="413"/>
      <c r="L11609" s="413"/>
    </row>
    <row r="11610" spans="1:12" ht="24" customHeight="1">
      <c r="A11610" s="300" t="s">
        <v>12986</v>
      </c>
      <c r="B11610" s="301" t="s">
        <v>13085</v>
      </c>
      <c r="C11610" s="300" t="s">
        <v>9</v>
      </c>
      <c r="D11610" s="300" t="s">
        <v>7909</v>
      </c>
      <c r="E11610" s="302" t="s">
        <v>51</v>
      </c>
      <c r="F11610" s="423" t="s">
        <v>13086</v>
      </c>
      <c r="G11610" s="423"/>
      <c r="H11610" s="423">
        <v>8.1299999999999997E-5</v>
      </c>
      <c r="I11610" s="423"/>
      <c r="J11610" s="424">
        <v>8.5000000000000006E-3</v>
      </c>
      <c r="K11610" s="424"/>
      <c r="L11610" s="424"/>
    </row>
    <row r="11611" spans="1:12" ht="24" customHeight="1">
      <c r="A11611" s="300" t="s">
        <v>12986</v>
      </c>
      <c r="B11611" s="301" t="s">
        <v>13087</v>
      </c>
      <c r="C11611" s="300" t="s">
        <v>9</v>
      </c>
      <c r="D11611" s="300" t="s">
        <v>8873</v>
      </c>
      <c r="E11611" s="302" t="s">
        <v>51</v>
      </c>
      <c r="F11611" s="423" t="s">
        <v>13088</v>
      </c>
      <c r="G11611" s="423"/>
      <c r="H11611" s="423">
        <v>7.7999999999999999E-6</v>
      </c>
      <c r="I11611" s="423"/>
      <c r="J11611" s="424">
        <v>6.7999999999999996E-3</v>
      </c>
      <c r="K11611" s="424"/>
      <c r="L11611" s="424"/>
    </row>
    <row r="11612" spans="1:12" ht="48" customHeight="1">
      <c r="A11612" s="300" t="s">
        <v>12986</v>
      </c>
      <c r="B11612" s="301" t="s">
        <v>13089</v>
      </c>
      <c r="C11612" s="300" t="s">
        <v>9</v>
      </c>
      <c r="D11612" s="300" t="s">
        <v>9227</v>
      </c>
      <c r="E11612" s="302" t="s">
        <v>51</v>
      </c>
      <c r="F11612" s="423" t="s">
        <v>13090</v>
      </c>
      <c r="G11612" s="423"/>
      <c r="H11612" s="423">
        <v>5.4999999999999999E-6</v>
      </c>
      <c r="I11612" s="423"/>
      <c r="J11612" s="424">
        <v>7.4000000000000003E-3</v>
      </c>
      <c r="K11612" s="424"/>
      <c r="L11612" s="424"/>
    </row>
    <row r="11613" spans="1:12" ht="24" customHeight="1">
      <c r="A11613" s="300" t="s">
        <v>12986</v>
      </c>
      <c r="B11613" s="301" t="s">
        <v>13091</v>
      </c>
      <c r="C11613" s="300" t="s">
        <v>9</v>
      </c>
      <c r="D11613" s="300" t="s">
        <v>9580</v>
      </c>
      <c r="E11613" s="302" t="s">
        <v>51</v>
      </c>
      <c r="F11613" s="423" t="s">
        <v>13092</v>
      </c>
      <c r="G11613" s="423"/>
      <c r="H11613" s="423">
        <v>5.3000000000000001E-6</v>
      </c>
      <c r="I11613" s="423"/>
      <c r="J11613" s="424">
        <v>4.7999999999999996E-3</v>
      </c>
      <c r="K11613" s="424"/>
      <c r="L11613" s="424"/>
    </row>
    <row r="11614" spans="1:12" ht="24" customHeight="1">
      <c r="A11614" s="300" t="s">
        <v>12986</v>
      </c>
      <c r="B11614" s="301" t="s">
        <v>12987</v>
      </c>
      <c r="C11614" s="300" t="s">
        <v>9</v>
      </c>
      <c r="D11614" s="300" t="s">
        <v>9831</v>
      </c>
      <c r="E11614" s="302" t="s">
        <v>12988</v>
      </c>
      <c r="F11614" s="423" t="s">
        <v>12989</v>
      </c>
      <c r="G11614" s="423"/>
      <c r="H11614" s="423">
        <v>1.8799000000000001E-3</v>
      </c>
      <c r="I11614" s="423"/>
      <c r="J11614" s="424">
        <v>1.9E-2</v>
      </c>
      <c r="K11614" s="424"/>
      <c r="L11614" s="424"/>
    </row>
    <row r="11615" spans="1:12" ht="36" customHeight="1">
      <c r="A11615" s="300" t="s">
        <v>12986</v>
      </c>
      <c r="B11615" s="301" t="s">
        <v>12990</v>
      </c>
      <c r="C11615" s="300" t="s">
        <v>9</v>
      </c>
      <c r="D11615" s="300" t="s">
        <v>11426</v>
      </c>
      <c r="E11615" s="302" t="s">
        <v>51</v>
      </c>
      <c r="F11615" s="423" t="s">
        <v>12991</v>
      </c>
      <c r="G11615" s="423"/>
      <c r="H11615" s="423">
        <v>9.8499999999999995E-5</v>
      </c>
      <c r="I11615" s="423"/>
      <c r="J11615" s="424">
        <v>1.2999999999999999E-2</v>
      </c>
      <c r="K11615" s="424"/>
      <c r="L11615" s="424"/>
    </row>
    <row r="11616" spans="1:12" ht="17.100000000000001" customHeight="1">
      <c r="A11616" s="298"/>
      <c r="B11616" s="298"/>
      <c r="C11616" s="298"/>
      <c r="D11616" s="298"/>
      <c r="E11616" s="298"/>
      <c r="F11616" s="298"/>
      <c r="G11616" s="298"/>
      <c r="H11616" s="298"/>
      <c r="I11616" s="298"/>
      <c r="J11616" s="298" t="s">
        <v>12992</v>
      </c>
      <c r="K11616" s="298"/>
      <c r="L11616" s="298" t="s">
        <v>12960</v>
      </c>
    </row>
    <row r="11617" spans="1:12">
      <c r="A11617" s="414" t="s">
        <v>12994</v>
      </c>
      <c r="B11617" s="414"/>
      <c r="C11617" s="414"/>
      <c r="D11617" s="414"/>
      <c r="E11617" s="414"/>
      <c r="F11617" s="414"/>
      <c r="G11617" s="414"/>
      <c r="H11617" s="414"/>
      <c r="I11617" s="294"/>
      <c r="J11617" s="294"/>
      <c r="K11617" s="294"/>
      <c r="L11617" s="294"/>
    </row>
    <row r="11618" spans="1:12" ht="17.100000000000001" customHeight="1">
      <c r="A11618" s="294" t="s">
        <v>12978</v>
      </c>
      <c r="B11618" s="298" t="s">
        <v>12979</v>
      </c>
      <c r="C11618" s="294" t="s">
        <v>12980</v>
      </c>
      <c r="D11618" s="294" t="s">
        <v>12981</v>
      </c>
      <c r="E11618" s="299" t="s">
        <v>12982</v>
      </c>
      <c r="F11618" s="413" t="s">
        <v>12983</v>
      </c>
      <c r="G11618" s="413"/>
      <c r="H11618" s="413" t="s">
        <v>12984</v>
      </c>
      <c r="I11618" s="413"/>
      <c r="J11618" s="413" t="s">
        <v>12985</v>
      </c>
      <c r="K11618" s="413"/>
      <c r="L11618" s="413"/>
    </row>
    <row r="11619" spans="1:12" ht="24" customHeight="1">
      <c r="A11619" s="300" t="s">
        <v>12986</v>
      </c>
      <c r="B11619" s="301" t="s">
        <v>13193</v>
      </c>
      <c r="C11619" s="300" t="s">
        <v>9</v>
      </c>
      <c r="D11619" s="300" t="s">
        <v>7200</v>
      </c>
      <c r="E11619" s="302" t="s">
        <v>27</v>
      </c>
      <c r="F11619" s="423" t="s">
        <v>13194</v>
      </c>
      <c r="G11619" s="423"/>
      <c r="H11619" s="423">
        <v>7.0777300000000001E-2</v>
      </c>
      <c r="I11619" s="423"/>
      <c r="J11619" s="424">
        <v>0.36030000000000001</v>
      </c>
      <c r="K11619" s="424"/>
      <c r="L11619" s="424"/>
    </row>
    <row r="11620" spans="1:12" ht="24" customHeight="1">
      <c r="A11620" s="300" t="s">
        <v>12986</v>
      </c>
      <c r="B11620" s="301" t="s">
        <v>13195</v>
      </c>
      <c r="C11620" s="300" t="s">
        <v>9</v>
      </c>
      <c r="D11620" s="300" t="s">
        <v>8821</v>
      </c>
      <c r="E11620" s="302" t="s">
        <v>27</v>
      </c>
      <c r="F11620" s="423" t="s">
        <v>13196</v>
      </c>
      <c r="G11620" s="423"/>
      <c r="H11620" s="423">
        <v>7.0777300000000001E-2</v>
      </c>
      <c r="I11620" s="423"/>
      <c r="J11620" s="424">
        <v>0.50890000000000002</v>
      </c>
      <c r="K11620" s="424"/>
      <c r="L11620" s="424"/>
    </row>
    <row r="11621" spans="1:12" ht="17.100000000000001" customHeight="1">
      <c r="A11621" s="298"/>
      <c r="B11621" s="298"/>
      <c r="C11621" s="298"/>
      <c r="D11621" s="298"/>
      <c r="E11621" s="298"/>
      <c r="F11621" s="298"/>
      <c r="G11621" s="298"/>
      <c r="H11621" s="298"/>
      <c r="I11621" s="298"/>
      <c r="J11621" s="298" t="s">
        <v>12992</v>
      </c>
      <c r="K11621" s="298"/>
      <c r="L11621" s="298" t="s">
        <v>14004</v>
      </c>
    </row>
    <row r="11622" spans="1:12">
      <c r="A11622" s="414" t="s">
        <v>12998</v>
      </c>
      <c r="B11622" s="414"/>
      <c r="C11622" s="414"/>
      <c r="D11622" s="414"/>
      <c r="E11622" s="414"/>
      <c r="F11622" s="414"/>
      <c r="G11622" s="414"/>
      <c r="H11622" s="414"/>
      <c r="I11622" s="294"/>
      <c r="J11622" s="294"/>
      <c r="K11622" s="294"/>
      <c r="L11622" s="294"/>
    </row>
    <row r="11623" spans="1:12" ht="17.100000000000001" customHeight="1">
      <c r="A11623" s="294" t="s">
        <v>12978</v>
      </c>
      <c r="B11623" s="298" t="s">
        <v>12979</v>
      </c>
      <c r="C11623" s="294" t="s">
        <v>12980</v>
      </c>
      <c r="D11623" s="294" t="s">
        <v>12981</v>
      </c>
      <c r="E11623" s="299" t="s">
        <v>12982</v>
      </c>
      <c r="F11623" s="413" t="s">
        <v>12983</v>
      </c>
      <c r="G11623" s="413"/>
      <c r="H11623" s="413" t="s">
        <v>12984</v>
      </c>
      <c r="I11623" s="413"/>
      <c r="J11623" s="413" t="s">
        <v>12985</v>
      </c>
      <c r="K11623" s="413"/>
      <c r="L11623" s="413"/>
    </row>
    <row r="11624" spans="1:12" ht="24" customHeight="1">
      <c r="A11624" s="300" t="s">
        <v>12986</v>
      </c>
      <c r="B11624" s="301" t="s">
        <v>13356</v>
      </c>
      <c r="C11624" s="300" t="s">
        <v>9</v>
      </c>
      <c r="D11624" s="300" t="s">
        <v>6964</v>
      </c>
      <c r="E11624" s="302" t="s">
        <v>51</v>
      </c>
      <c r="F11624" s="423" t="s">
        <v>13357</v>
      </c>
      <c r="G11624" s="423"/>
      <c r="H11624" s="423">
        <v>9.9000000000000008E-3</v>
      </c>
      <c r="I11624" s="423"/>
      <c r="J11624" s="424">
        <v>0.49</v>
      </c>
      <c r="K11624" s="424"/>
      <c r="L11624" s="424"/>
    </row>
    <row r="11625" spans="1:12" ht="24" customHeight="1">
      <c r="A11625" s="300" t="s">
        <v>12986</v>
      </c>
      <c r="B11625" s="301" t="s">
        <v>13358</v>
      </c>
      <c r="C11625" s="300" t="s">
        <v>9</v>
      </c>
      <c r="D11625" s="300" t="s">
        <v>10886</v>
      </c>
      <c r="E11625" s="302" t="s">
        <v>51</v>
      </c>
      <c r="F11625" s="423" t="s">
        <v>13359</v>
      </c>
      <c r="G11625" s="423"/>
      <c r="H11625" s="423">
        <v>1.4999999999999999E-2</v>
      </c>
      <c r="I11625" s="423"/>
      <c r="J11625" s="424">
        <v>0.64</v>
      </c>
      <c r="K11625" s="424"/>
      <c r="L11625" s="424"/>
    </row>
    <row r="11626" spans="1:12" ht="24" customHeight="1">
      <c r="A11626" s="300" t="s">
        <v>12986</v>
      </c>
      <c r="B11626" s="301" t="s">
        <v>15417</v>
      </c>
      <c r="C11626" s="300" t="s">
        <v>9</v>
      </c>
      <c r="D11626" s="300" t="s">
        <v>9845</v>
      </c>
      <c r="E11626" s="302" t="s">
        <v>51</v>
      </c>
      <c r="F11626" s="423" t="s">
        <v>14016</v>
      </c>
      <c r="G11626" s="423"/>
      <c r="H11626" s="423">
        <v>1</v>
      </c>
      <c r="I11626" s="423"/>
      <c r="J11626" s="424">
        <v>0.76</v>
      </c>
      <c r="K11626" s="424"/>
      <c r="L11626" s="424"/>
    </row>
    <row r="11627" spans="1:12" ht="24" customHeight="1">
      <c r="A11627" s="300" t="s">
        <v>12986</v>
      </c>
      <c r="B11627" s="301" t="s">
        <v>13099</v>
      </c>
      <c r="C11627" s="300" t="s">
        <v>9</v>
      </c>
      <c r="D11627" s="300" t="s">
        <v>7224</v>
      </c>
      <c r="E11627" s="302" t="s">
        <v>51</v>
      </c>
      <c r="F11627" s="423" t="s">
        <v>13100</v>
      </c>
      <c r="G11627" s="423"/>
      <c r="H11627" s="423">
        <v>9.5960000000000001E-4</v>
      </c>
      <c r="I11627" s="423"/>
      <c r="J11627" s="424">
        <v>8.8000000000000005E-3</v>
      </c>
      <c r="K11627" s="424"/>
      <c r="L11627" s="424"/>
    </row>
    <row r="11628" spans="1:12" ht="24" customHeight="1">
      <c r="A11628" s="300" t="s">
        <v>12986</v>
      </c>
      <c r="B11628" s="301" t="s">
        <v>13101</v>
      </c>
      <c r="C11628" s="300" t="s">
        <v>9</v>
      </c>
      <c r="D11628" s="300" t="s">
        <v>7359</v>
      </c>
      <c r="E11628" s="302" t="s">
        <v>51</v>
      </c>
      <c r="F11628" s="423" t="s">
        <v>13102</v>
      </c>
      <c r="G11628" s="423"/>
      <c r="H11628" s="423">
        <v>3.0899999999999999E-5</v>
      </c>
      <c r="I11628" s="423"/>
      <c r="J11628" s="424">
        <v>4.0000000000000001E-3</v>
      </c>
      <c r="K11628" s="424"/>
      <c r="L11628" s="424"/>
    </row>
    <row r="11629" spans="1:12" ht="24" customHeight="1">
      <c r="A11629" s="300" t="s">
        <v>12986</v>
      </c>
      <c r="B11629" s="301" t="s">
        <v>13103</v>
      </c>
      <c r="C11629" s="300" t="s">
        <v>9</v>
      </c>
      <c r="D11629" s="300" t="s">
        <v>8851</v>
      </c>
      <c r="E11629" s="302" t="s">
        <v>51</v>
      </c>
      <c r="F11629" s="423" t="s">
        <v>13104</v>
      </c>
      <c r="G11629" s="423"/>
      <c r="H11629" s="423">
        <v>2.48E-5</v>
      </c>
      <c r="I11629" s="423"/>
      <c r="J11629" s="424">
        <v>4.7999999999999996E-3</v>
      </c>
      <c r="K11629" s="424"/>
      <c r="L11629" s="424"/>
    </row>
    <row r="11630" spans="1:12" ht="24" customHeight="1">
      <c r="A11630" s="300" t="s">
        <v>12986</v>
      </c>
      <c r="B11630" s="301" t="s">
        <v>13105</v>
      </c>
      <c r="C11630" s="300" t="s">
        <v>9</v>
      </c>
      <c r="D11630" s="300" t="s">
        <v>8852</v>
      </c>
      <c r="E11630" s="302" t="s">
        <v>51</v>
      </c>
      <c r="F11630" s="423" t="s">
        <v>13106</v>
      </c>
      <c r="G11630" s="423"/>
      <c r="H11630" s="423">
        <v>5.3000000000000001E-6</v>
      </c>
      <c r="I11630" s="423"/>
      <c r="J11630" s="424">
        <v>2.8999999999999998E-3</v>
      </c>
      <c r="K11630" s="424"/>
      <c r="L11630" s="424"/>
    </row>
    <row r="11631" spans="1:12" ht="24" customHeight="1">
      <c r="A11631" s="300" t="s">
        <v>12986</v>
      </c>
      <c r="B11631" s="301" t="s">
        <v>13107</v>
      </c>
      <c r="C11631" s="300" t="s">
        <v>9</v>
      </c>
      <c r="D11631" s="300" t="s">
        <v>9000</v>
      </c>
      <c r="E11631" s="302" t="s">
        <v>51</v>
      </c>
      <c r="F11631" s="423" t="s">
        <v>13108</v>
      </c>
      <c r="G11631" s="423"/>
      <c r="H11631" s="423">
        <v>1.0920999999999999E-3</v>
      </c>
      <c r="I11631" s="423"/>
      <c r="J11631" s="424">
        <v>7.4000000000000003E-3</v>
      </c>
      <c r="K11631" s="424"/>
      <c r="L11631" s="424"/>
    </row>
    <row r="11632" spans="1:12" ht="24" customHeight="1">
      <c r="A11632" s="300" t="s">
        <v>12986</v>
      </c>
      <c r="B11632" s="301" t="s">
        <v>13109</v>
      </c>
      <c r="C11632" s="300" t="s">
        <v>9</v>
      </c>
      <c r="D11632" s="300" t="s">
        <v>9574</v>
      </c>
      <c r="E11632" s="302" t="s">
        <v>51</v>
      </c>
      <c r="F11632" s="423" t="s">
        <v>13110</v>
      </c>
      <c r="G11632" s="423"/>
      <c r="H11632" s="423">
        <v>3.4640000000000002E-4</v>
      </c>
      <c r="I11632" s="423"/>
      <c r="J11632" s="424">
        <v>3.0999999999999999E-3</v>
      </c>
      <c r="K11632" s="424"/>
      <c r="L11632" s="424"/>
    </row>
    <row r="11633" spans="1:12" ht="24" customHeight="1">
      <c r="A11633" s="300" t="s">
        <v>12986</v>
      </c>
      <c r="B11633" s="301" t="s">
        <v>13111</v>
      </c>
      <c r="C11633" s="300" t="s">
        <v>9</v>
      </c>
      <c r="D11633" s="300" t="s">
        <v>10714</v>
      </c>
      <c r="E11633" s="302" t="s">
        <v>93</v>
      </c>
      <c r="F11633" s="423" t="s">
        <v>13112</v>
      </c>
      <c r="G11633" s="423"/>
      <c r="H11633" s="423">
        <v>1.8200000000000001E-4</v>
      </c>
      <c r="I11633" s="423"/>
      <c r="J11633" s="424">
        <v>2.8E-3</v>
      </c>
      <c r="K11633" s="424"/>
      <c r="L11633" s="424"/>
    </row>
    <row r="11634" spans="1:12" ht="24" customHeight="1">
      <c r="A11634" s="300" t="s">
        <v>12986</v>
      </c>
      <c r="B11634" s="301" t="s">
        <v>13113</v>
      </c>
      <c r="C11634" s="300" t="s">
        <v>9</v>
      </c>
      <c r="D11634" s="300" t="s">
        <v>10809</v>
      </c>
      <c r="E11634" s="302" t="s">
        <v>51</v>
      </c>
      <c r="F11634" s="423" t="s">
        <v>13114</v>
      </c>
      <c r="G11634" s="423"/>
      <c r="H11634" s="423">
        <v>1.8200000000000001E-4</v>
      </c>
      <c r="I11634" s="423"/>
      <c r="J11634" s="424">
        <v>2.2000000000000001E-3</v>
      </c>
      <c r="K11634" s="424"/>
      <c r="L11634" s="424"/>
    </row>
    <row r="11635" spans="1:12" ht="24" customHeight="1">
      <c r="A11635" s="300" t="s">
        <v>12986</v>
      </c>
      <c r="B11635" s="301" t="s">
        <v>13115</v>
      </c>
      <c r="C11635" s="300" t="s">
        <v>9</v>
      </c>
      <c r="D11635" s="300" t="s">
        <v>10810</v>
      </c>
      <c r="E11635" s="302" t="s">
        <v>51</v>
      </c>
      <c r="F11635" s="423" t="s">
        <v>13116</v>
      </c>
      <c r="G11635" s="423"/>
      <c r="H11635" s="423">
        <v>1.8200000000000001E-4</v>
      </c>
      <c r="I11635" s="423"/>
      <c r="J11635" s="424">
        <v>4.7999999999999996E-3</v>
      </c>
      <c r="K11635" s="424"/>
      <c r="L11635" s="424"/>
    </row>
    <row r="11636" spans="1:12" ht="24" customHeight="1">
      <c r="A11636" s="300" t="s">
        <v>12986</v>
      </c>
      <c r="B11636" s="301" t="s">
        <v>13117</v>
      </c>
      <c r="C11636" s="300" t="s">
        <v>9</v>
      </c>
      <c r="D11636" s="300" t="s">
        <v>10837</v>
      </c>
      <c r="E11636" s="302" t="s">
        <v>51</v>
      </c>
      <c r="F11636" s="423" t="s">
        <v>13118</v>
      </c>
      <c r="G11636" s="423"/>
      <c r="H11636" s="423">
        <v>6.2999999999999998E-6</v>
      </c>
      <c r="I11636" s="423"/>
      <c r="J11636" s="424">
        <v>2.8E-3</v>
      </c>
      <c r="K11636" s="424"/>
      <c r="L11636" s="424"/>
    </row>
    <row r="11637" spans="1:12" ht="24" customHeight="1">
      <c r="A11637" s="300" t="s">
        <v>12986</v>
      </c>
      <c r="B11637" s="301" t="s">
        <v>13003</v>
      </c>
      <c r="C11637" s="300" t="s">
        <v>9</v>
      </c>
      <c r="D11637" s="300" t="s">
        <v>7216</v>
      </c>
      <c r="E11637" s="302" t="s">
        <v>51</v>
      </c>
      <c r="F11637" s="423" t="s">
        <v>13004</v>
      </c>
      <c r="G11637" s="423"/>
      <c r="H11637" s="423">
        <v>3.6460000000000003E-4</v>
      </c>
      <c r="I11637" s="423"/>
      <c r="J11637" s="424">
        <v>1.2200000000000001E-2</v>
      </c>
      <c r="K11637" s="424"/>
      <c r="L11637" s="424"/>
    </row>
    <row r="11638" spans="1:12" ht="24" customHeight="1">
      <c r="A11638" s="300" t="s">
        <v>12986</v>
      </c>
      <c r="B11638" s="301" t="s">
        <v>13005</v>
      </c>
      <c r="C11638" s="300" t="s">
        <v>9</v>
      </c>
      <c r="D11638" s="300" t="s">
        <v>7393</v>
      </c>
      <c r="E11638" s="302" t="s">
        <v>12988</v>
      </c>
      <c r="F11638" s="423" t="s">
        <v>13006</v>
      </c>
      <c r="G11638" s="423"/>
      <c r="H11638" s="423">
        <v>2.1929999999999999E-4</v>
      </c>
      <c r="I11638" s="423"/>
      <c r="J11638" s="424">
        <v>1.18E-2</v>
      </c>
      <c r="K11638" s="424"/>
      <c r="L11638" s="424"/>
    </row>
    <row r="11639" spans="1:12" ht="24" customHeight="1">
      <c r="A11639" s="300" t="s">
        <v>12986</v>
      </c>
      <c r="B11639" s="301" t="s">
        <v>13007</v>
      </c>
      <c r="C11639" s="300" t="s">
        <v>9</v>
      </c>
      <c r="D11639" s="300" t="s">
        <v>10619</v>
      </c>
      <c r="E11639" s="302" t="s">
        <v>51</v>
      </c>
      <c r="F11639" s="423" t="s">
        <v>13008</v>
      </c>
      <c r="G11639" s="423"/>
      <c r="H11639" s="423">
        <v>1.7009999999999999E-4</v>
      </c>
      <c r="I11639" s="423"/>
      <c r="J11639" s="424">
        <v>3.2500000000000001E-2</v>
      </c>
      <c r="K11639" s="424"/>
      <c r="L11639" s="424"/>
    </row>
    <row r="11640" spans="1:12" ht="24" customHeight="1">
      <c r="A11640" s="300" t="s">
        <v>12986</v>
      </c>
      <c r="B11640" s="301" t="s">
        <v>13009</v>
      </c>
      <c r="C11640" s="300" t="s">
        <v>9</v>
      </c>
      <c r="D11640" s="300" t="s">
        <v>10769</v>
      </c>
      <c r="E11640" s="302" t="s">
        <v>51</v>
      </c>
      <c r="F11640" s="423" t="s">
        <v>13010</v>
      </c>
      <c r="G11640" s="423"/>
      <c r="H11640" s="423">
        <v>1.5294200000000001E-2</v>
      </c>
      <c r="I11640" s="423"/>
      <c r="J11640" s="424">
        <v>1.9300000000000001E-2</v>
      </c>
      <c r="K11640" s="424"/>
      <c r="L11640" s="424"/>
    </row>
    <row r="11641" spans="1:12" ht="24" customHeight="1">
      <c r="A11641" s="300" t="s">
        <v>12986</v>
      </c>
      <c r="B11641" s="301" t="s">
        <v>13011</v>
      </c>
      <c r="C11641" s="300" t="s">
        <v>9</v>
      </c>
      <c r="D11641" s="300" t="s">
        <v>10929</v>
      </c>
      <c r="E11641" s="302" t="s">
        <v>51</v>
      </c>
      <c r="F11641" s="423" t="s">
        <v>13012</v>
      </c>
      <c r="G11641" s="423"/>
      <c r="H11641" s="423">
        <v>1.474E-4</v>
      </c>
      <c r="I11641" s="423"/>
      <c r="J11641" s="424">
        <v>2.2200000000000001E-2</v>
      </c>
      <c r="K11641" s="424"/>
      <c r="L11641" s="424"/>
    </row>
    <row r="11642" spans="1:12" ht="17.100000000000001" customHeight="1">
      <c r="A11642" s="298"/>
      <c r="B11642" s="298"/>
      <c r="C11642" s="298"/>
      <c r="D11642" s="298"/>
      <c r="E11642" s="298"/>
      <c r="F11642" s="298"/>
      <c r="G11642" s="298"/>
      <c r="H11642" s="298"/>
      <c r="I11642" s="298"/>
      <c r="J11642" s="298" t="s">
        <v>12992</v>
      </c>
      <c r="K11642" s="298"/>
      <c r="L11642" s="298" t="s">
        <v>15418</v>
      </c>
    </row>
    <row r="11643" spans="1:12">
      <c r="A11643" s="414" t="s">
        <v>13056</v>
      </c>
      <c r="B11643" s="414"/>
      <c r="C11643" s="414"/>
      <c r="D11643" s="414"/>
      <c r="E11643" s="414"/>
      <c r="F11643" s="414"/>
      <c r="G11643" s="414"/>
      <c r="H11643" s="414"/>
      <c r="I11643" s="294"/>
      <c r="J11643" s="294"/>
      <c r="K11643" s="294"/>
      <c r="L11643" s="294"/>
    </row>
    <row r="11644" spans="1:12" ht="17.100000000000001" customHeight="1">
      <c r="A11644" s="294" t="s">
        <v>12978</v>
      </c>
      <c r="B11644" s="298" t="s">
        <v>12979</v>
      </c>
      <c r="C11644" s="294" t="s">
        <v>12980</v>
      </c>
      <c r="D11644" s="294" t="s">
        <v>12981</v>
      </c>
      <c r="E11644" s="299" t="s">
        <v>12982</v>
      </c>
      <c r="F11644" s="413" t="s">
        <v>12983</v>
      </c>
      <c r="G11644" s="413"/>
      <c r="H11644" s="413" t="s">
        <v>12984</v>
      </c>
      <c r="I11644" s="413"/>
      <c r="J11644" s="413" t="s">
        <v>12985</v>
      </c>
      <c r="K11644" s="413"/>
      <c r="L11644" s="413"/>
    </row>
    <row r="11645" spans="1:12" ht="24" customHeight="1">
      <c r="A11645" s="300" t="s">
        <v>12986</v>
      </c>
      <c r="B11645" s="301" t="s">
        <v>13057</v>
      </c>
      <c r="C11645" s="300" t="s">
        <v>9</v>
      </c>
      <c r="D11645" s="300" t="s">
        <v>12549</v>
      </c>
      <c r="E11645" s="302" t="s">
        <v>27</v>
      </c>
      <c r="F11645" s="423" t="s">
        <v>12948</v>
      </c>
      <c r="G11645" s="423"/>
      <c r="H11645" s="423">
        <v>0.1368346</v>
      </c>
      <c r="I11645" s="423"/>
      <c r="J11645" s="424">
        <v>8.8900000000000007E-2</v>
      </c>
      <c r="K11645" s="424"/>
      <c r="L11645" s="424"/>
    </row>
    <row r="11646" spans="1:12" ht="17.100000000000001" customHeight="1">
      <c r="A11646" s="298"/>
      <c r="B11646" s="298"/>
      <c r="C11646" s="298"/>
      <c r="D11646" s="298"/>
      <c r="E11646" s="298"/>
      <c r="F11646" s="298"/>
      <c r="G11646" s="298"/>
      <c r="H11646" s="298"/>
      <c r="I11646" s="298"/>
      <c r="J11646" s="298" t="s">
        <v>12992</v>
      </c>
      <c r="K11646" s="298"/>
      <c r="L11646" s="298" t="s">
        <v>12933</v>
      </c>
    </row>
    <row r="11647" spans="1:12">
      <c r="A11647" s="414" t="s">
        <v>13058</v>
      </c>
      <c r="B11647" s="414"/>
      <c r="C11647" s="414"/>
      <c r="D11647" s="414"/>
      <c r="E11647" s="414"/>
      <c r="F11647" s="414"/>
      <c r="G11647" s="414"/>
      <c r="H11647" s="414"/>
      <c r="I11647" s="294"/>
      <c r="J11647" s="294"/>
      <c r="K11647" s="294"/>
      <c r="L11647" s="294"/>
    </row>
    <row r="11648" spans="1:12" ht="17.100000000000001" customHeight="1">
      <c r="A11648" s="294" t="s">
        <v>12978</v>
      </c>
      <c r="B11648" s="298" t="s">
        <v>12979</v>
      </c>
      <c r="C11648" s="294" t="s">
        <v>12980</v>
      </c>
      <c r="D11648" s="294" t="s">
        <v>12981</v>
      </c>
      <c r="E11648" s="299" t="s">
        <v>12982</v>
      </c>
      <c r="F11648" s="413" t="s">
        <v>12983</v>
      </c>
      <c r="G11648" s="413"/>
      <c r="H11648" s="413" t="s">
        <v>12984</v>
      </c>
      <c r="I11648" s="413"/>
      <c r="J11648" s="413" t="s">
        <v>12985</v>
      </c>
      <c r="K11648" s="413"/>
      <c r="L11648" s="413"/>
    </row>
    <row r="11649" spans="1:12" ht="24" customHeight="1">
      <c r="A11649" s="300" t="s">
        <v>12986</v>
      </c>
      <c r="B11649" s="301" t="s">
        <v>13059</v>
      </c>
      <c r="C11649" s="300" t="s">
        <v>9</v>
      </c>
      <c r="D11649" s="300" t="s">
        <v>12535</v>
      </c>
      <c r="E11649" s="302" t="s">
        <v>27</v>
      </c>
      <c r="F11649" s="423" t="s">
        <v>12936</v>
      </c>
      <c r="G11649" s="423"/>
      <c r="H11649" s="423">
        <v>0.1368346</v>
      </c>
      <c r="I11649" s="423"/>
      <c r="J11649" s="424">
        <v>6.7999999999999996E-3</v>
      </c>
      <c r="K11649" s="424"/>
      <c r="L11649" s="424"/>
    </row>
    <row r="11650" spans="1:12" ht="17.100000000000001" customHeight="1">
      <c r="A11650" s="298"/>
      <c r="B11650" s="298"/>
      <c r="C11650" s="298"/>
      <c r="D11650" s="298"/>
      <c r="E11650" s="298"/>
      <c r="F11650" s="298"/>
      <c r="G11650" s="298"/>
      <c r="H11650" s="298"/>
      <c r="I11650" s="298"/>
      <c r="J11650" s="298" t="s">
        <v>12992</v>
      </c>
      <c r="K11650" s="298"/>
      <c r="L11650" s="298" t="s">
        <v>12904</v>
      </c>
    </row>
    <row r="11651" spans="1:12">
      <c r="A11651" s="414" t="s">
        <v>13060</v>
      </c>
      <c r="B11651" s="414"/>
      <c r="C11651" s="414"/>
      <c r="D11651" s="414"/>
      <c r="E11651" s="414"/>
      <c r="F11651" s="414"/>
      <c r="G11651" s="414"/>
      <c r="H11651" s="414"/>
      <c r="I11651" s="294"/>
      <c r="J11651" s="294"/>
      <c r="K11651" s="294"/>
      <c r="L11651" s="294"/>
    </row>
    <row r="11652" spans="1:12" ht="17.100000000000001" customHeight="1">
      <c r="A11652" s="294" t="s">
        <v>12978</v>
      </c>
      <c r="B11652" s="298" t="s">
        <v>12979</v>
      </c>
      <c r="C11652" s="294" t="s">
        <v>12980</v>
      </c>
      <c r="D11652" s="294" t="s">
        <v>12981</v>
      </c>
      <c r="E11652" s="299" t="s">
        <v>12982</v>
      </c>
      <c r="F11652" s="413" t="s">
        <v>12983</v>
      </c>
      <c r="G11652" s="413"/>
      <c r="H11652" s="413" t="s">
        <v>12984</v>
      </c>
      <c r="I11652" s="413"/>
      <c r="J11652" s="413" t="s">
        <v>12985</v>
      </c>
      <c r="K11652" s="413"/>
      <c r="L11652" s="413"/>
    </row>
    <row r="11653" spans="1:12" ht="24" customHeight="1">
      <c r="A11653" s="300" t="s">
        <v>12986</v>
      </c>
      <c r="B11653" s="301" t="s">
        <v>13061</v>
      </c>
      <c r="C11653" s="300" t="s">
        <v>9</v>
      </c>
      <c r="D11653" s="300" t="s">
        <v>12522</v>
      </c>
      <c r="E11653" s="302" t="s">
        <v>27</v>
      </c>
      <c r="F11653" s="423" t="s">
        <v>12964</v>
      </c>
      <c r="G11653" s="423"/>
      <c r="H11653" s="423">
        <v>0.1368346</v>
      </c>
      <c r="I11653" s="423"/>
      <c r="J11653" s="424">
        <v>0.34620000000000001</v>
      </c>
      <c r="K11653" s="424"/>
      <c r="L11653" s="424"/>
    </row>
    <row r="11654" spans="1:12" ht="24" customHeight="1">
      <c r="A11654" s="300" t="s">
        <v>12986</v>
      </c>
      <c r="B11654" s="301" t="s">
        <v>13062</v>
      </c>
      <c r="C11654" s="300" t="s">
        <v>9</v>
      </c>
      <c r="D11654" s="300" t="s">
        <v>12527</v>
      </c>
      <c r="E11654" s="302" t="s">
        <v>27</v>
      </c>
      <c r="F11654" s="423" t="s">
        <v>13063</v>
      </c>
      <c r="G11654" s="423"/>
      <c r="H11654" s="423">
        <v>0.1368346</v>
      </c>
      <c r="I11654" s="423"/>
      <c r="J11654" s="424">
        <v>4.65E-2</v>
      </c>
      <c r="K11654" s="424"/>
      <c r="L11654" s="424"/>
    </row>
    <row r="11655" spans="1:12" ht="17.100000000000001" customHeight="1">
      <c r="A11655" s="298"/>
      <c r="B11655" s="298"/>
      <c r="C11655" s="298"/>
      <c r="D11655" s="298"/>
      <c r="E11655" s="298"/>
      <c r="F11655" s="298"/>
      <c r="G11655" s="298"/>
      <c r="H11655" s="298"/>
      <c r="I11655" s="298"/>
      <c r="J11655" s="298" t="s">
        <v>12992</v>
      </c>
      <c r="K11655" s="298"/>
      <c r="L11655" s="298" t="s">
        <v>13275</v>
      </c>
    </row>
    <row r="11656" spans="1:12" ht="17.100000000000001" customHeight="1">
      <c r="A11656" s="294" t="s">
        <v>13014</v>
      </c>
      <c r="B11656" s="294"/>
      <c r="C11656" s="294"/>
      <c r="D11656" s="294"/>
      <c r="E11656" s="294"/>
      <c r="F11656" s="294"/>
      <c r="G11656" s="294"/>
      <c r="H11656" s="294"/>
      <c r="I11656" s="294"/>
      <c r="J11656" s="294"/>
      <c r="K11656" s="294"/>
      <c r="L11656" s="294"/>
    </row>
    <row r="11657" spans="1:12" ht="17.100000000000001" customHeight="1">
      <c r="A11657" s="298"/>
      <c r="B11657" s="298"/>
      <c r="C11657" s="298"/>
      <c r="D11657" s="298"/>
      <c r="E11657" s="298"/>
      <c r="F11657" s="298"/>
      <c r="G11657" s="298"/>
      <c r="H11657" s="298"/>
      <c r="I11657" s="298"/>
      <c r="J11657" s="298" t="s">
        <v>13015</v>
      </c>
      <c r="K11657" s="298"/>
      <c r="L11657" s="298" t="s">
        <v>15419</v>
      </c>
    </row>
    <row r="11658" spans="1:12" ht="17.100000000000001" customHeight="1">
      <c r="A11658" s="298"/>
      <c r="B11658" s="298"/>
      <c r="C11658" s="298"/>
      <c r="D11658" s="298"/>
      <c r="E11658" s="298"/>
      <c r="F11658" s="298"/>
      <c r="G11658" s="298"/>
      <c r="H11658" s="298"/>
      <c r="I11658" s="298"/>
      <c r="J11658" s="298" t="s">
        <v>13017</v>
      </c>
      <c r="K11658" s="298" t="s">
        <v>13018</v>
      </c>
      <c r="L11658" s="298" t="s">
        <v>15245</v>
      </c>
    </row>
    <row r="11659" spans="1:12" ht="17.100000000000001" customHeight="1">
      <c r="A11659" s="298"/>
      <c r="B11659" s="298"/>
      <c r="C11659" s="298"/>
      <c r="D11659" s="298"/>
      <c r="E11659" s="298"/>
      <c r="F11659" s="298"/>
      <c r="G11659" s="298"/>
      <c r="H11659" s="298"/>
      <c r="I11659" s="298"/>
      <c r="J11659" s="298" t="s">
        <v>13020</v>
      </c>
      <c r="K11659" s="298"/>
      <c r="L11659" s="298" t="s">
        <v>15420</v>
      </c>
    </row>
    <row r="11660" spans="1:12" ht="17.100000000000001" customHeight="1">
      <c r="A11660" s="298"/>
      <c r="B11660" s="298"/>
      <c r="C11660" s="298"/>
      <c r="D11660" s="298"/>
      <c r="E11660" s="298"/>
      <c r="F11660" s="298"/>
      <c r="G11660" s="298"/>
      <c r="H11660" s="298"/>
      <c r="I11660" s="298"/>
      <c r="J11660" s="298" t="s">
        <v>13022</v>
      </c>
      <c r="K11660" s="298" t="s">
        <v>12974</v>
      </c>
      <c r="L11660" s="298" t="s">
        <v>15421</v>
      </c>
    </row>
    <row r="11661" spans="1:12" ht="17.100000000000001" customHeight="1">
      <c r="A11661" s="298"/>
      <c r="B11661" s="298"/>
      <c r="C11661" s="298"/>
      <c r="D11661" s="298"/>
      <c r="E11661" s="298"/>
      <c r="F11661" s="298"/>
      <c r="G11661" s="298"/>
      <c r="H11661" s="298"/>
      <c r="I11661" s="298"/>
      <c r="J11661" s="298" t="s">
        <v>13024</v>
      </c>
      <c r="K11661" s="298"/>
      <c r="L11661" s="298" t="s">
        <v>15422</v>
      </c>
    </row>
    <row r="11662" spans="1:12" ht="30" customHeight="1">
      <c r="A11662" s="299"/>
      <c r="B11662" s="299"/>
      <c r="C11662" s="299"/>
      <c r="D11662" s="299"/>
      <c r="E11662" s="299"/>
      <c r="F11662" s="299"/>
      <c r="G11662" s="299"/>
      <c r="H11662" s="299"/>
      <c r="I11662" s="299"/>
      <c r="J11662" s="299"/>
      <c r="K11662" s="299"/>
      <c r="L11662" s="299"/>
    </row>
    <row r="11663" spans="1:12" ht="48" customHeight="1">
      <c r="A11663" s="295" t="s">
        <v>15423</v>
      </c>
      <c r="B11663" s="296" t="s">
        <v>15424</v>
      </c>
      <c r="C11663" s="295" t="s">
        <v>9</v>
      </c>
      <c r="D11663" s="295" t="s">
        <v>2623</v>
      </c>
      <c r="E11663" s="297" t="s">
        <v>51</v>
      </c>
      <c r="F11663" s="296"/>
      <c r="G11663" s="296"/>
      <c r="H11663" s="296"/>
      <c r="I11663" s="296"/>
      <c r="J11663" s="296"/>
      <c r="K11663" s="296"/>
      <c r="L11663" s="296"/>
    </row>
    <row r="11664" spans="1:12">
      <c r="A11664" s="414" t="s">
        <v>12977</v>
      </c>
      <c r="B11664" s="414"/>
      <c r="C11664" s="414"/>
      <c r="D11664" s="414"/>
      <c r="E11664" s="414"/>
      <c r="F11664" s="414"/>
      <c r="G11664" s="414"/>
      <c r="H11664" s="414"/>
      <c r="I11664" s="294"/>
      <c r="J11664" s="294"/>
      <c r="K11664" s="294"/>
      <c r="L11664" s="294"/>
    </row>
    <row r="11665" spans="1:12" ht="17.100000000000001" customHeight="1">
      <c r="A11665" s="294" t="s">
        <v>12978</v>
      </c>
      <c r="B11665" s="298" t="s">
        <v>12979</v>
      </c>
      <c r="C11665" s="294" t="s">
        <v>12980</v>
      </c>
      <c r="D11665" s="294" t="s">
        <v>12981</v>
      </c>
      <c r="E11665" s="299" t="s">
        <v>12982</v>
      </c>
      <c r="F11665" s="413" t="s">
        <v>12983</v>
      </c>
      <c r="G11665" s="413"/>
      <c r="H11665" s="413" t="s">
        <v>12984</v>
      </c>
      <c r="I11665" s="413"/>
      <c r="J11665" s="413" t="s">
        <v>12985</v>
      </c>
      <c r="K11665" s="413"/>
      <c r="L11665" s="413"/>
    </row>
    <row r="11666" spans="1:12" ht="24" customHeight="1">
      <c r="A11666" s="300" t="s">
        <v>12986</v>
      </c>
      <c r="B11666" s="301" t="s">
        <v>13085</v>
      </c>
      <c r="C11666" s="300" t="s">
        <v>9</v>
      </c>
      <c r="D11666" s="300" t="s">
        <v>7909</v>
      </c>
      <c r="E11666" s="302" t="s">
        <v>51</v>
      </c>
      <c r="F11666" s="423" t="s">
        <v>13086</v>
      </c>
      <c r="G11666" s="423"/>
      <c r="H11666" s="423">
        <v>9.3599999999999998E-5</v>
      </c>
      <c r="I11666" s="423"/>
      <c r="J11666" s="424">
        <v>9.7000000000000003E-3</v>
      </c>
      <c r="K11666" s="424"/>
      <c r="L11666" s="424"/>
    </row>
    <row r="11667" spans="1:12" ht="24" customHeight="1">
      <c r="A11667" s="300" t="s">
        <v>12986</v>
      </c>
      <c r="B11667" s="301" t="s">
        <v>13087</v>
      </c>
      <c r="C11667" s="300" t="s">
        <v>9</v>
      </c>
      <c r="D11667" s="300" t="s">
        <v>8873</v>
      </c>
      <c r="E11667" s="302" t="s">
        <v>51</v>
      </c>
      <c r="F11667" s="423" t="s">
        <v>13088</v>
      </c>
      <c r="G11667" s="423"/>
      <c r="H11667" s="423">
        <v>8.8999999999999995E-6</v>
      </c>
      <c r="I11667" s="423"/>
      <c r="J11667" s="424">
        <v>7.7000000000000002E-3</v>
      </c>
      <c r="K11667" s="424"/>
      <c r="L11667" s="424"/>
    </row>
    <row r="11668" spans="1:12" ht="48" customHeight="1">
      <c r="A11668" s="300" t="s">
        <v>12986</v>
      </c>
      <c r="B11668" s="301" t="s">
        <v>13089</v>
      </c>
      <c r="C11668" s="300" t="s">
        <v>9</v>
      </c>
      <c r="D11668" s="300" t="s">
        <v>9227</v>
      </c>
      <c r="E11668" s="302" t="s">
        <v>51</v>
      </c>
      <c r="F11668" s="423" t="s">
        <v>13090</v>
      </c>
      <c r="G11668" s="423"/>
      <c r="H11668" s="423">
        <v>6.2999999999999998E-6</v>
      </c>
      <c r="I11668" s="423"/>
      <c r="J11668" s="424">
        <v>8.3999999999999995E-3</v>
      </c>
      <c r="K11668" s="424"/>
      <c r="L11668" s="424"/>
    </row>
    <row r="11669" spans="1:12" ht="24" customHeight="1">
      <c r="A11669" s="300" t="s">
        <v>12986</v>
      </c>
      <c r="B11669" s="301" t="s">
        <v>13091</v>
      </c>
      <c r="C11669" s="300" t="s">
        <v>9</v>
      </c>
      <c r="D11669" s="300" t="s">
        <v>9580</v>
      </c>
      <c r="E11669" s="302" t="s">
        <v>51</v>
      </c>
      <c r="F11669" s="423" t="s">
        <v>13092</v>
      </c>
      <c r="G11669" s="423"/>
      <c r="H11669" s="423">
        <v>6.1E-6</v>
      </c>
      <c r="I11669" s="423"/>
      <c r="J11669" s="424">
        <v>5.4999999999999997E-3</v>
      </c>
      <c r="K11669" s="424"/>
      <c r="L11669" s="424"/>
    </row>
    <row r="11670" spans="1:12" ht="24" customHeight="1">
      <c r="A11670" s="300" t="s">
        <v>12986</v>
      </c>
      <c r="B11670" s="301" t="s">
        <v>12987</v>
      </c>
      <c r="C11670" s="300" t="s">
        <v>9</v>
      </c>
      <c r="D11670" s="300" t="s">
        <v>9831</v>
      </c>
      <c r="E11670" s="302" t="s">
        <v>12988</v>
      </c>
      <c r="F11670" s="423" t="s">
        <v>12989</v>
      </c>
      <c r="G11670" s="423"/>
      <c r="H11670" s="423">
        <v>2.1665E-3</v>
      </c>
      <c r="I11670" s="423"/>
      <c r="J11670" s="424">
        <v>2.1899999999999999E-2</v>
      </c>
      <c r="K11670" s="424"/>
      <c r="L11670" s="424"/>
    </row>
    <row r="11671" spans="1:12" ht="36" customHeight="1">
      <c r="A11671" s="300" t="s">
        <v>12986</v>
      </c>
      <c r="B11671" s="301" t="s">
        <v>12990</v>
      </c>
      <c r="C11671" s="300" t="s">
        <v>9</v>
      </c>
      <c r="D11671" s="300" t="s">
        <v>11426</v>
      </c>
      <c r="E11671" s="302" t="s">
        <v>51</v>
      </c>
      <c r="F11671" s="423" t="s">
        <v>12991</v>
      </c>
      <c r="G11671" s="423"/>
      <c r="H11671" s="423">
        <v>1.1349999999999999E-4</v>
      </c>
      <c r="I11671" s="423"/>
      <c r="J11671" s="424">
        <v>1.4999999999999999E-2</v>
      </c>
      <c r="K11671" s="424"/>
      <c r="L11671" s="424"/>
    </row>
    <row r="11672" spans="1:12" ht="17.100000000000001" customHeight="1">
      <c r="A11672" s="298"/>
      <c r="B11672" s="298"/>
      <c r="C11672" s="298"/>
      <c r="D11672" s="298"/>
      <c r="E11672" s="298"/>
      <c r="F11672" s="298"/>
      <c r="G11672" s="298"/>
      <c r="H11672" s="298"/>
      <c r="I11672" s="298"/>
      <c r="J11672" s="298" t="s">
        <v>12992</v>
      </c>
      <c r="K11672" s="298"/>
      <c r="L11672" s="298" t="s">
        <v>12952</v>
      </c>
    </row>
    <row r="11673" spans="1:12">
      <c r="A11673" s="414" t="s">
        <v>12994</v>
      </c>
      <c r="B11673" s="414"/>
      <c r="C11673" s="414"/>
      <c r="D11673" s="414"/>
      <c r="E11673" s="414"/>
      <c r="F11673" s="414"/>
      <c r="G11673" s="414"/>
      <c r="H11673" s="414"/>
      <c r="I11673" s="294"/>
      <c r="J11673" s="294"/>
      <c r="K11673" s="294"/>
      <c r="L11673" s="294"/>
    </row>
    <row r="11674" spans="1:12" ht="17.100000000000001" customHeight="1">
      <c r="A11674" s="294" t="s">
        <v>12978</v>
      </c>
      <c r="B11674" s="298" t="s">
        <v>12979</v>
      </c>
      <c r="C11674" s="294" t="s">
        <v>12980</v>
      </c>
      <c r="D11674" s="294" t="s">
        <v>12981</v>
      </c>
      <c r="E11674" s="299" t="s">
        <v>12982</v>
      </c>
      <c r="F11674" s="413" t="s">
        <v>12983</v>
      </c>
      <c r="G11674" s="413"/>
      <c r="H11674" s="413" t="s">
        <v>12984</v>
      </c>
      <c r="I11674" s="413"/>
      <c r="J11674" s="413" t="s">
        <v>12985</v>
      </c>
      <c r="K11674" s="413"/>
      <c r="L11674" s="413"/>
    </row>
    <row r="11675" spans="1:12" ht="24" customHeight="1">
      <c r="A11675" s="300" t="s">
        <v>12986</v>
      </c>
      <c r="B11675" s="301" t="s">
        <v>13193</v>
      </c>
      <c r="C11675" s="300" t="s">
        <v>9</v>
      </c>
      <c r="D11675" s="300" t="s">
        <v>7200</v>
      </c>
      <c r="E11675" s="302" t="s">
        <v>27</v>
      </c>
      <c r="F11675" s="423" t="s">
        <v>13194</v>
      </c>
      <c r="G11675" s="423"/>
      <c r="H11675" s="423">
        <v>8.0389000000000002E-2</v>
      </c>
      <c r="I11675" s="423"/>
      <c r="J11675" s="424">
        <v>0.40920000000000001</v>
      </c>
      <c r="K11675" s="424"/>
      <c r="L11675" s="424"/>
    </row>
    <row r="11676" spans="1:12" ht="24" customHeight="1">
      <c r="A11676" s="300" t="s">
        <v>12986</v>
      </c>
      <c r="B11676" s="301" t="s">
        <v>13195</v>
      </c>
      <c r="C11676" s="300" t="s">
        <v>9</v>
      </c>
      <c r="D11676" s="300" t="s">
        <v>8821</v>
      </c>
      <c r="E11676" s="302" t="s">
        <v>27</v>
      </c>
      <c r="F11676" s="423" t="s">
        <v>13196</v>
      </c>
      <c r="G11676" s="423"/>
      <c r="H11676" s="423">
        <v>8.0389000000000002E-2</v>
      </c>
      <c r="I11676" s="423"/>
      <c r="J11676" s="424">
        <v>0.57799999999999996</v>
      </c>
      <c r="K11676" s="424"/>
      <c r="L11676" s="424"/>
    </row>
    <row r="11677" spans="1:12" ht="17.100000000000001" customHeight="1">
      <c r="A11677" s="298"/>
      <c r="B11677" s="298"/>
      <c r="C11677" s="298"/>
      <c r="D11677" s="298"/>
      <c r="E11677" s="298"/>
      <c r="F11677" s="298"/>
      <c r="G11677" s="298"/>
      <c r="H11677" s="298"/>
      <c r="I11677" s="298"/>
      <c r="J11677" s="298" t="s">
        <v>12992</v>
      </c>
      <c r="K11677" s="298"/>
      <c r="L11677" s="298" t="s">
        <v>13816</v>
      </c>
    </row>
    <row r="11678" spans="1:12">
      <c r="A11678" s="414" t="s">
        <v>12998</v>
      </c>
      <c r="B11678" s="414"/>
      <c r="C11678" s="414"/>
      <c r="D11678" s="414"/>
      <c r="E11678" s="414"/>
      <c r="F11678" s="414"/>
      <c r="G11678" s="414"/>
      <c r="H11678" s="414"/>
      <c r="I11678" s="294"/>
      <c r="J11678" s="294"/>
      <c r="K11678" s="294"/>
      <c r="L11678" s="294"/>
    </row>
    <row r="11679" spans="1:12" ht="17.100000000000001" customHeight="1">
      <c r="A11679" s="294" t="s">
        <v>12978</v>
      </c>
      <c r="B11679" s="298" t="s">
        <v>12979</v>
      </c>
      <c r="C11679" s="294" t="s">
        <v>12980</v>
      </c>
      <c r="D11679" s="294" t="s">
        <v>12981</v>
      </c>
      <c r="E11679" s="299" t="s">
        <v>12982</v>
      </c>
      <c r="F11679" s="413" t="s">
        <v>12983</v>
      </c>
      <c r="G11679" s="413"/>
      <c r="H11679" s="413" t="s">
        <v>12984</v>
      </c>
      <c r="I11679" s="413"/>
      <c r="J11679" s="413" t="s">
        <v>12985</v>
      </c>
      <c r="K11679" s="413"/>
      <c r="L11679" s="413"/>
    </row>
    <row r="11680" spans="1:12" ht="24" customHeight="1">
      <c r="A11680" s="300" t="s">
        <v>12986</v>
      </c>
      <c r="B11680" s="301" t="s">
        <v>13367</v>
      </c>
      <c r="C11680" s="300" t="s">
        <v>9</v>
      </c>
      <c r="D11680" s="300" t="s">
        <v>7014</v>
      </c>
      <c r="E11680" s="302" t="s">
        <v>51</v>
      </c>
      <c r="F11680" s="423" t="s">
        <v>13368</v>
      </c>
      <c r="G11680" s="423"/>
      <c r="H11680" s="423">
        <v>1</v>
      </c>
      <c r="I11680" s="423"/>
      <c r="J11680" s="424">
        <v>1.4</v>
      </c>
      <c r="K11680" s="424"/>
      <c r="L11680" s="424"/>
    </row>
    <row r="11681" spans="1:12" ht="36" customHeight="1">
      <c r="A11681" s="300" t="s">
        <v>12986</v>
      </c>
      <c r="B11681" s="301" t="s">
        <v>13371</v>
      </c>
      <c r="C11681" s="300" t="s">
        <v>9</v>
      </c>
      <c r="D11681" s="300" t="s">
        <v>10264</v>
      </c>
      <c r="E11681" s="302" t="s">
        <v>51</v>
      </c>
      <c r="F11681" s="423" t="s">
        <v>13372</v>
      </c>
      <c r="G11681" s="423"/>
      <c r="H11681" s="423">
        <v>0.02</v>
      </c>
      <c r="I11681" s="423"/>
      <c r="J11681" s="424">
        <v>0.36</v>
      </c>
      <c r="K11681" s="424"/>
      <c r="L11681" s="424"/>
    </row>
    <row r="11682" spans="1:12" ht="24" customHeight="1">
      <c r="A11682" s="300" t="s">
        <v>12986</v>
      </c>
      <c r="B11682" s="301" t="s">
        <v>15425</v>
      </c>
      <c r="C11682" s="300" t="s">
        <v>9</v>
      </c>
      <c r="D11682" s="300" t="s">
        <v>9697</v>
      </c>
      <c r="E11682" s="302" t="s">
        <v>51</v>
      </c>
      <c r="F11682" s="423" t="s">
        <v>15426</v>
      </c>
      <c r="G11682" s="423"/>
      <c r="H11682" s="423">
        <v>1</v>
      </c>
      <c r="I11682" s="423"/>
      <c r="J11682" s="424">
        <v>5.84</v>
      </c>
      <c r="K11682" s="424"/>
      <c r="L11682" s="424"/>
    </row>
    <row r="11683" spans="1:12" ht="24" customHeight="1">
      <c r="A11683" s="300" t="s">
        <v>12986</v>
      </c>
      <c r="B11683" s="301" t="s">
        <v>13099</v>
      </c>
      <c r="C11683" s="300" t="s">
        <v>9</v>
      </c>
      <c r="D11683" s="300" t="s">
        <v>7224</v>
      </c>
      <c r="E11683" s="302" t="s">
        <v>51</v>
      </c>
      <c r="F11683" s="423" t="s">
        <v>13100</v>
      </c>
      <c r="G11683" s="423"/>
      <c r="H11683" s="423">
        <v>1.1058000000000001E-3</v>
      </c>
      <c r="I11683" s="423"/>
      <c r="J11683" s="424">
        <v>1.0200000000000001E-2</v>
      </c>
      <c r="K11683" s="424"/>
      <c r="L11683" s="424"/>
    </row>
    <row r="11684" spans="1:12" ht="24" customHeight="1">
      <c r="A11684" s="300" t="s">
        <v>12986</v>
      </c>
      <c r="B11684" s="301" t="s">
        <v>13101</v>
      </c>
      <c r="C11684" s="300" t="s">
        <v>9</v>
      </c>
      <c r="D11684" s="300" t="s">
        <v>7359</v>
      </c>
      <c r="E11684" s="302" t="s">
        <v>51</v>
      </c>
      <c r="F11684" s="423" t="s">
        <v>13102</v>
      </c>
      <c r="G11684" s="423"/>
      <c r="H11684" s="423">
        <v>3.57E-5</v>
      </c>
      <c r="I11684" s="423"/>
      <c r="J11684" s="424">
        <v>4.5999999999999999E-3</v>
      </c>
      <c r="K11684" s="424"/>
      <c r="L11684" s="424"/>
    </row>
    <row r="11685" spans="1:12" ht="24" customHeight="1">
      <c r="A11685" s="300" t="s">
        <v>12986</v>
      </c>
      <c r="B11685" s="301" t="s">
        <v>13103</v>
      </c>
      <c r="C11685" s="300" t="s">
        <v>9</v>
      </c>
      <c r="D11685" s="300" t="s">
        <v>8851</v>
      </c>
      <c r="E11685" s="302" t="s">
        <v>51</v>
      </c>
      <c r="F11685" s="423" t="s">
        <v>13104</v>
      </c>
      <c r="G11685" s="423"/>
      <c r="H11685" s="423">
        <v>2.8600000000000001E-5</v>
      </c>
      <c r="I11685" s="423"/>
      <c r="J11685" s="424">
        <v>5.4999999999999997E-3</v>
      </c>
      <c r="K11685" s="424"/>
      <c r="L11685" s="424"/>
    </row>
    <row r="11686" spans="1:12" ht="24" customHeight="1">
      <c r="A11686" s="300" t="s">
        <v>12986</v>
      </c>
      <c r="B11686" s="301" t="s">
        <v>13105</v>
      </c>
      <c r="C11686" s="300" t="s">
        <v>9</v>
      </c>
      <c r="D11686" s="300" t="s">
        <v>8852</v>
      </c>
      <c r="E11686" s="302" t="s">
        <v>51</v>
      </c>
      <c r="F11686" s="423" t="s">
        <v>13106</v>
      </c>
      <c r="G11686" s="423"/>
      <c r="H11686" s="423">
        <v>6.1E-6</v>
      </c>
      <c r="I11686" s="423"/>
      <c r="J11686" s="424">
        <v>3.3E-3</v>
      </c>
      <c r="K11686" s="424"/>
      <c r="L11686" s="424"/>
    </row>
    <row r="11687" spans="1:12" ht="24" customHeight="1">
      <c r="A11687" s="300" t="s">
        <v>12986</v>
      </c>
      <c r="B11687" s="301" t="s">
        <v>13107</v>
      </c>
      <c r="C11687" s="300" t="s">
        <v>9</v>
      </c>
      <c r="D11687" s="300" t="s">
        <v>9000</v>
      </c>
      <c r="E11687" s="302" t="s">
        <v>51</v>
      </c>
      <c r="F11687" s="423" t="s">
        <v>13108</v>
      </c>
      <c r="G11687" s="423"/>
      <c r="H11687" s="423">
        <v>1.2585999999999999E-3</v>
      </c>
      <c r="I11687" s="423"/>
      <c r="J11687" s="424">
        <v>8.5000000000000006E-3</v>
      </c>
      <c r="K11687" s="424"/>
      <c r="L11687" s="424"/>
    </row>
    <row r="11688" spans="1:12" ht="24" customHeight="1">
      <c r="A11688" s="300" t="s">
        <v>12986</v>
      </c>
      <c r="B11688" s="301" t="s">
        <v>13109</v>
      </c>
      <c r="C11688" s="300" t="s">
        <v>9</v>
      </c>
      <c r="D11688" s="300" t="s">
        <v>9574</v>
      </c>
      <c r="E11688" s="302" t="s">
        <v>51</v>
      </c>
      <c r="F11688" s="423" t="s">
        <v>13110</v>
      </c>
      <c r="G11688" s="423"/>
      <c r="H11688" s="423">
        <v>3.992E-4</v>
      </c>
      <c r="I11688" s="423"/>
      <c r="J11688" s="424">
        <v>3.5000000000000001E-3</v>
      </c>
      <c r="K11688" s="424"/>
      <c r="L11688" s="424"/>
    </row>
    <row r="11689" spans="1:12" ht="24" customHeight="1">
      <c r="A11689" s="300" t="s">
        <v>12986</v>
      </c>
      <c r="B11689" s="301" t="s">
        <v>13111</v>
      </c>
      <c r="C11689" s="300" t="s">
        <v>9</v>
      </c>
      <c r="D11689" s="300" t="s">
        <v>10714</v>
      </c>
      <c r="E11689" s="302" t="s">
        <v>93</v>
      </c>
      <c r="F11689" s="423" t="s">
        <v>13112</v>
      </c>
      <c r="G11689" s="423"/>
      <c r="H11689" s="423">
        <v>2.097E-4</v>
      </c>
      <c r="I11689" s="423"/>
      <c r="J11689" s="424">
        <v>3.2000000000000002E-3</v>
      </c>
      <c r="K11689" s="424"/>
      <c r="L11689" s="424"/>
    </row>
    <row r="11690" spans="1:12" ht="24" customHeight="1">
      <c r="A11690" s="300" t="s">
        <v>12986</v>
      </c>
      <c r="B11690" s="301" t="s">
        <v>13113</v>
      </c>
      <c r="C11690" s="300" t="s">
        <v>9</v>
      </c>
      <c r="D11690" s="300" t="s">
        <v>10809</v>
      </c>
      <c r="E11690" s="302" t="s">
        <v>51</v>
      </c>
      <c r="F11690" s="423" t="s">
        <v>13114</v>
      </c>
      <c r="G11690" s="423"/>
      <c r="H11690" s="423">
        <v>2.097E-4</v>
      </c>
      <c r="I11690" s="423"/>
      <c r="J11690" s="424">
        <v>2.5000000000000001E-3</v>
      </c>
      <c r="K11690" s="424"/>
      <c r="L11690" s="424"/>
    </row>
    <row r="11691" spans="1:12" ht="24" customHeight="1">
      <c r="A11691" s="300" t="s">
        <v>12986</v>
      </c>
      <c r="B11691" s="301" t="s">
        <v>13115</v>
      </c>
      <c r="C11691" s="300" t="s">
        <v>9</v>
      </c>
      <c r="D11691" s="300" t="s">
        <v>10810</v>
      </c>
      <c r="E11691" s="302" t="s">
        <v>51</v>
      </c>
      <c r="F11691" s="423" t="s">
        <v>13116</v>
      </c>
      <c r="G11691" s="423"/>
      <c r="H11691" s="423">
        <v>2.097E-4</v>
      </c>
      <c r="I11691" s="423"/>
      <c r="J11691" s="424">
        <v>5.5999999999999999E-3</v>
      </c>
      <c r="K11691" s="424"/>
      <c r="L11691" s="424"/>
    </row>
    <row r="11692" spans="1:12" ht="24" customHeight="1">
      <c r="A11692" s="300" t="s">
        <v>12986</v>
      </c>
      <c r="B11692" s="301" t="s">
        <v>13117</v>
      </c>
      <c r="C11692" s="300" t="s">
        <v>9</v>
      </c>
      <c r="D11692" s="300" t="s">
        <v>10837</v>
      </c>
      <c r="E11692" s="302" t="s">
        <v>51</v>
      </c>
      <c r="F11692" s="423" t="s">
        <v>13118</v>
      </c>
      <c r="G11692" s="423"/>
      <c r="H11692" s="423">
        <v>7.0999999999999998E-6</v>
      </c>
      <c r="I11692" s="423"/>
      <c r="J11692" s="424">
        <v>3.2000000000000002E-3</v>
      </c>
      <c r="K11692" s="424"/>
      <c r="L11692" s="424"/>
    </row>
    <row r="11693" spans="1:12" ht="24" customHeight="1">
      <c r="A11693" s="300" t="s">
        <v>12986</v>
      </c>
      <c r="B11693" s="301" t="s">
        <v>13003</v>
      </c>
      <c r="C11693" s="300" t="s">
        <v>9</v>
      </c>
      <c r="D11693" s="300" t="s">
        <v>7216</v>
      </c>
      <c r="E11693" s="302" t="s">
        <v>51</v>
      </c>
      <c r="F11693" s="423" t="s">
        <v>13004</v>
      </c>
      <c r="G11693" s="423"/>
      <c r="H11693" s="423">
        <v>4.2020000000000002E-4</v>
      </c>
      <c r="I11693" s="423"/>
      <c r="J11693" s="424">
        <v>1.4E-2</v>
      </c>
      <c r="K11693" s="424"/>
      <c r="L11693" s="424"/>
    </row>
    <row r="11694" spans="1:12" ht="24" customHeight="1">
      <c r="A11694" s="300" t="s">
        <v>12986</v>
      </c>
      <c r="B11694" s="301" t="s">
        <v>13005</v>
      </c>
      <c r="C11694" s="300" t="s">
        <v>9</v>
      </c>
      <c r="D11694" s="300" t="s">
        <v>7393</v>
      </c>
      <c r="E11694" s="302" t="s">
        <v>12988</v>
      </c>
      <c r="F11694" s="423" t="s">
        <v>13006</v>
      </c>
      <c r="G11694" s="423"/>
      <c r="H11694" s="423">
        <v>2.5270000000000002E-4</v>
      </c>
      <c r="I11694" s="423"/>
      <c r="J11694" s="424">
        <v>1.3599999999999999E-2</v>
      </c>
      <c r="K11694" s="424"/>
      <c r="L11694" s="424"/>
    </row>
    <row r="11695" spans="1:12" ht="24" customHeight="1">
      <c r="A11695" s="300" t="s">
        <v>12986</v>
      </c>
      <c r="B11695" s="301" t="s">
        <v>13007</v>
      </c>
      <c r="C11695" s="300" t="s">
        <v>9</v>
      </c>
      <c r="D11695" s="300" t="s">
        <v>10619</v>
      </c>
      <c r="E11695" s="302" t="s">
        <v>51</v>
      </c>
      <c r="F11695" s="423" t="s">
        <v>13008</v>
      </c>
      <c r="G11695" s="423"/>
      <c r="H11695" s="423">
        <v>1.961E-4</v>
      </c>
      <c r="I11695" s="423"/>
      <c r="J11695" s="424">
        <v>3.7499999999999999E-2</v>
      </c>
      <c r="K11695" s="424"/>
      <c r="L11695" s="424"/>
    </row>
    <row r="11696" spans="1:12" ht="24" customHeight="1">
      <c r="A11696" s="300" t="s">
        <v>12986</v>
      </c>
      <c r="B11696" s="301" t="s">
        <v>13009</v>
      </c>
      <c r="C11696" s="300" t="s">
        <v>9</v>
      </c>
      <c r="D11696" s="300" t="s">
        <v>10769</v>
      </c>
      <c r="E11696" s="302" t="s">
        <v>51</v>
      </c>
      <c r="F11696" s="423" t="s">
        <v>13010</v>
      </c>
      <c r="G11696" s="423"/>
      <c r="H11696" s="423">
        <v>1.7625200000000001E-2</v>
      </c>
      <c r="I11696" s="423"/>
      <c r="J11696" s="424">
        <v>2.2200000000000001E-2</v>
      </c>
      <c r="K11696" s="424"/>
      <c r="L11696" s="424"/>
    </row>
    <row r="11697" spans="1:12" ht="24" customHeight="1">
      <c r="A11697" s="300" t="s">
        <v>12986</v>
      </c>
      <c r="B11697" s="301" t="s">
        <v>13011</v>
      </c>
      <c r="C11697" s="300" t="s">
        <v>9</v>
      </c>
      <c r="D11697" s="300" t="s">
        <v>10929</v>
      </c>
      <c r="E11697" s="302" t="s">
        <v>51</v>
      </c>
      <c r="F11697" s="423" t="s">
        <v>13012</v>
      </c>
      <c r="G11697" s="423"/>
      <c r="H11697" s="423">
        <v>1.6990000000000001E-4</v>
      </c>
      <c r="I11697" s="423"/>
      <c r="J11697" s="424">
        <v>2.5600000000000001E-2</v>
      </c>
      <c r="K11697" s="424"/>
      <c r="L11697" s="424"/>
    </row>
    <row r="11698" spans="1:12" ht="17.100000000000001" customHeight="1">
      <c r="A11698" s="298"/>
      <c r="B11698" s="298"/>
      <c r="C11698" s="298"/>
      <c r="D11698" s="298"/>
      <c r="E11698" s="298"/>
      <c r="F11698" s="298"/>
      <c r="G11698" s="298"/>
      <c r="H11698" s="298"/>
      <c r="I11698" s="298"/>
      <c r="J11698" s="298" t="s">
        <v>12992</v>
      </c>
      <c r="K11698" s="298"/>
      <c r="L11698" s="298" t="s">
        <v>15427</v>
      </c>
    </row>
    <row r="11699" spans="1:12">
      <c r="A11699" s="414" t="s">
        <v>13056</v>
      </c>
      <c r="B11699" s="414"/>
      <c r="C11699" s="414"/>
      <c r="D11699" s="414"/>
      <c r="E11699" s="414"/>
      <c r="F11699" s="414"/>
      <c r="G11699" s="414"/>
      <c r="H11699" s="414"/>
      <c r="I11699" s="294"/>
      <c r="J11699" s="294"/>
      <c r="K11699" s="294"/>
      <c r="L11699" s="294"/>
    </row>
    <row r="11700" spans="1:12" ht="17.100000000000001" customHeight="1">
      <c r="A11700" s="294" t="s">
        <v>12978</v>
      </c>
      <c r="B11700" s="298" t="s">
        <v>12979</v>
      </c>
      <c r="C11700" s="294" t="s">
        <v>12980</v>
      </c>
      <c r="D11700" s="294" t="s">
        <v>12981</v>
      </c>
      <c r="E11700" s="299" t="s">
        <v>12982</v>
      </c>
      <c r="F11700" s="413" t="s">
        <v>12983</v>
      </c>
      <c r="G11700" s="413"/>
      <c r="H11700" s="413" t="s">
        <v>12984</v>
      </c>
      <c r="I11700" s="413"/>
      <c r="J11700" s="413" t="s">
        <v>12985</v>
      </c>
      <c r="K11700" s="413"/>
      <c r="L11700" s="413"/>
    </row>
    <row r="11701" spans="1:12" ht="24" customHeight="1">
      <c r="A11701" s="300" t="s">
        <v>12986</v>
      </c>
      <c r="B11701" s="301" t="s">
        <v>13057</v>
      </c>
      <c r="C11701" s="300" t="s">
        <v>9</v>
      </c>
      <c r="D11701" s="300" t="s">
        <v>12549</v>
      </c>
      <c r="E11701" s="302" t="s">
        <v>27</v>
      </c>
      <c r="F11701" s="423" t="s">
        <v>12948</v>
      </c>
      <c r="G11701" s="423"/>
      <c r="H11701" s="423">
        <v>0.15768960000000001</v>
      </c>
      <c r="I11701" s="423"/>
      <c r="J11701" s="424">
        <v>0.10249999999999999</v>
      </c>
      <c r="K11701" s="424"/>
      <c r="L11701" s="424"/>
    </row>
    <row r="11702" spans="1:12" ht="17.100000000000001" customHeight="1">
      <c r="A11702" s="298"/>
      <c r="B11702" s="298"/>
      <c r="C11702" s="298"/>
      <c r="D11702" s="298"/>
      <c r="E11702" s="298"/>
      <c r="F11702" s="298"/>
      <c r="G11702" s="298"/>
      <c r="H11702" s="298"/>
      <c r="I11702" s="298"/>
      <c r="J11702" s="298" t="s">
        <v>12992</v>
      </c>
      <c r="K11702" s="298"/>
      <c r="L11702" s="298" t="s">
        <v>13119</v>
      </c>
    </row>
    <row r="11703" spans="1:12">
      <c r="A11703" s="414" t="s">
        <v>13058</v>
      </c>
      <c r="B11703" s="414"/>
      <c r="C11703" s="414"/>
      <c r="D11703" s="414"/>
      <c r="E11703" s="414"/>
      <c r="F11703" s="414"/>
      <c r="G11703" s="414"/>
      <c r="H11703" s="414"/>
      <c r="I11703" s="294"/>
      <c r="J11703" s="294"/>
      <c r="K11703" s="294"/>
      <c r="L11703" s="294"/>
    </row>
    <row r="11704" spans="1:12" ht="17.100000000000001" customHeight="1">
      <c r="A11704" s="294" t="s">
        <v>12978</v>
      </c>
      <c r="B11704" s="298" t="s">
        <v>12979</v>
      </c>
      <c r="C11704" s="294" t="s">
        <v>12980</v>
      </c>
      <c r="D11704" s="294" t="s">
        <v>12981</v>
      </c>
      <c r="E11704" s="299" t="s">
        <v>12982</v>
      </c>
      <c r="F11704" s="413" t="s">
        <v>12983</v>
      </c>
      <c r="G11704" s="413"/>
      <c r="H11704" s="413" t="s">
        <v>12984</v>
      </c>
      <c r="I11704" s="413"/>
      <c r="J11704" s="413" t="s">
        <v>12985</v>
      </c>
      <c r="K11704" s="413"/>
      <c r="L11704" s="413"/>
    </row>
    <row r="11705" spans="1:12" ht="24" customHeight="1">
      <c r="A11705" s="300" t="s">
        <v>12986</v>
      </c>
      <c r="B11705" s="301" t="s">
        <v>13059</v>
      </c>
      <c r="C11705" s="300" t="s">
        <v>9</v>
      </c>
      <c r="D11705" s="300" t="s">
        <v>12535</v>
      </c>
      <c r="E11705" s="302" t="s">
        <v>27</v>
      </c>
      <c r="F11705" s="423" t="s">
        <v>12936</v>
      </c>
      <c r="G11705" s="423"/>
      <c r="H11705" s="423">
        <v>0.15768960000000001</v>
      </c>
      <c r="I11705" s="423"/>
      <c r="J11705" s="424">
        <v>7.9000000000000008E-3</v>
      </c>
      <c r="K11705" s="424"/>
      <c r="L11705" s="424"/>
    </row>
    <row r="11706" spans="1:12" ht="17.100000000000001" customHeight="1">
      <c r="A11706" s="298"/>
      <c r="B11706" s="298"/>
      <c r="C11706" s="298"/>
      <c r="D11706" s="298"/>
      <c r="E11706" s="298"/>
      <c r="F11706" s="298"/>
      <c r="G11706" s="298"/>
      <c r="H11706" s="298"/>
      <c r="I11706" s="298"/>
      <c r="J11706" s="298" t="s">
        <v>12992</v>
      </c>
      <c r="K11706" s="298"/>
      <c r="L11706" s="298" t="s">
        <v>12904</v>
      </c>
    </row>
    <row r="11707" spans="1:12">
      <c r="A11707" s="414" t="s">
        <v>13060</v>
      </c>
      <c r="B11707" s="414"/>
      <c r="C11707" s="414"/>
      <c r="D11707" s="414"/>
      <c r="E11707" s="414"/>
      <c r="F11707" s="414"/>
      <c r="G11707" s="414"/>
      <c r="H11707" s="414"/>
      <c r="I11707" s="294"/>
      <c r="J11707" s="294"/>
      <c r="K11707" s="294"/>
      <c r="L11707" s="294"/>
    </row>
    <row r="11708" spans="1:12" ht="17.100000000000001" customHeight="1">
      <c r="A11708" s="294" t="s">
        <v>12978</v>
      </c>
      <c r="B11708" s="298" t="s">
        <v>12979</v>
      </c>
      <c r="C11708" s="294" t="s">
        <v>12980</v>
      </c>
      <c r="D11708" s="294" t="s">
        <v>12981</v>
      </c>
      <c r="E11708" s="299" t="s">
        <v>12982</v>
      </c>
      <c r="F11708" s="413" t="s">
        <v>12983</v>
      </c>
      <c r="G11708" s="413"/>
      <c r="H11708" s="413" t="s">
        <v>12984</v>
      </c>
      <c r="I11708" s="413"/>
      <c r="J11708" s="413" t="s">
        <v>12985</v>
      </c>
      <c r="K11708" s="413"/>
      <c r="L11708" s="413"/>
    </row>
    <row r="11709" spans="1:12" ht="24" customHeight="1">
      <c r="A11709" s="300" t="s">
        <v>12986</v>
      </c>
      <c r="B11709" s="301" t="s">
        <v>13061</v>
      </c>
      <c r="C11709" s="300" t="s">
        <v>9</v>
      </c>
      <c r="D11709" s="300" t="s">
        <v>12522</v>
      </c>
      <c r="E11709" s="302" t="s">
        <v>27</v>
      </c>
      <c r="F11709" s="423" t="s">
        <v>12964</v>
      </c>
      <c r="G11709" s="423"/>
      <c r="H11709" s="423">
        <v>0.15768960000000001</v>
      </c>
      <c r="I11709" s="423"/>
      <c r="J11709" s="424">
        <v>0.39900000000000002</v>
      </c>
      <c r="K11709" s="424"/>
      <c r="L11709" s="424"/>
    </row>
    <row r="11710" spans="1:12" ht="24" customHeight="1">
      <c r="A11710" s="300" t="s">
        <v>12986</v>
      </c>
      <c r="B11710" s="301" t="s">
        <v>13062</v>
      </c>
      <c r="C11710" s="300" t="s">
        <v>9</v>
      </c>
      <c r="D11710" s="300" t="s">
        <v>12527</v>
      </c>
      <c r="E11710" s="302" t="s">
        <v>27</v>
      </c>
      <c r="F11710" s="423" t="s">
        <v>13063</v>
      </c>
      <c r="G11710" s="423"/>
      <c r="H11710" s="423">
        <v>0.15768960000000001</v>
      </c>
      <c r="I11710" s="423"/>
      <c r="J11710" s="424">
        <v>5.3600000000000002E-2</v>
      </c>
      <c r="K11710" s="424"/>
      <c r="L11710" s="424"/>
    </row>
    <row r="11711" spans="1:12" ht="17.100000000000001" customHeight="1">
      <c r="A11711" s="298"/>
      <c r="B11711" s="298"/>
      <c r="C11711" s="298"/>
      <c r="D11711" s="298"/>
      <c r="E11711" s="298"/>
      <c r="F11711" s="298"/>
      <c r="G11711" s="298"/>
      <c r="H11711" s="298"/>
      <c r="I11711" s="298"/>
      <c r="J11711" s="298" t="s">
        <v>12992</v>
      </c>
      <c r="K11711" s="298"/>
      <c r="L11711" s="298" t="s">
        <v>12923</v>
      </c>
    </row>
    <row r="11712" spans="1:12" ht="17.100000000000001" customHeight="1">
      <c r="A11712" s="294" t="s">
        <v>13014</v>
      </c>
      <c r="B11712" s="294"/>
      <c r="C11712" s="294"/>
      <c r="D11712" s="294"/>
      <c r="E11712" s="294"/>
      <c r="F11712" s="294"/>
      <c r="G11712" s="294"/>
      <c r="H11712" s="294"/>
      <c r="I11712" s="294"/>
      <c r="J11712" s="294"/>
      <c r="K11712" s="294"/>
      <c r="L11712" s="294"/>
    </row>
    <row r="11713" spans="1:12" ht="17.100000000000001" customHeight="1">
      <c r="A11713" s="298"/>
      <c r="B11713" s="298"/>
      <c r="C11713" s="298"/>
      <c r="D11713" s="298"/>
      <c r="E11713" s="298"/>
      <c r="F11713" s="298"/>
      <c r="G11713" s="298"/>
      <c r="H11713" s="298"/>
      <c r="I11713" s="298"/>
      <c r="J11713" s="298" t="s">
        <v>13015</v>
      </c>
      <c r="K11713" s="298"/>
      <c r="L11713" s="298" t="s">
        <v>15349</v>
      </c>
    </row>
    <row r="11714" spans="1:12" ht="17.100000000000001" customHeight="1">
      <c r="A11714" s="298"/>
      <c r="B11714" s="298"/>
      <c r="C11714" s="298"/>
      <c r="D11714" s="298"/>
      <c r="E11714" s="298"/>
      <c r="F11714" s="298"/>
      <c r="G11714" s="298"/>
      <c r="H11714" s="298"/>
      <c r="I11714" s="298"/>
      <c r="J11714" s="298" t="s">
        <v>13017</v>
      </c>
      <c r="K11714" s="298" t="s">
        <v>13018</v>
      </c>
      <c r="L11714" s="298" t="s">
        <v>15348</v>
      </c>
    </row>
    <row r="11715" spans="1:12" ht="17.100000000000001" customHeight="1">
      <c r="A11715" s="298"/>
      <c r="B11715" s="298"/>
      <c r="C11715" s="298"/>
      <c r="D11715" s="298"/>
      <c r="E11715" s="298"/>
      <c r="F11715" s="298"/>
      <c r="G11715" s="298"/>
      <c r="H11715" s="298"/>
      <c r="I11715" s="298"/>
      <c r="J11715" s="298" t="s">
        <v>13020</v>
      </c>
      <c r="K11715" s="298"/>
      <c r="L11715" s="298" t="s">
        <v>15428</v>
      </c>
    </row>
    <row r="11716" spans="1:12" ht="17.100000000000001" customHeight="1">
      <c r="A11716" s="298"/>
      <c r="B11716" s="298"/>
      <c r="C11716" s="298"/>
      <c r="D11716" s="298"/>
      <c r="E11716" s="298"/>
      <c r="F11716" s="298"/>
      <c r="G11716" s="298"/>
      <c r="H11716" s="298"/>
      <c r="I11716" s="298"/>
      <c r="J11716" s="298" t="s">
        <v>13022</v>
      </c>
      <c r="K11716" s="298" t="s">
        <v>12974</v>
      </c>
      <c r="L11716" s="298" t="s">
        <v>15429</v>
      </c>
    </row>
    <row r="11717" spans="1:12" ht="17.100000000000001" customHeight="1">
      <c r="A11717" s="298"/>
      <c r="B11717" s="298"/>
      <c r="C11717" s="298"/>
      <c r="D11717" s="298"/>
      <c r="E11717" s="298"/>
      <c r="F11717" s="298"/>
      <c r="G11717" s="298"/>
      <c r="H11717" s="298"/>
      <c r="I11717" s="298"/>
      <c r="J11717" s="298" t="s">
        <v>13024</v>
      </c>
      <c r="K11717" s="298"/>
      <c r="L11717" s="298" t="s">
        <v>15430</v>
      </c>
    </row>
    <row r="11718" spans="1:12" ht="30" customHeight="1">
      <c r="A11718" s="299"/>
      <c r="B11718" s="299"/>
      <c r="C11718" s="299"/>
      <c r="D11718" s="299"/>
      <c r="E11718" s="299"/>
      <c r="F11718" s="299"/>
      <c r="G11718" s="299"/>
      <c r="H11718" s="299"/>
      <c r="I11718" s="299"/>
      <c r="J11718" s="299"/>
      <c r="K11718" s="299"/>
      <c r="L11718" s="299"/>
    </row>
    <row r="11719" spans="1:12" ht="48" customHeight="1">
      <c r="A11719" s="295" t="s">
        <v>15431</v>
      </c>
      <c r="B11719" s="296" t="s">
        <v>15432</v>
      </c>
      <c r="C11719" s="295" t="s">
        <v>9</v>
      </c>
      <c r="D11719" s="295" t="s">
        <v>2641</v>
      </c>
      <c r="E11719" s="297" t="s">
        <v>51</v>
      </c>
      <c r="F11719" s="296"/>
      <c r="G11719" s="296"/>
      <c r="H11719" s="296"/>
      <c r="I11719" s="296"/>
      <c r="J11719" s="296"/>
      <c r="K11719" s="296"/>
      <c r="L11719" s="296"/>
    </row>
    <row r="11720" spans="1:12">
      <c r="A11720" s="414" t="s">
        <v>12977</v>
      </c>
      <c r="B11720" s="414"/>
      <c r="C11720" s="414"/>
      <c r="D11720" s="414"/>
      <c r="E11720" s="414"/>
      <c r="F11720" s="414"/>
      <c r="G11720" s="414"/>
      <c r="H11720" s="414"/>
      <c r="I11720" s="294"/>
      <c r="J11720" s="294"/>
      <c r="K11720" s="294"/>
      <c r="L11720" s="294"/>
    </row>
    <row r="11721" spans="1:12" ht="17.100000000000001" customHeight="1">
      <c r="A11721" s="294" t="s">
        <v>12978</v>
      </c>
      <c r="B11721" s="298" t="s">
        <v>12979</v>
      </c>
      <c r="C11721" s="294" t="s">
        <v>12980</v>
      </c>
      <c r="D11721" s="294" t="s">
        <v>12981</v>
      </c>
      <c r="E11721" s="299" t="s">
        <v>12982</v>
      </c>
      <c r="F11721" s="413" t="s">
        <v>12983</v>
      </c>
      <c r="G11721" s="413"/>
      <c r="H11721" s="413" t="s">
        <v>12984</v>
      </c>
      <c r="I11721" s="413"/>
      <c r="J11721" s="413" t="s">
        <v>12985</v>
      </c>
      <c r="K11721" s="413"/>
      <c r="L11721" s="413"/>
    </row>
    <row r="11722" spans="1:12" ht="24" customHeight="1">
      <c r="A11722" s="300" t="s">
        <v>12986</v>
      </c>
      <c r="B11722" s="301" t="s">
        <v>13085</v>
      </c>
      <c r="C11722" s="300" t="s">
        <v>9</v>
      </c>
      <c r="D11722" s="300" t="s">
        <v>7909</v>
      </c>
      <c r="E11722" s="302" t="s">
        <v>51</v>
      </c>
      <c r="F11722" s="423" t="s">
        <v>13086</v>
      </c>
      <c r="G11722" s="423"/>
      <c r="H11722" s="423">
        <v>1.5220000000000001E-4</v>
      </c>
      <c r="I11722" s="423"/>
      <c r="J11722" s="424">
        <v>1.5800000000000002E-2</v>
      </c>
      <c r="K11722" s="424"/>
      <c r="L11722" s="424"/>
    </row>
    <row r="11723" spans="1:12" ht="24" customHeight="1">
      <c r="A11723" s="300" t="s">
        <v>12986</v>
      </c>
      <c r="B11723" s="301" t="s">
        <v>13087</v>
      </c>
      <c r="C11723" s="300" t="s">
        <v>9</v>
      </c>
      <c r="D11723" s="300" t="s">
        <v>8873</v>
      </c>
      <c r="E11723" s="302" t="s">
        <v>51</v>
      </c>
      <c r="F11723" s="423" t="s">
        <v>13088</v>
      </c>
      <c r="G11723" s="423"/>
      <c r="H11723" s="423">
        <v>1.4600000000000001E-5</v>
      </c>
      <c r="I11723" s="423"/>
      <c r="J11723" s="424">
        <v>1.2699999999999999E-2</v>
      </c>
      <c r="K11723" s="424"/>
      <c r="L11723" s="424"/>
    </row>
    <row r="11724" spans="1:12" ht="48" customHeight="1">
      <c r="A11724" s="300" t="s">
        <v>12986</v>
      </c>
      <c r="B11724" s="301" t="s">
        <v>13089</v>
      </c>
      <c r="C11724" s="300" t="s">
        <v>9</v>
      </c>
      <c r="D11724" s="300" t="s">
        <v>9227</v>
      </c>
      <c r="E11724" s="302" t="s">
        <v>51</v>
      </c>
      <c r="F11724" s="423" t="s">
        <v>13090</v>
      </c>
      <c r="G11724" s="423"/>
      <c r="H11724" s="423">
        <v>1.01E-5</v>
      </c>
      <c r="I11724" s="423"/>
      <c r="J11724" s="424">
        <v>1.35E-2</v>
      </c>
      <c r="K11724" s="424"/>
      <c r="L11724" s="424"/>
    </row>
    <row r="11725" spans="1:12" ht="24" customHeight="1">
      <c r="A11725" s="300" t="s">
        <v>12986</v>
      </c>
      <c r="B11725" s="301" t="s">
        <v>13091</v>
      </c>
      <c r="C11725" s="300" t="s">
        <v>9</v>
      </c>
      <c r="D11725" s="300" t="s">
        <v>9580</v>
      </c>
      <c r="E11725" s="302" t="s">
        <v>51</v>
      </c>
      <c r="F11725" s="423" t="s">
        <v>13092</v>
      </c>
      <c r="G11725" s="423"/>
      <c r="H11725" s="423">
        <v>9.9000000000000001E-6</v>
      </c>
      <c r="I11725" s="423"/>
      <c r="J11725" s="424">
        <v>8.8999999999999999E-3</v>
      </c>
      <c r="K11725" s="424"/>
      <c r="L11725" s="424"/>
    </row>
    <row r="11726" spans="1:12" ht="24" customHeight="1">
      <c r="A11726" s="300" t="s">
        <v>12986</v>
      </c>
      <c r="B11726" s="301" t="s">
        <v>12987</v>
      </c>
      <c r="C11726" s="300" t="s">
        <v>9</v>
      </c>
      <c r="D11726" s="300" t="s">
        <v>9831</v>
      </c>
      <c r="E11726" s="302" t="s">
        <v>12988</v>
      </c>
      <c r="F11726" s="423" t="s">
        <v>12989</v>
      </c>
      <c r="G11726" s="423"/>
      <c r="H11726" s="423">
        <v>3.5211000000000001E-3</v>
      </c>
      <c r="I11726" s="423"/>
      <c r="J11726" s="424">
        <v>3.56E-2</v>
      </c>
      <c r="K11726" s="424"/>
      <c r="L11726" s="424"/>
    </row>
    <row r="11727" spans="1:12" ht="36" customHeight="1">
      <c r="A11727" s="300" t="s">
        <v>12986</v>
      </c>
      <c r="B11727" s="301" t="s">
        <v>12990</v>
      </c>
      <c r="C11727" s="300" t="s">
        <v>9</v>
      </c>
      <c r="D11727" s="300" t="s">
        <v>11426</v>
      </c>
      <c r="E11727" s="302" t="s">
        <v>51</v>
      </c>
      <c r="F11727" s="423" t="s">
        <v>12991</v>
      </c>
      <c r="G11727" s="423"/>
      <c r="H11727" s="423">
        <v>1.8450000000000001E-4</v>
      </c>
      <c r="I11727" s="423"/>
      <c r="J11727" s="424">
        <v>2.4400000000000002E-2</v>
      </c>
      <c r="K11727" s="424"/>
      <c r="L11727" s="424"/>
    </row>
    <row r="11728" spans="1:12" ht="17.100000000000001" customHeight="1">
      <c r="A11728" s="298"/>
      <c r="B11728" s="298"/>
      <c r="C11728" s="298"/>
      <c r="D11728" s="298"/>
      <c r="E11728" s="298"/>
      <c r="F11728" s="298"/>
      <c r="G11728" s="298"/>
      <c r="H11728" s="298"/>
      <c r="I11728" s="298"/>
      <c r="J11728" s="298" t="s">
        <v>12992</v>
      </c>
      <c r="K11728" s="298"/>
      <c r="L11728" s="298" t="s">
        <v>12903</v>
      </c>
    </row>
    <row r="11729" spans="1:12">
      <c r="A11729" s="414" t="s">
        <v>12994</v>
      </c>
      <c r="B11729" s="414"/>
      <c r="C11729" s="414"/>
      <c r="D11729" s="414"/>
      <c r="E11729" s="414"/>
      <c r="F11729" s="414"/>
      <c r="G11729" s="414"/>
      <c r="H11729" s="414"/>
      <c r="I11729" s="294"/>
      <c r="J11729" s="294"/>
      <c r="K11729" s="294"/>
      <c r="L11729" s="294"/>
    </row>
    <row r="11730" spans="1:12" ht="17.100000000000001" customHeight="1">
      <c r="A11730" s="294" t="s">
        <v>12978</v>
      </c>
      <c r="B11730" s="298" t="s">
        <v>12979</v>
      </c>
      <c r="C11730" s="294" t="s">
        <v>12980</v>
      </c>
      <c r="D11730" s="294" t="s">
        <v>12981</v>
      </c>
      <c r="E11730" s="299" t="s">
        <v>12982</v>
      </c>
      <c r="F11730" s="413" t="s">
        <v>12983</v>
      </c>
      <c r="G11730" s="413"/>
      <c r="H11730" s="413" t="s">
        <v>12984</v>
      </c>
      <c r="I11730" s="413"/>
      <c r="J11730" s="413" t="s">
        <v>12985</v>
      </c>
      <c r="K11730" s="413"/>
      <c r="L11730" s="413"/>
    </row>
    <row r="11731" spans="1:12" ht="24" customHeight="1">
      <c r="A11731" s="300" t="s">
        <v>12986</v>
      </c>
      <c r="B11731" s="301" t="s">
        <v>13193</v>
      </c>
      <c r="C11731" s="300" t="s">
        <v>9</v>
      </c>
      <c r="D11731" s="300" t="s">
        <v>7200</v>
      </c>
      <c r="E11731" s="302" t="s">
        <v>27</v>
      </c>
      <c r="F11731" s="423" t="s">
        <v>13194</v>
      </c>
      <c r="G11731" s="423"/>
      <c r="H11731" s="423">
        <v>0.13106909999999999</v>
      </c>
      <c r="I11731" s="423"/>
      <c r="J11731" s="424">
        <v>0.66710000000000003</v>
      </c>
      <c r="K11731" s="424"/>
      <c r="L11731" s="424"/>
    </row>
    <row r="11732" spans="1:12" ht="24" customHeight="1">
      <c r="A11732" s="300" t="s">
        <v>12986</v>
      </c>
      <c r="B11732" s="301" t="s">
        <v>13195</v>
      </c>
      <c r="C11732" s="300" t="s">
        <v>9</v>
      </c>
      <c r="D11732" s="300" t="s">
        <v>8821</v>
      </c>
      <c r="E11732" s="302" t="s">
        <v>27</v>
      </c>
      <c r="F11732" s="423" t="s">
        <v>13196</v>
      </c>
      <c r="G11732" s="423"/>
      <c r="H11732" s="423">
        <v>0.13106909999999999</v>
      </c>
      <c r="I11732" s="423"/>
      <c r="J11732" s="424">
        <v>0.94240000000000002</v>
      </c>
      <c r="K11732" s="424"/>
      <c r="L11732" s="424"/>
    </row>
    <row r="11733" spans="1:12" ht="17.100000000000001" customHeight="1">
      <c r="A11733" s="298"/>
      <c r="B11733" s="298"/>
      <c r="C11733" s="298"/>
      <c r="D11733" s="298"/>
      <c r="E11733" s="298"/>
      <c r="F11733" s="298"/>
      <c r="G11733" s="298"/>
      <c r="H11733" s="298"/>
      <c r="I11733" s="298"/>
      <c r="J11733" s="298" t="s">
        <v>12992</v>
      </c>
      <c r="K11733" s="298"/>
      <c r="L11733" s="298" t="s">
        <v>13756</v>
      </c>
    </row>
    <row r="11734" spans="1:12">
      <c r="A11734" s="414" t="s">
        <v>12998</v>
      </c>
      <c r="B11734" s="414"/>
      <c r="C11734" s="414"/>
      <c r="D11734" s="414"/>
      <c r="E11734" s="414"/>
      <c r="F11734" s="414"/>
      <c r="G11734" s="414"/>
      <c r="H11734" s="414"/>
      <c r="I11734" s="294"/>
      <c r="J11734" s="294"/>
      <c r="K11734" s="294"/>
      <c r="L11734" s="294"/>
    </row>
    <row r="11735" spans="1:12" ht="17.100000000000001" customHeight="1">
      <c r="A11735" s="294" t="s">
        <v>12978</v>
      </c>
      <c r="B11735" s="298" t="s">
        <v>12979</v>
      </c>
      <c r="C11735" s="294" t="s">
        <v>12980</v>
      </c>
      <c r="D11735" s="294" t="s">
        <v>12981</v>
      </c>
      <c r="E11735" s="299" t="s">
        <v>12982</v>
      </c>
      <c r="F11735" s="413" t="s">
        <v>12983</v>
      </c>
      <c r="G11735" s="413"/>
      <c r="H11735" s="413" t="s">
        <v>12984</v>
      </c>
      <c r="I11735" s="413"/>
      <c r="J11735" s="413" t="s">
        <v>12985</v>
      </c>
      <c r="K11735" s="413"/>
      <c r="L11735" s="413"/>
    </row>
    <row r="11736" spans="1:12" ht="36" customHeight="1">
      <c r="A11736" s="300" t="s">
        <v>12986</v>
      </c>
      <c r="B11736" s="301" t="s">
        <v>13371</v>
      </c>
      <c r="C11736" s="300" t="s">
        <v>9</v>
      </c>
      <c r="D11736" s="300" t="s">
        <v>10264</v>
      </c>
      <c r="E11736" s="302" t="s">
        <v>51</v>
      </c>
      <c r="F11736" s="423" t="s">
        <v>13372</v>
      </c>
      <c r="G11736" s="423"/>
      <c r="H11736" s="423">
        <v>0.03</v>
      </c>
      <c r="I11736" s="423"/>
      <c r="J11736" s="424">
        <v>0.54</v>
      </c>
      <c r="K11736" s="424"/>
      <c r="L11736" s="424"/>
    </row>
    <row r="11737" spans="1:12" ht="24" customHeight="1">
      <c r="A11737" s="300" t="s">
        <v>12986</v>
      </c>
      <c r="B11737" s="301" t="s">
        <v>15310</v>
      </c>
      <c r="C11737" s="300" t="s">
        <v>9</v>
      </c>
      <c r="D11737" s="300" t="s">
        <v>7015</v>
      </c>
      <c r="E11737" s="302" t="s">
        <v>51</v>
      </c>
      <c r="F11737" s="423" t="s">
        <v>12912</v>
      </c>
      <c r="G11737" s="423"/>
      <c r="H11737" s="423">
        <v>1</v>
      </c>
      <c r="I11737" s="423"/>
      <c r="J11737" s="424">
        <v>1.98</v>
      </c>
      <c r="K11737" s="424"/>
      <c r="L11737" s="424"/>
    </row>
    <row r="11738" spans="1:12" ht="24" customHeight="1">
      <c r="A11738" s="300" t="s">
        <v>12986</v>
      </c>
      <c r="B11738" s="301" t="s">
        <v>15433</v>
      </c>
      <c r="C11738" s="300" t="s">
        <v>9</v>
      </c>
      <c r="D11738" s="300" t="s">
        <v>9698</v>
      </c>
      <c r="E11738" s="302" t="s">
        <v>51</v>
      </c>
      <c r="F11738" s="423" t="s">
        <v>15434</v>
      </c>
      <c r="G11738" s="423"/>
      <c r="H11738" s="423">
        <v>1</v>
      </c>
      <c r="I11738" s="423"/>
      <c r="J11738" s="424">
        <v>6.35</v>
      </c>
      <c r="K11738" s="424"/>
      <c r="L11738" s="424"/>
    </row>
    <row r="11739" spans="1:12" ht="24" customHeight="1">
      <c r="A11739" s="300" t="s">
        <v>12986</v>
      </c>
      <c r="B11739" s="301" t="s">
        <v>13099</v>
      </c>
      <c r="C11739" s="300" t="s">
        <v>9</v>
      </c>
      <c r="D11739" s="300" t="s">
        <v>7224</v>
      </c>
      <c r="E11739" s="302" t="s">
        <v>51</v>
      </c>
      <c r="F11739" s="423" t="s">
        <v>13100</v>
      </c>
      <c r="G11739" s="423"/>
      <c r="H11739" s="423">
        <v>1.7972000000000001E-3</v>
      </c>
      <c r="I11739" s="423"/>
      <c r="J11739" s="424">
        <v>1.6500000000000001E-2</v>
      </c>
      <c r="K11739" s="424"/>
      <c r="L11739" s="424"/>
    </row>
    <row r="11740" spans="1:12" ht="24" customHeight="1">
      <c r="A11740" s="300" t="s">
        <v>12986</v>
      </c>
      <c r="B11740" s="301" t="s">
        <v>13101</v>
      </c>
      <c r="C11740" s="300" t="s">
        <v>9</v>
      </c>
      <c r="D11740" s="300" t="s">
        <v>7359</v>
      </c>
      <c r="E11740" s="302" t="s">
        <v>51</v>
      </c>
      <c r="F11740" s="423" t="s">
        <v>13102</v>
      </c>
      <c r="G11740" s="423"/>
      <c r="H11740" s="423">
        <v>5.8E-5</v>
      </c>
      <c r="I11740" s="423"/>
      <c r="J11740" s="424">
        <v>7.4999999999999997E-3</v>
      </c>
      <c r="K11740" s="424"/>
      <c r="L11740" s="424"/>
    </row>
    <row r="11741" spans="1:12" ht="24" customHeight="1">
      <c r="A11741" s="300" t="s">
        <v>12986</v>
      </c>
      <c r="B11741" s="301" t="s">
        <v>13103</v>
      </c>
      <c r="C11741" s="300" t="s">
        <v>9</v>
      </c>
      <c r="D11741" s="300" t="s">
        <v>8851</v>
      </c>
      <c r="E11741" s="302" t="s">
        <v>51</v>
      </c>
      <c r="F11741" s="423" t="s">
        <v>13104</v>
      </c>
      <c r="G11741" s="423"/>
      <c r="H11741" s="423">
        <v>4.6300000000000001E-5</v>
      </c>
      <c r="I11741" s="423"/>
      <c r="J11741" s="424">
        <v>8.9999999999999993E-3</v>
      </c>
      <c r="K11741" s="424"/>
      <c r="L11741" s="424"/>
    </row>
    <row r="11742" spans="1:12" ht="24" customHeight="1">
      <c r="A11742" s="300" t="s">
        <v>12986</v>
      </c>
      <c r="B11742" s="301" t="s">
        <v>13105</v>
      </c>
      <c r="C11742" s="300" t="s">
        <v>9</v>
      </c>
      <c r="D11742" s="300" t="s">
        <v>8852</v>
      </c>
      <c r="E11742" s="302" t="s">
        <v>51</v>
      </c>
      <c r="F11742" s="423" t="s">
        <v>13106</v>
      </c>
      <c r="G11742" s="423"/>
      <c r="H11742" s="423">
        <v>9.9000000000000001E-6</v>
      </c>
      <c r="I11742" s="423"/>
      <c r="J11742" s="424">
        <v>5.4000000000000003E-3</v>
      </c>
      <c r="K11742" s="424"/>
      <c r="L11742" s="424"/>
    </row>
    <row r="11743" spans="1:12" ht="24" customHeight="1">
      <c r="A11743" s="300" t="s">
        <v>12986</v>
      </c>
      <c r="B11743" s="301" t="s">
        <v>13107</v>
      </c>
      <c r="C11743" s="300" t="s">
        <v>9</v>
      </c>
      <c r="D11743" s="300" t="s">
        <v>9000</v>
      </c>
      <c r="E11743" s="302" t="s">
        <v>51</v>
      </c>
      <c r="F11743" s="423" t="s">
        <v>13108</v>
      </c>
      <c r="G11743" s="423"/>
      <c r="H11743" s="423">
        <v>2.0455999999999998E-3</v>
      </c>
      <c r="I11743" s="423"/>
      <c r="J11743" s="424">
        <v>1.38E-2</v>
      </c>
      <c r="K11743" s="424"/>
      <c r="L11743" s="424"/>
    </row>
    <row r="11744" spans="1:12" ht="24" customHeight="1">
      <c r="A11744" s="300" t="s">
        <v>12986</v>
      </c>
      <c r="B11744" s="301" t="s">
        <v>13109</v>
      </c>
      <c r="C11744" s="300" t="s">
        <v>9</v>
      </c>
      <c r="D11744" s="300" t="s">
        <v>9574</v>
      </c>
      <c r="E11744" s="302" t="s">
        <v>51</v>
      </c>
      <c r="F11744" s="423" t="s">
        <v>13110</v>
      </c>
      <c r="G11744" s="423"/>
      <c r="H11744" s="423">
        <v>6.4880000000000005E-4</v>
      </c>
      <c r="I11744" s="423"/>
      <c r="J11744" s="424">
        <v>5.7000000000000002E-3</v>
      </c>
      <c r="K11744" s="424"/>
      <c r="L11744" s="424"/>
    </row>
    <row r="11745" spans="1:12" ht="24" customHeight="1">
      <c r="A11745" s="300" t="s">
        <v>12986</v>
      </c>
      <c r="B11745" s="301" t="s">
        <v>13111</v>
      </c>
      <c r="C11745" s="300" t="s">
        <v>9</v>
      </c>
      <c r="D11745" s="300" t="s">
        <v>10714</v>
      </c>
      <c r="E11745" s="302" t="s">
        <v>93</v>
      </c>
      <c r="F11745" s="423" t="s">
        <v>13112</v>
      </c>
      <c r="G11745" s="423"/>
      <c r="H11745" s="423">
        <v>3.4089999999999999E-4</v>
      </c>
      <c r="I11745" s="423"/>
      <c r="J11745" s="424">
        <v>5.1999999999999998E-3</v>
      </c>
      <c r="K11745" s="424"/>
      <c r="L11745" s="424"/>
    </row>
    <row r="11746" spans="1:12" ht="24" customHeight="1">
      <c r="A11746" s="300" t="s">
        <v>12986</v>
      </c>
      <c r="B11746" s="301" t="s">
        <v>13113</v>
      </c>
      <c r="C11746" s="300" t="s">
        <v>9</v>
      </c>
      <c r="D11746" s="300" t="s">
        <v>10809</v>
      </c>
      <c r="E11746" s="302" t="s">
        <v>51</v>
      </c>
      <c r="F11746" s="423" t="s">
        <v>13114</v>
      </c>
      <c r="G11746" s="423"/>
      <c r="H11746" s="423">
        <v>3.4089999999999999E-4</v>
      </c>
      <c r="I11746" s="423"/>
      <c r="J11746" s="424">
        <v>4.1000000000000003E-3</v>
      </c>
      <c r="K11746" s="424"/>
      <c r="L11746" s="424"/>
    </row>
    <row r="11747" spans="1:12" ht="24" customHeight="1">
      <c r="A11747" s="300" t="s">
        <v>12986</v>
      </c>
      <c r="B11747" s="301" t="s">
        <v>13115</v>
      </c>
      <c r="C11747" s="300" t="s">
        <v>9</v>
      </c>
      <c r="D11747" s="300" t="s">
        <v>10810</v>
      </c>
      <c r="E11747" s="302" t="s">
        <v>51</v>
      </c>
      <c r="F11747" s="423" t="s">
        <v>13116</v>
      </c>
      <c r="G11747" s="423"/>
      <c r="H11747" s="423">
        <v>3.4089999999999999E-4</v>
      </c>
      <c r="I11747" s="423"/>
      <c r="J11747" s="424">
        <v>9.1000000000000004E-3</v>
      </c>
      <c r="K11747" s="424"/>
      <c r="L11747" s="424"/>
    </row>
    <row r="11748" spans="1:12" ht="24" customHeight="1">
      <c r="A11748" s="300" t="s">
        <v>12986</v>
      </c>
      <c r="B11748" s="301" t="s">
        <v>13117</v>
      </c>
      <c r="C11748" s="300" t="s">
        <v>9</v>
      </c>
      <c r="D11748" s="300" t="s">
        <v>10837</v>
      </c>
      <c r="E11748" s="302" t="s">
        <v>51</v>
      </c>
      <c r="F11748" s="423" t="s">
        <v>13118</v>
      </c>
      <c r="G11748" s="423"/>
      <c r="H11748" s="423">
        <v>1.1600000000000001E-5</v>
      </c>
      <c r="I11748" s="423"/>
      <c r="J11748" s="424">
        <v>5.1999999999999998E-3</v>
      </c>
      <c r="K11748" s="424"/>
      <c r="L11748" s="424"/>
    </row>
    <row r="11749" spans="1:12" ht="24" customHeight="1">
      <c r="A11749" s="300" t="s">
        <v>12986</v>
      </c>
      <c r="B11749" s="301" t="s">
        <v>13003</v>
      </c>
      <c r="C11749" s="300" t="s">
        <v>9</v>
      </c>
      <c r="D11749" s="300" t="s">
        <v>7216</v>
      </c>
      <c r="E11749" s="302" t="s">
        <v>51</v>
      </c>
      <c r="F11749" s="423" t="s">
        <v>13004</v>
      </c>
      <c r="G11749" s="423"/>
      <c r="H11749" s="423">
        <v>6.8289999999999996E-4</v>
      </c>
      <c r="I11749" s="423"/>
      <c r="J11749" s="424">
        <v>2.2800000000000001E-2</v>
      </c>
      <c r="K11749" s="424"/>
      <c r="L11749" s="424"/>
    </row>
    <row r="11750" spans="1:12" ht="24" customHeight="1">
      <c r="A11750" s="300" t="s">
        <v>12986</v>
      </c>
      <c r="B11750" s="301" t="s">
        <v>13005</v>
      </c>
      <c r="C11750" s="300" t="s">
        <v>9</v>
      </c>
      <c r="D11750" s="300" t="s">
        <v>7393</v>
      </c>
      <c r="E11750" s="302" t="s">
        <v>12988</v>
      </c>
      <c r="F11750" s="423" t="s">
        <v>13006</v>
      </c>
      <c r="G11750" s="423"/>
      <c r="H11750" s="423">
        <v>4.1090000000000001E-4</v>
      </c>
      <c r="I11750" s="423"/>
      <c r="J11750" s="424">
        <v>2.2200000000000001E-2</v>
      </c>
      <c r="K11750" s="424"/>
      <c r="L11750" s="424"/>
    </row>
    <row r="11751" spans="1:12" ht="24" customHeight="1">
      <c r="A11751" s="300" t="s">
        <v>12986</v>
      </c>
      <c r="B11751" s="301" t="s">
        <v>13007</v>
      </c>
      <c r="C11751" s="300" t="s">
        <v>9</v>
      </c>
      <c r="D11751" s="300" t="s">
        <v>10619</v>
      </c>
      <c r="E11751" s="302" t="s">
        <v>51</v>
      </c>
      <c r="F11751" s="423" t="s">
        <v>13008</v>
      </c>
      <c r="G11751" s="423"/>
      <c r="H11751" s="423">
        <v>3.1859999999999999E-4</v>
      </c>
      <c r="I11751" s="423"/>
      <c r="J11751" s="424">
        <v>6.0900000000000003E-2</v>
      </c>
      <c r="K11751" s="424"/>
      <c r="L11751" s="424"/>
    </row>
    <row r="11752" spans="1:12" ht="24" customHeight="1">
      <c r="A11752" s="300" t="s">
        <v>12986</v>
      </c>
      <c r="B11752" s="301" t="s">
        <v>13009</v>
      </c>
      <c r="C11752" s="300" t="s">
        <v>9</v>
      </c>
      <c r="D11752" s="300" t="s">
        <v>10769</v>
      </c>
      <c r="E11752" s="302" t="s">
        <v>51</v>
      </c>
      <c r="F11752" s="423" t="s">
        <v>13010</v>
      </c>
      <c r="G11752" s="423"/>
      <c r="H11752" s="423">
        <v>2.8645899999999998E-2</v>
      </c>
      <c r="I11752" s="423"/>
      <c r="J11752" s="424">
        <v>3.61E-2</v>
      </c>
      <c r="K11752" s="424"/>
      <c r="L11752" s="424"/>
    </row>
    <row r="11753" spans="1:12" ht="24" customHeight="1">
      <c r="A11753" s="300" t="s">
        <v>12986</v>
      </c>
      <c r="B11753" s="301" t="s">
        <v>13011</v>
      </c>
      <c r="C11753" s="300" t="s">
        <v>9</v>
      </c>
      <c r="D11753" s="300" t="s">
        <v>10929</v>
      </c>
      <c r="E11753" s="302" t="s">
        <v>51</v>
      </c>
      <c r="F11753" s="423" t="s">
        <v>13012</v>
      </c>
      <c r="G11753" s="423"/>
      <c r="H11753" s="423">
        <v>2.7619999999999999E-4</v>
      </c>
      <c r="I11753" s="423"/>
      <c r="J11753" s="424">
        <v>4.1599999999999998E-2</v>
      </c>
      <c r="K11753" s="424"/>
      <c r="L11753" s="424"/>
    </row>
    <row r="11754" spans="1:12" ht="17.100000000000001" customHeight="1">
      <c r="A11754" s="298"/>
      <c r="B11754" s="298"/>
      <c r="C11754" s="298"/>
      <c r="D11754" s="298"/>
      <c r="E11754" s="298"/>
      <c r="F11754" s="298"/>
      <c r="G11754" s="298"/>
      <c r="H11754" s="298"/>
      <c r="I11754" s="298"/>
      <c r="J11754" s="298" t="s">
        <v>12992</v>
      </c>
      <c r="K11754" s="298"/>
      <c r="L11754" s="298" t="s">
        <v>15435</v>
      </c>
    </row>
    <row r="11755" spans="1:12">
      <c r="A11755" s="414" t="s">
        <v>13056</v>
      </c>
      <c r="B11755" s="414"/>
      <c r="C11755" s="414"/>
      <c r="D11755" s="414"/>
      <c r="E11755" s="414"/>
      <c r="F11755" s="414"/>
      <c r="G11755" s="414"/>
      <c r="H11755" s="414"/>
      <c r="I11755" s="294"/>
      <c r="J11755" s="294"/>
      <c r="K11755" s="294"/>
      <c r="L11755" s="294"/>
    </row>
    <row r="11756" spans="1:12" ht="17.100000000000001" customHeight="1">
      <c r="A11756" s="294" t="s">
        <v>12978</v>
      </c>
      <c r="B11756" s="298" t="s">
        <v>12979</v>
      </c>
      <c r="C11756" s="294" t="s">
        <v>12980</v>
      </c>
      <c r="D11756" s="294" t="s">
        <v>12981</v>
      </c>
      <c r="E11756" s="299" t="s">
        <v>12982</v>
      </c>
      <c r="F11756" s="413" t="s">
        <v>12983</v>
      </c>
      <c r="G11756" s="413"/>
      <c r="H11756" s="413" t="s">
        <v>12984</v>
      </c>
      <c r="I11756" s="413"/>
      <c r="J11756" s="413" t="s">
        <v>12985</v>
      </c>
      <c r="K11756" s="413"/>
      <c r="L11756" s="413"/>
    </row>
    <row r="11757" spans="1:12" ht="24" customHeight="1">
      <c r="A11757" s="300" t="s">
        <v>12986</v>
      </c>
      <c r="B11757" s="301" t="s">
        <v>13057</v>
      </c>
      <c r="C11757" s="300" t="s">
        <v>9</v>
      </c>
      <c r="D11757" s="300" t="s">
        <v>12549</v>
      </c>
      <c r="E11757" s="302" t="s">
        <v>27</v>
      </c>
      <c r="F11757" s="423" t="s">
        <v>12948</v>
      </c>
      <c r="G11757" s="423"/>
      <c r="H11757" s="423">
        <v>0.25629190000000002</v>
      </c>
      <c r="I11757" s="423"/>
      <c r="J11757" s="424">
        <v>0.1666</v>
      </c>
      <c r="K11757" s="424"/>
      <c r="L11757" s="424"/>
    </row>
    <row r="11758" spans="1:12" ht="17.100000000000001" customHeight="1">
      <c r="A11758" s="298"/>
      <c r="B11758" s="298"/>
      <c r="C11758" s="298"/>
      <c r="D11758" s="298"/>
      <c r="E11758" s="298"/>
      <c r="F11758" s="298"/>
      <c r="G11758" s="298"/>
      <c r="H11758" s="298"/>
      <c r="I11758" s="298"/>
      <c r="J11758" s="298" t="s">
        <v>12992</v>
      </c>
      <c r="K11758" s="298"/>
      <c r="L11758" s="298" t="s">
        <v>12921</v>
      </c>
    </row>
    <row r="11759" spans="1:12">
      <c r="A11759" s="414" t="s">
        <v>13058</v>
      </c>
      <c r="B11759" s="414"/>
      <c r="C11759" s="414"/>
      <c r="D11759" s="414"/>
      <c r="E11759" s="414"/>
      <c r="F11759" s="414"/>
      <c r="G11759" s="414"/>
      <c r="H11759" s="414"/>
      <c r="I11759" s="294"/>
      <c r="J11759" s="294"/>
      <c r="K11759" s="294"/>
      <c r="L11759" s="294"/>
    </row>
    <row r="11760" spans="1:12" ht="17.100000000000001" customHeight="1">
      <c r="A11760" s="294" t="s">
        <v>12978</v>
      </c>
      <c r="B11760" s="298" t="s">
        <v>12979</v>
      </c>
      <c r="C11760" s="294" t="s">
        <v>12980</v>
      </c>
      <c r="D11760" s="294" t="s">
        <v>12981</v>
      </c>
      <c r="E11760" s="299" t="s">
        <v>12982</v>
      </c>
      <c r="F11760" s="413" t="s">
        <v>12983</v>
      </c>
      <c r="G11760" s="413"/>
      <c r="H11760" s="413" t="s">
        <v>12984</v>
      </c>
      <c r="I11760" s="413"/>
      <c r="J11760" s="413" t="s">
        <v>12985</v>
      </c>
      <c r="K11760" s="413"/>
      <c r="L11760" s="413"/>
    </row>
    <row r="11761" spans="1:12" ht="24" customHeight="1">
      <c r="A11761" s="300" t="s">
        <v>12986</v>
      </c>
      <c r="B11761" s="301" t="s">
        <v>13059</v>
      </c>
      <c r="C11761" s="300" t="s">
        <v>9</v>
      </c>
      <c r="D11761" s="300" t="s">
        <v>12535</v>
      </c>
      <c r="E11761" s="302" t="s">
        <v>27</v>
      </c>
      <c r="F11761" s="423" t="s">
        <v>12936</v>
      </c>
      <c r="G11761" s="423"/>
      <c r="H11761" s="423">
        <v>0.25629190000000002</v>
      </c>
      <c r="I11761" s="423"/>
      <c r="J11761" s="424">
        <v>1.2800000000000001E-2</v>
      </c>
      <c r="K11761" s="424"/>
      <c r="L11761" s="424"/>
    </row>
    <row r="11762" spans="1:12" ht="17.100000000000001" customHeight="1">
      <c r="A11762" s="298"/>
      <c r="B11762" s="298"/>
      <c r="C11762" s="298"/>
      <c r="D11762" s="298"/>
      <c r="E11762" s="298"/>
      <c r="F11762" s="298"/>
      <c r="G11762" s="298"/>
      <c r="H11762" s="298"/>
      <c r="I11762" s="298"/>
      <c r="J11762" s="298" t="s">
        <v>12992</v>
      </c>
      <c r="K11762" s="298"/>
      <c r="L11762" s="298" t="s">
        <v>12904</v>
      </c>
    </row>
    <row r="11763" spans="1:12">
      <c r="A11763" s="414" t="s">
        <v>13060</v>
      </c>
      <c r="B11763" s="414"/>
      <c r="C11763" s="414"/>
      <c r="D11763" s="414"/>
      <c r="E11763" s="414"/>
      <c r="F11763" s="414"/>
      <c r="G11763" s="414"/>
      <c r="H11763" s="414"/>
      <c r="I11763" s="294"/>
      <c r="J11763" s="294"/>
      <c r="K11763" s="294"/>
      <c r="L11763" s="294"/>
    </row>
    <row r="11764" spans="1:12" ht="17.100000000000001" customHeight="1">
      <c r="A11764" s="294" t="s">
        <v>12978</v>
      </c>
      <c r="B11764" s="298" t="s">
        <v>12979</v>
      </c>
      <c r="C11764" s="294" t="s">
        <v>12980</v>
      </c>
      <c r="D11764" s="294" t="s">
        <v>12981</v>
      </c>
      <c r="E11764" s="299" t="s">
        <v>12982</v>
      </c>
      <c r="F11764" s="413" t="s">
        <v>12983</v>
      </c>
      <c r="G11764" s="413"/>
      <c r="H11764" s="413" t="s">
        <v>12984</v>
      </c>
      <c r="I11764" s="413"/>
      <c r="J11764" s="413" t="s">
        <v>12985</v>
      </c>
      <c r="K11764" s="413"/>
      <c r="L11764" s="413"/>
    </row>
    <row r="11765" spans="1:12" ht="24" customHeight="1">
      <c r="A11765" s="300" t="s">
        <v>12986</v>
      </c>
      <c r="B11765" s="301" t="s">
        <v>13061</v>
      </c>
      <c r="C11765" s="300" t="s">
        <v>9</v>
      </c>
      <c r="D11765" s="300" t="s">
        <v>12522</v>
      </c>
      <c r="E11765" s="302" t="s">
        <v>27</v>
      </c>
      <c r="F11765" s="423" t="s">
        <v>12964</v>
      </c>
      <c r="G11765" s="423"/>
      <c r="H11765" s="423">
        <v>0.25629190000000002</v>
      </c>
      <c r="I11765" s="423"/>
      <c r="J11765" s="424">
        <v>0.64839999999999998</v>
      </c>
      <c r="K11765" s="424"/>
      <c r="L11765" s="424"/>
    </row>
    <row r="11766" spans="1:12" ht="24" customHeight="1">
      <c r="A11766" s="300" t="s">
        <v>12986</v>
      </c>
      <c r="B11766" s="301" t="s">
        <v>13062</v>
      </c>
      <c r="C11766" s="300" t="s">
        <v>9</v>
      </c>
      <c r="D11766" s="300" t="s">
        <v>12527</v>
      </c>
      <c r="E11766" s="302" t="s">
        <v>27</v>
      </c>
      <c r="F11766" s="423" t="s">
        <v>13063</v>
      </c>
      <c r="G11766" s="423"/>
      <c r="H11766" s="423">
        <v>0.25629190000000002</v>
      </c>
      <c r="I11766" s="423"/>
      <c r="J11766" s="424">
        <v>8.7099999999999997E-2</v>
      </c>
      <c r="K11766" s="424"/>
      <c r="L11766" s="424"/>
    </row>
    <row r="11767" spans="1:12" ht="17.100000000000001" customHeight="1">
      <c r="A11767" s="298"/>
      <c r="B11767" s="298"/>
      <c r="C11767" s="298"/>
      <c r="D11767" s="298"/>
      <c r="E11767" s="298"/>
      <c r="F11767" s="298"/>
      <c r="G11767" s="298"/>
      <c r="H11767" s="298"/>
      <c r="I11767" s="298"/>
      <c r="J11767" s="298" t="s">
        <v>12992</v>
      </c>
      <c r="K11767" s="298"/>
      <c r="L11767" s="298" t="s">
        <v>14289</v>
      </c>
    </row>
    <row r="11768" spans="1:12" ht="17.100000000000001" customHeight="1">
      <c r="A11768" s="294" t="s">
        <v>13014</v>
      </c>
      <c r="B11768" s="294"/>
      <c r="C11768" s="294"/>
      <c r="D11768" s="294"/>
      <c r="E11768" s="294"/>
      <c r="F11768" s="294"/>
      <c r="G11768" s="294"/>
      <c r="H11768" s="294"/>
      <c r="I11768" s="294"/>
      <c r="J11768" s="294"/>
      <c r="K11768" s="294"/>
      <c r="L11768" s="294"/>
    </row>
    <row r="11769" spans="1:12" ht="17.100000000000001" customHeight="1">
      <c r="A11769" s="298"/>
      <c r="B11769" s="298"/>
      <c r="C11769" s="298"/>
      <c r="D11769" s="298"/>
      <c r="E11769" s="298"/>
      <c r="F11769" s="298"/>
      <c r="G11769" s="298"/>
      <c r="H11769" s="298"/>
      <c r="I11769" s="298"/>
      <c r="J11769" s="298" t="s">
        <v>13015</v>
      </c>
      <c r="K11769" s="298"/>
      <c r="L11769" s="298" t="s">
        <v>15436</v>
      </c>
    </row>
    <row r="11770" spans="1:12" ht="17.100000000000001" customHeight="1">
      <c r="A11770" s="298"/>
      <c r="B11770" s="298"/>
      <c r="C11770" s="298"/>
      <c r="D11770" s="298"/>
      <c r="E11770" s="298"/>
      <c r="F11770" s="298"/>
      <c r="G11770" s="298"/>
      <c r="H11770" s="298"/>
      <c r="I11770" s="298"/>
      <c r="J11770" s="298" t="s">
        <v>13017</v>
      </c>
      <c r="K11770" s="298" t="s">
        <v>13018</v>
      </c>
      <c r="L11770" s="298" t="s">
        <v>13761</v>
      </c>
    </row>
    <row r="11771" spans="1:12" ht="17.100000000000001" customHeight="1">
      <c r="A11771" s="298"/>
      <c r="B11771" s="298"/>
      <c r="C11771" s="298"/>
      <c r="D11771" s="298"/>
      <c r="E11771" s="298"/>
      <c r="F11771" s="298"/>
      <c r="G11771" s="298"/>
      <c r="H11771" s="298"/>
      <c r="I11771" s="298"/>
      <c r="J11771" s="298" t="s">
        <v>13020</v>
      </c>
      <c r="K11771" s="298"/>
      <c r="L11771" s="298" t="s">
        <v>15437</v>
      </c>
    </row>
    <row r="11772" spans="1:12" ht="17.100000000000001" customHeight="1">
      <c r="A11772" s="298"/>
      <c r="B11772" s="298"/>
      <c r="C11772" s="298"/>
      <c r="D11772" s="298"/>
      <c r="E11772" s="298"/>
      <c r="F11772" s="298"/>
      <c r="G11772" s="298"/>
      <c r="H11772" s="298"/>
      <c r="I11772" s="298"/>
      <c r="J11772" s="298" t="s">
        <v>13022</v>
      </c>
      <c r="K11772" s="298" t="s">
        <v>12974</v>
      </c>
      <c r="L11772" s="298" t="s">
        <v>14246</v>
      </c>
    </row>
    <row r="11773" spans="1:12" ht="17.100000000000001" customHeight="1">
      <c r="A11773" s="298"/>
      <c r="B11773" s="298"/>
      <c r="C11773" s="298"/>
      <c r="D11773" s="298"/>
      <c r="E11773" s="298"/>
      <c r="F11773" s="298"/>
      <c r="G11773" s="298"/>
      <c r="H11773" s="298"/>
      <c r="I11773" s="298"/>
      <c r="J11773" s="298" t="s">
        <v>13024</v>
      </c>
      <c r="K11773" s="298"/>
      <c r="L11773" s="298" t="s">
        <v>15438</v>
      </c>
    </row>
    <row r="11774" spans="1:12" ht="30" customHeight="1">
      <c r="A11774" s="299"/>
      <c r="B11774" s="299"/>
      <c r="C11774" s="299"/>
      <c r="D11774" s="299"/>
      <c r="E11774" s="299"/>
      <c r="F11774" s="299"/>
      <c r="G11774" s="299"/>
      <c r="H11774" s="299"/>
      <c r="I11774" s="299"/>
      <c r="J11774" s="299"/>
      <c r="K11774" s="299"/>
      <c r="L11774" s="299"/>
    </row>
    <row r="11775" spans="1:12" ht="48" customHeight="1">
      <c r="A11775" s="295" t="s">
        <v>15439</v>
      </c>
      <c r="B11775" s="296" t="s">
        <v>15440</v>
      </c>
      <c r="C11775" s="295" t="s">
        <v>9</v>
      </c>
      <c r="D11775" s="295" t="s">
        <v>2677</v>
      </c>
      <c r="E11775" s="297" t="s">
        <v>51</v>
      </c>
      <c r="F11775" s="296"/>
      <c r="G11775" s="296"/>
      <c r="H11775" s="296"/>
      <c r="I11775" s="296"/>
      <c r="J11775" s="296"/>
      <c r="K11775" s="296"/>
      <c r="L11775" s="296"/>
    </row>
    <row r="11776" spans="1:12">
      <c r="A11776" s="414" t="s">
        <v>12977</v>
      </c>
      <c r="B11776" s="414"/>
      <c r="C11776" s="414"/>
      <c r="D11776" s="414"/>
      <c r="E11776" s="414"/>
      <c r="F11776" s="414"/>
      <c r="G11776" s="414"/>
      <c r="H11776" s="414"/>
      <c r="I11776" s="294"/>
      <c r="J11776" s="294"/>
      <c r="K11776" s="294"/>
      <c r="L11776" s="294"/>
    </row>
    <row r="11777" spans="1:12" ht="17.100000000000001" customHeight="1">
      <c r="A11777" s="294" t="s">
        <v>12978</v>
      </c>
      <c r="B11777" s="298" t="s">
        <v>12979</v>
      </c>
      <c r="C11777" s="294" t="s">
        <v>12980</v>
      </c>
      <c r="D11777" s="294" t="s">
        <v>12981</v>
      </c>
      <c r="E11777" s="299" t="s">
        <v>12982</v>
      </c>
      <c r="F11777" s="413" t="s">
        <v>12983</v>
      </c>
      <c r="G11777" s="413"/>
      <c r="H11777" s="413" t="s">
        <v>12984</v>
      </c>
      <c r="I11777" s="413"/>
      <c r="J11777" s="413" t="s">
        <v>12985</v>
      </c>
      <c r="K11777" s="413"/>
      <c r="L11777" s="413"/>
    </row>
    <row r="11778" spans="1:12" ht="24" customHeight="1">
      <c r="A11778" s="300" t="s">
        <v>12986</v>
      </c>
      <c r="B11778" s="301" t="s">
        <v>13085</v>
      </c>
      <c r="C11778" s="300" t="s">
        <v>9</v>
      </c>
      <c r="D11778" s="300" t="s">
        <v>7909</v>
      </c>
      <c r="E11778" s="302" t="s">
        <v>51</v>
      </c>
      <c r="F11778" s="423" t="s">
        <v>13086</v>
      </c>
      <c r="G11778" s="423"/>
      <c r="H11778" s="423">
        <v>3.4499999999999998E-5</v>
      </c>
      <c r="I11778" s="423"/>
      <c r="J11778" s="424">
        <v>3.5999999999999999E-3</v>
      </c>
      <c r="K11778" s="424"/>
      <c r="L11778" s="424"/>
    </row>
    <row r="11779" spans="1:12" ht="24" customHeight="1">
      <c r="A11779" s="300" t="s">
        <v>12986</v>
      </c>
      <c r="B11779" s="301" t="s">
        <v>13087</v>
      </c>
      <c r="C11779" s="300" t="s">
        <v>9</v>
      </c>
      <c r="D11779" s="300" t="s">
        <v>8873</v>
      </c>
      <c r="E11779" s="302" t="s">
        <v>51</v>
      </c>
      <c r="F11779" s="423" t="s">
        <v>13088</v>
      </c>
      <c r="G11779" s="423"/>
      <c r="H11779" s="423">
        <v>3.3000000000000002E-6</v>
      </c>
      <c r="I11779" s="423"/>
      <c r="J11779" s="424">
        <v>2.8999999999999998E-3</v>
      </c>
      <c r="K11779" s="424"/>
      <c r="L11779" s="424"/>
    </row>
    <row r="11780" spans="1:12" ht="48" customHeight="1">
      <c r="A11780" s="300" t="s">
        <v>12986</v>
      </c>
      <c r="B11780" s="301" t="s">
        <v>13089</v>
      </c>
      <c r="C11780" s="300" t="s">
        <v>9</v>
      </c>
      <c r="D11780" s="300" t="s">
        <v>9227</v>
      </c>
      <c r="E11780" s="302" t="s">
        <v>51</v>
      </c>
      <c r="F11780" s="423" t="s">
        <v>13090</v>
      </c>
      <c r="G11780" s="423"/>
      <c r="H11780" s="423">
        <v>2.3E-6</v>
      </c>
      <c r="I11780" s="423"/>
      <c r="J11780" s="424">
        <v>3.0999999999999999E-3</v>
      </c>
      <c r="K11780" s="424"/>
      <c r="L11780" s="424"/>
    </row>
    <row r="11781" spans="1:12" ht="24" customHeight="1">
      <c r="A11781" s="300" t="s">
        <v>12986</v>
      </c>
      <c r="B11781" s="301" t="s">
        <v>13091</v>
      </c>
      <c r="C11781" s="300" t="s">
        <v>9</v>
      </c>
      <c r="D11781" s="300" t="s">
        <v>9580</v>
      </c>
      <c r="E11781" s="302" t="s">
        <v>51</v>
      </c>
      <c r="F11781" s="423" t="s">
        <v>13092</v>
      </c>
      <c r="G11781" s="423"/>
      <c r="H11781" s="423">
        <v>2.3E-6</v>
      </c>
      <c r="I11781" s="423"/>
      <c r="J11781" s="424">
        <v>2.0999999999999999E-3</v>
      </c>
      <c r="K11781" s="424"/>
      <c r="L11781" s="424"/>
    </row>
    <row r="11782" spans="1:12" ht="24" customHeight="1">
      <c r="A11782" s="300" t="s">
        <v>12986</v>
      </c>
      <c r="B11782" s="301" t="s">
        <v>12987</v>
      </c>
      <c r="C11782" s="300" t="s">
        <v>9</v>
      </c>
      <c r="D11782" s="300" t="s">
        <v>9831</v>
      </c>
      <c r="E11782" s="302" t="s">
        <v>12988</v>
      </c>
      <c r="F11782" s="423" t="s">
        <v>12989</v>
      </c>
      <c r="G11782" s="423"/>
      <c r="H11782" s="423">
        <v>7.9830000000000005E-4</v>
      </c>
      <c r="I11782" s="423"/>
      <c r="J11782" s="424">
        <v>8.0999999999999996E-3</v>
      </c>
      <c r="K11782" s="424"/>
      <c r="L11782" s="424"/>
    </row>
    <row r="11783" spans="1:12" ht="36" customHeight="1">
      <c r="A11783" s="300" t="s">
        <v>12986</v>
      </c>
      <c r="B11783" s="301" t="s">
        <v>12990</v>
      </c>
      <c r="C11783" s="300" t="s">
        <v>9</v>
      </c>
      <c r="D11783" s="300" t="s">
        <v>11426</v>
      </c>
      <c r="E11783" s="302" t="s">
        <v>51</v>
      </c>
      <c r="F11783" s="423" t="s">
        <v>12991</v>
      </c>
      <c r="G11783" s="423"/>
      <c r="H11783" s="423">
        <v>4.18E-5</v>
      </c>
      <c r="I11783" s="423"/>
      <c r="J11783" s="424">
        <v>5.4999999999999997E-3</v>
      </c>
      <c r="K11783" s="424"/>
      <c r="L11783" s="424"/>
    </row>
    <row r="11784" spans="1:12" ht="17.100000000000001" customHeight="1">
      <c r="A11784" s="298"/>
      <c r="B11784" s="298"/>
      <c r="C11784" s="298"/>
      <c r="D11784" s="298"/>
      <c r="E11784" s="298"/>
      <c r="F11784" s="298"/>
      <c r="G11784" s="298"/>
      <c r="H11784" s="298"/>
      <c r="I11784" s="298"/>
      <c r="J11784" s="298" t="s">
        <v>12992</v>
      </c>
      <c r="K11784" s="298"/>
      <c r="L11784" s="298" t="s">
        <v>12929</v>
      </c>
    </row>
    <row r="11785" spans="1:12">
      <c r="A11785" s="414" t="s">
        <v>12994</v>
      </c>
      <c r="B11785" s="414"/>
      <c r="C11785" s="414"/>
      <c r="D11785" s="414"/>
      <c r="E11785" s="414"/>
      <c r="F11785" s="414"/>
      <c r="G11785" s="414"/>
      <c r="H11785" s="414"/>
      <c r="I11785" s="294"/>
      <c r="J11785" s="294"/>
      <c r="K11785" s="294"/>
      <c r="L11785" s="294"/>
    </row>
    <row r="11786" spans="1:12" ht="17.100000000000001" customHeight="1">
      <c r="A11786" s="294" t="s">
        <v>12978</v>
      </c>
      <c r="B11786" s="298" t="s">
        <v>12979</v>
      </c>
      <c r="C11786" s="294" t="s">
        <v>12980</v>
      </c>
      <c r="D11786" s="294" t="s">
        <v>12981</v>
      </c>
      <c r="E11786" s="299" t="s">
        <v>12982</v>
      </c>
      <c r="F11786" s="413" t="s">
        <v>12983</v>
      </c>
      <c r="G11786" s="413"/>
      <c r="H11786" s="413" t="s">
        <v>12984</v>
      </c>
      <c r="I11786" s="413"/>
      <c r="J11786" s="413" t="s">
        <v>12985</v>
      </c>
      <c r="K11786" s="413"/>
      <c r="L11786" s="413"/>
    </row>
    <row r="11787" spans="1:12" ht="24" customHeight="1">
      <c r="A11787" s="300" t="s">
        <v>12986</v>
      </c>
      <c r="B11787" s="301" t="s">
        <v>13193</v>
      </c>
      <c r="C11787" s="300" t="s">
        <v>9</v>
      </c>
      <c r="D11787" s="300" t="s">
        <v>7200</v>
      </c>
      <c r="E11787" s="302" t="s">
        <v>27</v>
      </c>
      <c r="F11787" s="423" t="s">
        <v>13194</v>
      </c>
      <c r="G11787" s="423"/>
      <c r="H11787" s="423">
        <v>2.9708999999999999E-2</v>
      </c>
      <c r="I11787" s="423"/>
      <c r="J11787" s="424">
        <v>0.1512</v>
      </c>
      <c r="K11787" s="424"/>
      <c r="L11787" s="424"/>
    </row>
    <row r="11788" spans="1:12" ht="24" customHeight="1">
      <c r="A11788" s="300" t="s">
        <v>12986</v>
      </c>
      <c r="B11788" s="301" t="s">
        <v>13195</v>
      </c>
      <c r="C11788" s="300" t="s">
        <v>9</v>
      </c>
      <c r="D11788" s="300" t="s">
        <v>8821</v>
      </c>
      <c r="E11788" s="302" t="s">
        <v>27</v>
      </c>
      <c r="F11788" s="423" t="s">
        <v>13196</v>
      </c>
      <c r="G11788" s="423"/>
      <c r="H11788" s="423">
        <v>2.9708999999999999E-2</v>
      </c>
      <c r="I11788" s="423"/>
      <c r="J11788" s="424">
        <v>0.21360000000000001</v>
      </c>
      <c r="K11788" s="424"/>
      <c r="L11788" s="424"/>
    </row>
    <row r="11789" spans="1:12" ht="17.100000000000001" customHeight="1">
      <c r="A11789" s="298"/>
      <c r="B11789" s="298"/>
      <c r="C11789" s="298"/>
      <c r="D11789" s="298"/>
      <c r="E11789" s="298"/>
      <c r="F11789" s="298"/>
      <c r="G11789" s="298"/>
      <c r="H11789" s="298"/>
      <c r="I11789" s="298"/>
      <c r="J11789" s="298" t="s">
        <v>12992</v>
      </c>
      <c r="K11789" s="298"/>
      <c r="L11789" s="298" t="s">
        <v>12930</v>
      </c>
    </row>
    <row r="11790" spans="1:12">
      <c r="A11790" s="414" t="s">
        <v>12998</v>
      </c>
      <c r="B11790" s="414"/>
      <c r="C11790" s="414"/>
      <c r="D11790" s="414"/>
      <c r="E11790" s="414"/>
      <c r="F11790" s="414"/>
      <c r="G11790" s="414"/>
      <c r="H11790" s="414"/>
      <c r="I11790" s="294"/>
      <c r="J11790" s="294"/>
      <c r="K11790" s="294"/>
      <c r="L11790" s="294"/>
    </row>
    <row r="11791" spans="1:12" ht="17.100000000000001" customHeight="1">
      <c r="A11791" s="294" t="s">
        <v>12978</v>
      </c>
      <c r="B11791" s="298" t="s">
        <v>12979</v>
      </c>
      <c r="C11791" s="294" t="s">
        <v>12980</v>
      </c>
      <c r="D11791" s="294" t="s">
        <v>12981</v>
      </c>
      <c r="E11791" s="299" t="s">
        <v>12982</v>
      </c>
      <c r="F11791" s="413" t="s">
        <v>12983</v>
      </c>
      <c r="G11791" s="413"/>
      <c r="H11791" s="413" t="s">
        <v>12984</v>
      </c>
      <c r="I11791" s="413"/>
      <c r="J11791" s="413" t="s">
        <v>12985</v>
      </c>
      <c r="K11791" s="413"/>
      <c r="L11791" s="413"/>
    </row>
    <row r="11792" spans="1:12" ht="24" customHeight="1">
      <c r="A11792" s="300" t="s">
        <v>12986</v>
      </c>
      <c r="B11792" s="301" t="s">
        <v>13367</v>
      </c>
      <c r="C11792" s="300" t="s">
        <v>9</v>
      </c>
      <c r="D11792" s="300" t="s">
        <v>7014</v>
      </c>
      <c r="E11792" s="302" t="s">
        <v>51</v>
      </c>
      <c r="F11792" s="423" t="s">
        <v>13368</v>
      </c>
      <c r="G11792" s="423"/>
      <c r="H11792" s="423">
        <v>1</v>
      </c>
      <c r="I11792" s="423"/>
      <c r="J11792" s="424">
        <v>1.4</v>
      </c>
      <c r="K11792" s="424"/>
      <c r="L11792" s="424"/>
    </row>
    <row r="11793" spans="1:12" ht="36" customHeight="1">
      <c r="A11793" s="300" t="s">
        <v>12986</v>
      </c>
      <c r="B11793" s="301" t="s">
        <v>13371</v>
      </c>
      <c r="C11793" s="300" t="s">
        <v>9</v>
      </c>
      <c r="D11793" s="300" t="s">
        <v>10264</v>
      </c>
      <c r="E11793" s="302" t="s">
        <v>51</v>
      </c>
      <c r="F11793" s="423" t="s">
        <v>13372</v>
      </c>
      <c r="G11793" s="423"/>
      <c r="H11793" s="423">
        <v>0.02</v>
      </c>
      <c r="I11793" s="423"/>
      <c r="J11793" s="424">
        <v>0.36</v>
      </c>
      <c r="K11793" s="424"/>
      <c r="L11793" s="424"/>
    </row>
    <row r="11794" spans="1:12" ht="24" customHeight="1">
      <c r="A11794" s="300" t="s">
        <v>12986</v>
      </c>
      <c r="B11794" s="301" t="s">
        <v>15441</v>
      </c>
      <c r="C11794" s="300" t="s">
        <v>9</v>
      </c>
      <c r="D11794" s="300" t="s">
        <v>9846</v>
      </c>
      <c r="E11794" s="302" t="s">
        <v>51</v>
      </c>
      <c r="F11794" s="423" t="s">
        <v>13606</v>
      </c>
      <c r="G11794" s="423"/>
      <c r="H11794" s="423">
        <v>1</v>
      </c>
      <c r="I11794" s="423"/>
      <c r="J11794" s="424">
        <v>1.64</v>
      </c>
      <c r="K11794" s="424"/>
      <c r="L11794" s="424"/>
    </row>
    <row r="11795" spans="1:12" ht="24" customHeight="1">
      <c r="A11795" s="300" t="s">
        <v>12986</v>
      </c>
      <c r="B11795" s="301" t="s">
        <v>13099</v>
      </c>
      <c r="C11795" s="300" t="s">
        <v>9</v>
      </c>
      <c r="D11795" s="300" t="s">
        <v>7224</v>
      </c>
      <c r="E11795" s="302" t="s">
        <v>51</v>
      </c>
      <c r="F11795" s="423" t="s">
        <v>13100</v>
      </c>
      <c r="G11795" s="423"/>
      <c r="H11795" s="423">
        <v>4.0749999999999998E-4</v>
      </c>
      <c r="I11795" s="423"/>
      <c r="J11795" s="424">
        <v>3.7000000000000002E-3</v>
      </c>
      <c r="K11795" s="424"/>
      <c r="L11795" s="424"/>
    </row>
    <row r="11796" spans="1:12" ht="24" customHeight="1">
      <c r="A11796" s="300" t="s">
        <v>12986</v>
      </c>
      <c r="B11796" s="301" t="s">
        <v>13101</v>
      </c>
      <c r="C11796" s="300" t="s">
        <v>9</v>
      </c>
      <c r="D11796" s="300" t="s">
        <v>7359</v>
      </c>
      <c r="E11796" s="302" t="s">
        <v>51</v>
      </c>
      <c r="F11796" s="423" t="s">
        <v>13102</v>
      </c>
      <c r="G11796" s="423"/>
      <c r="H11796" s="423">
        <v>1.3200000000000001E-5</v>
      </c>
      <c r="I11796" s="423"/>
      <c r="J11796" s="424">
        <v>1.6999999999999999E-3</v>
      </c>
      <c r="K11796" s="424"/>
      <c r="L11796" s="424"/>
    </row>
    <row r="11797" spans="1:12" ht="24" customHeight="1">
      <c r="A11797" s="300" t="s">
        <v>12986</v>
      </c>
      <c r="B11797" s="301" t="s">
        <v>13103</v>
      </c>
      <c r="C11797" s="300" t="s">
        <v>9</v>
      </c>
      <c r="D11797" s="300" t="s">
        <v>8851</v>
      </c>
      <c r="E11797" s="302" t="s">
        <v>51</v>
      </c>
      <c r="F11797" s="423" t="s">
        <v>13104</v>
      </c>
      <c r="G11797" s="423"/>
      <c r="H11797" s="423">
        <v>1.0499999999999999E-5</v>
      </c>
      <c r="I11797" s="423"/>
      <c r="J11797" s="424">
        <v>2E-3</v>
      </c>
      <c r="K11797" s="424"/>
      <c r="L11797" s="424"/>
    </row>
    <row r="11798" spans="1:12" ht="24" customHeight="1">
      <c r="A11798" s="300" t="s">
        <v>12986</v>
      </c>
      <c r="B11798" s="301" t="s">
        <v>13105</v>
      </c>
      <c r="C11798" s="300" t="s">
        <v>9</v>
      </c>
      <c r="D11798" s="300" t="s">
        <v>8852</v>
      </c>
      <c r="E11798" s="302" t="s">
        <v>51</v>
      </c>
      <c r="F11798" s="423" t="s">
        <v>13106</v>
      </c>
      <c r="G11798" s="423"/>
      <c r="H11798" s="423">
        <v>2.3E-6</v>
      </c>
      <c r="I11798" s="423"/>
      <c r="J11798" s="424">
        <v>1.2999999999999999E-3</v>
      </c>
      <c r="K11798" s="424"/>
      <c r="L11798" s="424"/>
    </row>
    <row r="11799" spans="1:12" ht="24" customHeight="1">
      <c r="A11799" s="300" t="s">
        <v>12986</v>
      </c>
      <c r="B11799" s="301" t="s">
        <v>13107</v>
      </c>
      <c r="C11799" s="300" t="s">
        <v>9</v>
      </c>
      <c r="D11799" s="300" t="s">
        <v>9000</v>
      </c>
      <c r="E11799" s="302" t="s">
        <v>51</v>
      </c>
      <c r="F11799" s="423" t="s">
        <v>13108</v>
      </c>
      <c r="G11799" s="423"/>
      <c r="H11799" s="423">
        <v>4.6359999999999999E-4</v>
      </c>
      <c r="I11799" s="423"/>
      <c r="J11799" s="424">
        <v>3.0999999999999999E-3</v>
      </c>
      <c r="K11799" s="424"/>
      <c r="L11799" s="424"/>
    </row>
    <row r="11800" spans="1:12" ht="24" customHeight="1">
      <c r="A11800" s="300" t="s">
        <v>12986</v>
      </c>
      <c r="B11800" s="301" t="s">
        <v>13109</v>
      </c>
      <c r="C11800" s="300" t="s">
        <v>9</v>
      </c>
      <c r="D11800" s="300" t="s">
        <v>9574</v>
      </c>
      <c r="E11800" s="302" t="s">
        <v>51</v>
      </c>
      <c r="F11800" s="423" t="s">
        <v>13110</v>
      </c>
      <c r="G11800" s="423"/>
      <c r="H11800" s="423">
        <v>1.47E-4</v>
      </c>
      <c r="I11800" s="423"/>
      <c r="J11800" s="424">
        <v>1.2999999999999999E-3</v>
      </c>
      <c r="K11800" s="424"/>
      <c r="L11800" s="424"/>
    </row>
    <row r="11801" spans="1:12" ht="24" customHeight="1">
      <c r="A11801" s="300" t="s">
        <v>12986</v>
      </c>
      <c r="B11801" s="301" t="s">
        <v>13111</v>
      </c>
      <c r="C11801" s="300" t="s">
        <v>9</v>
      </c>
      <c r="D11801" s="300" t="s">
        <v>10714</v>
      </c>
      <c r="E11801" s="302" t="s">
        <v>93</v>
      </c>
      <c r="F11801" s="423" t="s">
        <v>13112</v>
      </c>
      <c r="G11801" s="423"/>
      <c r="H11801" s="423">
        <v>7.7299999999999995E-5</v>
      </c>
      <c r="I11801" s="423"/>
      <c r="J11801" s="424">
        <v>1.1999999999999999E-3</v>
      </c>
      <c r="K11801" s="424"/>
      <c r="L11801" s="424"/>
    </row>
    <row r="11802" spans="1:12" ht="24" customHeight="1">
      <c r="A11802" s="300" t="s">
        <v>12986</v>
      </c>
      <c r="B11802" s="301" t="s">
        <v>13113</v>
      </c>
      <c r="C11802" s="300" t="s">
        <v>9</v>
      </c>
      <c r="D11802" s="300" t="s">
        <v>10809</v>
      </c>
      <c r="E11802" s="302" t="s">
        <v>51</v>
      </c>
      <c r="F11802" s="423" t="s">
        <v>13114</v>
      </c>
      <c r="G11802" s="423"/>
      <c r="H11802" s="423">
        <v>7.7299999999999995E-5</v>
      </c>
      <c r="I11802" s="423"/>
      <c r="J11802" s="424">
        <v>8.9999999999999998E-4</v>
      </c>
      <c r="K11802" s="424"/>
      <c r="L11802" s="424"/>
    </row>
    <row r="11803" spans="1:12" ht="24" customHeight="1">
      <c r="A11803" s="300" t="s">
        <v>12986</v>
      </c>
      <c r="B11803" s="301" t="s">
        <v>13115</v>
      </c>
      <c r="C11803" s="300" t="s">
        <v>9</v>
      </c>
      <c r="D11803" s="300" t="s">
        <v>10810</v>
      </c>
      <c r="E11803" s="302" t="s">
        <v>51</v>
      </c>
      <c r="F11803" s="423" t="s">
        <v>13116</v>
      </c>
      <c r="G11803" s="423"/>
      <c r="H11803" s="423">
        <v>7.7299999999999995E-5</v>
      </c>
      <c r="I11803" s="423"/>
      <c r="J11803" s="424">
        <v>2.0999999999999999E-3</v>
      </c>
      <c r="K11803" s="424"/>
      <c r="L11803" s="424"/>
    </row>
    <row r="11804" spans="1:12" ht="24" customHeight="1">
      <c r="A11804" s="300" t="s">
        <v>12986</v>
      </c>
      <c r="B11804" s="301" t="s">
        <v>13117</v>
      </c>
      <c r="C11804" s="300" t="s">
        <v>9</v>
      </c>
      <c r="D11804" s="300" t="s">
        <v>10837</v>
      </c>
      <c r="E11804" s="302" t="s">
        <v>51</v>
      </c>
      <c r="F11804" s="423" t="s">
        <v>13118</v>
      </c>
      <c r="G11804" s="423"/>
      <c r="H11804" s="423">
        <v>2.7E-6</v>
      </c>
      <c r="I11804" s="423"/>
      <c r="J11804" s="424">
        <v>1.1999999999999999E-3</v>
      </c>
      <c r="K11804" s="424"/>
      <c r="L11804" s="424"/>
    </row>
    <row r="11805" spans="1:12" ht="24" customHeight="1">
      <c r="A11805" s="300" t="s">
        <v>12986</v>
      </c>
      <c r="B11805" s="301" t="s">
        <v>13003</v>
      </c>
      <c r="C11805" s="300" t="s">
        <v>9</v>
      </c>
      <c r="D11805" s="300" t="s">
        <v>7216</v>
      </c>
      <c r="E11805" s="302" t="s">
        <v>51</v>
      </c>
      <c r="F11805" s="423" t="s">
        <v>13004</v>
      </c>
      <c r="G11805" s="423"/>
      <c r="H11805" s="423">
        <v>1.5469999999999999E-4</v>
      </c>
      <c r="I11805" s="423"/>
      <c r="J11805" s="424">
        <v>5.1999999999999998E-3</v>
      </c>
      <c r="K11805" s="424"/>
      <c r="L11805" s="424"/>
    </row>
    <row r="11806" spans="1:12" ht="24" customHeight="1">
      <c r="A11806" s="300" t="s">
        <v>12986</v>
      </c>
      <c r="B11806" s="301" t="s">
        <v>13005</v>
      </c>
      <c r="C11806" s="300" t="s">
        <v>9</v>
      </c>
      <c r="D11806" s="300" t="s">
        <v>7393</v>
      </c>
      <c r="E11806" s="302" t="s">
        <v>12988</v>
      </c>
      <c r="F11806" s="423" t="s">
        <v>13006</v>
      </c>
      <c r="G11806" s="423"/>
      <c r="H11806" s="423">
        <v>9.3200000000000002E-5</v>
      </c>
      <c r="I11806" s="423"/>
      <c r="J11806" s="424">
        <v>5.0000000000000001E-3</v>
      </c>
      <c r="K11806" s="424"/>
      <c r="L11806" s="424"/>
    </row>
    <row r="11807" spans="1:12" ht="24" customHeight="1">
      <c r="A11807" s="300" t="s">
        <v>12986</v>
      </c>
      <c r="B11807" s="301" t="s">
        <v>13007</v>
      </c>
      <c r="C11807" s="300" t="s">
        <v>9</v>
      </c>
      <c r="D11807" s="300" t="s">
        <v>10619</v>
      </c>
      <c r="E11807" s="302" t="s">
        <v>51</v>
      </c>
      <c r="F11807" s="423" t="s">
        <v>13008</v>
      </c>
      <c r="G11807" s="423"/>
      <c r="H11807" s="423">
        <v>7.2200000000000007E-5</v>
      </c>
      <c r="I11807" s="423"/>
      <c r="J11807" s="424">
        <v>1.38E-2</v>
      </c>
      <c r="K11807" s="424"/>
      <c r="L11807" s="424"/>
    </row>
    <row r="11808" spans="1:12" ht="24" customHeight="1">
      <c r="A11808" s="300" t="s">
        <v>12986</v>
      </c>
      <c r="B11808" s="301" t="s">
        <v>13009</v>
      </c>
      <c r="C11808" s="300" t="s">
        <v>9</v>
      </c>
      <c r="D11808" s="300" t="s">
        <v>10769</v>
      </c>
      <c r="E11808" s="302" t="s">
        <v>51</v>
      </c>
      <c r="F11808" s="423" t="s">
        <v>13010</v>
      </c>
      <c r="G11808" s="423"/>
      <c r="H11808" s="423">
        <v>6.4939000000000004E-3</v>
      </c>
      <c r="I11808" s="423"/>
      <c r="J11808" s="424">
        <v>8.2000000000000007E-3</v>
      </c>
      <c r="K11808" s="424"/>
      <c r="L11808" s="424"/>
    </row>
    <row r="11809" spans="1:12" ht="24" customHeight="1">
      <c r="A11809" s="300" t="s">
        <v>12986</v>
      </c>
      <c r="B11809" s="301" t="s">
        <v>13011</v>
      </c>
      <c r="C11809" s="300" t="s">
        <v>9</v>
      </c>
      <c r="D11809" s="300" t="s">
        <v>10929</v>
      </c>
      <c r="E11809" s="302" t="s">
        <v>51</v>
      </c>
      <c r="F11809" s="423" t="s">
        <v>13012</v>
      </c>
      <c r="G11809" s="423"/>
      <c r="H11809" s="423">
        <v>6.2600000000000004E-5</v>
      </c>
      <c r="I11809" s="423"/>
      <c r="J11809" s="424">
        <v>9.4000000000000004E-3</v>
      </c>
      <c r="K11809" s="424"/>
      <c r="L11809" s="424"/>
    </row>
    <row r="11810" spans="1:12" ht="17.100000000000001" customHeight="1">
      <c r="A11810" s="298"/>
      <c r="B11810" s="298"/>
      <c r="C11810" s="298"/>
      <c r="D11810" s="298"/>
      <c r="E11810" s="298"/>
      <c r="F11810" s="298"/>
      <c r="G11810" s="298"/>
      <c r="H11810" s="298"/>
      <c r="I11810" s="298"/>
      <c r="J11810" s="298" t="s">
        <v>12992</v>
      </c>
      <c r="K11810" s="298"/>
      <c r="L11810" s="298" t="s">
        <v>15375</v>
      </c>
    </row>
    <row r="11811" spans="1:12">
      <c r="A11811" s="414" t="s">
        <v>13056</v>
      </c>
      <c r="B11811" s="414"/>
      <c r="C11811" s="414"/>
      <c r="D11811" s="414"/>
      <c r="E11811" s="414"/>
      <c r="F11811" s="414"/>
      <c r="G11811" s="414"/>
      <c r="H11811" s="414"/>
      <c r="I11811" s="294"/>
      <c r="J11811" s="294"/>
      <c r="K11811" s="294"/>
      <c r="L11811" s="294"/>
    </row>
    <row r="11812" spans="1:12" ht="17.100000000000001" customHeight="1">
      <c r="A11812" s="294" t="s">
        <v>12978</v>
      </c>
      <c r="B11812" s="298" t="s">
        <v>12979</v>
      </c>
      <c r="C11812" s="294" t="s">
        <v>12980</v>
      </c>
      <c r="D11812" s="294" t="s">
        <v>12981</v>
      </c>
      <c r="E11812" s="299" t="s">
        <v>12982</v>
      </c>
      <c r="F11812" s="413" t="s">
        <v>12983</v>
      </c>
      <c r="G11812" s="413"/>
      <c r="H11812" s="413" t="s">
        <v>12984</v>
      </c>
      <c r="I11812" s="413"/>
      <c r="J11812" s="413" t="s">
        <v>12985</v>
      </c>
      <c r="K11812" s="413"/>
      <c r="L11812" s="413"/>
    </row>
    <row r="11813" spans="1:12" ht="24" customHeight="1">
      <c r="A11813" s="300" t="s">
        <v>12986</v>
      </c>
      <c r="B11813" s="301" t="s">
        <v>13057</v>
      </c>
      <c r="C11813" s="300" t="s">
        <v>9</v>
      </c>
      <c r="D11813" s="300" t="s">
        <v>12549</v>
      </c>
      <c r="E11813" s="302" t="s">
        <v>27</v>
      </c>
      <c r="F11813" s="423" t="s">
        <v>12948</v>
      </c>
      <c r="G11813" s="423"/>
      <c r="H11813" s="423">
        <v>5.8100100000000002E-2</v>
      </c>
      <c r="I11813" s="423"/>
      <c r="J11813" s="424">
        <v>3.78E-2</v>
      </c>
      <c r="K11813" s="424"/>
      <c r="L11813" s="424"/>
    </row>
    <row r="11814" spans="1:12" ht="17.100000000000001" customHeight="1">
      <c r="A11814" s="298"/>
      <c r="B11814" s="298"/>
      <c r="C11814" s="298"/>
      <c r="D11814" s="298"/>
      <c r="E11814" s="298"/>
      <c r="F11814" s="298"/>
      <c r="G11814" s="298"/>
      <c r="H11814" s="298"/>
      <c r="I11814" s="298"/>
      <c r="J11814" s="298" t="s">
        <v>12992</v>
      </c>
      <c r="K11814" s="298"/>
      <c r="L11814" s="298" t="s">
        <v>12908</v>
      </c>
    </row>
    <row r="11815" spans="1:12">
      <c r="A11815" s="414" t="s">
        <v>13058</v>
      </c>
      <c r="B11815" s="414"/>
      <c r="C11815" s="414"/>
      <c r="D11815" s="414"/>
      <c r="E11815" s="414"/>
      <c r="F11815" s="414"/>
      <c r="G11815" s="414"/>
      <c r="H11815" s="414"/>
      <c r="I11815" s="294"/>
      <c r="J11815" s="294"/>
      <c r="K11815" s="294"/>
      <c r="L11815" s="294"/>
    </row>
    <row r="11816" spans="1:12" ht="17.100000000000001" customHeight="1">
      <c r="A11816" s="294" t="s">
        <v>12978</v>
      </c>
      <c r="B11816" s="298" t="s">
        <v>12979</v>
      </c>
      <c r="C11816" s="294" t="s">
        <v>12980</v>
      </c>
      <c r="D11816" s="294" t="s">
        <v>12981</v>
      </c>
      <c r="E11816" s="299" t="s">
        <v>12982</v>
      </c>
      <c r="F11816" s="413" t="s">
        <v>12983</v>
      </c>
      <c r="G11816" s="413"/>
      <c r="H11816" s="413" t="s">
        <v>12984</v>
      </c>
      <c r="I11816" s="413"/>
      <c r="J11816" s="413" t="s">
        <v>12985</v>
      </c>
      <c r="K11816" s="413"/>
      <c r="L11816" s="413"/>
    </row>
    <row r="11817" spans="1:12" ht="24" customHeight="1">
      <c r="A11817" s="300" t="s">
        <v>12986</v>
      </c>
      <c r="B11817" s="301" t="s">
        <v>13059</v>
      </c>
      <c r="C11817" s="300" t="s">
        <v>9</v>
      </c>
      <c r="D11817" s="300" t="s">
        <v>12535</v>
      </c>
      <c r="E11817" s="302" t="s">
        <v>27</v>
      </c>
      <c r="F11817" s="423" t="s">
        <v>12936</v>
      </c>
      <c r="G11817" s="423"/>
      <c r="H11817" s="423">
        <v>5.8100100000000002E-2</v>
      </c>
      <c r="I11817" s="423"/>
      <c r="J11817" s="424">
        <v>2.8999999999999998E-3</v>
      </c>
      <c r="K11817" s="424"/>
      <c r="L11817" s="424"/>
    </row>
    <row r="11818" spans="1:12" ht="17.100000000000001" customHeight="1">
      <c r="A11818" s="298"/>
      <c r="B11818" s="298"/>
      <c r="C11818" s="298"/>
      <c r="D11818" s="298"/>
      <c r="E11818" s="298"/>
      <c r="F11818" s="298"/>
      <c r="G11818" s="298"/>
      <c r="H11818" s="298"/>
      <c r="I11818" s="298"/>
      <c r="J11818" s="298" t="s">
        <v>12992</v>
      </c>
      <c r="K11818" s="298"/>
      <c r="L11818" s="298" t="s">
        <v>13120</v>
      </c>
    </row>
    <row r="11819" spans="1:12">
      <c r="A11819" s="414" t="s">
        <v>13060</v>
      </c>
      <c r="B11819" s="414"/>
      <c r="C11819" s="414"/>
      <c r="D11819" s="414"/>
      <c r="E11819" s="414"/>
      <c r="F11819" s="414"/>
      <c r="G11819" s="414"/>
      <c r="H11819" s="414"/>
      <c r="I11819" s="294"/>
      <c r="J11819" s="294"/>
      <c r="K11819" s="294"/>
      <c r="L11819" s="294"/>
    </row>
    <row r="11820" spans="1:12" ht="17.100000000000001" customHeight="1">
      <c r="A11820" s="294" t="s">
        <v>12978</v>
      </c>
      <c r="B11820" s="298" t="s">
        <v>12979</v>
      </c>
      <c r="C11820" s="294" t="s">
        <v>12980</v>
      </c>
      <c r="D11820" s="294" t="s">
        <v>12981</v>
      </c>
      <c r="E11820" s="299" t="s">
        <v>12982</v>
      </c>
      <c r="F11820" s="413" t="s">
        <v>12983</v>
      </c>
      <c r="G11820" s="413"/>
      <c r="H11820" s="413" t="s">
        <v>12984</v>
      </c>
      <c r="I11820" s="413"/>
      <c r="J11820" s="413" t="s">
        <v>12985</v>
      </c>
      <c r="K11820" s="413"/>
      <c r="L11820" s="413"/>
    </row>
    <row r="11821" spans="1:12" ht="24" customHeight="1">
      <c r="A11821" s="300" t="s">
        <v>12986</v>
      </c>
      <c r="B11821" s="301" t="s">
        <v>13061</v>
      </c>
      <c r="C11821" s="300" t="s">
        <v>9</v>
      </c>
      <c r="D11821" s="300" t="s">
        <v>12522</v>
      </c>
      <c r="E11821" s="302" t="s">
        <v>27</v>
      </c>
      <c r="F11821" s="423" t="s">
        <v>12964</v>
      </c>
      <c r="G11821" s="423"/>
      <c r="H11821" s="423">
        <v>5.8100100000000002E-2</v>
      </c>
      <c r="I11821" s="423"/>
      <c r="J11821" s="424">
        <v>0.14699999999999999</v>
      </c>
      <c r="K11821" s="424"/>
      <c r="L11821" s="424"/>
    </row>
    <row r="11822" spans="1:12" ht="24" customHeight="1">
      <c r="A11822" s="300" t="s">
        <v>12986</v>
      </c>
      <c r="B11822" s="301" t="s">
        <v>13062</v>
      </c>
      <c r="C11822" s="300" t="s">
        <v>9</v>
      </c>
      <c r="D11822" s="300" t="s">
        <v>12527</v>
      </c>
      <c r="E11822" s="302" t="s">
        <v>27</v>
      </c>
      <c r="F11822" s="423" t="s">
        <v>13063</v>
      </c>
      <c r="G11822" s="423"/>
      <c r="H11822" s="423">
        <v>5.8100100000000002E-2</v>
      </c>
      <c r="I11822" s="423"/>
      <c r="J11822" s="424">
        <v>1.9800000000000002E-2</v>
      </c>
      <c r="K11822" s="424"/>
      <c r="L11822" s="424"/>
    </row>
    <row r="11823" spans="1:12" ht="17.100000000000001" customHeight="1">
      <c r="A11823" s="298"/>
      <c r="B11823" s="298"/>
      <c r="C11823" s="298"/>
      <c r="D11823" s="298"/>
      <c r="E11823" s="298"/>
      <c r="F11823" s="298"/>
      <c r="G11823" s="298"/>
      <c r="H11823" s="298"/>
      <c r="I11823" s="298"/>
      <c r="J11823" s="298" t="s">
        <v>12992</v>
      </c>
      <c r="K11823" s="298"/>
      <c r="L11823" s="298" t="s">
        <v>12921</v>
      </c>
    </row>
    <row r="11824" spans="1:12" ht="17.100000000000001" customHeight="1">
      <c r="A11824" s="294" t="s">
        <v>13014</v>
      </c>
      <c r="B11824" s="294"/>
      <c r="C11824" s="294"/>
      <c r="D11824" s="294"/>
      <c r="E11824" s="294"/>
      <c r="F11824" s="294"/>
      <c r="G11824" s="294"/>
      <c r="H11824" s="294"/>
      <c r="I11824" s="294"/>
      <c r="J11824" s="294"/>
      <c r="K11824" s="294"/>
      <c r="L11824" s="294"/>
    </row>
    <row r="11825" spans="1:12" ht="17.100000000000001" customHeight="1">
      <c r="A11825" s="298"/>
      <c r="B11825" s="298"/>
      <c r="C11825" s="298"/>
      <c r="D11825" s="298"/>
      <c r="E11825" s="298"/>
      <c r="F11825" s="298"/>
      <c r="G11825" s="298"/>
      <c r="H11825" s="298"/>
      <c r="I11825" s="298"/>
      <c r="J11825" s="298" t="s">
        <v>13015</v>
      </c>
      <c r="K11825" s="298"/>
      <c r="L11825" s="298" t="s">
        <v>15442</v>
      </c>
    </row>
    <row r="11826" spans="1:12" ht="17.100000000000001" customHeight="1">
      <c r="A11826" s="298"/>
      <c r="B11826" s="298"/>
      <c r="C11826" s="298"/>
      <c r="D11826" s="298"/>
      <c r="E11826" s="298"/>
      <c r="F11826" s="298"/>
      <c r="G11826" s="298"/>
      <c r="H11826" s="298"/>
      <c r="I11826" s="298"/>
      <c r="J11826" s="298" t="s">
        <v>13017</v>
      </c>
      <c r="K11826" s="298" t="s">
        <v>13018</v>
      </c>
      <c r="L11826" s="298" t="s">
        <v>14476</v>
      </c>
    </row>
    <row r="11827" spans="1:12" ht="17.100000000000001" customHeight="1">
      <c r="A11827" s="298"/>
      <c r="B11827" s="298"/>
      <c r="C11827" s="298"/>
      <c r="D11827" s="298"/>
      <c r="E11827" s="298"/>
      <c r="F11827" s="298"/>
      <c r="G11827" s="298"/>
      <c r="H11827" s="298"/>
      <c r="I11827" s="298"/>
      <c r="J11827" s="298" t="s">
        <v>13020</v>
      </c>
      <c r="K11827" s="298"/>
      <c r="L11827" s="298" t="s">
        <v>14123</v>
      </c>
    </row>
    <row r="11828" spans="1:12" ht="17.100000000000001" customHeight="1">
      <c r="A11828" s="298"/>
      <c r="B11828" s="298"/>
      <c r="C11828" s="298"/>
      <c r="D11828" s="298"/>
      <c r="E11828" s="298"/>
      <c r="F11828" s="298"/>
      <c r="G11828" s="298"/>
      <c r="H11828" s="298"/>
      <c r="I11828" s="298"/>
      <c r="J11828" s="298" t="s">
        <v>13022</v>
      </c>
      <c r="K11828" s="298" t="s">
        <v>12974</v>
      </c>
      <c r="L11828" s="298" t="s">
        <v>14733</v>
      </c>
    </row>
    <row r="11829" spans="1:12" ht="17.100000000000001" customHeight="1">
      <c r="A11829" s="298"/>
      <c r="B11829" s="298"/>
      <c r="C11829" s="298"/>
      <c r="D11829" s="298"/>
      <c r="E11829" s="298"/>
      <c r="F11829" s="298"/>
      <c r="G11829" s="298"/>
      <c r="H11829" s="298"/>
      <c r="I11829" s="298"/>
      <c r="J11829" s="298" t="s">
        <v>13024</v>
      </c>
      <c r="K11829" s="298"/>
      <c r="L11829" s="298" t="s">
        <v>15443</v>
      </c>
    </row>
    <row r="11830" spans="1:12" ht="30" customHeight="1">
      <c r="A11830" s="299"/>
      <c r="B11830" s="299"/>
      <c r="C11830" s="299"/>
      <c r="D11830" s="299"/>
      <c r="E11830" s="299"/>
      <c r="F11830" s="299"/>
      <c r="G11830" s="299"/>
      <c r="H11830" s="299"/>
      <c r="I11830" s="299"/>
      <c r="J11830" s="299"/>
      <c r="K11830" s="299"/>
      <c r="L11830" s="299"/>
    </row>
    <row r="11831" spans="1:12" ht="48" customHeight="1">
      <c r="A11831" s="295" t="s">
        <v>15444</v>
      </c>
      <c r="B11831" s="296" t="s">
        <v>15445</v>
      </c>
      <c r="C11831" s="295" t="s">
        <v>9</v>
      </c>
      <c r="D11831" s="295" t="s">
        <v>2681</v>
      </c>
      <c r="E11831" s="297" t="s">
        <v>51</v>
      </c>
      <c r="F11831" s="296"/>
      <c r="G11831" s="296"/>
      <c r="H11831" s="296"/>
      <c r="I11831" s="296"/>
      <c r="J11831" s="296"/>
      <c r="K11831" s="296"/>
      <c r="L11831" s="296"/>
    </row>
    <row r="11832" spans="1:12">
      <c r="A11832" s="414" t="s">
        <v>12977</v>
      </c>
      <c r="B11832" s="414"/>
      <c r="C11832" s="414"/>
      <c r="D11832" s="414"/>
      <c r="E11832" s="414"/>
      <c r="F11832" s="414"/>
      <c r="G11832" s="414"/>
      <c r="H11832" s="414"/>
      <c r="I11832" s="294"/>
      <c r="J11832" s="294"/>
      <c r="K11832" s="294"/>
      <c r="L11832" s="294"/>
    </row>
    <row r="11833" spans="1:12" ht="17.100000000000001" customHeight="1">
      <c r="A11833" s="294" t="s">
        <v>12978</v>
      </c>
      <c r="B11833" s="298" t="s">
        <v>12979</v>
      </c>
      <c r="C11833" s="294" t="s">
        <v>12980</v>
      </c>
      <c r="D11833" s="294" t="s">
        <v>12981</v>
      </c>
      <c r="E11833" s="299" t="s">
        <v>12982</v>
      </c>
      <c r="F11833" s="413" t="s">
        <v>12983</v>
      </c>
      <c r="G11833" s="413"/>
      <c r="H11833" s="413" t="s">
        <v>12984</v>
      </c>
      <c r="I11833" s="413"/>
      <c r="J11833" s="413" t="s">
        <v>12985</v>
      </c>
      <c r="K11833" s="413"/>
      <c r="L11833" s="413"/>
    </row>
    <row r="11834" spans="1:12" ht="24" customHeight="1">
      <c r="A11834" s="300" t="s">
        <v>12986</v>
      </c>
      <c r="B11834" s="301" t="s">
        <v>13085</v>
      </c>
      <c r="C11834" s="300" t="s">
        <v>9</v>
      </c>
      <c r="D11834" s="300" t="s">
        <v>7909</v>
      </c>
      <c r="E11834" s="302" t="s">
        <v>51</v>
      </c>
      <c r="F11834" s="423" t="s">
        <v>13086</v>
      </c>
      <c r="G11834" s="423"/>
      <c r="H11834" s="423">
        <v>7.0099999999999996E-5</v>
      </c>
      <c r="I11834" s="423"/>
      <c r="J11834" s="424">
        <v>7.3000000000000001E-3</v>
      </c>
      <c r="K11834" s="424"/>
      <c r="L11834" s="424"/>
    </row>
    <row r="11835" spans="1:12" ht="24" customHeight="1">
      <c r="A11835" s="300" t="s">
        <v>12986</v>
      </c>
      <c r="B11835" s="301" t="s">
        <v>13087</v>
      </c>
      <c r="C11835" s="300" t="s">
        <v>9</v>
      </c>
      <c r="D11835" s="300" t="s">
        <v>8873</v>
      </c>
      <c r="E11835" s="302" t="s">
        <v>51</v>
      </c>
      <c r="F11835" s="423" t="s">
        <v>13088</v>
      </c>
      <c r="G11835" s="423"/>
      <c r="H11835" s="423">
        <v>6.7000000000000002E-6</v>
      </c>
      <c r="I11835" s="423"/>
      <c r="J11835" s="424">
        <v>5.7999999999999996E-3</v>
      </c>
      <c r="K11835" s="424"/>
      <c r="L11835" s="424"/>
    </row>
    <row r="11836" spans="1:12" ht="48" customHeight="1">
      <c r="A11836" s="300" t="s">
        <v>12986</v>
      </c>
      <c r="B11836" s="301" t="s">
        <v>13089</v>
      </c>
      <c r="C11836" s="300" t="s">
        <v>9</v>
      </c>
      <c r="D11836" s="300" t="s">
        <v>9227</v>
      </c>
      <c r="E11836" s="302" t="s">
        <v>51</v>
      </c>
      <c r="F11836" s="423" t="s">
        <v>13090</v>
      </c>
      <c r="G11836" s="423"/>
      <c r="H11836" s="423">
        <v>4.6999999999999999E-6</v>
      </c>
      <c r="I11836" s="423"/>
      <c r="J11836" s="424">
        <v>6.3E-3</v>
      </c>
      <c r="K11836" s="424"/>
      <c r="L11836" s="424"/>
    </row>
    <row r="11837" spans="1:12" ht="24" customHeight="1">
      <c r="A11837" s="300" t="s">
        <v>12986</v>
      </c>
      <c r="B11837" s="301" t="s">
        <v>13091</v>
      </c>
      <c r="C11837" s="300" t="s">
        <v>9</v>
      </c>
      <c r="D11837" s="300" t="s">
        <v>9580</v>
      </c>
      <c r="E11837" s="302" t="s">
        <v>51</v>
      </c>
      <c r="F11837" s="423" t="s">
        <v>13092</v>
      </c>
      <c r="G11837" s="423"/>
      <c r="H11837" s="423">
        <v>4.5000000000000001E-6</v>
      </c>
      <c r="I11837" s="423"/>
      <c r="J11837" s="424">
        <v>4.0000000000000001E-3</v>
      </c>
      <c r="K11837" s="424"/>
      <c r="L11837" s="424"/>
    </row>
    <row r="11838" spans="1:12" ht="24" customHeight="1">
      <c r="A11838" s="300" t="s">
        <v>12986</v>
      </c>
      <c r="B11838" s="301" t="s">
        <v>12987</v>
      </c>
      <c r="C11838" s="300" t="s">
        <v>9</v>
      </c>
      <c r="D11838" s="300" t="s">
        <v>9831</v>
      </c>
      <c r="E11838" s="302" t="s">
        <v>12988</v>
      </c>
      <c r="F11838" s="423" t="s">
        <v>12989</v>
      </c>
      <c r="G11838" s="423"/>
      <c r="H11838" s="423">
        <v>1.6226000000000001E-3</v>
      </c>
      <c r="I11838" s="423"/>
      <c r="J11838" s="424">
        <v>1.6400000000000001E-2</v>
      </c>
      <c r="K11838" s="424"/>
      <c r="L11838" s="424"/>
    </row>
    <row r="11839" spans="1:12" ht="36" customHeight="1">
      <c r="A11839" s="300" t="s">
        <v>12986</v>
      </c>
      <c r="B11839" s="301" t="s">
        <v>12990</v>
      </c>
      <c r="C11839" s="300" t="s">
        <v>9</v>
      </c>
      <c r="D11839" s="300" t="s">
        <v>11426</v>
      </c>
      <c r="E11839" s="302" t="s">
        <v>51</v>
      </c>
      <c r="F11839" s="423" t="s">
        <v>12991</v>
      </c>
      <c r="G11839" s="423"/>
      <c r="H11839" s="423">
        <v>8.5000000000000006E-5</v>
      </c>
      <c r="I11839" s="423"/>
      <c r="J11839" s="424">
        <v>1.12E-2</v>
      </c>
      <c r="K11839" s="424"/>
      <c r="L11839" s="424"/>
    </row>
    <row r="11840" spans="1:12" ht="17.100000000000001" customHeight="1">
      <c r="A11840" s="298"/>
      <c r="B11840" s="298"/>
      <c r="C11840" s="298"/>
      <c r="D11840" s="298"/>
      <c r="E11840" s="298"/>
      <c r="F11840" s="298"/>
      <c r="G11840" s="298"/>
      <c r="H11840" s="298"/>
      <c r="I11840" s="298"/>
      <c r="J11840" s="298" t="s">
        <v>12992</v>
      </c>
      <c r="K11840" s="298"/>
      <c r="L11840" s="298" t="s">
        <v>12936</v>
      </c>
    </row>
    <row r="11841" spans="1:12">
      <c r="A11841" s="414" t="s">
        <v>12994</v>
      </c>
      <c r="B11841" s="414"/>
      <c r="C11841" s="414"/>
      <c r="D11841" s="414"/>
      <c r="E11841" s="414"/>
      <c r="F11841" s="414"/>
      <c r="G11841" s="414"/>
      <c r="H11841" s="414"/>
      <c r="I11841" s="294"/>
      <c r="J11841" s="294"/>
      <c r="K11841" s="294"/>
      <c r="L11841" s="294"/>
    </row>
    <row r="11842" spans="1:12" ht="17.100000000000001" customHeight="1">
      <c r="A11842" s="294" t="s">
        <v>12978</v>
      </c>
      <c r="B11842" s="298" t="s">
        <v>12979</v>
      </c>
      <c r="C11842" s="294" t="s">
        <v>12980</v>
      </c>
      <c r="D11842" s="294" t="s">
        <v>12981</v>
      </c>
      <c r="E11842" s="299" t="s">
        <v>12982</v>
      </c>
      <c r="F11842" s="413" t="s">
        <v>12983</v>
      </c>
      <c r="G11842" s="413"/>
      <c r="H11842" s="413" t="s">
        <v>12984</v>
      </c>
      <c r="I11842" s="413"/>
      <c r="J11842" s="413" t="s">
        <v>12985</v>
      </c>
      <c r="K11842" s="413"/>
      <c r="L11842" s="413"/>
    </row>
    <row r="11843" spans="1:12" ht="24" customHeight="1">
      <c r="A11843" s="300" t="s">
        <v>12986</v>
      </c>
      <c r="B11843" s="301" t="s">
        <v>13193</v>
      </c>
      <c r="C11843" s="300" t="s">
        <v>9</v>
      </c>
      <c r="D11843" s="300" t="s">
        <v>7200</v>
      </c>
      <c r="E11843" s="302" t="s">
        <v>27</v>
      </c>
      <c r="F11843" s="423" t="s">
        <v>13194</v>
      </c>
      <c r="G11843" s="423"/>
      <c r="H11843" s="423">
        <v>6.02918E-2</v>
      </c>
      <c r="I11843" s="423"/>
      <c r="J11843" s="424">
        <v>0.30690000000000001</v>
      </c>
      <c r="K11843" s="424"/>
      <c r="L11843" s="424"/>
    </row>
    <row r="11844" spans="1:12" ht="24" customHeight="1">
      <c r="A11844" s="300" t="s">
        <v>12986</v>
      </c>
      <c r="B11844" s="301" t="s">
        <v>13195</v>
      </c>
      <c r="C11844" s="300" t="s">
        <v>9</v>
      </c>
      <c r="D11844" s="300" t="s">
        <v>8821</v>
      </c>
      <c r="E11844" s="302" t="s">
        <v>27</v>
      </c>
      <c r="F11844" s="423" t="s">
        <v>13196</v>
      </c>
      <c r="G11844" s="423"/>
      <c r="H11844" s="423">
        <v>6.02918E-2</v>
      </c>
      <c r="I11844" s="423"/>
      <c r="J11844" s="424">
        <v>0.4335</v>
      </c>
      <c r="K11844" s="424"/>
      <c r="L11844" s="424"/>
    </row>
    <row r="11845" spans="1:12" ht="17.100000000000001" customHeight="1">
      <c r="A11845" s="298"/>
      <c r="B11845" s="298"/>
      <c r="C11845" s="298"/>
      <c r="D11845" s="298"/>
      <c r="E11845" s="298"/>
      <c r="F11845" s="298"/>
      <c r="G11845" s="298"/>
      <c r="H11845" s="298"/>
      <c r="I11845" s="298"/>
      <c r="J11845" s="298" t="s">
        <v>12992</v>
      </c>
      <c r="K11845" s="298"/>
      <c r="L11845" s="298" t="s">
        <v>14289</v>
      </c>
    </row>
    <row r="11846" spans="1:12">
      <c r="A11846" s="414" t="s">
        <v>12998</v>
      </c>
      <c r="B11846" s="414"/>
      <c r="C11846" s="414"/>
      <c r="D11846" s="414"/>
      <c r="E11846" s="414"/>
      <c r="F11846" s="414"/>
      <c r="G11846" s="414"/>
      <c r="H11846" s="414"/>
      <c r="I11846" s="294"/>
      <c r="J11846" s="294"/>
      <c r="K11846" s="294"/>
      <c r="L11846" s="294"/>
    </row>
    <row r="11847" spans="1:12" ht="17.100000000000001" customHeight="1">
      <c r="A11847" s="294" t="s">
        <v>12978</v>
      </c>
      <c r="B11847" s="298" t="s">
        <v>12979</v>
      </c>
      <c r="C11847" s="294" t="s">
        <v>12980</v>
      </c>
      <c r="D11847" s="294" t="s">
        <v>12981</v>
      </c>
      <c r="E11847" s="299" t="s">
        <v>12982</v>
      </c>
      <c r="F11847" s="413" t="s">
        <v>12983</v>
      </c>
      <c r="G11847" s="413"/>
      <c r="H11847" s="413" t="s">
        <v>12984</v>
      </c>
      <c r="I11847" s="413"/>
      <c r="J11847" s="413" t="s">
        <v>12985</v>
      </c>
      <c r="K11847" s="413"/>
      <c r="L11847" s="413"/>
    </row>
    <row r="11848" spans="1:12" ht="36" customHeight="1">
      <c r="A11848" s="300" t="s">
        <v>12986</v>
      </c>
      <c r="B11848" s="301" t="s">
        <v>13371</v>
      </c>
      <c r="C11848" s="300" t="s">
        <v>9</v>
      </c>
      <c r="D11848" s="300" t="s">
        <v>10264</v>
      </c>
      <c r="E11848" s="302" t="s">
        <v>51</v>
      </c>
      <c r="F11848" s="423" t="s">
        <v>13372</v>
      </c>
      <c r="G11848" s="423"/>
      <c r="H11848" s="423">
        <v>0.03</v>
      </c>
      <c r="I11848" s="423"/>
      <c r="J11848" s="424">
        <v>0.54</v>
      </c>
      <c r="K11848" s="424"/>
      <c r="L11848" s="424"/>
    </row>
    <row r="11849" spans="1:12" ht="24" customHeight="1">
      <c r="A11849" s="300" t="s">
        <v>12986</v>
      </c>
      <c r="B11849" s="301" t="s">
        <v>15310</v>
      </c>
      <c r="C11849" s="300" t="s">
        <v>9</v>
      </c>
      <c r="D11849" s="300" t="s">
        <v>7015</v>
      </c>
      <c r="E11849" s="302" t="s">
        <v>51</v>
      </c>
      <c r="F11849" s="423" t="s">
        <v>12912</v>
      </c>
      <c r="G11849" s="423"/>
      <c r="H11849" s="423">
        <v>1</v>
      </c>
      <c r="I11849" s="423"/>
      <c r="J11849" s="424">
        <v>1.98</v>
      </c>
      <c r="K11849" s="424"/>
      <c r="L11849" s="424"/>
    </row>
    <row r="11850" spans="1:12" ht="24" customHeight="1">
      <c r="A11850" s="300" t="s">
        <v>12986</v>
      </c>
      <c r="B11850" s="301" t="s">
        <v>15446</v>
      </c>
      <c r="C11850" s="300" t="s">
        <v>9</v>
      </c>
      <c r="D11850" s="300" t="s">
        <v>9847</v>
      </c>
      <c r="E11850" s="302" t="s">
        <v>51</v>
      </c>
      <c r="F11850" s="423" t="s">
        <v>15230</v>
      </c>
      <c r="G11850" s="423"/>
      <c r="H11850" s="423">
        <v>1</v>
      </c>
      <c r="I11850" s="423"/>
      <c r="J11850" s="424">
        <v>3.11</v>
      </c>
      <c r="K11850" s="424"/>
      <c r="L11850" s="424"/>
    </row>
    <row r="11851" spans="1:12" ht="24" customHeight="1">
      <c r="A11851" s="300" t="s">
        <v>12986</v>
      </c>
      <c r="B11851" s="301" t="s">
        <v>13099</v>
      </c>
      <c r="C11851" s="300" t="s">
        <v>9</v>
      </c>
      <c r="D11851" s="300" t="s">
        <v>7224</v>
      </c>
      <c r="E11851" s="302" t="s">
        <v>51</v>
      </c>
      <c r="F11851" s="423" t="s">
        <v>13100</v>
      </c>
      <c r="G11851" s="423"/>
      <c r="H11851" s="423">
        <v>8.2830000000000002E-4</v>
      </c>
      <c r="I11851" s="423"/>
      <c r="J11851" s="424">
        <v>7.6E-3</v>
      </c>
      <c r="K11851" s="424"/>
      <c r="L11851" s="424"/>
    </row>
    <row r="11852" spans="1:12" ht="24" customHeight="1">
      <c r="A11852" s="300" t="s">
        <v>12986</v>
      </c>
      <c r="B11852" s="301" t="s">
        <v>13101</v>
      </c>
      <c r="C11852" s="300" t="s">
        <v>9</v>
      </c>
      <c r="D11852" s="300" t="s">
        <v>7359</v>
      </c>
      <c r="E11852" s="302" t="s">
        <v>51</v>
      </c>
      <c r="F11852" s="423" t="s">
        <v>13102</v>
      </c>
      <c r="G11852" s="423"/>
      <c r="H11852" s="423">
        <v>2.6800000000000001E-5</v>
      </c>
      <c r="I11852" s="423"/>
      <c r="J11852" s="424">
        <v>3.3999999999999998E-3</v>
      </c>
      <c r="K11852" s="424"/>
      <c r="L11852" s="424"/>
    </row>
    <row r="11853" spans="1:12" ht="24" customHeight="1">
      <c r="A11853" s="300" t="s">
        <v>12986</v>
      </c>
      <c r="B11853" s="301" t="s">
        <v>13103</v>
      </c>
      <c r="C11853" s="300" t="s">
        <v>9</v>
      </c>
      <c r="D11853" s="300" t="s">
        <v>8851</v>
      </c>
      <c r="E11853" s="302" t="s">
        <v>51</v>
      </c>
      <c r="F11853" s="423" t="s">
        <v>13104</v>
      </c>
      <c r="G11853" s="423"/>
      <c r="H11853" s="423">
        <v>2.1500000000000001E-5</v>
      </c>
      <c r="I11853" s="423"/>
      <c r="J11853" s="424">
        <v>4.1999999999999997E-3</v>
      </c>
      <c r="K11853" s="424"/>
      <c r="L11853" s="424"/>
    </row>
    <row r="11854" spans="1:12" ht="24" customHeight="1">
      <c r="A11854" s="300" t="s">
        <v>12986</v>
      </c>
      <c r="B11854" s="301" t="s">
        <v>13105</v>
      </c>
      <c r="C11854" s="300" t="s">
        <v>9</v>
      </c>
      <c r="D11854" s="300" t="s">
        <v>8852</v>
      </c>
      <c r="E11854" s="302" t="s">
        <v>51</v>
      </c>
      <c r="F11854" s="423" t="s">
        <v>13106</v>
      </c>
      <c r="G11854" s="423"/>
      <c r="H11854" s="423">
        <v>4.5000000000000001E-6</v>
      </c>
      <c r="I11854" s="423"/>
      <c r="J11854" s="424">
        <v>2.5000000000000001E-3</v>
      </c>
      <c r="K11854" s="424"/>
      <c r="L11854" s="424"/>
    </row>
    <row r="11855" spans="1:12" ht="24" customHeight="1">
      <c r="A11855" s="300" t="s">
        <v>12986</v>
      </c>
      <c r="B11855" s="301" t="s">
        <v>13107</v>
      </c>
      <c r="C11855" s="300" t="s">
        <v>9</v>
      </c>
      <c r="D11855" s="300" t="s">
        <v>9000</v>
      </c>
      <c r="E11855" s="302" t="s">
        <v>51</v>
      </c>
      <c r="F11855" s="423" t="s">
        <v>13108</v>
      </c>
      <c r="G11855" s="423"/>
      <c r="H11855" s="423">
        <v>9.4269999999999998E-4</v>
      </c>
      <c r="I11855" s="423"/>
      <c r="J11855" s="424">
        <v>6.4000000000000003E-3</v>
      </c>
      <c r="K11855" s="424"/>
      <c r="L11855" s="424"/>
    </row>
    <row r="11856" spans="1:12" ht="24" customHeight="1">
      <c r="A11856" s="300" t="s">
        <v>12986</v>
      </c>
      <c r="B11856" s="301" t="s">
        <v>13109</v>
      </c>
      <c r="C11856" s="300" t="s">
        <v>9</v>
      </c>
      <c r="D11856" s="300" t="s">
        <v>9574</v>
      </c>
      <c r="E11856" s="302" t="s">
        <v>51</v>
      </c>
      <c r="F11856" s="423" t="s">
        <v>13110</v>
      </c>
      <c r="G11856" s="423"/>
      <c r="H11856" s="423">
        <v>2.99E-4</v>
      </c>
      <c r="I11856" s="423"/>
      <c r="J11856" s="424">
        <v>2.5999999999999999E-3</v>
      </c>
      <c r="K11856" s="424"/>
      <c r="L11856" s="424"/>
    </row>
    <row r="11857" spans="1:12" ht="24" customHeight="1">
      <c r="A11857" s="300" t="s">
        <v>12986</v>
      </c>
      <c r="B11857" s="301" t="s">
        <v>13111</v>
      </c>
      <c r="C11857" s="300" t="s">
        <v>9</v>
      </c>
      <c r="D11857" s="300" t="s">
        <v>10714</v>
      </c>
      <c r="E11857" s="302" t="s">
        <v>93</v>
      </c>
      <c r="F11857" s="423" t="s">
        <v>13112</v>
      </c>
      <c r="G11857" s="423"/>
      <c r="H11857" s="423">
        <v>1.571E-4</v>
      </c>
      <c r="I11857" s="423"/>
      <c r="J11857" s="424">
        <v>2.3999999999999998E-3</v>
      </c>
      <c r="K11857" s="424"/>
      <c r="L11857" s="424"/>
    </row>
    <row r="11858" spans="1:12" ht="24" customHeight="1">
      <c r="A11858" s="300" t="s">
        <v>12986</v>
      </c>
      <c r="B11858" s="301" t="s">
        <v>13113</v>
      </c>
      <c r="C11858" s="300" t="s">
        <v>9</v>
      </c>
      <c r="D11858" s="300" t="s">
        <v>10809</v>
      </c>
      <c r="E11858" s="302" t="s">
        <v>51</v>
      </c>
      <c r="F11858" s="423" t="s">
        <v>13114</v>
      </c>
      <c r="G11858" s="423"/>
      <c r="H11858" s="423">
        <v>1.571E-4</v>
      </c>
      <c r="I11858" s="423"/>
      <c r="J11858" s="424">
        <v>1.9E-3</v>
      </c>
      <c r="K11858" s="424"/>
      <c r="L11858" s="424"/>
    </row>
    <row r="11859" spans="1:12" ht="24" customHeight="1">
      <c r="A11859" s="300" t="s">
        <v>12986</v>
      </c>
      <c r="B11859" s="301" t="s">
        <v>13115</v>
      </c>
      <c r="C11859" s="300" t="s">
        <v>9</v>
      </c>
      <c r="D11859" s="300" t="s">
        <v>10810</v>
      </c>
      <c r="E11859" s="302" t="s">
        <v>51</v>
      </c>
      <c r="F11859" s="423" t="s">
        <v>13116</v>
      </c>
      <c r="G11859" s="423"/>
      <c r="H11859" s="423">
        <v>1.571E-4</v>
      </c>
      <c r="I11859" s="423"/>
      <c r="J11859" s="424">
        <v>4.1999999999999997E-3</v>
      </c>
      <c r="K11859" s="424"/>
      <c r="L11859" s="424"/>
    </row>
    <row r="11860" spans="1:12" ht="24" customHeight="1">
      <c r="A11860" s="300" t="s">
        <v>12986</v>
      </c>
      <c r="B11860" s="301" t="s">
        <v>13117</v>
      </c>
      <c r="C11860" s="300" t="s">
        <v>9</v>
      </c>
      <c r="D11860" s="300" t="s">
        <v>10837</v>
      </c>
      <c r="E11860" s="302" t="s">
        <v>51</v>
      </c>
      <c r="F11860" s="423" t="s">
        <v>13118</v>
      </c>
      <c r="G11860" s="423"/>
      <c r="H11860" s="423">
        <v>5.3000000000000001E-6</v>
      </c>
      <c r="I11860" s="423"/>
      <c r="J11860" s="424">
        <v>2.3999999999999998E-3</v>
      </c>
      <c r="K11860" s="424"/>
      <c r="L11860" s="424"/>
    </row>
    <row r="11861" spans="1:12" ht="24" customHeight="1">
      <c r="A11861" s="300" t="s">
        <v>12986</v>
      </c>
      <c r="B11861" s="301" t="s">
        <v>13003</v>
      </c>
      <c r="C11861" s="300" t="s">
        <v>9</v>
      </c>
      <c r="D11861" s="300" t="s">
        <v>7216</v>
      </c>
      <c r="E11861" s="302" t="s">
        <v>51</v>
      </c>
      <c r="F11861" s="423" t="s">
        <v>13004</v>
      </c>
      <c r="G11861" s="423"/>
      <c r="H11861" s="423">
        <v>3.1480000000000001E-4</v>
      </c>
      <c r="I11861" s="423"/>
      <c r="J11861" s="424">
        <v>1.0500000000000001E-2</v>
      </c>
      <c r="K11861" s="424"/>
      <c r="L11861" s="424"/>
    </row>
    <row r="11862" spans="1:12" ht="24" customHeight="1">
      <c r="A11862" s="300" t="s">
        <v>12986</v>
      </c>
      <c r="B11862" s="301" t="s">
        <v>13005</v>
      </c>
      <c r="C11862" s="300" t="s">
        <v>9</v>
      </c>
      <c r="D11862" s="300" t="s">
        <v>7393</v>
      </c>
      <c r="E11862" s="302" t="s">
        <v>12988</v>
      </c>
      <c r="F11862" s="423" t="s">
        <v>13006</v>
      </c>
      <c r="G11862" s="423"/>
      <c r="H11862" s="423">
        <v>1.894E-4</v>
      </c>
      <c r="I11862" s="423"/>
      <c r="J11862" s="424">
        <v>1.0200000000000001E-2</v>
      </c>
      <c r="K11862" s="424"/>
      <c r="L11862" s="424"/>
    </row>
    <row r="11863" spans="1:12" ht="24" customHeight="1">
      <c r="A11863" s="300" t="s">
        <v>12986</v>
      </c>
      <c r="B11863" s="301" t="s">
        <v>13007</v>
      </c>
      <c r="C11863" s="300" t="s">
        <v>9</v>
      </c>
      <c r="D11863" s="300" t="s">
        <v>10619</v>
      </c>
      <c r="E11863" s="302" t="s">
        <v>51</v>
      </c>
      <c r="F11863" s="423" t="s">
        <v>13008</v>
      </c>
      <c r="G11863" s="423"/>
      <c r="H11863" s="423">
        <v>1.4679999999999999E-4</v>
      </c>
      <c r="I11863" s="423"/>
      <c r="J11863" s="424">
        <v>2.81E-2</v>
      </c>
      <c r="K11863" s="424"/>
      <c r="L11863" s="424"/>
    </row>
    <row r="11864" spans="1:12" ht="24" customHeight="1">
      <c r="A11864" s="300" t="s">
        <v>12986</v>
      </c>
      <c r="B11864" s="301" t="s">
        <v>13009</v>
      </c>
      <c r="C11864" s="300" t="s">
        <v>9</v>
      </c>
      <c r="D11864" s="300" t="s">
        <v>10769</v>
      </c>
      <c r="E11864" s="302" t="s">
        <v>51</v>
      </c>
      <c r="F11864" s="423" t="s">
        <v>13010</v>
      </c>
      <c r="G11864" s="423"/>
      <c r="H11864" s="423">
        <v>1.32009E-2</v>
      </c>
      <c r="I11864" s="423"/>
      <c r="J11864" s="424">
        <v>1.66E-2</v>
      </c>
      <c r="K11864" s="424"/>
      <c r="L11864" s="424"/>
    </row>
    <row r="11865" spans="1:12" ht="24" customHeight="1">
      <c r="A11865" s="300" t="s">
        <v>12986</v>
      </c>
      <c r="B11865" s="301" t="s">
        <v>13011</v>
      </c>
      <c r="C11865" s="300" t="s">
        <v>9</v>
      </c>
      <c r="D11865" s="300" t="s">
        <v>10929</v>
      </c>
      <c r="E11865" s="302" t="s">
        <v>51</v>
      </c>
      <c r="F11865" s="423" t="s">
        <v>13012</v>
      </c>
      <c r="G11865" s="423"/>
      <c r="H11865" s="423">
        <v>1.2740000000000001E-4</v>
      </c>
      <c r="I11865" s="423"/>
      <c r="J11865" s="424">
        <v>1.9199999999999998E-2</v>
      </c>
      <c r="K11865" s="424"/>
      <c r="L11865" s="424"/>
    </row>
    <row r="11866" spans="1:12" ht="17.100000000000001" customHeight="1">
      <c r="A11866" s="298"/>
      <c r="B11866" s="298"/>
      <c r="C11866" s="298"/>
      <c r="D11866" s="298"/>
      <c r="E11866" s="298"/>
      <c r="F11866" s="298"/>
      <c r="G11866" s="298"/>
      <c r="H11866" s="298"/>
      <c r="I11866" s="298"/>
      <c r="J11866" s="298" t="s">
        <v>12992</v>
      </c>
      <c r="K11866" s="298"/>
      <c r="L11866" s="298" t="s">
        <v>13327</v>
      </c>
    </row>
    <row r="11867" spans="1:12">
      <c r="A11867" s="414" t="s">
        <v>13056</v>
      </c>
      <c r="B11867" s="414"/>
      <c r="C11867" s="414"/>
      <c r="D11867" s="414"/>
      <c r="E11867" s="414"/>
      <c r="F11867" s="414"/>
      <c r="G11867" s="414"/>
      <c r="H11867" s="414"/>
      <c r="I11867" s="294"/>
      <c r="J11867" s="294"/>
      <c r="K11867" s="294"/>
      <c r="L11867" s="294"/>
    </row>
    <row r="11868" spans="1:12" ht="17.100000000000001" customHeight="1">
      <c r="A11868" s="294" t="s">
        <v>12978</v>
      </c>
      <c r="B11868" s="298" t="s">
        <v>12979</v>
      </c>
      <c r="C11868" s="294" t="s">
        <v>12980</v>
      </c>
      <c r="D11868" s="294" t="s">
        <v>12981</v>
      </c>
      <c r="E11868" s="299" t="s">
        <v>12982</v>
      </c>
      <c r="F11868" s="413" t="s">
        <v>12983</v>
      </c>
      <c r="G11868" s="413"/>
      <c r="H11868" s="413" t="s">
        <v>12984</v>
      </c>
      <c r="I11868" s="413"/>
      <c r="J11868" s="413" t="s">
        <v>12985</v>
      </c>
      <c r="K11868" s="413"/>
      <c r="L11868" s="413"/>
    </row>
    <row r="11869" spans="1:12" ht="24" customHeight="1">
      <c r="A11869" s="300" t="s">
        <v>12986</v>
      </c>
      <c r="B11869" s="301" t="s">
        <v>13057</v>
      </c>
      <c r="C11869" s="300" t="s">
        <v>9</v>
      </c>
      <c r="D11869" s="300" t="s">
        <v>12549</v>
      </c>
      <c r="E11869" s="302" t="s">
        <v>27</v>
      </c>
      <c r="F11869" s="423" t="s">
        <v>12948</v>
      </c>
      <c r="G11869" s="423"/>
      <c r="H11869" s="423">
        <v>0.118108</v>
      </c>
      <c r="I11869" s="423"/>
      <c r="J11869" s="424">
        <v>7.6799999999999993E-2</v>
      </c>
      <c r="K11869" s="424"/>
      <c r="L11869" s="424"/>
    </row>
    <row r="11870" spans="1:12" ht="17.100000000000001" customHeight="1">
      <c r="A11870" s="298"/>
      <c r="B11870" s="298"/>
      <c r="C11870" s="298"/>
      <c r="D11870" s="298"/>
      <c r="E11870" s="298"/>
      <c r="F11870" s="298"/>
      <c r="G11870" s="298"/>
      <c r="H11870" s="298"/>
      <c r="I11870" s="298"/>
      <c r="J11870" s="298" t="s">
        <v>12992</v>
      </c>
      <c r="K11870" s="298"/>
      <c r="L11870" s="298" t="s">
        <v>12935</v>
      </c>
    </row>
    <row r="11871" spans="1:12">
      <c r="A11871" s="414" t="s">
        <v>13058</v>
      </c>
      <c r="B11871" s="414"/>
      <c r="C11871" s="414"/>
      <c r="D11871" s="414"/>
      <c r="E11871" s="414"/>
      <c r="F11871" s="414"/>
      <c r="G11871" s="414"/>
      <c r="H11871" s="414"/>
      <c r="I11871" s="294"/>
      <c r="J11871" s="294"/>
      <c r="K11871" s="294"/>
      <c r="L11871" s="294"/>
    </row>
    <row r="11872" spans="1:12" ht="17.100000000000001" customHeight="1">
      <c r="A11872" s="294" t="s">
        <v>12978</v>
      </c>
      <c r="B11872" s="298" t="s">
        <v>12979</v>
      </c>
      <c r="C11872" s="294" t="s">
        <v>12980</v>
      </c>
      <c r="D11872" s="294" t="s">
        <v>12981</v>
      </c>
      <c r="E11872" s="299" t="s">
        <v>12982</v>
      </c>
      <c r="F11872" s="413" t="s">
        <v>12983</v>
      </c>
      <c r="G11872" s="413"/>
      <c r="H11872" s="413" t="s">
        <v>12984</v>
      </c>
      <c r="I11872" s="413"/>
      <c r="J11872" s="413" t="s">
        <v>12985</v>
      </c>
      <c r="K11872" s="413"/>
      <c r="L11872" s="413"/>
    </row>
    <row r="11873" spans="1:12" ht="24" customHeight="1">
      <c r="A11873" s="300" t="s">
        <v>12986</v>
      </c>
      <c r="B11873" s="301" t="s">
        <v>13059</v>
      </c>
      <c r="C11873" s="300" t="s">
        <v>9</v>
      </c>
      <c r="D11873" s="300" t="s">
        <v>12535</v>
      </c>
      <c r="E11873" s="302" t="s">
        <v>27</v>
      </c>
      <c r="F11873" s="423" t="s">
        <v>12936</v>
      </c>
      <c r="G11873" s="423"/>
      <c r="H11873" s="423">
        <v>0.118108</v>
      </c>
      <c r="I11873" s="423"/>
      <c r="J11873" s="424">
        <v>5.8999999999999999E-3</v>
      </c>
      <c r="K11873" s="424"/>
      <c r="L11873" s="424"/>
    </row>
    <row r="11874" spans="1:12" ht="17.100000000000001" customHeight="1">
      <c r="A11874" s="298"/>
      <c r="B11874" s="298"/>
      <c r="C11874" s="298"/>
      <c r="D11874" s="298"/>
      <c r="E11874" s="298"/>
      <c r="F11874" s="298"/>
      <c r="G11874" s="298"/>
      <c r="H11874" s="298"/>
      <c r="I11874" s="298"/>
      <c r="J11874" s="298" t="s">
        <v>12992</v>
      </c>
      <c r="K11874" s="298"/>
      <c r="L11874" s="298" t="s">
        <v>12904</v>
      </c>
    </row>
    <row r="11875" spans="1:12">
      <c r="A11875" s="414" t="s">
        <v>13060</v>
      </c>
      <c r="B11875" s="414"/>
      <c r="C11875" s="414"/>
      <c r="D11875" s="414"/>
      <c r="E11875" s="414"/>
      <c r="F11875" s="414"/>
      <c r="G11875" s="414"/>
      <c r="H11875" s="414"/>
      <c r="I11875" s="294"/>
      <c r="J11875" s="294"/>
      <c r="K11875" s="294"/>
      <c r="L11875" s="294"/>
    </row>
    <row r="11876" spans="1:12" ht="17.100000000000001" customHeight="1">
      <c r="A11876" s="294" t="s">
        <v>12978</v>
      </c>
      <c r="B11876" s="298" t="s">
        <v>12979</v>
      </c>
      <c r="C11876" s="294" t="s">
        <v>12980</v>
      </c>
      <c r="D11876" s="294" t="s">
        <v>12981</v>
      </c>
      <c r="E11876" s="299" t="s">
        <v>12982</v>
      </c>
      <c r="F11876" s="413" t="s">
        <v>12983</v>
      </c>
      <c r="G11876" s="413"/>
      <c r="H11876" s="413" t="s">
        <v>12984</v>
      </c>
      <c r="I11876" s="413"/>
      <c r="J11876" s="413" t="s">
        <v>12985</v>
      </c>
      <c r="K11876" s="413"/>
      <c r="L11876" s="413"/>
    </row>
    <row r="11877" spans="1:12" ht="24" customHeight="1">
      <c r="A11877" s="300" t="s">
        <v>12986</v>
      </c>
      <c r="B11877" s="301" t="s">
        <v>13061</v>
      </c>
      <c r="C11877" s="300" t="s">
        <v>9</v>
      </c>
      <c r="D11877" s="300" t="s">
        <v>12522</v>
      </c>
      <c r="E11877" s="302" t="s">
        <v>27</v>
      </c>
      <c r="F11877" s="423" t="s">
        <v>12964</v>
      </c>
      <c r="G11877" s="423"/>
      <c r="H11877" s="423">
        <v>0.118108</v>
      </c>
      <c r="I11877" s="423"/>
      <c r="J11877" s="424">
        <v>0.29880000000000001</v>
      </c>
      <c r="K11877" s="424"/>
      <c r="L11877" s="424"/>
    </row>
    <row r="11878" spans="1:12" ht="24" customHeight="1">
      <c r="A11878" s="300" t="s">
        <v>12986</v>
      </c>
      <c r="B11878" s="301" t="s">
        <v>13062</v>
      </c>
      <c r="C11878" s="300" t="s">
        <v>9</v>
      </c>
      <c r="D11878" s="300" t="s">
        <v>12527</v>
      </c>
      <c r="E11878" s="302" t="s">
        <v>27</v>
      </c>
      <c r="F11878" s="423" t="s">
        <v>13063</v>
      </c>
      <c r="G11878" s="423"/>
      <c r="H11878" s="423">
        <v>0.118108</v>
      </c>
      <c r="I11878" s="423"/>
      <c r="J11878" s="424">
        <v>4.02E-2</v>
      </c>
      <c r="K11878" s="424"/>
      <c r="L11878" s="424"/>
    </row>
    <row r="11879" spans="1:12" ht="17.100000000000001" customHeight="1">
      <c r="A11879" s="298"/>
      <c r="B11879" s="298"/>
      <c r="C11879" s="298"/>
      <c r="D11879" s="298"/>
      <c r="E11879" s="298"/>
      <c r="F11879" s="298"/>
      <c r="G11879" s="298"/>
      <c r="H11879" s="298"/>
      <c r="I11879" s="298"/>
      <c r="J11879" s="298" t="s">
        <v>12992</v>
      </c>
      <c r="K11879" s="298"/>
      <c r="L11879" s="298" t="s">
        <v>13063</v>
      </c>
    </row>
    <row r="11880" spans="1:12" ht="17.100000000000001" customHeight="1">
      <c r="A11880" s="294" t="s">
        <v>13014</v>
      </c>
      <c r="B11880" s="294"/>
      <c r="C11880" s="294"/>
      <c r="D11880" s="294"/>
      <c r="E11880" s="294"/>
      <c r="F11880" s="294"/>
      <c r="G11880" s="294"/>
      <c r="H11880" s="294"/>
      <c r="I11880" s="294"/>
      <c r="J11880" s="294"/>
      <c r="K11880" s="294"/>
      <c r="L11880" s="294"/>
    </row>
    <row r="11881" spans="1:12" ht="17.100000000000001" customHeight="1">
      <c r="A11881" s="298"/>
      <c r="B11881" s="298"/>
      <c r="C11881" s="298"/>
      <c r="D11881" s="298"/>
      <c r="E11881" s="298"/>
      <c r="F11881" s="298"/>
      <c r="G11881" s="298"/>
      <c r="H11881" s="298"/>
      <c r="I11881" s="298"/>
      <c r="J11881" s="298" t="s">
        <v>13015</v>
      </c>
      <c r="K11881" s="298"/>
      <c r="L11881" s="298" t="s">
        <v>15447</v>
      </c>
    </row>
    <row r="11882" spans="1:12" ht="17.100000000000001" customHeight="1">
      <c r="A11882" s="298"/>
      <c r="B11882" s="298"/>
      <c r="C11882" s="298"/>
      <c r="D11882" s="298"/>
      <c r="E11882" s="298"/>
      <c r="F11882" s="298"/>
      <c r="G11882" s="298"/>
      <c r="H11882" s="298"/>
      <c r="I11882" s="298"/>
      <c r="J11882" s="298" t="s">
        <v>13017</v>
      </c>
      <c r="K11882" s="298" t="s">
        <v>13018</v>
      </c>
      <c r="L11882" s="298" t="s">
        <v>15448</v>
      </c>
    </row>
    <row r="11883" spans="1:12" ht="17.100000000000001" customHeight="1">
      <c r="A11883" s="298"/>
      <c r="B11883" s="298"/>
      <c r="C11883" s="298"/>
      <c r="D11883" s="298"/>
      <c r="E11883" s="298"/>
      <c r="F11883" s="298"/>
      <c r="G11883" s="298"/>
      <c r="H11883" s="298"/>
      <c r="I11883" s="298"/>
      <c r="J11883" s="298" t="s">
        <v>13020</v>
      </c>
      <c r="K11883" s="298"/>
      <c r="L11883" s="298" t="s">
        <v>15449</v>
      </c>
    </row>
    <row r="11884" spans="1:12" ht="17.100000000000001" customHeight="1">
      <c r="A11884" s="298"/>
      <c r="B11884" s="298"/>
      <c r="C11884" s="298"/>
      <c r="D11884" s="298"/>
      <c r="E11884" s="298"/>
      <c r="F11884" s="298"/>
      <c r="G11884" s="298"/>
      <c r="H11884" s="298"/>
      <c r="I11884" s="298"/>
      <c r="J11884" s="298" t="s">
        <v>13022</v>
      </c>
      <c r="K11884" s="298" t="s">
        <v>12974</v>
      </c>
      <c r="L11884" s="298" t="s">
        <v>15450</v>
      </c>
    </row>
    <row r="11885" spans="1:12" ht="17.100000000000001" customHeight="1">
      <c r="A11885" s="298"/>
      <c r="B11885" s="298"/>
      <c r="C11885" s="298"/>
      <c r="D11885" s="298"/>
      <c r="E11885" s="298"/>
      <c r="F11885" s="298"/>
      <c r="G11885" s="298"/>
      <c r="H11885" s="298"/>
      <c r="I11885" s="298"/>
      <c r="J11885" s="298" t="s">
        <v>13024</v>
      </c>
      <c r="K11885" s="298"/>
      <c r="L11885" s="298" t="s">
        <v>15451</v>
      </c>
    </row>
    <row r="11886" spans="1:12" ht="30" customHeight="1">
      <c r="A11886" s="299"/>
      <c r="B11886" s="299"/>
      <c r="C11886" s="299"/>
      <c r="D11886" s="299"/>
      <c r="E11886" s="299"/>
      <c r="F11886" s="299"/>
      <c r="G11886" s="299"/>
      <c r="H11886" s="299"/>
      <c r="I11886" s="299"/>
      <c r="J11886" s="299"/>
      <c r="K11886" s="299"/>
      <c r="L11886" s="299"/>
    </row>
    <row r="11887" spans="1:12" ht="48" customHeight="1">
      <c r="A11887" s="295" t="s">
        <v>15452</v>
      </c>
      <c r="B11887" s="296" t="s">
        <v>15453</v>
      </c>
      <c r="C11887" s="295" t="s">
        <v>9</v>
      </c>
      <c r="D11887" s="295" t="s">
        <v>2685</v>
      </c>
      <c r="E11887" s="297" t="s">
        <v>51</v>
      </c>
      <c r="F11887" s="296"/>
      <c r="G11887" s="296"/>
      <c r="H11887" s="296"/>
      <c r="I11887" s="296"/>
      <c r="J11887" s="296"/>
      <c r="K11887" s="296"/>
      <c r="L11887" s="296"/>
    </row>
    <row r="11888" spans="1:12">
      <c r="A11888" s="414" t="s">
        <v>12977</v>
      </c>
      <c r="B11888" s="414"/>
      <c r="C11888" s="414"/>
      <c r="D11888" s="414"/>
      <c r="E11888" s="414"/>
      <c r="F11888" s="414"/>
      <c r="G11888" s="414"/>
      <c r="H11888" s="414"/>
      <c r="I11888" s="294"/>
      <c r="J11888" s="294"/>
      <c r="K11888" s="294"/>
      <c r="L11888" s="294"/>
    </row>
    <row r="11889" spans="1:12" ht="17.100000000000001" customHeight="1">
      <c r="A11889" s="294" t="s">
        <v>12978</v>
      </c>
      <c r="B11889" s="298" t="s">
        <v>12979</v>
      </c>
      <c r="C11889" s="294" t="s">
        <v>12980</v>
      </c>
      <c r="D11889" s="294" t="s">
        <v>12981</v>
      </c>
      <c r="E11889" s="299" t="s">
        <v>12982</v>
      </c>
      <c r="F11889" s="413" t="s">
        <v>12983</v>
      </c>
      <c r="G11889" s="413"/>
      <c r="H11889" s="413" t="s">
        <v>12984</v>
      </c>
      <c r="I11889" s="413"/>
      <c r="J11889" s="413" t="s">
        <v>12985</v>
      </c>
      <c r="K11889" s="413"/>
      <c r="L11889" s="413"/>
    </row>
    <row r="11890" spans="1:12" ht="24" customHeight="1">
      <c r="A11890" s="300" t="s">
        <v>12986</v>
      </c>
      <c r="B11890" s="301" t="s">
        <v>13085</v>
      </c>
      <c r="C11890" s="300" t="s">
        <v>9</v>
      </c>
      <c r="D11890" s="300" t="s">
        <v>7909</v>
      </c>
      <c r="E11890" s="302" t="s">
        <v>51</v>
      </c>
      <c r="F11890" s="423" t="s">
        <v>13086</v>
      </c>
      <c r="G11890" s="423"/>
      <c r="H11890" s="423">
        <v>9.3599999999999998E-5</v>
      </c>
      <c r="I11890" s="423"/>
      <c r="J11890" s="424">
        <v>9.7000000000000003E-3</v>
      </c>
      <c r="K11890" s="424"/>
      <c r="L11890" s="424"/>
    </row>
    <row r="11891" spans="1:12" ht="24" customHeight="1">
      <c r="A11891" s="300" t="s">
        <v>12986</v>
      </c>
      <c r="B11891" s="301" t="s">
        <v>13087</v>
      </c>
      <c r="C11891" s="300" t="s">
        <v>9</v>
      </c>
      <c r="D11891" s="300" t="s">
        <v>8873</v>
      </c>
      <c r="E11891" s="302" t="s">
        <v>51</v>
      </c>
      <c r="F11891" s="423" t="s">
        <v>13088</v>
      </c>
      <c r="G11891" s="423"/>
      <c r="H11891" s="423">
        <v>8.8999999999999995E-6</v>
      </c>
      <c r="I11891" s="423"/>
      <c r="J11891" s="424">
        <v>7.7000000000000002E-3</v>
      </c>
      <c r="K11891" s="424"/>
      <c r="L11891" s="424"/>
    </row>
    <row r="11892" spans="1:12" ht="48" customHeight="1">
      <c r="A11892" s="300" t="s">
        <v>12986</v>
      </c>
      <c r="B11892" s="301" t="s">
        <v>13089</v>
      </c>
      <c r="C11892" s="300" t="s">
        <v>9</v>
      </c>
      <c r="D11892" s="300" t="s">
        <v>9227</v>
      </c>
      <c r="E11892" s="302" t="s">
        <v>51</v>
      </c>
      <c r="F11892" s="423" t="s">
        <v>13090</v>
      </c>
      <c r="G11892" s="423"/>
      <c r="H11892" s="423">
        <v>6.2999999999999998E-6</v>
      </c>
      <c r="I11892" s="423"/>
      <c r="J11892" s="424">
        <v>8.3999999999999995E-3</v>
      </c>
      <c r="K11892" s="424"/>
      <c r="L11892" s="424"/>
    </row>
    <row r="11893" spans="1:12" ht="24" customHeight="1">
      <c r="A11893" s="300" t="s">
        <v>12986</v>
      </c>
      <c r="B11893" s="301" t="s">
        <v>13091</v>
      </c>
      <c r="C11893" s="300" t="s">
        <v>9</v>
      </c>
      <c r="D11893" s="300" t="s">
        <v>9580</v>
      </c>
      <c r="E11893" s="302" t="s">
        <v>51</v>
      </c>
      <c r="F11893" s="423" t="s">
        <v>13092</v>
      </c>
      <c r="G11893" s="423"/>
      <c r="H11893" s="423">
        <v>6.1E-6</v>
      </c>
      <c r="I11893" s="423"/>
      <c r="J11893" s="424">
        <v>5.4999999999999997E-3</v>
      </c>
      <c r="K11893" s="424"/>
      <c r="L11893" s="424"/>
    </row>
    <row r="11894" spans="1:12" ht="24" customHeight="1">
      <c r="A11894" s="300" t="s">
        <v>12986</v>
      </c>
      <c r="B11894" s="301" t="s">
        <v>12987</v>
      </c>
      <c r="C11894" s="300" t="s">
        <v>9</v>
      </c>
      <c r="D11894" s="300" t="s">
        <v>9831</v>
      </c>
      <c r="E11894" s="302" t="s">
        <v>12988</v>
      </c>
      <c r="F11894" s="423" t="s">
        <v>12989</v>
      </c>
      <c r="G11894" s="423"/>
      <c r="H11894" s="423">
        <v>2.1651000000000001E-3</v>
      </c>
      <c r="I11894" s="423"/>
      <c r="J11894" s="424">
        <v>2.1899999999999999E-2</v>
      </c>
      <c r="K11894" s="424"/>
      <c r="L11894" s="424"/>
    </row>
    <row r="11895" spans="1:12" ht="36" customHeight="1">
      <c r="A11895" s="300" t="s">
        <v>12986</v>
      </c>
      <c r="B11895" s="301" t="s">
        <v>12990</v>
      </c>
      <c r="C11895" s="300" t="s">
        <v>9</v>
      </c>
      <c r="D11895" s="300" t="s">
        <v>11426</v>
      </c>
      <c r="E11895" s="302" t="s">
        <v>51</v>
      </c>
      <c r="F11895" s="423" t="s">
        <v>12991</v>
      </c>
      <c r="G11895" s="423"/>
      <c r="H11895" s="423">
        <v>1.1349999999999999E-4</v>
      </c>
      <c r="I11895" s="423"/>
      <c r="J11895" s="424">
        <v>1.4999999999999999E-2</v>
      </c>
      <c r="K11895" s="424"/>
      <c r="L11895" s="424"/>
    </row>
    <row r="11896" spans="1:12" ht="17.100000000000001" customHeight="1">
      <c r="A11896" s="298"/>
      <c r="B11896" s="298"/>
      <c r="C11896" s="298"/>
      <c r="D11896" s="298"/>
      <c r="E11896" s="298"/>
      <c r="F11896" s="298"/>
      <c r="G11896" s="298"/>
      <c r="H11896" s="298"/>
      <c r="I11896" s="298"/>
      <c r="J11896" s="298" t="s">
        <v>12992</v>
      </c>
      <c r="K11896" s="298"/>
      <c r="L11896" s="298" t="s">
        <v>12952</v>
      </c>
    </row>
    <row r="11897" spans="1:12">
      <c r="A11897" s="414" t="s">
        <v>12994</v>
      </c>
      <c r="B11897" s="414"/>
      <c r="C11897" s="414"/>
      <c r="D11897" s="414"/>
      <c r="E11897" s="414"/>
      <c r="F11897" s="414"/>
      <c r="G11897" s="414"/>
      <c r="H11897" s="414"/>
      <c r="I11897" s="294"/>
      <c r="J11897" s="294"/>
      <c r="K11897" s="294"/>
      <c r="L11897" s="294"/>
    </row>
    <row r="11898" spans="1:12" ht="17.100000000000001" customHeight="1">
      <c r="A11898" s="294" t="s">
        <v>12978</v>
      </c>
      <c r="B11898" s="298" t="s">
        <v>12979</v>
      </c>
      <c r="C11898" s="294" t="s">
        <v>12980</v>
      </c>
      <c r="D11898" s="294" t="s">
        <v>12981</v>
      </c>
      <c r="E11898" s="299" t="s">
        <v>12982</v>
      </c>
      <c r="F11898" s="413" t="s">
        <v>12983</v>
      </c>
      <c r="G11898" s="413"/>
      <c r="H11898" s="413" t="s">
        <v>12984</v>
      </c>
      <c r="I11898" s="413"/>
      <c r="J11898" s="413" t="s">
        <v>12985</v>
      </c>
      <c r="K11898" s="413"/>
      <c r="L11898" s="413"/>
    </row>
    <row r="11899" spans="1:12" ht="24" customHeight="1">
      <c r="A11899" s="300" t="s">
        <v>12986</v>
      </c>
      <c r="B11899" s="301" t="s">
        <v>13193</v>
      </c>
      <c r="C11899" s="300" t="s">
        <v>9</v>
      </c>
      <c r="D11899" s="300" t="s">
        <v>7200</v>
      </c>
      <c r="E11899" s="302" t="s">
        <v>27</v>
      </c>
      <c r="F11899" s="423" t="s">
        <v>13194</v>
      </c>
      <c r="G11899" s="423"/>
      <c r="H11899" s="423">
        <v>8.0389000000000002E-2</v>
      </c>
      <c r="I11899" s="423"/>
      <c r="J11899" s="424">
        <v>0.40920000000000001</v>
      </c>
      <c r="K11899" s="424"/>
      <c r="L11899" s="424"/>
    </row>
    <row r="11900" spans="1:12" ht="24" customHeight="1">
      <c r="A11900" s="300" t="s">
        <v>12986</v>
      </c>
      <c r="B11900" s="301" t="s">
        <v>13195</v>
      </c>
      <c r="C11900" s="300" t="s">
        <v>9</v>
      </c>
      <c r="D11900" s="300" t="s">
        <v>8821</v>
      </c>
      <c r="E11900" s="302" t="s">
        <v>27</v>
      </c>
      <c r="F11900" s="423" t="s">
        <v>13196</v>
      </c>
      <c r="G11900" s="423"/>
      <c r="H11900" s="423">
        <v>8.0389000000000002E-2</v>
      </c>
      <c r="I11900" s="423"/>
      <c r="J11900" s="424">
        <v>0.57799999999999996</v>
      </c>
      <c r="K11900" s="424"/>
      <c r="L11900" s="424"/>
    </row>
    <row r="11901" spans="1:12" ht="17.100000000000001" customHeight="1">
      <c r="A11901" s="298"/>
      <c r="B11901" s="298"/>
      <c r="C11901" s="298"/>
      <c r="D11901" s="298"/>
      <c r="E11901" s="298"/>
      <c r="F11901" s="298"/>
      <c r="G11901" s="298"/>
      <c r="H11901" s="298"/>
      <c r="I11901" s="298"/>
      <c r="J11901" s="298" t="s">
        <v>12992</v>
      </c>
      <c r="K11901" s="298"/>
      <c r="L11901" s="298" t="s">
        <v>13816</v>
      </c>
    </row>
    <row r="11902" spans="1:12">
      <c r="A11902" s="414" t="s">
        <v>12998</v>
      </c>
      <c r="B11902" s="414"/>
      <c r="C11902" s="414"/>
      <c r="D11902" s="414"/>
      <c r="E11902" s="414"/>
      <c r="F11902" s="414"/>
      <c r="G11902" s="414"/>
      <c r="H11902" s="414"/>
      <c r="I11902" s="294"/>
      <c r="J11902" s="294"/>
      <c r="K11902" s="294"/>
      <c r="L11902" s="294"/>
    </row>
    <row r="11903" spans="1:12" ht="17.100000000000001" customHeight="1">
      <c r="A11903" s="294" t="s">
        <v>12978</v>
      </c>
      <c r="B11903" s="298" t="s">
        <v>12979</v>
      </c>
      <c r="C11903" s="294" t="s">
        <v>12980</v>
      </c>
      <c r="D11903" s="294" t="s">
        <v>12981</v>
      </c>
      <c r="E11903" s="299" t="s">
        <v>12982</v>
      </c>
      <c r="F11903" s="413" t="s">
        <v>12983</v>
      </c>
      <c r="G11903" s="413"/>
      <c r="H11903" s="413" t="s">
        <v>12984</v>
      </c>
      <c r="I11903" s="413"/>
      <c r="J11903" s="413" t="s">
        <v>12985</v>
      </c>
      <c r="K11903" s="413"/>
      <c r="L11903" s="413"/>
    </row>
    <row r="11904" spans="1:12" ht="36" customHeight="1">
      <c r="A11904" s="300" t="s">
        <v>12986</v>
      </c>
      <c r="B11904" s="301" t="s">
        <v>13371</v>
      </c>
      <c r="C11904" s="300" t="s">
        <v>9</v>
      </c>
      <c r="D11904" s="300" t="s">
        <v>10264</v>
      </c>
      <c r="E11904" s="302" t="s">
        <v>51</v>
      </c>
      <c r="F11904" s="423" t="s">
        <v>13372</v>
      </c>
      <c r="G11904" s="423"/>
      <c r="H11904" s="423">
        <v>4.5999999999999999E-2</v>
      </c>
      <c r="I11904" s="423"/>
      <c r="J11904" s="424">
        <v>0.83</v>
      </c>
      <c r="K11904" s="424"/>
      <c r="L11904" s="424"/>
    </row>
    <row r="11905" spans="1:12" ht="24" customHeight="1">
      <c r="A11905" s="300" t="s">
        <v>12986</v>
      </c>
      <c r="B11905" s="301" t="s">
        <v>13373</v>
      </c>
      <c r="C11905" s="300" t="s">
        <v>9</v>
      </c>
      <c r="D11905" s="300" t="s">
        <v>7016</v>
      </c>
      <c r="E11905" s="302" t="s">
        <v>51</v>
      </c>
      <c r="F11905" s="423" t="s">
        <v>13374</v>
      </c>
      <c r="G11905" s="423"/>
      <c r="H11905" s="423">
        <v>1</v>
      </c>
      <c r="I11905" s="423"/>
      <c r="J11905" s="424">
        <v>2.4900000000000002</v>
      </c>
      <c r="K11905" s="424"/>
      <c r="L11905" s="424"/>
    </row>
    <row r="11906" spans="1:12" ht="24" customHeight="1">
      <c r="A11906" s="300" t="s">
        <v>12986</v>
      </c>
      <c r="B11906" s="301" t="s">
        <v>15454</v>
      </c>
      <c r="C11906" s="300" t="s">
        <v>9</v>
      </c>
      <c r="D11906" s="300" t="s">
        <v>9843</v>
      </c>
      <c r="E11906" s="302" t="s">
        <v>51</v>
      </c>
      <c r="F11906" s="423" t="s">
        <v>15455</v>
      </c>
      <c r="G11906" s="423"/>
      <c r="H11906" s="423">
        <v>1</v>
      </c>
      <c r="I11906" s="423"/>
      <c r="J11906" s="424">
        <v>3.6</v>
      </c>
      <c r="K11906" s="424"/>
      <c r="L11906" s="424"/>
    </row>
    <row r="11907" spans="1:12" ht="24" customHeight="1">
      <c r="A11907" s="300" t="s">
        <v>12986</v>
      </c>
      <c r="B11907" s="301" t="s">
        <v>13099</v>
      </c>
      <c r="C11907" s="300" t="s">
        <v>9</v>
      </c>
      <c r="D11907" s="300" t="s">
        <v>7224</v>
      </c>
      <c r="E11907" s="302" t="s">
        <v>51</v>
      </c>
      <c r="F11907" s="423" t="s">
        <v>13100</v>
      </c>
      <c r="G11907" s="423"/>
      <c r="H11907" s="423">
        <v>1.1050999999999999E-3</v>
      </c>
      <c r="I11907" s="423"/>
      <c r="J11907" s="424">
        <v>1.0200000000000001E-2</v>
      </c>
      <c r="K11907" s="424"/>
      <c r="L11907" s="424"/>
    </row>
    <row r="11908" spans="1:12" ht="24" customHeight="1">
      <c r="A11908" s="300" t="s">
        <v>12986</v>
      </c>
      <c r="B11908" s="301" t="s">
        <v>13101</v>
      </c>
      <c r="C11908" s="300" t="s">
        <v>9</v>
      </c>
      <c r="D11908" s="300" t="s">
        <v>7359</v>
      </c>
      <c r="E11908" s="302" t="s">
        <v>51</v>
      </c>
      <c r="F11908" s="423" t="s">
        <v>13102</v>
      </c>
      <c r="G11908" s="423"/>
      <c r="H11908" s="423">
        <v>3.57E-5</v>
      </c>
      <c r="I11908" s="423"/>
      <c r="J11908" s="424">
        <v>4.5999999999999999E-3</v>
      </c>
      <c r="K11908" s="424"/>
      <c r="L11908" s="424"/>
    </row>
    <row r="11909" spans="1:12" ht="24" customHeight="1">
      <c r="A11909" s="300" t="s">
        <v>12986</v>
      </c>
      <c r="B11909" s="301" t="s">
        <v>13103</v>
      </c>
      <c r="C11909" s="300" t="s">
        <v>9</v>
      </c>
      <c r="D11909" s="300" t="s">
        <v>8851</v>
      </c>
      <c r="E11909" s="302" t="s">
        <v>51</v>
      </c>
      <c r="F11909" s="423" t="s">
        <v>13104</v>
      </c>
      <c r="G11909" s="423"/>
      <c r="H11909" s="423">
        <v>2.8600000000000001E-5</v>
      </c>
      <c r="I11909" s="423"/>
      <c r="J11909" s="424">
        <v>5.4999999999999997E-3</v>
      </c>
      <c r="K11909" s="424"/>
      <c r="L11909" s="424"/>
    </row>
    <row r="11910" spans="1:12" ht="24" customHeight="1">
      <c r="A11910" s="300" t="s">
        <v>12986</v>
      </c>
      <c r="B11910" s="301" t="s">
        <v>13105</v>
      </c>
      <c r="C11910" s="300" t="s">
        <v>9</v>
      </c>
      <c r="D11910" s="300" t="s">
        <v>8852</v>
      </c>
      <c r="E11910" s="302" t="s">
        <v>51</v>
      </c>
      <c r="F11910" s="423" t="s">
        <v>13106</v>
      </c>
      <c r="G11910" s="423"/>
      <c r="H11910" s="423">
        <v>6.1E-6</v>
      </c>
      <c r="I11910" s="423"/>
      <c r="J11910" s="424">
        <v>3.3E-3</v>
      </c>
      <c r="K11910" s="424"/>
      <c r="L11910" s="424"/>
    </row>
    <row r="11911" spans="1:12" ht="24" customHeight="1">
      <c r="A11911" s="300" t="s">
        <v>12986</v>
      </c>
      <c r="B11911" s="301" t="s">
        <v>13107</v>
      </c>
      <c r="C11911" s="300" t="s">
        <v>9</v>
      </c>
      <c r="D11911" s="300" t="s">
        <v>9000</v>
      </c>
      <c r="E11911" s="302" t="s">
        <v>51</v>
      </c>
      <c r="F11911" s="423" t="s">
        <v>13108</v>
      </c>
      <c r="G11911" s="423"/>
      <c r="H11911" s="423">
        <v>1.2578000000000001E-3</v>
      </c>
      <c r="I11911" s="423"/>
      <c r="J11911" s="424">
        <v>8.5000000000000006E-3</v>
      </c>
      <c r="K11911" s="424"/>
      <c r="L11911" s="424"/>
    </row>
    <row r="11912" spans="1:12" ht="24" customHeight="1">
      <c r="A11912" s="300" t="s">
        <v>12986</v>
      </c>
      <c r="B11912" s="301" t="s">
        <v>13109</v>
      </c>
      <c r="C11912" s="300" t="s">
        <v>9</v>
      </c>
      <c r="D11912" s="300" t="s">
        <v>9574</v>
      </c>
      <c r="E11912" s="302" t="s">
        <v>51</v>
      </c>
      <c r="F11912" s="423" t="s">
        <v>13110</v>
      </c>
      <c r="G11912" s="423"/>
      <c r="H11912" s="423">
        <v>3.9889999999999999E-4</v>
      </c>
      <c r="I11912" s="423"/>
      <c r="J11912" s="424">
        <v>3.5000000000000001E-3</v>
      </c>
      <c r="K11912" s="424"/>
      <c r="L11912" s="424"/>
    </row>
    <row r="11913" spans="1:12" ht="24" customHeight="1">
      <c r="A11913" s="300" t="s">
        <v>12986</v>
      </c>
      <c r="B11913" s="301" t="s">
        <v>13111</v>
      </c>
      <c r="C11913" s="300" t="s">
        <v>9</v>
      </c>
      <c r="D11913" s="300" t="s">
        <v>10714</v>
      </c>
      <c r="E11913" s="302" t="s">
        <v>93</v>
      </c>
      <c r="F11913" s="423" t="s">
        <v>13112</v>
      </c>
      <c r="G11913" s="423"/>
      <c r="H11913" s="423">
        <v>2.096E-4</v>
      </c>
      <c r="I11913" s="423"/>
      <c r="J11913" s="424">
        <v>3.2000000000000002E-3</v>
      </c>
      <c r="K11913" s="424"/>
      <c r="L11913" s="424"/>
    </row>
    <row r="11914" spans="1:12" ht="24" customHeight="1">
      <c r="A11914" s="300" t="s">
        <v>12986</v>
      </c>
      <c r="B11914" s="301" t="s">
        <v>13113</v>
      </c>
      <c r="C11914" s="300" t="s">
        <v>9</v>
      </c>
      <c r="D11914" s="300" t="s">
        <v>10809</v>
      </c>
      <c r="E11914" s="302" t="s">
        <v>51</v>
      </c>
      <c r="F11914" s="423" t="s">
        <v>13114</v>
      </c>
      <c r="G11914" s="423"/>
      <c r="H11914" s="423">
        <v>2.096E-4</v>
      </c>
      <c r="I11914" s="423"/>
      <c r="J11914" s="424">
        <v>2.5000000000000001E-3</v>
      </c>
      <c r="K11914" s="424"/>
      <c r="L11914" s="424"/>
    </row>
    <row r="11915" spans="1:12" ht="24" customHeight="1">
      <c r="A11915" s="300" t="s">
        <v>12986</v>
      </c>
      <c r="B11915" s="301" t="s">
        <v>13115</v>
      </c>
      <c r="C11915" s="300" t="s">
        <v>9</v>
      </c>
      <c r="D11915" s="300" t="s">
        <v>10810</v>
      </c>
      <c r="E11915" s="302" t="s">
        <v>51</v>
      </c>
      <c r="F11915" s="423" t="s">
        <v>13116</v>
      </c>
      <c r="G11915" s="423"/>
      <c r="H11915" s="423">
        <v>2.096E-4</v>
      </c>
      <c r="I11915" s="423"/>
      <c r="J11915" s="424">
        <v>5.5999999999999999E-3</v>
      </c>
      <c r="K11915" s="424"/>
      <c r="L11915" s="424"/>
    </row>
    <row r="11916" spans="1:12" ht="24" customHeight="1">
      <c r="A11916" s="300" t="s">
        <v>12986</v>
      </c>
      <c r="B11916" s="301" t="s">
        <v>13117</v>
      </c>
      <c r="C11916" s="300" t="s">
        <v>9</v>
      </c>
      <c r="D11916" s="300" t="s">
        <v>10837</v>
      </c>
      <c r="E11916" s="302" t="s">
        <v>51</v>
      </c>
      <c r="F11916" s="423" t="s">
        <v>13118</v>
      </c>
      <c r="G11916" s="423"/>
      <c r="H11916" s="423">
        <v>7.0999999999999998E-6</v>
      </c>
      <c r="I11916" s="423"/>
      <c r="J11916" s="424">
        <v>3.2000000000000002E-3</v>
      </c>
      <c r="K11916" s="424"/>
      <c r="L11916" s="424"/>
    </row>
    <row r="11917" spans="1:12" ht="24" customHeight="1">
      <c r="A11917" s="300" t="s">
        <v>12986</v>
      </c>
      <c r="B11917" s="301" t="s">
        <v>13003</v>
      </c>
      <c r="C11917" s="300" t="s">
        <v>9</v>
      </c>
      <c r="D11917" s="300" t="s">
        <v>7216</v>
      </c>
      <c r="E11917" s="302" t="s">
        <v>51</v>
      </c>
      <c r="F11917" s="423" t="s">
        <v>13004</v>
      </c>
      <c r="G11917" s="423"/>
      <c r="H11917" s="423">
        <v>4.2000000000000002E-4</v>
      </c>
      <c r="I11917" s="423"/>
      <c r="J11917" s="424">
        <v>1.4E-2</v>
      </c>
      <c r="K11917" s="424"/>
      <c r="L11917" s="424"/>
    </row>
    <row r="11918" spans="1:12" ht="24" customHeight="1">
      <c r="A11918" s="300" t="s">
        <v>12986</v>
      </c>
      <c r="B11918" s="301" t="s">
        <v>13005</v>
      </c>
      <c r="C11918" s="300" t="s">
        <v>9</v>
      </c>
      <c r="D11918" s="300" t="s">
        <v>7393</v>
      </c>
      <c r="E11918" s="302" t="s">
        <v>12988</v>
      </c>
      <c r="F11918" s="423" t="s">
        <v>13006</v>
      </c>
      <c r="G11918" s="423"/>
      <c r="H11918" s="423">
        <v>2.5250000000000001E-4</v>
      </c>
      <c r="I11918" s="423"/>
      <c r="J11918" s="424">
        <v>1.3599999999999999E-2</v>
      </c>
      <c r="K11918" s="424"/>
      <c r="L11918" s="424"/>
    </row>
    <row r="11919" spans="1:12" ht="24" customHeight="1">
      <c r="A11919" s="300" t="s">
        <v>12986</v>
      </c>
      <c r="B11919" s="301" t="s">
        <v>13007</v>
      </c>
      <c r="C11919" s="300" t="s">
        <v>9</v>
      </c>
      <c r="D11919" s="300" t="s">
        <v>10619</v>
      </c>
      <c r="E11919" s="302" t="s">
        <v>51</v>
      </c>
      <c r="F11919" s="423" t="s">
        <v>13008</v>
      </c>
      <c r="G11919" s="423"/>
      <c r="H11919" s="423">
        <v>1.9599999999999999E-4</v>
      </c>
      <c r="I11919" s="423"/>
      <c r="J11919" s="424">
        <v>3.7499999999999999E-2</v>
      </c>
      <c r="K11919" s="424"/>
      <c r="L11919" s="424"/>
    </row>
    <row r="11920" spans="1:12" ht="24" customHeight="1">
      <c r="A11920" s="300" t="s">
        <v>12986</v>
      </c>
      <c r="B11920" s="301" t="s">
        <v>13009</v>
      </c>
      <c r="C11920" s="300" t="s">
        <v>9</v>
      </c>
      <c r="D11920" s="300" t="s">
        <v>10769</v>
      </c>
      <c r="E11920" s="302" t="s">
        <v>51</v>
      </c>
      <c r="F11920" s="423" t="s">
        <v>13010</v>
      </c>
      <c r="G11920" s="423"/>
      <c r="H11920" s="423">
        <v>1.7614100000000001E-2</v>
      </c>
      <c r="I11920" s="423"/>
      <c r="J11920" s="424">
        <v>2.2200000000000001E-2</v>
      </c>
      <c r="K11920" s="424"/>
      <c r="L11920" s="424"/>
    </row>
    <row r="11921" spans="1:12" ht="24" customHeight="1">
      <c r="A11921" s="300" t="s">
        <v>12986</v>
      </c>
      <c r="B11921" s="301" t="s">
        <v>13011</v>
      </c>
      <c r="C11921" s="300" t="s">
        <v>9</v>
      </c>
      <c r="D11921" s="300" t="s">
        <v>10929</v>
      </c>
      <c r="E11921" s="302" t="s">
        <v>51</v>
      </c>
      <c r="F11921" s="423" t="s">
        <v>13012</v>
      </c>
      <c r="G11921" s="423"/>
      <c r="H11921" s="423">
        <v>1.6980000000000001E-4</v>
      </c>
      <c r="I11921" s="423"/>
      <c r="J11921" s="424">
        <v>2.5499999999999998E-2</v>
      </c>
      <c r="K11921" s="424"/>
      <c r="L11921" s="424"/>
    </row>
    <row r="11922" spans="1:12" ht="17.100000000000001" customHeight="1">
      <c r="A11922" s="298"/>
      <c r="B11922" s="298"/>
      <c r="C11922" s="298"/>
      <c r="D11922" s="298"/>
      <c r="E11922" s="298"/>
      <c r="F11922" s="298"/>
      <c r="G11922" s="298"/>
      <c r="H11922" s="298"/>
      <c r="I11922" s="298"/>
      <c r="J11922" s="298" t="s">
        <v>12992</v>
      </c>
      <c r="K11922" s="298"/>
      <c r="L11922" s="298" t="s">
        <v>13253</v>
      </c>
    </row>
    <row r="11923" spans="1:12">
      <c r="A11923" s="414" t="s">
        <v>13056</v>
      </c>
      <c r="B11923" s="414"/>
      <c r="C11923" s="414"/>
      <c r="D11923" s="414"/>
      <c r="E11923" s="414"/>
      <c r="F11923" s="414"/>
      <c r="G11923" s="414"/>
      <c r="H11923" s="414"/>
      <c r="I11923" s="294"/>
      <c r="J11923" s="294"/>
      <c r="K11923" s="294"/>
      <c r="L11923" s="294"/>
    </row>
    <row r="11924" spans="1:12" ht="17.100000000000001" customHeight="1">
      <c r="A11924" s="294" t="s">
        <v>12978</v>
      </c>
      <c r="B11924" s="298" t="s">
        <v>12979</v>
      </c>
      <c r="C11924" s="294" t="s">
        <v>12980</v>
      </c>
      <c r="D11924" s="294" t="s">
        <v>12981</v>
      </c>
      <c r="E11924" s="299" t="s">
        <v>12982</v>
      </c>
      <c r="F11924" s="413" t="s">
        <v>12983</v>
      </c>
      <c r="G11924" s="413"/>
      <c r="H11924" s="413" t="s">
        <v>12984</v>
      </c>
      <c r="I11924" s="413"/>
      <c r="J11924" s="413" t="s">
        <v>12985</v>
      </c>
      <c r="K11924" s="413"/>
      <c r="L11924" s="413"/>
    </row>
    <row r="11925" spans="1:12" ht="24" customHeight="1">
      <c r="A11925" s="300" t="s">
        <v>12986</v>
      </c>
      <c r="B11925" s="301" t="s">
        <v>13057</v>
      </c>
      <c r="C11925" s="300" t="s">
        <v>9</v>
      </c>
      <c r="D11925" s="300" t="s">
        <v>12549</v>
      </c>
      <c r="E11925" s="302" t="s">
        <v>27</v>
      </c>
      <c r="F11925" s="423" t="s">
        <v>12948</v>
      </c>
      <c r="G11925" s="423"/>
      <c r="H11925" s="423">
        <v>0.15759020000000001</v>
      </c>
      <c r="I11925" s="423"/>
      <c r="J11925" s="424">
        <v>0.1024</v>
      </c>
      <c r="K11925" s="424"/>
      <c r="L11925" s="424"/>
    </row>
    <row r="11926" spans="1:12" ht="17.100000000000001" customHeight="1">
      <c r="A11926" s="298"/>
      <c r="B11926" s="298"/>
      <c r="C11926" s="298"/>
      <c r="D11926" s="298"/>
      <c r="E11926" s="298"/>
      <c r="F11926" s="298"/>
      <c r="G11926" s="298"/>
      <c r="H11926" s="298"/>
      <c r="I11926" s="298"/>
      <c r="J11926" s="298" t="s">
        <v>12992</v>
      </c>
      <c r="K11926" s="298"/>
      <c r="L11926" s="298" t="s">
        <v>13119</v>
      </c>
    </row>
    <row r="11927" spans="1:12">
      <c r="A11927" s="414" t="s">
        <v>13058</v>
      </c>
      <c r="B11927" s="414"/>
      <c r="C11927" s="414"/>
      <c r="D11927" s="414"/>
      <c r="E11927" s="414"/>
      <c r="F11927" s="414"/>
      <c r="G11927" s="414"/>
      <c r="H11927" s="414"/>
      <c r="I11927" s="294"/>
      <c r="J11927" s="294"/>
      <c r="K11927" s="294"/>
      <c r="L11927" s="294"/>
    </row>
    <row r="11928" spans="1:12" ht="17.100000000000001" customHeight="1">
      <c r="A11928" s="294" t="s">
        <v>12978</v>
      </c>
      <c r="B11928" s="298" t="s">
        <v>12979</v>
      </c>
      <c r="C11928" s="294" t="s">
        <v>12980</v>
      </c>
      <c r="D11928" s="294" t="s">
        <v>12981</v>
      </c>
      <c r="E11928" s="299" t="s">
        <v>12982</v>
      </c>
      <c r="F11928" s="413" t="s">
        <v>12983</v>
      </c>
      <c r="G11928" s="413"/>
      <c r="H11928" s="413" t="s">
        <v>12984</v>
      </c>
      <c r="I11928" s="413"/>
      <c r="J11928" s="413" t="s">
        <v>12985</v>
      </c>
      <c r="K11928" s="413"/>
      <c r="L11928" s="413"/>
    </row>
    <row r="11929" spans="1:12" ht="24" customHeight="1">
      <c r="A11929" s="300" t="s">
        <v>12986</v>
      </c>
      <c r="B11929" s="301" t="s">
        <v>13059</v>
      </c>
      <c r="C11929" s="300" t="s">
        <v>9</v>
      </c>
      <c r="D11929" s="300" t="s">
        <v>12535</v>
      </c>
      <c r="E11929" s="302" t="s">
        <v>27</v>
      </c>
      <c r="F11929" s="423" t="s">
        <v>12936</v>
      </c>
      <c r="G11929" s="423"/>
      <c r="H11929" s="423">
        <v>0.15759020000000001</v>
      </c>
      <c r="I11929" s="423"/>
      <c r="J11929" s="424">
        <v>7.9000000000000008E-3</v>
      </c>
      <c r="K11929" s="424"/>
      <c r="L11929" s="424"/>
    </row>
    <row r="11930" spans="1:12" ht="17.100000000000001" customHeight="1">
      <c r="A11930" s="298"/>
      <c r="B11930" s="298"/>
      <c r="C11930" s="298"/>
      <c r="D11930" s="298"/>
      <c r="E11930" s="298"/>
      <c r="F11930" s="298"/>
      <c r="G11930" s="298"/>
      <c r="H11930" s="298"/>
      <c r="I11930" s="298"/>
      <c r="J11930" s="298" t="s">
        <v>12992</v>
      </c>
      <c r="K11930" s="298"/>
      <c r="L11930" s="298" t="s">
        <v>12904</v>
      </c>
    </row>
    <row r="11931" spans="1:12">
      <c r="A11931" s="414" t="s">
        <v>13060</v>
      </c>
      <c r="B11931" s="414"/>
      <c r="C11931" s="414"/>
      <c r="D11931" s="414"/>
      <c r="E11931" s="414"/>
      <c r="F11931" s="414"/>
      <c r="G11931" s="414"/>
      <c r="H11931" s="414"/>
      <c r="I11931" s="294"/>
      <c r="J11931" s="294"/>
      <c r="K11931" s="294"/>
      <c r="L11931" s="294"/>
    </row>
    <row r="11932" spans="1:12" ht="17.100000000000001" customHeight="1">
      <c r="A11932" s="294" t="s">
        <v>12978</v>
      </c>
      <c r="B11932" s="298" t="s">
        <v>12979</v>
      </c>
      <c r="C11932" s="294" t="s">
        <v>12980</v>
      </c>
      <c r="D11932" s="294" t="s">
        <v>12981</v>
      </c>
      <c r="E11932" s="299" t="s">
        <v>12982</v>
      </c>
      <c r="F11932" s="413" t="s">
        <v>12983</v>
      </c>
      <c r="G11932" s="413"/>
      <c r="H11932" s="413" t="s">
        <v>12984</v>
      </c>
      <c r="I11932" s="413"/>
      <c r="J11932" s="413" t="s">
        <v>12985</v>
      </c>
      <c r="K11932" s="413"/>
      <c r="L11932" s="413"/>
    </row>
    <row r="11933" spans="1:12" ht="24" customHeight="1">
      <c r="A11933" s="300" t="s">
        <v>12986</v>
      </c>
      <c r="B11933" s="301" t="s">
        <v>13061</v>
      </c>
      <c r="C11933" s="300" t="s">
        <v>9</v>
      </c>
      <c r="D11933" s="300" t="s">
        <v>12522</v>
      </c>
      <c r="E11933" s="302" t="s">
        <v>27</v>
      </c>
      <c r="F11933" s="423" t="s">
        <v>12964</v>
      </c>
      <c r="G11933" s="423"/>
      <c r="H11933" s="423">
        <v>0.15759020000000001</v>
      </c>
      <c r="I11933" s="423"/>
      <c r="J11933" s="424">
        <v>0.3987</v>
      </c>
      <c r="K11933" s="424"/>
      <c r="L11933" s="424"/>
    </row>
    <row r="11934" spans="1:12" ht="24" customHeight="1">
      <c r="A11934" s="300" t="s">
        <v>12986</v>
      </c>
      <c r="B11934" s="301" t="s">
        <v>13062</v>
      </c>
      <c r="C11934" s="300" t="s">
        <v>9</v>
      </c>
      <c r="D11934" s="300" t="s">
        <v>12527</v>
      </c>
      <c r="E11934" s="302" t="s">
        <v>27</v>
      </c>
      <c r="F11934" s="423" t="s">
        <v>13063</v>
      </c>
      <c r="G11934" s="423"/>
      <c r="H11934" s="423">
        <v>0.15759020000000001</v>
      </c>
      <c r="I11934" s="423"/>
      <c r="J11934" s="424">
        <v>5.3600000000000002E-2</v>
      </c>
      <c r="K11934" s="424"/>
      <c r="L11934" s="424"/>
    </row>
    <row r="11935" spans="1:12" ht="17.100000000000001" customHeight="1">
      <c r="A11935" s="298"/>
      <c r="B11935" s="298"/>
      <c r="C11935" s="298"/>
      <c r="D11935" s="298"/>
      <c r="E11935" s="298"/>
      <c r="F11935" s="298"/>
      <c r="G11935" s="298"/>
      <c r="H11935" s="298"/>
      <c r="I11935" s="298"/>
      <c r="J11935" s="298" t="s">
        <v>12992</v>
      </c>
      <c r="K11935" s="298"/>
      <c r="L11935" s="298" t="s">
        <v>12923</v>
      </c>
    </row>
    <row r="11936" spans="1:12" ht="17.100000000000001" customHeight="1">
      <c r="A11936" s="294" t="s">
        <v>13014</v>
      </c>
      <c r="B11936" s="294"/>
      <c r="C11936" s="294"/>
      <c r="D11936" s="294"/>
      <c r="E11936" s="294"/>
      <c r="F11936" s="294"/>
      <c r="G11936" s="294"/>
      <c r="H11936" s="294"/>
      <c r="I11936" s="294"/>
      <c r="J11936" s="294"/>
      <c r="K11936" s="294"/>
      <c r="L11936" s="294"/>
    </row>
    <row r="11937" spans="1:12" ht="17.100000000000001" customHeight="1">
      <c r="A11937" s="298"/>
      <c r="B11937" s="298"/>
      <c r="C11937" s="298"/>
      <c r="D11937" s="298"/>
      <c r="E11937" s="298"/>
      <c r="F11937" s="298"/>
      <c r="G11937" s="298"/>
      <c r="H11937" s="298"/>
      <c r="I11937" s="298"/>
      <c r="J11937" s="298" t="s">
        <v>13015</v>
      </c>
      <c r="K11937" s="298"/>
      <c r="L11937" s="298" t="s">
        <v>15456</v>
      </c>
    </row>
    <row r="11938" spans="1:12" ht="17.100000000000001" customHeight="1">
      <c r="A11938" s="298"/>
      <c r="B11938" s="298"/>
      <c r="C11938" s="298"/>
      <c r="D11938" s="298"/>
      <c r="E11938" s="298"/>
      <c r="F11938" s="298"/>
      <c r="G11938" s="298"/>
      <c r="H11938" s="298"/>
      <c r="I11938" s="298"/>
      <c r="J11938" s="298" t="s">
        <v>13017</v>
      </c>
      <c r="K11938" s="298" t="s">
        <v>13018</v>
      </c>
      <c r="L11938" s="298" t="s">
        <v>15348</v>
      </c>
    </row>
    <row r="11939" spans="1:12" ht="17.100000000000001" customHeight="1">
      <c r="A11939" s="298"/>
      <c r="B11939" s="298"/>
      <c r="C11939" s="298"/>
      <c r="D11939" s="298"/>
      <c r="E11939" s="298"/>
      <c r="F11939" s="298"/>
      <c r="G11939" s="298"/>
      <c r="H11939" s="298"/>
      <c r="I11939" s="298"/>
      <c r="J11939" s="298" t="s">
        <v>13020</v>
      </c>
      <c r="K11939" s="298"/>
      <c r="L11939" s="298" t="s">
        <v>14728</v>
      </c>
    </row>
    <row r="11940" spans="1:12" ht="17.100000000000001" customHeight="1">
      <c r="A11940" s="298"/>
      <c r="B11940" s="298"/>
      <c r="C11940" s="298"/>
      <c r="D11940" s="298"/>
      <c r="E11940" s="298"/>
      <c r="F11940" s="298"/>
      <c r="G11940" s="298"/>
      <c r="H11940" s="298"/>
      <c r="I11940" s="298"/>
      <c r="J11940" s="298" t="s">
        <v>13022</v>
      </c>
      <c r="K11940" s="298" t="s">
        <v>12974</v>
      </c>
      <c r="L11940" s="298" t="s">
        <v>15457</v>
      </c>
    </row>
    <row r="11941" spans="1:12" ht="17.100000000000001" customHeight="1">
      <c r="A11941" s="298"/>
      <c r="B11941" s="298"/>
      <c r="C11941" s="298"/>
      <c r="D11941" s="298"/>
      <c r="E11941" s="298"/>
      <c r="F11941" s="298"/>
      <c r="G11941" s="298"/>
      <c r="H11941" s="298"/>
      <c r="I11941" s="298"/>
      <c r="J11941" s="298" t="s">
        <v>13024</v>
      </c>
      <c r="K11941" s="298"/>
      <c r="L11941" s="298" t="s">
        <v>15458</v>
      </c>
    </row>
    <row r="11942" spans="1:12" ht="30" customHeight="1">
      <c r="A11942" s="299"/>
      <c r="B11942" s="299"/>
      <c r="C11942" s="299"/>
      <c r="D11942" s="299"/>
      <c r="E11942" s="299"/>
      <c r="F11942" s="299"/>
      <c r="G11942" s="299"/>
      <c r="H11942" s="299"/>
      <c r="I11942" s="299"/>
      <c r="J11942" s="299"/>
      <c r="K11942" s="299"/>
      <c r="L11942" s="299"/>
    </row>
    <row r="11943" spans="1:12" ht="36" customHeight="1">
      <c r="A11943" s="295" t="s">
        <v>15459</v>
      </c>
      <c r="B11943" s="296" t="s">
        <v>15460</v>
      </c>
      <c r="C11943" s="295" t="s">
        <v>9</v>
      </c>
      <c r="D11943" s="295" t="s">
        <v>2664</v>
      </c>
      <c r="E11943" s="297" t="s">
        <v>20</v>
      </c>
      <c r="F11943" s="296"/>
      <c r="G11943" s="296"/>
      <c r="H11943" s="296"/>
      <c r="I11943" s="296"/>
      <c r="J11943" s="296"/>
      <c r="K11943" s="296"/>
      <c r="L11943" s="296"/>
    </row>
    <row r="11944" spans="1:12">
      <c r="A11944" s="414" t="s">
        <v>12977</v>
      </c>
      <c r="B11944" s="414"/>
      <c r="C11944" s="414"/>
      <c r="D11944" s="414"/>
      <c r="E11944" s="414"/>
      <c r="F11944" s="414"/>
      <c r="G11944" s="414"/>
      <c r="H11944" s="414"/>
      <c r="I11944" s="294"/>
      <c r="J11944" s="294"/>
      <c r="K11944" s="294"/>
      <c r="L11944" s="294"/>
    </row>
    <row r="11945" spans="1:12" ht="17.100000000000001" customHeight="1">
      <c r="A11945" s="294" t="s">
        <v>12978</v>
      </c>
      <c r="B11945" s="298" t="s">
        <v>12979</v>
      </c>
      <c r="C11945" s="294" t="s">
        <v>12980</v>
      </c>
      <c r="D11945" s="294" t="s">
        <v>12981</v>
      </c>
      <c r="E11945" s="299" t="s">
        <v>12982</v>
      </c>
      <c r="F11945" s="413" t="s">
        <v>12983</v>
      </c>
      <c r="G11945" s="413"/>
      <c r="H11945" s="413" t="s">
        <v>12984</v>
      </c>
      <c r="I11945" s="413"/>
      <c r="J11945" s="413" t="s">
        <v>12985</v>
      </c>
      <c r="K11945" s="413"/>
      <c r="L11945" s="413"/>
    </row>
    <row r="11946" spans="1:12" ht="24" customHeight="1">
      <c r="A11946" s="300" t="s">
        <v>12986</v>
      </c>
      <c r="B11946" s="301" t="s">
        <v>13085</v>
      </c>
      <c r="C11946" s="300" t="s">
        <v>9</v>
      </c>
      <c r="D11946" s="300" t="s">
        <v>7909</v>
      </c>
      <c r="E11946" s="302" t="s">
        <v>51</v>
      </c>
      <c r="F11946" s="423" t="s">
        <v>13086</v>
      </c>
      <c r="G11946" s="423"/>
      <c r="H11946" s="423">
        <v>1.863E-4</v>
      </c>
      <c r="I11946" s="423"/>
      <c r="J11946" s="424">
        <v>1.9400000000000001E-2</v>
      </c>
      <c r="K11946" s="424"/>
      <c r="L11946" s="424"/>
    </row>
    <row r="11947" spans="1:12" ht="24" customHeight="1">
      <c r="A11947" s="300" t="s">
        <v>12986</v>
      </c>
      <c r="B11947" s="301" t="s">
        <v>13087</v>
      </c>
      <c r="C11947" s="300" t="s">
        <v>9</v>
      </c>
      <c r="D11947" s="300" t="s">
        <v>8873</v>
      </c>
      <c r="E11947" s="302" t="s">
        <v>51</v>
      </c>
      <c r="F11947" s="423" t="s">
        <v>13088</v>
      </c>
      <c r="G11947" s="423"/>
      <c r="H11947" s="423">
        <v>1.7799999999999999E-5</v>
      </c>
      <c r="I11947" s="423"/>
      <c r="J11947" s="424">
        <v>1.55E-2</v>
      </c>
      <c r="K11947" s="424"/>
      <c r="L11947" s="424"/>
    </row>
    <row r="11948" spans="1:12" ht="48" customHeight="1">
      <c r="A11948" s="300" t="s">
        <v>12986</v>
      </c>
      <c r="B11948" s="301" t="s">
        <v>13089</v>
      </c>
      <c r="C11948" s="300" t="s">
        <v>9</v>
      </c>
      <c r="D11948" s="300" t="s">
        <v>9227</v>
      </c>
      <c r="E11948" s="302" t="s">
        <v>51</v>
      </c>
      <c r="F11948" s="423" t="s">
        <v>13090</v>
      </c>
      <c r="G11948" s="423"/>
      <c r="H11948" s="423">
        <v>1.24E-5</v>
      </c>
      <c r="I11948" s="423"/>
      <c r="J11948" s="424">
        <v>1.66E-2</v>
      </c>
      <c r="K11948" s="424"/>
      <c r="L11948" s="424"/>
    </row>
    <row r="11949" spans="1:12" ht="24" customHeight="1">
      <c r="A11949" s="300" t="s">
        <v>12986</v>
      </c>
      <c r="B11949" s="301" t="s">
        <v>13091</v>
      </c>
      <c r="C11949" s="300" t="s">
        <v>9</v>
      </c>
      <c r="D11949" s="300" t="s">
        <v>9580</v>
      </c>
      <c r="E11949" s="302" t="s">
        <v>51</v>
      </c>
      <c r="F11949" s="423" t="s">
        <v>13092</v>
      </c>
      <c r="G11949" s="423"/>
      <c r="H11949" s="423">
        <v>1.22E-5</v>
      </c>
      <c r="I11949" s="423"/>
      <c r="J11949" s="424">
        <v>1.09E-2</v>
      </c>
      <c r="K11949" s="424"/>
      <c r="L11949" s="424"/>
    </row>
    <row r="11950" spans="1:12" ht="24" customHeight="1">
      <c r="A11950" s="300" t="s">
        <v>12986</v>
      </c>
      <c r="B11950" s="301" t="s">
        <v>12987</v>
      </c>
      <c r="C11950" s="300" t="s">
        <v>9</v>
      </c>
      <c r="D11950" s="300" t="s">
        <v>9831</v>
      </c>
      <c r="E11950" s="302" t="s">
        <v>12988</v>
      </c>
      <c r="F11950" s="423" t="s">
        <v>12989</v>
      </c>
      <c r="G11950" s="423"/>
      <c r="H11950" s="423">
        <v>4.3099999999999996E-3</v>
      </c>
      <c r="I11950" s="423"/>
      <c r="J11950" s="424">
        <v>4.36E-2</v>
      </c>
      <c r="K11950" s="424"/>
      <c r="L11950" s="424"/>
    </row>
    <row r="11951" spans="1:12" ht="36" customHeight="1">
      <c r="A11951" s="300" t="s">
        <v>12986</v>
      </c>
      <c r="B11951" s="301" t="s">
        <v>12990</v>
      </c>
      <c r="C11951" s="300" t="s">
        <v>9</v>
      </c>
      <c r="D11951" s="300" t="s">
        <v>11426</v>
      </c>
      <c r="E11951" s="302" t="s">
        <v>51</v>
      </c>
      <c r="F11951" s="423" t="s">
        <v>12991</v>
      </c>
      <c r="G11951" s="423"/>
      <c r="H11951" s="423">
        <v>2.2589999999999999E-4</v>
      </c>
      <c r="I11951" s="423"/>
      <c r="J11951" s="424">
        <v>2.9899999999999999E-2</v>
      </c>
      <c r="K11951" s="424"/>
      <c r="L11951" s="424"/>
    </row>
    <row r="11952" spans="1:12" ht="17.100000000000001" customHeight="1">
      <c r="A11952" s="298"/>
      <c r="B11952" s="298"/>
      <c r="C11952" s="298"/>
      <c r="D11952" s="298"/>
      <c r="E11952" s="298"/>
      <c r="F11952" s="298"/>
      <c r="G11952" s="298"/>
      <c r="H11952" s="298"/>
      <c r="I11952" s="298"/>
      <c r="J11952" s="298" t="s">
        <v>12992</v>
      </c>
      <c r="K11952" s="298"/>
      <c r="L11952" s="298" t="s">
        <v>12956</v>
      </c>
    </row>
    <row r="11953" spans="1:12">
      <c r="A11953" s="414" t="s">
        <v>12994</v>
      </c>
      <c r="B11953" s="414"/>
      <c r="C11953" s="414"/>
      <c r="D11953" s="414"/>
      <c r="E11953" s="414"/>
      <c r="F11953" s="414"/>
      <c r="G11953" s="414"/>
      <c r="H11953" s="414"/>
      <c r="I11953" s="294"/>
      <c r="J11953" s="294"/>
      <c r="K11953" s="294"/>
      <c r="L11953" s="294"/>
    </row>
    <row r="11954" spans="1:12" ht="17.100000000000001" customHeight="1">
      <c r="A11954" s="294" t="s">
        <v>12978</v>
      </c>
      <c r="B11954" s="298" t="s">
        <v>12979</v>
      </c>
      <c r="C11954" s="294" t="s">
        <v>12980</v>
      </c>
      <c r="D11954" s="294" t="s">
        <v>12981</v>
      </c>
      <c r="E11954" s="299" t="s">
        <v>12982</v>
      </c>
      <c r="F11954" s="413" t="s">
        <v>12983</v>
      </c>
      <c r="G11954" s="413"/>
      <c r="H11954" s="413" t="s">
        <v>12984</v>
      </c>
      <c r="I11954" s="413"/>
      <c r="J11954" s="413" t="s">
        <v>12985</v>
      </c>
      <c r="K11954" s="413"/>
      <c r="L11954" s="413"/>
    </row>
    <row r="11955" spans="1:12" ht="24" customHeight="1">
      <c r="A11955" s="300" t="s">
        <v>12986</v>
      </c>
      <c r="B11955" s="301" t="s">
        <v>13193</v>
      </c>
      <c r="C11955" s="300" t="s">
        <v>9</v>
      </c>
      <c r="D11955" s="300" t="s">
        <v>7200</v>
      </c>
      <c r="E11955" s="302" t="s">
        <v>27</v>
      </c>
      <c r="F11955" s="423" t="s">
        <v>13194</v>
      </c>
      <c r="G11955" s="423"/>
      <c r="H11955" s="423">
        <v>0.16165189999999999</v>
      </c>
      <c r="I11955" s="423"/>
      <c r="J11955" s="424">
        <v>0.82279999999999998</v>
      </c>
      <c r="K11955" s="424"/>
      <c r="L11955" s="424"/>
    </row>
    <row r="11956" spans="1:12" ht="24" customHeight="1">
      <c r="A11956" s="300" t="s">
        <v>12986</v>
      </c>
      <c r="B11956" s="301" t="s">
        <v>13195</v>
      </c>
      <c r="C11956" s="300" t="s">
        <v>9</v>
      </c>
      <c r="D11956" s="300" t="s">
        <v>8821</v>
      </c>
      <c r="E11956" s="302" t="s">
        <v>27</v>
      </c>
      <c r="F11956" s="423" t="s">
        <v>13196</v>
      </c>
      <c r="G11956" s="423"/>
      <c r="H11956" s="423">
        <v>0.16165189999999999</v>
      </c>
      <c r="I11956" s="423"/>
      <c r="J11956" s="424">
        <v>1.1623000000000001</v>
      </c>
      <c r="K11956" s="424"/>
      <c r="L11956" s="424"/>
    </row>
    <row r="11957" spans="1:12" ht="17.100000000000001" customHeight="1">
      <c r="A11957" s="298"/>
      <c r="B11957" s="298"/>
      <c r="C11957" s="298"/>
      <c r="D11957" s="298"/>
      <c r="E11957" s="298"/>
      <c r="F11957" s="298"/>
      <c r="G11957" s="298"/>
      <c r="H11957" s="298"/>
      <c r="I11957" s="298"/>
      <c r="J11957" s="298" t="s">
        <v>12992</v>
      </c>
      <c r="K11957" s="298"/>
      <c r="L11957" s="298" t="s">
        <v>15461</v>
      </c>
    </row>
    <row r="11958" spans="1:12">
      <c r="A11958" s="414" t="s">
        <v>12998</v>
      </c>
      <c r="B11958" s="414"/>
      <c r="C11958" s="414"/>
      <c r="D11958" s="414"/>
      <c r="E11958" s="414"/>
      <c r="F11958" s="414"/>
      <c r="G11958" s="414"/>
      <c r="H11958" s="414"/>
      <c r="I11958" s="294"/>
      <c r="J11958" s="294"/>
      <c r="K11958" s="294"/>
      <c r="L11958" s="294"/>
    </row>
    <row r="11959" spans="1:12" ht="17.100000000000001" customHeight="1">
      <c r="A11959" s="294" t="s">
        <v>12978</v>
      </c>
      <c r="B11959" s="298" t="s">
        <v>12979</v>
      </c>
      <c r="C11959" s="294" t="s">
        <v>12980</v>
      </c>
      <c r="D11959" s="294" t="s">
        <v>12981</v>
      </c>
      <c r="E11959" s="299" t="s">
        <v>12982</v>
      </c>
      <c r="F11959" s="413" t="s">
        <v>12983</v>
      </c>
      <c r="G11959" s="413"/>
      <c r="H11959" s="413" t="s">
        <v>12984</v>
      </c>
      <c r="I11959" s="413"/>
      <c r="J11959" s="413" t="s">
        <v>12985</v>
      </c>
      <c r="K11959" s="413"/>
      <c r="L11959" s="413"/>
    </row>
    <row r="11960" spans="1:12" ht="24" customHeight="1">
      <c r="A11960" s="300" t="s">
        <v>12986</v>
      </c>
      <c r="B11960" s="301" t="s">
        <v>13353</v>
      </c>
      <c r="C11960" s="300" t="s">
        <v>9</v>
      </c>
      <c r="D11960" s="300" t="s">
        <v>9576</v>
      </c>
      <c r="E11960" s="302" t="s">
        <v>51</v>
      </c>
      <c r="F11960" s="423" t="s">
        <v>12914</v>
      </c>
      <c r="G11960" s="423"/>
      <c r="H11960" s="423">
        <v>5.2999999999999999E-2</v>
      </c>
      <c r="I11960" s="423"/>
      <c r="J11960" s="424">
        <v>0.08</v>
      </c>
      <c r="K11960" s="424"/>
      <c r="L11960" s="424"/>
    </row>
    <row r="11961" spans="1:12" ht="24" customHeight="1">
      <c r="A11961" s="300" t="s">
        <v>12986</v>
      </c>
      <c r="B11961" s="301" t="s">
        <v>13356</v>
      </c>
      <c r="C11961" s="300" t="s">
        <v>9</v>
      </c>
      <c r="D11961" s="300" t="s">
        <v>6964</v>
      </c>
      <c r="E11961" s="302" t="s">
        <v>51</v>
      </c>
      <c r="F11961" s="423" t="s">
        <v>13357</v>
      </c>
      <c r="G11961" s="423"/>
      <c r="H11961" s="423">
        <v>1.17E-2</v>
      </c>
      <c r="I11961" s="423"/>
      <c r="J11961" s="424">
        <v>0.56999999999999995</v>
      </c>
      <c r="K11961" s="424"/>
      <c r="L11961" s="424"/>
    </row>
    <row r="11962" spans="1:12" ht="24" customHeight="1">
      <c r="A11962" s="300" t="s">
        <v>12986</v>
      </c>
      <c r="B11962" s="301" t="s">
        <v>13358</v>
      </c>
      <c r="C11962" s="300" t="s">
        <v>9</v>
      </c>
      <c r="D11962" s="300" t="s">
        <v>10886</v>
      </c>
      <c r="E11962" s="302" t="s">
        <v>51</v>
      </c>
      <c r="F11962" s="423" t="s">
        <v>13359</v>
      </c>
      <c r="G11962" s="423"/>
      <c r="H11962" s="423">
        <v>1.9099999999999999E-2</v>
      </c>
      <c r="I11962" s="423"/>
      <c r="J11962" s="424">
        <v>0.82</v>
      </c>
      <c r="K11962" s="424"/>
      <c r="L11962" s="424"/>
    </row>
    <row r="11963" spans="1:12" ht="24" customHeight="1">
      <c r="A11963" s="300" t="s">
        <v>12986</v>
      </c>
      <c r="B11963" s="301" t="s">
        <v>13362</v>
      </c>
      <c r="C11963" s="300" t="s">
        <v>9</v>
      </c>
      <c r="D11963" s="300" t="s">
        <v>11684</v>
      </c>
      <c r="E11963" s="302" t="s">
        <v>20</v>
      </c>
      <c r="F11963" s="423" t="s">
        <v>13363</v>
      </c>
      <c r="G11963" s="423"/>
      <c r="H11963" s="423">
        <v>1.05</v>
      </c>
      <c r="I11963" s="423"/>
      <c r="J11963" s="424">
        <v>8.73</v>
      </c>
      <c r="K11963" s="424"/>
      <c r="L11963" s="424"/>
    </row>
    <row r="11964" spans="1:12" ht="24" customHeight="1">
      <c r="A11964" s="300" t="s">
        <v>12986</v>
      </c>
      <c r="B11964" s="301" t="s">
        <v>13099</v>
      </c>
      <c r="C11964" s="300" t="s">
        <v>9</v>
      </c>
      <c r="D11964" s="300" t="s">
        <v>7224</v>
      </c>
      <c r="E11964" s="302" t="s">
        <v>51</v>
      </c>
      <c r="F11964" s="423" t="s">
        <v>13100</v>
      </c>
      <c r="G11964" s="423"/>
      <c r="H11964" s="423">
        <v>2.1998999999999999E-3</v>
      </c>
      <c r="I11964" s="423"/>
      <c r="J11964" s="424">
        <v>2.0199999999999999E-2</v>
      </c>
      <c r="K11964" s="424"/>
      <c r="L11964" s="424"/>
    </row>
    <row r="11965" spans="1:12" ht="24" customHeight="1">
      <c r="A11965" s="300" t="s">
        <v>12986</v>
      </c>
      <c r="B11965" s="301" t="s">
        <v>13101</v>
      </c>
      <c r="C11965" s="300" t="s">
        <v>9</v>
      </c>
      <c r="D11965" s="300" t="s">
        <v>7359</v>
      </c>
      <c r="E11965" s="302" t="s">
        <v>51</v>
      </c>
      <c r="F11965" s="423" t="s">
        <v>13102</v>
      </c>
      <c r="G11965" s="423"/>
      <c r="H11965" s="423">
        <v>7.1000000000000005E-5</v>
      </c>
      <c r="I11965" s="423"/>
      <c r="J11965" s="424">
        <v>9.1000000000000004E-3</v>
      </c>
      <c r="K11965" s="424"/>
      <c r="L11965" s="424"/>
    </row>
    <row r="11966" spans="1:12" ht="24" customHeight="1">
      <c r="A11966" s="300" t="s">
        <v>12986</v>
      </c>
      <c r="B11966" s="301" t="s">
        <v>13103</v>
      </c>
      <c r="C11966" s="300" t="s">
        <v>9</v>
      </c>
      <c r="D11966" s="300" t="s">
        <v>8851</v>
      </c>
      <c r="E11966" s="302" t="s">
        <v>51</v>
      </c>
      <c r="F11966" s="423" t="s">
        <v>13104</v>
      </c>
      <c r="G11966" s="423"/>
      <c r="H11966" s="423">
        <v>5.6900000000000001E-5</v>
      </c>
      <c r="I11966" s="423"/>
      <c r="J11966" s="424">
        <v>1.0999999999999999E-2</v>
      </c>
      <c r="K11966" s="424"/>
      <c r="L11966" s="424"/>
    </row>
    <row r="11967" spans="1:12" ht="24" customHeight="1">
      <c r="A11967" s="300" t="s">
        <v>12986</v>
      </c>
      <c r="B11967" s="301" t="s">
        <v>13105</v>
      </c>
      <c r="C11967" s="300" t="s">
        <v>9</v>
      </c>
      <c r="D11967" s="300" t="s">
        <v>8852</v>
      </c>
      <c r="E11967" s="302" t="s">
        <v>51</v>
      </c>
      <c r="F11967" s="423" t="s">
        <v>13106</v>
      </c>
      <c r="G11967" s="423"/>
      <c r="H11967" s="423">
        <v>1.22E-5</v>
      </c>
      <c r="I11967" s="423"/>
      <c r="J11967" s="424">
        <v>6.7000000000000002E-3</v>
      </c>
      <c r="K11967" s="424"/>
      <c r="L11967" s="424"/>
    </row>
    <row r="11968" spans="1:12" ht="24" customHeight="1">
      <c r="A11968" s="300" t="s">
        <v>12986</v>
      </c>
      <c r="B11968" s="301" t="s">
        <v>13107</v>
      </c>
      <c r="C11968" s="300" t="s">
        <v>9</v>
      </c>
      <c r="D11968" s="300" t="s">
        <v>9000</v>
      </c>
      <c r="E11968" s="302" t="s">
        <v>51</v>
      </c>
      <c r="F11968" s="423" t="s">
        <v>13108</v>
      </c>
      <c r="G11968" s="423"/>
      <c r="H11968" s="423">
        <v>2.5040000000000001E-3</v>
      </c>
      <c r="I11968" s="423"/>
      <c r="J11968" s="424">
        <v>1.7000000000000001E-2</v>
      </c>
      <c r="K11968" s="424"/>
      <c r="L11968" s="424"/>
    </row>
    <row r="11969" spans="1:12" ht="24" customHeight="1">
      <c r="A11969" s="300" t="s">
        <v>12986</v>
      </c>
      <c r="B11969" s="301" t="s">
        <v>13109</v>
      </c>
      <c r="C11969" s="300" t="s">
        <v>9</v>
      </c>
      <c r="D11969" s="300" t="s">
        <v>9574</v>
      </c>
      <c r="E11969" s="302" t="s">
        <v>51</v>
      </c>
      <c r="F11969" s="423" t="s">
        <v>13110</v>
      </c>
      <c r="G11969" s="423"/>
      <c r="H11969" s="423">
        <v>7.9409999999999995E-4</v>
      </c>
      <c r="I11969" s="423"/>
      <c r="J11969" s="424">
        <v>7.0000000000000001E-3</v>
      </c>
      <c r="K11969" s="424"/>
      <c r="L11969" s="424"/>
    </row>
    <row r="11970" spans="1:12" ht="24" customHeight="1">
      <c r="A11970" s="300" t="s">
        <v>12986</v>
      </c>
      <c r="B11970" s="301" t="s">
        <v>13111</v>
      </c>
      <c r="C11970" s="300" t="s">
        <v>9</v>
      </c>
      <c r="D11970" s="300" t="s">
        <v>10714</v>
      </c>
      <c r="E11970" s="302" t="s">
        <v>93</v>
      </c>
      <c r="F11970" s="423" t="s">
        <v>13112</v>
      </c>
      <c r="G11970" s="423"/>
      <c r="H11970" s="423">
        <v>4.172E-4</v>
      </c>
      <c r="I11970" s="423"/>
      <c r="J11970" s="424">
        <v>6.4000000000000003E-3</v>
      </c>
      <c r="K11970" s="424"/>
      <c r="L11970" s="424"/>
    </row>
    <row r="11971" spans="1:12" ht="24" customHeight="1">
      <c r="A11971" s="300" t="s">
        <v>12986</v>
      </c>
      <c r="B11971" s="301" t="s">
        <v>13113</v>
      </c>
      <c r="C11971" s="300" t="s">
        <v>9</v>
      </c>
      <c r="D11971" s="300" t="s">
        <v>10809</v>
      </c>
      <c r="E11971" s="302" t="s">
        <v>51</v>
      </c>
      <c r="F11971" s="423" t="s">
        <v>13114</v>
      </c>
      <c r="G11971" s="423"/>
      <c r="H11971" s="423">
        <v>4.172E-4</v>
      </c>
      <c r="I11971" s="423"/>
      <c r="J11971" s="424">
        <v>5.0000000000000001E-3</v>
      </c>
      <c r="K11971" s="424"/>
      <c r="L11971" s="424"/>
    </row>
    <row r="11972" spans="1:12" ht="24" customHeight="1">
      <c r="A11972" s="300" t="s">
        <v>12986</v>
      </c>
      <c r="B11972" s="301" t="s">
        <v>13115</v>
      </c>
      <c r="C11972" s="300" t="s">
        <v>9</v>
      </c>
      <c r="D11972" s="300" t="s">
        <v>10810</v>
      </c>
      <c r="E11972" s="302" t="s">
        <v>51</v>
      </c>
      <c r="F11972" s="423" t="s">
        <v>13116</v>
      </c>
      <c r="G11972" s="423"/>
      <c r="H11972" s="423">
        <v>4.172E-4</v>
      </c>
      <c r="I11972" s="423"/>
      <c r="J11972" s="424">
        <v>1.11E-2</v>
      </c>
      <c r="K11972" s="424"/>
      <c r="L11972" s="424"/>
    </row>
    <row r="11973" spans="1:12" ht="24" customHeight="1">
      <c r="A11973" s="300" t="s">
        <v>12986</v>
      </c>
      <c r="B11973" s="301" t="s">
        <v>13117</v>
      </c>
      <c r="C11973" s="300" t="s">
        <v>9</v>
      </c>
      <c r="D11973" s="300" t="s">
        <v>10837</v>
      </c>
      <c r="E11973" s="302" t="s">
        <v>51</v>
      </c>
      <c r="F11973" s="423" t="s">
        <v>13118</v>
      </c>
      <c r="G11973" s="423"/>
      <c r="H11973" s="423">
        <v>1.4100000000000001E-5</v>
      </c>
      <c r="I11973" s="423"/>
      <c r="J11973" s="424">
        <v>6.3E-3</v>
      </c>
      <c r="K11973" s="424"/>
      <c r="L11973" s="424"/>
    </row>
    <row r="11974" spans="1:12" ht="24" customHeight="1">
      <c r="A11974" s="300" t="s">
        <v>12986</v>
      </c>
      <c r="B11974" s="301" t="s">
        <v>13003</v>
      </c>
      <c r="C11974" s="300" t="s">
        <v>9</v>
      </c>
      <c r="D11974" s="300" t="s">
        <v>7216</v>
      </c>
      <c r="E11974" s="302" t="s">
        <v>51</v>
      </c>
      <c r="F11974" s="423" t="s">
        <v>13004</v>
      </c>
      <c r="G11974" s="423"/>
      <c r="H11974" s="423">
        <v>8.3580000000000004E-4</v>
      </c>
      <c r="I11974" s="423"/>
      <c r="J11974" s="424">
        <v>2.7900000000000001E-2</v>
      </c>
      <c r="K11974" s="424"/>
      <c r="L11974" s="424"/>
    </row>
    <row r="11975" spans="1:12" ht="24" customHeight="1">
      <c r="A11975" s="300" t="s">
        <v>12986</v>
      </c>
      <c r="B11975" s="301" t="s">
        <v>13005</v>
      </c>
      <c r="C11975" s="300" t="s">
        <v>9</v>
      </c>
      <c r="D11975" s="300" t="s">
        <v>7393</v>
      </c>
      <c r="E11975" s="302" t="s">
        <v>12988</v>
      </c>
      <c r="F11975" s="423" t="s">
        <v>13006</v>
      </c>
      <c r="G11975" s="423"/>
      <c r="H11975" s="423">
        <v>5.0290000000000003E-4</v>
      </c>
      <c r="I11975" s="423"/>
      <c r="J11975" s="424">
        <v>2.7199999999999998E-2</v>
      </c>
      <c r="K11975" s="424"/>
      <c r="L11975" s="424"/>
    </row>
    <row r="11976" spans="1:12" ht="24" customHeight="1">
      <c r="A11976" s="300" t="s">
        <v>12986</v>
      </c>
      <c r="B11976" s="301" t="s">
        <v>13007</v>
      </c>
      <c r="C11976" s="300" t="s">
        <v>9</v>
      </c>
      <c r="D11976" s="300" t="s">
        <v>10619</v>
      </c>
      <c r="E11976" s="302" t="s">
        <v>51</v>
      </c>
      <c r="F11976" s="423" t="s">
        <v>13008</v>
      </c>
      <c r="G11976" s="423"/>
      <c r="H11976" s="423">
        <v>3.8999999999999999E-4</v>
      </c>
      <c r="I11976" s="423"/>
      <c r="J11976" s="424">
        <v>7.46E-2</v>
      </c>
      <c r="K11976" s="424"/>
      <c r="L11976" s="424"/>
    </row>
    <row r="11977" spans="1:12" ht="24" customHeight="1">
      <c r="A11977" s="300" t="s">
        <v>12986</v>
      </c>
      <c r="B11977" s="301" t="s">
        <v>13009</v>
      </c>
      <c r="C11977" s="300" t="s">
        <v>9</v>
      </c>
      <c r="D11977" s="300" t="s">
        <v>10769</v>
      </c>
      <c r="E11977" s="302" t="s">
        <v>51</v>
      </c>
      <c r="F11977" s="423" t="s">
        <v>13010</v>
      </c>
      <c r="G11977" s="423"/>
      <c r="H11977" s="423">
        <v>3.5063799999999999E-2</v>
      </c>
      <c r="I11977" s="423"/>
      <c r="J11977" s="424">
        <v>4.4200000000000003E-2</v>
      </c>
      <c r="K11977" s="424"/>
      <c r="L11977" s="424"/>
    </row>
    <row r="11978" spans="1:12" ht="24" customHeight="1">
      <c r="A11978" s="300" t="s">
        <v>12986</v>
      </c>
      <c r="B11978" s="301" t="s">
        <v>13011</v>
      </c>
      <c r="C11978" s="300" t="s">
        <v>9</v>
      </c>
      <c r="D11978" s="300" t="s">
        <v>10929</v>
      </c>
      <c r="E11978" s="302" t="s">
        <v>51</v>
      </c>
      <c r="F11978" s="423" t="s">
        <v>13012</v>
      </c>
      <c r="G11978" s="423"/>
      <c r="H11978" s="423">
        <v>3.3799999999999998E-4</v>
      </c>
      <c r="I11978" s="423"/>
      <c r="J11978" s="424">
        <v>5.0900000000000001E-2</v>
      </c>
      <c r="K11978" s="424"/>
      <c r="L11978" s="424"/>
    </row>
    <row r="11979" spans="1:12" ht="17.100000000000001" customHeight="1">
      <c r="A11979" s="298"/>
      <c r="B11979" s="298"/>
      <c r="C11979" s="298"/>
      <c r="D11979" s="298"/>
      <c r="E11979" s="298"/>
      <c r="F11979" s="298"/>
      <c r="G11979" s="298"/>
      <c r="H11979" s="298"/>
      <c r="I11979" s="298"/>
      <c r="J11979" s="298" t="s">
        <v>12992</v>
      </c>
      <c r="K11979" s="298"/>
      <c r="L11979" s="298" t="s">
        <v>15462</v>
      </c>
    </row>
    <row r="11980" spans="1:12">
      <c r="A11980" s="414" t="s">
        <v>13056</v>
      </c>
      <c r="B11980" s="414"/>
      <c r="C11980" s="414"/>
      <c r="D11980" s="414"/>
      <c r="E11980" s="414"/>
      <c r="F11980" s="414"/>
      <c r="G11980" s="414"/>
      <c r="H11980" s="414"/>
      <c r="I11980" s="294"/>
      <c r="J11980" s="294"/>
      <c r="K11980" s="294"/>
      <c r="L11980" s="294"/>
    </row>
    <row r="11981" spans="1:12" ht="17.100000000000001" customHeight="1">
      <c r="A11981" s="294" t="s">
        <v>12978</v>
      </c>
      <c r="B11981" s="298" t="s">
        <v>12979</v>
      </c>
      <c r="C11981" s="294" t="s">
        <v>12980</v>
      </c>
      <c r="D11981" s="294" t="s">
        <v>12981</v>
      </c>
      <c r="E11981" s="299" t="s">
        <v>12982</v>
      </c>
      <c r="F11981" s="413" t="s">
        <v>12983</v>
      </c>
      <c r="G11981" s="413"/>
      <c r="H11981" s="413" t="s">
        <v>12984</v>
      </c>
      <c r="I11981" s="413"/>
      <c r="J11981" s="413" t="s">
        <v>12985</v>
      </c>
      <c r="K11981" s="413"/>
      <c r="L11981" s="413"/>
    </row>
    <row r="11982" spans="1:12" ht="24" customHeight="1">
      <c r="A11982" s="300" t="s">
        <v>12986</v>
      </c>
      <c r="B11982" s="301" t="s">
        <v>13057</v>
      </c>
      <c r="C11982" s="300" t="s">
        <v>9</v>
      </c>
      <c r="D11982" s="300" t="s">
        <v>12549</v>
      </c>
      <c r="E11982" s="302" t="s">
        <v>27</v>
      </c>
      <c r="F11982" s="423" t="s">
        <v>12948</v>
      </c>
      <c r="G11982" s="423"/>
      <c r="H11982" s="423">
        <v>0.31371189999999999</v>
      </c>
      <c r="I11982" s="423"/>
      <c r="J11982" s="424">
        <v>0.2039</v>
      </c>
      <c r="K11982" s="424"/>
      <c r="L11982" s="424"/>
    </row>
    <row r="11983" spans="1:12" ht="17.100000000000001" customHeight="1">
      <c r="A11983" s="298"/>
      <c r="B11983" s="298"/>
      <c r="C11983" s="298"/>
      <c r="D11983" s="298"/>
      <c r="E11983" s="298"/>
      <c r="F11983" s="298"/>
      <c r="G11983" s="298"/>
      <c r="H11983" s="298"/>
      <c r="I11983" s="298"/>
      <c r="J11983" s="298" t="s">
        <v>12992</v>
      </c>
      <c r="K11983" s="298"/>
      <c r="L11983" s="298" t="s">
        <v>13644</v>
      </c>
    </row>
    <row r="11984" spans="1:12">
      <c r="A11984" s="414" t="s">
        <v>13058</v>
      </c>
      <c r="B11984" s="414"/>
      <c r="C11984" s="414"/>
      <c r="D11984" s="414"/>
      <c r="E11984" s="414"/>
      <c r="F11984" s="414"/>
      <c r="G11984" s="414"/>
      <c r="H11984" s="414"/>
      <c r="I11984" s="294"/>
      <c r="J11984" s="294"/>
      <c r="K11984" s="294"/>
      <c r="L11984" s="294"/>
    </row>
    <row r="11985" spans="1:12" ht="17.100000000000001" customHeight="1">
      <c r="A11985" s="294" t="s">
        <v>12978</v>
      </c>
      <c r="B11985" s="298" t="s">
        <v>12979</v>
      </c>
      <c r="C11985" s="294" t="s">
        <v>12980</v>
      </c>
      <c r="D11985" s="294" t="s">
        <v>12981</v>
      </c>
      <c r="E11985" s="299" t="s">
        <v>12982</v>
      </c>
      <c r="F11985" s="413" t="s">
        <v>12983</v>
      </c>
      <c r="G11985" s="413"/>
      <c r="H11985" s="413" t="s">
        <v>12984</v>
      </c>
      <c r="I11985" s="413"/>
      <c r="J11985" s="413" t="s">
        <v>12985</v>
      </c>
      <c r="K11985" s="413"/>
      <c r="L11985" s="413"/>
    </row>
    <row r="11986" spans="1:12" ht="24" customHeight="1">
      <c r="A11986" s="300" t="s">
        <v>12986</v>
      </c>
      <c r="B11986" s="301" t="s">
        <v>13059</v>
      </c>
      <c r="C11986" s="300" t="s">
        <v>9</v>
      </c>
      <c r="D11986" s="300" t="s">
        <v>12535</v>
      </c>
      <c r="E11986" s="302" t="s">
        <v>27</v>
      </c>
      <c r="F11986" s="423" t="s">
        <v>12936</v>
      </c>
      <c r="G11986" s="423"/>
      <c r="H11986" s="423">
        <v>0.31371189999999999</v>
      </c>
      <c r="I11986" s="423"/>
      <c r="J11986" s="424">
        <v>1.5699999999999999E-2</v>
      </c>
      <c r="K11986" s="424"/>
      <c r="L11986" s="424"/>
    </row>
    <row r="11987" spans="1:12" ht="17.100000000000001" customHeight="1">
      <c r="A11987" s="298"/>
      <c r="B11987" s="298"/>
      <c r="C11987" s="298"/>
      <c r="D11987" s="298"/>
      <c r="E11987" s="298"/>
      <c r="F11987" s="298"/>
      <c r="G11987" s="298"/>
      <c r="H11987" s="298"/>
      <c r="I11987" s="298"/>
      <c r="J11987" s="298" t="s">
        <v>12992</v>
      </c>
      <c r="K11987" s="298"/>
      <c r="L11987" s="298" t="s">
        <v>12909</v>
      </c>
    </row>
    <row r="11988" spans="1:12">
      <c r="A11988" s="414" t="s">
        <v>13060</v>
      </c>
      <c r="B11988" s="414"/>
      <c r="C11988" s="414"/>
      <c r="D11988" s="414"/>
      <c r="E11988" s="414"/>
      <c r="F11988" s="414"/>
      <c r="G11988" s="414"/>
      <c r="H11988" s="414"/>
      <c r="I11988" s="294"/>
      <c r="J11988" s="294"/>
      <c r="K11988" s="294"/>
      <c r="L11988" s="294"/>
    </row>
    <row r="11989" spans="1:12" ht="17.100000000000001" customHeight="1">
      <c r="A11989" s="294" t="s">
        <v>12978</v>
      </c>
      <c r="B11989" s="298" t="s">
        <v>12979</v>
      </c>
      <c r="C11989" s="294" t="s">
        <v>12980</v>
      </c>
      <c r="D11989" s="294" t="s">
        <v>12981</v>
      </c>
      <c r="E11989" s="299" t="s">
        <v>12982</v>
      </c>
      <c r="F11989" s="413" t="s">
        <v>12983</v>
      </c>
      <c r="G11989" s="413"/>
      <c r="H11989" s="413" t="s">
        <v>12984</v>
      </c>
      <c r="I11989" s="413"/>
      <c r="J11989" s="413" t="s">
        <v>12985</v>
      </c>
      <c r="K11989" s="413"/>
      <c r="L11989" s="413"/>
    </row>
    <row r="11990" spans="1:12" ht="24" customHeight="1">
      <c r="A11990" s="300" t="s">
        <v>12986</v>
      </c>
      <c r="B11990" s="301" t="s">
        <v>13061</v>
      </c>
      <c r="C11990" s="300" t="s">
        <v>9</v>
      </c>
      <c r="D11990" s="300" t="s">
        <v>12522</v>
      </c>
      <c r="E11990" s="302" t="s">
        <v>27</v>
      </c>
      <c r="F11990" s="423" t="s">
        <v>12964</v>
      </c>
      <c r="G11990" s="423"/>
      <c r="H11990" s="423">
        <v>0.31371189999999999</v>
      </c>
      <c r="I11990" s="423"/>
      <c r="J11990" s="424">
        <v>0.79369999999999996</v>
      </c>
      <c r="K11990" s="424"/>
      <c r="L11990" s="424"/>
    </row>
    <row r="11991" spans="1:12" ht="24" customHeight="1">
      <c r="A11991" s="300" t="s">
        <v>12986</v>
      </c>
      <c r="B11991" s="301" t="s">
        <v>13062</v>
      </c>
      <c r="C11991" s="300" t="s">
        <v>9</v>
      </c>
      <c r="D11991" s="300" t="s">
        <v>12527</v>
      </c>
      <c r="E11991" s="302" t="s">
        <v>27</v>
      </c>
      <c r="F11991" s="423" t="s">
        <v>13063</v>
      </c>
      <c r="G11991" s="423"/>
      <c r="H11991" s="423">
        <v>0.31371189999999999</v>
      </c>
      <c r="I11991" s="423"/>
      <c r="J11991" s="424">
        <v>0.1067</v>
      </c>
      <c r="K11991" s="424"/>
      <c r="L11991" s="424"/>
    </row>
    <row r="11992" spans="1:12" ht="17.100000000000001" customHeight="1">
      <c r="A11992" s="298"/>
      <c r="B11992" s="298"/>
      <c r="C11992" s="298"/>
      <c r="D11992" s="298"/>
      <c r="E11992" s="298"/>
      <c r="F11992" s="298"/>
      <c r="G11992" s="298"/>
      <c r="H11992" s="298"/>
      <c r="I11992" s="298"/>
      <c r="J11992" s="298" t="s">
        <v>12992</v>
      </c>
      <c r="K11992" s="298"/>
      <c r="L11992" s="298" t="s">
        <v>13505</v>
      </c>
    </row>
    <row r="11993" spans="1:12" ht="17.100000000000001" customHeight="1">
      <c r="A11993" s="294" t="s">
        <v>13014</v>
      </c>
      <c r="B11993" s="294"/>
      <c r="C11993" s="294"/>
      <c r="D11993" s="294"/>
      <c r="E11993" s="294"/>
      <c r="F11993" s="294"/>
      <c r="G11993" s="294"/>
      <c r="H11993" s="294"/>
      <c r="I11993" s="294"/>
      <c r="J11993" s="294"/>
      <c r="K11993" s="294"/>
      <c r="L11993" s="294"/>
    </row>
    <row r="11994" spans="1:12" ht="17.100000000000001" customHeight="1">
      <c r="A11994" s="298"/>
      <c r="B11994" s="298"/>
      <c r="C11994" s="298"/>
      <c r="D11994" s="298"/>
      <c r="E11994" s="298"/>
      <c r="F11994" s="298"/>
      <c r="G11994" s="298"/>
      <c r="H11994" s="298"/>
      <c r="I11994" s="298"/>
      <c r="J11994" s="298" t="s">
        <v>13015</v>
      </c>
      <c r="K11994" s="298"/>
      <c r="L11994" s="298" t="s">
        <v>15463</v>
      </c>
    </row>
    <row r="11995" spans="1:12" ht="17.100000000000001" customHeight="1">
      <c r="A11995" s="298"/>
      <c r="B11995" s="298"/>
      <c r="C11995" s="298"/>
      <c r="D11995" s="298"/>
      <c r="E11995" s="298"/>
      <c r="F11995" s="298"/>
      <c r="G11995" s="298"/>
      <c r="H11995" s="298"/>
      <c r="I11995" s="298"/>
      <c r="J11995" s="298" t="s">
        <v>13017</v>
      </c>
      <c r="K11995" s="298" t="s">
        <v>13018</v>
      </c>
      <c r="L11995" s="298" t="s">
        <v>14450</v>
      </c>
    </row>
    <row r="11996" spans="1:12" ht="17.100000000000001" customHeight="1">
      <c r="A11996" s="298"/>
      <c r="B11996" s="298"/>
      <c r="C11996" s="298"/>
      <c r="D11996" s="298"/>
      <c r="E11996" s="298"/>
      <c r="F11996" s="298"/>
      <c r="G11996" s="298"/>
      <c r="H11996" s="298"/>
      <c r="I11996" s="298"/>
      <c r="J11996" s="298" t="s">
        <v>13020</v>
      </c>
      <c r="K11996" s="298"/>
      <c r="L11996" s="298" t="s">
        <v>15464</v>
      </c>
    </row>
    <row r="11997" spans="1:12" ht="17.100000000000001" customHeight="1">
      <c r="A11997" s="298"/>
      <c r="B11997" s="298"/>
      <c r="C11997" s="298"/>
      <c r="D11997" s="298"/>
      <c r="E11997" s="298"/>
      <c r="F11997" s="298"/>
      <c r="G11997" s="298"/>
      <c r="H11997" s="298"/>
      <c r="I11997" s="298"/>
      <c r="J11997" s="298" t="s">
        <v>13022</v>
      </c>
      <c r="K11997" s="298" t="s">
        <v>12974</v>
      </c>
      <c r="L11997" s="298" t="s">
        <v>15465</v>
      </c>
    </row>
    <row r="11998" spans="1:12" ht="17.100000000000001" customHeight="1">
      <c r="A11998" s="298"/>
      <c r="B11998" s="298"/>
      <c r="C11998" s="298"/>
      <c r="D11998" s="298"/>
      <c r="E11998" s="298"/>
      <c r="F11998" s="298"/>
      <c r="G11998" s="298"/>
      <c r="H11998" s="298"/>
      <c r="I11998" s="298"/>
      <c r="J11998" s="298" t="s">
        <v>13024</v>
      </c>
      <c r="K11998" s="298"/>
      <c r="L11998" s="298" t="s">
        <v>15466</v>
      </c>
    </row>
    <row r="11999" spans="1:12" ht="30" customHeight="1">
      <c r="A11999" s="299"/>
      <c r="B11999" s="299"/>
      <c r="C11999" s="299"/>
      <c r="D11999" s="299"/>
      <c r="E11999" s="299"/>
      <c r="F11999" s="299"/>
      <c r="G11999" s="299"/>
      <c r="H11999" s="299"/>
      <c r="I11999" s="299"/>
      <c r="J11999" s="299"/>
      <c r="K11999" s="299"/>
      <c r="L11999" s="299"/>
    </row>
    <row r="12000" spans="1:12" ht="36" customHeight="1">
      <c r="A12000" s="295" t="s">
        <v>15467</v>
      </c>
      <c r="B12000" s="296" t="s">
        <v>15468</v>
      </c>
      <c r="C12000" s="295" t="s">
        <v>9</v>
      </c>
      <c r="D12000" s="295" t="s">
        <v>2662</v>
      </c>
      <c r="E12000" s="297" t="s">
        <v>20</v>
      </c>
      <c r="F12000" s="296"/>
      <c r="G12000" s="296"/>
      <c r="H12000" s="296"/>
      <c r="I12000" s="296"/>
      <c r="J12000" s="296"/>
      <c r="K12000" s="296"/>
      <c r="L12000" s="296"/>
    </row>
    <row r="12001" spans="1:12">
      <c r="A12001" s="414" t="s">
        <v>12977</v>
      </c>
      <c r="B12001" s="414"/>
      <c r="C12001" s="414"/>
      <c r="D12001" s="414"/>
      <c r="E12001" s="414"/>
      <c r="F12001" s="414"/>
      <c r="G12001" s="414"/>
      <c r="H12001" s="414"/>
      <c r="I12001" s="294"/>
      <c r="J12001" s="294"/>
      <c r="K12001" s="294"/>
      <c r="L12001" s="294"/>
    </row>
    <row r="12002" spans="1:12" ht="17.100000000000001" customHeight="1">
      <c r="A12002" s="294" t="s">
        <v>12978</v>
      </c>
      <c r="B12002" s="298" t="s">
        <v>12979</v>
      </c>
      <c r="C12002" s="294" t="s">
        <v>12980</v>
      </c>
      <c r="D12002" s="294" t="s">
        <v>12981</v>
      </c>
      <c r="E12002" s="299" t="s">
        <v>12982</v>
      </c>
      <c r="F12002" s="413" t="s">
        <v>12983</v>
      </c>
      <c r="G12002" s="413"/>
      <c r="H12002" s="413" t="s">
        <v>12984</v>
      </c>
      <c r="I12002" s="413"/>
      <c r="J12002" s="413" t="s">
        <v>12985</v>
      </c>
      <c r="K12002" s="413"/>
      <c r="L12002" s="413"/>
    </row>
    <row r="12003" spans="1:12" ht="24" customHeight="1">
      <c r="A12003" s="300" t="s">
        <v>12986</v>
      </c>
      <c r="B12003" s="301" t="s">
        <v>13085</v>
      </c>
      <c r="C12003" s="300" t="s">
        <v>9</v>
      </c>
      <c r="D12003" s="300" t="s">
        <v>7909</v>
      </c>
      <c r="E12003" s="302" t="s">
        <v>51</v>
      </c>
      <c r="F12003" s="423" t="s">
        <v>13086</v>
      </c>
      <c r="G12003" s="423"/>
      <c r="H12003" s="423">
        <v>5.6900000000000001E-5</v>
      </c>
      <c r="I12003" s="423"/>
      <c r="J12003" s="424">
        <v>5.8999999999999999E-3</v>
      </c>
      <c r="K12003" s="424"/>
      <c r="L12003" s="424"/>
    </row>
    <row r="12004" spans="1:12" ht="24" customHeight="1">
      <c r="A12004" s="300" t="s">
        <v>12986</v>
      </c>
      <c r="B12004" s="301" t="s">
        <v>13087</v>
      </c>
      <c r="C12004" s="300" t="s">
        <v>9</v>
      </c>
      <c r="D12004" s="300" t="s">
        <v>8873</v>
      </c>
      <c r="E12004" s="302" t="s">
        <v>51</v>
      </c>
      <c r="F12004" s="423" t="s">
        <v>13088</v>
      </c>
      <c r="G12004" s="423"/>
      <c r="H12004" s="423">
        <v>5.4E-6</v>
      </c>
      <c r="I12004" s="423"/>
      <c r="J12004" s="424">
        <v>4.7000000000000002E-3</v>
      </c>
      <c r="K12004" s="424"/>
      <c r="L12004" s="424"/>
    </row>
    <row r="12005" spans="1:12" ht="48" customHeight="1">
      <c r="A12005" s="300" t="s">
        <v>12986</v>
      </c>
      <c r="B12005" s="301" t="s">
        <v>13089</v>
      </c>
      <c r="C12005" s="300" t="s">
        <v>9</v>
      </c>
      <c r="D12005" s="300" t="s">
        <v>9227</v>
      </c>
      <c r="E12005" s="302" t="s">
        <v>51</v>
      </c>
      <c r="F12005" s="423" t="s">
        <v>13090</v>
      </c>
      <c r="G12005" s="423"/>
      <c r="H12005" s="423">
        <v>3.8E-6</v>
      </c>
      <c r="I12005" s="423"/>
      <c r="J12005" s="424">
        <v>5.1000000000000004E-3</v>
      </c>
      <c r="K12005" s="424"/>
      <c r="L12005" s="424"/>
    </row>
    <row r="12006" spans="1:12" ht="24" customHeight="1">
      <c r="A12006" s="300" t="s">
        <v>12986</v>
      </c>
      <c r="B12006" s="301" t="s">
        <v>13091</v>
      </c>
      <c r="C12006" s="300" t="s">
        <v>9</v>
      </c>
      <c r="D12006" s="300" t="s">
        <v>9580</v>
      </c>
      <c r="E12006" s="302" t="s">
        <v>51</v>
      </c>
      <c r="F12006" s="423" t="s">
        <v>13092</v>
      </c>
      <c r="G12006" s="423"/>
      <c r="H12006" s="423">
        <v>3.5999999999999998E-6</v>
      </c>
      <c r="I12006" s="423"/>
      <c r="J12006" s="424">
        <v>3.2000000000000002E-3</v>
      </c>
      <c r="K12006" s="424"/>
      <c r="L12006" s="424"/>
    </row>
    <row r="12007" spans="1:12" ht="24" customHeight="1">
      <c r="A12007" s="300" t="s">
        <v>12986</v>
      </c>
      <c r="B12007" s="301" t="s">
        <v>12987</v>
      </c>
      <c r="C12007" s="300" t="s">
        <v>9</v>
      </c>
      <c r="D12007" s="300" t="s">
        <v>9831</v>
      </c>
      <c r="E12007" s="302" t="s">
        <v>12988</v>
      </c>
      <c r="F12007" s="423" t="s">
        <v>12989</v>
      </c>
      <c r="G12007" s="423"/>
      <c r="H12007" s="423">
        <v>1.3161E-3</v>
      </c>
      <c r="I12007" s="423"/>
      <c r="J12007" s="424">
        <v>1.3299999999999999E-2</v>
      </c>
      <c r="K12007" s="424"/>
      <c r="L12007" s="424"/>
    </row>
    <row r="12008" spans="1:12" ht="36" customHeight="1">
      <c r="A12008" s="300" t="s">
        <v>12986</v>
      </c>
      <c r="B12008" s="301" t="s">
        <v>12990</v>
      </c>
      <c r="C12008" s="300" t="s">
        <v>9</v>
      </c>
      <c r="D12008" s="300" t="s">
        <v>11426</v>
      </c>
      <c r="E12008" s="302" t="s">
        <v>51</v>
      </c>
      <c r="F12008" s="423" t="s">
        <v>12991</v>
      </c>
      <c r="G12008" s="423"/>
      <c r="H12008" s="423">
        <v>6.8999999999999997E-5</v>
      </c>
      <c r="I12008" s="423"/>
      <c r="J12008" s="424">
        <v>9.1000000000000004E-3</v>
      </c>
      <c r="K12008" s="424"/>
      <c r="L12008" s="424"/>
    </row>
    <row r="12009" spans="1:12" ht="17.100000000000001" customHeight="1">
      <c r="A12009" s="298"/>
      <c r="B12009" s="298"/>
      <c r="C12009" s="298"/>
      <c r="D12009" s="298"/>
      <c r="E12009" s="298"/>
      <c r="F12009" s="298"/>
      <c r="G12009" s="298"/>
      <c r="H12009" s="298"/>
      <c r="I12009" s="298"/>
      <c r="J12009" s="298" t="s">
        <v>12992</v>
      </c>
      <c r="K12009" s="298"/>
      <c r="L12009" s="298" t="s">
        <v>12908</v>
      </c>
    </row>
    <row r="12010" spans="1:12">
      <c r="A12010" s="414" t="s">
        <v>12994</v>
      </c>
      <c r="B12010" s="414"/>
      <c r="C12010" s="414"/>
      <c r="D12010" s="414"/>
      <c r="E12010" s="414"/>
      <c r="F12010" s="414"/>
      <c r="G12010" s="414"/>
      <c r="H12010" s="414"/>
      <c r="I12010" s="294"/>
      <c r="J12010" s="294"/>
      <c r="K12010" s="294"/>
      <c r="L12010" s="294"/>
    </row>
    <row r="12011" spans="1:12" ht="17.100000000000001" customHeight="1">
      <c r="A12011" s="294" t="s">
        <v>12978</v>
      </c>
      <c r="B12011" s="298" t="s">
        <v>12979</v>
      </c>
      <c r="C12011" s="294" t="s">
        <v>12980</v>
      </c>
      <c r="D12011" s="294" t="s">
        <v>12981</v>
      </c>
      <c r="E12011" s="299" t="s">
        <v>12982</v>
      </c>
      <c r="F12011" s="413" t="s">
        <v>12983</v>
      </c>
      <c r="G12011" s="413"/>
      <c r="H12011" s="413" t="s">
        <v>12984</v>
      </c>
      <c r="I12011" s="413"/>
      <c r="J12011" s="413" t="s">
        <v>12985</v>
      </c>
      <c r="K12011" s="413"/>
      <c r="L12011" s="413"/>
    </row>
    <row r="12012" spans="1:12" ht="24" customHeight="1">
      <c r="A12012" s="300" t="s">
        <v>12986</v>
      </c>
      <c r="B12012" s="301" t="s">
        <v>13193</v>
      </c>
      <c r="C12012" s="300" t="s">
        <v>9</v>
      </c>
      <c r="D12012" s="300" t="s">
        <v>7200</v>
      </c>
      <c r="E12012" s="302" t="s">
        <v>27</v>
      </c>
      <c r="F12012" s="423" t="s">
        <v>13194</v>
      </c>
      <c r="G12012" s="423"/>
      <c r="H12012" s="423">
        <v>5.0243099999999999E-2</v>
      </c>
      <c r="I12012" s="423"/>
      <c r="J12012" s="424">
        <v>0.25569999999999998</v>
      </c>
      <c r="K12012" s="424"/>
      <c r="L12012" s="424"/>
    </row>
    <row r="12013" spans="1:12" ht="24" customHeight="1">
      <c r="A12013" s="300" t="s">
        <v>12986</v>
      </c>
      <c r="B12013" s="301" t="s">
        <v>13195</v>
      </c>
      <c r="C12013" s="300" t="s">
        <v>9</v>
      </c>
      <c r="D12013" s="300" t="s">
        <v>8821</v>
      </c>
      <c r="E12013" s="302" t="s">
        <v>27</v>
      </c>
      <c r="F12013" s="423" t="s">
        <v>13196</v>
      </c>
      <c r="G12013" s="423"/>
      <c r="H12013" s="423">
        <v>5.0243099999999999E-2</v>
      </c>
      <c r="I12013" s="423"/>
      <c r="J12013" s="424">
        <v>0.36120000000000002</v>
      </c>
      <c r="K12013" s="424"/>
      <c r="L12013" s="424"/>
    </row>
    <row r="12014" spans="1:12" ht="17.100000000000001" customHeight="1">
      <c r="A12014" s="298"/>
      <c r="B12014" s="298"/>
      <c r="C12014" s="298"/>
      <c r="D12014" s="298"/>
      <c r="E12014" s="298"/>
      <c r="F12014" s="298"/>
      <c r="G12014" s="298"/>
      <c r="H12014" s="298"/>
      <c r="I12014" s="298"/>
      <c r="J12014" s="298" t="s">
        <v>12992</v>
      </c>
      <c r="K12014" s="298"/>
      <c r="L12014" s="298" t="s">
        <v>13874</v>
      </c>
    </row>
    <row r="12015" spans="1:12">
      <c r="A12015" s="414" t="s">
        <v>12998</v>
      </c>
      <c r="B12015" s="414"/>
      <c r="C12015" s="414"/>
      <c r="D12015" s="414"/>
      <c r="E12015" s="414"/>
      <c r="F12015" s="414"/>
      <c r="G12015" s="414"/>
      <c r="H12015" s="414"/>
      <c r="I12015" s="294"/>
      <c r="J12015" s="294"/>
      <c r="K12015" s="294"/>
      <c r="L12015" s="294"/>
    </row>
    <row r="12016" spans="1:12" ht="17.100000000000001" customHeight="1">
      <c r="A12016" s="294" t="s">
        <v>12978</v>
      </c>
      <c r="B12016" s="298" t="s">
        <v>12979</v>
      </c>
      <c r="C12016" s="294" t="s">
        <v>12980</v>
      </c>
      <c r="D12016" s="294" t="s">
        <v>12981</v>
      </c>
      <c r="E12016" s="299" t="s">
        <v>12982</v>
      </c>
      <c r="F12016" s="413" t="s">
        <v>12983</v>
      </c>
      <c r="G12016" s="413"/>
      <c r="H12016" s="413" t="s">
        <v>12984</v>
      </c>
      <c r="I12016" s="413"/>
      <c r="J12016" s="413" t="s">
        <v>12985</v>
      </c>
      <c r="K12016" s="413"/>
      <c r="L12016" s="413"/>
    </row>
    <row r="12017" spans="1:12" ht="24" customHeight="1">
      <c r="A12017" s="300" t="s">
        <v>12986</v>
      </c>
      <c r="B12017" s="301" t="s">
        <v>13353</v>
      </c>
      <c r="C12017" s="300" t="s">
        <v>9</v>
      </c>
      <c r="D12017" s="300" t="s">
        <v>9576</v>
      </c>
      <c r="E12017" s="302" t="s">
        <v>51</v>
      </c>
      <c r="F12017" s="423" t="s">
        <v>12914</v>
      </c>
      <c r="G12017" s="423"/>
      <c r="H12017" s="423">
        <v>1.7000000000000001E-2</v>
      </c>
      <c r="I12017" s="423"/>
      <c r="J12017" s="424">
        <v>0.02</v>
      </c>
      <c r="K12017" s="424"/>
      <c r="L12017" s="424"/>
    </row>
    <row r="12018" spans="1:12" ht="24" customHeight="1">
      <c r="A12018" s="300" t="s">
        <v>12986</v>
      </c>
      <c r="B12018" s="301" t="s">
        <v>13356</v>
      </c>
      <c r="C12018" s="300" t="s">
        <v>9</v>
      </c>
      <c r="D12018" s="300" t="s">
        <v>6964</v>
      </c>
      <c r="E12018" s="302" t="s">
        <v>51</v>
      </c>
      <c r="F12018" s="423" t="s">
        <v>13357</v>
      </c>
      <c r="G12018" s="423"/>
      <c r="H12018" s="423">
        <v>3.5000000000000001E-3</v>
      </c>
      <c r="I12018" s="423"/>
      <c r="J12018" s="424">
        <v>0.17</v>
      </c>
      <c r="K12018" s="424"/>
      <c r="L12018" s="424"/>
    </row>
    <row r="12019" spans="1:12" ht="24" customHeight="1">
      <c r="A12019" s="300" t="s">
        <v>12986</v>
      </c>
      <c r="B12019" s="301" t="s">
        <v>13358</v>
      </c>
      <c r="C12019" s="300" t="s">
        <v>9</v>
      </c>
      <c r="D12019" s="300" t="s">
        <v>10886</v>
      </c>
      <c r="E12019" s="302" t="s">
        <v>51</v>
      </c>
      <c r="F12019" s="423" t="s">
        <v>13359</v>
      </c>
      <c r="G12019" s="423"/>
      <c r="H12019" s="423">
        <v>4.7999999999999996E-3</v>
      </c>
      <c r="I12019" s="423"/>
      <c r="J12019" s="424">
        <v>0.2</v>
      </c>
      <c r="K12019" s="424"/>
      <c r="L12019" s="424"/>
    </row>
    <row r="12020" spans="1:12" ht="24" customHeight="1">
      <c r="A12020" s="300" t="s">
        <v>12986</v>
      </c>
      <c r="B12020" s="301" t="s">
        <v>13360</v>
      </c>
      <c r="C12020" s="300" t="s">
        <v>9</v>
      </c>
      <c r="D12020" s="300" t="s">
        <v>11713</v>
      </c>
      <c r="E12020" s="302" t="s">
        <v>20</v>
      </c>
      <c r="F12020" s="423" t="s">
        <v>13361</v>
      </c>
      <c r="G12020" s="423"/>
      <c r="H12020" s="423">
        <v>1.05</v>
      </c>
      <c r="I12020" s="423"/>
      <c r="J12020" s="424">
        <v>5.35</v>
      </c>
      <c r="K12020" s="424"/>
      <c r="L12020" s="424"/>
    </row>
    <row r="12021" spans="1:12" ht="24" customHeight="1">
      <c r="A12021" s="300" t="s">
        <v>12986</v>
      </c>
      <c r="B12021" s="301" t="s">
        <v>13099</v>
      </c>
      <c r="C12021" s="300" t="s">
        <v>9</v>
      </c>
      <c r="D12021" s="300" t="s">
        <v>7224</v>
      </c>
      <c r="E12021" s="302" t="s">
        <v>51</v>
      </c>
      <c r="F12021" s="423" t="s">
        <v>13100</v>
      </c>
      <c r="G12021" s="423"/>
      <c r="H12021" s="423">
        <v>6.7170000000000001E-4</v>
      </c>
      <c r="I12021" s="423"/>
      <c r="J12021" s="424">
        <v>6.1999999999999998E-3</v>
      </c>
      <c r="K12021" s="424"/>
      <c r="L12021" s="424"/>
    </row>
    <row r="12022" spans="1:12" ht="24" customHeight="1">
      <c r="A12022" s="300" t="s">
        <v>12986</v>
      </c>
      <c r="B12022" s="301" t="s">
        <v>13101</v>
      </c>
      <c r="C12022" s="300" t="s">
        <v>9</v>
      </c>
      <c r="D12022" s="300" t="s">
        <v>7359</v>
      </c>
      <c r="E12022" s="302" t="s">
        <v>51</v>
      </c>
      <c r="F12022" s="423" t="s">
        <v>13102</v>
      </c>
      <c r="G12022" s="423"/>
      <c r="H12022" s="423">
        <v>2.1699999999999999E-5</v>
      </c>
      <c r="I12022" s="423"/>
      <c r="J12022" s="424">
        <v>2.8E-3</v>
      </c>
      <c r="K12022" s="424"/>
      <c r="L12022" s="424"/>
    </row>
    <row r="12023" spans="1:12" ht="24" customHeight="1">
      <c r="A12023" s="300" t="s">
        <v>12986</v>
      </c>
      <c r="B12023" s="301" t="s">
        <v>13103</v>
      </c>
      <c r="C12023" s="300" t="s">
        <v>9</v>
      </c>
      <c r="D12023" s="300" t="s">
        <v>8851</v>
      </c>
      <c r="E12023" s="302" t="s">
        <v>51</v>
      </c>
      <c r="F12023" s="423" t="s">
        <v>13104</v>
      </c>
      <c r="G12023" s="423"/>
      <c r="H12023" s="423">
        <v>1.7399999999999999E-5</v>
      </c>
      <c r="I12023" s="423"/>
      <c r="J12023" s="424">
        <v>3.3999999999999998E-3</v>
      </c>
      <c r="K12023" s="424"/>
      <c r="L12023" s="424"/>
    </row>
    <row r="12024" spans="1:12" ht="24" customHeight="1">
      <c r="A12024" s="300" t="s">
        <v>12986</v>
      </c>
      <c r="B12024" s="301" t="s">
        <v>13105</v>
      </c>
      <c r="C12024" s="300" t="s">
        <v>9</v>
      </c>
      <c r="D12024" s="300" t="s">
        <v>8852</v>
      </c>
      <c r="E12024" s="302" t="s">
        <v>51</v>
      </c>
      <c r="F12024" s="423" t="s">
        <v>13106</v>
      </c>
      <c r="G12024" s="423"/>
      <c r="H12024" s="423">
        <v>3.5999999999999998E-6</v>
      </c>
      <c r="I12024" s="423"/>
      <c r="J12024" s="424">
        <v>2E-3</v>
      </c>
      <c r="K12024" s="424"/>
      <c r="L12024" s="424"/>
    </row>
    <row r="12025" spans="1:12" ht="24" customHeight="1">
      <c r="A12025" s="300" t="s">
        <v>12986</v>
      </c>
      <c r="B12025" s="301" t="s">
        <v>13107</v>
      </c>
      <c r="C12025" s="300" t="s">
        <v>9</v>
      </c>
      <c r="D12025" s="300" t="s">
        <v>9000</v>
      </c>
      <c r="E12025" s="302" t="s">
        <v>51</v>
      </c>
      <c r="F12025" s="423" t="s">
        <v>13108</v>
      </c>
      <c r="G12025" s="423"/>
      <c r="H12025" s="423">
        <v>7.6460000000000005E-4</v>
      </c>
      <c r="I12025" s="423"/>
      <c r="J12025" s="424">
        <v>5.1999999999999998E-3</v>
      </c>
      <c r="K12025" s="424"/>
      <c r="L12025" s="424"/>
    </row>
    <row r="12026" spans="1:12" ht="24" customHeight="1">
      <c r="A12026" s="300" t="s">
        <v>12986</v>
      </c>
      <c r="B12026" s="301" t="s">
        <v>13109</v>
      </c>
      <c r="C12026" s="300" t="s">
        <v>9</v>
      </c>
      <c r="D12026" s="300" t="s">
        <v>9574</v>
      </c>
      <c r="E12026" s="302" t="s">
        <v>51</v>
      </c>
      <c r="F12026" s="423" t="s">
        <v>13110</v>
      </c>
      <c r="G12026" s="423"/>
      <c r="H12026" s="423">
        <v>2.4259999999999999E-4</v>
      </c>
      <c r="I12026" s="423"/>
      <c r="J12026" s="424">
        <v>2.0999999999999999E-3</v>
      </c>
      <c r="K12026" s="424"/>
      <c r="L12026" s="424"/>
    </row>
    <row r="12027" spans="1:12" ht="24" customHeight="1">
      <c r="A12027" s="300" t="s">
        <v>12986</v>
      </c>
      <c r="B12027" s="301" t="s">
        <v>13111</v>
      </c>
      <c r="C12027" s="300" t="s">
        <v>9</v>
      </c>
      <c r="D12027" s="300" t="s">
        <v>10714</v>
      </c>
      <c r="E12027" s="302" t="s">
        <v>93</v>
      </c>
      <c r="F12027" s="423" t="s">
        <v>13112</v>
      </c>
      <c r="G12027" s="423"/>
      <c r="H12027" s="423">
        <v>1.2740000000000001E-4</v>
      </c>
      <c r="I12027" s="423"/>
      <c r="J12027" s="424">
        <v>1.9E-3</v>
      </c>
      <c r="K12027" s="424"/>
      <c r="L12027" s="424"/>
    </row>
    <row r="12028" spans="1:12" ht="24" customHeight="1">
      <c r="A12028" s="300" t="s">
        <v>12986</v>
      </c>
      <c r="B12028" s="301" t="s">
        <v>13113</v>
      </c>
      <c r="C12028" s="300" t="s">
        <v>9</v>
      </c>
      <c r="D12028" s="300" t="s">
        <v>10809</v>
      </c>
      <c r="E12028" s="302" t="s">
        <v>51</v>
      </c>
      <c r="F12028" s="423" t="s">
        <v>13114</v>
      </c>
      <c r="G12028" s="423"/>
      <c r="H12028" s="423">
        <v>1.2740000000000001E-4</v>
      </c>
      <c r="I12028" s="423"/>
      <c r="J12028" s="424">
        <v>1.5E-3</v>
      </c>
      <c r="K12028" s="424"/>
      <c r="L12028" s="424"/>
    </row>
    <row r="12029" spans="1:12" ht="24" customHeight="1">
      <c r="A12029" s="300" t="s">
        <v>12986</v>
      </c>
      <c r="B12029" s="301" t="s">
        <v>13115</v>
      </c>
      <c r="C12029" s="300" t="s">
        <v>9</v>
      </c>
      <c r="D12029" s="300" t="s">
        <v>10810</v>
      </c>
      <c r="E12029" s="302" t="s">
        <v>51</v>
      </c>
      <c r="F12029" s="423" t="s">
        <v>13116</v>
      </c>
      <c r="G12029" s="423"/>
      <c r="H12029" s="423">
        <v>1.2740000000000001E-4</v>
      </c>
      <c r="I12029" s="423"/>
      <c r="J12029" s="424">
        <v>3.3999999999999998E-3</v>
      </c>
      <c r="K12029" s="424"/>
      <c r="L12029" s="424"/>
    </row>
    <row r="12030" spans="1:12" ht="24" customHeight="1">
      <c r="A12030" s="300" t="s">
        <v>12986</v>
      </c>
      <c r="B12030" s="301" t="s">
        <v>13117</v>
      </c>
      <c r="C12030" s="300" t="s">
        <v>9</v>
      </c>
      <c r="D12030" s="300" t="s">
        <v>10837</v>
      </c>
      <c r="E12030" s="302" t="s">
        <v>51</v>
      </c>
      <c r="F12030" s="423" t="s">
        <v>13118</v>
      </c>
      <c r="G12030" s="423"/>
      <c r="H12030" s="423">
        <v>4.4000000000000002E-6</v>
      </c>
      <c r="I12030" s="423"/>
      <c r="J12030" s="424">
        <v>2E-3</v>
      </c>
      <c r="K12030" s="424"/>
      <c r="L12030" s="424"/>
    </row>
    <row r="12031" spans="1:12" ht="24" customHeight="1">
      <c r="A12031" s="300" t="s">
        <v>12986</v>
      </c>
      <c r="B12031" s="301" t="s">
        <v>13003</v>
      </c>
      <c r="C12031" s="300" t="s">
        <v>9</v>
      </c>
      <c r="D12031" s="300" t="s">
        <v>7216</v>
      </c>
      <c r="E12031" s="302" t="s">
        <v>51</v>
      </c>
      <c r="F12031" s="423" t="s">
        <v>13004</v>
      </c>
      <c r="G12031" s="423"/>
      <c r="H12031" s="423">
        <v>2.5520000000000002E-4</v>
      </c>
      <c r="I12031" s="423"/>
      <c r="J12031" s="424">
        <v>8.5000000000000006E-3</v>
      </c>
      <c r="K12031" s="424"/>
      <c r="L12031" s="424"/>
    </row>
    <row r="12032" spans="1:12" ht="24" customHeight="1">
      <c r="A12032" s="300" t="s">
        <v>12986</v>
      </c>
      <c r="B12032" s="301" t="s">
        <v>13005</v>
      </c>
      <c r="C12032" s="300" t="s">
        <v>9</v>
      </c>
      <c r="D12032" s="300" t="s">
        <v>7393</v>
      </c>
      <c r="E12032" s="302" t="s">
        <v>12988</v>
      </c>
      <c r="F12032" s="423" t="s">
        <v>13006</v>
      </c>
      <c r="G12032" s="423"/>
      <c r="H12032" s="423">
        <v>1.5349999999999999E-4</v>
      </c>
      <c r="I12032" s="423"/>
      <c r="J12032" s="424">
        <v>8.3000000000000001E-3</v>
      </c>
      <c r="K12032" s="424"/>
      <c r="L12032" s="424"/>
    </row>
    <row r="12033" spans="1:12" ht="24" customHeight="1">
      <c r="A12033" s="300" t="s">
        <v>12986</v>
      </c>
      <c r="B12033" s="301" t="s">
        <v>13007</v>
      </c>
      <c r="C12033" s="300" t="s">
        <v>9</v>
      </c>
      <c r="D12033" s="300" t="s">
        <v>10619</v>
      </c>
      <c r="E12033" s="302" t="s">
        <v>51</v>
      </c>
      <c r="F12033" s="423" t="s">
        <v>13008</v>
      </c>
      <c r="G12033" s="423"/>
      <c r="H12033" s="423">
        <v>1.192E-4</v>
      </c>
      <c r="I12033" s="423"/>
      <c r="J12033" s="424">
        <v>2.2800000000000001E-2</v>
      </c>
      <c r="K12033" s="424"/>
      <c r="L12033" s="424"/>
    </row>
    <row r="12034" spans="1:12" ht="24" customHeight="1">
      <c r="A12034" s="300" t="s">
        <v>12986</v>
      </c>
      <c r="B12034" s="301" t="s">
        <v>13009</v>
      </c>
      <c r="C12034" s="300" t="s">
        <v>9</v>
      </c>
      <c r="D12034" s="300" t="s">
        <v>10769</v>
      </c>
      <c r="E12034" s="302" t="s">
        <v>51</v>
      </c>
      <c r="F12034" s="423" t="s">
        <v>13010</v>
      </c>
      <c r="G12034" s="423"/>
      <c r="H12034" s="423">
        <v>1.07072E-2</v>
      </c>
      <c r="I12034" s="423"/>
      <c r="J12034" s="424">
        <v>1.35E-2</v>
      </c>
      <c r="K12034" s="424"/>
      <c r="L12034" s="424"/>
    </row>
    <row r="12035" spans="1:12" ht="24" customHeight="1">
      <c r="A12035" s="300" t="s">
        <v>12986</v>
      </c>
      <c r="B12035" s="301" t="s">
        <v>13011</v>
      </c>
      <c r="C12035" s="300" t="s">
        <v>9</v>
      </c>
      <c r="D12035" s="300" t="s">
        <v>10929</v>
      </c>
      <c r="E12035" s="302" t="s">
        <v>51</v>
      </c>
      <c r="F12035" s="423" t="s">
        <v>13012</v>
      </c>
      <c r="G12035" s="423"/>
      <c r="H12035" s="423">
        <v>1.033E-4</v>
      </c>
      <c r="I12035" s="423"/>
      <c r="J12035" s="424">
        <v>1.55E-2</v>
      </c>
      <c r="K12035" s="424"/>
      <c r="L12035" s="424"/>
    </row>
    <row r="12036" spans="1:12" ht="17.100000000000001" customHeight="1">
      <c r="A12036" s="298"/>
      <c r="B12036" s="298"/>
      <c r="C12036" s="298"/>
      <c r="D12036" s="298"/>
      <c r="E12036" s="298"/>
      <c r="F12036" s="298"/>
      <c r="G12036" s="298"/>
      <c r="H12036" s="298"/>
      <c r="I12036" s="298"/>
      <c r="J12036" s="298" t="s">
        <v>12992</v>
      </c>
      <c r="K12036" s="298"/>
      <c r="L12036" s="298" t="s">
        <v>15426</v>
      </c>
    </row>
    <row r="12037" spans="1:12">
      <c r="A12037" s="414" t="s">
        <v>13056</v>
      </c>
      <c r="B12037" s="414"/>
      <c r="C12037" s="414"/>
      <c r="D12037" s="414"/>
      <c r="E12037" s="414"/>
      <c r="F12037" s="414"/>
      <c r="G12037" s="414"/>
      <c r="H12037" s="414"/>
      <c r="I12037" s="294"/>
      <c r="J12037" s="294"/>
      <c r="K12037" s="294"/>
      <c r="L12037" s="294"/>
    </row>
    <row r="12038" spans="1:12" ht="17.100000000000001" customHeight="1">
      <c r="A12038" s="294" t="s">
        <v>12978</v>
      </c>
      <c r="B12038" s="298" t="s">
        <v>12979</v>
      </c>
      <c r="C12038" s="294" t="s">
        <v>12980</v>
      </c>
      <c r="D12038" s="294" t="s">
        <v>12981</v>
      </c>
      <c r="E12038" s="299" t="s">
        <v>12982</v>
      </c>
      <c r="F12038" s="413" t="s">
        <v>12983</v>
      </c>
      <c r="G12038" s="413"/>
      <c r="H12038" s="413" t="s">
        <v>12984</v>
      </c>
      <c r="I12038" s="413"/>
      <c r="J12038" s="413" t="s">
        <v>12985</v>
      </c>
      <c r="K12038" s="413"/>
      <c r="L12038" s="413"/>
    </row>
    <row r="12039" spans="1:12" ht="24" customHeight="1">
      <c r="A12039" s="300" t="s">
        <v>12986</v>
      </c>
      <c r="B12039" s="301" t="s">
        <v>13057</v>
      </c>
      <c r="C12039" s="300" t="s">
        <v>9</v>
      </c>
      <c r="D12039" s="300" t="s">
        <v>12549</v>
      </c>
      <c r="E12039" s="302" t="s">
        <v>27</v>
      </c>
      <c r="F12039" s="423" t="s">
        <v>12948</v>
      </c>
      <c r="G12039" s="423"/>
      <c r="H12039" s="423">
        <v>9.5796500000000007E-2</v>
      </c>
      <c r="I12039" s="423"/>
      <c r="J12039" s="424">
        <v>6.2300000000000001E-2</v>
      </c>
      <c r="K12039" s="424"/>
      <c r="L12039" s="424"/>
    </row>
    <row r="12040" spans="1:12" ht="17.100000000000001" customHeight="1">
      <c r="A12040" s="298"/>
      <c r="B12040" s="298"/>
      <c r="C12040" s="298"/>
      <c r="D12040" s="298"/>
      <c r="E12040" s="298"/>
      <c r="F12040" s="298"/>
      <c r="G12040" s="298"/>
      <c r="H12040" s="298"/>
      <c r="I12040" s="298"/>
      <c r="J12040" s="298" t="s">
        <v>12992</v>
      </c>
      <c r="K12040" s="298"/>
      <c r="L12040" s="298" t="s">
        <v>12960</v>
      </c>
    </row>
    <row r="12041" spans="1:12">
      <c r="A12041" s="414" t="s">
        <v>13058</v>
      </c>
      <c r="B12041" s="414"/>
      <c r="C12041" s="414"/>
      <c r="D12041" s="414"/>
      <c r="E12041" s="414"/>
      <c r="F12041" s="414"/>
      <c r="G12041" s="414"/>
      <c r="H12041" s="414"/>
      <c r="I12041" s="294"/>
      <c r="J12041" s="294"/>
      <c r="K12041" s="294"/>
      <c r="L12041" s="294"/>
    </row>
    <row r="12042" spans="1:12" ht="17.100000000000001" customHeight="1">
      <c r="A12042" s="294" t="s">
        <v>12978</v>
      </c>
      <c r="B12042" s="298" t="s">
        <v>12979</v>
      </c>
      <c r="C12042" s="294" t="s">
        <v>12980</v>
      </c>
      <c r="D12042" s="294" t="s">
        <v>12981</v>
      </c>
      <c r="E12042" s="299" t="s">
        <v>12982</v>
      </c>
      <c r="F12042" s="413" t="s">
        <v>12983</v>
      </c>
      <c r="G12042" s="413"/>
      <c r="H12042" s="413" t="s">
        <v>12984</v>
      </c>
      <c r="I12042" s="413"/>
      <c r="J12042" s="413" t="s">
        <v>12985</v>
      </c>
      <c r="K12042" s="413"/>
      <c r="L12042" s="413"/>
    </row>
    <row r="12043" spans="1:12" ht="24" customHeight="1">
      <c r="A12043" s="300" t="s">
        <v>12986</v>
      </c>
      <c r="B12043" s="301" t="s">
        <v>13059</v>
      </c>
      <c r="C12043" s="300" t="s">
        <v>9</v>
      </c>
      <c r="D12043" s="300" t="s">
        <v>12535</v>
      </c>
      <c r="E12043" s="302" t="s">
        <v>27</v>
      </c>
      <c r="F12043" s="423" t="s">
        <v>12936</v>
      </c>
      <c r="G12043" s="423"/>
      <c r="H12043" s="423">
        <v>9.5796500000000007E-2</v>
      </c>
      <c r="I12043" s="423"/>
      <c r="J12043" s="424">
        <v>4.7999999999999996E-3</v>
      </c>
      <c r="K12043" s="424"/>
      <c r="L12043" s="424"/>
    </row>
    <row r="12044" spans="1:12" ht="17.100000000000001" customHeight="1">
      <c r="A12044" s="298"/>
      <c r="B12044" s="298"/>
      <c r="C12044" s="298"/>
      <c r="D12044" s="298"/>
      <c r="E12044" s="298"/>
      <c r="F12044" s="298"/>
      <c r="G12044" s="298"/>
      <c r="H12044" s="298"/>
      <c r="I12044" s="298"/>
      <c r="J12044" s="298" t="s">
        <v>12992</v>
      </c>
      <c r="K12044" s="298"/>
      <c r="L12044" s="298" t="s">
        <v>13120</v>
      </c>
    </row>
    <row r="12045" spans="1:12">
      <c r="A12045" s="414" t="s">
        <v>13060</v>
      </c>
      <c r="B12045" s="414"/>
      <c r="C12045" s="414"/>
      <c r="D12045" s="414"/>
      <c r="E12045" s="414"/>
      <c r="F12045" s="414"/>
      <c r="G12045" s="414"/>
      <c r="H12045" s="414"/>
      <c r="I12045" s="294"/>
      <c r="J12045" s="294"/>
      <c r="K12045" s="294"/>
      <c r="L12045" s="294"/>
    </row>
    <row r="12046" spans="1:12" ht="17.100000000000001" customHeight="1">
      <c r="A12046" s="294" t="s">
        <v>12978</v>
      </c>
      <c r="B12046" s="298" t="s">
        <v>12979</v>
      </c>
      <c r="C12046" s="294" t="s">
        <v>12980</v>
      </c>
      <c r="D12046" s="294" t="s">
        <v>12981</v>
      </c>
      <c r="E12046" s="299" t="s">
        <v>12982</v>
      </c>
      <c r="F12046" s="413" t="s">
        <v>12983</v>
      </c>
      <c r="G12046" s="413"/>
      <c r="H12046" s="413" t="s">
        <v>12984</v>
      </c>
      <c r="I12046" s="413"/>
      <c r="J12046" s="413" t="s">
        <v>12985</v>
      </c>
      <c r="K12046" s="413"/>
      <c r="L12046" s="413"/>
    </row>
    <row r="12047" spans="1:12" ht="24" customHeight="1">
      <c r="A12047" s="300" t="s">
        <v>12986</v>
      </c>
      <c r="B12047" s="301" t="s">
        <v>13061</v>
      </c>
      <c r="C12047" s="300" t="s">
        <v>9</v>
      </c>
      <c r="D12047" s="300" t="s">
        <v>12522</v>
      </c>
      <c r="E12047" s="302" t="s">
        <v>27</v>
      </c>
      <c r="F12047" s="423" t="s">
        <v>12964</v>
      </c>
      <c r="G12047" s="423"/>
      <c r="H12047" s="423">
        <v>9.5796500000000007E-2</v>
      </c>
      <c r="I12047" s="423"/>
      <c r="J12047" s="424">
        <v>0.2424</v>
      </c>
      <c r="K12047" s="424"/>
      <c r="L12047" s="424"/>
    </row>
    <row r="12048" spans="1:12" ht="24" customHeight="1">
      <c r="A12048" s="300" t="s">
        <v>12986</v>
      </c>
      <c r="B12048" s="301" t="s">
        <v>13062</v>
      </c>
      <c r="C12048" s="300" t="s">
        <v>9</v>
      </c>
      <c r="D12048" s="300" t="s">
        <v>12527</v>
      </c>
      <c r="E12048" s="302" t="s">
        <v>27</v>
      </c>
      <c r="F12048" s="423" t="s">
        <v>13063</v>
      </c>
      <c r="G12048" s="423"/>
      <c r="H12048" s="423">
        <v>9.5796500000000007E-2</v>
      </c>
      <c r="I12048" s="423"/>
      <c r="J12048" s="424">
        <v>3.2599999999999997E-2</v>
      </c>
      <c r="K12048" s="424"/>
      <c r="L12048" s="424"/>
    </row>
    <row r="12049" spans="1:12" ht="17.100000000000001" customHeight="1">
      <c r="A12049" s="298"/>
      <c r="B12049" s="298"/>
      <c r="C12049" s="298"/>
      <c r="D12049" s="298"/>
      <c r="E12049" s="298"/>
      <c r="F12049" s="298"/>
      <c r="G12049" s="298"/>
      <c r="H12049" s="298"/>
      <c r="I12049" s="298"/>
      <c r="J12049" s="298" t="s">
        <v>12992</v>
      </c>
      <c r="K12049" s="298"/>
      <c r="L12049" s="298" t="s">
        <v>12916</v>
      </c>
    </row>
    <row r="12050" spans="1:12" ht="17.100000000000001" customHeight="1">
      <c r="A12050" s="294" t="s">
        <v>13014</v>
      </c>
      <c r="B12050" s="294"/>
      <c r="C12050" s="294"/>
      <c r="D12050" s="294"/>
      <c r="E12050" s="294"/>
      <c r="F12050" s="294"/>
      <c r="G12050" s="294"/>
      <c r="H12050" s="294"/>
      <c r="I12050" s="294"/>
      <c r="J12050" s="294"/>
      <c r="K12050" s="294"/>
      <c r="L12050" s="294"/>
    </row>
    <row r="12051" spans="1:12" ht="17.100000000000001" customHeight="1">
      <c r="A12051" s="298"/>
      <c r="B12051" s="298"/>
      <c r="C12051" s="298"/>
      <c r="D12051" s="298"/>
      <c r="E12051" s="298"/>
      <c r="F12051" s="298"/>
      <c r="G12051" s="298"/>
      <c r="H12051" s="298"/>
      <c r="I12051" s="298"/>
      <c r="J12051" s="298" t="s">
        <v>13015</v>
      </c>
      <c r="K12051" s="298"/>
      <c r="L12051" s="298" t="s">
        <v>15469</v>
      </c>
    </row>
    <row r="12052" spans="1:12" ht="17.100000000000001" customHeight="1">
      <c r="A12052" s="298"/>
      <c r="B12052" s="298"/>
      <c r="C12052" s="298"/>
      <c r="D12052" s="298"/>
      <c r="E12052" s="298"/>
      <c r="F12052" s="298"/>
      <c r="G12052" s="298"/>
      <c r="H12052" s="298"/>
      <c r="I12052" s="298"/>
      <c r="J12052" s="298" t="s">
        <v>13017</v>
      </c>
      <c r="K12052" s="298" t="s">
        <v>13018</v>
      </c>
      <c r="L12052" s="298" t="s">
        <v>15470</v>
      </c>
    </row>
    <row r="12053" spans="1:12" ht="17.100000000000001" customHeight="1">
      <c r="A12053" s="298"/>
      <c r="B12053" s="298"/>
      <c r="C12053" s="298"/>
      <c r="D12053" s="298"/>
      <c r="E12053" s="298"/>
      <c r="F12053" s="298"/>
      <c r="G12053" s="298"/>
      <c r="H12053" s="298"/>
      <c r="I12053" s="298"/>
      <c r="J12053" s="298" t="s">
        <v>13020</v>
      </c>
      <c r="K12053" s="298"/>
      <c r="L12053" s="298" t="s">
        <v>13770</v>
      </c>
    </row>
    <row r="12054" spans="1:12" ht="17.100000000000001" customHeight="1">
      <c r="A12054" s="298"/>
      <c r="B12054" s="298"/>
      <c r="C12054" s="298"/>
      <c r="D12054" s="298"/>
      <c r="E12054" s="298"/>
      <c r="F12054" s="298"/>
      <c r="G12054" s="298"/>
      <c r="H12054" s="298"/>
      <c r="I12054" s="298"/>
      <c r="J12054" s="298" t="s">
        <v>13022</v>
      </c>
      <c r="K12054" s="298" t="s">
        <v>12974</v>
      </c>
      <c r="L12054" s="298" t="s">
        <v>15471</v>
      </c>
    </row>
    <row r="12055" spans="1:12" ht="17.100000000000001" customHeight="1">
      <c r="A12055" s="298"/>
      <c r="B12055" s="298"/>
      <c r="C12055" s="298"/>
      <c r="D12055" s="298"/>
      <c r="E12055" s="298"/>
      <c r="F12055" s="298"/>
      <c r="G12055" s="298"/>
      <c r="H12055" s="298"/>
      <c r="I12055" s="298"/>
      <c r="J12055" s="298" t="s">
        <v>13024</v>
      </c>
      <c r="K12055" s="298"/>
      <c r="L12055" s="298" t="s">
        <v>15472</v>
      </c>
    </row>
    <row r="12056" spans="1:12" ht="30" customHeight="1">
      <c r="A12056" s="299"/>
      <c r="B12056" s="299"/>
      <c r="C12056" s="299"/>
      <c r="D12056" s="299"/>
      <c r="E12056" s="299"/>
      <c r="F12056" s="299"/>
      <c r="G12056" s="299"/>
      <c r="H12056" s="299"/>
      <c r="I12056" s="299"/>
      <c r="J12056" s="299"/>
      <c r="K12056" s="299"/>
      <c r="L12056" s="299"/>
    </row>
    <row r="12057" spans="1:12" ht="36" customHeight="1">
      <c r="A12057" s="295" t="s">
        <v>15473</v>
      </c>
      <c r="B12057" s="296" t="s">
        <v>15265</v>
      </c>
      <c r="C12057" s="295" t="s">
        <v>9</v>
      </c>
      <c r="D12057" s="295" t="s">
        <v>2586</v>
      </c>
      <c r="E12057" s="297" t="s">
        <v>20</v>
      </c>
      <c r="F12057" s="296"/>
      <c r="G12057" s="296"/>
      <c r="H12057" s="296"/>
      <c r="I12057" s="296"/>
      <c r="J12057" s="296"/>
      <c r="K12057" s="296"/>
      <c r="L12057" s="296"/>
    </row>
    <row r="12058" spans="1:12">
      <c r="A12058" s="414" t="s">
        <v>12977</v>
      </c>
      <c r="B12058" s="414"/>
      <c r="C12058" s="414"/>
      <c r="D12058" s="414"/>
      <c r="E12058" s="414"/>
      <c r="F12058" s="414"/>
      <c r="G12058" s="414"/>
      <c r="H12058" s="414"/>
      <c r="I12058" s="294"/>
      <c r="J12058" s="294"/>
      <c r="K12058" s="294"/>
      <c r="L12058" s="294"/>
    </row>
    <row r="12059" spans="1:12" ht="17.100000000000001" customHeight="1">
      <c r="A12059" s="294" t="s">
        <v>12978</v>
      </c>
      <c r="B12059" s="298" t="s">
        <v>12979</v>
      </c>
      <c r="C12059" s="294" t="s">
        <v>12980</v>
      </c>
      <c r="D12059" s="294" t="s">
        <v>12981</v>
      </c>
      <c r="E12059" s="299" t="s">
        <v>12982</v>
      </c>
      <c r="F12059" s="413" t="s">
        <v>12983</v>
      </c>
      <c r="G12059" s="413"/>
      <c r="H12059" s="413" t="s">
        <v>12984</v>
      </c>
      <c r="I12059" s="413"/>
      <c r="J12059" s="413" t="s">
        <v>12985</v>
      </c>
      <c r="K12059" s="413"/>
      <c r="L12059" s="413"/>
    </row>
    <row r="12060" spans="1:12" ht="24" customHeight="1">
      <c r="A12060" s="300" t="s">
        <v>12986</v>
      </c>
      <c r="B12060" s="301" t="s">
        <v>13085</v>
      </c>
      <c r="C12060" s="300" t="s">
        <v>9</v>
      </c>
      <c r="D12060" s="300" t="s">
        <v>7909</v>
      </c>
      <c r="E12060" s="302" t="s">
        <v>51</v>
      </c>
      <c r="F12060" s="423" t="s">
        <v>13086</v>
      </c>
      <c r="G12060" s="423"/>
      <c r="H12060" s="423">
        <v>3.5179999999999999E-4</v>
      </c>
      <c r="I12060" s="423"/>
      <c r="J12060" s="424">
        <v>3.6600000000000001E-2</v>
      </c>
      <c r="K12060" s="424"/>
      <c r="L12060" s="424"/>
    </row>
    <row r="12061" spans="1:12" ht="24" customHeight="1">
      <c r="A12061" s="300" t="s">
        <v>12986</v>
      </c>
      <c r="B12061" s="301" t="s">
        <v>13087</v>
      </c>
      <c r="C12061" s="300" t="s">
        <v>9</v>
      </c>
      <c r="D12061" s="300" t="s">
        <v>8873</v>
      </c>
      <c r="E12061" s="302" t="s">
        <v>51</v>
      </c>
      <c r="F12061" s="423" t="s">
        <v>13088</v>
      </c>
      <c r="G12061" s="423"/>
      <c r="H12061" s="423">
        <v>3.3599999999999997E-5</v>
      </c>
      <c r="I12061" s="423"/>
      <c r="J12061" s="424">
        <v>2.92E-2</v>
      </c>
      <c r="K12061" s="424"/>
      <c r="L12061" s="424"/>
    </row>
    <row r="12062" spans="1:12" ht="48" customHeight="1">
      <c r="A12062" s="300" t="s">
        <v>12986</v>
      </c>
      <c r="B12062" s="301" t="s">
        <v>13089</v>
      </c>
      <c r="C12062" s="300" t="s">
        <v>9</v>
      </c>
      <c r="D12062" s="300" t="s">
        <v>9227</v>
      </c>
      <c r="E12062" s="302" t="s">
        <v>51</v>
      </c>
      <c r="F12062" s="423" t="s">
        <v>13090</v>
      </c>
      <c r="G12062" s="423"/>
      <c r="H12062" s="423">
        <v>2.3499999999999999E-5</v>
      </c>
      <c r="I12062" s="423"/>
      <c r="J12062" s="424">
        <v>3.1399999999999997E-2</v>
      </c>
      <c r="K12062" s="424"/>
      <c r="L12062" s="424"/>
    </row>
    <row r="12063" spans="1:12" ht="24" customHeight="1">
      <c r="A12063" s="300" t="s">
        <v>12986</v>
      </c>
      <c r="B12063" s="301" t="s">
        <v>13091</v>
      </c>
      <c r="C12063" s="300" t="s">
        <v>9</v>
      </c>
      <c r="D12063" s="300" t="s">
        <v>9580</v>
      </c>
      <c r="E12063" s="302" t="s">
        <v>51</v>
      </c>
      <c r="F12063" s="423" t="s">
        <v>13092</v>
      </c>
      <c r="G12063" s="423"/>
      <c r="H12063" s="423">
        <v>2.2900000000000001E-5</v>
      </c>
      <c r="I12063" s="423"/>
      <c r="J12063" s="424">
        <v>2.0500000000000001E-2</v>
      </c>
      <c r="K12063" s="424"/>
      <c r="L12063" s="424"/>
    </row>
    <row r="12064" spans="1:12" ht="24" customHeight="1">
      <c r="A12064" s="300" t="s">
        <v>12986</v>
      </c>
      <c r="B12064" s="301" t="s">
        <v>12987</v>
      </c>
      <c r="C12064" s="300" t="s">
        <v>9</v>
      </c>
      <c r="D12064" s="300" t="s">
        <v>9831</v>
      </c>
      <c r="E12064" s="302" t="s">
        <v>12988</v>
      </c>
      <c r="F12064" s="423" t="s">
        <v>12989</v>
      </c>
      <c r="G12064" s="423"/>
      <c r="H12064" s="423">
        <v>8.1413000000000006E-3</v>
      </c>
      <c r="I12064" s="423"/>
      <c r="J12064" s="424">
        <v>8.2400000000000001E-2</v>
      </c>
      <c r="K12064" s="424"/>
      <c r="L12064" s="424"/>
    </row>
    <row r="12065" spans="1:12" ht="36" customHeight="1">
      <c r="A12065" s="300" t="s">
        <v>12986</v>
      </c>
      <c r="B12065" s="301" t="s">
        <v>12990</v>
      </c>
      <c r="C12065" s="300" t="s">
        <v>9</v>
      </c>
      <c r="D12065" s="300" t="s">
        <v>11426</v>
      </c>
      <c r="E12065" s="302" t="s">
        <v>51</v>
      </c>
      <c r="F12065" s="423" t="s">
        <v>12991</v>
      </c>
      <c r="G12065" s="423"/>
      <c r="H12065" s="423">
        <v>4.2670000000000002E-4</v>
      </c>
      <c r="I12065" s="423"/>
      <c r="J12065" s="424">
        <v>5.6399999999999999E-2</v>
      </c>
      <c r="K12065" s="424"/>
      <c r="L12065" s="424"/>
    </row>
    <row r="12066" spans="1:12" ht="17.100000000000001" customHeight="1">
      <c r="A12066" s="298"/>
      <c r="B12066" s="298"/>
      <c r="C12066" s="298"/>
      <c r="D12066" s="298"/>
      <c r="E12066" s="298"/>
      <c r="F12066" s="298"/>
      <c r="G12066" s="298"/>
      <c r="H12066" s="298"/>
      <c r="I12066" s="298"/>
      <c r="J12066" s="298" t="s">
        <v>12992</v>
      </c>
      <c r="K12066" s="298"/>
      <c r="L12066" s="298" t="s">
        <v>13313</v>
      </c>
    </row>
    <row r="12067" spans="1:12">
      <c r="A12067" s="414" t="s">
        <v>12994</v>
      </c>
      <c r="B12067" s="414"/>
      <c r="C12067" s="414"/>
      <c r="D12067" s="414"/>
      <c r="E12067" s="414"/>
      <c r="F12067" s="414"/>
      <c r="G12067" s="414"/>
      <c r="H12067" s="414"/>
      <c r="I12067" s="294"/>
      <c r="J12067" s="294"/>
      <c r="K12067" s="294"/>
      <c r="L12067" s="294"/>
    </row>
    <row r="12068" spans="1:12" ht="17.100000000000001" customHeight="1">
      <c r="A12068" s="294" t="s">
        <v>12978</v>
      </c>
      <c r="B12068" s="298" t="s">
        <v>12979</v>
      </c>
      <c r="C12068" s="294" t="s">
        <v>12980</v>
      </c>
      <c r="D12068" s="294" t="s">
        <v>12981</v>
      </c>
      <c r="E12068" s="299" t="s">
        <v>12982</v>
      </c>
      <c r="F12068" s="413" t="s">
        <v>12983</v>
      </c>
      <c r="G12068" s="413"/>
      <c r="H12068" s="413" t="s">
        <v>12984</v>
      </c>
      <c r="I12068" s="413"/>
      <c r="J12068" s="413" t="s">
        <v>12985</v>
      </c>
      <c r="K12068" s="413"/>
      <c r="L12068" s="413"/>
    </row>
    <row r="12069" spans="1:12" ht="24" customHeight="1">
      <c r="A12069" s="300" t="s">
        <v>12986</v>
      </c>
      <c r="B12069" s="301" t="s">
        <v>13193</v>
      </c>
      <c r="C12069" s="300" t="s">
        <v>9</v>
      </c>
      <c r="D12069" s="300" t="s">
        <v>7200</v>
      </c>
      <c r="E12069" s="302" t="s">
        <v>27</v>
      </c>
      <c r="F12069" s="423" t="s">
        <v>13194</v>
      </c>
      <c r="G12069" s="423"/>
      <c r="H12069" s="423">
        <v>0.30364340000000001</v>
      </c>
      <c r="I12069" s="423"/>
      <c r="J12069" s="424">
        <v>1.5455000000000001</v>
      </c>
      <c r="K12069" s="424"/>
      <c r="L12069" s="424"/>
    </row>
    <row r="12070" spans="1:12" ht="24" customHeight="1">
      <c r="A12070" s="300" t="s">
        <v>12986</v>
      </c>
      <c r="B12070" s="301" t="s">
        <v>13195</v>
      </c>
      <c r="C12070" s="300" t="s">
        <v>9</v>
      </c>
      <c r="D12070" s="300" t="s">
        <v>8821</v>
      </c>
      <c r="E12070" s="302" t="s">
        <v>27</v>
      </c>
      <c r="F12070" s="423" t="s">
        <v>13196</v>
      </c>
      <c r="G12070" s="423"/>
      <c r="H12070" s="423">
        <v>0.30364340000000001</v>
      </c>
      <c r="I12070" s="423"/>
      <c r="J12070" s="424">
        <v>2.1831999999999998</v>
      </c>
      <c r="K12070" s="424"/>
      <c r="L12070" s="424"/>
    </row>
    <row r="12071" spans="1:12" ht="17.100000000000001" customHeight="1">
      <c r="A12071" s="298"/>
      <c r="B12071" s="298"/>
      <c r="C12071" s="298"/>
      <c r="D12071" s="298"/>
      <c r="E12071" s="298"/>
      <c r="F12071" s="298"/>
      <c r="G12071" s="298"/>
      <c r="H12071" s="298"/>
      <c r="I12071" s="298"/>
      <c r="J12071" s="298" t="s">
        <v>12992</v>
      </c>
      <c r="K12071" s="298"/>
      <c r="L12071" s="298" t="s">
        <v>15266</v>
      </c>
    </row>
    <row r="12072" spans="1:12">
      <c r="A12072" s="414" t="s">
        <v>12998</v>
      </c>
      <c r="B12072" s="414"/>
      <c r="C12072" s="414"/>
      <c r="D12072" s="414"/>
      <c r="E12072" s="414"/>
      <c r="F12072" s="414"/>
      <c r="G12072" s="414"/>
      <c r="H12072" s="414"/>
      <c r="I12072" s="294"/>
      <c r="J12072" s="294"/>
      <c r="K12072" s="294"/>
      <c r="L12072" s="294"/>
    </row>
    <row r="12073" spans="1:12" ht="17.100000000000001" customHeight="1">
      <c r="A12073" s="294" t="s">
        <v>12978</v>
      </c>
      <c r="B12073" s="298" t="s">
        <v>12979</v>
      </c>
      <c r="C12073" s="294" t="s">
        <v>12980</v>
      </c>
      <c r="D12073" s="294" t="s">
        <v>12981</v>
      </c>
      <c r="E12073" s="299" t="s">
        <v>12982</v>
      </c>
      <c r="F12073" s="413" t="s">
        <v>12983</v>
      </c>
      <c r="G12073" s="413"/>
      <c r="H12073" s="413" t="s">
        <v>12984</v>
      </c>
      <c r="I12073" s="413"/>
      <c r="J12073" s="413" t="s">
        <v>12985</v>
      </c>
      <c r="K12073" s="413"/>
      <c r="L12073" s="413"/>
    </row>
    <row r="12074" spans="1:12" ht="24" customHeight="1">
      <c r="A12074" s="300" t="s">
        <v>12986</v>
      </c>
      <c r="B12074" s="301" t="s">
        <v>13353</v>
      </c>
      <c r="C12074" s="300" t="s">
        <v>9</v>
      </c>
      <c r="D12074" s="300" t="s">
        <v>9576</v>
      </c>
      <c r="E12074" s="302" t="s">
        <v>51</v>
      </c>
      <c r="F12074" s="423" t="s">
        <v>12914</v>
      </c>
      <c r="G12074" s="423"/>
      <c r="H12074" s="423">
        <v>0.1</v>
      </c>
      <c r="I12074" s="423"/>
      <c r="J12074" s="424">
        <v>0.16</v>
      </c>
      <c r="K12074" s="424"/>
      <c r="L12074" s="424"/>
    </row>
    <row r="12075" spans="1:12" ht="24" customHeight="1">
      <c r="A12075" s="300" t="s">
        <v>12986</v>
      </c>
      <c r="B12075" s="301" t="s">
        <v>13354</v>
      </c>
      <c r="C12075" s="300" t="s">
        <v>9</v>
      </c>
      <c r="D12075" s="300" t="s">
        <v>11686</v>
      </c>
      <c r="E12075" s="302" t="s">
        <v>20</v>
      </c>
      <c r="F12075" s="423" t="s">
        <v>13355</v>
      </c>
      <c r="G12075" s="423"/>
      <c r="H12075" s="423">
        <v>1.05</v>
      </c>
      <c r="I12075" s="423"/>
      <c r="J12075" s="424">
        <v>3.15</v>
      </c>
      <c r="K12075" s="424"/>
      <c r="L12075" s="424"/>
    </row>
    <row r="12076" spans="1:12" ht="24" customHeight="1">
      <c r="A12076" s="300" t="s">
        <v>12986</v>
      </c>
      <c r="B12076" s="301" t="s">
        <v>13099</v>
      </c>
      <c r="C12076" s="300" t="s">
        <v>9</v>
      </c>
      <c r="D12076" s="300" t="s">
        <v>7224</v>
      </c>
      <c r="E12076" s="302" t="s">
        <v>51</v>
      </c>
      <c r="F12076" s="423" t="s">
        <v>13100</v>
      </c>
      <c r="G12076" s="423"/>
      <c r="H12076" s="423">
        <v>4.1555999999999997E-3</v>
      </c>
      <c r="I12076" s="423"/>
      <c r="J12076" s="424">
        <v>3.8199999999999998E-2</v>
      </c>
      <c r="K12076" s="424"/>
      <c r="L12076" s="424"/>
    </row>
    <row r="12077" spans="1:12" ht="24" customHeight="1">
      <c r="A12077" s="300" t="s">
        <v>12986</v>
      </c>
      <c r="B12077" s="301" t="s">
        <v>13101</v>
      </c>
      <c r="C12077" s="300" t="s">
        <v>9</v>
      </c>
      <c r="D12077" s="300" t="s">
        <v>7359</v>
      </c>
      <c r="E12077" s="302" t="s">
        <v>51</v>
      </c>
      <c r="F12077" s="423" t="s">
        <v>13102</v>
      </c>
      <c r="G12077" s="423"/>
      <c r="H12077" s="423">
        <v>1.3410000000000001E-4</v>
      </c>
      <c r="I12077" s="423"/>
      <c r="J12077" s="424">
        <v>1.72E-2</v>
      </c>
      <c r="K12077" s="424"/>
      <c r="L12077" s="424"/>
    </row>
    <row r="12078" spans="1:12" ht="24" customHeight="1">
      <c r="A12078" s="300" t="s">
        <v>12986</v>
      </c>
      <c r="B12078" s="301" t="s">
        <v>13103</v>
      </c>
      <c r="C12078" s="300" t="s">
        <v>9</v>
      </c>
      <c r="D12078" s="300" t="s">
        <v>8851</v>
      </c>
      <c r="E12078" s="302" t="s">
        <v>51</v>
      </c>
      <c r="F12078" s="423" t="s">
        <v>13104</v>
      </c>
      <c r="G12078" s="423"/>
      <c r="H12078" s="423">
        <v>1.0730000000000001E-4</v>
      </c>
      <c r="I12078" s="423"/>
      <c r="J12078" s="424">
        <v>2.0799999999999999E-2</v>
      </c>
      <c r="K12078" s="424"/>
      <c r="L12078" s="424"/>
    </row>
    <row r="12079" spans="1:12" ht="24" customHeight="1">
      <c r="A12079" s="300" t="s">
        <v>12986</v>
      </c>
      <c r="B12079" s="301" t="s">
        <v>13105</v>
      </c>
      <c r="C12079" s="300" t="s">
        <v>9</v>
      </c>
      <c r="D12079" s="300" t="s">
        <v>8852</v>
      </c>
      <c r="E12079" s="302" t="s">
        <v>51</v>
      </c>
      <c r="F12079" s="423" t="s">
        <v>13106</v>
      </c>
      <c r="G12079" s="423"/>
      <c r="H12079" s="423">
        <v>2.2900000000000001E-5</v>
      </c>
      <c r="I12079" s="423"/>
      <c r="J12079" s="424">
        <v>1.26E-2</v>
      </c>
      <c r="K12079" s="424"/>
      <c r="L12079" s="424"/>
    </row>
    <row r="12080" spans="1:12" ht="24" customHeight="1">
      <c r="A12080" s="300" t="s">
        <v>12986</v>
      </c>
      <c r="B12080" s="301" t="s">
        <v>13107</v>
      </c>
      <c r="C12080" s="300" t="s">
        <v>9</v>
      </c>
      <c r="D12080" s="300" t="s">
        <v>9000</v>
      </c>
      <c r="E12080" s="302" t="s">
        <v>51</v>
      </c>
      <c r="F12080" s="423" t="s">
        <v>13108</v>
      </c>
      <c r="G12080" s="423"/>
      <c r="H12080" s="423">
        <v>4.7298000000000001E-3</v>
      </c>
      <c r="I12080" s="423"/>
      <c r="J12080" s="424">
        <v>3.2000000000000001E-2</v>
      </c>
      <c r="K12080" s="424"/>
      <c r="L12080" s="424"/>
    </row>
    <row r="12081" spans="1:12" ht="24" customHeight="1">
      <c r="A12081" s="300" t="s">
        <v>12986</v>
      </c>
      <c r="B12081" s="301" t="s">
        <v>13109</v>
      </c>
      <c r="C12081" s="300" t="s">
        <v>9</v>
      </c>
      <c r="D12081" s="300" t="s">
        <v>9574</v>
      </c>
      <c r="E12081" s="302" t="s">
        <v>51</v>
      </c>
      <c r="F12081" s="423" t="s">
        <v>13110</v>
      </c>
      <c r="G12081" s="423"/>
      <c r="H12081" s="423">
        <v>1.5E-3</v>
      </c>
      <c r="I12081" s="423"/>
      <c r="J12081" s="424">
        <v>1.32E-2</v>
      </c>
      <c r="K12081" s="424"/>
      <c r="L12081" s="424"/>
    </row>
    <row r="12082" spans="1:12" ht="24" customHeight="1">
      <c r="A12082" s="300" t="s">
        <v>12986</v>
      </c>
      <c r="B12082" s="301" t="s">
        <v>13111</v>
      </c>
      <c r="C12082" s="300" t="s">
        <v>9</v>
      </c>
      <c r="D12082" s="300" t="s">
        <v>10714</v>
      </c>
      <c r="E12082" s="302" t="s">
        <v>93</v>
      </c>
      <c r="F12082" s="423" t="s">
        <v>13112</v>
      </c>
      <c r="G12082" s="423"/>
      <c r="H12082" s="423">
        <v>7.8830000000000002E-4</v>
      </c>
      <c r="I12082" s="423"/>
      <c r="J12082" s="424">
        <v>1.2E-2</v>
      </c>
      <c r="K12082" s="424"/>
      <c r="L12082" s="424"/>
    </row>
    <row r="12083" spans="1:12" ht="24" customHeight="1">
      <c r="A12083" s="300" t="s">
        <v>12986</v>
      </c>
      <c r="B12083" s="301" t="s">
        <v>13113</v>
      </c>
      <c r="C12083" s="300" t="s">
        <v>9</v>
      </c>
      <c r="D12083" s="300" t="s">
        <v>10809</v>
      </c>
      <c r="E12083" s="302" t="s">
        <v>51</v>
      </c>
      <c r="F12083" s="423" t="s">
        <v>13114</v>
      </c>
      <c r="G12083" s="423"/>
      <c r="H12083" s="423">
        <v>7.8830000000000002E-4</v>
      </c>
      <c r="I12083" s="423"/>
      <c r="J12083" s="424">
        <v>9.4999999999999998E-3</v>
      </c>
      <c r="K12083" s="424"/>
      <c r="L12083" s="424"/>
    </row>
    <row r="12084" spans="1:12" ht="24" customHeight="1">
      <c r="A12084" s="300" t="s">
        <v>12986</v>
      </c>
      <c r="B12084" s="301" t="s">
        <v>13115</v>
      </c>
      <c r="C12084" s="300" t="s">
        <v>9</v>
      </c>
      <c r="D12084" s="300" t="s">
        <v>10810</v>
      </c>
      <c r="E12084" s="302" t="s">
        <v>51</v>
      </c>
      <c r="F12084" s="423" t="s">
        <v>13116</v>
      </c>
      <c r="G12084" s="423"/>
      <c r="H12084" s="423">
        <v>7.8830000000000002E-4</v>
      </c>
      <c r="I12084" s="423"/>
      <c r="J12084" s="424">
        <v>2.1000000000000001E-2</v>
      </c>
      <c r="K12084" s="424"/>
      <c r="L12084" s="424"/>
    </row>
    <row r="12085" spans="1:12" ht="24" customHeight="1">
      <c r="A12085" s="300" t="s">
        <v>12986</v>
      </c>
      <c r="B12085" s="301" t="s">
        <v>13117</v>
      </c>
      <c r="C12085" s="300" t="s">
        <v>9</v>
      </c>
      <c r="D12085" s="300" t="s">
        <v>10837</v>
      </c>
      <c r="E12085" s="302" t="s">
        <v>51</v>
      </c>
      <c r="F12085" s="423" t="s">
        <v>13118</v>
      </c>
      <c r="G12085" s="423"/>
      <c r="H12085" s="423">
        <v>2.69E-5</v>
      </c>
      <c r="I12085" s="423"/>
      <c r="J12085" s="424">
        <v>1.2E-2</v>
      </c>
      <c r="K12085" s="424"/>
      <c r="L12085" s="424"/>
    </row>
    <row r="12086" spans="1:12" ht="24" customHeight="1">
      <c r="A12086" s="300" t="s">
        <v>12986</v>
      </c>
      <c r="B12086" s="301" t="s">
        <v>13003</v>
      </c>
      <c r="C12086" s="300" t="s">
        <v>9</v>
      </c>
      <c r="D12086" s="300" t="s">
        <v>7216</v>
      </c>
      <c r="E12086" s="302" t="s">
        <v>51</v>
      </c>
      <c r="F12086" s="423" t="s">
        <v>13004</v>
      </c>
      <c r="G12086" s="423"/>
      <c r="H12086" s="423">
        <v>1.5788E-3</v>
      </c>
      <c r="I12086" s="423"/>
      <c r="J12086" s="424">
        <v>5.2699999999999997E-2</v>
      </c>
      <c r="K12086" s="424"/>
      <c r="L12086" s="424"/>
    </row>
    <row r="12087" spans="1:12" ht="24" customHeight="1">
      <c r="A12087" s="300" t="s">
        <v>12986</v>
      </c>
      <c r="B12087" s="301" t="s">
        <v>13005</v>
      </c>
      <c r="C12087" s="300" t="s">
        <v>9</v>
      </c>
      <c r="D12087" s="300" t="s">
        <v>7393</v>
      </c>
      <c r="E12087" s="302" t="s">
        <v>12988</v>
      </c>
      <c r="F12087" s="423" t="s">
        <v>13006</v>
      </c>
      <c r="G12087" s="423"/>
      <c r="H12087" s="423">
        <v>9.4990000000000005E-4</v>
      </c>
      <c r="I12087" s="423"/>
      <c r="J12087" s="424">
        <v>5.1299999999999998E-2</v>
      </c>
      <c r="K12087" s="424"/>
      <c r="L12087" s="424"/>
    </row>
    <row r="12088" spans="1:12" ht="24" customHeight="1">
      <c r="A12088" s="300" t="s">
        <v>12986</v>
      </c>
      <c r="B12088" s="301" t="s">
        <v>13007</v>
      </c>
      <c r="C12088" s="300" t="s">
        <v>9</v>
      </c>
      <c r="D12088" s="300" t="s">
        <v>10619</v>
      </c>
      <c r="E12088" s="302" t="s">
        <v>51</v>
      </c>
      <c r="F12088" s="423" t="s">
        <v>13008</v>
      </c>
      <c r="G12088" s="423"/>
      <c r="H12088" s="423">
        <v>7.3680000000000002E-4</v>
      </c>
      <c r="I12088" s="423"/>
      <c r="J12088" s="424">
        <v>0.1409</v>
      </c>
      <c r="K12088" s="424"/>
      <c r="L12088" s="424"/>
    </row>
    <row r="12089" spans="1:12" ht="24" customHeight="1">
      <c r="A12089" s="300" t="s">
        <v>12986</v>
      </c>
      <c r="B12089" s="301" t="s">
        <v>13009</v>
      </c>
      <c r="C12089" s="300" t="s">
        <v>9</v>
      </c>
      <c r="D12089" s="300" t="s">
        <v>10769</v>
      </c>
      <c r="E12089" s="302" t="s">
        <v>51</v>
      </c>
      <c r="F12089" s="423" t="s">
        <v>13010</v>
      </c>
      <c r="G12089" s="423"/>
      <c r="H12089" s="423">
        <v>6.6233700000000006E-2</v>
      </c>
      <c r="I12089" s="423"/>
      <c r="J12089" s="424">
        <v>8.3500000000000005E-2</v>
      </c>
      <c r="K12089" s="424"/>
      <c r="L12089" s="424"/>
    </row>
    <row r="12090" spans="1:12" ht="24" customHeight="1">
      <c r="A12090" s="300" t="s">
        <v>12986</v>
      </c>
      <c r="B12090" s="301" t="s">
        <v>13011</v>
      </c>
      <c r="C12090" s="300" t="s">
        <v>9</v>
      </c>
      <c r="D12090" s="300" t="s">
        <v>10929</v>
      </c>
      <c r="E12090" s="302" t="s">
        <v>51</v>
      </c>
      <c r="F12090" s="423" t="s">
        <v>13012</v>
      </c>
      <c r="G12090" s="423"/>
      <c r="H12090" s="423">
        <v>6.3860000000000002E-4</v>
      </c>
      <c r="I12090" s="423"/>
      <c r="J12090" s="424">
        <v>9.6100000000000005E-2</v>
      </c>
      <c r="K12090" s="424"/>
      <c r="L12090" s="424"/>
    </row>
    <row r="12091" spans="1:12" ht="17.100000000000001" customHeight="1">
      <c r="A12091" s="298"/>
      <c r="B12091" s="298"/>
      <c r="C12091" s="298"/>
      <c r="D12091" s="298"/>
      <c r="E12091" s="298"/>
      <c r="F12091" s="298"/>
      <c r="G12091" s="298"/>
      <c r="H12091" s="298"/>
      <c r="I12091" s="298"/>
      <c r="J12091" s="298" t="s">
        <v>12992</v>
      </c>
      <c r="K12091" s="298"/>
      <c r="L12091" s="298" t="s">
        <v>13461</v>
      </c>
    </row>
    <row r="12092" spans="1:12">
      <c r="A12092" s="414" t="s">
        <v>13056</v>
      </c>
      <c r="B12092" s="414"/>
      <c r="C12092" s="414"/>
      <c r="D12092" s="414"/>
      <c r="E12092" s="414"/>
      <c r="F12092" s="414"/>
      <c r="G12092" s="414"/>
      <c r="H12092" s="414"/>
      <c r="I12092" s="294"/>
      <c r="J12092" s="294"/>
      <c r="K12092" s="294"/>
      <c r="L12092" s="294"/>
    </row>
    <row r="12093" spans="1:12" ht="17.100000000000001" customHeight="1">
      <c r="A12093" s="294" t="s">
        <v>12978</v>
      </c>
      <c r="B12093" s="298" t="s">
        <v>12979</v>
      </c>
      <c r="C12093" s="294" t="s">
        <v>12980</v>
      </c>
      <c r="D12093" s="294" t="s">
        <v>12981</v>
      </c>
      <c r="E12093" s="299" t="s">
        <v>12982</v>
      </c>
      <c r="F12093" s="413" t="s">
        <v>12983</v>
      </c>
      <c r="G12093" s="413"/>
      <c r="H12093" s="413" t="s">
        <v>12984</v>
      </c>
      <c r="I12093" s="413"/>
      <c r="J12093" s="413" t="s">
        <v>12985</v>
      </c>
      <c r="K12093" s="413"/>
      <c r="L12093" s="413"/>
    </row>
    <row r="12094" spans="1:12" ht="24" customHeight="1">
      <c r="A12094" s="300" t="s">
        <v>12986</v>
      </c>
      <c r="B12094" s="301" t="s">
        <v>13057</v>
      </c>
      <c r="C12094" s="300" t="s">
        <v>9</v>
      </c>
      <c r="D12094" s="300" t="s">
        <v>12549</v>
      </c>
      <c r="E12094" s="302" t="s">
        <v>27</v>
      </c>
      <c r="F12094" s="423" t="s">
        <v>12948</v>
      </c>
      <c r="G12094" s="423"/>
      <c r="H12094" s="423">
        <v>0.59258549999999999</v>
      </c>
      <c r="I12094" s="423"/>
      <c r="J12094" s="424">
        <v>0.38519999999999999</v>
      </c>
      <c r="K12094" s="424"/>
      <c r="L12094" s="424"/>
    </row>
    <row r="12095" spans="1:12" ht="17.100000000000001" customHeight="1">
      <c r="A12095" s="298"/>
      <c r="B12095" s="298"/>
      <c r="C12095" s="298"/>
      <c r="D12095" s="298"/>
      <c r="E12095" s="298"/>
      <c r="F12095" s="298"/>
      <c r="G12095" s="298"/>
      <c r="H12095" s="298"/>
      <c r="I12095" s="298"/>
      <c r="J12095" s="298" t="s">
        <v>12992</v>
      </c>
      <c r="K12095" s="298"/>
      <c r="L12095" s="298" t="s">
        <v>13275</v>
      </c>
    </row>
    <row r="12096" spans="1:12">
      <c r="A12096" s="414" t="s">
        <v>13058</v>
      </c>
      <c r="B12096" s="414"/>
      <c r="C12096" s="414"/>
      <c r="D12096" s="414"/>
      <c r="E12096" s="414"/>
      <c r="F12096" s="414"/>
      <c r="G12096" s="414"/>
      <c r="H12096" s="414"/>
      <c r="I12096" s="294"/>
      <c r="J12096" s="294"/>
      <c r="K12096" s="294"/>
      <c r="L12096" s="294"/>
    </row>
    <row r="12097" spans="1:12" ht="17.100000000000001" customHeight="1">
      <c r="A12097" s="294" t="s">
        <v>12978</v>
      </c>
      <c r="B12097" s="298" t="s">
        <v>12979</v>
      </c>
      <c r="C12097" s="294" t="s">
        <v>12980</v>
      </c>
      <c r="D12097" s="294" t="s">
        <v>12981</v>
      </c>
      <c r="E12097" s="299" t="s">
        <v>12982</v>
      </c>
      <c r="F12097" s="413" t="s">
        <v>12983</v>
      </c>
      <c r="G12097" s="413"/>
      <c r="H12097" s="413" t="s">
        <v>12984</v>
      </c>
      <c r="I12097" s="413"/>
      <c r="J12097" s="413" t="s">
        <v>12985</v>
      </c>
      <c r="K12097" s="413"/>
      <c r="L12097" s="413"/>
    </row>
    <row r="12098" spans="1:12" ht="24" customHeight="1">
      <c r="A12098" s="300" t="s">
        <v>12986</v>
      </c>
      <c r="B12098" s="301" t="s">
        <v>13059</v>
      </c>
      <c r="C12098" s="300" t="s">
        <v>9</v>
      </c>
      <c r="D12098" s="300" t="s">
        <v>12535</v>
      </c>
      <c r="E12098" s="302" t="s">
        <v>27</v>
      </c>
      <c r="F12098" s="423" t="s">
        <v>12936</v>
      </c>
      <c r="G12098" s="423"/>
      <c r="H12098" s="423">
        <v>0.59258549999999999</v>
      </c>
      <c r="I12098" s="423"/>
      <c r="J12098" s="424">
        <v>2.9600000000000001E-2</v>
      </c>
      <c r="K12098" s="424"/>
      <c r="L12098" s="424"/>
    </row>
    <row r="12099" spans="1:12" ht="17.100000000000001" customHeight="1">
      <c r="A12099" s="298"/>
      <c r="B12099" s="298"/>
      <c r="C12099" s="298"/>
      <c r="D12099" s="298"/>
      <c r="E12099" s="298"/>
      <c r="F12099" s="298"/>
      <c r="G12099" s="298"/>
      <c r="H12099" s="298"/>
      <c r="I12099" s="298"/>
      <c r="J12099" s="298" t="s">
        <v>12992</v>
      </c>
      <c r="K12099" s="298"/>
      <c r="L12099" s="298" t="s">
        <v>12929</v>
      </c>
    </row>
    <row r="12100" spans="1:12">
      <c r="A12100" s="414" t="s">
        <v>13060</v>
      </c>
      <c r="B12100" s="414"/>
      <c r="C12100" s="414"/>
      <c r="D12100" s="414"/>
      <c r="E12100" s="414"/>
      <c r="F12100" s="414"/>
      <c r="G12100" s="414"/>
      <c r="H12100" s="414"/>
      <c r="I12100" s="294"/>
      <c r="J12100" s="294"/>
      <c r="K12100" s="294"/>
      <c r="L12100" s="294"/>
    </row>
    <row r="12101" spans="1:12" ht="17.100000000000001" customHeight="1">
      <c r="A12101" s="294" t="s">
        <v>12978</v>
      </c>
      <c r="B12101" s="298" t="s">
        <v>12979</v>
      </c>
      <c r="C12101" s="294" t="s">
        <v>12980</v>
      </c>
      <c r="D12101" s="294" t="s">
        <v>12981</v>
      </c>
      <c r="E12101" s="299" t="s">
        <v>12982</v>
      </c>
      <c r="F12101" s="413" t="s">
        <v>12983</v>
      </c>
      <c r="G12101" s="413"/>
      <c r="H12101" s="413" t="s">
        <v>12984</v>
      </c>
      <c r="I12101" s="413"/>
      <c r="J12101" s="413" t="s">
        <v>12985</v>
      </c>
      <c r="K12101" s="413"/>
      <c r="L12101" s="413"/>
    </row>
    <row r="12102" spans="1:12" ht="24" customHeight="1">
      <c r="A12102" s="300" t="s">
        <v>12986</v>
      </c>
      <c r="B12102" s="301" t="s">
        <v>13061</v>
      </c>
      <c r="C12102" s="300" t="s">
        <v>9</v>
      </c>
      <c r="D12102" s="300" t="s">
        <v>12522</v>
      </c>
      <c r="E12102" s="302" t="s">
        <v>27</v>
      </c>
      <c r="F12102" s="423" t="s">
        <v>12964</v>
      </c>
      <c r="G12102" s="423"/>
      <c r="H12102" s="423">
        <v>0.59258549999999999</v>
      </c>
      <c r="I12102" s="423"/>
      <c r="J12102" s="424">
        <v>1.4992000000000001</v>
      </c>
      <c r="K12102" s="424"/>
      <c r="L12102" s="424"/>
    </row>
    <row r="12103" spans="1:12" ht="24" customHeight="1">
      <c r="A12103" s="300" t="s">
        <v>12986</v>
      </c>
      <c r="B12103" s="301" t="s">
        <v>13062</v>
      </c>
      <c r="C12103" s="300" t="s">
        <v>9</v>
      </c>
      <c r="D12103" s="300" t="s">
        <v>12527</v>
      </c>
      <c r="E12103" s="302" t="s">
        <v>27</v>
      </c>
      <c r="F12103" s="423" t="s">
        <v>13063</v>
      </c>
      <c r="G12103" s="423"/>
      <c r="H12103" s="423">
        <v>0.59258549999999999</v>
      </c>
      <c r="I12103" s="423"/>
      <c r="J12103" s="424">
        <v>0.20150000000000001</v>
      </c>
      <c r="K12103" s="424"/>
      <c r="L12103" s="424"/>
    </row>
    <row r="12104" spans="1:12" ht="17.100000000000001" customHeight="1">
      <c r="A12104" s="298"/>
      <c r="B12104" s="298"/>
      <c r="C12104" s="298"/>
      <c r="D12104" s="298"/>
      <c r="E12104" s="298"/>
      <c r="F12104" s="298"/>
      <c r="G12104" s="298"/>
      <c r="H12104" s="298"/>
      <c r="I12104" s="298"/>
      <c r="J12104" s="298" t="s">
        <v>12992</v>
      </c>
      <c r="K12104" s="298"/>
      <c r="L12104" s="298" t="s">
        <v>14268</v>
      </c>
    </row>
    <row r="12105" spans="1:12" ht="17.100000000000001" customHeight="1">
      <c r="A12105" s="294" t="s">
        <v>13014</v>
      </c>
      <c r="B12105" s="294"/>
      <c r="C12105" s="294"/>
      <c r="D12105" s="294"/>
      <c r="E12105" s="294"/>
      <c r="F12105" s="294"/>
      <c r="G12105" s="294"/>
      <c r="H12105" s="294"/>
      <c r="I12105" s="294"/>
      <c r="J12105" s="294"/>
      <c r="K12105" s="294"/>
      <c r="L12105" s="294"/>
    </row>
    <row r="12106" spans="1:12" ht="17.100000000000001" customHeight="1">
      <c r="A12106" s="298"/>
      <c r="B12106" s="298"/>
      <c r="C12106" s="298"/>
      <c r="D12106" s="298"/>
      <c r="E12106" s="298"/>
      <c r="F12106" s="298"/>
      <c r="G12106" s="298"/>
      <c r="H12106" s="298"/>
      <c r="I12106" s="298"/>
      <c r="J12106" s="298" t="s">
        <v>13015</v>
      </c>
      <c r="K12106" s="298"/>
      <c r="L12106" s="298" t="s">
        <v>15267</v>
      </c>
    </row>
    <row r="12107" spans="1:12" ht="17.100000000000001" customHeight="1">
      <c r="A12107" s="298"/>
      <c r="B12107" s="298"/>
      <c r="C12107" s="298"/>
      <c r="D12107" s="298"/>
      <c r="E12107" s="298"/>
      <c r="F12107" s="298"/>
      <c r="G12107" s="298"/>
      <c r="H12107" s="298"/>
      <c r="I12107" s="298"/>
      <c r="J12107" s="298" t="s">
        <v>13017</v>
      </c>
      <c r="K12107" s="298" t="s">
        <v>13018</v>
      </c>
      <c r="L12107" s="298" t="s">
        <v>15268</v>
      </c>
    </row>
    <row r="12108" spans="1:12" ht="17.100000000000001" customHeight="1">
      <c r="A12108" s="298"/>
      <c r="B12108" s="298"/>
      <c r="C12108" s="298"/>
      <c r="D12108" s="298"/>
      <c r="E12108" s="298"/>
      <c r="F12108" s="298"/>
      <c r="G12108" s="298"/>
      <c r="H12108" s="298"/>
      <c r="I12108" s="298"/>
      <c r="J12108" s="298" t="s">
        <v>13020</v>
      </c>
      <c r="K12108" s="298"/>
      <c r="L12108" s="298" t="s">
        <v>15269</v>
      </c>
    </row>
    <row r="12109" spans="1:12" ht="17.100000000000001" customHeight="1">
      <c r="A12109" s="298"/>
      <c r="B12109" s="298"/>
      <c r="C12109" s="298"/>
      <c r="D12109" s="298"/>
      <c r="E12109" s="298"/>
      <c r="F12109" s="298"/>
      <c r="G12109" s="298"/>
      <c r="H12109" s="298"/>
      <c r="I12109" s="298"/>
      <c r="J12109" s="298" t="s">
        <v>13022</v>
      </c>
      <c r="K12109" s="298" t="s">
        <v>12974</v>
      </c>
      <c r="L12109" s="298" t="s">
        <v>15270</v>
      </c>
    </row>
    <row r="12110" spans="1:12" ht="17.100000000000001" customHeight="1">
      <c r="A12110" s="298"/>
      <c r="B12110" s="298"/>
      <c r="C12110" s="298"/>
      <c r="D12110" s="298"/>
      <c r="E12110" s="298"/>
      <c r="F12110" s="298"/>
      <c r="G12110" s="298"/>
      <c r="H12110" s="298"/>
      <c r="I12110" s="298"/>
      <c r="J12110" s="298" t="s">
        <v>13024</v>
      </c>
      <c r="K12110" s="298"/>
      <c r="L12110" s="298" t="s">
        <v>15271</v>
      </c>
    </row>
    <row r="12111" spans="1:12" ht="30" customHeight="1">
      <c r="A12111" s="299"/>
      <c r="B12111" s="299"/>
      <c r="C12111" s="299"/>
      <c r="D12111" s="299"/>
      <c r="E12111" s="299"/>
      <c r="F12111" s="299"/>
      <c r="G12111" s="299"/>
      <c r="H12111" s="299"/>
      <c r="I12111" s="299"/>
      <c r="J12111" s="299"/>
      <c r="K12111" s="299"/>
      <c r="L12111" s="299"/>
    </row>
    <row r="12112" spans="1:12" ht="36" customHeight="1">
      <c r="A12112" s="295" t="s">
        <v>15474</v>
      </c>
      <c r="B12112" s="296" t="s">
        <v>15475</v>
      </c>
      <c r="C12112" s="295" t="s">
        <v>9</v>
      </c>
      <c r="D12112" s="295" t="s">
        <v>2663</v>
      </c>
      <c r="E12112" s="297" t="s">
        <v>20</v>
      </c>
      <c r="F12112" s="296"/>
      <c r="G12112" s="296"/>
      <c r="H12112" s="296"/>
      <c r="I12112" s="296"/>
      <c r="J12112" s="296"/>
      <c r="K12112" s="296"/>
      <c r="L12112" s="296"/>
    </row>
    <row r="12113" spans="1:12">
      <c r="A12113" s="414" t="s">
        <v>12977</v>
      </c>
      <c r="B12113" s="414"/>
      <c r="C12113" s="414"/>
      <c r="D12113" s="414"/>
      <c r="E12113" s="414"/>
      <c r="F12113" s="414"/>
      <c r="G12113" s="414"/>
      <c r="H12113" s="414"/>
      <c r="I12113" s="294"/>
      <c r="J12113" s="294"/>
      <c r="K12113" s="294"/>
      <c r="L12113" s="294"/>
    </row>
    <row r="12114" spans="1:12" ht="17.100000000000001" customHeight="1">
      <c r="A12114" s="294" t="s">
        <v>12978</v>
      </c>
      <c r="B12114" s="298" t="s">
        <v>12979</v>
      </c>
      <c r="C12114" s="294" t="s">
        <v>12980</v>
      </c>
      <c r="D12114" s="294" t="s">
        <v>12981</v>
      </c>
      <c r="E12114" s="299" t="s">
        <v>12982</v>
      </c>
      <c r="F12114" s="413" t="s">
        <v>12983</v>
      </c>
      <c r="G12114" s="413"/>
      <c r="H12114" s="413" t="s">
        <v>12984</v>
      </c>
      <c r="I12114" s="413"/>
      <c r="J12114" s="413" t="s">
        <v>12985</v>
      </c>
      <c r="K12114" s="413"/>
      <c r="L12114" s="413"/>
    </row>
    <row r="12115" spans="1:12" ht="24" customHeight="1">
      <c r="A12115" s="300" t="s">
        <v>12986</v>
      </c>
      <c r="B12115" s="301" t="s">
        <v>13085</v>
      </c>
      <c r="C12115" s="300" t="s">
        <v>9</v>
      </c>
      <c r="D12115" s="300" t="s">
        <v>7909</v>
      </c>
      <c r="E12115" s="302" t="s">
        <v>51</v>
      </c>
      <c r="F12115" s="423" t="s">
        <v>13086</v>
      </c>
      <c r="G12115" s="423"/>
      <c r="H12115" s="423">
        <v>1.2789999999999999E-4</v>
      </c>
      <c r="I12115" s="423"/>
      <c r="J12115" s="424">
        <v>1.3299999999999999E-2</v>
      </c>
      <c r="K12115" s="424"/>
      <c r="L12115" s="424"/>
    </row>
    <row r="12116" spans="1:12" ht="24" customHeight="1">
      <c r="A12116" s="300" t="s">
        <v>12986</v>
      </c>
      <c r="B12116" s="301" t="s">
        <v>13087</v>
      </c>
      <c r="C12116" s="300" t="s">
        <v>9</v>
      </c>
      <c r="D12116" s="300" t="s">
        <v>8873</v>
      </c>
      <c r="E12116" s="302" t="s">
        <v>51</v>
      </c>
      <c r="F12116" s="423" t="s">
        <v>13088</v>
      </c>
      <c r="G12116" s="423"/>
      <c r="H12116" s="423">
        <v>1.2099999999999999E-5</v>
      </c>
      <c r="I12116" s="423"/>
      <c r="J12116" s="424">
        <v>1.0500000000000001E-2</v>
      </c>
      <c r="K12116" s="424"/>
      <c r="L12116" s="424"/>
    </row>
    <row r="12117" spans="1:12" ht="48" customHeight="1">
      <c r="A12117" s="300" t="s">
        <v>12986</v>
      </c>
      <c r="B12117" s="301" t="s">
        <v>13089</v>
      </c>
      <c r="C12117" s="300" t="s">
        <v>9</v>
      </c>
      <c r="D12117" s="300" t="s">
        <v>9227</v>
      </c>
      <c r="E12117" s="302" t="s">
        <v>51</v>
      </c>
      <c r="F12117" s="423" t="s">
        <v>13090</v>
      </c>
      <c r="G12117" s="423"/>
      <c r="H12117" s="423">
        <v>8.6000000000000007E-6</v>
      </c>
      <c r="I12117" s="423"/>
      <c r="J12117" s="424">
        <v>1.15E-2</v>
      </c>
      <c r="K12117" s="424"/>
      <c r="L12117" s="424"/>
    </row>
    <row r="12118" spans="1:12" ht="24" customHeight="1">
      <c r="A12118" s="300" t="s">
        <v>12986</v>
      </c>
      <c r="B12118" s="301" t="s">
        <v>13091</v>
      </c>
      <c r="C12118" s="300" t="s">
        <v>9</v>
      </c>
      <c r="D12118" s="300" t="s">
        <v>9580</v>
      </c>
      <c r="E12118" s="302" t="s">
        <v>51</v>
      </c>
      <c r="F12118" s="423" t="s">
        <v>13092</v>
      </c>
      <c r="G12118" s="423"/>
      <c r="H12118" s="423">
        <v>8.3999999999999992E-6</v>
      </c>
      <c r="I12118" s="423"/>
      <c r="J12118" s="424">
        <v>7.4999999999999997E-3</v>
      </c>
      <c r="K12118" s="424"/>
      <c r="L12118" s="424"/>
    </row>
    <row r="12119" spans="1:12" ht="24" customHeight="1">
      <c r="A12119" s="300" t="s">
        <v>12986</v>
      </c>
      <c r="B12119" s="301" t="s">
        <v>12987</v>
      </c>
      <c r="C12119" s="300" t="s">
        <v>9</v>
      </c>
      <c r="D12119" s="300" t="s">
        <v>9831</v>
      </c>
      <c r="E12119" s="302" t="s">
        <v>12988</v>
      </c>
      <c r="F12119" s="423" t="s">
        <v>12989</v>
      </c>
      <c r="G12119" s="423"/>
      <c r="H12119" s="423">
        <v>2.9600999999999998E-3</v>
      </c>
      <c r="I12119" s="423"/>
      <c r="J12119" s="424">
        <v>0.03</v>
      </c>
      <c r="K12119" s="424"/>
      <c r="L12119" s="424"/>
    </row>
    <row r="12120" spans="1:12" ht="36" customHeight="1">
      <c r="A12120" s="300" t="s">
        <v>12986</v>
      </c>
      <c r="B12120" s="301" t="s">
        <v>12990</v>
      </c>
      <c r="C12120" s="300" t="s">
        <v>9</v>
      </c>
      <c r="D12120" s="300" t="s">
        <v>11426</v>
      </c>
      <c r="E12120" s="302" t="s">
        <v>51</v>
      </c>
      <c r="F12120" s="423" t="s">
        <v>12991</v>
      </c>
      <c r="G12120" s="423"/>
      <c r="H12120" s="423">
        <v>1.551E-4</v>
      </c>
      <c r="I12120" s="423"/>
      <c r="J12120" s="424">
        <v>2.0500000000000001E-2</v>
      </c>
      <c r="K12120" s="424"/>
      <c r="L12120" s="424"/>
    </row>
    <row r="12121" spans="1:12" ht="17.100000000000001" customHeight="1">
      <c r="A12121" s="298"/>
      <c r="B12121" s="298"/>
      <c r="C12121" s="298"/>
      <c r="D12121" s="298"/>
      <c r="E12121" s="298"/>
      <c r="F12121" s="298"/>
      <c r="G12121" s="298"/>
      <c r="H12121" s="298"/>
      <c r="I12121" s="298"/>
      <c r="J12121" s="298" t="s">
        <v>12992</v>
      </c>
      <c r="K12121" s="298"/>
      <c r="L12121" s="298" t="s">
        <v>12933</v>
      </c>
    </row>
    <row r="12122" spans="1:12">
      <c r="A12122" s="414" t="s">
        <v>12994</v>
      </c>
      <c r="B12122" s="414"/>
      <c r="C12122" s="414"/>
      <c r="D12122" s="414"/>
      <c r="E12122" s="414"/>
      <c r="F12122" s="414"/>
      <c r="G12122" s="414"/>
      <c r="H12122" s="414"/>
      <c r="I12122" s="294"/>
      <c r="J12122" s="294"/>
      <c r="K12122" s="294"/>
      <c r="L12122" s="294"/>
    </row>
    <row r="12123" spans="1:12" ht="17.100000000000001" customHeight="1">
      <c r="A12123" s="294" t="s">
        <v>12978</v>
      </c>
      <c r="B12123" s="298" t="s">
        <v>12979</v>
      </c>
      <c r="C12123" s="294" t="s">
        <v>12980</v>
      </c>
      <c r="D12123" s="294" t="s">
        <v>12981</v>
      </c>
      <c r="E12123" s="299" t="s">
        <v>12982</v>
      </c>
      <c r="F12123" s="413" t="s">
        <v>12983</v>
      </c>
      <c r="G12123" s="413"/>
      <c r="H12123" s="413" t="s">
        <v>12984</v>
      </c>
      <c r="I12123" s="413"/>
      <c r="J12123" s="413" t="s">
        <v>12985</v>
      </c>
      <c r="K12123" s="413"/>
      <c r="L12123" s="413"/>
    </row>
    <row r="12124" spans="1:12" ht="24" customHeight="1">
      <c r="A12124" s="300" t="s">
        <v>12986</v>
      </c>
      <c r="B12124" s="301" t="s">
        <v>13193</v>
      </c>
      <c r="C12124" s="300" t="s">
        <v>9</v>
      </c>
      <c r="D12124" s="300" t="s">
        <v>7200</v>
      </c>
      <c r="E12124" s="302" t="s">
        <v>27</v>
      </c>
      <c r="F12124" s="423" t="s">
        <v>13194</v>
      </c>
      <c r="G12124" s="423"/>
      <c r="H12124" s="423">
        <v>0.1109718</v>
      </c>
      <c r="I12124" s="423"/>
      <c r="J12124" s="424">
        <v>0.56479999999999997</v>
      </c>
      <c r="K12124" s="424"/>
      <c r="L12124" s="424"/>
    </row>
    <row r="12125" spans="1:12" ht="24" customHeight="1">
      <c r="A12125" s="300" t="s">
        <v>12986</v>
      </c>
      <c r="B12125" s="301" t="s">
        <v>13195</v>
      </c>
      <c r="C12125" s="300" t="s">
        <v>9</v>
      </c>
      <c r="D12125" s="300" t="s">
        <v>8821</v>
      </c>
      <c r="E12125" s="302" t="s">
        <v>27</v>
      </c>
      <c r="F12125" s="423" t="s">
        <v>13196</v>
      </c>
      <c r="G12125" s="423"/>
      <c r="H12125" s="423">
        <v>0.1109718</v>
      </c>
      <c r="I12125" s="423"/>
      <c r="J12125" s="424">
        <v>0.79790000000000005</v>
      </c>
      <c r="K12125" s="424"/>
      <c r="L12125" s="424"/>
    </row>
    <row r="12126" spans="1:12" ht="17.100000000000001" customHeight="1">
      <c r="A12126" s="298"/>
      <c r="B12126" s="298"/>
      <c r="C12126" s="298"/>
      <c r="D12126" s="298"/>
      <c r="E12126" s="298"/>
      <c r="F12126" s="298"/>
      <c r="G12126" s="298"/>
      <c r="H12126" s="298"/>
      <c r="I12126" s="298"/>
      <c r="J12126" s="298" t="s">
        <v>12992</v>
      </c>
      <c r="K12126" s="298"/>
      <c r="L12126" s="298" t="s">
        <v>15476</v>
      </c>
    </row>
    <row r="12127" spans="1:12">
      <c r="A12127" s="414" t="s">
        <v>12998</v>
      </c>
      <c r="B12127" s="414"/>
      <c r="C12127" s="414"/>
      <c r="D12127" s="414"/>
      <c r="E12127" s="414"/>
      <c r="F12127" s="414"/>
      <c r="G12127" s="414"/>
      <c r="H12127" s="414"/>
      <c r="I12127" s="294"/>
      <c r="J12127" s="294"/>
      <c r="K12127" s="294"/>
      <c r="L12127" s="294"/>
    </row>
    <row r="12128" spans="1:12" ht="17.100000000000001" customHeight="1">
      <c r="A12128" s="294" t="s">
        <v>12978</v>
      </c>
      <c r="B12128" s="298" t="s">
        <v>12979</v>
      </c>
      <c r="C12128" s="294" t="s">
        <v>12980</v>
      </c>
      <c r="D12128" s="294" t="s">
        <v>12981</v>
      </c>
      <c r="E12128" s="299" t="s">
        <v>12982</v>
      </c>
      <c r="F12128" s="413" t="s">
        <v>12983</v>
      </c>
      <c r="G12128" s="413"/>
      <c r="H12128" s="413" t="s">
        <v>12984</v>
      </c>
      <c r="I12128" s="413"/>
      <c r="J12128" s="413" t="s">
        <v>12985</v>
      </c>
      <c r="K12128" s="413"/>
      <c r="L12128" s="413"/>
    </row>
    <row r="12129" spans="1:12" ht="24" customHeight="1">
      <c r="A12129" s="300" t="s">
        <v>12986</v>
      </c>
      <c r="B12129" s="301" t="s">
        <v>13353</v>
      </c>
      <c r="C12129" s="300" t="s">
        <v>9</v>
      </c>
      <c r="D12129" s="300" t="s">
        <v>9576</v>
      </c>
      <c r="E12129" s="302" t="s">
        <v>51</v>
      </c>
      <c r="F12129" s="423" t="s">
        <v>12914</v>
      </c>
      <c r="G12129" s="423"/>
      <c r="H12129" s="423">
        <v>3.6999999999999998E-2</v>
      </c>
      <c r="I12129" s="423"/>
      <c r="J12129" s="424">
        <v>0.06</v>
      </c>
      <c r="K12129" s="424"/>
      <c r="L12129" s="424"/>
    </row>
    <row r="12130" spans="1:12" ht="24" customHeight="1">
      <c r="A12130" s="300" t="s">
        <v>12986</v>
      </c>
      <c r="B12130" s="301" t="s">
        <v>13356</v>
      </c>
      <c r="C12130" s="300" t="s">
        <v>9</v>
      </c>
      <c r="D12130" s="300" t="s">
        <v>6964</v>
      </c>
      <c r="E12130" s="302" t="s">
        <v>51</v>
      </c>
      <c r="F12130" s="423" t="s">
        <v>13357</v>
      </c>
      <c r="G12130" s="423"/>
      <c r="H12130" s="423">
        <v>8.0000000000000002E-3</v>
      </c>
      <c r="I12130" s="423"/>
      <c r="J12130" s="424">
        <v>0.39</v>
      </c>
      <c r="K12130" s="424"/>
      <c r="L12130" s="424"/>
    </row>
    <row r="12131" spans="1:12" ht="24" customHeight="1">
      <c r="A12131" s="300" t="s">
        <v>12986</v>
      </c>
      <c r="B12131" s="301" t="s">
        <v>13358</v>
      </c>
      <c r="C12131" s="300" t="s">
        <v>9</v>
      </c>
      <c r="D12131" s="300" t="s">
        <v>10886</v>
      </c>
      <c r="E12131" s="302" t="s">
        <v>51</v>
      </c>
      <c r="F12131" s="423" t="s">
        <v>13359</v>
      </c>
      <c r="G12131" s="423"/>
      <c r="H12131" s="423">
        <v>1.24E-2</v>
      </c>
      <c r="I12131" s="423"/>
      <c r="J12131" s="424">
        <v>0.53</v>
      </c>
      <c r="K12131" s="424"/>
      <c r="L12131" s="424"/>
    </row>
    <row r="12132" spans="1:12" ht="24" customHeight="1">
      <c r="A12132" s="300" t="s">
        <v>12986</v>
      </c>
      <c r="B12132" s="301" t="s">
        <v>15477</v>
      </c>
      <c r="C12132" s="300" t="s">
        <v>9</v>
      </c>
      <c r="D12132" s="300" t="s">
        <v>11714</v>
      </c>
      <c r="E12132" s="302" t="s">
        <v>20</v>
      </c>
      <c r="F12132" s="423" t="s">
        <v>15478</v>
      </c>
      <c r="G12132" s="423"/>
      <c r="H12132" s="423">
        <v>1.05</v>
      </c>
      <c r="I12132" s="423"/>
      <c r="J12132" s="424">
        <v>7.73</v>
      </c>
      <c r="K12132" s="424"/>
      <c r="L12132" s="424"/>
    </row>
    <row r="12133" spans="1:12" ht="24" customHeight="1">
      <c r="A12133" s="300" t="s">
        <v>12986</v>
      </c>
      <c r="B12133" s="301" t="s">
        <v>13099</v>
      </c>
      <c r="C12133" s="300" t="s">
        <v>9</v>
      </c>
      <c r="D12133" s="300" t="s">
        <v>7224</v>
      </c>
      <c r="E12133" s="302" t="s">
        <v>51</v>
      </c>
      <c r="F12133" s="423" t="s">
        <v>13100</v>
      </c>
      <c r="G12133" s="423"/>
      <c r="H12133" s="423">
        <v>1.5108999999999999E-3</v>
      </c>
      <c r="I12133" s="423"/>
      <c r="J12133" s="424">
        <v>1.3899999999999999E-2</v>
      </c>
      <c r="K12133" s="424"/>
      <c r="L12133" s="424"/>
    </row>
    <row r="12134" spans="1:12" ht="24" customHeight="1">
      <c r="A12134" s="300" t="s">
        <v>12986</v>
      </c>
      <c r="B12134" s="301" t="s">
        <v>13101</v>
      </c>
      <c r="C12134" s="300" t="s">
        <v>9</v>
      </c>
      <c r="D12134" s="300" t="s">
        <v>7359</v>
      </c>
      <c r="E12134" s="302" t="s">
        <v>51</v>
      </c>
      <c r="F12134" s="423" t="s">
        <v>13102</v>
      </c>
      <c r="G12134" s="423"/>
      <c r="H12134" s="423">
        <v>4.88E-5</v>
      </c>
      <c r="I12134" s="423"/>
      <c r="J12134" s="424">
        <v>6.3E-3</v>
      </c>
      <c r="K12134" s="424"/>
      <c r="L12134" s="424"/>
    </row>
    <row r="12135" spans="1:12" ht="24" customHeight="1">
      <c r="A12135" s="300" t="s">
        <v>12986</v>
      </c>
      <c r="B12135" s="301" t="s">
        <v>13103</v>
      </c>
      <c r="C12135" s="300" t="s">
        <v>9</v>
      </c>
      <c r="D12135" s="300" t="s">
        <v>8851</v>
      </c>
      <c r="E12135" s="302" t="s">
        <v>51</v>
      </c>
      <c r="F12135" s="423" t="s">
        <v>13104</v>
      </c>
      <c r="G12135" s="423"/>
      <c r="H12135" s="423">
        <v>3.8999999999999999E-5</v>
      </c>
      <c r="I12135" s="423"/>
      <c r="J12135" s="424">
        <v>7.6E-3</v>
      </c>
      <c r="K12135" s="424"/>
      <c r="L12135" s="424"/>
    </row>
    <row r="12136" spans="1:12" ht="24" customHeight="1">
      <c r="A12136" s="300" t="s">
        <v>12986</v>
      </c>
      <c r="B12136" s="301" t="s">
        <v>13105</v>
      </c>
      <c r="C12136" s="300" t="s">
        <v>9</v>
      </c>
      <c r="D12136" s="300" t="s">
        <v>8852</v>
      </c>
      <c r="E12136" s="302" t="s">
        <v>51</v>
      </c>
      <c r="F12136" s="423" t="s">
        <v>13106</v>
      </c>
      <c r="G12136" s="423"/>
      <c r="H12136" s="423">
        <v>8.3999999999999992E-6</v>
      </c>
      <c r="I12136" s="423"/>
      <c r="J12136" s="424">
        <v>4.5999999999999999E-3</v>
      </c>
      <c r="K12136" s="424"/>
      <c r="L12136" s="424"/>
    </row>
    <row r="12137" spans="1:12" ht="24" customHeight="1">
      <c r="A12137" s="300" t="s">
        <v>12986</v>
      </c>
      <c r="B12137" s="301" t="s">
        <v>13107</v>
      </c>
      <c r="C12137" s="300" t="s">
        <v>9</v>
      </c>
      <c r="D12137" s="300" t="s">
        <v>9000</v>
      </c>
      <c r="E12137" s="302" t="s">
        <v>51</v>
      </c>
      <c r="F12137" s="423" t="s">
        <v>13108</v>
      </c>
      <c r="G12137" s="423"/>
      <c r="H12137" s="423">
        <v>1.7197E-3</v>
      </c>
      <c r="I12137" s="423"/>
      <c r="J12137" s="424">
        <v>1.1599999999999999E-2</v>
      </c>
      <c r="K12137" s="424"/>
      <c r="L12137" s="424"/>
    </row>
    <row r="12138" spans="1:12" ht="24" customHeight="1">
      <c r="A12138" s="300" t="s">
        <v>12986</v>
      </c>
      <c r="B12138" s="301" t="s">
        <v>13109</v>
      </c>
      <c r="C12138" s="300" t="s">
        <v>9</v>
      </c>
      <c r="D12138" s="300" t="s">
        <v>9574</v>
      </c>
      <c r="E12138" s="302" t="s">
        <v>51</v>
      </c>
      <c r="F12138" s="423" t="s">
        <v>13110</v>
      </c>
      <c r="G12138" s="423"/>
      <c r="H12138" s="423">
        <v>5.4529999999999997E-4</v>
      </c>
      <c r="I12138" s="423"/>
      <c r="J12138" s="424">
        <v>4.7999999999999996E-3</v>
      </c>
      <c r="K12138" s="424"/>
      <c r="L12138" s="424"/>
    </row>
    <row r="12139" spans="1:12" ht="24" customHeight="1">
      <c r="A12139" s="300" t="s">
        <v>12986</v>
      </c>
      <c r="B12139" s="301" t="s">
        <v>13111</v>
      </c>
      <c r="C12139" s="300" t="s">
        <v>9</v>
      </c>
      <c r="D12139" s="300" t="s">
        <v>10714</v>
      </c>
      <c r="E12139" s="302" t="s">
        <v>93</v>
      </c>
      <c r="F12139" s="423" t="s">
        <v>13112</v>
      </c>
      <c r="G12139" s="423"/>
      <c r="H12139" s="423">
        <v>2.8650000000000003E-4</v>
      </c>
      <c r="I12139" s="423"/>
      <c r="J12139" s="424">
        <v>4.4000000000000003E-3</v>
      </c>
      <c r="K12139" s="424"/>
      <c r="L12139" s="424"/>
    </row>
    <row r="12140" spans="1:12" ht="24" customHeight="1">
      <c r="A12140" s="300" t="s">
        <v>12986</v>
      </c>
      <c r="B12140" s="301" t="s">
        <v>13113</v>
      </c>
      <c r="C12140" s="300" t="s">
        <v>9</v>
      </c>
      <c r="D12140" s="300" t="s">
        <v>10809</v>
      </c>
      <c r="E12140" s="302" t="s">
        <v>51</v>
      </c>
      <c r="F12140" s="423" t="s">
        <v>13114</v>
      </c>
      <c r="G12140" s="423"/>
      <c r="H12140" s="423">
        <v>2.8650000000000003E-4</v>
      </c>
      <c r="I12140" s="423"/>
      <c r="J12140" s="424">
        <v>3.3999999999999998E-3</v>
      </c>
      <c r="K12140" s="424"/>
      <c r="L12140" s="424"/>
    </row>
    <row r="12141" spans="1:12" ht="24" customHeight="1">
      <c r="A12141" s="300" t="s">
        <v>12986</v>
      </c>
      <c r="B12141" s="301" t="s">
        <v>13115</v>
      </c>
      <c r="C12141" s="300" t="s">
        <v>9</v>
      </c>
      <c r="D12141" s="300" t="s">
        <v>10810</v>
      </c>
      <c r="E12141" s="302" t="s">
        <v>51</v>
      </c>
      <c r="F12141" s="423" t="s">
        <v>13116</v>
      </c>
      <c r="G12141" s="423"/>
      <c r="H12141" s="423">
        <v>2.8650000000000003E-4</v>
      </c>
      <c r="I12141" s="423"/>
      <c r="J12141" s="424">
        <v>7.6E-3</v>
      </c>
      <c r="K12141" s="424"/>
      <c r="L12141" s="424"/>
    </row>
    <row r="12142" spans="1:12" ht="24" customHeight="1">
      <c r="A12142" s="300" t="s">
        <v>12986</v>
      </c>
      <c r="B12142" s="301" t="s">
        <v>13117</v>
      </c>
      <c r="C12142" s="300" t="s">
        <v>9</v>
      </c>
      <c r="D12142" s="300" t="s">
        <v>10837</v>
      </c>
      <c r="E12142" s="302" t="s">
        <v>51</v>
      </c>
      <c r="F12142" s="423" t="s">
        <v>13118</v>
      </c>
      <c r="G12142" s="423"/>
      <c r="H12142" s="423">
        <v>9.7999999999999993E-6</v>
      </c>
      <c r="I12142" s="423"/>
      <c r="J12142" s="424">
        <v>4.4000000000000003E-3</v>
      </c>
      <c r="K12142" s="424"/>
      <c r="L12142" s="424"/>
    </row>
    <row r="12143" spans="1:12" ht="24" customHeight="1">
      <c r="A12143" s="300" t="s">
        <v>12986</v>
      </c>
      <c r="B12143" s="301" t="s">
        <v>13003</v>
      </c>
      <c r="C12143" s="300" t="s">
        <v>9</v>
      </c>
      <c r="D12143" s="300" t="s">
        <v>7216</v>
      </c>
      <c r="E12143" s="302" t="s">
        <v>51</v>
      </c>
      <c r="F12143" s="423" t="s">
        <v>13004</v>
      </c>
      <c r="G12143" s="423"/>
      <c r="H12143" s="423">
        <v>5.7410000000000002E-4</v>
      </c>
      <c r="I12143" s="423"/>
      <c r="J12143" s="424">
        <v>1.9199999999999998E-2</v>
      </c>
      <c r="K12143" s="424"/>
      <c r="L12143" s="424"/>
    </row>
    <row r="12144" spans="1:12" ht="24" customHeight="1">
      <c r="A12144" s="300" t="s">
        <v>12986</v>
      </c>
      <c r="B12144" s="301" t="s">
        <v>13005</v>
      </c>
      <c r="C12144" s="300" t="s">
        <v>9</v>
      </c>
      <c r="D12144" s="300" t="s">
        <v>7393</v>
      </c>
      <c r="E12144" s="302" t="s">
        <v>12988</v>
      </c>
      <c r="F12144" s="423" t="s">
        <v>13006</v>
      </c>
      <c r="G12144" s="423"/>
      <c r="H12144" s="423">
        <v>3.4529999999999999E-4</v>
      </c>
      <c r="I12144" s="423"/>
      <c r="J12144" s="424">
        <v>1.8599999999999998E-2</v>
      </c>
      <c r="K12144" s="424"/>
      <c r="L12144" s="424"/>
    </row>
    <row r="12145" spans="1:12" ht="24" customHeight="1">
      <c r="A12145" s="300" t="s">
        <v>12986</v>
      </c>
      <c r="B12145" s="301" t="s">
        <v>13007</v>
      </c>
      <c r="C12145" s="300" t="s">
        <v>9</v>
      </c>
      <c r="D12145" s="300" t="s">
        <v>10619</v>
      </c>
      <c r="E12145" s="302" t="s">
        <v>51</v>
      </c>
      <c r="F12145" s="423" t="s">
        <v>13008</v>
      </c>
      <c r="G12145" s="423"/>
      <c r="H12145" s="423">
        <v>2.6790000000000001E-4</v>
      </c>
      <c r="I12145" s="423"/>
      <c r="J12145" s="424">
        <v>5.1200000000000002E-2</v>
      </c>
      <c r="K12145" s="424"/>
      <c r="L12145" s="424"/>
    </row>
    <row r="12146" spans="1:12" ht="24" customHeight="1">
      <c r="A12146" s="300" t="s">
        <v>12986</v>
      </c>
      <c r="B12146" s="301" t="s">
        <v>13009</v>
      </c>
      <c r="C12146" s="300" t="s">
        <v>9</v>
      </c>
      <c r="D12146" s="300" t="s">
        <v>10769</v>
      </c>
      <c r="E12146" s="302" t="s">
        <v>51</v>
      </c>
      <c r="F12146" s="423" t="s">
        <v>13010</v>
      </c>
      <c r="G12146" s="423"/>
      <c r="H12146" s="423">
        <v>2.4081000000000002E-2</v>
      </c>
      <c r="I12146" s="423"/>
      <c r="J12146" s="424">
        <v>3.0300000000000001E-2</v>
      </c>
      <c r="K12146" s="424"/>
      <c r="L12146" s="424"/>
    </row>
    <row r="12147" spans="1:12" ht="24" customHeight="1">
      <c r="A12147" s="300" t="s">
        <v>12986</v>
      </c>
      <c r="B12147" s="301" t="s">
        <v>13011</v>
      </c>
      <c r="C12147" s="300" t="s">
        <v>9</v>
      </c>
      <c r="D12147" s="300" t="s">
        <v>10929</v>
      </c>
      <c r="E12147" s="302" t="s">
        <v>51</v>
      </c>
      <c r="F12147" s="423" t="s">
        <v>13012</v>
      </c>
      <c r="G12147" s="423"/>
      <c r="H12147" s="423">
        <v>2.321E-4</v>
      </c>
      <c r="I12147" s="423"/>
      <c r="J12147" s="424">
        <v>3.49E-2</v>
      </c>
      <c r="K12147" s="424"/>
      <c r="L12147" s="424"/>
    </row>
    <row r="12148" spans="1:12" ht="17.100000000000001" customHeight="1">
      <c r="A12148" s="298"/>
      <c r="B12148" s="298"/>
      <c r="C12148" s="298"/>
      <c r="D12148" s="298"/>
      <c r="E12148" s="298"/>
      <c r="F12148" s="298"/>
      <c r="G12148" s="298"/>
      <c r="H12148" s="298"/>
      <c r="I12148" s="298"/>
      <c r="J12148" s="298" t="s">
        <v>12992</v>
      </c>
      <c r="K12148" s="298"/>
      <c r="L12148" s="298" t="s">
        <v>15479</v>
      </c>
    </row>
    <row r="12149" spans="1:12">
      <c r="A12149" s="414" t="s">
        <v>13056</v>
      </c>
      <c r="B12149" s="414"/>
      <c r="C12149" s="414"/>
      <c r="D12149" s="414"/>
      <c r="E12149" s="414"/>
      <c r="F12149" s="414"/>
      <c r="G12149" s="414"/>
      <c r="H12149" s="414"/>
      <c r="I12149" s="294"/>
      <c r="J12149" s="294"/>
      <c r="K12149" s="294"/>
      <c r="L12149" s="294"/>
    </row>
    <row r="12150" spans="1:12" ht="17.100000000000001" customHeight="1">
      <c r="A12150" s="294" t="s">
        <v>12978</v>
      </c>
      <c r="B12150" s="298" t="s">
        <v>12979</v>
      </c>
      <c r="C12150" s="294" t="s">
        <v>12980</v>
      </c>
      <c r="D12150" s="294" t="s">
        <v>12981</v>
      </c>
      <c r="E12150" s="299" t="s">
        <v>12982</v>
      </c>
      <c r="F12150" s="413" t="s">
        <v>12983</v>
      </c>
      <c r="G12150" s="413"/>
      <c r="H12150" s="413" t="s">
        <v>12984</v>
      </c>
      <c r="I12150" s="413"/>
      <c r="J12150" s="413" t="s">
        <v>12985</v>
      </c>
      <c r="K12150" s="413"/>
      <c r="L12150" s="413"/>
    </row>
    <row r="12151" spans="1:12" ht="24" customHeight="1">
      <c r="A12151" s="300" t="s">
        <v>12986</v>
      </c>
      <c r="B12151" s="301" t="s">
        <v>13057</v>
      </c>
      <c r="C12151" s="300" t="s">
        <v>9</v>
      </c>
      <c r="D12151" s="300" t="s">
        <v>12549</v>
      </c>
      <c r="E12151" s="302" t="s">
        <v>27</v>
      </c>
      <c r="F12151" s="423" t="s">
        <v>12948</v>
      </c>
      <c r="G12151" s="423"/>
      <c r="H12151" s="423">
        <v>0.2154499</v>
      </c>
      <c r="I12151" s="423"/>
      <c r="J12151" s="424">
        <v>0.14000000000000001</v>
      </c>
      <c r="K12151" s="424"/>
      <c r="L12151" s="424"/>
    </row>
    <row r="12152" spans="1:12" ht="17.100000000000001" customHeight="1">
      <c r="A12152" s="298"/>
      <c r="B12152" s="298"/>
      <c r="C12152" s="298"/>
      <c r="D12152" s="298"/>
      <c r="E12152" s="298"/>
      <c r="F12152" s="298"/>
      <c r="G12152" s="298"/>
      <c r="H12152" s="298"/>
      <c r="I12152" s="298"/>
      <c r="J12152" s="298" t="s">
        <v>12992</v>
      </c>
      <c r="K12152" s="298"/>
      <c r="L12152" s="298" t="s">
        <v>12956</v>
      </c>
    </row>
    <row r="12153" spans="1:12">
      <c r="A12153" s="414" t="s">
        <v>13058</v>
      </c>
      <c r="B12153" s="414"/>
      <c r="C12153" s="414"/>
      <c r="D12153" s="414"/>
      <c r="E12153" s="414"/>
      <c r="F12153" s="414"/>
      <c r="G12153" s="414"/>
      <c r="H12153" s="414"/>
      <c r="I12153" s="294"/>
      <c r="J12153" s="294"/>
      <c r="K12153" s="294"/>
      <c r="L12153" s="294"/>
    </row>
    <row r="12154" spans="1:12" ht="17.100000000000001" customHeight="1">
      <c r="A12154" s="294" t="s">
        <v>12978</v>
      </c>
      <c r="B12154" s="298" t="s">
        <v>12979</v>
      </c>
      <c r="C12154" s="294" t="s">
        <v>12980</v>
      </c>
      <c r="D12154" s="294" t="s">
        <v>12981</v>
      </c>
      <c r="E12154" s="299" t="s">
        <v>12982</v>
      </c>
      <c r="F12154" s="413" t="s">
        <v>12983</v>
      </c>
      <c r="G12154" s="413"/>
      <c r="H12154" s="413" t="s">
        <v>12984</v>
      </c>
      <c r="I12154" s="413"/>
      <c r="J12154" s="413" t="s">
        <v>12985</v>
      </c>
      <c r="K12154" s="413"/>
      <c r="L12154" s="413"/>
    </row>
    <row r="12155" spans="1:12" ht="24" customHeight="1">
      <c r="A12155" s="300" t="s">
        <v>12986</v>
      </c>
      <c r="B12155" s="301" t="s">
        <v>13059</v>
      </c>
      <c r="C12155" s="300" t="s">
        <v>9</v>
      </c>
      <c r="D12155" s="300" t="s">
        <v>12535</v>
      </c>
      <c r="E12155" s="302" t="s">
        <v>27</v>
      </c>
      <c r="F12155" s="423" t="s">
        <v>12936</v>
      </c>
      <c r="G12155" s="423"/>
      <c r="H12155" s="423">
        <v>0.2154499</v>
      </c>
      <c r="I12155" s="423"/>
      <c r="J12155" s="424">
        <v>1.0800000000000001E-2</v>
      </c>
      <c r="K12155" s="424"/>
      <c r="L12155" s="424"/>
    </row>
    <row r="12156" spans="1:12" ht="17.100000000000001" customHeight="1">
      <c r="A12156" s="298"/>
      <c r="B12156" s="298"/>
      <c r="C12156" s="298"/>
      <c r="D12156" s="298"/>
      <c r="E12156" s="298"/>
      <c r="F12156" s="298"/>
      <c r="G12156" s="298"/>
      <c r="H12156" s="298"/>
      <c r="I12156" s="298"/>
      <c r="J12156" s="298" t="s">
        <v>12992</v>
      </c>
      <c r="K12156" s="298"/>
      <c r="L12156" s="298" t="s">
        <v>12904</v>
      </c>
    </row>
    <row r="12157" spans="1:12">
      <c r="A12157" s="414" t="s">
        <v>13060</v>
      </c>
      <c r="B12157" s="414"/>
      <c r="C12157" s="414"/>
      <c r="D12157" s="414"/>
      <c r="E12157" s="414"/>
      <c r="F12157" s="414"/>
      <c r="G12157" s="414"/>
      <c r="H12157" s="414"/>
      <c r="I12157" s="294"/>
      <c r="J12157" s="294"/>
      <c r="K12157" s="294"/>
      <c r="L12157" s="294"/>
    </row>
    <row r="12158" spans="1:12" ht="17.100000000000001" customHeight="1">
      <c r="A12158" s="294" t="s">
        <v>12978</v>
      </c>
      <c r="B12158" s="298" t="s">
        <v>12979</v>
      </c>
      <c r="C12158" s="294" t="s">
        <v>12980</v>
      </c>
      <c r="D12158" s="294" t="s">
        <v>12981</v>
      </c>
      <c r="E12158" s="299" t="s">
        <v>12982</v>
      </c>
      <c r="F12158" s="413" t="s">
        <v>12983</v>
      </c>
      <c r="G12158" s="413"/>
      <c r="H12158" s="413" t="s">
        <v>12984</v>
      </c>
      <c r="I12158" s="413"/>
      <c r="J12158" s="413" t="s">
        <v>12985</v>
      </c>
      <c r="K12158" s="413"/>
      <c r="L12158" s="413"/>
    </row>
    <row r="12159" spans="1:12" ht="24" customHeight="1">
      <c r="A12159" s="300" t="s">
        <v>12986</v>
      </c>
      <c r="B12159" s="301" t="s">
        <v>13061</v>
      </c>
      <c r="C12159" s="300" t="s">
        <v>9</v>
      </c>
      <c r="D12159" s="300" t="s">
        <v>12522</v>
      </c>
      <c r="E12159" s="302" t="s">
        <v>27</v>
      </c>
      <c r="F12159" s="423" t="s">
        <v>12964</v>
      </c>
      <c r="G12159" s="423"/>
      <c r="H12159" s="423">
        <v>0.2154499</v>
      </c>
      <c r="I12159" s="423"/>
      <c r="J12159" s="424">
        <v>0.54510000000000003</v>
      </c>
      <c r="K12159" s="424"/>
      <c r="L12159" s="424"/>
    </row>
    <row r="12160" spans="1:12" ht="24" customHeight="1">
      <c r="A12160" s="300" t="s">
        <v>12986</v>
      </c>
      <c r="B12160" s="301" t="s">
        <v>13062</v>
      </c>
      <c r="C12160" s="300" t="s">
        <v>9</v>
      </c>
      <c r="D12160" s="300" t="s">
        <v>12527</v>
      </c>
      <c r="E12160" s="302" t="s">
        <v>27</v>
      </c>
      <c r="F12160" s="423" t="s">
        <v>13063</v>
      </c>
      <c r="G12160" s="423"/>
      <c r="H12160" s="423">
        <v>0.2154499</v>
      </c>
      <c r="I12160" s="423"/>
      <c r="J12160" s="424">
        <v>7.3300000000000004E-2</v>
      </c>
      <c r="K12160" s="424"/>
      <c r="L12160" s="424"/>
    </row>
    <row r="12161" spans="1:12" ht="17.100000000000001" customHeight="1">
      <c r="A12161" s="298"/>
      <c r="B12161" s="298"/>
      <c r="C12161" s="298"/>
      <c r="D12161" s="298"/>
      <c r="E12161" s="298"/>
      <c r="F12161" s="298"/>
      <c r="G12161" s="298"/>
      <c r="H12161" s="298"/>
      <c r="I12161" s="298"/>
      <c r="J12161" s="298" t="s">
        <v>12992</v>
      </c>
      <c r="K12161" s="298"/>
      <c r="L12161" s="298" t="s">
        <v>13874</v>
      </c>
    </row>
    <row r="12162" spans="1:12" ht="17.100000000000001" customHeight="1">
      <c r="A12162" s="294" t="s">
        <v>13014</v>
      </c>
      <c r="B12162" s="294"/>
      <c r="C12162" s="294"/>
      <c r="D12162" s="294"/>
      <c r="E12162" s="294"/>
      <c r="F12162" s="294"/>
      <c r="G12162" s="294"/>
      <c r="H12162" s="294"/>
      <c r="I12162" s="294"/>
      <c r="J12162" s="294"/>
      <c r="K12162" s="294"/>
      <c r="L12162" s="294"/>
    </row>
    <row r="12163" spans="1:12" ht="17.100000000000001" customHeight="1">
      <c r="A12163" s="298"/>
      <c r="B12163" s="298"/>
      <c r="C12163" s="298"/>
      <c r="D12163" s="298"/>
      <c r="E12163" s="298"/>
      <c r="F12163" s="298"/>
      <c r="G12163" s="298"/>
      <c r="H12163" s="298"/>
      <c r="I12163" s="298"/>
      <c r="J12163" s="298" t="s">
        <v>13015</v>
      </c>
      <c r="K12163" s="298"/>
      <c r="L12163" s="298" t="s">
        <v>15480</v>
      </c>
    </row>
    <row r="12164" spans="1:12" ht="17.100000000000001" customHeight="1">
      <c r="A12164" s="298"/>
      <c r="B12164" s="298"/>
      <c r="C12164" s="298"/>
      <c r="D12164" s="298"/>
      <c r="E12164" s="298"/>
      <c r="F12164" s="298"/>
      <c r="G12164" s="298"/>
      <c r="H12164" s="298"/>
      <c r="I12164" s="298"/>
      <c r="J12164" s="298" t="s">
        <v>13017</v>
      </c>
      <c r="K12164" s="298" t="s">
        <v>13018</v>
      </c>
      <c r="L12164" s="298" t="s">
        <v>15421</v>
      </c>
    </row>
    <row r="12165" spans="1:12" ht="17.100000000000001" customHeight="1">
      <c r="A12165" s="298"/>
      <c r="B12165" s="298"/>
      <c r="C12165" s="298"/>
      <c r="D12165" s="298"/>
      <c r="E12165" s="298"/>
      <c r="F12165" s="298"/>
      <c r="G12165" s="298"/>
      <c r="H12165" s="298"/>
      <c r="I12165" s="298"/>
      <c r="J12165" s="298" t="s">
        <v>13020</v>
      </c>
      <c r="K12165" s="298"/>
      <c r="L12165" s="298" t="s">
        <v>15481</v>
      </c>
    </row>
    <row r="12166" spans="1:12" ht="17.100000000000001" customHeight="1">
      <c r="A12166" s="298"/>
      <c r="B12166" s="298"/>
      <c r="C12166" s="298"/>
      <c r="D12166" s="298"/>
      <c r="E12166" s="298"/>
      <c r="F12166" s="298"/>
      <c r="G12166" s="298"/>
      <c r="H12166" s="298"/>
      <c r="I12166" s="298"/>
      <c r="J12166" s="298" t="s">
        <v>13022</v>
      </c>
      <c r="K12166" s="298" t="s">
        <v>12974</v>
      </c>
      <c r="L12166" s="298" t="s">
        <v>15482</v>
      </c>
    </row>
    <row r="12167" spans="1:12" ht="17.100000000000001" customHeight="1">
      <c r="A12167" s="298"/>
      <c r="B12167" s="298"/>
      <c r="C12167" s="298"/>
      <c r="D12167" s="298"/>
      <c r="E12167" s="298"/>
      <c r="F12167" s="298"/>
      <c r="G12167" s="298"/>
      <c r="H12167" s="298"/>
      <c r="I12167" s="298"/>
      <c r="J12167" s="298" t="s">
        <v>13024</v>
      </c>
      <c r="K12167" s="298"/>
      <c r="L12167" s="298" t="s">
        <v>15483</v>
      </c>
    </row>
    <row r="12168" spans="1:12" ht="30" customHeight="1">
      <c r="A12168" s="299"/>
      <c r="B12168" s="299"/>
      <c r="C12168" s="299"/>
      <c r="D12168" s="299"/>
      <c r="E12168" s="299"/>
      <c r="F12168" s="299"/>
      <c r="G12168" s="299"/>
      <c r="H12168" s="299"/>
      <c r="I12168" s="299"/>
      <c r="J12168" s="299"/>
      <c r="K12168" s="299"/>
      <c r="L12168" s="299"/>
    </row>
    <row r="12169" spans="1:12" ht="36" customHeight="1">
      <c r="A12169" s="295" t="s">
        <v>15484</v>
      </c>
      <c r="B12169" s="296" t="s">
        <v>15485</v>
      </c>
      <c r="C12169" s="295" t="s">
        <v>9</v>
      </c>
      <c r="D12169" s="295" t="s">
        <v>2689</v>
      </c>
      <c r="E12169" s="297" t="s">
        <v>51</v>
      </c>
      <c r="F12169" s="296"/>
      <c r="G12169" s="296"/>
      <c r="H12169" s="296"/>
      <c r="I12169" s="296"/>
      <c r="J12169" s="296"/>
      <c r="K12169" s="296"/>
      <c r="L12169" s="296"/>
    </row>
    <row r="12170" spans="1:12">
      <c r="A12170" s="414" t="s">
        <v>12977</v>
      </c>
      <c r="B12170" s="414"/>
      <c r="C12170" s="414"/>
      <c r="D12170" s="414"/>
      <c r="E12170" s="414"/>
      <c r="F12170" s="414"/>
      <c r="G12170" s="414"/>
      <c r="H12170" s="414"/>
      <c r="I12170" s="294"/>
      <c r="J12170" s="294"/>
      <c r="K12170" s="294"/>
      <c r="L12170" s="294"/>
    </row>
    <row r="12171" spans="1:12" ht="17.100000000000001" customHeight="1">
      <c r="A12171" s="294" t="s">
        <v>12978</v>
      </c>
      <c r="B12171" s="298" t="s">
        <v>12979</v>
      </c>
      <c r="C12171" s="294" t="s">
        <v>12980</v>
      </c>
      <c r="D12171" s="294" t="s">
        <v>12981</v>
      </c>
      <c r="E12171" s="299" t="s">
        <v>12982</v>
      </c>
      <c r="F12171" s="413" t="s">
        <v>12983</v>
      </c>
      <c r="G12171" s="413"/>
      <c r="H12171" s="413" t="s">
        <v>12984</v>
      </c>
      <c r="I12171" s="413"/>
      <c r="J12171" s="413" t="s">
        <v>12985</v>
      </c>
      <c r="K12171" s="413"/>
      <c r="L12171" s="413"/>
    </row>
    <row r="12172" spans="1:12" ht="24" customHeight="1">
      <c r="A12172" s="300" t="s">
        <v>12986</v>
      </c>
      <c r="B12172" s="301" t="s">
        <v>13085</v>
      </c>
      <c r="C12172" s="300" t="s">
        <v>9</v>
      </c>
      <c r="D12172" s="300" t="s">
        <v>7909</v>
      </c>
      <c r="E12172" s="302" t="s">
        <v>51</v>
      </c>
      <c r="F12172" s="423" t="s">
        <v>13086</v>
      </c>
      <c r="G12172" s="423"/>
      <c r="H12172" s="423">
        <v>6.9999999999999994E-5</v>
      </c>
      <c r="I12172" s="423"/>
      <c r="J12172" s="424">
        <v>7.3000000000000001E-3</v>
      </c>
      <c r="K12172" s="424"/>
      <c r="L12172" s="424"/>
    </row>
    <row r="12173" spans="1:12" ht="24" customHeight="1">
      <c r="A12173" s="300" t="s">
        <v>12986</v>
      </c>
      <c r="B12173" s="301" t="s">
        <v>13087</v>
      </c>
      <c r="C12173" s="300" t="s">
        <v>9</v>
      </c>
      <c r="D12173" s="300" t="s">
        <v>8873</v>
      </c>
      <c r="E12173" s="302" t="s">
        <v>51</v>
      </c>
      <c r="F12173" s="423" t="s">
        <v>13088</v>
      </c>
      <c r="G12173" s="423"/>
      <c r="H12173" s="423">
        <v>6.7000000000000002E-6</v>
      </c>
      <c r="I12173" s="423"/>
      <c r="J12173" s="424">
        <v>5.7999999999999996E-3</v>
      </c>
      <c r="K12173" s="424"/>
      <c r="L12173" s="424"/>
    </row>
    <row r="12174" spans="1:12" ht="48" customHeight="1">
      <c r="A12174" s="300" t="s">
        <v>12986</v>
      </c>
      <c r="B12174" s="301" t="s">
        <v>13089</v>
      </c>
      <c r="C12174" s="300" t="s">
        <v>9</v>
      </c>
      <c r="D12174" s="300" t="s">
        <v>9227</v>
      </c>
      <c r="E12174" s="302" t="s">
        <v>51</v>
      </c>
      <c r="F12174" s="423" t="s">
        <v>13090</v>
      </c>
      <c r="G12174" s="423"/>
      <c r="H12174" s="423">
        <v>4.6999999999999999E-6</v>
      </c>
      <c r="I12174" s="423"/>
      <c r="J12174" s="424">
        <v>6.3E-3</v>
      </c>
      <c r="K12174" s="424"/>
      <c r="L12174" s="424"/>
    </row>
    <row r="12175" spans="1:12" ht="24" customHeight="1">
      <c r="A12175" s="300" t="s">
        <v>12986</v>
      </c>
      <c r="B12175" s="301" t="s">
        <v>13091</v>
      </c>
      <c r="C12175" s="300" t="s">
        <v>9</v>
      </c>
      <c r="D12175" s="300" t="s">
        <v>9580</v>
      </c>
      <c r="E12175" s="302" t="s">
        <v>51</v>
      </c>
      <c r="F12175" s="423" t="s">
        <v>13092</v>
      </c>
      <c r="G12175" s="423"/>
      <c r="H12175" s="423">
        <v>4.5000000000000001E-6</v>
      </c>
      <c r="I12175" s="423"/>
      <c r="J12175" s="424">
        <v>4.0000000000000001E-3</v>
      </c>
      <c r="K12175" s="424"/>
      <c r="L12175" s="424"/>
    </row>
    <row r="12176" spans="1:12" ht="24" customHeight="1">
      <c r="A12176" s="300" t="s">
        <v>12986</v>
      </c>
      <c r="B12176" s="301" t="s">
        <v>12987</v>
      </c>
      <c r="C12176" s="300" t="s">
        <v>9</v>
      </c>
      <c r="D12176" s="300" t="s">
        <v>9831</v>
      </c>
      <c r="E12176" s="302" t="s">
        <v>12988</v>
      </c>
      <c r="F12176" s="423" t="s">
        <v>12989</v>
      </c>
      <c r="G12176" s="423"/>
      <c r="H12176" s="423">
        <v>1.6211000000000001E-3</v>
      </c>
      <c r="I12176" s="423"/>
      <c r="J12176" s="424">
        <v>1.6400000000000001E-2</v>
      </c>
      <c r="K12176" s="424"/>
      <c r="L12176" s="424"/>
    </row>
    <row r="12177" spans="1:12" ht="36" customHeight="1">
      <c r="A12177" s="300" t="s">
        <v>12986</v>
      </c>
      <c r="B12177" s="301" t="s">
        <v>12990</v>
      </c>
      <c r="C12177" s="300" t="s">
        <v>9</v>
      </c>
      <c r="D12177" s="300" t="s">
        <v>11426</v>
      </c>
      <c r="E12177" s="302" t="s">
        <v>51</v>
      </c>
      <c r="F12177" s="423" t="s">
        <v>12991</v>
      </c>
      <c r="G12177" s="423"/>
      <c r="H12177" s="423">
        <v>8.5000000000000006E-5</v>
      </c>
      <c r="I12177" s="423"/>
      <c r="J12177" s="424">
        <v>1.12E-2</v>
      </c>
      <c r="K12177" s="424"/>
      <c r="L12177" s="424"/>
    </row>
    <row r="12178" spans="1:12" ht="17.100000000000001" customHeight="1">
      <c r="A12178" s="298"/>
      <c r="B12178" s="298"/>
      <c r="C12178" s="298"/>
      <c r="D12178" s="298"/>
      <c r="E12178" s="298"/>
      <c r="F12178" s="298"/>
      <c r="G12178" s="298"/>
      <c r="H12178" s="298"/>
      <c r="I12178" s="298"/>
      <c r="J12178" s="298" t="s">
        <v>12992</v>
      </c>
      <c r="K12178" s="298"/>
      <c r="L12178" s="298" t="s">
        <v>12936</v>
      </c>
    </row>
    <row r="12179" spans="1:12">
      <c r="A12179" s="414" t="s">
        <v>12994</v>
      </c>
      <c r="B12179" s="414"/>
      <c r="C12179" s="414"/>
      <c r="D12179" s="414"/>
      <c r="E12179" s="414"/>
      <c r="F12179" s="414"/>
      <c r="G12179" s="414"/>
      <c r="H12179" s="414"/>
      <c r="I12179" s="294"/>
      <c r="J12179" s="294"/>
      <c r="K12179" s="294"/>
      <c r="L12179" s="294"/>
    </row>
    <row r="12180" spans="1:12" ht="17.100000000000001" customHeight="1">
      <c r="A12180" s="294" t="s">
        <v>12978</v>
      </c>
      <c r="B12180" s="298" t="s">
        <v>12979</v>
      </c>
      <c r="C12180" s="294" t="s">
        <v>12980</v>
      </c>
      <c r="D12180" s="294" t="s">
        <v>12981</v>
      </c>
      <c r="E12180" s="299" t="s">
        <v>12982</v>
      </c>
      <c r="F12180" s="413" t="s">
        <v>12983</v>
      </c>
      <c r="G12180" s="413"/>
      <c r="H12180" s="413" t="s">
        <v>12984</v>
      </c>
      <c r="I12180" s="413"/>
      <c r="J12180" s="413" t="s">
        <v>12985</v>
      </c>
      <c r="K12180" s="413"/>
      <c r="L12180" s="413"/>
    </row>
    <row r="12181" spans="1:12" ht="24" customHeight="1">
      <c r="A12181" s="300" t="s">
        <v>12986</v>
      </c>
      <c r="B12181" s="301" t="s">
        <v>13193</v>
      </c>
      <c r="C12181" s="300" t="s">
        <v>9</v>
      </c>
      <c r="D12181" s="300" t="s">
        <v>7200</v>
      </c>
      <c r="E12181" s="302" t="s">
        <v>27</v>
      </c>
      <c r="F12181" s="423" t="s">
        <v>13194</v>
      </c>
      <c r="G12181" s="423"/>
      <c r="H12181" s="423">
        <v>6.02918E-2</v>
      </c>
      <c r="I12181" s="423"/>
      <c r="J12181" s="424">
        <v>0.30690000000000001</v>
      </c>
      <c r="K12181" s="424"/>
      <c r="L12181" s="424"/>
    </row>
    <row r="12182" spans="1:12" ht="24" customHeight="1">
      <c r="A12182" s="300" t="s">
        <v>12986</v>
      </c>
      <c r="B12182" s="301" t="s">
        <v>13195</v>
      </c>
      <c r="C12182" s="300" t="s">
        <v>9</v>
      </c>
      <c r="D12182" s="300" t="s">
        <v>8821</v>
      </c>
      <c r="E12182" s="302" t="s">
        <v>27</v>
      </c>
      <c r="F12182" s="423" t="s">
        <v>13196</v>
      </c>
      <c r="G12182" s="423"/>
      <c r="H12182" s="423">
        <v>6.02918E-2</v>
      </c>
      <c r="I12182" s="423"/>
      <c r="J12182" s="424">
        <v>0.4335</v>
      </c>
      <c r="K12182" s="424"/>
      <c r="L12182" s="424"/>
    </row>
    <row r="12183" spans="1:12" ht="17.100000000000001" customHeight="1">
      <c r="A12183" s="298"/>
      <c r="B12183" s="298"/>
      <c r="C12183" s="298"/>
      <c r="D12183" s="298"/>
      <c r="E12183" s="298"/>
      <c r="F12183" s="298"/>
      <c r="G12183" s="298"/>
      <c r="H12183" s="298"/>
      <c r="I12183" s="298"/>
      <c r="J12183" s="298" t="s">
        <v>12992</v>
      </c>
      <c r="K12183" s="298"/>
      <c r="L12183" s="298" t="s">
        <v>14289</v>
      </c>
    </row>
    <row r="12184" spans="1:12">
      <c r="A12184" s="414" t="s">
        <v>12998</v>
      </c>
      <c r="B12184" s="414"/>
      <c r="C12184" s="414"/>
      <c r="D12184" s="414"/>
      <c r="E12184" s="414"/>
      <c r="F12184" s="414"/>
      <c r="G12184" s="414"/>
      <c r="H12184" s="414"/>
      <c r="I12184" s="294"/>
      <c r="J12184" s="294"/>
      <c r="K12184" s="294"/>
      <c r="L12184" s="294"/>
    </row>
    <row r="12185" spans="1:12" ht="17.100000000000001" customHeight="1">
      <c r="A12185" s="294" t="s">
        <v>12978</v>
      </c>
      <c r="B12185" s="298" t="s">
        <v>12979</v>
      </c>
      <c r="C12185" s="294" t="s">
        <v>12980</v>
      </c>
      <c r="D12185" s="294" t="s">
        <v>12981</v>
      </c>
      <c r="E12185" s="299" t="s">
        <v>12982</v>
      </c>
      <c r="F12185" s="413" t="s">
        <v>12983</v>
      </c>
      <c r="G12185" s="413"/>
      <c r="H12185" s="413" t="s">
        <v>12984</v>
      </c>
      <c r="I12185" s="413"/>
      <c r="J12185" s="413" t="s">
        <v>12985</v>
      </c>
      <c r="K12185" s="413"/>
      <c r="L12185" s="413"/>
    </row>
    <row r="12186" spans="1:12" ht="24" customHeight="1">
      <c r="A12186" s="300" t="s">
        <v>12986</v>
      </c>
      <c r="B12186" s="301" t="s">
        <v>13367</v>
      </c>
      <c r="C12186" s="300" t="s">
        <v>9</v>
      </c>
      <c r="D12186" s="300" t="s">
        <v>7014</v>
      </c>
      <c r="E12186" s="302" t="s">
        <v>51</v>
      </c>
      <c r="F12186" s="423" t="s">
        <v>13368</v>
      </c>
      <c r="G12186" s="423"/>
      <c r="H12186" s="423">
        <v>2</v>
      </c>
      <c r="I12186" s="423"/>
      <c r="J12186" s="424">
        <v>2.8</v>
      </c>
      <c r="K12186" s="424"/>
      <c r="L12186" s="424"/>
    </row>
    <row r="12187" spans="1:12" ht="36" customHeight="1">
      <c r="A12187" s="300" t="s">
        <v>12986</v>
      </c>
      <c r="B12187" s="301" t="s">
        <v>13371</v>
      </c>
      <c r="C12187" s="300" t="s">
        <v>9</v>
      </c>
      <c r="D12187" s="300" t="s">
        <v>10264</v>
      </c>
      <c r="E12187" s="302" t="s">
        <v>51</v>
      </c>
      <c r="F12187" s="423" t="s">
        <v>13372</v>
      </c>
      <c r="G12187" s="423"/>
      <c r="H12187" s="423">
        <v>0.04</v>
      </c>
      <c r="I12187" s="423"/>
      <c r="J12187" s="424">
        <v>0.72</v>
      </c>
      <c r="K12187" s="424"/>
      <c r="L12187" s="424"/>
    </row>
    <row r="12188" spans="1:12" ht="24" customHeight="1">
      <c r="A12188" s="300" t="s">
        <v>12986</v>
      </c>
      <c r="B12188" s="301" t="s">
        <v>13377</v>
      </c>
      <c r="C12188" s="300" t="s">
        <v>9</v>
      </c>
      <c r="D12188" s="300" t="s">
        <v>11142</v>
      </c>
      <c r="E12188" s="302" t="s">
        <v>51</v>
      </c>
      <c r="F12188" s="423" t="s">
        <v>13378</v>
      </c>
      <c r="G12188" s="423"/>
      <c r="H12188" s="423">
        <v>1</v>
      </c>
      <c r="I12188" s="423"/>
      <c r="J12188" s="424">
        <v>4.03</v>
      </c>
      <c r="K12188" s="424"/>
      <c r="L12188" s="424"/>
    </row>
    <row r="12189" spans="1:12" ht="24" customHeight="1">
      <c r="A12189" s="300" t="s">
        <v>12986</v>
      </c>
      <c r="B12189" s="301" t="s">
        <v>13099</v>
      </c>
      <c r="C12189" s="300" t="s">
        <v>9</v>
      </c>
      <c r="D12189" s="300" t="s">
        <v>7224</v>
      </c>
      <c r="E12189" s="302" t="s">
        <v>51</v>
      </c>
      <c r="F12189" s="423" t="s">
        <v>13100</v>
      </c>
      <c r="G12189" s="423"/>
      <c r="H12189" s="423">
        <v>8.2759999999999995E-4</v>
      </c>
      <c r="I12189" s="423"/>
      <c r="J12189" s="424">
        <v>7.6E-3</v>
      </c>
      <c r="K12189" s="424"/>
      <c r="L12189" s="424"/>
    </row>
    <row r="12190" spans="1:12" ht="24" customHeight="1">
      <c r="A12190" s="300" t="s">
        <v>12986</v>
      </c>
      <c r="B12190" s="301" t="s">
        <v>13101</v>
      </c>
      <c r="C12190" s="300" t="s">
        <v>9</v>
      </c>
      <c r="D12190" s="300" t="s">
        <v>7359</v>
      </c>
      <c r="E12190" s="302" t="s">
        <v>51</v>
      </c>
      <c r="F12190" s="423" t="s">
        <v>13102</v>
      </c>
      <c r="G12190" s="423"/>
      <c r="H12190" s="423">
        <v>2.6699999999999998E-5</v>
      </c>
      <c r="I12190" s="423"/>
      <c r="J12190" s="424">
        <v>3.3999999999999998E-3</v>
      </c>
      <c r="K12190" s="424"/>
      <c r="L12190" s="424"/>
    </row>
    <row r="12191" spans="1:12" ht="24" customHeight="1">
      <c r="A12191" s="300" t="s">
        <v>12986</v>
      </c>
      <c r="B12191" s="301" t="s">
        <v>13103</v>
      </c>
      <c r="C12191" s="300" t="s">
        <v>9</v>
      </c>
      <c r="D12191" s="300" t="s">
        <v>8851</v>
      </c>
      <c r="E12191" s="302" t="s">
        <v>51</v>
      </c>
      <c r="F12191" s="423" t="s">
        <v>13104</v>
      </c>
      <c r="G12191" s="423"/>
      <c r="H12191" s="423">
        <v>2.1399999999999998E-5</v>
      </c>
      <c r="I12191" s="423"/>
      <c r="J12191" s="424">
        <v>4.1000000000000003E-3</v>
      </c>
      <c r="K12191" s="424"/>
      <c r="L12191" s="424"/>
    </row>
    <row r="12192" spans="1:12" ht="24" customHeight="1">
      <c r="A12192" s="300" t="s">
        <v>12986</v>
      </c>
      <c r="B12192" s="301" t="s">
        <v>13105</v>
      </c>
      <c r="C12192" s="300" t="s">
        <v>9</v>
      </c>
      <c r="D12192" s="300" t="s">
        <v>8852</v>
      </c>
      <c r="E12192" s="302" t="s">
        <v>51</v>
      </c>
      <c r="F12192" s="423" t="s">
        <v>13106</v>
      </c>
      <c r="G12192" s="423"/>
      <c r="H12192" s="423">
        <v>4.5000000000000001E-6</v>
      </c>
      <c r="I12192" s="423"/>
      <c r="J12192" s="424">
        <v>2.5000000000000001E-3</v>
      </c>
      <c r="K12192" s="424"/>
      <c r="L12192" s="424"/>
    </row>
    <row r="12193" spans="1:12" ht="24" customHeight="1">
      <c r="A12193" s="300" t="s">
        <v>12986</v>
      </c>
      <c r="B12193" s="301" t="s">
        <v>13107</v>
      </c>
      <c r="C12193" s="300" t="s">
        <v>9</v>
      </c>
      <c r="D12193" s="300" t="s">
        <v>9000</v>
      </c>
      <c r="E12193" s="302" t="s">
        <v>51</v>
      </c>
      <c r="F12193" s="423" t="s">
        <v>13108</v>
      </c>
      <c r="G12193" s="423"/>
      <c r="H12193" s="423">
        <v>9.4180000000000002E-4</v>
      </c>
      <c r="I12193" s="423"/>
      <c r="J12193" s="424">
        <v>6.4000000000000003E-3</v>
      </c>
      <c r="K12193" s="424"/>
      <c r="L12193" s="424"/>
    </row>
    <row r="12194" spans="1:12" ht="24" customHeight="1">
      <c r="A12194" s="300" t="s">
        <v>12986</v>
      </c>
      <c r="B12194" s="301" t="s">
        <v>13109</v>
      </c>
      <c r="C12194" s="300" t="s">
        <v>9</v>
      </c>
      <c r="D12194" s="300" t="s">
        <v>9574</v>
      </c>
      <c r="E12194" s="302" t="s">
        <v>51</v>
      </c>
      <c r="F12194" s="423" t="s">
        <v>13110</v>
      </c>
      <c r="G12194" s="423"/>
      <c r="H12194" s="423">
        <v>2.987E-4</v>
      </c>
      <c r="I12194" s="423"/>
      <c r="J12194" s="424">
        <v>2.5999999999999999E-3</v>
      </c>
      <c r="K12194" s="424"/>
      <c r="L12194" s="424"/>
    </row>
    <row r="12195" spans="1:12" ht="24" customHeight="1">
      <c r="A12195" s="300" t="s">
        <v>12986</v>
      </c>
      <c r="B12195" s="301" t="s">
        <v>13111</v>
      </c>
      <c r="C12195" s="300" t="s">
        <v>9</v>
      </c>
      <c r="D12195" s="300" t="s">
        <v>10714</v>
      </c>
      <c r="E12195" s="302" t="s">
        <v>93</v>
      </c>
      <c r="F12195" s="423" t="s">
        <v>13112</v>
      </c>
      <c r="G12195" s="423"/>
      <c r="H12195" s="423">
        <v>1.5689999999999999E-4</v>
      </c>
      <c r="I12195" s="423"/>
      <c r="J12195" s="424">
        <v>2.3999999999999998E-3</v>
      </c>
      <c r="K12195" s="424"/>
      <c r="L12195" s="424"/>
    </row>
    <row r="12196" spans="1:12" ht="24" customHeight="1">
      <c r="A12196" s="300" t="s">
        <v>12986</v>
      </c>
      <c r="B12196" s="301" t="s">
        <v>13113</v>
      </c>
      <c r="C12196" s="300" t="s">
        <v>9</v>
      </c>
      <c r="D12196" s="300" t="s">
        <v>10809</v>
      </c>
      <c r="E12196" s="302" t="s">
        <v>51</v>
      </c>
      <c r="F12196" s="423" t="s">
        <v>13114</v>
      </c>
      <c r="G12196" s="423"/>
      <c r="H12196" s="423">
        <v>1.5689999999999999E-4</v>
      </c>
      <c r="I12196" s="423"/>
      <c r="J12196" s="424">
        <v>1.9E-3</v>
      </c>
      <c r="K12196" s="424"/>
      <c r="L12196" s="424"/>
    </row>
    <row r="12197" spans="1:12" ht="24" customHeight="1">
      <c r="A12197" s="300" t="s">
        <v>12986</v>
      </c>
      <c r="B12197" s="301" t="s">
        <v>13115</v>
      </c>
      <c r="C12197" s="300" t="s">
        <v>9</v>
      </c>
      <c r="D12197" s="300" t="s">
        <v>10810</v>
      </c>
      <c r="E12197" s="302" t="s">
        <v>51</v>
      </c>
      <c r="F12197" s="423" t="s">
        <v>13116</v>
      </c>
      <c r="G12197" s="423"/>
      <c r="H12197" s="423">
        <v>1.5689999999999999E-4</v>
      </c>
      <c r="I12197" s="423"/>
      <c r="J12197" s="424">
        <v>4.1999999999999997E-3</v>
      </c>
      <c r="K12197" s="424"/>
      <c r="L12197" s="424"/>
    </row>
    <row r="12198" spans="1:12" ht="24" customHeight="1">
      <c r="A12198" s="300" t="s">
        <v>12986</v>
      </c>
      <c r="B12198" s="301" t="s">
        <v>13117</v>
      </c>
      <c r="C12198" s="300" t="s">
        <v>9</v>
      </c>
      <c r="D12198" s="300" t="s">
        <v>10837</v>
      </c>
      <c r="E12198" s="302" t="s">
        <v>51</v>
      </c>
      <c r="F12198" s="423" t="s">
        <v>13118</v>
      </c>
      <c r="G12198" s="423"/>
      <c r="H12198" s="423">
        <v>5.3000000000000001E-6</v>
      </c>
      <c r="I12198" s="423"/>
      <c r="J12198" s="424">
        <v>2.3999999999999998E-3</v>
      </c>
      <c r="K12198" s="424"/>
      <c r="L12198" s="424"/>
    </row>
    <row r="12199" spans="1:12" ht="24" customHeight="1">
      <c r="A12199" s="300" t="s">
        <v>12986</v>
      </c>
      <c r="B12199" s="301" t="s">
        <v>13003</v>
      </c>
      <c r="C12199" s="300" t="s">
        <v>9</v>
      </c>
      <c r="D12199" s="300" t="s">
        <v>7216</v>
      </c>
      <c r="E12199" s="302" t="s">
        <v>51</v>
      </c>
      <c r="F12199" s="423" t="s">
        <v>13004</v>
      </c>
      <c r="G12199" s="423"/>
      <c r="H12199" s="423">
        <v>3.145E-4</v>
      </c>
      <c r="I12199" s="423"/>
      <c r="J12199" s="424">
        <v>1.0500000000000001E-2</v>
      </c>
      <c r="K12199" s="424"/>
      <c r="L12199" s="424"/>
    </row>
    <row r="12200" spans="1:12" ht="24" customHeight="1">
      <c r="A12200" s="300" t="s">
        <v>12986</v>
      </c>
      <c r="B12200" s="301" t="s">
        <v>13005</v>
      </c>
      <c r="C12200" s="300" t="s">
        <v>9</v>
      </c>
      <c r="D12200" s="300" t="s">
        <v>7393</v>
      </c>
      <c r="E12200" s="302" t="s">
        <v>12988</v>
      </c>
      <c r="F12200" s="423" t="s">
        <v>13006</v>
      </c>
      <c r="G12200" s="423"/>
      <c r="H12200" s="423">
        <v>1.8919999999999999E-4</v>
      </c>
      <c r="I12200" s="423"/>
      <c r="J12200" s="424">
        <v>1.0200000000000001E-2</v>
      </c>
      <c r="K12200" s="424"/>
      <c r="L12200" s="424"/>
    </row>
    <row r="12201" spans="1:12" ht="24" customHeight="1">
      <c r="A12201" s="300" t="s">
        <v>12986</v>
      </c>
      <c r="B12201" s="301" t="s">
        <v>13007</v>
      </c>
      <c r="C12201" s="300" t="s">
        <v>9</v>
      </c>
      <c r="D12201" s="300" t="s">
        <v>10619</v>
      </c>
      <c r="E12201" s="302" t="s">
        <v>51</v>
      </c>
      <c r="F12201" s="423" t="s">
        <v>13008</v>
      </c>
      <c r="G12201" s="423"/>
      <c r="H12201" s="423">
        <v>1.4669999999999999E-4</v>
      </c>
      <c r="I12201" s="423"/>
      <c r="J12201" s="424">
        <v>2.81E-2</v>
      </c>
      <c r="K12201" s="424"/>
      <c r="L12201" s="424"/>
    </row>
    <row r="12202" spans="1:12" ht="24" customHeight="1">
      <c r="A12202" s="300" t="s">
        <v>12986</v>
      </c>
      <c r="B12202" s="301" t="s">
        <v>13009</v>
      </c>
      <c r="C12202" s="300" t="s">
        <v>9</v>
      </c>
      <c r="D12202" s="300" t="s">
        <v>10769</v>
      </c>
      <c r="E12202" s="302" t="s">
        <v>51</v>
      </c>
      <c r="F12202" s="423" t="s">
        <v>13010</v>
      </c>
      <c r="G12202" s="423"/>
      <c r="H12202" s="423">
        <v>1.3188999999999999E-2</v>
      </c>
      <c r="I12202" s="423"/>
      <c r="J12202" s="424">
        <v>1.66E-2</v>
      </c>
      <c r="K12202" s="424"/>
      <c r="L12202" s="424"/>
    </row>
    <row r="12203" spans="1:12" ht="24" customHeight="1">
      <c r="A12203" s="300" t="s">
        <v>12986</v>
      </c>
      <c r="B12203" s="301" t="s">
        <v>13011</v>
      </c>
      <c r="C12203" s="300" t="s">
        <v>9</v>
      </c>
      <c r="D12203" s="300" t="s">
        <v>10929</v>
      </c>
      <c r="E12203" s="302" t="s">
        <v>51</v>
      </c>
      <c r="F12203" s="423" t="s">
        <v>13012</v>
      </c>
      <c r="G12203" s="423"/>
      <c r="H12203" s="423">
        <v>1.272E-4</v>
      </c>
      <c r="I12203" s="423"/>
      <c r="J12203" s="424">
        <v>1.9099999999999999E-2</v>
      </c>
      <c r="K12203" s="424"/>
      <c r="L12203" s="424"/>
    </row>
    <row r="12204" spans="1:12" ht="17.100000000000001" customHeight="1">
      <c r="A12204" s="298"/>
      <c r="B12204" s="298"/>
      <c r="C12204" s="298"/>
      <c r="D12204" s="298"/>
      <c r="E12204" s="298"/>
      <c r="F12204" s="298"/>
      <c r="G12204" s="298"/>
      <c r="H12204" s="298"/>
      <c r="I12204" s="298"/>
      <c r="J12204" s="298" t="s">
        <v>12992</v>
      </c>
      <c r="K12204" s="298"/>
      <c r="L12204" s="298" t="s">
        <v>15486</v>
      </c>
    </row>
    <row r="12205" spans="1:12">
      <c r="A12205" s="414" t="s">
        <v>13056</v>
      </c>
      <c r="B12205" s="414"/>
      <c r="C12205" s="414"/>
      <c r="D12205" s="414"/>
      <c r="E12205" s="414"/>
      <c r="F12205" s="414"/>
      <c r="G12205" s="414"/>
      <c r="H12205" s="414"/>
      <c r="I12205" s="294"/>
      <c r="J12205" s="294"/>
      <c r="K12205" s="294"/>
      <c r="L12205" s="294"/>
    </row>
    <row r="12206" spans="1:12" ht="17.100000000000001" customHeight="1">
      <c r="A12206" s="294" t="s">
        <v>12978</v>
      </c>
      <c r="B12206" s="298" t="s">
        <v>12979</v>
      </c>
      <c r="C12206" s="294" t="s">
        <v>12980</v>
      </c>
      <c r="D12206" s="294" t="s">
        <v>12981</v>
      </c>
      <c r="E12206" s="299" t="s">
        <v>12982</v>
      </c>
      <c r="F12206" s="413" t="s">
        <v>12983</v>
      </c>
      <c r="G12206" s="413"/>
      <c r="H12206" s="413" t="s">
        <v>12984</v>
      </c>
      <c r="I12206" s="413"/>
      <c r="J12206" s="413" t="s">
        <v>12985</v>
      </c>
      <c r="K12206" s="413"/>
      <c r="L12206" s="413"/>
    </row>
    <row r="12207" spans="1:12" ht="24" customHeight="1">
      <c r="A12207" s="300" t="s">
        <v>12986</v>
      </c>
      <c r="B12207" s="301" t="s">
        <v>13057</v>
      </c>
      <c r="C12207" s="300" t="s">
        <v>9</v>
      </c>
      <c r="D12207" s="300" t="s">
        <v>12549</v>
      </c>
      <c r="E12207" s="302" t="s">
        <v>27</v>
      </c>
      <c r="F12207" s="423" t="s">
        <v>12948</v>
      </c>
      <c r="G12207" s="423"/>
      <c r="H12207" s="423">
        <v>0.11800140000000001</v>
      </c>
      <c r="I12207" s="423"/>
      <c r="J12207" s="424">
        <v>7.6700000000000004E-2</v>
      </c>
      <c r="K12207" s="424"/>
      <c r="L12207" s="424"/>
    </row>
    <row r="12208" spans="1:12" ht="17.100000000000001" customHeight="1">
      <c r="A12208" s="298"/>
      <c r="B12208" s="298"/>
      <c r="C12208" s="298"/>
      <c r="D12208" s="298"/>
      <c r="E12208" s="298"/>
      <c r="F12208" s="298"/>
      <c r="G12208" s="298"/>
      <c r="H12208" s="298"/>
      <c r="I12208" s="298"/>
      <c r="J12208" s="298" t="s">
        <v>12992</v>
      </c>
      <c r="K12208" s="298"/>
      <c r="L12208" s="298" t="s">
        <v>12935</v>
      </c>
    </row>
    <row r="12209" spans="1:12">
      <c r="A12209" s="414" t="s">
        <v>13058</v>
      </c>
      <c r="B12209" s="414"/>
      <c r="C12209" s="414"/>
      <c r="D12209" s="414"/>
      <c r="E12209" s="414"/>
      <c r="F12209" s="414"/>
      <c r="G12209" s="414"/>
      <c r="H12209" s="414"/>
      <c r="I12209" s="294"/>
      <c r="J12209" s="294"/>
      <c r="K12209" s="294"/>
      <c r="L12209" s="294"/>
    </row>
    <row r="12210" spans="1:12" ht="17.100000000000001" customHeight="1">
      <c r="A12210" s="294" t="s">
        <v>12978</v>
      </c>
      <c r="B12210" s="298" t="s">
        <v>12979</v>
      </c>
      <c r="C12210" s="294" t="s">
        <v>12980</v>
      </c>
      <c r="D12210" s="294" t="s">
        <v>12981</v>
      </c>
      <c r="E12210" s="299" t="s">
        <v>12982</v>
      </c>
      <c r="F12210" s="413" t="s">
        <v>12983</v>
      </c>
      <c r="G12210" s="413"/>
      <c r="H12210" s="413" t="s">
        <v>12984</v>
      </c>
      <c r="I12210" s="413"/>
      <c r="J12210" s="413" t="s">
        <v>12985</v>
      </c>
      <c r="K12210" s="413"/>
      <c r="L12210" s="413"/>
    </row>
    <row r="12211" spans="1:12" ht="24" customHeight="1">
      <c r="A12211" s="300" t="s">
        <v>12986</v>
      </c>
      <c r="B12211" s="301" t="s">
        <v>13059</v>
      </c>
      <c r="C12211" s="300" t="s">
        <v>9</v>
      </c>
      <c r="D12211" s="300" t="s">
        <v>12535</v>
      </c>
      <c r="E12211" s="302" t="s">
        <v>27</v>
      </c>
      <c r="F12211" s="423" t="s">
        <v>12936</v>
      </c>
      <c r="G12211" s="423"/>
      <c r="H12211" s="423">
        <v>0.11800140000000001</v>
      </c>
      <c r="I12211" s="423"/>
      <c r="J12211" s="424">
        <v>5.8999999999999999E-3</v>
      </c>
      <c r="K12211" s="424"/>
      <c r="L12211" s="424"/>
    </row>
    <row r="12212" spans="1:12" ht="17.100000000000001" customHeight="1">
      <c r="A12212" s="298"/>
      <c r="B12212" s="298"/>
      <c r="C12212" s="298"/>
      <c r="D12212" s="298"/>
      <c r="E12212" s="298"/>
      <c r="F12212" s="298"/>
      <c r="G12212" s="298"/>
      <c r="H12212" s="298"/>
      <c r="I12212" s="298"/>
      <c r="J12212" s="298" t="s">
        <v>12992</v>
      </c>
      <c r="K12212" s="298"/>
      <c r="L12212" s="298" t="s">
        <v>12904</v>
      </c>
    </row>
    <row r="12213" spans="1:12">
      <c r="A12213" s="414" t="s">
        <v>13060</v>
      </c>
      <c r="B12213" s="414"/>
      <c r="C12213" s="414"/>
      <c r="D12213" s="414"/>
      <c r="E12213" s="414"/>
      <c r="F12213" s="414"/>
      <c r="G12213" s="414"/>
      <c r="H12213" s="414"/>
      <c r="I12213" s="294"/>
      <c r="J12213" s="294"/>
      <c r="K12213" s="294"/>
      <c r="L12213" s="294"/>
    </row>
    <row r="12214" spans="1:12" ht="17.100000000000001" customHeight="1">
      <c r="A12214" s="294" t="s">
        <v>12978</v>
      </c>
      <c r="B12214" s="298" t="s">
        <v>12979</v>
      </c>
      <c r="C12214" s="294" t="s">
        <v>12980</v>
      </c>
      <c r="D12214" s="294" t="s">
        <v>12981</v>
      </c>
      <c r="E12214" s="299" t="s">
        <v>12982</v>
      </c>
      <c r="F12214" s="413" t="s">
        <v>12983</v>
      </c>
      <c r="G12214" s="413"/>
      <c r="H12214" s="413" t="s">
        <v>12984</v>
      </c>
      <c r="I12214" s="413"/>
      <c r="J12214" s="413" t="s">
        <v>12985</v>
      </c>
      <c r="K12214" s="413"/>
      <c r="L12214" s="413"/>
    </row>
    <row r="12215" spans="1:12" ht="24" customHeight="1">
      <c r="A12215" s="300" t="s">
        <v>12986</v>
      </c>
      <c r="B12215" s="301" t="s">
        <v>13061</v>
      </c>
      <c r="C12215" s="300" t="s">
        <v>9</v>
      </c>
      <c r="D12215" s="300" t="s">
        <v>12522</v>
      </c>
      <c r="E12215" s="302" t="s">
        <v>27</v>
      </c>
      <c r="F12215" s="423" t="s">
        <v>12964</v>
      </c>
      <c r="G12215" s="423"/>
      <c r="H12215" s="423">
        <v>0.11800140000000001</v>
      </c>
      <c r="I12215" s="423"/>
      <c r="J12215" s="424">
        <v>0.29849999999999999</v>
      </c>
      <c r="K12215" s="424"/>
      <c r="L12215" s="424"/>
    </row>
    <row r="12216" spans="1:12" ht="24" customHeight="1">
      <c r="A12216" s="300" t="s">
        <v>12986</v>
      </c>
      <c r="B12216" s="301" t="s">
        <v>13062</v>
      </c>
      <c r="C12216" s="300" t="s">
        <v>9</v>
      </c>
      <c r="D12216" s="300" t="s">
        <v>12527</v>
      </c>
      <c r="E12216" s="302" t="s">
        <v>27</v>
      </c>
      <c r="F12216" s="423" t="s">
        <v>13063</v>
      </c>
      <c r="G12216" s="423"/>
      <c r="H12216" s="423">
        <v>0.11800140000000001</v>
      </c>
      <c r="I12216" s="423"/>
      <c r="J12216" s="424">
        <v>4.0099999999999997E-2</v>
      </c>
      <c r="K12216" s="424"/>
      <c r="L12216" s="424"/>
    </row>
    <row r="12217" spans="1:12" ht="17.100000000000001" customHeight="1">
      <c r="A12217" s="298"/>
      <c r="B12217" s="298"/>
      <c r="C12217" s="298"/>
      <c r="D12217" s="298"/>
      <c r="E12217" s="298"/>
      <c r="F12217" s="298"/>
      <c r="G12217" s="298"/>
      <c r="H12217" s="298"/>
      <c r="I12217" s="298"/>
      <c r="J12217" s="298" t="s">
        <v>12992</v>
      </c>
      <c r="K12217" s="298"/>
      <c r="L12217" s="298" t="s">
        <v>13063</v>
      </c>
    </row>
    <row r="12218" spans="1:12" ht="17.100000000000001" customHeight="1">
      <c r="A12218" s="294" t="s">
        <v>13014</v>
      </c>
      <c r="B12218" s="294"/>
      <c r="C12218" s="294"/>
      <c r="D12218" s="294"/>
      <c r="E12218" s="294"/>
      <c r="F12218" s="294"/>
      <c r="G12218" s="294"/>
      <c r="H12218" s="294"/>
      <c r="I12218" s="294"/>
      <c r="J12218" s="294"/>
      <c r="K12218" s="294"/>
      <c r="L12218" s="294"/>
    </row>
    <row r="12219" spans="1:12" ht="17.100000000000001" customHeight="1">
      <c r="A12219" s="298"/>
      <c r="B12219" s="298"/>
      <c r="C12219" s="298"/>
      <c r="D12219" s="298"/>
      <c r="E12219" s="298"/>
      <c r="F12219" s="298"/>
      <c r="G12219" s="298"/>
      <c r="H12219" s="298"/>
      <c r="I12219" s="298"/>
      <c r="J12219" s="298" t="s">
        <v>13015</v>
      </c>
      <c r="K12219" s="298"/>
      <c r="L12219" s="298" t="s">
        <v>15487</v>
      </c>
    </row>
    <row r="12220" spans="1:12" ht="17.100000000000001" customHeight="1">
      <c r="A12220" s="298"/>
      <c r="B12220" s="298"/>
      <c r="C12220" s="298"/>
      <c r="D12220" s="298"/>
      <c r="E12220" s="298"/>
      <c r="F12220" s="298"/>
      <c r="G12220" s="298"/>
      <c r="H12220" s="298"/>
      <c r="I12220" s="298"/>
      <c r="J12220" s="298" t="s">
        <v>13017</v>
      </c>
      <c r="K12220" s="298" t="s">
        <v>13018</v>
      </c>
      <c r="L12220" s="298" t="s">
        <v>15448</v>
      </c>
    </row>
    <row r="12221" spans="1:12" ht="17.100000000000001" customHeight="1">
      <c r="A12221" s="298"/>
      <c r="B12221" s="298"/>
      <c r="C12221" s="298"/>
      <c r="D12221" s="298"/>
      <c r="E12221" s="298"/>
      <c r="F12221" s="298"/>
      <c r="G12221" s="298"/>
      <c r="H12221" s="298"/>
      <c r="I12221" s="298"/>
      <c r="J12221" s="298" t="s">
        <v>13020</v>
      </c>
      <c r="K12221" s="298"/>
      <c r="L12221" s="298" t="s">
        <v>15488</v>
      </c>
    </row>
    <row r="12222" spans="1:12" ht="17.100000000000001" customHeight="1">
      <c r="A12222" s="298"/>
      <c r="B12222" s="298"/>
      <c r="C12222" s="298"/>
      <c r="D12222" s="298"/>
      <c r="E12222" s="298"/>
      <c r="F12222" s="298"/>
      <c r="G12222" s="298"/>
      <c r="H12222" s="298"/>
      <c r="I12222" s="298"/>
      <c r="J12222" s="298" t="s">
        <v>13022</v>
      </c>
      <c r="K12222" s="298" t="s">
        <v>12974</v>
      </c>
      <c r="L12222" s="298" t="s">
        <v>15457</v>
      </c>
    </row>
    <row r="12223" spans="1:12" ht="17.100000000000001" customHeight="1">
      <c r="A12223" s="298"/>
      <c r="B12223" s="298"/>
      <c r="C12223" s="298"/>
      <c r="D12223" s="298"/>
      <c r="E12223" s="298"/>
      <c r="F12223" s="298"/>
      <c r="G12223" s="298"/>
      <c r="H12223" s="298"/>
      <c r="I12223" s="298"/>
      <c r="J12223" s="298" t="s">
        <v>13024</v>
      </c>
      <c r="K12223" s="298"/>
      <c r="L12223" s="298" t="s">
        <v>15489</v>
      </c>
    </row>
    <row r="12224" spans="1:12" ht="30" customHeight="1">
      <c r="A12224" s="299"/>
      <c r="B12224" s="299"/>
      <c r="C12224" s="299"/>
      <c r="D12224" s="299"/>
      <c r="E12224" s="299"/>
      <c r="F12224" s="299"/>
      <c r="G12224" s="299"/>
      <c r="H12224" s="299"/>
      <c r="I12224" s="299"/>
      <c r="J12224" s="299"/>
      <c r="K12224" s="299"/>
      <c r="L12224" s="299"/>
    </row>
    <row r="12225" spans="1:12" ht="36" customHeight="1">
      <c r="A12225" s="295" t="s">
        <v>15490</v>
      </c>
      <c r="B12225" s="296" t="s">
        <v>15491</v>
      </c>
      <c r="C12225" s="295" t="s">
        <v>9</v>
      </c>
      <c r="D12225" s="295" t="s">
        <v>2385</v>
      </c>
      <c r="E12225" s="297" t="s">
        <v>51</v>
      </c>
      <c r="F12225" s="296"/>
      <c r="G12225" s="296"/>
      <c r="H12225" s="296"/>
      <c r="I12225" s="296"/>
      <c r="J12225" s="296"/>
      <c r="K12225" s="296"/>
      <c r="L12225" s="296"/>
    </row>
    <row r="12226" spans="1:12">
      <c r="A12226" s="414" t="s">
        <v>12977</v>
      </c>
      <c r="B12226" s="414"/>
      <c r="C12226" s="414"/>
      <c r="D12226" s="414"/>
      <c r="E12226" s="414"/>
      <c r="F12226" s="414"/>
      <c r="G12226" s="414"/>
      <c r="H12226" s="414"/>
      <c r="I12226" s="294"/>
      <c r="J12226" s="294"/>
      <c r="K12226" s="294"/>
      <c r="L12226" s="294"/>
    </row>
    <row r="12227" spans="1:12" ht="17.100000000000001" customHeight="1">
      <c r="A12227" s="294" t="s">
        <v>12978</v>
      </c>
      <c r="B12227" s="298" t="s">
        <v>12979</v>
      </c>
      <c r="C12227" s="294" t="s">
        <v>12980</v>
      </c>
      <c r="D12227" s="294" t="s">
        <v>12981</v>
      </c>
      <c r="E12227" s="299" t="s">
        <v>12982</v>
      </c>
      <c r="F12227" s="413" t="s">
        <v>12983</v>
      </c>
      <c r="G12227" s="413"/>
      <c r="H12227" s="413" t="s">
        <v>12984</v>
      </c>
      <c r="I12227" s="413"/>
      <c r="J12227" s="413" t="s">
        <v>12985</v>
      </c>
      <c r="K12227" s="413"/>
      <c r="L12227" s="413"/>
    </row>
    <row r="12228" spans="1:12" ht="24" customHeight="1">
      <c r="A12228" s="300" t="s">
        <v>12986</v>
      </c>
      <c r="B12228" s="301" t="s">
        <v>13085</v>
      </c>
      <c r="C12228" s="300" t="s">
        <v>9</v>
      </c>
      <c r="D12228" s="300" t="s">
        <v>7909</v>
      </c>
      <c r="E12228" s="302" t="s">
        <v>51</v>
      </c>
      <c r="F12228" s="423" t="s">
        <v>13086</v>
      </c>
      <c r="G12228" s="423"/>
      <c r="H12228" s="423">
        <v>6.9200000000000002E-5</v>
      </c>
      <c r="I12228" s="423"/>
      <c r="J12228" s="424">
        <v>7.1999999999999998E-3</v>
      </c>
      <c r="K12228" s="424"/>
      <c r="L12228" s="424"/>
    </row>
    <row r="12229" spans="1:12" ht="24" customHeight="1">
      <c r="A12229" s="300" t="s">
        <v>12986</v>
      </c>
      <c r="B12229" s="301" t="s">
        <v>13087</v>
      </c>
      <c r="C12229" s="300" t="s">
        <v>9</v>
      </c>
      <c r="D12229" s="300" t="s">
        <v>8873</v>
      </c>
      <c r="E12229" s="302" t="s">
        <v>51</v>
      </c>
      <c r="F12229" s="423" t="s">
        <v>13088</v>
      </c>
      <c r="G12229" s="423"/>
      <c r="H12229" s="423">
        <v>6.6000000000000003E-6</v>
      </c>
      <c r="I12229" s="423"/>
      <c r="J12229" s="424">
        <v>5.7000000000000002E-3</v>
      </c>
      <c r="K12229" s="424"/>
      <c r="L12229" s="424"/>
    </row>
    <row r="12230" spans="1:12" ht="48" customHeight="1">
      <c r="A12230" s="300" t="s">
        <v>12986</v>
      </c>
      <c r="B12230" s="301" t="s">
        <v>13089</v>
      </c>
      <c r="C12230" s="300" t="s">
        <v>9</v>
      </c>
      <c r="D12230" s="300" t="s">
        <v>9227</v>
      </c>
      <c r="E12230" s="302" t="s">
        <v>51</v>
      </c>
      <c r="F12230" s="423" t="s">
        <v>13090</v>
      </c>
      <c r="G12230" s="423"/>
      <c r="H12230" s="423">
        <v>4.6999999999999999E-6</v>
      </c>
      <c r="I12230" s="423"/>
      <c r="J12230" s="424">
        <v>6.3E-3</v>
      </c>
      <c r="K12230" s="424"/>
      <c r="L12230" s="424"/>
    </row>
    <row r="12231" spans="1:12" ht="24" customHeight="1">
      <c r="A12231" s="300" t="s">
        <v>12986</v>
      </c>
      <c r="B12231" s="301" t="s">
        <v>13091</v>
      </c>
      <c r="C12231" s="300" t="s">
        <v>9</v>
      </c>
      <c r="D12231" s="300" t="s">
        <v>9580</v>
      </c>
      <c r="E12231" s="302" t="s">
        <v>51</v>
      </c>
      <c r="F12231" s="423" t="s">
        <v>13092</v>
      </c>
      <c r="G12231" s="423"/>
      <c r="H12231" s="423">
        <v>4.5000000000000001E-6</v>
      </c>
      <c r="I12231" s="423"/>
      <c r="J12231" s="424">
        <v>4.0000000000000001E-3</v>
      </c>
      <c r="K12231" s="424"/>
      <c r="L12231" s="424"/>
    </row>
    <row r="12232" spans="1:12" ht="24" customHeight="1">
      <c r="A12232" s="300" t="s">
        <v>12986</v>
      </c>
      <c r="B12232" s="301" t="s">
        <v>12987</v>
      </c>
      <c r="C12232" s="300" t="s">
        <v>9</v>
      </c>
      <c r="D12232" s="300" t="s">
        <v>9831</v>
      </c>
      <c r="E12232" s="302" t="s">
        <v>12988</v>
      </c>
      <c r="F12232" s="423" t="s">
        <v>12989</v>
      </c>
      <c r="G12232" s="423"/>
      <c r="H12232" s="423">
        <v>1.6027000000000001E-3</v>
      </c>
      <c r="I12232" s="423"/>
      <c r="J12232" s="424">
        <v>1.6199999999999999E-2</v>
      </c>
      <c r="K12232" s="424"/>
      <c r="L12232" s="424"/>
    </row>
    <row r="12233" spans="1:12" ht="36" customHeight="1">
      <c r="A12233" s="300" t="s">
        <v>12986</v>
      </c>
      <c r="B12233" s="301" t="s">
        <v>12990</v>
      </c>
      <c r="C12233" s="300" t="s">
        <v>9</v>
      </c>
      <c r="D12233" s="300" t="s">
        <v>11426</v>
      </c>
      <c r="E12233" s="302" t="s">
        <v>51</v>
      </c>
      <c r="F12233" s="423" t="s">
        <v>12991</v>
      </c>
      <c r="G12233" s="423"/>
      <c r="H12233" s="423">
        <v>8.3999999999999995E-5</v>
      </c>
      <c r="I12233" s="423"/>
      <c r="J12233" s="424">
        <v>1.11E-2</v>
      </c>
      <c r="K12233" s="424"/>
      <c r="L12233" s="424"/>
    </row>
    <row r="12234" spans="1:12" ht="17.100000000000001" customHeight="1">
      <c r="A12234" s="298"/>
      <c r="B12234" s="298"/>
      <c r="C12234" s="298"/>
      <c r="D12234" s="298"/>
      <c r="E12234" s="298"/>
      <c r="F12234" s="298"/>
      <c r="G12234" s="298"/>
      <c r="H12234" s="298"/>
      <c r="I12234" s="298"/>
      <c r="J12234" s="298" t="s">
        <v>12992</v>
      </c>
      <c r="K12234" s="298"/>
      <c r="L12234" s="298" t="s">
        <v>12936</v>
      </c>
    </row>
    <row r="12235" spans="1:12">
      <c r="A12235" s="414" t="s">
        <v>12994</v>
      </c>
      <c r="B12235" s="414"/>
      <c r="C12235" s="414"/>
      <c r="D12235" s="414"/>
      <c r="E12235" s="414"/>
      <c r="F12235" s="414"/>
      <c r="G12235" s="414"/>
      <c r="H12235" s="414"/>
      <c r="I12235" s="294"/>
      <c r="J12235" s="294"/>
      <c r="K12235" s="294"/>
      <c r="L12235" s="294"/>
    </row>
    <row r="12236" spans="1:12" ht="17.100000000000001" customHeight="1">
      <c r="A12236" s="294" t="s">
        <v>12978</v>
      </c>
      <c r="B12236" s="298" t="s">
        <v>12979</v>
      </c>
      <c r="C12236" s="294" t="s">
        <v>12980</v>
      </c>
      <c r="D12236" s="294" t="s">
        <v>12981</v>
      </c>
      <c r="E12236" s="299" t="s">
        <v>12982</v>
      </c>
      <c r="F12236" s="413" t="s">
        <v>12983</v>
      </c>
      <c r="G12236" s="413"/>
      <c r="H12236" s="413" t="s">
        <v>12984</v>
      </c>
      <c r="I12236" s="413"/>
      <c r="J12236" s="413" t="s">
        <v>12985</v>
      </c>
      <c r="K12236" s="413"/>
      <c r="L12236" s="413"/>
    </row>
    <row r="12237" spans="1:12" ht="24" customHeight="1">
      <c r="A12237" s="300" t="s">
        <v>12986</v>
      </c>
      <c r="B12237" s="301" t="s">
        <v>13193</v>
      </c>
      <c r="C12237" s="300" t="s">
        <v>9</v>
      </c>
      <c r="D12237" s="300" t="s">
        <v>7200</v>
      </c>
      <c r="E12237" s="302" t="s">
        <v>27</v>
      </c>
      <c r="F12237" s="423" t="s">
        <v>13194</v>
      </c>
      <c r="G12237" s="423"/>
      <c r="H12237" s="423">
        <v>6.02918E-2</v>
      </c>
      <c r="I12237" s="423"/>
      <c r="J12237" s="424">
        <v>0.30690000000000001</v>
      </c>
      <c r="K12237" s="424"/>
      <c r="L12237" s="424"/>
    </row>
    <row r="12238" spans="1:12" ht="24" customHeight="1">
      <c r="A12238" s="300" t="s">
        <v>12986</v>
      </c>
      <c r="B12238" s="301" t="s">
        <v>13195</v>
      </c>
      <c r="C12238" s="300" t="s">
        <v>9</v>
      </c>
      <c r="D12238" s="300" t="s">
        <v>8821</v>
      </c>
      <c r="E12238" s="302" t="s">
        <v>27</v>
      </c>
      <c r="F12238" s="423" t="s">
        <v>13196</v>
      </c>
      <c r="G12238" s="423"/>
      <c r="H12238" s="423">
        <v>6.02918E-2</v>
      </c>
      <c r="I12238" s="423"/>
      <c r="J12238" s="424">
        <v>0.4335</v>
      </c>
      <c r="K12238" s="424"/>
      <c r="L12238" s="424"/>
    </row>
    <row r="12239" spans="1:12" ht="17.100000000000001" customHeight="1">
      <c r="A12239" s="298"/>
      <c r="B12239" s="298"/>
      <c r="C12239" s="298"/>
      <c r="D12239" s="298"/>
      <c r="E12239" s="298"/>
      <c r="F12239" s="298"/>
      <c r="G12239" s="298"/>
      <c r="H12239" s="298"/>
      <c r="I12239" s="298"/>
      <c r="J12239" s="298" t="s">
        <v>12992</v>
      </c>
      <c r="K12239" s="298"/>
      <c r="L12239" s="298" t="s">
        <v>14289</v>
      </c>
    </row>
    <row r="12240" spans="1:12">
      <c r="A12240" s="414" t="s">
        <v>12998</v>
      </c>
      <c r="B12240" s="414"/>
      <c r="C12240" s="414"/>
      <c r="D12240" s="414"/>
      <c r="E12240" s="414"/>
      <c r="F12240" s="414"/>
      <c r="G12240" s="414"/>
      <c r="H12240" s="414"/>
      <c r="I12240" s="294"/>
      <c r="J12240" s="294"/>
      <c r="K12240" s="294"/>
      <c r="L12240" s="294"/>
    </row>
    <row r="12241" spans="1:12" ht="17.100000000000001" customHeight="1">
      <c r="A12241" s="294" t="s">
        <v>12978</v>
      </c>
      <c r="B12241" s="298" t="s">
        <v>12979</v>
      </c>
      <c r="C12241" s="294" t="s">
        <v>12980</v>
      </c>
      <c r="D12241" s="294" t="s">
        <v>12981</v>
      </c>
      <c r="E12241" s="299" t="s">
        <v>12982</v>
      </c>
      <c r="F12241" s="413" t="s">
        <v>12983</v>
      </c>
      <c r="G12241" s="413"/>
      <c r="H12241" s="413" t="s">
        <v>12984</v>
      </c>
      <c r="I12241" s="413"/>
      <c r="J12241" s="413" t="s">
        <v>12985</v>
      </c>
      <c r="K12241" s="413"/>
      <c r="L12241" s="413"/>
    </row>
    <row r="12242" spans="1:12" ht="24" customHeight="1">
      <c r="A12242" s="300" t="s">
        <v>12986</v>
      </c>
      <c r="B12242" s="301" t="s">
        <v>13353</v>
      </c>
      <c r="C12242" s="300" t="s">
        <v>9</v>
      </c>
      <c r="D12242" s="300" t="s">
        <v>9576</v>
      </c>
      <c r="E12242" s="302" t="s">
        <v>51</v>
      </c>
      <c r="F12242" s="423" t="s">
        <v>12914</v>
      </c>
      <c r="G12242" s="423"/>
      <c r="H12242" s="423">
        <v>0.03</v>
      </c>
      <c r="I12242" s="423"/>
      <c r="J12242" s="424">
        <v>0.04</v>
      </c>
      <c r="K12242" s="424"/>
      <c r="L12242" s="424"/>
    </row>
    <row r="12243" spans="1:12" ht="24" customHeight="1">
      <c r="A12243" s="300" t="s">
        <v>12986</v>
      </c>
      <c r="B12243" s="301" t="s">
        <v>13356</v>
      </c>
      <c r="C12243" s="300" t="s">
        <v>9</v>
      </c>
      <c r="D12243" s="300" t="s">
        <v>6964</v>
      </c>
      <c r="E12243" s="302" t="s">
        <v>51</v>
      </c>
      <c r="F12243" s="423" t="s">
        <v>13357</v>
      </c>
      <c r="G12243" s="423"/>
      <c r="H12243" s="423">
        <v>7.0000000000000001E-3</v>
      </c>
      <c r="I12243" s="423"/>
      <c r="J12243" s="424">
        <v>0.34</v>
      </c>
      <c r="K12243" s="424"/>
      <c r="L12243" s="424"/>
    </row>
    <row r="12244" spans="1:12" ht="24" customHeight="1">
      <c r="A12244" s="300" t="s">
        <v>12986</v>
      </c>
      <c r="B12244" s="301" t="s">
        <v>13358</v>
      </c>
      <c r="C12244" s="300" t="s">
        <v>9</v>
      </c>
      <c r="D12244" s="300" t="s">
        <v>10886</v>
      </c>
      <c r="E12244" s="302" t="s">
        <v>51</v>
      </c>
      <c r="F12244" s="423" t="s">
        <v>13359</v>
      </c>
      <c r="G12244" s="423"/>
      <c r="H12244" s="423">
        <v>8.0000000000000002E-3</v>
      </c>
      <c r="I12244" s="423"/>
      <c r="J12244" s="424">
        <v>0.34</v>
      </c>
      <c r="K12244" s="424"/>
      <c r="L12244" s="424"/>
    </row>
    <row r="12245" spans="1:12" ht="24" customHeight="1">
      <c r="A12245" s="300" t="s">
        <v>12986</v>
      </c>
      <c r="B12245" s="301" t="s">
        <v>15492</v>
      </c>
      <c r="C12245" s="300" t="s">
        <v>9</v>
      </c>
      <c r="D12245" s="300" t="s">
        <v>9819</v>
      </c>
      <c r="E12245" s="302" t="s">
        <v>51</v>
      </c>
      <c r="F12245" s="423" t="s">
        <v>12928</v>
      </c>
      <c r="G12245" s="423"/>
      <c r="H12245" s="423">
        <v>1</v>
      </c>
      <c r="I12245" s="423"/>
      <c r="J12245" s="424">
        <v>0.49</v>
      </c>
      <c r="K12245" s="424"/>
      <c r="L12245" s="424"/>
    </row>
    <row r="12246" spans="1:12" ht="24" customHeight="1">
      <c r="A12246" s="300" t="s">
        <v>12986</v>
      </c>
      <c r="B12246" s="301" t="s">
        <v>13099</v>
      </c>
      <c r="C12246" s="300" t="s">
        <v>9</v>
      </c>
      <c r="D12246" s="300" t="s">
        <v>7224</v>
      </c>
      <c r="E12246" s="302" t="s">
        <v>51</v>
      </c>
      <c r="F12246" s="423" t="s">
        <v>13100</v>
      </c>
      <c r="G12246" s="423"/>
      <c r="H12246" s="423">
        <v>8.1820000000000005E-4</v>
      </c>
      <c r="I12246" s="423"/>
      <c r="J12246" s="424">
        <v>7.4999999999999997E-3</v>
      </c>
      <c r="K12246" s="424"/>
      <c r="L12246" s="424"/>
    </row>
    <row r="12247" spans="1:12" ht="24" customHeight="1">
      <c r="A12247" s="300" t="s">
        <v>12986</v>
      </c>
      <c r="B12247" s="301" t="s">
        <v>13101</v>
      </c>
      <c r="C12247" s="300" t="s">
        <v>9</v>
      </c>
      <c r="D12247" s="300" t="s">
        <v>7359</v>
      </c>
      <c r="E12247" s="302" t="s">
        <v>51</v>
      </c>
      <c r="F12247" s="423" t="s">
        <v>13102</v>
      </c>
      <c r="G12247" s="423"/>
      <c r="H12247" s="423">
        <v>2.6400000000000001E-5</v>
      </c>
      <c r="I12247" s="423"/>
      <c r="J12247" s="424">
        <v>3.3999999999999998E-3</v>
      </c>
      <c r="K12247" s="424"/>
      <c r="L12247" s="424"/>
    </row>
    <row r="12248" spans="1:12" ht="24" customHeight="1">
      <c r="A12248" s="300" t="s">
        <v>12986</v>
      </c>
      <c r="B12248" s="301" t="s">
        <v>13103</v>
      </c>
      <c r="C12248" s="300" t="s">
        <v>9</v>
      </c>
      <c r="D12248" s="300" t="s">
        <v>8851</v>
      </c>
      <c r="E12248" s="302" t="s">
        <v>51</v>
      </c>
      <c r="F12248" s="423" t="s">
        <v>13104</v>
      </c>
      <c r="G12248" s="423"/>
      <c r="H12248" s="423">
        <v>2.12E-5</v>
      </c>
      <c r="I12248" s="423"/>
      <c r="J12248" s="424">
        <v>4.1000000000000003E-3</v>
      </c>
      <c r="K12248" s="424"/>
      <c r="L12248" s="424"/>
    </row>
    <row r="12249" spans="1:12" ht="24" customHeight="1">
      <c r="A12249" s="300" t="s">
        <v>12986</v>
      </c>
      <c r="B12249" s="301" t="s">
        <v>13105</v>
      </c>
      <c r="C12249" s="300" t="s">
        <v>9</v>
      </c>
      <c r="D12249" s="300" t="s">
        <v>8852</v>
      </c>
      <c r="E12249" s="302" t="s">
        <v>51</v>
      </c>
      <c r="F12249" s="423" t="s">
        <v>13106</v>
      </c>
      <c r="G12249" s="423"/>
      <c r="H12249" s="423">
        <v>4.5000000000000001E-6</v>
      </c>
      <c r="I12249" s="423"/>
      <c r="J12249" s="424">
        <v>2.5000000000000001E-3</v>
      </c>
      <c r="K12249" s="424"/>
      <c r="L12249" s="424"/>
    </row>
    <row r="12250" spans="1:12" ht="24" customHeight="1">
      <c r="A12250" s="300" t="s">
        <v>12986</v>
      </c>
      <c r="B12250" s="301" t="s">
        <v>13107</v>
      </c>
      <c r="C12250" s="300" t="s">
        <v>9</v>
      </c>
      <c r="D12250" s="300" t="s">
        <v>9000</v>
      </c>
      <c r="E12250" s="302" t="s">
        <v>51</v>
      </c>
      <c r="F12250" s="423" t="s">
        <v>13108</v>
      </c>
      <c r="G12250" s="423"/>
      <c r="H12250" s="423">
        <v>9.3110000000000003E-4</v>
      </c>
      <c r="I12250" s="423"/>
      <c r="J12250" s="424">
        <v>6.3E-3</v>
      </c>
      <c r="K12250" s="424"/>
      <c r="L12250" s="424"/>
    </row>
    <row r="12251" spans="1:12" ht="24" customHeight="1">
      <c r="A12251" s="300" t="s">
        <v>12986</v>
      </c>
      <c r="B12251" s="301" t="s">
        <v>13109</v>
      </c>
      <c r="C12251" s="300" t="s">
        <v>9</v>
      </c>
      <c r="D12251" s="300" t="s">
        <v>9574</v>
      </c>
      <c r="E12251" s="302" t="s">
        <v>51</v>
      </c>
      <c r="F12251" s="423" t="s">
        <v>13110</v>
      </c>
      <c r="G12251" s="423"/>
      <c r="H12251" s="423">
        <v>2.9530000000000002E-4</v>
      </c>
      <c r="I12251" s="423"/>
      <c r="J12251" s="424">
        <v>2.5999999999999999E-3</v>
      </c>
      <c r="K12251" s="424"/>
      <c r="L12251" s="424"/>
    </row>
    <row r="12252" spans="1:12" ht="24" customHeight="1">
      <c r="A12252" s="300" t="s">
        <v>12986</v>
      </c>
      <c r="B12252" s="301" t="s">
        <v>13111</v>
      </c>
      <c r="C12252" s="300" t="s">
        <v>9</v>
      </c>
      <c r="D12252" s="300" t="s">
        <v>10714</v>
      </c>
      <c r="E12252" s="302" t="s">
        <v>93</v>
      </c>
      <c r="F12252" s="423" t="s">
        <v>13112</v>
      </c>
      <c r="G12252" s="423"/>
      <c r="H12252" s="423">
        <v>1.552E-4</v>
      </c>
      <c r="I12252" s="423"/>
      <c r="J12252" s="424">
        <v>2.3999999999999998E-3</v>
      </c>
      <c r="K12252" s="424"/>
      <c r="L12252" s="424"/>
    </row>
    <row r="12253" spans="1:12" ht="24" customHeight="1">
      <c r="A12253" s="300" t="s">
        <v>12986</v>
      </c>
      <c r="B12253" s="301" t="s">
        <v>13113</v>
      </c>
      <c r="C12253" s="300" t="s">
        <v>9</v>
      </c>
      <c r="D12253" s="300" t="s">
        <v>10809</v>
      </c>
      <c r="E12253" s="302" t="s">
        <v>51</v>
      </c>
      <c r="F12253" s="423" t="s">
        <v>13114</v>
      </c>
      <c r="G12253" s="423"/>
      <c r="H12253" s="423">
        <v>1.552E-4</v>
      </c>
      <c r="I12253" s="423"/>
      <c r="J12253" s="424">
        <v>1.9E-3</v>
      </c>
      <c r="K12253" s="424"/>
      <c r="L12253" s="424"/>
    </row>
    <row r="12254" spans="1:12" ht="24" customHeight="1">
      <c r="A12254" s="300" t="s">
        <v>12986</v>
      </c>
      <c r="B12254" s="301" t="s">
        <v>13115</v>
      </c>
      <c r="C12254" s="300" t="s">
        <v>9</v>
      </c>
      <c r="D12254" s="300" t="s">
        <v>10810</v>
      </c>
      <c r="E12254" s="302" t="s">
        <v>51</v>
      </c>
      <c r="F12254" s="423" t="s">
        <v>13116</v>
      </c>
      <c r="G12254" s="423"/>
      <c r="H12254" s="423">
        <v>1.552E-4</v>
      </c>
      <c r="I12254" s="423"/>
      <c r="J12254" s="424">
        <v>4.1000000000000003E-3</v>
      </c>
      <c r="K12254" s="424"/>
      <c r="L12254" s="424"/>
    </row>
    <row r="12255" spans="1:12" ht="24" customHeight="1">
      <c r="A12255" s="300" t="s">
        <v>12986</v>
      </c>
      <c r="B12255" s="301" t="s">
        <v>13117</v>
      </c>
      <c r="C12255" s="300" t="s">
        <v>9</v>
      </c>
      <c r="D12255" s="300" t="s">
        <v>10837</v>
      </c>
      <c r="E12255" s="302" t="s">
        <v>51</v>
      </c>
      <c r="F12255" s="423" t="s">
        <v>13118</v>
      </c>
      <c r="G12255" s="423"/>
      <c r="H12255" s="423">
        <v>5.2000000000000002E-6</v>
      </c>
      <c r="I12255" s="423"/>
      <c r="J12255" s="424">
        <v>2.3E-3</v>
      </c>
      <c r="K12255" s="424"/>
      <c r="L12255" s="424"/>
    </row>
    <row r="12256" spans="1:12" ht="24" customHeight="1">
      <c r="A12256" s="300" t="s">
        <v>12986</v>
      </c>
      <c r="B12256" s="301" t="s">
        <v>13003</v>
      </c>
      <c r="C12256" s="300" t="s">
        <v>9</v>
      </c>
      <c r="D12256" s="300" t="s">
        <v>7216</v>
      </c>
      <c r="E12256" s="302" t="s">
        <v>51</v>
      </c>
      <c r="F12256" s="423" t="s">
        <v>13004</v>
      </c>
      <c r="G12256" s="423"/>
      <c r="H12256" s="423">
        <v>3.1090000000000002E-4</v>
      </c>
      <c r="I12256" s="423"/>
      <c r="J12256" s="424">
        <v>1.04E-2</v>
      </c>
      <c r="K12256" s="424"/>
      <c r="L12256" s="424"/>
    </row>
    <row r="12257" spans="1:12" ht="24" customHeight="1">
      <c r="A12257" s="300" t="s">
        <v>12986</v>
      </c>
      <c r="B12257" s="301" t="s">
        <v>13005</v>
      </c>
      <c r="C12257" s="300" t="s">
        <v>9</v>
      </c>
      <c r="D12257" s="300" t="s">
        <v>7393</v>
      </c>
      <c r="E12257" s="302" t="s">
        <v>12988</v>
      </c>
      <c r="F12257" s="423" t="s">
        <v>13006</v>
      </c>
      <c r="G12257" s="423"/>
      <c r="H12257" s="423">
        <v>1.8699999999999999E-4</v>
      </c>
      <c r="I12257" s="423"/>
      <c r="J12257" s="424">
        <v>1.01E-2</v>
      </c>
      <c r="K12257" s="424"/>
      <c r="L12257" s="424"/>
    </row>
    <row r="12258" spans="1:12" ht="24" customHeight="1">
      <c r="A12258" s="300" t="s">
        <v>12986</v>
      </c>
      <c r="B12258" s="301" t="s">
        <v>13007</v>
      </c>
      <c r="C12258" s="300" t="s">
        <v>9</v>
      </c>
      <c r="D12258" s="300" t="s">
        <v>10619</v>
      </c>
      <c r="E12258" s="302" t="s">
        <v>51</v>
      </c>
      <c r="F12258" s="423" t="s">
        <v>13008</v>
      </c>
      <c r="G12258" s="423"/>
      <c r="H12258" s="423">
        <v>1.45E-4</v>
      </c>
      <c r="I12258" s="423"/>
      <c r="J12258" s="424">
        <v>2.7699999999999999E-2</v>
      </c>
      <c r="K12258" s="424"/>
      <c r="L12258" s="424"/>
    </row>
    <row r="12259" spans="1:12" ht="24" customHeight="1">
      <c r="A12259" s="300" t="s">
        <v>12986</v>
      </c>
      <c r="B12259" s="301" t="s">
        <v>13009</v>
      </c>
      <c r="C12259" s="300" t="s">
        <v>9</v>
      </c>
      <c r="D12259" s="300" t="s">
        <v>10769</v>
      </c>
      <c r="E12259" s="302" t="s">
        <v>51</v>
      </c>
      <c r="F12259" s="423" t="s">
        <v>13010</v>
      </c>
      <c r="G12259" s="423"/>
      <c r="H12259" s="423">
        <v>1.3039E-2</v>
      </c>
      <c r="I12259" s="423"/>
      <c r="J12259" s="424">
        <v>1.6400000000000001E-2</v>
      </c>
      <c r="K12259" s="424"/>
      <c r="L12259" s="424"/>
    </row>
    <row r="12260" spans="1:12" ht="24" customHeight="1">
      <c r="A12260" s="300" t="s">
        <v>12986</v>
      </c>
      <c r="B12260" s="301" t="s">
        <v>13011</v>
      </c>
      <c r="C12260" s="300" t="s">
        <v>9</v>
      </c>
      <c r="D12260" s="300" t="s">
        <v>10929</v>
      </c>
      <c r="E12260" s="302" t="s">
        <v>51</v>
      </c>
      <c r="F12260" s="423" t="s">
        <v>13012</v>
      </c>
      <c r="G12260" s="423"/>
      <c r="H12260" s="423">
        <v>1.2579999999999999E-4</v>
      </c>
      <c r="I12260" s="423"/>
      <c r="J12260" s="424">
        <v>1.89E-2</v>
      </c>
      <c r="K12260" s="424"/>
      <c r="L12260" s="424"/>
    </row>
    <row r="12261" spans="1:12" ht="17.100000000000001" customHeight="1">
      <c r="A12261" s="298"/>
      <c r="B12261" s="298"/>
      <c r="C12261" s="298"/>
      <c r="D12261" s="298"/>
      <c r="E12261" s="298"/>
      <c r="F12261" s="298"/>
      <c r="G12261" s="298"/>
      <c r="H12261" s="298"/>
      <c r="I12261" s="298"/>
      <c r="J12261" s="298" t="s">
        <v>12992</v>
      </c>
      <c r="K12261" s="298"/>
      <c r="L12261" s="298" t="s">
        <v>14236</v>
      </c>
    </row>
    <row r="12262" spans="1:12">
      <c r="A12262" s="414" t="s">
        <v>13056</v>
      </c>
      <c r="B12262" s="414"/>
      <c r="C12262" s="414"/>
      <c r="D12262" s="414"/>
      <c r="E12262" s="414"/>
      <c r="F12262" s="414"/>
      <c r="G12262" s="414"/>
      <c r="H12262" s="414"/>
      <c r="I12262" s="294"/>
      <c r="J12262" s="294"/>
      <c r="K12262" s="294"/>
      <c r="L12262" s="294"/>
    </row>
    <row r="12263" spans="1:12" ht="17.100000000000001" customHeight="1">
      <c r="A12263" s="294" t="s">
        <v>12978</v>
      </c>
      <c r="B12263" s="298" t="s">
        <v>12979</v>
      </c>
      <c r="C12263" s="294" t="s">
        <v>12980</v>
      </c>
      <c r="D12263" s="294" t="s">
        <v>12981</v>
      </c>
      <c r="E12263" s="299" t="s">
        <v>12982</v>
      </c>
      <c r="F12263" s="413" t="s">
        <v>12983</v>
      </c>
      <c r="G12263" s="413"/>
      <c r="H12263" s="413" t="s">
        <v>12984</v>
      </c>
      <c r="I12263" s="413"/>
      <c r="J12263" s="413" t="s">
        <v>12985</v>
      </c>
      <c r="K12263" s="413"/>
      <c r="L12263" s="413"/>
    </row>
    <row r="12264" spans="1:12" ht="24" customHeight="1">
      <c r="A12264" s="300" t="s">
        <v>12986</v>
      </c>
      <c r="B12264" s="301" t="s">
        <v>13057</v>
      </c>
      <c r="C12264" s="300" t="s">
        <v>9</v>
      </c>
      <c r="D12264" s="300" t="s">
        <v>12549</v>
      </c>
      <c r="E12264" s="302" t="s">
        <v>27</v>
      </c>
      <c r="F12264" s="423" t="s">
        <v>12948</v>
      </c>
      <c r="G12264" s="423"/>
      <c r="H12264" s="423">
        <v>0.1166594</v>
      </c>
      <c r="I12264" s="423"/>
      <c r="J12264" s="424">
        <v>7.5800000000000006E-2</v>
      </c>
      <c r="K12264" s="424"/>
      <c r="L12264" s="424"/>
    </row>
    <row r="12265" spans="1:12" ht="17.100000000000001" customHeight="1">
      <c r="A12265" s="298"/>
      <c r="B12265" s="298"/>
      <c r="C12265" s="298"/>
      <c r="D12265" s="298"/>
      <c r="E12265" s="298"/>
      <c r="F12265" s="298"/>
      <c r="G12265" s="298"/>
      <c r="H12265" s="298"/>
      <c r="I12265" s="298"/>
      <c r="J12265" s="298" t="s">
        <v>12992</v>
      </c>
      <c r="K12265" s="298"/>
      <c r="L12265" s="298" t="s">
        <v>12935</v>
      </c>
    </row>
    <row r="12266" spans="1:12">
      <c r="A12266" s="414" t="s">
        <v>13058</v>
      </c>
      <c r="B12266" s="414"/>
      <c r="C12266" s="414"/>
      <c r="D12266" s="414"/>
      <c r="E12266" s="414"/>
      <c r="F12266" s="414"/>
      <c r="G12266" s="414"/>
      <c r="H12266" s="414"/>
      <c r="I12266" s="294"/>
      <c r="J12266" s="294"/>
      <c r="K12266" s="294"/>
      <c r="L12266" s="294"/>
    </row>
    <row r="12267" spans="1:12" ht="17.100000000000001" customHeight="1">
      <c r="A12267" s="294" t="s">
        <v>12978</v>
      </c>
      <c r="B12267" s="298" t="s">
        <v>12979</v>
      </c>
      <c r="C12267" s="294" t="s">
        <v>12980</v>
      </c>
      <c r="D12267" s="294" t="s">
        <v>12981</v>
      </c>
      <c r="E12267" s="299" t="s">
        <v>12982</v>
      </c>
      <c r="F12267" s="413" t="s">
        <v>12983</v>
      </c>
      <c r="G12267" s="413"/>
      <c r="H12267" s="413" t="s">
        <v>12984</v>
      </c>
      <c r="I12267" s="413"/>
      <c r="J12267" s="413" t="s">
        <v>12985</v>
      </c>
      <c r="K12267" s="413"/>
      <c r="L12267" s="413"/>
    </row>
    <row r="12268" spans="1:12" ht="24" customHeight="1">
      <c r="A12268" s="300" t="s">
        <v>12986</v>
      </c>
      <c r="B12268" s="301" t="s">
        <v>13059</v>
      </c>
      <c r="C12268" s="300" t="s">
        <v>9</v>
      </c>
      <c r="D12268" s="300" t="s">
        <v>12535</v>
      </c>
      <c r="E12268" s="302" t="s">
        <v>27</v>
      </c>
      <c r="F12268" s="423" t="s">
        <v>12936</v>
      </c>
      <c r="G12268" s="423"/>
      <c r="H12268" s="423">
        <v>0.1166594</v>
      </c>
      <c r="I12268" s="423"/>
      <c r="J12268" s="424">
        <v>5.7999999999999996E-3</v>
      </c>
      <c r="K12268" s="424"/>
      <c r="L12268" s="424"/>
    </row>
    <row r="12269" spans="1:12" ht="17.100000000000001" customHeight="1">
      <c r="A12269" s="298"/>
      <c r="B12269" s="298"/>
      <c r="C12269" s="298"/>
      <c r="D12269" s="298"/>
      <c r="E12269" s="298"/>
      <c r="F12269" s="298"/>
      <c r="G12269" s="298"/>
      <c r="H12269" s="298"/>
      <c r="I12269" s="298"/>
      <c r="J12269" s="298" t="s">
        <v>12992</v>
      </c>
      <c r="K12269" s="298"/>
      <c r="L12269" s="298" t="s">
        <v>12904</v>
      </c>
    </row>
    <row r="12270" spans="1:12">
      <c r="A12270" s="414" t="s">
        <v>13060</v>
      </c>
      <c r="B12270" s="414"/>
      <c r="C12270" s="414"/>
      <c r="D12270" s="414"/>
      <c r="E12270" s="414"/>
      <c r="F12270" s="414"/>
      <c r="G12270" s="414"/>
      <c r="H12270" s="414"/>
      <c r="I12270" s="294"/>
      <c r="J12270" s="294"/>
      <c r="K12270" s="294"/>
      <c r="L12270" s="294"/>
    </row>
    <row r="12271" spans="1:12" ht="17.100000000000001" customHeight="1">
      <c r="A12271" s="294" t="s">
        <v>12978</v>
      </c>
      <c r="B12271" s="298" t="s">
        <v>12979</v>
      </c>
      <c r="C12271" s="294" t="s">
        <v>12980</v>
      </c>
      <c r="D12271" s="294" t="s">
        <v>12981</v>
      </c>
      <c r="E12271" s="299" t="s">
        <v>12982</v>
      </c>
      <c r="F12271" s="413" t="s">
        <v>12983</v>
      </c>
      <c r="G12271" s="413"/>
      <c r="H12271" s="413" t="s">
        <v>12984</v>
      </c>
      <c r="I12271" s="413"/>
      <c r="J12271" s="413" t="s">
        <v>12985</v>
      </c>
      <c r="K12271" s="413"/>
      <c r="L12271" s="413"/>
    </row>
    <row r="12272" spans="1:12" ht="24" customHeight="1">
      <c r="A12272" s="300" t="s">
        <v>12986</v>
      </c>
      <c r="B12272" s="301" t="s">
        <v>13061</v>
      </c>
      <c r="C12272" s="300" t="s">
        <v>9</v>
      </c>
      <c r="D12272" s="300" t="s">
        <v>12522</v>
      </c>
      <c r="E12272" s="302" t="s">
        <v>27</v>
      </c>
      <c r="F12272" s="423" t="s">
        <v>12964</v>
      </c>
      <c r="G12272" s="423"/>
      <c r="H12272" s="423">
        <v>0.1166594</v>
      </c>
      <c r="I12272" s="423"/>
      <c r="J12272" s="424">
        <v>0.29509999999999997</v>
      </c>
      <c r="K12272" s="424"/>
      <c r="L12272" s="424"/>
    </row>
    <row r="12273" spans="1:12" ht="24" customHeight="1">
      <c r="A12273" s="300" t="s">
        <v>12986</v>
      </c>
      <c r="B12273" s="301" t="s">
        <v>13062</v>
      </c>
      <c r="C12273" s="300" t="s">
        <v>9</v>
      </c>
      <c r="D12273" s="300" t="s">
        <v>12527</v>
      </c>
      <c r="E12273" s="302" t="s">
        <v>27</v>
      </c>
      <c r="F12273" s="423" t="s">
        <v>13063</v>
      </c>
      <c r="G12273" s="423"/>
      <c r="H12273" s="423">
        <v>0.1166594</v>
      </c>
      <c r="I12273" s="423"/>
      <c r="J12273" s="424">
        <v>3.9699999999999999E-2</v>
      </c>
      <c r="K12273" s="424"/>
      <c r="L12273" s="424"/>
    </row>
    <row r="12274" spans="1:12" ht="17.100000000000001" customHeight="1">
      <c r="A12274" s="298"/>
      <c r="B12274" s="298"/>
      <c r="C12274" s="298"/>
      <c r="D12274" s="298"/>
      <c r="E12274" s="298"/>
      <c r="F12274" s="298"/>
      <c r="G12274" s="298"/>
      <c r="H12274" s="298"/>
      <c r="I12274" s="298"/>
      <c r="J12274" s="298" t="s">
        <v>12992</v>
      </c>
      <c r="K12274" s="298"/>
      <c r="L12274" s="298" t="s">
        <v>12961</v>
      </c>
    </row>
    <row r="12275" spans="1:12" ht="17.100000000000001" customHeight="1">
      <c r="A12275" s="294" t="s">
        <v>13014</v>
      </c>
      <c r="B12275" s="294"/>
      <c r="C12275" s="294"/>
      <c r="D12275" s="294"/>
      <c r="E12275" s="294"/>
      <c r="F12275" s="294"/>
      <c r="G12275" s="294"/>
      <c r="H12275" s="294"/>
      <c r="I12275" s="294"/>
      <c r="J12275" s="294"/>
      <c r="K12275" s="294"/>
      <c r="L12275" s="294"/>
    </row>
    <row r="12276" spans="1:12" ht="17.100000000000001" customHeight="1">
      <c r="A12276" s="298"/>
      <c r="B12276" s="298"/>
      <c r="C12276" s="298"/>
      <c r="D12276" s="298"/>
      <c r="E12276" s="298"/>
      <c r="F12276" s="298"/>
      <c r="G12276" s="298"/>
      <c r="H12276" s="298"/>
      <c r="I12276" s="298"/>
      <c r="J12276" s="298" t="s">
        <v>13015</v>
      </c>
      <c r="K12276" s="298"/>
      <c r="L12276" s="298" t="s">
        <v>15493</v>
      </c>
    </row>
    <row r="12277" spans="1:12" ht="17.100000000000001" customHeight="1">
      <c r="A12277" s="298"/>
      <c r="B12277" s="298"/>
      <c r="C12277" s="298"/>
      <c r="D12277" s="298"/>
      <c r="E12277" s="298"/>
      <c r="F12277" s="298"/>
      <c r="G12277" s="298"/>
      <c r="H12277" s="298"/>
      <c r="I12277" s="298"/>
      <c r="J12277" s="298" t="s">
        <v>13017</v>
      </c>
      <c r="K12277" s="298" t="s">
        <v>13018</v>
      </c>
      <c r="L12277" s="298" t="s">
        <v>15448</v>
      </c>
    </row>
    <row r="12278" spans="1:12" ht="17.100000000000001" customHeight="1">
      <c r="A12278" s="298"/>
      <c r="B12278" s="298"/>
      <c r="C12278" s="298"/>
      <c r="D12278" s="298"/>
      <c r="E12278" s="298"/>
      <c r="F12278" s="298"/>
      <c r="G12278" s="298"/>
      <c r="H12278" s="298"/>
      <c r="I12278" s="298"/>
      <c r="J12278" s="298" t="s">
        <v>13020</v>
      </c>
      <c r="K12278" s="298"/>
      <c r="L12278" s="298" t="s">
        <v>14046</v>
      </c>
    </row>
    <row r="12279" spans="1:12" ht="17.100000000000001" customHeight="1">
      <c r="A12279" s="298"/>
      <c r="B12279" s="298"/>
      <c r="C12279" s="298"/>
      <c r="D12279" s="298"/>
      <c r="E12279" s="298"/>
      <c r="F12279" s="298"/>
      <c r="G12279" s="298"/>
      <c r="H12279" s="298"/>
      <c r="I12279" s="298"/>
      <c r="J12279" s="298" t="s">
        <v>13022</v>
      </c>
      <c r="K12279" s="298" t="s">
        <v>12974</v>
      </c>
      <c r="L12279" s="298" t="s">
        <v>15494</v>
      </c>
    </row>
    <row r="12280" spans="1:12" ht="17.100000000000001" customHeight="1">
      <c r="A12280" s="298"/>
      <c r="B12280" s="298"/>
      <c r="C12280" s="298"/>
      <c r="D12280" s="298"/>
      <c r="E12280" s="298"/>
      <c r="F12280" s="298"/>
      <c r="G12280" s="298"/>
      <c r="H12280" s="298"/>
      <c r="I12280" s="298"/>
      <c r="J12280" s="298" t="s">
        <v>13024</v>
      </c>
      <c r="K12280" s="298"/>
      <c r="L12280" s="298" t="s">
        <v>15495</v>
      </c>
    </row>
    <row r="12281" spans="1:12" ht="30" customHeight="1">
      <c r="A12281" s="299"/>
      <c r="B12281" s="299"/>
      <c r="C12281" s="299"/>
      <c r="D12281" s="299"/>
      <c r="E12281" s="299"/>
      <c r="F12281" s="299"/>
      <c r="G12281" s="299"/>
      <c r="H12281" s="299"/>
      <c r="I12281" s="299"/>
      <c r="J12281" s="299"/>
      <c r="K12281" s="299"/>
      <c r="L12281" s="299"/>
    </row>
    <row r="12282" spans="1:12" ht="36" customHeight="1">
      <c r="A12282" s="295" t="s">
        <v>15496</v>
      </c>
      <c r="B12282" s="296" t="s">
        <v>15497</v>
      </c>
      <c r="C12282" s="295" t="s">
        <v>9</v>
      </c>
      <c r="D12282" s="295" t="s">
        <v>2370</v>
      </c>
      <c r="E12282" s="297" t="s">
        <v>51</v>
      </c>
      <c r="F12282" s="296"/>
      <c r="G12282" s="296"/>
      <c r="H12282" s="296"/>
      <c r="I12282" s="296"/>
      <c r="J12282" s="296"/>
      <c r="K12282" s="296"/>
      <c r="L12282" s="296"/>
    </row>
    <row r="12283" spans="1:12">
      <c r="A12283" s="414" t="s">
        <v>12977</v>
      </c>
      <c r="B12283" s="414"/>
      <c r="C12283" s="414"/>
      <c r="D12283" s="414"/>
      <c r="E12283" s="414"/>
      <c r="F12283" s="414"/>
      <c r="G12283" s="414"/>
      <c r="H12283" s="414"/>
      <c r="I12283" s="294"/>
      <c r="J12283" s="294"/>
      <c r="K12283" s="294"/>
      <c r="L12283" s="294"/>
    </row>
    <row r="12284" spans="1:12" ht="17.100000000000001" customHeight="1">
      <c r="A12284" s="294" t="s">
        <v>12978</v>
      </c>
      <c r="B12284" s="298" t="s">
        <v>12979</v>
      </c>
      <c r="C12284" s="294" t="s">
        <v>12980</v>
      </c>
      <c r="D12284" s="294" t="s">
        <v>12981</v>
      </c>
      <c r="E12284" s="299" t="s">
        <v>12982</v>
      </c>
      <c r="F12284" s="413" t="s">
        <v>12983</v>
      </c>
      <c r="G12284" s="413"/>
      <c r="H12284" s="413" t="s">
        <v>12984</v>
      </c>
      <c r="I12284" s="413"/>
      <c r="J12284" s="413" t="s">
        <v>12985</v>
      </c>
      <c r="K12284" s="413"/>
      <c r="L12284" s="413"/>
    </row>
    <row r="12285" spans="1:12" ht="24" customHeight="1">
      <c r="A12285" s="300" t="s">
        <v>12986</v>
      </c>
      <c r="B12285" s="301" t="s">
        <v>13085</v>
      </c>
      <c r="C12285" s="300" t="s">
        <v>9</v>
      </c>
      <c r="D12285" s="300" t="s">
        <v>7909</v>
      </c>
      <c r="E12285" s="302" t="s">
        <v>51</v>
      </c>
      <c r="F12285" s="423" t="s">
        <v>13086</v>
      </c>
      <c r="G12285" s="423"/>
      <c r="H12285" s="423">
        <v>1.038E-4</v>
      </c>
      <c r="I12285" s="423"/>
      <c r="J12285" s="424">
        <v>1.0800000000000001E-2</v>
      </c>
      <c r="K12285" s="424"/>
      <c r="L12285" s="424"/>
    </row>
    <row r="12286" spans="1:12" ht="24" customHeight="1">
      <c r="A12286" s="300" t="s">
        <v>12986</v>
      </c>
      <c r="B12286" s="301" t="s">
        <v>13087</v>
      </c>
      <c r="C12286" s="300" t="s">
        <v>9</v>
      </c>
      <c r="D12286" s="300" t="s">
        <v>8873</v>
      </c>
      <c r="E12286" s="302" t="s">
        <v>51</v>
      </c>
      <c r="F12286" s="423" t="s">
        <v>13088</v>
      </c>
      <c r="G12286" s="423"/>
      <c r="H12286" s="423">
        <v>9.9000000000000001E-6</v>
      </c>
      <c r="I12286" s="423"/>
      <c r="J12286" s="424">
        <v>8.6E-3</v>
      </c>
      <c r="K12286" s="424"/>
      <c r="L12286" s="424"/>
    </row>
    <row r="12287" spans="1:12" ht="48" customHeight="1">
      <c r="A12287" s="300" t="s">
        <v>12986</v>
      </c>
      <c r="B12287" s="301" t="s">
        <v>13089</v>
      </c>
      <c r="C12287" s="300" t="s">
        <v>9</v>
      </c>
      <c r="D12287" s="300" t="s">
        <v>9227</v>
      </c>
      <c r="E12287" s="302" t="s">
        <v>51</v>
      </c>
      <c r="F12287" s="423" t="s">
        <v>13090</v>
      </c>
      <c r="G12287" s="423"/>
      <c r="H12287" s="423">
        <v>6.9999999999999999E-6</v>
      </c>
      <c r="I12287" s="423"/>
      <c r="J12287" s="424">
        <v>9.4000000000000004E-3</v>
      </c>
      <c r="K12287" s="424"/>
      <c r="L12287" s="424"/>
    </row>
    <row r="12288" spans="1:12" ht="24" customHeight="1">
      <c r="A12288" s="300" t="s">
        <v>12986</v>
      </c>
      <c r="B12288" s="301" t="s">
        <v>13091</v>
      </c>
      <c r="C12288" s="300" t="s">
        <v>9</v>
      </c>
      <c r="D12288" s="300" t="s">
        <v>9580</v>
      </c>
      <c r="E12288" s="302" t="s">
        <v>51</v>
      </c>
      <c r="F12288" s="423" t="s">
        <v>13092</v>
      </c>
      <c r="G12288" s="423"/>
      <c r="H12288" s="423">
        <v>6.8000000000000001E-6</v>
      </c>
      <c r="I12288" s="423"/>
      <c r="J12288" s="424">
        <v>6.1000000000000004E-3</v>
      </c>
      <c r="K12288" s="424"/>
      <c r="L12288" s="424"/>
    </row>
    <row r="12289" spans="1:12" ht="24" customHeight="1">
      <c r="A12289" s="300" t="s">
        <v>12986</v>
      </c>
      <c r="B12289" s="301" t="s">
        <v>12987</v>
      </c>
      <c r="C12289" s="300" t="s">
        <v>9</v>
      </c>
      <c r="D12289" s="300" t="s">
        <v>9831</v>
      </c>
      <c r="E12289" s="302" t="s">
        <v>12988</v>
      </c>
      <c r="F12289" s="423" t="s">
        <v>12989</v>
      </c>
      <c r="G12289" s="423"/>
      <c r="H12289" s="423">
        <v>2.4039E-3</v>
      </c>
      <c r="I12289" s="423"/>
      <c r="J12289" s="424">
        <v>2.4299999999999999E-2</v>
      </c>
      <c r="K12289" s="424"/>
      <c r="L12289" s="424"/>
    </row>
    <row r="12290" spans="1:12" ht="36" customHeight="1">
      <c r="A12290" s="300" t="s">
        <v>12986</v>
      </c>
      <c r="B12290" s="301" t="s">
        <v>12990</v>
      </c>
      <c r="C12290" s="300" t="s">
        <v>9</v>
      </c>
      <c r="D12290" s="300" t="s">
        <v>11426</v>
      </c>
      <c r="E12290" s="302" t="s">
        <v>51</v>
      </c>
      <c r="F12290" s="423" t="s">
        <v>12991</v>
      </c>
      <c r="G12290" s="423"/>
      <c r="H12290" s="423">
        <v>1.26E-4</v>
      </c>
      <c r="I12290" s="423"/>
      <c r="J12290" s="424">
        <v>1.67E-2</v>
      </c>
      <c r="K12290" s="424"/>
      <c r="L12290" s="424"/>
    </row>
    <row r="12291" spans="1:12" ht="17.100000000000001" customHeight="1">
      <c r="A12291" s="298"/>
      <c r="B12291" s="298"/>
      <c r="C12291" s="298"/>
      <c r="D12291" s="298"/>
      <c r="E12291" s="298"/>
      <c r="F12291" s="298"/>
      <c r="G12291" s="298"/>
      <c r="H12291" s="298"/>
      <c r="I12291" s="298"/>
      <c r="J12291" s="298" t="s">
        <v>12992</v>
      </c>
      <c r="K12291" s="298"/>
      <c r="L12291" s="298" t="s">
        <v>12935</v>
      </c>
    </row>
    <row r="12292" spans="1:12">
      <c r="A12292" s="414" t="s">
        <v>12994</v>
      </c>
      <c r="B12292" s="414"/>
      <c r="C12292" s="414"/>
      <c r="D12292" s="414"/>
      <c r="E12292" s="414"/>
      <c r="F12292" s="414"/>
      <c r="G12292" s="414"/>
      <c r="H12292" s="414"/>
      <c r="I12292" s="294"/>
      <c r="J12292" s="294"/>
      <c r="K12292" s="294"/>
      <c r="L12292" s="294"/>
    </row>
    <row r="12293" spans="1:12" ht="17.100000000000001" customHeight="1">
      <c r="A12293" s="294" t="s">
        <v>12978</v>
      </c>
      <c r="B12293" s="298" t="s">
        <v>12979</v>
      </c>
      <c r="C12293" s="294" t="s">
        <v>12980</v>
      </c>
      <c r="D12293" s="294" t="s">
        <v>12981</v>
      </c>
      <c r="E12293" s="299" t="s">
        <v>12982</v>
      </c>
      <c r="F12293" s="413" t="s">
        <v>12983</v>
      </c>
      <c r="G12293" s="413"/>
      <c r="H12293" s="413" t="s">
        <v>12984</v>
      </c>
      <c r="I12293" s="413"/>
      <c r="J12293" s="413" t="s">
        <v>12985</v>
      </c>
      <c r="K12293" s="413"/>
      <c r="L12293" s="413"/>
    </row>
    <row r="12294" spans="1:12" ht="24" customHeight="1">
      <c r="A12294" s="300" t="s">
        <v>12986</v>
      </c>
      <c r="B12294" s="301" t="s">
        <v>13193</v>
      </c>
      <c r="C12294" s="300" t="s">
        <v>9</v>
      </c>
      <c r="D12294" s="300" t="s">
        <v>7200</v>
      </c>
      <c r="E12294" s="302" t="s">
        <v>27</v>
      </c>
      <c r="F12294" s="423" t="s">
        <v>13194</v>
      </c>
      <c r="G12294" s="423"/>
      <c r="H12294" s="423">
        <v>9.08746E-2</v>
      </c>
      <c r="I12294" s="423"/>
      <c r="J12294" s="424">
        <v>0.46260000000000001</v>
      </c>
      <c r="K12294" s="424"/>
      <c r="L12294" s="424"/>
    </row>
    <row r="12295" spans="1:12" ht="24" customHeight="1">
      <c r="A12295" s="300" t="s">
        <v>12986</v>
      </c>
      <c r="B12295" s="301" t="s">
        <v>13195</v>
      </c>
      <c r="C12295" s="300" t="s">
        <v>9</v>
      </c>
      <c r="D12295" s="300" t="s">
        <v>8821</v>
      </c>
      <c r="E12295" s="302" t="s">
        <v>27</v>
      </c>
      <c r="F12295" s="423" t="s">
        <v>13196</v>
      </c>
      <c r="G12295" s="423"/>
      <c r="H12295" s="423">
        <v>9.08746E-2</v>
      </c>
      <c r="I12295" s="423"/>
      <c r="J12295" s="424">
        <v>0.65339999999999998</v>
      </c>
      <c r="K12295" s="424"/>
      <c r="L12295" s="424"/>
    </row>
    <row r="12296" spans="1:12" ht="17.100000000000001" customHeight="1">
      <c r="A12296" s="298"/>
      <c r="B12296" s="298"/>
      <c r="C12296" s="298"/>
      <c r="D12296" s="298"/>
      <c r="E12296" s="298"/>
      <c r="F12296" s="298"/>
      <c r="G12296" s="298"/>
      <c r="H12296" s="298"/>
      <c r="I12296" s="298"/>
      <c r="J12296" s="298" t="s">
        <v>12992</v>
      </c>
      <c r="K12296" s="298"/>
      <c r="L12296" s="298" t="s">
        <v>13239</v>
      </c>
    </row>
    <row r="12297" spans="1:12">
      <c r="A12297" s="414" t="s">
        <v>12998</v>
      </c>
      <c r="B12297" s="414"/>
      <c r="C12297" s="414"/>
      <c r="D12297" s="414"/>
      <c r="E12297" s="414"/>
      <c r="F12297" s="414"/>
      <c r="G12297" s="414"/>
      <c r="H12297" s="414"/>
      <c r="I12297" s="294"/>
      <c r="J12297" s="294"/>
      <c r="K12297" s="294"/>
      <c r="L12297" s="294"/>
    </row>
    <row r="12298" spans="1:12" ht="17.100000000000001" customHeight="1">
      <c r="A12298" s="294" t="s">
        <v>12978</v>
      </c>
      <c r="B12298" s="298" t="s">
        <v>12979</v>
      </c>
      <c r="C12298" s="294" t="s">
        <v>12980</v>
      </c>
      <c r="D12298" s="294" t="s">
        <v>12981</v>
      </c>
      <c r="E12298" s="299" t="s">
        <v>12982</v>
      </c>
      <c r="F12298" s="413" t="s">
        <v>12983</v>
      </c>
      <c r="G12298" s="413"/>
      <c r="H12298" s="413" t="s">
        <v>12984</v>
      </c>
      <c r="I12298" s="413"/>
      <c r="J12298" s="413" t="s">
        <v>12985</v>
      </c>
      <c r="K12298" s="413"/>
      <c r="L12298" s="413"/>
    </row>
    <row r="12299" spans="1:12" ht="24" customHeight="1">
      <c r="A12299" s="300" t="s">
        <v>12986</v>
      </c>
      <c r="B12299" s="301" t="s">
        <v>13353</v>
      </c>
      <c r="C12299" s="300" t="s">
        <v>9</v>
      </c>
      <c r="D12299" s="300" t="s">
        <v>9576</v>
      </c>
      <c r="E12299" s="302" t="s">
        <v>51</v>
      </c>
      <c r="F12299" s="423" t="s">
        <v>12914</v>
      </c>
      <c r="G12299" s="423"/>
      <c r="H12299" s="423">
        <v>0.03</v>
      </c>
      <c r="I12299" s="423"/>
      <c r="J12299" s="424">
        <v>0.04</v>
      </c>
      <c r="K12299" s="424"/>
      <c r="L12299" s="424"/>
    </row>
    <row r="12300" spans="1:12" ht="24" customHeight="1">
      <c r="A12300" s="300" t="s">
        <v>12986</v>
      </c>
      <c r="B12300" s="301" t="s">
        <v>13356</v>
      </c>
      <c r="C12300" s="300" t="s">
        <v>9</v>
      </c>
      <c r="D12300" s="300" t="s">
        <v>6964</v>
      </c>
      <c r="E12300" s="302" t="s">
        <v>51</v>
      </c>
      <c r="F12300" s="423" t="s">
        <v>13357</v>
      </c>
      <c r="G12300" s="423"/>
      <c r="H12300" s="423">
        <v>7.0000000000000001E-3</v>
      </c>
      <c r="I12300" s="423"/>
      <c r="J12300" s="424">
        <v>0.34</v>
      </c>
      <c r="K12300" s="424"/>
      <c r="L12300" s="424"/>
    </row>
    <row r="12301" spans="1:12" ht="24" customHeight="1">
      <c r="A12301" s="300" t="s">
        <v>12986</v>
      </c>
      <c r="B12301" s="301" t="s">
        <v>13358</v>
      </c>
      <c r="C12301" s="300" t="s">
        <v>9</v>
      </c>
      <c r="D12301" s="300" t="s">
        <v>10886</v>
      </c>
      <c r="E12301" s="302" t="s">
        <v>51</v>
      </c>
      <c r="F12301" s="423" t="s">
        <v>13359</v>
      </c>
      <c r="G12301" s="423"/>
      <c r="H12301" s="423">
        <v>8.0000000000000002E-3</v>
      </c>
      <c r="I12301" s="423"/>
      <c r="J12301" s="424">
        <v>0.34</v>
      </c>
      <c r="K12301" s="424"/>
      <c r="L12301" s="424"/>
    </row>
    <row r="12302" spans="1:12" ht="24" customHeight="1">
      <c r="A12302" s="300" t="s">
        <v>12986</v>
      </c>
      <c r="B12302" s="301" t="s">
        <v>13421</v>
      </c>
      <c r="C12302" s="300" t="s">
        <v>9</v>
      </c>
      <c r="D12302" s="300" t="s">
        <v>9353</v>
      </c>
      <c r="E12302" s="302" t="s">
        <v>51</v>
      </c>
      <c r="F12302" s="423" t="s">
        <v>12923</v>
      </c>
      <c r="G12302" s="423"/>
      <c r="H12302" s="423">
        <v>1</v>
      </c>
      <c r="I12302" s="423"/>
      <c r="J12302" s="424">
        <v>0.45</v>
      </c>
      <c r="K12302" s="424"/>
      <c r="L12302" s="424"/>
    </row>
    <row r="12303" spans="1:12" ht="24" customHeight="1">
      <c r="A12303" s="300" t="s">
        <v>12986</v>
      </c>
      <c r="B12303" s="301" t="s">
        <v>13099</v>
      </c>
      <c r="C12303" s="300" t="s">
        <v>9</v>
      </c>
      <c r="D12303" s="300" t="s">
        <v>7224</v>
      </c>
      <c r="E12303" s="302" t="s">
        <v>51</v>
      </c>
      <c r="F12303" s="423" t="s">
        <v>13100</v>
      </c>
      <c r="G12303" s="423"/>
      <c r="H12303" s="423">
        <v>1.2269E-3</v>
      </c>
      <c r="I12303" s="423"/>
      <c r="J12303" s="424">
        <v>1.1299999999999999E-2</v>
      </c>
      <c r="K12303" s="424"/>
      <c r="L12303" s="424"/>
    </row>
    <row r="12304" spans="1:12" ht="24" customHeight="1">
      <c r="A12304" s="300" t="s">
        <v>12986</v>
      </c>
      <c r="B12304" s="301" t="s">
        <v>13101</v>
      </c>
      <c r="C12304" s="300" t="s">
        <v>9</v>
      </c>
      <c r="D12304" s="300" t="s">
        <v>7359</v>
      </c>
      <c r="E12304" s="302" t="s">
        <v>51</v>
      </c>
      <c r="F12304" s="423" t="s">
        <v>13102</v>
      </c>
      <c r="G12304" s="423"/>
      <c r="H12304" s="423">
        <v>3.9700000000000003E-5</v>
      </c>
      <c r="I12304" s="423"/>
      <c r="J12304" s="424">
        <v>5.1000000000000004E-3</v>
      </c>
      <c r="K12304" s="424"/>
      <c r="L12304" s="424"/>
    </row>
    <row r="12305" spans="1:12" ht="24" customHeight="1">
      <c r="A12305" s="300" t="s">
        <v>12986</v>
      </c>
      <c r="B12305" s="301" t="s">
        <v>13103</v>
      </c>
      <c r="C12305" s="300" t="s">
        <v>9</v>
      </c>
      <c r="D12305" s="300" t="s">
        <v>8851</v>
      </c>
      <c r="E12305" s="302" t="s">
        <v>51</v>
      </c>
      <c r="F12305" s="423" t="s">
        <v>13104</v>
      </c>
      <c r="G12305" s="423"/>
      <c r="H12305" s="423">
        <v>3.1699999999999998E-5</v>
      </c>
      <c r="I12305" s="423"/>
      <c r="J12305" s="424">
        <v>6.1000000000000004E-3</v>
      </c>
      <c r="K12305" s="424"/>
      <c r="L12305" s="424"/>
    </row>
    <row r="12306" spans="1:12" ht="24" customHeight="1">
      <c r="A12306" s="300" t="s">
        <v>12986</v>
      </c>
      <c r="B12306" s="301" t="s">
        <v>13105</v>
      </c>
      <c r="C12306" s="300" t="s">
        <v>9</v>
      </c>
      <c r="D12306" s="300" t="s">
        <v>8852</v>
      </c>
      <c r="E12306" s="302" t="s">
        <v>51</v>
      </c>
      <c r="F12306" s="423" t="s">
        <v>13106</v>
      </c>
      <c r="G12306" s="423"/>
      <c r="H12306" s="423">
        <v>6.8000000000000001E-6</v>
      </c>
      <c r="I12306" s="423"/>
      <c r="J12306" s="424">
        <v>3.7000000000000002E-3</v>
      </c>
      <c r="K12306" s="424"/>
      <c r="L12306" s="424"/>
    </row>
    <row r="12307" spans="1:12" ht="24" customHeight="1">
      <c r="A12307" s="300" t="s">
        <v>12986</v>
      </c>
      <c r="B12307" s="301" t="s">
        <v>13107</v>
      </c>
      <c r="C12307" s="300" t="s">
        <v>9</v>
      </c>
      <c r="D12307" s="300" t="s">
        <v>9000</v>
      </c>
      <c r="E12307" s="302" t="s">
        <v>51</v>
      </c>
      <c r="F12307" s="423" t="s">
        <v>13108</v>
      </c>
      <c r="G12307" s="423"/>
      <c r="H12307" s="423">
        <v>1.3965E-3</v>
      </c>
      <c r="I12307" s="423"/>
      <c r="J12307" s="424">
        <v>9.4999999999999998E-3</v>
      </c>
      <c r="K12307" s="424"/>
      <c r="L12307" s="424"/>
    </row>
    <row r="12308" spans="1:12" ht="24" customHeight="1">
      <c r="A12308" s="300" t="s">
        <v>12986</v>
      </c>
      <c r="B12308" s="301" t="s">
        <v>13109</v>
      </c>
      <c r="C12308" s="300" t="s">
        <v>9</v>
      </c>
      <c r="D12308" s="300" t="s">
        <v>9574</v>
      </c>
      <c r="E12308" s="302" t="s">
        <v>51</v>
      </c>
      <c r="F12308" s="423" t="s">
        <v>13110</v>
      </c>
      <c r="G12308" s="423"/>
      <c r="H12308" s="423">
        <v>4.4289999999999998E-4</v>
      </c>
      <c r="I12308" s="423"/>
      <c r="J12308" s="424">
        <v>3.8999999999999998E-3</v>
      </c>
      <c r="K12308" s="424"/>
      <c r="L12308" s="424"/>
    </row>
    <row r="12309" spans="1:12" ht="24" customHeight="1">
      <c r="A12309" s="300" t="s">
        <v>12986</v>
      </c>
      <c r="B12309" s="301" t="s">
        <v>13111</v>
      </c>
      <c r="C12309" s="300" t="s">
        <v>9</v>
      </c>
      <c r="D12309" s="300" t="s">
        <v>10714</v>
      </c>
      <c r="E12309" s="302" t="s">
        <v>93</v>
      </c>
      <c r="F12309" s="423" t="s">
        <v>13112</v>
      </c>
      <c r="G12309" s="423"/>
      <c r="H12309" s="423">
        <v>2.3269999999999999E-4</v>
      </c>
      <c r="I12309" s="423"/>
      <c r="J12309" s="424">
        <v>3.5999999999999999E-3</v>
      </c>
      <c r="K12309" s="424"/>
      <c r="L12309" s="424"/>
    </row>
    <row r="12310" spans="1:12" ht="24" customHeight="1">
      <c r="A12310" s="300" t="s">
        <v>12986</v>
      </c>
      <c r="B12310" s="301" t="s">
        <v>13113</v>
      </c>
      <c r="C12310" s="300" t="s">
        <v>9</v>
      </c>
      <c r="D12310" s="300" t="s">
        <v>10809</v>
      </c>
      <c r="E12310" s="302" t="s">
        <v>51</v>
      </c>
      <c r="F12310" s="423" t="s">
        <v>13114</v>
      </c>
      <c r="G12310" s="423"/>
      <c r="H12310" s="423">
        <v>2.3269999999999999E-4</v>
      </c>
      <c r="I12310" s="423"/>
      <c r="J12310" s="424">
        <v>2.8E-3</v>
      </c>
      <c r="K12310" s="424"/>
      <c r="L12310" s="424"/>
    </row>
    <row r="12311" spans="1:12" ht="24" customHeight="1">
      <c r="A12311" s="300" t="s">
        <v>12986</v>
      </c>
      <c r="B12311" s="301" t="s">
        <v>13115</v>
      </c>
      <c r="C12311" s="300" t="s">
        <v>9</v>
      </c>
      <c r="D12311" s="300" t="s">
        <v>10810</v>
      </c>
      <c r="E12311" s="302" t="s">
        <v>51</v>
      </c>
      <c r="F12311" s="423" t="s">
        <v>13116</v>
      </c>
      <c r="G12311" s="423"/>
      <c r="H12311" s="423">
        <v>2.3269999999999999E-4</v>
      </c>
      <c r="I12311" s="423"/>
      <c r="J12311" s="424">
        <v>6.1999999999999998E-3</v>
      </c>
      <c r="K12311" s="424"/>
      <c r="L12311" s="424"/>
    </row>
    <row r="12312" spans="1:12" ht="24" customHeight="1">
      <c r="A12312" s="300" t="s">
        <v>12986</v>
      </c>
      <c r="B12312" s="301" t="s">
        <v>13117</v>
      </c>
      <c r="C12312" s="300" t="s">
        <v>9</v>
      </c>
      <c r="D12312" s="300" t="s">
        <v>10837</v>
      </c>
      <c r="E12312" s="302" t="s">
        <v>51</v>
      </c>
      <c r="F12312" s="423" t="s">
        <v>13118</v>
      </c>
      <c r="G12312" s="423"/>
      <c r="H12312" s="423">
        <v>7.9999999999999996E-6</v>
      </c>
      <c r="I12312" s="423"/>
      <c r="J12312" s="424">
        <v>3.5999999999999999E-3</v>
      </c>
      <c r="K12312" s="424"/>
      <c r="L12312" s="424"/>
    </row>
    <row r="12313" spans="1:12" ht="24" customHeight="1">
      <c r="A12313" s="300" t="s">
        <v>12986</v>
      </c>
      <c r="B12313" s="301" t="s">
        <v>13003</v>
      </c>
      <c r="C12313" s="300" t="s">
        <v>9</v>
      </c>
      <c r="D12313" s="300" t="s">
        <v>7216</v>
      </c>
      <c r="E12313" s="302" t="s">
        <v>51</v>
      </c>
      <c r="F12313" s="423" t="s">
        <v>13004</v>
      </c>
      <c r="G12313" s="423"/>
      <c r="H12313" s="423">
        <v>4.662E-4</v>
      </c>
      <c r="I12313" s="423"/>
      <c r="J12313" s="424">
        <v>1.5599999999999999E-2</v>
      </c>
      <c r="K12313" s="424"/>
      <c r="L12313" s="424"/>
    </row>
    <row r="12314" spans="1:12" ht="24" customHeight="1">
      <c r="A12314" s="300" t="s">
        <v>12986</v>
      </c>
      <c r="B12314" s="301" t="s">
        <v>13005</v>
      </c>
      <c r="C12314" s="300" t="s">
        <v>9</v>
      </c>
      <c r="D12314" s="300" t="s">
        <v>7393</v>
      </c>
      <c r="E12314" s="302" t="s">
        <v>12988</v>
      </c>
      <c r="F12314" s="423" t="s">
        <v>13006</v>
      </c>
      <c r="G12314" s="423"/>
      <c r="H12314" s="423">
        <v>2.8049999999999999E-4</v>
      </c>
      <c r="I12314" s="423"/>
      <c r="J12314" s="424">
        <v>1.5100000000000001E-2</v>
      </c>
      <c r="K12314" s="424"/>
      <c r="L12314" s="424"/>
    </row>
    <row r="12315" spans="1:12" ht="24" customHeight="1">
      <c r="A12315" s="300" t="s">
        <v>12986</v>
      </c>
      <c r="B12315" s="301" t="s">
        <v>13007</v>
      </c>
      <c r="C12315" s="300" t="s">
        <v>9</v>
      </c>
      <c r="D12315" s="300" t="s">
        <v>10619</v>
      </c>
      <c r="E12315" s="302" t="s">
        <v>51</v>
      </c>
      <c r="F12315" s="423" t="s">
        <v>13008</v>
      </c>
      <c r="G12315" s="423"/>
      <c r="H12315" s="423">
        <v>2.175E-4</v>
      </c>
      <c r="I12315" s="423"/>
      <c r="J12315" s="424">
        <v>4.1599999999999998E-2</v>
      </c>
      <c r="K12315" s="424"/>
      <c r="L12315" s="424"/>
    </row>
    <row r="12316" spans="1:12" ht="24" customHeight="1">
      <c r="A12316" s="300" t="s">
        <v>12986</v>
      </c>
      <c r="B12316" s="301" t="s">
        <v>13009</v>
      </c>
      <c r="C12316" s="300" t="s">
        <v>9</v>
      </c>
      <c r="D12316" s="300" t="s">
        <v>10769</v>
      </c>
      <c r="E12316" s="302" t="s">
        <v>51</v>
      </c>
      <c r="F12316" s="423" t="s">
        <v>13010</v>
      </c>
      <c r="G12316" s="423"/>
      <c r="H12316" s="423">
        <v>1.9556899999999999E-2</v>
      </c>
      <c r="I12316" s="423"/>
      <c r="J12316" s="424">
        <v>2.46E-2</v>
      </c>
      <c r="K12316" s="424"/>
      <c r="L12316" s="424"/>
    </row>
    <row r="12317" spans="1:12" ht="24" customHeight="1">
      <c r="A12317" s="300" t="s">
        <v>12986</v>
      </c>
      <c r="B12317" s="301" t="s">
        <v>13011</v>
      </c>
      <c r="C12317" s="300" t="s">
        <v>9</v>
      </c>
      <c r="D12317" s="300" t="s">
        <v>10929</v>
      </c>
      <c r="E12317" s="302" t="s">
        <v>51</v>
      </c>
      <c r="F12317" s="423" t="s">
        <v>13012</v>
      </c>
      <c r="G12317" s="423"/>
      <c r="H12317" s="423">
        <v>1.886E-4</v>
      </c>
      <c r="I12317" s="423"/>
      <c r="J12317" s="424">
        <v>2.8400000000000002E-2</v>
      </c>
      <c r="K12317" s="424"/>
      <c r="L12317" s="424"/>
    </row>
    <row r="12318" spans="1:12" ht="17.100000000000001" customHeight="1">
      <c r="A12318" s="298"/>
      <c r="B12318" s="298"/>
      <c r="C12318" s="298"/>
      <c r="D12318" s="298"/>
      <c r="E12318" s="298"/>
      <c r="F12318" s="298"/>
      <c r="G12318" s="298"/>
      <c r="H12318" s="298"/>
      <c r="I12318" s="298"/>
      <c r="J12318" s="298" t="s">
        <v>12992</v>
      </c>
      <c r="K12318" s="298"/>
      <c r="L12318" s="298" t="s">
        <v>15093</v>
      </c>
    </row>
    <row r="12319" spans="1:12">
      <c r="A12319" s="414" t="s">
        <v>13056</v>
      </c>
      <c r="B12319" s="414"/>
      <c r="C12319" s="414"/>
      <c r="D12319" s="414"/>
      <c r="E12319" s="414"/>
      <c r="F12319" s="414"/>
      <c r="G12319" s="414"/>
      <c r="H12319" s="414"/>
      <c r="I12319" s="294"/>
      <c r="J12319" s="294"/>
      <c r="K12319" s="294"/>
      <c r="L12319" s="294"/>
    </row>
    <row r="12320" spans="1:12" ht="17.100000000000001" customHeight="1">
      <c r="A12320" s="294" t="s">
        <v>12978</v>
      </c>
      <c r="B12320" s="298" t="s">
        <v>12979</v>
      </c>
      <c r="C12320" s="294" t="s">
        <v>12980</v>
      </c>
      <c r="D12320" s="294" t="s">
        <v>12981</v>
      </c>
      <c r="E12320" s="299" t="s">
        <v>12982</v>
      </c>
      <c r="F12320" s="413" t="s">
        <v>12983</v>
      </c>
      <c r="G12320" s="413"/>
      <c r="H12320" s="413" t="s">
        <v>12984</v>
      </c>
      <c r="I12320" s="413"/>
      <c r="J12320" s="413" t="s">
        <v>12985</v>
      </c>
      <c r="K12320" s="413"/>
      <c r="L12320" s="413"/>
    </row>
    <row r="12321" spans="1:12" ht="24" customHeight="1">
      <c r="A12321" s="300" t="s">
        <v>12986</v>
      </c>
      <c r="B12321" s="301" t="s">
        <v>13057</v>
      </c>
      <c r="C12321" s="300" t="s">
        <v>9</v>
      </c>
      <c r="D12321" s="300" t="s">
        <v>12549</v>
      </c>
      <c r="E12321" s="302" t="s">
        <v>27</v>
      </c>
      <c r="F12321" s="423" t="s">
        <v>12948</v>
      </c>
      <c r="G12321" s="423"/>
      <c r="H12321" s="423">
        <v>0.17497270000000001</v>
      </c>
      <c r="I12321" s="423"/>
      <c r="J12321" s="424">
        <v>0.1137</v>
      </c>
      <c r="K12321" s="424"/>
      <c r="L12321" s="424"/>
    </row>
    <row r="12322" spans="1:12" ht="17.100000000000001" customHeight="1">
      <c r="A12322" s="298"/>
      <c r="B12322" s="298"/>
      <c r="C12322" s="298"/>
      <c r="D12322" s="298"/>
      <c r="E12322" s="298"/>
      <c r="F12322" s="298"/>
      <c r="G12322" s="298"/>
      <c r="H12322" s="298"/>
      <c r="I12322" s="298"/>
      <c r="J12322" s="298" t="s">
        <v>12992</v>
      </c>
      <c r="K12322" s="298"/>
      <c r="L12322" s="298" t="s">
        <v>12903</v>
      </c>
    </row>
    <row r="12323" spans="1:12">
      <c r="A12323" s="414" t="s">
        <v>13058</v>
      </c>
      <c r="B12323" s="414"/>
      <c r="C12323" s="414"/>
      <c r="D12323" s="414"/>
      <c r="E12323" s="414"/>
      <c r="F12323" s="414"/>
      <c r="G12323" s="414"/>
      <c r="H12323" s="414"/>
      <c r="I12323" s="294"/>
      <c r="J12323" s="294"/>
      <c r="K12323" s="294"/>
      <c r="L12323" s="294"/>
    </row>
    <row r="12324" spans="1:12" ht="17.100000000000001" customHeight="1">
      <c r="A12324" s="294" t="s">
        <v>12978</v>
      </c>
      <c r="B12324" s="298" t="s">
        <v>12979</v>
      </c>
      <c r="C12324" s="294" t="s">
        <v>12980</v>
      </c>
      <c r="D12324" s="294" t="s">
        <v>12981</v>
      </c>
      <c r="E12324" s="299" t="s">
        <v>12982</v>
      </c>
      <c r="F12324" s="413" t="s">
        <v>12983</v>
      </c>
      <c r="G12324" s="413"/>
      <c r="H12324" s="413" t="s">
        <v>12984</v>
      </c>
      <c r="I12324" s="413"/>
      <c r="J12324" s="413" t="s">
        <v>12985</v>
      </c>
      <c r="K12324" s="413"/>
      <c r="L12324" s="413"/>
    </row>
    <row r="12325" spans="1:12" ht="24" customHeight="1">
      <c r="A12325" s="300" t="s">
        <v>12986</v>
      </c>
      <c r="B12325" s="301" t="s">
        <v>13059</v>
      </c>
      <c r="C12325" s="300" t="s">
        <v>9</v>
      </c>
      <c r="D12325" s="300" t="s">
        <v>12535</v>
      </c>
      <c r="E12325" s="302" t="s">
        <v>27</v>
      </c>
      <c r="F12325" s="423" t="s">
        <v>12936</v>
      </c>
      <c r="G12325" s="423"/>
      <c r="H12325" s="423">
        <v>0.17497270000000001</v>
      </c>
      <c r="I12325" s="423"/>
      <c r="J12325" s="424">
        <v>8.6999999999999994E-3</v>
      </c>
      <c r="K12325" s="424"/>
      <c r="L12325" s="424"/>
    </row>
    <row r="12326" spans="1:12" ht="17.100000000000001" customHeight="1">
      <c r="A12326" s="298"/>
      <c r="B12326" s="298"/>
      <c r="C12326" s="298"/>
      <c r="D12326" s="298"/>
      <c r="E12326" s="298"/>
      <c r="F12326" s="298"/>
      <c r="G12326" s="298"/>
      <c r="H12326" s="298"/>
      <c r="I12326" s="298"/>
      <c r="J12326" s="298" t="s">
        <v>12992</v>
      </c>
      <c r="K12326" s="298"/>
      <c r="L12326" s="298" t="s">
        <v>12904</v>
      </c>
    </row>
    <row r="12327" spans="1:12">
      <c r="A12327" s="414" t="s">
        <v>13060</v>
      </c>
      <c r="B12327" s="414"/>
      <c r="C12327" s="414"/>
      <c r="D12327" s="414"/>
      <c r="E12327" s="414"/>
      <c r="F12327" s="414"/>
      <c r="G12327" s="414"/>
      <c r="H12327" s="414"/>
      <c r="I12327" s="294"/>
      <c r="J12327" s="294"/>
      <c r="K12327" s="294"/>
      <c r="L12327" s="294"/>
    </row>
    <row r="12328" spans="1:12" ht="17.100000000000001" customHeight="1">
      <c r="A12328" s="294" t="s">
        <v>12978</v>
      </c>
      <c r="B12328" s="298" t="s">
        <v>12979</v>
      </c>
      <c r="C12328" s="294" t="s">
        <v>12980</v>
      </c>
      <c r="D12328" s="294" t="s">
        <v>12981</v>
      </c>
      <c r="E12328" s="299" t="s">
        <v>12982</v>
      </c>
      <c r="F12328" s="413" t="s">
        <v>12983</v>
      </c>
      <c r="G12328" s="413"/>
      <c r="H12328" s="413" t="s">
        <v>12984</v>
      </c>
      <c r="I12328" s="413"/>
      <c r="J12328" s="413" t="s">
        <v>12985</v>
      </c>
      <c r="K12328" s="413"/>
      <c r="L12328" s="413"/>
    </row>
    <row r="12329" spans="1:12" ht="24" customHeight="1">
      <c r="A12329" s="300" t="s">
        <v>12986</v>
      </c>
      <c r="B12329" s="301" t="s">
        <v>13061</v>
      </c>
      <c r="C12329" s="300" t="s">
        <v>9</v>
      </c>
      <c r="D12329" s="300" t="s">
        <v>12522</v>
      </c>
      <c r="E12329" s="302" t="s">
        <v>27</v>
      </c>
      <c r="F12329" s="423" t="s">
        <v>12964</v>
      </c>
      <c r="G12329" s="423"/>
      <c r="H12329" s="423">
        <v>0.17497270000000001</v>
      </c>
      <c r="I12329" s="423"/>
      <c r="J12329" s="424">
        <v>0.44269999999999998</v>
      </c>
      <c r="K12329" s="424"/>
      <c r="L12329" s="424"/>
    </row>
    <row r="12330" spans="1:12" ht="24" customHeight="1">
      <c r="A12330" s="300" t="s">
        <v>12986</v>
      </c>
      <c r="B12330" s="301" t="s">
        <v>13062</v>
      </c>
      <c r="C12330" s="300" t="s">
        <v>9</v>
      </c>
      <c r="D12330" s="300" t="s">
        <v>12527</v>
      </c>
      <c r="E12330" s="302" t="s">
        <v>27</v>
      </c>
      <c r="F12330" s="423" t="s">
        <v>13063</v>
      </c>
      <c r="G12330" s="423"/>
      <c r="H12330" s="423">
        <v>0.17497270000000001</v>
      </c>
      <c r="I12330" s="423"/>
      <c r="J12330" s="424">
        <v>5.9499999999999997E-2</v>
      </c>
      <c r="K12330" s="424"/>
      <c r="L12330" s="424"/>
    </row>
    <row r="12331" spans="1:12" ht="17.100000000000001" customHeight="1">
      <c r="A12331" s="298"/>
      <c r="B12331" s="298"/>
      <c r="C12331" s="298"/>
      <c r="D12331" s="298"/>
      <c r="E12331" s="298"/>
      <c r="F12331" s="298"/>
      <c r="G12331" s="298"/>
      <c r="H12331" s="298"/>
      <c r="I12331" s="298"/>
      <c r="J12331" s="298" t="s">
        <v>12992</v>
      </c>
      <c r="K12331" s="298"/>
      <c r="L12331" s="298" t="s">
        <v>13522</v>
      </c>
    </row>
    <row r="12332" spans="1:12" ht="17.100000000000001" customHeight="1">
      <c r="A12332" s="294" t="s">
        <v>13014</v>
      </c>
      <c r="B12332" s="294"/>
      <c r="C12332" s="294"/>
      <c r="D12332" s="294"/>
      <c r="E12332" s="294"/>
      <c r="F12332" s="294"/>
      <c r="G12332" s="294"/>
      <c r="H12332" s="294"/>
      <c r="I12332" s="294"/>
      <c r="J12332" s="294"/>
      <c r="K12332" s="294"/>
      <c r="L12332" s="294"/>
    </row>
    <row r="12333" spans="1:12" ht="17.100000000000001" customHeight="1">
      <c r="A12333" s="298"/>
      <c r="B12333" s="298"/>
      <c r="C12333" s="298"/>
      <c r="D12333" s="298"/>
      <c r="E12333" s="298"/>
      <c r="F12333" s="298"/>
      <c r="G12333" s="298"/>
      <c r="H12333" s="298"/>
      <c r="I12333" s="298"/>
      <c r="J12333" s="298" t="s">
        <v>13015</v>
      </c>
      <c r="K12333" s="298"/>
      <c r="L12333" s="298" t="s">
        <v>15498</v>
      </c>
    </row>
    <row r="12334" spans="1:12" ht="17.100000000000001" customHeight="1">
      <c r="A12334" s="298"/>
      <c r="B12334" s="298"/>
      <c r="C12334" s="298"/>
      <c r="D12334" s="298"/>
      <c r="E12334" s="298"/>
      <c r="F12334" s="298"/>
      <c r="G12334" s="298"/>
      <c r="H12334" s="298"/>
      <c r="I12334" s="298"/>
      <c r="J12334" s="298" t="s">
        <v>13017</v>
      </c>
      <c r="K12334" s="298" t="s">
        <v>13018</v>
      </c>
      <c r="L12334" s="298" t="s">
        <v>15499</v>
      </c>
    </row>
    <row r="12335" spans="1:12" ht="17.100000000000001" customHeight="1">
      <c r="A12335" s="298"/>
      <c r="B12335" s="298"/>
      <c r="C12335" s="298"/>
      <c r="D12335" s="298"/>
      <c r="E12335" s="298"/>
      <c r="F12335" s="298"/>
      <c r="G12335" s="298"/>
      <c r="H12335" s="298"/>
      <c r="I12335" s="298"/>
      <c r="J12335" s="298" t="s">
        <v>13020</v>
      </c>
      <c r="K12335" s="298"/>
      <c r="L12335" s="298" t="s">
        <v>15500</v>
      </c>
    </row>
    <row r="12336" spans="1:12" ht="17.100000000000001" customHeight="1">
      <c r="A12336" s="298"/>
      <c r="B12336" s="298"/>
      <c r="C12336" s="298"/>
      <c r="D12336" s="298"/>
      <c r="E12336" s="298"/>
      <c r="F12336" s="298"/>
      <c r="G12336" s="298"/>
      <c r="H12336" s="298"/>
      <c r="I12336" s="298"/>
      <c r="J12336" s="298" t="s">
        <v>13022</v>
      </c>
      <c r="K12336" s="298" t="s">
        <v>12974</v>
      </c>
      <c r="L12336" s="298" t="s">
        <v>15095</v>
      </c>
    </row>
    <row r="12337" spans="1:12" ht="17.100000000000001" customHeight="1">
      <c r="A12337" s="298"/>
      <c r="B12337" s="298"/>
      <c r="C12337" s="298"/>
      <c r="D12337" s="298"/>
      <c r="E12337" s="298"/>
      <c r="F12337" s="298"/>
      <c r="G12337" s="298"/>
      <c r="H12337" s="298"/>
      <c r="I12337" s="298"/>
      <c r="J12337" s="298" t="s">
        <v>13024</v>
      </c>
      <c r="K12337" s="298"/>
      <c r="L12337" s="298" t="s">
        <v>15501</v>
      </c>
    </row>
    <row r="12338" spans="1:12" ht="30" customHeight="1">
      <c r="A12338" s="299"/>
      <c r="B12338" s="299"/>
      <c r="C12338" s="299"/>
      <c r="D12338" s="299"/>
      <c r="E12338" s="299"/>
      <c r="F12338" s="299"/>
      <c r="G12338" s="299"/>
      <c r="H12338" s="299"/>
      <c r="I12338" s="299"/>
      <c r="J12338" s="299"/>
      <c r="K12338" s="299"/>
      <c r="L12338" s="299"/>
    </row>
    <row r="12339" spans="1:12" ht="48" customHeight="1">
      <c r="A12339" s="295" t="s">
        <v>15502</v>
      </c>
      <c r="B12339" s="296" t="s">
        <v>15503</v>
      </c>
      <c r="C12339" s="295" t="s">
        <v>9</v>
      </c>
      <c r="D12339" s="295" t="s">
        <v>4339</v>
      </c>
      <c r="E12339" s="297" t="s">
        <v>51</v>
      </c>
      <c r="F12339" s="296"/>
      <c r="G12339" s="296"/>
      <c r="H12339" s="296"/>
      <c r="I12339" s="296"/>
      <c r="J12339" s="296"/>
      <c r="K12339" s="296"/>
      <c r="L12339" s="296"/>
    </row>
    <row r="12340" spans="1:12">
      <c r="A12340" s="414" t="s">
        <v>12977</v>
      </c>
      <c r="B12340" s="414"/>
      <c r="C12340" s="414"/>
      <c r="D12340" s="414"/>
      <c r="E12340" s="414"/>
      <c r="F12340" s="414"/>
      <c r="G12340" s="414"/>
      <c r="H12340" s="414"/>
      <c r="I12340" s="294"/>
      <c r="J12340" s="294"/>
      <c r="K12340" s="294"/>
      <c r="L12340" s="294"/>
    </row>
    <row r="12341" spans="1:12" ht="17.100000000000001" customHeight="1">
      <c r="A12341" s="294" t="s">
        <v>12978</v>
      </c>
      <c r="B12341" s="298" t="s">
        <v>12979</v>
      </c>
      <c r="C12341" s="294" t="s">
        <v>12980</v>
      </c>
      <c r="D12341" s="294" t="s">
        <v>12981</v>
      </c>
      <c r="E12341" s="299" t="s">
        <v>12982</v>
      </c>
      <c r="F12341" s="413" t="s">
        <v>12983</v>
      </c>
      <c r="G12341" s="413"/>
      <c r="H12341" s="413" t="s">
        <v>12984</v>
      </c>
      <c r="I12341" s="413"/>
      <c r="J12341" s="413" t="s">
        <v>12985</v>
      </c>
      <c r="K12341" s="413"/>
      <c r="L12341" s="413"/>
    </row>
    <row r="12342" spans="1:12" ht="24" customHeight="1">
      <c r="A12342" s="300" t="s">
        <v>12986</v>
      </c>
      <c r="B12342" s="301" t="s">
        <v>13085</v>
      </c>
      <c r="C12342" s="300" t="s">
        <v>9</v>
      </c>
      <c r="D12342" s="300" t="s">
        <v>7909</v>
      </c>
      <c r="E12342" s="302" t="s">
        <v>51</v>
      </c>
      <c r="F12342" s="423" t="s">
        <v>13086</v>
      </c>
      <c r="G12342" s="423"/>
      <c r="H12342" s="423">
        <v>2.7080000000000002E-4</v>
      </c>
      <c r="I12342" s="423"/>
      <c r="J12342" s="424">
        <v>2.8199999999999999E-2</v>
      </c>
      <c r="K12342" s="424"/>
      <c r="L12342" s="424"/>
    </row>
    <row r="12343" spans="1:12" ht="24" customHeight="1">
      <c r="A12343" s="300" t="s">
        <v>12986</v>
      </c>
      <c r="B12343" s="301" t="s">
        <v>13087</v>
      </c>
      <c r="C12343" s="300" t="s">
        <v>9</v>
      </c>
      <c r="D12343" s="300" t="s">
        <v>8873</v>
      </c>
      <c r="E12343" s="302" t="s">
        <v>51</v>
      </c>
      <c r="F12343" s="423" t="s">
        <v>13088</v>
      </c>
      <c r="G12343" s="423"/>
      <c r="H12343" s="423">
        <v>2.5899999999999999E-5</v>
      </c>
      <c r="I12343" s="423"/>
      <c r="J12343" s="424">
        <v>2.2499999999999999E-2</v>
      </c>
      <c r="K12343" s="424"/>
      <c r="L12343" s="424"/>
    </row>
    <row r="12344" spans="1:12" ht="48" customHeight="1">
      <c r="A12344" s="300" t="s">
        <v>12986</v>
      </c>
      <c r="B12344" s="301" t="s">
        <v>13089</v>
      </c>
      <c r="C12344" s="300" t="s">
        <v>9</v>
      </c>
      <c r="D12344" s="300" t="s">
        <v>9227</v>
      </c>
      <c r="E12344" s="302" t="s">
        <v>51</v>
      </c>
      <c r="F12344" s="423" t="s">
        <v>13090</v>
      </c>
      <c r="G12344" s="423"/>
      <c r="H12344" s="423">
        <v>1.8E-5</v>
      </c>
      <c r="I12344" s="423"/>
      <c r="J12344" s="424">
        <v>2.41E-2</v>
      </c>
      <c r="K12344" s="424"/>
      <c r="L12344" s="424"/>
    </row>
    <row r="12345" spans="1:12" ht="24" customHeight="1">
      <c r="A12345" s="300" t="s">
        <v>12986</v>
      </c>
      <c r="B12345" s="301" t="s">
        <v>13091</v>
      </c>
      <c r="C12345" s="300" t="s">
        <v>9</v>
      </c>
      <c r="D12345" s="300" t="s">
        <v>9580</v>
      </c>
      <c r="E12345" s="302" t="s">
        <v>51</v>
      </c>
      <c r="F12345" s="423" t="s">
        <v>13092</v>
      </c>
      <c r="G12345" s="423"/>
      <c r="H12345" s="423">
        <v>1.7799999999999999E-5</v>
      </c>
      <c r="I12345" s="423"/>
      <c r="J12345" s="424">
        <v>1.6E-2</v>
      </c>
      <c r="K12345" s="424"/>
      <c r="L12345" s="424"/>
    </row>
    <row r="12346" spans="1:12" ht="24" customHeight="1">
      <c r="A12346" s="300" t="s">
        <v>12986</v>
      </c>
      <c r="B12346" s="301" t="s">
        <v>12987</v>
      </c>
      <c r="C12346" s="300" t="s">
        <v>9</v>
      </c>
      <c r="D12346" s="300" t="s">
        <v>9831</v>
      </c>
      <c r="E12346" s="302" t="s">
        <v>12988</v>
      </c>
      <c r="F12346" s="423" t="s">
        <v>12989</v>
      </c>
      <c r="G12346" s="423"/>
      <c r="H12346" s="423">
        <v>6.2684999999999998E-3</v>
      </c>
      <c r="I12346" s="423"/>
      <c r="J12346" s="424">
        <v>6.3399999999999998E-2</v>
      </c>
      <c r="K12346" s="424"/>
      <c r="L12346" s="424"/>
    </row>
    <row r="12347" spans="1:12" ht="36" customHeight="1">
      <c r="A12347" s="300" t="s">
        <v>12986</v>
      </c>
      <c r="B12347" s="301" t="s">
        <v>12990</v>
      </c>
      <c r="C12347" s="300" t="s">
        <v>9</v>
      </c>
      <c r="D12347" s="300" t="s">
        <v>11426</v>
      </c>
      <c r="E12347" s="302" t="s">
        <v>51</v>
      </c>
      <c r="F12347" s="423" t="s">
        <v>12991</v>
      </c>
      <c r="G12347" s="423"/>
      <c r="H12347" s="423">
        <v>3.2850000000000002E-4</v>
      </c>
      <c r="I12347" s="423"/>
      <c r="J12347" s="424">
        <v>4.3400000000000001E-2</v>
      </c>
      <c r="K12347" s="424"/>
      <c r="L12347" s="424"/>
    </row>
    <row r="12348" spans="1:12" ht="17.100000000000001" customHeight="1">
      <c r="A12348" s="298"/>
      <c r="B12348" s="298"/>
      <c r="C12348" s="298"/>
      <c r="D12348" s="298"/>
      <c r="E12348" s="298"/>
      <c r="F12348" s="298"/>
      <c r="G12348" s="298"/>
      <c r="H12348" s="298"/>
      <c r="I12348" s="298"/>
      <c r="J12348" s="298" t="s">
        <v>12992</v>
      </c>
      <c r="K12348" s="298"/>
      <c r="L12348" s="298" t="s">
        <v>13644</v>
      </c>
    </row>
    <row r="12349" spans="1:12">
      <c r="A12349" s="414" t="s">
        <v>12994</v>
      </c>
      <c r="B12349" s="414"/>
      <c r="C12349" s="414"/>
      <c r="D12349" s="414"/>
      <c r="E12349" s="414"/>
      <c r="F12349" s="414"/>
      <c r="G12349" s="414"/>
      <c r="H12349" s="414"/>
      <c r="I12349" s="294"/>
      <c r="J12349" s="294"/>
      <c r="K12349" s="294"/>
      <c r="L12349" s="294"/>
    </row>
    <row r="12350" spans="1:12" ht="17.100000000000001" customHeight="1">
      <c r="A12350" s="294" t="s">
        <v>12978</v>
      </c>
      <c r="B12350" s="298" t="s">
        <v>12979</v>
      </c>
      <c r="C12350" s="294" t="s">
        <v>12980</v>
      </c>
      <c r="D12350" s="294" t="s">
        <v>12981</v>
      </c>
      <c r="E12350" s="299" t="s">
        <v>12982</v>
      </c>
      <c r="F12350" s="413" t="s">
        <v>12983</v>
      </c>
      <c r="G12350" s="413"/>
      <c r="H12350" s="413" t="s">
        <v>12984</v>
      </c>
      <c r="I12350" s="413"/>
      <c r="J12350" s="413" t="s">
        <v>12985</v>
      </c>
      <c r="K12350" s="413"/>
      <c r="L12350" s="413"/>
    </row>
    <row r="12351" spans="1:12" ht="24" customHeight="1">
      <c r="A12351" s="300" t="s">
        <v>12986</v>
      </c>
      <c r="B12351" s="301" t="s">
        <v>13193</v>
      </c>
      <c r="C12351" s="300" t="s">
        <v>9</v>
      </c>
      <c r="D12351" s="300" t="s">
        <v>7200</v>
      </c>
      <c r="E12351" s="302" t="s">
        <v>27</v>
      </c>
      <c r="F12351" s="423" t="s">
        <v>13194</v>
      </c>
      <c r="G12351" s="423"/>
      <c r="H12351" s="423">
        <v>0.23330300000000001</v>
      </c>
      <c r="I12351" s="423"/>
      <c r="J12351" s="424">
        <v>1.1875</v>
      </c>
      <c r="K12351" s="424"/>
      <c r="L12351" s="424"/>
    </row>
    <row r="12352" spans="1:12" ht="24" customHeight="1">
      <c r="A12352" s="300" t="s">
        <v>12986</v>
      </c>
      <c r="B12352" s="301" t="s">
        <v>13195</v>
      </c>
      <c r="C12352" s="300" t="s">
        <v>9</v>
      </c>
      <c r="D12352" s="300" t="s">
        <v>8821</v>
      </c>
      <c r="E12352" s="302" t="s">
        <v>27</v>
      </c>
      <c r="F12352" s="423" t="s">
        <v>13196</v>
      </c>
      <c r="G12352" s="423"/>
      <c r="H12352" s="423">
        <v>0.23330300000000001</v>
      </c>
      <c r="I12352" s="423"/>
      <c r="J12352" s="424">
        <v>1.6774</v>
      </c>
      <c r="K12352" s="424"/>
      <c r="L12352" s="424"/>
    </row>
    <row r="12353" spans="1:12" ht="17.100000000000001" customHeight="1">
      <c r="A12353" s="298"/>
      <c r="B12353" s="298"/>
      <c r="C12353" s="298"/>
      <c r="D12353" s="298"/>
      <c r="E12353" s="298"/>
      <c r="F12353" s="298"/>
      <c r="G12353" s="298"/>
      <c r="H12353" s="298"/>
      <c r="I12353" s="298"/>
      <c r="J12353" s="298" t="s">
        <v>12992</v>
      </c>
      <c r="K12353" s="298"/>
      <c r="L12353" s="298" t="s">
        <v>15504</v>
      </c>
    </row>
    <row r="12354" spans="1:12">
      <c r="A12354" s="414" t="s">
        <v>12998</v>
      </c>
      <c r="B12354" s="414"/>
      <c r="C12354" s="414"/>
      <c r="D12354" s="414"/>
      <c r="E12354" s="414"/>
      <c r="F12354" s="414"/>
      <c r="G12354" s="414"/>
      <c r="H12354" s="414"/>
      <c r="I12354" s="294"/>
      <c r="J12354" s="294"/>
      <c r="K12354" s="294"/>
      <c r="L12354" s="294"/>
    </row>
    <row r="12355" spans="1:12" ht="17.100000000000001" customHeight="1">
      <c r="A12355" s="294" t="s">
        <v>12978</v>
      </c>
      <c r="B12355" s="298" t="s">
        <v>12979</v>
      </c>
      <c r="C12355" s="294" t="s">
        <v>12980</v>
      </c>
      <c r="D12355" s="294" t="s">
        <v>12981</v>
      </c>
      <c r="E12355" s="299" t="s">
        <v>12982</v>
      </c>
      <c r="F12355" s="413" t="s">
        <v>12983</v>
      </c>
      <c r="G12355" s="413"/>
      <c r="H12355" s="413" t="s">
        <v>12984</v>
      </c>
      <c r="I12355" s="413"/>
      <c r="J12355" s="413" t="s">
        <v>12985</v>
      </c>
      <c r="K12355" s="413"/>
      <c r="L12355" s="413"/>
    </row>
    <row r="12356" spans="1:12" ht="24" customHeight="1">
      <c r="A12356" s="300" t="s">
        <v>12986</v>
      </c>
      <c r="B12356" s="301" t="s">
        <v>13353</v>
      </c>
      <c r="C12356" s="300" t="s">
        <v>9</v>
      </c>
      <c r="D12356" s="300" t="s">
        <v>9576</v>
      </c>
      <c r="E12356" s="302" t="s">
        <v>51</v>
      </c>
      <c r="F12356" s="423" t="s">
        <v>12914</v>
      </c>
      <c r="G12356" s="423"/>
      <c r="H12356" s="423">
        <v>2.3E-2</v>
      </c>
      <c r="I12356" s="423"/>
      <c r="J12356" s="424">
        <v>0.03</v>
      </c>
      <c r="K12356" s="424"/>
      <c r="L12356" s="424"/>
    </row>
    <row r="12357" spans="1:12" ht="24" customHeight="1">
      <c r="A12357" s="300" t="s">
        <v>12986</v>
      </c>
      <c r="B12357" s="301" t="s">
        <v>13358</v>
      </c>
      <c r="C12357" s="300" t="s">
        <v>9</v>
      </c>
      <c r="D12357" s="300" t="s">
        <v>10886</v>
      </c>
      <c r="E12357" s="302" t="s">
        <v>51</v>
      </c>
      <c r="F12357" s="423" t="s">
        <v>13359</v>
      </c>
      <c r="G12357" s="423"/>
      <c r="H12357" s="423">
        <v>1.0999999999999999E-2</v>
      </c>
      <c r="I12357" s="423"/>
      <c r="J12357" s="424">
        <v>0.47</v>
      </c>
      <c r="K12357" s="424"/>
      <c r="L12357" s="424"/>
    </row>
    <row r="12358" spans="1:12" ht="24" customHeight="1">
      <c r="A12358" s="300" t="s">
        <v>12986</v>
      </c>
      <c r="B12358" s="301" t="s">
        <v>15505</v>
      </c>
      <c r="C12358" s="300" t="s">
        <v>9</v>
      </c>
      <c r="D12358" s="300" t="s">
        <v>6924</v>
      </c>
      <c r="E12358" s="302" t="s">
        <v>51</v>
      </c>
      <c r="F12358" s="423" t="s">
        <v>15506</v>
      </c>
      <c r="G12358" s="423"/>
      <c r="H12358" s="423">
        <v>1</v>
      </c>
      <c r="I12358" s="423"/>
      <c r="J12358" s="424">
        <v>7.83</v>
      </c>
      <c r="K12358" s="424"/>
      <c r="L12358" s="424"/>
    </row>
    <row r="12359" spans="1:12" ht="24" customHeight="1">
      <c r="A12359" s="300" t="s">
        <v>12986</v>
      </c>
      <c r="B12359" s="301" t="s">
        <v>15507</v>
      </c>
      <c r="C12359" s="300" t="s">
        <v>9</v>
      </c>
      <c r="D12359" s="300" t="s">
        <v>6963</v>
      </c>
      <c r="E12359" s="302" t="s">
        <v>51</v>
      </c>
      <c r="F12359" s="423" t="s">
        <v>15508</v>
      </c>
      <c r="G12359" s="423"/>
      <c r="H12359" s="423">
        <v>4.5999999999999999E-2</v>
      </c>
      <c r="I12359" s="423"/>
      <c r="J12359" s="424">
        <v>0.72</v>
      </c>
      <c r="K12359" s="424"/>
      <c r="L12359" s="424"/>
    </row>
    <row r="12360" spans="1:12" ht="24" customHeight="1">
      <c r="A12360" s="300" t="s">
        <v>12986</v>
      </c>
      <c r="B12360" s="301" t="s">
        <v>13099</v>
      </c>
      <c r="C12360" s="300" t="s">
        <v>9</v>
      </c>
      <c r="D12360" s="300" t="s">
        <v>7224</v>
      </c>
      <c r="E12360" s="302" t="s">
        <v>51</v>
      </c>
      <c r="F12360" s="423" t="s">
        <v>13100</v>
      </c>
      <c r="G12360" s="423"/>
      <c r="H12360" s="423">
        <v>3.1995000000000001E-3</v>
      </c>
      <c r="I12360" s="423"/>
      <c r="J12360" s="424">
        <v>2.9399999999999999E-2</v>
      </c>
      <c r="K12360" s="424"/>
      <c r="L12360" s="424"/>
    </row>
    <row r="12361" spans="1:12" ht="24" customHeight="1">
      <c r="A12361" s="300" t="s">
        <v>12986</v>
      </c>
      <c r="B12361" s="301" t="s">
        <v>13101</v>
      </c>
      <c r="C12361" s="300" t="s">
        <v>9</v>
      </c>
      <c r="D12361" s="300" t="s">
        <v>7359</v>
      </c>
      <c r="E12361" s="302" t="s">
        <v>51</v>
      </c>
      <c r="F12361" s="423" t="s">
        <v>13102</v>
      </c>
      <c r="G12361" s="423"/>
      <c r="H12361" s="423">
        <v>1.033E-4</v>
      </c>
      <c r="I12361" s="423"/>
      <c r="J12361" s="424">
        <v>1.3299999999999999E-2</v>
      </c>
      <c r="K12361" s="424"/>
      <c r="L12361" s="424"/>
    </row>
    <row r="12362" spans="1:12" ht="24" customHeight="1">
      <c r="A12362" s="300" t="s">
        <v>12986</v>
      </c>
      <c r="B12362" s="301" t="s">
        <v>13103</v>
      </c>
      <c r="C12362" s="300" t="s">
        <v>9</v>
      </c>
      <c r="D12362" s="300" t="s">
        <v>8851</v>
      </c>
      <c r="E12362" s="302" t="s">
        <v>51</v>
      </c>
      <c r="F12362" s="423" t="s">
        <v>13104</v>
      </c>
      <c r="G12362" s="423"/>
      <c r="H12362" s="423">
        <v>8.2600000000000002E-5</v>
      </c>
      <c r="I12362" s="423"/>
      <c r="J12362" s="424">
        <v>1.6E-2</v>
      </c>
      <c r="K12362" s="424"/>
      <c r="L12362" s="424"/>
    </row>
    <row r="12363" spans="1:12" ht="24" customHeight="1">
      <c r="A12363" s="300" t="s">
        <v>12986</v>
      </c>
      <c r="B12363" s="301" t="s">
        <v>13105</v>
      </c>
      <c r="C12363" s="300" t="s">
        <v>9</v>
      </c>
      <c r="D12363" s="300" t="s">
        <v>8852</v>
      </c>
      <c r="E12363" s="302" t="s">
        <v>51</v>
      </c>
      <c r="F12363" s="423" t="s">
        <v>13106</v>
      </c>
      <c r="G12363" s="423"/>
      <c r="H12363" s="423">
        <v>1.7799999999999999E-5</v>
      </c>
      <c r="I12363" s="423"/>
      <c r="J12363" s="424">
        <v>9.7999999999999997E-3</v>
      </c>
      <c r="K12363" s="424"/>
      <c r="L12363" s="424"/>
    </row>
    <row r="12364" spans="1:12" ht="24" customHeight="1">
      <c r="A12364" s="300" t="s">
        <v>12986</v>
      </c>
      <c r="B12364" s="301" t="s">
        <v>13107</v>
      </c>
      <c r="C12364" s="300" t="s">
        <v>9</v>
      </c>
      <c r="D12364" s="300" t="s">
        <v>9000</v>
      </c>
      <c r="E12364" s="302" t="s">
        <v>51</v>
      </c>
      <c r="F12364" s="423" t="s">
        <v>13108</v>
      </c>
      <c r="G12364" s="423"/>
      <c r="H12364" s="423">
        <v>3.6416E-3</v>
      </c>
      <c r="I12364" s="423"/>
      <c r="J12364" s="424">
        <v>2.47E-2</v>
      </c>
      <c r="K12364" s="424"/>
      <c r="L12364" s="424"/>
    </row>
    <row r="12365" spans="1:12" ht="24" customHeight="1">
      <c r="A12365" s="300" t="s">
        <v>12986</v>
      </c>
      <c r="B12365" s="301" t="s">
        <v>13109</v>
      </c>
      <c r="C12365" s="300" t="s">
        <v>9</v>
      </c>
      <c r="D12365" s="300" t="s">
        <v>9574</v>
      </c>
      <c r="E12365" s="302" t="s">
        <v>51</v>
      </c>
      <c r="F12365" s="423" t="s">
        <v>13110</v>
      </c>
      <c r="G12365" s="423"/>
      <c r="H12365" s="423">
        <v>1.1548999999999999E-3</v>
      </c>
      <c r="I12365" s="423"/>
      <c r="J12365" s="424">
        <v>1.0200000000000001E-2</v>
      </c>
      <c r="K12365" s="424"/>
      <c r="L12365" s="424"/>
    </row>
    <row r="12366" spans="1:12" ht="24" customHeight="1">
      <c r="A12366" s="300" t="s">
        <v>12986</v>
      </c>
      <c r="B12366" s="301" t="s">
        <v>13111</v>
      </c>
      <c r="C12366" s="300" t="s">
        <v>9</v>
      </c>
      <c r="D12366" s="300" t="s">
        <v>10714</v>
      </c>
      <c r="E12366" s="302" t="s">
        <v>93</v>
      </c>
      <c r="F12366" s="423" t="s">
        <v>13112</v>
      </c>
      <c r="G12366" s="423"/>
      <c r="H12366" s="423">
        <v>6.0700000000000001E-4</v>
      </c>
      <c r="I12366" s="423"/>
      <c r="J12366" s="424">
        <v>9.2999999999999992E-3</v>
      </c>
      <c r="K12366" s="424"/>
      <c r="L12366" s="424"/>
    </row>
    <row r="12367" spans="1:12" ht="24" customHeight="1">
      <c r="A12367" s="300" t="s">
        <v>12986</v>
      </c>
      <c r="B12367" s="301" t="s">
        <v>13113</v>
      </c>
      <c r="C12367" s="300" t="s">
        <v>9</v>
      </c>
      <c r="D12367" s="300" t="s">
        <v>10809</v>
      </c>
      <c r="E12367" s="302" t="s">
        <v>51</v>
      </c>
      <c r="F12367" s="423" t="s">
        <v>13114</v>
      </c>
      <c r="G12367" s="423"/>
      <c r="H12367" s="423">
        <v>6.0700000000000001E-4</v>
      </c>
      <c r="I12367" s="423"/>
      <c r="J12367" s="424">
        <v>7.3000000000000001E-3</v>
      </c>
      <c r="K12367" s="424"/>
      <c r="L12367" s="424"/>
    </row>
    <row r="12368" spans="1:12" ht="24" customHeight="1">
      <c r="A12368" s="300" t="s">
        <v>12986</v>
      </c>
      <c r="B12368" s="301" t="s">
        <v>13115</v>
      </c>
      <c r="C12368" s="300" t="s">
        <v>9</v>
      </c>
      <c r="D12368" s="300" t="s">
        <v>10810</v>
      </c>
      <c r="E12368" s="302" t="s">
        <v>51</v>
      </c>
      <c r="F12368" s="423" t="s">
        <v>13116</v>
      </c>
      <c r="G12368" s="423"/>
      <c r="H12368" s="423">
        <v>6.0700000000000001E-4</v>
      </c>
      <c r="I12368" s="423"/>
      <c r="J12368" s="424">
        <v>1.6199999999999999E-2</v>
      </c>
      <c r="K12368" s="424"/>
      <c r="L12368" s="424"/>
    </row>
    <row r="12369" spans="1:12" ht="24" customHeight="1">
      <c r="A12369" s="300" t="s">
        <v>12986</v>
      </c>
      <c r="B12369" s="301" t="s">
        <v>13117</v>
      </c>
      <c r="C12369" s="300" t="s">
        <v>9</v>
      </c>
      <c r="D12369" s="300" t="s">
        <v>10837</v>
      </c>
      <c r="E12369" s="302" t="s">
        <v>51</v>
      </c>
      <c r="F12369" s="423" t="s">
        <v>13118</v>
      </c>
      <c r="G12369" s="423"/>
      <c r="H12369" s="423">
        <v>2.0699999999999998E-5</v>
      </c>
      <c r="I12369" s="423"/>
      <c r="J12369" s="424">
        <v>9.1999999999999998E-3</v>
      </c>
      <c r="K12369" s="424"/>
      <c r="L12369" s="424"/>
    </row>
    <row r="12370" spans="1:12" ht="24" customHeight="1">
      <c r="A12370" s="300" t="s">
        <v>12986</v>
      </c>
      <c r="B12370" s="301" t="s">
        <v>13003</v>
      </c>
      <c r="C12370" s="300" t="s">
        <v>9</v>
      </c>
      <c r="D12370" s="300" t="s">
        <v>7216</v>
      </c>
      <c r="E12370" s="302" t="s">
        <v>51</v>
      </c>
      <c r="F12370" s="423" t="s">
        <v>13004</v>
      </c>
      <c r="G12370" s="423"/>
      <c r="H12370" s="423">
        <v>1.2156999999999999E-3</v>
      </c>
      <c r="I12370" s="423"/>
      <c r="J12370" s="424">
        <v>4.0599999999999997E-2</v>
      </c>
      <c r="K12370" s="424"/>
      <c r="L12370" s="424"/>
    </row>
    <row r="12371" spans="1:12" ht="24" customHeight="1">
      <c r="A12371" s="300" t="s">
        <v>12986</v>
      </c>
      <c r="B12371" s="301" t="s">
        <v>13005</v>
      </c>
      <c r="C12371" s="300" t="s">
        <v>9</v>
      </c>
      <c r="D12371" s="300" t="s">
        <v>7393</v>
      </c>
      <c r="E12371" s="302" t="s">
        <v>12988</v>
      </c>
      <c r="F12371" s="423" t="s">
        <v>13006</v>
      </c>
      <c r="G12371" s="423"/>
      <c r="H12371" s="423">
        <v>7.314E-4</v>
      </c>
      <c r="I12371" s="423"/>
      <c r="J12371" s="424">
        <v>3.95E-2</v>
      </c>
      <c r="K12371" s="424"/>
      <c r="L12371" s="424"/>
    </row>
    <row r="12372" spans="1:12" ht="24" customHeight="1">
      <c r="A12372" s="300" t="s">
        <v>12986</v>
      </c>
      <c r="B12372" s="301" t="s">
        <v>13007</v>
      </c>
      <c r="C12372" s="300" t="s">
        <v>9</v>
      </c>
      <c r="D12372" s="300" t="s">
        <v>10619</v>
      </c>
      <c r="E12372" s="302" t="s">
        <v>51</v>
      </c>
      <c r="F12372" s="423" t="s">
        <v>13008</v>
      </c>
      <c r="G12372" s="423"/>
      <c r="H12372" s="423">
        <v>5.6729999999999997E-4</v>
      </c>
      <c r="I12372" s="423"/>
      <c r="J12372" s="424">
        <v>0.1085</v>
      </c>
      <c r="K12372" s="424"/>
      <c r="L12372" s="424"/>
    </row>
    <row r="12373" spans="1:12" ht="24" customHeight="1">
      <c r="A12373" s="300" t="s">
        <v>12986</v>
      </c>
      <c r="B12373" s="301" t="s">
        <v>13009</v>
      </c>
      <c r="C12373" s="300" t="s">
        <v>9</v>
      </c>
      <c r="D12373" s="300" t="s">
        <v>10769</v>
      </c>
      <c r="E12373" s="302" t="s">
        <v>51</v>
      </c>
      <c r="F12373" s="423" t="s">
        <v>13010</v>
      </c>
      <c r="G12373" s="423"/>
      <c r="H12373" s="423">
        <v>5.0996199999999998E-2</v>
      </c>
      <c r="I12373" s="423"/>
      <c r="J12373" s="424">
        <v>6.4299999999999996E-2</v>
      </c>
      <c r="K12373" s="424"/>
      <c r="L12373" s="424"/>
    </row>
    <row r="12374" spans="1:12" ht="24" customHeight="1">
      <c r="A12374" s="300" t="s">
        <v>12986</v>
      </c>
      <c r="B12374" s="301" t="s">
        <v>13011</v>
      </c>
      <c r="C12374" s="300" t="s">
        <v>9</v>
      </c>
      <c r="D12374" s="300" t="s">
        <v>10929</v>
      </c>
      <c r="E12374" s="302" t="s">
        <v>51</v>
      </c>
      <c r="F12374" s="423" t="s">
        <v>13012</v>
      </c>
      <c r="G12374" s="423"/>
      <c r="H12374" s="423">
        <v>4.9160000000000002E-4</v>
      </c>
      <c r="I12374" s="423"/>
      <c r="J12374" s="424">
        <v>7.3999999999999996E-2</v>
      </c>
      <c r="K12374" s="424"/>
      <c r="L12374" s="424"/>
    </row>
    <row r="12375" spans="1:12" ht="17.100000000000001" customHeight="1">
      <c r="A12375" s="298"/>
      <c r="B12375" s="298"/>
      <c r="C12375" s="298"/>
      <c r="D12375" s="298"/>
      <c r="E12375" s="298"/>
      <c r="F12375" s="298"/>
      <c r="G12375" s="298"/>
      <c r="H12375" s="298"/>
      <c r="I12375" s="298"/>
      <c r="J12375" s="298" t="s">
        <v>12992</v>
      </c>
      <c r="K12375" s="298"/>
      <c r="L12375" s="298" t="s">
        <v>15509</v>
      </c>
    </row>
    <row r="12376" spans="1:12">
      <c r="A12376" s="414" t="s">
        <v>13056</v>
      </c>
      <c r="B12376" s="414"/>
      <c r="C12376" s="414"/>
      <c r="D12376" s="414"/>
      <c r="E12376" s="414"/>
      <c r="F12376" s="414"/>
      <c r="G12376" s="414"/>
      <c r="H12376" s="414"/>
      <c r="I12376" s="294"/>
      <c r="J12376" s="294"/>
      <c r="K12376" s="294"/>
      <c r="L12376" s="294"/>
    </row>
    <row r="12377" spans="1:12" ht="17.100000000000001" customHeight="1">
      <c r="A12377" s="294" t="s">
        <v>12978</v>
      </c>
      <c r="B12377" s="298" t="s">
        <v>12979</v>
      </c>
      <c r="C12377" s="294" t="s">
        <v>12980</v>
      </c>
      <c r="D12377" s="294" t="s">
        <v>12981</v>
      </c>
      <c r="E12377" s="299" t="s">
        <v>12982</v>
      </c>
      <c r="F12377" s="413" t="s">
        <v>12983</v>
      </c>
      <c r="G12377" s="413"/>
      <c r="H12377" s="413" t="s">
        <v>12984</v>
      </c>
      <c r="I12377" s="413"/>
      <c r="J12377" s="413" t="s">
        <v>12985</v>
      </c>
      <c r="K12377" s="413"/>
      <c r="L12377" s="413"/>
    </row>
    <row r="12378" spans="1:12" ht="24" customHeight="1">
      <c r="A12378" s="300" t="s">
        <v>12986</v>
      </c>
      <c r="B12378" s="301" t="s">
        <v>13057</v>
      </c>
      <c r="C12378" s="300" t="s">
        <v>9</v>
      </c>
      <c r="D12378" s="300" t="s">
        <v>12549</v>
      </c>
      <c r="E12378" s="302" t="s">
        <v>27</v>
      </c>
      <c r="F12378" s="423" t="s">
        <v>12948</v>
      </c>
      <c r="G12378" s="423"/>
      <c r="H12378" s="423">
        <v>0.45625599999999999</v>
      </c>
      <c r="I12378" s="423"/>
      <c r="J12378" s="424">
        <v>0.29659999999999997</v>
      </c>
      <c r="K12378" s="424"/>
      <c r="L12378" s="424"/>
    </row>
    <row r="12379" spans="1:12" ht="17.100000000000001" customHeight="1">
      <c r="A12379" s="298"/>
      <c r="B12379" s="298"/>
      <c r="C12379" s="298"/>
      <c r="D12379" s="298"/>
      <c r="E12379" s="298"/>
      <c r="F12379" s="298"/>
      <c r="G12379" s="298"/>
      <c r="H12379" s="298"/>
      <c r="I12379" s="298"/>
      <c r="J12379" s="298" t="s">
        <v>12992</v>
      </c>
      <c r="K12379" s="298"/>
      <c r="L12379" s="298" t="s">
        <v>13727</v>
      </c>
    </row>
    <row r="12380" spans="1:12">
      <c r="A12380" s="414" t="s">
        <v>13058</v>
      </c>
      <c r="B12380" s="414"/>
      <c r="C12380" s="414"/>
      <c r="D12380" s="414"/>
      <c r="E12380" s="414"/>
      <c r="F12380" s="414"/>
      <c r="G12380" s="414"/>
      <c r="H12380" s="414"/>
      <c r="I12380" s="294"/>
      <c r="J12380" s="294"/>
      <c r="K12380" s="294"/>
      <c r="L12380" s="294"/>
    </row>
    <row r="12381" spans="1:12" ht="17.100000000000001" customHeight="1">
      <c r="A12381" s="294" t="s">
        <v>12978</v>
      </c>
      <c r="B12381" s="298" t="s">
        <v>12979</v>
      </c>
      <c r="C12381" s="294" t="s">
        <v>12980</v>
      </c>
      <c r="D12381" s="294" t="s">
        <v>12981</v>
      </c>
      <c r="E12381" s="299" t="s">
        <v>12982</v>
      </c>
      <c r="F12381" s="413" t="s">
        <v>12983</v>
      </c>
      <c r="G12381" s="413"/>
      <c r="H12381" s="413" t="s">
        <v>12984</v>
      </c>
      <c r="I12381" s="413"/>
      <c r="J12381" s="413" t="s">
        <v>12985</v>
      </c>
      <c r="K12381" s="413"/>
      <c r="L12381" s="413"/>
    </row>
    <row r="12382" spans="1:12" ht="24" customHeight="1">
      <c r="A12382" s="300" t="s">
        <v>12986</v>
      </c>
      <c r="B12382" s="301" t="s">
        <v>13059</v>
      </c>
      <c r="C12382" s="300" t="s">
        <v>9</v>
      </c>
      <c r="D12382" s="300" t="s">
        <v>12535</v>
      </c>
      <c r="E12382" s="302" t="s">
        <v>27</v>
      </c>
      <c r="F12382" s="423" t="s">
        <v>12936</v>
      </c>
      <c r="G12382" s="423"/>
      <c r="H12382" s="423">
        <v>0.45625599999999999</v>
      </c>
      <c r="I12382" s="423"/>
      <c r="J12382" s="424">
        <v>2.2800000000000001E-2</v>
      </c>
      <c r="K12382" s="424"/>
      <c r="L12382" s="424"/>
    </row>
    <row r="12383" spans="1:12" ht="17.100000000000001" customHeight="1">
      <c r="A12383" s="298"/>
      <c r="B12383" s="298"/>
      <c r="C12383" s="298"/>
      <c r="D12383" s="298"/>
      <c r="E12383" s="298"/>
      <c r="F12383" s="298"/>
      <c r="G12383" s="298"/>
      <c r="H12383" s="298"/>
      <c r="I12383" s="298"/>
      <c r="J12383" s="298" t="s">
        <v>12992</v>
      </c>
      <c r="K12383" s="298"/>
      <c r="L12383" s="298" t="s">
        <v>12909</v>
      </c>
    </row>
    <row r="12384" spans="1:12">
      <c r="A12384" s="414" t="s">
        <v>13060</v>
      </c>
      <c r="B12384" s="414"/>
      <c r="C12384" s="414"/>
      <c r="D12384" s="414"/>
      <c r="E12384" s="414"/>
      <c r="F12384" s="414"/>
      <c r="G12384" s="414"/>
      <c r="H12384" s="414"/>
      <c r="I12384" s="294"/>
      <c r="J12384" s="294"/>
      <c r="K12384" s="294"/>
      <c r="L12384" s="294"/>
    </row>
    <row r="12385" spans="1:12" ht="17.100000000000001" customHeight="1">
      <c r="A12385" s="294" t="s">
        <v>12978</v>
      </c>
      <c r="B12385" s="298" t="s">
        <v>12979</v>
      </c>
      <c r="C12385" s="294" t="s">
        <v>12980</v>
      </c>
      <c r="D12385" s="294" t="s">
        <v>12981</v>
      </c>
      <c r="E12385" s="299" t="s">
        <v>12982</v>
      </c>
      <c r="F12385" s="413" t="s">
        <v>12983</v>
      </c>
      <c r="G12385" s="413"/>
      <c r="H12385" s="413" t="s">
        <v>12984</v>
      </c>
      <c r="I12385" s="413"/>
      <c r="J12385" s="413" t="s">
        <v>12985</v>
      </c>
      <c r="K12385" s="413"/>
      <c r="L12385" s="413"/>
    </row>
    <row r="12386" spans="1:12" ht="24" customHeight="1">
      <c r="A12386" s="300" t="s">
        <v>12986</v>
      </c>
      <c r="B12386" s="301" t="s">
        <v>13061</v>
      </c>
      <c r="C12386" s="300" t="s">
        <v>9</v>
      </c>
      <c r="D12386" s="300" t="s">
        <v>12522</v>
      </c>
      <c r="E12386" s="302" t="s">
        <v>27</v>
      </c>
      <c r="F12386" s="423" t="s">
        <v>12964</v>
      </c>
      <c r="G12386" s="423"/>
      <c r="H12386" s="423">
        <v>0.45625599999999999</v>
      </c>
      <c r="I12386" s="423"/>
      <c r="J12386" s="424">
        <v>1.1543000000000001</v>
      </c>
      <c r="K12386" s="424"/>
      <c r="L12386" s="424"/>
    </row>
    <row r="12387" spans="1:12" ht="24" customHeight="1">
      <c r="A12387" s="300" t="s">
        <v>12986</v>
      </c>
      <c r="B12387" s="301" t="s">
        <v>13062</v>
      </c>
      <c r="C12387" s="300" t="s">
        <v>9</v>
      </c>
      <c r="D12387" s="300" t="s">
        <v>12527</v>
      </c>
      <c r="E12387" s="302" t="s">
        <v>27</v>
      </c>
      <c r="F12387" s="423" t="s">
        <v>13063</v>
      </c>
      <c r="G12387" s="423"/>
      <c r="H12387" s="423">
        <v>0.45625599999999999</v>
      </c>
      <c r="I12387" s="423"/>
      <c r="J12387" s="424">
        <v>0.15509999999999999</v>
      </c>
      <c r="K12387" s="424"/>
      <c r="L12387" s="424"/>
    </row>
    <row r="12388" spans="1:12" ht="17.100000000000001" customHeight="1">
      <c r="A12388" s="298"/>
      <c r="B12388" s="298"/>
      <c r="C12388" s="298"/>
      <c r="D12388" s="298"/>
      <c r="E12388" s="298"/>
      <c r="F12388" s="298"/>
      <c r="G12388" s="298"/>
      <c r="H12388" s="298"/>
      <c r="I12388" s="298"/>
      <c r="J12388" s="298" t="s">
        <v>12992</v>
      </c>
      <c r="K12388" s="298"/>
      <c r="L12388" s="298" t="s">
        <v>13130</v>
      </c>
    </row>
    <row r="12389" spans="1:12" ht="17.100000000000001" customHeight="1">
      <c r="A12389" s="294" t="s">
        <v>13014</v>
      </c>
      <c r="B12389" s="294"/>
      <c r="C12389" s="294"/>
      <c r="D12389" s="294"/>
      <c r="E12389" s="294"/>
      <c r="F12389" s="294"/>
      <c r="G12389" s="294"/>
      <c r="H12389" s="294"/>
      <c r="I12389" s="294"/>
      <c r="J12389" s="294"/>
      <c r="K12389" s="294"/>
      <c r="L12389" s="294"/>
    </row>
    <row r="12390" spans="1:12" ht="17.100000000000001" customHeight="1">
      <c r="A12390" s="298"/>
      <c r="B12390" s="298"/>
      <c r="C12390" s="298"/>
      <c r="D12390" s="298"/>
      <c r="E12390" s="298"/>
      <c r="F12390" s="298"/>
      <c r="G12390" s="298"/>
      <c r="H12390" s="298"/>
      <c r="I12390" s="298"/>
      <c r="J12390" s="298" t="s">
        <v>13015</v>
      </c>
      <c r="K12390" s="298"/>
      <c r="L12390" s="298" t="s">
        <v>15510</v>
      </c>
    </row>
    <row r="12391" spans="1:12" ht="17.100000000000001" customHeight="1">
      <c r="A12391" s="298"/>
      <c r="B12391" s="298"/>
      <c r="C12391" s="298"/>
      <c r="D12391" s="298"/>
      <c r="E12391" s="298"/>
      <c r="F12391" s="298"/>
      <c r="G12391" s="298"/>
      <c r="H12391" s="298"/>
      <c r="I12391" s="298"/>
      <c r="J12391" s="298" t="s">
        <v>13017</v>
      </c>
      <c r="K12391" s="298" t="s">
        <v>13018</v>
      </c>
      <c r="L12391" s="298" t="s">
        <v>15511</v>
      </c>
    </row>
    <row r="12392" spans="1:12" ht="17.100000000000001" customHeight="1">
      <c r="A12392" s="298"/>
      <c r="B12392" s="298"/>
      <c r="C12392" s="298"/>
      <c r="D12392" s="298"/>
      <c r="E12392" s="298"/>
      <c r="F12392" s="298"/>
      <c r="G12392" s="298"/>
      <c r="H12392" s="298"/>
      <c r="I12392" s="298"/>
      <c r="J12392" s="298" t="s">
        <v>13020</v>
      </c>
      <c r="K12392" s="298"/>
      <c r="L12392" s="298" t="s">
        <v>15512</v>
      </c>
    </row>
    <row r="12393" spans="1:12" ht="17.100000000000001" customHeight="1">
      <c r="A12393" s="298"/>
      <c r="B12393" s="298"/>
      <c r="C12393" s="298"/>
      <c r="D12393" s="298"/>
      <c r="E12393" s="298"/>
      <c r="F12393" s="298"/>
      <c r="G12393" s="298"/>
      <c r="H12393" s="298"/>
      <c r="I12393" s="298"/>
      <c r="J12393" s="298" t="s">
        <v>13022</v>
      </c>
      <c r="K12393" s="298" t="s">
        <v>12974</v>
      </c>
      <c r="L12393" s="298" t="s">
        <v>15513</v>
      </c>
    </row>
    <row r="12394" spans="1:12" ht="17.100000000000001" customHeight="1">
      <c r="A12394" s="298"/>
      <c r="B12394" s="298"/>
      <c r="C12394" s="298"/>
      <c r="D12394" s="298"/>
      <c r="E12394" s="298"/>
      <c r="F12394" s="298"/>
      <c r="G12394" s="298"/>
      <c r="H12394" s="298"/>
      <c r="I12394" s="298"/>
      <c r="J12394" s="298" t="s">
        <v>13024</v>
      </c>
      <c r="K12394" s="298"/>
      <c r="L12394" s="298" t="s">
        <v>15514</v>
      </c>
    </row>
    <row r="12395" spans="1:12" ht="30" customHeight="1">
      <c r="A12395" s="299"/>
      <c r="B12395" s="299"/>
      <c r="C12395" s="299"/>
      <c r="D12395" s="299"/>
      <c r="E12395" s="299"/>
      <c r="F12395" s="299"/>
      <c r="G12395" s="299"/>
      <c r="H12395" s="299"/>
      <c r="I12395" s="299"/>
      <c r="J12395" s="299"/>
      <c r="K12395" s="299"/>
      <c r="L12395" s="299"/>
    </row>
    <row r="12396" spans="1:12" ht="48" customHeight="1">
      <c r="A12396" s="295" t="s">
        <v>15515</v>
      </c>
      <c r="B12396" s="296" t="s">
        <v>15516</v>
      </c>
      <c r="C12396" s="295" t="s">
        <v>9</v>
      </c>
      <c r="D12396" s="295" t="s">
        <v>4340</v>
      </c>
      <c r="E12396" s="297" t="s">
        <v>51</v>
      </c>
      <c r="F12396" s="296"/>
      <c r="G12396" s="296"/>
      <c r="H12396" s="296"/>
      <c r="I12396" s="296"/>
      <c r="J12396" s="296"/>
      <c r="K12396" s="296"/>
      <c r="L12396" s="296"/>
    </row>
    <row r="12397" spans="1:12">
      <c r="A12397" s="414" t="s">
        <v>12977</v>
      </c>
      <c r="B12397" s="414"/>
      <c r="C12397" s="414"/>
      <c r="D12397" s="414"/>
      <c r="E12397" s="414"/>
      <c r="F12397" s="414"/>
      <c r="G12397" s="414"/>
      <c r="H12397" s="414"/>
      <c r="I12397" s="294"/>
      <c r="J12397" s="294"/>
      <c r="K12397" s="294"/>
      <c r="L12397" s="294"/>
    </row>
    <row r="12398" spans="1:12" ht="17.100000000000001" customHeight="1">
      <c r="A12398" s="294" t="s">
        <v>12978</v>
      </c>
      <c r="B12398" s="298" t="s">
        <v>12979</v>
      </c>
      <c r="C12398" s="294" t="s">
        <v>12980</v>
      </c>
      <c r="D12398" s="294" t="s">
        <v>12981</v>
      </c>
      <c r="E12398" s="299" t="s">
        <v>12982</v>
      </c>
      <c r="F12398" s="413" t="s">
        <v>12983</v>
      </c>
      <c r="G12398" s="413"/>
      <c r="H12398" s="413" t="s">
        <v>12984</v>
      </c>
      <c r="I12398" s="413"/>
      <c r="J12398" s="413" t="s">
        <v>12985</v>
      </c>
      <c r="K12398" s="413"/>
      <c r="L12398" s="413"/>
    </row>
    <row r="12399" spans="1:12" ht="24" customHeight="1">
      <c r="A12399" s="300" t="s">
        <v>12986</v>
      </c>
      <c r="B12399" s="301" t="s">
        <v>13085</v>
      </c>
      <c r="C12399" s="300" t="s">
        <v>9</v>
      </c>
      <c r="D12399" s="300" t="s">
        <v>7909</v>
      </c>
      <c r="E12399" s="302" t="s">
        <v>51</v>
      </c>
      <c r="F12399" s="423" t="s">
        <v>13086</v>
      </c>
      <c r="G12399" s="423"/>
      <c r="H12399" s="423">
        <v>2.7080000000000002E-4</v>
      </c>
      <c r="I12399" s="423"/>
      <c r="J12399" s="424">
        <v>2.8199999999999999E-2</v>
      </c>
      <c r="K12399" s="424"/>
      <c r="L12399" s="424"/>
    </row>
    <row r="12400" spans="1:12" ht="24" customHeight="1">
      <c r="A12400" s="300" t="s">
        <v>12986</v>
      </c>
      <c r="B12400" s="301" t="s">
        <v>13087</v>
      </c>
      <c r="C12400" s="300" t="s">
        <v>9</v>
      </c>
      <c r="D12400" s="300" t="s">
        <v>8873</v>
      </c>
      <c r="E12400" s="302" t="s">
        <v>51</v>
      </c>
      <c r="F12400" s="423" t="s">
        <v>13088</v>
      </c>
      <c r="G12400" s="423"/>
      <c r="H12400" s="423">
        <v>2.5899999999999999E-5</v>
      </c>
      <c r="I12400" s="423"/>
      <c r="J12400" s="424">
        <v>2.2499999999999999E-2</v>
      </c>
      <c r="K12400" s="424"/>
      <c r="L12400" s="424"/>
    </row>
    <row r="12401" spans="1:12" ht="48" customHeight="1">
      <c r="A12401" s="300" t="s">
        <v>12986</v>
      </c>
      <c r="B12401" s="301" t="s">
        <v>13089</v>
      </c>
      <c r="C12401" s="300" t="s">
        <v>9</v>
      </c>
      <c r="D12401" s="300" t="s">
        <v>9227</v>
      </c>
      <c r="E12401" s="302" t="s">
        <v>51</v>
      </c>
      <c r="F12401" s="423" t="s">
        <v>13090</v>
      </c>
      <c r="G12401" s="423"/>
      <c r="H12401" s="423">
        <v>1.8E-5</v>
      </c>
      <c r="I12401" s="423"/>
      <c r="J12401" s="424">
        <v>2.41E-2</v>
      </c>
      <c r="K12401" s="424"/>
      <c r="L12401" s="424"/>
    </row>
    <row r="12402" spans="1:12" ht="24" customHeight="1">
      <c r="A12402" s="300" t="s">
        <v>12986</v>
      </c>
      <c r="B12402" s="301" t="s">
        <v>13091</v>
      </c>
      <c r="C12402" s="300" t="s">
        <v>9</v>
      </c>
      <c r="D12402" s="300" t="s">
        <v>9580</v>
      </c>
      <c r="E12402" s="302" t="s">
        <v>51</v>
      </c>
      <c r="F12402" s="423" t="s">
        <v>13092</v>
      </c>
      <c r="G12402" s="423"/>
      <c r="H12402" s="423">
        <v>1.7799999999999999E-5</v>
      </c>
      <c r="I12402" s="423"/>
      <c r="J12402" s="424">
        <v>1.6E-2</v>
      </c>
      <c r="K12402" s="424"/>
      <c r="L12402" s="424"/>
    </row>
    <row r="12403" spans="1:12" ht="24" customHeight="1">
      <c r="A12403" s="300" t="s">
        <v>12986</v>
      </c>
      <c r="B12403" s="301" t="s">
        <v>12987</v>
      </c>
      <c r="C12403" s="300" t="s">
        <v>9</v>
      </c>
      <c r="D12403" s="300" t="s">
        <v>9831</v>
      </c>
      <c r="E12403" s="302" t="s">
        <v>12988</v>
      </c>
      <c r="F12403" s="423" t="s">
        <v>12989</v>
      </c>
      <c r="G12403" s="423"/>
      <c r="H12403" s="423">
        <v>6.2684999999999998E-3</v>
      </c>
      <c r="I12403" s="423"/>
      <c r="J12403" s="424">
        <v>6.3399999999999998E-2</v>
      </c>
      <c r="K12403" s="424"/>
      <c r="L12403" s="424"/>
    </row>
    <row r="12404" spans="1:12" ht="36" customHeight="1">
      <c r="A12404" s="300" t="s">
        <v>12986</v>
      </c>
      <c r="B12404" s="301" t="s">
        <v>12990</v>
      </c>
      <c r="C12404" s="300" t="s">
        <v>9</v>
      </c>
      <c r="D12404" s="300" t="s">
        <v>11426</v>
      </c>
      <c r="E12404" s="302" t="s">
        <v>51</v>
      </c>
      <c r="F12404" s="423" t="s">
        <v>12991</v>
      </c>
      <c r="G12404" s="423"/>
      <c r="H12404" s="423">
        <v>3.2850000000000002E-4</v>
      </c>
      <c r="I12404" s="423"/>
      <c r="J12404" s="424">
        <v>4.3400000000000001E-2</v>
      </c>
      <c r="K12404" s="424"/>
      <c r="L12404" s="424"/>
    </row>
    <row r="12405" spans="1:12" ht="17.100000000000001" customHeight="1">
      <c r="A12405" s="298"/>
      <c r="B12405" s="298"/>
      <c r="C12405" s="298"/>
      <c r="D12405" s="298"/>
      <c r="E12405" s="298"/>
      <c r="F12405" s="298"/>
      <c r="G12405" s="298"/>
      <c r="H12405" s="298"/>
      <c r="I12405" s="298"/>
      <c r="J12405" s="298" t="s">
        <v>12992</v>
      </c>
      <c r="K12405" s="298"/>
      <c r="L12405" s="298" t="s">
        <v>13644</v>
      </c>
    </row>
    <row r="12406" spans="1:12">
      <c r="A12406" s="414" t="s">
        <v>12994</v>
      </c>
      <c r="B12406" s="414"/>
      <c r="C12406" s="414"/>
      <c r="D12406" s="414"/>
      <c r="E12406" s="414"/>
      <c r="F12406" s="414"/>
      <c r="G12406" s="414"/>
      <c r="H12406" s="414"/>
      <c r="I12406" s="294"/>
      <c r="J12406" s="294"/>
      <c r="K12406" s="294"/>
      <c r="L12406" s="294"/>
    </row>
    <row r="12407" spans="1:12" ht="17.100000000000001" customHeight="1">
      <c r="A12407" s="294" t="s">
        <v>12978</v>
      </c>
      <c r="B12407" s="298" t="s">
        <v>12979</v>
      </c>
      <c r="C12407" s="294" t="s">
        <v>12980</v>
      </c>
      <c r="D12407" s="294" t="s">
        <v>12981</v>
      </c>
      <c r="E12407" s="299" t="s">
        <v>12982</v>
      </c>
      <c r="F12407" s="413" t="s">
        <v>12983</v>
      </c>
      <c r="G12407" s="413"/>
      <c r="H12407" s="413" t="s">
        <v>12984</v>
      </c>
      <c r="I12407" s="413"/>
      <c r="J12407" s="413" t="s">
        <v>12985</v>
      </c>
      <c r="K12407" s="413"/>
      <c r="L12407" s="413"/>
    </row>
    <row r="12408" spans="1:12" ht="24" customHeight="1">
      <c r="A12408" s="300" t="s">
        <v>12986</v>
      </c>
      <c r="B12408" s="301" t="s">
        <v>13193</v>
      </c>
      <c r="C12408" s="300" t="s">
        <v>9</v>
      </c>
      <c r="D12408" s="300" t="s">
        <v>7200</v>
      </c>
      <c r="E12408" s="302" t="s">
        <v>27</v>
      </c>
      <c r="F12408" s="423" t="s">
        <v>13194</v>
      </c>
      <c r="G12408" s="423"/>
      <c r="H12408" s="423">
        <v>0.23330300000000001</v>
      </c>
      <c r="I12408" s="423"/>
      <c r="J12408" s="424">
        <v>1.1875</v>
      </c>
      <c r="K12408" s="424"/>
      <c r="L12408" s="424"/>
    </row>
    <row r="12409" spans="1:12" ht="24" customHeight="1">
      <c r="A12409" s="300" t="s">
        <v>12986</v>
      </c>
      <c r="B12409" s="301" t="s">
        <v>13195</v>
      </c>
      <c r="C12409" s="300" t="s">
        <v>9</v>
      </c>
      <c r="D12409" s="300" t="s">
        <v>8821</v>
      </c>
      <c r="E12409" s="302" t="s">
        <v>27</v>
      </c>
      <c r="F12409" s="423" t="s">
        <v>13196</v>
      </c>
      <c r="G12409" s="423"/>
      <c r="H12409" s="423">
        <v>0.23330300000000001</v>
      </c>
      <c r="I12409" s="423"/>
      <c r="J12409" s="424">
        <v>1.6774</v>
      </c>
      <c r="K12409" s="424"/>
      <c r="L12409" s="424"/>
    </row>
    <row r="12410" spans="1:12" ht="17.100000000000001" customHeight="1">
      <c r="A12410" s="298"/>
      <c r="B12410" s="298"/>
      <c r="C12410" s="298"/>
      <c r="D12410" s="298"/>
      <c r="E12410" s="298"/>
      <c r="F12410" s="298"/>
      <c r="G12410" s="298"/>
      <c r="H12410" s="298"/>
      <c r="I12410" s="298"/>
      <c r="J12410" s="298" t="s">
        <v>12992</v>
      </c>
      <c r="K12410" s="298"/>
      <c r="L12410" s="298" t="s">
        <v>15504</v>
      </c>
    </row>
    <row r="12411" spans="1:12">
      <c r="A12411" s="414" t="s">
        <v>12998</v>
      </c>
      <c r="B12411" s="414"/>
      <c r="C12411" s="414"/>
      <c r="D12411" s="414"/>
      <c r="E12411" s="414"/>
      <c r="F12411" s="414"/>
      <c r="G12411" s="414"/>
      <c r="H12411" s="414"/>
      <c r="I12411" s="294"/>
      <c r="J12411" s="294"/>
      <c r="K12411" s="294"/>
      <c r="L12411" s="294"/>
    </row>
    <row r="12412" spans="1:12" ht="17.100000000000001" customHeight="1">
      <c r="A12412" s="294" t="s">
        <v>12978</v>
      </c>
      <c r="B12412" s="298" t="s">
        <v>12979</v>
      </c>
      <c r="C12412" s="294" t="s">
        <v>12980</v>
      </c>
      <c r="D12412" s="294" t="s">
        <v>12981</v>
      </c>
      <c r="E12412" s="299" t="s">
        <v>12982</v>
      </c>
      <c r="F12412" s="413" t="s">
        <v>12983</v>
      </c>
      <c r="G12412" s="413"/>
      <c r="H12412" s="413" t="s">
        <v>12984</v>
      </c>
      <c r="I12412" s="413"/>
      <c r="J12412" s="413" t="s">
        <v>12985</v>
      </c>
      <c r="K12412" s="413"/>
      <c r="L12412" s="413"/>
    </row>
    <row r="12413" spans="1:12" ht="24" customHeight="1">
      <c r="A12413" s="300" t="s">
        <v>12986</v>
      </c>
      <c r="B12413" s="301" t="s">
        <v>13353</v>
      </c>
      <c r="C12413" s="300" t="s">
        <v>9</v>
      </c>
      <c r="D12413" s="300" t="s">
        <v>9576</v>
      </c>
      <c r="E12413" s="302" t="s">
        <v>51</v>
      </c>
      <c r="F12413" s="423" t="s">
        <v>12914</v>
      </c>
      <c r="G12413" s="423"/>
      <c r="H12413" s="423">
        <v>2.3E-2</v>
      </c>
      <c r="I12413" s="423"/>
      <c r="J12413" s="424">
        <v>0.03</v>
      </c>
      <c r="K12413" s="424"/>
      <c r="L12413" s="424"/>
    </row>
    <row r="12414" spans="1:12" ht="24" customHeight="1">
      <c r="A12414" s="300" t="s">
        <v>12986</v>
      </c>
      <c r="B12414" s="301" t="s">
        <v>13358</v>
      </c>
      <c r="C12414" s="300" t="s">
        <v>9</v>
      </c>
      <c r="D12414" s="300" t="s">
        <v>10886</v>
      </c>
      <c r="E12414" s="302" t="s">
        <v>51</v>
      </c>
      <c r="F12414" s="423" t="s">
        <v>13359</v>
      </c>
      <c r="G12414" s="423"/>
      <c r="H12414" s="423">
        <v>1.0999999999999999E-2</v>
      </c>
      <c r="I12414" s="423"/>
      <c r="J12414" s="424">
        <v>0.47</v>
      </c>
      <c r="K12414" s="424"/>
      <c r="L12414" s="424"/>
    </row>
    <row r="12415" spans="1:12" ht="24" customHeight="1">
      <c r="A12415" s="300" t="s">
        <v>12986</v>
      </c>
      <c r="B12415" s="301" t="s">
        <v>15507</v>
      </c>
      <c r="C12415" s="300" t="s">
        <v>9</v>
      </c>
      <c r="D12415" s="300" t="s">
        <v>6963</v>
      </c>
      <c r="E12415" s="302" t="s">
        <v>51</v>
      </c>
      <c r="F12415" s="423" t="s">
        <v>15508</v>
      </c>
      <c r="G12415" s="423"/>
      <c r="H12415" s="423">
        <v>4.5999999999999999E-2</v>
      </c>
      <c r="I12415" s="423"/>
      <c r="J12415" s="424">
        <v>0.72</v>
      </c>
      <c r="K12415" s="424"/>
      <c r="L12415" s="424"/>
    </row>
    <row r="12416" spans="1:12" ht="24" customHeight="1">
      <c r="A12416" s="300" t="s">
        <v>12986</v>
      </c>
      <c r="B12416" s="301" t="s">
        <v>15517</v>
      </c>
      <c r="C12416" s="300" t="s">
        <v>9</v>
      </c>
      <c r="D12416" s="300" t="s">
        <v>6925</v>
      </c>
      <c r="E12416" s="302" t="s">
        <v>51</v>
      </c>
      <c r="F12416" s="423" t="s">
        <v>13567</v>
      </c>
      <c r="G12416" s="423"/>
      <c r="H12416" s="423">
        <v>1</v>
      </c>
      <c r="I12416" s="423"/>
      <c r="J12416" s="424">
        <v>11.97</v>
      </c>
      <c r="K12416" s="424"/>
      <c r="L12416" s="424"/>
    </row>
    <row r="12417" spans="1:12" ht="24" customHeight="1">
      <c r="A12417" s="300" t="s">
        <v>12986</v>
      </c>
      <c r="B12417" s="301" t="s">
        <v>13099</v>
      </c>
      <c r="C12417" s="300" t="s">
        <v>9</v>
      </c>
      <c r="D12417" s="300" t="s">
        <v>7224</v>
      </c>
      <c r="E12417" s="302" t="s">
        <v>51</v>
      </c>
      <c r="F12417" s="423" t="s">
        <v>13100</v>
      </c>
      <c r="G12417" s="423"/>
      <c r="H12417" s="423">
        <v>3.1995000000000001E-3</v>
      </c>
      <c r="I12417" s="423"/>
      <c r="J12417" s="424">
        <v>2.9399999999999999E-2</v>
      </c>
      <c r="K12417" s="424"/>
      <c r="L12417" s="424"/>
    </row>
    <row r="12418" spans="1:12" ht="24" customHeight="1">
      <c r="A12418" s="300" t="s">
        <v>12986</v>
      </c>
      <c r="B12418" s="301" t="s">
        <v>13101</v>
      </c>
      <c r="C12418" s="300" t="s">
        <v>9</v>
      </c>
      <c r="D12418" s="300" t="s">
        <v>7359</v>
      </c>
      <c r="E12418" s="302" t="s">
        <v>51</v>
      </c>
      <c r="F12418" s="423" t="s">
        <v>13102</v>
      </c>
      <c r="G12418" s="423"/>
      <c r="H12418" s="423">
        <v>1.033E-4</v>
      </c>
      <c r="I12418" s="423"/>
      <c r="J12418" s="424">
        <v>1.3299999999999999E-2</v>
      </c>
      <c r="K12418" s="424"/>
      <c r="L12418" s="424"/>
    </row>
    <row r="12419" spans="1:12" ht="24" customHeight="1">
      <c r="A12419" s="300" t="s">
        <v>12986</v>
      </c>
      <c r="B12419" s="301" t="s">
        <v>13103</v>
      </c>
      <c r="C12419" s="300" t="s">
        <v>9</v>
      </c>
      <c r="D12419" s="300" t="s">
        <v>8851</v>
      </c>
      <c r="E12419" s="302" t="s">
        <v>51</v>
      </c>
      <c r="F12419" s="423" t="s">
        <v>13104</v>
      </c>
      <c r="G12419" s="423"/>
      <c r="H12419" s="423">
        <v>8.2600000000000002E-5</v>
      </c>
      <c r="I12419" s="423"/>
      <c r="J12419" s="424">
        <v>1.6E-2</v>
      </c>
      <c r="K12419" s="424"/>
      <c r="L12419" s="424"/>
    </row>
    <row r="12420" spans="1:12" ht="24" customHeight="1">
      <c r="A12420" s="300" t="s">
        <v>12986</v>
      </c>
      <c r="B12420" s="301" t="s">
        <v>13105</v>
      </c>
      <c r="C12420" s="300" t="s">
        <v>9</v>
      </c>
      <c r="D12420" s="300" t="s">
        <v>8852</v>
      </c>
      <c r="E12420" s="302" t="s">
        <v>51</v>
      </c>
      <c r="F12420" s="423" t="s">
        <v>13106</v>
      </c>
      <c r="G12420" s="423"/>
      <c r="H12420" s="423">
        <v>1.7799999999999999E-5</v>
      </c>
      <c r="I12420" s="423"/>
      <c r="J12420" s="424">
        <v>9.7999999999999997E-3</v>
      </c>
      <c r="K12420" s="424"/>
      <c r="L12420" s="424"/>
    </row>
    <row r="12421" spans="1:12" ht="24" customHeight="1">
      <c r="A12421" s="300" t="s">
        <v>12986</v>
      </c>
      <c r="B12421" s="301" t="s">
        <v>13107</v>
      </c>
      <c r="C12421" s="300" t="s">
        <v>9</v>
      </c>
      <c r="D12421" s="300" t="s">
        <v>9000</v>
      </c>
      <c r="E12421" s="302" t="s">
        <v>51</v>
      </c>
      <c r="F12421" s="423" t="s">
        <v>13108</v>
      </c>
      <c r="G12421" s="423"/>
      <c r="H12421" s="423">
        <v>3.6416E-3</v>
      </c>
      <c r="I12421" s="423"/>
      <c r="J12421" s="424">
        <v>2.47E-2</v>
      </c>
      <c r="K12421" s="424"/>
      <c r="L12421" s="424"/>
    </row>
    <row r="12422" spans="1:12" ht="24" customHeight="1">
      <c r="A12422" s="300" t="s">
        <v>12986</v>
      </c>
      <c r="B12422" s="301" t="s">
        <v>13109</v>
      </c>
      <c r="C12422" s="300" t="s">
        <v>9</v>
      </c>
      <c r="D12422" s="300" t="s">
        <v>9574</v>
      </c>
      <c r="E12422" s="302" t="s">
        <v>51</v>
      </c>
      <c r="F12422" s="423" t="s">
        <v>13110</v>
      </c>
      <c r="G12422" s="423"/>
      <c r="H12422" s="423">
        <v>1.1548999999999999E-3</v>
      </c>
      <c r="I12422" s="423"/>
      <c r="J12422" s="424">
        <v>1.0200000000000001E-2</v>
      </c>
      <c r="K12422" s="424"/>
      <c r="L12422" s="424"/>
    </row>
    <row r="12423" spans="1:12" ht="24" customHeight="1">
      <c r="A12423" s="300" t="s">
        <v>12986</v>
      </c>
      <c r="B12423" s="301" t="s">
        <v>13111</v>
      </c>
      <c r="C12423" s="300" t="s">
        <v>9</v>
      </c>
      <c r="D12423" s="300" t="s">
        <v>10714</v>
      </c>
      <c r="E12423" s="302" t="s">
        <v>93</v>
      </c>
      <c r="F12423" s="423" t="s">
        <v>13112</v>
      </c>
      <c r="G12423" s="423"/>
      <c r="H12423" s="423">
        <v>6.0700000000000001E-4</v>
      </c>
      <c r="I12423" s="423"/>
      <c r="J12423" s="424">
        <v>9.2999999999999992E-3</v>
      </c>
      <c r="K12423" s="424"/>
      <c r="L12423" s="424"/>
    </row>
    <row r="12424" spans="1:12" ht="24" customHeight="1">
      <c r="A12424" s="300" t="s">
        <v>12986</v>
      </c>
      <c r="B12424" s="301" t="s">
        <v>13113</v>
      </c>
      <c r="C12424" s="300" t="s">
        <v>9</v>
      </c>
      <c r="D12424" s="300" t="s">
        <v>10809</v>
      </c>
      <c r="E12424" s="302" t="s">
        <v>51</v>
      </c>
      <c r="F12424" s="423" t="s">
        <v>13114</v>
      </c>
      <c r="G12424" s="423"/>
      <c r="H12424" s="423">
        <v>6.0700000000000001E-4</v>
      </c>
      <c r="I12424" s="423"/>
      <c r="J12424" s="424">
        <v>7.3000000000000001E-3</v>
      </c>
      <c r="K12424" s="424"/>
      <c r="L12424" s="424"/>
    </row>
    <row r="12425" spans="1:12" ht="24" customHeight="1">
      <c r="A12425" s="300" t="s">
        <v>12986</v>
      </c>
      <c r="B12425" s="301" t="s">
        <v>13115</v>
      </c>
      <c r="C12425" s="300" t="s">
        <v>9</v>
      </c>
      <c r="D12425" s="300" t="s">
        <v>10810</v>
      </c>
      <c r="E12425" s="302" t="s">
        <v>51</v>
      </c>
      <c r="F12425" s="423" t="s">
        <v>13116</v>
      </c>
      <c r="G12425" s="423"/>
      <c r="H12425" s="423">
        <v>6.0700000000000001E-4</v>
      </c>
      <c r="I12425" s="423"/>
      <c r="J12425" s="424">
        <v>1.6199999999999999E-2</v>
      </c>
      <c r="K12425" s="424"/>
      <c r="L12425" s="424"/>
    </row>
    <row r="12426" spans="1:12" ht="24" customHeight="1">
      <c r="A12426" s="300" t="s">
        <v>12986</v>
      </c>
      <c r="B12426" s="301" t="s">
        <v>13117</v>
      </c>
      <c r="C12426" s="300" t="s">
        <v>9</v>
      </c>
      <c r="D12426" s="300" t="s">
        <v>10837</v>
      </c>
      <c r="E12426" s="302" t="s">
        <v>51</v>
      </c>
      <c r="F12426" s="423" t="s">
        <v>13118</v>
      </c>
      <c r="G12426" s="423"/>
      <c r="H12426" s="423">
        <v>2.0699999999999998E-5</v>
      </c>
      <c r="I12426" s="423"/>
      <c r="J12426" s="424">
        <v>9.1999999999999998E-3</v>
      </c>
      <c r="K12426" s="424"/>
      <c r="L12426" s="424"/>
    </row>
    <row r="12427" spans="1:12" ht="24" customHeight="1">
      <c r="A12427" s="300" t="s">
        <v>12986</v>
      </c>
      <c r="B12427" s="301" t="s">
        <v>13003</v>
      </c>
      <c r="C12427" s="300" t="s">
        <v>9</v>
      </c>
      <c r="D12427" s="300" t="s">
        <v>7216</v>
      </c>
      <c r="E12427" s="302" t="s">
        <v>51</v>
      </c>
      <c r="F12427" s="423" t="s">
        <v>13004</v>
      </c>
      <c r="G12427" s="423"/>
      <c r="H12427" s="423">
        <v>1.2156999999999999E-3</v>
      </c>
      <c r="I12427" s="423"/>
      <c r="J12427" s="424">
        <v>4.0599999999999997E-2</v>
      </c>
      <c r="K12427" s="424"/>
      <c r="L12427" s="424"/>
    </row>
    <row r="12428" spans="1:12" ht="24" customHeight="1">
      <c r="A12428" s="300" t="s">
        <v>12986</v>
      </c>
      <c r="B12428" s="301" t="s">
        <v>13005</v>
      </c>
      <c r="C12428" s="300" t="s">
        <v>9</v>
      </c>
      <c r="D12428" s="300" t="s">
        <v>7393</v>
      </c>
      <c r="E12428" s="302" t="s">
        <v>12988</v>
      </c>
      <c r="F12428" s="423" t="s">
        <v>13006</v>
      </c>
      <c r="G12428" s="423"/>
      <c r="H12428" s="423">
        <v>7.314E-4</v>
      </c>
      <c r="I12428" s="423"/>
      <c r="J12428" s="424">
        <v>3.95E-2</v>
      </c>
      <c r="K12428" s="424"/>
      <c r="L12428" s="424"/>
    </row>
    <row r="12429" spans="1:12" ht="24" customHeight="1">
      <c r="A12429" s="300" t="s">
        <v>12986</v>
      </c>
      <c r="B12429" s="301" t="s">
        <v>13007</v>
      </c>
      <c r="C12429" s="300" t="s">
        <v>9</v>
      </c>
      <c r="D12429" s="300" t="s">
        <v>10619</v>
      </c>
      <c r="E12429" s="302" t="s">
        <v>51</v>
      </c>
      <c r="F12429" s="423" t="s">
        <v>13008</v>
      </c>
      <c r="G12429" s="423"/>
      <c r="H12429" s="423">
        <v>5.6729999999999997E-4</v>
      </c>
      <c r="I12429" s="423"/>
      <c r="J12429" s="424">
        <v>0.1085</v>
      </c>
      <c r="K12429" s="424"/>
      <c r="L12429" s="424"/>
    </row>
    <row r="12430" spans="1:12" ht="24" customHeight="1">
      <c r="A12430" s="300" t="s">
        <v>12986</v>
      </c>
      <c r="B12430" s="301" t="s">
        <v>13009</v>
      </c>
      <c r="C12430" s="300" t="s">
        <v>9</v>
      </c>
      <c r="D12430" s="300" t="s">
        <v>10769</v>
      </c>
      <c r="E12430" s="302" t="s">
        <v>51</v>
      </c>
      <c r="F12430" s="423" t="s">
        <v>13010</v>
      </c>
      <c r="G12430" s="423"/>
      <c r="H12430" s="423">
        <v>5.0996199999999998E-2</v>
      </c>
      <c r="I12430" s="423"/>
      <c r="J12430" s="424">
        <v>6.4299999999999996E-2</v>
      </c>
      <c r="K12430" s="424"/>
      <c r="L12430" s="424"/>
    </row>
    <row r="12431" spans="1:12" ht="24" customHeight="1">
      <c r="A12431" s="300" t="s">
        <v>12986</v>
      </c>
      <c r="B12431" s="301" t="s">
        <v>13011</v>
      </c>
      <c r="C12431" s="300" t="s">
        <v>9</v>
      </c>
      <c r="D12431" s="300" t="s">
        <v>10929</v>
      </c>
      <c r="E12431" s="302" t="s">
        <v>51</v>
      </c>
      <c r="F12431" s="423" t="s">
        <v>13012</v>
      </c>
      <c r="G12431" s="423"/>
      <c r="H12431" s="423">
        <v>4.9160000000000002E-4</v>
      </c>
      <c r="I12431" s="423"/>
      <c r="J12431" s="424">
        <v>7.3999999999999996E-2</v>
      </c>
      <c r="K12431" s="424"/>
      <c r="L12431" s="424"/>
    </row>
    <row r="12432" spans="1:12" ht="17.100000000000001" customHeight="1">
      <c r="A12432" s="298"/>
      <c r="B12432" s="298"/>
      <c r="C12432" s="298"/>
      <c r="D12432" s="298"/>
      <c r="E12432" s="298"/>
      <c r="F12432" s="298"/>
      <c r="G12432" s="298"/>
      <c r="H12432" s="298"/>
      <c r="I12432" s="298"/>
      <c r="J12432" s="298" t="s">
        <v>12992</v>
      </c>
      <c r="K12432" s="298"/>
      <c r="L12432" s="298" t="s">
        <v>15518</v>
      </c>
    </row>
    <row r="12433" spans="1:12">
      <c r="A12433" s="414" t="s">
        <v>13056</v>
      </c>
      <c r="B12433" s="414"/>
      <c r="C12433" s="414"/>
      <c r="D12433" s="414"/>
      <c r="E12433" s="414"/>
      <c r="F12433" s="414"/>
      <c r="G12433" s="414"/>
      <c r="H12433" s="414"/>
      <c r="I12433" s="294"/>
      <c r="J12433" s="294"/>
      <c r="K12433" s="294"/>
      <c r="L12433" s="294"/>
    </row>
    <row r="12434" spans="1:12" ht="17.100000000000001" customHeight="1">
      <c r="A12434" s="294" t="s">
        <v>12978</v>
      </c>
      <c r="B12434" s="298" t="s">
        <v>12979</v>
      </c>
      <c r="C12434" s="294" t="s">
        <v>12980</v>
      </c>
      <c r="D12434" s="294" t="s">
        <v>12981</v>
      </c>
      <c r="E12434" s="299" t="s">
        <v>12982</v>
      </c>
      <c r="F12434" s="413" t="s">
        <v>12983</v>
      </c>
      <c r="G12434" s="413"/>
      <c r="H12434" s="413" t="s">
        <v>12984</v>
      </c>
      <c r="I12434" s="413"/>
      <c r="J12434" s="413" t="s">
        <v>12985</v>
      </c>
      <c r="K12434" s="413"/>
      <c r="L12434" s="413"/>
    </row>
    <row r="12435" spans="1:12" ht="24" customHeight="1">
      <c r="A12435" s="300" t="s">
        <v>12986</v>
      </c>
      <c r="B12435" s="301" t="s">
        <v>13057</v>
      </c>
      <c r="C12435" s="300" t="s">
        <v>9</v>
      </c>
      <c r="D12435" s="300" t="s">
        <v>12549</v>
      </c>
      <c r="E12435" s="302" t="s">
        <v>27</v>
      </c>
      <c r="F12435" s="423" t="s">
        <v>12948</v>
      </c>
      <c r="G12435" s="423"/>
      <c r="H12435" s="423">
        <v>0.45625599999999999</v>
      </c>
      <c r="I12435" s="423"/>
      <c r="J12435" s="424">
        <v>0.29659999999999997</v>
      </c>
      <c r="K12435" s="424"/>
      <c r="L12435" s="424"/>
    </row>
    <row r="12436" spans="1:12" ht="17.100000000000001" customHeight="1">
      <c r="A12436" s="298"/>
      <c r="B12436" s="298"/>
      <c r="C12436" s="298"/>
      <c r="D12436" s="298"/>
      <c r="E12436" s="298"/>
      <c r="F12436" s="298"/>
      <c r="G12436" s="298"/>
      <c r="H12436" s="298"/>
      <c r="I12436" s="298"/>
      <c r="J12436" s="298" t="s">
        <v>12992</v>
      </c>
      <c r="K12436" s="298"/>
      <c r="L12436" s="298" t="s">
        <v>13727</v>
      </c>
    </row>
    <row r="12437" spans="1:12">
      <c r="A12437" s="414" t="s">
        <v>13058</v>
      </c>
      <c r="B12437" s="414"/>
      <c r="C12437" s="414"/>
      <c r="D12437" s="414"/>
      <c r="E12437" s="414"/>
      <c r="F12437" s="414"/>
      <c r="G12437" s="414"/>
      <c r="H12437" s="414"/>
      <c r="I12437" s="294"/>
      <c r="J12437" s="294"/>
      <c r="K12437" s="294"/>
      <c r="L12437" s="294"/>
    </row>
    <row r="12438" spans="1:12" ht="17.100000000000001" customHeight="1">
      <c r="A12438" s="294" t="s">
        <v>12978</v>
      </c>
      <c r="B12438" s="298" t="s">
        <v>12979</v>
      </c>
      <c r="C12438" s="294" t="s">
        <v>12980</v>
      </c>
      <c r="D12438" s="294" t="s">
        <v>12981</v>
      </c>
      <c r="E12438" s="299" t="s">
        <v>12982</v>
      </c>
      <c r="F12438" s="413" t="s">
        <v>12983</v>
      </c>
      <c r="G12438" s="413"/>
      <c r="H12438" s="413" t="s">
        <v>12984</v>
      </c>
      <c r="I12438" s="413"/>
      <c r="J12438" s="413" t="s">
        <v>12985</v>
      </c>
      <c r="K12438" s="413"/>
      <c r="L12438" s="413"/>
    </row>
    <row r="12439" spans="1:12" ht="24" customHeight="1">
      <c r="A12439" s="300" t="s">
        <v>12986</v>
      </c>
      <c r="B12439" s="301" t="s">
        <v>13059</v>
      </c>
      <c r="C12439" s="300" t="s">
        <v>9</v>
      </c>
      <c r="D12439" s="300" t="s">
        <v>12535</v>
      </c>
      <c r="E12439" s="302" t="s">
        <v>27</v>
      </c>
      <c r="F12439" s="423" t="s">
        <v>12936</v>
      </c>
      <c r="G12439" s="423"/>
      <c r="H12439" s="423">
        <v>0.45625599999999999</v>
      </c>
      <c r="I12439" s="423"/>
      <c r="J12439" s="424">
        <v>2.2800000000000001E-2</v>
      </c>
      <c r="K12439" s="424"/>
      <c r="L12439" s="424"/>
    </row>
    <row r="12440" spans="1:12" ht="17.100000000000001" customHeight="1">
      <c r="A12440" s="298"/>
      <c r="B12440" s="298"/>
      <c r="C12440" s="298"/>
      <c r="D12440" s="298"/>
      <c r="E12440" s="298"/>
      <c r="F12440" s="298"/>
      <c r="G12440" s="298"/>
      <c r="H12440" s="298"/>
      <c r="I12440" s="298"/>
      <c r="J12440" s="298" t="s">
        <v>12992</v>
      </c>
      <c r="K12440" s="298"/>
      <c r="L12440" s="298" t="s">
        <v>12909</v>
      </c>
    </row>
    <row r="12441" spans="1:12">
      <c r="A12441" s="414" t="s">
        <v>13060</v>
      </c>
      <c r="B12441" s="414"/>
      <c r="C12441" s="414"/>
      <c r="D12441" s="414"/>
      <c r="E12441" s="414"/>
      <c r="F12441" s="414"/>
      <c r="G12441" s="414"/>
      <c r="H12441" s="414"/>
      <c r="I12441" s="294"/>
      <c r="J12441" s="294"/>
      <c r="K12441" s="294"/>
      <c r="L12441" s="294"/>
    </row>
    <row r="12442" spans="1:12" ht="17.100000000000001" customHeight="1">
      <c r="A12442" s="294" t="s">
        <v>12978</v>
      </c>
      <c r="B12442" s="298" t="s">
        <v>12979</v>
      </c>
      <c r="C12442" s="294" t="s">
        <v>12980</v>
      </c>
      <c r="D12442" s="294" t="s">
        <v>12981</v>
      </c>
      <c r="E12442" s="299" t="s">
        <v>12982</v>
      </c>
      <c r="F12442" s="413" t="s">
        <v>12983</v>
      </c>
      <c r="G12442" s="413"/>
      <c r="H12442" s="413" t="s">
        <v>12984</v>
      </c>
      <c r="I12442" s="413"/>
      <c r="J12442" s="413" t="s">
        <v>12985</v>
      </c>
      <c r="K12442" s="413"/>
      <c r="L12442" s="413"/>
    </row>
    <row r="12443" spans="1:12" ht="24" customHeight="1">
      <c r="A12443" s="300" t="s">
        <v>12986</v>
      </c>
      <c r="B12443" s="301" t="s">
        <v>13061</v>
      </c>
      <c r="C12443" s="300" t="s">
        <v>9</v>
      </c>
      <c r="D12443" s="300" t="s">
        <v>12522</v>
      </c>
      <c r="E12443" s="302" t="s">
        <v>27</v>
      </c>
      <c r="F12443" s="423" t="s">
        <v>12964</v>
      </c>
      <c r="G12443" s="423"/>
      <c r="H12443" s="423">
        <v>0.45625599999999999</v>
      </c>
      <c r="I12443" s="423"/>
      <c r="J12443" s="424">
        <v>1.1543000000000001</v>
      </c>
      <c r="K12443" s="424"/>
      <c r="L12443" s="424"/>
    </row>
    <row r="12444" spans="1:12" ht="24" customHeight="1">
      <c r="A12444" s="300" t="s">
        <v>12986</v>
      </c>
      <c r="B12444" s="301" t="s">
        <v>13062</v>
      </c>
      <c r="C12444" s="300" t="s">
        <v>9</v>
      </c>
      <c r="D12444" s="300" t="s">
        <v>12527</v>
      </c>
      <c r="E12444" s="302" t="s">
        <v>27</v>
      </c>
      <c r="F12444" s="423" t="s">
        <v>13063</v>
      </c>
      <c r="G12444" s="423"/>
      <c r="H12444" s="423">
        <v>0.45625599999999999</v>
      </c>
      <c r="I12444" s="423"/>
      <c r="J12444" s="424">
        <v>0.15509999999999999</v>
      </c>
      <c r="K12444" s="424"/>
      <c r="L12444" s="424"/>
    </row>
    <row r="12445" spans="1:12" ht="17.100000000000001" customHeight="1">
      <c r="A12445" s="298"/>
      <c r="B12445" s="298"/>
      <c r="C12445" s="298"/>
      <c r="D12445" s="298"/>
      <c r="E12445" s="298"/>
      <c r="F12445" s="298"/>
      <c r="G12445" s="298"/>
      <c r="H12445" s="298"/>
      <c r="I12445" s="298"/>
      <c r="J12445" s="298" t="s">
        <v>12992</v>
      </c>
      <c r="K12445" s="298"/>
      <c r="L12445" s="298" t="s">
        <v>13130</v>
      </c>
    </row>
    <row r="12446" spans="1:12" ht="17.100000000000001" customHeight="1">
      <c r="A12446" s="294" t="s">
        <v>13014</v>
      </c>
      <c r="B12446" s="294"/>
      <c r="C12446" s="294"/>
      <c r="D12446" s="294"/>
      <c r="E12446" s="294"/>
      <c r="F12446" s="294"/>
      <c r="G12446" s="294"/>
      <c r="H12446" s="294"/>
      <c r="I12446" s="294"/>
      <c r="J12446" s="294"/>
      <c r="K12446" s="294"/>
      <c r="L12446" s="294"/>
    </row>
    <row r="12447" spans="1:12" ht="17.100000000000001" customHeight="1">
      <c r="A12447" s="298"/>
      <c r="B12447" s="298"/>
      <c r="C12447" s="298"/>
      <c r="D12447" s="298"/>
      <c r="E12447" s="298"/>
      <c r="F12447" s="298"/>
      <c r="G12447" s="298"/>
      <c r="H12447" s="298"/>
      <c r="I12447" s="298"/>
      <c r="J12447" s="298" t="s">
        <v>13015</v>
      </c>
      <c r="K12447" s="298"/>
      <c r="L12447" s="298" t="s">
        <v>15519</v>
      </c>
    </row>
    <row r="12448" spans="1:12" ht="17.100000000000001" customHeight="1">
      <c r="A12448" s="298"/>
      <c r="B12448" s="298"/>
      <c r="C12448" s="298"/>
      <c r="D12448" s="298"/>
      <c r="E12448" s="298"/>
      <c r="F12448" s="298"/>
      <c r="G12448" s="298"/>
      <c r="H12448" s="298"/>
      <c r="I12448" s="298"/>
      <c r="J12448" s="298" t="s">
        <v>13017</v>
      </c>
      <c r="K12448" s="298" t="s">
        <v>13018</v>
      </c>
      <c r="L12448" s="298" t="s">
        <v>15511</v>
      </c>
    </row>
    <row r="12449" spans="1:12" ht="17.100000000000001" customHeight="1">
      <c r="A12449" s="298"/>
      <c r="B12449" s="298"/>
      <c r="C12449" s="298"/>
      <c r="D12449" s="298"/>
      <c r="E12449" s="298"/>
      <c r="F12449" s="298"/>
      <c r="G12449" s="298"/>
      <c r="H12449" s="298"/>
      <c r="I12449" s="298"/>
      <c r="J12449" s="298" t="s">
        <v>13020</v>
      </c>
      <c r="K12449" s="298"/>
      <c r="L12449" s="298" t="s">
        <v>15520</v>
      </c>
    </row>
    <row r="12450" spans="1:12" ht="17.100000000000001" customHeight="1">
      <c r="A12450" s="298"/>
      <c r="B12450" s="298"/>
      <c r="C12450" s="298"/>
      <c r="D12450" s="298"/>
      <c r="E12450" s="298"/>
      <c r="F12450" s="298"/>
      <c r="G12450" s="298"/>
      <c r="H12450" s="298"/>
      <c r="I12450" s="298"/>
      <c r="J12450" s="298" t="s">
        <v>13022</v>
      </c>
      <c r="K12450" s="298" t="s">
        <v>12974</v>
      </c>
      <c r="L12450" s="298" t="s">
        <v>15521</v>
      </c>
    </row>
    <row r="12451" spans="1:12" ht="17.100000000000001" customHeight="1">
      <c r="A12451" s="298"/>
      <c r="B12451" s="298"/>
      <c r="C12451" s="298"/>
      <c r="D12451" s="298"/>
      <c r="E12451" s="298"/>
      <c r="F12451" s="298"/>
      <c r="G12451" s="298"/>
      <c r="H12451" s="298"/>
      <c r="I12451" s="298"/>
      <c r="J12451" s="298" t="s">
        <v>13024</v>
      </c>
      <c r="K12451" s="298"/>
      <c r="L12451" s="298" t="s">
        <v>14811</v>
      </c>
    </row>
    <row r="12452" spans="1:12" ht="30" customHeight="1">
      <c r="A12452" s="299"/>
      <c r="B12452" s="299"/>
      <c r="C12452" s="299"/>
      <c r="D12452" s="299"/>
      <c r="E12452" s="299"/>
      <c r="F12452" s="299"/>
      <c r="G12452" s="299"/>
      <c r="H12452" s="299"/>
      <c r="I12452" s="299"/>
      <c r="J12452" s="299"/>
      <c r="K12452" s="299"/>
      <c r="L12452" s="299"/>
    </row>
    <row r="12453" spans="1:12" ht="48" customHeight="1">
      <c r="A12453" s="295" t="s">
        <v>15522</v>
      </c>
      <c r="B12453" s="296" t="s">
        <v>15523</v>
      </c>
      <c r="C12453" s="295" t="s">
        <v>9</v>
      </c>
      <c r="D12453" s="295" t="s">
        <v>4341</v>
      </c>
      <c r="E12453" s="297" t="s">
        <v>51</v>
      </c>
      <c r="F12453" s="296"/>
      <c r="G12453" s="296"/>
      <c r="H12453" s="296"/>
      <c r="I12453" s="296"/>
      <c r="J12453" s="296"/>
      <c r="K12453" s="296"/>
      <c r="L12453" s="296"/>
    </row>
    <row r="12454" spans="1:12">
      <c r="A12454" s="414" t="s">
        <v>12977</v>
      </c>
      <c r="B12454" s="414"/>
      <c r="C12454" s="414"/>
      <c r="D12454" s="414"/>
      <c r="E12454" s="414"/>
      <c r="F12454" s="414"/>
      <c r="G12454" s="414"/>
      <c r="H12454" s="414"/>
      <c r="I12454" s="294"/>
      <c r="J12454" s="294"/>
      <c r="K12454" s="294"/>
      <c r="L12454" s="294"/>
    </row>
    <row r="12455" spans="1:12" ht="17.100000000000001" customHeight="1">
      <c r="A12455" s="294" t="s">
        <v>12978</v>
      </c>
      <c r="B12455" s="298" t="s">
        <v>12979</v>
      </c>
      <c r="C12455" s="294" t="s">
        <v>12980</v>
      </c>
      <c r="D12455" s="294" t="s">
        <v>12981</v>
      </c>
      <c r="E12455" s="299" t="s">
        <v>12982</v>
      </c>
      <c r="F12455" s="413" t="s">
        <v>12983</v>
      </c>
      <c r="G12455" s="413"/>
      <c r="H12455" s="413" t="s">
        <v>12984</v>
      </c>
      <c r="I12455" s="413"/>
      <c r="J12455" s="413" t="s">
        <v>12985</v>
      </c>
      <c r="K12455" s="413"/>
      <c r="L12455" s="413"/>
    </row>
    <row r="12456" spans="1:12" ht="24" customHeight="1">
      <c r="A12456" s="300" t="s">
        <v>12986</v>
      </c>
      <c r="B12456" s="301" t="s">
        <v>13085</v>
      </c>
      <c r="C12456" s="300" t="s">
        <v>9</v>
      </c>
      <c r="D12456" s="300" t="s">
        <v>7909</v>
      </c>
      <c r="E12456" s="302" t="s">
        <v>51</v>
      </c>
      <c r="F12456" s="423" t="s">
        <v>13086</v>
      </c>
      <c r="G12456" s="423"/>
      <c r="H12456" s="423">
        <v>2.7080000000000002E-4</v>
      </c>
      <c r="I12456" s="423"/>
      <c r="J12456" s="424">
        <v>2.8199999999999999E-2</v>
      </c>
      <c r="K12456" s="424"/>
      <c r="L12456" s="424"/>
    </row>
    <row r="12457" spans="1:12" ht="24" customHeight="1">
      <c r="A12457" s="300" t="s">
        <v>12986</v>
      </c>
      <c r="B12457" s="301" t="s">
        <v>13087</v>
      </c>
      <c r="C12457" s="300" t="s">
        <v>9</v>
      </c>
      <c r="D12457" s="300" t="s">
        <v>8873</v>
      </c>
      <c r="E12457" s="302" t="s">
        <v>51</v>
      </c>
      <c r="F12457" s="423" t="s">
        <v>13088</v>
      </c>
      <c r="G12457" s="423"/>
      <c r="H12457" s="423">
        <v>2.5899999999999999E-5</v>
      </c>
      <c r="I12457" s="423"/>
      <c r="J12457" s="424">
        <v>2.2499999999999999E-2</v>
      </c>
      <c r="K12457" s="424"/>
      <c r="L12457" s="424"/>
    </row>
    <row r="12458" spans="1:12" ht="48" customHeight="1">
      <c r="A12458" s="300" t="s">
        <v>12986</v>
      </c>
      <c r="B12458" s="301" t="s">
        <v>13089</v>
      </c>
      <c r="C12458" s="300" t="s">
        <v>9</v>
      </c>
      <c r="D12458" s="300" t="s">
        <v>9227</v>
      </c>
      <c r="E12458" s="302" t="s">
        <v>51</v>
      </c>
      <c r="F12458" s="423" t="s">
        <v>13090</v>
      </c>
      <c r="G12458" s="423"/>
      <c r="H12458" s="423">
        <v>1.8E-5</v>
      </c>
      <c r="I12458" s="423"/>
      <c r="J12458" s="424">
        <v>2.41E-2</v>
      </c>
      <c r="K12458" s="424"/>
      <c r="L12458" s="424"/>
    </row>
    <row r="12459" spans="1:12" ht="24" customHeight="1">
      <c r="A12459" s="300" t="s">
        <v>12986</v>
      </c>
      <c r="B12459" s="301" t="s">
        <v>13091</v>
      </c>
      <c r="C12459" s="300" t="s">
        <v>9</v>
      </c>
      <c r="D12459" s="300" t="s">
        <v>9580</v>
      </c>
      <c r="E12459" s="302" t="s">
        <v>51</v>
      </c>
      <c r="F12459" s="423" t="s">
        <v>13092</v>
      </c>
      <c r="G12459" s="423"/>
      <c r="H12459" s="423">
        <v>1.7799999999999999E-5</v>
      </c>
      <c r="I12459" s="423"/>
      <c r="J12459" s="424">
        <v>1.6E-2</v>
      </c>
      <c r="K12459" s="424"/>
      <c r="L12459" s="424"/>
    </row>
    <row r="12460" spans="1:12" ht="24" customHeight="1">
      <c r="A12460" s="300" t="s">
        <v>12986</v>
      </c>
      <c r="B12460" s="301" t="s">
        <v>12987</v>
      </c>
      <c r="C12460" s="300" t="s">
        <v>9</v>
      </c>
      <c r="D12460" s="300" t="s">
        <v>9831</v>
      </c>
      <c r="E12460" s="302" t="s">
        <v>12988</v>
      </c>
      <c r="F12460" s="423" t="s">
        <v>12989</v>
      </c>
      <c r="G12460" s="423"/>
      <c r="H12460" s="423">
        <v>6.2684999999999998E-3</v>
      </c>
      <c r="I12460" s="423"/>
      <c r="J12460" s="424">
        <v>6.3399999999999998E-2</v>
      </c>
      <c r="K12460" s="424"/>
      <c r="L12460" s="424"/>
    </row>
    <row r="12461" spans="1:12" ht="36" customHeight="1">
      <c r="A12461" s="300" t="s">
        <v>12986</v>
      </c>
      <c r="B12461" s="301" t="s">
        <v>12990</v>
      </c>
      <c r="C12461" s="300" t="s">
        <v>9</v>
      </c>
      <c r="D12461" s="300" t="s">
        <v>11426</v>
      </c>
      <c r="E12461" s="302" t="s">
        <v>51</v>
      </c>
      <c r="F12461" s="423" t="s">
        <v>12991</v>
      </c>
      <c r="G12461" s="423"/>
      <c r="H12461" s="423">
        <v>3.2850000000000002E-4</v>
      </c>
      <c r="I12461" s="423"/>
      <c r="J12461" s="424">
        <v>4.3400000000000001E-2</v>
      </c>
      <c r="K12461" s="424"/>
      <c r="L12461" s="424"/>
    </row>
    <row r="12462" spans="1:12" ht="17.100000000000001" customHeight="1">
      <c r="A12462" s="298"/>
      <c r="B12462" s="298"/>
      <c r="C12462" s="298"/>
      <c r="D12462" s="298"/>
      <c r="E12462" s="298"/>
      <c r="F12462" s="298"/>
      <c r="G12462" s="298"/>
      <c r="H12462" s="298"/>
      <c r="I12462" s="298"/>
      <c r="J12462" s="298" t="s">
        <v>12992</v>
      </c>
      <c r="K12462" s="298"/>
      <c r="L12462" s="298" t="s">
        <v>13644</v>
      </c>
    </row>
    <row r="12463" spans="1:12">
      <c r="A12463" s="414" t="s">
        <v>12994</v>
      </c>
      <c r="B12463" s="414"/>
      <c r="C12463" s="414"/>
      <c r="D12463" s="414"/>
      <c r="E12463" s="414"/>
      <c r="F12463" s="414"/>
      <c r="G12463" s="414"/>
      <c r="H12463" s="414"/>
      <c r="I12463" s="294"/>
      <c r="J12463" s="294"/>
      <c r="K12463" s="294"/>
      <c r="L12463" s="294"/>
    </row>
    <row r="12464" spans="1:12" ht="17.100000000000001" customHeight="1">
      <c r="A12464" s="294" t="s">
        <v>12978</v>
      </c>
      <c r="B12464" s="298" t="s">
        <v>12979</v>
      </c>
      <c r="C12464" s="294" t="s">
        <v>12980</v>
      </c>
      <c r="D12464" s="294" t="s">
        <v>12981</v>
      </c>
      <c r="E12464" s="299" t="s">
        <v>12982</v>
      </c>
      <c r="F12464" s="413" t="s">
        <v>12983</v>
      </c>
      <c r="G12464" s="413"/>
      <c r="H12464" s="413" t="s">
        <v>12984</v>
      </c>
      <c r="I12464" s="413"/>
      <c r="J12464" s="413" t="s">
        <v>12985</v>
      </c>
      <c r="K12464" s="413"/>
      <c r="L12464" s="413"/>
    </row>
    <row r="12465" spans="1:12" ht="24" customHeight="1">
      <c r="A12465" s="300" t="s">
        <v>12986</v>
      </c>
      <c r="B12465" s="301" t="s">
        <v>13193</v>
      </c>
      <c r="C12465" s="300" t="s">
        <v>9</v>
      </c>
      <c r="D12465" s="300" t="s">
        <v>7200</v>
      </c>
      <c r="E12465" s="302" t="s">
        <v>27</v>
      </c>
      <c r="F12465" s="423" t="s">
        <v>13194</v>
      </c>
      <c r="G12465" s="423"/>
      <c r="H12465" s="423">
        <v>0.23330300000000001</v>
      </c>
      <c r="I12465" s="423"/>
      <c r="J12465" s="424">
        <v>1.1875</v>
      </c>
      <c r="K12465" s="424"/>
      <c r="L12465" s="424"/>
    </row>
    <row r="12466" spans="1:12" ht="24" customHeight="1">
      <c r="A12466" s="300" t="s">
        <v>12986</v>
      </c>
      <c r="B12466" s="301" t="s">
        <v>13195</v>
      </c>
      <c r="C12466" s="300" t="s">
        <v>9</v>
      </c>
      <c r="D12466" s="300" t="s">
        <v>8821</v>
      </c>
      <c r="E12466" s="302" t="s">
        <v>27</v>
      </c>
      <c r="F12466" s="423" t="s">
        <v>13196</v>
      </c>
      <c r="G12466" s="423"/>
      <c r="H12466" s="423">
        <v>0.23330300000000001</v>
      </c>
      <c r="I12466" s="423"/>
      <c r="J12466" s="424">
        <v>1.6774</v>
      </c>
      <c r="K12466" s="424"/>
      <c r="L12466" s="424"/>
    </row>
    <row r="12467" spans="1:12" ht="17.100000000000001" customHeight="1">
      <c r="A12467" s="298"/>
      <c r="B12467" s="298"/>
      <c r="C12467" s="298"/>
      <c r="D12467" s="298"/>
      <c r="E12467" s="298"/>
      <c r="F12467" s="298"/>
      <c r="G12467" s="298"/>
      <c r="H12467" s="298"/>
      <c r="I12467" s="298"/>
      <c r="J12467" s="298" t="s">
        <v>12992</v>
      </c>
      <c r="K12467" s="298"/>
      <c r="L12467" s="298" t="s">
        <v>15504</v>
      </c>
    </row>
    <row r="12468" spans="1:12">
      <c r="A12468" s="414" t="s">
        <v>12998</v>
      </c>
      <c r="B12468" s="414"/>
      <c r="C12468" s="414"/>
      <c r="D12468" s="414"/>
      <c r="E12468" s="414"/>
      <c r="F12468" s="414"/>
      <c r="G12468" s="414"/>
      <c r="H12468" s="414"/>
      <c r="I12468" s="294"/>
      <c r="J12468" s="294"/>
      <c r="K12468" s="294"/>
      <c r="L12468" s="294"/>
    </row>
    <row r="12469" spans="1:12" ht="17.100000000000001" customHeight="1">
      <c r="A12469" s="294" t="s">
        <v>12978</v>
      </c>
      <c r="B12469" s="298" t="s">
        <v>12979</v>
      </c>
      <c r="C12469" s="294" t="s">
        <v>12980</v>
      </c>
      <c r="D12469" s="294" t="s">
        <v>12981</v>
      </c>
      <c r="E12469" s="299" t="s">
        <v>12982</v>
      </c>
      <c r="F12469" s="413" t="s">
        <v>12983</v>
      </c>
      <c r="G12469" s="413"/>
      <c r="H12469" s="413" t="s">
        <v>12984</v>
      </c>
      <c r="I12469" s="413"/>
      <c r="J12469" s="413" t="s">
        <v>12985</v>
      </c>
      <c r="K12469" s="413"/>
      <c r="L12469" s="413"/>
    </row>
    <row r="12470" spans="1:12" ht="24" customHeight="1">
      <c r="A12470" s="300" t="s">
        <v>12986</v>
      </c>
      <c r="B12470" s="301" t="s">
        <v>13353</v>
      </c>
      <c r="C12470" s="300" t="s">
        <v>9</v>
      </c>
      <c r="D12470" s="300" t="s">
        <v>9576</v>
      </c>
      <c r="E12470" s="302" t="s">
        <v>51</v>
      </c>
      <c r="F12470" s="423" t="s">
        <v>12914</v>
      </c>
      <c r="G12470" s="423"/>
      <c r="H12470" s="423">
        <v>2.3E-2</v>
      </c>
      <c r="I12470" s="423"/>
      <c r="J12470" s="424">
        <v>0.03</v>
      </c>
      <c r="K12470" s="424"/>
      <c r="L12470" s="424"/>
    </row>
    <row r="12471" spans="1:12" ht="24" customHeight="1">
      <c r="A12471" s="300" t="s">
        <v>12986</v>
      </c>
      <c r="B12471" s="301" t="s">
        <v>13358</v>
      </c>
      <c r="C12471" s="300" t="s">
        <v>9</v>
      </c>
      <c r="D12471" s="300" t="s">
        <v>10886</v>
      </c>
      <c r="E12471" s="302" t="s">
        <v>51</v>
      </c>
      <c r="F12471" s="423" t="s">
        <v>13359</v>
      </c>
      <c r="G12471" s="423"/>
      <c r="H12471" s="423">
        <v>1.0999999999999999E-2</v>
      </c>
      <c r="I12471" s="423"/>
      <c r="J12471" s="424">
        <v>0.47</v>
      </c>
      <c r="K12471" s="424"/>
      <c r="L12471" s="424"/>
    </row>
    <row r="12472" spans="1:12" ht="24" customHeight="1">
      <c r="A12472" s="300" t="s">
        <v>12986</v>
      </c>
      <c r="B12472" s="301" t="s">
        <v>15507</v>
      </c>
      <c r="C12472" s="300" t="s">
        <v>9</v>
      </c>
      <c r="D12472" s="300" t="s">
        <v>6963</v>
      </c>
      <c r="E12472" s="302" t="s">
        <v>51</v>
      </c>
      <c r="F12472" s="423" t="s">
        <v>15508</v>
      </c>
      <c r="G12472" s="423"/>
      <c r="H12472" s="423">
        <v>4.5999999999999999E-2</v>
      </c>
      <c r="I12472" s="423"/>
      <c r="J12472" s="424">
        <v>0.72</v>
      </c>
      <c r="K12472" s="424"/>
      <c r="L12472" s="424"/>
    </row>
    <row r="12473" spans="1:12" ht="24" customHeight="1">
      <c r="A12473" s="300" t="s">
        <v>12986</v>
      </c>
      <c r="B12473" s="301" t="s">
        <v>15524</v>
      </c>
      <c r="C12473" s="300" t="s">
        <v>9</v>
      </c>
      <c r="D12473" s="300" t="s">
        <v>6926</v>
      </c>
      <c r="E12473" s="302" t="s">
        <v>51</v>
      </c>
      <c r="F12473" s="423" t="s">
        <v>15525</v>
      </c>
      <c r="G12473" s="423"/>
      <c r="H12473" s="423">
        <v>1</v>
      </c>
      <c r="I12473" s="423"/>
      <c r="J12473" s="424">
        <v>22.26</v>
      </c>
      <c r="K12473" s="424"/>
      <c r="L12473" s="424"/>
    </row>
    <row r="12474" spans="1:12" ht="24" customHeight="1">
      <c r="A12474" s="300" t="s">
        <v>12986</v>
      </c>
      <c r="B12474" s="301" t="s">
        <v>13099</v>
      </c>
      <c r="C12474" s="300" t="s">
        <v>9</v>
      </c>
      <c r="D12474" s="300" t="s">
        <v>7224</v>
      </c>
      <c r="E12474" s="302" t="s">
        <v>51</v>
      </c>
      <c r="F12474" s="423" t="s">
        <v>13100</v>
      </c>
      <c r="G12474" s="423"/>
      <c r="H12474" s="423">
        <v>3.1995000000000001E-3</v>
      </c>
      <c r="I12474" s="423"/>
      <c r="J12474" s="424">
        <v>2.9399999999999999E-2</v>
      </c>
      <c r="K12474" s="424"/>
      <c r="L12474" s="424"/>
    </row>
    <row r="12475" spans="1:12" ht="24" customHeight="1">
      <c r="A12475" s="300" t="s">
        <v>12986</v>
      </c>
      <c r="B12475" s="301" t="s">
        <v>13101</v>
      </c>
      <c r="C12475" s="300" t="s">
        <v>9</v>
      </c>
      <c r="D12475" s="300" t="s">
        <v>7359</v>
      </c>
      <c r="E12475" s="302" t="s">
        <v>51</v>
      </c>
      <c r="F12475" s="423" t="s">
        <v>13102</v>
      </c>
      <c r="G12475" s="423"/>
      <c r="H12475" s="423">
        <v>1.033E-4</v>
      </c>
      <c r="I12475" s="423"/>
      <c r="J12475" s="424">
        <v>1.3299999999999999E-2</v>
      </c>
      <c r="K12475" s="424"/>
      <c r="L12475" s="424"/>
    </row>
    <row r="12476" spans="1:12" ht="24" customHeight="1">
      <c r="A12476" s="300" t="s">
        <v>12986</v>
      </c>
      <c r="B12476" s="301" t="s">
        <v>13103</v>
      </c>
      <c r="C12476" s="300" t="s">
        <v>9</v>
      </c>
      <c r="D12476" s="300" t="s">
        <v>8851</v>
      </c>
      <c r="E12476" s="302" t="s">
        <v>51</v>
      </c>
      <c r="F12476" s="423" t="s">
        <v>13104</v>
      </c>
      <c r="G12476" s="423"/>
      <c r="H12476" s="423">
        <v>8.2600000000000002E-5</v>
      </c>
      <c r="I12476" s="423"/>
      <c r="J12476" s="424">
        <v>1.6E-2</v>
      </c>
      <c r="K12476" s="424"/>
      <c r="L12476" s="424"/>
    </row>
    <row r="12477" spans="1:12" ht="24" customHeight="1">
      <c r="A12477" s="300" t="s">
        <v>12986</v>
      </c>
      <c r="B12477" s="301" t="s">
        <v>13105</v>
      </c>
      <c r="C12477" s="300" t="s">
        <v>9</v>
      </c>
      <c r="D12477" s="300" t="s">
        <v>8852</v>
      </c>
      <c r="E12477" s="302" t="s">
        <v>51</v>
      </c>
      <c r="F12477" s="423" t="s">
        <v>13106</v>
      </c>
      <c r="G12477" s="423"/>
      <c r="H12477" s="423">
        <v>1.7799999999999999E-5</v>
      </c>
      <c r="I12477" s="423"/>
      <c r="J12477" s="424">
        <v>9.7999999999999997E-3</v>
      </c>
      <c r="K12477" s="424"/>
      <c r="L12477" s="424"/>
    </row>
    <row r="12478" spans="1:12" ht="24" customHeight="1">
      <c r="A12478" s="300" t="s">
        <v>12986</v>
      </c>
      <c r="B12478" s="301" t="s">
        <v>13107</v>
      </c>
      <c r="C12478" s="300" t="s">
        <v>9</v>
      </c>
      <c r="D12478" s="300" t="s">
        <v>9000</v>
      </c>
      <c r="E12478" s="302" t="s">
        <v>51</v>
      </c>
      <c r="F12478" s="423" t="s">
        <v>13108</v>
      </c>
      <c r="G12478" s="423"/>
      <c r="H12478" s="423">
        <v>3.6416E-3</v>
      </c>
      <c r="I12478" s="423"/>
      <c r="J12478" s="424">
        <v>2.47E-2</v>
      </c>
      <c r="K12478" s="424"/>
      <c r="L12478" s="424"/>
    </row>
    <row r="12479" spans="1:12" ht="24" customHeight="1">
      <c r="A12479" s="300" t="s">
        <v>12986</v>
      </c>
      <c r="B12479" s="301" t="s">
        <v>13109</v>
      </c>
      <c r="C12479" s="300" t="s">
        <v>9</v>
      </c>
      <c r="D12479" s="300" t="s">
        <v>9574</v>
      </c>
      <c r="E12479" s="302" t="s">
        <v>51</v>
      </c>
      <c r="F12479" s="423" t="s">
        <v>13110</v>
      </c>
      <c r="G12479" s="423"/>
      <c r="H12479" s="423">
        <v>1.1548999999999999E-3</v>
      </c>
      <c r="I12479" s="423"/>
      <c r="J12479" s="424">
        <v>1.0200000000000001E-2</v>
      </c>
      <c r="K12479" s="424"/>
      <c r="L12479" s="424"/>
    </row>
    <row r="12480" spans="1:12" ht="24" customHeight="1">
      <c r="A12480" s="300" t="s">
        <v>12986</v>
      </c>
      <c r="B12480" s="301" t="s">
        <v>13111</v>
      </c>
      <c r="C12480" s="300" t="s">
        <v>9</v>
      </c>
      <c r="D12480" s="300" t="s">
        <v>10714</v>
      </c>
      <c r="E12480" s="302" t="s">
        <v>93</v>
      </c>
      <c r="F12480" s="423" t="s">
        <v>13112</v>
      </c>
      <c r="G12480" s="423"/>
      <c r="H12480" s="423">
        <v>6.0700000000000001E-4</v>
      </c>
      <c r="I12480" s="423"/>
      <c r="J12480" s="424">
        <v>9.2999999999999992E-3</v>
      </c>
      <c r="K12480" s="424"/>
      <c r="L12480" s="424"/>
    </row>
    <row r="12481" spans="1:12" ht="24" customHeight="1">
      <c r="A12481" s="300" t="s">
        <v>12986</v>
      </c>
      <c r="B12481" s="301" t="s">
        <v>13113</v>
      </c>
      <c r="C12481" s="300" t="s">
        <v>9</v>
      </c>
      <c r="D12481" s="300" t="s">
        <v>10809</v>
      </c>
      <c r="E12481" s="302" t="s">
        <v>51</v>
      </c>
      <c r="F12481" s="423" t="s">
        <v>13114</v>
      </c>
      <c r="G12481" s="423"/>
      <c r="H12481" s="423">
        <v>6.0700000000000001E-4</v>
      </c>
      <c r="I12481" s="423"/>
      <c r="J12481" s="424">
        <v>7.3000000000000001E-3</v>
      </c>
      <c r="K12481" s="424"/>
      <c r="L12481" s="424"/>
    </row>
    <row r="12482" spans="1:12" ht="24" customHeight="1">
      <c r="A12482" s="300" t="s">
        <v>12986</v>
      </c>
      <c r="B12482" s="301" t="s">
        <v>13115</v>
      </c>
      <c r="C12482" s="300" t="s">
        <v>9</v>
      </c>
      <c r="D12482" s="300" t="s">
        <v>10810</v>
      </c>
      <c r="E12482" s="302" t="s">
        <v>51</v>
      </c>
      <c r="F12482" s="423" t="s">
        <v>13116</v>
      </c>
      <c r="G12482" s="423"/>
      <c r="H12482" s="423">
        <v>6.0700000000000001E-4</v>
      </c>
      <c r="I12482" s="423"/>
      <c r="J12482" s="424">
        <v>1.6199999999999999E-2</v>
      </c>
      <c r="K12482" s="424"/>
      <c r="L12482" s="424"/>
    </row>
    <row r="12483" spans="1:12" ht="24" customHeight="1">
      <c r="A12483" s="300" t="s">
        <v>12986</v>
      </c>
      <c r="B12483" s="301" t="s">
        <v>13117</v>
      </c>
      <c r="C12483" s="300" t="s">
        <v>9</v>
      </c>
      <c r="D12483" s="300" t="s">
        <v>10837</v>
      </c>
      <c r="E12483" s="302" t="s">
        <v>51</v>
      </c>
      <c r="F12483" s="423" t="s">
        <v>13118</v>
      </c>
      <c r="G12483" s="423"/>
      <c r="H12483" s="423">
        <v>2.0699999999999998E-5</v>
      </c>
      <c r="I12483" s="423"/>
      <c r="J12483" s="424">
        <v>9.1999999999999998E-3</v>
      </c>
      <c r="K12483" s="424"/>
      <c r="L12483" s="424"/>
    </row>
    <row r="12484" spans="1:12" ht="24" customHeight="1">
      <c r="A12484" s="300" t="s">
        <v>12986</v>
      </c>
      <c r="B12484" s="301" t="s">
        <v>13003</v>
      </c>
      <c r="C12484" s="300" t="s">
        <v>9</v>
      </c>
      <c r="D12484" s="300" t="s">
        <v>7216</v>
      </c>
      <c r="E12484" s="302" t="s">
        <v>51</v>
      </c>
      <c r="F12484" s="423" t="s">
        <v>13004</v>
      </c>
      <c r="G12484" s="423"/>
      <c r="H12484" s="423">
        <v>1.2156999999999999E-3</v>
      </c>
      <c r="I12484" s="423"/>
      <c r="J12484" s="424">
        <v>4.0599999999999997E-2</v>
      </c>
      <c r="K12484" s="424"/>
      <c r="L12484" s="424"/>
    </row>
    <row r="12485" spans="1:12" ht="24" customHeight="1">
      <c r="A12485" s="300" t="s">
        <v>12986</v>
      </c>
      <c r="B12485" s="301" t="s">
        <v>13005</v>
      </c>
      <c r="C12485" s="300" t="s">
        <v>9</v>
      </c>
      <c r="D12485" s="300" t="s">
        <v>7393</v>
      </c>
      <c r="E12485" s="302" t="s">
        <v>12988</v>
      </c>
      <c r="F12485" s="423" t="s">
        <v>13006</v>
      </c>
      <c r="G12485" s="423"/>
      <c r="H12485" s="423">
        <v>7.314E-4</v>
      </c>
      <c r="I12485" s="423"/>
      <c r="J12485" s="424">
        <v>3.95E-2</v>
      </c>
      <c r="K12485" s="424"/>
      <c r="L12485" s="424"/>
    </row>
    <row r="12486" spans="1:12" ht="24" customHeight="1">
      <c r="A12486" s="300" t="s">
        <v>12986</v>
      </c>
      <c r="B12486" s="301" t="s">
        <v>13007</v>
      </c>
      <c r="C12486" s="300" t="s">
        <v>9</v>
      </c>
      <c r="D12486" s="300" t="s">
        <v>10619</v>
      </c>
      <c r="E12486" s="302" t="s">
        <v>51</v>
      </c>
      <c r="F12486" s="423" t="s">
        <v>13008</v>
      </c>
      <c r="G12486" s="423"/>
      <c r="H12486" s="423">
        <v>5.6729999999999997E-4</v>
      </c>
      <c r="I12486" s="423"/>
      <c r="J12486" s="424">
        <v>0.1085</v>
      </c>
      <c r="K12486" s="424"/>
      <c r="L12486" s="424"/>
    </row>
    <row r="12487" spans="1:12" ht="24" customHeight="1">
      <c r="A12487" s="300" t="s">
        <v>12986</v>
      </c>
      <c r="B12487" s="301" t="s">
        <v>13009</v>
      </c>
      <c r="C12487" s="300" t="s">
        <v>9</v>
      </c>
      <c r="D12487" s="300" t="s">
        <v>10769</v>
      </c>
      <c r="E12487" s="302" t="s">
        <v>51</v>
      </c>
      <c r="F12487" s="423" t="s">
        <v>13010</v>
      </c>
      <c r="G12487" s="423"/>
      <c r="H12487" s="423">
        <v>5.0996199999999998E-2</v>
      </c>
      <c r="I12487" s="423"/>
      <c r="J12487" s="424">
        <v>6.4299999999999996E-2</v>
      </c>
      <c r="K12487" s="424"/>
      <c r="L12487" s="424"/>
    </row>
    <row r="12488" spans="1:12" ht="24" customHeight="1">
      <c r="A12488" s="300" t="s">
        <v>12986</v>
      </c>
      <c r="B12488" s="301" t="s">
        <v>13011</v>
      </c>
      <c r="C12488" s="300" t="s">
        <v>9</v>
      </c>
      <c r="D12488" s="300" t="s">
        <v>10929</v>
      </c>
      <c r="E12488" s="302" t="s">
        <v>51</v>
      </c>
      <c r="F12488" s="423" t="s">
        <v>13012</v>
      </c>
      <c r="G12488" s="423"/>
      <c r="H12488" s="423">
        <v>4.9160000000000002E-4</v>
      </c>
      <c r="I12488" s="423"/>
      <c r="J12488" s="424">
        <v>7.3999999999999996E-2</v>
      </c>
      <c r="K12488" s="424"/>
      <c r="L12488" s="424"/>
    </row>
    <row r="12489" spans="1:12" ht="17.100000000000001" customHeight="1">
      <c r="A12489" s="298"/>
      <c r="B12489" s="298"/>
      <c r="C12489" s="298"/>
      <c r="D12489" s="298"/>
      <c r="E12489" s="298"/>
      <c r="F12489" s="298"/>
      <c r="G12489" s="298"/>
      <c r="H12489" s="298"/>
      <c r="I12489" s="298"/>
      <c r="J12489" s="298" t="s">
        <v>12992</v>
      </c>
      <c r="K12489" s="298"/>
      <c r="L12489" s="298" t="s">
        <v>15526</v>
      </c>
    </row>
    <row r="12490" spans="1:12">
      <c r="A12490" s="414" t="s">
        <v>13056</v>
      </c>
      <c r="B12490" s="414"/>
      <c r="C12490" s="414"/>
      <c r="D12490" s="414"/>
      <c r="E12490" s="414"/>
      <c r="F12490" s="414"/>
      <c r="G12490" s="414"/>
      <c r="H12490" s="414"/>
      <c r="I12490" s="294"/>
      <c r="J12490" s="294"/>
      <c r="K12490" s="294"/>
      <c r="L12490" s="294"/>
    </row>
    <row r="12491" spans="1:12" ht="17.100000000000001" customHeight="1">
      <c r="A12491" s="294" t="s">
        <v>12978</v>
      </c>
      <c r="B12491" s="298" t="s">
        <v>12979</v>
      </c>
      <c r="C12491" s="294" t="s">
        <v>12980</v>
      </c>
      <c r="D12491" s="294" t="s">
        <v>12981</v>
      </c>
      <c r="E12491" s="299" t="s">
        <v>12982</v>
      </c>
      <c r="F12491" s="413" t="s">
        <v>12983</v>
      </c>
      <c r="G12491" s="413"/>
      <c r="H12491" s="413" t="s">
        <v>12984</v>
      </c>
      <c r="I12491" s="413"/>
      <c r="J12491" s="413" t="s">
        <v>12985</v>
      </c>
      <c r="K12491" s="413"/>
      <c r="L12491" s="413"/>
    </row>
    <row r="12492" spans="1:12" ht="24" customHeight="1">
      <c r="A12492" s="300" t="s">
        <v>12986</v>
      </c>
      <c r="B12492" s="301" t="s">
        <v>13057</v>
      </c>
      <c r="C12492" s="300" t="s">
        <v>9</v>
      </c>
      <c r="D12492" s="300" t="s">
        <v>12549</v>
      </c>
      <c r="E12492" s="302" t="s">
        <v>27</v>
      </c>
      <c r="F12492" s="423" t="s">
        <v>12948</v>
      </c>
      <c r="G12492" s="423"/>
      <c r="H12492" s="423">
        <v>0.45625599999999999</v>
      </c>
      <c r="I12492" s="423"/>
      <c r="J12492" s="424">
        <v>0.29659999999999997</v>
      </c>
      <c r="K12492" s="424"/>
      <c r="L12492" s="424"/>
    </row>
    <row r="12493" spans="1:12" ht="17.100000000000001" customHeight="1">
      <c r="A12493" s="298"/>
      <c r="B12493" s="298"/>
      <c r="C12493" s="298"/>
      <c r="D12493" s="298"/>
      <c r="E12493" s="298"/>
      <c r="F12493" s="298"/>
      <c r="G12493" s="298"/>
      <c r="H12493" s="298"/>
      <c r="I12493" s="298"/>
      <c r="J12493" s="298" t="s">
        <v>12992</v>
      </c>
      <c r="K12493" s="298"/>
      <c r="L12493" s="298" t="s">
        <v>13727</v>
      </c>
    </row>
    <row r="12494" spans="1:12">
      <c r="A12494" s="414" t="s">
        <v>13058</v>
      </c>
      <c r="B12494" s="414"/>
      <c r="C12494" s="414"/>
      <c r="D12494" s="414"/>
      <c r="E12494" s="414"/>
      <c r="F12494" s="414"/>
      <c r="G12494" s="414"/>
      <c r="H12494" s="414"/>
      <c r="I12494" s="294"/>
      <c r="J12494" s="294"/>
      <c r="K12494" s="294"/>
      <c r="L12494" s="294"/>
    </row>
    <row r="12495" spans="1:12" ht="17.100000000000001" customHeight="1">
      <c r="A12495" s="294" t="s">
        <v>12978</v>
      </c>
      <c r="B12495" s="298" t="s">
        <v>12979</v>
      </c>
      <c r="C12495" s="294" t="s">
        <v>12980</v>
      </c>
      <c r="D12495" s="294" t="s">
        <v>12981</v>
      </c>
      <c r="E12495" s="299" t="s">
        <v>12982</v>
      </c>
      <c r="F12495" s="413" t="s">
        <v>12983</v>
      </c>
      <c r="G12495" s="413"/>
      <c r="H12495" s="413" t="s">
        <v>12984</v>
      </c>
      <c r="I12495" s="413"/>
      <c r="J12495" s="413" t="s">
        <v>12985</v>
      </c>
      <c r="K12495" s="413"/>
      <c r="L12495" s="413"/>
    </row>
    <row r="12496" spans="1:12" ht="24" customHeight="1">
      <c r="A12496" s="300" t="s">
        <v>12986</v>
      </c>
      <c r="B12496" s="301" t="s">
        <v>13059</v>
      </c>
      <c r="C12496" s="300" t="s">
        <v>9</v>
      </c>
      <c r="D12496" s="300" t="s">
        <v>12535</v>
      </c>
      <c r="E12496" s="302" t="s">
        <v>27</v>
      </c>
      <c r="F12496" s="423" t="s">
        <v>12936</v>
      </c>
      <c r="G12496" s="423"/>
      <c r="H12496" s="423">
        <v>0.45625599999999999</v>
      </c>
      <c r="I12496" s="423"/>
      <c r="J12496" s="424">
        <v>2.2800000000000001E-2</v>
      </c>
      <c r="K12496" s="424"/>
      <c r="L12496" s="424"/>
    </row>
    <row r="12497" spans="1:12" ht="17.100000000000001" customHeight="1">
      <c r="A12497" s="298"/>
      <c r="B12497" s="298"/>
      <c r="C12497" s="298"/>
      <c r="D12497" s="298"/>
      <c r="E12497" s="298"/>
      <c r="F12497" s="298"/>
      <c r="G12497" s="298"/>
      <c r="H12497" s="298"/>
      <c r="I12497" s="298"/>
      <c r="J12497" s="298" t="s">
        <v>12992</v>
      </c>
      <c r="K12497" s="298"/>
      <c r="L12497" s="298" t="s">
        <v>12909</v>
      </c>
    </row>
    <row r="12498" spans="1:12">
      <c r="A12498" s="414" t="s">
        <v>13060</v>
      </c>
      <c r="B12498" s="414"/>
      <c r="C12498" s="414"/>
      <c r="D12498" s="414"/>
      <c r="E12498" s="414"/>
      <c r="F12498" s="414"/>
      <c r="G12498" s="414"/>
      <c r="H12498" s="414"/>
      <c r="I12498" s="294"/>
      <c r="J12498" s="294"/>
      <c r="K12498" s="294"/>
      <c r="L12498" s="294"/>
    </row>
    <row r="12499" spans="1:12" ht="17.100000000000001" customHeight="1">
      <c r="A12499" s="294" t="s">
        <v>12978</v>
      </c>
      <c r="B12499" s="298" t="s">
        <v>12979</v>
      </c>
      <c r="C12499" s="294" t="s">
        <v>12980</v>
      </c>
      <c r="D12499" s="294" t="s">
        <v>12981</v>
      </c>
      <c r="E12499" s="299" t="s">
        <v>12982</v>
      </c>
      <c r="F12499" s="413" t="s">
        <v>12983</v>
      </c>
      <c r="G12499" s="413"/>
      <c r="H12499" s="413" t="s">
        <v>12984</v>
      </c>
      <c r="I12499" s="413"/>
      <c r="J12499" s="413" t="s">
        <v>12985</v>
      </c>
      <c r="K12499" s="413"/>
      <c r="L12499" s="413"/>
    </row>
    <row r="12500" spans="1:12" ht="24" customHeight="1">
      <c r="A12500" s="300" t="s">
        <v>12986</v>
      </c>
      <c r="B12500" s="301" t="s">
        <v>13061</v>
      </c>
      <c r="C12500" s="300" t="s">
        <v>9</v>
      </c>
      <c r="D12500" s="300" t="s">
        <v>12522</v>
      </c>
      <c r="E12500" s="302" t="s">
        <v>27</v>
      </c>
      <c r="F12500" s="423" t="s">
        <v>12964</v>
      </c>
      <c r="G12500" s="423"/>
      <c r="H12500" s="423">
        <v>0.45625599999999999</v>
      </c>
      <c r="I12500" s="423"/>
      <c r="J12500" s="424">
        <v>1.1543000000000001</v>
      </c>
      <c r="K12500" s="424"/>
      <c r="L12500" s="424"/>
    </row>
    <row r="12501" spans="1:12" ht="24" customHeight="1">
      <c r="A12501" s="300" t="s">
        <v>12986</v>
      </c>
      <c r="B12501" s="301" t="s">
        <v>13062</v>
      </c>
      <c r="C12501" s="300" t="s">
        <v>9</v>
      </c>
      <c r="D12501" s="300" t="s">
        <v>12527</v>
      </c>
      <c r="E12501" s="302" t="s">
        <v>27</v>
      </c>
      <c r="F12501" s="423" t="s">
        <v>13063</v>
      </c>
      <c r="G12501" s="423"/>
      <c r="H12501" s="423">
        <v>0.45625599999999999</v>
      </c>
      <c r="I12501" s="423"/>
      <c r="J12501" s="424">
        <v>0.15509999999999999</v>
      </c>
      <c r="K12501" s="424"/>
      <c r="L12501" s="424"/>
    </row>
    <row r="12502" spans="1:12" ht="17.100000000000001" customHeight="1">
      <c r="A12502" s="298"/>
      <c r="B12502" s="298"/>
      <c r="C12502" s="298"/>
      <c r="D12502" s="298"/>
      <c r="E12502" s="298"/>
      <c r="F12502" s="298"/>
      <c r="G12502" s="298"/>
      <c r="H12502" s="298"/>
      <c r="I12502" s="298"/>
      <c r="J12502" s="298" t="s">
        <v>12992</v>
      </c>
      <c r="K12502" s="298"/>
      <c r="L12502" s="298" t="s">
        <v>13130</v>
      </c>
    </row>
    <row r="12503" spans="1:12" ht="17.100000000000001" customHeight="1">
      <c r="A12503" s="294" t="s">
        <v>13014</v>
      </c>
      <c r="B12503" s="294"/>
      <c r="C12503" s="294"/>
      <c r="D12503" s="294"/>
      <c r="E12503" s="294"/>
      <c r="F12503" s="294"/>
      <c r="G12503" s="294"/>
      <c r="H12503" s="294"/>
      <c r="I12503" s="294"/>
      <c r="J12503" s="294"/>
      <c r="K12503" s="294"/>
      <c r="L12503" s="294"/>
    </row>
    <row r="12504" spans="1:12" ht="17.100000000000001" customHeight="1">
      <c r="A12504" s="298"/>
      <c r="B12504" s="298"/>
      <c r="C12504" s="298"/>
      <c r="D12504" s="298"/>
      <c r="E12504" s="298"/>
      <c r="F12504" s="298"/>
      <c r="G12504" s="298"/>
      <c r="H12504" s="298"/>
      <c r="I12504" s="298"/>
      <c r="J12504" s="298" t="s">
        <v>13015</v>
      </c>
      <c r="K12504" s="298"/>
      <c r="L12504" s="298" t="s">
        <v>15527</v>
      </c>
    </row>
    <row r="12505" spans="1:12" ht="17.100000000000001" customHeight="1">
      <c r="A12505" s="298"/>
      <c r="B12505" s="298"/>
      <c r="C12505" s="298"/>
      <c r="D12505" s="298"/>
      <c r="E12505" s="298"/>
      <c r="F12505" s="298"/>
      <c r="G12505" s="298"/>
      <c r="H12505" s="298"/>
      <c r="I12505" s="298"/>
      <c r="J12505" s="298" t="s">
        <v>13017</v>
      </c>
      <c r="K12505" s="298" t="s">
        <v>13018</v>
      </c>
      <c r="L12505" s="298" t="s">
        <v>15511</v>
      </c>
    </row>
    <row r="12506" spans="1:12" ht="17.100000000000001" customHeight="1">
      <c r="A12506" s="298"/>
      <c r="B12506" s="298"/>
      <c r="C12506" s="298"/>
      <c r="D12506" s="298"/>
      <c r="E12506" s="298"/>
      <c r="F12506" s="298"/>
      <c r="G12506" s="298"/>
      <c r="H12506" s="298"/>
      <c r="I12506" s="298"/>
      <c r="J12506" s="298" t="s">
        <v>13020</v>
      </c>
      <c r="K12506" s="298"/>
      <c r="L12506" s="298" t="s">
        <v>15528</v>
      </c>
    </row>
    <row r="12507" spans="1:12" ht="17.100000000000001" customHeight="1">
      <c r="A12507" s="298"/>
      <c r="B12507" s="298"/>
      <c r="C12507" s="298"/>
      <c r="D12507" s="298"/>
      <c r="E12507" s="298"/>
      <c r="F12507" s="298"/>
      <c r="G12507" s="298"/>
      <c r="H12507" s="298"/>
      <c r="I12507" s="298"/>
      <c r="J12507" s="298" t="s">
        <v>13022</v>
      </c>
      <c r="K12507" s="298" t="s">
        <v>12974</v>
      </c>
      <c r="L12507" s="298" t="s">
        <v>15529</v>
      </c>
    </row>
    <row r="12508" spans="1:12" ht="17.100000000000001" customHeight="1">
      <c r="A12508" s="298"/>
      <c r="B12508" s="298"/>
      <c r="C12508" s="298"/>
      <c r="D12508" s="298"/>
      <c r="E12508" s="298"/>
      <c r="F12508" s="298"/>
      <c r="G12508" s="298"/>
      <c r="H12508" s="298"/>
      <c r="I12508" s="298"/>
      <c r="J12508" s="298" t="s">
        <v>13024</v>
      </c>
      <c r="K12508" s="298"/>
      <c r="L12508" s="298" t="s">
        <v>15530</v>
      </c>
    </row>
    <row r="12509" spans="1:12" ht="30" customHeight="1">
      <c r="A12509" s="299"/>
      <c r="B12509" s="299"/>
      <c r="C12509" s="299"/>
      <c r="D12509" s="299"/>
      <c r="E12509" s="299"/>
      <c r="F12509" s="299"/>
      <c r="G12509" s="299"/>
      <c r="H12509" s="299"/>
      <c r="I12509" s="299"/>
      <c r="J12509" s="299"/>
      <c r="K12509" s="299"/>
      <c r="L12509" s="299"/>
    </row>
    <row r="12510" spans="1:12" ht="48" customHeight="1">
      <c r="A12510" s="295" t="s">
        <v>15531</v>
      </c>
      <c r="B12510" s="296" t="s">
        <v>15532</v>
      </c>
      <c r="C12510" s="295" t="s">
        <v>9</v>
      </c>
      <c r="D12510" s="295" t="s">
        <v>4342</v>
      </c>
      <c r="E12510" s="297" t="s">
        <v>51</v>
      </c>
      <c r="F12510" s="296"/>
      <c r="G12510" s="296"/>
      <c r="H12510" s="296"/>
      <c r="I12510" s="296"/>
      <c r="J12510" s="296"/>
      <c r="K12510" s="296"/>
      <c r="L12510" s="296"/>
    </row>
    <row r="12511" spans="1:12">
      <c r="A12511" s="414" t="s">
        <v>12977</v>
      </c>
      <c r="B12511" s="414"/>
      <c r="C12511" s="414"/>
      <c r="D12511" s="414"/>
      <c r="E12511" s="414"/>
      <c r="F12511" s="414"/>
      <c r="G12511" s="414"/>
      <c r="H12511" s="414"/>
      <c r="I12511" s="294"/>
      <c r="J12511" s="294"/>
      <c r="K12511" s="294"/>
      <c r="L12511" s="294"/>
    </row>
    <row r="12512" spans="1:12" ht="17.100000000000001" customHeight="1">
      <c r="A12512" s="294" t="s">
        <v>12978</v>
      </c>
      <c r="B12512" s="298" t="s">
        <v>12979</v>
      </c>
      <c r="C12512" s="294" t="s">
        <v>12980</v>
      </c>
      <c r="D12512" s="294" t="s">
        <v>12981</v>
      </c>
      <c r="E12512" s="299" t="s">
        <v>12982</v>
      </c>
      <c r="F12512" s="413" t="s">
        <v>12983</v>
      </c>
      <c r="G12512" s="413"/>
      <c r="H12512" s="413" t="s">
        <v>12984</v>
      </c>
      <c r="I12512" s="413"/>
      <c r="J12512" s="413" t="s">
        <v>12985</v>
      </c>
      <c r="K12512" s="413"/>
      <c r="L12512" s="413"/>
    </row>
    <row r="12513" spans="1:12" ht="24" customHeight="1">
      <c r="A12513" s="300" t="s">
        <v>12986</v>
      </c>
      <c r="B12513" s="301" t="s">
        <v>13085</v>
      </c>
      <c r="C12513" s="300" t="s">
        <v>9</v>
      </c>
      <c r="D12513" s="300" t="s">
        <v>7909</v>
      </c>
      <c r="E12513" s="302" t="s">
        <v>51</v>
      </c>
      <c r="F12513" s="423" t="s">
        <v>13086</v>
      </c>
      <c r="G12513" s="423"/>
      <c r="H12513" s="423">
        <v>3.611E-4</v>
      </c>
      <c r="I12513" s="423"/>
      <c r="J12513" s="424">
        <v>3.7600000000000001E-2</v>
      </c>
      <c r="K12513" s="424"/>
      <c r="L12513" s="424"/>
    </row>
    <row r="12514" spans="1:12" ht="24" customHeight="1">
      <c r="A12514" s="300" t="s">
        <v>12986</v>
      </c>
      <c r="B12514" s="301" t="s">
        <v>13087</v>
      </c>
      <c r="C12514" s="300" t="s">
        <v>9</v>
      </c>
      <c r="D12514" s="300" t="s">
        <v>8873</v>
      </c>
      <c r="E12514" s="302" t="s">
        <v>51</v>
      </c>
      <c r="F12514" s="423" t="s">
        <v>13088</v>
      </c>
      <c r="G12514" s="423"/>
      <c r="H12514" s="423">
        <v>3.4400000000000003E-5</v>
      </c>
      <c r="I12514" s="423"/>
      <c r="J12514" s="424">
        <v>2.9899999999999999E-2</v>
      </c>
      <c r="K12514" s="424"/>
      <c r="L12514" s="424"/>
    </row>
    <row r="12515" spans="1:12" ht="48" customHeight="1">
      <c r="A12515" s="300" t="s">
        <v>12986</v>
      </c>
      <c r="B12515" s="301" t="s">
        <v>13089</v>
      </c>
      <c r="C12515" s="300" t="s">
        <v>9</v>
      </c>
      <c r="D12515" s="300" t="s">
        <v>9227</v>
      </c>
      <c r="E12515" s="302" t="s">
        <v>51</v>
      </c>
      <c r="F12515" s="423" t="s">
        <v>13090</v>
      </c>
      <c r="G12515" s="423"/>
      <c r="H12515" s="423">
        <v>2.41E-5</v>
      </c>
      <c r="I12515" s="423"/>
      <c r="J12515" s="424">
        <v>3.2199999999999999E-2</v>
      </c>
      <c r="K12515" s="424"/>
      <c r="L12515" s="424"/>
    </row>
    <row r="12516" spans="1:12" ht="24" customHeight="1">
      <c r="A12516" s="300" t="s">
        <v>12986</v>
      </c>
      <c r="B12516" s="301" t="s">
        <v>13091</v>
      </c>
      <c r="C12516" s="300" t="s">
        <v>9</v>
      </c>
      <c r="D12516" s="300" t="s">
        <v>9580</v>
      </c>
      <c r="E12516" s="302" t="s">
        <v>51</v>
      </c>
      <c r="F12516" s="423" t="s">
        <v>13092</v>
      </c>
      <c r="G12516" s="423"/>
      <c r="H12516" s="423">
        <v>2.37E-5</v>
      </c>
      <c r="I12516" s="423"/>
      <c r="J12516" s="424">
        <v>2.12E-2</v>
      </c>
      <c r="K12516" s="424"/>
      <c r="L12516" s="424"/>
    </row>
    <row r="12517" spans="1:12" ht="24" customHeight="1">
      <c r="A12517" s="300" t="s">
        <v>12986</v>
      </c>
      <c r="B12517" s="301" t="s">
        <v>12987</v>
      </c>
      <c r="C12517" s="300" t="s">
        <v>9</v>
      </c>
      <c r="D12517" s="300" t="s">
        <v>9831</v>
      </c>
      <c r="E12517" s="302" t="s">
        <v>12988</v>
      </c>
      <c r="F12517" s="423" t="s">
        <v>12989</v>
      </c>
      <c r="G12517" s="423"/>
      <c r="H12517" s="423">
        <v>8.3540999999999997E-3</v>
      </c>
      <c r="I12517" s="423"/>
      <c r="J12517" s="424">
        <v>8.4500000000000006E-2</v>
      </c>
      <c r="K12517" s="424"/>
      <c r="L12517" s="424"/>
    </row>
    <row r="12518" spans="1:12" ht="36" customHeight="1">
      <c r="A12518" s="300" t="s">
        <v>12986</v>
      </c>
      <c r="B12518" s="301" t="s">
        <v>12990</v>
      </c>
      <c r="C12518" s="300" t="s">
        <v>9</v>
      </c>
      <c r="D12518" s="300" t="s">
        <v>11426</v>
      </c>
      <c r="E12518" s="302" t="s">
        <v>51</v>
      </c>
      <c r="F12518" s="423" t="s">
        <v>12991</v>
      </c>
      <c r="G12518" s="423"/>
      <c r="H12518" s="423">
        <v>4.3790000000000002E-4</v>
      </c>
      <c r="I12518" s="423"/>
      <c r="J12518" s="424">
        <v>5.79E-2</v>
      </c>
      <c r="K12518" s="424"/>
      <c r="L12518" s="424"/>
    </row>
    <row r="12519" spans="1:12" ht="17.100000000000001" customHeight="1">
      <c r="A12519" s="298"/>
      <c r="B12519" s="298"/>
      <c r="C12519" s="298"/>
      <c r="D12519" s="298"/>
      <c r="E12519" s="298"/>
      <c r="F12519" s="298"/>
      <c r="G12519" s="298"/>
      <c r="H12519" s="298"/>
      <c r="I12519" s="298"/>
      <c r="J12519" s="298" t="s">
        <v>12992</v>
      </c>
      <c r="K12519" s="298"/>
      <c r="L12519" s="298" t="s">
        <v>13313</v>
      </c>
    </row>
    <row r="12520" spans="1:12">
      <c r="A12520" s="414" t="s">
        <v>12994</v>
      </c>
      <c r="B12520" s="414"/>
      <c r="C12520" s="414"/>
      <c r="D12520" s="414"/>
      <c r="E12520" s="414"/>
      <c r="F12520" s="414"/>
      <c r="G12520" s="414"/>
      <c r="H12520" s="414"/>
      <c r="I12520" s="294"/>
      <c r="J12520" s="294"/>
      <c r="K12520" s="294"/>
      <c r="L12520" s="294"/>
    </row>
    <row r="12521" spans="1:12" ht="17.100000000000001" customHeight="1">
      <c r="A12521" s="294" t="s">
        <v>12978</v>
      </c>
      <c r="B12521" s="298" t="s">
        <v>12979</v>
      </c>
      <c r="C12521" s="294" t="s">
        <v>12980</v>
      </c>
      <c r="D12521" s="294" t="s">
        <v>12981</v>
      </c>
      <c r="E12521" s="299" t="s">
        <v>12982</v>
      </c>
      <c r="F12521" s="413" t="s">
        <v>12983</v>
      </c>
      <c r="G12521" s="413"/>
      <c r="H12521" s="413" t="s">
        <v>12984</v>
      </c>
      <c r="I12521" s="413"/>
      <c r="J12521" s="413" t="s">
        <v>12985</v>
      </c>
      <c r="K12521" s="413"/>
      <c r="L12521" s="413"/>
    </row>
    <row r="12522" spans="1:12" ht="24" customHeight="1">
      <c r="A12522" s="300" t="s">
        <v>12986</v>
      </c>
      <c r="B12522" s="301" t="s">
        <v>13193</v>
      </c>
      <c r="C12522" s="300" t="s">
        <v>9</v>
      </c>
      <c r="D12522" s="300" t="s">
        <v>7200</v>
      </c>
      <c r="E12522" s="302" t="s">
        <v>27</v>
      </c>
      <c r="F12522" s="423" t="s">
        <v>13194</v>
      </c>
      <c r="G12522" s="423"/>
      <c r="H12522" s="423">
        <v>0.31150749999999999</v>
      </c>
      <c r="I12522" s="423"/>
      <c r="J12522" s="424">
        <v>1.5855999999999999</v>
      </c>
      <c r="K12522" s="424"/>
      <c r="L12522" s="424"/>
    </row>
    <row r="12523" spans="1:12" ht="24" customHeight="1">
      <c r="A12523" s="300" t="s">
        <v>12986</v>
      </c>
      <c r="B12523" s="301" t="s">
        <v>13195</v>
      </c>
      <c r="C12523" s="300" t="s">
        <v>9</v>
      </c>
      <c r="D12523" s="300" t="s">
        <v>8821</v>
      </c>
      <c r="E12523" s="302" t="s">
        <v>27</v>
      </c>
      <c r="F12523" s="423" t="s">
        <v>13196</v>
      </c>
      <c r="G12523" s="423"/>
      <c r="H12523" s="423">
        <v>0.31150749999999999</v>
      </c>
      <c r="I12523" s="423"/>
      <c r="J12523" s="424">
        <v>2.2397</v>
      </c>
      <c r="K12523" s="424"/>
      <c r="L12523" s="424"/>
    </row>
    <row r="12524" spans="1:12" ht="17.100000000000001" customHeight="1">
      <c r="A12524" s="298"/>
      <c r="B12524" s="298"/>
      <c r="C12524" s="298"/>
      <c r="D12524" s="298"/>
      <c r="E12524" s="298"/>
      <c r="F12524" s="298"/>
      <c r="G12524" s="298"/>
      <c r="H12524" s="298"/>
      <c r="I12524" s="298"/>
      <c r="J12524" s="298" t="s">
        <v>12992</v>
      </c>
      <c r="K12524" s="298"/>
      <c r="L12524" s="298" t="s">
        <v>14005</v>
      </c>
    </row>
    <row r="12525" spans="1:12">
      <c r="A12525" s="414" t="s">
        <v>12998</v>
      </c>
      <c r="B12525" s="414"/>
      <c r="C12525" s="414"/>
      <c r="D12525" s="414"/>
      <c r="E12525" s="414"/>
      <c r="F12525" s="414"/>
      <c r="G12525" s="414"/>
      <c r="H12525" s="414"/>
      <c r="I12525" s="294"/>
      <c r="J12525" s="294"/>
      <c r="K12525" s="294"/>
      <c r="L12525" s="294"/>
    </row>
    <row r="12526" spans="1:12" ht="17.100000000000001" customHeight="1">
      <c r="A12526" s="294" t="s">
        <v>12978</v>
      </c>
      <c r="B12526" s="298" t="s">
        <v>12979</v>
      </c>
      <c r="C12526" s="294" t="s">
        <v>12980</v>
      </c>
      <c r="D12526" s="294" t="s">
        <v>12981</v>
      </c>
      <c r="E12526" s="299" t="s">
        <v>12982</v>
      </c>
      <c r="F12526" s="413" t="s">
        <v>12983</v>
      </c>
      <c r="G12526" s="413"/>
      <c r="H12526" s="413" t="s">
        <v>12984</v>
      </c>
      <c r="I12526" s="413"/>
      <c r="J12526" s="413" t="s">
        <v>12985</v>
      </c>
      <c r="K12526" s="413"/>
      <c r="L12526" s="413"/>
    </row>
    <row r="12527" spans="1:12" ht="24" customHeight="1">
      <c r="A12527" s="300" t="s">
        <v>12986</v>
      </c>
      <c r="B12527" s="301" t="s">
        <v>13353</v>
      </c>
      <c r="C12527" s="300" t="s">
        <v>9</v>
      </c>
      <c r="D12527" s="300" t="s">
        <v>9576</v>
      </c>
      <c r="E12527" s="302" t="s">
        <v>51</v>
      </c>
      <c r="F12527" s="423" t="s">
        <v>12914</v>
      </c>
      <c r="G12527" s="423"/>
      <c r="H12527" s="423">
        <v>3.1E-2</v>
      </c>
      <c r="I12527" s="423"/>
      <c r="J12527" s="424">
        <v>0.05</v>
      </c>
      <c r="K12527" s="424"/>
      <c r="L12527" s="424"/>
    </row>
    <row r="12528" spans="1:12" ht="24" customHeight="1">
      <c r="A12528" s="300" t="s">
        <v>12986</v>
      </c>
      <c r="B12528" s="301" t="s">
        <v>13358</v>
      </c>
      <c r="C12528" s="300" t="s">
        <v>9</v>
      </c>
      <c r="D12528" s="300" t="s">
        <v>10886</v>
      </c>
      <c r="E12528" s="302" t="s">
        <v>51</v>
      </c>
      <c r="F12528" s="423" t="s">
        <v>13359</v>
      </c>
      <c r="G12528" s="423"/>
      <c r="H12528" s="423">
        <v>5.1999999999999998E-2</v>
      </c>
      <c r="I12528" s="423"/>
      <c r="J12528" s="424">
        <v>2.23</v>
      </c>
      <c r="K12528" s="424"/>
      <c r="L12528" s="424"/>
    </row>
    <row r="12529" spans="1:12" ht="24" customHeight="1">
      <c r="A12529" s="300" t="s">
        <v>12986</v>
      </c>
      <c r="B12529" s="301" t="s">
        <v>15507</v>
      </c>
      <c r="C12529" s="300" t="s">
        <v>9</v>
      </c>
      <c r="D12529" s="300" t="s">
        <v>6963</v>
      </c>
      <c r="E12529" s="302" t="s">
        <v>51</v>
      </c>
      <c r="F12529" s="423" t="s">
        <v>15508</v>
      </c>
      <c r="G12529" s="423"/>
      <c r="H12529" s="423">
        <v>0.19400000000000001</v>
      </c>
      <c r="I12529" s="423"/>
      <c r="J12529" s="424">
        <v>3.04</v>
      </c>
      <c r="K12529" s="424"/>
      <c r="L12529" s="424"/>
    </row>
    <row r="12530" spans="1:12" ht="24" customHeight="1">
      <c r="A12530" s="300" t="s">
        <v>12986</v>
      </c>
      <c r="B12530" s="301" t="s">
        <v>15533</v>
      </c>
      <c r="C12530" s="300" t="s">
        <v>9</v>
      </c>
      <c r="D12530" s="300" t="s">
        <v>6927</v>
      </c>
      <c r="E12530" s="302" t="s">
        <v>51</v>
      </c>
      <c r="F12530" s="423" t="s">
        <v>15534</v>
      </c>
      <c r="G12530" s="423"/>
      <c r="H12530" s="423">
        <v>1</v>
      </c>
      <c r="I12530" s="423"/>
      <c r="J12530" s="424">
        <v>22.34</v>
      </c>
      <c r="K12530" s="424"/>
      <c r="L12530" s="424"/>
    </row>
    <row r="12531" spans="1:12" ht="24" customHeight="1">
      <c r="A12531" s="300" t="s">
        <v>12986</v>
      </c>
      <c r="B12531" s="301" t="s">
        <v>13099</v>
      </c>
      <c r="C12531" s="300" t="s">
        <v>9</v>
      </c>
      <c r="D12531" s="300" t="s">
        <v>7224</v>
      </c>
      <c r="E12531" s="302" t="s">
        <v>51</v>
      </c>
      <c r="F12531" s="423" t="s">
        <v>13100</v>
      </c>
      <c r="G12531" s="423"/>
      <c r="H12531" s="423">
        <v>4.2640999999999998E-3</v>
      </c>
      <c r="I12531" s="423"/>
      <c r="J12531" s="424">
        <v>3.9199999999999999E-2</v>
      </c>
      <c r="K12531" s="424"/>
      <c r="L12531" s="424"/>
    </row>
    <row r="12532" spans="1:12" ht="24" customHeight="1">
      <c r="A12532" s="300" t="s">
        <v>12986</v>
      </c>
      <c r="B12532" s="301" t="s">
        <v>13101</v>
      </c>
      <c r="C12532" s="300" t="s">
        <v>9</v>
      </c>
      <c r="D12532" s="300" t="s">
        <v>7359</v>
      </c>
      <c r="E12532" s="302" t="s">
        <v>51</v>
      </c>
      <c r="F12532" s="423" t="s">
        <v>13102</v>
      </c>
      <c r="G12532" s="423"/>
      <c r="H12532" s="423">
        <v>1.3760000000000001E-4</v>
      </c>
      <c r="I12532" s="423"/>
      <c r="J12532" s="424">
        <v>1.77E-2</v>
      </c>
      <c r="K12532" s="424"/>
      <c r="L12532" s="424"/>
    </row>
    <row r="12533" spans="1:12" ht="24" customHeight="1">
      <c r="A12533" s="300" t="s">
        <v>12986</v>
      </c>
      <c r="B12533" s="301" t="s">
        <v>13103</v>
      </c>
      <c r="C12533" s="300" t="s">
        <v>9</v>
      </c>
      <c r="D12533" s="300" t="s">
        <v>8851</v>
      </c>
      <c r="E12533" s="302" t="s">
        <v>51</v>
      </c>
      <c r="F12533" s="423" t="s">
        <v>13104</v>
      </c>
      <c r="G12533" s="423"/>
      <c r="H12533" s="423">
        <v>1.102E-4</v>
      </c>
      <c r="I12533" s="423"/>
      <c r="J12533" s="424">
        <v>2.1299999999999999E-2</v>
      </c>
      <c r="K12533" s="424"/>
      <c r="L12533" s="424"/>
    </row>
    <row r="12534" spans="1:12" ht="24" customHeight="1">
      <c r="A12534" s="300" t="s">
        <v>12986</v>
      </c>
      <c r="B12534" s="301" t="s">
        <v>13105</v>
      </c>
      <c r="C12534" s="300" t="s">
        <v>9</v>
      </c>
      <c r="D12534" s="300" t="s">
        <v>8852</v>
      </c>
      <c r="E12534" s="302" t="s">
        <v>51</v>
      </c>
      <c r="F12534" s="423" t="s">
        <v>13106</v>
      </c>
      <c r="G12534" s="423"/>
      <c r="H12534" s="423">
        <v>2.37E-5</v>
      </c>
      <c r="I12534" s="423"/>
      <c r="J12534" s="424">
        <v>1.2999999999999999E-2</v>
      </c>
      <c r="K12534" s="424"/>
      <c r="L12534" s="424"/>
    </row>
    <row r="12535" spans="1:12" ht="24" customHeight="1">
      <c r="A12535" s="300" t="s">
        <v>12986</v>
      </c>
      <c r="B12535" s="301" t="s">
        <v>13107</v>
      </c>
      <c r="C12535" s="300" t="s">
        <v>9</v>
      </c>
      <c r="D12535" s="300" t="s">
        <v>9000</v>
      </c>
      <c r="E12535" s="302" t="s">
        <v>51</v>
      </c>
      <c r="F12535" s="423" t="s">
        <v>13108</v>
      </c>
      <c r="G12535" s="423"/>
      <c r="H12535" s="423">
        <v>4.8532000000000002E-3</v>
      </c>
      <c r="I12535" s="423"/>
      <c r="J12535" s="424">
        <v>3.2899999999999999E-2</v>
      </c>
      <c r="K12535" s="424"/>
      <c r="L12535" s="424"/>
    </row>
    <row r="12536" spans="1:12" ht="24" customHeight="1">
      <c r="A12536" s="300" t="s">
        <v>12986</v>
      </c>
      <c r="B12536" s="301" t="s">
        <v>13109</v>
      </c>
      <c r="C12536" s="300" t="s">
        <v>9</v>
      </c>
      <c r="D12536" s="300" t="s">
        <v>9574</v>
      </c>
      <c r="E12536" s="302" t="s">
        <v>51</v>
      </c>
      <c r="F12536" s="423" t="s">
        <v>13110</v>
      </c>
      <c r="G12536" s="423"/>
      <c r="H12536" s="423">
        <v>1.5391000000000001E-3</v>
      </c>
      <c r="I12536" s="423"/>
      <c r="J12536" s="424">
        <v>1.3599999999999999E-2</v>
      </c>
      <c r="K12536" s="424"/>
      <c r="L12536" s="424"/>
    </row>
    <row r="12537" spans="1:12" ht="24" customHeight="1">
      <c r="A12537" s="300" t="s">
        <v>12986</v>
      </c>
      <c r="B12537" s="301" t="s">
        <v>13111</v>
      </c>
      <c r="C12537" s="300" t="s">
        <v>9</v>
      </c>
      <c r="D12537" s="300" t="s">
        <v>10714</v>
      </c>
      <c r="E12537" s="302" t="s">
        <v>93</v>
      </c>
      <c r="F12537" s="423" t="s">
        <v>13112</v>
      </c>
      <c r="G12537" s="423"/>
      <c r="H12537" s="423">
        <v>8.0880000000000004E-4</v>
      </c>
      <c r="I12537" s="423"/>
      <c r="J12537" s="424">
        <v>1.23E-2</v>
      </c>
      <c r="K12537" s="424"/>
      <c r="L12537" s="424"/>
    </row>
    <row r="12538" spans="1:12" ht="24" customHeight="1">
      <c r="A12538" s="300" t="s">
        <v>12986</v>
      </c>
      <c r="B12538" s="301" t="s">
        <v>13113</v>
      </c>
      <c r="C12538" s="300" t="s">
        <v>9</v>
      </c>
      <c r="D12538" s="300" t="s">
        <v>10809</v>
      </c>
      <c r="E12538" s="302" t="s">
        <v>51</v>
      </c>
      <c r="F12538" s="423" t="s">
        <v>13114</v>
      </c>
      <c r="G12538" s="423"/>
      <c r="H12538" s="423">
        <v>8.0880000000000004E-4</v>
      </c>
      <c r="I12538" s="423"/>
      <c r="J12538" s="424">
        <v>9.7000000000000003E-3</v>
      </c>
      <c r="K12538" s="424"/>
      <c r="L12538" s="424"/>
    </row>
    <row r="12539" spans="1:12" ht="24" customHeight="1">
      <c r="A12539" s="300" t="s">
        <v>12986</v>
      </c>
      <c r="B12539" s="301" t="s">
        <v>13115</v>
      </c>
      <c r="C12539" s="300" t="s">
        <v>9</v>
      </c>
      <c r="D12539" s="300" t="s">
        <v>10810</v>
      </c>
      <c r="E12539" s="302" t="s">
        <v>51</v>
      </c>
      <c r="F12539" s="423" t="s">
        <v>13116</v>
      </c>
      <c r="G12539" s="423"/>
      <c r="H12539" s="423">
        <v>8.0880000000000004E-4</v>
      </c>
      <c r="I12539" s="423"/>
      <c r="J12539" s="424">
        <v>2.1499999999999998E-2</v>
      </c>
      <c r="K12539" s="424"/>
      <c r="L12539" s="424"/>
    </row>
    <row r="12540" spans="1:12" ht="24" customHeight="1">
      <c r="A12540" s="300" t="s">
        <v>12986</v>
      </c>
      <c r="B12540" s="301" t="s">
        <v>13117</v>
      </c>
      <c r="C12540" s="300" t="s">
        <v>9</v>
      </c>
      <c r="D12540" s="300" t="s">
        <v>10837</v>
      </c>
      <c r="E12540" s="302" t="s">
        <v>51</v>
      </c>
      <c r="F12540" s="423" t="s">
        <v>13118</v>
      </c>
      <c r="G12540" s="423"/>
      <c r="H12540" s="423">
        <v>2.76E-5</v>
      </c>
      <c r="I12540" s="423"/>
      <c r="J12540" s="424">
        <v>1.23E-2</v>
      </c>
      <c r="K12540" s="424"/>
      <c r="L12540" s="424"/>
    </row>
    <row r="12541" spans="1:12" ht="24" customHeight="1">
      <c r="A12541" s="300" t="s">
        <v>12986</v>
      </c>
      <c r="B12541" s="301" t="s">
        <v>13003</v>
      </c>
      <c r="C12541" s="300" t="s">
        <v>9</v>
      </c>
      <c r="D12541" s="300" t="s">
        <v>7216</v>
      </c>
      <c r="E12541" s="302" t="s">
        <v>51</v>
      </c>
      <c r="F12541" s="423" t="s">
        <v>13004</v>
      </c>
      <c r="G12541" s="423"/>
      <c r="H12541" s="423">
        <v>1.6199999999999999E-3</v>
      </c>
      <c r="I12541" s="423"/>
      <c r="J12541" s="424">
        <v>5.4100000000000002E-2</v>
      </c>
      <c r="K12541" s="424"/>
      <c r="L12541" s="424"/>
    </row>
    <row r="12542" spans="1:12" ht="24" customHeight="1">
      <c r="A12542" s="300" t="s">
        <v>12986</v>
      </c>
      <c r="B12542" s="301" t="s">
        <v>13005</v>
      </c>
      <c r="C12542" s="300" t="s">
        <v>9</v>
      </c>
      <c r="D12542" s="300" t="s">
        <v>7393</v>
      </c>
      <c r="E12542" s="302" t="s">
        <v>12988</v>
      </c>
      <c r="F12542" s="423" t="s">
        <v>13006</v>
      </c>
      <c r="G12542" s="423"/>
      <c r="H12542" s="423">
        <v>9.747E-4</v>
      </c>
      <c r="I12542" s="423"/>
      <c r="J12542" s="424">
        <v>5.2600000000000001E-2</v>
      </c>
      <c r="K12542" s="424"/>
      <c r="L12542" s="424"/>
    </row>
    <row r="12543" spans="1:12" ht="24" customHeight="1">
      <c r="A12543" s="300" t="s">
        <v>12986</v>
      </c>
      <c r="B12543" s="301" t="s">
        <v>13007</v>
      </c>
      <c r="C12543" s="300" t="s">
        <v>9</v>
      </c>
      <c r="D12543" s="300" t="s">
        <v>10619</v>
      </c>
      <c r="E12543" s="302" t="s">
        <v>51</v>
      </c>
      <c r="F12543" s="423" t="s">
        <v>13008</v>
      </c>
      <c r="G12543" s="423"/>
      <c r="H12543" s="423">
        <v>7.561E-4</v>
      </c>
      <c r="I12543" s="423"/>
      <c r="J12543" s="424">
        <v>0.14460000000000001</v>
      </c>
      <c r="K12543" s="424"/>
      <c r="L12543" s="424"/>
    </row>
    <row r="12544" spans="1:12" ht="24" customHeight="1">
      <c r="A12544" s="300" t="s">
        <v>12986</v>
      </c>
      <c r="B12544" s="301" t="s">
        <v>13009</v>
      </c>
      <c r="C12544" s="300" t="s">
        <v>9</v>
      </c>
      <c r="D12544" s="300" t="s">
        <v>10769</v>
      </c>
      <c r="E12544" s="302" t="s">
        <v>51</v>
      </c>
      <c r="F12544" s="423" t="s">
        <v>13010</v>
      </c>
      <c r="G12544" s="423"/>
      <c r="H12544" s="423">
        <v>6.7963300000000004E-2</v>
      </c>
      <c r="I12544" s="423"/>
      <c r="J12544" s="424">
        <v>8.5599999999999996E-2</v>
      </c>
      <c r="K12544" s="424"/>
      <c r="L12544" s="424"/>
    </row>
    <row r="12545" spans="1:12" ht="24" customHeight="1">
      <c r="A12545" s="300" t="s">
        <v>12986</v>
      </c>
      <c r="B12545" s="301" t="s">
        <v>13011</v>
      </c>
      <c r="C12545" s="300" t="s">
        <v>9</v>
      </c>
      <c r="D12545" s="300" t="s">
        <v>10929</v>
      </c>
      <c r="E12545" s="302" t="s">
        <v>51</v>
      </c>
      <c r="F12545" s="423" t="s">
        <v>13012</v>
      </c>
      <c r="G12545" s="423"/>
      <c r="H12545" s="423">
        <v>6.5519999999999999E-4</v>
      </c>
      <c r="I12545" s="423"/>
      <c r="J12545" s="424">
        <v>9.8599999999999993E-2</v>
      </c>
      <c r="K12545" s="424"/>
      <c r="L12545" s="424"/>
    </row>
    <row r="12546" spans="1:12" ht="17.100000000000001" customHeight="1">
      <c r="A12546" s="298"/>
      <c r="B12546" s="298"/>
      <c r="C12546" s="298"/>
      <c r="D12546" s="298"/>
      <c r="E12546" s="298"/>
      <c r="F12546" s="298"/>
      <c r="G12546" s="298"/>
      <c r="H12546" s="298"/>
      <c r="I12546" s="298"/>
      <c r="J12546" s="298" t="s">
        <v>12992</v>
      </c>
      <c r="K12546" s="298"/>
      <c r="L12546" s="298" t="s">
        <v>15535</v>
      </c>
    </row>
    <row r="12547" spans="1:12">
      <c r="A12547" s="414" t="s">
        <v>13056</v>
      </c>
      <c r="B12547" s="414"/>
      <c r="C12547" s="414"/>
      <c r="D12547" s="414"/>
      <c r="E12547" s="414"/>
      <c r="F12547" s="414"/>
      <c r="G12547" s="414"/>
      <c r="H12547" s="414"/>
      <c r="I12547" s="294"/>
      <c r="J12547" s="294"/>
      <c r="K12547" s="294"/>
      <c r="L12547" s="294"/>
    </row>
    <row r="12548" spans="1:12" ht="17.100000000000001" customHeight="1">
      <c r="A12548" s="294" t="s">
        <v>12978</v>
      </c>
      <c r="B12548" s="298" t="s">
        <v>12979</v>
      </c>
      <c r="C12548" s="294" t="s">
        <v>12980</v>
      </c>
      <c r="D12548" s="294" t="s">
        <v>12981</v>
      </c>
      <c r="E12548" s="299" t="s">
        <v>12982</v>
      </c>
      <c r="F12548" s="413" t="s">
        <v>12983</v>
      </c>
      <c r="G12548" s="413"/>
      <c r="H12548" s="413" t="s">
        <v>12984</v>
      </c>
      <c r="I12548" s="413"/>
      <c r="J12548" s="413" t="s">
        <v>12985</v>
      </c>
      <c r="K12548" s="413"/>
      <c r="L12548" s="413"/>
    </row>
    <row r="12549" spans="1:12" ht="24" customHeight="1">
      <c r="A12549" s="300" t="s">
        <v>12986</v>
      </c>
      <c r="B12549" s="301" t="s">
        <v>13057</v>
      </c>
      <c r="C12549" s="300" t="s">
        <v>9</v>
      </c>
      <c r="D12549" s="300" t="s">
        <v>12549</v>
      </c>
      <c r="E12549" s="302" t="s">
        <v>27</v>
      </c>
      <c r="F12549" s="423" t="s">
        <v>12948</v>
      </c>
      <c r="G12549" s="423"/>
      <c r="H12549" s="423">
        <v>0.60805929999999997</v>
      </c>
      <c r="I12549" s="423"/>
      <c r="J12549" s="424">
        <v>0.3952</v>
      </c>
      <c r="K12549" s="424"/>
      <c r="L12549" s="424"/>
    </row>
    <row r="12550" spans="1:12" ht="17.100000000000001" customHeight="1">
      <c r="A12550" s="298"/>
      <c r="B12550" s="298"/>
      <c r="C12550" s="298"/>
      <c r="D12550" s="298"/>
      <c r="E12550" s="298"/>
      <c r="F12550" s="298"/>
      <c r="G12550" s="298"/>
      <c r="H12550" s="298"/>
      <c r="I12550" s="298"/>
      <c r="J12550" s="298" t="s">
        <v>12992</v>
      </c>
      <c r="K12550" s="298"/>
      <c r="L12550" s="298" t="s">
        <v>14025</v>
      </c>
    </row>
    <row r="12551" spans="1:12">
      <c r="A12551" s="414" t="s">
        <v>13058</v>
      </c>
      <c r="B12551" s="414"/>
      <c r="C12551" s="414"/>
      <c r="D12551" s="414"/>
      <c r="E12551" s="414"/>
      <c r="F12551" s="414"/>
      <c r="G12551" s="414"/>
      <c r="H12551" s="414"/>
      <c r="I12551" s="294"/>
      <c r="J12551" s="294"/>
      <c r="K12551" s="294"/>
      <c r="L12551" s="294"/>
    </row>
    <row r="12552" spans="1:12" ht="17.100000000000001" customHeight="1">
      <c r="A12552" s="294" t="s">
        <v>12978</v>
      </c>
      <c r="B12552" s="298" t="s">
        <v>12979</v>
      </c>
      <c r="C12552" s="294" t="s">
        <v>12980</v>
      </c>
      <c r="D12552" s="294" t="s">
        <v>12981</v>
      </c>
      <c r="E12552" s="299" t="s">
        <v>12982</v>
      </c>
      <c r="F12552" s="413" t="s">
        <v>12983</v>
      </c>
      <c r="G12552" s="413"/>
      <c r="H12552" s="413" t="s">
        <v>12984</v>
      </c>
      <c r="I12552" s="413"/>
      <c r="J12552" s="413" t="s">
        <v>12985</v>
      </c>
      <c r="K12552" s="413"/>
      <c r="L12552" s="413"/>
    </row>
    <row r="12553" spans="1:12" ht="24" customHeight="1">
      <c r="A12553" s="300" t="s">
        <v>12986</v>
      </c>
      <c r="B12553" s="301" t="s">
        <v>13059</v>
      </c>
      <c r="C12553" s="300" t="s">
        <v>9</v>
      </c>
      <c r="D12553" s="300" t="s">
        <v>12535</v>
      </c>
      <c r="E12553" s="302" t="s">
        <v>27</v>
      </c>
      <c r="F12553" s="423" t="s">
        <v>12936</v>
      </c>
      <c r="G12553" s="423"/>
      <c r="H12553" s="423">
        <v>0.60805929999999997</v>
      </c>
      <c r="I12553" s="423"/>
      <c r="J12553" s="424">
        <v>3.04E-2</v>
      </c>
      <c r="K12553" s="424"/>
      <c r="L12553" s="424"/>
    </row>
    <row r="12554" spans="1:12" ht="17.100000000000001" customHeight="1">
      <c r="A12554" s="298"/>
      <c r="B12554" s="298"/>
      <c r="C12554" s="298"/>
      <c r="D12554" s="298"/>
      <c r="E12554" s="298"/>
      <c r="F12554" s="298"/>
      <c r="G12554" s="298"/>
      <c r="H12554" s="298"/>
      <c r="I12554" s="298"/>
      <c r="J12554" s="298" t="s">
        <v>12992</v>
      </c>
      <c r="K12554" s="298"/>
      <c r="L12554" s="298" t="s">
        <v>12929</v>
      </c>
    </row>
    <row r="12555" spans="1:12">
      <c r="A12555" s="414" t="s">
        <v>13060</v>
      </c>
      <c r="B12555" s="414"/>
      <c r="C12555" s="414"/>
      <c r="D12555" s="414"/>
      <c r="E12555" s="414"/>
      <c r="F12555" s="414"/>
      <c r="G12555" s="414"/>
      <c r="H12555" s="414"/>
      <c r="I12555" s="294"/>
      <c r="J12555" s="294"/>
      <c r="K12555" s="294"/>
      <c r="L12555" s="294"/>
    </row>
    <row r="12556" spans="1:12" ht="17.100000000000001" customHeight="1">
      <c r="A12556" s="294" t="s">
        <v>12978</v>
      </c>
      <c r="B12556" s="298" t="s">
        <v>12979</v>
      </c>
      <c r="C12556" s="294" t="s">
        <v>12980</v>
      </c>
      <c r="D12556" s="294" t="s">
        <v>12981</v>
      </c>
      <c r="E12556" s="299" t="s">
        <v>12982</v>
      </c>
      <c r="F12556" s="413" t="s">
        <v>12983</v>
      </c>
      <c r="G12556" s="413"/>
      <c r="H12556" s="413" t="s">
        <v>12984</v>
      </c>
      <c r="I12556" s="413"/>
      <c r="J12556" s="413" t="s">
        <v>12985</v>
      </c>
      <c r="K12556" s="413"/>
      <c r="L12556" s="413"/>
    </row>
    <row r="12557" spans="1:12" ht="24" customHeight="1">
      <c r="A12557" s="300" t="s">
        <v>12986</v>
      </c>
      <c r="B12557" s="301" t="s">
        <v>13061</v>
      </c>
      <c r="C12557" s="300" t="s">
        <v>9</v>
      </c>
      <c r="D12557" s="300" t="s">
        <v>12522</v>
      </c>
      <c r="E12557" s="302" t="s">
        <v>27</v>
      </c>
      <c r="F12557" s="423" t="s">
        <v>12964</v>
      </c>
      <c r="G12557" s="423"/>
      <c r="H12557" s="423">
        <v>0.60805929999999997</v>
      </c>
      <c r="I12557" s="423"/>
      <c r="J12557" s="424">
        <v>1.5384</v>
      </c>
      <c r="K12557" s="424"/>
      <c r="L12557" s="424"/>
    </row>
    <row r="12558" spans="1:12" ht="24" customHeight="1">
      <c r="A12558" s="300" t="s">
        <v>12986</v>
      </c>
      <c r="B12558" s="301" t="s">
        <v>13062</v>
      </c>
      <c r="C12558" s="300" t="s">
        <v>9</v>
      </c>
      <c r="D12558" s="300" t="s">
        <v>12527</v>
      </c>
      <c r="E12558" s="302" t="s">
        <v>27</v>
      </c>
      <c r="F12558" s="423" t="s">
        <v>13063</v>
      </c>
      <c r="G12558" s="423"/>
      <c r="H12558" s="423">
        <v>0.60805929999999997</v>
      </c>
      <c r="I12558" s="423"/>
      <c r="J12558" s="424">
        <v>0.20669999999999999</v>
      </c>
      <c r="K12558" s="424"/>
      <c r="L12558" s="424"/>
    </row>
    <row r="12559" spans="1:12" ht="17.100000000000001" customHeight="1">
      <c r="A12559" s="298"/>
      <c r="B12559" s="298"/>
      <c r="C12559" s="298"/>
      <c r="D12559" s="298"/>
      <c r="E12559" s="298"/>
      <c r="F12559" s="298"/>
      <c r="G12559" s="298"/>
      <c r="H12559" s="298"/>
      <c r="I12559" s="298"/>
      <c r="J12559" s="298" t="s">
        <v>12992</v>
      </c>
      <c r="K12559" s="298"/>
      <c r="L12559" s="298" t="s">
        <v>13241</v>
      </c>
    </row>
    <row r="12560" spans="1:12" ht="17.100000000000001" customHeight="1">
      <c r="A12560" s="294" t="s">
        <v>13014</v>
      </c>
      <c r="B12560" s="294"/>
      <c r="C12560" s="294"/>
      <c r="D12560" s="294"/>
      <c r="E12560" s="294"/>
      <c r="F12560" s="294"/>
      <c r="G12560" s="294"/>
      <c r="H12560" s="294"/>
      <c r="I12560" s="294"/>
      <c r="J12560" s="294"/>
      <c r="K12560" s="294"/>
      <c r="L12560" s="294"/>
    </row>
    <row r="12561" spans="1:12" ht="17.100000000000001" customHeight="1">
      <c r="A12561" s="298"/>
      <c r="B12561" s="298"/>
      <c r="C12561" s="298"/>
      <c r="D12561" s="298"/>
      <c r="E12561" s="298"/>
      <c r="F12561" s="298"/>
      <c r="G12561" s="298"/>
      <c r="H12561" s="298"/>
      <c r="I12561" s="298"/>
      <c r="J12561" s="298" t="s">
        <v>13015</v>
      </c>
      <c r="K12561" s="298"/>
      <c r="L12561" s="298" t="s">
        <v>15536</v>
      </c>
    </row>
    <row r="12562" spans="1:12" ht="17.100000000000001" customHeight="1">
      <c r="A12562" s="298"/>
      <c r="B12562" s="298"/>
      <c r="C12562" s="298"/>
      <c r="D12562" s="298"/>
      <c r="E12562" s="298"/>
      <c r="F12562" s="298"/>
      <c r="G12562" s="298"/>
      <c r="H12562" s="298"/>
      <c r="I12562" s="298"/>
      <c r="J12562" s="298" t="s">
        <v>13017</v>
      </c>
      <c r="K12562" s="298" t="s">
        <v>13018</v>
      </c>
      <c r="L12562" s="298" t="s">
        <v>15537</v>
      </c>
    </row>
    <row r="12563" spans="1:12" ht="17.100000000000001" customHeight="1">
      <c r="A12563" s="298"/>
      <c r="B12563" s="298"/>
      <c r="C12563" s="298"/>
      <c r="D12563" s="298"/>
      <c r="E12563" s="298"/>
      <c r="F12563" s="298"/>
      <c r="G12563" s="298"/>
      <c r="H12563" s="298"/>
      <c r="I12563" s="298"/>
      <c r="J12563" s="298" t="s">
        <v>13020</v>
      </c>
      <c r="K12563" s="298"/>
      <c r="L12563" s="298" t="s">
        <v>15538</v>
      </c>
    </row>
    <row r="12564" spans="1:12" ht="17.100000000000001" customHeight="1">
      <c r="A12564" s="298"/>
      <c r="B12564" s="298"/>
      <c r="C12564" s="298"/>
      <c r="D12564" s="298"/>
      <c r="E12564" s="298"/>
      <c r="F12564" s="298"/>
      <c r="G12564" s="298"/>
      <c r="H12564" s="298"/>
      <c r="I12564" s="298"/>
      <c r="J12564" s="298" t="s">
        <v>13022</v>
      </c>
      <c r="K12564" s="298" t="s">
        <v>12974</v>
      </c>
      <c r="L12564" s="298" t="s">
        <v>15539</v>
      </c>
    </row>
    <row r="12565" spans="1:12" ht="17.100000000000001" customHeight="1">
      <c r="A12565" s="298"/>
      <c r="B12565" s="298"/>
      <c r="C12565" s="298"/>
      <c r="D12565" s="298"/>
      <c r="E12565" s="298"/>
      <c r="F12565" s="298"/>
      <c r="G12565" s="298"/>
      <c r="H12565" s="298"/>
      <c r="I12565" s="298"/>
      <c r="J12565" s="298" t="s">
        <v>13024</v>
      </c>
      <c r="K12565" s="298"/>
      <c r="L12565" s="298" t="s">
        <v>15540</v>
      </c>
    </row>
    <row r="12566" spans="1:12" ht="30" customHeight="1">
      <c r="A12566" s="299"/>
      <c r="B12566" s="299"/>
      <c r="C12566" s="299"/>
      <c r="D12566" s="299"/>
      <c r="E12566" s="299"/>
      <c r="F12566" s="299"/>
      <c r="G12566" s="299"/>
      <c r="H12566" s="299"/>
      <c r="I12566" s="299"/>
      <c r="J12566" s="299"/>
      <c r="K12566" s="299"/>
      <c r="L12566" s="299"/>
    </row>
    <row r="12567" spans="1:12" ht="48" customHeight="1">
      <c r="A12567" s="295" t="s">
        <v>15541</v>
      </c>
      <c r="B12567" s="296" t="s">
        <v>15542</v>
      </c>
      <c r="C12567" s="295" t="s">
        <v>9</v>
      </c>
      <c r="D12567" s="295" t="s">
        <v>4345</v>
      </c>
      <c r="E12567" s="297" t="s">
        <v>51</v>
      </c>
      <c r="F12567" s="296"/>
      <c r="G12567" s="296"/>
      <c r="H12567" s="296"/>
      <c r="I12567" s="296"/>
      <c r="J12567" s="296"/>
      <c r="K12567" s="296"/>
      <c r="L12567" s="296"/>
    </row>
    <row r="12568" spans="1:12">
      <c r="A12568" s="414" t="s">
        <v>12977</v>
      </c>
      <c r="B12568" s="414"/>
      <c r="C12568" s="414"/>
      <c r="D12568" s="414"/>
      <c r="E12568" s="414"/>
      <c r="F12568" s="414"/>
      <c r="G12568" s="414"/>
      <c r="H12568" s="414"/>
      <c r="I12568" s="294"/>
      <c r="J12568" s="294"/>
      <c r="K12568" s="294"/>
      <c r="L12568" s="294"/>
    </row>
    <row r="12569" spans="1:12" ht="17.100000000000001" customHeight="1">
      <c r="A12569" s="294" t="s">
        <v>12978</v>
      </c>
      <c r="B12569" s="298" t="s">
        <v>12979</v>
      </c>
      <c r="C12569" s="294" t="s">
        <v>12980</v>
      </c>
      <c r="D12569" s="294" t="s">
        <v>12981</v>
      </c>
      <c r="E12569" s="299" t="s">
        <v>12982</v>
      </c>
      <c r="F12569" s="413" t="s">
        <v>12983</v>
      </c>
      <c r="G12569" s="413"/>
      <c r="H12569" s="413" t="s">
        <v>12984</v>
      </c>
      <c r="I12569" s="413"/>
      <c r="J12569" s="413" t="s">
        <v>12985</v>
      </c>
      <c r="K12569" s="413"/>
      <c r="L12569" s="413"/>
    </row>
    <row r="12570" spans="1:12" ht="24" customHeight="1">
      <c r="A12570" s="300" t="s">
        <v>12986</v>
      </c>
      <c r="B12570" s="301" t="s">
        <v>13085</v>
      </c>
      <c r="C12570" s="300" t="s">
        <v>9</v>
      </c>
      <c r="D12570" s="300" t="s">
        <v>7909</v>
      </c>
      <c r="E12570" s="302" t="s">
        <v>51</v>
      </c>
      <c r="F12570" s="423" t="s">
        <v>13086</v>
      </c>
      <c r="G12570" s="423"/>
      <c r="H12570" s="423">
        <v>3.611E-4</v>
      </c>
      <c r="I12570" s="423"/>
      <c r="J12570" s="424">
        <v>3.7600000000000001E-2</v>
      </c>
      <c r="K12570" s="424"/>
      <c r="L12570" s="424"/>
    </row>
    <row r="12571" spans="1:12" ht="24" customHeight="1">
      <c r="A12571" s="300" t="s">
        <v>12986</v>
      </c>
      <c r="B12571" s="301" t="s">
        <v>13087</v>
      </c>
      <c r="C12571" s="300" t="s">
        <v>9</v>
      </c>
      <c r="D12571" s="300" t="s">
        <v>8873</v>
      </c>
      <c r="E12571" s="302" t="s">
        <v>51</v>
      </c>
      <c r="F12571" s="423" t="s">
        <v>13088</v>
      </c>
      <c r="G12571" s="423"/>
      <c r="H12571" s="423">
        <v>3.4400000000000003E-5</v>
      </c>
      <c r="I12571" s="423"/>
      <c r="J12571" s="424">
        <v>2.9899999999999999E-2</v>
      </c>
      <c r="K12571" s="424"/>
      <c r="L12571" s="424"/>
    </row>
    <row r="12572" spans="1:12" ht="48" customHeight="1">
      <c r="A12572" s="300" t="s">
        <v>12986</v>
      </c>
      <c r="B12572" s="301" t="s">
        <v>13089</v>
      </c>
      <c r="C12572" s="300" t="s">
        <v>9</v>
      </c>
      <c r="D12572" s="300" t="s">
        <v>9227</v>
      </c>
      <c r="E12572" s="302" t="s">
        <v>51</v>
      </c>
      <c r="F12572" s="423" t="s">
        <v>13090</v>
      </c>
      <c r="G12572" s="423"/>
      <c r="H12572" s="423">
        <v>2.41E-5</v>
      </c>
      <c r="I12572" s="423"/>
      <c r="J12572" s="424">
        <v>3.2199999999999999E-2</v>
      </c>
      <c r="K12572" s="424"/>
      <c r="L12572" s="424"/>
    </row>
    <row r="12573" spans="1:12" ht="24" customHeight="1">
      <c r="A12573" s="300" t="s">
        <v>12986</v>
      </c>
      <c r="B12573" s="301" t="s">
        <v>13091</v>
      </c>
      <c r="C12573" s="300" t="s">
        <v>9</v>
      </c>
      <c r="D12573" s="300" t="s">
        <v>9580</v>
      </c>
      <c r="E12573" s="302" t="s">
        <v>51</v>
      </c>
      <c r="F12573" s="423" t="s">
        <v>13092</v>
      </c>
      <c r="G12573" s="423"/>
      <c r="H12573" s="423">
        <v>2.37E-5</v>
      </c>
      <c r="I12573" s="423"/>
      <c r="J12573" s="424">
        <v>2.12E-2</v>
      </c>
      <c r="K12573" s="424"/>
      <c r="L12573" s="424"/>
    </row>
    <row r="12574" spans="1:12" ht="24" customHeight="1">
      <c r="A12574" s="300" t="s">
        <v>12986</v>
      </c>
      <c r="B12574" s="301" t="s">
        <v>12987</v>
      </c>
      <c r="C12574" s="300" t="s">
        <v>9</v>
      </c>
      <c r="D12574" s="300" t="s">
        <v>9831</v>
      </c>
      <c r="E12574" s="302" t="s">
        <v>12988</v>
      </c>
      <c r="F12574" s="423" t="s">
        <v>12989</v>
      </c>
      <c r="G12574" s="423"/>
      <c r="H12574" s="423">
        <v>8.3540999999999997E-3</v>
      </c>
      <c r="I12574" s="423"/>
      <c r="J12574" s="424">
        <v>8.4500000000000006E-2</v>
      </c>
      <c r="K12574" s="424"/>
      <c r="L12574" s="424"/>
    </row>
    <row r="12575" spans="1:12" ht="36" customHeight="1">
      <c r="A12575" s="300" t="s">
        <v>12986</v>
      </c>
      <c r="B12575" s="301" t="s">
        <v>12990</v>
      </c>
      <c r="C12575" s="300" t="s">
        <v>9</v>
      </c>
      <c r="D12575" s="300" t="s">
        <v>11426</v>
      </c>
      <c r="E12575" s="302" t="s">
        <v>51</v>
      </c>
      <c r="F12575" s="423" t="s">
        <v>12991</v>
      </c>
      <c r="G12575" s="423"/>
      <c r="H12575" s="423">
        <v>4.3790000000000002E-4</v>
      </c>
      <c r="I12575" s="423"/>
      <c r="J12575" s="424">
        <v>5.79E-2</v>
      </c>
      <c r="K12575" s="424"/>
      <c r="L12575" s="424"/>
    </row>
    <row r="12576" spans="1:12" ht="17.100000000000001" customHeight="1">
      <c r="A12576" s="298"/>
      <c r="B12576" s="298"/>
      <c r="C12576" s="298"/>
      <c r="D12576" s="298"/>
      <c r="E12576" s="298"/>
      <c r="F12576" s="298"/>
      <c r="G12576" s="298"/>
      <c r="H12576" s="298"/>
      <c r="I12576" s="298"/>
      <c r="J12576" s="298" t="s">
        <v>12992</v>
      </c>
      <c r="K12576" s="298"/>
      <c r="L12576" s="298" t="s">
        <v>13313</v>
      </c>
    </row>
    <row r="12577" spans="1:12">
      <c r="A12577" s="414" t="s">
        <v>12994</v>
      </c>
      <c r="B12577" s="414"/>
      <c r="C12577" s="414"/>
      <c r="D12577" s="414"/>
      <c r="E12577" s="414"/>
      <c r="F12577" s="414"/>
      <c r="G12577" s="414"/>
      <c r="H12577" s="414"/>
      <c r="I12577" s="294"/>
      <c r="J12577" s="294"/>
      <c r="K12577" s="294"/>
      <c r="L12577" s="294"/>
    </row>
    <row r="12578" spans="1:12" ht="17.100000000000001" customHeight="1">
      <c r="A12578" s="294" t="s">
        <v>12978</v>
      </c>
      <c r="B12578" s="298" t="s">
        <v>12979</v>
      </c>
      <c r="C12578" s="294" t="s">
        <v>12980</v>
      </c>
      <c r="D12578" s="294" t="s">
        <v>12981</v>
      </c>
      <c r="E12578" s="299" t="s">
        <v>12982</v>
      </c>
      <c r="F12578" s="413" t="s">
        <v>12983</v>
      </c>
      <c r="G12578" s="413"/>
      <c r="H12578" s="413" t="s">
        <v>12984</v>
      </c>
      <c r="I12578" s="413"/>
      <c r="J12578" s="413" t="s">
        <v>12985</v>
      </c>
      <c r="K12578" s="413"/>
      <c r="L12578" s="413"/>
    </row>
    <row r="12579" spans="1:12" ht="24" customHeight="1">
      <c r="A12579" s="300" t="s">
        <v>12986</v>
      </c>
      <c r="B12579" s="301" t="s">
        <v>13193</v>
      </c>
      <c r="C12579" s="300" t="s">
        <v>9</v>
      </c>
      <c r="D12579" s="300" t="s">
        <v>7200</v>
      </c>
      <c r="E12579" s="302" t="s">
        <v>27</v>
      </c>
      <c r="F12579" s="423" t="s">
        <v>13194</v>
      </c>
      <c r="G12579" s="423"/>
      <c r="H12579" s="423">
        <v>0.31150749999999999</v>
      </c>
      <c r="I12579" s="423"/>
      <c r="J12579" s="424">
        <v>1.5855999999999999</v>
      </c>
      <c r="K12579" s="424"/>
      <c r="L12579" s="424"/>
    </row>
    <row r="12580" spans="1:12" ht="24" customHeight="1">
      <c r="A12580" s="300" t="s">
        <v>12986</v>
      </c>
      <c r="B12580" s="301" t="s">
        <v>13195</v>
      </c>
      <c r="C12580" s="300" t="s">
        <v>9</v>
      </c>
      <c r="D12580" s="300" t="s">
        <v>8821</v>
      </c>
      <c r="E12580" s="302" t="s">
        <v>27</v>
      </c>
      <c r="F12580" s="423" t="s">
        <v>13196</v>
      </c>
      <c r="G12580" s="423"/>
      <c r="H12580" s="423">
        <v>0.31150749999999999</v>
      </c>
      <c r="I12580" s="423"/>
      <c r="J12580" s="424">
        <v>2.2397</v>
      </c>
      <c r="K12580" s="424"/>
      <c r="L12580" s="424"/>
    </row>
    <row r="12581" spans="1:12" ht="17.100000000000001" customHeight="1">
      <c r="A12581" s="298"/>
      <c r="B12581" s="298"/>
      <c r="C12581" s="298"/>
      <c r="D12581" s="298"/>
      <c r="E12581" s="298"/>
      <c r="F12581" s="298"/>
      <c r="G12581" s="298"/>
      <c r="H12581" s="298"/>
      <c r="I12581" s="298"/>
      <c r="J12581" s="298" t="s">
        <v>12992</v>
      </c>
      <c r="K12581" s="298"/>
      <c r="L12581" s="298" t="s">
        <v>14005</v>
      </c>
    </row>
    <row r="12582" spans="1:12">
      <c r="A12582" s="414" t="s">
        <v>12998</v>
      </c>
      <c r="B12582" s="414"/>
      <c r="C12582" s="414"/>
      <c r="D12582" s="414"/>
      <c r="E12582" s="414"/>
      <c r="F12582" s="414"/>
      <c r="G12582" s="414"/>
      <c r="H12582" s="414"/>
      <c r="I12582" s="294"/>
      <c r="J12582" s="294"/>
      <c r="K12582" s="294"/>
      <c r="L12582" s="294"/>
    </row>
    <row r="12583" spans="1:12" ht="17.100000000000001" customHeight="1">
      <c r="A12583" s="294" t="s">
        <v>12978</v>
      </c>
      <c r="B12583" s="298" t="s">
        <v>12979</v>
      </c>
      <c r="C12583" s="294" t="s">
        <v>12980</v>
      </c>
      <c r="D12583" s="294" t="s">
        <v>12981</v>
      </c>
      <c r="E12583" s="299" t="s">
        <v>12982</v>
      </c>
      <c r="F12583" s="413" t="s">
        <v>12983</v>
      </c>
      <c r="G12583" s="413"/>
      <c r="H12583" s="413" t="s">
        <v>12984</v>
      </c>
      <c r="I12583" s="413"/>
      <c r="J12583" s="413" t="s">
        <v>12985</v>
      </c>
      <c r="K12583" s="413"/>
      <c r="L12583" s="413"/>
    </row>
    <row r="12584" spans="1:12" ht="24" customHeight="1">
      <c r="A12584" s="300" t="s">
        <v>12986</v>
      </c>
      <c r="B12584" s="301" t="s">
        <v>13353</v>
      </c>
      <c r="C12584" s="300" t="s">
        <v>9</v>
      </c>
      <c r="D12584" s="300" t="s">
        <v>9576</v>
      </c>
      <c r="E12584" s="302" t="s">
        <v>51</v>
      </c>
      <c r="F12584" s="423" t="s">
        <v>12914</v>
      </c>
      <c r="G12584" s="423"/>
      <c r="H12584" s="423">
        <v>3.1E-2</v>
      </c>
      <c r="I12584" s="423"/>
      <c r="J12584" s="424">
        <v>0.05</v>
      </c>
      <c r="K12584" s="424"/>
      <c r="L12584" s="424"/>
    </row>
    <row r="12585" spans="1:12" ht="24" customHeight="1">
      <c r="A12585" s="300" t="s">
        <v>12986</v>
      </c>
      <c r="B12585" s="301" t="s">
        <v>13358</v>
      </c>
      <c r="C12585" s="300" t="s">
        <v>9</v>
      </c>
      <c r="D12585" s="300" t="s">
        <v>10886</v>
      </c>
      <c r="E12585" s="302" t="s">
        <v>51</v>
      </c>
      <c r="F12585" s="423" t="s">
        <v>13359</v>
      </c>
      <c r="G12585" s="423"/>
      <c r="H12585" s="423">
        <v>5.1999999999999998E-2</v>
      </c>
      <c r="I12585" s="423"/>
      <c r="J12585" s="424">
        <v>2.23</v>
      </c>
      <c r="K12585" s="424"/>
      <c r="L12585" s="424"/>
    </row>
    <row r="12586" spans="1:12" ht="24" customHeight="1">
      <c r="A12586" s="300" t="s">
        <v>12986</v>
      </c>
      <c r="B12586" s="301" t="s">
        <v>15507</v>
      </c>
      <c r="C12586" s="300" t="s">
        <v>9</v>
      </c>
      <c r="D12586" s="300" t="s">
        <v>6963</v>
      </c>
      <c r="E12586" s="302" t="s">
        <v>51</v>
      </c>
      <c r="F12586" s="423" t="s">
        <v>15508</v>
      </c>
      <c r="G12586" s="423"/>
      <c r="H12586" s="423">
        <v>0.19400000000000001</v>
      </c>
      <c r="I12586" s="423"/>
      <c r="J12586" s="424">
        <v>3.04</v>
      </c>
      <c r="K12586" s="424"/>
      <c r="L12586" s="424"/>
    </row>
    <row r="12587" spans="1:12" ht="24" customHeight="1">
      <c r="A12587" s="300" t="s">
        <v>12986</v>
      </c>
      <c r="B12587" s="301" t="s">
        <v>15543</v>
      </c>
      <c r="C12587" s="300" t="s">
        <v>9</v>
      </c>
      <c r="D12587" s="300" t="s">
        <v>6930</v>
      </c>
      <c r="E12587" s="302" t="s">
        <v>51</v>
      </c>
      <c r="F12587" s="423" t="s">
        <v>15544</v>
      </c>
      <c r="G12587" s="423"/>
      <c r="H12587" s="423">
        <v>1</v>
      </c>
      <c r="I12587" s="423"/>
      <c r="J12587" s="424">
        <v>152.28</v>
      </c>
      <c r="K12587" s="424"/>
      <c r="L12587" s="424"/>
    </row>
    <row r="12588" spans="1:12" ht="24" customHeight="1">
      <c r="A12588" s="300" t="s">
        <v>12986</v>
      </c>
      <c r="B12588" s="301" t="s">
        <v>13099</v>
      </c>
      <c r="C12588" s="300" t="s">
        <v>9</v>
      </c>
      <c r="D12588" s="300" t="s">
        <v>7224</v>
      </c>
      <c r="E12588" s="302" t="s">
        <v>51</v>
      </c>
      <c r="F12588" s="423" t="s">
        <v>13100</v>
      </c>
      <c r="G12588" s="423"/>
      <c r="H12588" s="423">
        <v>4.2640999999999998E-3</v>
      </c>
      <c r="I12588" s="423"/>
      <c r="J12588" s="424">
        <v>3.9199999999999999E-2</v>
      </c>
      <c r="K12588" s="424"/>
      <c r="L12588" s="424"/>
    </row>
    <row r="12589" spans="1:12" ht="24" customHeight="1">
      <c r="A12589" s="300" t="s">
        <v>12986</v>
      </c>
      <c r="B12589" s="301" t="s">
        <v>13101</v>
      </c>
      <c r="C12589" s="300" t="s">
        <v>9</v>
      </c>
      <c r="D12589" s="300" t="s">
        <v>7359</v>
      </c>
      <c r="E12589" s="302" t="s">
        <v>51</v>
      </c>
      <c r="F12589" s="423" t="s">
        <v>13102</v>
      </c>
      <c r="G12589" s="423"/>
      <c r="H12589" s="423">
        <v>1.3760000000000001E-4</v>
      </c>
      <c r="I12589" s="423"/>
      <c r="J12589" s="424">
        <v>1.77E-2</v>
      </c>
      <c r="K12589" s="424"/>
      <c r="L12589" s="424"/>
    </row>
    <row r="12590" spans="1:12" ht="24" customHeight="1">
      <c r="A12590" s="300" t="s">
        <v>12986</v>
      </c>
      <c r="B12590" s="301" t="s">
        <v>13103</v>
      </c>
      <c r="C12590" s="300" t="s">
        <v>9</v>
      </c>
      <c r="D12590" s="300" t="s">
        <v>8851</v>
      </c>
      <c r="E12590" s="302" t="s">
        <v>51</v>
      </c>
      <c r="F12590" s="423" t="s">
        <v>13104</v>
      </c>
      <c r="G12590" s="423"/>
      <c r="H12590" s="423">
        <v>1.102E-4</v>
      </c>
      <c r="I12590" s="423"/>
      <c r="J12590" s="424">
        <v>2.1299999999999999E-2</v>
      </c>
      <c r="K12590" s="424"/>
      <c r="L12590" s="424"/>
    </row>
    <row r="12591" spans="1:12" ht="24" customHeight="1">
      <c r="A12591" s="300" t="s">
        <v>12986</v>
      </c>
      <c r="B12591" s="301" t="s">
        <v>13105</v>
      </c>
      <c r="C12591" s="300" t="s">
        <v>9</v>
      </c>
      <c r="D12591" s="300" t="s">
        <v>8852</v>
      </c>
      <c r="E12591" s="302" t="s">
        <v>51</v>
      </c>
      <c r="F12591" s="423" t="s">
        <v>13106</v>
      </c>
      <c r="G12591" s="423"/>
      <c r="H12591" s="423">
        <v>2.37E-5</v>
      </c>
      <c r="I12591" s="423"/>
      <c r="J12591" s="424">
        <v>1.2999999999999999E-2</v>
      </c>
      <c r="K12591" s="424"/>
      <c r="L12591" s="424"/>
    </row>
    <row r="12592" spans="1:12" ht="24" customHeight="1">
      <c r="A12592" s="300" t="s">
        <v>12986</v>
      </c>
      <c r="B12592" s="301" t="s">
        <v>13107</v>
      </c>
      <c r="C12592" s="300" t="s">
        <v>9</v>
      </c>
      <c r="D12592" s="300" t="s">
        <v>9000</v>
      </c>
      <c r="E12592" s="302" t="s">
        <v>51</v>
      </c>
      <c r="F12592" s="423" t="s">
        <v>13108</v>
      </c>
      <c r="G12592" s="423"/>
      <c r="H12592" s="423">
        <v>4.8532000000000002E-3</v>
      </c>
      <c r="I12592" s="423"/>
      <c r="J12592" s="424">
        <v>3.2899999999999999E-2</v>
      </c>
      <c r="K12592" s="424"/>
      <c r="L12592" s="424"/>
    </row>
    <row r="12593" spans="1:12" ht="24" customHeight="1">
      <c r="A12593" s="300" t="s">
        <v>12986</v>
      </c>
      <c r="B12593" s="301" t="s">
        <v>13109</v>
      </c>
      <c r="C12593" s="300" t="s">
        <v>9</v>
      </c>
      <c r="D12593" s="300" t="s">
        <v>9574</v>
      </c>
      <c r="E12593" s="302" t="s">
        <v>51</v>
      </c>
      <c r="F12593" s="423" t="s">
        <v>13110</v>
      </c>
      <c r="G12593" s="423"/>
      <c r="H12593" s="423">
        <v>1.5391000000000001E-3</v>
      </c>
      <c r="I12593" s="423"/>
      <c r="J12593" s="424">
        <v>1.3599999999999999E-2</v>
      </c>
      <c r="K12593" s="424"/>
      <c r="L12593" s="424"/>
    </row>
    <row r="12594" spans="1:12" ht="24" customHeight="1">
      <c r="A12594" s="300" t="s">
        <v>12986</v>
      </c>
      <c r="B12594" s="301" t="s">
        <v>13111</v>
      </c>
      <c r="C12594" s="300" t="s">
        <v>9</v>
      </c>
      <c r="D12594" s="300" t="s">
        <v>10714</v>
      </c>
      <c r="E12594" s="302" t="s">
        <v>93</v>
      </c>
      <c r="F12594" s="423" t="s">
        <v>13112</v>
      </c>
      <c r="G12594" s="423"/>
      <c r="H12594" s="423">
        <v>8.0880000000000004E-4</v>
      </c>
      <c r="I12594" s="423"/>
      <c r="J12594" s="424">
        <v>1.23E-2</v>
      </c>
      <c r="K12594" s="424"/>
      <c r="L12594" s="424"/>
    </row>
    <row r="12595" spans="1:12" ht="24" customHeight="1">
      <c r="A12595" s="300" t="s">
        <v>12986</v>
      </c>
      <c r="B12595" s="301" t="s">
        <v>13113</v>
      </c>
      <c r="C12595" s="300" t="s">
        <v>9</v>
      </c>
      <c r="D12595" s="300" t="s">
        <v>10809</v>
      </c>
      <c r="E12595" s="302" t="s">
        <v>51</v>
      </c>
      <c r="F12595" s="423" t="s">
        <v>13114</v>
      </c>
      <c r="G12595" s="423"/>
      <c r="H12595" s="423">
        <v>8.0880000000000004E-4</v>
      </c>
      <c r="I12595" s="423"/>
      <c r="J12595" s="424">
        <v>9.7000000000000003E-3</v>
      </c>
      <c r="K12595" s="424"/>
      <c r="L12595" s="424"/>
    </row>
    <row r="12596" spans="1:12" ht="24" customHeight="1">
      <c r="A12596" s="300" t="s">
        <v>12986</v>
      </c>
      <c r="B12596" s="301" t="s">
        <v>13115</v>
      </c>
      <c r="C12596" s="300" t="s">
        <v>9</v>
      </c>
      <c r="D12596" s="300" t="s">
        <v>10810</v>
      </c>
      <c r="E12596" s="302" t="s">
        <v>51</v>
      </c>
      <c r="F12596" s="423" t="s">
        <v>13116</v>
      </c>
      <c r="G12596" s="423"/>
      <c r="H12596" s="423">
        <v>8.0880000000000004E-4</v>
      </c>
      <c r="I12596" s="423"/>
      <c r="J12596" s="424">
        <v>2.1499999999999998E-2</v>
      </c>
      <c r="K12596" s="424"/>
      <c r="L12596" s="424"/>
    </row>
    <row r="12597" spans="1:12" ht="24" customHeight="1">
      <c r="A12597" s="300" t="s">
        <v>12986</v>
      </c>
      <c r="B12597" s="301" t="s">
        <v>13117</v>
      </c>
      <c r="C12597" s="300" t="s">
        <v>9</v>
      </c>
      <c r="D12597" s="300" t="s">
        <v>10837</v>
      </c>
      <c r="E12597" s="302" t="s">
        <v>51</v>
      </c>
      <c r="F12597" s="423" t="s">
        <v>13118</v>
      </c>
      <c r="G12597" s="423"/>
      <c r="H12597" s="423">
        <v>2.76E-5</v>
      </c>
      <c r="I12597" s="423"/>
      <c r="J12597" s="424">
        <v>1.23E-2</v>
      </c>
      <c r="K12597" s="424"/>
      <c r="L12597" s="424"/>
    </row>
    <row r="12598" spans="1:12" ht="24" customHeight="1">
      <c r="A12598" s="300" t="s">
        <v>12986</v>
      </c>
      <c r="B12598" s="301" t="s">
        <v>13003</v>
      </c>
      <c r="C12598" s="300" t="s">
        <v>9</v>
      </c>
      <c r="D12598" s="300" t="s">
        <v>7216</v>
      </c>
      <c r="E12598" s="302" t="s">
        <v>51</v>
      </c>
      <c r="F12598" s="423" t="s">
        <v>13004</v>
      </c>
      <c r="G12598" s="423"/>
      <c r="H12598" s="423">
        <v>1.6199999999999999E-3</v>
      </c>
      <c r="I12598" s="423"/>
      <c r="J12598" s="424">
        <v>5.4100000000000002E-2</v>
      </c>
      <c r="K12598" s="424"/>
      <c r="L12598" s="424"/>
    </row>
    <row r="12599" spans="1:12" ht="24" customHeight="1">
      <c r="A12599" s="300" t="s">
        <v>12986</v>
      </c>
      <c r="B12599" s="301" t="s">
        <v>13005</v>
      </c>
      <c r="C12599" s="300" t="s">
        <v>9</v>
      </c>
      <c r="D12599" s="300" t="s">
        <v>7393</v>
      </c>
      <c r="E12599" s="302" t="s">
        <v>12988</v>
      </c>
      <c r="F12599" s="423" t="s">
        <v>13006</v>
      </c>
      <c r="G12599" s="423"/>
      <c r="H12599" s="423">
        <v>9.747E-4</v>
      </c>
      <c r="I12599" s="423"/>
      <c r="J12599" s="424">
        <v>5.2600000000000001E-2</v>
      </c>
      <c r="K12599" s="424"/>
      <c r="L12599" s="424"/>
    </row>
    <row r="12600" spans="1:12" ht="24" customHeight="1">
      <c r="A12600" s="300" t="s">
        <v>12986</v>
      </c>
      <c r="B12600" s="301" t="s">
        <v>13007</v>
      </c>
      <c r="C12600" s="300" t="s">
        <v>9</v>
      </c>
      <c r="D12600" s="300" t="s">
        <v>10619</v>
      </c>
      <c r="E12600" s="302" t="s">
        <v>51</v>
      </c>
      <c r="F12600" s="423" t="s">
        <v>13008</v>
      </c>
      <c r="G12600" s="423"/>
      <c r="H12600" s="423">
        <v>7.561E-4</v>
      </c>
      <c r="I12600" s="423"/>
      <c r="J12600" s="424">
        <v>0.14460000000000001</v>
      </c>
      <c r="K12600" s="424"/>
      <c r="L12600" s="424"/>
    </row>
    <row r="12601" spans="1:12" ht="24" customHeight="1">
      <c r="A12601" s="300" t="s">
        <v>12986</v>
      </c>
      <c r="B12601" s="301" t="s">
        <v>13009</v>
      </c>
      <c r="C12601" s="300" t="s">
        <v>9</v>
      </c>
      <c r="D12601" s="300" t="s">
        <v>10769</v>
      </c>
      <c r="E12601" s="302" t="s">
        <v>51</v>
      </c>
      <c r="F12601" s="423" t="s">
        <v>13010</v>
      </c>
      <c r="G12601" s="423"/>
      <c r="H12601" s="423">
        <v>6.7963300000000004E-2</v>
      </c>
      <c r="I12601" s="423"/>
      <c r="J12601" s="424">
        <v>8.5599999999999996E-2</v>
      </c>
      <c r="K12601" s="424"/>
      <c r="L12601" s="424"/>
    </row>
    <row r="12602" spans="1:12" ht="24" customHeight="1">
      <c r="A12602" s="300" t="s">
        <v>12986</v>
      </c>
      <c r="B12602" s="301" t="s">
        <v>13011</v>
      </c>
      <c r="C12602" s="300" t="s">
        <v>9</v>
      </c>
      <c r="D12602" s="300" t="s">
        <v>10929</v>
      </c>
      <c r="E12602" s="302" t="s">
        <v>51</v>
      </c>
      <c r="F12602" s="423" t="s">
        <v>13012</v>
      </c>
      <c r="G12602" s="423"/>
      <c r="H12602" s="423">
        <v>6.5519999999999999E-4</v>
      </c>
      <c r="I12602" s="423"/>
      <c r="J12602" s="424">
        <v>9.8599999999999993E-2</v>
      </c>
      <c r="K12602" s="424"/>
      <c r="L12602" s="424"/>
    </row>
    <row r="12603" spans="1:12" ht="17.100000000000001" customHeight="1">
      <c r="A12603" s="298"/>
      <c r="B12603" s="298"/>
      <c r="C12603" s="298"/>
      <c r="D12603" s="298"/>
      <c r="E12603" s="298"/>
      <c r="F12603" s="298"/>
      <c r="G12603" s="298"/>
      <c r="H12603" s="298"/>
      <c r="I12603" s="298"/>
      <c r="J12603" s="298" t="s">
        <v>12992</v>
      </c>
      <c r="K12603" s="298"/>
      <c r="L12603" s="298" t="s">
        <v>15545</v>
      </c>
    </row>
    <row r="12604" spans="1:12">
      <c r="A12604" s="414" t="s">
        <v>13056</v>
      </c>
      <c r="B12604" s="414"/>
      <c r="C12604" s="414"/>
      <c r="D12604" s="414"/>
      <c r="E12604" s="414"/>
      <c r="F12604" s="414"/>
      <c r="G12604" s="414"/>
      <c r="H12604" s="414"/>
      <c r="I12604" s="294"/>
      <c r="J12604" s="294"/>
      <c r="K12604" s="294"/>
      <c r="L12604" s="294"/>
    </row>
    <row r="12605" spans="1:12" ht="17.100000000000001" customHeight="1">
      <c r="A12605" s="294" t="s">
        <v>12978</v>
      </c>
      <c r="B12605" s="298" t="s">
        <v>12979</v>
      </c>
      <c r="C12605" s="294" t="s">
        <v>12980</v>
      </c>
      <c r="D12605" s="294" t="s">
        <v>12981</v>
      </c>
      <c r="E12605" s="299" t="s">
        <v>12982</v>
      </c>
      <c r="F12605" s="413" t="s">
        <v>12983</v>
      </c>
      <c r="G12605" s="413"/>
      <c r="H12605" s="413" t="s">
        <v>12984</v>
      </c>
      <c r="I12605" s="413"/>
      <c r="J12605" s="413" t="s">
        <v>12985</v>
      </c>
      <c r="K12605" s="413"/>
      <c r="L12605" s="413"/>
    </row>
    <row r="12606" spans="1:12" ht="24" customHeight="1">
      <c r="A12606" s="300" t="s">
        <v>12986</v>
      </c>
      <c r="B12606" s="301" t="s">
        <v>13057</v>
      </c>
      <c r="C12606" s="300" t="s">
        <v>9</v>
      </c>
      <c r="D12606" s="300" t="s">
        <v>12549</v>
      </c>
      <c r="E12606" s="302" t="s">
        <v>27</v>
      </c>
      <c r="F12606" s="423" t="s">
        <v>12948</v>
      </c>
      <c r="G12606" s="423"/>
      <c r="H12606" s="423">
        <v>0.60805929999999997</v>
      </c>
      <c r="I12606" s="423"/>
      <c r="J12606" s="424">
        <v>0.3952</v>
      </c>
      <c r="K12606" s="424"/>
      <c r="L12606" s="424"/>
    </row>
    <row r="12607" spans="1:12" ht="17.100000000000001" customHeight="1">
      <c r="A12607" s="298"/>
      <c r="B12607" s="298"/>
      <c r="C12607" s="298"/>
      <c r="D12607" s="298"/>
      <c r="E12607" s="298"/>
      <c r="F12607" s="298"/>
      <c r="G12607" s="298"/>
      <c r="H12607" s="298"/>
      <c r="I12607" s="298"/>
      <c r="J12607" s="298" t="s">
        <v>12992</v>
      </c>
      <c r="K12607" s="298"/>
      <c r="L12607" s="298" t="s">
        <v>14025</v>
      </c>
    </row>
    <row r="12608" spans="1:12">
      <c r="A12608" s="414" t="s">
        <v>13058</v>
      </c>
      <c r="B12608" s="414"/>
      <c r="C12608" s="414"/>
      <c r="D12608" s="414"/>
      <c r="E12608" s="414"/>
      <c r="F12608" s="414"/>
      <c r="G12608" s="414"/>
      <c r="H12608" s="414"/>
      <c r="I12608" s="294"/>
      <c r="J12608" s="294"/>
      <c r="K12608" s="294"/>
      <c r="L12608" s="294"/>
    </row>
    <row r="12609" spans="1:12" ht="17.100000000000001" customHeight="1">
      <c r="A12609" s="294" t="s">
        <v>12978</v>
      </c>
      <c r="B12609" s="298" t="s">
        <v>12979</v>
      </c>
      <c r="C12609" s="294" t="s">
        <v>12980</v>
      </c>
      <c r="D12609" s="294" t="s">
        <v>12981</v>
      </c>
      <c r="E12609" s="299" t="s">
        <v>12982</v>
      </c>
      <c r="F12609" s="413" t="s">
        <v>12983</v>
      </c>
      <c r="G12609" s="413"/>
      <c r="H12609" s="413" t="s">
        <v>12984</v>
      </c>
      <c r="I12609" s="413"/>
      <c r="J12609" s="413" t="s">
        <v>12985</v>
      </c>
      <c r="K12609" s="413"/>
      <c r="L12609" s="413"/>
    </row>
    <row r="12610" spans="1:12" ht="24" customHeight="1">
      <c r="A12610" s="300" t="s">
        <v>12986</v>
      </c>
      <c r="B12610" s="301" t="s">
        <v>13059</v>
      </c>
      <c r="C12610" s="300" t="s">
        <v>9</v>
      </c>
      <c r="D12610" s="300" t="s">
        <v>12535</v>
      </c>
      <c r="E12610" s="302" t="s">
        <v>27</v>
      </c>
      <c r="F12610" s="423" t="s">
        <v>12936</v>
      </c>
      <c r="G12610" s="423"/>
      <c r="H12610" s="423">
        <v>0.60805929999999997</v>
      </c>
      <c r="I12610" s="423"/>
      <c r="J12610" s="424">
        <v>3.04E-2</v>
      </c>
      <c r="K12610" s="424"/>
      <c r="L12610" s="424"/>
    </row>
    <row r="12611" spans="1:12" ht="17.100000000000001" customHeight="1">
      <c r="A12611" s="298"/>
      <c r="B12611" s="298"/>
      <c r="C12611" s="298"/>
      <c r="D12611" s="298"/>
      <c r="E12611" s="298"/>
      <c r="F12611" s="298"/>
      <c r="G12611" s="298"/>
      <c r="H12611" s="298"/>
      <c r="I12611" s="298"/>
      <c r="J12611" s="298" t="s">
        <v>12992</v>
      </c>
      <c r="K12611" s="298"/>
      <c r="L12611" s="298" t="s">
        <v>12929</v>
      </c>
    </row>
    <row r="12612" spans="1:12">
      <c r="A12612" s="414" t="s">
        <v>13060</v>
      </c>
      <c r="B12612" s="414"/>
      <c r="C12612" s="414"/>
      <c r="D12612" s="414"/>
      <c r="E12612" s="414"/>
      <c r="F12612" s="414"/>
      <c r="G12612" s="414"/>
      <c r="H12612" s="414"/>
      <c r="I12612" s="294"/>
      <c r="J12612" s="294"/>
      <c r="K12612" s="294"/>
      <c r="L12612" s="294"/>
    </row>
    <row r="12613" spans="1:12" ht="17.100000000000001" customHeight="1">
      <c r="A12613" s="294" t="s">
        <v>12978</v>
      </c>
      <c r="B12613" s="298" t="s">
        <v>12979</v>
      </c>
      <c r="C12613" s="294" t="s">
        <v>12980</v>
      </c>
      <c r="D12613" s="294" t="s">
        <v>12981</v>
      </c>
      <c r="E12613" s="299" t="s">
        <v>12982</v>
      </c>
      <c r="F12613" s="413" t="s">
        <v>12983</v>
      </c>
      <c r="G12613" s="413"/>
      <c r="H12613" s="413" t="s">
        <v>12984</v>
      </c>
      <c r="I12613" s="413"/>
      <c r="J12613" s="413" t="s">
        <v>12985</v>
      </c>
      <c r="K12613" s="413"/>
      <c r="L12613" s="413"/>
    </row>
    <row r="12614" spans="1:12" ht="24" customHeight="1">
      <c r="A12614" s="300" t="s">
        <v>12986</v>
      </c>
      <c r="B12614" s="301" t="s">
        <v>13061</v>
      </c>
      <c r="C12614" s="300" t="s">
        <v>9</v>
      </c>
      <c r="D12614" s="300" t="s">
        <v>12522</v>
      </c>
      <c r="E12614" s="302" t="s">
        <v>27</v>
      </c>
      <c r="F12614" s="423" t="s">
        <v>12964</v>
      </c>
      <c r="G12614" s="423"/>
      <c r="H12614" s="423">
        <v>0.60805929999999997</v>
      </c>
      <c r="I12614" s="423"/>
      <c r="J12614" s="424">
        <v>1.5384</v>
      </c>
      <c r="K12614" s="424"/>
      <c r="L12614" s="424"/>
    </row>
    <row r="12615" spans="1:12" ht="24" customHeight="1">
      <c r="A12615" s="300" t="s">
        <v>12986</v>
      </c>
      <c r="B12615" s="301" t="s">
        <v>13062</v>
      </c>
      <c r="C12615" s="300" t="s">
        <v>9</v>
      </c>
      <c r="D12615" s="300" t="s">
        <v>12527</v>
      </c>
      <c r="E12615" s="302" t="s">
        <v>27</v>
      </c>
      <c r="F12615" s="423" t="s">
        <v>13063</v>
      </c>
      <c r="G12615" s="423"/>
      <c r="H12615" s="423">
        <v>0.60805929999999997</v>
      </c>
      <c r="I12615" s="423"/>
      <c r="J12615" s="424">
        <v>0.20669999999999999</v>
      </c>
      <c r="K12615" s="424"/>
      <c r="L12615" s="424"/>
    </row>
    <row r="12616" spans="1:12" ht="17.100000000000001" customHeight="1">
      <c r="A12616" s="298"/>
      <c r="B12616" s="298"/>
      <c r="C12616" s="298"/>
      <c r="D12616" s="298"/>
      <c r="E12616" s="298"/>
      <c r="F12616" s="298"/>
      <c r="G12616" s="298"/>
      <c r="H12616" s="298"/>
      <c r="I12616" s="298"/>
      <c r="J12616" s="298" t="s">
        <v>12992</v>
      </c>
      <c r="K12616" s="298"/>
      <c r="L12616" s="298" t="s">
        <v>13241</v>
      </c>
    </row>
    <row r="12617" spans="1:12" ht="17.100000000000001" customHeight="1">
      <c r="A12617" s="294" t="s">
        <v>13014</v>
      </c>
      <c r="B12617" s="294"/>
      <c r="C12617" s="294"/>
      <c r="D12617" s="294"/>
      <c r="E12617" s="294"/>
      <c r="F12617" s="294"/>
      <c r="G12617" s="294"/>
      <c r="H12617" s="294"/>
      <c r="I12617" s="294"/>
      <c r="J12617" s="294"/>
      <c r="K12617" s="294"/>
      <c r="L12617" s="294"/>
    </row>
    <row r="12618" spans="1:12" ht="17.100000000000001" customHeight="1">
      <c r="A12618" s="298"/>
      <c r="B12618" s="298"/>
      <c r="C12618" s="298"/>
      <c r="D12618" s="298"/>
      <c r="E12618" s="298"/>
      <c r="F12618" s="298"/>
      <c r="G12618" s="298"/>
      <c r="H12618" s="298"/>
      <c r="I12618" s="298"/>
      <c r="J12618" s="298" t="s">
        <v>13015</v>
      </c>
      <c r="K12618" s="298"/>
      <c r="L12618" s="298" t="s">
        <v>15546</v>
      </c>
    </row>
    <row r="12619" spans="1:12" ht="17.100000000000001" customHeight="1">
      <c r="A12619" s="298"/>
      <c r="B12619" s="298"/>
      <c r="C12619" s="298"/>
      <c r="D12619" s="298"/>
      <c r="E12619" s="298"/>
      <c r="F12619" s="298"/>
      <c r="G12619" s="298"/>
      <c r="H12619" s="298"/>
      <c r="I12619" s="298"/>
      <c r="J12619" s="298" t="s">
        <v>13017</v>
      </c>
      <c r="K12619" s="298" t="s">
        <v>13018</v>
      </c>
      <c r="L12619" s="298" t="s">
        <v>15537</v>
      </c>
    </row>
    <row r="12620" spans="1:12" ht="17.100000000000001" customHeight="1">
      <c r="A12620" s="298"/>
      <c r="B12620" s="298"/>
      <c r="C12620" s="298"/>
      <c r="D12620" s="298"/>
      <c r="E12620" s="298"/>
      <c r="F12620" s="298"/>
      <c r="G12620" s="298"/>
      <c r="H12620" s="298"/>
      <c r="I12620" s="298"/>
      <c r="J12620" s="298" t="s">
        <v>13020</v>
      </c>
      <c r="K12620" s="298"/>
      <c r="L12620" s="298" t="s">
        <v>15547</v>
      </c>
    </row>
    <row r="12621" spans="1:12" ht="17.100000000000001" customHeight="1">
      <c r="A12621" s="298"/>
      <c r="B12621" s="298"/>
      <c r="C12621" s="298"/>
      <c r="D12621" s="298"/>
      <c r="E12621" s="298"/>
      <c r="F12621" s="298"/>
      <c r="G12621" s="298"/>
      <c r="H12621" s="298"/>
      <c r="I12621" s="298"/>
      <c r="J12621" s="298" t="s">
        <v>13022</v>
      </c>
      <c r="K12621" s="298" t="s">
        <v>12974</v>
      </c>
      <c r="L12621" s="298" t="s">
        <v>15548</v>
      </c>
    </row>
    <row r="12622" spans="1:12" ht="17.100000000000001" customHeight="1">
      <c r="A12622" s="298"/>
      <c r="B12622" s="298"/>
      <c r="C12622" s="298"/>
      <c r="D12622" s="298"/>
      <c r="E12622" s="298"/>
      <c r="F12622" s="298"/>
      <c r="G12622" s="298"/>
      <c r="H12622" s="298"/>
      <c r="I12622" s="298"/>
      <c r="J12622" s="298" t="s">
        <v>13024</v>
      </c>
      <c r="K12622" s="298"/>
      <c r="L12622" s="298" t="s">
        <v>15549</v>
      </c>
    </row>
    <row r="12623" spans="1:12" ht="30" customHeight="1">
      <c r="A12623" s="299"/>
      <c r="B12623" s="299"/>
      <c r="C12623" s="299"/>
      <c r="D12623" s="299"/>
      <c r="E12623" s="299"/>
      <c r="F12623" s="299"/>
      <c r="G12623" s="299"/>
      <c r="H12623" s="299"/>
      <c r="I12623" s="299"/>
      <c r="J12623" s="299"/>
      <c r="K12623" s="299"/>
      <c r="L12623" s="299"/>
    </row>
    <row r="12624" spans="1:12" ht="48" customHeight="1">
      <c r="A12624" s="295" t="s">
        <v>15550</v>
      </c>
      <c r="B12624" s="296" t="s">
        <v>15551</v>
      </c>
      <c r="C12624" s="295" t="s">
        <v>9</v>
      </c>
      <c r="D12624" s="295" t="s">
        <v>2351</v>
      </c>
      <c r="E12624" s="297" t="s">
        <v>51</v>
      </c>
      <c r="F12624" s="296"/>
      <c r="G12624" s="296"/>
      <c r="H12624" s="296"/>
      <c r="I12624" s="296"/>
      <c r="J12624" s="296"/>
      <c r="K12624" s="296"/>
      <c r="L12624" s="296"/>
    </row>
    <row r="12625" spans="1:12">
      <c r="A12625" s="414" t="s">
        <v>12977</v>
      </c>
      <c r="B12625" s="414"/>
      <c r="C12625" s="414"/>
      <c r="D12625" s="414"/>
      <c r="E12625" s="414"/>
      <c r="F12625" s="414"/>
      <c r="G12625" s="414"/>
      <c r="H12625" s="414"/>
      <c r="I12625" s="294"/>
      <c r="J12625" s="294"/>
      <c r="K12625" s="294"/>
      <c r="L12625" s="294"/>
    </row>
    <row r="12626" spans="1:12" ht="17.100000000000001" customHeight="1">
      <c r="A12626" s="294" t="s">
        <v>12978</v>
      </c>
      <c r="B12626" s="298" t="s">
        <v>12979</v>
      </c>
      <c r="C12626" s="294" t="s">
        <v>12980</v>
      </c>
      <c r="D12626" s="294" t="s">
        <v>12981</v>
      </c>
      <c r="E12626" s="299" t="s">
        <v>12982</v>
      </c>
      <c r="F12626" s="413" t="s">
        <v>12983</v>
      </c>
      <c r="G12626" s="413"/>
      <c r="H12626" s="413" t="s">
        <v>12984</v>
      </c>
      <c r="I12626" s="413"/>
      <c r="J12626" s="413" t="s">
        <v>12985</v>
      </c>
      <c r="K12626" s="413"/>
      <c r="L12626" s="413"/>
    </row>
    <row r="12627" spans="1:12" ht="24" customHeight="1">
      <c r="A12627" s="300" t="s">
        <v>12986</v>
      </c>
      <c r="B12627" s="301" t="s">
        <v>13085</v>
      </c>
      <c r="C12627" s="300" t="s">
        <v>9</v>
      </c>
      <c r="D12627" s="300" t="s">
        <v>7909</v>
      </c>
      <c r="E12627" s="302" t="s">
        <v>51</v>
      </c>
      <c r="F12627" s="423" t="s">
        <v>13086</v>
      </c>
      <c r="G12627" s="423"/>
      <c r="H12627" s="423">
        <v>1.166E-4</v>
      </c>
      <c r="I12627" s="423"/>
      <c r="J12627" s="424">
        <v>1.21E-2</v>
      </c>
      <c r="K12627" s="424"/>
      <c r="L12627" s="424"/>
    </row>
    <row r="12628" spans="1:12" ht="24" customHeight="1">
      <c r="A12628" s="300" t="s">
        <v>12986</v>
      </c>
      <c r="B12628" s="301" t="s">
        <v>13087</v>
      </c>
      <c r="C12628" s="300" t="s">
        <v>9</v>
      </c>
      <c r="D12628" s="300" t="s">
        <v>8873</v>
      </c>
      <c r="E12628" s="302" t="s">
        <v>51</v>
      </c>
      <c r="F12628" s="423" t="s">
        <v>13088</v>
      </c>
      <c r="G12628" s="423"/>
      <c r="H12628" s="423">
        <v>1.1199999999999999E-5</v>
      </c>
      <c r="I12628" s="423"/>
      <c r="J12628" s="424">
        <v>9.7000000000000003E-3</v>
      </c>
      <c r="K12628" s="424"/>
      <c r="L12628" s="424"/>
    </row>
    <row r="12629" spans="1:12" ht="48" customHeight="1">
      <c r="A12629" s="300" t="s">
        <v>12986</v>
      </c>
      <c r="B12629" s="301" t="s">
        <v>13089</v>
      </c>
      <c r="C12629" s="300" t="s">
        <v>9</v>
      </c>
      <c r="D12629" s="300" t="s">
        <v>9227</v>
      </c>
      <c r="E12629" s="302" t="s">
        <v>51</v>
      </c>
      <c r="F12629" s="423" t="s">
        <v>13090</v>
      </c>
      <c r="G12629" s="423"/>
      <c r="H12629" s="423">
        <v>7.7999999999999999E-6</v>
      </c>
      <c r="I12629" s="423"/>
      <c r="J12629" s="424">
        <v>1.04E-2</v>
      </c>
      <c r="K12629" s="424"/>
      <c r="L12629" s="424"/>
    </row>
    <row r="12630" spans="1:12" ht="24" customHeight="1">
      <c r="A12630" s="300" t="s">
        <v>12986</v>
      </c>
      <c r="B12630" s="301" t="s">
        <v>13091</v>
      </c>
      <c r="C12630" s="300" t="s">
        <v>9</v>
      </c>
      <c r="D12630" s="300" t="s">
        <v>9580</v>
      </c>
      <c r="E12630" s="302" t="s">
        <v>51</v>
      </c>
      <c r="F12630" s="423" t="s">
        <v>13092</v>
      </c>
      <c r="G12630" s="423"/>
      <c r="H12630" s="423">
        <v>7.7000000000000008E-6</v>
      </c>
      <c r="I12630" s="423"/>
      <c r="J12630" s="424">
        <v>6.8999999999999999E-3</v>
      </c>
      <c r="K12630" s="424"/>
      <c r="L12630" s="424"/>
    </row>
    <row r="12631" spans="1:12" ht="24" customHeight="1">
      <c r="A12631" s="300" t="s">
        <v>12986</v>
      </c>
      <c r="B12631" s="301" t="s">
        <v>12987</v>
      </c>
      <c r="C12631" s="300" t="s">
        <v>9</v>
      </c>
      <c r="D12631" s="300" t="s">
        <v>9831</v>
      </c>
      <c r="E12631" s="302" t="s">
        <v>12988</v>
      </c>
      <c r="F12631" s="423" t="s">
        <v>12989</v>
      </c>
      <c r="G12631" s="423"/>
      <c r="H12631" s="423">
        <v>2.6957999999999999E-3</v>
      </c>
      <c r="I12631" s="423"/>
      <c r="J12631" s="424">
        <v>2.7300000000000001E-2</v>
      </c>
      <c r="K12631" s="424"/>
      <c r="L12631" s="424"/>
    </row>
    <row r="12632" spans="1:12" ht="36" customHeight="1">
      <c r="A12632" s="300" t="s">
        <v>12986</v>
      </c>
      <c r="B12632" s="301" t="s">
        <v>12990</v>
      </c>
      <c r="C12632" s="300" t="s">
        <v>9</v>
      </c>
      <c r="D12632" s="300" t="s">
        <v>11426</v>
      </c>
      <c r="E12632" s="302" t="s">
        <v>51</v>
      </c>
      <c r="F12632" s="423" t="s">
        <v>12991</v>
      </c>
      <c r="G12632" s="423"/>
      <c r="H12632" s="423">
        <v>1.4129999999999999E-4</v>
      </c>
      <c r="I12632" s="423"/>
      <c r="J12632" s="424">
        <v>1.8700000000000001E-2</v>
      </c>
      <c r="K12632" s="424"/>
      <c r="L12632" s="424"/>
    </row>
    <row r="12633" spans="1:12" ht="17.100000000000001" customHeight="1">
      <c r="A12633" s="298"/>
      <c r="B12633" s="298"/>
      <c r="C12633" s="298"/>
      <c r="D12633" s="298"/>
      <c r="E12633" s="298"/>
      <c r="F12633" s="298"/>
      <c r="G12633" s="298"/>
      <c r="H12633" s="298"/>
      <c r="I12633" s="298"/>
      <c r="J12633" s="298" t="s">
        <v>12992</v>
      </c>
      <c r="K12633" s="298"/>
      <c r="L12633" s="298" t="s">
        <v>12933</v>
      </c>
    </row>
    <row r="12634" spans="1:12">
      <c r="A12634" s="414" t="s">
        <v>12994</v>
      </c>
      <c r="B12634" s="414"/>
      <c r="C12634" s="414"/>
      <c r="D12634" s="414"/>
      <c r="E12634" s="414"/>
      <c r="F12634" s="414"/>
      <c r="G12634" s="414"/>
      <c r="H12634" s="414"/>
      <c r="I12634" s="294"/>
      <c r="J12634" s="294"/>
      <c r="K12634" s="294"/>
      <c r="L12634" s="294"/>
    </row>
    <row r="12635" spans="1:12" ht="17.100000000000001" customHeight="1">
      <c r="A12635" s="294" t="s">
        <v>12978</v>
      </c>
      <c r="B12635" s="298" t="s">
        <v>12979</v>
      </c>
      <c r="C12635" s="294" t="s">
        <v>12980</v>
      </c>
      <c r="D12635" s="294" t="s">
        <v>12981</v>
      </c>
      <c r="E12635" s="299" t="s">
        <v>12982</v>
      </c>
      <c r="F12635" s="413" t="s">
        <v>12983</v>
      </c>
      <c r="G12635" s="413"/>
      <c r="H12635" s="413" t="s">
        <v>12984</v>
      </c>
      <c r="I12635" s="413"/>
      <c r="J12635" s="413" t="s">
        <v>12985</v>
      </c>
      <c r="K12635" s="413"/>
      <c r="L12635" s="413"/>
    </row>
    <row r="12636" spans="1:12" ht="24" customHeight="1">
      <c r="A12636" s="300" t="s">
        <v>12986</v>
      </c>
      <c r="B12636" s="301" t="s">
        <v>13193</v>
      </c>
      <c r="C12636" s="300" t="s">
        <v>9</v>
      </c>
      <c r="D12636" s="300" t="s">
        <v>7200</v>
      </c>
      <c r="E12636" s="302" t="s">
        <v>27</v>
      </c>
      <c r="F12636" s="423" t="s">
        <v>13194</v>
      </c>
      <c r="G12636" s="423"/>
      <c r="H12636" s="423">
        <v>0.1009232</v>
      </c>
      <c r="I12636" s="423"/>
      <c r="J12636" s="424">
        <v>0.51370000000000005</v>
      </c>
      <c r="K12636" s="424"/>
      <c r="L12636" s="424"/>
    </row>
    <row r="12637" spans="1:12" ht="24" customHeight="1">
      <c r="A12637" s="300" t="s">
        <v>12986</v>
      </c>
      <c r="B12637" s="301" t="s">
        <v>13195</v>
      </c>
      <c r="C12637" s="300" t="s">
        <v>9</v>
      </c>
      <c r="D12637" s="300" t="s">
        <v>8821</v>
      </c>
      <c r="E12637" s="302" t="s">
        <v>27</v>
      </c>
      <c r="F12637" s="423" t="s">
        <v>13196</v>
      </c>
      <c r="G12637" s="423"/>
      <c r="H12637" s="423">
        <v>0.1009232</v>
      </c>
      <c r="I12637" s="423"/>
      <c r="J12637" s="424">
        <v>0.72560000000000002</v>
      </c>
      <c r="K12637" s="424"/>
      <c r="L12637" s="424"/>
    </row>
    <row r="12638" spans="1:12" ht="17.100000000000001" customHeight="1">
      <c r="A12638" s="298"/>
      <c r="B12638" s="298"/>
      <c r="C12638" s="298"/>
      <c r="D12638" s="298"/>
      <c r="E12638" s="298"/>
      <c r="F12638" s="298"/>
      <c r="G12638" s="298"/>
      <c r="H12638" s="298"/>
      <c r="I12638" s="298"/>
      <c r="J12638" s="298" t="s">
        <v>12992</v>
      </c>
      <c r="K12638" s="298"/>
      <c r="L12638" s="298" t="s">
        <v>13865</v>
      </c>
    </row>
    <row r="12639" spans="1:12">
      <c r="A12639" s="414" t="s">
        <v>12998</v>
      </c>
      <c r="B12639" s="414"/>
      <c r="C12639" s="414"/>
      <c r="D12639" s="414"/>
      <c r="E12639" s="414"/>
      <c r="F12639" s="414"/>
      <c r="G12639" s="414"/>
      <c r="H12639" s="414"/>
      <c r="I12639" s="294"/>
      <c r="J12639" s="294"/>
      <c r="K12639" s="294"/>
      <c r="L12639" s="294"/>
    </row>
    <row r="12640" spans="1:12" ht="17.100000000000001" customHeight="1">
      <c r="A12640" s="294" t="s">
        <v>12978</v>
      </c>
      <c r="B12640" s="298" t="s">
        <v>12979</v>
      </c>
      <c r="C12640" s="294" t="s">
        <v>12980</v>
      </c>
      <c r="D12640" s="294" t="s">
        <v>12981</v>
      </c>
      <c r="E12640" s="299" t="s">
        <v>12982</v>
      </c>
      <c r="F12640" s="413" t="s">
        <v>12983</v>
      </c>
      <c r="G12640" s="413"/>
      <c r="H12640" s="413" t="s">
        <v>12984</v>
      </c>
      <c r="I12640" s="413"/>
      <c r="J12640" s="413" t="s">
        <v>12985</v>
      </c>
      <c r="K12640" s="413"/>
      <c r="L12640" s="413"/>
    </row>
    <row r="12641" spans="1:12" ht="24" customHeight="1">
      <c r="A12641" s="300" t="s">
        <v>12986</v>
      </c>
      <c r="B12641" s="301" t="s">
        <v>13353</v>
      </c>
      <c r="C12641" s="300" t="s">
        <v>9</v>
      </c>
      <c r="D12641" s="300" t="s">
        <v>9576</v>
      </c>
      <c r="E12641" s="302" t="s">
        <v>51</v>
      </c>
      <c r="F12641" s="423" t="s">
        <v>12914</v>
      </c>
      <c r="G12641" s="423"/>
      <c r="H12641" s="423">
        <v>0.05</v>
      </c>
      <c r="I12641" s="423"/>
      <c r="J12641" s="424">
        <v>0.08</v>
      </c>
      <c r="K12641" s="424"/>
      <c r="L12641" s="424"/>
    </row>
    <row r="12642" spans="1:12" ht="24" customHeight="1">
      <c r="A12642" s="300" t="s">
        <v>12986</v>
      </c>
      <c r="B12642" s="301" t="s">
        <v>13356</v>
      </c>
      <c r="C12642" s="300" t="s">
        <v>9</v>
      </c>
      <c r="D12642" s="300" t="s">
        <v>6964</v>
      </c>
      <c r="E12642" s="302" t="s">
        <v>51</v>
      </c>
      <c r="F12642" s="423" t="s">
        <v>13357</v>
      </c>
      <c r="G12642" s="423"/>
      <c r="H12642" s="423">
        <v>7.0000000000000001E-3</v>
      </c>
      <c r="I12642" s="423"/>
      <c r="J12642" s="424">
        <v>0.34</v>
      </c>
      <c r="K12642" s="424"/>
      <c r="L12642" s="424"/>
    </row>
    <row r="12643" spans="1:12" ht="24" customHeight="1">
      <c r="A12643" s="300" t="s">
        <v>12986</v>
      </c>
      <c r="B12643" s="301" t="s">
        <v>13358</v>
      </c>
      <c r="C12643" s="300" t="s">
        <v>9</v>
      </c>
      <c r="D12643" s="300" t="s">
        <v>10886</v>
      </c>
      <c r="E12643" s="302" t="s">
        <v>51</v>
      </c>
      <c r="F12643" s="423" t="s">
        <v>13359</v>
      </c>
      <c r="G12643" s="423"/>
      <c r="H12643" s="423">
        <v>8.0000000000000002E-3</v>
      </c>
      <c r="I12643" s="423"/>
      <c r="J12643" s="424">
        <v>0.34</v>
      </c>
      <c r="K12643" s="424"/>
      <c r="L12643" s="424"/>
    </row>
    <row r="12644" spans="1:12" ht="24" customHeight="1">
      <c r="A12644" s="300" t="s">
        <v>12986</v>
      </c>
      <c r="B12644" s="301" t="s">
        <v>13499</v>
      </c>
      <c r="C12644" s="300" t="s">
        <v>9</v>
      </c>
      <c r="D12644" s="300" t="s">
        <v>6908</v>
      </c>
      <c r="E12644" s="302" t="s">
        <v>51</v>
      </c>
      <c r="F12644" s="423" t="s">
        <v>12937</v>
      </c>
      <c r="G12644" s="423"/>
      <c r="H12644" s="423">
        <v>1</v>
      </c>
      <c r="I12644" s="423"/>
      <c r="J12644" s="424">
        <v>0.55000000000000004</v>
      </c>
      <c r="K12644" s="424"/>
      <c r="L12644" s="424"/>
    </row>
    <row r="12645" spans="1:12" ht="24" customHeight="1">
      <c r="A12645" s="300" t="s">
        <v>12986</v>
      </c>
      <c r="B12645" s="301" t="s">
        <v>13099</v>
      </c>
      <c r="C12645" s="300" t="s">
        <v>9</v>
      </c>
      <c r="D12645" s="300" t="s">
        <v>7224</v>
      </c>
      <c r="E12645" s="302" t="s">
        <v>51</v>
      </c>
      <c r="F12645" s="423" t="s">
        <v>13100</v>
      </c>
      <c r="G12645" s="423"/>
      <c r="H12645" s="423">
        <v>1.3760999999999999E-3</v>
      </c>
      <c r="I12645" s="423"/>
      <c r="J12645" s="424">
        <v>1.26E-2</v>
      </c>
      <c r="K12645" s="424"/>
      <c r="L12645" s="424"/>
    </row>
    <row r="12646" spans="1:12" ht="24" customHeight="1">
      <c r="A12646" s="300" t="s">
        <v>12986</v>
      </c>
      <c r="B12646" s="301" t="s">
        <v>13101</v>
      </c>
      <c r="C12646" s="300" t="s">
        <v>9</v>
      </c>
      <c r="D12646" s="300" t="s">
        <v>7359</v>
      </c>
      <c r="E12646" s="302" t="s">
        <v>51</v>
      </c>
      <c r="F12646" s="423" t="s">
        <v>13102</v>
      </c>
      <c r="G12646" s="423"/>
      <c r="H12646" s="423">
        <v>4.4299999999999999E-5</v>
      </c>
      <c r="I12646" s="423"/>
      <c r="J12646" s="424">
        <v>5.7000000000000002E-3</v>
      </c>
      <c r="K12646" s="424"/>
      <c r="L12646" s="424"/>
    </row>
    <row r="12647" spans="1:12" ht="24" customHeight="1">
      <c r="A12647" s="300" t="s">
        <v>12986</v>
      </c>
      <c r="B12647" s="301" t="s">
        <v>13103</v>
      </c>
      <c r="C12647" s="300" t="s">
        <v>9</v>
      </c>
      <c r="D12647" s="300" t="s">
        <v>8851</v>
      </c>
      <c r="E12647" s="302" t="s">
        <v>51</v>
      </c>
      <c r="F12647" s="423" t="s">
        <v>13104</v>
      </c>
      <c r="G12647" s="423"/>
      <c r="H12647" s="423">
        <v>3.5500000000000002E-5</v>
      </c>
      <c r="I12647" s="423"/>
      <c r="J12647" s="424">
        <v>6.8999999999999999E-3</v>
      </c>
      <c r="K12647" s="424"/>
      <c r="L12647" s="424"/>
    </row>
    <row r="12648" spans="1:12" ht="24" customHeight="1">
      <c r="A12648" s="300" t="s">
        <v>12986</v>
      </c>
      <c r="B12648" s="301" t="s">
        <v>13105</v>
      </c>
      <c r="C12648" s="300" t="s">
        <v>9</v>
      </c>
      <c r="D12648" s="300" t="s">
        <v>8852</v>
      </c>
      <c r="E12648" s="302" t="s">
        <v>51</v>
      </c>
      <c r="F12648" s="423" t="s">
        <v>13106</v>
      </c>
      <c r="G12648" s="423"/>
      <c r="H12648" s="423">
        <v>7.7000000000000008E-6</v>
      </c>
      <c r="I12648" s="423"/>
      <c r="J12648" s="424">
        <v>4.1999999999999997E-3</v>
      </c>
      <c r="K12648" s="424"/>
      <c r="L12648" s="424"/>
    </row>
    <row r="12649" spans="1:12" ht="24" customHeight="1">
      <c r="A12649" s="300" t="s">
        <v>12986</v>
      </c>
      <c r="B12649" s="301" t="s">
        <v>13107</v>
      </c>
      <c r="C12649" s="300" t="s">
        <v>9</v>
      </c>
      <c r="D12649" s="300" t="s">
        <v>9000</v>
      </c>
      <c r="E12649" s="302" t="s">
        <v>51</v>
      </c>
      <c r="F12649" s="423" t="s">
        <v>13108</v>
      </c>
      <c r="G12649" s="423"/>
      <c r="H12649" s="423">
        <v>1.5662E-3</v>
      </c>
      <c r="I12649" s="423"/>
      <c r="J12649" s="424">
        <v>1.06E-2</v>
      </c>
      <c r="K12649" s="424"/>
      <c r="L12649" s="424"/>
    </row>
    <row r="12650" spans="1:12" ht="24" customHeight="1">
      <c r="A12650" s="300" t="s">
        <v>12986</v>
      </c>
      <c r="B12650" s="301" t="s">
        <v>13109</v>
      </c>
      <c r="C12650" s="300" t="s">
        <v>9</v>
      </c>
      <c r="D12650" s="300" t="s">
        <v>9574</v>
      </c>
      <c r="E12650" s="302" t="s">
        <v>51</v>
      </c>
      <c r="F12650" s="423" t="s">
        <v>13110</v>
      </c>
      <c r="G12650" s="423"/>
      <c r="H12650" s="423">
        <v>4.9660000000000004E-4</v>
      </c>
      <c r="I12650" s="423"/>
      <c r="J12650" s="424">
        <v>4.4000000000000003E-3</v>
      </c>
      <c r="K12650" s="424"/>
      <c r="L12650" s="424"/>
    </row>
    <row r="12651" spans="1:12" ht="24" customHeight="1">
      <c r="A12651" s="300" t="s">
        <v>12986</v>
      </c>
      <c r="B12651" s="301" t="s">
        <v>13111</v>
      </c>
      <c r="C12651" s="300" t="s">
        <v>9</v>
      </c>
      <c r="D12651" s="300" t="s">
        <v>10714</v>
      </c>
      <c r="E12651" s="302" t="s">
        <v>93</v>
      </c>
      <c r="F12651" s="423" t="s">
        <v>13112</v>
      </c>
      <c r="G12651" s="423"/>
      <c r="H12651" s="423">
        <v>2.61E-4</v>
      </c>
      <c r="I12651" s="423"/>
      <c r="J12651" s="424">
        <v>4.0000000000000001E-3</v>
      </c>
      <c r="K12651" s="424"/>
      <c r="L12651" s="424"/>
    </row>
    <row r="12652" spans="1:12" ht="24" customHeight="1">
      <c r="A12652" s="300" t="s">
        <v>12986</v>
      </c>
      <c r="B12652" s="301" t="s">
        <v>13113</v>
      </c>
      <c r="C12652" s="300" t="s">
        <v>9</v>
      </c>
      <c r="D12652" s="300" t="s">
        <v>10809</v>
      </c>
      <c r="E12652" s="302" t="s">
        <v>51</v>
      </c>
      <c r="F12652" s="423" t="s">
        <v>13114</v>
      </c>
      <c r="G12652" s="423"/>
      <c r="H12652" s="423">
        <v>2.61E-4</v>
      </c>
      <c r="I12652" s="423"/>
      <c r="J12652" s="424">
        <v>3.0999999999999999E-3</v>
      </c>
      <c r="K12652" s="424"/>
      <c r="L12652" s="424"/>
    </row>
    <row r="12653" spans="1:12" ht="24" customHeight="1">
      <c r="A12653" s="300" t="s">
        <v>12986</v>
      </c>
      <c r="B12653" s="301" t="s">
        <v>13115</v>
      </c>
      <c r="C12653" s="300" t="s">
        <v>9</v>
      </c>
      <c r="D12653" s="300" t="s">
        <v>10810</v>
      </c>
      <c r="E12653" s="302" t="s">
        <v>51</v>
      </c>
      <c r="F12653" s="423" t="s">
        <v>13116</v>
      </c>
      <c r="G12653" s="423"/>
      <c r="H12653" s="423">
        <v>2.61E-4</v>
      </c>
      <c r="I12653" s="423"/>
      <c r="J12653" s="424">
        <v>6.8999999999999999E-3</v>
      </c>
      <c r="K12653" s="424"/>
      <c r="L12653" s="424"/>
    </row>
    <row r="12654" spans="1:12" ht="24" customHeight="1">
      <c r="A12654" s="300" t="s">
        <v>12986</v>
      </c>
      <c r="B12654" s="301" t="s">
        <v>13117</v>
      </c>
      <c r="C12654" s="300" t="s">
        <v>9</v>
      </c>
      <c r="D12654" s="300" t="s">
        <v>10837</v>
      </c>
      <c r="E12654" s="302" t="s">
        <v>51</v>
      </c>
      <c r="F12654" s="423" t="s">
        <v>13118</v>
      </c>
      <c r="G12654" s="423"/>
      <c r="H12654" s="423">
        <v>8.8000000000000004E-6</v>
      </c>
      <c r="I12654" s="423"/>
      <c r="J12654" s="424">
        <v>3.8999999999999998E-3</v>
      </c>
      <c r="K12654" s="424"/>
      <c r="L12654" s="424"/>
    </row>
    <row r="12655" spans="1:12" ht="24" customHeight="1">
      <c r="A12655" s="300" t="s">
        <v>12986</v>
      </c>
      <c r="B12655" s="301" t="s">
        <v>13003</v>
      </c>
      <c r="C12655" s="300" t="s">
        <v>9</v>
      </c>
      <c r="D12655" s="300" t="s">
        <v>7216</v>
      </c>
      <c r="E12655" s="302" t="s">
        <v>51</v>
      </c>
      <c r="F12655" s="423" t="s">
        <v>13004</v>
      </c>
      <c r="G12655" s="423"/>
      <c r="H12655" s="423">
        <v>5.2269999999999997E-4</v>
      </c>
      <c r="I12655" s="423"/>
      <c r="J12655" s="424">
        <v>1.7500000000000002E-2</v>
      </c>
      <c r="K12655" s="424"/>
      <c r="L12655" s="424"/>
    </row>
    <row r="12656" spans="1:12" ht="24" customHeight="1">
      <c r="A12656" s="300" t="s">
        <v>12986</v>
      </c>
      <c r="B12656" s="301" t="s">
        <v>13005</v>
      </c>
      <c r="C12656" s="300" t="s">
        <v>9</v>
      </c>
      <c r="D12656" s="300" t="s">
        <v>7393</v>
      </c>
      <c r="E12656" s="302" t="s">
        <v>12988</v>
      </c>
      <c r="F12656" s="423" t="s">
        <v>13006</v>
      </c>
      <c r="G12656" s="423"/>
      <c r="H12656" s="423">
        <v>3.145E-4</v>
      </c>
      <c r="I12656" s="423"/>
      <c r="J12656" s="424">
        <v>1.7000000000000001E-2</v>
      </c>
      <c r="K12656" s="424"/>
      <c r="L12656" s="424"/>
    </row>
    <row r="12657" spans="1:12" ht="24" customHeight="1">
      <c r="A12657" s="300" t="s">
        <v>12986</v>
      </c>
      <c r="B12657" s="301" t="s">
        <v>13007</v>
      </c>
      <c r="C12657" s="300" t="s">
        <v>9</v>
      </c>
      <c r="D12657" s="300" t="s">
        <v>10619</v>
      </c>
      <c r="E12657" s="302" t="s">
        <v>51</v>
      </c>
      <c r="F12657" s="423" t="s">
        <v>13008</v>
      </c>
      <c r="G12657" s="423"/>
      <c r="H12657" s="423">
        <v>2.4389999999999999E-4</v>
      </c>
      <c r="I12657" s="423"/>
      <c r="J12657" s="424">
        <v>4.6600000000000003E-2</v>
      </c>
      <c r="K12657" s="424"/>
      <c r="L12657" s="424"/>
    </row>
    <row r="12658" spans="1:12" ht="24" customHeight="1">
      <c r="A12658" s="300" t="s">
        <v>12986</v>
      </c>
      <c r="B12658" s="301" t="s">
        <v>13009</v>
      </c>
      <c r="C12658" s="300" t="s">
        <v>9</v>
      </c>
      <c r="D12658" s="300" t="s">
        <v>10769</v>
      </c>
      <c r="E12658" s="302" t="s">
        <v>51</v>
      </c>
      <c r="F12658" s="423" t="s">
        <v>13010</v>
      </c>
      <c r="G12658" s="423"/>
      <c r="H12658" s="423">
        <v>2.1931300000000001E-2</v>
      </c>
      <c r="I12658" s="423"/>
      <c r="J12658" s="424">
        <v>2.76E-2</v>
      </c>
      <c r="K12658" s="424"/>
      <c r="L12658" s="424"/>
    </row>
    <row r="12659" spans="1:12" ht="24" customHeight="1">
      <c r="A12659" s="300" t="s">
        <v>12986</v>
      </c>
      <c r="B12659" s="301" t="s">
        <v>13011</v>
      </c>
      <c r="C12659" s="300" t="s">
        <v>9</v>
      </c>
      <c r="D12659" s="300" t="s">
        <v>10929</v>
      </c>
      <c r="E12659" s="302" t="s">
        <v>51</v>
      </c>
      <c r="F12659" s="423" t="s">
        <v>13012</v>
      </c>
      <c r="G12659" s="423"/>
      <c r="H12659" s="423">
        <v>2.1149999999999999E-4</v>
      </c>
      <c r="I12659" s="423"/>
      <c r="J12659" s="424">
        <v>3.1800000000000002E-2</v>
      </c>
      <c r="K12659" s="424"/>
      <c r="L12659" s="424"/>
    </row>
    <row r="12660" spans="1:12" ht="17.100000000000001" customHeight="1">
      <c r="A12660" s="298"/>
      <c r="B12660" s="298"/>
      <c r="C12660" s="298"/>
      <c r="D12660" s="298"/>
      <c r="E12660" s="298"/>
      <c r="F12660" s="298"/>
      <c r="G12660" s="298"/>
      <c r="H12660" s="298"/>
      <c r="I12660" s="298"/>
      <c r="J12660" s="298" t="s">
        <v>12992</v>
      </c>
      <c r="K12660" s="298"/>
      <c r="L12660" s="298" t="s">
        <v>15552</v>
      </c>
    </row>
    <row r="12661" spans="1:12">
      <c r="A12661" s="414" t="s">
        <v>13056</v>
      </c>
      <c r="B12661" s="414"/>
      <c r="C12661" s="414"/>
      <c r="D12661" s="414"/>
      <c r="E12661" s="414"/>
      <c r="F12661" s="414"/>
      <c r="G12661" s="414"/>
      <c r="H12661" s="414"/>
      <c r="I12661" s="294"/>
      <c r="J12661" s="294"/>
      <c r="K12661" s="294"/>
      <c r="L12661" s="294"/>
    </row>
    <row r="12662" spans="1:12" ht="17.100000000000001" customHeight="1">
      <c r="A12662" s="294" t="s">
        <v>12978</v>
      </c>
      <c r="B12662" s="298" t="s">
        <v>12979</v>
      </c>
      <c r="C12662" s="294" t="s">
        <v>12980</v>
      </c>
      <c r="D12662" s="294" t="s">
        <v>12981</v>
      </c>
      <c r="E12662" s="299" t="s">
        <v>12982</v>
      </c>
      <c r="F12662" s="413" t="s">
        <v>12983</v>
      </c>
      <c r="G12662" s="413"/>
      <c r="H12662" s="413" t="s">
        <v>12984</v>
      </c>
      <c r="I12662" s="413"/>
      <c r="J12662" s="413" t="s">
        <v>12985</v>
      </c>
      <c r="K12662" s="413"/>
      <c r="L12662" s="413"/>
    </row>
    <row r="12663" spans="1:12" ht="24" customHeight="1">
      <c r="A12663" s="300" t="s">
        <v>12986</v>
      </c>
      <c r="B12663" s="301" t="s">
        <v>13057</v>
      </c>
      <c r="C12663" s="300" t="s">
        <v>9</v>
      </c>
      <c r="D12663" s="300" t="s">
        <v>12549</v>
      </c>
      <c r="E12663" s="302" t="s">
        <v>27</v>
      </c>
      <c r="F12663" s="423" t="s">
        <v>12948</v>
      </c>
      <c r="G12663" s="423"/>
      <c r="H12663" s="423">
        <v>0.1962159</v>
      </c>
      <c r="I12663" s="423"/>
      <c r="J12663" s="424">
        <v>0.1275</v>
      </c>
      <c r="K12663" s="424"/>
      <c r="L12663" s="424"/>
    </row>
    <row r="12664" spans="1:12" ht="17.100000000000001" customHeight="1">
      <c r="A12664" s="298"/>
      <c r="B12664" s="298"/>
      <c r="C12664" s="298"/>
      <c r="D12664" s="298"/>
      <c r="E12664" s="298"/>
      <c r="F12664" s="298"/>
      <c r="G12664" s="298"/>
      <c r="H12664" s="298"/>
      <c r="I12664" s="298"/>
      <c r="J12664" s="298" t="s">
        <v>12992</v>
      </c>
      <c r="K12664" s="298"/>
      <c r="L12664" s="298" t="s">
        <v>12910</v>
      </c>
    </row>
    <row r="12665" spans="1:12">
      <c r="A12665" s="414" t="s">
        <v>13058</v>
      </c>
      <c r="B12665" s="414"/>
      <c r="C12665" s="414"/>
      <c r="D12665" s="414"/>
      <c r="E12665" s="414"/>
      <c r="F12665" s="414"/>
      <c r="G12665" s="414"/>
      <c r="H12665" s="414"/>
      <c r="I12665" s="294"/>
      <c r="J12665" s="294"/>
      <c r="K12665" s="294"/>
      <c r="L12665" s="294"/>
    </row>
    <row r="12666" spans="1:12" ht="17.100000000000001" customHeight="1">
      <c r="A12666" s="294" t="s">
        <v>12978</v>
      </c>
      <c r="B12666" s="298" t="s">
        <v>12979</v>
      </c>
      <c r="C12666" s="294" t="s">
        <v>12980</v>
      </c>
      <c r="D12666" s="294" t="s">
        <v>12981</v>
      </c>
      <c r="E12666" s="299" t="s">
        <v>12982</v>
      </c>
      <c r="F12666" s="413" t="s">
        <v>12983</v>
      </c>
      <c r="G12666" s="413"/>
      <c r="H12666" s="413" t="s">
        <v>12984</v>
      </c>
      <c r="I12666" s="413"/>
      <c r="J12666" s="413" t="s">
        <v>12985</v>
      </c>
      <c r="K12666" s="413"/>
      <c r="L12666" s="413"/>
    </row>
    <row r="12667" spans="1:12" ht="24" customHeight="1">
      <c r="A12667" s="300" t="s">
        <v>12986</v>
      </c>
      <c r="B12667" s="301" t="s">
        <v>13059</v>
      </c>
      <c r="C12667" s="300" t="s">
        <v>9</v>
      </c>
      <c r="D12667" s="300" t="s">
        <v>12535</v>
      </c>
      <c r="E12667" s="302" t="s">
        <v>27</v>
      </c>
      <c r="F12667" s="423" t="s">
        <v>12936</v>
      </c>
      <c r="G12667" s="423"/>
      <c r="H12667" s="423">
        <v>0.1962159</v>
      </c>
      <c r="I12667" s="423"/>
      <c r="J12667" s="424">
        <v>9.7999999999999997E-3</v>
      </c>
      <c r="K12667" s="424"/>
      <c r="L12667" s="424"/>
    </row>
    <row r="12668" spans="1:12" ht="17.100000000000001" customHeight="1">
      <c r="A12668" s="298"/>
      <c r="B12668" s="298"/>
      <c r="C12668" s="298"/>
      <c r="D12668" s="298"/>
      <c r="E12668" s="298"/>
      <c r="F12668" s="298"/>
      <c r="G12668" s="298"/>
      <c r="H12668" s="298"/>
      <c r="I12668" s="298"/>
      <c r="J12668" s="298" t="s">
        <v>12992</v>
      </c>
      <c r="K12668" s="298"/>
      <c r="L12668" s="298" t="s">
        <v>12904</v>
      </c>
    </row>
    <row r="12669" spans="1:12">
      <c r="A12669" s="414" t="s">
        <v>13060</v>
      </c>
      <c r="B12669" s="414"/>
      <c r="C12669" s="414"/>
      <c r="D12669" s="414"/>
      <c r="E12669" s="414"/>
      <c r="F12669" s="414"/>
      <c r="G12669" s="414"/>
      <c r="H12669" s="414"/>
      <c r="I12669" s="294"/>
      <c r="J12669" s="294"/>
      <c r="K12669" s="294"/>
      <c r="L12669" s="294"/>
    </row>
    <row r="12670" spans="1:12" ht="17.100000000000001" customHeight="1">
      <c r="A12670" s="294" t="s">
        <v>12978</v>
      </c>
      <c r="B12670" s="298" t="s">
        <v>12979</v>
      </c>
      <c r="C12670" s="294" t="s">
        <v>12980</v>
      </c>
      <c r="D12670" s="294" t="s">
        <v>12981</v>
      </c>
      <c r="E12670" s="299" t="s">
        <v>12982</v>
      </c>
      <c r="F12670" s="413" t="s">
        <v>12983</v>
      </c>
      <c r="G12670" s="413"/>
      <c r="H12670" s="413" t="s">
        <v>12984</v>
      </c>
      <c r="I12670" s="413"/>
      <c r="J12670" s="413" t="s">
        <v>12985</v>
      </c>
      <c r="K12670" s="413"/>
      <c r="L12670" s="413"/>
    </row>
    <row r="12671" spans="1:12" ht="24" customHeight="1">
      <c r="A12671" s="300" t="s">
        <v>12986</v>
      </c>
      <c r="B12671" s="301" t="s">
        <v>13061</v>
      </c>
      <c r="C12671" s="300" t="s">
        <v>9</v>
      </c>
      <c r="D12671" s="300" t="s">
        <v>12522</v>
      </c>
      <c r="E12671" s="302" t="s">
        <v>27</v>
      </c>
      <c r="F12671" s="423" t="s">
        <v>12964</v>
      </c>
      <c r="G12671" s="423"/>
      <c r="H12671" s="423">
        <v>0.1962159</v>
      </c>
      <c r="I12671" s="423"/>
      <c r="J12671" s="424">
        <v>0.49640000000000001</v>
      </c>
      <c r="K12671" s="424"/>
      <c r="L12671" s="424"/>
    </row>
    <row r="12672" spans="1:12" ht="24" customHeight="1">
      <c r="A12672" s="300" t="s">
        <v>12986</v>
      </c>
      <c r="B12672" s="301" t="s">
        <v>13062</v>
      </c>
      <c r="C12672" s="300" t="s">
        <v>9</v>
      </c>
      <c r="D12672" s="300" t="s">
        <v>12527</v>
      </c>
      <c r="E12672" s="302" t="s">
        <v>27</v>
      </c>
      <c r="F12672" s="423" t="s">
        <v>13063</v>
      </c>
      <c r="G12672" s="423"/>
      <c r="H12672" s="423">
        <v>0.1962159</v>
      </c>
      <c r="I12672" s="423"/>
      <c r="J12672" s="424">
        <v>6.6699999999999995E-2</v>
      </c>
      <c r="K12672" s="424"/>
      <c r="L12672" s="424"/>
    </row>
    <row r="12673" spans="1:12" ht="17.100000000000001" customHeight="1">
      <c r="A12673" s="298"/>
      <c r="B12673" s="298"/>
      <c r="C12673" s="298"/>
      <c r="D12673" s="298"/>
      <c r="E12673" s="298"/>
      <c r="F12673" s="298"/>
      <c r="G12673" s="298"/>
      <c r="H12673" s="298"/>
      <c r="I12673" s="298"/>
      <c r="J12673" s="298" t="s">
        <v>12992</v>
      </c>
      <c r="K12673" s="298"/>
      <c r="L12673" s="298" t="s">
        <v>13433</v>
      </c>
    </row>
    <row r="12674" spans="1:12" ht="17.100000000000001" customHeight="1">
      <c r="A12674" s="294" t="s">
        <v>13014</v>
      </c>
      <c r="B12674" s="294"/>
      <c r="C12674" s="294"/>
      <c r="D12674" s="294"/>
      <c r="E12674" s="294"/>
      <c r="F12674" s="294"/>
      <c r="G12674" s="294"/>
      <c r="H12674" s="294"/>
      <c r="I12674" s="294"/>
      <c r="J12674" s="294"/>
      <c r="K12674" s="294"/>
      <c r="L12674" s="294"/>
    </row>
    <row r="12675" spans="1:12" ht="17.100000000000001" customHeight="1">
      <c r="A12675" s="298"/>
      <c r="B12675" s="298"/>
      <c r="C12675" s="298"/>
      <c r="D12675" s="298"/>
      <c r="E12675" s="298"/>
      <c r="F12675" s="298"/>
      <c r="G12675" s="298"/>
      <c r="H12675" s="298"/>
      <c r="I12675" s="298"/>
      <c r="J12675" s="298" t="s">
        <v>13015</v>
      </c>
      <c r="K12675" s="298"/>
      <c r="L12675" s="298" t="s">
        <v>15553</v>
      </c>
    </row>
    <row r="12676" spans="1:12" ht="17.100000000000001" customHeight="1">
      <c r="A12676" s="298"/>
      <c r="B12676" s="298"/>
      <c r="C12676" s="298"/>
      <c r="D12676" s="298"/>
      <c r="E12676" s="298"/>
      <c r="F12676" s="298"/>
      <c r="G12676" s="298"/>
      <c r="H12676" s="298"/>
      <c r="I12676" s="298"/>
      <c r="J12676" s="298" t="s">
        <v>13017</v>
      </c>
      <c r="K12676" s="298" t="s">
        <v>13018</v>
      </c>
      <c r="L12676" s="298" t="s">
        <v>15301</v>
      </c>
    </row>
    <row r="12677" spans="1:12" ht="17.100000000000001" customHeight="1">
      <c r="A12677" s="298"/>
      <c r="B12677" s="298"/>
      <c r="C12677" s="298"/>
      <c r="D12677" s="298"/>
      <c r="E12677" s="298"/>
      <c r="F12677" s="298"/>
      <c r="G12677" s="298"/>
      <c r="H12677" s="298"/>
      <c r="I12677" s="298"/>
      <c r="J12677" s="298" t="s">
        <v>13020</v>
      </c>
      <c r="K12677" s="298"/>
      <c r="L12677" s="298" t="s">
        <v>15554</v>
      </c>
    </row>
    <row r="12678" spans="1:12" ht="17.100000000000001" customHeight="1">
      <c r="A12678" s="298"/>
      <c r="B12678" s="298"/>
      <c r="C12678" s="298"/>
      <c r="D12678" s="298"/>
      <c r="E12678" s="298"/>
      <c r="F12678" s="298"/>
      <c r="G12678" s="298"/>
      <c r="H12678" s="298"/>
      <c r="I12678" s="298"/>
      <c r="J12678" s="298" t="s">
        <v>13022</v>
      </c>
      <c r="K12678" s="298" t="s">
        <v>12974</v>
      </c>
      <c r="L12678" s="298" t="s">
        <v>15555</v>
      </c>
    </row>
    <row r="12679" spans="1:12" ht="17.100000000000001" customHeight="1">
      <c r="A12679" s="298"/>
      <c r="B12679" s="298"/>
      <c r="C12679" s="298"/>
      <c r="D12679" s="298"/>
      <c r="E12679" s="298"/>
      <c r="F12679" s="298"/>
      <c r="G12679" s="298"/>
      <c r="H12679" s="298"/>
      <c r="I12679" s="298"/>
      <c r="J12679" s="298" t="s">
        <v>13024</v>
      </c>
      <c r="K12679" s="298"/>
      <c r="L12679" s="298" t="s">
        <v>15556</v>
      </c>
    </row>
    <row r="12680" spans="1:12" ht="30" customHeight="1">
      <c r="A12680" s="299"/>
      <c r="B12680" s="299"/>
      <c r="C12680" s="299"/>
      <c r="D12680" s="299"/>
      <c r="E12680" s="299"/>
      <c r="F12680" s="299"/>
      <c r="G12680" s="299"/>
      <c r="H12680" s="299"/>
      <c r="I12680" s="299"/>
      <c r="J12680" s="299"/>
      <c r="K12680" s="299"/>
      <c r="L12680" s="299"/>
    </row>
    <row r="12681" spans="1:12" ht="48" customHeight="1">
      <c r="A12681" s="295" t="s">
        <v>15557</v>
      </c>
      <c r="B12681" s="296" t="s">
        <v>15558</v>
      </c>
      <c r="C12681" s="295" t="s">
        <v>9</v>
      </c>
      <c r="D12681" s="295" t="s">
        <v>2474</v>
      </c>
      <c r="E12681" s="297" t="s">
        <v>51</v>
      </c>
      <c r="F12681" s="296"/>
      <c r="G12681" s="296"/>
      <c r="H12681" s="296"/>
      <c r="I12681" s="296"/>
      <c r="J12681" s="296"/>
      <c r="K12681" s="296"/>
      <c r="L12681" s="296"/>
    </row>
    <row r="12682" spans="1:12">
      <c r="A12682" s="414" t="s">
        <v>12977</v>
      </c>
      <c r="B12682" s="414"/>
      <c r="C12682" s="414"/>
      <c r="D12682" s="414"/>
      <c r="E12682" s="414"/>
      <c r="F12682" s="414"/>
      <c r="G12682" s="414"/>
      <c r="H12682" s="414"/>
      <c r="I12682" s="294"/>
      <c r="J12682" s="294"/>
      <c r="K12682" s="294"/>
      <c r="L12682" s="294"/>
    </row>
    <row r="12683" spans="1:12" ht="17.100000000000001" customHeight="1">
      <c r="A12683" s="294" t="s">
        <v>12978</v>
      </c>
      <c r="B12683" s="298" t="s">
        <v>12979</v>
      </c>
      <c r="C12683" s="294" t="s">
        <v>12980</v>
      </c>
      <c r="D12683" s="294" t="s">
        <v>12981</v>
      </c>
      <c r="E12683" s="299" t="s">
        <v>12982</v>
      </c>
      <c r="F12683" s="413" t="s">
        <v>12983</v>
      </c>
      <c r="G12683" s="413"/>
      <c r="H12683" s="413" t="s">
        <v>12984</v>
      </c>
      <c r="I12683" s="413"/>
      <c r="J12683" s="413" t="s">
        <v>12985</v>
      </c>
      <c r="K12683" s="413"/>
      <c r="L12683" s="413"/>
    </row>
    <row r="12684" spans="1:12" ht="24" customHeight="1">
      <c r="A12684" s="300" t="s">
        <v>12986</v>
      </c>
      <c r="B12684" s="301" t="s">
        <v>13085</v>
      </c>
      <c r="C12684" s="300" t="s">
        <v>9</v>
      </c>
      <c r="D12684" s="300" t="s">
        <v>7909</v>
      </c>
      <c r="E12684" s="302" t="s">
        <v>51</v>
      </c>
      <c r="F12684" s="423" t="s">
        <v>13086</v>
      </c>
      <c r="G12684" s="423"/>
      <c r="H12684" s="423">
        <v>6.8300000000000007E-5</v>
      </c>
      <c r="I12684" s="423"/>
      <c r="J12684" s="424">
        <v>7.1000000000000004E-3</v>
      </c>
      <c r="K12684" s="424"/>
      <c r="L12684" s="424"/>
    </row>
    <row r="12685" spans="1:12" ht="24" customHeight="1">
      <c r="A12685" s="300" t="s">
        <v>12986</v>
      </c>
      <c r="B12685" s="301" t="s">
        <v>13087</v>
      </c>
      <c r="C12685" s="300" t="s">
        <v>9</v>
      </c>
      <c r="D12685" s="300" t="s">
        <v>8873</v>
      </c>
      <c r="E12685" s="302" t="s">
        <v>51</v>
      </c>
      <c r="F12685" s="423" t="s">
        <v>13088</v>
      </c>
      <c r="G12685" s="423"/>
      <c r="H12685" s="423">
        <v>6.3999999999999997E-6</v>
      </c>
      <c r="I12685" s="423"/>
      <c r="J12685" s="424">
        <v>5.5999999999999999E-3</v>
      </c>
      <c r="K12685" s="424"/>
      <c r="L12685" s="424"/>
    </row>
    <row r="12686" spans="1:12" ht="48" customHeight="1">
      <c r="A12686" s="300" t="s">
        <v>12986</v>
      </c>
      <c r="B12686" s="301" t="s">
        <v>13089</v>
      </c>
      <c r="C12686" s="300" t="s">
        <v>9</v>
      </c>
      <c r="D12686" s="300" t="s">
        <v>9227</v>
      </c>
      <c r="E12686" s="302" t="s">
        <v>51</v>
      </c>
      <c r="F12686" s="423" t="s">
        <v>13090</v>
      </c>
      <c r="G12686" s="423"/>
      <c r="H12686" s="423">
        <v>4.5000000000000001E-6</v>
      </c>
      <c r="I12686" s="423"/>
      <c r="J12686" s="424">
        <v>6.0000000000000001E-3</v>
      </c>
      <c r="K12686" s="424"/>
      <c r="L12686" s="424"/>
    </row>
    <row r="12687" spans="1:12" ht="24" customHeight="1">
      <c r="A12687" s="300" t="s">
        <v>12986</v>
      </c>
      <c r="B12687" s="301" t="s">
        <v>13091</v>
      </c>
      <c r="C12687" s="300" t="s">
        <v>9</v>
      </c>
      <c r="D12687" s="300" t="s">
        <v>9580</v>
      </c>
      <c r="E12687" s="302" t="s">
        <v>51</v>
      </c>
      <c r="F12687" s="423" t="s">
        <v>13092</v>
      </c>
      <c r="G12687" s="423"/>
      <c r="H12687" s="423">
        <v>4.5000000000000001E-6</v>
      </c>
      <c r="I12687" s="423"/>
      <c r="J12687" s="424">
        <v>4.0000000000000001E-3</v>
      </c>
      <c r="K12687" s="424"/>
      <c r="L12687" s="424"/>
    </row>
    <row r="12688" spans="1:12" ht="24" customHeight="1">
      <c r="A12688" s="300" t="s">
        <v>12986</v>
      </c>
      <c r="B12688" s="301" t="s">
        <v>12987</v>
      </c>
      <c r="C12688" s="300" t="s">
        <v>9</v>
      </c>
      <c r="D12688" s="300" t="s">
        <v>9831</v>
      </c>
      <c r="E12688" s="302" t="s">
        <v>12988</v>
      </c>
      <c r="F12688" s="423" t="s">
        <v>12989</v>
      </c>
      <c r="G12688" s="423"/>
      <c r="H12688" s="423">
        <v>1.5807E-3</v>
      </c>
      <c r="I12688" s="423"/>
      <c r="J12688" s="424">
        <v>1.6E-2</v>
      </c>
      <c r="K12688" s="424"/>
      <c r="L12688" s="424"/>
    </row>
    <row r="12689" spans="1:12" ht="36" customHeight="1">
      <c r="A12689" s="300" t="s">
        <v>12986</v>
      </c>
      <c r="B12689" s="301" t="s">
        <v>12990</v>
      </c>
      <c r="C12689" s="300" t="s">
        <v>9</v>
      </c>
      <c r="D12689" s="300" t="s">
        <v>11426</v>
      </c>
      <c r="E12689" s="302" t="s">
        <v>51</v>
      </c>
      <c r="F12689" s="423" t="s">
        <v>12991</v>
      </c>
      <c r="G12689" s="423"/>
      <c r="H12689" s="423">
        <v>8.2899999999999996E-5</v>
      </c>
      <c r="I12689" s="423"/>
      <c r="J12689" s="424">
        <v>1.0999999999999999E-2</v>
      </c>
      <c r="K12689" s="424"/>
      <c r="L12689" s="424"/>
    </row>
    <row r="12690" spans="1:12" ht="17.100000000000001" customHeight="1">
      <c r="A12690" s="298"/>
      <c r="B12690" s="298"/>
      <c r="C12690" s="298"/>
      <c r="D12690" s="298"/>
      <c r="E12690" s="298"/>
      <c r="F12690" s="298"/>
      <c r="G12690" s="298"/>
      <c r="H12690" s="298"/>
      <c r="I12690" s="298"/>
      <c r="J12690" s="298" t="s">
        <v>12992</v>
      </c>
      <c r="K12690" s="298"/>
      <c r="L12690" s="298" t="s">
        <v>12936</v>
      </c>
    </row>
    <row r="12691" spans="1:12">
      <c r="A12691" s="414" t="s">
        <v>12994</v>
      </c>
      <c r="B12691" s="414"/>
      <c r="C12691" s="414"/>
      <c r="D12691" s="414"/>
      <c r="E12691" s="414"/>
      <c r="F12691" s="414"/>
      <c r="G12691" s="414"/>
      <c r="H12691" s="414"/>
      <c r="I12691" s="294"/>
      <c r="J12691" s="294"/>
      <c r="K12691" s="294"/>
      <c r="L12691" s="294"/>
    </row>
    <row r="12692" spans="1:12" ht="17.100000000000001" customHeight="1">
      <c r="A12692" s="294" t="s">
        <v>12978</v>
      </c>
      <c r="B12692" s="298" t="s">
        <v>12979</v>
      </c>
      <c r="C12692" s="294" t="s">
        <v>12980</v>
      </c>
      <c r="D12692" s="294" t="s">
        <v>12981</v>
      </c>
      <c r="E12692" s="299" t="s">
        <v>12982</v>
      </c>
      <c r="F12692" s="413" t="s">
        <v>12983</v>
      </c>
      <c r="G12692" s="413"/>
      <c r="H12692" s="413" t="s">
        <v>12984</v>
      </c>
      <c r="I12692" s="413"/>
      <c r="J12692" s="413" t="s">
        <v>12985</v>
      </c>
      <c r="K12692" s="413"/>
      <c r="L12692" s="413"/>
    </row>
    <row r="12693" spans="1:12" ht="24" customHeight="1">
      <c r="A12693" s="300" t="s">
        <v>12986</v>
      </c>
      <c r="B12693" s="301" t="s">
        <v>13193</v>
      </c>
      <c r="C12693" s="300" t="s">
        <v>9</v>
      </c>
      <c r="D12693" s="300" t="s">
        <v>7200</v>
      </c>
      <c r="E12693" s="302" t="s">
        <v>27</v>
      </c>
      <c r="F12693" s="423" t="s">
        <v>13194</v>
      </c>
      <c r="G12693" s="423"/>
      <c r="H12693" s="423">
        <v>5.9417999999999999E-2</v>
      </c>
      <c r="I12693" s="423"/>
      <c r="J12693" s="424">
        <v>0.3024</v>
      </c>
      <c r="K12693" s="424"/>
      <c r="L12693" s="424"/>
    </row>
    <row r="12694" spans="1:12" ht="24" customHeight="1">
      <c r="A12694" s="300" t="s">
        <v>12986</v>
      </c>
      <c r="B12694" s="301" t="s">
        <v>13195</v>
      </c>
      <c r="C12694" s="300" t="s">
        <v>9</v>
      </c>
      <c r="D12694" s="300" t="s">
        <v>8821</v>
      </c>
      <c r="E12694" s="302" t="s">
        <v>27</v>
      </c>
      <c r="F12694" s="423" t="s">
        <v>13196</v>
      </c>
      <c r="G12694" s="423"/>
      <c r="H12694" s="423">
        <v>5.9417999999999999E-2</v>
      </c>
      <c r="I12694" s="423"/>
      <c r="J12694" s="424">
        <v>0.42720000000000002</v>
      </c>
      <c r="K12694" s="424"/>
      <c r="L12694" s="424"/>
    </row>
    <row r="12695" spans="1:12" ht="17.100000000000001" customHeight="1">
      <c r="A12695" s="298"/>
      <c r="B12695" s="298"/>
      <c r="C12695" s="298"/>
      <c r="D12695" s="298"/>
      <c r="E12695" s="298"/>
      <c r="F12695" s="298"/>
      <c r="G12695" s="298"/>
      <c r="H12695" s="298"/>
      <c r="I12695" s="298"/>
      <c r="J12695" s="298" t="s">
        <v>12992</v>
      </c>
      <c r="K12695" s="298"/>
      <c r="L12695" s="298" t="s">
        <v>13243</v>
      </c>
    </row>
    <row r="12696" spans="1:12">
      <c r="A12696" s="414" t="s">
        <v>12998</v>
      </c>
      <c r="B12696" s="414"/>
      <c r="C12696" s="414"/>
      <c r="D12696" s="414"/>
      <c r="E12696" s="414"/>
      <c r="F12696" s="414"/>
      <c r="G12696" s="414"/>
      <c r="H12696" s="414"/>
      <c r="I12696" s="294"/>
      <c r="J12696" s="294"/>
      <c r="K12696" s="294"/>
      <c r="L12696" s="294"/>
    </row>
    <row r="12697" spans="1:12" ht="17.100000000000001" customHeight="1">
      <c r="A12697" s="294" t="s">
        <v>12978</v>
      </c>
      <c r="B12697" s="298" t="s">
        <v>12979</v>
      </c>
      <c r="C12697" s="294" t="s">
        <v>12980</v>
      </c>
      <c r="D12697" s="294" t="s">
        <v>12981</v>
      </c>
      <c r="E12697" s="299" t="s">
        <v>12982</v>
      </c>
      <c r="F12697" s="413" t="s">
        <v>12983</v>
      </c>
      <c r="G12697" s="413"/>
      <c r="H12697" s="413" t="s">
        <v>12984</v>
      </c>
      <c r="I12697" s="413"/>
      <c r="J12697" s="413" t="s">
        <v>12985</v>
      </c>
      <c r="K12697" s="413"/>
      <c r="L12697" s="413"/>
    </row>
    <row r="12698" spans="1:12" ht="24" customHeight="1">
      <c r="A12698" s="300" t="s">
        <v>12986</v>
      </c>
      <c r="B12698" s="301" t="s">
        <v>13353</v>
      </c>
      <c r="C12698" s="300" t="s">
        <v>9</v>
      </c>
      <c r="D12698" s="300" t="s">
        <v>9576</v>
      </c>
      <c r="E12698" s="302" t="s">
        <v>51</v>
      </c>
      <c r="F12698" s="423" t="s">
        <v>12914</v>
      </c>
      <c r="G12698" s="423"/>
      <c r="H12698" s="423">
        <v>0.02</v>
      </c>
      <c r="I12698" s="423"/>
      <c r="J12698" s="424">
        <v>0.03</v>
      </c>
      <c r="K12698" s="424"/>
      <c r="L12698" s="424"/>
    </row>
    <row r="12699" spans="1:12" ht="24" customHeight="1">
      <c r="A12699" s="300" t="s">
        <v>12986</v>
      </c>
      <c r="B12699" s="301" t="s">
        <v>13356</v>
      </c>
      <c r="C12699" s="300" t="s">
        <v>9</v>
      </c>
      <c r="D12699" s="300" t="s">
        <v>6964</v>
      </c>
      <c r="E12699" s="302" t="s">
        <v>51</v>
      </c>
      <c r="F12699" s="423" t="s">
        <v>13357</v>
      </c>
      <c r="G12699" s="423"/>
      <c r="H12699" s="423">
        <v>1.2E-2</v>
      </c>
      <c r="I12699" s="423"/>
      <c r="J12699" s="424">
        <v>0.59</v>
      </c>
      <c r="K12699" s="424"/>
      <c r="L12699" s="424"/>
    </row>
    <row r="12700" spans="1:12" ht="24" customHeight="1">
      <c r="A12700" s="300" t="s">
        <v>12986</v>
      </c>
      <c r="B12700" s="301" t="s">
        <v>13358</v>
      </c>
      <c r="C12700" s="300" t="s">
        <v>9</v>
      </c>
      <c r="D12700" s="300" t="s">
        <v>10886</v>
      </c>
      <c r="E12700" s="302" t="s">
        <v>51</v>
      </c>
      <c r="F12700" s="423" t="s">
        <v>13359</v>
      </c>
      <c r="G12700" s="423"/>
      <c r="H12700" s="423">
        <v>1.4E-2</v>
      </c>
      <c r="I12700" s="423"/>
      <c r="J12700" s="424">
        <v>0.6</v>
      </c>
      <c r="K12700" s="424"/>
      <c r="L12700" s="424"/>
    </row>
    <row r="12701" spans="1:12" ht="24" customHeight="1">
      <c r="A12701" s="300" t="s">
        <v>12986</v>
      </c>
      <c r="B12701" s="301" t="s">
        <v>15559</v>
      </c>
      <c r="C12701" s="300" t="s">
        <v>9</v>
      </c>
      <c r="D12701" s="300" t="s">
        <v>6910</v>
      </c>
      <c r="E12701" s="302" t="s">
        <v>51</v>
      </c>
      <c r="F12701" s="423" t="s">
        <v>15166</v>
      </c>
      <c r="G12701" s="423"/>
      <c r="H12701" s="423">
        <v>1</v>
      </c>
      <c r="I12701" s="423"/>
      <c r="J12701" s="424">
        <v>4.4000000000000004</v>
      </c>
      <c r="K12701" s="424"/>
      <c r="L12701" s="424"/>
    </row>
    <row r="12702" spans="1:12" ht="24" customHeight="1">
      <c r="A12702" s="300" t="s">
        <v>12986</v>
      </c>
      <c r="B12702" s="301" t="s">
        <v>13099</v>
      </c>
      <c r="C12702" s="300" t="s">
        <v>9</v>
      </c>
      <c r="D12702" s="300" t="s">
        <v>7224</v>
      </c>
      <c r="E12702" s="302" t="s">
        <v>51</v>
      </c>
      <c r="F12702" s="423" t="s">
        <v>13100</v>
      </c>
      <c r="G12702" s="423"/>
      <c r="H12702" s="423">
        <v>8.0670000000000004E-4</v>
      </c>
      <c r="I12702" s="423"/>
      <c r="J12702" s="424">
        <v>7.4000000000000003E-3</v>
      </c>
      <c r="K12702" s="424"/>
      <c r="L12702" s="424"/>
    </row>
    <row r="12703" spans="1:12" ht="24" customHeight="1">
      <c r="A12703" s="300" t="s">
        <v>12986</v>
      </c>
      <c r="B12703" s="301" t="s">
        <v>13101</v>
      </c>
      <c r="C12703" s="300" t="s">
        <v>9</v>
      </c>
      <c r="D12703" s="300" t="s">
        <v>7359</v>
      </c>
      <c r="E12703" s="302" t="s">
        <v>51</v>
      </c>
      <c r="F12703" s="423" t="s">
        <v>13102</v>
      </c>
      <c r="G12703" s="423"/>
      <c r="H12703" s="423">
        <v>2.6100000000000001E-5</v>
      </c>
      <c r="I12703" s="423"/>
      <c r="J12703" s="424">
        <v>3.3999999999999998E-3</v>
      </c>
      <c r="K12703" s="424"/>
      <c r="L12703" s="424"/>
    </row>
    <row r="12704" spans="1:12" ht="24" customHeight="1">
      <c r="A12704" s="300" t="s">
        <v>12986</v>
      </c>
      <c r="B12704" s="301" t="s">
        <v>13103</v>
      </c>
      <c r="C12704" s="300" t="s">
        <v>9</v>
      </c>
      <c r="D12704" s="300" t="s">
        <v>8851</v>
      </c>
      <c r="E12704" s="302" t="s">
        <v>51</v>
      </c>
      <c r="F12704" s="423" t="s">
        <v>13104</v>
      </c>
      <c r="G12704" s="423"/>
      <c r="H12704" s="423">
        <v>2.09E-5</v>
      </c>
      <c r="I12704" s="423"/>
      <c r="J12704" s="424">
        <v>4.0000000000000001E-3</v>
      </c>
      <c r="K12704" s="424"/>
      <c r="L12704" s="424"/>
    </row>
    <row r="12705" spans="1:12" ht="24" customHeight="1">
      <c r="A12705" s="300" t="s">
        <v>12986</v>
      </c>
      <c r="B12705" s="301" t="s">
        <v>13105</v>
      </c>
      <c r="C12705" s="300" t="s">
        <v>9</v>
      </c>
      <c r="D12705" s="300" t="s">
        <v>8852</v>
      </c>
      <c r="E12705" s="302" t="s">
        <v>51</v>
      </c>
      <c r="F12705" s="423" t="s">
        <v>13106</v>
      </c>
      <c r="G12705" s="423"/>
      <c r="H12705" s="423">
        <v>4.5000000000000001E-6</v>
      </c>
      <c r="I12705" s="423"/>
      <c r="J12705" s="424">
        <v>2.5000000000000001E-3</v>
      </c>
      <c r="K12705" s="424"/>
      <c r="L12705" s="424"/>
    </row>
    <row r="12706" spans="1:12" ht="24" customHeight="1">
      <c r="A12706" s="300" t="s">
        <v>12986</v>
      </c>
      <c r="B12706" s="301" t="s">
        <v>13107</v>
      </c>
      <c r="C12706" s="300" t="s">
        <v>9</v>
      </c>
      <c r="D12706" s="300" t="s">
        <v>9000</v>
      </c>
      <c r="E12706" s="302" t="s">
        <v>51</v>
      </c>
      <c r="F12706" s="423" t="s">
        <v>13108</v>
      </c>
      <c r="G12706" s="423"/>
      <c r="H12706" s="423">
        <v>9.1830000000000004E-4</v>
      </c>
      <c r="I12706" s="423"/>
      <c r="J12706" s="424">
        <v>6.1999999999999998E-3</v>
      </c>
      <c r="K12706" s="424"/>
      <c r="L12706" s="424"/>
    </row>
    <row r="12707" spans="1:12" ht="24" customHeight="1">
      <c r="A12707" s="300" t="s">
        <v>12986</v>
      </c>
      <c r="B12707" s="301" t="s">
        <v>13109</v>
      </c>
      <c r="C12707" s="300" t="s">
        <v>9</v>
      </c>
      <c r="D12707" s="300" t="s">
        <v>9574</v>
      </c>
      <c r="E12707" s="302" t="s">
        <v>51</v>
      </c>
      <c r="F12707" s="423" t="s">
        <v>13110</v>
      </c>
      <c r="G12707" s="423"/>
      <c r="H12707" s="423">
        <v>2.9109999999999997E-4</v>
      </c>
      <c r="I12707" s="423"/>
      <c r="J12707" s="424">
        <v>2.5999999999999999E-3</v>
      </c>
      <c r="K12707" s="424"/>
      <c r="L12707" s="424"/>
    </row>
    <row r="12708" spans="1:12" ht="24" customHeight="1">
      <c r="A12708" s="300" t="s">
        <v>12986</v>
      </c>
      <c r="B12708" s="301" t="s">
        <v>13111</v>
      </c>
      <c r="C12708" s="300" t="s">
        <v>9</v>
      </c>
      <c r="D12708" s="300" t="s">
        <v>10714</v>
      </c>
      <c r="E12708" s="302" t="s">
        <v>93</v>
      </c>
      <c r="F12708" s="423" t="s">
        <v>13112</v>
      </c>
      <c r="G12708" s="423"/>
      <c r="H12708" s="423">
        <v>1.5310000000000001E-4</v>
      </c>
      <c r="I12708" s="423"/>
      <c r="J12708" s="424">
        <v>2.3E-3</v>
      </c>
      <c r="K12708" s="424"/>
      <c r="L12708" s="424"/>
    </row>
    <row r="12709" spans="1:12" ht="24" customHeight="1">
      <c r="A12709" s="300" t="s">
        <v>12986</v>
      </c>
      <c r="B12709" s="301" t="s">
        <v>13113</v>
      </c>
      <c r="C12709" s="300" t="s">
        <v>9</v>
      </c>
      <c r="D12709" s="300" t="s">
        <v>10809</v>
      </c>
      <c r="E12709" s="302" t="s">
        <v>51</v>
      </c>
      <c r="F12709" s="423" t="s">
        <v>13114</v>
      </c>
      <c r="G12709" s="423"/>
      <c r="H12709" s="423">
        <v>1.5310000000000001E-4</v>
      </c>
      <c r="I12709" s="423"/>
      <c r="J12709" s="424">
        <v>1.8E-3</v>
      </c>
      <c r="K12709" s="424"/>
      <c r="L12709" s="424"/>
    </row>
    <row r="12710" spans="1:12" ht="24" customHeight="1">
      <c r="A12710" s="300" t="s">
        <v>12986</v>
      </c>
      <c r="B12710" s="301" t="s">
        <v>13115</v>
      </c>
      <c r="C12710" s="300" t="s">
        <v>9</v>
      </c>
      <c r="D12710" s="300" t="s">
        <v>10810</v>
      </c>
      <c r="E12710" s="302" t="s">
        <v>51</v>
      </c>
      <c r="F12710" s="423" t="s">
        <v>13116</v>
      </c>
      <c r="G12710" s="423"/>
      <c r="H12710" s="423">
        <v>1.5310000000000001E-4</v>
      </c>
      <c r="I12710" s="423"/>
      <c r="J12710" s="424">
        <v>4.1000000000000003E-3</v>
      </c>
      <c r="K12710" s="424"/>
      <c r="L12710" s="424"/>
    </row>
    <row r="12711" spans="1:12" ht="24" customHeight="1">
      <c r="A12711" s="300" t="s">
        <v>12986</v>
      </c>
      <c r="B12711" s="301" t="s">
        <v>13117</v>
      </c>
      <c r="C12711" s="300" t="s">
        <v>9</v>
      </c>
      <c r="D12711" s="300" t="s">
        <v>10837</v>
      </c>
      <c r="E12711" s="302" t="s">
        <v>51</v>
      </c>
      <c r="F12711" s="423" t="s">
        <v>13118</v>
      </c>
      <c r="G12711" s="423"/>
      <c r="H12711" s="423">
        <v>5.3000000000000001E-6</v>
      </c>
      <c r="I12711" s="423"/>
      <c r="J12711" s="424">
        <v>2.3999999999999998E-3</v>
      </c>
      <c r="K12711" s="424"/>
      <c r="L12711" s="424"/>
    </row>
    <row r="12712" spans="1:12" ht="24" customHeight="1">
      <c r="A12712" s="300" t="s">
        <v>12986</v>
      </c>
      <c r="B12712" s="301" t="s">
        <v>13003</v>
      </c>
      <c r="C12712" s="300" t="s">
        <v>9</v>
      </c>
      <c r="D12712" s="300" t="s">
        <v>7216</v>
      </c>
      <c r="E12712" s="302" t="s">
        <v>51</v>
      </c>
      <c r="F12712" s="423" t="s">
        <v>13004</v>
      </c>
      <c r="G12712" s="423"/>
      <c r="H12712" s="423">
        <v>3.0650000000000002E-4</v>
      </c>
      <c r="I12712" s="423"/>
      <c r="J12712" s="424">
        <v>1.0200000000000001E-2</v>
      </c>
      <c r="K12712" s="424"/>
      <c r="L12712" s="424"/>
    </row>
    <row r="12713" spans="1:12" ht="24" customHeight="1">
      <c r="A12713" s="300" t="s">
        <v>12986</v>
      </c>
      <c r="B12713" s="301" t="s">
        <v>13005</v>
      </c>
      <c r="C12713" s="300" t="s">
        <v>9</v>
      </c>
      <c r="D12713" s="300" t="s">
        <v>7393</v>
      </c>
      <c r="E12713" s="302" t="s">
        <v>12988</v>
      </c>
      <c r="F12713" s="423" t="s">
        <v>13006</v>
      </c>
      <c r="G12713" s="423"/>
      <c r="H12713" s="423">
        <v>1.8450000000000001E-4</v>
      </c>
      <c r="I12713" s="423"/>
      <c r="J12713" s="424">
        <v>0.01</v>
      </c>
      <c r="K12713" s="424"/>
      <c r="L12713" s="424"/>
    </row>
    <row r="12714" spans="1:12" ht="24" customHeight="1">
      <c r="A12714" s="300" t="s">
        <v>12986</v>
      </c>
      <c r="B12714" s="301" t="s">
        <v>13007</v>
      </c>
      <c r="C12714" s="300" t="s">
        <v>9</v>
      </c>
      <c r="D12714" s="300" t="s">
        <v>10619</v>
      </c>
      <c r="E12714" s="302" t="s">
        <v>51</v>
      </c>
      <c r="F12714" s="423" t="s">
        <v>13008</v>
      </c>
      <c r="G12714" s="423"/>
      <c r="H12714" s="423">
        <v>1.4310000000000001E-4</v>
      </c>
      <c r="I12714" s="423"/>
      <c r="J12714" s="424">
        <v>2.7400000000000001E-2</v>
      </c>
      <c r="K12714" s="424"/>
      <c r="L12714" s="424"/>
    </row>
    <row r="12715" spans="1:12" ht="24" customHeight="1">
      <c r="A12715" s="300" t="s">
        <v>12986</v>
      </c>
      <c r="B12715" s="301" t="s">
        <v>13009</v>
      </c>
      <c r="C12715" s="300" t="s">
        <v>9</v>
      </c>
      <c r="D12715" s="300" t="s">
        <v>10769</v>
      </c>
      <c r="E12715" s="302" t="s">
        <v>51</v>
      </c>
      <c r="F12715" s="423" t="s">
        <v>13010</v>
      </c>
      <c r="G12715" s="423"/>
      <c r="H12715" s="423">
        <v>1.2859499999999999E-2</v>
      </c>
      <c r="I12715" s="423"/>
      <c r="J12715" s="424">
        <v>1.6199999999999999E-2</v>
      </c>
      <c r="K12715" s="424"/>
      <c r="L12715" s="424"/>
    </row>
    <row r="12716" spans="1:12" ht="24" customHeight="1">
      <c r="A12716" s="300" t="s">
        <v>12986</v>
      </c>
      <c r="B12716" s="301" t="s">
        <v>13011</v>
      </c>
      <c r="C12716" s="300" t="s">
        <v>9</v>
      </c>
      <c r="D12716" s="300" t="s">
        <v>10929</v>
      </c>
      <c r="E12716" s="302" t="s">
        <v>51</v>
      </c>
      <c r="F12716" s="423" t="s">
        <v>13012</v>
      </c>
      <c r="G12716" s="423"/>
      <c r="H12716" s="423">
        <v>1.2400000000000001E-4</v>
      </c>
      <c r="I12716" s="423"/>
      <c r="J12716" s="424">
        <v>1.8700000000000001E-2</v>
      </c>
      <c r="K12716" s="424"/>
      <c r="L12716" s="424"/>
    </row>
    <row r="12717" spans="1:12" ht="17.100000000000001" customHeight="1">
      <c r="A12717" s="298"/>
      <c r="B12717" s="298"/>
      <c r="C12717" s="298"/>
      <c r="D12717" s="298"/>
      <c r="E12717" s="298"/>
      <c r="F12717" s="298"/>
      <c r="G12717" s="298"/>
      <c r="H12717" s="298"/>
      <c r="I12717" s="298"/>
      <c r="J12717" s="298" t="s">
        <v>12992</v>
      </c>
      <c r="K12717" s="298"/>
      <c r="L12717" s="298" t="s">
        <v>15560</v>
      </c>
    </row>
    <row r="12718" spans="1:12">
      <c r="A12718" s="414" t="s">
        <v>13056</v>
      </c>
      <c r="B12718" s="414"/>
      <c r="C12718" s="414"/>
      <c r="D12718" s="414"/>
      <c r="E12718" s="414"/>
      <c r="F12718" s="414"/>
      <c r="G12718" s="414"/>
      <c r="H12718" s="414"/>
      <c r="I12718" s="294"/>
      <c r="J12718" s="294"/>
      <c r="K12718" s="294"/>
      <c r="L12718" s="294"/>
    </row>
    <row r="12719" spans="1:12" ht="17.100000000000001" customHeight="1">
      <c r="A12719" s="294" t="s">
        <v>12978</v>
      </c>
      <c r="B12719" s="298" t="s">
        <v>12979</v>
      </c>
      <c r="C12719" s="294" t="s">
        <v>12980</v>
      </c>
      <c r="D12719" s="294" t="s">
        <v>12981</v>
      </c>
      <c r="E12719" s="299" t="s">
        <v>12982</v>
      </c>
      <c r="F12719" s="413" t="s">
        <v>12983</v>
      </c>
      <c r="G12719" s="413"/>
      <c r="H12719" s="413" t="s">
        <v>12984</v>
      </c>
      <c r="I12719" s="413"/>
      <c r="J12719" s="413" t="s">
        <v>12985</v>
      </c>
      <c r="K12719" s="413"/>
      <c r="L12719" s="413"/>
    </row>
    <row r="12720" spans="1:12" ht="24" customHeight="1">
      <c r="A12720" s="300" t="s">
        <v>12986</v>
      </c>
      <c r="B12720" s="301" t="s">
        <v>13057</v>
      </c>
      <c r="C12720" s="300" t="s">
        <v>9</v>
      </c>
      <c r="D12720" s="300" t="s">
        <v>12549</v>
      </c>
      <c r="E12720" s="302" t="s">
        <v>27</v>
      </c>
      <c r="F12720" s="423" t="s">
        <v>12948</v>
      </c>
      <c r="G12720" s="423"/>
      <c r="H12720" s="423">
        <v>0.11505219999999999</v>
      </c>
      <c r="I12720" s="423"/>
      <c r="J12720" s="424">
        <v>7.4800000000000005E-2</v>
      </c>
      <c r="K12720" s="424"/>
      <c r="L12720" s="424"/>
    </row>
    <row r="12721" spans="1:12" ht="17.100000000000001" customHeight="1">
      <c r="A12721" s="298"/>
      <c r="B12721" s="298"/>
      <c r="C12721" s="298"/>
      <c r="D12721" s="298"/>
      <c r="E12721" s="298"/>
      <c r="F12721" s="298"/>
      <c r="G12721" s="298"/>
      <c r="H12721" s="298"/>
      <c r="I12721" s="298"/>
      <c r="J12721" s="298" t="s">
        <v>12992</v>
      </c>
      <c r="K12721" s="298"/>
      <c r="L12721" s="298" t="s">
        <v>12952</v>
      </c>
    </row>
    <row r="12722" spans="1:12">
      <c r="A12722" s="414" t="s">
        <v>13058</v>
      </c>
      <c r="B12722" s="414"/>
      <c r="C12722" s="414"/>
      <c r="D12722" s="414"/>
      <c r="E12722" s="414"/>
      <c r="F12722" s="414"/>
      <c r="G12722" s="414"/>
      <c r="H12722" s="414"/>
      <c r="I12722" s="294"/>
      <c r="J12722" s="294"/>
      <c r="K12722" s="294"/>
      <c r="L12722" s="294"/>
    </row>
    <row r="12723" spans="1:12" ht="17.100000000000001" customHeight="1">
      <c r="A12723" s="294" t="s">
        <v>12978</v>
      </c>
      <c r="B12723" s="298" t="s">
        <v>12979</v>
      </c>
      <c r="C12723" s="294" t="s">
        <v>12980</v>
      </c>
      <c r="D12723" s="294" t="s">
        <v>12981</v>
      </c>
      <c r="E12723" s="299" t="s">
        <v>12982</v>
      </c>
      <c r="F12723" s="413" t="s">
        <v>12983</v>
      </c>
      <c r="G12723" s="413"/>
      <c r="H12723" s="413" t="s">
        <v>12984</v>
      </c>
      <c r="I12723" s="413"/>
      <c r="J12723" s="413" t="s">
        <v>12985</v>
      </c>
      <c r="K12723" s="413"/>
      <c r="L12723" s="413"/>
    </row>
    <row r="12724" spans="1:12" ht="24" customHeight="1">
      <c r="A12724" s="300" t="s">
        <v>12986</v>
      </c>
      <c r="B12724" s="301" t="s">
        <v>13059</v>
      </c>
      <c r="C12724" s="300" t="s">
        <v>9</v>
      </c>
      <c r="D12724" s="300" t="s">
        <v>12535</v>
      </c>
      <c r="E12724" s="302" t="s">
        <v>27</v>
      </c>
      <c r="F12724" s="423" t="s">
        <v>12936</v>
      </c>
      <c r="G12724" s="423"/>
      <c r="H12724" s="423">
        <v>0.11505219999999999</v>
      </c>
      <c r="I12724" s="423"/>
      <c r="J12724" s="424">
        <v>5.7999999999999996E-3</v>
      </c>
      <c r="K12724" s="424"/>
      <c r="L12724" s="424"/>
    </row>
    <row r="12725" spans="1:12" ht="17.100000000000001" customHeight="1">
      <c r="A12725" s="298"/>
      <c r="B12725" s="298"/>
      <c r="C12725" s="298"/>
      <c r="D12725" s="298"/>
      <c r="E12725" s="298"/>
      <c r="F12725" s="298"/>
      <c r="G12725" s="298"/>
      <c r="H12725" s="298"/>
      <c r="I12725" s="298"/>
      <c r="J12725" s="298" t="s">
        <v>12992</v>
      </c>
      <c r="K12725" s="298"/>
      <c r="L12725" s="298" t="s">
        <v>12904</v>
      </c>
    </row>
    <row r="12726" spans="1:12">
      <c r="A12726" s="414" t="s">
        <v>13060</v>
      </c>
      <c r="B12726" s="414"/>
      <c r="C12726" s="414"/>
      <c r="D12726" s="414"/>
      <c r="E12726" s="414"/>
      <c r="F12726" s="414"/>
      <c r="G12726" s="414"/>
      <c r="H12726" s="414"/>
      <c r="I12726" s="294"/>
      <c r="J12726" s="294"/>
      <c r="K12726" s="294"/>
      <c r="L12726" s="294"/>
    </row>
    <row r="12727" spans="1:12" ht="17.100000000000001" customHeight="1">
      <c r="A12727" s="294" t="s">
        <v>12978</v>
      </c>
      <c r="B12727" s="298" t="s">
        <v>12979</v>
      </c>
      <c r="C12727" s="294" t="s">
        <v>12980</v>
      </c>
      <c r="D12727" s="294" t="s">
        <v>12981</v>
      </c>
      <c r="E12727" s="299" t="s">
        <v>12982</v>
      </c>
      <c r="F12727" s="413" t="s">
        <v>12983</v>
      </c>
      <c r="G12727" s="413"/>
      <c r="H12727" s="413" t="s">
        <v>12984</v>
      </c>
      <c r="I12727" s="413"/>
      <c r="J12727" s="413" t="s">
        <v>12985</v>
      </c>
      <c r="K12727" s="413"/>
      <c r="L12727" s="413"/>
    </row>
    <row r="12728" spans="1:12" ht="24" customHeight="1">
      <c r="A12728" s="300" t="s">
        <v>12986</v>
      </c>
      <c r="B12728" s="301" t="s">
        <v>13061</v>
      </c>
      <c r="C12728" s="300" t="s">
        <v>9</v>
      </c>
      <c r="D12728" s="300" t="s">
        <v>12522</v>
      </c>
      <c r="E12728" s="302" t="s">
        <v>27</v>
      </c>
      <c r="F12728" s="423" t="s">
        <v>12964</v>
      </c>
      <c r="G12728" s="423"/>
      <c r="H12728" s="423">
        <v>0.11505219999999999</v>
      </c>
      <c r="I12728" s="423"/>
      <c r="J12728" s="424">
        <v>0.29110000000000003</v>
      </c>
      <c r="K12728" s="424"/>
      <c r="L12728" s="424"/>
    </row>
    <row r="12729" spans="1:12" ht="24" customHeight="1">
      <c r="A12729" s="300" t="s">
        <v>12986</v>
      </c>
      <c r="B12729" s="301" t="s">
        <v>13062</v>
      </c>
      <c r="C12729" s="300" t="s">
        <v>9</v>
      </c>
      <c r="D12729" s="300" t="s">
        <v>12527</v>
      </c>
      <c r="E12729" s="302" t="s">
        <v>27</v>
      </c>
      <c r="F12729" s="423" t="s">
        <v>13063</v>
      </c>
      <c r="G12729" s="423"/>
      <c r="H12729" s="423">
        <v>0.11505219999999999</v>
      </c>
      <c r="I12729" s="423"/>
      <c r="J12729" s="424">
        <v>3.9100000000000003E-2</v>
      </c>
      <c r="K12729" s="424"/>
      <c r="L12729" s="424"/>
    </row>
    <row r="12730" spans="1:12" ht="17.100000000000001" customHeight="1">
      <c r="A12730" s="298"/>
      <c r="B12730" s="298"/>
      <c r="C12730" s="298"/>
      <c r="D12730" s="298"/>
      <c r="E12730" s="298"/>
      <c r="F12730" s="298"/>
      <c r="G12730" s="298"/>
      <c r="H12730" s="298"/>
      <c r="I12730" s="298"/>
      <c r="J12730" s="298" t="s">
        <v>12992</v>
      </c>
      <c r="K12730" s="298"/>
      <c r="L12730" s="298" t="s">
        <v>12961</v>
      </c>
    </row>
    <row r="12731" spans="1:12" ht="17.100000000000001" customHeight="1">
      <c r="A12731" s="294" t="s">
        <v>13014</v>
      </c>
      <c r="B12731" s="294"/>
      <c r="C12731" s="294"/>
      <c r="D12731" s="294"/>
      <c r="E12731" s="294"/>
      <c r="F12731" s="294"/>
      <c r="G12731" s="294"/>
      <c r="H12731" s="294"/>
      <c r="I12731" s="294"/>
      <c r="J12731" s="294"/>
      <c r="K12731" s="294"/>
      <c r="L12731" s="294"/>
    </row>
    <row r="12732" spans="1:12" ht="17.100000000000001" customHeight="1">
      <c r="A12732" s="298"/>
      <c r="B12732" s="298"/>
      <c r="C12732" s="298"/>
      <c r="D12732" s="298"/>
      <c r="E12732" s="298"/>
      <c r="F12732" s="298"/>
      <c r="G12732" s="298"/>
      <c r="H12732" s="298"/>
      <c r="I12732" s="298"/>
      <c r="J12732" s="298" t="s">
        <v>13015</v>
      </c>
      <c r="K12732" s="298"/>
      <c r="L12732" s="298" t="s">
        <v>15561</v>
      </c>
    </row>
    <row r="12733" spans="1:12" ht="17.100000000000001" customHeight="1">
      <c r="A12733" s="298"/>
      <c r="B12733" s="298"/>
      <c r="C12733" s="298"/>
      <c r="D12733" s="298"/>
      <c r="E12733" s="298"/>
      <c r="F12733" s="298"/>
      <c r="G12733" s="298"/>
      <c r="H12733" s="298"/>
      <c r="I12733" s="298"/>
      <c r="J12733" s="298" t="s">
        <v>13017</v>
      </c>
      <c r="K12733" s="298" t="s">
        <v>13018</v>
      </c>
      <c r="L12733" s="298" t="s">
        <v>15261</v>
      </c>
    </row>
    <row r="12734" spans="1:12" ht="17.100000000000001" customHeight="1">
      <c r="A12734" s="298"/>
      <c r="B12734" s="298"/>
      <c r="C12734" s="298"/>
      <c r="D12734" s="298"/>
      <c r="E12734" s="298"/>
      <c r="F12734" s="298"/>
      <c r="G12734" s="298"/>
      <c r="H12734" s="298"/>
      <c r="I12734" s="298"/>
      <c r="J12734" s="298" t="s">
        <v>13020</v>
      </c>
      <c r="K12734" s="298"/>
      <c r="L12734" s="298" t="s">
        <v>15562</v>
      </c>
    </row>
    <row r="12735" spans="1:12" ht="17.100000000000001" customHeight="1">
      <c r="A12735" s="298"/>
      <c r="B12735" s="298"/>
      <c r="C12735" s="298"/>
      <c r="D12735" s="298"/>
      <c r="E12735" s="298"/>
      <c r="F12735" s="298"/>
      <c r="G12735" s="298"/>
      <c r="H12735" s="298"/>
      <c r="I12735" s="298"/>
      <c r="J12735" s="298" t="s">
        <v>13022</v>
      </c>
      <c r="K12735" s="298" t="s">
        <v>12974</v>
      </c>
      <c r="L12735" s="298" t="s">
        <v>15563</v>
      </c>
    </row>
    <row r="12736" spans="1:12" ht="17.100000000000001" customHeight="1">
      <c r="A12736" s="298"/>
      <c r="B12736" s="298"/>
      <c r="C12736" s="298"/>
      <c r="D12736" s="298"/>
      <c r="E12736" s="298"/>
      <c r="F12736" s="298"/>
      <c r="G12736" s="298"/>
      <c r="H12736" s="298"/>
      <c r="I12736" s="298"/>
      <c r="J12736" s="298" t="s">
        <v>13024</v>
      </c>
      <c r="K12736" s="298"/>
      <c r="L12736" s="298" t="s">
        <v>15564</v>
      </c>
    </row>
    <row r="12737" spans="1:12" ht="30" customHeight="1">
      <c r="A12737" s="299"/>
      <c r="B12737" s="299"/>
      <c r="C12737" s="299"/>
      <c r="D12737" s="299"/>
      <c r="E12737" s="299"/>
      <c r="F12737" s="299"/>
      <c r="G12737" s="299"/>
      <c r="H12737" s="299"/>
      <c r="I12737" s="299"/>
      <c r="J12737" s="299"/>
      <c r="K12737" s="299"/>
      <c r="L12737" s="299"/>
    </row>
    <row r="12738" spans="1:12" ht="48" customHeight="1">
      <c r="A12738" s="295" t="s">
        <v>15565</v>
      </c>
      <c r="B12738" s="296" t="s">
        <v>15566</v>
      </c>
      <c r="C12738" s="295" t="s">
        <v>9</v>
      </c>
      <c r="D12738" s="295" t="s">
        <v>2496</v>
      </c>
      <c r="E12738" s="297" t="s">
        <v>51</v>
      </c>
      <c r="F12738" s="296"/>
      <c r="G12738" s="296"/>
      <c r="H12738" s="296"/>
      <c r="I12738" s="296"/>
      <c r="J12738" s="296"/>
      <c r="K12738" s="296"/>
      <c r="L12738" s="296"/>
    </row>
    <row r="12739" spans="1:12">
      <c r="A12739" s="414" t="s">
        <v>12977</v>
      </c>
      <c r="B12739" s="414"/>
      <c r="C12739" s="414"/>
      <c r="D12739" s="414"/>
      <c r="E12739" s="414"/>
      <c r="F12739" s="414"/>
      <c r="G12739" s="414"/>
      <c r="H12739" s="414"/>
      <c r="I12739" s="294"/>
      <c r="J12739" s="294"/>
      <c r="K12739" s="294"/>
      <c r="L12739" s="294"/>
    </row>
    <row r="12740" spans="1:12" ht="17.100000000000001" customHeight="1">
      <c r="A12740" s="294" t="s">
        <v>12978</v>
      </c>
      <c r="B12740" s="298" t="s">
        <v>12979</v>
      </c>
      <c r="C12740" s="294" t="s">
        <v>12980</v>
      </c>
      <c r="D12740" s="294" t="s">
        <v>12981</v>
      </c>
      <c r="E12740" s="299" t="s">
        <v>12982</v>
      </c>
      <c r="F12740" s="413" t="s">
        <v>12983</v>
      </c>
      <c r="G12740" s="413"/>
      <c r="H12740" s="413" t="s">
        <v>12984</v>
      </c>
      <c r="I12740" s="413"/>
      <c r="J12740" s="413" t="s">
        <v>12985</v>
      </c>
      <c r="K12740" s="413"/>
      <c r="L12740" s="413"/>
    </row>
    <row r="12741" spans="1:12" ht="24" customHeight="1">
      <c r="A12741" s="300" t="s">
        <v>12986</v>
      </c>
      <c r="B12741" s="301" t="s">
        <v>13085</v>
      </c>
      <c r="C12741" s="300" t="s">
        <v>9</v>
      </c>
      <c r="D12741" s="300" t="s">
        <v>7909</v>
      </c>
      <c r="E12741" s="302" t="s">
        <v>51</v>
      </c>
      <c r="F12741" s="423" t="s">
        <v>13086</v>
      </c>
      <c r="G12741" s="423"/>
      <c r="H12741" s="423">
        <v>8.3100000000000001E-5</v>
      </c>
      <c r="I12741" s="423"/>
      <c r="J12741" s="424">
        <v>8.6E-3</v>
      </c>
      <c r="K12741" s="424"/>
      <c r="L12741" s="424"/>
    </row>
    <row r="12742" spans="1:12" ht="24" customHeight="1">
      <c r="A12742" s="300" t="s">
        <v>12986</v>
      </c>
      <c r="B12742" s="301" t="s">
        <v>13087</v>
      </c>
      <c r="C12742" s="300" t="s">
        <v>9</v>
      </c>
      <c r="D12742" s="300" t="s">
        <v>8873</v>
      </c>
      <c r="E12742" s="302" t="s">
        <v>51</v>
      </c>
      <c r="F12742" s="423" t="s">
        <v>13088</v>
      </c>
      <c r="G12742" s="423"/>
      <c r="H12742" s="423">
        <v>7.9999999999999996E-6</v>
      </c>
      <c r="I12742" s="423"/>
      <c r="J12742" s="424">
        <v>7.0000000000000001E-3</v>
      </c>
      <c r="K12742" s="424"/>
      <c r="L12742" s="424"/>
    </row>
    <row r="12743" spans="1:12" ht="48" customHeight="1">
      <c r="A12743" s="300" t="s">
        <v>12986</v>
      </c>
      <c r="B12743" s="301" t="s">
        <v>13089</v>
      </c>
      <c r="C12743" s="300" t="s">
        <v>9</v>
      </c>
      <c r="D12743" s="300" t="s">
        <v>9227</v>
      </c>
      <c r="E12743" s="302" t="s">
        <v>51</v>
      </c>
      <c r="F12743" s="423" t="s">
        <v>13090</v>
      </c>
      <c r="G12743" s="423"/>
      <c r="H12743" s="423">
        <v>5.5999999999999997E-6</v>
      </c>
      <c r="I12743" s="423"/>
      <c r="J12743" s="424">
        <v>7.4999999999999997E-3</v>
      </c>
      <c r="K12743" s="424"/>
      <c r="L12743" s="424"/>
    </row>
    <row r="12744" spans="1:12" ht="24" customHeight="1">
      <c r="A12744" s="300" t="s">
        <v>12986</v>
      </c>
      <c r="B12744" s="301" t="s">
        <v>13091</v>
      </c>
      <c r="C12744" s="300" t="s">
        <v>9</v>
      </c>
      <c r="D12744" s="300" t="s">
        <v>9580</v>
      </c>
      <c r="E12744" s="302" t="s">
        <v>51</v>
      </c>
      <c r="F12744" s="423" t="s">
        <v>13092</v>
      </c>
      <c r="G12744" s="423"/>
      <c r="H12744" s="423">
        <v>5.4E-6</v>
      </c>
      <c r="I12744" s="423"/>
      <c r="J12744" s="424">
        <v>4.7999999999999996E-3</v>
      </c>
      <c r="K12744" s="424"/>
      <c r="L12744" s="424"/>
    </row>
    <row r="12745" spans="1:12" ht="24" customHeight="1">
      <c r="A12745" s="300" t="s">
        <v>12986</v>
      </c>
      <c r="B12745" s="301" t="s">
        <v>12987</v>
      </c>
      <c r="C12745" s="300" t="s">
        <v>9</v>
      </c>
      <c r="D12745" s="300" t="s">
        <v>9831</v>
      </c>
      <c r="E12745" s="302" t="s">
        <v>12988</v>
      </c>
      <c r="F12745" s="423" t="s">
        <v>12989</v>
      </c>
      <c r="G12745" s="423"/>
      <c r="H12745" s="423">
        <v>1.9250000000000001E-3</v>
      </c>
      <c r="I12745" s="423"/>
      <c r="J12745" s="424">
        <v>1.95E-2</v>
      </c>
      <c r="K12745" s="424"/>
      <c r="L12745" s="424"/>
    </row>
    <row r="12746" spans="1:12" ht="36" customHeight="1">
      <c r="A12746" s="300" t="s">
        <v>12986</v>
      </c>
      <c r="B12746" s="301" t="s">
        <v>12990</v>
      </c>
      <c r="C12746" s="300" t="s">
        <v>9</v>
      </c>
      <c r="D12746" s="300" t="s">
        <v>11426</v>
      </c>
      <c r="E12746" s="302" t="s">
        <v>51</v>
      </c>
      <c r="F12746" s="423" t="s">
        <v>12991</v>
      </c>
      <c r="G12746" s="423"/>
      <c r="H12746" s="423">
        <v>1.008E-4</v>
      </c>
      <c r="I12746" s="423"/>
      <c r="J12746" s="424">
        <v>1.3299999999999999E-2</v>
      </c>
      <c r="K12746" s="424"/>
      <c r="L12746" s="424"/>
    </row>
    <row r="12747" spans="1:12" ht="17.100000000000001" customHeight="1">
      <c r="A12747" s="298"/>
      <c r="B12747" s="298"/>
      <c r="C12747" s="298"/>
      <c r="D12747" s="298"/>
      <c r="E12747" s="298"/>
      <c r="F12747" s="298"/>
      <c r="G12747" s="298"/>
      <c r="H12747" s="298"/>
      <c r="I12747" s="298"/>
      <c r="J12747" s="298" t="s">
        <v>12992</v>
      </c>
      <c r="K12747" s="298"/>
      <c r="L12747" s="298" t="s">
        <v>12960</v>
      </c>
    </row>
    <row r="12748" spans="1:12">
      <c r="A12748" s="414" t="s">
        <v>12994</v>
      </c>
      <c r="B12748" s="414"/>
      <c r="C12748" s="414"/>
      <c r="D12748" s="414"/>
      <c r="E12748" s="414"/>
      <c r="F12748" s="414"/>
      <c r="G12748" s="414"/>
      <c r="H12748" s="414"/>
      <c r="I12748" s="294"/>
      <c r="J12748" s="294"/>
      <c r="K12748" s="294"/>
      <c r="L12748" s="294"/>
    </row>
    <row r="12749" spans="1:12" ht="17.100000000000001" customHeight="1">
      <c r="A12749" s="294" t="s">
        <v>12978</v>
      </c>
      <c r="B12749" s="298" t="s">
        <v>12979</v>
      </c>
      <c r="C12749" s="294" t="s">
        <v>12980</v>
      </c>
      <c r="D12749" s="294" t="s">
        <v>12981</v>
      </c>
      <c r="E12749" s="299" t="s">
        <v>12982</v>
      </c>
      <c r="F12749" s="413" t="s">
        <v>12983</v>
      </c>
      <c r="G12749" s="413"/>
      <c r="H12749" s="413" t="s">
        <v>12984</v>
      </c>
      <c r="I12749" s="413"/>
      <c r="J12749" s="413" t="s">
        <v>12985</v>
      </c>
      <c r="K12749" s="413"/>
      <c r="L12749" s="413"/>
    </row>
    <row r="12750" spans="1:12" ht="24" customHeight="1">
      <c r="A12750" s="300" t="s">
        <v>12986</v>
      </c>
      <c r="B12750" s="301" t="s">
        <v>13193</v>
      </c>
      <c r="C12750" s="300" t="s">
        <v>9</v>
      </c>
      <c r="D12750" s="300" t="s">
        <v>7200</v>
      </c>
      <c r="E12750" s="302" t="s">
        <v>27</v>
      </c>
      <c r="F12750" s="423" t="s">
        <v>13194</v>
      </c>
      <c r="G12750" s="423"/>
      <c r="H12750" s="423">
        <v>7.2524900000000003E-2</v>
      </c>
      <c r="I12750" s="423"/>
      <c r="J12750" s="424">
        <v>0.36919999999999997</v>
      </c>
      <c r="K12750" s="424"/>
      <c r="L12750" s="424"/>
    </row>
    <row r="12751" spans="1:12" ht="24" customHeight="1">
      <c r="A12751" s="300" t="s">
        <v>12986</v>
      </c>
      <c r="B12751" s="301" t="s">
        <v>13195</v>
      </c>
      <c r="C12751" s="300" t="s">
        <v>9</v>
      </c>
      <c r="D12751" s="300" t="s">
        <v>8821</v>
      </c>
      <c r="E12751" s="302" t="s">
        <v>27</v>
      </c>
      <c r="F12751" s="423" t="s">
        <v>13196</v>
      </c>
      <c r="G12751" s="423"/>
      <c r="H12751" s="423">
        <v>7.2524900000000003E-2</v>
      </c>
      <c r="I12751" s="423"/>
      <c r="J12751" s="424">
        <v>0.52149999999999996</v>
      </c>
      <c r="K12751" s="424"/>
      <c r="L12751" s="424"/>
    </row>
    <row r="12752" spans="1:12" ht="17.100000000000001" customHeight="1">
      <c r="A12752" s="298"/>
      <c r="B12752" s="298"/>
      <c r="C12752" s="298"/>
      <c r="D12752" s="298"/>
      <c r="E12752" s="298"/>
      <c r="F12752" s="298"/>
      <c r="G12752" s="298"/>
      <c r="H12752" s="298"/>
      <c r="I12752" s="298"/>
      <c r="J12752" s="298" t="s">
        <v>12992</v>
      </c>
      <c r="K12752" s="298"/>
      <c r="L12752" s="298" t="s">
        <v>13594</v>
      </c>
    </row>
    <row r="12753" spans="1:12">
      <c r="A12753" s="414" t="s">
        <v>12998</v>
      </c>
      <c r="B12753" s="414"/>
      <c r="C12753" s="414"/>
      <c r="D12753" s="414"/>
      <c r="E12753" s="414"/>
      <c r="F12753" s="414"/>
      <c r="G12753" s="414"/>
      <c r="H12753" s="414"/>
      <c r="I12753" s="294"/>
      <c r="J12753" s="294"/>
      <c r="K12753" s="294"/>
      <c r="L12753" s="294"/>
    </row>
    <row r="12754" spans="1:12" ht="17.100000000000001" customHeight="1">
      <c r="A12754" s="294" t="s">
        <v>12978</v>
      </c>
      <c r="B12754" s="298" t="s">
        <v>12979</v>
      </c>
      <c r="C12754" s="294" t="s">
        <v>12980</v>
      </c>
      <c r="D12754" s="294" t="s">
        <v>12981</v>
      </c>
      <c r="E12754" s="299" t="s">
        <v>12982</v>
      </c>
      <c r="F12754" s="413" t="s">
        <v>12983</v>
      </c>
      <c r="G12754" s="413"/>
      <c r="H12754" s="413" t="s">
        <v>12984</v>
      </c>
      <c r="I12754" s="413"/>
      <c r="J12754" s="413" t="s">
        <v>12985</v>
      </c>
      <c r="K12754" s="413"/>
      <c r="L12754" s="413"/>
    </row>
    <row r="12755" spans="1:12" ht="24" customHeight="1">
      <c r="A12755" s="300" t="s">
        <v>12986</v>
      </c>
      <c r="B12755" s="301" t="s">
        <v>13353</v>
      </c>
      <c r="C12755" s="300" t="s">
        <v>9</v>
      </c>
      <c r="D12755" s="300" t="s">
        <v>9576</v>
      </c>
      <c r="E12755" s="302" t="s">
        <v>51</v>
      </c>
      <c r="F12755" s="423" t="s">
        <v>12914</v>
      </c>
      <c r="G12755" s="423"/>
      <c r="H12755" s="423">
        <v>2.4E-2</v>
      </c>
      <c r="I12755" s="423"/>
      <c r="J12755" s="424">
        <v>0.03</v>
      </c>
      <c r="K12755" s="424"/>
      <c r="L12755" s="424"/>
    </row>
    <row r="12756" spans="1:12" ht="24" customHeight="1">
      <c r="A12756" s="300" t="s">
        <v>12986</v>
      </c>
      <c r="B12756" s="301" t="s">
        <v>13356</v>
      </c>
      <c r="C12756" s="300" t="s">
        <v>9</v>
      </c>
      <c r="D12756" s="300" t="s">
        <v>6964</v>
      </c>
      <c r="E12756" s="302" t="s">
        <v>51</v>
      </c>
      <c r="F12756" s="423" t="s">
        <v>13357</v>
      </c>
      <c r="G12756" s="423"/>
      <c r="H12756" s="423">
        <v>1.7999999999999999E-2</v>
      </c>
      <c r="I12756" s="423"/>
      <c r="J12756" s="424">
        <v>0.89</v>
      </c>
      <c r="K12756" s="424"/>
      <c r="L12756" s="424"/>
    </row>
    <row r="12757" spans="1:12" ht="24" customHeight="1">
      <c r="A12757" s="300" t="s">
        <v>12986</v>
      </c>
      <c r="B12757" s="301" t="s">
        <v>13358</v>
      </c>
      <c r="C12757" s="300" t="s">
        <v>9</v>
      </c>
      <c r="D12757" s="300" t="s">
        <v>10886</v>
      </c>
      <c r="E12757" s="302" t="s">
        <v>51</v>
      </c>
      <c r="F12757" s="423" t="s">
        <v>13359</v>
      </c>
      <c r="G12757" s="423"/>
      <c r="H12757" s="423">
        <v>2.1999999999999999E-2</v>
      </c>
      <c r="I12757" s="423"/>
      <c r="J12757" s="424">
        <v>0.94</v>
      </c>
      <c r="K12757" s="424"/>
      <c r="L12757" s="424"/>
    </row>
    <row r="12758" spans="1:12" ht="24" customHeight="1">
      <c r="A12758" s="300" t="s">
        <v>12986</v>
      </c>
      <c r="B12758" s="301" t="s">
        <v>15567</v>
      </c>
      <c r="C12758" s="300" t="s">
        <v>9</v>
      </c>
      <c r="D12758" s="300" t="s">
        <v>6912</v>
      </c>
      <c r="E12758" s="302" t="s">
        <v>51</v>
      </c>
      <c r="F12758" s="423" t="s">
        <v>15568</v>
      </c>
      <c r="G12758" s="423"/>
      <c r="H12758" s="423">
        <v>1</v>
      </c>
      <c r="I12758" s="423"/>
      <c r="J12758" s="424">
        <v>5.07</v>
      </c>
      <c r="K12758" s="424"/>
      <c r="L12758" s="424"/>
    </row>
    <row r="12759" spans="1:12" ht="24" customHeight="1">
      <c r="A12759" s="300" t="s">
        <v>12986</v>
      </c>
      <c r="B12759" s="301" t="s">
        <v>13099</v>
      </c>
      <c r="C12759" s="300" t="s">
        <v>9</v>
      </c>
      <c r="D12759" s="300" t="s">
        <v>7224</v>
      </c>
      <c r="E12759" s="302" t="s">
        <v>51</v>
      </c>
      <c r="F12759" s="423" t="s">
        <v>13100</v>
      </c>
      <c r="G12759" s="423"/>
      <c r="H12759" s="423">
        <v>9.8250000000000008E-4</v>
      </c>
      <c r="I12759" s="423"/>
      <c r="J12759" s="424">
        <v>8.9999999999999993E-3</v>
      </c>
      <c r="K12759" s="424"/>
      <c r="L12759" s="424"/>
    </row>
    <row r="12760" spans="1:12" ht="24" customHeight="1">
      <c r="A12760" s="300" t="s">
        <v>12986</v>
      </c>
      <c r="B12760" s="301" t="s">
        <v>13101</v>
      </c>
      <c r="C12760" s="300" t="s">
        <v>9</v>
      </c>
      <c r="D12760" s="300" t="s">
        <v>7359</v>
      </c>
      <c r="E12760" s="302" t="s">
        <v>51</v>
      </c>
      <c r="F12760" s="423" t="s">
        <v>13102</v>
      </c>
      <c r="G12760" s="423"/>
      <c r="H12760" s="423">
        <v>3.1699999999999998E-5</v>
      </c>
      <c r="I12760" s="423"/>
      <c r="J12760" s="424">
        <v>4.1000000000000003E-3</v>
      </c>
      <c r="K12760" s="424"/>
      <c r="L12760" s="424"/>
    </row>
    <row r="12761" spans="1:12" ht="24" customHeight="1">
      <c r="A12761" s="300" t="s">
        <v>12986</v>
      </c>
      <c r="B12761" s="301" t="s">
        <v>13103</v>
      </c>
      <c r="C12761" s="300" t="s">
        <v>9</v>
      </c>
      <c r="D12761" s="300" t="s">
        <v>8851</v>
      </c>
      <c r="E12761" s="302" t="s">
        <v>51</v>
      </c>
      <c r="F12761" s="423" t="s">
        <v>13104</v>
      </c>
      <c r="G12761" s="423"/>
      <c r="H12761" s="423">
        <v>2.5299999999999998E-5</v>
      </c>
      <c r="I12761" s="423"/>
      <c r="J12761" s="424">
        <v>4.8999999999999998E-3</v>
      </c>
      <c r="K12761" s="424"/>
      <c r="L12761" s="424"/>
    </row>
    <row r="12762" spans="1:12" ht="24" customHeight="1">
      <c r="A12762" s="300" t="s">
        <v>12986</v>
      </c>
      <c r="B12762" s="301" t="s">
        <v>13105</v>
      </c>
      <c r="C12762" s="300" t="s">
        <v>9</v>
      </c>
      <c r="D12762" s="300" t="s">
        <v>8852</v>
      </c>
      <c r="E12762" s="302" t="s">
        <v>51</v>
      </c>
      <c r="F12762" s="423" t="s">
        <v>13106</v>
      </c>
      <c r="G12762" s="423"/>
      <c r="H12762" s="423">
        <v>5.4E-6</v>
      </c>
      <c r="I12762" s="423"/>
      <c r="J12762" s="424">
        <v>3.0000000000000001E-3</v>
      </c>
      <c r="K12762" s="424"/>
      <c r="L12762" s="424"/>
    </row>
    <row r="12763" spans="1:12" ht="24" customHeight="1">
      <c r="A12763" s="300" t="s">
        <v>12986</v>
      </c>
      <c r="B12763" s="301" t="s">
        <v>13107</v>
      </c>
      <c r="C12763" s="300" t="s">
        <v>9</v>
      </c>
      <c r="D12763" s="300" t="s">
        <v>9000</v>
      </c>
      <c r="E12763" s="302" t="s">
        <v>51</v>
      </c>
      <c r="F12763" s="423" t="s">
        <v>13108</v>
      </c>
      <c r="G12763" s="423"/>
      <c r="H12763" s="423">
        <v>1.1184000000000001E-3</v>
      </c>
      <c r="I12763" s="423"/>
      <c r="J12763" s="424">
        <v>7.6E-3</v>
      </c>
      <c r="K12763" s="424"/>
      <c r="L12763" s="424"/>
    </row>
    <row r="12764" spans="1:12" ht="24" customHeight="1">
      <c r="A12764" s="300" t="s">
        <v>12986</v>
      </c>
      <c r="B12764" s="301" t="s">
        <v>13109</v>
      </c>
      <c r="C12764" s="300" t="s">
        <v>9</v>
      </c>
      <c r="D12764" s="300" t="s">
        <v>9574</v>
      </c>
      <c r="E12764" s="302" t="s">
        <v>51</v>
      </c>
      <c r="F12764" s="423" t="s">
        <v>13110</v>
      </c>
      <c r="G12764" s="423"/>
      <c r="H12764" s="423">
        <v>3.546E-4</v>
      </c>
      <c r="I12764" s="423"/>
      <c r="J12764" s="424">
        <v>3.0999999999999999E-3</v>
      </c>
      <c r="K12764" s="424"/>
      <c r="L12764" s="424"/>
    </row>
    <row r="12765" spans="1:12" ht="24" customHeight="1">
      <c r="A12765" s="300" t="s">
        <v>12986</v>
      </c>
      <c r="B12765" s="301" t="s">
        <v>13111</v>
      </c>
      <c r="C12765" s="300" t="s">
        <v>9</v>
      </c>
      <c r="D12765" s="300" t="s">
        <v>10714</v>
      </c>
      <c r="E12765" s="302" t="s">
        <v>93</v>
      </c>
      <c r="F12765" s="423" t="s">
        <v>13112</v>
      </c>
      <c r="G12765" s="423"/>
      <c r="H12765" s="423">
        <v>1.864E-4</v>
      </c>
      <c r="I12765" s="423"/>
      <c r="J12765" s="424">
        <v>2.8E-3</v>
      </c>
      <c r="K12765" s="424"/>
      <c r="L12765" s="424"/>
    </row>
    <row r="12766" spans="1:12" ht="24" customHeight="1">
      <c r="A12766" s="300" t="s">
        <v>12986</v>
      </c>
      <c r="B12766" s="301" t="s">
        <v>13113</v>
      </c>
      <c r="C12766" s="300" t="s">
        <v>9</v>
      </c>
      <c r="D12766" s="300" t="s">
        <v>10809</v>
      </c>
      <c r="E12766" s="302" t="s">
        <v>51</v>
      </c>
      <c r="F12766" s="423" t="s">
        <v>13114</v>
      </c>
      <c r="G12766" s="423"/>
      <c r="H12766" s="423">
        <v>1.864E-4</v>
      </c>
      <c r="I12766" s="423"/>
      <c r="J12766" s="424">
        <v>2.2000000000000001E-3</v>
      </c>
      <c r="K12766" s="424"/>
      <c r="L12766" s="424"/>
    </row>
    <row r="12767" spans="1:12" ht="24" customHeight="1">
      <c r="A12767" s="300" t="s">
        <v>12986</v>
      </c>
      <c r="B12767" s="301" t="s">
        <v>13115</v>
      </c>
      <c r="C12767" s="300" t="s">
        <v>9</v>
      </c>
      <c r="D12767" s="300" t="s">
        <v>10810</v>
      </c>
      <c r="E12767" s="302" t="s">
        <v>51</v>
      </c>
      <c r="F12767" s="423" t="s">
        <v>13116</v>
      </c>
      <c r="G12767" s="423"/>
      <c r="H12767" s="423">
        <v>1.864E-4</v>
      </c>
      <c r="I12767" s="423"/>
      <c r="J12767" s="424">
        <v>5.0000000000000001E-3</v>
      </c>
      <c r="K12767" s="424"/>
      <c r="L12767" s="424"/>
    </row>
    <row r="12768" spans="1:12" ht="24" customHeight="1">
      <c r="A12768" s="300" t="s">
        <v>12986</v>
      </c>
      <c r="B12768" s="301" t="s">
        <v>13117</v>
      </c>
      <c r="C12768" s="300" t="s">
        <v>9</v>
      </c>
      <c r="D12768" s="300" t="s">
        <v>10837</v>
      </c>
      <c r="E12768" s="302" t="s">
        <v>51</v>
      </c>
      <c r="F12768" s="423" t="s">
        <v>13118</v>
      </c>
      <c r="G12768" s="423"/>
      <c r="H12768" s="423">
        <v>6.3999999999999997E-6</v>
      </c>
      <c r="I12768" s="423"/>
      <c r="J12768" s="424">
        <v>2.8E-3</v>
      </c>
      <c r="K12768" s="424"/>
      <c r="L12768" s="424"/>
    </row>
    <row r="12769" spans="1:12" ht="24" customHeight="1">
      <c r="A12769" s="300" t="s">
        <v>12986</v>
      </c>
      <c r="B12769" s="301" t="s">
        <v>13003</v>
      </c>
      <c r="C12769" s="300" t="s">
        <v>9</v>
      </c>
      <c r="D12769" s="300" t="s">
        <v>7216</v>
      </c>
      <c r="E12769" s="302" t="s">
        <v>51</v>
      </c>
      <c r="F12769" s="423" t="s">
        <v>13004</v>
      </c>
      <c r="G12769" s="423"/>
      <c r="H12769" s="423">
        <v>3.7320000000000002E-4</v>
      </c>
      <c r="I12769" s="423"/>
      <c r="J12769" s="424">
        <v>1.2500000000000001E-2</v>
      </c>
      <c r="K12769" s="424"/>
      <c r="L12769" s="424"/>
    </row>
    <row r="12770" spans="1:12" ht="24" customHeight="1">
      <c r="A12770" s="300" t="s">
        <v>12986</v>
      </c>
      <c r="B12770" s="301" t="s">
        <v>13005</v>
      </c>
      <c r="C12770" s="300" t="s">
        <v>9</v>
      </c>
      <c r="D12770" s="300" t="s">
        <v>7393</v>
      </c>
      <c r="E12770" s="302" t="s">
        <v>12988</v>
      </c>
      <c r="F12770" s="423" t="s">
        <v>13006</v>
      </c>
      <c r="G12770" s="423"/>
      <c r="H12770" s="423">
        <v>2.2460000000000001E-4</v>
      </c>
      <c r="I12770" s="423"/>
      <c r="J12770" s="424">
        <v>1.21E-2</v>
      </c>
      <c r="K12770" s="424"/>
      <c r="L12770" s="424"/>
    </row>
    <row r="12771" spans="1:12" ht="24" customHeight="1">
      <c r="A12771" s="300" t="s">
        <v>12986</v>
      </c>
      <c r="B12771" s="301" t="s">
        <v>13007</v>
      </c>
      <c r="C12771" s="300" t="s">
        <v>9</v>
      </c>
      <c r="D12771" s="300" t="s">
        <v>10619</v>
      </c>
      <c r="E12771" s="302" t="s">
        <v>51</v>
      </c>
      <c r="F12771" s="423" t="s">
        <v>13008</v>
      </c>
      <c r="G12771" s="423"/>
      <c r="H12771" s="423">
        <v>1.7420000000000001E-4</v>
      </c>
      <c r="I12771" s="423"/>
      <c r="J12771" s="424">
        <v>3.3300000000000003E-2</v>
      </c>
      <c r="K12771" s="424"/>
      <c r="L12771" s="424"/>
    </row>
    <row r="12772" spans="1:12" ht="24" customHeight="1">
      <c r="A12772" s="300" t="s">
        <v>12986</v>
      </c>
      <c r="B12772" s="301" t="s">
        <v>13009</v>
      </c>
      <c r="C12772" s="300" t="s">
        <v>9</v>
      </c>
      <c r="D12772" s="300" t="s">
        <v>10769</v>
      </c>
      <c r="E12772" s="302" t="s">
        <v>51</v>
      </c>
      <c r="F12772" s="423" t="s">
        <v>13010</v>
      </c>
      <c r="G12772" s="423"/>
      <c r="H12772" s="423">
        <v>1.5660299999999999E-2</v>
      </c>
      <c r="I12772" s="423"/>
      <c r="J12772" s="424">
        <v>1.9699999999999999E-2</v>
      </c>
      <c r="K12772" s="424"/>
      <c r="L12772" s="424"/>
    </row>
    <row r="12773" spans="1:12" ht="24" customHeight="1">
      <c r="A12773" s="300" t="s">
        <v>12986</v>
      </c>
      <c r="B12773" s="301" t="s">
        <v>13011</v>
      </c>
      <c r="C12773" s="300" t="s">
        <v>9</v>
      </c>
      <c r="D12773" s="300" t="s">
        <v>10929</v>
      </c>
      <c r="E12773" s="302" t="s">
        <v>51</v>
      </c>
      <c r="F12773" s="423" t="s">
        <v>13012</v>
      </c>
      <c r="G12773" s="423"/>
      <c r="H12773" s="423">
        <v>1.5100000000000001E-4</v>
      </c>
      <c r="I12773" s="423"/>
      <c r="J12773" s="424">
        <v>2.2700000000000001E-2</v>
      </c>
      <c r="K12773" s="424"/>
      <c r="L12773" s="424"/>
    </row>
    <row r="12774" spans="1:12" ht="17.100000000000001" customHeight="1">
      <c r="A12774" s="298"/>
      <c r="B12774" s="298"/>
      <c r="C12774" s="298"/>
      <c r="D12774" s="298"/>
      <c r="E12774" s="298"/>
      <c r="F12774" s="298"/>
      <c r="G12774" s="298"/>
      <c r="H12774" s="298"/>
      <c r="I12774" s="298"/>
      <c r="J12774" s="298" t="s">
        <v>12992</v>
      </c>
      <c r="K12774" s="298"/>
      <c r="L12774" s="298" t="s">
        <v>13549</v>
      </c>
    </row>
    <row r="12775" spans="1:12">
      <c r="A12775" s="414" t="s">
        <v>13056</v>
      </c>
      <c r="B12775" s="414"/>
      <c r="C12775" s="414"/>
      <c r="D12775" s="414"/>
      <c r="E12775" s="414"/>
      <c r="F12775" s="414"/>
      <c r="G12775" s="414"/>
      <c r="H12775" s="414"/>
      <c r="I12775" s="294"/>
      <c r="J12775" s="294"/>
      <c r="K12775" s="294"/>
      <c r="L12775" s="294"/>
    </row>
    <row r="12776" spans="1:12" ht="17.100000000000001" customHeight="1">
      <c r="A12776" s="294" t="s">
        <v>12978</v>
      </c>
      <c r="B12776" s="298" t="s">
        <v>12979</v>
      </c>
      <c r="C12776" s="294" t="s">
        <v>12980</v>
      </c>
      <c r="D12776" s="294" t="s">
        <v>12981</v>
      </c>
      <c r="E12776" s="299" t="s">
        <v>12982</v>
      </c>
      <c r="F12776" s="413" t="s">
        <v>12983</v>
      </c>
      <c r="G12776" s="413"/>
      <c r="H12776" s="413" t="s">
        <v>12984</v>
      </c>
      <c r="I12776" s="413"/>
      <c r="J12776" s="413" t="s">
        <v>12985</v>
      </c>
      <c r="K12776" s="413"/>
      <c r="L12776" s="413"/>
    </row>
    <row r="12777" spans="1:12" ht="24" customHeight="1">
      <c r="A12777" s="300" t="s">
        <v>12986</v>
      </c>
      <c r="B12777" s="301" t="s">
        <v>13057</v>
      </c>
      <c r="C12777" s="300" t="s">
        <v>9</v>
      </c>
      <c r="D12777" s="300" t="s">
        <v>12549</v>
      </c>
      <c r="E12777" s="302" t="s">
        <v>27</v>
      </c>
      <c r="F12777" s="423" t="s">
        <v>12948</v>
      </c>
      <c r="G12777" s="423"/>
      <c r="H12777" s="423">
        <v>0.14011100000000001</v>
      </c>
      <c r="I12777" s="423"/>
      <c r="J12777" s="424">
        <v>9.11E-2</v>
      </c>
      <c r="K12777" s="424"/>
      <c r="L12777" s="424"/>
    </row>
    <row r="12778" spans="1:12" ht="17.100000000000001" customHeight="1">
      <c r="A12778" s="298"/>
      <c r="B12778" s="298"/>
      <c r="C12778" s="298"/>
      <c r="D12778" s="298"/>
      <c r="E12778" s="298"/>
      <c r="F12778" s="298"/>
      <c r="G12778" s="298"/>
      <c r="H12778" s="298"/>
      <c r="I12778" s="298"/>
      <c r="J12778" s="298" t="s">
        <v>12992</v>
      </c>
      <c r="K12778" s="298"/>
      <c r="L12778" s="298" t="s">
        <v>12933</v>
      </c>
    </row>
    <row r="12779" spans="1:12">
      <c r="A12779" s="414" t="s">
        <v>13058</v>
      </c>
      <c r="B12779" s="414"/>
      <c r="C12779" s="414"/>
      <c r="D12779" s="414"/>
      <c r="E12779" s="414"/>
      <c r="F12779" s="414"/>
      <c r="G12779" s="414"/>
      <c r="H12779" s="414"/>
      <c r="I12779" s="294"/>
      <c r="J12779" s="294"/>
      <c r="K12779" s="294"/>
      <c r="L12779" s="294"/>
    </row>
    <row r="12780" spans="1:12" ht="17.100000000000001" customHeight="1">
      <c r="A12780" s="294" t="s">
        <v>12978</v>
      </c>
      <c r="B12780" s="298" t="s">
        <v>12979</v>
      </c>
      <c r="C12780" s="294" t="s">
        <v>12980</v>
      </c>
      <c r="D12780" s="294" t="s">
        <v>12981</v>
      </c>
      <c r="E12780" s="299" t="s">
        <v>12982</v>
      </c>
      <c r="F12780" s="413" t="s">
        <v>12983</v>
      </c>
      <c r="G12780" s="413"/>
      <c r="H12780" s="413" t="s">
        <v>12984</v>
      </c>
      <c r="I12780" s="413"/>
      <c r="J12780" s="413" t="s">
        <v>12985</v>
      </c>
      <c r="K12780" s="413"/>
      <c r="L12780" s="413"/>
    </row>
    <row r="12781" spans="1:12" ht="24" customHeight="1">
      <c r="A12781" s="300" t="s">
        <v>12986</v>
      </c>
      <c r="B12781" s="301" t="s">
        <v>13059</v>
      </c>
      <c r="C12781" s="300" t="s">
        <v>9</v>
      </c>
      <c r="D12781" s="300" t="s">
        <v>12535</v>
      </c>
      <c r="E12781" s="302" t="s">
        <v>27</v>
      </c>
      <c r="F12781" s="423" t="s">
        <v>12936</v>
      </c>
      <c r="G12781" s="423"/>
      <c r="H12781" s="423">
        <v>0.14011100000000001</v>
      </c>
      <c r="I12781" s="423"/>
      <c r="J12781" s="424">
        <v>7.0000000000000001E-3</v>
      </c>
      <c r="K12781" s="424"/>
      <c r="L12781" s="424"/>
    </row>
    <row r="12782" spans="1:12" ht="17.100000000000001" customHeight="1">
      <c r="A12782" s="298"/>
      <c r="B12782" s="298"/>
      <c r="C12782" s="298"/>
      <c r="D12782" s="298"/>
      <c r="E12782" s="298"/>
      <c r="F12782" s="298"/>
      <c r="G12782" s="298"/>
      <c r="H12782" s="298"/>
      <c r="I12782" s="298"/>
      <c r="J12782" s="298" t="s">
        <v>12992</v>
      </c>
      <c r="K12782" s="298"/>
      <c r="L12782" s="298" t="s">
        <v>12904</v>
      </c>
    </row>
    <row r="12783" spans="1:12">
      <c r="A12783" s="414" t="s">
        <v>13060</v>
      </c>
      <c r="B12783" s="414"/>
      <c r="C12783" s="414"/>
      <c r="D12783" s="414"/>
      <c r="E12783" s="414"/>
      <c r="F12783" s="414"/>
      <c r="G12783" s="414"/>
      <c r="H12783" s="414"/>
      <c r="I12783" s="294"/>
      <c r="J12783" s="294"/>
      <c r="K12783" s="294"/>
      <c r="L12783" s="294"/>
    </row>
    <row r="12784" spans="1:12" ht="17.100000000000001" customHeight="1">
      <c r="A12784" s="294" t="s">
        <v>12978</v>
      </c>
      <c r="B12784" s="298" t="s">
        <v>12979</v>
      </c>
      <c r="C12784" s="294" t="s">
        <v>12980</v>
      </c>
      <c r="D12784" s="294" t="s">
        <v>12981</v>
      </c>
      <c r="E12784" s="299" t="s">
        <v>12982</v>
      </c>
      <c r="F12784" s="413" t="s">
        <v>12983</v>
      </c>
      <c r="G12784" s="413"/>
      <c r="H12784" s="413" t="s">
        <v>12984</v>
      </c>
      <c r="I12784" s="413"/>
      <c r="J12784" s="413" t="s">
        <v>12985</v>
      </c>
      <c r="K12784" s="413"/>
      <c r="L12784" s="413"/>
    </row>
    <row r="12785" spans="1:12" ht="24" customHeight="1">
      <c r="A12785" s="300" t="s">
        <v>12986</v>
      </c>
      <c r="B12785" s="301" t="s">
        <v>13061</v>
      </c>
      <c r="C12785" s="300" t="s">
        <v>9</v>
      </c>
      <c r="D12785" s="300" t="s">
        <v>12522</v>
      </c>
      <c r="E12785" s="302" t="s">
        <v>27</v>
      </c>
      <c r="F12785" s="423" t="s">
        <v>12964</v>
      </c>
      <c r="G12785" s="423"/>
      <c r="H12785" s="423">
        <v>0.14011100000000001</v>
      </c>
      <c r="I12785" s="423"/>
      <c r="J12785" s="424">
        <v>0.35449999999999998</v>
      </c>
      <c r="K12785" s="424"/>
      <c r="L12785" s="424"/>
    </row>
    <row r="12786" spans="1:12" ht="24" customHeight="1">
      <c r="A12786" s="300" t="s">
        <v>12986</v>
      </c>
      <c r="B12786" s="301" t="s">
        <v>13062</v>
      </c>
      <c r="C12786" s="300" t="s">
        <v>9</v>
      </c>
      <c r="D12786" s="300" t="s">
        <v>12527</v>
      </c>
      <c r="E12786" s="302" t="s">
        <v>27</v>
      </c>
      <c r="F12786" s="423" t="s">
        <v>13063</v>
      </c>
      <c r="G12786" s="423"/>
      <c r="H12786" s="423">
        <v>0.14011100000000001</v>
      </c>
      <c r="I12786" s="423"/>
      <c r="J12786" s="424">
        <v>4.7600000000000003E-2</v>
      </c>
      <c r="K12786" s="424"/>
      <c r="L12786" s="424"/>
    </row>
    <row r="12787" spans="1:12" ht="17.100000000000001" customHeight="1">
      <c r="A12787" s="298"/>
      <c r="B12787" s="298"/>
      <c r="C12787" s="298"/>
      <c r="D12787" s="298"/>
      <c r="E12787" s="298"/>
      <c r="F12787" s="298"/>
      <c r="G12787" s="298"/>
      <c r="H12787" s="298"/>
      <c r="I12787" s="298"/>
      <c r="J12787" s="298" t="s">
        <v>12992</v>
      </c>
      <c r="K12787" s="298"/>
      <c r="L12787" s="298" t="s">
        <v>14025</v>
      </c>
    </row>
    <row r="12788" spans="1:12" ht="17.100000000000001" customHeight="1">
      <c r="A12788" s="294" t="s">
        <v>13014</v>
      </c>
      <c r="B12788" s="294"/>
      <c r="C12788" s="294"/>
      <c r="D12788" s="294"/>
      <c r="E12788" s="294"/>
      <c r="F12788" s="294"/>
      <c r="G12788" s="294"/>
      <c r="H12788" s="294"/>
      <c r="I12788" s="294"/>
      <c r="J12788" s="294"/>
      <c r="K12788" s="294"/>
      <c r="L12788" s="294"/>
    </row>
    <row r="12789" spans="1:12" ht="17.100000000000001" customHeight="1">
      <c r="A12789" s="298"/>
      <c r="B12789" s="298"/>
      <c r="C12789" s="298"/>
      <c r="D12789" s="298"/>
      <c r="E12789" s="298"/>
      <c r="F12789" s="298"/>
      <c r="G12789" s="298"/>
      <c r="H12789" s="298"/>
      <c r="I12789" s="298"/>
      <c r="J12789" s="298" t="s">
        <v>13015</v>
      </c>
      <c r="K12789" s="298"/>
      <c r="L12789" s="298" t="s">
        <v>15569</v>
      </c>
    </row>
    <row r="12790" spans="1:12" ht="17.100000000000001" customHeight="1">
      <c r="A12790" s="298"/>
      <c r="B12790" s="298"/>
      <c r="C12790" s="298"/>
      <c r="D12790" s="298"/>
      <c r="E12790" s="298"/>
      <c r="F12790" s="298"/>
      <c r="G12790" s="298"/>
      <c r="H12790" s="298"/>
      <c r="I12790" s="298"/>
      <c r="J12790" s="298" t="s">
        <v>13017</v>
      </c>
      <c r="K12790" s="298" t="s">
        <v>13018</v>
      </c>
      <c r="L12790" s="298" t="s">
        <v>15570</v>
      </c>
    </row>
    <row r="12791" spans="1:12" ht="17.100000000000001" customHeight="1">
      <c r="A12791" s="298"/>
      <c r="B12791" s="298"/>
      <c r="C12791" s="298"/>
      <c r="D12791" s="298"/>
      <c r="E12791" s="298"/>
      <c r="F12791" s="298"/>
      <c r="G12791" s="298"/>
      <c r="H12791" s="298"/>
      <c r="I12791" s="298"/>
      <c r="J12791" s="298" t="s">
        <v>13020</v>
      </c>
      <c r="K12791" s="298"/>
      <c r="L12791" s="298" t="s">
        <v>15571</v>
      </c>
    </row>
    <row r="12792" spans="1:12" ht="17.100000000000001" customHeight="1">
      <c r="A12792" s="298"/>
      <c r="B12792" s="298"/>
      <c r="C12792" s="298"/>
      <c r="D12792" s="298"/>
      <c r="E12792" s="298"/>
      <c r="F12792" s="298"/>
      <c r="G12792" s="298"/>
      <c r="H12792" s="298"/>
      <c r="I12792" s="298"/>
      <c r="J12792" s="298" t="s">
        <v>13022</v>
      </c>
      <c r="K12792" s="298" t="s">
        <v>12974</v>
      </c>
      <c r="L12792" s="298" t="s">
        <v>14505</v>
      </c>
    </row>
    <row r="12793" spans="1:12" ht="17.100000000000001" customHeight="1">
      <c r="A12793" s="298"/>
      <c r="B12793" s="298"/>
      <c r="C12793" s="298"/>
      <c r="D12793" s="298"/>
      <c r="E12793" s="298"/>
      <c r="F12793" s="298"/>
      <c r="G12793" s="298"/>
      <c r="H12793" s="298"/>
      <c r="I12793" s="298"/>
      <c r="J12793" s="298" t="s">
        <v>13024</v>
      </c>
      <c r="K12793" s="298"/>
      <c r="L12793" s="298" t="s">
        <v>13609</v>
      </c>
    </row>
    <row r="12794" spans="1:12" ht="30" customHeight="1">
      <c r="A12794" s="299"/>
      <c r="B12794" s="299"/>
      <c r="C12794" s="299"/>
      <c r="D12794" s="299"/>
      <c r="E12794" s="299"/>
      <c r="F12794" s="299"/>
      <c r="G12794" s="299"/>
      <c r="H12794" s="299"/>
      <c r="I12794" s="299"/>
      <c r="J12794" s="299"/>
      <c r="K12794" s="299"/>
      <c r="L12794" s="299"/>
    </row>
    <row r="12795" spans="1:12" ht="36" customHeight="1">
      <c r="A12795" s="295" t="s">
        <v>15572</v>
      </c>
      <c r="B12795" s="296" t="s">
        <v>15573</v>
      </c>
      <c r="C12795" s="295" t="s">
        <v>9</v>
      </c>
      <c r="D12795" s="295" t="s">
        <v>2502</v>
      </c>
      <c r="E12795" s="297" t="s">
        <v>51</v>
      </c>
      <c r="F12795" s="296"/>
      <c r="G12795" s="296"/>
      <c r="H12795" s="296"/>
      <c r="I12795" s="296"/>
      <c r="J12795" s="296"/>
      <c r="K12795" s="296"/>
      <c r="L12795" s="296"/>
    </row>
    <row r="12796" spans="1:12">
      <c r="A12796" s="414" t="s">
        <v>12977</v>
      </c>
      <c r="B12796" s="414"/>
      <c r="C12796" s="414"/>
      <c r="D12796" s="414"/>
      <c r="E12796" s="414"/>
      <c r="F12796" s="414"/>
      <c r="G12796" s="414"/>
      <c r="H12796" s="414"/>
      <c r="I12796" s="294"/>
      <c r="J12796" s="294"/>
      <c r="K12796" s="294"/>
      <c r="L12796" s="294"/>
    </row>
    <row r="12797" spans="1:12" ht="17.100000000000001" customHeight="1">
      <c r="A12797" s="294" t="s">
        <v>12978</v>
      </c>
      <c r="B12797" s="298" t="s">
        <v>12979</v>
      </c>
      <c r="C12797" s="294" t="s">
        <v>12980</v>
      </c>
      <c r="D12797" s="294" t="s">
        <v>12981</v>
      </c>
      <c r="E12797" s="299" t="s">
        <v>12982</v>
      </c>
      <c r="F12797" s="413" t="s">
        <v>12983</v>
      </c>
      <c r="G12797" s="413"/>
      <c r="H12797" s="413" t="s">
        <v>12984</v>
      </c>
      <c r="I12797" s="413"/>
      <c r="J12797" s="413" t="s">
        <v>12985</v>
      </c>
      <c r="K12797" s="413"/>
      <c r="L12797" s="413"/>
    </row>
    <row r="12798" spans="1:12" ht="24" customHeight="1">
      <c r="A12798" s="300" t="s">
        <v>12986</v>
      </c>
      <c r="B12798" s="301" t="s">
        <v>13085</v>
      </c>
      <c r="C12798" s="300" t="s">
        <v>9</v>
      </c>
      <c r="D12798" s="300" t="s">
        <v>7909</v>
      </c>
      <c r="E12798" s="302" t="s">
        <v>51</v>
      </c>
      <c r="F12798" s="423" t="s">
        <v>13086</v>
      </c>
      <c r="G12798" s="423"/>
      <c r="H12798" s="423">
        <v>9.8099999999999999E-5</v>
      </c>
      <c r="I12798" s="423"/>
      <c r="J12798" s="424">
        <v>1.0200000000000001E-2</v>
      </c>
      <c r="K12798" s="424"/>
      <c r="L12798" s="424"/>
    </row>
    <row r="12799" spans="1:12" ht="24" customHeight="1">
      <c r="A12799" s="300" t="s">
        <v>12986</v>
      </c>
      <c r="B12799" s="301" t="s">
        <v>13087</v>
      </c>
      <c r="C12799" s="300" t="s">
        <v>9</v>
      </c>
      <c r="D12799" s="300" t="s">
        <v>8873</v>
      </c>
      <c r="E12799" s="302" t="s">
        <v>51</v>
      </c>
      <c r="F12799" s="423" t="s">
        <v>13088</v>
      </c>
      <c r="G12799" s="423"/>
      <c r="H12799" s="423">
        <v>9.3000000000000007E-6</v>
      </c>
      <c r="I12799" s="423"/>
      <c r="J12799" s="424">
        <v>8.0999999999999996E-3</v>
      </c>
      <c r="K12799" s="424"/>
      <c r="L12799" s="424"/>
    </row>
    <row r="12800" spans="1:12" ht="48" customHeight="1">
      <c r="A12800" s="300" t="s">
        <v>12986</v>
      </c>
      <c r="B12800" s="301" t="s">
        <v>13089</v>
      </c>
      <c r="C12800" s="300" t="s">
        <v>9</v>
      </c>
      <c r="D12800" s="300" t="s">
        <v>9227</v>
      </c>
      <c r="E12800" s="302" t="s">
        <v>51</v>
      </c>
      <c r="F12800" s="423" t="s">
        <v>13090</v>
      </c>
      <c r="G12800" s="423"/>
      <c r="H12800" s="423">
        <v>6.6000000000000003E-6</v>
      </c>
      <c r="I12800" s="423"/>
      <c r="J12800" s="424">
        <v>8.8000000000000005E-3</v>
      </c>
      <c r="K12800" s="424"/>
      <c r="L12800" s="424"/>
    </row>
    <row r="12801" spans="1:12" ht="24" customHeight="1">
      <c r="A12801" s="300" t="s">
        <v>12986</v>
      </c>
      <c r="B12801" s="301" t="s">
        <v>13091</v>
      </c>
      <c r="C12801" s="300" t="s">
        <v>9</v>
      </c>
      <c r="D12801" s="300" t="s">
        <v>9580</v>
      </c>
      <c r="E12801" s="302" t="s">
        <v>51</v>
      </c>
      <c r="F12801" s="423" t="s">
        <v>13092</v>
      </c>
      <c r="G12801" s="423"/>
      <c r="H12801" s="423">
        <v>6.3999999999999997E-6</v>
      </c>
      <c r="I12801" s="423"/>
      <c r="J12801" s="424">
        <v>5.7000000000000002E-3</v>
      </c>
      <c r="K12801" s="424"/>
      <c r="L12801" s="424"/>
    </row>
    <row r="12802" spans="1:12" ht="24" customHeight="1">
      <c r="A12802" s="300" t="s">
        <v>12986</v>
      </c>
      <c r="B12802" s="301" t="s">
        <v>12987</v>
      </c>
      <c r="C12802" s="300" t="s">
        <v>9</v>
      </c>
      <c r="D12802" s="300" t="s">
        <v>9831</v>
      </c>
      <c r="E12802" s="302" t="s">
        <v>12988</v>
      </c>
      <c r="F12802" s="423" t="s">
        <v>12989</v>
      </c>
      <c r="G12802" s="423"/>
      <c r="H12802" s="423">
        <v>2.2696000000000001E-3</v>
      </c>
      <c r="I12802" s="423"/>
      <c r="J12802" s="424">
        <v>2.3E-2</v>
      </c>
      <c r="K12802" s="424"/>
      <c r="L12802" s="424"/>
    </row>
    <row r="12803" spans="1:12" ht="36" customHeight="1">
      <c r="A12803" s="300" t="s">
        <v>12986</v>
      </c>
      <c r="B12803" s="301" t="s">
        <v>12990</v>
      </c>
      <c r="C12803" s="300" t="s">
        <v>9</v>
      </c>
      <c r="D12803" s="300" t="s">
        <v>11426</v>
      </c>
      <c r="E12803" s="302" t="s">
        <v>51</v>
      </c>
      <c r="F12803" s="423" t="s">
        <v>12991</v>
      </c>
      <c r="G12803" s="423"/>
      <c r="H12803" s="423">
        <v>1.189E-4</v>
      </c>
      <c r="I12803" s="423"/>
      <c r="J12803" s="424">
        <v>1.5699999999999999E-2</v>
      </c>
      <c r="K12803" s="424"/>
      <c r="L12803" s="424"/>
    </row>
    <row r="12804" spans="1:12" ht="17.100000000000001" customHeight="1">
      <c r="A12804" s="298"/>
      <c r="B12804" s="298"/>
      <c r="C12804" s="298"/>
      <c r="D12804" s="298"/>
      <c r="E12804" s="298"/>
      <c r="F12804" s="298"/>
      <c r="G12804" s="298"/>
      <c r="H12804" s="298"/>
      <c r="I12804" s="298"/>
      <c r="J12804" s="298" t="s">
        <v>12992</v>
      </c>
      <c r="K12804" s="298"/>
      <c r="L12804" s="298" t="s">
        <v>12952</v>
      </c>
    </row>
    <row r="12805" spans="1:12">
      <c r="A12805" s="414" t="s">
        <v>12994</v>
      </c>
      <c r="B12805" s="414"/>
      <c r="C12805" s="414"/>
      <c r="D12805" s="414"/>
      <c r="E12805" s="414"/>
      <c r="F12805" s="414"/>
      <c r="G12805" s="414"/>
      <c r="H12805" s="414"/>
      <c r="I12805" s="294"/>
      <c r="J12805" s="294"/>
      <c r="K12805" s="294"/>
      <c r="L12805" s="294"/>
    </row>
    <row r="12806" spans="1:12" ht="17.100000000000001" customHeight="1">
      <c r="A12806" s="294" t="s">
        <v>12978</v>
      </c>
      <c r="B12806" s="298" t="s">
        <v>12979</v>
      </c>
      <c r="C12806" s="294" t="s">
        <v>12980</v>
      </c>
      <c r="D12806" s="294" t="s">
        <v>12981</v>
      </c>
      <c r="E12806" s="299" t="s">
        <v>12982</v>
      </c>
      <c r="F12806" s="413" t="s">
        <v>12983</v>
      </c>
      <c r="G12806" s="413"/>
      <c r="H12806" s="413" t="s">
        <v>12984</v>
      </c>
      <c r="I12806" s="413"/>
      <c r="J12806" s="413" t="s">
        <v>12985</v>
      </c>
      <c r="K12806" s="413"/>
      <c r="L12806" s="413"/>
    </row>
    <row r="12807" spans="1:12" ht="24" customHeight="1">
      <c r="A12807" s="300" t="s">
        <v>12986</v>
      </c>
      <c r="B12807" s="301" t="s">
        <v>13193</v>
      </c>
      <c r="C12807" s="300" t="s">
        <v>9</v>
      </c>
      <c r="D12807" s="300" t="s">
        <v>7200</v>
      </c>
      <c r="E12807" s="302" t="s">
        <v>27</v>
      </c>
      <c r="F12807" s="423" t="s">
        <v>13194</v>
      </c>
      <c r="G12807" s="423"/>
      <c r="H12807" s="423">
        <v>8.5631799999999994E-2</v>
      </c>
      <c r="I12807" s="423"/>
      <c r="J12807" s="424">
        <v>0.43590000000000001</v>
      </c>
      <c r="K12807" s="424"/>
      <c r="L12807" s="424"/>
    </row>
    <row r="12808" spans="1:12" ht="24" customHeight="1">
      <c r="A12808" s="300" t="s">
        <v>12986</v>
      </c>
      <c r="B12808" s="301" t="s">
        <v>13195</v>
      </c>
      <c r="C12808" s="300" t="s">
        <v>9</v>
      </c>
      <c r="D12808" s="300" t="s">
        <v>8821</v>
      </c>
      <c r="E12808" s="302" t="s">
        <v>27</v>
      </c>
      <c r="F12808" s="423" t="s">
        <v>13196</v>
      </c>
      <c r="G12808" s="423"/>
      <c r="H12808" s="423">
        <v>8.5631799999999994E-2</v>
      </c>
      <c r="I12808" s="423"/>
      <c r="J12808" s="424">
        <v>0.61570000000000003</v>
      </c>
      <c r="K12808" s="424"/>
      <c r="L12808" s="424"/>
    </row>
    <row r="12809" spans="1:12" ht="17.100000000000001" customHeight="1">
      <c r="A12809" s="298"/>
      <c r="B12809" s="298"/>
      <c r="C12809" s="298"/>
      <c r="D12809" s="298"/>
      <c r="E12809" s="298"/>
      <c r="F12809" s="298"/>
      <c r="G12809" s="298"/>
      <c r="H12809" s="298"/>
      <c r="I12809" s="298"/>
      <c r="J12809" s="298" t="s">
        <v>12992</v>
      </c>
      <c r="K12809" s="298"/>
      <c r="L12809" s="298" t="s">
        <v>12920</v>
      </c>
    </row>
    <row r="12810" spans="1:12">
      <c r="A12810" s="414" t="s">
        <v>12998</v>
      </c>
      <c r="B12810" s="414"/>
      <c r="C12810" s="414"/>
      <c r="D12810" s="414"/>
      <c r="E12810" s="414"/>
      <c r="F12810" s="414"/>
      <c r="G12810" s="414"/>
      <c r="H12810" s="414"/>
      <c r="I12810" s="294"/>
      <c r="J12810" s="294"/>
      <c r="K12810" s="294"/>
      <c r="L12810" s="294"/>
    </row>
    <row r="12811" spans="1:12" ht="17.100000000000001" customHeight="1">
      <c r="A12811" s="294" t="s">
        <v>12978</v>
      </c>
      <c r="B12811" s="298" t="s">
        <v>12979</v>
      </c>
      <c r="C12811" s="294" t="s">
        <v>12980</v>
      </c>
      <c r="D12811" s="294" t="s">
        <v>12981</v>
      </c>
      <c r="E12811" s="299" t="s">
        <v>12982</v>
      </c>
      <c r="F12811" s="413" t="s">
        <v>12983</v>
      </c>
      <c r="G12811" s="413"/>
      <c r="H12811" s="413" t="s">
        <v>12984</v>
      </c>
      <c r="I12811" s="413"/>
      <c r="J12811" s="413" t="s">
        <v>12985</v>
      </c>
      <c r="K12811" s="413"/>
      <c r="L12811" s="413"/>
    </row>
    <row r="12812" spans="1:12" ht="24" customHeight="1">
      <c r="A12812" s="300" t="s">
        <v>12986</v>
      </c>
      <c r="B12812" s="301" t="s">
        <v>13353</v>
      </c>
      <c r="C12812" s="300" t="s">
        <v>9</v>
      </c>
      <c r="D12812" s="300" t="s">
        <v>9576</v>
      </c>
      <c r="E12812" s="302" t="s">
        <v>51</v>
      </c>
      <c r="F12812" s="423" t="s">
        <v>12914</v>
      </c>
      <c r="G12812" s="423"/>
      <c r="H12812" s="423">
        <v>2.8000000000000001E-2</v>
      </c>
      <c r="I12812" s="423"/>
      <c r="J12812" s="424">
        <v>0.04</v>
      </c>
      <c r="K12812" s="424"/>
      <c r="L12812" s="424"/>
    </row>
    <row r="12813" spans="1:12" ht="24" customHeight="1">
      <c r="A12813" s="300" t="s">
        <v>12986</v>
      </c>
      <c r="B12813" s="301" t="s">
        <v>13356</v>
      </c>
      <c r="C12813" s="300" t="s">
        <v>9</v>
      </c>
      <c r="D12813" s="300" t="s">
        <v>6964</v>
      </c>
      <c r="E12813" s="302" t="s">
        <v>51</v>
      </c>
      <c r="F12813" s="423" t="s">
        <v>13357</v>
      </c>
      <c r="G12813" s="423"/>
      <c r="H12813" s="423">
        <v>2.4E-2</v>
      </c>
      <c r="I12813" s="423"/>
      <c r="J12813" s="424">
        <v>1.18</v>
      </c>
      <c r="K12813" s="424"/>
      <c r="L12813" s="424"/>
    </row>
    <row r="12814" spans="1:12" ht="24" customHeight="1">
      <c r="A12814" s="300" t="s">
        <v>12986</v>
      </c>
      <c r="B12814" s="301" t="s">
        <v>13358</v>
      </c>
      <c r="C12814" s="300" t="s">
        <v>9</v>
      </c>
      <c r="D12814" s="300" t="s">
        <v>10886</v>
      </c>
      <c r="E12814" s="302" t="s">
        <v>51</v>
      </c>
      <c r="F12814" s="423" t="s">
        <v>13359</v>
      </c>
      <c r="G12814" s="423"/>
      <c r="H12814" s="423">
        <v>0.03</v>
      </c>
      <c r="I12814" s="423"/>
      <c r="J12814" s="424">
        <v>1.28</v>
      </c>
      <c r="K12814" s="424"/>
      <c r="L12814" s="424"/>
    </row>
    <row r="12815" spans="1:12" ht="24" customHeight="1">
      <c r="A12815" s="300" t="s">
        <v>12986</v>
      </c>
      <c r="B12815" s="301" t="s">
        <v>15574</v>
      </c>
      <c r="C12815" s="300" t="s">
        <v>9</v>
      </c>
      <c r="D12815" s="300" t="s">
        <v>9759</v>
      </c>
      <c r="E12815" s="302" t="s">
        <v>51</v>
      </c>
      <c r="F12815" s="423" t="s">
        <v>13196</v>
      </c>
      <c r="G12815" s="423"/>
      <c r="H12815" s="423">
        <v>1</v>
      </c>
      <c r="I12815" s="423"/>
      <c r="J12815" s="424">
        <v>7.19</v>
      </c>
      <c r="K12815" s="424"/>
      <c r="L12815" s="424"/>
    </row>
    <row r="12816" spans="1:12" ht="24" customHeight="1">
      <c r="A12816" s="300" t="s">
        <v>12986</v>
      </c>
      <c r="B12816" s="301" t="s">
        <v>13099</v>
      </c>
      <c r="C12816" s="300" t="s">
        <v>9</v>
      </c>
      <c r="D12816" s="300" t="s">
        <v>7224</v>
      </c>
      <c r="E12816" s="302" t="s">
        <v>51</v>
      </c>
      <c r="F12816" s="423" t="s">
        <v>13100</v>
      </c>
      <c r="G12816" s="423"/>
      <c r="H12816" s="423">
        <v>1.1585E-3</v>
      </c>
      <c r="I12816" s="423"/>
      <c r="J12816" s="424">
        <v>1.06E-2</v>
      </c>
      <c r="K12816" s="424"/>
      <c r="L12816" s="424"/>
    </row>
    <row r="12817" spans="1:12" ht="24" customHeight="1">
      <c r="A12817" s="300" t="s">
        <v>12986</v>
      </c>
      <c r="B12817" s="301" t="s">
        <v>13101</v>
      </c>
      <c r="C12817" s="300" t="s">
        <v>9</v>
      </c>
      <c r="D12817" s="300" t="s">
        <v>7359</v>
      </c>
      <c r="E12817" s="302" t="s">
        <v>51</v>
      </c>
      <c r="F12817" s="423" t="s">
        <v>13102</v>
      </c>
      <c r="G12817" s="423"/>
      <c r="H12817" s="423">
        <v>3.7299999999999999E-5</v>
      </c>
      <c r="I12817" s="423"/>
      <c r="J12817" s="424">
        <v>4.7999999999999996E-3</v>
      </c>
      <c r="K12817" s="424"/>
      <c r="L12817" s="424"/>
    </row>
    <row r="12818" spans="1:12" ht="24" customHeight="1">
      <c r="A12818" s="300" t="s">
        <v>12986</v>
      </c>
      <c r="B12818" s="301" t="s">
        <v>13103</v>
      </c>
      <c r="C12818" s="300" t="s">
        <v>9</v>
      </c>
      <c r="D12818" s="300" t="s">
        <v>8851</v>
      </c>
      <c r="E12818" s="302" t="s">
        <v>51</v>
      </c>
      <c r="F12818" s="423" t="s">
        <v>13104</v>
      </c>
      <c r="G12818" s="423"/>
      <c r="H12818" s="423">
        <v>2.9899999999999998E-5</v>
      </c>
      <c r="I12818" s="423"/>
      <c r="J12818" s="424">
        <v>5.7999999999999996E-3</v>
      </c>
      <c r="K12818" s="424"/>
      <c r="L12818" s="424"/>
    </row>
    <row r="12819" spans="1:12" ht="24" customHeight="1">
      <c r="A12819" s="300" t="s">
        <v>12986</v>
      </c>
      <c r="B12819" s="301" t="s">
        <v>13105</v>
      </c>
      <c r="C12819" s="300" t="s">
        <v>9</v>
      </c>
      <c r="D12819" s="300" t="s">
        <v>8852</v>
      </c>
      <c r="E12819" s="302" t="s">
        <v>51</v>
      </c>
      <c r="F12819" s="423" t="s">
        <v>13106</v>
      </c>
      <c r="G12819" s="423"/>
      <c r="H12819" s="423">
        <v>6.3999999999999997E-6</v>
      </c>
      <c r="I12819" s="423"/>
      <c r="J12819" s="424">
        <v>3.5000000000000001E-3</v>
      </c>
      <c r="K12819" s="424"/>
      <c r="L12819" s="424"/>
    </row>
    <row r="12820" spans="1:12" ht="24" customHeight="1">
      <c r="A12820" s="300" t="s">
        <v>12986</v>
      </c>
      <c r="B12820" s="301" t="s">
        <v>13107</v>
      </c>
      <c r="C12820" s="300" t="s">
        <v>9</v>
      </c>
      <c r="D12820" s="300" t="s">
        <v>9000</v>
      </c>
      <c r="E12820" s="302" t="s">
        <v>51</v>
      </c>
      <c r="F12820" s="423" t="s">
        <v>13108</v>
      </c>
      <c r="G12820" s="423"/>
      <c r="H12820" s="423">
        <v>1.3185E-3</v>
      </c>
      <c r="I12820" s="423"/>
      <c r="J12820" s="424">
        <v>8.8999999999999999E-3</v>
      </c>
      <c r="K12820" s="424"/>
      <c r="L12820" s="424"/>
    </row>
    <row r="12821" spans="1:12" ht="24" customHeight="1">
      <c r="A12821" s="300" t="s">
        <v>12986</v>
      </c>
      <c r="B12821" s="301" t="s">
        <v>13109</v>
      </c>
      <c r="C12821" s="300" t="s">
        <v>9</v>
      </c>
      <c r="D12821" s="300" t="s">
        <v>9574</v>
      </c>
      <c r="E12821" s="302" t="s">
        <v>51</v>
      </c>
      <c r="F12821" s="423" t="s">
        <v>13110</v>
      </c>
      <c r="G12821" s="423"/>
      <c r="H12821" s="423">
        <v>4.1819999999999997E-4</v>
      </c>
      <c r="I12821" s="423"/>
      <c r="J12821" s="424">
        <v>3.7000000000000002E-3</v>
      </c>
      <c r="K12821" s="424"/>
      <c r="L12821" s="424"/>
    </row>
    <row r="12822" spans="1:12" ht="24" customHeight="1">
      <c r="A12822" s="300" t="s">
        <v>12986</v>
      </c>
      <c r="B12822" s="301" t="s">
        <v>13111</v>
      </c>
      <c r="C12822" s="300" t="s">
        <v>9</v>
      </c>
      <c r="D12822" s="300" t="s">
        <v>10714</v>
      </c>
      <c r="E12822" s="302" t="s">
        <v>93</v>
      </c>
      <c r="F12822" s="423" t="s">
        <v>13112</v>
      </c>
      <c r="G12822" s="423"/>
      <c r="H12822" s="423">
        <v>2.198E-4</v>
      </c>
      <c r="I12822" s="423"/>
      <c r="J12822" s="424">
        <v>3.3999999999999998E-3</v>
      </c>
      <c r="K12822" s="424"/>
      <c r="L12822" s="424"/>
    </row>
    <row r="12823" spans="1:12" ht="24" customHeight="1">
      <c r="A12823" s="300" t="s">
        <v>12986</v>
      </c>
      <c r="B12823" s="301" t="s">
        <v>13113</v>
      </c>
      <c r="C12823" s="300" t="s">
        <v>9</v>
      </c>
      <c r="D12823" s="300" t="s">
        <v>10809</v>
      </c>
      <c r="E12823" s="302" t="s">
        <v>51</v>
      </c>
      <c r="F12823" s="423" t="s">
        <v>13114</v>
      </c>
      <c r="G12823" s="423"/>
      <c r="H12823" s="423">
        <v>2.198E-4</v>
      </c>
      <c r="I12823" s="423"/>
      <c r="J12823" s="424">
        <v>2.5999999999999999E-3</v>
      </c>
      <c r="K12823" s="424"/>
      <c r="L12823" s="424"/>
    </row>
    <row r="12824" spans="1:12" ht="24" customHeight="1">
      <c r="A12824" s="300" t="s">
        <v>12986</v>
      </c>
      <c r="B12824" s="301" t="s">
        <v>13115</v>
      </c>
      <c r="C12824" s="300" t="s">
        <v>9</v>
      </c>
      <c r="D12824" s="300" t="s">
        <v>10810</v>
      </c>
      <c r="E12824" s="302" t="s">
        <v>51</v>
      </c>
      <c r="F12824" s="423" t="s">
        <v>13116</v>
      </c>
      <c r="G12824" s="423"/>
      <c r="H12824" s="423">
        <v>2.198E-4</v>
      </c>
      <c r="I12824" s="423"/>
      <c r="J12824" s="424">
        <v>5.7999999999999996E-3</v>
      </c>
      <c r="K12824" s="424"/>
      <c r="L12824" s="424"/>
    </row>
    <row r="12825" spans="1:12" ht="24" customHeight="1">
      <c r="A12825" s="300" t="s">
        <v>12986</v>
      </c>
      <c r="B12825" s="301" t="s">
        <v>13117</v>
      </c>
      <c r="C12825" s="300" t="s">
        <v>9</v>
      </c>
      <c r="D12825" s="300" t="s">
        <v>10837</v>
      </c>
      <c r="E12825" s="302" t="s">
        <v>51</v>
      </c>
      <c r="F12825" s="423" t="s">
        <v>13118</v>
      </c>
      <c r="G12825" s="423"/>
      <c r="H12825" s="423">
        <v>7.6000000000000001E-6</v>
      </c>
      <c r="I12825" s="423"/>
      <c r="J12825" s="424">
        <v>3.3999999999999998E-3</v>
      </c>
      <c r="K12825" s="424"/>
      <c r="L12825" s="424"/>
    </row>
    <row r="12826" spans="1:12" ht="24" customHeight="1">
      <c r="A12826" s="300" t="s">
        <v>12986</v>
      </c>
      <c r="B12826" s="301" t="s">
        <v>13003</v>
      </c>
      <c r="C12826" s="300" t="s">
        <v>9</v>
      </c>
      <c r="D12826" s="300" t="s">
        <v>7216</v>
      </c>
      <c r="E12826" s="302" t="s">
        <v>51</v>
      </c>
      <c r="F12826" s="423" t="s">
        <v>13004</v>
      </c>
      <c r="G12826" s="423"/>
      <c r="H12826" s="423">
        <v>4.4020000000000002E-4</v>
      </c>
      <c r="I12826" s="423"/>
      <c r="J12826" s="424">
        <v>1.47E-2</v>
      </c>
      <c r="K12826" s="424"/>
      <c r="L12826" s="424"/>
    </row>
    <row r="12827" spans="1:12" ht="24" customHeight="1">
      <c r="A12827" s="300" t="s">
        <v>12986</v>
      </c>
      <c r="B12827" s="301" t="s">
        <v>13005</v>
      </c>
      <c r="C12827" s="300" t="s">
        <v>9</v>
      </c>
      <c r="D12827" s="300" t="s">
        <v>7393</v>
      </c>
      <c r="E12827" s="302" t="s">
        <v>12988</v>
      </c>
      <c r="F12827" s="423" t="s">
        <v>13006</v>
      </c>
      <c r="G12827" s="423"/>
      <c r="H12827" s="423">
        <v>2.6469999999999998E-4</v>
      </c>
      <c r="I12827" s="423"/>
      <c r="J12827" s="424">
        <v>1.43E-2</v>
      </c>
      <c r="K12827" s="424"/>
      <c r="L12827" s="424"/>
    </row>
    <row r="12828" spans="1:12" ht="24" customHeight="1">
      <c r="A12828" s="300" t="s">
        <v>12986</v>
      </c>
      <c r="B12828" s="301" t="s">
        <v>13007</v>
      </c>
      <c r="C12828" s="300" t="s">
        <v>9</v>
      </c>
      <c r="D12828" s="300" t="s">
        <v>10619</v>
      </c>
      <c r="E12828" s="302" t="s">
        <v>51</v>
      </c>
      <c r="F12828" s="423" t="s">
        <v>13008</v>
      </c>
      <c r="G12828" s="423"/>
      <c r="H12828" s="423">
        <v>2.0540000000000001E-4</v>
      </c>
      <c r="I12828" s="423"/>
      <c r="J12828" s="424">
        <v>3.9300000000000002E-2</v>
      </c>
      <c r="K12828" s="424"/>
      <c r="L12828" s="424"/>
    </row>
    <row r="12829" spans="1:12" ht="24" customHeight="1">
      <c r="A12829" s="300" t="s">
        <v>12986</v>
      </c>
      <c r="B12829" s="301" t="s">
        <v>13009</v>
      </c>
      <c r="C12829" s="300" t="s">
        <v>9</v>
      </c>
      <c r="D12829" s="300" t="s">
        <v>10769</v>
      </c>
      <c r="E12829" s="302" t="s">
        <v>51</v>
      </c>
      <c r="F12829" s="423" t="s">
        <v>13010</v>
      </c>
      <c r="G12829" s="423"/>
      <c r="H12829" s="423">
        <v>1.8464100000000001E-2</v>
      </c>
      <c r="I12829" s="423"/>
      <c r="J12829" s="424">
        <v>2.3300000000000001E-2</v>
      </c>
      <c r="K12829" s="424"/>
      <c r="L12829" s="424"/>
    </row>
    <row r="12830" spans="1:12" ht="24" customHeight="1">
      <c r="A12830" s="300" t="s">
        <v>12986</v>
      </c>
      <c r="B12830" s="301" t="s">
        <v>13011</v>
      </c>
      <c r="C12830" s="300" t="s">
        <v>9</v>
      </c>
      <c r="D12830" s="300" t="s">
        <v>10929</v>
      </c>
      <c r="E12830" s="302" t="s">
        <v>51</v>
      </c>
      <c r="F12830" s="423" t="s">
        <v>13012</v>
      </c>
      <c r="G12830" s="423"/>
      <c r="H12830" s="423">
        <v>1.7799999999999999E-4</v>
      </c>
      <c r="I12830" s="423"/>
      <c r="J12830" s="424">
        <v>2.6800000000000001E-2</v>
      </c>
      <c r="K12830" s="424"/>
      <c r="L12830" s="424"/>
    </row>
    <row r="12831" spans="1:12" ht="17.100000000000001" customHeight="1">
      <c r="A12831" s="298"/>
      <c r="B12831" s="298"/>
      <c r="C12831" s="298"/>
      <c r="D12831" s="298"/>
      <c r="E12831" s="298"/>
      <c r="F12831" s="298"/>
      <c r="G12831" s="298"/>
      <c r="H12831" s="298"/>
      <c r="I12831" s="298"/>
      <c r="J12831" s="298" t="s">
        <v>12992</v>
      </c>
      <c r="K12831" s="298"/>
      <c r="L12831" s="298" t="s">
        <v>15575</v>
      </c>
    </row>
    <row r="12832" spans="1:12">
      <c r="A12832" s="414" t="s">
        <v>13056</v>
      </c>
      <c r="B12832" s="414"/>
      <c r="C12832" s="414"/>
      <c r="D12832" s="414"/>
      <c r="E12832" s="414"/>
      <c r="F12832" s="414"/>
      <c r="G12832" s="414"/>
      <c r="H12832" s="414"/>
      <c r="I12832" s="294"/>
      <c r="J12832" s="294"/>
      <c r="K12832" s="294"/>
      <c r="L12832" s="294"/>
    </row>
    <row r="12833" spans="1:12" ht="17.100000000000001" customHeight="1">
      <c r="A12833" s="294" t="s">
        <v>12978</v>
      </c>
      <c r="B12833" s="298" t="s">
        <v>12979</v>
      </c>
      <c r="C12833" s="294" t="s">
        <v>12980</v>
      </c>
      <c r="D12833" s="294" t="s">
        <v>12981</v>
      </c>
      <c r="E12833" s="299" t="s">
        <v>12982</v>
      </c>
      <c r="F12833" s="413" t="s">
        <v>12983</v>
      </c>
      <c r="G12833" s="413"/>
      <c r="H12833" s="413" t="s">
        <v>12984</v>
      </c>
      <c r="I12833" s="413"/>
      <c r="J12833" s="413" t="s">
        <v>12985</v>
      </c>
      <c r="K12833" s="413"/>
      <c r="L12833" s="413"/>
    </row>
    <row r="12834" spans="1:12" ht="24" customHeight="1">
      <c r="A12834" s="300" t="s">
        <v>12986</v>
      </c>
      <c r="B12834" s="301" t="s">
        <v>13057</v>
      </c>
      <c r="C12834" s="300" t="s">
        <v>9</v>
      </c>
      <c r="D12834" s="300" t="s">
        <v>12549</v>
      </c>
      <c r="E12834" s="302" t="s">
        <v>27</v>
      </c>
      <c r="F12834" s="423" t="s">
        <v>12948</v>
      </c>
      <c r="G12834" s="423"/>
      <c r="H12834" s="423">
        <v>0.1651966</v>
      </c>
      <c r="I12834" s="423"/>
      <c r="J12834" s="424">
        <v>0.1074</v>
      </c>
      <c r="K12834" s="424"/>
      <c r="L12834" s="424"/>
    </row>
    <row r="12835" spans="1:12" ht="17.100000000000001" customHeight="1">
      <c r="A12835" s="298"/>
      <c r="B12835" s="298"/>
      <c r="C12835" s="298"/>
      <c r="D12835" s="298"/>
      <c r="E12835" s="298"/>
      <c r="F12835" s="298"/>
      <c r="G12835" s="298"/>
      <c r="H12835" s="298"/>
      <c r="I12835" s="298"/>
      <c r="J12835" s="298" t="s">
        <v>12992</v>
      </c>
      <c r="K12835" s="298"/>
      <c r="L12835" s="298" t="s">
        <v>12903</v>
      </c>
    </row>
    <row r="12836" spans="1:12">
      <c r="A12836" s="414" t="s">
        <v>13058</v>
      </c>
      <c r="B12836" s="414"/>
      <c r="C12836" s="414"/>
      <c r="D12836" s="414"/>
      <c r="E12836" s="414"/>
      <c r="F12836" s="414"/>
      <c r="G12836" s="414"/>
      <c r="H12836" s="414"/>
      <c r="I12836" s="294"/>
      <c r="J12836" s="294"/>
      <c r="K12836" s="294"/>
      <c r="L12836" s="294"/>
    </row>
    <row r="12837" spans="1:12" ht="17.100000000000001" customHeight="1">
      <c r="A12837" s="294" t="s">
        <v>12978</v>
      </c>
      <c r="B12837" s="298" t="s">
        <v>12979</v>
      </c>
      <c r="C12837" s="294" t="s">
        <v>12980</v>
      </c>
      <c r="D12837" s="294" t="s">
        <v>12981</v>
      </c>
      <c r="E12837" s="299" t="s">
        <v>12982</v>
      </c>
      <c r="F12837" s="413" t="s">
        <v>12983</v>
      </c>
      <c r="G12837" s="413"/>
      <c r="H12837" s="413" t="s">
        <v>12984</v>
      </c>
      <c r="I12837" s="413"/>
      <c r="J12837" s="413" t="s">
        <v>12985</v>
      </c>
      <c r="K12837" s="413"/>
      <c r="L12837" s="413"/>
    </row>
    <row r="12838" spans="1:12" ht="24" customHeight="1">
      <c r="A12838" s="300" t="s">
        <v>12986</v>
      </c>
      <c r="B12838" s="301" t="s">
        <v>13059</v>
      </c>
      <c r="C12838" s="300" t="s">
        <v>9</v>
      </c>
      <c r="D12838" s="300" t="s">
        <v>12535</v>
      </c>
      <c r="E12838" s="302" t="s">
        <v>27</v>
      </c>
      <c r="F12838" s="423" t="s">
        <v>12936</v>
      </c>
      <c r="G12838" s="423"/>
      <c r="H12838" s="423">
        <v>0.1651966</v>
      </c>
      <c r="I12838" s="423"/>
      <c r="J12838" s="424">
        <v>8.3000000000000001E-3</v>
      </c>
      <c r="K12838" s="424"/>
      <c r="L12838" s="424"/>
    </row>
    <row r="12839" spans="1:12" ht="17.100000000000001" customHeight="1">
      <c r="A12839" s="298"/>
      <c r="B12839" s="298"/>
      <c r="C12839" s="298"/>
      <c r="D12839" s="298"/>
      <c r="E12839" s="298"/>
      <c r="F12839" s="298"/>
      <c r="G12839" s="298"/>
      <c r="H12839" s="298"/>
      <c r="I12839" s="298"/>
      <c r="J12839" s="298" t="s">
        <v>12992</v>
      </c>
      <c r="K12839" s="298"/>
      <c r="L12839" s="298" t="s">
        <v>12904</v>
      </c>
    </row>
    <row r="12840" spans="1:12">
      <c r="A12840" s="414" t="s">
        <v>13060</v>
      </c>
      <c r="B12840" s="414"/>
      <c r="C12840" s="414"/>
      <c r="D12840" s="414"/>
      <c r="E12840" s="414"/>
      <c r="F12840" s="414"/>
      <c r="G12840" s="414"/>
      <c r="H12840" s="414"/>
      <c r="I12840" s="294"/>
      <c r="J12840" s="294"/>
      <c r="K12840" s="294"/>
      <c r="L12840" s="294"/>
    </row>
    <row r="12841" spans="1:12" ht="17.100000000000001" customHeight="1">
      <c r="A12841" s="294" t="s">
        <v>12978</v>
      </c>
      <c r="B12841" s="298" t="s">
        <v>12979</v>
      </c>
      <c r="C12841" s="294" t="s">
        <v>12980</v>
      </c>
      <c r="D12841" s="294" t="s">
        <v>12981</v>
      </c>
      <c r="E12841" s="299" t="s">
        <v>12982</v>
      </c>
      <c r="F12841" s="413" t="s">
        <v>12983</v>
      </c>
      <c r="G12841" s="413"/>
      <c r="H12841" s="413" t="s">
        <v>12984</v>
      </c>
      <c r="I12841" s="413"/>
      <c r="J12841" s="413" t="s">
        <v>12985</v>
      </c>
      <c r="K12841" s="413"/>
      <c r="L12841" s="413"/>
    </row>
    <row r="12842" spans="1:12" ht="24" customHeight="1">
      <c r="A12842" s="300" t="s">
        <v>12986</v>
      </c>
      <c r="B12842" s="301" t="s">
        <v>13061</v>
      </c>
      <c r="C12842" s="300" t="s">
        <v>9</v>
      </c>
      <c r="D12842" s="300" t="s">
        <v>12522</v>
      </c>
      <c r="E12842" s="302" t="s">
        <v>27</v>
      </c>
      <c r="F12842" s="423" t="s">
        <v>12964</v>
      </c>
      <c r="G12842" s="423"/>
      <c r="H12842" s="423">
        <v>0.1651966</v>
      </c>
      <c r="I12842" s="423"/>
      <c r="J12842" s="424">
        <v>0.41789999999999999</v>
      </c>
      <c r="K12842" s="424"/>
      <c r="L12842" s="424"/>
    </row>
    <row r="12843" spans="1:12" ht="24" customHeight="1">
      <c r="A12843" s="300" t="s">
        <v>12986</v>
      </c>
      <c r="B12843" s="301" t="s">
        <v>13062</v>
      </c>
      <c r="C12843" s="300" t="s">
        <v>9</v>
      </c>
      <c r="D12843" s="300" t="s">
        <v>12527</v>
      </c>
      <c r="E12843" s="302" t="s">
        <v>27</v>
      </c>
      <c r="F12843" s="423" t="s">
        <v>13063</v>
      </c>
      <c r="G12843" s="423"/>
      <c r="H12843" s="423">
        <v>0.1651966</v>
      </c>
      <c r="I12843" s="423"/>
      <c r="J12843" s="424">
        <v>5.62E-2</v>
      </c>
      <c r="K12843" s="424"/>
      <c r="L12843" s="424"/>
    </row>
    <row r="12844" spans="1:12" ht="17.100000000000001" customHeight="1">
      <c r="A12844" s="298"/>
      <c r="B12844" s="298"/>
      <c r="C12844" s="298"/>
      <c r="D12844" s="298"/>
      <c r="E12844" s="298"/>
      <c r="F12844" s="298"/>
      <c r="G12844" s="298"/>
      <c r="H12844" s="298"/>
      <c r="I12844" s="298"/>
      <c r="J12844" s="298" t="s">
        <v>12992</v>
      </c>
      <c r="K12844" s="298"/>
      <c r="L12844" s="298" t="s">
        <v>13095</v>
      </c>
    </row>
    <row r="12845" spans="1:12" ht="17.100000000000001" customHeight="1">
      <c r="A12845" s="294" t="s">
        <v>13014</v>
      </c>
      <c r="B12845" s="294"/>
      <c r="C12845" s="294"/>
      <c r="D12845" s="294"/>
      <c r="E12845" s="294"/>
      <c r="F12845" s="294"/>
      <c r="G12845" s="294"/>
      <c r="H12845" s="294"/>
      <c r="I12845" s="294"/>
      <c r="J12845" s="294"/>
      <c r="K12845" s="294"/>
      <c r="L12845" s="294"/>
    </row>
    <row r="12846" spans="1:12" ht="17.100000000000001" customHeight="1">
      <c r="A12846" s="298"/>
      <c r="B12846" s="298"/>
      <c r="C12846" s="298"/>
      <c r="D12846" s="298"/>
      <c r="E12846" s="298"/>
      <c r="F12846" s="298"/>
      <c r="G12846" s="298"/>
      <c r="H12846" s="298"/>
      <c r="I12846" s="298"/>
      <c r="J12846" s="298" t="s">
        <v>13015</v>
      </c>
      <c r="K12846" s="298"/>
      <c r="L12846" s="298" t="s">
        <v>15576</v>
      </c>
    </row>
    <row r="12847" spans="1:12" ht="17.100000000000001" customHeight="1">
      <c r="A12847" s="298"/>
      <c r="B12847" s="298"/>
      <c r="C12847" s="298"/>
      <c r="D12847" s="298"/>
      <c r="E12847" s="298"/>
      <c r="F12847" s="298"/>
      <c r="G12847" s="298"/>
      <c r="H12847" s="298"/>
      <c r="I12847" s="298"/>
      <c r="J12847" s="298" t="s">
        <v>13017</v>
      </c>
      <c r="K12847" s="298" t="s">
        <v>13018</v>
      </c>
      <c r="L12847" s="298" t="s">
        <v>15577</v>
      </c>
    </row>
    <row r="12848" spans="1:12" ht="17.100000000000001" customHeight="1">
      <c r="A12848" s="298"/>
      <c r="B12848" s="298"/>
      <c r="C12848" s="298"/>
      <c r="D12848" s="298"/>
      <c r="E12848" s="298"/>
      <c r="F12848" s="298"/>
      <c r="G12848" s="298"/>
      <c r="H12848" s="298"/>
      <c r="I12848" s="298"/>
      <c r="J12848" s="298" t="s">
        <v>13020</v>
      </c>
      <c r="K12848" s="298"/>
      <c r="L12848" s="298" t="s">
        <v>15578</v>
      </c>
    </row>
    <row r="12849" spans="1:12" ht="17.100000000000001" customHeight="1">
      <c r="A12849" s="298"/>
      <c r="B12849" s="298"/>
      <c r="C12849" s="298"/>
      <c r="D12849" s="298"/>
      <c r="E12849" s="298"/>
      <c r="F12849" s="298"/>
      <c r="G12849" s="298"/>
      <c r="H12849" s="298"/>
      <c r="I12849" s="298"/>
      <c r="J12849" s="298" t="s">
        <v>13022</v>
      </c>
      <c r="K12849" s="298" t="s">
        <v>12974</v>
      </c>
      <c r="L12849" s="298" t="s">
        <v>15579</v>
      </c>
    </row>
    <row r="12850" spans="1:12" ht="17.100000000000001" customHeight="1">
      <c r="A12850" s="298"/>
      <c r="B12850" s="298"/>
      <c r="C12850" s="298"/>
      <c r="D12850" s="298"/>
      <c r="E12850" s="298"/>
      <c r="F12850" s="298"/>
      <c r="G12850" s="298"/>
      <c r="H12850" s="298"/>
      <c r="I12850" s="298"/>
      <c r="J12850" s="298" t="s">
        <v>13024</v>
      </c>
      <c r="K12850" s="298"/>
      <c r="L12850" s="298" t="s">
        <v>15580</v>
      </c>
    </row>
    <row r="12851" spans="1:12" ht="30" customHeight="1">
      <c r="A12851" s="299"/>
      <c r="B12851" s="299"/>
      <c r="C12851" s="299"/>
      <c r="D12851" s="299"/>
      <c r="E12851" s="299"/>
      <c r="F12851" s="299"/>
      <c r="G12851" s="299"/>
      <c r="H12851" s="299"/>
      <c r="I12851" s="299"/>
      <c r="J12851" s="299"/>
      <c r="K12851" s="299"/>
      <c r="L12851" s="299"/>
    </row>
    <row r="12852" spans="1:12" ht="36" customHeight="1">
      <c r="A12852" s="295" t="s">
        <v>15581</v>
      </c>
      <c r="B12852" s="296" t="s">
        <v>15582</v>
      </c>
      <c r="C12852" s="295" t="s">
        <v>9</v>
      </c>
      <c r="D12852" s="295" t="s">
        <v>2482</v>
      </c>
      <c r="E12852" s="297" t="s">
        <v>51</v>
      </c>
      <c r="F12852" s="296"/>
      <c r="G12852" s="296"/>
      <c r="H12852" s="296"/>
      <c r="I12852" s="296"/>
      <c r="J12852" s="296"/>
      <c r="K12852" s="296"/>
      <c r="L12852" s="296"/>
    </row>
    <row r="12853" spans="1:12">
      <c r="A12853" s="414" t="s">
        <v>12977</v>
      </c>
      <c r="B12853" s="414"/>
      <c r="C12853" s="414"/>
      <c r="D12853" s="414"/>
      <c r="E12853" s="414"/>
      <c r="F12853" s="414"/>
      <c r="G12853" s="414"/>
      <c r="H12853" s="414"/>
      <c r="I12853" s="294"/>
      <c r="J12853" s="294"/>
      <c r="K12853" s="294"/>
      <c r="L12853" s="294"/>
    </row>
    <row r="12854" spans="1:12" ht="17.100000000000001" customHeight="1">
      <c r="A12854" s="294" t="s">
        <v>12978</v>
      </c>
      <c r="B12854" s="298" t="s">
        <v>12979</v>
      </c>
      <c r="C12854" s="294" t="s">
        <v>12980</v>
      </c>
      <c r="D12854" s="294" t="s">
        <v>12981</v>
      </c>
      <c r="E12854" s="299" t="s">
        <v>12982</v>
      </c>
      <c r="F12854" s="413" t="s">
        <v>12983</v>
      </c>
      <c r="G12854" s="413"/>
      <c r="H12854" s="413" t="s">
        <v>12984</v>
      </c>
      <c r="I12854" s="413"/>
      <c r="J12854" s="413" t="s">
        <v>12985</v>
      </c>
      <c r="K12854" s="413"/>
      <c r="L12854" s="413"/>
    </row>
    <row r="12855" spans="1:12" ht="24" customHeight="1">
      <c r="A12855" s="300" t="s">
        <v>12986</v>
      </c>
      <c r="B12855" s="301" t="s">
        <v>13085</v>
      </c>
      <c r="C12855" s="300" t="s">
        <v>9</v>
      </c>
      <c r="D12855" s="300" t="s">
        <v>7909</v>
      </c>
      <c r="E12855" s="302" t="s">
        <v>51</v>
      </c>
      <c r="F12855" s="423" t="s">
        <v>13086</v>
      </c>
      <c r="G12855" s="423"/>
      <c r="H12855" s="423">
        <v>8.3100000000000001E-5</v>
      </c>
      <c r="I12855" s="423"/>
      <c r="J12855" s="424">
        <v>8.6E-3</v>
      </c>
      <c r="K12855" s="424"/>
      <c r="L12855" s="424"/>
    </row>
    <row r="12856" spans="1:12" ht="24" customHeight="1">
      <c r="A12856" s="300" t="s">
        <v>12986</v>
      </c>
      <c r="B12856" s="301" t="s">
        <v>13087</v>
      </c>
      <c r="C12856" s="300" t="s">
        <v>9</v>
      </c>
      <c r="D12856" s="300" t="s">
        <v>8873</v>
      </c>
      <c r="E12856" s="302" t="s">
        <v>51</v>
      </c>
      <c r="F12856" s="423" t="s">
        <v>13088</v>
      </c>
      <c r="G12856" s="423"/>
      <c r="H12856" s="423">
        <v>7.9999999999999996E-6</v>
      </c>
      <c r="I12856" s="423"/>
      <c r="J12856" s="424">
        <v>7.0000000000000001E-3</v>
      </c>
      <c r="K12856" s="424"/>
      <c r="L12856" s="424"/>
    </row>
    <row r="12857" spans="1:12" ht="48" customHeight="1">
      <c r="A12857" s="300" t="s">
        <v>12986</v>
      </c>
      <c r="B12857" s="301" t="s">
        <v>13089</v>
      </c>
      <c r="C12857" s="300" t="s">
        <v>9</v>
      </c>
      <c r="D12857" s="300" t="s">
        <v>9227</v>
      </c>
      <c r="E12857" s="302" t="s">
        <v>51</v>
      </c>
      <c r="F12857" s="423" t="s">
        <v>13090</v>
      </c>
      <c r="G12857" s="423"/>
      <c r="H12857" s="423">
        <v>5.5999999999999997E-6</v>
      </c>
      <c r="I12857" s="423"/>
      <c r="J12857" s="424">
        <v>7.4999999999999997E-3</v>
      </c>
      <c r="K12857" s="424"/>
      <c r="L12857" s="424"/>
    </row>
    <row r="12858" spans="1:12" ht="24" customHeight="1">
      <c r="A12858" s="300" t="s">
        <v>12986</v>
      </c>
      <c r="B12858" s="301" t="s">
        <v>13091</v>
      </c>
      <c r="C12858" s="300" t="s">
        <v>9</v>
      </c>
      <c r="D12858" s="300" t="s">
        <v>9580</v>
      </c>
      <c r="E12858" s="302" t="s">
        <v>51</v>
      </c>
      <c r="F12858" s="423" t="s">
        <v>13092</v>
      </c>
      <c r="G12858" s="423"/>
      <c r="H12858" s="423">
        <v>5.4E-6</v>
      </c>
      <c r="I12858" s="423"/>
      <c r="J12858" s="424">
        <v>4.7999999999999996E-3</v>
      </c>
      <c r="K12858" s="424"/>
      <c r="L12858" s="424"/>
    </row>
    <row r="12859" spans="1:12" ht="24" customHeight="1">
      <c r="A12859" s="300" t="s">
        <v>12986</v>
      </c>
      <c r="B12859" s="301" t="s">
        <v>12987</v>
      </c>
      <c r="C12859" s="300" t="s">
        <v>9</v>
      </c>
      <c r="D12859" s="300" t="s">
        <v>9831</v>
      </c>
      <c r="E12859" s="302" t="s">
        <v>12988</v>
      </c>
      <c r="F12859" s="423" t="s">
        <v>12989</v>
      </c>
      <c r="G12859" s="423"/>
      <c r="H12859" s="423">
        <v>1.9250000000000001E-3</v>
      </c>
      <c r="I12859" s="423"/>
      <c r="J12859" s="424">
        <v>1.95E-2</v>
      </c>
      <c r="K12859" s="424"/>
      <c r="L12859" s="424"/>
    </row>
    <row r="12860" spans="1:12" ht="36" customHeight="1">
      <c r="A12860" s="300" t="s">
        <v>12986</v>
      </c>
      <c r="B12860" s="301" t="s">
        <v>12990</v>
      </c>
      <c r="C12860" s="300" t="s">
        <v>9</v>
      </c>
      <c r="D12860" s="300" t="s">
        <v>11426</v>
      </c>
      <c r="E12860" s="302" t="s">
        <v>51</v>
      </c>
      <c r="F12860" s="423" t="s">
        <v>12991</v>
      </c>
      <c r="G12860" s="423"/>
      <c r="H12860" s="423">
        <v>1.008E-4</v>
      </c>
      <c r="I12860" s="423"/>
      <c r="J12860" s="424">
        <v>1.3299999999999999E-2</v>
      </c>
      <c r="K12860" s="424"/>
      <c r="L12860" s="424"/>
    </row>
    <row r="12861" spans="1:12" ht="17.100000000000001" customHeight="1">
      <c r="A12861" s="298"/>
      <c r="B12861" s="298"/>
      <c r="C12861" s="298"/>
      <c r="D12861" s="298"/>
      <c r="E12861" s="298"/>
      <c r="F12861" s="298"/>
      <c r="G12861" s="298"/>
      <c r="H12861" s="298"/>
      <c r="I12861" s="298"/>
      <c r="J12861" s="298" t="s">
        <v>12992</v>
      </c>
      <c r="K12861" s="298"/>
      <c r="L12861" s="298" t="s">
        <v>12960</v>
      </c>
    </row>
    <row r="12862" spans="1:12">
      <c r="A12862" s="414" t="s">
        <v>12994</v>
      </c>
      <c r="B12862" s="414"/>
      <c r="C12862" s="414"/>
      <c r="D12862" s="414"/>
      <c r="E12862" s="414"/>
      <c r="F12862" s="414"/>
      <c r="G12862" s="414"/>
      <c r="H12862" s="414"/>
      <c r="I12862" s="294"/>
      <c r="J12862" s="294"/>
      <c r="K12862" s="294"/>
      <c r="L12862" s="294"/>
    </row>
    <row r="12863" spans="1:12" ht="17.100000000000001" customHeight="1">
      <c r="A12863" s="294" t="s">
        <v>12978</v>
      </c>
      <c r="B12863" s="298" t="s">
        <v>12979</v>
      </c>
      <c r="C12863" s="294" t="s">
        <v>12980</v>
      </c>
      <c r="D12863" s="294" t="s">
        <v>12981</v>
      </c>
      <c r="E12863" s="299" t="s">
        <v>12982</v>
      </c>
      <c r="F12863" s="413" t="s">
        <v>12983</v>
      </c>
      <c r="G12863" s="413"/>
      <c r="H12863" s="413" t="s">
        <v>12984</v>
      </c>
      <c r="I12863" s="413"/>
      <c r="J12863" s="413" t="s">
        <v>12985</v>
      </c>
      <c r="K12863" s="413"/>
      <c r="L12863" s="413"/>
    </row>
    <row r="12864" spans="1:12" ht="24" customHeight="1">
      <c r="A12864" s="300" t="s">
        <v>12986</v>
      </c>
      <c r="B12864" s="301" t="s">
        <v>13193</v>
      </c>
      <c r="C12864" s="300" t="s">
        <v>9</v>
      </c>
      <c r="D12864" s="300" t="s">
        <v>7200</v>
      </c>
      <c r="E12864" s="302" t="s">
        <v>27</v>
      </c>
      <c r="F12864" s="423" t="s">
        <v>13194</v>
      </c>
      <c r="G12864" s="423"/>
      <c r="H12864" s="423">
        <v>7.2524900000000003E-2</v>
      </c>
      <c r="I12864" s="423"/>
      <c r="J12864" s="424">
        <v>0.36919999999999997</v>
      </c>
      <c r="K12864" s="424"/>
      <c r="L12864" s="424"/>
    </row>
    <row r="12865" spans="1:12" ht="24" customHeight="1">
      <c r="A12865" s="300" t="s">
        <v>12986</v>
      </c>
      <c r="B12865" s="301" t="s">
        <v>13195</v>
      </c>
      <c r="C12865" s="300" t="s">
        <v>9</v>
      </c>
      <c r="D12865" s="300" t="s">
        <v>8821</v>
      </c>
      <c r="E12865" s="302" t="s">
        <v>27</v>
      </c>
      <c r="F12865" s="423" t="s">
        <v>13196</v>
      </c>
      <c r="G12865" s="423"/>
      <c r="H12865" s="423">
        <v>7.2524900000000003E-2</v>
      </c>
      <c r="I12865" s="423"/>
      <c r="J12865" s="424">
        <v>0.52149999999999996</v>
      </c>
      <c r="K12865" s="424"/>
      <c r="L12865" s="424"/>
    </row>
    <row r="12866" spans="1:12" ht="17.100000000000001" customHeight="1">
      <c r="A12866" s="298"/>
      <c r="B12866" s="298"/>
      <c r="C12866" s="298"/>
      <c r="D12866" s="298"/>
      <c r="E12866" s="298"/>
      <c r="F12866" s="298"/>
      <c r="G12866" s="298"/>
      <c r="H12866" s="298"/>
      <c r="I12866" s="298"/>
      <c r="J12866" s="298" t="s">
        <v>12992</v>
      </c>
      <c r="K12866" s="298"/>
      <c r="L12866" s="298" t="s">
        <v>13594</v>
      </c>
    </row>
    <row r="12867" spans="1:12">
      <c r="A12867" s="414" t="s">
        <v>12998</v>
      </c>
      <c r="B12867" s="414"/>
      <c r="C12867" s="414"/>
      <c r="D12867" s="414"/>
      <c r="E12867" s="414"/>
      <c r="F12867" s="414"/>
      <c r="G12867" s="414"/>
      <c r="H12867" s="414"/>
      <c r="I12867" s="294"/>
      <c r="J12867" s="294"/>
      <c r="K12867" s="294"/>
      <c r="L12867" s="294"/>
    </row>
    <row r="12868" spans="1:12" ht="17.100000000000001" customHeight="1">
      <c r="A12868" s="294" t="s">
        <v>12978</v>
      </c>
      <c r="B12868" s="298" t="s">
        <v>12979</v>
      </c>
      <c r="C12868" s="294" t="s">
        <v>12980</v>
      </c>
      <c r="D12868" s="294" t="s">
        <v>12981</v>
      </c>
      <c r="E12868" s="299" t="s">
        <v>12982</v>
      </c>
      <c r="F12868" s="413" t="s">
        <v>12983</v>
      </c>
      <c r="G12868" s="413"/>
      <c r="H12868" s="413" t="s">
        <v>12984</v>
      </c>
      <c r="I12868" s="413"/>
      <c r="J12868" s="413" t="s">
        <v>12985</v>
      </c>
      <c r="K12868" s="413"/>
      <c r="L12868" s="413"/>
    </row>
    <row r="12869" spans="1:12" ht="24" customHeight="1">
      <c r="A12869" s="300" t="s">
        <v>12986</v>
      </c>
      <c r="B12869" s="301" t="s">
        <v>13353</v>
      </c>
      <c r="C12869" s="300" t="s">
        <v>9</v>
      </c>
      <c r="D12869" s="300" t="s">
        <v>9576</v>
      </c>
      <c r="E12869" s="302" t="s">
        <v>51</v>
      </c>
      <c r="F12869" s="423" t="s">
        <v>12914</v>
      </c>
      <c r="G12869" s="423"/>
      <c r="H12869" s="423">
        <v>2.4E-2</v>
      </c>
      <c r="I12869" s="423"/>
      <c r="J12869" s="424">
        <v>0.03</v>
      </c>
      <c r="K12869" s="424"/>
      <c r="L12869" s="424"/>
    </row>
    <row r="12870" spans="1:12" ht="24" customHeight="1">
      <c r="A12870" s="300" t="s">
        <v>12986</v>
      </c>
      <c r="B12870" s="301" t="s">
        <v>13356</v>
      </c>
      <c r="C12870" s="300" t="s">
        <v>9</v>
      </c>
      <c r="D12870" s="300" t="s">
        <v>6964</v>
      </c>
      <c r="E12870" s="302" t="s">
        <v>51</v>
      </c>
      <c r="F12870" s="423" t="s">
        <v>13357</v>
      </c>
      <c r="G12870" s="423"/>
      <c r="H12870" s="423">
        <v>1.7999999999999999E-2</v>
      </c>
      <c r="I12870" s="423"/>
      <c r="J12870" s="424">
        <v>0.89</v>
      </c>
      <c r="K12870" s="424"/>
      <c r="L12870" s="424"/>
    </row>
    <row r="12871" spans="1:12" ht="24" customHeight="1">
      <c r="A12871" s="300" t="s">
        <v>12986</v>
      </c>
      <c r="B12871" s="301" t="s">
        <v>13358</v>
      </c>
      <c r="C12871" s="300" t="s">
        <v>9</v>
      </c>
      <c r="D12871" s="300" t="s">
        <v>10886</v>
      </c>
      <c r="E12871" s="302" t="s">
        <v>51</v>
      </c>
      <c r="F12871" s="423" t="s">
        <v>13359</v>
      </c>
      <c r="G12871" s="423"/>
      <c r="H12871" s="423">
        <v>2.1999999999999999E-2</v>
      </c>
      <c r="I12871" s="423"/>
      <c r="J12871" s="424">
        <v>0.94</v>
      </c>
      <c r="K12871" s="424"/>
      <c r="L12871" s="424"/>
    </row>
    <row r="12872" spans="1:12" ht="24" customHeight="1">
      <c r="A12872" s="300" t="s">
        <v>12986</v>
      </c>
      <c r="B12872" s="301" t="s">
        <v>15583</v>
      </c>
      <c r="C12872" s="300" t="s">
        <v>9</v>
      </c>
      <c r="D12872" s="300" t="s">
        <v>9760</v>
      </c>
      <c r="E12872" s="302" t="s">
        <v>51</v>
      </c>
      <c r="F12872" s="423" t="s">
        <v>15584</v>
      </c>
      <c r="G12872" s="423"/>
      <c r="H12872" s="423">
        <v>1</v>
      </c>
      <c r="I12872" s="423"/>
      <c r="J12872" s="424">
        <v>3.03</v>
      </c>
      <c r="K12872" s="424"/>
      <c r="L12872" s="424"/>
    </row>
    <row r="12873" spans="1:12" ht="24" customHeight="1">
      <c r="A12873" s="300" t="s">
        <v>12986</v>
      </c>
      <c r="B12873" s="301" t="s">
        <v>13099</v>
      </c>
      <c r="C12873" s="300" t="s">
        <v>9</v>
      </c>
      <c r="D12873" s="300" t="s">
        <v>7224</v>
      </c>
      <c r="E12873" s="302" t="s">
        <v>51</v>
      </c>
      <c r="F12873" s="423" t="s">
        <v>13100</v>
      </c>
      <c r="G12873" s="423"/>
      <c r="H12873" s="423">
        <v>9.8250000000000008E-4</v>
      </c>
      <c r="I12873" s="423"/>
      <c r="J12873" s="424">
        <v>8.9999999999999993E-3</v>
      </c>
      <c r="K12873" s="424"/>
      <c r="L12873" s="424"/>
    </row>
    <row r="12874" spans="1:12" ht="24" customHeight="1">
      <c r="A12874" s="300" t="s">
        <v>12986</v>
      </c>
      <c r="B12874" s="301" t="s">
        <v>13101</v>
      </c>
      <c r="C12874" s="300" t="s">
        <v>9</v>
      </c>
      <c r="D12874" s="300" t="s">
        <v>7359</v>
      </c>
      <c r="E12874" s="302" t="s">
        <v>51</v>
      </c>
      <c r="F12874" s="423" t="s">
        <v>13102</v>
      </c>
      <c r="G12874" s="423"/>
      <c r="H12874" s="423">
        <v>3.1699999999999998E-5</v>
      </c>
      <c r="I12874" s="423"/>
      <c r="J12874" s="424">
        <v>4.1000000000000003E-3</v>
      </c>
      <c r="K12874" s="424"/>
      <c r="L12874" s="424"/>
    </row>
    <row r="12875" spans="1:12" ht="24" customHeight="1">
      <c r="A12875" s="300" t="s">
        <v>12986</v>
      </c>
      <c r="B12875" s="301" t="s">
        <v>13103</v>
      </c>
      <c r="C12875" s="300" t="s">
        <v>9</v>
      </c>
      <c r="D12875" s="300" t="s">
        <v>8851</v>
      </c>
      <c r="E12875" s="302" t="s">
        <v>51</v>
      </c>
      <c r="F12875" s="423" t="s">
        <v>13104</v>
      </c>
      <c r="G12875" s="423"/>
      <c r="H12875" s="423">
        <v>2.5299999999999998E-5</v>
      </c>
      <c r="I12875" s="423"/>
      <c r="J12875" s="424">
        <v>4.8999999999999998E-3</v>
      </c>
      <c r="K12875" s="424"/>
      <c r="L12875" s="424"/>
    </row>
    <row r="12876" spans="1:12" ht="24" customHeight="1">
      <c r="A12876" s="300" t="s">
        <v>12986</v>
      </c>
      <c r="B12876" s="301" t="s">
        <v>13105</v>
      </c>
      <c r="C12876" s="300" t="s">
        <v>9</v>
      </c>
      <c r="D12876" s="300" t="s">
        <v>8852</v>
      </c>
      <c r="E12876" s="302" t="s">
        <v>51</v>
      </c>
      <c r="F12876" s="423" t="s">
        <v>13106</v>
      </c>
      <c r="G12876" s="423"/>
      <c r="H12876" s="423">
        <v>5.4E-6</v>
      </c>
      <c r="I12876" s="423"/>
      <c r="J12876" s="424">
        <v>3.0000000000000001E-3</v>
      </c>
      <c r="K12876" s="424"/>
      <c r="L12876" s="424"/>
    </row>
    <row r="12877" spans="1:12" ht="24" customHeight="1">
      <c r="A12877" s="300" t="s">
        <v>12986</v>
      </c>
      <c r="B12877" s="301" t="s">
        <v>13107</v>
      </c>
      <c r="C12877" s="300" t="s">
        <v>9</v>
      </c>
      <c r="D12877" s="300" t="s">
        <v>9000</v>
      </c>
      <c r="E12877" s="302" t="s">
        <v>51</v>
      </c>
      <c r="F12877" s="423" t="s">
        <v>13108</v>
      </c>
      <c r="G12877" s="423"/>
      <c r="H12877" s="423">
        <v>1.1184000000000001E-3</v>
      </c>
      <c r="I12877" s="423"/>
      <c r="J12877" s="424">
        <v>7.6E-3</v>
      </c>
      <c r="K12877" s="424"/>
      <c r="L12877" s="424"/>
    </row>
    <row r="12878" spans="1:12" ht="24" customHeight="1">
      <c r="A12878" s="300" t="s">
        <v>12986</v>
      </c>
      <c r="B12878" s="301" t="s">
        <v>13109</v>
      </c>
      <c r="C12878" s="300" t="s">
        <v>9</v>
      </c>
      <c r="D12878" s="300" t="s">
        <v>9574</v>
      </c>
      <c r="E12878" s="302" t="s">
        <v>51</v>
      </c>
      <c r="F12878" s="423" t="s">
        <v>13110</v>
      </c>
      <c r="G12878" s="423"/>
      <c r="H12878" s="423">
        <v>3.546E-4</v>
      </c>
      <c r="I12878" s="423"/>
      <c r="J12878" s="424">
        <v>3.0999999999999999E-3</v>
      </c>
      <c r="K12878" s="424"/>
      <c r="L12878" s="424"/>
    </row>
    <row r="12879" spans="1:12" ht="24" customHeight="1">
      <c r="A12879" s="300" t="s">
        <v>12986</v>
      </c>
      <c r="B12879" s="301" t="s">
        <v>13111</v>
      </c>
      <c r="C12879" s="300" t="s">
        <v>9</v>
      </c>
      <c r="D12879" s="300" t="s">
        <v>10714</v>
      </c>
      <c r="E12879" s="302" t="s">
        <v>93</v>
      </c>
      <c r="F12879" s="423" t="s">
        <v>13112</v>
      </c>
      <c r="G12879" s="423"/>
      <c r="H12879" s="423">
        <v>1.864E-4</v>
      </c>
      <c r="I12879" s="423"/>
      <c r="J12879" s="424">
        <v>2.8E-3</v>
      </c>
      <c r="K12879" s="424"/>
      <c r="L12879" s="424"/>
    </row>
    <row r="12880" spans="1:12" ht="24" customHeight="1">
      <c r="A12880" s="300" t="s">
        <v>12986</v>
      </c>
      <c r="B12880" s="301" t="s">
        <v>13113</v>
      </c>
      <c r="C12880" s="300" t="s">
        <v>9</v>
      </c>
      <c r="D12880" s="300" t="s">
        <v>10809</v>
      </c>
      <c r="E12880" s="302" t="s">
        <v>51</v>
      </c>
      <c r="F12880" s="423" t="s">
        <v>13114</v>
      </c>
      <c r="G12880" s="423"/>
      <c r="H12880" s="423">
        <v>1.864E-4</v>
      </c>
      <c r="I12880" s="423"/>
      <c r="J12880" s="424">
        <v>2.2000000000000001E-3</v>
      </c>
      <c r="K12880" s="424"/>
      <c r="L12880" s="424"/>
    </row>
    <row r="12881" spans="1:12" ht="24" customHeight="1">
      <c r="A12881" s="300" t="s">
        <v>12986</v>
      </c>
      <c r="B12881" s="301" t="s">
        <v>13115</v>
      </c>
      <c r="C12881" s="300" t="s">
        <v>9</v>
      </c>
      <c r="D12881" s="300" t="s">
        <v>10810</v>
      </c>
      <c r="E12881" s="302" t="s">
        <v>51</v>
      </c>
      <c r="F12881" s="423" t="s">
        <v>13116</v>
      </c>
      <c r="G12881" s="423"/>
      <c r="H12881" s="423">
        <v>1.864E-4</v>
      </c>
      <c r="I12881" s="423"/>
      <c r="J12881" s="424">
        <v>5.0000000000000001E-3</v>
      </c>
      <c r="K12881" s="424"/>
      <c r="L12881" s="424"/>
    </row>
    <row r="12882" spans="1:12" ht="24" customHeight="1">
      <c r="A12882" s="300" t="s">
        <v>12986</v>
      </c>
      <c r="B12882" s="301" t="s">
        <v>13117</v>
      </c>
      <c r="C12882" s="300" t="s">
        <v>9</v>
      </c>
      <c r="D12882" s="300" t="s">
        <v>10837</v>
      </c>
      <c r="E12882" s="302" t="s">
        <v>51</v>
      </c>
      <c r="F12882" s="423" t="s">
        <v>13118</v>
      </c>
      <c r="G12882" s="423"/>
      <c r="H12882" s="423">
        <v>6.3999999999999997E-6</v>
      </c>
      <c r="I12882" s="423"/>
      <c r="J12882" s="424">
        <v>2.8E-3</v>
      </c>
      <c r="K12882" s="424"/>
      <c r="L12882" s="424"/>
    </row>
    <row r="12883" spans="1:12" ht="24" customHeight="1">
      <c r="A12883" s="300" t="s">
        <v>12986</v>
      </c>
      <c r="B12883" s="301" t="s">
        <v>13003</v>
      </c>
      <c r="C12883" s="300" t="s">
        <v>9</v>
      </c>
      <c r="D12883" s="300" t="s">
        <v>7216</v>
      </c>
      <c r="E12883" s="302" t="s">
        <v>51</v>
      </c>
      <c r="F12883" s="423" t="s">
        <v>13004</v>
      </c>
      <c r="G12883" s="423"/>
      <c r="H12883" s="423">
        <v>3.7320000000000002E-4</v>
      </c>
      <c r="I12883" s="423"/>
      <c r="J12883" s="424">
        <v>1.2500000000000001E-2</v>
      </c>
      <c r="K12883" s="424"/>
      <c r="L12883" s="424"/>
    </row>
    <row r="12884" spans="1:12" ht="24" customHeight="1">
      <c r="A12884" s="300" t="s">
        <v>12986</v>
      </c>
      <c r="B12884" s="301" t="s">
        <v>13005</v>
      </c>
      <c r="C12884" s="300" t="s">
        <v>9</v>
      </c>
      <c r="D12884" s="300" t="s">
        <v>7393</v>
      </c>
      <c r="E12884" s="302" t="s">
        <v>12988</v>
      </c>
      <c r="F12884" s="423" t="s">
        <v>13006</v>
      </c>
      <c r="G12884" s="423"/>
      <c r="H12884" s="423">
        <v>2.2460000000000001E-4</v>
      </c>
      <c r="I12884" s="423"/>
      <c r="J12884" s="424">
        <v>1.21E-2</v>
      </c>
      <c r="K12884" s="424"/>
      <c r="L12884" s="424"/>
    </row>
    <row r="12885" spans="1:12" ht="24" customHeight="1">
      <c r="A12885" s="300" t="s">
        <v>12986</v>
      </c>
      <c r="B12885" s="301" t="s">
        <v>13007</v>
      </c>
      <c r="C12885" s="300" t="s">
        <v>9</v>
      </c>
      <c r="D12885" s="300" t="s">
        <v>10619</v>
      </c>
      <c r="E12885" s="302" t="s">
        <v>51</v>
      </c>
      <c r="F12885" s="423" t="s">
        <v>13008</v>
      </c>
      <c r="G12885" s="423"/>
      <c r="H12885" s="423">
        <v>1.7420000000000001E-4</v>
      </c>
      <c r="I12885" s="423"/>
      <c r="J12885" s="424">
        <v>3.3300000000000003E-2</v>
      </c>
      <c r="K12885" s="424"/>
      <c r="L12885" s="424"/>
    </row>
    <row r="12886" spans="1:12" ht="24" customHeight="1">
      <c r="A12886" s="300" t="s">
        <v>12986</v>
      </c>
      <c r="B12886" s="301" t="s">
        <v>13009</v>
      </c>
      <c r="C12886" s="300" t="s">
        <v>9</v>
      </c>
      <c r="D12886" s="300" t="s">
        <v>10769</v>
      </c>
      <c r="E12886" s="302" t="s">
        <v>51</v>
      </c>
      <c r="F12886" s="423" t="s">
        <v>13010</v>
      </c>
      <c r="G12886" s="423"/>
      <c r="H12886" s="423">
        <v>1.5660299999999999E-2</v>
      </c>
      <c r="I12886" s="423"/>
      <c r="J12886" s="424">
        <v>1.9699999999999999E-2</v>
      </c>
      <c r="K12886" s="424"/>
      <c r="L12886" s="424"/>
    </row>
    <row r="12887" spans="1:12" ht="24" customHeight="1">
      <c r="A12887" s="300" t="s">
        <v>12986</v>
      </c>
      <c r="B12887" s="301" t="s">
        <v>13011</v>
      </c>
      <c r="C12887" s="300" t="s">
        <v>9</v>
      </c>
      <c r="D12887" s="300" t="s">
        <v>10929</v>
      </c>
      <c r="E12887" s="302" t="s">
        <v>51</v>
      </c>
      <c r="F12887" s="423" t="s">
        <v>13012</v>
      </c>
      <c r="G12887" s="423"/>
      <c r="H12887" s="423">
        <v>1.5100000000000001E-4</v>
      </c>
      <c r="I12887" s="423"/>
      <c r="J12887" s="424">
        <v>2.2700000000000001E-2</v>
      </c>
      <c r="K12887" s="424"/>
      <c r="L12887" s="424"/>
    </row>
    <row r="12888" spans="1:12" ht="17.100000000000001" customHeight="1">
      <c r="A12888" s="298"/>
      <c r="B12888" s="298"/>
      <c r="C12888" s="298"/>
      <c r="D12888" s="298"/>
      <c r="E12888" s="298"/>
      <c r="F12888" s="298"/>
      <c r="G12888" s="298"/>
      <c r="H12888" s="298"/>
      <c r="I12888" s="298"/>
      <c r="J12888" s="298" t="s">
        <v>12992</v>
      </c>
      <c r="K12888" s="298"/>
      <c r="L12888" s="298" t="s">
        <v>13473</v>
      </c>
    </row>
    <row r="12889" spans="1:12">
      <c r="A12889" s="414" t="s">
        <v>13056</v>
      </c>
      <c r="B12889" s="414"/>
      <c r="C12889" s="414"/>
      <c r="D12889" s="414"/>
      <c r="E12889" s="414"/>
      <c r="F12889" s="414"/>
      <c r="G12889" s="414"/>
      <c r="H12889" s="414"/>
      <c r="I12889" s="294"/>
      <c r="J12889" s="294"/>
      <c r="K12889" s="294"/>
      <c r="L12889" s="294"/>
    </row>
    <row r="12890" spans="1:12" ht="17.100000000000001" customHeight="1">
      <c r="A12890" s="294" t="s">
        <v>12978</v>
      </c>
      <c r="B12890" s="298" t="s">
        <v>12979</v>
      </c>
      <c r="C12890" s="294" t="s">
        <v>12980</v>
      </c>
      <c r="D12890" s="294" t="s">
        <v>12981</v>
      </c>
      <c r="E12890" s="299" t="s">
        <v>12982</v>
      </c>
      <c r="F12890" s="413" t="s">
        <v>12983</v>
      </c>
      <c r="G12890" s="413"/>
      <c r="H12890" s="413" t="s">
        <v>12984</v>
      </c>
      <c r="I12890" s="413"/>
      <c r="J12890" s="413" t="s">
        <v>12985</v>
      </c>
      <c r="K12890" s="413"/>
      <c r="L12890" s="413"/>
    </row>
    <row r="12891" spans="1:12" ht="24" customHeight="1">
      <c r="A12891" s="300" t="s">
        <v>12986</v>
      </c>
      <c r="B12891" s="301" t="s">
        <v>13057</v>
      </c>
      <c r="C12891" s="300" t="s">
        <v>9</v>
      </c>
      <c r="D12891" s="300" t="s">
        <v>12549</v>
      </c>
      <c r="E12891" s="302" t="s">
        <v>27</v>
      </c>
      <c r="F12891" s="423" t="s">
        <v>12948</v>
      </c>
      <c r="G12891" s="423"/>
      <c r="H12891" s="423">
        <v>0.14011100000000001</v>
      </c>
      <c r="I12891" s="423"/>
      <c r="J12891" s="424">
        <v>9.11E-2</v>
      </c>
      <c r="K12891" s="424"/>
      <c r="L12891" s="424"/>
    </row>
    <row r="12892" spans="1:12" ht="17.100000000000001" customHeight="1">
      <c r="A12892" s="298"/>
      <c r="B12892" s="298"/>
      <c r="C12892" s="298"/>
      <c r="D12892" s="298"/>
      <c r="E12892" s="298"/>
      <c r="F12892" s="298"/>
      <c r="G12892" s="298"/>
      <c r="H12892" s="298"/>
      <c r="I12892" s="298"/>
      <c r="J12892" s="298" t="s">
        <v>12992</v>
      </c>
      <c r="K12892" s="298"/>
      <c r="L12892" s="298" t="s">
        <v>12933</v>
      </c>
    </row>
    <row r="12893" spans="1:12">
      <c r="A12893" s="414" t="s">
        <v>13058</v>
      </c>
      <c r="B12893" s="414"/>
      <c r="C12893" s="414"/>
      <c r="D12893" s="414"/>
      <c r="E12893" s="414"/>
      <c r="F12893" s="414"/>
      <c r="G12893" s="414"/>
      <c r="H12893" s="414"/>
      <c r="I12893" s="294"/>
      <c r="J12893" s="294"/>
      <c r="K12893" s="294"/>
      <c r="L12893" s="294"/>
    </row>
    <row r="12894" spans="1:12" ht="17.100000000000001" customHeight="1">
      <c r="A12894" s="294" t="s">
        <v>12978</v>
      </c>
      <c r="B12894" s="298" t="s">
        <v>12979</v>
      </c>
      <c r="C12894" s="294" t="s">
        <v>12980</v>
      </c>
      <c r="D12894" s="294" t="s">
        <v>12981</v>
      </c>
      <c r="E12894" s="299" t="s">
        <v>12982</v>
      </c>
      <c r="F12894" s="413" t="s">
        <v>12983</v>
      </c>
      <c r="G12894" s="413"/>
      <c r="H12894" s="413" t="s">
        <v>12984</v>
      </c>
      <c r="I12894" s="413"/>
      <c r="J12894" s="413" t="s">
        <v>12985</v>
      </c>
      <c r="K12894" s="413"/>
      <c r="L12894" s="413"/>
    </row>
    <row r="12895" spans="1:12" ht="24" customHeight="1">
      <c r="A12895" s="300" t="s">
        <v>12986</v>
      </c>
      <c r="B12895" s="301" t="s">
        <v>13059</v>
      </c>
      <c r="C12895" s="300" t="s">
        <v>9</v>
      </c>
      <c r="D12895" s="300" t="s">
        <v>12535</v>
      </c>
      <c r="E12895" s="302" t="s">
        <v>27</v>
      </c>
      <c r="F12895" s="423" t="s">
        <v>12936</v>
      </c>
      <c r="G12895" s="423"/>
      <c r="H12895" s="423">
        <v>0.14011100000000001</v>
      </c>
      <c r="I12895" s="423"/>
      <c r="J12895" s="424">
        <v>7.0000000000000001E-3</v>
      </c>
      <c r="K12895" s="424"/>
      <c r="L12895" s="424"/>
    </row>
    <row r="12896" spans="1:12" ht="17.100000000000001" customHeight="1">
      <c r="A12896" s="298"/>
      <c r="B12896" s="298"/>
      <c r="C12896" s="298"/>
      <c r="D12896" s="298"/>
      <c r="E12896" s="298"/>
      <c r="F12896" s="298"/>
      <c r="G12896" s="298"/>
      <c r="H12896" s="298"/>
      <c r="I12896" s="298"/>
      <c r="J12896" s="298" t="s">
        <v>12992</v>
      </c>
      <c r="K12896" s="298"/>
      <c r="L12896" s="298" t="s">
        <v>12904</v>
      </c>
    </row>
    <row r="12897" spans="1:12">
      <c r="A12897" s="414" t="s">
        <v>13060</v>
      </c>
      <c r="B12897" s="414"/>
      <c r="C12897" s="414"/>
      <c r="D12897" s="414"/>
      <c r="E12897" s="414"/>
      <c r="F12897" s="414"/>
      <c r="G12897" s="414"/>
      <c r="H12897" s="414"/>
      <c r="I12897" s="294"/>
      <c r="J12897" s="294"/>
      <c r="K12897" s="294"/>
      <c r="L12897" s="294"/>
    </row>
    <row r="12898" spans="1:12" ht="17.100000000000001" customHeight="1">
      <c r="A12898" s="294" t="s">
        <v>12978</v>
      </c>
      <c r="B12898" s="298" t="s">
        <v>12979</v>
      </c>
      <c r="C12898" s="294" t="s">
        <v>12980</v>
      </c>
      <c r="D12898" s="294" t="s">
        <v>12981</v>
      </c>
      <c r="E12898" s="299" t="s">
        <v>12982</v>
      </c>
      <c r="F12898" s="413" t="s">
        <v>12983</v>
      </c>
      <c r="G12898" s="413"/>
      <c r="H12898" s="413" t="s">
        <v>12984</v>
      </c>
      <c r="I12898" s="413"/>
      <c r="J12898" s="413" t="s">
        <v>12985</v>
      </c>
      <c r="K12898" s="413"/>
      <c r="L12898" s="413"/>
    </row>
    <row r="12899" spans="1:12" ht="24" customHeight="1">
      <c r="A12899" s="300" t="s">
        <v>12986</v>
      </c>
      <c r="B12899" s="301" t="s">
        <v>13061</v>
      </c>
      <c r="C12899" s="300" t="s">
        <v>9</v>
      </c>
      <c r="D12899" s="300" t="s">
        <v>12522</v>
      </c>
      <c r="E12899" s="302" t="s">
        <v>27</v>
      </c>
      <c r="F12899" s="423" t="s">
        <v>12964</v>
      </c>
      <c r="G12899" s="423"/>
      <c r="H12899" s="423">
        <v>0.14011100000000001</v>
      </c>
      <c r="I12899" s="423"/>
      <c r="J12899" s="424">
        <v>0.35449999999999998</v>
      </c>
      <c r="K12899" s="424"/>
      <c r="L12899" s="424"/>
    </row>
    <row r="12900" spans="1:12" ht="24" customHeight="1">
      <c r="A12900" s="300" t="s">
        <v>12986</v>
      </c>
      <c r="B12900" s="301" t="s">
        <v>13062</v>
      </c>
      <c r="C12900" s="300" t="s">
        <v>9</v>
      </c>
      <c r="D12900" s="300" t="s">
        <v>12527</v>
      </c>
      <c r="E12900" s="302" t="s">
        <v>27</v>
      </c>
      <c r="F12900" s="423" t="s">
        <v>13063</v>
      </c>
      <c r="G12900" s="423"/>
      <c r="H12900" s="423">
        <v>0.14011100000000001</v>
      </c>
      <c r="I12900" s="423"/>
      <c r="J12900" s="424">
        <v>4.7600000000000003E-2</v>
      </c>
      <c r="K12900" s="424"/>
      <c r="L12900" s="424"/>
    </row>
    <row r="12901" spans="1:12" ht="17.100000000000001" customHeight="1">
      <c r="A12901" s="298"/>
      <c r="B12901" s="298"/>
      <c r="C12901" s="298"/>
      <c r="D12901" s="298"/>
      <c r="E12901" s="298"/>
      <c r="F12901" s="298"/>
      <c r="G12901" s="298"/>
      <c r="H12901" s="298"/>
      <c r="I12901" s="298"/>
      <c r="J12901" s="298" t="s">
        <v>12992</v>
      </c>
      <c r="K12901" s="298"/>
      <c r="L12901" s="298" t="s">
        <v>14025</v>
      </c>
    </row>
    <row r="12902" spans="1:12" ht="17.100000000000001" customHeight="1">
      <c r="A12902" s="294" t="s">
        <v>13014</v>
      </c>
      <c r="B12902" s="294"/>
      <c r="C12902" s="294"/>
      <c r="D12902" s="294"/>
      <c r="E12902" s="294"/>
      <c r="F12902" s="294"/>
      <c r="G12902" s="294"/>
      <c r="H12902" s="294"/>
      <c r="I12902" s="294"/>
      <c r="J12902" s="294"/>
      <c r="K12902" s="294"/>
      <c r="L12902" s="294"/>
    </row>
    <row r="12903" spans="1:12" ht="17.100000000000001" customHeight="1">
      <c r="A12903" s="298"/>
      <c r="B12903" s="298"/>
      <c r="C12903" s="298"/>
      <c r="D12903" s="298"/>
      <c r="E12903" s="298"/>
      <c r="F12903" s="298"/>
      <c r="G12903" s="298"/>
      <c r="H12903" s="298"/>
      <c r="I12903" s="298"/>
      <c r="J12903" s="298" t="s">
        <v>13015</v>
      </c>
      <c r="K12903" s="298"/>
      <c r="L12903" s="298" t="s">
        <v>15585</v>
      </c>
    </row>
    <row r="12904" spans="1:12" ht="17.100000000000001" customHeight="1">
      <c r="A12904" s="298"/>
      <c r="B12904" s="298"/>
      <c r="C12904" s="298"/>
      <c r="D12904" s="298"/>
      <c r="E12904" s="298"/>
      <c r="F12904" s="298"/>
      <c r="G12904" s="298"/>
      <c r="H12904" s="298"/>
      <c r="I12904" s="298"/>
      <c r="J12904" s="298" t="s">
        <v>13017</v>
      </c>
      <c r="K12904" s="298" t="s">
        <v>13018</v>
      </c>
      <c r="L12904" s="298" t="s">
        <v>15570</v>
      </c>
    </row>
    <row r="12905" spans="1:12" ht="17.100000000000001" customHeight="1">
      <c r="A12905" s="298"/>
      <c r="B12905" s="298"/>
      <c r="C12905" s="298"/>
      <c r="D12905" s="298"/>
      <c r="E12905" s="298"/>
      <c r="F12905" s="298"/>
      <c r="G12905" s="298"/>
      <c r="H12905" s="298"/>
      <c r="I12905" s="298"/>
      <c r="J12905" s="298" t="s">
        <v>13020</v>
      </c>
      <c r="K12905" s="298"/>
      <c r="L12905" s="298" t="s">
        <v>13784</v>
      </c>
    </row>
    <row r="12906" spans="1:12" ht="17.100000000000001" customHeight="1">
      <c r="A12906" s="298"/>
      <c r="B12906" s="298"/>
      <c r="C12906" s="298"/>
      <c r="D12906" s="298"/>
      <c r="E12906" s="298"/>
      <c r="F12906" s="298"/>
      <c r="G12906" s="298"/>
      <c r="H12906" s="298"/>
      <c r="I12906" s="298"/>
      <c r="J12906" s="298" t="s">
        <v>13022</v>
      </c>
      <c r="K12906" s="298" t="s">
        <v>12974</v>
      </c>
      <c r="L12906" s="298" t="s">
        <v>13785</v>
      </c>
    </row>
    <row r="12907" spans="1:12" ht="17.100000000000001" customHeight="1">
      <c r="A12907" s="298"/>
      <c r="B12907" s="298"/>
      <c r="C12907" s="298"/>
      <c r="D12907" s="298"/>
      <c r="E12907" s="298"/>
      <c r="F12907" s="298"/>
      <c r="G12907" s="298"/>
      <c r="H12907" s="298"/>
      <c r="I12907" s="298"/>
      <c r="J12907" s="298" t="s">
        <v>13024</v>
      </c>
      <c r="K12907" s="298"/>
      <c r="L12907" s="298" t="s">
        <v>13786</v>
      </c>
    </row>
    <row r="12908" spans="1:12" ht="30" customHeight="1">
      <c r="A12908" s="299"/>
      <c r="B12908" s="299"/>
      <c r="C12908" s="299"/>
      <c r="D12908" s="299"/>
      <c r="E12908" s="299"/>
      <c r="F12908" s="299"/>
      <c r="G12908" s="299"/>
      <c r="H12908" s="299"/>
      <c r="I12908" s="299"/>
      <c r="J12908" s="299"/>
      <c r="K12908" s="299"/>
      <c r="L12908" s="299"/>
    </row>
    <row r="12909" spans="1:12" ht="36" customHeight="1">
      <c r="A12909" s="295" t="s">
        <v>15586</v>
      </c>
      <c r="B12909" s="296" t="s">
        <v>15587</v>
      </c>
      <c r="C12909" s="295" t="s">
        <v>9</v>
      </c>
      <c r="D12909" s="295" t="s">
        <v>621</v>
      </c>
      <c r="E12909" s="297" t="s">
        <v>51</v>
      </c>
      <c r="F12909" s="296"/>
      <c r="G12909" s="296"/>
      <c r="H12909" s="296"/>
      <c r="I12909" s="296"/>
      <c r="J12909" s="296"/>
      <c r="K12909" s="296"/>
      <c r="L12909" s="296"/>
    </row>
    <row r="12910" spans="1:12">
      <c r="A12910" s="414" t="s">
        <v>12977</v>
      </c>
      <c r="B12910" s="414"/>
      <c r="C12910" s="414"/>
      <c r="D12910" s="414"/>
      <c r="E12910" s="414"/>
      <c r="F12910" s="414"/>
      <c r="G12910" s="414"/>
      <c r="H12910" s="414"/>
      <c r="I12910" s="294"/>
      <c r="J12910" s="294"/>
      <c r="K12910" s="294"/>
      <c r="L12910" s="294"/>
    </row>
    <row r="12911" spans="1:12" ht="17.100000000000001" customHeight="1">
      <c r="A12911" s="294" t="s">
        <v>12978</v>
      </c>
      <c r="B12911" s="298" t="s">
        <v>12979</v>
      </c>
      <c r="C12911" s="294" t="s">
        <v>12980</v>
      </c>
      <c r="D12911" s="294" t="s">
        <v>12981</v>
      </c>
      <c r="E12911" s="299" t="s">
        <v>12982</v>
      </c>
      <c r="F12911" s="413" t="s">
        <v>12983</v>
      </c>
      <c r="G12911" s="413"/>
      <c r="H12911" s="413" t="s">
        <v>12984</v>
      </c>
      <c r="I12911" s="413"/>
      <c r="J12911" s="413" t="s">
        <v>12985</v>
      </c>
      <c r="K12911" s="413"/>
      <c r="L12911" s="413"/>
    </row>
    <row r="12912" spans="1:12" ht="24" customHeight="1">
      <c r="A12912" s="300" t="s">
        <v>12986</v>
      </c>
      <c r="B12912" s="301" t="s">
        <v>13085</v>
      </c>
      <c r="C12912" s="300" t="s">
        <v>9</v>
      </c>
      <c r="D12912" s="300" t="s">
        <v>7909</v>
      </c>
      <c r="E12912" s="302" t="s">
        <v>51</v>
      </c>
      <c r="F12912" s="423" t="s">
        <v>13086</v>
      </c>
      <c r="G12912" s="423"/>
      <c r="H12912" s="423">
        <v>2.0579999999999999E-4</v>
      </c>
      <c r="I12912" s="423"/>
      <c r="J12912" s="424">
        <v>2.1399999999999999E-2</v>
      </c>
      <c r="K12912" s="424"/>
      <c r="L12912" s="424"/>
    </row>
    <row r="12913" spans="1:12" ht="24" customHeight="1">
      <c r="A12913" s="300" t="s">
        <v>12986</v>
      </c>
      <c r="B12913" s="301" t="s">
        <v>13087</v>
      </c>
      <c r="C12913" s="300" t="s">
        <v>9</v>
      </c>
      <c r="D12913" s="300" t="s">
        <v>8873</v>
      </c>
      <c r="E12913" s="302" t="s">
        <v>51</v>
      </c>
      <c r="F12913" s="423" t="s">
        <v>13088</v>
      </c>
      <c r="G12913" s="423"/>
      <c r="H12913" s="423">
        <v>1.9700000000000001E-5</v>
      </c>
      <c r="I12913" s="423"/>
      <c r="J12913" s="424">
        <v>1.7100000000000001E-2</v>
      </c>
      <c r="K12913" s="424"/>
      <c r="L12913" s="424"/>
    </row>
    <row r="12914" spans="1:12" ht="48" customHeight="1">
      <c r="A12914" s="300" t="s">
        <v>12986</v>
      </c>
      <c r="B12914" s="301" t="s">
        <v>13089</v>
      </c>
      <c r="C12914" s="300" t="s">
        <v>9</v>
      </c>
      <c r="D12914" s="300" t="s">
        <v>9227</v>
      </c>
      <c r="E12914" s="302" t="s">
        <v>51</v>
      </c>
      <c r="F12914" s="423" t="s">
        <v>13090</v>
      </c>
      <c r="G12914" s="423"/>
      <c r="H12914" s="423">
        <v>1.38E-5</v>
      </c>
      <c r="I12914" s="423"/>
      <c r="J12914" s="424">
        <v>1.8499999999999999E-2</v>
      </c>
      <c r="K12914" s="424"/>
      <c r="L12914" s="424"/>
    </row>
    <row r="12915" spans="1:12" ht="24" customHeight="1">
      <c r="A12915" s="300" t="s">
        <v>12986</v>
      </c>
      <c r="B12915" s="301" t="s">
        <v>13091</v>
      </c>
      <c r="C12915" s="300" t="s">
        <v>9</v>
      </c>
      <c r="D12915" s="300" t="s">
        <v>9580</v>
      </c>
      <c r="E12915" s="302" t="s">
        <v>51</v>
      </c>
      <c r="F12915" s="423" t="s">
        <v>13092</v>
      </c>
      <c r="G12915" s="423"/>
      <c r="H12915" s="423">
        <v>1.34E-5</v>
      </c>
      <c r="I12915" s="423"/>
      <c r="J12915" s="424">
        <v>1.2E-2</v>
      </c>
      <c r="K12915" s="424"/>
      <c r="L12915" s="424"/>
    </row>
    <row r="12916" spans="1:12" ht="24" customHeight="1">
      <c r="A12916" s="300" t="s">
        <v>12986</v>
      </c>
      <c r="B12916" s="301" t="s">
        <v>12987</v>
      </c>
      <c r="C12916" s="300" t="s">
        <v>9</v>
      </c>
      <c r="D12916" s="300" t="s">
        <v>9831</v>
      </c>
      <c r="E12916" s="302" t="s">
        <v>12988</v>
      </c>
      <c r="F12916" s="423" t="s">
        <v>12989</v>
      </c>
      <c r="G12916" s="423"/>
      <c r="H12916" s="423">
        <v>4.7625000000000002E-3</v>
      </c>
      <c r="I12916" s="423"/>
      <c r="J12916" s="424">
        <v>4.82E-2</v>
      </c>
      <c r="K12916" s="424"/>
      <c r="L12916" s="424"/>
    </row>
    <row r="12917" spans="1:12" ht="36" customHeight="1">
      <c r="A12917" s="300" t="s">
        <v>12986</v>
      </c>
      <c r="B12917" s="301" t="s">
        <v>12990</v>
      </c>
      <c r="C12917" s="300" t="s">
        <v>9</v>
      </c>
      <c r="D12917" s="300" t="s">
        <v>11426</v>
      </c>
      <c r="E12917" s="302" t="s">
        <v>51</v>
      </c>
      <c r="F12917" s="423" t="s">
        <v>12991</v>
      </c>
      <c r="G12917" s="423"/>
      <c r="H12917" s="423">
        <v>2.4949999999999999E-4</v>
      </c>
      <c r="I12917" s="423"/>
      <c r="J12917" s="424">
        <v>3.3000000000000002E-2</v>
      </c>
      <c r="K12917" s="424"/>
      <c r="L12917" s="424"/>
    </row>
    <row r="12918" spans="1:12" ht="17.100000000000001" customHeight="1">
      <c r="A12918" s="298"/>
      <c r="B12918" s="298"/>
      <c r="C12918" s="298"/>
      <c r="D12918" s="298"/>
      <c r="E12918" s="298"/>
      <c r="F12918" s="298"/>
      <c r="G12918" s="298"/>
      <c r="H12918" s="298"/>
      <c r="I12918" s="298"/>
      <c r="J12918" s="298" t="s">
        <v>12992</v>
      </c>
      <c r="K12918" s="298"/>
      <c r="L12918" s="298" t="s">
        <v>12905</v>
      </c>
    </row>
    <row r="12919" spans="1:12">
      <c r="A12919" s="414" t="s">
        <v>12994</v>
      </c>
      <c r="B12919" s="414"/>
      <c r="C12919" s="414"/>
      <c r="D12919" s="414"/>
      <c r="E12919" s="414"/>
      <c r="F12919" s="414"/>
      <c r="G12919" s="414"/>
      <c r="H12919" s="414"/>
      <c r="I12919" s="294"/>
      <c r="J12919" s="294"/>
      <c r="K12919" s="294"/>
      <c r="L12919" s="294"/>
    </row>
    <row r="12920" spans="1:12" ht="17.100000000000001" customHeight="1">
      <c r="A12920" s="294" t="s">
        <v>12978</v>
      </c>
      <c r="B12920" s="298" t="s">
        <v>12979</v>
      </c>
      <c r="C12920" s="294" t="s">
        <v>12980</v>
      </c>
      <c r="D12920" s="294" t="s">
        <v>12981</v>
      </c>
      <c r="E12920" s="299" t="s">
        <v>12982</v>
      </c>
      <c r="F12920" s="413" t="s">
        <v>12983</v>
      </c>
      <c r="G12920" s="413"/>
      <c r="H12920" s="413" t="s">
        <v>12984</v>
      </c>
      <c r="I12920" s="413"/>
      <c r="J12920" s="413" t="s">
        <v>12985</v>
      </c>
      <c r="K12920" s="413"/>
      <c r="L12920" s="413"/>
    </row>
    <row r="12921" spans="1:12" ht="24" customHeight="1">
      <c r="A12921" s="300" t="s">
        <v>12986</v>
      </c>
      <c r="B12921" s="301" t="s">
        <v>13193</v>
      </c>
      <c r="C12921" s="300" t="s">
        <v>9</v>
      </c>
      <c r="D12921" s="300" t="s">
        <v>7200</v>
      </c>
      <c r="E12921" s="302" t="s">
        <v>27</v>
      </c>
      <c r="F12921" s="423" t="s">
        <v>13194</v>
      </c>
      <c r="G12921" s="423"/>
      <c r="H12921" s="423">
        <v>0.178254</v>
      </c>
      <c r="I12921" s="423"/>
      <c r="J12921" s="424">
        <v>0.9073</v>
      </c>
      <c r="K12921" s="424"/>
      <c r="L12921" s="424"/>
    </row>
    <row r="12922" spans="1:12" ht="24" customHeight="1">
      <c r="A12922" s="300" t="s">
        <v>12986</v>
      </c>
      <c r="B12922" s="301" t="s">
        <v>13195</v>
      </c>
      <c r="C12922" s="300" t="s">
        <v>9</v>
      </c>
      <c r="D12922" s="300" t="s">
        <v>8821</v>
      </c>
      <c r="E12922" s="302" t="s">
        <v>27</v>
      </c>
      <c r="F12922" s="423" t="s">
        <v>13196</v>
      </c>
      <c r="G12922" s="423"/>
      <c r="H12922" s="423">
        <v>0.178254</v>
      </c>
      <c r="I12922" s="423"/>
      <c r="J12922" s="424">
        <v>1.2816000000000001</v>
      </c>
      <c r="K12922" s="424"/>
      <c r="L12922" s="424"/>
    </row>
    <row r="12923" spans="1:12" ht="17.100000000000001" customHeight="1">
      <c r="A12923" s="298"/>
      <c r="B12923" s="298"/>
      <c r="C12923" s="298"/>
      <c r="D12923" s="298"/>
      <c r="E12923" s="298"/>
      <c r="F12923" s="298"/>
      <c r="G12923" s="298"/>
      <c r="H12923" s="298"/>
      <c r="I12923" s="298"/>
      <c r="J12923" s="298" t="s">
        <v>12992</v>
      </c>
      <c r="K12923" s="298"/>
      <c r="L12923" s="298" t="s">
        <v>15588</v>
      </c>
    </row>
    <row r="12924" spans="1:12">
      <c r="A12924" s="414" t="s">
        <v>12998</v>
      </c>
      <c r="B12924" s="414"/>
      <c r="C12924" s="414"/>
      <c r="D12924" s="414"/>
      <c r="E12924" s="414"/>
      <c r="F12924" s="414"/>
      <c r="G12924" s="414"/>
      <c r="H12924" s="414"/>
      <c r="I12924" s="294"/>
      <c r="J12924" s="294"/>
      <c r="K12924" s="294"/>
      <c r="L12924" s="294"/>
    </row>
    <row r="12925" spans="1:12" ht="17.100000000000001" customHeight="1">
      <c r="A12925" s="294" t="s">
        <v>12978</v>
      </c>
      <c r="B12925" s="298" t="s">
        <v>12979</v>
      </c>
      <c r="C12925" s="294" t="s">
        <v>12980</v>
      </c>
      <c r="D12925" s="294" t="s">
        <v>12981</v>
      </c>
      <c r="E12925" s="299" t="s">
        <v>12982</v>
      </c>
      <c r="F12925" s="413" t="s">
        <v>12983</v>
      </c>
      <c r="G12925" s="413"/>
      <c r="H12925" s="413" t="s">
        <v>12984</v>
      </c>
      <c r="I12925" s="413"/>
      <c r="J12925" s="413" t="s">
        <v>12985</v>
      </c>
      <c r="K12925" s="413"/>
      <c r="L12925" s="413"/>
    </row>
    <row r="12926" spans="1:12" ht="24" customHeight="1">
      <c r="A12926" s="300" t="s">
        <v>12986</v>
      </c>
      <c r="B12926" s="301" t="s">
        <v>13353</v>
      </c>
      <c r="C12926" s="300" t="s">
        <v>9</v>
      </c>
      <c r="D12926" s="300" t="s">
        <v>9576</v>
      </c>
      <c r="E12926" s="302" t="s">
        <v>51</v>
      </c>
      <c r="F12926" s="423" t="s">
        <v>12914</v>
      </c>
      <c r="G12926" s="423"/>
      <c r="H12926" s="423">
        <v>3.9E-2</v>
      </c>
      <c r="I12926" s="423"/>
      <c r="J12926" s="424">
        <v>0.06</v>
      </c>
      <c r="K12926" s="424"/>
      <c r="L12926" s="424"/>
    </row>
    <row r="12927" spans="1:12" ht="24" customHeight="1">
      <c r="A12927" s="300" t="s">
        <v>12986</v>
      </c>
      <c r="B12927" s="301" t="s">
        <v>13356</v>
      </c>
      <c r="C12927" s="300" t="s">
        <v>9</v>
      </c>
      <c r="D12927" s="300" t="s">
        <v>6964</v>
      </c>
      <c r="E12927" s="302" t="s">
        <v>51</v>
      </c>
      <c r="F12927" s="423" t="s">
        <v>13357</v>
      </c>
      <c r="G12927" s="423"/>
      <c r="H12927" s="423">
        <v>4.7E-2</v>
      </c>
      <c r="I12927" s="423"/>
      <c r="J12927" s="424">
        <v>2.3199999999999998</v>
      </c>
      <c r="K12927" s="424"/>
      <c r="L12927" s="424"/>
    </row>
    <row r="12928" spans="1:12" ht="24" customHeight="1">
      <c r="A12928" s="300" t="s">
        <v>12986</v>
      </c>
      <c r="B12928" s="301" t="s">
        <v>13358</v>
      </c>
      <c r="C12928" s="300" t="s">
        <v>9</v>
      </c>
      <c r="D12928" s="300" t="s">
        <v>10886</v>
      </c>
      <c r="E12928" s="302" t="s">
        <v>51</v>
      </c>
      <c r="F12928" s="423" t="s">
        <v>13359</v>
      </c>
      <c r="G12928" s="423"/>
      <c r="H12928" s="423">
        <v>0.06</v>
      </c>
      <c r="I12928" s="423"/>
      <c r="J12928" s="424">
        <v>2.57</v>
      </c>
      <c r="K12928" s="424"/>
      <c r="L12928" s="424"/>
    </row>
    <row r="12929" spans="1:12" ht="24" customHeight="1">
      <c r="A12929" s="300" t="s">
        <v>12986</v>
      </c>
      <c r="B12929" s="301" t="s">
        <v>15589</v>
      </c>
      <c r="C12929" s="300" t="s">
        <v>9</v>
      </c>
      <c r="D12929" s="300" t="s">
        <v>8424</v>
      </c>
      <c r="E12929" s="302" t="s">
        <v>51</v>
      </c>
      <c r="F12929" s="423" t="s">
        <v>14925</v>
      </c>
      <c r="G12929" s="423"/>
      <c r="H12929" s="423">
        <v>1</v>
      </c>
      <c r="I12929" s="423"/>
      <c r="J12929" s="424">
        <v>47.72</v>
      </c>
      <c r="K12929" s="424"/>
      <c r="L12929" s="424"/>
    </row>
    <row r="12930" spans="1:12" ht="24" customHeight="1">
      <c r="A12930" s="300" t="s">
        <v>12986</v>
      </c>
      <c r="B12930" s="301" t="s">
        <v>13099</v>
      </c>
      <c r="C12930" s="300" t="s">
        <v>9</v>
      </c>
      <c r="D12930" s="300" t="s">
        <v>7224</v>
      </c>
      <c r="E12930" s="302" t="s">
        <v>51</v>
      </c>
      <c r="F12930" s="423" t="s">
        <v>13100</v>
      </c>
      <c r="G12930" s="423"/>
      <c r="H12930" s="423">
        <v>2.4309000000000002E-3</v>
      </c>
      <c r="I12930" s="423"/>
      <c r="J12930" s="424">
        <v>2.23E-2</v>
      </c>
      <c r="K12930" s="424"/>
      <c r="L12930" s="424"/>
    </row>
    <row r="12931" spans="1:12" ht="24" customHeight="1">
      <c r="A12931" s="300" t="s">
        <v>12986</v>
      </c>
      <c r="B12931" s="301" t="s">
        <v>13101</v>
      </c>
      <c r="C12931" s="300" t="s">
        <v>9</v>
      </c>
      <c r="D12931" s="300" t="s">
        <v>7359</v>
      </c>
      <c r="E12931" s="302" t="s">
        <v>51</v>
      </c>
      <c r="F12931" s="423" t="s">
        <v>13102</v>
      </c>
      <c r="G12931" s="423"/>
      <c r="H12931" s="423">
        <v>7.8399999999999995E-5</v>
      </c>
      <c r="I12931" s="423"/>
      <c r="J12931" s="424">
        <v>1.01E-2</v>
      </c>
      <c r="K12931" s="424"/>
      <c r="L12931" s="424"/>
    </row>
    <row r="12932" spans="1:12" ht="24" customHeight="1">
      <c r="A12932" s="300" t="s">
        <v>12986</v>
      </c>
      <c r="B12932" s="301" t="s">
        <v>13103</v>
      </c>
      <c r="C12932" s="300" t="s">
        <v>9</v>
      </c>
      <c r="D12932" s="300" t="s">
        <v>8851</v>
      </c>
      <c r="E12932" s="302" t="s">
        <v>51</v>
      </c>
      <c r="F12932" s="423" t="s">
        <v>13104</v>
      </c>
      <c r="G12932" s="423"/>
      <c r="H12932" s="423">
        <v>6.2799999999999995E-5</v>
      </c>
      <c r="I12932" s="423"/>
      <c r="J12932" s="424">
        <v>1.2200000000000001E-2</v>
      </c>
      <c r="K12932" s="424"/>
      <c r="L12932" s="424"/>
    </row>
    <row r="12933" spans="1:12" ht="24" customHeight="1">
      <c r="A12933" s="300" t="s">
        <v>12986</v>
      </c>
      <c r="B12933" s="301" t="s">
        <v>13105</v>
      </c>
      <c r="C12933" s="300" t="s">
        <v>9</v>
      </c>
      <c r="D12933" s="300" t="s">
        <v>8852</v>
      </c>
      <c r="E12933" s="302" t="s">
        <v>51</v>
      </c>
      <c r="F12933" s="423" t="s">
        <v>13106</v>
      </c>
      <c r="G12933" s="423"/>
      <c r="H12933" s="423">
        <v>1.34E-5</v>
      </c>
      <c r="I12933" s="423"/>
      <c r="J12933" s="424">
        <v>7.3000000000000001E-3</v>
      </c>
      <c r="K12933" s="424"/>
      <c r="L12933" s="424"/>
    </row>
    <row r="12934" spans="1:12" ht="24" customHeight="1">
      <c r="A12934" s="300" t="s">
        <v>12986</v>
      </c>
      <c r="B12934" s="301" t="s">
        <v>13107</v>
      </c>
      <c r="C12934" s="300" t="s">
        <v>9</v>
      </c>
      <c r="D12934" s="300" t="s">
        <v>9000</v>
      </c>
      <c r="E12934" s="302" t="s">
        <v>51</v>
      </c>
      <c r="F12934" s="423" t="s">
        <v>13108</v>
      </c>
      <c r="G12934" s="423"/>
      <c r="H12934" s="423">
        <v>2.7669000000000001E-3</v>
      </c>
      <c r="I12934" s="423"/>
      <c r="J12934" s="424">
        <v>1.8700000000000001E-2</v>
      </c>
      <c r="K12934" s="424"/>
      <c r="L12934" s="424"/>
    </row>
    <row r="12935" spans="1:12" ht="24" customHeight="1">
      <c r="A12935" s="300" t="s">
        <v>12986</v>
      </c>
      <c r="B12935" s="301" t="s">
        <v>13109</v>
      </c>
      <c r="C12935" s="300" t="s">
        <v>9</v>
      </c>
      <c r="D12935" s="300" t="s">
        <v>9574</v>
      </c>
      <c r="E12935" s="302" t="s">
        <v>51</v>
      </c>
      <c r="F12935" s="423" t="s">
        <v>13110</v>
      </c>
      <c r="G12935" s="423"/>
      <c r="H12935" s="423">
        <v>8.7750000000000002E-4</v>
      </c>
      <c r="I12935" s="423"/>
      <c r="J12935" s="424">
        <v>7.7000000000000002E-3</v>
      </c>
      <c r="K12935" s="424"/>
      <c r="L12935" s="424"/>
    </row>
    <row r="12936" spans="1:12" ht="24" customHeight="1">
      <c r="A12936" s="300" t="s">
        <v>12986</v>
      </c>
      <c r="B12936" s="301" t="s">
        <v>13111</v>
      </c>
      <c r="C12936" s="300" t="s">
        <v>9</v>
      </c>
      <c r="D12936" s="300" t="s">
        <v>10714</v>
      </c>
      <c r="E12936" s="302" t="s">
        <v>93</v>
      </c>
      <c r="F12936" s="423" t="s">
        <v>13112</v>
      </c>
      <c r="G12936" s="423"/>
      <c r="H12936" s="423">
        <v>4.6109999999999999E-4</v>
      </c>
      <c r="I12936" s="423"/>
      <c r="J12936" s="424">
        <v>7.0000000000000001E-3</v>
      </c>
      <c r="K12936" s="424"/>
      <c r="L12936" s="424"/>
    </row>
    <row r="12937" spans="1:12" ht="24" customHeight="1">
      <c r="A12937" s="300" t="s">
        <v>12986</v>
      </c>
      <c r="B12937" s="301" t="s">
        <v>13113</v>
      </c>
      <c r="C12937" s="300" t="s">
        <v>9</v>
      </c>
      <c r="D12937" s="300" t="s">
        <v>10809</v>
      </c>
      <c r="E12937" s="302" t="s">
        <v>51</v>
      </c>
      <c r="F12937" s="423" t="s">
        <v>13114</v>
      </c>
      <c r="G12937" s="423"/>
      <c r="H12937" s="423">
        <v>4.6109999999999999E-4</v>
      </c>
      <c r="I12937" s="423"/>
      <c r="J12937" s="424">
        <v>5.4999999999999997E-3</v>
      </c>
      <c r="K12937" s="424"/>
      <c r="L12937" s="424"/>
    </row>
    <row r="12938" spans="1:12" ht="24" customHeight="1">
      <c r="A12938" s="300" t="s">
        <v>12986</v>
      </c>
      <c r="B12938" s="301" t="s">
        <v>13115</v>
      </c>
      <c r="C12938" s="300" t="s">
        <v>9</v>
      </c>
      <c r="D12938" s="300" t="s">
        <v>10810</v>
      </c>
      <c r="E12938" s="302" t="s">
        <v>51</v>
      </c>
      <c r="F12938" s="423" t="s">
        <v>13116</v>
      </c>
      <c r="G12938" s="423"/>
      <c r="H12938" s="423">
        <v>4.6109999999999999E-4</v>
      </c>
      <c r="I12938" s="423"/>
      <c r="J12938" s="424">
        <v>1.23E-2</v>
      </c>
      <c r="K12938" s="424"/>
      <c r="L12938" s="424"/>
    </row>
    <row r="12939" spans="1:12" ht="24" customHeight="1">
      <c r="A12939" s="300" t="s">
        <v>12986</v>
      </c>
      <c r="B12939" s="301" t="s">
        <v>13117</v>
      </c>
      <c r="C12939" s="300" t="s">
        <v>9</v>
      </c>
      <c r="D12939" s="300" t="s">
        <v>10837</v>
      </c>
      <c r="E12939" s="302" t="s">
        <v>51</v>
      </c>
      <c r="F12939" s="423" t="s">
        <v>13118</v>
      </c>
      <c r="G12939" s="423"/>
      <c r="H12939" s="423">
        <v>1.5800000000000001E-5</v>
      </c>
      <c r="I12939" s="423"/>
      <c r="J12939" s="424">
        <v>7.0000000000000001E-3</v>
      </c>
      <c r="K12939" s="424"/>
      <c r="L12939" s="424"/>
    </row>
    <row r="12940" spans="1:12" ht="24" customHeight="1">
      <c r="A12940" s="300" t="s">
        <v>12986</v>
      </c>
      <c r="B12940" s="301" t="s">
        <v>13003</v>
      </c>
      <c r="C12940" s="300" t="s">
        <v>9</v>
      </c>
      <c r="D12940" s="300" t="s">
        <v>7216</v>
      </c>
      <c r="E12940" s="302" t="s">
        <v>51</v>
      </c>
      <c r="F12940" s="423" t="s">
        <v>13004</v>
      </c>
      <c r="G12940" s="423"/>
      <c r="H12940" s="423">
        <v>9.2349999999999995E-4</v>
      </c>
      <c r="I12940" s="423"/>
      <c r="J12940" s="424">
        <v>3.09E-2</v>
      </c>
      <c r="K12940" s="424"/>
      <c r="L12940" s="424"/>
    </row>
    <row r="12941" spans="1:12" ht="24" customHeight="1">
      <c r="A12941" s="300" t="s">
        <v>12986</v>
      </c>
      <c r="B12941" s="301" t="s">
        <v>13005</v>
      </c>
      <c r="C12941" s="300" t="s">
        <v>9</v>
      </c>
      <c r="D12941" s="300" t="s">
        <v>7393</v>
      </c>
      <c r="E12941" s="302" t="s">
        <v>12988</v>
      </c>
      <c r="F12941" s="423" t="s">
        <v>13006</v>
      </c>
      <c r="G12941" s="423"/>
      <c r="H12941" s="423">
        <v>5.5559999999999995E-4</v>
      </c>
      <c r="I12941" s="423"/>
      <c r="J12941" s="424">
        <v>0.03</v>
      </c>
      <c r="K12941" s="424"/>
      <c r="L12941" s="424"/>
    </row>
    <row r="12942" spans="1:12" ht="24" customHeight="1">
      <c r="A12942" s="300" t="s">
        <v>12986</v>
      </c>
      <c r="B12942" s="301" t="s">
        <v>13007</v>
      </c>
      <c r="C12942" s="300" t="s">
        <v>9</v>
      </c>
      <c r="D12942" s="300" t="s">
        <v>10619</v>
      </c>
      <c r="E12942" s="302" t="s">
        <v>51</v>
      </c>
      <c r="F12942" s="423" t="s">
        <v>13008</v>
      </c>
      <c r="G12942" s="423"/>
      <c r="H12942" s="423">
        <v>4.3090000000000001E-4</v>
      </c>
      <c r="I12942" s="423"/>
      <c r="J12942" s="424">
        <v>8.2400000000000001E-2</v>
      </c>
      <c r="K12942" s="424"/>
      <c r="L12942" s="424"/>
    </row>
    <row r="12943" spans="1:12" ht="24" customHeight="1">
      <c r="A12943" s="300" t="s">
        <v>12986</v>
      </c>
      <c r="B12943" s="301" t="s">
        <v>13009</v>
      </c>
      <c r="C12943" s="300" t="s">
        <v>9</v>
      </c>
      <c r="D12943" s="300" t="s">
        <v>10769</v>
      </c>
      <c r="E12943" s="302" t="s">
        <v>51</v>
      </c>
      <c r="F12943" s="423" t="s">
        <v>13010</v>
      </c>
      <c r="G12943" s="423"/>
      <c r="H12943" s="423">
        <v>3.8745300000000003E-2</v>
      </c>
      <c r="I12943" s="423"/>
      <c r="J12943" s="424">
        <v>4.8800000000000003E-2</v>
      </c>
      <c r="K12943" s="424"/>
      <c r="L12943" s="424"/>
    </row>
    <row r="12944" spans="1:12" ht="24" customHeight="1">
      <c r="A12944" s="300" t="s">
        <v>12986</v>
      </c>
      <c r="B12944" s="301" t="s">
        <v>13011</v>
      </c>
      <c r="C12944" s="300" t="s">
        <v>9</v>
      </c>
      <c r="D12944" s="300" t="s">
        <v>10929</v>
      </c>
      <c r="E12944" s="302" t="s">
        <v>51</v>
      </c>
      <c r="F12944" s="423" t="s">
        <v>13012</v>
      </c>
      <c r="G12944" s="423"/>
      <c r="H12944" s="423">
        <v>3.7359999999999997E-4</v>
      </c>
      <c r="I12944" s="423"/>
      <c r="J12944" s="424">
        <v>5.62E-2</v>
      </c>
      <c r="K12944" s="424"/>
      <c r="L12944" s="424"/>
    </row>
    <row r="12945" spans="1:12" ht="17.100000000000001" customHeight="1">
      <c r="A12945" s="298"/>
      <c r="B12945" s="298"/>
      <c r="C12945" s="298"/>
      <c r="D12945" s="298"/>
      <c r="E12945" s="298"/>
      <c r="F12945" s="298"/>
      <c r="G12945" s="298"/>
      <c r="H12945" s="298"/>
      <c r="I12945" s="298"/>
      <c r="J12945" s="298" t="s">
        <v>12992</v>
      </c>
      <c r="K12945" s="298"/>
      <c r="L12945" s="298" t="s">
        <v>15590</v>
      </c>
    </row>
    <row r="12946" spans="1:12">
      <c r="A12946" s="414" t="s">
        <v>13056</v>
      </c>
      <c r="B12946" s="414"/>
      <c r="C12946" s="414"/>
      <c r="D12946" s="414"/>
      <c r="E12946" s="414"/>
      <c r="F12946" s="414"/>
      <c r="G12946" s="414"/>
      <c r="H12946" s="414"/>
      <c r="I12946" s="294"/>
      <c r="J12946" s="294"/>
      <c r="K12946" s="294"/>
      <c r="L12946" s="294"/>
    </row>
    <row r="12947" spans="1:12" ht="17.100000000000001" customHeight="1">
      <c r="A12947" s="294" t="s">
        <v>12978</v>
      </c>
      <c r="B12947" s="298" t="s">
        <v>12979</v>
      </c>
      <c r="C12947" s="294" t="s">
        <v>12980</v>
      </c>
      <c r="D12947" s="294" t="s">
        <v>12981</v>
      </c>
      <c r="E12947" s="299" t="s">
        <v>12982</v>
      </c>
      <c r="F12947" s="413" t="s">
        <v>12983</v>
      </c>
      <c r="G12947" s="413"/>
      <c r="H12947" s="413" t="s">
        <v>12984</v>
      </c>
      <c r="I12947" s="413"/>
      <c r="J12947" s="413" t="s">
        <v>12985</v>
      </c>
      <c r="K12947" s="413"/>
      <c r="L12947" s="413"/>
    </row>
    <row r="12948" spans="1:12" ht="24" customHeight="1">
      <c r="A12948" s="300" t="s">
        <v>12986</v>
      </c>
      <c r="B12948" s="301" t="s">
        <v>13057</v>
      </c>
      <c r="C12948" s="300" t="s">
        <v>9</v>
      </c>
      <c r="D12948" s="300" t="s">
        <v>12549</v>
      </c>
      <c r="E12948" s="302" t="s">
        <v>27</v>
      </c>
      <c r="F12948" s="423" t="s">
        <v>12948</v>
      </c>
      <c r="G12948" s="423"/>
      <c r="H12948" s="423">
        <v>0.34664909999999999</v>
      </c>
      <c r="I12948" s="423"/>
      <c r="J12948" s="424">
        <v>0.2253</v>
      </c>
      <c r="K12948" s="424"/>
      <c r="L12948" s="424"/>
    </row>
    <row r="12949" spans="1:12" ht="17.100000000000001" customHeight="1">
      <c r="A12949" s="298"/>
      <c r="B12949" s="298"/>
      <c r="C12949" s="298"/>
      <c r="D12949" s="298"/>
      <c r="E12949" s="298"/>
      <c r="F12949" s="298"/>
      <c r="G12949" s="298"/>
      <c r="H12949" s="298"/>
      <c r="I12949" s="298"/>
      <c r="J12949" s="298" t="s">
        <v>12992</v>
      </c>
      <c r="K12949" s="298"/>
      <c r="L12949" s="298" t="s">
        <v>12951</v>
      </c>
    </row>
    <row r="12950" spans="1:12">
      <c r="A12950" s="414" t="s">
        <v>13058</v>
      </c>
      <c r="B12950" s="414"/>
      <c r="C12950" s="414"/>
      <c r="D12950" s="414"/>
      <c r="E12950" s="414"/>
      <c r="F12950" s="414"/>
      <c r="G12950" s="414"/>
      <c r="H12950" s="414"/>
      <c r="I12950" s="294"/>
      <c r="J12950" s="294"/>
      <c r="K12950" s="294"/>
      <c r="L12950" s="294"/>
    </row>
    <row r="12951" spans="1:12" ht="17.100000000000001" customHeight="1">
      <c r="A12951" s="294" t="s">
        <v>12978</v>
      </c>
      <c r="B12951" s="298" t="s">
        <v>12979</v>
      </c>
      <c r="C12951" s="294" t="s">
        <v>12980</v>
      </c>
      <c r="D12951" s="294" t="s">
        <v>12981</v>
      </c>
      <c r="E12951" s="299" t="s">
        <v>12982</v>
      </c>
      <c r="F12951" s="413" t="s">
        <v>12983</v>
      </c>
      <c r="G12951" s="413"/>
      <c r="H12951" s="413" t="s">
        <v>12984</v>
      </c>
      <c r="I12951" s="413"/>
      <c r="J12951" s="413" t="s">
        <v>12985</v>
      </c>
      <c r="K12951" s="413"/>
      <c r="L12951" s="413"/>
    </row>
    <row r="12952" spans="1:12" ht="24" customHeight="1">
      <c r="A12952" s="300" t="s">
        <v>12986</v>
      </c>
      <c r="B12952" s="301" t="s">
        <v>13059</v>
      </c>
      <c r="C12952" s="300" t="s">
        <v>9</v>
      </c>
      <c r="D12952" s="300" t="s">
        <v>12535</v>
      </c>
      <c r="E12952" s="302" t="s">
        <v>27</v>
      </c>
      <c r="F12952" s="423" t="s">
        <v>12936</v>
      </c>
      <c r="G12952" s="423"/>
      <c r="H12952" s="423">
        <v>0.34664909999999999</v>
      </c>
      <c r="I12952" s="423"/>
      <c r="J12952" s="424">
        <v>1.7299999999999999E-2</v>
      </c>
      <c r="K12952" s="424"/>
      <c r="L12952" s="424"/>
    </row>
    <row r="12953" spans="1:12" ht="17.100000000000001" customHeight="1">
      <c r="A12953" s="298"/>
      <c r="B12953" s="298"/>
      <c r="C12953" s="298"/>
      <c r="D12953" s="298"/>
      <c r="E12953" s="298"/>
      <c r="F12953" s="298"/>
      <c r="G12953" s="298"/>
      <c r="H12953" s="298"/>
      <c r="I12953" s="298"/>
      <c r="J12953" s="298" t="s">
        <v>12992</v>
      </c>
      <c r="K12953" s="298"/>
      <c r="L12953" s="298" t="s">
        <v>12909</v>
      </c>
    </row>
    <row r="12954" spans="1:12">
      <c r="A12954" s="414" t="s">
        <v>13060</v>
      </c>
      <c r="B12954" s="414"/>
      <c r="C12954" s="414"/>
      <c r="D12954" s="414"/>
      <c r="E12954" s="414"/>
      <c r="F12954" s="414"/>
      <c r="G12954" s="414"/>
      <c r="H12954" s="414"/>
      <c r="I12954" s="294"/>
      <c r="J12954" s="294"/>
      <c r="K12954" s="294"/>
      <c r="L12954" s="294"/>
    </row>
    <row r="12955" spans="1:12" ht="17.100000000000001" customHeight="1">
      <c r="A12955" s="294" t="s">
        <v>12978</v>
      </c>
      <c r="B12955" s="298" t="s">
        <v>12979</v>
      </c>
      <c r="C12955" s="294" t="s">
        <v>12980</v>
      </c>
      <c r="D12955" s="294" t="s">
        <v>12981</v>
      </c>
      <c r="E12955" s="299" t="s">
        <v>12982</v>
      </c>
      <c r="F12955" s="413" t="s">
        <v>12983</v>
      </c>
      <c r="G12955" s="413"/>
      <c r="H12955" s="413" t="s">
        <v>12984</v>
      </c>
      <c r="I12955" s="413"/>
      <c r="J12955" s="413" t="s">
        <v>12985</v>
      </c>
      <c r="K12955" s="413"/>
      <c r="L12955" s="413"/>
    </row>
    <row r="12956" spans="1:12" ht="24" customHeight="1">
      <c r="A12956" s="300" t="s">
        <v>12986</v>
      </c>
      <c r="B12956" s="301" t="s">
        <v>13061</v>
      </c>
      <c r="C12956" s="300" t="s">
        <v>9</v>
      </c>
      <c r="D12956" s="300" t="s">
        <v>12522</v>
      </c>
      <c r="E12956" s="302" t="s">
        <v>27</v>
      </c>
      <c r="F12956" s="423" t="s">
        <v>12964</v>
      </c>
      <c r="G12956" s="423"/>
      <c r="H12956" s="423">
        <v>0.34664909999999999</v>
      </c>
      <c r="I12956" s="423"/>
      <c r="J12956" s="424">
        <v>0.877</v>
      </c>
      <c r="K12956" s="424"/>
      <c r="L12956" s="424"/>
    </row>
    <row r="12957" spans="1:12" ht="24" customHeight="1">
      <c r="A12957" s="300" t="s">
        <v>12986</v>
      </c>
      <c r="B12957" s="301" t="s">
        <v>13062</v>
      </c>
      <c r="C12957" s="300" t="s">
        <v>9</v>
      </c>
      <c r="D12957" s="300" t="s">
        <v>12527</v>
      </c>
      <c r="E12957" s="302" t="s">
        <v>27</v>
      </c>
      <c r="F12957" s="423" t="s">
        <v>13063</v>
      </c>
      <c r="G12957" s="423"/>
      <c r="H12957" s="423">
        <v>0.34664909999999999</v>
      </c>
      <c r="I12957" s="423"/>
      <c r="J12957" s="424">
        <v>0.1179</v>
      </c>
      <c r="K12957" s="424"/>
      <c r="L12957" s="424"/>
    </row>
    <row r="12958" spans="1:12" ht="17.100000000000001" customHeight="1">
      <c r="A12958" s="298"/>
      <c r="B12958" s="298"/>
      <c r="C12958" s="298"/>
      <c r="D12958" s="298"/>
      <c r="E12958" s="298"/>
      <c r="F12958" s="298"/>
      <c r="G12958" s="298"/>
      <c r="H12958" s="298"/>
      <c r="I12958" s="298"/>
      <c r="J12958" s="298" t="s">
        <v>12992</v>
      </c>
      <c r="K12958" s="298"/>
      <c r="L12958" s="298" t="s">
        <v>13816</v>
      </c>
    </row>
    <row r="12959" spans="1:12" ht="17.100000000000001" customHeight="1">
      <c r="A12959" s="294" t="s">
        <v>13014</v>
      </c>
      <c r="B12959" s="294"/>
      <c r="C12959" s="294"/>
      <c r="D12959" s="294"/>
      <c r="E12959" s="294"/>
      <c r="F12959" s="294"/>
      <c r="G12959" s="294"/>
      <c r="H12959" s="294"/>
      <c r="I12959" s="294"/>
      <c r="J12959" s="294"/>
      <c r="K12959" s="294"/>
      <c r="L12959" s="294"/>
    </row>
    <row r="12960" spans="1:12" ht="17.100000000000001" customHeight="1">
      <c r="A12960" s="298"/>
      <c r="B12960" s="298"/>
      <c r="C12960" s="298"/>
      <c r="D12960" s="298"/>
      <c r="E12960" s="298"/>
      <c r="F12960" s="298"/>
      <c r="G12960" s="298"/>
      <c r="H12960" s="298"/>
      <c r="I12960" s="298"/>
      <c r="J12960" s="298" t="s">
        <v>13015</v>
      </c>
      <c r="K12960" s="298"/>
      <c r="L12960" s="298" t="s">
        <v>15591</v>
      </c>
    </row>
    <row r="12961" spans="1:12" ht="17.100000000000001" customHeight="1">
      <c r="A12961" s="298"/>
      <c r="B12961" s="298"/>
      <c r="C12961" s="298"/>
      <c r="D12961" s="298"/>
      <c r="E12961" s="298"/>
      <c r="F12961" s="298"/>
      <c r="G12961" s="298"/>
      <c r="H12961" s="298"/>
      <c r="I12961" s="298"/>
      <c r="J12961" s="298" t="s">
        <v>13017</v>
      </c>
      <c r="K12961" s="298" t="s">
        <v>13018</v>
      </c>
      <c r="L12961" s="298" t="s">
        <v>15592</v>
      </c>
    </row>
    <row r="12962" spans="1:12" ht="17.100000000000001" customHeight="1">
      <c r="A12962" s="298"/>
      <c r="B12962" s="298"/>
      <c r="C12962" s="298"/>
      <c r="D12962" s="298"/>
      <c r="E12962" s="298"/>
      <c r="F12962" s="298"/>
      <c r="G12962" s="298"/>
      <c r="H12962" s="298"/>
      <c r="I12962" s="298"/>
      <c r="J12962" s="298" t="s">
        <v>13020</v>
      </c>
      <c r="K12962" s="298"/>
      <c r="L12962" s="298" t="s">
        <v>15593</v>
      </c>
    </row>
    <row r="12963" spans="1:12" ht="17.100000000000001" customHeight="1">
      <c r="A12963" s="298"/>
      <c r="B12963" s="298"/>
      <c r="C12963" s="298"/>
      <c r="D12963" s="298"/>
      <c r="E12963" s="298"/>
      <c r="F12963" s="298"/>
      <c r="G12963" s="298"/>
      <c r="H12963" s="298"/>
      <c r="I12963" s="298"/>
      <c r="J12963" s="298" t="s">
        <v>13022</v>
      </c>
      <c r="K12963" s="298" t="s">
        <v>12974</v>
      </c>
      <c r="L12963" s="298" t="s">
        <v>15594</v>
      </c>
    </row>
    <row r="12964" spans="1:12" ht="17.100000000000001" customHeight="1">
      <c r="A12964" s="298"/>
      <c r="B12964" s="298"/>
      <c r="C12964" s="298"/>
      <c r="D12964" s="298"/>
      <c r="E12964" s="298"/>
      <c r="F12964" s="298"/>
      <c r="G12964" s="298"/>
      <c r="H12964" s="298"/>
      <c r="I12964" s="298"/>
      <c r="J12964" s="298" t="s">
        <v>13024</v>
      </c>
      <c r="K12964" s="298"/>
      <c r="L12964" s="298" t="s">
        <v>15595</v>
      </c>
    </row>
    <row r="12965" spans="1:12" ht="30" customHeight="1">
      <c r="A12965" s="299"/>
      <c r="B12965" s="299"/>
      <c r="C12965" s="299"/>
      <c r="D12965" s="299"/>
      <c r="E12965" s="299"/>
      <c r="F12965" s="299"/>
      <c r="G12965" s="299"/>
      <c r="H12965" s="299"/>
      <c r="I12965" s="299"/>
      <c r="J12965" s="299"/>
      <c r="K12965" s="299"/>
      <c r="L12965" s="299"/>
    </row>
    <row r="12966" spans="1:12" ht="36" customHeight="1">
      <c r="A12966" s="295" t="s">
        <v>15596</v>
      </c>
      <c r="B12966" s="296" t="s">
        <v>15597</v>
      </c>
      <c r="C12966" s="295" t="s">
        <v>9</v>
      </c>
      <c r="D12966" s="295" t="s">
        <v>589</v>
      </c>
      <c r="E12966" s="297" t="s">
        <v>51</v>
      </c>
      <c r="F12966" s="296"/>
      <c r="G12966" s="296"/>
      <c r="H12966" s="296"/>
      <c r="I12966" s="296"/>
      <c r="J12966" s="296"/>
      <c r="K12966" s="296"/>
      <c r="L12966" s="296"/>
    </row>
    <row r="12967" spans="1:12">
      <c r="A12967" s="414" t="s">
        <v>12977</v>
      </c>
      <c r="B12967" s="414"/>
      <c r="C12967" s="414"/>
      <c r="D12967" s="414"/>
      <c r="E12967" s="414"/>
      <c r="F12967" s="414"/>
      <c r="G12967" s="414"/>
      <c r="H12967" s="414"/>
      <c r="I12967" s="294"/>
      <c r="J12967" s="294"/>
      <c r="K12967" s="294"/>
      <c r="L12967" s="294"/>
    </row>
    <row r="12968" spans="1:12" ht="17.100000000000001" customHeight="1">
      <c r="A12968" s="294" t="s">
        <v>12978</v>
      </c>
      <c r="B12968" s="298" t="s">
        <v>12979</v>
      </c>
      <c r="C12968" s="294" t="s">
        <v>12980</v>
      </c>
      <c r="D12968" s="294" t="s">
        <v>12981</v>
      </c>
      <c r="E12968" s="299" t="s">
        <v>12982</v>
      </c>
      <c r="F12968" s="413" t="s">
        <v>12983</v>
      </c>
      <c r="G12968" s="413"/>
      <c r="H12968" s="413" t="s">
        <v>12984</v>
      </c>
      <c r="I12968" s="413"/>
      <c r="J12968" s="413" t="s">
        <v>12985</v>
      </c>
      <c r="K12968" s="413"/>
      <c r="L12968" s="413"/>
    </row>
    <row r="12969" spans="1:12" ht="24" customHeight="1">
      <c r="A12969" s="300" t="s">
        <v>12986</v>
      </c>
      <c r="B12969" s="301" t="s">
        <v>13085</v>
      </c>
      <c r="C12969" s="300" t="s">
        <v>9</v>
      </c>
      <c r="D12969" s="300" t="s">
        <v>7909</v>
      </c>
      <c r="E12969" s="302" t="s">
        <v>51</v>
      </c>
      <c r="F12969" s="423" t="s">
        <v>13086</v>
      </c>
      <c r="G12969" s="423"/>
      <c r="H12969" s="423">
        <v>6.9599999999999998E-5</v>
      </c>
      <c r="I12969" s="423"/>
      <c r="J12969" s="424">
        <v>7.1999999999999998E-3</v>
      </c>
      <c r="K12969" s="424"/>
      <c r="L12969" s="424"/>
    </row>
    <row r="12970" spans="1:12" ht="24" customHeight="1">
      <c r="A12970" s="300" t="s">
        <v>12986</v>
      </c>
      <c r="B12970" s="301" t="s">
        <v>13087</v>
      </c>
      <c r="C12970" s="300" t="s">
        <v>9</v>
      </c>
      <c r="D12970" s="300" t="s">
        <v>8873</v>
      </c>
      <c r="E12970" s="302" t="s">
        <v>51</v>
      </c>
      <c r="F12970" s="423" t="s">
        <v>13088</v>
      </c>
      <c r="G12970" s="423"/>
      <c r="H12970" s="423">
        <v>6.7000000000000002E-6</v>
      </c>
      <c r="I12970" s="423"/>
      <c r="J12970" s="424">
        <v>5.7999999999999996E-3</v>
      </c>
      <c r="K12970" s="424"/>
      <c r="L12970" s="424"/>
    </row>
    <row r="12971" spans="1:12" ht="48" customHeight="1">
      <c r="A12971" s="300" t="s">
        <v>12986</v>
      </c>
      <c r="B12971" s="301" t="s">
        <v>13089</v>
      </c>
      <c r="C12971" s="300" t="s">
        <v>9</v>
      </c>
      <c r="D12971" s="300" t="s">
        <v>9227</v>
      </c>
      <c r="E12971" s="302" t="s">
        <v>51</v>
      </c>
      <c r="F12971" s="423" t="s">
        <v>13090</v>
      </c>
      <c r="G12971" s="423"/>
      <c r="H12971" s="423">
        <v>4.6999999999999999E-6</v>
      </c>
      <c r="I12971" s="423"/>
      <c r="J12971" s="424">
        <v>6.3E-3</v>
      </c>
      <c r="K12971" s="424"/>
      <c r="L12971" s="424"/>
    </row>
    <row r="12972" spans="1:12" ht="24" customHeight="1">
      <c r="A12972" s="300" t="s">
        <v>12986</v>
      </c>
      <c r="B12972" s="301" t="s">
        <v>13091</v>
      </c>
      <c r="C12972" s="300" t="s">
        <v>9</v>
      </c>
      <c r="D12972" s="300" t="s">
        <v>9580</v>
      </c>
      <c r="E12972" s="302" t="s">
        <v>51</v>
      </c>
      <c r="F12972" s="423" t="s">
        <v>13092</v>
      </c>
      <c r="G12972" s="423"/>
      <c r="H12972" s="423">
        <v>4.5000000000000001E-6</v>
      </c>
      <c r="I12972" s="423"/>
      <c r="J12972" s="424">
        <v>4.0000000000000001E-3</v>
      </c>
      <c r="K12972" s="424"/>
      <c r="L12972" s="424"/>
    </row>
    <row r="12973" spans="1:12" ht="24" customHeight="1">
      <c r="A12973" s="300" t="s">
        <v>12986</v>
      </c>
      <c r="B12973" s="301" t="s">
        <v>12987</v>
      </c>
      <c r="C12973" s="300" t="s">
        <v>9</v>
      </c>
      <c r="D12973" s="300" t="s">
        <v>9831</v>
      </c>
      <c r="E12973" s="302" t="s">
        <v>12988</v>
      </c>
      <c r="F12973" s="423" t="s">
        <v>12989</v>
      </c>
      <c r="G12973" s="423"/>
      <c r="H12973" s="423">
        <v>1.6125E-3</v>
      </c>
      <c r="I12973" s="423"/>
      <c r="J12973" s="424">
        <v>1.6299999999999999E-2</v>
      </c>
      <c r="K12973" s="424"/>
      <c r="L12973" s="424"/>
    </row>
    <row r="12974" spans="1:12" ht="36" customHeight="1">
      <c r="A12974" s="300" t="s">
        <v>12986</v>
      </c>
      <c r="B12974" s="301" t="s">
        <v>12990</v>
      </c>
      <c r="C12974" s="300" t="s">
        <v>9</v>
      </c>
      <c r="D12974" s="300" t="s">
        <v>11426</v>
      </c>
      <c r="E12974" s="302" t="s">
        <v>51</v>
      </c>
      <c r="F12974" s="423" t="s">
        <v>12991</v>
      </c>
      <c r="G12974" s="423"/>
      <c r="H12974" s="423">
        <v>8.4499999999999994E-5</v>
      </c>
      <c r="I12974" s="423"/>
      <c r="J12974" s="424">
        <v>1.12E-2</v>
      </c>
      <c r="K12974" s="424"/>
      <c r="L12974" s="424"/>
    </row>
    <row r="12975" spans="1:12" ht="17.100000000000001" customHeight="1">
      <c r="A12975" s="298"/>
      <c r="B12975" s="298"/>
      <c r="C12975" s="298"/>
      <c r="D12975" s="298"/>
      <c r="E12975" s="298"/>
      <c r="F12975" s="298"/>
      <c r="G12975" s="298"/>
      <c r="H12975" s="298"/>
      <c r="I12975" s="298"/>
      <c r="J12975" s="298" t="s">
        <v>12992</v>
      </c>
      <c r="K12975" s="298"/>
      <c r="L12975" s="298" t="s">
        <v>12936</v>
      </c>
    </row>
    <row r="12976" spans="1:12">
      <c r="A12976" s="414" t="s">
        <v>12994</v>
      </c>
      <c r="B12976" s="414"/>
      <c r="C12976" s="414"/>
      <c r="D12976" s="414"/>
      <c r="E12976" s="414"/>
      <c r="F12976" s="414"/>
      <c r="G12976" s="414"/>
      <c r="H12976" s="414"/>
      <c r="I12976" s="294"/>
      <c r="J12976" s="294"/>
      <c r="K12976" s="294"/>
      <c r="L12976" s="294"/>
    </row>
    <row r="12977" spans="1:12" ht="17.100000000000001" customHeight="1">
      <c r="A12977" s="294" t="s">
        <v>12978</v>
      </c>
      <c r="B12977" s="298" t="s">
        <v>12979</v>
      </c>
      <c r="C12977" s="294" t="s">
        <v>12980</v>
      </c>
      <c r="D12977" s="294" t="s">
        <v>12981</v>
      </c>
      <c r="E12977" s="299" t="s">
        <v>12982</v>
      </c>
      <c r="F12977" s="413" t="s">
        <v>12983</v>
      </c>
      <c r="G12977" s="413"/>
      <c r="H12977" s="413" t="s">
        <v>12984</v>
      </c>
      <c r="I12977" s="413"/>
      <c r="J12977" s="413" t="s">
        <v>12985</v>
      </c>
      <c r="K12977" s="413"/>
      <c r="L12977" s="413"/>
    </row>
    <row r="12978" spans="1:12" ht="24" customHeight="1">
      <c r="A12978" s="300" t="s">
        <v>12986</v>
      </c>
      <c r="B12978" s="301" t="s">
        <v>13193</v>
      </c>
      <c r="C12978" s="300" t="s">
        <v>9</v>
      </c>
      <c r="D12978" s="300" t="s">
        <v>7200</v>
      </c>
      <c r="E12978" s="302" t="s">
        <v>27</v>
      </c>
      <c r="F12978" s="423" t="s">
        <v>13194</v>
      </c>
      <c r="G12978" s="423"/>
      <c r="H12978" s="423">
        <v>6.02918E-2</v>
      </c>
      <c r="I12978" s="423"/>
      <c r="J12978" s="424">
        <v>0.30690000000000001</v>
      </c>
      <c r="K12978" s="424"/>
      <c r="L12978" s="424"/>
    </row>
    <row r="12979" spans="1:12" ht="24" customHeight="1">
      <c r="A12979" s="300" t="s">
        <v>12986</v>
      </c>
      <c r="B12979" s="301" t="s">
        <v>13195</v>
      </c>
      <c r="C12979" s="300" t="s">
        <v>9</v>
      </c>
      <c r="D12979" s="300" t="s">
        <v>8821</v>
      </c>
      <c r="E12979" s="302" t="s">
        <v>27</v>
      </c>
      <c r="F12979" s="423" t="s">
        <v>13196</v>
      </c>
      <c r="G12979" s="423"/>
      <c r="H12979" s="423">
        <v>6.02918E-2</v>
      </c>
      <c r="I12979" s="423"/>
      <c r="J12979" s="424">
        <v>0.4335</v>
      </c>
      <c r="K12979" s="424"/>
      <c r="L12979" s="424"/>
    </row>
    <row r="12980" spans="1:12" ht="17.100000000000001" customHeight="1">
      <c r="A12980" s="298"/>
      <c r="B12980" s="298"/>
      <c r="C12980" s="298"/>
      <c r="D12980" s="298"/>
      <c r="E12980" s="298"/>
      <c r="F12980" s="298"/>
      <c r="G12980" s="298"/>
      <c r="H12980" s="298"/>
      <c r="I12980" s="298"/>
      <c r="J12980" s="298" t="s">
        <v>12992</v>
      </c>
      <c r="K12980" s="298"/>
      <c r="L12980" s="298" t="s">
        <v>14289</v>
      </c>
    </row>
    <row r="12981" spans="1:12">
      <c r="A12981" s="414" t="s">
        <v>12998</v>
      </c>
      <c r="B12981" s="414"/>
      <c r="C12981" s="414"/>
      <c r="D12981" s="414"/>
      <c r="E12981" s="414"/>
      <c r="F12981" s="414"/>
      <c r="G12981" s="414"/>
      <c r="H12981" s="414"/>
      <c r="I12981" s="294"/>
      <c r="J12981" s="294"/>
      <c r="K12981" s="294"/>
      <c r="L12981" s="294"/>
    </row>
    <row r="12982" spans="1:12" ht="17.100000000000001" customHeight="1">
      <c r="A12982" s="294" t="s">
        <v>12978</v>
      </c>
      <c r="B12982" s="298" t="s">
        <v>12979</v>
      </c>
      <c r="C12982" s="294" t="s">
        <v>12980</v>
      </c>
      <c r="D12982" s="294" t="s">
        <v>12981</v>
      </c>
      <c r="E12982" s="299" t="s">
        <v>12982</v>
      </c>
      <c r="F12982" s="413" t="s">
        <v>12983</v>
      </c>
      <c r="G12982" s="413"/>
      <c r="H12982" s="413" t="s">
        <v>12984</v>
      </c>
      <c r="I12982" s="413"/>
      <c r="J12982" s="413" t="s">
        <v>12985</v>
      </c>
      <c r="K12982" s="413"/>
      <c r="L12982" s="413"/>
    </row>
    <row r="12983" spans="1:12" ht="24" customHeight="1">
      <c r="A12983" s="300" t="s">
        <v>12986</v>
      </c>
      <c r="B12983" s="301" t="s">
        <v>13353</v>
      </c>
      <c r="C12983" s="300" t="s">
        <v>9</v>
      </c>
      <c r="D12983" s="300" t="s">
        <v>9576</v>
      </c>
      <c r="E12983" s="302" t="s">
        <v>51</v>
      </c>
      <c r="F12983" s="423" t="s">
        <v>12914</v>
      </c>
      <c r="G12983" s="423"/>
      <c r="H12983" s="423">
        <v>1.2999999999999999E-2</v>
      </c>
      <c r="I12983" s="423"/>
      <c r="J12983" s="424">
        <v>0.02</v>
      </c>
      <c r="K12983" s="424"/>
      <c r="L12983" s="424"/>
    </row>
    <row r="12984" spans="1:12" ht="24" customHeight="1">
      <c r="A12984" s="300" t="s">
        <v>12986</v>
      </c>
      <c r="B12984" s="301" t="s">
        <v>13356</v>
      </c>
      <c r="C12984" s="300" t="s">
        <v>9</v>
      </c>
      <c r="D12984" s="300" t="s">
        <v>6964</v>
      </c>
      <c r="E12984" s="302" t="s">
        <v>51</v>
      </c>
      <c r="F12984" s="423" t="s">
        <v>13357</v>
      </c>
      <c r="G12984" s="423"/>
      <c r="H12984" s="423">
        <v>7.0000000000000001E-3</v>
      </c>
      <c r="I12984" s="423"/>
      <c r="J12984" s="424">
        <v>0.34</v>
      </c>
      <c r="K12984" s="424"/>
      <c r="L12984" s="424"/>
    </row>
    <row r="12985" spans="1:12" ht="24" customHeight="1">
      <c r="A12985" s="300" t="s">
        <v>12986</v>
      </c>
      <c r="B12985" s="301" t="s">
        <v>13358</v>
      </c>
      <c r="C12985" s="300" t="s">
        <v>9</v>
      </c>
      <c r="D12985" s="300" t="s">
        <v>10886</v>
      </c>
      <c r="E12985" s="302" t="s">
        <v>51</v>
      </c>
      <c r="F12985" s="423" t="s">
        <v>13359</v>
      </c>
      <c r="G12985" s="423"/>
      <c r="H12985" s="423">
        <v>8.0000000000000002E-3</v>
      </c>
      <c r="I12985" s="423"/>
      <c r="J12985" s="424">
        <v>0.34</v>
      </c>
      <c r="K12985" s="424"/>
      <c r="L12985" s="424"/>
    </row>
    <row r="12986" spans="1:12" ht="24" customHeight="1">
      <c r="A12986" s="300" t="s">
        <v>12986</v>
      </c>
      <c r="B12986" s="301" t="s">
        <v>13421</v>
      </c>
      <c r="C12986" s="300" t="s">
        <v>9</v>
      </c>
      <c r="D12986" s="300" t="s">
        <v>9353</v>
      </c>
      <c r="E12986" s="302" t="s">
        <v>51</v>
      </c>
      <c r="F12986" s="423" t="s">
        <v>12923</v>
      </c>
      <c r="G12986" s="423"/>
      <c r="H12986" s="423">
        <v>1</v>
      </c>
      <c r="I12986" s="423"/>
      <c r="J12986" s="424">
        <v>0.45</v>
      </c>
      <c r="K12986" s="424"/>
      <c r="L12986" s="424"/>
    </row>
    <row r="12987" spans="1:12" ht="24" customHeight="1">
      <c r="A12987" s="300" t="s">
        <v>12986</v>
      </c>
      <c r="B12987" s="301" t="s">
        <v>13099</v>
      </c>
      <c r="C12987" s="300" t="s">
        <v>9</v>
      </c>
      <c r="D12987" s="300" t="s">
        <v>7224</v>
      </c>
      <c r="E12987" s="302" t="s">
        <v>51</v>
      </c>
      <c r="F12987" s="423" t="s">
        <v>13100</v>
      </c>
      <c r="G12987" s="423"/>
      <c r="H12987" s="423">
        <v>8.2319999999999995E-4</v>
      </c>
      <c r="I12987" s="423"/>
      <c r="J12987" s="424">
        <v>7.6E-3</v>
      </c>
      <c r="K12987" s="424"/>
      <c r="L12987" s="424"/>
    </row>
    <row r="12988" spans="1:12" ht="24" customHeight="1">
      <c r="A12988" s="300" t="s">
        <v>12986</v>
      </c>
      <c r="B12988" s="301" t="s">
        <v>13101</v>
      </c>
      <c r="C12988" s="300" t="s">
        <v>9</v>
      </c>
      <c r="D12988" s="300" t="s">
        <v>7359</v>
      </c>
      <c r="E12988" s="302" t="s">
        <v>51</v>
      </c>
      <c r="F12988" s="423" t="s">
        <v>13102</v>
      </c>
      <c r="G12988" s="423"/>
      <c r="H12988" s="423">
        <v>2.6599999999999999E-5</v>
      </c>
      <c r="I12988" s="423"/>
      <c r="J12988" s="424">
        <v>3.3999999999999998E-3</v>
      </c>
      <c r="K12988" s="424"/>
      <c r="L12988" s="424"/>
    </row>
    <row r="12989" spans="1:12" ht="24" customHeight="1">
      <c r="A12989" s="300" t="s">
        <v>12986</v>
      </c>
      <c r="B12989" s="301" t="s">
        <v>13103</v>
      </c>
      <c r="C12989" s="300" t="s">
        <v>9</v>
      </c>
      <c r="D12989" s="300" t="s">
        <v>8851</v>
      </c>
      <c r="E12989" s="302" t="s">
        <v>51</v>
      </c>
      <c r="F12989" s="423" t="s">
        <v>13104</v>
      </c>
      <c r="G12989" s="423"/>
      <c r="H12989" s="423">
        <v>2.1299999999999999E-5</v>
      </c>
      <c r="I12989" s="423"/>
      <c r="J12989" s="424">
        <v>4.1000000000000003E-3</v>
      </c>
      <c r="K12989" s="424"/>
      <c r="L12989" s="424"/>
    </row>
    <row r="12990" spans="1:12" ht="24" customHeight="1">
      <c r="A12990" s="300" t="s">
        <v>12986</v>
      </c>
      <c r="B12990" s="301" t="s">
        <v>13105</v>
      </c>
      <c r="C12990" s="300" t="s">
        <v>9</v>
      </c>
      <c r="D12990" s="300" t="s">
        <v>8852</v>
      </c>
      <c r="E12990" s="302" t="s">
        <v>51</v>
      </c>
      <c r="F12990" s="423" t="s">
        <v>13106</v>
      </c>
      <c r="G12990" s="423"/>
      <c r="H12990" s="423">
        <v>4.5000000000000001E-6</v>
      </c>
      <c r="I12990" s="423"/>
      <c r="J12990" s="424">
        <v>2.5000000000000001E-3</v>
      </c>
      <c r="K12990" s="424"/>
      <c r="L12990" s="424"/>
    </row>
    <row r="12991" spans="1:12" ht="24" customHeight="1">
      <c r="A12991" s="300" t="s">
        <v>12986</v>
      </c>
      <c r="B12991" s="301" t="s">
        <v>13107</v>
      </c>
      <c r="C12991" s="300" t="s">
        <v>9</v>
      </c>
      <c r="D12991" s="300" t="s">
        <v>9000</v>
      </c>
      <c r="E12991" s="302" t="s">
        <v>51</v>
      </c>
      <c r="F12991" s="423" t="s">
        <v>13108</v>
      </c>
      <c r="G12991" s="423"/>
      <c r="H12991" s="423">
        <v>9.368E-4</v>
      </c>
      <c r="I12991" s="423"/>
      <c r="J12991" s="424">
        <v>6.3E-3</v>
      </c>
      <c r="K12991" s="424"/>
      <c r="L12991" s="424"/>
    </row>
    <row r="12992" spans="1:12" ht="24" customHeight="1">
      <c r="A12992" s="300" t="s">
        <v>12986</v>
      </c>
      <c r="B12992" s="301" t="s">
        <v>13109</v>
      </c>
      <c r="C12992" s="300" t="s">
        <v>9</v>
      </c>
      <c r="D12992" s="300" t="s">
        <v>9574</v>
      </c>
      <c r="E12992" s="302" t="s">
        <v>51</v>
      </c>
      <c r="F12992" s="423" t="s">
        <v>13110</v>
      </c>
      <c r="G12992" s="423"/>
      <c r="H12992" s="423">
        <v>2.9720000000000001E-4</v>
      </c>
      <c r="I12992" s="423"/>
      <c r="J12992" s="424">
        <v>2.5999999999999999E-3</v>
      </c>
      <c r="K12992" s="424"/>
      <c r="L12992" s="424"/>
    </row>
    <row r="12993" spans="1:12" ht="24" customHeight="1">
      <c r="A12993" s="300" t="s">
        <v>12986</v>
      </c>
      <c r="B12993" s="301" t="s">
        <v>13111</v>
      </c>
      <c r="C12993" s="300" t="s">
        <v>9</v>
      </c>
      <c r="D12993" s="300" t="s">
        <v>10714</v>
      </c>
      <c r="E12993" s="302" t="s">
        <v>93</v>
      </c>
      <c r="F12993" s="423" t="s">
        <v>13112</v>
      </c>
      <c r="G12993" s="423"/>
      <c r="H12993" s="423">
        <v>1.561E-4</v>
      </c>
      <c r="I12993" s="423"/>
      <c r="J12993" s="424">
        <v>2.3999999999999998E-3</v>
      </c>
      <c r="K12993" s="424"/>
      <c r="L12993" s="424"/>
    </row>
    <row r="12994" spans="1:12" ht="24" customHeight="1">
      <c r="A12994" s="300" t="s">
        <v>12986</v>
      </c>
      <c r="B12994" s="301" t="s">
        <v>13113</v>
      </c>
      <c r="C12994" s="300" t="s">
        <v>9</v>
      </c>
      <c r="D12994" s="300" t="s">
        <v>10809</v>
      </c>
      <c r="E12994" s="302" t="s">
        <v>51</v>
      </c>
      <c r="F12994" s="423" t="s">
        <v>13114</v>
      </c>
      <c r="G12994" s="423"/>
      <c r="H12994" s="423">
        <v>1.561E-4</v>
      </c>
      <c r="I12994" s="423"/>
      <c r="J12994" s="424">
        <v>1.9E-3</v>
      </c>
      <c r="K12994" s="424"/>
      <c r="L12994" s="424"/>
    </row>
    <row r="12995" spans="1:12" ht="24" customHeight="1">
      <c r="A12995" s="300" t="s">
        <v>12986</v>
      </c>
      <c r="B12995" s="301" t="s">
        <v>13115</v>
      </c>
      <c r="C12995" s="300" t="s">
        <v>9</v>
      </c>
      <c r="D12995" s="300" t="s">
        <v>10810</v>
      </c>
      <c r="E12995" s="302" t="s">
        <v>51</v>
      </c>
      <c r="F12995" s="423" t="s">
        <v>13116</v>
      </c>
      <c r="G12995" s="423"/>
      <c r="H12995" s="423">
        <v>1.561E-4</v>
      </c>
      <c r="I12995" s="423"/>
      <c r="J12995" s="424">
        <v>4.1999999999999997E-3</v>
      </c>
      <c r="K12995" s="424"/>
      <c r="L12995" s="424"/>
    </row>
    <row r="12996" spans="1:12" ht="24" customHeight="1">
      <c r="A12996" s="300" t="s">
        <v>12986</v>
      </c>
      <c r="B12996" s="301" t="s">
        <v>13117</v>
      </c>
      <c r="C12996" s="300" t="s">
        <v>9</v>
      </c>
      <c r="D12996" s="300" t="s">
        <v>10837</v>
      </c>
      <c r="E12996" s="302" t="s">
        <v>51</v>
      </c>
      <c r="F12996" s="423" t="s">
        <v>13118</v>
      </c>
      <c r="G12996" s="423"/>
      <c r="H12996" s="423">
        <v>5.3000000000000001E-6</v>
      </c>
      <c r="I12996" s="423"/>
      <c r="J12996" s="424">
        <v>2.3999999999999998E-3</v>
      </c>
      <c r="K12996" s="424"/>
      <c r="L12996" s="424"/>
    </row>
    <row r="12997" spans="1:12" ht="24" customHeight="1">
      <c r="A12997" s="300" t="s">
        <v>12986</v>
      </c>
      <c r="B12997" s="301" t="s">
        <v>13003</v>
      </c>
      <c r="C12997" s="300" t="s">
        <v>9</v>
      </c>
      <c r="D12997" s="300" t="s">
        <v>7216</v>
      </c>
      <c r="E12997" s="302" t="s">
        <v>51</v>
      </c>
      <c r="F12997" s="423" t="s">
        <v>13004</v>
      </c>
      <c r="G12997" s="423"/>
      <c r="H12997" s="423">
        <v>3.1280000000000001E-4</v>
      </c>
      <c r="I12997" s="423"/>
      <c r="J12997" s="424">
        <v>1.0500000000000001E-2</v>
      </c>
      <c r="K12997" s="424"/>
      <c r="L12997" s="424"/>
    </row>
    <row r="12998" spans="1:12" ht="24" customHeight="1">
      <c r="A12998" s="300" t="s">
        <v>12986</v>
      </c>
      <c r="B12998" s="301" t="s">
        <v>13005</v>
      </c>
      <c r="C12998" s="300" t="s">
        <v>9</v>
      </c>
      <c r="D12998" s="300" t="s">
        <v>7393</v>
      </c>
      <c r="E12998" s="302" t="s">
        <v>12988</v>
      </c>
      <c r="F12998" s="423" t="s">
        <v>13006</v>
      </c>
      <c r="G12998" s="423"/>
      <c r="H12998" s="423">
        <v>1.8819999999999999E-4</v>
      </c>
      <c r="I12998" s="423"/>
      <c r="J12998" s="424">
        <v>1.0200000000000001E-2</v>
      </c>
      <c r="K12998" s="424"/>
      <c r="L12998" s="424"/>
    </row>
    <row r="12999" spans="1:12" ht="24" customHeight="1">
      <c r="A12999" s="300" t="s">
        <v>12986</v>
      </c>
      <c r="B12999" s="301" t="s">
        <v>13007</v>
      </c>
      <c r="C12999" s="300" t="s">
        <v>9</v>
      </c>
      <c r="D12999" s="300" t="s">
        <v>10619</v>
      </c>
      <c r="E12999" s="302" t="s">
        <v>51</v>
      </c>
      <c r="F12999" s="423" t="s">
        <v>13008</v>
      </c>
      <c r="G12999" s="423"/>
      <c r="H12999" s="423">
        <v>1.459E-4</v>
      </c>
      <c r="I12999" s="423"/>
      <c r="J12999" s="424">
        <v>2.7900000000000001E-2</v>
      </c>
      <c r="K12999" s="424"/>
      <c r="L12999" s="424"/>
    </row>
    <row r="13000" spans="1:12" ht="24" customHeight="1">
      <c r="A13000" s="300" t="s">
        <v>12986</v>
      </c>
      <c r="B13000" s="301" t="s">
        <v>13009</v>
      </c>
      <c r="C13000" s="300" t="s">
        <v>9</v>
      </c>
      <c r="D13000" s="300" t="s">
        <v>10769</v>
      </c>
      <c r="E13000" s="302" t="s">
        <v>51</v>
      </c>
      <c r="F13000" s="423" t="s">
        <v>13010</v>
      </c>
      <c r="G13000" s="423"/>
      <c r="H13000" s="423">
        <v>1.3118899999999999E-2</v>
      </c>
      <c r="I13000" s="423"/>
      <c r="J13000" s="424">
        <v>1.6500000000000001E-2</v>
      </c>
      <c r="K13000" s="424"/>
      <c r="L13000" s="424"/>
    </row>
    <row r="13001" spans="1:12" ht="24" customHeight="1">
      <c r="A13001" s="300" t="s">
        <v>12986</v>
      </c>
      <c r="B13001" s="301" t="s">
        <v>13011</v>
      </c>
      <c r="C13001" s="300" t="s">
        <v>9</v>
      </c>
      <c r="D13001" s="300" t="s">
        <v>10929</v>
      </c>
      <c r="E13001" s="302" t="s">
        <v>51</v>
      </c>
      <c r="F13001" s="423" t="s">
        <v>13012</v>
      </c>
      <c r="G13001" s="423"/>
      <c r="H13001" s="423">
        <v>1.2659999999999999E-4</v>
      </c>
      <c r="I13001" s="423"/>
      <c r="J13001" s="424">
        <v>1.9E-2</v>
      </c>
      <c r="K13001" s="424"/>
      <c r="L13001" s="424"/>
    </row>
    <row r="13002" spans="1:12" ht="17.100000000000001" customHeight="1">
      <c r="A13002" s="298"/>
      <c r="B13002" s="298"/>
      <c r="C13002" s="298"/>
      <c r="D13002" s="298"/>
      <c r="E13002" s="298"/>
      <c r="F13002" s="298"/>
      <c r="G13002" s="298"/>
      <c r="H13002" s="298"/>
      <c r="I13002" s="298"/>
      <c r="J13002" s="298" t="s">
        <v>12992</v>
      </c>
      <c r="K13002" s="298"/>
      <c r="L13002" s="298" t="s">
        <v>15598</v>
      </c>
    </row>
    <row r="13003" spans="1:12">
      <c r="A13003" s="414" t="s">
        <v>13056</v>
      </c>
      <c r="B13003" s="414"/>
      <c r="C13003" s="414"/>
      <c r="D13003" s="414"/>
      <c r="E13003" s="414"/>
      <c r="F13003" s="414"/>
      <c r="G13003" s="414"/>
      <c r="H13003" s="414"/>
      <c r="I13003" s="294"/>
      <c r="J13003" s="294"/>
      <c r="K13003" s="294"/>
      <c r="L13003" s="294"/>
    </row>
    <row r="13004" spans="1:12" ht="17.100000000000001" customHeight="1">
      <c r="A13004" s="294" t="s">
        <v>12978</v>
      </c>
      <c r="B13004" s="298" t="s">
        <v>12979</v>
      </c>
      <c r="C13004" s="294" t="s">
        <v>12980</v>
      </c>
      <c r="D13004" s="294" t="s">
        <v>12981</v>
      </c>
      <c r="E13004" s="299" t="s">
        <v>12982</v>
      </c>
      <c r="F13004" s="413" t="s">
        <v>12983</v>
      </c>
      <c r="G13004" s="413"/>
      <c r="H13004" s="413" t="s">
        <v>12984</v>
      </c>
      <c r="I13004" s="413"/>
      <c r="J13004" s="413" t="s">
        <v>12985</v>
      </c>
      <c r="K13004" s="413"/>
      <c r="L13004" s="413"/>
    </row>
    <row r="13005" spans="1:12" ht="24" customHeight="1">
      <c r="A13005" s="300" t="s">
        <v>12986</v>
      </c>
      <c r="B13005" s="301" t="s">
        <v>13057</v>
      </c>
      <c r="C13005" s="300" t="s">
        <v>9</v>
      </c>
      <c r="D13005" s="300" t="s">
        <v>12549</v>
      </c>
      <c r="E13005" s="302" t="s">
        <v>27</v>
      </c>
      <c r="F13005" s="423" t="s">
        <v>12948</v>
      </c>
      <c r="G13005" s="423"/>
      <c r="H13005" s="423">
        <v>0.1173739</v>
      </c>
      <c r="I13005" s="423"/>
      <c r="J13005" s="424">
        <v>7.6300000000000007E-2</v>
      </c>
      <c r="K13005" s="424"/>
      <c r="L13005" s="424"/>
    </row>
    <row r="13006" spans="1:12" ht="17.100000000000001" customHeight="1">
      <c r="A13006" s="298"/>
      <c r="B13006" s="298"/>
      <c r="C13006" s="298"/>
      <c r="D13006" s="298"/>
      <c r="E13006" s="298"/>
      <c r="F13006" s="298"/>
      <c r="G13006" s="298"/>
      <c r="H13006" s="298"/>
      <c r="I13006" s="298"/>
      <c r="J13006" s="298" t="s">
        <v>12992</v>
      </c>
      <c r="K13006" s="298"/>
      <c r="L13006" s="298" t="s">
        <v>12935</v>
      </c>
    </row>
    <row r="13007" spans="1:12">
      <c r="A13007" s="414" t="s">
        <v>13058</v>
      </c>
      <c r="B13007" s="414"/>
      <c r="C13007" s="414"/>
      <c r="D13007" s="414"/>
      <c r="E13007" s="414"/>
      <c r="F13007" s="414"/>
      <c r="G13007" s="414"/>
      <c r="H13007" s="414"/>
      <c r="I13007" s="294"/>
      <c r="J13007" s="294"/>
      <c r="K13007" s="294"/>
      <c r="L13007" s="294"/>
    </row>
    <row r="13008" spans="1:12" ht="17.100000000000001" customHeight="1">
      <c r="A13008" s="294" t="s">
        <v>12978</v>
      </c>
      <c r="B13008" s="298" t="s">
        <v>12979</v>
      </c>
      <c r="C13008" s="294" t="s">
        <v>12980</v>
      </c>
      <c r="D13008" s="294" t="s">
        <v>12981</v>
      </c>
      <c r="E13008" s="299" t="s">
        <v>12982</v>
      </c>
      <c r="F13008" s="413" t="s">
        <v>12983</v>
      </c>
      <c r="G13008" s="413"/>
      <c r="H13008" s="413" t="s">
        <v>12984</v>
      </c>
      <c r="I13008" s="413"/>
      <c r="J13008" s="413" t="s">
        <v>12985</v>
      </c>
      <c r="K13008" s="413"/>
      <c r="L13008" s="413"/>
    </row>
    <row r="13009" spans="1:12" ht="24" customHeight="1">
      <c r="A13009" s="300" t="s">
        <v>12986</v>
      </c>
      <c r="B13009" s="301" t="s">
        <v>13059</v>
      </c>
      <c r="C13009" s="300" t="s">
        <v>9</v>
      </c>
      <c r="D13009" s="300" t="s">
        <v>12535</v>
      </c>
      <c r="E13009" s="302" t="s">
        <v>27</v>
      </c>
      <c r="F13009" s="423" t="s">
        <v>12936</v>
      </c>
      <c r="G13009" s="423"/>
      <c r="H13009" s="423">
        <v>0.1173739</v>
      </c>
      <c r="I13009" s="423"/>
      <c r="J13009" s="424">
        <v>5.8999999999999999E-3</v>
      </c>
      <c r="K13009" s="424"/>
      <c r="L13009" s="424"/>
    </row>
    <row r="13010" spans="1:12" ht="17.100000000000001" customHeight="1">
      <c r="A13010" s="298"/>
      <c r="B13010" s="298"/>
      <c r="C13010" s="298"/>
      <c r="D13010" s="298"/>
      <c r="E13010" s="298"/>
      <c r="F13010" s="298"/>
      <c r="G13010" s="298"/>
      <c r="H13010" s="298"/>
      <c r="I13010" s="298"/>
      <c r="J13010" s="298" t="s">
        <v>12992</v>
      </c>
      <c r="K13010" s="298"/>
      <c r="L13010" s="298" t="s">
        <v>12904</v>
      </c>
    </row>
    <row r="13011" spans="1:12">
      <c r="A13011" s="414" t="s">
        <v>13060</v>
      </c>
      <c r="B13011" s="414"/>
      <c r="C13011" s="414"/>
      <c r="D13011" s="414"/>
      <c r="E13011" s="414"/>
      <c r="F13011" s="414"/>
      <c r="G13011" s="414"/>
      <c r="H13011" s="414"/>
      <c r="I13011" s="294"/>
      <c r="J13011" s="294"/>
      <c r="K13011" s="294"/>
      <c r="L13011" s="294"/>
    </row>
    <row r="13012" spans="1:12" ht="17.100000000000001" customHeight="1">
      <c r="A13012" s="294" t="s">
        <v>12978</v>
      </c>
      <c r="B13012" s="298" t="s">
        <v>12979</v>
      </c>
      <c r="C13012" s="294" t="s">
        <v>12980</v>
      </c>
      <c r="D13012" s="294" t="s">
        <v>12981</v>
      </c>
      <c r="E13012" s="299" t="s">
        <v>12982</v>
      </c>
      <c r="F13012" s="413" t="s">
        <v>12983</v>
      </c>
      <c r="G13012" s="413"/>
      <c r="H13012" s="413" t="s">
        <v>12984</v>
      </c>
      <c r="I13012" s="413"/>
      <c r="J13012" s="413" t="s">
        <v>12985</v>
      </c>
      <c r="K13012" s="413"/>
      <c r="L13012" s="413"/>
    </row>
    <row r="13013" spans="1:12" ht="24" customHeight="1">
      <c r="A13013" s="300" t="s">
        <v>12986</v>
      </c>
      <c r="B13013" s="301" t="s">
        <v>13061</v>
      </c>
      <c r="C13013" s="300" t="s">
        <v>9</v>
      </c>
      <c r="D13013" s="300" t="s">
        <v>12522</v>
      </c>
      <c r="E13013" s="302" t="s">
        <v>27</v>
      </c>
      <c r="F13013" s="423" t="s">
        <v>12964</v>
      </c>
      <c r="G13013" s="423"/>
      <c r="H13013" s="423">
        <v>0.1173739</v>
      </c>
      <c r="I13013" s="423"/>
      <c r="J13013" s="424">
        <v>0.29699999999999999</v>
      </c>
      <c r="K13013" s="424"/>
      <c r="L13013" s="424"/>
    </row>
    <row r="13014" spans="1:12" ht="24" customHeight="1">
      <c r="A13014" s="300" t="s">
        <v>12986</v>
      </c>
      <c r="B13014" s="301" t="s">
        <v>13062</v>
      </c>
      <c r="C13014" s="300" t="s">
        <v>9</v>
      </c>
      <c r="D13014" s="300" t="s">
        <v>12527</v>
      </c>
      <c r="E13014" s="302" t="s">
        <v>27</v>
      </c>
      <c r="F13014" s="423" t="s">
        <v>13063</v>
      </c>
      <c r="G13014" s="423"/>
      <c r="H13014" s="423">
        <v>0.1173739</v>
      </c>
      <c r="I13014" s="423"/>
      <c r="J13014" s="424">
        <v>3.9899999999999998E-2</v>
      </c>
      <c r="K13014" s="424"/>
      <c r="L13014" s="424"/>
    </row>
    <row r="13015" spans="1:12" ht="17.100000000000001" customHeight="1">
      <c r="A13015" s="298"/>
      <c r="B13015" s="298"/>
      <c r="C13015" s="298"/>
      <c r="D13015" s="298"/>
      <c r="E13015" s="298"/>
      <c r="F13015" s="298"/>
      <c r="G13015" s="298"/>
      <c r="H13015" s="298"/>
      <c r="I13015" s="298"/>
      <c r="J13015" s="298" t="s">
        <v>12992</v>
      </c>
      <c r="K13015" s="298"/>
      <c r="L13015" s="298" t="s">
        <v>13063</v>
      </c>
    </row>
    <row r="13016" spans="1:12" ht="17.100000000000001" customHeight="1">
      <c r="A13016" s="294" t="s">
        <v>13014</v>
      </c>
      <c r="B13016" s="294"/>
      <c r="C13016" s="294"/>
      <c r="D13016" s="294"/>
      <c r="E13016" s="294"/>
      <c r="F13016" s="294"/>
      <c r="G13016" s="294"/>
      <c r="H13016" s="294"/>
      <c r="I13016" s="294"/>
      <c r="J13016" s="294"/>
      <c r="K13016" s="294"/>
      <c r="L13016" s="294"/>
    </row>
    <row r="13017" spans="1:12" ht="17.100000000000001" customHeight="1">
      <c r="A13017" s="298"/>
      <c r="B13017" s="298"/>
      <c r="C13017" s="298"/>
      <c r="D13017" s="298"/>
      <c r="E13017" s="298"/>
      <c r="F13017" s="298"/>
      <c r="G13017" s="298"/>
      <c r="H13017" s="298"/>
      <c r="I13017" s="298"/>
      <c r="J13017" s="298" t="s">
        <v>13015</v>
      </c>
      <c r="K13017" s="298"/>
      <c r="L13017" s="298" t="s">
        <v>15511</v>
      </c>
    </row>
    <row r="13018" spans="1:12" ht="17.100000000000001" customHeight="1">
      <c r="A13018" s="298"/>
      <c r="B13018" s="298"/>
      <c r="C13018" s="298"/>
      <c r="D13018" s="298"/>
      <c r="E13018" s="298"/>
      <c r="F13018" s="298"/>
      <c r="G13018" s="298"/>
      <c r="H13018" s="298"/>
      <c r="I13018" s="298"/>
      <c r="J13018" s="298" t="s">
        <v>13017</v>
      </c>
      <c r="K13018" s="298" t="s">
        <v>13018</v>
      </c>
      <c r="L13018" s="298" t="s">
        <v>15448</v>
      </c>
    </row>
    <row r="13019" spans="1:12" ht="17.100000000000001" customHeight="1">
      <c r="A13019" s="298"/>
      <c r="B13019" s="298"/>
      <c r="C13019" s="298"/>
      <c r="D13019" s="298"/>
      <c r="E13019" s="298"/>
      <c r="F13019" s="298"/>
      <c r="G13019" s="298"/>
      <c r="H13019" s="298"/>
      <c r="I13019" s="298"/>
      <c r="J13019" s="298" t="s">
        <v>13020</v>
      </c>
      <c r="K13019" s="298"/>
      <c r="L13019" s="298" t="s">
        <v>15599</v>
      </c>
    </row>
    <row r="13020" spans="1:12" ht="17.100000000000001" customHeight="1">
      <c r="A13020" s="298"/>
      <c r="B13020" s="298"/>
      <c r="C13020" s="298"/>
      <c r="D13020" s="298"/>
      <c r="E13020" s="298"/>
      <c r="F13020" s="298"/>
      <c r="G13020" s="298"/>
      <c r="H13020" s="298"/>
      <c r="I13020" s="298"/>
      <c r="J13020" s="298" t="s">
        <v>13022</v>
      </c>
      <c r="K13020" s="298" t="s">
        <v>12974</v>
      </c>
      <c r="L13020" s="298" t="s">
        <v>15600</v>
      </c>
    </row>
    <row r="13021" spans="1:12" ht="17.100000000000001" customHeight="1">
      <c r="A13021" s="298"/>
      <c r="B13021" s="298"/>
      <c r="C13021" s="298"/>
      <c r="D13021" s="298"/>
      <c r="E13021" s="298"/>
      <c r="F13021" s="298"/>
      <c r="G13021" s="298"/>
      <c r="H13021" s="298"/>
      <c r="I13021" s="298"/>
      <c r="J13021" s="298" t="s">
        <v>13024</v>
      </c>
      <c r="K13021" s="298"/>
      <c r="L13021" s="298" t="s">
        <v>15601</v>
      </c>
    </row>
    <row r="13022" spans="1:12" ht="30" customHeight="1">
      <c r="A13022" s="299"/>
      <c r="B13022" s="299"/>
      <c r="C13022" s="299"/>
      <c r="D13022" s="299"/>
      <c r="E13022" s="299"/>
      <c r="F13022" s="299"/>
      <c r="G13022" s="299"/>
      <c r="H13022" s="299"/>
      <c r="I13022" s="299"/>
      <c r="J13022" s="299"/>
      <c r="K13022" s="299"/>
      <c r="L13022" s="299"/>
    </row>
    <row r="13023" spans="1:12" ht="36" customHeight="1">
      <c r="A13023" s="295" t="s">
        <v>15602</v>
      </c>
      <c r="B13023" s="296" t="s">
        <v>15603</v>
      </c>
      <c r="C13023" s="295" t="s">
        <v>9</v>
      </c>
      <c r="D13023" s="295" t="s">
        <v>597</v>
      </c>
      <c r="E13023" s="297" t="s">
        <v>51</v>
      </c>
      <c r="F13023" s="296"/>
      <c r="G13023" s="296"/>
      <c r="H13023" s="296"/>
      <c r="I13023" s="296"/>
      <c r="J13023" s="296"/>
      <c r="K13023" s="296"/>
      <c r="L13023" s="296"/>
    </row>
    <row r="13024" spans="1:12">
      <c r="A13024" s="414" t="s">
        <v>12977</v>
      </c>
      <c r="B13024" s="414"/>
      <c r="C13024" s="414"/>
      <c r="D13024" s="414"/>
      <c r="E13024" s="414"/>
      <c r="F13024" s="414"/>
      <c r="G13024" s="414"/>
      <c r="H13024" s="414"/>
      <c r="I13024" s="294"/>
      <c r="J13024" s="294"/>
      <c r="K13024" s="294"/>
      <c r="L13024" s="294"/>
    </row>
    <row r="13025" spans="1:12" ht="17.100000000000001" customHeight="1">
      <c r="A13025" s="294" t="s">
        <v>12978</v>
      </c>
      <c r="B13025" s="298" t="s">
        <v>12979</v>
      </c>
      <c r="C13025" s="294" t="s">
        <v>12980</v>
      </c>
      <c r="D13025" s="294" t="s">
        <v>12981</v>
      </c>
      <c r="E13025" s="299" t="s">
        <v>12982</v>
      </c>
      <c r="F13025" s="413" t="s">
        <v>12983</v>
      </c>
      <c r="G13025" s="413"/>
      <c r="H13025" s="413" t="s">
        <v>12984</v>
      </c>
      <c r="I13025" s="413"/>
      <c r="J13025" s="413" t="s">
        <v>12985</v>
      </c>
      <c r="K13025" s="413"/>
      <c r="L13025" s="413"/>
    </row>
    <row r="13026" spans="1:12" ht="24" customHeight="1">
      <c r="A13026" s="300" t="s">
        <v>12986</v>
      </c>
      <c r="B13026" s="301" t="s">
        <v>13085</v>
      </c>
      <c r="C13026" s="300" t="s">
        <v>9</v>
      </c>
      <c r="D13026" s="300" t="s">
        <v>7909</v>
      </c>
      <c r="E13026" s="302" t="s">
        <v>51</v>
      </c>
      <c r="F13026" s="423" t="s">
        <v>13086</v>
      </c>
      <c r="G13026" s="423"/>
      <c r="H13026" s="423">
        <v>1.0340000000000001E-4</v>
      </c>
      <c r="I13026" s="423"/>
      <c r="J13026" s="424">
        <v>1.0800000000000001E-2</v>
      </c>
      <c r="K13026" s="424"/>
      <c r="L13026" s="424"/>
    </row>
    <row r="13027" spans="1:12" ht="24" customHeight="1">
      <c r="A13027" s="300" t="s">
        <v>12986</v>
      </c>
      <c r="B13027" s="301" t="s">
        <v>13087</v>
      </c>
      <c r="C13027" s="300" t="s">
        <v>9</v>
      </c>
      <c r="D13027" s="300" t="s">
        <v>8873</v>
      </c>
      <c r="E13027" s="302" t="s">
        <v>51</v>
      </c>
      <c r="F13027" s="423" t="s">
        <v>13088</v>
      </c>
      <c r="G13027" s="423"/>
      <c r="H13027" s="423">
        <v>9.7999999999999993E-6</v>
      </c>
      <c r="I13027" s="423"/>
      <c r="J13027" s="424">
        <v>8.5000000000000006E-3</v>
      </c>
      <c r="K13027" s="424"/>
      <c r="L13027" s="424"/>
    </row>
    <row r="13028" spans="1:12" ht="48" customHeight="1">
      <c r="A13028" s="300" t="s">
        <v>12986</v>
      </c>
      <c r="B13028" s="301" t="s">
        <v>13089</v>
      </c>
      <c r="C13028" s="300" t="s">
        <v>9</v>
      </c>
      <c r="D13028" s="300" t="s">
        <v>9227</v>
      </c>
      <c r="E13028" s="302" t="s">
        <v>51</v>
      </c>
      <c r="F13028" s="423" t="s">
        <v>13090</v>
      </c>
      <c r="G13028" s="423"/>
      <c r="H13028" s="423">
        <v>6.9E-6</v>
      </c>
      <c r="I13028" s="423"/>
      <c r="J13028" s="424">
        <v>9.1999999999999998E-3</v>
      </c>
      <c r="K13028" s="424"/>
      <c r="L13028" s="424"/>
    </row>
    <row r="13029" spans="1:12" ht="24" customHeight="1">
      <c r="A13029" s="300" t="s">
        <v>12986</v>
      </c>
      <c r="B13029" s="301" t="s">
        <v>13091</v>
      </c>
      <c r="C13029" s="300" t="s">
        <v>9</v>
      </c>
      <c r="D13029" s="300" t="s">
        <v>9580</v>
      </c>
      <c r="E13029" s="302" t="s">
        <v>51</v>
      </c>
      <c r="F13029" s="423" t="s">
        <v>13092</v>
      </c>
      <c r="G13029" s="423"/>
      <c r="H13029" s="423">
        <v>6.9E-6</v>
      </c>
      <c r="I13029" s="423"/>
      <c r="J13029" s="424">
        <v>6.1999999999999998E-3</v>
      </c>
      <c r="K13029" s="424"/>
      <c r="L13029" s="424"/>
    </row>
    <row r="13030" spans="1:12" ht="24" customHeight="1">
      <c r="A13030" s="300" t="s">
        <v>12986</v>
      </c>
      <c r="B13030" s="301" t="s">
        <v>12987</v>
      </c>
      <c r="C13030" s="300" t="s">
        <v>9</v>
      </c>
      <c r="D13030" s="300" t="s">
        <v>9831</v>
      </c>
      <c r="E13030" s="302" t="s">
        <v>12988</v>
      </c>
      <c r="F13030" s="423" t="s">
        <v>12989</v>
      </c>
      <c r="G13030" s="423"/>
      <c r="H13030" s="423">
        <v>2.3942999999999998E-3</v>
      </c>
      <c r="I13030" s="423"/>
      <c r="J13030" s="424">
        <v>2.4199999999999999E-2</v>
      </c>
      <c r="K13030" s="424"/>
      <c r="L13030" s="424"/>
    </row>
    <row r="13031" spans="1:12" ht="36" customHeight="1">
      <c r="A13031" s="300" t="s">
        <v>12986</v>
      </c>
      <c r="B13031" s="301" t="s">
        <v>12990</v>
      </c>
      <c r="C13031" s="300" t="s">
        <v>9</v>
      </c>
      <c r="D13031" s="300" t="s">
        <v>11426</v>
      </c>
      <c r="E13031" s="302" t="s">
        <v>51</v>
      </c>
      <c r="F13031" s="423" t="s">
        <v>12991</v>
      </c>
      <c r="G13031" s="423"/>
      <c r="H13031" s="423">
        <v>1.2549999999999999E-4</v>
      </c>
      <c r="I13031" s="423"/>
      <c r="J13031" s="424">
        <v>1.66E-2</v>
      </c>
      <c r="K13031" s="424"/>
      <c r="L13031" s="424"/>
    </row>
    <row r="13032" spans="1:12" ht="17.100000000000001" customHeight="1">
      <c r="A13032" s="298"/>
      <c r="B13032" s="298"/>
      <c r="C13032" s="298"/>
      <c r="D13032" s="298"/>
      <c r="E13032" s="298"/>
      <c r="F13032" s="298"/>
      <c r="G13032" s="298"/>
      <c r="H13032" s="298"/>
      <c r="I13032" s="298"/>
      <c r="J13032" s="298" t="s">
        <v>12992</v>
      </c>
      <c r="K13032" s="298"/>
      <c r="L13032" s="298" t="s">
        <v>12935</v>
      </c>
    </row>
    <row r="13033" spans="1:12">
      <c r="A13033" s="414" t="s">
        <v>12994</v>
      </c>
      <c r="B13033" s="414"/>
      <c r="C13033" s="414"/>
      <c r="D13033" s="414"/>
      <c r="E13033" s="414"/>
      <c r="F13033" s="414"/>
      <c r="G13033" s="414"/>
      <c r="H13033" s="414"/>
      <c r="I13033" s="294"/>
      <c r="J13033" s="294"/>
      <c r="K13033" s="294"/>
      <c r="L13033" s="294"/>
    </row>
    <row r="13034" spans="1:12" ht="17.100000000000001" customHeight="1">
      <c r="A13034" s="294" t="s">
        <v>12978</v>
      </c>
      <c r="B13034" s="298" t="s">
        <v>12979</v>
      </c>
      <c r="C13034" s="294" t="s">
        <v>12980</v>
      </c>
      <c r="D13034" s="294" t="s">
        <v>12981</v>
      </c>
      <c r="E13034" s="299" t="s">
        <v>12982</v>
      </c>
      <c r="F13034" s="413" t="s">
        <v>12983</v>
      </c>
      <c r="G13034" s="413"/>
      <c r="H13034" s="413" t="s">
        <v>12984</v>
      </c>
      <c r="I13034" s="413"/>
      <c r="J13034" s="413" t="s">
        <v>12985</v>
      </c>
      <c r="K13034" s="413"/>
      <c r="L13034" s="413"/>
    </row>
    <row r="13035" spans="1:12" ht="24" customHeight="1">
      <c r="A13035" s="300" t="s">
        <v>12986</v>
      </c>
      <c r="B13035" s="301" t="s">
        <v>13193</v>
      </c>
      <c r="C13035" s="300" t="s">
        <v>9</v>
      </c>
      <c r="D13035" s="300" t="s">
        <v>7200</v>
      </c>
      <c r="E13035" s="302" t="s">
        <v>27</v>
      </c>
      <c r="F13035" s="423" t="s">
        <v>13194</v>
      </c>
      <c r="G13035" s="423"/>
      <c r="H13035" s="423">
        <v>8.9563900000000002E-2</v>
      </c>
      <c r="I13035" s="423"/>
      <c r="J13035" s="424">
        <v>0.45590000000000003</v>
      </c>
      <c r="K13035" s="424"/>
      <c r="L13035" s="424"/>
    </row>
    <row r="13036" spans="1:12" ht="24" customHeight="1">
      <c r="A13036" s="300" t="s">
        <v>12986</v>
      </c>
      <c r="B13036" s="301" t="s">
        <v>13195</v>
      </c>
      <c r="C13036" s="300" t="s">
        <v>9</v>
      </c>
      <c r="D13036" s="300" t="s">
        <v>8821</v>
      </c>
      <c r="E13036" s="302" t="s">
        <v>27</v>
      </c>
      <c r="F13036" s="423" t="s">
        <v>13196</v>
      </c>
      <c r="G13036" s="423"/>
      <c r="H13036" s="423">
        <v>8.9563900000000002E-2</v>
      </c>
      <c r="I13036" s="423"/>
      <c r="J13036" s="424">
        <v>0.64400000000000002</v>
      </c>
      <c r="K13036" s="424"/>
      <c r="L13036" s="424"/>
    </row>
    <row r="13037" spans="1:12" ht="17.100000000000001" customHeight="1">
      <c r="A13037" s="298"/>
      <c r="B13037" s="298"/>
      <c r="C13037" s="298"/>
      <c r="D13037" s="298"/>
      <c r="E13037" s="298"/>
      <c r="F13037" s="298"/>
      <c r="G13037" s="298"/>
      <c r="H13037" s="298"/>
      <c r="I13037" s="298"/>
      <c r="J13037" s="298" t="s">
        <v>12992</v>
      </c>
      <c r="K13037" s="298"/>
      <c r="L13037" s="298" t="s">
        <v>14255</v>
      </c>
    </row>
    <row r="13038" spans="1:12">
      <c r="A13038" s="414" t="s">
        <v>12998</v>
      </c>
      <c r="B13038" s="414"/>
      <c r="C13038" s="414"/>
      <c r="D13038" s="414"/>
      <c r="E13038" s="414"/>
      <c r="F13038" s="414"/>
      <c r="G13038" s="414"/>
      <c r="H13038" s="414"/>
      <c r="I13038" s="294"/>
      <c r="J13038" s="294"/>
      <c r="K13038" s="294"/>
      <c r="L13038" s="294"/>
    </row>
    <row r="13039" spans="1:12" ht="17.100000000000001" customHeight="1">
      <c r="A13039" s="294" t="s">
        <v>12978</v>
      </c>
      <c r="B13039" s="298" t="s">
        <v>12979</v>
      </c>
      <c r="C13039" s="294" t="s">
        <v>12980</v>
      </c>
      <c r="D13039" s="294" t="s">
        <v>12981</v>
      </c>
      <c r="E13039" s="299" t="s">
        <v>12982</v>
      </c>
      <c r="F13039" s="413" t="s">
        <v>12983</v>
      </c>
      <c r="G13039" s="413"/>
      <c r="H13039" s="413" t="s">
        <v>12984</v>
      </c>
      <c r="I13039" s="413"/>
      <c r="J13039" s="413" t="s">
        <v>12985</v>
      </c>
      <c r="K13039" s="413"/>
      <c r="L13039" s="413"/>
    </row>
    <row r="13040" spans="1:12" ht="24" customHeight="1">
      <c r="A13040" s="300" t="s">
        <v>12986</v>
      </c>
      <c r="B13040" s="301" t="s">
        <v>13353</v>
      </c>
      <c r="C13040" s="300" t="s">
        <v>9</v>
      </c>
      <c r="D13040" s="300" t="s">
        <v>9576</v>
      </c>
      <c r="E13040" s="302" t="s">
        <v>51</v>
      </c>
      <c r="F13040" s="423" t="s">
        <v>12914</v>
      </c>
      <c r="G13040" s="423"/>
      <c r="H13040" s="423">
        <v>0.02</v>
      </c>
      <c r="I13040" s="423"/>
      <c r="J13040" s="424">
        <v>0.03</v>
      </c>
      <c r="K13040" s="424"/>
      <c r="L13040" s="424"/>
    </row>
    <row r="13041" spans="1:12" ht="24" customHeight="1">
      <c r="A13041" s="300" t="s">
        <v>12986</v>
      </c>
      <c r="B13041" s="301" t="s">
        <v>13356</v>
      </c>
      <c r="C13041" s="300" t="s">
        <v>9</v>
      </c>
      <c r="D13041" s="300" t="s">
        <v>6964</v>
      </c>
      <c r="E13041" s="302" t="s">
        <v>51</v>
      </c>
      <c r="F13041" s="423" t="s">
        <v>13357</v>
      </c>
      <c r="G13041" s="423"/>
      <c r="H13041" s="423">
        <v>1.2E-2</v>
      </c>
      <c r="I13041" s="423"/>
      <c r="J13041" s="424">
        <v>0.59</v>
      </c>
      <c r="K13041" s="424"/>
      <c r="L13041" s="424"/>
    </row>
    <row r="13042" spans="1:12" ht="24" customHeight="1">
      <c r="A13042" s="300" t="s">
        <v>12986</v>
      </c>
      <c r="B13042" s="301" t="s">
        <v>13358</v>
      </c>
      <c r="C13042" s="300" t="s">
        <v>9</v>
      </c>
      <c r="D13042" s="300" t="s">
        <v>10886</v>
      </c>
      <c r="E13042" s="302" t="s">
        <v>51</v>
      </c>
      <c r="F13042" s="423" t="s">
        <v>13359</v>
      </c>
      <c r="G13042" s="423"/>
      <c r="H13042" s="423">
        <v>1.4E-2</v>
      </c>
      <c r="I13042" s="423"/>
      <c r="J13042" s="424">
        <v>0.6</v>
      </c>
      <c r="K13042" s="424"/>
      <c r="L13042" s="424"/>
    </row>
    <row r="13043" spans="1:12" ht="24" customHeight="1">
      <c r="A13043" s="300" t="s">
        <v>12986</v>
      </c>
      <c r="B13043" s="301" t="s">
        <v>15604</v>
      </c>
      <c r="C13043" s="300" t="s">
        <v>9</v>
      </c>
      <c r="D13043" s="300" t="s">
        <v>9355</v>
      </c>
      <c r="E13043" s="302" t="s">
        <v>51</v>
      </c>
      <c r="F13043" s="423" t="s">
        <v>15605</v>
      </c>
      <c r="G13043" s="423"/>
      <c r="H13043" s="423">
        <v>1</v>
      </c>
      <c r="I13043" s="423"/>
      <c r="J13043" s="424">
        <v>3.24</v>
      </c>
      <c r="K13043" s="424"/>
      <c r="L13043" s="424"/>
    </row>
    <row r="13044" spans="1:12" ht="24" customHeight="1">
      <c r="A13044" s="300" t="s">
        <v>12986</v>
      </c>
      <c r="B13044" s="301" t="s">
        <v>13099</v>
      </c>
      <c r="C13044" s="300" t="s">
        <v>9</v>
      </c>
      <c r="D13044" s="300" t="s">
        <v>7224</v>
      </c>
      <c r="E13044" s="302" t="s">
        <v>51</v>
      </c>
      <c r="F13044" s="423" t="s">
        <v>13100</v>
      </c>
      <c r="G13044" s="423"/>
      <c r="H13044" s="423">
        <v>1.222E-3</v>
      </c>
      <c r="I13044" s="423"/>
      <c r="J13044" s="424">
        <v>1.12E-2</v>
      </c>
      <c r="K13044" s="424"/>
      <c r="L13044" s="424"/>
    </row>
    <row r="13045" spans="1:12" ht="24" customHeight="1">
      <c r="A13045" s="300" t="s">
        <v>12986</v>
      </c>
      <c r="B13045" s="301" t="s">
        <v>13101</v>
      </c>
      <c r="C13045" s="300" t="s">
        <v>9</v>
      </c>
      <c r="D13045" s="300" t="s">
        <v>7359</v>
      </c>
      <c r="E13045" s="302" t="s">
        <v>51</v>
      </c>
      <c r="F13045" s="423" t="s">
        <v>13102</v>
      </c>
      <c r="G13045" s="423"/>
      <c r="H13045" s="423">
        <v>3.9400000000000002E-5</v>
      </c>
      <c r="I13045" s="423"/>
      <c r="J13045" s="424">
        <v>5.1000000000000004E-3</v>
      </c>
      <c r="K13045" s="424"/>
      <c r="L13045" s="424"/>
    </row>
    <row r="13046" spans="1:12" ht="24" customHeight="1">
      <c r="A13046" s="300" t="s">
        <v>12986</v>
      </c>
      <c r="B13046" s="301" t="s">
        <v>13103</v>
      </c>
      <c r="C13046" s="300" t="s">
        <v>9</v>
      </c>
      <c r="D13046" s="300" t="s">
        <v>8851</v>
      </c>
      <c r="E13046" s="302" t="s">
        <v>51</v>
      </c>
      <c r="F13046" s="423" t="s">
        <v>13104</v>
      </c>
      <c r="G13046" s="423"/>
      <c r="H13046" s="423">
        <v>3.15E-5</v>
      </c>
      <c r="I13046" s="423"/>
      <c r="J13046" s="424">
        <v>6.1000000000000004E-3</v>
      </c>
      <c r="K13046" s="424"/>
      <c r="L13046" s="424"/>
    </row>
    <row r="13047" spans="1:12" ht="24" customHeight="1">
      <c r="A13047" s="300" t="s">
        <v>12986</v>
      </c>
      <c r="B13047" s="301" t="s">
        <v>13105</v>
      </c>
      <c r="C13047" s="300" t="s">
        <v>9</v>
      </c>
      <c r="D13047" s="300" t="s">
        <v>8852</v>
      </c>
      <c r="E13047" s="302" t="s">
        <v>51</v>
      </c>
      <c r="F13047" s="423" t="s">
        <v>13106</v>
      </c>
      <c r="G13047" s="423"/>
      <c r="H13047" s="423">
        <v>6.9E-6</v>
      </c>
      <c r="I13047" s="423"/>
      <c r="J13047" s="424">
        <v>3.8E-3</v>
      </c>
      <c r="K13047" s="424"/>
      <c r="L13047" s="424"/>
    </row>
    <row r="13048" spans="1:12" ht="24" customHeight="1">
      <c r="A13048" s="300" t="s">
        <v>12986</v>
      </c>
      <c r="B13048" s="301" t="s">
        <v>13107</v>
      </c>
      <c r="C13048" s="300" t="s">
        <v>9</v>
      </c>
      <c r="D13048" s="300" t="s">
        <v>9000</v>
      </c>
      <c r="E13048" s="302" t="s">
        <v>51</v>
      </c>
      <c r="F13048" s="423" t="s">
        <v>13108</v>
      </c>
      <c r="G13048" s="423"/>
      <c r="H13048" s="423">
        <v>1.3910000000000001E-3</v>
      </c>
      <c r="I13048" s="423"/>
      <c r="J13048" s="424">
        <v>9.4000000000000004E-3</v>
      </c>
      <c r="K13048" s="424"/>
      <c r="L13048" s="424"/>
    </row>
    <row r="13049" spans="1:12" ht="24" customHeight="1">
      <c r="A13049" s="300" t="s">
        <v>12986</v>
      </c>
      <c r="B13049" s="301" t="s">
        <v>13109</v>
      </c>
      <c r="C13049" s="300" t="s">
        <v>9</v>
      </c>
      <c r="D13049" s="300" t="s">
        <v>9574</v>
      </c>
      <c r="E13049" s="302" t="s">
        <v>51</v>
      </c>
      <c r="F13049" s="423" t="s">
        <v>13110</v>
      </c>
      <c r="G13049" s="423"/>
      <c r="H13049" s="423">
        <v>4.4109999999999999E-4</v>
      </c>
      <c r="I13049" s="423"/>
      <c r="J13049" s="424">
        <v>3.8999999999999998E-3</v>
      </c>
      <c r="K13049" s="424"/>
      <c r="L13049" s="424"/>
    </row>
    <row r="13050" spans="1:12" ht="24" customHeight="1">
      <c r="A13050" s="300" t="s">
        <v>12986</v>
      </c>
      <c r="B13050" s="301" t="s">
        <v>13111</v>
      </c>
      <c r="C13050" s="300" t="s">
        <v>9</v>
      </c>
      <c r="D13050" s="300" t="s">
        <v>10714</v>
      </c>
      <c r="E13050" s="302" t="s">
        <v>93</v>
      </c>
      <c r="F13050" s="423" t="s">
        <v>13112</v>
      </c>
      <c r="G13050" s="423"/>
      <c r="H13050" s="423">
        <v>2.318E-4</v>
      </c>
      <c r="I13050" s="423"/>
      <c r="J13050" s="424">
        <v>3.5000000000000001E-3</v>
      </c>
      <c r="K13050" s="424"/>
      <c r="L13050" s="424"/>
    </row>
    <row r="13051" spans="1:12" ht="24" customHeight="1">
      <c r="A13051" s="300" t="s">
        <v>12986</v>
      </c>
      <c r="B13051" s="301" t="s">
        <v>13113</v>
      </c>
      <c r="C13051" s="300" t="s">
        <v>9</v>
      </c>
      <c r="D13051" s="300" t="s">
        <v>10809</v>
      </c>
      <c r="E13051" s="302" t="s">
        <v>51</v>
      </c>
      <c r="F13051" s="423" t="s">
        <v>13114</v>
      </c>
      <c r="G13051" s="423"/>
      <c r="H13051" s="423">
        <v>2.318E-4</v>
      </c>
      <c r="I13051" s="423"/>
      <c r="J13051" s="424">
        <v>2.8E-3</v>
      </c>
      <c r="K13051" s="424"/>
      <c r="L13051" s="424"/>
    </row>
    <row r="13052" spans="1:12" ht="24" customHeight="1">
      <c r="A13052" s="300" t="s">
        <v>12986</v>
      </c>
      <c r="B13052" s="301" t="s">
        <v>13115</v>
      </c>
      <c r="C13052" s="300" t="s">
        <v>9</v>
      </c>
      <c r="D13052" s="300" t="s">
        <v>10810</v>
      </c>
      <c r="E13052" s="302" t="s">
        <v>51</v>
      </c>
      <c r="F13052" s="423" t="s">
        <v>13116</v>
      </c>
      <c r="G13052" s="423"/>
      <c r="H13052" s="423">
        <v>2.318E-4</v>
      </c>
      <c r="I13052" s="423"/>
      <c r="J13052" s="424">
        <v>6.1999999999999998E-3</v>
      </c>
      <c r="K13052" s="424"/>
      <c r="L13052" s="424"/>
    </row>
    <row r="13053" spans="1:12" ht="24" customHeight="1">
      <c r="A13053" s="300" t="s">
        <v>12986</v>
      </c>
      <c r="B13053" s="301" t="s">
        <v>13117</v>
      </c>
      <c r="C13053" s="300" t="s">
        <v>9</v>
      </c>
      <c r="D13053" s="300" t="s">
        <v>10837</v>
      </c>
      <c r="E13053" s="302" t="s">
        <v>51</v>
      </c>
      <c r="F13053" s="423" t="s">
        <v>13118</v>
      </c>
      <c r="G13053" s="423"/>
      <c r="H13053" s="423">
        <v>7.7999999999999999E-6</v>
      </c>
      <c r="I13053" s="423"/>
      <c r="J13053" s="424">
        <v>3.5000000000000001E-3</v>
      </c>
      <c r="K13053" s="424"/>
      <c r="L13053" s="424"/>
    </row>
    <row r="13054" spans="1:12" ht="24" customHeight="1">
      <c r="A13054" s="300" t="s">
        <v>12986</v>
      </c>
      <c r="B13054" s="301" t="s">
        <v>13003</v>
      </c>
      <c r="C13054" s="300" t="s">
        <v>9</v>
      </c>
      <c r="D13054" s="300" t="s">
        <v>7216</v>
      </c>
      <c r="E13054" s="302" t="s">
        <v>51</v>
      </c>
      <c r="F13054" s="423" t="s">
        <v>13004</v>
      </c>
      <c r="G13054" s="423"/>
      <c r="H13054" s="423">
        <v>4.6420000000000001E-4</v>
      </c>
      <c r="I13054" s="423"/>
      <c r="J13054" s="424">
        <v>1.55E-2</v>
      </c>
      <c r="K13054" s="424"/>
      <c r="L13054" s="424"/>
    </row>
    <row r="13055" spans="1:12" ht="24" customHeight="1">
      <c r="A13055" s="300" t="s">
        <v>12986</v>
      </c>
      <c r="B13055" s="301" t="s">
        <v>13005</v>
      </c>
      <c r="C13055" s="300" t="s">
        <v>9</v>
      </c>
      <c r="D13055" s="300" t="s">
        <v>7393</v>
      </c>
      <c r="E13055" s="302" t="s">
        <v>12988</v>
      </c>
      <c r="F13055" s="423" t="s">
        <v>13006</v>
      </c>
      <c r="G13055" s="423"/>
      <c r="H13055" s="423">
        <v>2.7940000000000002E-4</v>
      </c>
      <c r="I13055" s="423"/>
      <c r="J13055" s="424">
        <v>1.5100000000000001E-2</v>
      </c>
      <c r="K13055" s="424"/>
      <c r="L13055" s="424"/>
    </row>
    <row r="13056" spans="1:12" ht="24" customHeight="1">
      <c r="A13056" s="300" t="s">
        <v>12986</v>
      </c>
      <c r="B13056" s="301" t="s">
        <v>13007</v>
      </c>
      <c r="C13056" s="300" t="s">
        <v>9</v>
      </c>
      <c r="D13056" s="300" t="s">
        <v>10619</v>
      </c>
      <c r="E13056" s="302" t="s">
        <v>51</v>
      </c>
      <c r="F13056" s="423" t="s">
        <v>13008</v>
      </c>
      <c r="G13056" s="423"/>
      <c r="H13056" s="423">
        <v>2.1680000000000001E-4</v>
      </c>
      <c r="I13056" s="423"/>
      <c r="J13056" s="424">
        <v>4.1500000000000002E-2</v>
      </c>
      <c r="K13056" s="424"/>
      <c r="L13056" s="424"/>
    </row>
    <row r="13057" spans="1:12" ht="24" customHeight="1">
      <c r="A13057" s="300" t="s">
        <v>12986</v>
      </c>
      <c r="B13057" s="301" t="s">
        <v>13009</v>
      </c>
      <c r="C13057" s="300" t="s">
        <v>9</v>
      </c>
      <c r="D13057" s="300" t="s">
        <v>10769</v>
      </c>
      <c r="E13057" s="302" t="s">
        <v>51</v>
      </c>
      <c r="F13057" s="423" t="s">
        <v>13010</v>
      </c>
      <c r="G13057" s="423"/>
      <c r="H13057" s="423">
        <v>1.9477499999999998E-2</v>
      </c>
      <c r="I13057" s="423"/>
      <c r="J13057" s="424">
        <v>2.4500000000000001E-2</v>
      </c>
      <c r="K13057" s="424"/>
      <c r="L13057" s="424"/>
    </row>
    <row r="13058" spans="1:12" ht="24" customHeight="1">
      <c r="A13058" s="300" t="s">
        <v>12986</v>
      </c>
      <c r="B13058" s="301" t="s">
        <v>13011</v>
      </c>
      <c r="C13058" s="300" t="s">
        <v>9</v>
      </c>
      <c r="D13058" s="300" t="s">
        <v>10929</v>
      </c>
      <c r="E13058" s="302" t="s">
        <v>51</v>
      </c>
      <c r="F13058" s="423" t="s">
        <v>13012</v>
      </c>
      <c r="G13058" s="423"/>
      <c r="H13058" s="423">
        <v>1.8780000000000001E-4</v>
      </c>
      <c r="I13058" s="423"/>
      <c r="J13058" s="424">
        <v>2.8299999999999999E-2</v>
      </c>
      <c r="K13058" s="424"/>
      <c r="L13058" s="424"/>
    </row>
    <row r="13059" spans="1:12" ht="17.100000000000001" customHeight="1">
      <c r="A13059" s="298"/>
      <c r="B13059" s="298"/>
      <c r="C13059" s="298"/>
      <c r="D13059" s="298"/>
      <c r="E13059" s="298"/>
      <c r="F13059" s="298"/>
      <c r="G13059" s="298"/>
      <c r="H13059" s="298"/>
      <c r="I13059" s="298"/>
      <c r="J13059" s="298" t="s">
        <v>12992</v>
      </c>
      <c r="K13059" s="298"/>
      <c r="L13059" s="298" t="s">
        <v>13800</v>
      </c>
    </row>
    <row r="13060" spans="1:12">
      <c r="A13060" s="414" t="s">
        <v>13056</v>
      </c>
      <c r="B13060" s="414"/>
      <c r="C13060" s="414"/>
      <c r="D13060" s="414"/>
      <c r="E13060" s="414"/>
      <c r="F13060" s="414"/>
      <c r="G13060" s="414"/>
      <c r="H13060" s="414"/>
      <c r="I13060" s="294"/>
      <c r="J13060" s="294"/>
      <c r="K13060" s="294"/>
      <c r="L13060" s="294"/>
    </row>
    <row r="13061" spans="1:12" ht="17.100000000000001" customHeight="1">
      <c r="A13061" s="294" t="s">
        <v>12978</v>
      </c>
      <c r="B13061" s="298" t="s">
        <v>12979</v>
      </c>
      <c r="C13061" s="294" t="s">
        <v>12980</v>
      </c>
      <c r="D13061" s="294" t="s">
        <v>12981</v>
      </c>
      <c r="E13061" s="299" t="s">
        <v>12982</v>
      </c>
      <c r="F13061" s="413" t="s">
        <v>12983</v>
      </c>
      <c r="G13061" s="413"/>
      <c r="H13061" s="413" t="s">
        <v>12984</v>
      </c>
      <c r="I13061" s="413"/>
      <c r="J13061" s="413" t="s">
        <v>12985</v>
      </c>
      <c r="K13061" s="413"/>
      <c r="L13061" s="413"/>
    </row>
    <row r="13062" spans="1:12" ht="24" customHeight="1">
      <c r="A13062" s="300" t="s">
        <v>12986</v>
      </c>
      <c r="B13062" s="301" t="s">
        <v>13057</v>
      </c>
      <c r="C13062" s="300" t="s">
        <v>9</v>
      </c>
      <c r="D13062" s="300" t="s">
        <v>12549</v>
      </c>
      <c r="E13062" s="302" t="s">
        <v>27</v>
      </c>
      <c r="F13062" s="423" t="s">
        <v>12948</v>
      </c>
      <c r="G13062" s="423"/>
      <c r="H13062" s="423">
        <v>0.17426259999999999</v>
      </c>
      <c r="I13062" s="423"/>
      <c r="J13062" s="424">
        <v>0.1133</v>
      </c>
      <c r="K13062" s="424"/>
      <c r="L13062" s="424"/>
    </row>
    <row r="13063" spans="1:12" ht="17.100000000000001" customHeight="1">
      <c r="A13063" s="298"/>
      <c r="B13063" s="298"/>
      <c r="C13063" s="298"/>
      <c r="D13063" s="298"/>
      <c r="E13063" s="298"/>
      <c r="F13063" s="298"/>
      <c r="G13063" s="298"/>
      <c r="H13063" s="298"/>
      <c r="I13063" s="298"/>
      <c r="J13063" s="298" t="s">
        <v>12992</v>
      </c>
      <c r="K13063" s="298"/>
      <c r="L13063" s="298" t="s">
        <v>12903</v>
      </c>
    </row>
    <row r="13064" spans="1:12">
      <c r="A13064" s="414" t="s">
        <v>13058</v>
      </c>
      <c r="B13064" s="414"/>
      <c r="C13064" s="414"/>
      <c r="D13064" s="414"/>
      <c r="E13064" s="414"/>
      <c r="F13064" s="414"/>
      <c r="G13064" s="414"/>
      <c r="H13064" s="414"/>
      <c r="I13064" s="294"/>
      <c r="J13064" s="294"/>
      <c r="K13064" s="294"/>
      <c r="L13064" s="294"/>
    </row>
    <row r="13065" spans="1:12" ht="17.100000000000001" customHeight="1">
      <c r="A13065" s="294" t="s">
        <v>12978</v>
      </c>
      <c r="B13065" s="298" t="s">
        <v>12979</v>
      </c>
      <c r="C13065" s="294" t="s">
        <v>12980</v>
      </c>
      <c r="D13065" s="294" t="s">
        <v>12981</v>
      </c>
      <c r="E13065" s="299" t="s">
        <v>12982</v>
      </c>
      <c r="F13065" s="413" t="s">
        <v>12983</v>
      </c>
      <c r="G13065" s="413"/>
      <c r="H13065" s="413" t="s">
        <v>12984</v>
      </c>
      <c r="I13065" s="413"/>
      <c r="J13065" s="413" t="s">
        <v>12985</v>
      </c>
      <c r="K13065" s="413"/>
      <c r="L13065" s="413"/>
    </row>
    <row r="13066" spans="1:12" ht="24" customHeight="1">
      <c r="A13066" s="300" t="s">
        <v>12986</v>
      </c>
      <c r="B13066" s="301" t="s">
        <v>13059</v>
      </c>
      <c r="C13066" s="300" t="s">
        <v>9</v>
      </c>
      <c r="D13066" s="300" t="s">
        <v>12535</v>
      </c>
      <c r="E13066" s="302" t="s">
        <v>27</v>
      </c>
      <c r="F13066" s="423" t="s">
        <v>12936</v>
      </c>
      <c r="G13066" s="423"/>
      <c r="H13066" s="423">
        <v>0.17426259999999999</v>
      </c>
      <c r="I13066" s="423"/>
      <c r="J13066" s="424">
        <v>8.6999999999999994E-3</v>
      </c>
      <c r="K13066" s="424"/>
      <c r="L13066" s="424"/>
    </row>
    <row r="13067" spans="1:12" ht="17.100000000000001" customHeight="1">
      <c r="A13067" s="298"/>
      <c r="B13067" s="298"/>
      <c r="C13067" s="298"/>
      <c r="D13067" s="298"/>
      <c r="E13067" s="298"/>
      <c r="F13067" s="298"/>
      <c r="G13067" s="298"/>
      <c r="H13067" s="298"/>
      <c r="I13067" s="298"/>
      <c r="J13067" s="298" t="s">
        <v>12992</v>
      </c>
      <c r="K13067" s="298"/>
      <c r="L13067" s="298" t="s">
        <v>12904</v>
      </c>
    </row>
    <row r="13068" spans="1:12">
      <c r="A13068" s="414" t="s">
        <v>13060</v>
      </c>
      <c r="B13068" s="414"/>
      <c r="C13068" s="414"/>
      <c r="D13068" s="414"/>
      <c r="E13068" s="414"/>
      <c r="F13068" s="414"/>
      <c r="G13068" s="414"/>
      <c r="H13068" s="414"/>
      <c r="I13068" s="294"/>
      <c r="J13068" s="294"/>
      <c r="K13068" s="294"/>
      <c r="L13068" s="294"/>
    </row>
    <row r="13069" spans="1:12" ht="17.100000000000001" customHeight="1">
      <c r="A13069" s="294" t="s">
        <v>12978</v>
      </c>
      <c r="B13069" s="298" t="s">
        <v>12979</v>
      </c>
      <c r="C13069" s="294" t="s">
        <v>12980</v>
      </c>
      <c r="D13069" s="294" t="s">
        <v>12981</v>
      </c>
      <c r="E13069" s="299" t="s">
        <v>12982</v>
      </c>
      <c r="F13069" s="413" t="s">
        <v>12983</v>
      </c>
      <c r="G13069" s="413"/>
      <c r="H13069" s="413" t="s">
        <v>12984</v>
      </c>
      <c r="I13069" s="413"/>
      <c r="J13069" s="413" t="s">
        <v>12985</v>
      </c>
      <c r="K13069" s="413"/>
      <c r="L13069" s="413"/>
    </row>
    <row r="13070" spans="1:12" ht="24" customHeight="1">
      <c r="A13070" s="300" t="s">
        <v>12986</v>
      </c>
      <c r="B13070" s="301" t="s">
        <v>13061</v>
      </c>
      <c r="C13070" s="300" t="s">
        <v>9</v>
      </c>
      <c r="D13070" s="300" t="s">
        <v>12522</v>
      </c>
      <c r="E13070" s="302" t="s">
        <v>27</v>
      </c>
      <c r="F13070" s="423" t="s">
        <v>12964</v>
      </c>
      <c r="G13070" s="423"/>
      <c r="H13070" s="423">
        <v>0.17426259999999999</v>
      </c>
      <c r="I13070" s="423"/>
      <c r="J13070" s="424">
        <v>0.44090000000000001</v>
      </c>
      <c r="K13070" s="424"/>
      <c r="L13070" s="424"/>
    </row>
    <row r="13071" spans="1:12" ht="24" customHeight="1">
      <c r="A13071" s="300" t="s">
        <v>12986</v>
      </c>
      <c r="B13071" s="301" t="s">
        <v>13062</v>
      </c>
      <c r="C13071" s="300" t="s">
        <v>9</v>
      </c>
      <c r="D13071" s="300" t="s">
        <v>12527</v>
      </c>
      <c r="E13071" s="302" t="s">
        <v>27</v>
      </c>
      <c r="F13071" s="423" t="s">
        <v>13063</v>
      </c>
      <c r="G13071" s="423"/>
      <c r="H13071" s="423">
        <v>0.17426259999999999</v>
      </c>
      <c r="I13071" s="423"/>
      <c r="J13071" s="424">
        <v>5.9200000000000003E-2</v>
      </c>
      <c r="K13071" s="424"/>
      <c r="L13071" s="424"/>
    </row>
    <row r="13072" spans="1:12" ht="17.100000000000001" customHeight="1">
      <c r="A13072" s="298"/>
      <c r="B13072" s="298"/>
      <c r="C13072" s="298"/>
      <c r="D13072" s="298"/>
      <c r="E13072" s="298"/>
      <c r="F13072" s="298"/>
      <c r="G13072" s="298"/>
      <c r="H13072" s="298"/>
      <c r="I13072" s="298"/>
      <c r="J13072" s="298" t="s">
        <v>12992</v>
      </c>
      <c r="K13072" s="298"/>
      <c r="L13072" s="298" t="s">
        <v>13522</v>
      </c>
    </row>
    <row r="13073" spans="1:12" ht="17.100000000000001" customHeight="1">
      <c r="A13073" s="294" t="s">
        <v>13014</v>
      </c>
      <c r="B13073" s="294"/>
      <c r="C13073" s="294"/>
      <c r="D13073" s="294"/>
      <c r="E13073" s="294"/>
      <c r="F13073" s="294"/>
      <c r="G13073" s="294"/>
      <c r="H13073" s="294"/>
      <c r="I13073" s="294"/>
      <c r="J13073" s="294"/>
      <c r="K13073" s="294"/>
      <c r="L13073" s="294"/>
    </row>
    <row r="13074" spans="1:12" ht="17.100000000000001" customHeight="1">
      <c r="A13074" s="298"/>
      <c r="B13074" s="298"/>
      <c r="C13074" s="298"/>
      <c r="D13074" s="298"/>
      <c r="E13074" s="298"/>
      <c r="F13074" s="298"/>
      <c r="G13074" s="298"/>
      <c r="H13074" s="298"/>
      <c r="I13074" s="298"/>
      <c r="J13074" s="298" t="s">
        <v>13015</v>
      </c>
      <c r="K13074" s="298"/>
      <c r="L13074" s="298" t="s">
        <v>15606</v>
      </c>
    </row>
    <row r="13075" spans="1:12" ht="17.100000000000001" customHeight="1">
      <c r="A13075" s="298"/>
      <c r="B13075" s="298"/>
      <c r="C13075" s="298"/>
      <c r="D13075" s="298"/>
      <c r="E13075" s="298"/>
      <c r="F13075" s="298"/>
      <c r="G13075" s="298"/>
      <c r="H13075" s="298"/>
      <c r="I13075" s="298"/>
      <c r="J13075" s="298" t="s">
        <v>13017</v>
      </c>
      <c r="K13075" s="298" t="s">
        <v>13018</v>
      </c>
      <c r="L13075" s="298" t="s">
        <v>14575</v>
      </c>
    </row>
    <row r="13076" spans="1:12" ht="17.100000000000001" customHeight="1">
      <c r="A13076" s="298"/>
      <c r="B13076" s="298"/>
      <c r="C13076" s="298"/>
      <c r="D13076" s="298"/>
      <c r="E13076" s="298"/>
      <c r="F13076" s="298"/>
      <c r="G13076" s="298"/>
      <c r="H13076" s="298"/>
      <c r="I13076" s="298"/>
      <c r="J13076" s="298" t="s">
        <v>13020</v>
      </c>
      <c r="K13076" s="298"/>
      <c r="L13076" s="298" t="s">
        <v>15607</v>
      </c>
    </row>
    <row r="13077" spans="1:12" ht="17.100000000000001" customHeight="1">
      <c r="A13077" s="298"/>
      <c r="B13077" s="298"/>
      <c r="C13077" s="298"/>
      <c r="D13077" s="298"/>
      <c r="E13077" s="298"/>
      <c r="F13077" s="298"/>
      <c r="G13077" s="298"/>
      <c r="H13077" s="298"/>
      <c r="I13077" s="298"/>
      <c r="J13077" s="298" t="s">
        <v>13022</v>
      </c>
      <c r="K13077" s="298" t="s">
        <v>12974</v>
      </c>
      <c r="L13077" s="298" t="s">
        <v>15471</v>
      </c>
    </row>
    <row r="13078" spans="1:12" ht="17.100000000000001" customHeight="1">
      <c r="A13078" s="298"/>
      <c r="B13078" s="298"/>
      <c r="C13078" s="298"/>
      <c r="D13078" s="298"/>
      <c r="E13078" s="298"/>
      <c r="F13078" s="298"/>
      <c r="G13078" s="298"/>
      <c r="H13078" s="298"/>
      <c r="I13078" s="298"/>
      <c r="J13078" s="298" t="s">
        <v>13024</v>
      </c>
      <c r="K13078" s="298"/>
      <c r="L13078" s="298" t="s">
        <v>15608</v>
      </c>
    </row>
    <row r="13079" spans="1:12" ht="30" customHeight="1">
      <c r="A13079" s="299"/>
      <c r="B13079" s="299"/>
      <c r="C13079" s="299"/>
      <c r="D13079" s="299"/>
      <c r="E13079" s="299"/>
      <c r="F13079" s="299"/>
      <c r="G13079" s="299"/>
      <c r="H13079" s="299"/>
      <c r="I13079" s="299"/>
      <c r="J13079" s="299"/>
      <c r="K13079" s="299"/>
      <c r="L13079" s="299"/>
    </row>
    <row r="13080" spans="1:12" ht="36" customHeight="1">
      <c r="A13080" s="295" t="s">
        <v>15609</v>
      </c>
      <c r="B13080" s="296" t="s">
        <v>15610</v>
      </c>
      <c r="C13080" s="295" t="s">
        <v>9</v>
      </c>
      <c r="D13080" s="295" t="s">
        <v>601</v>
      </c>
      <c r="E13080" s="297" t="s">
        <v>51</v>
      </c>
      <c r="F13080" s="296"/>
      <c r="G13080" s="296"/>
      <c r="H13080" s="296"/>
      <c r="I13080" s="296"/>
      <c r="J13080" s="296"/>
      <c r="K13080" s="296"/>
      <c r="L13080" s="296"/>
    </row>
    <row r="13081" spans="1:12">
      <c r="A13081" s="414" t="s">
        <v>12977</v>
      </c>
      <c r="B13081" s="414"/>
      <c r="C13081" s="414"/>
      <c r="D13081" s="414"/>
      <c r="E13081" s="414"/>
      <c r="F13081" s="414"/>
      <c r="G13081" s="414"/>
      <c r="H13081" s="414"/>
      <c r="I13081" s="294"/>
      <c r="J13081" s="294"/>
      <c r="K13081" s="294"/>
      <c r="L13081" s="294"/>
    </row>
    <row r="13082" spans="1:12" ht="17.100000000000001" customHeight="1">
      <c r="A13082" s="294" t="s">
        <v>12978</v>
      </c>
      <c r="B13082" s="298" t="s">
        <v>12979</v>
      </c>
      <c r="C13082" s="294" t="s">
        <v>12980</v>
      </c>
      <c r="D13082" s="294" t="s">
        <v>12981</v>
      </c>
      <c r="E13082" s="299" t="s">
        <v>12982</v>
      </c>
      <c r="F13082" s="413" t="s">
        <v>12983</v>
      </c>
      <c r="G13082" s="413"/>
      <c r="H13082" s="413" t="s">
        <v>12984</v>
      </c>
      <c r="I13082" s="413"/>
      <c r="J13082" s="413" t="s">
        <v>12985</v>
      </c>
      <c r="K13082" s="413"/>
      <c r="L13082" s="413"/>
    </row>
    <row r="13083" spans="1:12" ht="24" customHeight="1">
      <c r="A13083" s="300" t="s">
        <v>12986</v>
      </c>
      <c r="B13083" s="301" t="s">
        <v>13085</v>
      </c>
      <c r="C13083" s="300" t="s">
        <v>9</v>
      </c>
      <c r="D13083" s="300" t="s">
        <v>7909</v>
      </c>
      <c r="E13083" s="302" t="s">
        <v>51</v>
      </c>
      <c r="F13083" s="423" t="s">
        <v>13086</v>
      </c>
      <c r="G13083" s="423"/>
      <c r="H13083" s="423">
        <v>1.26E-4</v>
      </c>
      <c r="I13083" s="423"/>
      <c r="J13083" s="424">
        <v>1.3100000000000001E-2</v>
      </c>
      <c r="K13083" s="424"/>
      <c r="L13083" s="424"/>
    </row>
    <row r="13084" spans="1:12" ht="24" customHeight="1">
      <c r="A13084" s="300" t="s">
        <v>12986</v>
      </c>
      <c r="B13084" s="301" t="s">
        <v>13087</v>
      </c>
      <c r="C13084" s="300" t="s">
        <v>9</v>
      </c>
      <c r="D13084" s="300" t="s">
        <v>8873</v>
      </c>
      <c r="E13084" s="302" t="s">
        <v>51</v>
      </c>
      <c r="F13084" s="423" t="s">
        <v>13088</v>
      </c>
      <c r="G13084" s="423"/>
      <c r="H13084" s="423">
        <v>1.2E-5</v>
      </c>
      <c r="I13084" s="423"/>
      <c r="J13084" s="424">
        <v>1.04E-2</v>
      </c>
      <c r="K13084" s="424"/>
      <c r="L13084" s="424"/>
    </row>
    <row r="13085" spans="1:12" ht="48" customHeight="1">
      <c r="A13085" s="300" t="s">
        <v>12986</v>
      </c>
      <c r="B13085" s="301" t="s">
        <v>13089</v>
      </c>
      <c r="C13085" s="300" t="s">
        <v>9</v>
      </c>
      <c r="D13085" s="300" t="s">
        <v>9227</v>
      </c>
      <c r="E13085" s="302" t="s">
        <v>51</v>
      </c>
      <c r="F13085" s="423" t="s">
        <v>13090</v>
      </c>
      <c r="G13085" s="423"/>
      <c r="H13085" s="423">
        <v>8.4999999999999999E-6</v>
      </c>
      <c r="I13085" s="423"/>
      <c r="J13085" s="424">
        <v>1.14E-2</v>
      </c>
      <c r="K13085" s="424"/>
      <c r="L13085" s="424"/>
    </row>
    <row r="13086" spans="1:12" ht="24" customHeight="1">
      <c r="A13086" s="300" t="s">
        <v>12986</v>
      </c>
      <c r="B13086" s="301" t="s">
        <v>13091</v>
      </c>
      <c r="C13086" s="300" t="s">
        <v>9</v>
      </c>
      <c r="D13086" s="300" t="s">
        <v>9580</v>
      </c>
      <c r="E13086" s="302" t="s">
        <v>51</v>
      </c>
      <c r="F13086" s="423" t="s">
        <v>13092</v>
      </c>
      <c r="G13086" s="423"/>
      <c r="H13086" s="423">
        <v>8.3000000000000002E-6</v>
      </c>
      <c r="I13086" s="423"/>
      <c r="J13086" s="424">
        <v>7.4000000000000003E-3</v>
      </c>
      <c r="K13086" s="424"/>
      <c r="L13086" s="424"/>
    </row>
    <row r="13087" spans="1:12" ht="24" customHeight="1">
      <c r="A13087" s="300" t="s">
        <v>12986</v>
      </c>
      <c r="B13087" s="301" t="s">
        <v>12987</v>
      </c>
      <c r="C13087" s="300" t="s">
        <v>9</v>
      </c>
      <c r="D13087" s="300" t="s">
        <v>9831</v>
      </c>
      <c r="E13087" s="302" t="s">
        <v>12988</v>
      </c>
      <c r="F13087" s="423" t="s">
        <v>12989</v>
      </c>
      <c r="G13087" s="423"/>
      <c r="H13087" s="423">
        <v>2.9158999999999999E-3</v>
      </c>
      <c r="I13087" s="423"/>
      <c r="J13087" s="424">
        <v>2.9499999999999998E-2</v>
      </c>
      <c r="K13087" s="424"/>
      <c r="L13087" s="424"/>
    </row>
    <row r="13088" spans="1:12" ht="36" customHeight="1">
      <c r="A13088" s="300" t="s">
        <v>12986</v>
      </c>
      <c r="B13088" s="301" t="s">
        <v>12990</v>
      </c>
      <c r="C13088" s="300" t="s">
        <v>9</v>
      </c>
      <c r="D13088" s="300" t="s">
        <v>11426</v>
      </c>
      <c r="E13088" s="302" t="s">
        <v>51</v>
      </c>
      <c r="F13088" s="423" t="s">
        <v>12991</v>
      </c>
      <c r="G13088" s="423"/>
      <c r="H13088" s="423">
        <v>1.529E-4</v>
      </c>
      <c r="I13088" s="423"/>
      <c r="J13088" s="424">
        <v>2.0199999999999999E-2</v>
      </c>
      <c r="K13088" s="424"/>
      <c r="L13088" s="424"/>
    </row>
    <row r="13089" spans="1:12" ht="17.100000000000001" customHeight="1">
      <c r="A13089" s="298"/>
      <c r="B13089" s="298"/>
      <c r="C13089" s="298"/>
      <c r="D13089" s="298"/>
      <c r="E13089" s="298"/>
      <c r="F13089" s="298"/>
      <c r="G13089" s="298"/>
      <c r="H13089" s="298"/>
      <c r="I13089" s="298"/>
      <c r="J13089" s="298" t="s">
        <v>12992</v>
      </c>
      <c r="K13089" s="298"/>
      <c r="L13089" s="298" t="s">
        <v>12933</v>
      </c>
    </row>
    <row r="13090" spans="1:12">
      <c r="A13090" s="414" t="s">
        <v>12994</v>
      </c>
      <c r="B13090" s="414"/>
      <c r="C13090" s="414"/>
      <c r="D13090" s="414"/>
      <c r="E13090" s="414"/>
      <c r="F13090" s="414"/>
      <c r="G13090" s="414"/>
      <c r="H13090" s="414"/>
      <c r="I13090" s="294"/>
      <c r="J13090" s="294"/>
      <c r="K13090" s="294"/>
      <c r="L13090" s="294"/>
    </row>
    <row r="13091" spans="1:12" ht="17.100000000000001" customHeight="1">
      <c r="A13091" s="294" t="s">
        <v>12978</v>
      </c>
      <c r="B13091" s="298" t="s">
        <v>12979</v>
      </c>
      <c r="C13091" s="294" t="s">
        <v>12980</v>
      </c>
      <c r="D13091" s="294" t="s">
        <v>12981</v>
      </c>
      <c r="E13091" s="299" t="s">
        <v>12982</v>
      </c>
      <c r="F13091" s="413" t="s">
        <v>12983</v>
      </c>
      <c r="G13091" s="413"/>
      <c r="H13091" s="413" t="s">
        <v>12984</v>
      </c>
      <c r="I13091" s="413"/>
      <c r="J13091" s="413" t="s">
        <v>12985</v>
      </c>
      <c r="K13091" s="413"/>
      <c r="L13091" s="413"/>
    </row>
    <row r="13092" spans="1:12" ht="24" customHeight="1">
      <c r="A13092" s="300" t="s">
        <v>12986</v>
      </c>
      <c r="B13092" s="301" t="s">
        <v>13193</v>
      </c>
      <c r="C13092" s="300" t="s">
        <v>9</v>
      </c>
      <c r="D13092" s="300" t="s">
        <v>7200</v>
      </c>
      <c r="E13092" s="302" t="s">
        <v>27</v>
      </c>
      <c r="F13092" s="423" t="s">
        <v>13194</v>
      </c>
      <c r="G13092" s="423"/>
      <c r="H13092" s="423">
        <v>0.1087873</v>
      </c>
      <c r="I13092" s="423"/>
      <c r="J13092" s="424">
        <v>0.55369999999999997</v>
      </c>
      <c r="K13092" s="424"/>
      <c r="L13092" s="424"/>
    </row>
    <row r="13093" spans="1:12" ht="24" customHeight="1">
      <c r="A13093" s="300" t="s">
        <v>12986</v>
      </c>
      <c r="B13093" s="301" t="s">
        <v>13195</v>
      </c>
      <c r="C13093" s="300" t="s">
        <v>9</v>
      </c>
      <c r="D13093" s="300" t="s">
        <v>8821</v>
      </c>
      <c r="E13093" s="302" t="s">
        <v>27</v>
      </c>
      <c r="F13093" s="423" t="s">
        <v>13196</v>
      </c>
      <c r="G13093" s="423"/>
      <c r="H13093" s="423">
        <v>0.1087873</v>
      </c>
      <c r="I13093" s="423"/>
      <c r="J13093" s="424">
        <v>0.78220000000000001</v>
      </c>
      <c r="K13093" s="424"/>
      <c r="L13093" s="424"/>
    </row>
    <row r="13094" spans="1:12" ht="17.100000000000001" customHeight="1">
      <c r="A13094" s="298"/>
      <c r="B13094" s="298"/>
      <c r="C13094" s="298"/>
      <c r="D13094" s="298"/>
      <c r="E13094" s="298"/>
      <c r="F13094" s="298"/>
      <c r="G13094" s="298"/>
      <c r="H13094" s="298"/>
      <c r="I13094" s="298"/>
      <c r="J13094" s="298" t="s">
        <v>12992</v>
      </c>
      <c r="K13094" s="298"/>
      <c r="L13094" s="298" t="s">
        <v>15287</v>
      </c>
    </row>
    <row r="13095" spans="1:12">
      <c r="A13095" s="414" t="s">
        <v>12998</v>
      </c>
      <c r="B13095" s="414"/>
      <c r="C13095" s="414"/>
      <c r="D13095" s="414"/>
      <c r="E13095" s="414"/>
      <c r="F13095" s="414"/>
      <c r="G13095" s="414"/>
      <c r="H13095" s="414"/>
      <c r="I13095" s="294"/>
      <c r="J13095" s="294"/>
      <c r="K13095" s="294"/>
      <c r="L13095" s="294"/>
    </row>
    <row r="13096" spans="1:12" ht="17.100000000000001" customHeight="1">
      <c r="A13096" s="294" t="s">
        <v>12978</v>
      </c>
      <c r="B13096" s="298" t="s">
        <v>12979</v>
      </c>
      <c r="C13096" s="294" t="s">
        <v>12980</v>
      </c>
      <c r="D13096" s="294" t="s">
        <v>12981</v>
      </c>
      <c r="E13096" s="299" t="s">
        <v>12982</v>
      </c>
      <c r="F13096" s="413" t="s">
        <v>12983</v>
      </c>
      <c r="G13096" s="413"/>
      <c r="H13096" s="413" t="s">
        <v>12984</v>
      </c>
      <c r="I13096" s="413"/>
      <c r="J13096" s="413" t="s">
        <v>12985</v>
      </c>
      <c r="K13096" s="413"/>
      <c r="L13096" s="413"/>
    </row>
    <row r="13097" spans="1:12" ht="24" customHeight="1">
      <c r="A13097" s="300" t="s">
        <v>12986</v>
      </c>
      <c r="B13097" s="301" t="s">
        <v>13353</v>
      </c>
      <c r="C13097" s="300" t="s">
        <v>9</v>
      </c>
      <c r="D13097" s="300" t="s">
        <v>9576</v>
      </c>
      <c r="E13097" s="302" t="s">
        <v>51</v>
      </c>
      <c r="F13097" s="423" t="s">
        <v>12914</v>
      </c>
      <c r="G13097" s="423"/>
      <c r="H13097" s="423">
        <v>2.4E-2</v>
      </c>
      <c r="I13097" s="423"/>
      <c r="J13097" s="424">
        <v>0.03</v>
      </c>
      <c r="K13097" s="424"/>
      <c r="L13097" s="424"/>
    </row>
    <row r="13098" spans="1:12" ht="24" customHeight="1">
      <c r="A13098" s="300" t="s">
        <v>12986</v>
      </c>
      <c r="B13098" s="301" t="s">
        <v>13356</v>
      </c>
      <c r="C13098" s="300" t="s">
        <v>9</v>
      </c>
      <c r="D13098" s="300" t="s">
        <v>6964</v>
      </c>
      <c r="E13098" s="302" t="s">
        <v>51</v>
      </c>
      <c r="F13098" s="423" t="s">
        <v>13357</v>
      </c>
      <c r="G13098" s="423"/>
      <c r="H13098" s="423">
        <v>1.7999999999999999E-2</v>
      </c>
      <c r="I13098" s="423"/>
      <c r="J13098" s="424">
        <v>0.89</v>
      </c>
      <c r="K13098" s="424"/>
      <c r="L13098" s="424"/>
    </row>
    <row r="13099" spans="1:12" ht="24" customHeight="1">
      <c r="A13099" s="300" t="s">
        <v>12986</v>
      </c>
      <c r="B13099" s="301" t="s">
        <v>13358</v>
      </c>
      <c r="C13099" s="300" t="s">
        <v>9</v>
      </c>
      <c r="D13099" s="300" t="s">
        <v>10886</v>
      </c>
      <c r="E13099" s="302" t="s">
        <v>51</v>
      </c>
      <c r="F13099" s="423" t="s">
        <v>13359</v>
      </c>
      <c r="G13099" s="423"/>
      <c r="H13099" s="423">
        <v>2.1999999999999999E-2</v>
      </c>
      <c r="I13099" s="423"/>
      <c r="J13099" s="424">
        <v>0.94</v>
      </c>
      <c r="K13099" s="424"/>
      <c r="L13099" s="424"/>
    </row>
    <row r="13100" spans="1:12" ht="24" customHeight="1">
      <c r="A13100" s="300" t="s">
        <v>12986</v>
      </c>
      <c r="B13100" s="301" t="s">
        <v>15611</v>
      </c>
      <c r="C13100" s="300" t="s">
        <v>9</v>
      </c>
      <c r="D13100" s="300" t="s">
        <v>9356</v>
      </c>
      <c r="E13100" s="302" t="s">
        <v>51</v>
      </c>
      <c r="F13100" s="423" t="s">
        <v>15042</v>
      </c>
      <c r="G13100" s="423"/>
      <c r="H13100" s="423">
        <v>1</v>
      </c>
      <c r="I13100" s="423"/>
      <c r="J13100" s="424">
        <v>3.5</v>
      </c>
      <c r="K13100" s="424"/>
      <c r="L13100" s="424"/>
    </row>
    <row r="13101" spans="1:12" ht="24" customHeight="1">
      <c r="A13101" s="300" t="s">
        <v>12986</v>
      </c>
      <c r="B13101" s="301" t="s">
        <v>13099</v>
      </c>
      <c r="C13101" s="300" t="s">
        <v>9</v>
      </c>
      <c r="D13101" s="300" t="s">
        <v>7224</v>
      </c>
      <c r="E13101" s="302" t="s">
        <v>51</v>
      </c>
      <c r="F13101" s="423" t="s">
        <v>13100</v>
      </c>
      <c r="G13101" s="423"/>
      <c r="H13101" s="423">
        <v>1.4884E-3</v>
      </c>
      <c r="I13101" s="423"/>
      <c r="J13101" s="424">
        <v>1.37E-2</v>
      </c>
      <c r="K13101" s="424"/>
      <c r="L13101" s="424"/>
    </row>
    <row r="13102" spans="1:12" ht="24" customHeight="1">
      <c r="A13102" s="300" t="s">
        <v>12986</v>
      </c>
      <c r="B13102" s="301" t="s">
        <v>13101</v>
      </c>
      <c r="C13102" s="300" t="s">
        <v>9</v>
      </c>
      <c r="D13102" s="300" t="s">
        <v>7359</v>
      </c>
      <c r="E13102" s="302" t="s">
        <v>51</v>
      </c>
      <c r="F13102" s="423" t="s">
        <v>13102</v>
      </c>
      <c r="G13102" s="423"/>
      <c r="H13102" s="423">
        <v>4.8000000000000001E-5</v>
      </c>
      <c r="I13102" s="423"/>
      <c r="J13102" s="424">
        <v>6.1999999999999998E-3</v>
      </c>
      <c r="K13102" s="424"/>
      <c r="L13102" s="424"/>
    </row>
    <row r="13103" spans="1:12" ht="24" customHeight="1">
      <c r="A13103" s="300" t="s">
        <v>12986</v>
      </c>
      <c r="B13103" s="301" t="s">
        <v>13103</v>
      </c>
      <c r="C13103" s="300" t="s">
        <v>9</v>
      </c>
      <c r="D13103" s="300" t="s">
        <v>8851</v>
      </c>
      <c r="E13103" s="302" t="s">
        <v>51</v>
      </c>
      <c r="F13103" s="423" t="s">
        <v>13104</v>
      </c>
      <c r="G13103" s="423"/>
      <c r="H13103" s="423">
        <v>3.8500000000000001E-5</v>
      </c>
      <c r="I13103" s="423"/>
      <c r="J13103" s="424">
        <v>7.4999999999999997E-3</v>
      </c>
      <c r="K13103" s="424"/>
      <c r="L13103" s="424"/>
    </row>
    <row r="13104" spans="1:12" ht="24" customHeight="1">
      <c r="A13104" s="300" t="s">
        <v>12986</v>
      </c>
      <c r="B13104" s="301" t="s">
        <v>13105</v>
      </c>
      <c r="C13104" s="300" t="s">
        <v>9</v>
      </c>
      <c r="D13104" s="300" t="s">
        <v>8852</v>
      </c>
      <c r="E13104" s="302" t="s">
        <v>51</v>
      </c>
      <c r="F13104" s="423" t="s">
        <v>13106</v>
      </c>
      <c r="G13104" s="423"/>
      <c r="H13104" s="423">
        <v>8.3000000000000002E-6</v>
      </c>
      <c r="I13104" s="423"/>
      <c r="J13104" s="424">
        <v>4.5999999999999999E-3</v>
      </c>
      <c r="K13104" s="424"/>
      <c r="L13104" s="424"/>
    </row>
    <row r="13105" spans="1:12" ht="24" customHeight="1">
      <c r="A13105" s="300" t="s">
        <v>12986</v>
      </c>
      <c r="B13105" s="301" t="s">
        <v>13107</v>
      </c>
      <c r="C13105" s="300" t="s">
        <v>9</v>
      </c>
      <c r="D13105" s="300" t="s">
        <v>9000</v>
      </c>
      <c r="E13105" s="302" t="s">
        <v>51</v>
      </c>
      <c r="F13105" s="423" t="s">
        <v>13108</v>
      </c>
      <c r="G13105" s="423"/>
      <c r="H13105" s="423">
        <v>1.694E-3</v>
      </c>
      <c r="I13105" s="423"/>
      <c r="J13105" s="424">
        <v>1.15E-2</v>
      </c>
      <c r="K13105" s="424"/>
      <c r="L13105" s="424"/>
    </row>
    <row r="13106" spans="1:12" ht="24" customHeight="1">
      <c r="A13106" s="300" t="s">
        <v>12986</v>
      </c>
      <c r="B13106" s="301" t="s">
        <v>13109</v>
      </c>
      <c r="C13106" s="300" t="s">
        <v>9</v>
      </c>
      <c r="D13106" s="300" t="s">
        <v>9574</v>
      </c>
      <c r="E13106" s="302" t="s">
        <v>51</v>
      </c>
      <c r="F13106" s="423" t="s">
        <v>13110</v>
      </c>
      <c r="G13106" s="423"/>
      <c r="H13106" s="423">
        <v>5.373E-4</v>
      </c>
      <c r="I13106" s="423"/>
      <c r="J13106" s="424">
        <v>4.7000000000000002E-3</v>
      </c>
      <c r="K13106" s="424"/>
      <c r="L13106" s="424"/>
    </row>
    <row r="13107" spans="1:12" ht="24" customHeight="1">
      <c r="A13107" s="300" t="s">
        <v>12986</v>
      </c>
      <c r="B13107" s="301" t="s">
        <v>13111</v>
      </c>
      <c r="C13107" s="300" t="s">
        <v>9</v>
      </c>
      <c r="D13107" s="300" t="s">
        <v>10714</v>
      </c>
      <c r="E13107" s="302" t="s">
        <v>93</v>
      </c>
      <c r="F13107" s="423" t="s">
        <v>13112</v>
      </c>
      <c r="G13107" s="423"/>
      <c r="H13107" s="423">
        <v>2.8239999999999998E-4</v>
      </c>
      <c r="I13107" s="423"/>
      <c r="J13107" s="424">
        <v>4.3E-3</v>
      </c>
      <c r="K13107" s="424"/>
      <c r="L13107" s="424"/>
    </row>
    <row r="13108" spans="1:12" ht="24" customHeight="1">
      <c r="A13108" s="300" t="s">
        <v>12986</v>
      </c>
      <c r="B13108" s="301" t="s">
        <v>13113</v>
      </c>
      <c r="C13108" s="300" t="s">
        <v>9</v>
      </c>
      <c r="D13108" s="300" t="s">
        <v>10809</v>
      </c>
      <c r="E13108" s="302" t="s">
        <v>51</v>
      </c>
      <c r="F13108" s="423" t="s">
        <v>13114</v>
      </c>
      <c r="G13108" s="423"/>
      <c r="H13108" s="423">
        <v>2.8239999999999998E-4</v>
      </c>
      <c r="I13108" s="423"/>
      <c r="J13108" s="424">
        <v>3.3999999999999998E-3</v>
      </c>
      <c r="K13108" s="424"/>
      <c r="L13108" s="424"/>
    </row>
    <row r="13109" spans="1:12" ht="24" customHeight="1">
      <c r="A13109" s="300" t="s">
        <v>12986</v>
      </c>
      <c r="B13109" s="301" t="s">
        <v>13115</v>
      </c>
      <c r="C13109" s="300" t="s">
        <v>9</v>
      </c>
      <c r="D13109" s="300" t="s">
        <v>10810</v>
      </c>
      <c r="E13109" s="302" t="s">
        <v>51</v>
      </c>
      <c r="F13109" s="423" t="s">
        <v>13116</v>
      </c>
      <c r="G13109" s="423"/>
      <c r="H13109" s="423">
        <v>2.8239999999999998E-4</v>
      </c>
      <c r="I13109" s="423"/>
      <c r="J13109" s="424">
        <v>7.4999999999999997E-3</v>
      </c>
      <c r="K13109" s="424"/>
      <c r="L13109" s="424"/>
    </row>
    <row r="13110" spans="1:12" ht="24" customHeight="1">
      <c r="A13110" s="300" t="s">
        <v>12986</v>
      </c>
      <c r="B13110" s="301" t="s">
        <v>13117</v>
      </c>
      <c r="C13110" s="300" t="s">
        <v>9</v>
      </c>
      <c r="D13110" s="300" t="s">
        <v>10837</v>
      </c>
      <c r="E13110" s="302" t="s">
        <v>51</v>
      </c>
      <c r="F13110" s="423" t="s">
        <v>13118</v>
      </c>
      <c r="G13110" s="423"/>
      <c r="H13110" s="423">
        <v>9.5999999999999996E-6</v>
      </c>
      <c r="I13110" s="423"/>
      <c r="J13110" s="424">
        <v>4.3E-3</v>
      </c>
      <c r="K13110" s="424"/>
      <c r="L13110" s="424"/>
    </row>
    <row r="13111" spans="1:12" ht="24" customHeight="1">
      <c r="A13111" s="300" t="s">
        <v>12986</v>
      </c>
      <c r="B13111" s="301" t="s">
        <v>13003</v>
      </c>
      <c r="C13111" s="300" t="s">
        <v>9</v>
      </c>
      <c r="D13111" s="300" t="s">
        <v>7216</v>
      </c>
      <c r="E13111" s="302" t="s">
        <v>51</v>
      </c>
      <c r="F13111" s="423" t="s">
        <v>13004</v>
      </c>
      <c r="G13111" s="423"/>
      <c r="H13111" s="423">
        <v>5.6559999999999998E-4</v>
      </c>
      <c r="I13111" s="423"/>
      <c r="J13111" s="424">
        <v>1.89E-2</v>
      </c>
      <c r="K13111" s="424"/>
      <c r="L13111" s="424"/>
    </row>
    <row r="13112" spans="1:12" ht="24" customHeight="1">
      <c r="A13112" s="300" t="s">
        <v>12986</v>
      </c>
      <c r="B13112" s="301" t="s">
        <v>13005</v>
      </c>
      <c r="C13112" s="300" t="s">
        <v>9</v>
      </c>
      <c r="D13112" s="300" t="s">
        <v>7393</v>
      </c>
      <c r="E13112" s="302" t="s">
        <v>12988</v>
      </c>
      <c r="F13112" s="423" t="s">
        <v>13006</v>
      </c>
      <c r="G13112" s="423"/>
      <c r="H13112" s="423">
        <v>3.4019999999999998E-4</v>
      </c>
      <c r="I13112" s="423"/>
      <c r="J13112" s="424">
        <v>1.84E-2</v>
      </c>
      <c r="K13112" s="424"/>
      <c r="L13112" s="424"/>
    </row>
    <row r="13113" spans="1:12" ht="24" customHeight="1">
      <c r="A13113" s="300" t="s">
        <v>12986</v>
      </c>
      <c r="B13113" s="301" t="s">
        <v>13007</v>
      </c>
      <c r="C13113" s="300" t="s">
        <v>9</v>
      </c>
      <c r="D13113" s="300" t="s">
        <v>10619</v>
      </c>
      <c r="E13113" s="302" t="s">
        <v>51</v>
      </c>
      <c r="F13113" s="423" t="s">
        <v>13008</v>
      </c>
      <c r="G13113" s="423"/>
      <c r="H13113" s="423">
        <v>2.6390000000000002E-4</v>
      </c>
      <c r="I13113" s="423"/>
      <c r="J13113" s="424">
        <v>5.0500000000000003E-2</v>
      </c>
      <c r="K13113" s="424"/>
      <c r="L13113" s="424"/>
    </row>
    <row r="13114" spans="1:12" ht="24" customHeight="1">
      <c r="A13114" s="300" t="s">
        <v>12986</v>
      </c>
      <c r="B13114" s="301" t="s">
        <v>13009</v>
      </c>
      <c r="C13114" s="300" t="s">
        <v>9</v>
      </c>
      <c r="D13114" s="300" t="s">
        <v>10769</v>
      </c>
      <c r="E13114" s="302" t="s">
        <v>51</v>
      </c>
      <c r="F13114" s="423" t="s">
        <v>13010</v>
      </c>
      <c r="G13114" s="423"/>
      <c r="H13114" s="423">
        <v>2.3722099999999999E-2</v>
      </c>
      <c r="I13114" s="423"/>
      <c r="J13114" s="424">
        <v>2.9899999999999999E-2</v>
      </c>
      <c r="K13114" s="424"/>
      <c r="L13114" s="424"/>
    </row>
    <row r="13115" spans="1:12" ht="24" customHeight="1">
      <c r="A13115" s="300" t="s">
        <v>12986</v>
      </c>
      <c r="B13115" s="301" t="s">
        <v>13011</v>
      </c>
      <c r="C13115" s="300" t="s">
        <v>9</v>
      </c>
      <c r="D13115" s="300" t="s">
        <v>10929</v>
      </c>
      <c r="E13115" s="302" t="s">
        <v>51</v>
      </c>
      <c r="F13115" s="423" t="s">
        <v>13012</v>
      </c>
      <c r="G13115" s="423"/>
      <c r="H13115" s="423">
        <v>2.287E-4</v>
      </c>
      <c r="I13115" s="423"/>
      <c r="J13115" s="424">
        <v>3.44E-2</v>
      </c>
      <c r="K13115" s="424"/>
      <c r="L13115" s="424"/>
    </row>
    <row r="13116" spans="1:12" ht="17.100000000000001" customHeight="1">
      <c r="A13116" s="298"/>
      <c r="B13116" s="298"/>
      <c r="C13116" s="298"/>
      <c r="D13116" s="298"/>
      <c r="E13116" s="298"/>
      <c r="F13116" s="298"/>
      <c r="G13116" s="298"/>
      <c r="H13116" s="298"/>
      <c r="I13116" s="298"/>
      <c r="J13116" s="298" t="s">
        <v>12992</v>
      </c>
      <c r="K13116" s="298"/>
      <c r="L13116" s="298" t="s">
        <v>15612</v>
      </c>
    </row>
    <row r="13117" spans="1:12">
      <c r="A13117" s="414" t="s">
        <v>13056</v>
      </c>
      <c r="B13117" s="414"/>
      <c r="C13117" s="414"/>
      <c r="D13117" s="414"/>
      <c r="E13117" s="414"/>
      <c r="F13117" s="414"/>
      <c r="G13117" s="414"/>
      <c r="H13117" s="414"/>
      <c r="I13117" s="294"/>
      <c r="J13117" s="294"/>
      <c r="K13117" s="294"/>
      <c r="L13117" s="294"/>
    </row>
    <row r="13118" spans="1:12" ht="17.100000000000001" customHeight="1">
      <c r="A13118" s="294" t="s">
        <v>12978</v>
      </c>
      <c r="B13118" s="298" t="s">
        <v>12979</v>
      </c>
      <c r="C13118" s="294" t="s">
        <v>12980</v>
      </c>
      <c r="D13118" s="294" t="s">
        <v>12981</v>
      </c>
      <c r="E13118" s="299" t="s">
        <v>12982</v>
      </c>
      <c r="F13118" s="413" t="s">
        <v>12983</v>
      </c>
      <c r="G13118" s="413"/>
      <c r="H13118" s="413" t="s">
        <v>12984</v>
      </c>
      <c r="I13118" s="413"/>
      <c r="J13118" s="413" t="s">
        <v>12985</v>
      </c>
      <c r="K13118" s="413"/>
      <c r="L13118" s="413"/>
    </row>
    <row r="13119" spans="1:12" ht="24" customHeight="1">
      <c r="A13119" s="300" t="s">
        <v>12986</v>
      </c>
      <c r="B13119" s="301" t="s">
        <v>13057</v>
      </c>
      <c r="C13119" s="300" t="s">
        <v>9</v>
      </c>
      <c r="D13119" s="300" t="s">
        <v>12549</v>
      </c>
      <c r="E13119" s="302" t="s">
        <v>27</v>
      </c>
      <c r="F13119" s="423" t="s">
        <v>12948</v>
      </c>
      <c r="G13119" s="423"/>
      <c r="H13119" s="423">
        <v>0.21223990000000001</v>
      </c>
      <c r="I13119" s="423"/>
      <c r="J13119" s="424">
        <v>0.13800000000000001</v>
      </c>
      <c r="K13119" s="424"/>
      <c r="L13119" s="424"/>
    </row>
    <row r="13120" spans="1:12" ht="17.100000000000001" customHeight="1">
      <c r="A13120" s="298"/>
      <c r="B13120" s="298"/>
      <c r="C13120" s="298"/>
      <c r="D13120" s="298"/>
      <c r="E13120" s="298"/>
      <c r="F13120" s="298"/>
      <c r="G13120" s="298"/>
      <c r="H13120" s="298"/>
      <c r="I13120" s="298"/>
      <c r="J13120" s="298" t="s">
        <v>12992</v>
      </c>
      <c r="K13120" s="298"/>
      <c r="L13120" s="298" t="s">
        <v>12956</v>
      </c>
    </row>
    <row r="13121" spans="1:12">
      <c r="A13121" s="414" t="s">
        <v>13058</v>
      </c>
      <c r="B13121" s="414"/>
      <c r="C13121" s="414"/>
      <c r="D13121" s="414"/>
      <c r="E13121" s="414"/>
      <c r="F13121" s="414"/>
      <c r="G13121" s="414"/>
      <c r="H13121" s="414"/>
      <c r="I13121" s="294"/>
      <c r="J13121" s="294"/>
      <c r="K13121" s="294"/>
      <c r="L13121" s="294"/>
    </row>
    <row r="13122" spans="1:12" ht="17.100000000000001" customHeight="1">
      <c r="A13122" s="294" t="s">
        <v>12978</v>
      </c>
      <c r="B13122" s="298" t="s">
        <v>12979</v>
      </c>
      <c r="C13122" s="294" t="s">
        <v>12980</v>
      </c>
      <c r="D13122" s="294" t="s">
        <v>12981</v>
      </c>
      <c r="E13122" s="299" t="s">
        <v>12982</v>
      </c>
      <c r="F13122" s="413" t="s">
        <v>12983</v>
      </c>
      <c r="G13122" s="413"/>
      <c r="H13122" s="413" t="s">
        <v>12984</v>
      </c>
      <c r="I13122" s="413"/>
      <c r="J13122" s="413" t="s">
        <v>12985</v>
      </c>
      <c r="K13122" s="413"/>
      <c r="L13122" s="413"/>
    </row>
    <row r="13123" spans="1:12" ht="24" customHeight="1">
      <c r="A13123" s="300" t="s">
        <v>12986</v>
      </c>
      <c r="B13123" s="301" t="s">
        <v>13059</v>
      </c>
      <c r="C13123" s="300" t="s">
        <v>9</v>
      </c>
      <c r="D13123" s="300" t="s">
        <v>12535</v>
      </c>
      <c r="E13123" s="302" t="s">
        <v>27</v>
      </c>
      <c r="F13123" s="423" t="s">
        <v>12936</v>
      </c>
      <c r="G13123" s="423"/>
      <c r="H13123" s="423">
        <v>0.21223990000000001</v>
      </c>
      <c r="I13123" s="423"/>
      <c r="J13123" s="424">
        <v>1.06E-2</v>
      </c>
      <c r="K13123" s="424"/>
      <c r="L13123" s="424"/>
    </row>
    <row r="13124" spans="1:12" ht="17.100000000000001" customHeight="1">
      <c r="A13124" s="298"/>
      <c r="B13124" s="298"/>
      <c r="C13124" s="298"/>
      <c r="D13124" s="298"/>
      <c r="E13124" s="298"/>
      <c r="F13124" s="298"/>
      <c r="G13124" s="298"/>
      <c r="H13124" s="298"/>
      <c r="I13124" s="298"/>
      <c r="J13124" s="298" t="s">
        <v>12992</v>
      </c>
      <c r="K13124" s="298"/>
      <c r="L13124" s="298" t="s">
        <v>12904</v>
      </c>
    </row>
    <row r="13125" spans="1:12">
      <c r="A13125" s="414" t="s">
        <v>13060</v>
      </c>
      <c r="B13125" s="414"/>
      <c r="C13125" s="414"/>
      <c r="D13125" s="414"/>
      <c r="E13125" s="414"/>
      <c r="F13125" s="414"/>
      <c r="G13125" s="414"/>
      <c r="H13125" s="414"/>
      <c r="I13125" s="294"/>
      <c r="J13125" s="294"/>
      <c r="K13125" s="294"/>
      <c r="L13125" s="294"/>
    </row>
    <row r="13126" spans="1:12" ht="17.100000000000001" customHeight="1">
      <c r="A13126" s="294" t="s">
        <v>12978</v>
      </c>
      <c r="B13126" s="298" t="s">
        <v>12979</v>
      </c>
      <c r="C13126" s="294" t="s">
        <v>12980</v>
      </c>
      <c r="D13126" s="294" t="s">
        <v>12981</v>
      </c>
      <c r="E13126" s="299" t="s">
        <v>12982</v>
      </c>
      <c r="F13126" s="413" t="s">
        <v>12983</v>
      </c>
      <c r="G13126" s="413"/>
      <c r="H13126" s="413" t="s">
        <v>12984</v>
      </c>
      <c r="I13126" s="413"/>
      <c r="J13126" s="413" t="s">
        <v>12985</v>
      </c>
      <c r="K13126" s="413"/>
      <c r="L13126" s="413"/>
    </row>
    <row r="13127" spans="1:12" ht="24" customHeight="1">
      <c r="A13127" s="300" t="s">
        <v>12986</v>
      </c>
      <c r="B13127" s="301" t="s">
        <v>13061</v>
      </c>
      <c r="C13127" s="300" t="s">
        <v>9</v>
      </c>
      <c r="D13127" s="300" t="s">
        <v>12522</v>
      </c>
      <c r="E13127" s="302" t="s">
        <v>27</v>
      </c>
      <c r="F13127" s="423" t="s">
        <v>12964</v>
      </c>
      <c r="G13127" s="423"/>
      <c r="H13127" s="423">
        <v>0.21223990000000001</v>
      </c>
      <c r="I13127" s="423"/>
      <c r="J13127" s="424">
        <v>0.53700000000000003</v>
      </c>
      <c r="K13127" s="424"/>
      <c r="L13127" s="424"/>
    </row>
    <row r="13128" spans="1:12" ht="24" customHeight="1">
      <c r="A13128" s="300" t="s">
        <v>12986</v>
      </c>
      <c r="B13128" s="301" t="s">
        <v>13062</v>
      </c>
      <c r="C13128" s="300" t="s">
        <v>9</v>
      </c>
      <c r="D13128" s="300" t="s">
        <v>12527</v>
      </c>
      <c r="E13128" s="302" t="s">
        <v>27</v>
      </c>
      <c r="F13128" s="423" t="s">
        <v>13063</v>
      </c>
      <c r="G13128" s="423"/>
      <c r="H13128" s="423">
        <v>0.21223990000000001</v>
      </c>
      <c r="I13128" s="423"/>
      <c r="J13128" s="424">
        <v>7.22E-2</v>
      </c>
      <c r="K13128" s="424"/>
      <c r="L13128" s="424"/>
    </row>
    <row r="13129" spans="1:12" ht="17.100000000000001" customHeight="1">
      <c r="A13129" s="298"/>
      <c r="B13129" s="298"/>
      <c r="C13129" s="298"/>
      <c r="D13129" s="298"/>
      <c r="E13129" s="298"/>
      <c r="F13129" s="298"/>
      <c r="G13129" s="298"/>
      <c r="H13129" s="298"/>
      <c r="I13129" s="298"/>
      <c r="J13129" s="298" t="s">
        <v>12992</v>
      </c>
      <c r="K13129" s="298"/>
      <c r="L13129" s="298" t="s">
        <v>12913</v>
      </c>
    </row>
    <row r="13130" spans="1:12" ht="17.100000000000001" customHeight="1">
      <c r="A13130" s="294" t="s">
        <v>13014</v>
      </c>
      <c r="B13130" s="294"/>
      <c r="C13130" s="294"/>
      <c r="D13130" s="294"/>
      <c r="E13130" s="294"/>
      <c r="F13130" s="294"/>
      <c r="G13130" s="294"/>
      <c r="H13130" s="294"/>
      <c r="I13130" s="294"/>
      <c r="J13130" s="294"/>
      <c r="K13130" s="294"/>
      <c r="L13130" s="294"/>
    </row>
    <row r="13131" spans="1:12" ht="17.100000000000001" customHeight="1">
      <c r="A13131" s="298"/>
      <c r="B13131" s="298"/>
      <c r="C13131" s="298"/>
      <c r="D13131" s="298"/>
      <c r="E13131" s="298"/>
      <c r="F13131" s="298"/>
      <c r="G13131" s="298"/>
      <c r="H13131" s="298"/>
      <c r="I13131" s="298"/>
      <c r="J13131" s="298" t="s">
        <v>13015</v>
      </c>
      <c r="K13131" s="298"/>
      <c r="L13131" s="298" t="s">
        <v>14451</v>
      </c>
    </row>
    <row r="13132" spans="1:12" ht="17.100000000000001" customHeight="1">
      <c r="A13132" s="298"/>
      <c r="B13132" s="298"/>
      <c r="C13132" s="298"/>
      <c r="D13132" s="298"/>
      <c r="E13132" s="298"/>
      <c r="F13132" s="298"/>
      <c r="G13132" s="298"/>
      <c r="H13132" s="298"/>
      <c r="I13132" s="298"/>
      <c r="J13132" s="298" t="s">
        <v>13017</v>
      </c>
      <c r="K13132" s="298" t="s">
        <v>13018</v>
      </c>
      <c r="L13132" s="298" t="s">
        <v>15291</v>
      </c>
    </row>
    <row r="13133" spans="1:12" ht="17.100000000000001" customHeight="1">
      <c r="A13133" s="298"/>
      <c r="B13133" s="298"/>
      <c r="C13133" s="298"/>
      <c r="D13133" s="298"/>
      <c r="E13133" s="298"/>
      <c r="F13133" s="298"/>
      <c r="G13133" s="298"/>
      <c r="H13133" s="298"/>
      <c r="I13133" s="298"/>
      <c r="J13133" s="298" t="s">
        <v>13020</v>
      </c>
      <c r="K13133" s="298"/>
      <c r="L13133" s="298" t="s">
        <v>15613</v>
      </c>
    </row>
    <row r="13134" spans="1:12" ht="17.100000000000001" customHeight="1">
      <c r="A13134" s="298"/>
      <c r="B13134" s="298"/>
      <c r="C13134" s="298"/>
      <c r="D13134" s="298"/>
      <c r="E13134" s="298"/>
      <c r="F13134" s="298"/>
      <c r="G13134" s="298"/>
      <c r="H13134" s="298"/>
      <c r="I13134" s="298"/>
      <c r="J13134" s="298" t="s">
        <v>13022</v>
      </c>
      <c r="K13134" s="298" t="s">
        <v>12974</v>
      </c>
      <c r="L13134" s="298" t="s">
        <v>15614</v>
      </c>
    </row>
    <row r="13135" spans="1:12" ht="17.100000000000001" customHeight="1">
      <c r="A13135" s="298"/>
      <c r="B13135" s="298"/>
      <c r="C13135" s="298"/>
      <c r="D13135" s="298"/>
      <c r="E13135" s="298"/>
      <c r="F13135" s="298"/>
      <c r="G13135" s="298"/>
      <c r="H13135" s="298"/>
      <c r="I13135" s="298"/>
      <c r="J13135" s="298" t="s">
        <v>13024</v>
      </c>
      <c r="K13135" s="298"/>
      <c r="L13135" s="298" t="s">
        <v>15615</v>
      </c>
    </row>
    <row r="13136" spans="1:12" ht="30" customHeight="1">
      <c r="A13136" s="299"/>
      <c r="B13136" s="299"/>
      <c r="C13136" s="299"/>
      <c r="D13136" s="299"/>
      <c r="E13136" s="299"/>
      <c r="F13136" s="299"/>
      <c r="G13136" s="299"/>
      <c r="H13136" s="299"/>
      <c r="I13136" s="299"/>
      <c r="J13136" s="299"/>
      <c r="K13136" s="299"/>
      <c r="L13136" s="299"/>
    </row>
    <row r="13137" spans="1:12" ht="36" customHeight="1">
      <c r="A13137" s="295" t="s">
        <v>15616</v>
      </c>
      <c r="B13137" s="296" t="s">
        <v>15617</v>
      </c>
      <c r="C13137" s="295" t="s">
        <v>9</v>
      </c>
      <c r="D13137" s="295" t="s">
        <v>609</v>
      </c>
      <c r="E13137" s="297" t="s">
        <v>51</v>
      </c>
      <c r="F13137" s="296"/>
      <c r="G13137" s="296"/>
      <c r="H13137" s="296"/>
      <c r="I13137" s="296"/>
      <c r="J13137" s="296"/>
      <c r="K13137" s="296"/>
      <c r="L13137" s="296"/>
    </row>
    <row r="13138" spans="1:12">
      <c r="A13138" s="414" t="s">
        <v>12977</v>
      </c>
      <c r="B13138" s="414"/>
      <c r="C13138" s="414"/>
      <c r="D13138" s="414"/>
      <c r="E13138" s="414"/>
      <c r="F13138" s="414"/>
      <c r="G13138" s="414"/>
      <c r="H13138" s="414"/>
      <c r="I13138" s="294"/>
      <c r="J13138" s="294"/>
      <c r="K13138" s="294"/>
      <c r="L13138" s="294"/>
    </row>
    <row r="13139" spans="1:12" ht="17.100000000000001" customHeight="1">
      <c r="A13139" s="294" t="s">
        <v>12978</v>
      </c>
      <c r="B13139" s="298" t="s">
        <v>12979</v>
      </c>
      <c r="C13139" s="294" t="s">
        <v>12980</v>
      </c>
      <c r="D13139" s="294" t="s">
        <v>12981</v>
      </c>
      <c r="E13139" s="299" t="s">
        <v>12982</v>
      </c>
      <c r="F13139" s="413" t="s">
        <v>12983</v>
      </c>
      <c r="G13139" s="413"/>
      <c r="H13139" s="413" t="s">
        <v>12984</v>
      </c>
      <c r="I13139" s="413"/>
      <c r="J13139" s="413" t="s">
        <v>12985</v>
      </c>
      <c r="K13139" s="413"/>
      <c r="L13139" s="413"/>
    </row>
    <row r="13140" spans="1:12" ht="24" customHeight="1">
      <c r="A13140" s="300" t="s">
        <v>12986</v>
      </c>
      <c r="B13140" s="301" t="s">
        <v>13085</v>
      </c>
      <c r="C13140" s="300" t="s">
        <v>9</v>
      </c>
      <c r="D13140" s="300" t="s">
        <v>7909</v>
      </c>
      <c r="E13140" s="302" t="s">
        <v>51</v>
      </c>
      <c r="F13140" s="423" t="s">
        <v>13086</v>
      </c>
      <c r="G13140" s="423"/>
      <c r="H13140" s="423">
        <v>1.8320000000000001E-4</v>
      </c>
      <c r="I13140" s="423"/>
      <c r="J13140" s="424">
        <v>1.9099999999999999E-2</v>
      </c>
      <c r="K13140" s="424"/>
      <c r="L13140" s="424"/>
    </row>
    <row r="13141" spans="1:12" ht="24" customHeight="1">
      <c r="A13141" s="300" t="s">
        <v>12986</v>
      </c>
      <c r="B13141" s="301" t="s">
        <v>13087</v>
      </c>
      <c r="C13141" s="300" t="s">
        <v>9</v>
      </c>
      <c r="D13141" s="300" t="s">
        <v>8873</v>
      </c>
      <c r="E13141" s="302" t="s">
        <v>51</v>
      </c>
      <c r="F13141" s="423" t="s">
        <v>13088</v>
      </c>
      <c r="G13141" s="423"/>
      <c r="H13141" s="423">
        <v>1.7499999999999998E-5</v>
      </c>
      <c r="I13141" s="423"/>
      <c r="J13141" s="424">
        <v>1.52E-2</v>
      </c>
      <c r="K13141" s="424"/>
      <c r="L13141" s="424"/>
    </row>
    <row r="13142" spans="1:12" ht="48" customHeight="1">
      <c r="A13142" s="300" t="s">
        <v>12986</v>
      </c>
      <c r="B13142" s="301" t="s">
        <v>13089</v>
      </c>
      <c r="C13142" s="300" t="s">
        <v>9</v>
      </c>
      <c r="D13142" s="300" t="s">
        <v>9227</v>
      </c>
      <c r="E13142" s="302" t="s">
        <v>51</v>
      </c>
      <c r="F13142" s="423" t="s">
        <v>13090</v>
      </c>
      <c r="G13142" s="423"/>
      <c r="H13142" s="423">
        <v>1.22E-5</v>
      </c>
      <c r="I13142" s="423"/>
      <c r="J13142" s="424">
        <v>1.6299999999999999E-2</v>
      </c>
      <c r="K13142" s="424"/>
      <c r="L13142" s="424"/>
    </row>
    <row r="13143" spans="1:12" ht="24" customHeight="1">
      <c r="A13143" s="300" t="s">
        <v>12986</v>
      </c>
      <c r="B13143" s="301" t="s">
        <v>13091</v>
      </c>
      <c r="C13143" s="300" t="s">
        <v>9</v>
      </c>
      <c r="D13143" s="300" t="s">
        <v>9580</v>
      </c>
      <c r="E13143" s="302" t="s">
        <v>51</v>
      </c>
      <c r="F13143" s="423" t="s">
        <v>13092</v>
      </c>
      <c r="G13143" s="423"/>
      <c r="H13143" s="423">
        <v>1.2E-5</v>
      </c>
      <c r="I13143" s="423"/>
      <c r="J13143" s="424">
        <v>1.0800000000000001E-2</v>
      </c>
      <c r="K13143" s="424"/>
      <c r="L13143" s="424"/>
    </row>
    <row r="13144" spans="1:12" ht="24" customHeight="1">
      <c r="A13144" s="300" t="s">
        <v>12986</v>
      </c>
      <c r="B13144" s="301" t="s">
        <v>12987</v>
      </c>
      <c r="C13144" s="300" t="s">
        <v>9</v>
      </c>
      <c r="D13144" s="300" t="s">
        <v>9831</v>
      </c>
      <c r="E13144" s="302" t="s">
        <v>12988</v>
      </c>
      <c r="F13144" s="423" t="s">
        <v>12989</v>
      </c>
      <c r="G13144" s="423"/>
      <c r="H13144" s="423">
        <v>4.2402000000000004E-3</v>
      </c>
      <c r="I13144" s="423"/>
      <c r="J13144" s="424">
        <v>4.2900000000000001E-2</v>
      </c>
      <c r="K13144" s="424"/>
      <c r="L13144" s="424"/>
    </row>
    <row r="13145" spans="1:12" ht="36" customHeight="1">
      <c r="A13145" s="300" t="s">
        <v>12986</v>
      </c>
      <c r="B13145" s="301" t="s">
        <v>12990</v>
      </c>
      <c r="C13145" s="300" t="s">
        <v>9</v>
      </c>
      <c r="D13145" s="300" t="s">
        <v>11426</v>
      </c>
      <c r="E13145" s="302" t="s">
        <v>51</v>
      </c>
      <c r="F13145" s="423" t="s">
        <v>12991</v>
      </c>
      <c r="G13145" s="423"/>
      <c r="H13145" s="423">
        <v>2.221E-4</v>
      </c>
      <c r="I13145" s="423"/>
      <c r="J13145" s="424">
        <v>2.9399999999999999E-2</v>
      </c>
      <c r="K13145" s="424"/>
      <c r="L13145" s="424"/>
    </row>
    <row r="13146" spans="1:12" ht="17.100000000000001" customHeight="1">
      <c r="A13146" s="298"/>
      <c r="B13146" s="298"/>
      <c r="C13146" s="298"/>
      <c r="D13146" s="298"/>
      <c r="E13146" s="298"/>
      <c r="F13146" s="298"/>
      <c r="G13146" s="298"/>
      <c r="H13146" s="298"/>
      <c r="I13146" s="298"/>
      <c r="J13146" s="298" t="s">
        <v>12992</v>
      </c>
      <c r="K13146" s="298"/>
      <c r="L13146" s="298" t="s">
        <v>12910</v>
      </c>
    </row>
    <row r="13147" spans="1:12">
      <c r="A13147" s="414" t="s">
        <v>12994</v>
      </c>
      <c r="B13147" s="414"/>
      <c r="C13147" s="414"/>
      <c r="D13147" s="414"/>
      <c r="E13147" s="414"/>
      <c r="F13147" s="414"/>
      <c r="G13147" s="414"/>
      <c r="H13147" s="414"/>
      <c r="I13147" s="294"/>
      <c r="J13147" s="294"/>
      <c r="K13147" s="294"/>
      <c r="L13147" s="294"/>
    </row>
    <row r="13148" spans="1:12" ht="17.100000000000001" customHeight="1">
      <c r="A13148" s="294" t="s">
        <v>12978</v>
      </c>
      <c r="B13148" s="298" t="s">
        <v>12979</v>
      </c>
      <c r="C13148" s="294" t="s">
        <v>12980</v>
      </c>
      <c r="D13148" s="294" t="s">
        <v>12981</v>
      </c>
      <c r="E13148" s="299" t="s">
        <v>12982</v>
      </c>
      <c r="F13148" s="413" t="s">
        <v>12983</v>
      </c>
      <c r="G13148" s="413"/>
      <c r="H13148" s="413" t="s">
        <v>12984</v>
      </c>
      <c r="I13148" s="413"/>
      <c r="J13148" s="413" t="s">
        <v>12985</v>
      </c>
      <c r="K13148" s="413"/>
      <c r="L13148" s="413"/>
    </row>
    <row r="13149" spans="1:12" ht="24" customHeight="1">
      <c r="A13149" s="300" t="s">
        <v>12986</v>
      </c>
      <c r="B13149" s="301" t="s">
        <v>13193</v>
      </c>
      <c r="C13149" s="300" t="s">
        <v>9</v>
      </c>
      <c r="D13149" s="300" t="s">
        <v>7200</v>
      </c>
      <c r="E13149" s="302" t="s">
        <v>27</v>
      </c>
      <c r="F13149" s="423" t="s">
        <v>13194</v>
      </c>
      <c r="G13149" s="423"/>
      <c r="H13149" s="423">
        <v>0.1585936</v>
      </c>
      <c r="I13149" s="423"/>
      <c r="J13149" s="424">
        <v>0.80720000000000003</v>
      </c>
      <c r="K13149" s="424"/>
      <c r="L13149" s="424"/>
    </row>
    <row r="13150" spans="1:12" ht="24" customHeight="1">
      <c r="A13150" s="300" t="s">
        <v>12986</v>
      </c>
      <c r="B13150" s="301" t="s">
        <v>13195</v>
      </c>
      <c r="C13150" s="300" t="s">
        <v>9</v>
      </c>
      <c r="D13150" s="300" t="s">
        <v>8821</v>
      </c>
      <c r="E13150" s="302" t="s">
        <v>27</v>
      </c>
      <c r="F13150" s="423" t="s">
        <v>13196</v>
      </c>
      <c r="G13150" s="423"/>
      <c r="H13150" s="423">
        <v>0.1585936</v>
      </c>
      <c r="I13150" s="423"/>
      <c r="J13150" s="424">
        <v>1.1403000000000001</v>
      </c>
      <c r="K13150" s="424"/>
      <c r="L13150" s="424"/>
    </row>
    <row r="13151" spans="1:12" ht="17.100000000000001" customHeight="1">
      <c r="A13151" s="298"/>
      <c r="B13151" s="298"/>
      <c r="C13151" s="298"/>
      <c r="D13151" s="298"/>
      <c r="E13151" s="298"/>
      <c r="F13151" s="298"/>
      <c r="G13151" s="298"/>
      <c r="H13151" s="298"/>
      <c r="I13151" s="298"/>
      <c r="J13151" s="298" t="s">
        <v>12992</v>
      </c>
      <c r="K13151" s="298"/>
      <c r="L13151" s="298" t="s">
        <v>15361</v>
      </c>
    </row>
    <row r="13152" spans="1:12">
      <c r="A13152" s="414" t="s">
        <v>12998</v>
      </c>
      <c r="B13152" s="414"/>
      <c r="C13152" s="414"/>
      <c r="D13152" s="414"/>
      <c r="E13152" s="414"/>
      <c r="F13152" s="414"/>
      <c r="G13152" s="414"/>
      <c r="H13152" s="414"/>
      <c r="I13152" s="294"/>
      <c r="J13152" s="294"/>
      <c r="K13152" s="294"/>
      <c r="L13152" s="294"/>
    </row>
    <row r="13153" spans="1:12" ht="17.100000000000001" customHeight="1">
      <c r="A13153" s="294" t="s">
        <v>12978</v>
      </c>
      <c r="B13153" s="298" t="s">
        <v>12979</v>
      </c>
      <c r="C13153" s="294" t="s">
        <v>12980</v>
      </c>
      <c r="D13153" s="294" t="s">
        <v>12981</v>
      </c>
      <c r="E13153" s="299" t="s">
        <v>12982</v>
      </c>
      <c r="F13153" s="413" t="s">
        <v>12983</v>
      </c>
      <c r="G13153" s="413"/>
      <c r="H13153" s="413" t="s">
        <v>12984</v>
      </c>
      <c r="I13153" s="413"/>
      <c r="J13153" s="413" t="s">
        <v>12985</v>
      </c>
      <c r="K13153" s="413"/>
      <c r="L13153" s="413"/>
    </row>
    <row r="13154" spans="1:12" ht="24" customHeight="1">
      <c r="A13154" s="300" t="s">
        <v>12986</v>
      </c>
      <c r="B13154" s="301" t="s">
        <v>13353</v>
      </c>
      <c r="C13154" s="300" t="s">
        <v>9</v>
      </c>
      <c r="D13154" s="300" t="s">
        <v>9576</v>
      </c>
      <c r="E13154" s="302" t="s">
        <v>51</v>
      </c>
      <c r="F13154" s="423" t="s">
        <v>12914</v>
      </c>
      <c r="G13154" s="423"/>
      <c r="H13154" s="423">
        <v>3.5000000000000003E-2</v>
      </c>
      <c r="I13154" s="423"/>
      <c r="J13154" s="424">
        <v>0.05</v>
      </c>
      <c r="K13154" s="424"/>
      <c r="L13154" s="424"/>
    </row>
    <row r="13155" spans="1:12" ht="24" customHeight="1">
      <c r="A13155" s="300" t="s">
        <v>12986</v>
      </c>
      <c r="B13155" s="301" t="s">
        <v>13356</v>
      </c>
      <c r="C13155" s="300" t="s">
        <v>9</v>
      </c>
      <c r="D13155" s="300" t="s">
        <v>6964</v>
      </c>
      <c r="E13155" s="302" t="s">
        <v>51</v>
      </c>
      <c r="F13155" s="423" t="s">
        <v>13357</v>
      </c>
      <c r="G13155" s="423"/>
      <c r="H13155" s="423">
        <v>0.04</v>
      </c>
      <c r="I13155" s="423"/>
      <c r="J13155" s="424">
        <v>1.98</v>
      </c>
      <c r="K13155" s="424"/>
      <c r="L13155" s="424"/>
    </row>
    <row r="13156" spans="1:12" ht="24" customHeight="1">
      <c r="A13156" s="300" t="s">
        <v>12986</v>
      </c>
      <c r="B13156" s="301" t="s">
        <v>13358</v>
      </c>
      <c r="C13156" s="300" t="s">
        <v>9</v>
      </c>
      <c r="D13156" s="300" t="s">
        <v>10886</v>
      </c>
      <c r="E13156" s="302" t="s">
        <v>51</v>
      </c>
      <c r="F13156" s="423" t="s">
        <v>13359</v>
      </c>
      <c r="G13156" s="423"/>
      <c r="H13156" s="423">
        <v>5.1999999999999998E-2</v>
      </c>
      <c r="I13156" s="423"/>
      <c r="J13156" s="424">
        <v>2.23</v>
      </c>
      <c r="K13156" s="424"/>
      <c r="L13156" s="424"/>
    </row>
    <row r="13157" spans="1:12" ht="24" customHeight="1">
      <c r="A13157" s="300" t="s">
        <v>12986</v>
      </c>
      <c r="B13157" s="301" t="s">
        <v>15618</v>
      </c>
      <c r="C13157" s="300" t="s">
        <v>9</v>
      </c>
      <c r="D13157" s="300" t="s">
        <v>9423</v>
      </c>
      <c r="E13157" s="302" t="s">
        <v>51</v>
      </c>
      <c r="F13157" s="423" t="s">
        <v>15619</v>
      </c>
      <c r="G13157" s="423"/>
      <c r="H13157" s="423">
        <v>1</v>
      </c>
      <c r="I13157" s="423"/>
      <c r="J13157" s="424">
        <v>57.12</v>
      </c>
      <c r="K13157" s="424"/>
      <c r="L13157" s="424"/>
    </row>
    <row r="13158" spans="1:12" ht="24" customHeight="1">
      <c r="A13158" s="300" t="s">
        <v>12986</v>
      </c>
      <c r="B13158" s="301" t="s">
        <v>13099</v>
      </c>
      <c r="C13158" s="300" t="s">
        <v>9</v>
      </c>
      <c r="D13158" s="300" t="s">
        <v>7224</v>
      </c>
      <c r="E13158" s="302" t="s">
        <v>51</v>
      </c>
      <c r="F13158" s="423" t="s">
        <v>13100</v>
      </c>
      <c r="G13158" s="423"/>
      <c r="H13158" s="423">
        <v>2.1643000000000001E-3</v>
      </c>
      <c r="I13158" s="423"/>
      <c r="J13158" s="424">
        <v>1.9900000000000001E-2</v>
      </c>
      <c r="K13158" s="424"/>
      <c r="L13158" s="424"/>
    </row>
    <row r="13159" spans="1:12" ht="24" customHeight="1">
      <c r="A13159" s="300" t="s">
        <v>12986</v>
      </c>
      <c r="B13159" s="301" t="s">
        <v>13101</v>
      </c>
      <c r="C13159" s="300" t="s">
        <v>9</v>
      </c>
      <c r="D13159" s="300" t="s">
        <v>7359</v>
      </c>
      <c r="E13159" s="302" t="s">
        <v>51</v>
      </c>
      <c r="F13159" s="423" t="s">
        <v>13102</v>
      </c>
      <c r="G13159" s="423"/>
      <c r="H13159" s="423">
        <v>6.9800000000000003E-5</v>
      </c>
      <c r="I13159" s="423"/>
      <c r="J13159" s="424">
        <v>8.9999999999999993E-3</v>
      </c>
      <c r="K13159" s="424"/>
      <c r="L13159" s="424"/>
    </row>
    <row r="13160" spans="1:12" ht="24" customHeight="1">
      <c r="A13160" s="300" t="s">
        <v>12986</v>
      </c>
      <c r="B13160" s="301" t="s">
        <v>13103</v>
      </c>
      <c r="C13160" s="300" t="s">
        <v>9</v>
      </c>
      <c r="D13160" s="300" t="s">
        <v>8851</v>
      </c>
      <c r="E13160" s="302" t="s">
        <v>51</v>
      </c>
      <c r="F13160" s="423" t="s">
        <v>13104</v>
      </c>
      <c r="G13160" s="423"/>
      <c r="H13160" s="423">
        <v>5.5800000000000001E-5</v>
      </c>
      <c r="I13160" s="423"/>
      <c r="J13160" s="424">
        <v>1.0800000000000001E-2</v>
      </c>
      <c r="K13160" s="424"/>
      <c r="L13160" s="424"/>
    </row>
    <row r="13161" spans="1:12" ht="24" customHeight="1">
      <c r="A13161" s="300" t="s">
        <v>12986</v>
      </c>
      <c r="B13161" s="301" t="s">
        <v>13105</v>
      </c>
      <c r="C13161" s="300" t="s">
        <v>9</v>
      </c>
      <c r="D13161" s="300" t="s">
        <v>8852</v>
      </c>
      <c r="E13161" s="302" t="s">
        <v>51</v>
      </c>
      <c r="F13161" s="423" t="s">
        <v>13106</v>
      </c>
      <c r="G13161" s="423"/>
      <c r="H13161" s="423">
        <v>1.2E-5</v>
      </c>
      <c r="I13161" s="423"/>
      <c r="J13161" s="424">
        <v>6.6E-3</v>
      </c>
      <c r="K13161" s="424"/>
      <c r="L13161" s="424"/>
    </row>
    <row r="13162" spans="1:12" ht="24" customHeight="1">
      <c r="A13162" s="300" t="s">
        <v>12986</v>
      </c>
      <c r="B13162" s="301" t="s">
        <v>13107</v>
      </c>
      <c r="C13162" s="300" t="s">
        <v>9</v>
      </c>
      <c r="D13162" s="300" t="s">
        <v>9000</v>
      </c>
      <c r="E13162" s="302" t="s">
        <v>51</v>
      </c>
      <c r="F13162" s="423" t="s">
        <v>13108</v>
      </c>
      <c r="G13162" s="423"/>
      <c r="H13162" s="423">
        <v>2.4632999999999999E-3</v>
      </c>
      <c r="I13162" s="423"/>
      <c r="J13162" s="424">
        <v>1.67E-2</v>
      </c>
      <c r="K13162" s="424"/>
      <c r="L13162" s="424"/>
    </row>
    <row r="13163" spans="1:12" ht="24" customHeight="1">
      <c r="A13163" s="300" t="s">
        <v>12986</v>
      </c>
      <c r="B13163" s="301" t="s">
        <v>13109</v>
      </c>
      <c r="C13163" s="300" t="s">
        <v>9</v>
      </c>
      <c r="D13163" s="300" t="s">
        <v>9574</v>
      </c>
      <c r="E13163" s="302" t="s">
        <v>51</v>
      </c>
      <c r="F13163" s="423" t="s">
        <v>13110</v>
      </c>
      <c r="G13163" s="423"/>
      <c r="H13163" s="423">
        <v>7.8120000000000002E-4</v>
      </c>
      <c r="I13163" s="423"/>
      <c r="J13163" s="424">
        <v>6.8999999999999999E-3</v>
      </c>
      <c r="K13163" s="424"/>
      <c r="L13163" s="424"/>
    </row>
    <row r="13164" spans="1:12" ht="24" customHeight="1">
      <c r="A13164" s="300" t="s">
        <v>12986</v>
      </c>
      <c r="B13164" s="301" t="s">
        <v>13111</v>
      </c>
      <c r="C13164" s="300" t="s">
        <v>9</v>
      </c>
      <c r="D13164" s="300" t="s">
        <v>10714</v>
      </c>
      <c r="E13164" s="302" t="s">
        <v>93</v>
      </c>
      <c r="F13164" s="423" t="s">
        <v>13112</v>
      </c>
      <c r="G13164" s="423"/>
      <c r="H13164" s="423">
        <v>4.1060000000000001E-4</v>
      </c>
      <c r="I13164" s="423"/>
      <c r="J13164" s="424">
        <v>6.3E-3</v>
      </c>
      <c r="K13164" s="424"/>
      <c r="L13164" s="424"/>
    </row>
    <row r="13165" spans="1:12" ht="24" customHeight="1">
      <c r="A13165" s="300" t="s">
        <v>12986</v>
      </c>
      <c r="B13165" s="301" t="s">
        <v>13113</v>
      </c>
      <c r="C13165" s="300" t="s">
        <v>9</v>
      </c>
      <c r="D13165" s="300" t="s">
        <v>10809</v>
      </c>
      <c r="E13165" s="302" t="s">
        <v>51</v>
      </c>
      <c r="F13165" s="423" t="s">
        <v>13114</v>
      </c>
      <c r="G13165" s="423"/>
      <c r="H13165" s="423">
        <v>4.1060000000000001E-4</v>
      </c>
      <c r="I13165" s="423"/>
      <c r="J13165" s="424">
        <v>4.8999999999999998E-3</v>
      </c>
      <c r="K13165" s="424"/>
      <c r="L13165" s="424"/>
    </row>
    <row r="13166" spans="1:12" ht="24" customHeight="1">
      <c r="A13166" s="300" t="s">
        <v>12986</v>
      </c>
      <c r="B13166" s="301" t="s">
        <v>13115</v>
      </c>
      <c r="C13166" s="300" t="s">
        <v>9</v>
      </c>
      <c r="D13166" s="300" t="s">
        <v>10810</v>
      </c>
      <c r="E13166" s="302" t="s">
        <v>51</v>
      </c>
      <c r="F13166" s="423" t="s">
        <v>13116</v>
      </c>
      <c r="G13166" s="423"/>
      <c r="H13166" s="423">
        <v>4.1060000000000001E-4</v>
      </c>
      <c r="I13166" s="423"/>
      <c r="J13166" s="424">
        <v>1.09E-2</v>
      </c>
      <c r="K13166" s="424"/>
      <c r="L13166" s="424"/>
    </row>
    <row r="13167" spans="1:12" ht="24" customHeight="1">
      <c r="A13167" s="300" t="s">
        <v>12986</v>
      </c>
      <c r="B13167" s="301" t="s">
        <v>13117</v>
      </c>
      <c r="C13167" s="300" t="s">
        <v>9</v>
      </c>
      <c r="D13167" s="300" t="s">
        <v>10837</v>
      </c>
      <c r="E13167" s="302" t="s">
        <v>51</v>
      </c>
      <c r="F13167" s="423" t="s">
        <v>13118</v>
      </c>
      <c r="G13167" s="423"/>
      <c r="H13167" s="423">
        <v>1.4E-5</v>
      </c>
      <c r="I13167" s="423"/>
      <c r="J13167" s="424">
        <v>6.1999999999999998E-3</v>
      </c>
      <c r="K13167" s="424"/>
      <c r="L13167" s="424"/>
    </row>
    <row r="13168" spans="1:12" ht="24" customHeight="1">
      <c r="A13168" s="300" t="s">
        <v>12986</v>
      </c>
      <c r="B13168" s="301" t="s">
        <v>13003</v>
      </c>
      <c r="C13168" s="300" t="s">
        <v>9</v>
      </c>
      <c r="D13168" s="300" t="s">
        <v>7216</v>
      </c>
      <c r="E13168" s="302" t="s">
        <v>51</v>
      </c>
      <c r="F13168" s="423" t="s">
        <v>13004</v>
      </c>
      <c r="G13168" s="423"/>
      <c r="H13168" s="423">
        <v>8.2229999999999998E-4</v>
      </c>
      <c r="I13168" s="423"/>
      <c r="J13168" s="424">
        <v>2.75E-2</v>
      </c>
      <c r="K13168" s="424"/>
      <c r="L13168" s="424"/>
    </row>
    <row r="13169" spans="1:12" ht="24" customHeight="1">
      <c r="A13169" s="300" t="s">
        <v>12986</v>
      </c>
      <c r="B13169" s="301" t="s">
        <v>13005</v>
      </c>
      <c r="C13169" s="300" t="s">
        <v>9</v>
      </c>
      <c r="D13169" s="300" t="s">
        <v>7393</v>
      </c>
      <c r="E13169" s="302" t="s">
        <v>12988</v>
      </c>
      <c r="F13169" s="423" t="s">
        <v>13006</v>
      </c>
      <c r="G13169" s="423"/>
      <c r="H13169" s="423">
        <v>4.9479999999999999E-4</v>
      </c>
      <c r="I13169" s="423"/>
      <c r="J13169" s="424">
        <v>2.6700000000000002E-2</v>
      </c>
      <c r="K13169" s="424"/>
      <c r="L13169" s="424"/>
    </row>
    <row r="13170" spans="1:12" ht="24" customHeight="1">
      <c r="A13170" s="300" t="s">
        <v>12986</v>
      </c>
      <c r="B13170" s="301" t="s">
        <v>13007</v>
      </c>
      <c r="C13170" s="300" t="s">
        <v>9</v>
      </c>
      <c r="D13170" s="300" t="s">
        <v>10619</v>
      </c>
      <c r="E13170" s="302" t="s">
        <v>51</v>
      </c>
      <c r="F13170" s="423" t="s">
        <v>13008</v>
      </c>
      <c r="G13170" s="423"/>
      <c r="H13170" s="423">
        <v>3.837E-4</v>
      </c>
      <c r="I13170" s="423"/>
      <c r="J13170" s="424">
        <v>7.3400000000000007E-2</v>
      </c>
      <c r="K13170" s="424"/>
      <c r="L13170" s="424"/>
    </row>
    <row r="13171" spans="1:12" ht="24" customHeight="1">
      <c r="A13171" s="300" t="s">
        <v>12986</v>
      </c>
      <c r="B13171" s="301" t="s">
        <v>13009</v>
      </c>
      <c r="C13171" s="300" t="s">
        <v>9</v>
      </c>
      <c r="D13171" s="300" t="s">
        <v>10769</v>
      </c>
      <c r="E13171" s="302" t="s">
        <v>51</v>
      </c>
      <c r="F13171" s="423" t="s">
        <v>13010</v>
      </c>
      <c r="G13171" s="423"/>
      <c r="H13171" s="423">
        <v>3.44953E-2</v>
      </c>
      <c r="I13171" s="423"/>
      <c r="J13171" s="424">
        <v>4.3499999999999997E-2</v>
      </c>
      <c r="K13171" s="424"/>
      <c r="L13171" s="424"/>
    </row>
    <row r="13172" spans="1:12" ht="24" customHeight="1">
      <c r="A13172" s="300" t="s">
        <v>12986</v>
      </c>
      <c r="B13172" s="301" t="s">
        <v>13011</v>
      </c>
      <c r="C13172" s="300" t="s">
        <v>9</v>
      </c>
      <c r="D13172" s="300" t="s">
        <v>10929</v>
      </c>
      <c r="E13172" s="302" t="s">
        <v>51</v>
      </c>
      <c r="F13172" s="423" t="s">
        <v>13012</v>
      </c>
      <c r="G13172" s="423"/>
      <c r="H13172" s="423">
        <v>3.3260000000000001E-4</v>
      </c>
      <c r="I13172" s="423"/>
      <c r="J13172" s="424">
        <v>0.05</v>
      </c>
      <c r="K13172" s="424"/>
      <c r="L13172" s="424"/>
    </row>
    <row r="13173" spans="1:12" ht="17.100000000000001" customHeight="1">
      <c r="A13173" s="298"/>
      <c r="B13173" s="298"/>
      <c r="C13173" s="298"/>
      <c r="D13173" s="298"/>
      <c r="E13173" s="298"/>
      <c r="F13173" s="298"/>
      <c r="G13173" s="298"/>
      <c r="H13173" s="298"/>
      <c r="I13173" s="298"/>
      <c r="J13173" s="298" t="s">
        <v>12992</v>
      </c>
      <c r="K13173" s="298"/>
      <c r="L13173" s="298" t="s">
        <v>15620</v>
      </c>
    </row>
    <row r="13174" spans="1:12">
      <c r="A13174" s="414" t="s">
        <v>13056</v>
      </c>
      <c r="B13174" s="414"/>
      <c r="C13174" s="414"/>
      <c r="D13174" s="414"/>
      <c r="E13174" s="414"/>
      <c r="F13174" s="414"/>
      <c r="G13174" s="414"/>
      <c r="H13174" s="414"/>
      <c r="I13174" s="294"/>
      <c r="J13174" s="294"/>
      <c r="K13174" s="294"/>
      <c r="L13174" s="294"/>
    </row>
    <row r="13175" spans="1:12" ht="17.100000000000001" customHeight="1">
      <c r="A13175" s="294" t="s">
        <v>12978</v>
      </c>
      <c r="B13175" s="298" t="s">
        <v>12979</v>
      </c>
      <c r="C13175" s="294" t="s">
        <v>12980</v>
      </c>
      <c r="D13175" s="294" t="s">
        <v>12981</v>
      </c>
      <c r="E13175" s="299" t="s">
        <v>12982</v>
      </c>
      <c r="F13175" s="413" t="s">
        <v>12983</v>
      </c>
      <c r="G13175" s="413"/>
      <c r="H13175" s="413" t="s">
        <v>12984</v>
      </c>
      <c r="I13175" s="413"/>
      <c r="J13175" s="413" t="s">
        <v>12985</v>
      </c>
      <c r="K13175" s="413"/>
      <c r="L13175" s="413"/>
    </row>
    <row r="13176" spans="1:12" ht="24" customHeight="1">
      <c r="A13176" s="300" t="s">
        <v>12986</v>
      </c>
      <c r="B13176" s="301" t="s">
        <v>13057</v>
      </c>
      <c r="C13176" s="300" t="s">
        <v>9</v>
      </c>
      <c r="D13176" s="300" t="s">
        <v>12549</v>
      </c>
      <c r="E13176" s="302" t="s">
        <v>27</v>
      </c>
      <c r="F13176" s="423" t="s">
        <v>12948</v>
      </c>
      <c r="G13176" s="423"/>
      <c r="H13176" s="423">
        <v>0.30862600000000001</v>
      </c>
      <c r="I13176" s="423"/>
      <c r="J13176" s="424">
        <v>0.2006</v>
      </c>
      <c r="K13176" s="424"/>
      <c r="L13176" s="424"/>
    </row>
    <row r="13177" spans="1:12" ht="17.100000000000001" customHeight="1">
      <c r="A13177" s="298"/>
      <c r="B13177" s="298"/>
      <c r="C13177" s="298"/>
      <c r="D13177" s="298"/>
      <c r="E13177" s="298"/>
      <c r="F13177" s="298"/>
      <c r="G13177" s="298"/>
      <c r="H13177" s="298"/>
      <c r="I13177" s="298"/>
      <c r="J13177" s="298" t="s">
        <v>12992</v>
      </c>
      <c r="K13177" s="298"/>
      <c r="L13177" s="298" t="s">
        <v>13644</v>
      </c>
    </row>
    <row r="13178" spans="1:12">
      <c r="A13178" s="414" t="s">
        <v>13058</v>
      </c>
      <c r="B13178" s="414"/>
      <c r="C13178" s="414"/>
      <c r="D13178" s="414"/>
      <c r="E13178" s="414"/>
      <c r="F13178" s="414"/>
      <c r="G13178" s="414"/>
      <c r="H13178" s="414"/>
      <c r="I13178" s="294"/>
      <c r="J13178" s="294"/>
      <c r="K13178" s="294"/>
      <c r="L13178" s="294"/>
    </row>
    <row r="13179" spans="1:12" ht="17.100000000000001" customHeight="1">
      <c r="A13179" s="294" t="s">
        <v>12978</v>
      </c>
      <c r="B13179" s="298" t="s">
        <v>12979</v>
      </c>
      <c r="C13179" s="294" t="s">
        <v>12980</v>
      </c>
      <c r="D13179" s="294" t="s">
        <v>12981</v>
      </c>
      <c r="E13179" s="299" t="s">
        <v>12982</v>
      </c>
      <c r="F13179" s="413" t="s">
        <v>12983</v>
      </c>
      <c r="G13179" s="413"/>
      <c r="H13179" s="413" t="s">
        <v>12984</v>
      </c>
      <c r="I13179" s="413"/>
      <c r="J13179" s="413" t="s">
        <v>12985</v>
      </c>
      <c r="K13179" s="413"/>
      <c r="L13179" s="413"/>
    </row>
    <row r="13180" spans="1:12" ht="24" customHeight="1">
      <c r="A13180" s="300" t="s">
        <v>12986</v>
      </c>
      <c r="B13180" s="301" t="s">
        <v>13059</v>
      </c>
      <c r="C13180" s="300" t="s">
        <v>9</v>
      </c>
      <c r="D13180" s="300" t="s">
        <v>12535</v>
      </c>
      <c r="E13180" s="302" t="s">
        <v>27</v>
      </c>
      <c r="F13180" s="423" t="s">
        <v>12936</v>
      </c>
      <c r="G13180" s="423"/>
      <c r="H13180" s="423">
        <v>0.30862600000000001</v>
      </c>
      <c r="I13180" s="423"/>
      <c r="J13180" s="424">
        <v>1.54E-2</v>
      </c>
      <c r="K13180" s="424"/>
      <c r="L13180" s="424"/>
    </row>
    <row r="13181" spans="1:12" ht="17.100000000000001" customHeight="1">
      <c r="A13181" s="298"/>
      <c r="B13181" s="298"/>
      <c r="C13181" s="298"/>
      <c r="D13181" s="298"/>
      <c r="E13181" s="298"/>
      <c r="F13181" s="298"/>
      <c r="G13181" s="298"/>
      <c r="H13181" s="298"/>
      <c r="I13181" s="298"/>
      <c r="J13181" s="298" t="s">
        <v>12992</v>
      </c>
      <c r="K13181" s="298"/>
      <c r="L13181" s="298" t="s">
        <v>12909</v>
      </c>
    </row>
    <row r="13182" spans="1:12">
      <c r="A13182" s="414" t="s">
        <v>13060</v>
      </c>
      <c r="B13182" s="414"/>
      <c r="C13182" s="414"/>
      <c r="D13182" s="414"/>
      <c r="E13182" s="414"/>
      <c r="F13182" s="414"/>
      <c r="G13182" s="414"/>
      <c r="H13182" s="414"/>
      <c r="I13182" s="294"/>
      <c r="J13182" s="294"/>
      <c r="K13182" s="294"/>
      <c r="L13182" s="294"/>
    </row>
    <row r="13183" spans="1:12" ht="17.100000000000001" customHeight="1">
      <c r="A13183" s="294" t="s">
        <v>12978</v>
      </c>
      <c r="B13183" s="298" t="s">
        <v>12979</v>
      </c>
      <c r="C13183" s="294" t="s">
        <v>12980</v>
      </c>
      <c r="D13183" s="294" t="s">
        <v>12981</v>
      </c>
      <c r="E13183" s="299" t="s">
        <v>12982</v>
      </c>
      <c r="F13183" s="413" t="s">
        <v>12983</v>
      </c>
      <c r="G13183" s="413"/>
      <c r="H13183" s="413" t="s">
        <v>12984</v>
      </c>
      <c r="I13183" s="413"/>
      <c r="J13183" s="413" t="s">
        <v>12985</v>
      </c>
      <c r="K13183" s="413"/>
      <c r="L13183" s="413"/>
    </row>
    <row r="13184" spans="1:12" ht="24" customHeight="1">
      <c r="A13184" s="300" t="s">
        <v>12986</v>
      </c>
      <c r="B13184" s="301" t="s">
        <v>13061</v>
      </c>
      <c r="C13184" s="300" t="s">
        <v>9</v>
      </c>
      <c r="D13184" s="300" t="s">
        <v>12522</v>
      </c>
      <c r="E13184" s="302" t="s">
        <v>27</v>
      </c>
      <c r="F13184" s="423" t="s">
        <v>12964</v>
      </c>
      <c r="G13184" s="423"/>
      <c r="H13184" s="423">
        <v>0.30862600000000001</v>
      </c>
      <c r="I13184" s="423"/>
      <c r="J13184" s="424">
        <v>0.78080000000000005</v>
      </c>
      <c r="K13184" s="424"/>
      <c r="L13184" s="424"/>
    </row>
    <row r="13185" spans="1:12" ht="24" customHeight="1">
      <c r="A13185" s="300" t="s">
        <v>12986</v>
      </c>
      <c r="B13185" s="301" t="s">
        <v>13062</v>
      </c>
      <c r="C13185" s="300" t="s">
        <v>9</v>
      </c>
      <c r="D13185" s="300" t="s">
        <v>12527</v>
      </c>
      <c r="E13185" s="302" t="s">
        <v>27</v>
      </c>
      <c r="F13185" s="423" t="s">
        <v>13063</v>
      </c>
      <c r="G13185" s="423"/>
      <c r="H13185" s="423">
        <v>0.30862600000000001</v>
      </c>
      <c r="I13185" s="423"/>
      <c r="J13185" s="424">
        <v>0.10489999999999999</v>
      </c>
      <c r="K13185" s="424"/>
      <c r="L13185" s="424"/>
    </row>
    <row r="13186" spans="1:12" ht="17.100000000000001" customHeight="1">
      <c r="A13186" s="298"/>
      <c r="B13186" s="298"/>
      <c r="C13186" s="298"/>
      <c r="D13186" s="298"/>
      <c r="E13186" s="298"/>
      <c r="F13186" s="298"/>
      <c r="G13186" s="298"/>
      <c r="H13186" s="298"/>
      <c r="I13186" s="298"/>
      <c r="J13186" s="298" t="s">
        <v>12992</v>
      </c>
      <c r="K13186" s="298"/>
      <c r="L13186" s="298" t="s">
        <v>13594</v>
      </c>
    </row>
    <row r="13187" spans="1:12" ht="17.100000000000001" customHeight="1">
      <c r="A13187" s="294" t="s">
        <v>13014</v>
      </c>
      <c r="B13187" s="294"/>
      <c r="C13187" s="294"/>
      <c r="D13187" s="294"/>
      <c r="E13187" s="294"/>
      <c r="F13187" s="294"/>
      <c r="G13187" s="294"/>
      <c r="H13187" s="294"/>
      <c r="I13187" s="294"/>
      <c r="J13187" s="294"/>
      <c r="K13187" s="294"/>
      <c r="L13187" s="294"/>
    </row>
    <row r="13188" spans="1:12" ht="17.100000000000001" customHeight="1">
      <c r="A13188" s="298"/>
      <c r="B13188" s="298"/>
      <c r="C13188" s="298"/>
      <c r="D13188" s="298"/>
      <c r="E13188" s="298"/>
      <c r="F13188" s="298"/>
      <c r="G13188" s="298"/>
      <c r="H13188" s="298"/>
      <c r="I13188" s="298"/>
      <c r="J13188" s="298" t="s">
        <v>13015</v>
      </c>
      <c r="K13188" s="298"/>
      <c r="L13188" s="298" t="s">
        <v>15621</v>
      </c>
    </row>
    <row r="13189" spans="1:12" ht="17.100000000000001" customHeight="1">
      <c r="A13189" s="298"/>
      <c r="B13189" s="298"/>
      <c r="C13189" s="298"/>
      <c r="D13189" s="298"/>
      <c r="E13189" s="298"/>
      <c r="F13189" s="298"/>
      <c r="G13189" s="298"/>
      <c r="H13189" s="298"/>
      <c r="I13189" s="298"/>
      <c r="J13189" s="298" t="s">
        <v>13017</v>
      </c>
      <c r="K13189" s="298" t="s">
        <v>13018</v>
      </c>
      <c r="L13189" s="298" t="s">
        <v>14496</v>
      </c>
    </row>
    <row r="13190" spans="1:12" ht="17.100000000000001" customHeight="1">
      <c r="A13190" s="298"/>
      <c r="B13190" s="298"/>
      <c r="C13190" s="298"/>
      <c r="D13190" s="298"/>
      <c r="E13190" s="298"/>
      <c r="F13190" s="298"/>
      <c r="G13190" s="298"/>
      <c r="H13190" s="298"/>
      <c r="I13190" s="298"/>
      <c r="J13190" s="298" t="s">
        <v>13020</v>
      </c>
      <c r="K13190" s="298"/>
      <c r="L13190" s="298" t="s">
        <v>15622</v>
      </c>
    </row>
    <row r="13191" spans="1:12" ht="17.100000000000001" customHeight="1">
      <c r="A13191" s="298"/>
      <c r="B13191" s="298"/>
      <c r="C13191" s="298"/>
      <c r="D13191" s="298"/>
      <c r="E13191" s="298"/>
      <c r="F13191" s="298"/>
      <c r="G13191" s="298"/>
      <c r="H13191" s="298"/>
      <c r="I13191" s="298"/>
      <c r="J13191" s="298" t="s">
        <v>13022</v>
      </c>
      <c r="K13191" s="298" t="s">
        <v>12974</v>
      </c>
      <c r="L13191" s="298" t="s">
        <v>15623</v>
      </c>
    </row>
    <row r="13192" spans="1:12" ht="17.100000000000001" customHeight="1">
      <c r="A13192" s="298"/>
      <c r="B13192" s="298"/>
      <c r="C13192" s="298"/>
      <c r="D13192" s="298"/>
      <c r="E13192" s="298"/>
      <c r="F13192" s="298"/>
      <c r="G13192" s="298"/>
      <c r="H13192" s="298"/>
      <c r="I13192" s="298"/>
      <c r="J13192" s="298" t="s">
        <v>13024</v>
      </c>
      <c r="K13192" s="298"/>
      <c r="L13192" s="298" t="s">
        <v>15624</v>
      </c>
    </row>
    <row r="13193" spans="1:12" ht="30" customHeight="1">
      <c r="A13193" s="299"/>
      <c r="B13193" s="299"/>
      <c r="C13193" s="299"/>
      <c r="D13193" s="299"/>
      <c r="E13193" s="299"/>
      <c r="F13193" s="299"/>
      <c r="G13193" s="299"/>
      <c r="H13193" s="299"/>
      <c r="I13193" s="299"/>
      <c r="J13193" s="299"/>
      <c r="K13193" s="299"/>
      <c r="L13193" s="299"/>
    </row>
    <row r="13194" spans="1:12" ht="36" customHeight="1">
      <c r="A13194" s="295" t="s">
        <v>15625</v>
      </c>
      <c r="B13194" s="296" t="s">
        <v>15626</v>
      </c>
      <c r="C13194" s="295" t="s">
        <v>9</v>
      </c>
      <c r="D13194" s="295" t="s">
        <v>636</v>
      </c>
      <c r="E13194" s="297" t="s">
        <v>51</v>
      </c>
      <c r="F13194" s="296"/>
      <c r="G13194" s="296"/>
      <c r="H13194" s="296"/>
      <c r="I13194" s="296"/>
      <c r="J13194" s="296"/>
      <c r="K13194" s="296"/>
      <c r="L13194" s="296"/>
    </row>
    <row r="13195" spans="1:12">
      <c r="A13195" s="414" t="s">
        <v>12977</v>
      </c>
      <c r="B13195" s="414"/>
      <c r="C13195" s="414"/>
      <c r="D13195" s="414"/>
      <c r="E13195" s="414"/>
      <c r="F13195" s="414"/>
      <c r="G13195" s="414"/>
      <c r="H13195" s="414"/>
      <c r="I13195" s="294"/>
      <c r="J13195" s="294"/>
      <c r="K13195" s="294"/>
      <c r="L13195" s="294"/>
    </row>
    <row r="13196" spans="1:12" ht="17.100000000000001" customHeight="1">
      <c r="A13196" s="294" t="s">
        <v>12978</v>
      </c>
      <c r="B13196" s="298" t="s">
        <v>12979</v>
      </c>
      <c r="C13196" s="294" t="s">
        <v>12980</v>
      </c>
      <c r="D13196" s="294" t="s">
        <v>12981</v>
      </c>
      <c r="E13196" s="299" t="s">
        <v>12982</v>
      </c>
      <c r="F13196" s="413" t="s">
        <v>12983</v>
      </c>
      <c r="G13196" s="413"/>
      <c r="H13196" s="413" t="s">
        <v>12984</v>
      </c>
      <c r="I13196" s="413"/>
      <c r="J13196" s="413" t="s">
        <v>12985</v>
      </c>
      <c r="K13196" s="413"/>
      <c r="L13196" s="413"/>
    </row>
    <row r="13197" spans="1:12" ht="24" customHeight="1">
      <c r="A13197" s="300" t="s">
        <v>12986</v>
      </c>
      <c r="B13197" s="301" t="s">
        <v>13085</v>
      </c>
      <c r="C13197" s="300" t="s">
        <v>9</v>
      </c>
      <c r="D13197" s="300" t="s">
        <v>7909</v>
      </c>
      <c r="E13197" s="302" t="s">
        <v>51</v>
      </c>
      <c r="F13197" s="423" t="s">
        <v>13086</v>
      </c>
      <c r="G13197" s="423"/>
      <c r="H13197" s="423">
        <v>8.3100000000000001E-5</v>
      </c>
      <c r="I13197" s="423"/>
      <c r="J13197" s="424">
        <v>8.6E-3</v>
      </c>
      <c r="K13197" s="424"/>
      <c r="L13197" s="424"/>
    </row>
    <row r="13198" spans="1:12" ht="24" customHeight="1">
      <c r="A13198" s="300" t="s">
        <v>12986</v>
      </c>
      <c r="B13198" s="301" t="s">
        <v>13087</v>
      </c>
      <c r="C13198" s="300" t="s">
        <v>9</v>
      </c>
      <c r="D13198" s="300" t="s">
        <v>8873</v>
      </c>
      <c r="E13198" s="302" t="s">
        <v>51</v>
      </c>
      <c r="F13198" s="423" t="s">
        <v>13088</v>
      </c>
      <c r="G13198" s="423"/>
      <c r="H13198" s="423">
        <v>7.9999999999999996E-6</v>
      </c>
      <c r="I13198" s="423"/>
      <c r="J13198" s="424">
        <v>7.0000000000000001E-3</v>
      </c>
      <c r="K13198" s="424"/>
      <c r="L13198" s="424"/>
    </row>
    <row r="13199" spans="1:12" ht="48" customHeight="1">
      <c r="A13199" s="300" t="s">
        <v>12986</v>
      </c>
      <c r="B13199" s="301" t="s">
        <v>13089</v>
      </c>
      <c r="C13199" s="300" t="s">
        <v>9</v>
      </c>
      <c r="D13199" s="300" t="s">
        <v>9227</v>
      </c>
      <c r="E13199" s="302" t="s">
        <v>51</v>
      </c>
      <c r="F13199" s="423" t="s">
        <v>13090</v>
      </c>
      <c r="G13199" s="423"/>
      <c r="H13199" s="423">
        <v>5.5999999999999997E-6</v>
      </c>
      <c r="I13199" s="423"/>
      <c r="J13199" s="424">
        <v>7.4999999999999997E-3</v>
      </c>
      <c r="K13199" s="424"/>
      <c r="L13199" s="424"/>
    </row>
    <row r="13200" spans="1:12" ht="24" customHeight="1">
      <c r="A13200" s="300" t="s">
        <v>12986</v>
      </c>
      <c r="B13200" s="301" t="s">
        <v>13091</v>
      </c>
      <c r="C13200" s="300" t="s">
        <v>9</v>
      </c>
      <c r="D13200" s="300" t="s">
        <v>9580</v>
      </c>
      <c r="E13200" s="302" t="s">
        <v>51</v>
      </c>
      <c r="F13200" s="423" t="s">
        <v>13092</v>
      </c>
      <c r="G13200" s="423"/>
      <c r="H13200" s="423">
        <v>5.4E-6</v>
      </c>
      <c r="I13200" s="423"/>
      <c r="J13200" s="424">
        <v>4.7999999999999996E-3</v>
      </c>
      <c r="K13200" s="424"/>
      <c r="L13200" s="424"/>
    </row>
    <row r="13201" spans="1:12" ht="24" customHeight="1">
      <c r="A13201" s="300" t="s">
        <v>12986</v>
      </c>
      <c r="B13201" s="301" t="s">
        <v>12987</v>
      </c>
      <c r="C13201" s="300" t="s">
        <v>9</v>
      </c>
      <c r="D13201" s="300" t="s">
        <v>9831</v>
      </c>
      <c r="E13201" s="302" t="s">
        <v>12988</v>
      </c>
      <c r="F13201" s="423" t="s">
        <v>12989</v>
      </c>
      <c r="G13201" s="423"/>
      <c r="H13201" s="423">
        <v>1.9250000000000001E-3</v>
      </c>
      <c r="I13201" s="423"/>
      <c r="J13201" s="424">
        <v>1.95E-2</v>
      </c>
      <c r="K13201" s="424"/>
      <c r="L13201" s="424"/>
    </row>
    <row r="13202" spans="1:12" ht="36" customHeight="1">
      <c r="A13202" s="300" t="s">
        <v>12986</v>
      </c>
      <c r="B13202" s="301" t="s">
        <v>12990</v>
      </c>
      <c r="C13202" s="300" t="s">
        <v>9</v>
      </c>
      <c r="D13202" s="300" t="s">
        <v>11426</v>
      </c>
      <c r="E13202" s="302" t="s">
        <v>51</v>
      </c>
      <c r="F13202" s="423" t="s">
        <v>12991</v>
      </c>
      <c r="G13202" s="423"/>
      <c r="H13202" s="423">
        <v>1.008E-4</v>
      </c>
      <c r="I13202" s="423"/>
      <c r="J13202" s="424">
        <v>1.3299999999999999E-2</v>
      </c>
      <c r="K13202" s="424"/>
      <c r="L13202" s="424"/>
    </row>
    <row r="13203" spans="1:12" ht="17.100000000000001" customHeight="1">
      <c r="A13203" s="298"/>
      <c r="B13203" s="298"/>
      <c r="C13203" s="298"/>
      <c r="D13203" s="298"/>
      <c r="E13203" s="298"/>
      <c r="F13203" s="298"/>
      <c r="G13203" s="298"/>
      <c r="H13203" s="298"/>
      <c r="I13203" s="298"/>
      <c r="J13203" s="298" t="s">
        <v>12992</v>
      </c>
      <c r="K13203" s="298"/>
      <c r="L13203" s="298" t="s">
        <v>12960</v>
      </c>
    </row>
    <row r="13204" spans="1:12">
      <c r="A13204" s="414" t="s">
        <v>12994</v>
      </c>
      <c r="B13204" s="414"/>
      <c r="C13204" s="414"/>
      <c r="D13204" s="414"/>
      <c r="E13204" s="414"/>
      <c r="F13204" s="414"/>
      <c r="G13204" s="414"/>
      <c r="H13204" s="414"/>
      <c r="I13204" s="294"/>
      <c r="J13204" s="294"/>
      <c r="K13204" s="294"/>
      <c r="L13204" s="294"/>
    </row>
    <row r="13205" spans="1:12" ht="17.100000000000001" customHeight="1">
      <c r="A13205" s="294" t="s">
        <v>12978</v>
      </c>
      <c r="B13205" s="298" t="s">
        <v>12979</v>
      </c>
      <c r="C13205" s="294" t="s">
        <v>12980</v>
      </c>
      <c r="D13205" s="294" t="s">
        <v>12981</v>
      </c>
      <c r="E13205" s="299" t="s">
        <v>12982</v>
      </c>
      <c r="F13205" s="413" t="s">
        <v>12983</v>
      </c>
      <c r="G13205" s="413"/>
      <c r="H13205" s="413" t="s">
        <v>12984</v>
      </c>
      <c r="I13205" s="413"/>
      <c r="J13205" s="413" t="s">
        <v>12985</v>
      </c>
      <c r="K13205" s="413"/>
      <c r="L13205" s="413"/>
    </row>
    <row r="13206" spans="1:12" ht="24" customHeight="1">
      <c r="A13206" s="300" t="s">
        <v>12986</v>
      </c>
      <c r="B13206" s="301" t="s">
        <v>13193</v>
      </c>
      <c r="C13206" s="300" t="s">
        <v>9</v>
      </c>
      <c r="D13206" s="300" t="s">
        <v>7200</v>
      </c>
      <c r="E13206" s="302" t="s">
        <v>27</v>
      </c>
      <c r="F13206" s="423" t="s">
        <v>13194</v>
      </c>
      <c r="G13206" s="423"/>
      <c r="H13206" s="423">
        <v>7.2524900000000003E-2</v>
      </c>
      <c r="I13206" s="423"/>
      <c r="J13206" s="424">
        <v>0.36919999999999997</v>
      </c>
      <c r="K13206" s="424"/>
      <c r="L13206" s="424"/>
    </row>
    <row r="13207" spans="1:12" ht="24" customHeight="1">
      <c r="A13207" s="300" t="s">
        <v>12986</v>
      </c>
      <c r="B13207" s="301" t="s">
        <v>13195</v>
      </c>
      <c r="C13207" s="300" t="s">
        <v>9</v>
      </c>
      <c r="D13207" s="300" t="s">
        <v>8821</v>
      </c>
      <c r="E13207" s="302" t="s">
        <v>27</v>
      </c>
      <c r="F13207" s="423" t="s">
        <v>13196</v>
      </c>
      <c r="G13207" s="423"/>
      <c r="H13207" s="423">
        <v>7.2524900000000003E-2</v>
      </c>
      <c r="I13207" s="423"/>
      <c r="J13207" s="424">
        <v>0.52149999999999996</v>
      </c>
      <c r="K13207" s="424"/>
      <c r="L13207" s="424"/>
    </row>
    <row r="13208" spans="1:12" ht="17.100000000000001" customHeight="1">
      <c r="A13208" s="298"/>
      <c r="B13208" s="298"/>
      <c r="C13208" s="298"/>
      <c r="D13208" s="298"/>
      <c r="E13208" s="298"/>
      <c r="F13208" s="298"/>
      <c r="G13208" s="298"/>
      <c r="H13208" s="298"/>
      <c r="I13208" s="298"/>
      <c r="J13208" s="298" t="s">
        <v>12992</v>
      </c>
      <c r="K13208" s="298"/>
      <c r="L13208" s="298" t="s">
        <v>13594</v>
      </c>
    </row>
    <row r="13209" spans="1:12">
      <c r="A13209" s="414" t="s">
        <v>12998</v>
      </c>
      <c r="B13209" s="414"/>
      <c r="C13209" s="414"/>
      <c r="D13209" s="414"/>
      <c r="E13209" s="414"/>
      <c r="F13209" s="414"/>
      <c r="G13209" s="414"/>
      <c r="H13209" s="414"/>
      <c r="I13209" s="294"/>
      <c r="J13209" s="294"/>
      <c r="K13209" s="294"/>
      <c r="L13209" s="294"/>
    </row>
    <row r="13210" spans="1:12" ht="17.100000000000001" customHeight="1">
      <c r="A13210" s="294" t="s">
        <v>12978</v>
      </c>
      <c r="B13210" s="298" t="s">
        <v>12979</v>
      </c>
      <c r="C13210" s="294" t="s">
        <v>12980</v>
      </c>
      <c r="D13210" s="294" t="s">
        <v>12981</v>
      </c>
      <c r="E13210" s="299" t="s">
        <v>12982</v>
      </c>
      <c r="F13210" s="413" t="s">
        <v>12983</v>
      </c>
      <c r="G13210" s="413"/>
      <c r="H13210" s="413" t="s">
        <v>12984</v>
      </c>
      <c r="I13210" s="413"/>
      <c r="J13210" s="413" t="s">
        <v>12985</v>
      </c>
      <c r="K13210" s="413"/>
      <c r="L13210" s="413"/>
    </row>
    <row r="13211" spans="1:12" ht="24" customHeight="1">
      <c r="A13211" s="300" t="s">
        <v>12986</v>
      </c>
      <c r="B13211" s="301" t="s">
        <v>13353</v>
      </c>
      <c r="C13211" s="300" t="s">
        <v>9</v>
      </c>
      <c r="D13211" s="300" t="s">
        <v>9576</v>
      </c>
      <c r="E13211" s="302" t="s">
        <v>51</v>
      </c>
      <c r="F13211" s="423" t="s">
        <v>12914</v>
      </c>
      <c r="G13211" s="423"/>
      <c r="H13211" s="423">
        <v>2.4E-2</v>
      </c>
      <c r="I13211" s="423"/>
      <c r="J13211" s="424">
        <v>0.03</v>
      </c>
      <c r="K13211" s="424"/>
      <c r="L13211" s="424"/>
    </row>
    <row r="13212" spans="1:12" ht="24" customHeight="1">
      <c r="A13212" s="300" t="s">
        <v>12986</v>
      </c>
      <c r="B13212" s="301" t="s">
        <v>13356</v>
      </c>
      <c r="C13212" s="300" t="s">
        <v>9</v>
      </c>
      <c r="D13212" s="300" t="s">
        <v>6964</v>
      </c>
      <c r="E13212" s="302" t="s">
        <v>51</v>
      </c>
      <c r="F13212" s="423" t="s">
        <v>13357</v>
      </c>
      <c r="G13212" s="423"/>
      <c r="H13212" s="423">
        <v>1.7999999999999999E-2</v>
      </c>
      <c r="I13212" s="423"/>
      <c r="J13212" s="424">
        <v>0.89</v>
      </c>
      <c r="K13212" s="424"/>
      <c r="L13212" s="424"/>
    </row>
    <row r="13213" spans="1:12" ht="24" customHeight="1">
      <c r="A13213" s="300" t="s">
        <v>12986</v>
      </c>
      <c r="B13213" s="301" t="s">
        <v>13358</v>
      </c>
      <c r="C13213" s="300" t="s">
        <v>9</v>
      </c>
      <c r="D13213" s="300" t="s">
        <v>10886</v>
      </c>
      <c r="E13213" s="302" t="s">
        <v>51</v>
      </c>
      <c r="F13213" s="423" t="s">
        <v>13359</v>
      </c>
      <c r="G13213" s="423"/>
      <c r="H13213" s="423">
        <v>2.1999999999999999E-2</v>
      </c>
      <c r="I13213" s="423"/>
      <c r="J13213" s="424">
        <v>0.94</v>
      </c>
      <c r="K13213" s="424"/>
      <c r="L13213" s="424"/>
    </row>
    <row r="13214" spans="1:12" ht="24" customHeight="1">
      <c r="A13214" s="300" t="s">
        <v>12986</v>
      </c>
      <c r="B13214" s="301" t="s">
        <v>15627</v>
      </c>
      <c r="C13214" s="300" t="s">
        <v>9</v>
      </c>
      <c r="D13214" s="300" t="s">
        <v>9678</v>
      </c>
      <c r="E13214" s="302" t="s">
        <v>51</v>
      </c>
      <c r="F13214" s="423" t="s">
        <v>15628</v>
      </c>
      <c r="G13214" s="423"/>
      <c r="H13214" s="423">
        <v>1</v>
      </c>
      <c r="I13214" s="423"/>
      <c r="J13214" s="424">
        <v>17.32</v>
      </c>
      <c r="K13214" s="424"/>
      <c r="L13214" s="424"/>
    </row>
    <row r="13215" spans="1:12" ht="24" customHeight="1">
      <c r="A13215" s="300" t="s">
        <v>12986</v>
      </c>
      <c r="B13215" s="301" t="s">
        <v>13099</v>
      </c>
      <c r="C13215" s="300" t="s">
        <v>9</v>
      </c>
      <c r="D13215" s="300" t="s">
        <v>7224</v>
      </c>
      <c r="E13215" s="302" t="s">
        <v>51</v>
      </c>
      <c r="F13215" s="423" t="s">
        <v>13100</v>
      </c>
      <c r="G13215" s="423"/>
      <c r="H13215" s="423">
        <v>9.8250000000000008E-4</v>
      </c>
      <c r="I13215" s="423"/>
      <c r="J13215" s="424">
        <v>8.9999999999999993E-3</v>
      </c>
      <c r="K13215" s="424"/>
      <c r="L13215" s="424"/>
    </row>
    <row r="13216" spans="1:12" ht="24" customHeight="1">
      <c r="A13216" s="300" t="s">
        <v>12986</v>
      </c>
      <c r="B13216" s="301" t="s">
        <v>13101</v>
      </c>
      <c r="C13216" s="300" t="s">
        <v>9</v>
      </c>
      <c r="D13216" s="300" t="s">
        <v>7359</v>
      </c>
      <c r="E13216" s="302" t="s">
        <v>51</v>
      </c>
      <c r="F13216" s="423" t="s">
        <v>13102</v>
      </c>
      <c r="G13216" s="423"/>
      <c r="H13216" s="423">
        <v>3.1699999999999998E-5</v>
      </c>
      <c r="I13216" s="423"/>
      <c r="J13216" s="424">
        <v>4.1000000000000003E-3</v>
      </c>
      <c r="K13216" s="424"/>
      <c r="L13216" s="424"/>
    </row>
    <row r="13217" spans="1:12" ht="24" customHeight="1">
      <c r="A13217" s="300" t="s">
        <v>12986</v>
      </c>
      <c r="B13217" s="301" t="s">
        <v>13103</v>
      </c>
      <c r="C13217" s="300" t="s">
        <v>9</v>
      </c>
      <c r="D13217" s="300" t="s">
        <v>8851</v>
      </c>
      <c r="E13217" s="302" t="s">
        <v>51</v>
      </c>
      <c r="F13217" s="423" t="s">
        <v>13104</v>
      </c>
      <c r="G13217" s="423"/>
      <c r="H13217" s="423">
        <v>2.5299999999999998E-5</v>
      </c>
      <c r="I13217" s="423"/>
      <c r="J13217" s="424">
        <v>4.8999999999999998E-3</v>
      </c>
      <c r="K13217" s="424"/>
      <c r="L13217" s="424"/>
    </row>
    <row r="13218" spans="1:12" ht="24" customHeight="1">
      <c r="A13218" s="300" t="s">
        <v>12986</v>
      </c>
      <c r="B13218" s="301" t="s">
        <v>13105</v>
      </c>
      <c r="C13218" s="300" t="s">
        <v>9</v>
      </c>
      <c r="D13218" s="300" t="s">
        <v>8852</v>
      </c>
      <c r="E13218" s="302" t="s">
        <v>51</v>
      </c>
      <c r="F13218" s="423" t="s">
        <v>13106</v>
      </c>
      <c r="G13218" s="423"/>
      <c r="H13218" s="423">
        <v>5.4E-6</v>
      </c>
      <c r="I13218" s="423"/>
      <c r="J13218" s="424">
        <v>3.0000000000000001E-3</v>
      </c>
      <c r="K13218" s="424"/>
      <c r="L13218" s="424"/>
    </row>
    <row r="13219" spans="1:12" ht="24" customHeight="1">
      <c r="A13219" s="300" t="s">
        <v>12986</v>
      </c>
      <c r="B13219" s="301" t="s">
        <v>13107</v>
      </c>
      <c r="C13219" s="300" t="s">
        <v>9</v>
      </c>
      <c r="D13219" s="300" t="s">
        <v>9000</v>
      </c>
      <c r="E13219" s="302" t="s">
        <v>51</v>
      </c>
      <c r="F13219" s="423" t="s">
        <v>13108</v>
      </c>
      <c r="G13219" s="423"/>
      <c r="H13219" s="423">
        <v>1.1184000000000001E-3</v>
      </c>
      <c r="I13219" s="423"/>
      <c r="J13219" s="424">
        <v>7.6E-3</v>
      </c>
      <c r="K13219" s="424"/>
      <c r="L13219" s="424"/>
    </row>
    <row r="13220" spans="1:12" ht="24" customHeight="1">
      <c r="A13220" s="300" t="s">
        <v>12986</v>
      </c>
      <c r="B13220" s="301" t="s">
        <v>13109</v>
      </c>
      <c r="C13220" s="300" t="s">
        <v>9</v>
      </c>
      <c r="D13220" s="300" t="s">
        <v>9574</v>
      </c>
      <c r="E13220" s="302" t="s">
        <v>51</v>
      </c>
      <c r="F13220" s="423" t="s">
        <v>13110</v>
      </c>
      <c r="G13220" s="423"/>
      <c r="H13220" s="423">
        <v>3.546E-4</v>
      </c>
      <c r="I13220" s="423"/>
      <c r="J13220" s="424">
        <v>3.0999999999999999E-3</v>
      </c>
      <c r="K13220" s="424"/>
      <c r="L13220" s="424"/>
    </row>
    <row r="13221" spans="1:12" ht="24" customHeight="1">
      <c r="A13221" s="300" t="s">
        <v>12986</v>
      </c>
      <c r="B13221" s="301" t="s">
        <v>13111</v>
      </c>
      <c r="C13221" s="300" t="s">
        <v>9</v>
      </c>
      <c r="D13221" s="300" t="s">
        <v>10714</v>
      </c>
      <c r="E13221" s="302" t="s">
        <v>93</v>
      </c>
      <c r="F13221" s="423" t="s">
        <v>13112</v>
      </c>
      <c r="G13221" s="423"/>
      <c r="H13221" s="423">
        <v>1.864E-4</v>
      </c>
      <c r="I13221" s="423"/>
      <c r="J13221" s="424">
        <v>2.8E-3</v>
      </c>
      <c r="K13221" s="424"/>
      <c r="L13221" s="424"/>
    </row>
    <row r="13222" spans="1:12" ht="24" customHeight="1">
      <c r="A13222" s="300" t="s">
        <v>12986</v>
      </c>
      <c r="B13222" s="301" t="s">
        <v>13113</v>
      </c>
      <c r="C13222" s="300" t="s">
        <v>9</v>
      </c>
      <c r="D13222" s="300" t="s">
        <v>10809</v>
      </c>
      <c r="E13222" s="302" t="s">
        <v>51</v>
      </c>
      <c r="F13222" s="423" t="s">
        <v>13114</v>
      </c>
      <c r="G13222" s="423"/>
      <c r="H13222" s="423">
        <v>1.864E-4</v>
      </c>
      <c r="I13222" s="423"/>
      <c r="J13222" s="424">
        <v>2.2000000000000001E-3</v>
      </c>
      <c r="K13222" s="424"/>
      <c r="L13222" s="424"/>
    </row>
    <row r="13223" spans="1:12" ht="24" customHeight="1">
      <c r="A13223" s="300" t="s">
        <v>12986</v>
      </c>
      <c r="B13223" s="301" t="s">
        <v>13115</v>
      </c>
      <c r="C13223" s="300" t="s">
        <v>9</v>
      </c>
      <c r="D13223" s="300" t="s">
        <v>10810</v>
      </c>
      <c r="E13223" s="302" t="s">
        <v>51</v>
      </c>
      <c r="F13223" s="423" t="s">
        <v>13116</v>
      </c>
      <c r="G13223" s="423"/>
      <c r="H13223" s="423">
        <v>1.864E-4</v>
      </c>
      <c r="I13223" s="423"/>
      <c r="J13223" s="424">
        <v>5.0000000000000001E-3</v>
      </c>
      <c r="K13223" s="424"/>
      <c r="L13223" s="424"/>
    </row>
    <row r="13224" spans="1:12" ht="24" customHeight="1">
      <c r="A13224" s="300" t="s">
        <v>12986</v>
      </c>
      <c r="B13224" s="301" t="s">
        <v>13117</v>
      </c>
      <c r="C13224" s="300" t="s">
        <v>9</v>
      </c>
      <c r="D13224" s="300" t="s">
        <v>10837</v>
      </c>
      <c r="E13224" s="302" t="s">
        <v>51</v>
      </c>
      <c r="F13224" s="423" t="s">
        <v>13118</v>
      </c>
      <c r="G13224" s="423"/>
      <c r="H13224" s="423">
        <v>6.3999999999999997E-6</v>
      </c>
      <c r="I13224" s="423"/>
      <c r="J13224" s="424">
        <v>2.8E-3</v>
      </c>
      <c r="K13224" s="424"/>
      <c r="L13224" s="424"/>
    </row>
    <row r="13225" spans="1:12" ht="24" customHeight="1">
      <c r="A13225" s="300" t="s">
        <v>12986</v>
      </c>
      <c r="B13225" s="301" t="s">
        <v>13003</v>
      </c>
      <c r="C13225" s="300" t="s">
        <v>9</v>
      </c>
      <c r="D13225" s="300" t="s">
        <v>7216</v>
      </c>
      <c r="E13225" s="302" t="s">
        <v>51</v>
      </c>
      <c r="F13225" s="423" t="s">
        <v>13004</v>
      </c>
      <c r="G13225" s="423"/>
      <c r="H13225" s="423">
        <v>3.7320000000000002E-4</v>
      </c>
      <c r="I13225" s="423"/>
      <c r="J13225" s="424">
        <v>1.2500000000000001E-2</v>
      </c>
      <c r="K13225" s="424"/>
      <c r="L13225" s="424"/>
    </row>
    <row r="13226" spans="1:12" ht="24" customHeight="1">
      <c r="A13226" s="300" t="s">
        <v>12986</v>
      </c>
      <c r="B13226" s="301" t="s">
        <v>13005</v>
      </c>
      <c r="C13226" s="300" t="s">
        <v>9</v>
      </c>
      <c r="D13226" s="300" t="s">
        <v>7393</v>
      </c>
      <c r="E13226" s="302" t="s">
        <v>12988</v>
      </c>
      <c r="F13226" s="423" t="s">
        <v>13006</v>
      </c>
      <c r="G13226" s="423"/>
      <c r="H13226" s="423">
        <v>2.2460000000000001E-4</v>
      </c>
      <c r="I13226" s="423"/>
      <c r="J13226" s="424">
        <v>1.21E-2</v>
      </c>
      <c r="K13226" s="424"/>
      <c r="L13226" s="424"/>
    </row>
    <row r="13227" spans="1:12" ht="24" customHeight="1">
      <c r="A13227" s="300" t="s">
        <v>12986</v>
      </c>
      <c r="B13227" s="301" t="s">
        <v>13007</v>
      </c>
      <c r="C13227" s="300" t="s">
        <v>9</v>
      </c>
      <c r="D13227" s="300" t="s">
        <v>10619</v>
      </c>
      <c r="E13227" s="302" t="s">
        <v>51</v>
      </c>
      <c r="F13227" s="423" t="s">
        <v>13008</v>
      </c>
      <c r="G13227" s="423"/>
      <c r="H13227" s="423">
        <v>1.7420000000000001E-4</v>
      </c>
      <c r="I13227" s="423"/>
      <c r="J13227" s="424">
        <v>3.3300000000000003E-2</v>
      </c>
      <c r="K13227" s="424"/>
      <c r="L13227" s="424"/>
    </row>
    <row r="13228" spans="1:12" ht="24" customHeight="1">
      <c r="A13228" s="300" t="s">
        <v>12986</v>
      </c>
      <c r="B13228" s="301" t="s">
        <v>13009</v>
      </c>
      <c r="C13228" s="300" t="s">
        <v>9</v>
      </c>
      <c r="D13228" s="300" t="s">
        <v>10769</v>
      </c>
      <c r="E13228" s="302" t="s">
        <v>51</v>
      </c>
      <c r="F13228" s="423" t="s">
        <v>13010</v>
      </c>
      <c r="G13228" s="423"/>
      <c r="H13228" s="423">
        <v>1.5660299999999999E-2</v>
      </c>
      <c r="I13228" s="423"/>
      <c r="J13228" s="424">
        <v>1.9699999999999999E-2</v>
      </c>
      <c r="K13228" s="424"/>
      <c r="L13228" s="424"/>
    </row>
    <row r="13229" spans="1:12" ht="24" customHeight="1">
      <c r="A13229" s="300" t="s">
        <v>12986</v>
      </c>
      <c r="B13229" s="301" t="s">
        <v>13011</v>
      </c>
      <c r="C13229" s="300" t="s">
        <v>9</v>
      </c>
      <c r="D13229" s="300" t="s">
        <v>10929</v>
      </c>
      <c r="E13229" s="302" t="s">
        <v>51</v>
      </c>
      <c r="F13229" s="423" t="s">
        <v>13012</v>
      </c>
      <c r="G13229" s="423"/>
      <c r="H13229" s="423">
        <v>1.5100000000000001E-4</v>
      </c>
      <c r="I13229" s="423"/>
      <c r="J13229" s="424">
        <v>2.2700000000000001E-2</v>
      </c>
      <c r="K13229" s="424"/>
      <c r="L13229" s="424"/>
    </row>
    <row r="13230" spans="1:12" ht="17.100000000000001" customHeight="1">
      <c r="A13230" s="298"/>
      <c r="B13230" s="298"/>
      <c r="C13230" s="298"/>
      <c r="D13230" s="298"/>
      <c r="E13230" s="298"/>
      <c r="F13230" s="298"/>
      <c r="G13230" s="298"/>
      <c r="H13230" s="298"/>
      <c r="I13230" s="298"/>
      <c r="J13230" s="298" t="s">
        <v>12992</v>
      </c>
      <c r="K13230" s="298"/>
      <c r="L13230" s="298" t="s">
        <v>15629</v>
      </c>
    </row>
    <row r="13231" spans="1:12">
      <c r="A13231" s="414" t="s">
        <v>13056</v>
      </c>
      <c r="B13231" s="414"/>
      <c r="C13231" s="414"/>
      <c r="D13231" s="414"/>
      <c r="E13231" s="414"/>
      <c r="F13231" s="414"/>
      <c r="G13231" s="414"/>
      <c r="H13231" s="414"/>
      <c r="I13231" s="294"/>
      <c r="J13231" s="294"/>
      <c r="K13231" s="294"/>
      <c r="L13231" s="294"/>
    </row>
    <row r="13232" spans="1:12" ht="17.100000000000001" customHeight="1">
      <c r="A13232" s="294" t="s">
        <v>12978</v>
      </c>
      <c r="B13232" s="298" t="s">
        <v>12979</v>
      </c>
      <c r="C13232" s="294" t="s">
        <v>12980</v>
      </c>
      <c r="D13232" s="294" t="s">
        <v>12981</v>
      </c>
      <c r="E13232" s="299" t="s">
        <v>12982</v>
      </c>
      <c r="F13232" s="413" t="s">
        <v>12983</v>
      </c>
      <c r="G13232" s="413"/>
      <c r="H13232" s="413" t="s">
        <v>12984</v>
      </c>
      <c r="I13232" s="413"/>
      <c r="J13232" s="413" t="s">
        <v>12985</v>
      </c>
      <c r="K13232" s="413"/>
      <c r="L13232" s="413"/>
    </row>
    <row r="13233" spans="1:12" ht="24" customHeight="1">
      <c r="A13233" s="300" t="s">
        <v>12986</v>
      </c>
      <c r="B13233" s="301" t="s">
        <v>13057</v>
      </c>
      <c r="C13233" s="300" t="s">
        <v>9</v>
      </c>
      <c r="D13233" s="300" t="s">
        <v>12549</v>
      </c>
      <c r="E13233" s="302" t="s">
        <v>27</v>
      </c>
      <c r="F13233" s="423" t="s">
        <v>12948</v>
      </c>
      <c r="G13233" s="423"/>
      <c r="H13233" s="423">
        <v>0.14011100000000001</v>
      </c>
      <c r="I13233" s="423"/>
      <c r="J13233" s="424">
        <v>9.11E-2</v>
      </c>
      <c r="K13233" s="424"/>
      <c r="L13233" s="424"/>
    </row>
    <row r="13234" spans="1:12" ht="17.100000000000001" customHeight="1">
      <c r="A13234" s="298"/>
      <c r="B13234" s="298"/>
      <c r="C13234" s="298"/>
      <c r="D13234" s="298"/>
      <c r="E13234" s="298"/>
      <c r="F13234" s="298"/>
      <c r="G13234" s="298"/>
      <c r="H13234" s="298"/>
      <c r="I13234" s="298"/>
      <c r="J13234" s="298" t="s">
        <v>12992</v>
      </c>
      <c r="K13234" s="298"/>
      <c r="L13234" s="298" t="s">
        <v>12933</v>
      </c>
    </row>
    <row r="13235" spans="1:12">
      <c r="A13235" s="414" t="s">
        <v>13058</v>
      </c>
      <c r="B13235" s="414"/>
      <c r="C13235" s="414"/>
      <c r="D13235" s="414"/>
      <c r="E13235" s="414"/>
      <c r="F13235" s="414"/>
      <c r="G13235" s="414"/>
      <c r="H13235" s="414"/>
      <c r="I13235" s="294"/>
      <c r="J13235" s="294"/>
      <c r="K13235" s="294"/>
      <c r="L13235" s="294"/>
    </row>
    <row r="13236" spans="1:12" ht="17.100000000000001" customHeight="1">
      <c r="A13236" s="294" t="s">
        <v>12978</v>
      </c>
      <c r="B13236" s="298" t="s">
        <v>12979</v>
      </c>
      <c r="C13236" s="294" t="s">
        <v>12980</v>
      </c>
      <c r="D13236" s="294" t="s">
        <v>12981</v>
      </c>
      <c r="E13236" s="299" t="s">
        <v>12982</v>
      </c>
      <c r="F13236" s="413" t="s">
        <v>12983</v>
      </c>
      <c r="G13236" s="413"/>
      <c r="H13236" s="413" t="s">
        <v>12984</v>
      </c>
      <c r="I13236" s="413"/>
      <c r="J13236" s="413" t="s">
        <v>12985</v>
      </c>
      <c r="K13236" s="413"/>
      <c r="L13236" s="413"/>
    </row>
    <row r="13237" spans="1:12" ht="24" customHeight="1">
      <c r="A13237" s="300" t="s">
        <v>12986</v>
      </c>
      <c r="B13237" s="301" t="s">
        <v>13059</v>
      </c>
      <c r="C13237" s="300" t="s">
        <v>9</v>
      </c>
      <c r="D13237" s="300" t="s">
        <v>12535</v>
      </c>
      <c r="E13237" s="302" t="s">
        <v>27</v>
      </c>
      <c r="F13237" s="423" t="s">
        <v>12936</v>
      </c>
      <c r="G13237" s="423"/>
      <c r="H13237" s="423">
        <v>0.14011100000000001</v>
      </c>
      <c r="I13237" s="423"/>
      <c r="J13237" s="424">
        <v>7.0000000000000001E-3</v>
      </c>
      <c r="K13237" s="424"/>
      <c r="L13237" s="424"/>
    </row>
    <row r="13238" spans="1:12" ht="17.100000000000001" customHeight="1">
      <c r="A13238" s="298"/>
      <c r="B13238" s="298"/>
      <c r="C13238" s="298"/>
      <c r="D13238" s="298"/>
      <c r="E13238" s="298"/>
      <c r="F13238" s="298"/>
      <c r="G13238" s="298"/>
      <c r="H13238" s="298"/>
      <c r="I13238" s="298"/>
      <c r="J13238" s="298" t="s">
        <v>12992</v>
      </c>
      <c r="K13238" s="298"/>
      <c r="L13238" s="298" t="s">
        <v>12904</v>
      </c>
    </row>
    <row r="13239" spans="1:12">
      <c r="A13239" s="414" t="s">
        <v>13060</v>
      </c>
      <c r="B13239" s="414"/>
      <c r="C13239" s="414"/>
      <c r="D13239" s="414"/>
      <c r="E13239" s="414"/>
      <c r="F13239" s="414"/>
      <c r="G13239" s="414"/>
      <c r="H13239" s="414"/>
      <c r="I13239" s="294"/>
      <c r="J13239" s="294"/>
      <c r="K13239" s="294"/>
      <c r="L13239" s="294"/>
    </row>
    <row r="13240" spans="1:12" ht="17.100000000000001" customHeight="1">
      <c r="A13240" s="294" t="s">
        <v>12978</v>
      </c>
      <c r="B13240" s="298" t="s">
        <v>12979</v>
      </c>
      <c r="C13240" s="294" t="s">
        <v>12980</v>
      </c>
      <c r="D13240" s="294" t="s">
        <v>12981</v>
      </c>
      <c r="E13240" s="299" t="s">
        <v>12982</v>
      </c>
      <c r="F13240" s="413" t="s">
        <v>12983</v>
      </c>
      <c r="G13240" s="413"/>
      <c r="H13240" s="413" t="s">
        <v>12984</v>
      </c>
      <c r="I13240" s="413"/>
      <c r="J13240" s="413" t="s">
        <v>12985</v>
      </c>
      <c r="K13240" s="413"/>
      <c r="L13240" s="413"/>
    </row>
    <row r="13241" spans="1:12" ht="24" customHeight="1">
      <c r="A13241" s="300" t="s">
        <v>12986</v>
      </c>
      <c r="B13241" s="301" t="s">
        <v>13061</v>
      </c>
      <c r="C13241" s="300" t="s">
        <v>9</v>
      </c>
      <c r="D13241" s="300" t="s">
        <v>12522</v>
      </c>
      <c r="E13241" s="302" t="s">
        <v>27</v>
      </c>
      <c r="F13241" s="423" t="s">
        <v>12964</v>
      </c>
      <c r="G13241" s="423"/>
      <c r="H13241" s="423">
        <v>0.14011100000000001</v>
      </c>
      <c r="I13241" s="423"/>
      <c r="J13241" s="424">
        <v>0.35449999999999998</v>
      </c>
      <c r="K13241" s="424"/>
      <c r="L13241" s="424"/>
    </row>
    <row r="13242" spans="1:12" ht="24" customHeight="1">
      <c r="A13242" s="300" t="s">
        <v>12986</v>
      </c>
      <c r="B13242" s="301" t="s">
        <v>13062</v>
      </c>
      <c r="C13242" s="300" t="s">
        <v>9</v>
      </c>
      <c r="D13242" s="300" t="s">
        <v>12527</v>
      </c>
      <c r="E13242" s="302" t="s">
        <v>27</v>
      </c>
      <c r="F13242" s="423" t="s">
        <v>13063</v>
      </c>
      <c r="G13242" s="423"/>
      <c r="H13242" s="423">
        <v>0.14011100000000001</v>
      </c>
      <c r="I13242" s="423"/>
      <c r="J13242" s="424">
        <v>4.7600000000000003E-2</v>
      </c>
      <c r="K13242" s="424"/>
      <c r="L13242" s="424"/>
    </row>
    <row r="13243" spans="1:12" ht="17.100000000000001" customHeight="1">
      <c r="A13243" s="298"/>
      <c r="B13243" s="298"/>
      <c r="C13243" s="298"/>
      <c r="D13243" s="298"/>
      <c r="E13243" s="298"/>
      <c r="F13243" s="298"/>
      <c r="G13243" s="298"/>
      <c r="H13243" s="298"/>
      <c r="I13243" s="298"/>
      <c r="J13243" s="298" t="s">
        <v>12992</v>
      </c>
      <c r="K13243" s="298"/>
      <c r="L13243" s="298" t="s">
        <v>14025</v>
      </c>
    </row>
    <row r="13244" spans="1:12" ht="17.100000000000001" customHeight="1">
      <c r="A13244" s="294" t="s">
        <v>13014</v>
      </c>
      <c r="B13244" s="294"/>
      <c r="C13244" s="294"/>
      <c r="D13244" s="294"/>
      <c r="E13244" s="294"/>
      <c r="F13244" s="294"/>
      <c r="G13244" s="294"/>
      <c r="H13244" s="294"/>
      <c r="I13244" s="294"/>
      <c r="J13244" s="294"/>
      <c r="K13244" s="294"/>
      <c r="L13244" s="294"/>
    </row>
    <row r="13245" spans="1:12" ht="17.100000000000001" customHeight="1">
      <c r="A13245" s="298"/>
      <c r="B13245" s="298"/>
      <c r="C13245" s="298"/>
      <c r="D13245" s="298"/>
      <c r="E13245" s="298"/>
      <c r="F13245" s="298"/>
      <c r="G13245" s="298"/>
      <c r="H13245" s="298"/>
      <c r="I13245" s="298"/>
      <c r="J13245" s="298" t="s">
        <v>13015</v>
      </c>
      <c r="K13245" s="298"/>
      <c r="L13245" s="298" t="s">
        <v>15630</v>
      </c>
    </row>
    <row r="13246" spans="1:12" ht="17.100000000000001" customHeight="1">
      <c r="A13246" s="298"/>
      <c r="B13246" s="298"/>
      <c r="C13246" s="298"/>
      <c r="D13246" s="298"/>
      <c r="E13246" s="298"/>
      <c r="F13246" s="298"/>
      <c r="G13246" s="298"/>
      <c r="H13246" s="298"/>
      <c r="I13246" s="298"/>
      <c r="J13246" s="298" t="s">
        <v>13017</v>
      </c>
      <c r="K13246" s="298" t="s">
        <v>13018</v>
      </c>
      <c r="L13246" s="298" t="s">
        <v>15570</v>
      </c>
    </row>
    <row r="13247" spans="1:12" ht="17.100000000000001" customHeight="1">
      <c r="A13247" s="298"/>
      <c r="B13247" s="298"/>
      <c r="C13247" s="298"/>
      <c r="D13247" s="298"/>
      <c r="E13247" s="298"/>
      <c r="F13247" s="298"/>
      <c r="G13247" s="298"/>
      <c r="H13247" s="298"/>
      <c r="I13247" s="298"/>
      <c r="J13247" s="298" t="s">
        <v>13020</v>
      </c>
      <c r="K13247" s="298"/>
      <c r="L13247" s="298" t="s">
        <v>15631</v>
      </c>
    </row>
    <row r="13248" spans="1:12" ht="17.100000000000001" customHeight="1">
      <c r="A13248" s="298"/>
      <c r="B13248" s="298"/>
      <c r="C13248" s="298"/>
      <c r="D13248" s="298"/>
      <c r="E13248" s="298"/>
      <c r="F13248" s="298"/>
      <c r="G13248" s="298"/>
      <c r="H13248" s="298"/>
      <c r="I13248" s="298"/>
      <c r="J13248" s="298" t="s">
        <v>13022</v>
      </c>
      <c r="K13248" s="298" t="s">
        <v>12974</v>
      </c>
      <c r="L13248" s="298" t="s">
        <v>15632</v>
      </c>
    </row>
    <row r="13249" spans="1:12" ht="17.100000000000001" customHeight="1">
      <c r="A13249" s="298"/>
      <c r="B13249" s="298"/>
      <c r="C13249" s="298"/>
      <c r="D13249" s="298"/>
      <c r="E13249" s="298"/>
      <c r="F13249" s="298"/>
      <c r="G13249" s="298"/>
      <c r="H13249" s="298"/>
      <c r="I13249" s="298"/>
      <c r="J13249" s="298" t="s">
        <v>13024</v>
      </c>
      <c r="K13249" s="298"/>
      <c r="L13249" s="298" t="s">
        <v>15633</v>
      </c>
    </row>
    <row r="13250" spans="1:12" ht="30" customHeight="1">
      <c r="A13250" s="299"/>
      <c r="B13250" s="299"/>
      <c r="C13250" s="299"/>
      <c r="D13250" s="299"/>
      <c r="E13250" s="299"/>
      <c r="F13250" s="299"/>
      <c r="G13250" s="299"/>
      <c r="H13250" s="299"/>
      <c r="I13250" s="299"/>
      <c r="J13250" s="299"/>
      <c r="K13250" s="299"/>
      <c r="L13250" s="299"/>
    </row>
    <row r="13251" spans="1:12" ht="36" customHeight="1">
      <c r="A13251" s="295" t="s">
        <v>15634</v>
      </c>
      <c r="B13251" s="296" t="s">
        <v>15635</v>
      </c>
      <c r="C13251" s="295" t="s">
        <v>9</v>
      </c>
      <c r="D13251" s="295" t="s">
        <v>2386</v>
      </c>
      <c r="E13251" s="297" t="s">
        <v>51</v>
      </c>
      <c r="F13251" s="296"/>
      <c r="G13251" s="296"/>
      <c r="H13251" s="296"/>
      <c r="I13251" s="296"/>
      <c r="J13251" s="296"/>
      <c r="K13251" s="296"/>
      <c r="L13251" s="296"/>
    </row>
    <row r="13252" spans="1:12">
      <c r="A13252" s="414" t="s">
        <v>12977</v>
      </c>
      <c r="B13252" s="414"/>
      <c r="C13252" s="414"/>
      <c r="D13252" s="414"/>
      <c r="E13252" s="414"/>
      <c r="F13252" s="414"/>
      <c r="G13252" s="414"/>
      <c r="H13252" s="414"/>
      <c r="I13252" s="294"/>
      <c r="J13252" s="294"/>
      <c r="K13252" s="294"/>
      <c r="L13252" s="294"/>
    </row>
    <row r="13253" spans="1:12" ht="17.100000000000001" customHeight="1">
      <c r="A13253" s="294" t="s">
        <v>12978</v>
      </c>
      <c r="B13253" s="298" t="s">
        <v>12979</v>
      </c>
      <c r="C13253" s="294" t="s">
        <v>12980</v>
      </c>
      <c r="D13253" s="294" t="s">
        <v>12981</v>
      </c>
      <c r="E13253" s="299" t="s">
        <v>12982</v>
      </c>
      <c r="F13253" s="413" t="s">
        <v>12983</v>
      </c>
      <c r="G13253" s="413"/>
      <c r="H13253" s="413" t="s">
        <v>12984</v>
      </c>
      <c r="I13253" s="413"/>
      <c r="J13253" s="413" t="s">
        <v>12985</v>
      </c>
      <c r="K13253" s="413"/>
      <c r="L13253" s="413"/>
    </row>
    <row r="13254" spans="1:12" ht="24" customHeight="1">
      <c r="A13254" s="300" t="s">
        <v>12986</v>
      </c>
      <c r="B13254" s="301" t="s">
        <v>13085</v>
      </c>
      <c r="C13254" s="300" t="s">
        <v>9</v>
      </c>
      <c r="D13254" s="300" t="s">
        <v>7909</v>
      </c>
      <c r="E13254" s="302" t="s">
        <v>51</v>
      </c>
      <c r="F13254" s="423" t="s">
        <v>13086</v>
      </c>
      <c r="G13254" s="423"/>
      <c r="H13254" s="423">
        <v>6.9200000000000002E-5</v>
      </c>
      <c r="I13254" s="423"/>
      <c r="J13254" s="424">
        <v>7.1999999999999998E-3</v>
      </c>
      <c r="K13254" s="424"/>
      <c r="L13254" s="424"/>
    </row>
    <row r="13255" spans="1:12" ht="24" customHeight="1">
      <c r="A13255" s="300" t="s">
        <v>12986</v>
      </c>
      <c r="B13255" s="301" t="s">
        <v>13087</v>
      </c>
      <c r="C13255" s="300" t="s">
        <v>9</v>
      </c>
      <c r="D13255" s="300" t="s">
        <v>8873</v>
      </c>
      <c r="E13255" s="302" t="s">
        <v>51</v>
      </c>
      <c r="F13255" s="423" t="s">
        <v>13088</v>
      </c>
      <c r="G13255" s="423"/>
      <c r="H13255" s="423">
        <v>6.6000000000000003E-6</v>
      </c>
      <c r="I13255" s="423"/>
      <c r="J13255" s="424">
        <v>5.7000000000000002E-3</v>
      </c>
      <c r="K13255" s="424"/>
      <c r="L13255" s="424"/>
    </row>
    <row r="13256" spans="1:12" ht="48" customHeight="1">
      <c r="A13256" s="300" t="s">
        <v>12986</v>
      </c>
      <c r="B13256" s="301" t="s">
        <v>13089</v>
      </c>
      <c r="C13256" s="300" t="s">
        <v>9</v>
      </c>
      <c r="D13256" s="300" t="s">
        <v>9227</v>
      </c>
      <c r="E13256" s="302" t="s">
        <v>51</v>
      </c>
      <c r="F13256" s="423" t="s">
        <v>13090</v>
      </c>
      <c r="G13256" s="423"/>
      <c r="H13256" s="423">
        <v>4.6999999999999999E-6</v>
      </c>
      <c r="I13256" s="423"/>
      <c r="J13256" s="424">
        <v>6.3E-3</v>
      </c>
      <c r="K13256" s="424"/>
      <c r="L13256" s="424"/>
    </row>
    <row r="13257" spans="1:12" ht="24" customHeight="1">
      <c r="A13257" s="300" t="s">
        <v>12986</v>
      </c>
      <c r="B13257" s="301" t="s">
        <v>13091</v>
      </c>
      <c r="C13257" s="300" t="s">
        <v>9</v>
      </c>
      <c r="D13257" s="300" t="s">
        <v>9580</v>
      </c>
      <c r="E13257" s="302" t="s">
        <v>51</v>
      </c>
      <c r="F13257" s="423" t="s">
        <v>13092</v>
      </c>
      <c r="G13257" s="423"/>
      <c r="H13257" s="423">
        <v>4.5000000000000001E-6</v>
      </c>
      <c r="I13257" s="423"/>
      <c r="J13257" s="424">
        <v>4.0000000000000001E-3</v>
      </c>
      <c r="K13257" s="424"/>
      <c r="L13257" s="424"/>
    </row>
    <row r="13258" spans="1:12" ht="24" customHeight="1">
      <c r="A13258" s="300" t="s">
        <v>12986</v>
      </c>
      <c r="B13258" s="301" t="s">
        <v>12987</v>
      </c>
      <c r="C13258" s="300" t="s">
        <v>9</v>
      </c>
      <c r="D13258" s="300" t="s">
        <v>9831</v>
      </c>
      <c r="E13258" s="302" t="s">
        <v>12988</v>
      </c>
      <c r="F13258" s="423" t="s">
        <v>12989</v>
      </c>
      <c r="G13258" s="423"/>
      <c r="H13258" s="423">
        <v>1.6027000000000001E-3</v>
      </c>
      <c r="I13258" s="423"/>
      <c r="J13258" s="424">
        <v>1.6199999999999999E-2</v>
      </c>
      <c r="K13258" s="424"/>
      <c r="L13258" s="424"/>
    </row>
    <row r="13259" spans="1:12" ht="36" customHeight="1">
      <c r="A13259" s="300" t="s">
        <v>12986</v>
      </c>
      <c r="B13259" s="301" t="s">
        <v>12990</v>
      </c>
      <c r="C13259" s="300" t="s">
        <v>9</v>
      </c>
      <c r="D13259" s="300" t="s">
        <v>11426</v>
      </c>
      <c r="E13259" s="302" t="s">
        <v>51</v>
      </c>
      <c r="F13259" s="423" t="s">
        <v>12991</v>
      </c>
      <c r="G13259" s="423"/>
      <c r="H13259" s="423">
        <v>8.3999999999999995E-5</v>
      </c>
      <c r="I13259" s="423"/>
      <c r="J13259" s="424">
        <v>1.11E-2</v>
      </c>
      <c r="K13259" s="424"/>
      <c r="L13259" s="424"/>
    </row>
    <row r="13260" spans="1:12" ht="17.100000000000001" customHeight="1">
      <c r="A13260" s="298"/>
      <c r="B13260" s="298"/>
      <c r="C13260" s="298"/>
      <c r="D13260" s="298"/>
      <c r="E13260" s="298"/>
      <c r="F13260" s="298"/>
      <c r="G13260" s="298"/>
      <c r="H13260" s="298"/>
      <c r="I13260" s="298"/>
      <c r="J13260" s="298" t="s">
        <v>12992</v>
      </c>
      <c r="K13260" s="298"/>
      <c r="L13260" s="298" t="s">
        <v>12936</v>
      </c>
    </row>
    <row r="13261" spans="1:12">
      <c r="A13261" s="414" t="s">
        <v>12994</v>
      </c>
      <c r="B13261" s="414"/>
      <c r="C13261" s="414"/>
      <c r="D13261" s="414"/>
      <c r="E13261" s="414"/>
      <c r="F13261" s="414"/>
      <c r="G13261" s="414"/>
      <c r="H13261" s="414"/>
      <c r="I13261" s="294"/>
      <c r="J13261" s="294"/>
      <c r="K13261" s="294"/>
      <c r="L13261" s="294"/>
    </row>
    <row r="13262" spans="1:12" ht="17.100000000000001" customHeight="1">
      <c r="A13262" s="294" t="s">
        <v>12978</v>
      </c>
      <c r="B13262" s="298" t="s">
        <v>12979</v>
      </c>
      <c r="C13262" s="294" t="s">
        <v>12980</v>
      </c>
      <c r="D13262" s="294" t="s">
        <v>12981</v>
      </c>
      <c r="E13262" s="299" t="s">
        <v>12982</v>
      </c>
      <c r="F13262" s="413" t="s">
        <v>12983</v>
      </c>
      <c r="G13262" s="413"/>
      <c r="H13262" s="413" t="s">
        <v>12984</v>
      </c>
      <c r="I13262" s="413"/>
      <c r="J13262" s="413" t="s">
        <v>12985</v>
      </c>
      <c r="K13262" s="413"/>
      <c r="L13262" s="413"/>
    </row>
    <row r="13263" spans="1:12" ht="24" customHeight="1">
      <c r="A13263" s="300" t="s">
        <v>12986</v>
      </c>
      <c r="B13263" s="301" t="s">
        <v>13193</v>
      </c>
      <c r="C13263" s="300" t="s">
        <v>9</v>
      </c>
      <c r="D13263" s="300" t="s">
        <v>7200</v>
      </c>
      <c r="E13263" s="302" t="s">
        <v>27</v>
      </c>
      <c r="F13263" s="423" t="s">
        <v>13194</v>
      </c>
      <c r="G13263" s="423"/>
      <c r="H13263" s="423">
        <v>6.02918E-2</v>
      </c>
      <c r="I13263" s="423"/>
      <c r="J13263" s="424">
        <v>0.30690000000000001</v>
      </c>
      <c r="K13263" s="424"/>
      <c r="L13263" s="424"/>
    </row>
    <row r="13264" spans="1:12" ht="24" customHeight="1">
      <c r="A13264" s="300" t="s">
        <v>12986</v>
      </c>
      <c r="B13264" s="301" t="s">
        <v>13195</v>
      </c>
      <c r="C13264" s="300" t="s">
        <v>9</v>
      </c>
      <c r="D13264" s="300" t="s">
        <v>8821</v>
      </c>
      <c r="E13264" s="302" t="s">
        <v>27</v>
      </c>
      <c r="F13264" s="423" t="s">
        <v>13196</v>
      </c>
      <c r="G13264" s="423"/>
      <c r="H13264" s="423">
        <v>6.02918E-2</v>
      </c>
      <c r="I13264" s="423"/>
      <c r="J13264" s="424">
        <v>0.4335</v>
      </c>
      <c r="K13264" s="424"/>
      <c r="L13264" s="424"/>
    </row>
    <row r="13265" spans="1:12" ht="17.100000000000001" customHeight="1">
      <c r="A13265" s="298"/>
      <c r="B13265" s="298"/>
      <c r="C13265" s="298"/>
      <c r="D13265" s="298"/>
      <c r="E13265" s="298"/>
      <c r="F13265" s="298"/>
      <c r="G13265" s="298"/>
      <c r="H13265" s="298"/>
      <c r="I13265" s="298"/>
      <c r="J13265" s="298" t="s">
        <v>12992</v>
      </c>
      <c r="K13265" s="298"/>
      <c r="L13265" s="298" t="s">
        <v>14289</v>
      </c>
    </row>
    <row r="13266" spans="1:12">
      <c r="A13266" s="414" t="s">
        <v>12998</v>
      </c>
      <c r="B13266" s="414"/>
      <c r="C13266" s="414"/>
      <c r="D13266" s="414"/>
      <c r="E13266" s="414"/>
      <c r="F13266" s="414"/>
      <c r="G13266" s="414"/>
      <c r="H13266" s="414"/>
      <c r="I13266" s="294"/>
      <c r="J13266" s="294"/>
      <c r="K13266" s="294"/>
      <c r="L13266" s="294"/>
    </row>
    <row r="13267" spans="1:12" ht="17.100000000000001" customHeight="1">
      <c r="A13267" s="294" t="s">
        <v>12978</v>
      </c>
      <c r="B13267" s="298" t="s">
        <v>12979</v>
      </c>
      <c r="C13267" s="294" t="s">
        <v>12980</v>
      </c>
      <c r="D13267" s="294" t="s">
        <v>12981</v>
      </c>
      <c r="E13267" s="299" t="s">
        <v>12982</v>
      </c>
      <c r="F13267" s="413" t="s">
        <v>12983</v>
      </c>
      <c r="G13267" s="413"/>
      <c r="H13267" s="413" t="s">
        <v>12984</v>
      </c>
      <c r="I13267" s="413"/>
      <c r="J13267" s="413" t="s">
        <v>12985</v>
      </c>
      <c r="K13267" s="413"/>
      <c r="L13267" s="413"/>
    </row>
    <row r="13268" spans="1:12" ht="24" customHeight="1">
      <c r="A13268" s="300" t="s">
        <v>12986</v>
      </c>
      <c r="B13268" s="301" t="s">
        <v>13353</v>
      </c>
      <c r="C13268" s="300" t="s">
        <v>9</v>
      </c>
      <c r="D13268" s="300" t="s">
        <v>9576</v>
      </c>
      <c r="E13268" s="302" t="s">
        <v>51</v>
      </c>
      <c r="F13268" s="423" t="s">
        <v>12914</v>
      </c>
      <c r="G13268" s="423"/>
      <c r="H13268" s="423">
        <v>0.03</v>
      </c>
      <c r="I13268" s="423"/>
      <c r="J13268" s="424">
        <v>0.04</v>
      </c>
      <c r="K13268" s="424"/>
      <c r="L13268" s="424"/>
    </row>
    <row r="13269" spans="1:12" ht="24" customHeight="1">
      <c r="A13269" s="300" t="s">
        <v>12986</v>
      </c>
      <c r="B13269" s="301" t="s">
        <v>13356</v>
      </c>
      <c r="C13269" s="300" t="s">
        <v>9</v>
      </c>
      <c r="D13269" s="300" t="s">
        <v>6964</v>
      </c>
      <c r="E13269" s="302" t="s">
        <v>51</v>
      </c>
      <c r="F13269" s="423" t="s">
        <v>13357</v>
      </c>
      <c r="G13269" s="423"/>
      <c r="H13269" s="423">
        <v>7.0000000000000001E-3</v>
      </c>
      <c r="I13269" s="423"/>
      <c r="J13269" s="424">
        <v>0.34</v>
      </c>
      <c r="K13269" s="424"/>
      <c r="L13269" s="424"/>
    </row>
    <row r="13270" spans="1:12" ht="24" customHeight="1">
      <c r="A13270" s="300" t="s">
        <v>12986</v>
      </c>
      <c r="B13270" s="301" t="s">
        <v>13358</v>
      </c>
      <c r="C13270" s="300" t="s">
        <v>9</v>
      </c>
      <c r="D13270" s="300" t="s">
        <v>10886</v>
      </c>
      <c r="E13270" s="302" t="s">
        <v>51</v>
      </c>
      <c r="F13270" s="423" t="s">
        <v>13359</v>
      </c>
      <c r="G13270" s="423"/>
      <c r="H13270" s="423">
        <v>8.0000000000000002E-3</v>
      </c>
      <c r="I13270" s="423"/>
      <c r="J13270" s="424">
        <v>0.34</v>
      </c>
      <c r="K13270" s="424"/>
      <c r="L13270" s="424"/>
    </row>
    <row r="13271" spans="1:12" ht="24" customHeight="1">
      <c r="A13271" s="300" t="s">
        <v>12986</v>
      </c>
      <c r="B13271" s="301" t="s">
        <v>15636</v>
      </c>
      <c r="C13271" s="300" t="s">
        <v>9</v>
      </c>
      <c r="D13271" s="300" t="s">
        <v>9676</v>
      </c>
      <c r="E13271" s="302" t="s">
        <v>51</v>
      </c>
      <c r="F13271" s="423" t="s">
        <v>15637</v>
      </c>
      <c r="G13271" s="423"/>
      <c r="H13271" s="423">
        <v>1</v>
      </c>
      <c r="I13271" s="423"/>
      <c r="J13271" s="424">
        <v>6.38</v>
      </c>
      <c r="K13271" s="424"/>
      <c r="L13271" s="424"/>
    </row>
    <row r="13272" spans="1:12" ht="24" customHeight="1">
      <c r="A13272" s="300" t="s">
        <v>12986</v>
      </c>
      <c r="B13272" s="301" t="s">
        <v>13099</v>
      </c>
      <c r="C13272" s="300" t="s">
        <v>9</v>
      </c>
      <c r="D13272" s="300" t="s">
        <v>7224</v>
      </c>
      <c r="E13272" s="302" t="s">
        <v>51</v>
      </c>
      <c r="F13272" s="423" t="s">
        <v>13100</v>
      </c>
      <c r="G13272" s="423"/>
      <c r="H13272" s="423">
        <v>8.1820000000000005E-4</v>
      </c>
      <c r="I13272" s="423"/>
      <c r="J13272" s="424">
        <v>7.4999999999999997E-3</v>
      </c>
      <c r="K13272" s="424"/>
      <c r="L13272" s="424"/>
    </row>
    <row r="13273" spans="1:12" ht="24" customHeight="1">
      <c r="A13273" s="300" t="s">
        <v>12986</v>
      </c>
      <c r="B13273" s="301" t="s">
        <v>13101</v>
      </c>
      <c r="C13273" s="300" t="s">
        <v>9</v>
      </c>
      <c r="D13273" s="300" t="s">
        <v>7359</v>
      </c>
      <c r="E13273" s="302" t="s">
        <v>51</v>
      </c>
      <c r="F13273" s="423" t="s">
        <v>13102</v>
      </c>
      <c r="G13273" s="423"/>
      <c r="H13273" s="423">
        <v>2.6400000000000001E-5</v>
      </c>
      <c r="I13273" s="423"/>
      <c r="J13273" s="424">
        <v>3.3999999999999998E-3</v>
      </c>
      <c r="K13273" s="424"/>
      <c r="L13273" s="424"/>
    </row>
    <row r="13274" spans="1:12" ht="24" customHeight="1">
      <c r="A13274" s="300" t="s">
        <v>12986</v>
      </c>
      <c r="B13274" s="301" t="s">
        <v>13103</v>
      </c>
      <c r="C13274" s="300" t="s">
        <v>9</v>
      </c>
      <c r="D13274" s="300" t="s">
        <v>8851</v>
      </c>
      <c r="E13274" s="302" t="s">
        <v>51</v>
      </c>
      <c r="F13274" s="423" t="s">
        <v>13104</v>
      </c>
      <c r="G13274" s="423"/>
      <c r="H13274" s="423">
        <v>2.12E-5</v>
      </c>
      <c r="I13274" s="423"/>
      <c r="J13274" s="424">
        <v>4.1000000000000003E-3</v>
      </c>
      <c r="K13274" s="424"/>
      <c r="L13274" s="424"/>
    </row>
    <row r="13275" spans="1:12" ht="24" customHeight="1">
      <c r="A13275" s="300" t="s">
        <v>12986</v>
      </c>
      <c r="B13275" s="301" t="s">
        <v>13105</v>
      </c>
      <c r="C13275" s="300" t="s">
        <v>9</v>
      </c>
      <c r="D13275" s="300" t="s">
        <v>8852</v>
      </c>
      <c r="E13275" s="302" t="s">
        <v>51</v>
      </c>
      <c r="F13275" s="423" t="s">
        <v>13106</v>
      </c>
      <c r="G13275" s="423"/>
      <c r="H13275" s="423">
        <v>4.5000000000000001E-6</v>
      </c>
      <c r="I13275" s="423"/>
      <c r="J13275" s="424">
        <v>2.5000000000000001E-3</v>
      </c>
      <c r="K13275" s="424"/>
      <c r="L13275" s="424"/>
    </row>
    <row r="13276" spans="1:12" ht="24" customHeight="1">
      <c r="A13276" s="300" t="s">
        <v>12986</v>
      </c>
      <c r="B13276" s="301" t="s">
        <v>13107</v>
      </c>
      <c r="C13276" s="300" t="s">
        <v>9</v>
      </c>
      <c r="D13276" s="300" t="s">
        <v>9000</v>
      </c>
      <c r="E13276" s="302" t="s">
        <v>51</v>
      </c>
      <c r="F13276" s="423" t="s">
        <v>13108</v>
      </c>
      <c r="G13276" s="423"/>
      <c r="H13276" s="423">
        <v>9.3110000000000003E-4</v>
      </c>
      <c r="I13276" s="423"/>
      <c r="J13276" s="424">
        <v>6.3E-3</v>
      </c>
      <c r="K13276" s="424"/>
      <c r="L13276" s="424"/>
    </row>
    <row r="13277" spans="1:12" ht="24" customHeight="1">
      <c r="A13277" s="300" t="s">
        <v>12986</v>
      </c>
      <c r="B13277" s="301" t="s">
        <v>13109</v>
      </c>
      <c r="C13277" s="300" t="s">
        <v>9</v>
      </c>
      <c r="D13277" s="300" t="s">
        <v>9574</v>
      </c>
      <c r="E13277" s="302" t="s">
        <v>51</v>
      </c>
      <c r="F13277" s="423" t="s">
        <v>13110</v>
      </c>
      <c r="G13277" s="423"/>
      <c r="H13277" s="423">
        <v>2.9530000000000002E-4</v>
      </c>
      <c r="I13277" s="423"/>
      <c r="J13277" s="424">
        <v>2.5999999999999999E-3</v>
      </c>
      <c r="K13277" s="424"/>
      <c r="L13277" s="424"/>
    </row>
    <row r="13278" spans="1:12" ht="24" customHeight="1">
      <c r="A13278" s="300" t="s">
        <v>12986</v>
      </c>
      <c r="B13278" s="301" t="s">
        <v>13111</v>
      </c>
      <c r="C13278" s="300" t="s">
        <v>9</v>
      </c>
      <c r="D13278" s="300" t="s">
        <v>10714</v>
      </c>
      <c r="E13278" s="302" t="s">
        <v>93</v>
      </c>
      <c r="F13278" s="423" t="s">
        <v>13112</v>
      </c>
      <c r="G13278" s="423"/>
      <c r="H13278" s="423">
        <v>1.552E-4</v>
      </c>
      <c r="I13278" s="423"/>
      <c r="J13278" s="424">
        <v>2.3999999999999998E-3</v>
      </c>
      <c r="K13278" s="424"/>
      <c r="L13278" s="424"/>
    </row>
    <row r="13279" spans="1:12" ht="24" customHeight="1">
      <c r="A13279" s="300" t="s">
        <v>12986</v>
      </c>
      <c r="B13279" s="301" t="s">
        <v>13113</v>
      </c>
      <c r="C13279" s="300" t="s">
        <v>9</v>
      </c>
      <c r="D13279" s="300" t="s">
        <v>10809</v>
      </c>
      <c r="E13279" s="302" t="s">
        <v>51</v>
      </c>
      <c r="F13279" s="423" t="s">
        <v>13114</v>
      </c>
      <c r="G13279" s="423"/>
      <c r="H13279" s="423">
        <v>1.552E-4</v>
      </c>
      <c r="I13279" s="423"/>
      <c r="J13279" s="424">
        <v>1.9E-3</v>
      </c>
      <c r="K13279" s="424"/>
      <c r="L13279" s="424"/>
    </row>
    <row r="13280" spans="1:12" ht="24" customHeight="1">
      <c r="A13280" s="300" t="s">
        <v>12986</v>
      </c>
      <c r="B13280" s="301" t="s">
        <v>13115</v>
      </c>
      <c r="C13280" s="300" t="s">
        <v>9</v>
      </c>
      <c r="D13280" s="300" t="s">
        <v>10810</v>
      </c>
      <c r="E13280" s="302" t="s">
        <v>51</v>
      </c>
      <c r="F13280" s="423" t="s">
        <v>13116</v>
      </c>
      <c r="G13280" s="423"/>
      <c r="H13280" s="423">
        <v>1.552E-4</v>
      </c>
      <c r="I13280" s="423"/>
      <c r="J13280" s="424">
        <v>4.1000000000000003E-3</v>
      </c>
      <c r="K13280" s="424"/>
      <c r="L13280" s="424"/>
    </row>
    <row r="13281" spans="1:12" ht="24" customHeight="1">
      <c r="A13281" s="300" t="s">
        <v>12986</v>
      </c>
      <c r="B13281" s="301" t="s">
        <v>13117</v>
      </c>
      <c r="C13281" s="300" t="s">
        <v>9</v>
      </c>
      <c r="D13281" s="300" t="s">
        <v>10837</v>
      </c>
      <c r="E13281" s="302" t="s">
        <v>51</v>
      </c>
      <c r="F13281" s="423" t="s">
        <v>13118</v>
      </c>
      <c r="G13281" s="423"/>
      <c r="H13281" s="423">
        <v>5.2000000000000002E-6</v>
      </c>
      <c r="I13281" s="423"/>
      <c r="J13281" s="424">
        <v>2.3E-3</v>
      </c>
      <c r="K13281" s="424"/>
      <c r="L13281" s="424"/>
    </row>
    <row r="13282" spans="1:12" ht="24" customHeight="1">
      <c r="A13282" s="300" t="s">
        <v>12986</v>
      </c>
      <c r="B13282" s="301" t="s">
        <v>13003</v>
      </c>
      <c r="C13282" s="300" t="s">
        <v>9</v>
      </c>
      <c r="D13282" s="300" t="s">
        <v>7216</v>
      </c>
      <c r="E13282" s="302" t="s">
        <v>51</v>
      </c>
      <c r="F13282" s="423" t="s">
        <v>13004</v>
      </c>
      <c r="G13282" s="423"/>
      <c r="H13282" s="423">
        <v>3.1090000000000002E-4</v>
      </c>
      <c r="I13282" s="423"/>
      <c r="J13282" s="424">
        <v>1.04E-2</v>
      </c>
      <c r="K13282" s="424"/>
      <c r="L13282" s="424"/>
    </row>
    <row r="13283" spans="1:12" ht="24" customHeight="1">
      <c r="A13283" s="300" t="s">
        <v>12986</v>
      </c>
      <c r="B13283" s="301" t="s">
        <v>13005</v>
      </c>
      <c r="C13283" s="300" t="s">
        <v>9</v>
      </c>
      <c r="D13283" s="300" t="s">
        <v>7393</v>
      </c>
      <c r="E13283" s="302" t="s">
        <v>12988</v>
      </c>
      <c r="F13283" s="423" t="s">
        <v>13006</v>
      </c>
      <c r="G13283" s="423"/>
      <c r="H13283" s="423">
        <v>1.8699999999999999E-4</v>
      </c>
      <c r="I13283" s="423"/>
      <c r="J13283" s="424">
        <v>1.01E-2</v>
      </c>
      <c r="K13283" s="424"/>
      <c r="L13283" s="424"/>
    </row>
    <row r="13284" spans="1:12" ht="24" customHeight="1">
      <c r="A13284" s="300" t="s">
        <v>12986</v>
      </c>
      <c r="B13284" s="301" t="s">
        <v>13007</v>
      </c>
      <c r="C13284" s="300" t="s">
        <v>9</v>
      </c>
      <c r="D13284" s="300" t="s">
        <v>10619</v>
      </c>
      <c r="E13284" s="302" t="s">
        <v>51</v>
      </c>
      <c r="F13284" s="423" t="s">
        <v>13008</v>
      </c>
      <c r="G13284" s="423"/>
      <c r="H13284" s="423">
        <v>1.45E-4</v>
      </c>
      <c r="I13284" s="423"/>
      <c r="J13284" s="424">
        <v>2.7699999999999999E-2</v>
      </c>
      <c r="K13284" s="424"/>
      <c r="L13284" s="424"/>
    </row>
    <row r="13285" spans="1:12" ht="24" customHeight="1">
      <c r="A13285" s="300" t="s">
        <v>12986</v>
      </c>
      <c r="B13285" s="301" t="s">
        <v>13009</v>
      </c>
      <c r="C13285" s="300" t="s">
        <v>9</v>
      </c>
      <c r="D13285" s="300" t="s">
        <v>10769</v>
      </c>
      <c r="E13285" s="302" t="s">
        <v>51</v>
      </c>
      <c r="F13285" s="423" t="s">
        <v>13010</v>
      </c>
      <c r="G13285" s="423"/>
      <c r="H13285" s="423">
        <v>1.3039E-2</v>
      </c>
      <c r="I13285" s="423"/>
      <c r="J13285" s="424">
        <v>1.6400000000000001E-2</v>
      </c>
      <c r="K13285" s="424"/>
      <c r="L13285" s="424"/>
    </row>
    <row r="13286" spans="1:12" ht="24" customHeight="1">
      <c r="A13286" s="300" t="s">
        <v>12986</v>
      </c>
      <c r="B13286" s="301" t="s">
        <v>13011</v>
      </c>
      <c r="C13286" s="300" t="s">
        <v>9</v>
      </c>
      <c r="D13286" s="300" t="s">
        <v>10929</v>
      </c>
      <c r="E13286" s="302" t="s">
        <v>51</v>
      </c>
      <c r="F13286" s="423" t="s">
        <v>13012</v>
      </c>
      <c r="G13286" s="423"/>
      <c r="H13286" s="423">
        <v>1.2579999999999999E-4</v>
      </c>
      <c r="I13286" s="423"/>
      <c r="J13286" s="424">
        <v>1.89E-2</v>
      </c>
      <c r="K13286" s="424"/>
      <c r="L13286" s="424"/>
    </row>
    <row r="13287" spans="1:12" ht="17.100000000000001" customHeight="1">
      <c r="A13287" s="298"/>
      <c r="B13287" s="298"/>
      <c r="C13287" s="298"/>
      <c r="D13287" s="298"/>
      <c r="E13287" s="298"/>
      <c r="F13287" s="298"/>
      <c r="G13287" s="298"/>
      <c r="H13287" s="298"/>
      <c r="I13287" s="298"/>
      <c r="J13287" s="298" t="s">
        <v>12992</v>
      </c>
      <c r="K13287" s="298"/>
      <c r="L13287" s="298" t="s">
        <v>15638</v>
      </c>
    </row>
    <row r="13288" spans="1:12">
      <c r="A13288" s="414" t="s">
        <v>13056</v>
      </c>
      <c r="B13288" s="414"/>
      <c r="C13288" s="414"/>
      <c r="D13288" s="414"/>
      <c r="E13288" s="414"/>
      <c r="F13288" s="414"/>
      <c r="G13288" s="414"/>
      <c r="H13288" s="414"/>
      <c r="I13288" s="294"/>
      <c r="J13288" s="294"/>
      <c r="K13288" s="294"/>
      <c r="L13288" s="294"/>
    </row>
    <row r="13289" spans="1:12" ht="17.100000000000001" customHeight="1">
      <c r="A13289" s="294" t="s">
        <v>12978</v>
      </c>
      <c r="B13289" s="298" t="s">
        <v>12979</v>
      </c>
      <c r="C13289" s="294" t="s">
        <v>12980</v>
      </c>
      <c r="D13289" s="294" t="s">
        <v>12981</v>
      </c>
      <c r="E13289" s="299" t="s">
        <v>12982</v>
      </c>
      <c r="F13289" s="413" t="s">
        <v>12983</v>
      </c>
      <c r="G13289" s="413"/>
      <c r="H13289" s="413" t="s">
        <v>12984</v>
      </c>
      <c r="I13289" s="413"/>
      <c r="J13289" s="413" t="s">
        <v>12985</v>
      </c>
      <c r="K13289" s="413"/>
      <c r="L13289" s="413"/>
    </row>
    <row r="13290" spans="1:12" ht="24" customHeight="1">
      <c r="A13290" s="300" t="s">
        <v>12986</v>
      </c>
      <c r="B13290" s="301" t="s">
        <v>13057</v>
      </c>
      <c r="C13290" s="300" t="s">
        <v>9</v>
      </c>
      <c r="D13290" s="300" t="s">
        <v>12549</v>
      </c>
      <c r="E13290" s="302" t="s">
        <v>27</v>
      </c>
      <c r="F13290" s="423" t="s">
        <v>12948</v>
      </c>
      <c r="G13290" s="423"/>
      <c r="H13290" s="423">
        <v>0.1166594</v>
      </c>
      <c r="I13290" s="423"/>
      <c r="J13290" s="424">
        <v>7.5800000000000006E-2</v>
      </c>
      <c r="K13290" s="424"/>
      <c r="L13290" s="424"/>
    </row>
    <row r="13291" spans="1:12" ht="17.100000000000001" customHeight="1">
      <c r="A13291" s="298"/>
      <c r="B13291" s="298"/>
      <c r="C13291" s="298"/>
      <c r="D13291" s="298"/>
      <c r="E13291" s="298"/>
      <c r="F13291" s="298"/>
      <c r="G13291" s="298"/>
      <c r="H13291" s="298"/>
      <c r="I13291" s="298"/>
      <c r="J13291" s="298" t="s">
        <v>12992</v>
      </c>
      <c r="K13291" s="298"/>
      <c r="L13291" s="298" t="s">
        <v>12935</v>
      </c>
    </row>
    <row r="13292" spans="1:12">
      <c r="A13292" s="414" t="s">
        <v>13058</v>
      </c>
      <c r="B13292" s="414"/>
      <c r="C13292" s="414"/>
      <c r="D13292" s="414"/>
      <c r="E13292" s="414"/>
      <c r="F13292" s="414"/>
      <c r="G13292" s="414"/>
      <c r="H13292" s="414"/>
      <c r="I13292" s="294"/>
      <c r="J13292" s="294"/>
      <c r="K13292" s="294"/>
      <c r="L13292" s="294"/>
    </row>
    <row r="13293" spans="1:12" ht="17.100000000000001" customHeight="1">
      <c r="A13293" s="294" t="s">
        <v>12978</v>
      </c>
      <c r="B13293" s="298" t="s">
        <v>12979</v>
      </c>
      <c r="C13293" s="294" t="s">
        <v>12980</v>
      </c>
      <c r="D13293" s="294" t="s">
        <v>12981</v>
      </c>
      <c r="E13293" s="299" t="s">
        <v>12982</v>
      </c>
      <c r="F13293" s="413" t="s">
        <v>12983</v>
      </c>
      <c r="G13293" s="413"/>
      <c r="H13293" s="413" t="s">
        <v>12984</v>
      </c>
      <c r="I13293" s="413"/>
      <c r="J13293" s="413" t="s">
        <v>12985</v>
      </c>
      <c r="K13293" s="413"/>
      <c r="L13293" s="413"/>
    </row>
    <row r="13294" spans="1:12" ht="24" customHeight="1">
      <c r="A13294" s="300" t="s">
        <v>12986</v>
      </c>
      <c r="B13294" s="301" t="s">
        <v>13059</v>
      </c>
      <c r="C13294" s="300" t="s">
        <v>9</v>
      </c>
      <c r="D13294" s="300" t="s">
        <v>12535</v>
      </c>
      <c r="E13294" s="302" t="s">
        <v>27</v>
      </c>
      <c r="F13294" s="423" t="s">
        <v>12936</v>
      </c>
      <c r="G13294" s="423"/>
      <c r="H13294" s="423">
        <v>0.1166594</v>
      </c>
      <c r="I13294" s="423"/>
      <c r="J13294" s="424">
        <v>5.7999999999999996E-3</v>
      </c>
      <c r="K13294" s="424"/>
      <c r="L13294" s="424"/>
    </row>
    <row r="13295" spans="1:12" ht="17.100000000000001" customHeight="1">
      <c r="A13295" s="298"/>
      <c r="B13295" s="298"/>
      <c r="C13295" s="298"/>
      <c r="D13295" s="298"/>
      <c r="E13295" s="298"/>
      <c r="F13295" s="298"/>
      <c r="G13295" s="298"/>
      <c r="H13295" s="298"/>
      <c r="I13295" s="298"/>
      <c r="J13295" s="298" t="s">
        <v>12992</v>
      </c>
      <c r="K13295" s="298"/>
      <c r="L13295" s="298" t="s">
        <v>12904</v>
      </c>
    </row>
    <row r="13296" spans="1:12">
      <c r="A13296" s="414" t="s">
        <v>13060</v>
      </c>
      <c r="B13296" s="414"/>
      <c r="C13296" s="414"/>
      <c r="D13296" s="414"/>
      <c r="E13296" s="414"/>
      <c r="F13296" s="414"/>
      <c r="G13296" s="414"/>
      <c r="H13296" s="414"/>
      <c r="I13296" s="294"/>
      <c r="J13296" s="294"/>
      <c r="K13296" s="294"/>
      <c r="L13296" s="294"/>
    </row>
    <row r="13297" spans="1:12" ht="17.100000000000001" customHeight="1">
      <c r="A13297" s="294" t="s">
        <v>12978</v>
      </c>
      <c r="B13297" s="298" t="s">
        <v>12979</v>
      </c>
      <c r="C13297" s="294" t="s">
        <v>12980</v>
      </c>
      <c r="D13297" s="294" t="s">
        <v>12981</v>
      </c>
      <c r="E13297" s="299" t="s">
        <v>12982</v>
      </c>
      <c r="F13297" s="413" t="s">
        <v>12983</v>
      </c>
      <c r="G13297" s="413"/>
      <c r="H13297" s="413" t="s">
        <v>12984</v>
      </c>
      <c r="I13297" s="413"/>
      <c r="J13297" s="413" t="s">
        <v>12985</v>
      </c>
      <c r="K13297" s="413"/>
      <c r="L13297" s="413"/>
    </row>
    <row r="13298" spans="1:12" ht="24" customHeight="1">
      <c r="A13298" s="300" t="s">
        <v>12986</v>
      </c>
      <c r="B13298" s="301" t="s">
        <v>13061</v>
      </c>
      <c r="C13298" s="300" t="s">
        <v>9</v>
      </c>
      <c r="D13298" s="300" t="s">
        <v>12522</v>
      </c>
      <c r="E13298" s="302" t="s">
        <v>27</v>
      </c>
      <c r="F13298" s="423" t="s">
        <v>12964</v>
      </c>
      <c r="G13298" s="423"/>
      <c r="H13298" s="423">
        <v>0.1166594</v>
      </c>
      <c r="I13298" s="423"/>
      <c r="J13298" s="424">
        <v>0.29509999999999997</v>
      </c>
      <c r="K13298" s="424"/>
      <c r="L13298" s="424"/>
    </row>
    <row r="13299" spans="1:12" ht="24" customHeight="1">
      <c r="A13299" s="300" t="s">
        <v>12986</v>
      </c>
      <c r="B13299" s="301" t="s">
        <v>13062</v>
      </c>
      <c r="C13299" s="300" t="s">
        <v>9</v>
      </c>
      <c r="D13299" s="300" t="s">
        <v>12527</v>
      </c>
      <c r="E13299" s="302" t="s">
        <v>27</v>
      </c>
      <c r="F13299" s="423" t="s">
        <v>13063</v>
      </c>
      <c r="G13299" s="423"/>
      <c r="H13299" s="423">
        <v>0.1166594</v>
      </c>
      <c r="I13299" s="423"/>
      <c r="J13299" s="424">
        <v>3.9699999999999999E-2</v>
      </c>
      <c r="K13299" s="424"/>
      <c r="L13299" s="424"/>
    </row>
    <row r="13300" spans="1:12" ht="17.100000000000001" customHeight="1">
      <c r="A13300" s="298"/>
      <c r="B13300" s="298"/>
      <c r="C13300" s="298"/>
      <c r="D13300" s="298"/>
      <c r="E13300" s="298"/>
      <c r="F13300" s="298"/>
      <c r="G13300" s="298"/>
      <c r="H13300" s="298"/>
      <c r="I13300" s="298"/>
      <c r="J13300" s="298" t="s">
        <v>12992</v>
      </c>
      <c r="K13300" s="298"/>
      <c r="L13300" s="298" t="s">
        <v>12961</v>
      </c>
    </row>
    <row r="13301" spans="1:12" ht="17.100000000000001" customHeight="1">
      <c r="A13301" s="294" t="s">
        <v>13014</v>
      </c>
      <c r="B13301" s="294"/>
      <c r="C13301" s="294"/>
      <c r="D13301" s="294"/>
      <c r="E13301" s="294"/>
      <c r="F13301" s="294"/>
      <c r="G13301" s="294"/>
      <c r="H13301" s="294"/>
      <c r="I13301" s="294"/>
      <c r="J13301" s="294"/>
      <c r="K13301" s="294"/>
      <c r="L13301" s="294"/>
    </row>
    <row r="13302" spans="1:12" ht="17.100000000000001" customHeight="1">
      <c r="A13302" s="298"/>
      <c r="B13302" s="298"/>
      <c r="C13302" s="298"/>
      <c r="D13302" s="298"/>
      <c r="E13302" s="298"/>
      <c r="F13302" s="298"/>
      <c r="G13302" s="298"/>
      <c r="H13302" s="298"/>
      <c r="I13302" s="298"/>
      <c r="J13302" s="298" t="s">
        <v>13015</v>
      </c>
      <c r="K13302" s="298"/>
      <c r="L13302" s="298" t="s">
        <v>15639</v>
      </c>
    </row>
    <row r="13303" spans="1:12" ht="17.100000000000001" customHeight="1">
      <c r="A13303" s="298"/>
      <c r="B13303" s="298"/>
      <c r="C13303" s="298"/>
      <c r="D13303" s="298"/>
      <c r="E13303" s="298"/>
      <c r="F13303" s="298"/>
      <c r="G13303" s="298"/>
      <c r="H13303" s="298"/>
      <c r="I13303" s="298"/>
      <c r="J13303" s="298" t="s">
        <v>13017</v>
      </c>
      <c r="K13303" s="298" t="s">
        <v>13018</v>
      </c>
      <c r="L13303" s="298" t="s">
        <v>15448</v>
      </c>
    </row>
    <row r="13304" spans="1:12" ht="17.100000000000001" customHeight="1">
      <c r="A13304" s="298"/>
      <c r="B13304" s="298"/>
      <c r="C13304" s="298"/>
      <c r="D13304" s="298"/>
      <c r="E13304" s="298"/>
      <c r="F13304" s="298"/>
      <c r="G13304" s="298"/>
      <c r="H13304" s="298"/>
      <c r="I13304" s="298"/>
      <c r="J13304" s="298" t="s">
        <v>13020</v>
      </c>
      <c r="K13304" s="298"/>
      <c r="L13304" s="298" t="s">
        <v>14642</v>
      </c>
    </row>
    <row r="13305" spans="1:12" ht="17.100000000000001" customHeight="1">
      <c r="A13305" s="298"/>
      <c r="B13305" s="298"/>
      <c r="C13305" s="298"/>
      <c r="D13305" s="298"/>
      <c r="E13305" s="298"/>
      <c r="F13305" s="298"/>
      <c r="G13305" s="298"/>
      <c r="H13305" s="298"/>
      <c r="I13305" s="298"/>
      <c r="J13305" s="298" t="s">
        <v>13022</v>
      </c>
      <c r="K13305" s="298" t="s">
        <v>12974</v>
      </c>
      <c r="L13305" s="298" t="s">
        <v>14643</v>
      </c>
    </row>
    <row r="13306" spans="1:12" ht="17.100000000000001" customHeight="1">
      <c r="A13306" s="298"/>
      <c r="B13306" s="298"/>
      <c r="C13306" s="298"/>
      <c r="D13306" s="298"/>
      <c r="E13306" s="298"/>
      <c r="F13306" s="298"/>
      <c r="G13306" s="298"/>
      <c r="H13306" s="298"/>
      <c r="I13306" s="298"/>
      <c r="J13306" s="298" t="s">
        <v>13024</v>
      </c>
      <c r="K13306" s="298"/>
      <c r="L13306" s="298" t="s">
        <v>14644</v>
      </c>
    </row>
    <row r="13307" spans="1:12" ht="30" customHeight="1">
      <c r="A13307" s="299"/>
      <c r="B13307" s="299"/>
      <c r="C13307" s="299"/>
      <c r="D13307" s="299"/>
      <c r="E13307" s="299"/>
      <c r="F13307" s="299"/>
      <c r="G13307" s="299"/>
      <c r="H13307" s="299"/>
      <c r="I13307" s="299"/>
      <c r="J13307" s="299"/>
      <c r="K13307" s="299"/>
      <c r="L13307" s="299"/>
    </row>
    <row r="13308" spans="1:12" ht="36" customHeight="1">
      <c r="A13308" s="295" t="s">
        <v>15640</v>
      </c>
      <c r="B13308" s="296" t="s">
        <v>15582</v>
      </c>
      <c r="C13308" s="295" t="s">
        <v>9</v>
      </c>
      <c r="D13308" s="295" t="s">
        <v>2482</v>
      </c>
      <c r="E13308" s="297" t="s">
        <v>51</v>
      </c>
      <c r="F13308" s="296"/>
      <c r="G13308" s="296"/>
      <c r="H13308" s="296"/>
      <c r="I13308" s="296"/>
      <c r="J13308" s="296"/>
      <c r="K13308" s="296"/>
      <c r="L13308" s="296"/>
    </row>
    <row r="13309" spans="1:12">
      <c r="A13309" s="414" t="s">
        <v>12977</v>
      </c>
      <c r="B13309" s="414"/>
      <c r="C13309" s="414"/>
      <c r="D13309" s="414"/>
      <c r="E13309" s="414"/>
      <c r="F13309" s="414"/>
      <c r="G13309" s="414"/>
      <c r="H13309" s="414"/>
      <c r="I13309" s="294"/>
      <c r="J13309" s="294"/>
      <c r="K13309" s="294"/>
      <c r="L13309" s="294"/>
    </row>
    <row r="13310" spans="1:12" ht="17.100000000000001" customHeight="1">
      <c r="A13310" s="294" t="s">
        <v>12978</v>
      </c>
      <c r="B13310" s="298" t="s">
        <v>12979</v>
      </c>
      <c r="C13310" s="294" t="s">
        <v>12980</v>
      </c>
      <c r="D13310" s="294" t="s">
        <v>12981</v>
      </c>
      <c r="E13310" s="299" t="s">
        <v>12982</v>
      </c>
      <c r="F13310" s="413" t="s">
        <v>12983</v>
      </c>
      <c r="G13310" s="413"/>
      <c r="H13310" s="413" t="s">
        <v>12984</v>
      </c>
      <c r="I13310" s="413"/>
      <c r="J13310" s="413" t="s">
        <v>12985</v>
      </c>
      <c r="K13310" s="413"/>
      <c r="L13310" s="413"/>
    </row>
    <row r="13311" spans="1:12" ht="24" customHeight="1">
      <c r="A13311" s="300" t="s">
        <v>12986</v>
      </c>
      <c r="B13311" s="301" t="s">
        <v>13085</v>
      </c>
      <c r="C13311" s="300" t="s">
        <v>9</v>
      </c>
      <c r="D13311" s="300" t="s">
        <v>7909</v>
      </c>
      <c r="E13311" s="302" t="s">
        <v>51</v>
      </c>
      <c r="F13311" s="423" t="s">
        <v>13086</v>
      </c>
      <c r="G13311" s="423"/>
      <c r="H13311" s="423">
        <v>8.3100000000000001E-5</v>
      </c>
      <c r="I13311" s="423"/>
      <c r="J13311" s="424">
        <v>8.6E-3</v>
      </c>
      <c r="K13311" s="424"/>
      <c r="L13311" s="424"/>
    </row>
    <row r="13312" spans="1:12" ht="24" customHeight="1">
      <c r="A13312" s="300" t="s">
        <v>12986</v>
      </c>
      <c r="B13312" s="301" t="s">
        <v>13087</v>
      </c>
      <c r="C13312" s="300" t="s">
        <v>9</v>
      </c>
      <c r="D13312" s="300" t="s">
        <v>8873</v>
      </c>
      <c r="E13312" s="302" t="s">
        <v>51</v>
      </c>
      <c r="F13312" s="423" t="s">
        <v>13088</v>
      </c>
      <c r="G13312" s="423"/>
      <c r="H13312" s="423">
        <v>7.9999999999999996E-6</v>
      </c>
      <c r="I13312" s="423"/>
      <c r="J13312" s="424">
        <v>7.0000000000000001E-3</v>
      </c>
      <c r="K13312" s="424"/>
      <c r="L13312" s="424"/>
    </row>
    <row r="13313" spans="1:12" ht="48" customHeight="1">
      <c r="A13313" s="300" t="s">
        <v>12986</v>
      </c>
      <c r="B13313" s="301" t="s">
        <v>13089</v>
      </c>
      <c r="C13313" s="300" t="s">
        <v>9</v>
      </c>
      <c r="D13313" s="300" t="s">
        <v>9227</v>
      </c>
      <c r="E13313" s="302" t="s">
        <v>51</v>
      </c>
      <c r="F13313" s="423" t="s">
        <v>13090</v>
      </c>
      <c r="G13313" s="423"/>
      <c r="H13313" s="423">
        <v>5.5999999999999997E-6</v>
      </c>
      <c r="I13313" s="423"/>
      <c r="J13313" s="424">
        <v>7.4999999999999997E-3</v>
      </c>
      <c r="K13313" s="424"/>
      <c r="L13313" s="424"/>
    </row>
    <row r="13314" spans="1:12" ht="24" customHeight="1">
      <c r="A13314" s="300" t="s">
        <v>12986</v>
      </c>
      <c r="B13314" s="301" t="s">
        <v>13091</v>
      </c>
      <c r="C13314" s="300" t="s">
        <v>9</v>
      </c>
      <c r="D13314" s="300" t="s">
        <v>9580</v>
      </c>
      <c r="E13314" s="302" t="s">
        <v>51</v>
      </c>
      <c r="F13314" s="423" t="s">
        <v>13092</v>
      </c>
      <c r="G13314" s="423"/>
      <c r="H13314" s="423">
        <v>5.4E-6</v>
      </c>
      <c r="I13314" s="423"/>
      <c r="J13314" s="424">
        <v>4.7999999999999996E-3</v>
      </c>
      <c r="K13314" s="424"/>
      <c r="L13314" s="424"/>
    </row>
    <row r="13315" spans="1:12" ht="24" customHeight="1">
      <c r="A13315" s="300" t="s">
        <v>12986</v>
      </c>
      <c r="B13315" s="301" t="s">
        <v>12987</v>
      </c>
      <c r="C13315" s="300" t="s">
        <v>9</v>
      </c>
      <c r="D13315" s="300" t="s">
        <v>9831</v>
      </c>
      <c r="E13315" s="302" t="s">
        <v>12988</v>
      </c>
      <c r="F13315" s="423" t="s">
        <v>12989</v>
      </c>
      <c r="G13315" s="423"/>
      <c r="H13315" s="423">
        <v>1.9250000000000001E-3</v>
      </c>
      <c r="I13315" s="423"/>
      <c r="J13315" s="424">
        <v>1.95E-2</v>
      </c>
      <c r="K13315" s="424"/>
      <c r="L13315" s="424"/>
    </row>
    <row r="13316" spans="1:12" ht="36" customHeight="1">
      <c r="A13316" s="300" t="s">
        <v>12986</v>
      </c>
      <c r="B13316" s="301" t="s">
        <v>12990</v>
      </c>
      <c r="C13316" s="300" t="s">
        <v>9</v>
      </c>
      <c r="D13316" s="300" t="s">
        <v>11426</v>
      </c>
      <c r="E13316" s="302" t="s">
        <v>51</v>
      </c>
      <c r="F13316" s="423" t="s">
        <v>12991</v>
      </c>
      <c r="G13316" s="423"/>
      <c r="H13316" s="423">
        <v>1.008E-4</v>
      </c>
      <c r="I13316" s="423"/>
      <c r="J13316" s="424">
        <v>1.3299999999999999E-2</v>
      </c>
      <c r="K13316" s="424"/>
      <c r="L13316" s="424"/>
    </row>
    <row r="13317" spans="1:12" ht="17.100000000000001" customHeight="1">
      <c r="A13317" s="298"/>
      <c r="B13317" s="298"/>
      <c r="C13317" s="298"/>
      <c r="D13317" s="298"/>
      <c r="E13317" s="298"/>
      <c r="F13317" s="298"/>
      <c r="G13317" s="298"/>
      <c r="H13317" s="298"/>
      <c r="I13317" s="298"/>
      <c r="J13317" s="298" t="s">
        <v>12992</v>
      </c>
      <c r="K13317" s="298"/>
      <c r="L13317" s="298" t="s">
        <v>12960</v>
      </c>
    </row>
    <row r="13318" spans="1:12">
      <c r="A13318" s="414" t="s">
        <v>12994</v>
      </c>
      <c r="B13318" s="414"/>
      <c r="C13318" s="414"/>
      <c r="D13318" s="414"/>
      <c r="E13318" s="414"/>
      <c r="F13318" s="414"/>
      <c r="G13318" s="414"/>
      <c r="H13318" s="414"/>
      <c r="I13318" s="294"/>
      <c r="J13318" s="294"/>
      <c r="K13318" s="294"/>
      <c r="L13318" s="294"/>
    </row>
    <row r="13319" spans="1:12" ht="17.100000000000001" customHeight="1">
      <c r="A13319" s="294" t="s">
        <v>12978</v>
      </c>
      <c r="B13319" s="298" t="s">
        <v>12979</v>
      </c>
      <c r="C13319" s="294" t="s">
        <v>12980</v>
      </c>
      <c r="D13319" s="294" t="s">
        <v>12981</v>
      </c>
      <c r="E13319" s="299" t="s">
        <v>12982</v>
      </c>
      <c r="F13319" s="413" t="s">
        <v>12983</v>
      </c>
      <c r="G13319" s="413"/>
      <c r="H13319" s="413" t="s">
        <v>12984</v>
      </c>
      <c r="I13319" s="413"/>
      <c r="J13319" s="413" t="s">
        <v>12985</v>
      </c>
      <c r="K13319" s="413"/>
      <c r="L13319" s="413"/>
    </row>
    <row r="13320" spans="1:12" ht="24" customHeight="1">
      <c r="A13320" s="300" t="s">
        <v>12986</v>
      </c>
      <c r="B13320" s="301" t="s">
        <v>13193</v>
      </c>
      <c r="C13320" s="300" t="s">
        <v>9</v>
      </c>
      <c r="D13320" s="300" t="s">
        <v>7200</v>
      </c>
      <c r="E13320" s="302" t="s">
        <v>27</v>
      </c>
      <c r="F13320" s="423" t="s">
        <v>13194</v>
      </c>
      <c r="G13320" s="423"/>
      <c r="H13320" s="423">
        <v>7.2524900000000003E-2</v>
      </c>
      <c r="I13320" s="423"/>
      <c r="J13320" s="424">
        <v>0.36919999999999997</v>
      </c>
      <c r="K13320" s="424"/>
      <c r="L13320" s="424"/>
    </row>
    <row r="13321" spans="1:12" ht="24" customHeight="1">
      <c r="A13321" s="300" t="s">
        <v>12986</v>
      </c>
      <c r="B13321" s="301" t="s">
        <v>13195</v>
      </c>
      <c r="C13321" s="300" t="s">
        <v>9</v>
      </c>
      <c r="D13321" s="300" t="s">
        <v>8821</v>
      </c>
      <c r="E13321" s="302" t="s">
        <v>27</v>
      </c>
      <c r="F13321" s="423" t="s">
        <v>13196</v>
      </c>
      <c r="G13321" s="423"/>
      <c r="H13321" s="423">
        <v>7.2524900000000003E-2</v>
      </c>
      <c r="I13321" s="423"/>
      <c r="J13321" s="424">
        <v>0.52149999999999996</v>
      </c>
      <c r="K13321" s="424"/>
      <c r="L13321" s="424"/>
    </row>
    <row r="13322" spans="1:12" ht="17.100000000000001" customHeight="1">
      <c r="A13322" s="298"/>
      <c r="B13322" s="298"/>
      <c r="C13322" s="298"/>
      <c r="D13322" s="298"/>
      <c r="E13322" s="298"/>
      <c r="F13322" s="298"/>
      <c r="G13322" s="298"/>
      <c r="H13322" s="298"/>
      <c r="I13322" s="298"/>
      <c r="J13322" s="298" t="s">
        <v>12992</v>
      </c>
      <c r="K13322" s="298"/>
      <c r="L13322" s="298" t="s">
        <v>13594</v>
      </c>
    </row>
    <row r="13323" spans="1:12">
      <c r="A13323" s="414" t="s">
        <v>12998</v>
      </c>
      <c r="B13323" s="414"/>
      <c r="C13323" s="414"/>
      <c r="D13323" s="414"/>
      <c r="E13323" s="414"/>
      <c r="F13323" s="414"/>
      <c r="G13323" s="414"/>
      <c r="H13323" s="414"/>
      <c r="I13323" s="294"/>
      <c r="J13323" s="294"/>
      <c r="K13323" s="294"/>
      <c r="L13323" s="294"/>
    </row>
    <row r="13324" spans="1:12" ht="17.100000000000001" customHeight="1">
      <c r="A13324" s="294" t="s">
        <v>12978</v>
      </c>
      <c r="B13324" s="298" t="s">
        <v>12979</v>
      </c>
      <c r="C13324" s="294" t="s">
        <v>12980</v>
      </c>
      <c r="D13324" s="294" t="s">
        <v>12981</v>
      </c>
      <c r="E13324" s="299" t="s">
        <v>12982</v>
      </c>
      <c r="F13324" s="413" t="s">
        <v>12983</v>
      </c>
      <c r="G13324" s="413"/>
      <c r="H13324" s="413" t="s">
        <v>12984</v>
      </c>
      <c r="I13324" s="413"/>
      <c r="J13324" s="413" t="s">
        <v>12985</v>
      </c>
      <c r="K13324" s="413"/>
      <c r="L13324" s="413"/>
    </row>
    <row r="13325" spans="1:12" ht="24" customHeight="1">
      <c r="A13325" s="300" t="s">
        <v>12986</v>
      </c>
      <c r="B13325" s="301" t="s">
        <v>13353</v>
      </c>
      <c r="C13325" s="300" t="s">
        <v>9</v>
      </c>
      <c r="D13325" s="300" t="s">
        <v>9576</v>
      </c>
      <c r="E13325" s="302" t="s">
        <v>51</v>
      </c>
      <c r="F13325" s="423" t="s">
        <v>12914</v>
      </c>
      <c r="G13325" s="423"/>
      <c r="H13325" s="423">
        <v>2.4E-2</v>
      </c>
      <c r="I13325" s="423"/>
      <c r="J13325" s="424">
        <v>0.03</v>
      </c>
      <c r="K13325" s="424"/>
      <c r="L13325" s="424"/>
    </row>
    <row r="13326" spans="1:12" ht="24" customHeight="1">
      <c r="A13326" s="300" t="s">
        <v>12986</v>
      </c>
      <c r="B13326" s="301" t="s">
        <v>13356</v>
      </c>
      <c r="C13326" s="300" t="s">
        <v>9</v>
      </c>
      <c r="D13326" s="300" t="s">
        <v>6964</v>
      </c>
      <c r="E13326" s="302" t="s">
        <v>51</v>
      </c>
      <c r="F13326" s="423" t="s">
        <v>13357</v>
      </c>
      <c r="G13326" s="423"/>
      <c r="H13326" s="423">
        <v>1.7999999999999999E-2</v>
      </c>
      <c r="I13326" s="423"/>
      <c r="J13326" s="424">
        <v>0.89</v>
      </c>
      <c r="K13326" s="424"/>
      <c r="L13326" s="424"/>
    </row>
    <row r="13327" spans="1:12" ht="24" customHeight="1">
      <c r="A13327" s="300" t="s">
        <v>12986</v>
      </c>
      <c r="B13327" s="301" t="s">
        <v>13358</v>
      </c>
      <c r="C13327" s="300" t="s">
        <v>9</v>
      </c>
      <c r="D13327" s="300" t="s">
        <v>10886</v>
      </c>
      <c r="E13327" s="302" t="s">
        <v>51</v>
      </c>
      <c r="F13327" s="423" t="s">
        <v>13359</v>
      </c>
      <c r="G13327" s="423"/>
      <c r="H13327" s="423">
        <v>2.1999999999999999E-2</v>
      </c>
      <c r="I13327" s="423"/>
      <c r="J13327" s="424">
        <v>0.94</v>
      </c>
      <c r="K13327" s="424"/>
      <c r="L13327" s="424"/>
    </row>
    <row r="13328" spans="1:12" ht="24" customHeight="1">
      <c r="A13328" s="300" t="s">
        <v>12986</v>
      </c>
      <c r="B13328" s="301" t="s">
        <v>15583</v>
      </c>
      <c r="C13328" s="300" t="s">
        <v>9</v>
      </c>
      <c r="D13328" s="300" t="s">
        <v>9760</v>
      </c>
      <c r="E13328" s="302" t="s">
        <v>51</v>
      </c>
      <c r="F13328" s="423" t="s">
        <v>15584</v>
      </c>
      <c r="G13328" s="423"/>
      <c r="H13328" s="423">
        <v>1</v>
      </c>
      <c r="I13328" s="423"/>
      <c r="J13328" s="424">
        <v>3.03</v>
      </c>
      <c r="K13328" s="424"/>
      <c r="L13328" s="424"/>
    </row>
    <row r="13329" spans="1:12" ht="24" customHeight="1">
      <c r="A13329" s="300" t="s">
        <v>12986</v>
      </c>
      <c r="B13329" s="301" t="s">
        <v>13099</v>
      </c>
      <c r="C13329" s="300" t="s">
        <v>9</v>
      </c>
      <c r="D13329" s="300" t="s">
        <v>7224</v>
      </c>
      <c r="E13329" s="302" t="s">
        <v>51</v>
      </c>
      <c r="F13329" s="423" t="s">
        <v>13100</v>
      </c>
      <c r="G13329" s="423"/>
      <c r="H13329" s="423">
        <v>9.8250000000000008E-4</v>
      </c>
      <c r="I13329" s="423"/>
      <c r="J13329" s="424">
        <v>8.9999999999999993E-3</v>
      </c>
      <c r="K13329" s="424"/>
      <c r="L13329" s="424"/>
    </row>
    <row r="13330" spans="1:12" ht="24" customHeight="1">
      <c r="A13330" s="300" t="s">
        <v>12986</v>
      </c>
      <c r="B13330" s="301" t="s">
        <v>13101</v>
      </c>
      <c r="C13330" s="300" t="s">
        <v>9</v>
      </c>
      <c r="D13330" s="300" t="s">
        <v>7359</v>
      </c>
      <c r="E13330" s="302" t="s">
        <v>51</v>
      </c>
      <c r="F13330" s="423" t="s">
        <v>13102</v>
      </c>
      <c r="G13330" s="423"/>
      <c r="H13330" s="423">
        <v>3.1699999999999998E-5</v>
      </c>
      <c r="I13330" s="423"/>
      <c r="J13330" s="424">
        <v>4.1000000000000003E-3</v>
      </c>
      <c r="K13330" s="424"/>
      <c r="L13330" s="424"/>
    </row>
    <row r="13331" spans="1:12" ht="24" customHeight="1">
      <c r="A13331" s="300" t="s">
        <v>12986</v>
      </c>
      <c r="B13331" s="301" t="s">
        <v>13103</v>
      </c>
      <c r="C13331" s="300" t="s">
        <v>9</v>
      </c>
      <c r="D13331" s="300" t="s">
        <v>8851</v>
      </c>
      <c r="E13331" s="302" t="s">
        <v>51</v>
      </c>
      <c r="F13331" s="423" t="s">
        <v>13104</v>
      </c>
      <c r="G13331" s="423"/>
      <c r="H13331" s="423">
        <v>2.5299999999999998E-5</v>
      </c>
      <c r="I13331" s="423"/>
      <c r="J13331" s="424">
        <v>4.8999999999999998E-3</v>
      </c>
      <c r="K13331" s="424"/>
      <c r="L13331" s="424"/>
    </row>
    <row r="13332" spans="1:12" ht="24" customHeight="1">
      <c r="A13332" s="300" t="s">
        <v>12986</v>
      </c>
      <c r="B13332" s="301" t="s">
        <v>13105</v>
      </c>
      <c r="C13332" s="300" t="s">
        <v>9</v>
      </c>
      <c r="D13332" s="300" t="s">
        <v>8852</v>
      </c>
      <c r="E13332" s="302" t="s">
        <v>51</v>
      </c>
      <c r="F13332" s="423" t="s">
        <v>13106</v>
      </c>
      <c r="G13332" s="423"/>
      <c r="H13332" s="423">
        <v>5.4E-6</v>
      </c>
      <c r="I13332" s="423"/>
      <c r="J13332" s="424">
        <v>3.0000000000000001E-3</v>
      </c>
      <c r="K13332" s="424"/>
      <c r="L13332" s="424"/>
    </row>
    <row r="13333" spans="1:12" ht="24" customHeight="1">
      <c r="A13333" s="300" t="s">
        <v>12986</v>
      </c>
      <c r="B13333" s="301" t="s">
        <v>13107</v>
      </c>
      <c r="C13333" s="300" t="s">
        <v>9</v>
      </c>
      <c r="D13333" s="300" t="s">
        <v>9000</v>
      </c>
      <c r="E13333" s="302" t="s">
        <v>51</v>
      </c>
      <c r="F13333" s="423" t="s">
        <v>13108</v>
      </c>
      <c r="G13333" s="423"/>
      <c r="H13333" s="423">
        <v>1.1184000000000001E-3</v>
      </c>
      <c r="I13333" s="423"/>
      <c r="J13333" s="424">
        <v>7.6E-3</v>
      </c>
      <c r="K13333" s="424"/>
      <c r="L13333" s="424"/>
    </row>
    <row r="13334" spans="1:12" ht="24" customHeight="1">
      <c r="A13334" s="300" t="s">
        <v>12986</v>
      </c>
      <c r="B13334" s="301" t="s">
        <v>13109</v>
      </c>
      <c r="C13334" s="300" t="s">
        <v>9</v>
      </c>
      <c r="D13334" s="300" t="s">
        <v>9574</v>
      </c>
      <c r="E13334" s="302" t="s">
        <v>51</v>
      </c>
      <c r="F13334" s="423" t="s">
        <v>13110</v>
      </c>
      <c r="G13334" s="423"/>
      <c r="H13334" s="423">
        <v>3.546E-4</v>
      </c>
      <c r="I13334" s="423"/>
      <c r="J13334" s="424">
        <v>3.0999999999999999E-3</v>
      </c>
      <c r="K13334" s="424"/>
      <c r="L13334" s="424"/>
    </row>
    <row r="13335" spans="1:12" ht="24" customHeight="1">
      <c r="A13335" s="300" t="s">
        <v>12986</v>
      </c>
      <c r="B13335" s="301" t="s">
        <v>13111</v>
      </c>
      <c r="C13335" s="300" t="s">
        <v>9</v>
      </c>
      <c r="D13335" s="300" t="s">
        <v>10714</v>
      </c>
      <c r="E13335" s="302" t="s">
        <v>93</v>
      </c>
      <c r="F13335" s="423" t="s">
        <v>13112</v>
      </c>
      <c r="G13335" s="423"/>
      <c r="H13335" s="423">
        <v>1.864E-4</v>
      </c>
      <c r="I13335" s="423"/>
      <c r="J13335" s="424">
        <v>2.8E-3</v>
      </c>
      <c r="K13335" s="424"/>
      <c r="L13335" s="424"/>
    </row>
    <row r="13336" spans="1:12" ht="24" customHeight="1">
      <c r="A13336" s="300" t="s">
        <v>12986</v>
      </c>
      <c r="B13336" s="301" t="s">
        <v>13113</v>
      </c>
      <c r="C13336" s="300" t="s">
        <v>9</v>
      </c>
      <c r="D13336" s="300" t="s">
        <v>10809</v>
      </c>
      <c r="E13336" s="302" t="s">
        <v>51</v>
      </c>
      <c r="F13336" s="423" t="s">
        <v>13114</v>
      </c>
      <c r="G13336" s="423"/>
      <c r="H13336" s="423">
        <v>1.864E-4</v>
      </c>
      <c r="I13336" s="423"/>
      <c r="J13336" s="424">
        <v>2.2000000000000001E-3</v>
      </c>
      <c r="K13336" s="424"/>
      <c r="L13336" s="424"/>
    </row>
    <row r="13337" spans="1:12" ht="24" customHeight="1">
      <c r="A13337" s="300" t="s">
        <v>12986</v>
      </c>
      <c r="B13337" s="301" t="s">
        <v>13115</v>
      </c>
      <c r="C13337" s="300" t="s">
        <v>9</v>
      </c>
      <c r="D13337" s="300" t="s">
        <v>10810</v>
      </c>
      <c r="E13337" s="302" t="s">
        <v>51</v>
      </c>
      <c r="F13337" s="423" t="s">
        <v>13116</v>
      </c>
      <c r="G13337" s="423"/>
      <c r="H13337" s="423">
        <v>1.864E-4</v>
      </c>
      <c r="I13337" s="423"/>
      <c r="J13337" s="424">
        <v>5.0000000000000001E-3</v>
      </c>
      <c r="K13337" s="424"/>
      <c r="L13337" s="424"/>
    </row>
    <row r="13338" spans="1:12" ht="24" customHeight="1">
      <c r="A13338" s="300" t="s">
        <v>12986</v>
      </c>
      <c r="B13338" s="301" t="s">
        <v>13117</v>
      </c>
      <c r="C13338" s="300" t="s">
        <v>9</v>
      </c>
      <c r="D13338" s="300" t="s">
        <v>10837</v>
      </c>
      <c r="E13338" s="302" t="s">
        <v>51</v>
      </c>
      <c r="F13338" s="423" t="s">
        <v>13118</v>
      </c>
      <c r="G13338" s="423"/>
      <c r="H13338" s="423">
        <v>6.3999999999999997E-6</v>
      </c>
      <c r="I13338" s="423"/>
      <c r="J13338" s="424">
        <v>2.8E-3</v>
      </c>
      <c r="K13338" s="424"/>
      <c r="L13338" s="424"/>
    </row>
    <row r="13339" spans="1:12" ht="24" customHeight="1">
      <c r="A13339" s="300" t="s">
        <v>12986</v>
      </c>
      <c r="B13339" s="301" t="s">
        <v>13003</v>
      </c>
      <c r="C13339" s="300" t="s">
        <v>9</v>
      </c>
      <c r="D13339" s="300" t="s">
        <v>7216</v>
      </c>
      <c r="E13339" s="302" t="s">
        <v>51</v>
      </c>
      <c r="F13339" s="423" t="s">
        <v>13004</v>
      </c>
      <c r="G13339" s="423"/>
      <c r="H13339" s="423">
        <v>3.7320000000000002E-4</v>
      </c>
      <c r="I13339" s="423"/>
      <c r="J13339" s="424">
        <v>1.2500000000000001E-2</v>
      </c>
      <c r="K13339" s="424"/>
      <c r="L13339" s="424"/>
    </row>
    <row r="13340" spans="1:12" ht="24" customHeight="1">
      <c r="A13340" s="300" t="s">
        <v>12986</v>
      </c>
      <c r="B13340" s="301" t="s">
        <v>13005</v>
      </c>
      <c r="C13340" s="300" t="s">
        <v>9</v>
      </c>
      <c r="D13340" s="300" t="s">
        <v>7393</v>
      </c>
      <c r="E13340" s="302" t="s">
        <v>12988</v>
      </c>
      <c r="F13340" s="423" t="s">
        <v>13006</v>
      </c>
      <c r="G13340" s="423"/>
      <c r="H13340" s="423">
        <v>2.2460000000000001E-4</v>
      </c>
      <c r="I13340" s="423"/>
      <c r="J13340" s="424">
        <v>1.21E-2</v>
      </c>
      <c r="K13340" s="424"/>
      <c r="L13340" s="424"/>
    </row>
    <row r="13341" spans="1:12" ht="24" customHeight="1">
      <c r="A13341" s="300" t="s">
        <v>12986</v>
      </c>
      <c r="B13341" s="301" t="s">
        <v>13007</v>
      </c>
      <c r="C13341" s="300" t="s">
        <v>9</v>
      </c>
      <c r="D13341" s="300" t="s">
        <v>10619</v>
      </c>
      <c r="E13341" s="302" t="s">
        <v>51</v>
      </c>
      <c r="F13341" s="423" t="s">
        <v>13008</v>
      </c>
      <c r="G13341" s="423"/>
      <c r="H13341" s="423">
        <v>1.7420000000000001E-4</v>
      </c>
      <c r="I13341" s="423"/>
      <c r="J13341" s="424">
        <v>3.3300000000000003E-2</v>
      </c>
      <c r="K13341" s="424"/>
      <c r="L13341" s="424"/>
    </row>
    <row r="13342" spans="1:12" ht="24" customHeight="1">
      <c r="A13342" s="300" t="s">
        <v>12986</v>
      </c>
      <c r="B13342" s="301" t="s">
        <v>13009</v>
      </c>
      <c r="C13342" s="300" t="s">
        <v>9</v>
      </c>
      <c r="D13342" s="300" t="s">
        <v>10769</v>
      </c>
      <c r="E13342" s="302" t="s">
        <v>51</v>
      </c>
      <c r="F13342" s="423" t="s">
        <v>13010</v>
      </c>
      <c r="G13342" s="423"/>
      <c r="H13342" s="423">
        <v>1.5660299999999999E-2</v>
      </c>
      <c r="I13342" s="423"/>
      <c r="J13342" s="424">
        <v>1.9699999999999999E-2</v>
      </c>
      <c r="K13342" s="424"/>
      <c r="L13342" s="424"/>
    </row>
    <row r="13343" spans="1:12" ht="24" customHeight="1">
      <c r="A13343" s="300" t="s">
        <v>12986</v>
      </c>
      <c r="B13343" s="301" t="s">
        <v>13011</v>
      </c>
      <c r="C13343" s="300" t="s">
        <v>9</v>
      </c>
      <c r="D13343" s="300" t="s">
        <v>10929</v>
      </c>
      <c r="E13343" s="302" t="s">
        <v>51</v>
      </c>
      <c r="F13343" s="423" t="s">
        <v>13012</v>
      </c>
      <c r="G13343" s="423"/>
      <c r="H13343" s="423">
        <v>1.5100000000000001E-4</v>
      </c>
      <c r="I13343" s="423"/>
      <c r="J13343" s="424">
        <v>2.2700000000000001E-2</v>
      </c>
      <c r="K13343" s="424"/>
      <c r="L13343" s="424"/>
    </row>
    <row r="13344" spans="1:12" ht="17.100000000000001" customHeight="1">
      <c r="A13344" s="298"/>
      <c r="B13344" s="298"/>
      <c r="C13344" s="298"/>
      <c r="D13344" s="298"/>
      <c r="E13344" s="298"/>
      <c r="F13344" s="298"/>
      <c r="G13344" s="298"/>
      <c r="H13344" s="298"/>
      <c r="I13344" s="298"/>
      <c r="J13344" s="298" t="s">
        <v>12992</v>
      </c>
      <c r="K13344" s="298"/>
      <c r="L13344" s="298" t="s">
        <v>13473</v>
      </c>
    </row>
    <row r="13345" spans="1:12">
      <c r="A13345" s="414" t="s">
        <v>13056</v>
      </c>
      <c r="B13345" s="414"/>
      <c r="C13345" s="414"/>
      <c r="D13345" s="414"/>
      <c r="E13345" s="414"/>
      <c r="F13345" s="414"/>
      <c r="G13345" s="414"/>
      <c r="H13345" s="414"/>
      <c r="I13345" s="294"/>
      <c r="J13345" s="294"/>
      <c r="K13345" s="294"/>
      <c r="L13345" s="294"/>
    </row>
    <row r="13346" spans="1:12" ht="17.100000000000001" customHeight="1">
      <c r="A13346" s="294" t="s">
        <v>12978</v>
      </c>
      <c r="B13346" s="298" t="s">
        <v>12979</v>
      </c>
      <c r="C13346" s="294" t="s">
        <v>12980</v>
      </c>
      <c r="D13346" s="294" t="s">
        <v>12981</v>
      </c>
      <c r="E13346" s="299" t="s">
        <v>12982</v>
      </c>
      <c r="F13346" s="413" t="s">
        <v>12983</v>
      </c>
      <c r="G13346" s="413"/>
      <c r="H13346" s="413" t="s">
        <v>12984</v>
      </c>
      <c r="I13346" s="413"/>
      <c r="J13346" s="413" t="s">
        <v>12985</v>
      </c>
      <c r="K13346" s="413"/>
      <c r="L13346" s="413"/>
    </row>
    <row r="13347" spans="1:12" ht="24" customHeight="1">
      <c r="A13347" s="300" t="s">
        <v>12986</v>
      </c>
      <c r="B13347" s="301" t="s">
        <v>13057</v>
      </c>
      <c r="C13347" s="300" t="s">
        <v>9</v>
      </c>
      <c r="D13347" s="300" t="s">
        <v>12549</v>
      </c>
      <c r="E13347" s="302" t="s">
        <v>27</v>
      </c>
      <c r="F13347" s="423" t="s">
        <v>12948</v>
      </c>
      <c r="G13347" s="423"/>
      <c r="H13347" s="423">
        <v>0.14011100000000001</v>
      </c>
      <c r="I13347" s="423"/>
      <c r="J13347" s="424">
        <v>9.11E-2</v>
      </c>
      <c r="K13347" s="424"/>
      <c r="L13347" s="424"/>
    </row>
    <row r="13348" spans="1:12" ht="17.100000000000001" customHeight="1">
      <c r="A13348" s="298"/>
      <c r="B13348" s="298"/>
      <c r="C13348" s="298"/>
      <c r="D13348" s="298"/>
      <c r="E13348" s="298"/>
      <c r="F13348" s="298"/>
      <c r="G13348" s="298"/>
      <c r="H13348" s="298"/>
      <c r="I13348" s="298"/>
      <c r="J13348" s="298" t="s">
        <v>12992</v>
      </c>
      <c r="K13348" s="298"/>
      <c r="L13348" s="298" t="s">
        <v>12933</v>
      </c>
    </row>
    <row r="13349" spans="1:12">
      <c r="A13349" s="414" t="s">
        <v>13058</v>
      </c>
      <c r="B13349" s="414"/>
      <c r="C13349" s="414"/>
      <c r="D13349" s="414"/>
      <c r="E13349" s="414"/>
      <c r="F13349" s="414"/>
      <c r="G13349" s="414"/>
      <c r="H13349" s="414"/>
      <c r="I13349" s="294"/>
      <c r="J13349" s="294"/>
      <c r="K13349" s="294"/>
      <c r="L13349" s="294"/>
    </row>
    <row r="13350" spans="1:12" ht="17.100000000000001" customHeight="1">
      <c r="A13350" s="294" t="s">
        <v>12978</v>
      </c>
      <c r="B13350" s="298" t="s">
        <v>12979</v>
      </c>
      <c r="C13350" s="294" t="s">
        <v>12980</v>
      </c>
      <c r="D13350" s="294" t="s">
        <v>12981</v>
      </c>
      <c r="E13350" s="299" t="s">
        <v>12982</v>
      </c>
      <c r="F13350" s="413" t="s">
        <v>12983</v>
      </c>
      <c r="G13350" s="413"/>
      <c r="H13350" s="413" t="s">
        <v>12984</v>
      </c>
      <c r="I13350" s="413"/>
      <c r="J13350" s="413" t="s">
        <v>12985</v>
      </c>
      <c r="K13350" s="413"/>
      <c r="L13350" s="413"/>
    </row>
    <row r="13351" spans="1:12" ht="24" customHeight="1">
      <c r="A13351" s="300" t="s">
        <v>12986</v>
      </c>
      <c r="B13351" s="301" t="s">
        <v>13059</v>
      </c>
      <c r="C13351" s="300" t="s">
        <v>9</v>
      </c>
      <c r="D13351" s="300" t="s">
        <v>12535</v>
      </c>
      <c r="E13351" s="302" t="s">
        <v>27</v>
      </c>
      <c r="F13351" s="423" t="s">
        <v>12936</v>
      </c>
      <c r="G13351" s="423"/>
      <c r="H13351" s="423">
        <v>0.14011100000000001</v>
      </c>
      <c r="I13351" s="423"/>
      <c r="J13351" s="424">
        <v>7.0000000000000001E-3</v>
      </c>
      <c r="K13351" s="424"/>
      <c r="L13351" s="424"/>
    </row>
    <row r="13352" spans="1:12" ht="17.100000000000001" customHeight="1">
      <c r="A13352" s="298"/>
      <c r="B13352" s="298"/>
      <c r="C13352" s="298"/>
      <c r="D13352" s="298"/>
      <c r="E13352" s="298"/>
      <c r="F13352" s="298"/>
      <c r="G13352" s="298"/>
      <c r="H13352" s="298"/>
      <c r="I13352" s="298"/>
      <c r="J13352" s="298" t="s">
        <v>12992</v>
      </c>
      <c r="K13352" s="298"/>
      <c r="L13352" s="298" t="s">
        <v>12904</v>
      </c>
    </row>
    <row r="13353" spans="1:12">
      <c r="A13353" s="414" t="s">
        <v>13060</v>
      </c>
      <c r="B13353" s="414"/>
      <c r="C13353" s="414"/>
      <c r="D13353" s="414"/>
      <c r="E13353" s="414"/>
      <c r="F13353" s="414"/>
      <c r="G13353" s="414"/>
      <c r="H13353" s="414"/>
      <c r="I13353" s="294"/>
      <c r="J13353" s="294"/>
      <c r="K13353" s="294"/>
      <c r="L13353" s="294"/>
    </row>
    <row r="13354" spans="1:12" ht="17.100000000000001" customHeight="1">
      <c r="A13354" s="294" t="s">
        <v>12978</v>
      </c>
      <c r="B13354" s="298" t="s">
        <v>12979</v>
      </c>
      <c r="C13354" s="294" t="s">
        <v>12980</v>
      </c>
      <c r="D13354" s="294" t="s">
        <v>12981</v>
      </c>
      <c r="E13354" s="299" t="s">
        <v>12982</v>
      </c>
      <c r="F13354" s="413" t="s">
        <v>12983</v>
      </c>
      <c r="G13354" s="413"/>
      <c r="H13354" s="413" t="s">
        <v>12984</v>
      </c>
      <c r="I13354" s="413"/>
      <c r="J13354" s="413" t="s">
        <v>12985</v>
      </c>
      <c r="K13354" s="413"/>
      <c r="L13354" s="413"/>
    </row>
    <row r="13355" spans="1:12" ht="24" customHeight="1">
      <c r="A13355" s="300" t="s">
        <v>12986</v>
      </c>
      <c r="B13355" s="301" t="s">
        <v>13061</v>
      </c>
      <c r="C13355" s="300" t="s">
        <v>9</v>
      </c>
      <c r="D13355" s="300" t="s">
        <v>12522</v>
      </c>
      <c r="E13355" s="302" t="s">
        <v>27</v>
      </c>
      <c r="F13355" s="423" t="s">
        <v>12964</v>
      </c>
      <c r="G13355" s="423"/>
      <c r="H13355" s="423">
        <v>0.14011100000000001</v>
      </c>
      <c r="I13355" s="423"/>
      <c r="J13355" s="424">
        <v>0.35449999999999998</v>
      </c>
      <c r="K13355" s="424"/>
      <c r="L13355" s="424"/>
    </row>
    <row r="13356" spans="1:12" ht="24" customHeight="1">
      <c r="A13356" s="300" t="s">
        <v>12986</v>
      </c>
      <c r="B13356" s="301" t="s">
        <v>13062</v>
      </c>
      <c r="C13356" s="300" t="s">
        <v>9</v>
      </c>
      <c r="D13356" s="300" t="s">
        <v>12527</v>
      </c>
      <c r="E13356" s="302" t="s">
        <v>27</v>
      </c>
      <c r="F13356" s="423" t="s">
        <v>13063</v>
      </c>
      <c r="G13356" s="423"/>
      <c r="H13356" s="423">
        <v>0.14011100000000001</v>
      </c>
      <c r="I13356" s="423"/>
      <c r="J13356" s="424">
        <v>4.7600000000000003E-2</v>
      </c>
      <c r="K13356" s="424"/>
      <c r="L13356" s="424"/>
    </row>
    <row r="13357" spans="1:12" ht="17.100000000000001" customHeight="1">
      <c r="A13357" s="298"/>
      <c r="B13357" s="298"/>
      <c r="C13357" s="298"/>
      <c r="D13357" s="298"/>
      <c r="E13357" s="298"/>
      <c r="F13357" s="298"/>
      <c r="G13357" s="298"/>
      <c r="H13357" s="298"/>
      <c r="I13357" s="298"/>
      <c r="J13357" s="298" t="s">
        <v>12992</v>
      </c>
      <c r="K13357" s="298"/>
      <c r="L13357" s="298" t="s">
        <v>14025</v>
      </c>
    </row>
    <row r="13358" spans="1:12" ht="17.100000000000001" customHeight="1">
      <c r="A13358" s="294" t="s">
        <v>13014</v>
      </c>
      <c r="B13358" s="294"/>
      <c r="C13358" s="294"/>
      <c r="D13358" s="294"/>
      <c r="E13358" s="294"/>
      <c r="F13358" s="294"/>
      <c r="G13358" s="294"/>
      <c r="H13358" s="294"/>
      <c r="I13358" s="294"/>
      <c r="J13358" s="294"/>
      <c r="K13358" s="294"/>
      <c r="L13358" s="294"/>
    </row>
    <row r="13359" spans="1:12" ht="17.100000000000001" customHeight="1">
      <c r="A13359" s="298"/>
      <c r="B13359" s="298"/>
      <c r="C13359" s="298"/>
      <c r="D13359" s="298"/>
      <c r="E13359" s="298"/>
      <c r="F13359" s="298"/>
      <c r="G13359" s="298"/>
      <c r="H13359" s="298"/>
      <c r="I13359" s="298"/>
      <c r="J13359" s="298" t="s">
        <v>13015</v>
      </c>
      <c r="K13359" s="298"/>
      <c r="L13359" s="298" t="s">
        <v>15585</v>
      </c>
    </row>
    <row r="13360" spans="1:12" ht="17.100000000000001" customHeight="1">
      <c r="A13360" s="298"/>
      <c r="B13360" s="298"/>
      <c r="C13360" s="298"/>
      <c r="D13360" s="298"/>
      <c r="E13360" s="298"/>
      <c r="F13360" s="298"/>
      <c r="G13360" s="298"/>
      <c r="H13360" s="298"/>
      <c r="I13360" s="298"/>
      <c r="J13360" s="298" t="s">
        <v>13017</v>
      </c>
      <c r="K13360" s="298" t="s">
        <v>13018</v>
      </c>
      <c r="L13360" s="298" t="s">
        <v>15570</v>
      </c>
    </row>
    <row r="13361" spans="1:12" ht="17.100000000000001" customHeight="1">
      <c r="A13361" s="298"/>
      <c r="B13361" s="298"/>
      <c r="C13361" s="298"/>
      <c r="D13361" s="298"/>
      <c r="E13361" s="298"/>
      <c r="F13361" s="298"/>
      <c r="G13361" s="298"/>
      <c r="H13361" s="298"/>
      <c r="I13361" s="298"/>
      <c r="J13361" s="298" t="s">
        <v>13020</v>
      </c>
      <c r="K13361" s="298"/>
      <c r="L13361" s="298" t="s">
        <v>13784</v>
      </c>
    </row>
    <row r="13362" spans="1:12" ht="17.100000000000001" customHeight="1">
      <c r="A13362" s="298"/>
      <c r="B13362" s="298"/>
      <c r="C13362" s="298"/>
      <c r="D13362" s="298"/>
      <c r="E13362" s="298"/>
      <c r="F13362" s="298"/>
      <c r="G13362" s="298"/>
      <c r="H13362" s="298"/>
      <c r="I13362" s="298"/>
      <c r="J13362" s="298" t="s">
        <v>13022</v>
      </c>
      <c r="K13362" s="298" t="s">
        <v>12974</v>
      </c>
      <c r="L13362" s="298" t="s">
        <v>13785</v>
      </c>
    </row>
    <row r="13363" spans="1:12" ht="17.100000000000001" customHeight="1">
      <c r="A13363" s="298"/>
      <c r="B13363" s="298"/>
      <c r="C13363" s="298"/>
      <c r="D13363" s="298"/>
      <c r="E13363" s="298"/>
      <c r="F13363" s="298"/>
      <c r="G13363" s="298"/>
      <c r="H13363" s="298"/>
      <c r="I13363" s="298"/>
      <c r="J13363" s="298" t="s">
        <v>13024</v>
      </c>
      <c r="K13363" s="298"/>
      <c r="L13363" s="298" t="s">
        <v>13786</v>
      </c>
    </row>
    <row r="13364" spans="1:12" ht="30" customHeight="1">
      <c r="A13364" s="299"/>
      <c r="B13364" s="299"/>
      <c r="C13364" s="299"/>
      <c r="D13364" s="299"/>
      <c r="E13364" s="299"/>
      <c r="F13364" s="299"/>
      <c r="G13364" s="299"/>
      <c r="H13364" s="299"/>
      <c r="I13364" s="299"/>
      <c r="J13364" s="299"/>
      <c r="K13364" s="299"/>
      <c r="L13364" s="299"/>
    </row>
    <row r="13365" spans="1:12" ht="36" customHeight="1">
      <c r="A13365" s="295" t="s">
        <v>15641</v>
      </c>
      <c r="B13365" s="296" t="s">
        <v>15642</v>
      </c>
      <c r="C13365" s="295" t="s">
        <v>9</v>
      </c>
      <c r="D13365" s="295" t="s">
        <v>569</v>
      </c>
      <c r="E13365" s="297" t="s">
        <v>20</v>
      </c>
      <c r="F13365" s="296"/>
      <c r="G13365" s="296"/>
      <c r="H13365" s="296"/>
      <c r="I13365" s="296"/>
      <c r="J13365" s="296"/>
      <c r="K13365" s="296"/>
      <c r="L13365" s="296"/>
    </row>
    <row r="13366" spans="1:12">
      <c r="A13366" s="414" t="s">
        <v>12977</v>
      </c>
      <c r="B13366" s="414"/>
      <c r="C13366" s="414"/>
      <c r="D13366" s="414"/>
      <c r="E13366" s="414"/>
      <c r="F13366" s="414"/>
      <c r="G13366" s="414"/>
      <c r="H13366" s="414"/>
      <c r="I13366" s="294"/>
      <c r="J13366" s="294"/>
      <c r="K13366" s="294"/>
      <c r="L13366" s="294"/>
    </row>
    <row r="13367" spans="1:12" ht="17.100000000000001" customHeight="1">
      <c r="A13367" s="294" t="s">
        <v>12978</v>
      </c>
      <c r="B13367" s="298" t="s">
        <v>12979</v>
      </c>
      <c r="C13367" s="294" t="s">
        <v>12980</v>
      </c>
      <c r="D13367" s="294" t="s">
        <v>12981</v>
      </c>
      <c r="E13367" s="299" t="s">
        <v>12982</v>
      </c>
      <c r="F13367" s="413" t="s">
        <v>12983</v>
      </c>
      <c r="G13367" s="413"/>
      <c r="H13367" s="413" t="s">
        <v>12984</v>
      </c>
      <c r="I13367" s="413"/>
      <c r="J13367" s="413" t="s">
        <v>12985</v>
      </c>
      <c r="K13367" s="413"/>
      <c r="L13367" s="413"/>
    </row>
    <row r="13368" spans="1:12" ht="24" customHeight="1">
      <c r="A13368" s="300" t="s">
        <v>12986</v>
      </c>
      <c r="B13368" s="301" t="s">
        <v>13085</v>
      </c>
      <c r="C13368" s="300" t="s">
        <v>9</v>
      </c>
      <c r="D13368" s="300" t="s">
        <v>7909</v>
      </c>
      <c r="E13368" s="302" t="s">
        <v>51</v>
      </c>
      <c r="F13368" s="423" t="s">
        <v>13086</v>
      </c>
      <c r="G13368" s="423"/>
      <c r="H13368" s="423">
        <v>4.3290000000000001E-4</v>
      </c>
      <c r="I13368" s="423"/>
      <c r="J13368" s="424">
        <v>4.4999999999999998E-2</v>
      </c>
      <c r="K13368" s="424"/>
      <c r="L13368" s="424"/>
    </row>
    <row r="13369" spans="1:12" ht="24" customHeight="1">
      <c r="A13369" s="300" t="s">
        <v>12986</v>
      </c>
      <c r="B13369" s="301" t="s">
        <v>13087</v>
      </c>
      <c r="C13369" s="300" t="s">
        <v>9</v>
      </c>
      <c r="D13369" s="300" t="s">
        <v>8873</v>
      </c>
      <c r="E13369" s="302" t="s">
        <v>51</v>
      </c>
      <c r="F13369" s="423" t="s">
        <v>13088</v>
      </c>
      <c r="G13369" s="423"/>
      <c r="H13369" s="423">
        <v>4.1300000000000001E-5</v>
      </c>
      <c r="I13369" s="423"/>
      <c r="J13369" s="424">
        <v>3.5900000000000001E-2</v>
      </c>
      <c r="K13369" s="424"/>
      <c r="L13369" s="424"/>
    </row>
    <row r="13370" spans="1:12" ht="48" customHeight="1">
      <c r="A13370" s="300" t="s">
        <v>12986</v>
      </c>
      <c r="B13370" s="301" t="s">
        <v>13089</v>
      </c>
      <c r="C13370" s="300" t="s">
        <v>9</v>
      </c>
      <c r="D13370" s="300" t="s">
        <v>9227</v>
      </c>
      <c r="E13370" s="302" t="s">
        <v>51</v>
      </c>
      <c r="F13370" s="423" t="s">
        <v>13090</v>
      </c>
      <c r="G13370" s="423"/>
      <c r="H13370" s="423">
        <v>2.8799999999999999E-5</v>
      </c>
      <c r="I13370" s="423"/>
      <c r="J13370" s="424">
        <v>3.85E-2</v>
      </c>
      <c r="K13370" s="424"/>
      <c r="L13370" s="424"/>
    </row>
    <row r="13371" spans="1:12" ht="24" customHeight="1">
      <c r="A13371" s="300" t="s">
        <v>12986</v>
      </c>
      <c r="B13371" s="301" t="s">
        <v>13091</v>
      </c>
      <c r="C13371" s="300" t="s">
        <v>9</v>
      </c>
      <c r="D13371" s="300" t="s">
        <v>9580</v>
      </c>
      <c r="E13371" s="302" t="s">
        <v>51</v>
      </c>
      <c r="F13371" s="423" t="s">
        <v>13092</v>
      </c>
      <c r="G13371" s="423"/>
      <c r="H13371" s="423">
        <v>2.83E-5</v>
      </c>
      <c r="I13371" s="423"/>
      <c r="J13371" s="424">
        <v>2.5399999999999999E-2</v>
      </c>
      <c r="K13371" s="424"/>
      <c r="L13371" s="424"/>
    </row>
    <row r="13372" spans="1:12" ht="24" customHeight="1">
      <c r="A13372" s="300" t="s">
        <v>12986</v>
      </c>
      <c r="B13372" s="301" t="s">
        <v>12987</v>
      </c>
      <c r="C13372" s="300" t="s">
        <v>9</v>
      </c>
      <c r="D13372" s="300" t="s">
        <v>9831</v>
      </c>
      <c r="E13372" s="302" t="s">
        <v>12988</v>
      </c>
      <c r="F13372" s="423" t="s">
        <v>12989</v>
      </c>
      <c r="G13372" s="423"/>
      <c r="H13372" s="423">
        <v>1.00169E-2</v>
      </c>
      <c r="I13372" s="423"/>
      <c r="J13372" s="424">
        <v>0.1014</v>
      </c>
      <c r="K13372" s="424"/>
      <c r="L13372" s="424"/>
    </row>
    <row r="13373" spans="1:12" ht="36" customHeight="1">
      <c r="A13373" s="300" t="s">
        <v>12986</v>
      </c>
      <c r="B13373" s="301" t="s">
        <v>12990</v>
      </c>
      <c r="C13373" s="300" t="s">
        <v>9</v>
      </c>
      <c r="D13373" s="300" t="s">
        <v>11426</v>
      </c>
      <c r="E13373" s="302" t="s">
        <v>51</v>
      </c>
      <c r="F13373" s="423" t="s">
        <v>12991</v>
      </c>
      <c r="G13373" s="423"/>
      <c r="H13373" s="423">
        <v>5.2499999999999997E-4</v>
      </c>
      <c r="I13373" s="423"/>
      <c r="J13373" s="424">
        <v>6.9400000000000003E-2</v>
      </c>
      <c r="K13373" s="424"/>
      <c r="L13373" s="424"/>
    </row>
    <row r="13374" spans="1:12" ht="17.100000000000001" customHeight="1">
      <c r="A13374" s="298"/>
      <c r="B13374" s="298"/>
      <c r="C13374" s="298"/>
      <c r="D13374" s="298"/>
      <c r="E13374" s="298"/>
      <c r="F13374" s="298"/>
      <c r="G13374" s="298"/>
      <c r="H13374" s="298"/>
      <c r="I13374" s="298"/>
      <c r="J13374" s="298" t="s">
        <v>12992</v>
      </c>
      <c r="K13374" s="298"/>
      <c r="L13374" s="298" t="s">
        <v>13464</v>
      </c>
    </row>
    <row r="13375" spans="1:12">
      <c r="A13375" s="414" t="s">
        <v>12994</v>
      </c>
      <c r="B13375" s="414"/>
      <c r="C13375" s="414"/>
      <c r="D13375" s="414"/>
      <c r="E13375" s="414"/>
      <c r="F13375" s="414"/>
      <c r="G13375" s="414"/>
      <c r="H13375" s="414"/>
      <c r="I13375" s="294"/>
      <c r="J13375" s="294"/>
      <c r="K13375" s="294"/>
      <c r="L13375" s="294"/>
    </row>
    <row r="13376" spans="1:12" ht="17.100000000000001" customHeight="1">
      <c r="A13376" s="294" t="s">
        <v>12978</v>
      </c>
      <c r="B13376" s="298" t="s">
        <v>12979</v>
      </c>
      <c r="C13376" s="294" t="s">
        <v>12980</v>
      </c>
      <c r="D13376" s="294" t="s">
        <v>12981</v>
      </c>
      <c r="E13376" s="299" t="s">
        <v>12982</v>
      </c>
      <c r="F13376" s="413" t="s">
        <v>12983</v>
      </c>
      <c r="G13376" s="413"/>
      <c r="H13376" s="413" t="s">
        <v>12984</v>
      </c>
      <c r="I13376" s="413"/>
      <c r="J13376" s="413" t="s">
        <v>12985</v>
      </c>
      <c r="K13376" s="413"/>
      <c r="L13376" s="413"/>
    </row>
    <row r="13377" spans="1:12" ht="24" customHeight="1">
      <c r="A13377" s="300" t="s">
        <v>12986</v>
      </c>
      <c r="B13377" s="301" t="s">
        <v>13193</v>
      </c>
      <c r="C13377" s="300" t="s">
        <v>9</v>
      </c>
      <c r="D13377" s="300" t="s">
        <v>7200</v>
      </c>
      <c r="E13377" s="302" t="s">
        <v>27</v>
      </c>
      <c r="F13377" s="423" t="s">
        <v>13194</v>
      </c>
      <c r="G13377" s="423"/>
      <c r="H13377" s="423">
        <v>0.37354690000000002</v>
      </c>
      <c r="I13377" s="423"/>
      <c r="J13377" s="424">
        <v>1.9014</v>
      </c>
      <c r="K13377" s="424"/>
      <c r="L13377" s="424"/>
    </row>
    <row r="13378" spans="1:12" ht="24" customHeight="1">
      <c r="A13378" s="300" t="s">
        <v>12986</v>
      </c>
      <c r="B13378" s="301" t="s">
        <v>13195</v>
      </c>
      <c r="C13378" s="300" t="s">
        <v>9</v>
      </c>
      <c r="D13378" s="300" t="s">
        <v>8821</v>
      </c>
      <c r="E13378" s="302" t="s">
        <v>27</v>
      </c>
      <c r="F13378" s="423" t="s">
        <v>13196</v>
      </c>
      <c r="G13378" s="423"/>
      <c r="H13378" s="423">
        <v>0.37354690000000002</v>
      </c>
      <c r="I13378" s="423"/>
      <c r="J13378" s="424">
        <v>2.6858</v>
      </c>
      <c r="K13378" s="424"/>
      <c r="L13378" s="424"/>
    </row>
    <row r="13379" spans="1:12" ht="17.100000000000001" customHeight="1">
      <c r="A13379" s="298"/>
      <c r="B13379" s="298"/>
      <c r="C13379" s="298"/>
      <c r="D13379" s="298"/>
      <c r="E13379" s="298"/>
      <c r="F13379" s="298"/>
      <c r="G13379" s="298"/>
      <c r="H13379" s="298"/>
      <c r="I13379" s="298"/>
      <c r="J13379" s="298" t="s">
        <v>12992</v>
      </c>
      <c r="K13379" s="298"/>
      <c r="L13379" s="298" t="s">
        <v>15643</v>
      </c>
    </row>
    <row r="13380" spans="1:12">
      <c r="A13380" s="414" t="s">
        <v>12998</v>
      </c>
      <c r="B13380" s="414"/>
      <c r="C13380" s="414"/>
      <c r="D13380" s="414"/>
      <c r="E13380" s="414"/>
      <c r="F13380" s="414"/>
      <c r="G13380" s="414"/>
      <c r="H13380" s="414"/>
      <c r="I13380" s="294"/>
      <c r="J13380" s="294"/>
      <c r="K13380" s="294"/>
      <c r="L13380" s="294"/>
    </row>
    <row r="13381" spans="1:12" ht="17.100000000000001" customHeight="1">
      <c r="A13381" s="294" t="s">
        <v>12978</v>
      </c>
      <c r="B13381" s="298" t="s">
        <v>12979</v>
      </c>
      <c r="C13381" s="294" t="s">
        <v>12980</v>
      </c>
      <c r="D13381" s="294" t="s">
        <v>12981</v>
      </c>
      <c r="E13381" s="299" t="s">
        <v>12982</v>
      </c>
      <c r="F13381" s="413" t="s">
        <v>12983</v>
      </c>
      <c r="G13381" s="413"/>
      <c r="H13381" s="413" t="s">
        <v>12984</v>
      </c>
      <c r="I13381" s="413"/>
      <c r="J13381" s="413" t="s">
        <v>12985</v>
      </c>
      <c r="K13381" s="413"/>
      <c r="L13381" s="413"/>
    </row>
    <row r="13382" spans="1:12" ht="24" customHeight="1">
      <c r="A13382" s="300" t="s">
        <v>12986</v>
      </c>
      <c r="B13382" s="301" t="s">
        <v>13353</v>
      </c>
      <c r="C13382" s="300" t="s">
        <v>9</v>
      </c>
      <c r="D13382" s="300" t="s">
        <v>9576</v>
      </c>
      <c r="E13382" s="302" t="s">
        <v>51</v>
      </c>
      <c r="F13382" s="423" t="s">
        <v>12914</v>
      </c>
      <c r="G13382" s="423"/>
      <c r="H13382" s="423">
        <v>0.123</v>
      </c>
      <c r="I13382" s="423"/>
      <c r="J13382" s="424">
        <v>0.2</v>
      </c>
      <c r="K13382" s="424"/>
      <c r="L13382" s="424"/>
    </row>
    <row r="13383" spans="1:12" ht="24" customHeight="1">
      <c r="A13383" s="300" t="s">
        <v>12986</v>
      </c>
      <c r="B13383" s="301" t="s">
        <v>13419</v>
      </c>
      <c r="C13383" s="300" t="s">
        <v>9</v>
      </c>
      <c r="D13383" s="300" t="s">
        <v>11735</v>
      </c>
      <c r="E13383" s="302" t="s">
        <v>20</v>
      </c>
      <c r="F13383" s="423" t="s">
        <v>13420</v>
      </c>
      <c r="G13383" s="423"/>
      <c r="H13383" s="423">
        <v>1.0609999999999999</v>
      </c>
      <c r="I13383" s="423"/>
      <c r="J13383" s="424">
        <v>2.46</v>
      </c>
      <c r="K13383" s="424"/>
      <c r="L13383" s="424"/>
    </row>
    <row r="13384" spans="1:12" ht="24" customHeight="1">
      <c r="A13384" s="300" t="s">
        <v>12986</v>
      </c>
      <c r="B13384" s="301" t="s">
        <v>13099</v>
      </c>
      <c r="C13384" s="300" t="s">
        <v>9</v>
      </c>
      <c r="D13384" s="300" t="s">
        <v>7224</v>
      </c>
      <c r="E13384" s="302" t="s">
        <v>51</v>
      </c>
      <c r="F13384" s="423" t="s">
        <v>13100</v>
      </c>
      <c r="G13384" s="423"/>
      <c r="H13384" s="423">
        <v>5.1127999999999998E-3</v>
      </c>
      <c r="I13384" s="423"/>
      <c r="J13384" s="424">
        <v>4.7E-2</v>
      </c>
      <c r="K13384" s="424"/>
      <c r="L13384" s="424"/>
    </row>
    <row r="13385" spans="1:12" ht="24" customHeight="1">
      <c r="A13385" s="300" t="s">
        <v>12986</v>
      </c>
      <c r="B13385" s="301" t="s">
        <v>13101</v>
      </c>
      <c r="C13385" s="300" t="s">
        <v>9</v>
      </c>
      <c r="D13385" s="300" t="s">
        <v>7359</v>
      </c>
      <c r="E13385" s="302" t="s">
        <v>51</v>
      </c>
      <c r="F13385" s="423" t="s">
        <v>13102</v>
      </c>
      <c r="G13385" s="423"/>
      <c r="H13385" s="423">
        <v>1.65E-4</v>
      </c>
      <c r="I13385" s="423"/>
      <c r="J13385" s="424">
        <v>2.12E-2</v>
      </c>
      <c r="K13385" s="424"/>
      <c r="L13385" s="424"/>
    </row>
    <row r="13386" spans="1:12" ht="24" customHeight="1">
      <c r="A13386" s="300" t="s">
        <v>12986</v>
      </c>
      <c r="B13386" s="301" t="s">
        <v>13103</v>
      </c>
      <c r="C13386" s="300" t="s">
        <v>9</v>
      </c>
      <c r="D13386" s="300" t="s">
        <v>8851</v>
      </c>
      <c r="E13386" s="302" t="s">
        <v>51</v>
      </c>
      <c r="F13386" s="423" t="s">
        <v>13104</v>
      </c>
      <c r="G13386" s="423"/>
      <c r="H13386" s="423">
        <v>1.3200000000000001E-4</v>
      </c>
      <c r="I13386" s="423"/>
      <c r="J13386" s="424">
        <v>2.5600000000000001E-2</v>
      </c>
      <c r="K13386" s="424"/>
      <c r="L13386" s="424"/>
    </row>
    <row r="13387" spans="1:12" ht="24" customHeight="1">
      <c r="A13387" s="300" t="s">
        <v>12986</v>
      </c>
      <c r="B13387" s="301" t="s">
        <v>13105</v>
      </c>
      <c r="C13387" s="300" t="s">
        <v>9</v>
      </c>
      <c r="D13387" s="300" t="s">
        <v>8852</v>
      </c>
      <c r="E13387" s="302" t="s">
        <v>51</v>
      </c>
      <c r="F13387" s="423" t="s">
        <v>13106</v>
      </c>
      <c r="G13387" s="423"/>
      <c r="H13387" s="423">
        <v>2.83E-5</v>
      </c>
      <c r="I13387" s="423"/>
      <c r="J13387" s="424">
        <v>1.55E-2</v>
      </c>
      <c r="K13387" s="424"/>
      <c r="L13387" s="424"/>
    </row>
    <row r="13388" spans="1:12" ht="24" customHeight="1">
      <c r="A13388" s="300" t="s">
        <v>12986</v>
      </c>
      <c r="B13388" s="301" t="s">
        <v>13107</v>
      </c>
      <c r="C13388" s="300" t="s">
        <v>9</v>
      </c>
      <c r="D13388" s="300" t="s">
        <v>9000</v>
      </c>
      <c r="E13388" s="302" t="s">
        <v>51</v>
      </c>
      <c r="F13388" s="423" t="s">
        <v>13108</v>
      </c>
      <c r="G13388" s="423"/>
      <c r="H13388" s="423">
        <v>5.8193000000000003E-3</v>
      </c>
      <c r="I13388" s="423"/>
      <c r="J13388" s="424">
        <v>3.9399999999999998E-2</v>
      </c>
      <c r="K13388" s="424"/>
      <c r="L13388" s="424"/>
    </row>
    <row r="13389" spans="1:12" ht="24" customHeight="1">
      <c r="A13389" s="300" t="s">
        <v>12986</v>
      </c>
      <c r="B13389" s="301" t="s">
        <v>13109</v>
      </c>
      <c r="C13389" s="300" t="s">
        <v>9</v>
      </c>
      <c r="D13389" s="300" t="s">
        <v>9574</v>
      </c>
      <c r="E13389" s="302" t="s">
        <v>51</v>
      </c>
      <c r="F13389" s="423" t="s">
        <v>13110</v>
      </c>
      <c r="G13389" s="423"/>
      <c r="H13389" s="423">
        <v>1.8454999999999999E-3</v>
      </c>
      <c r="I13389" s="423"/>
      <c r="J13389" s="424">
        <v>1.6299999999999999E-2</v>
      </c>
      <c r="K13389" s="424"/>
      <c r="L13389" s="424"/>
    </row>
    <row r="13390" spans="1:12" ht="24" customHeight="1">
      <c r="A13390" s="300" t="s">
        <v>12986</v>
      </c>
      <c r="B13390" s="301" t="s">
        <v>13111</v>
      </c>
      <c r="C13390" s="300" t="s">
        <v>9</v>
      </c>
      <c r="D13390" s="300" t="s">
        <v>10714</v>
      </c>
      <c r="E13390" s="302" t="s">
        <v>93</v>
      </c>
      <c r="F13390" s="423" t="s">
        <v>13112</v>
      </c>
      <c r="G13390" s="423"/>
      <c r="H13390" s="423">
        <v>9.7000000000000005E-4</v>
      </c>
      <c r="I13390" s="423"/>
      <c r="J13390" s="424">
        <v>1.4800000000000001E-2</v>
      </c>
      <c r="K13390" s="424"/>
      <c r="L13390" s="424"/>
    </row>
    <row r="13391" spans="1:12" ht="24" customHeight="1">
      <c r="A13391" s="300" t="s">
        <v>12986</v>
      </c>
      <c r="B13391" s="301" t="s">
        <v>13113</v>
      </c>
      <c r="C13391" s="300" t="s">
        <v>9</v>
      </c>
      <c r="D13391" s="300" t="s">
        <v>10809</v>
      </c>
      <c r="E13391" s="302" t="s">
        <v>51</v>
      </c>
      <c r="F13391" s="423" t="s">
        <v>13114</v>
      </c>
      <c r="G13391" s="423"/>
      <c r="H13391" s="423">
        <v>9.7000000000000005E-4</v>
      </c>
      <c r="I13391" s="423"/>
      <c r="J13391" s="424">
        <v>1.1599999999999999E-2</v>
      </c>
      <c r="K13391" s="424"/>
      <c r="L13391" s="424"/>
    </row>
    <row r="13392" spans="1:12" ht="24" customHeight="1">
      <c r="A13392" s="300" t="s">
        <v>12986</v>
      </c>
      <c r="B13392" s="301" t="s">
        <v>13115</v>
      </c>
      <c r="C13392" s="300" t="s">
        <v>9</v>
      </c>
      <c r="D13392" s="300" t="s">
        <v>10810</v>
      </c>
      <c r="E13392" s="302" t="s">
        <v>51</v>
      </c>
      <c r="F13392" s="423" t="s">
        <v>13116</v>
      </c>
      <c r="G13392" s="423"/>
      <c r="H13392" s="423">
        <v>9.7000000000000005E-4</v>
      </c>
      <c r="I13392" s="423"/>
      <c r="J13392" s="424">
        <v>2.58E-2</v>
      </c>
      <c r="K13392" s="424"/>
      <c r="L13392" s="424"/>
    </row>
    <row r="13393" spans="1:12" ht="24" customHeight="1">
      <c r="A13393" s="300" t="s">
        <v>12986</v>
      </c>
      <c r="B13393" s="301" t="s">
        <v>13117</v>
      </c>
      <c r="C13393" s="300" t="s">
        <v>9</v>
      </c>
      <c r="D13393" s="300" t="s">
        <v>10837</v>
      </c>
      <c r="E13393" s="302" t="s">
        <v>51</v>
      </c>
      <c r="F13393" s="423" t="s">
        <v>13118</v>
      </c>
      <c r="G13393" s="423"/>
      <c r="H13393" s="423">
        <v>3.3000000000000003E-5</v>
      </c>
      <c r="I13393" s="423"/>
      <c r="J13393" s="424">
        <v>1.47E-2</v>
      </c>
      <c r="K13393" s="424"/>
      <c r="L13393" s="424"/>
    </row>
    <row r="13394" spans="1:12" ht="24" customHeight="1">
      <c r="A13394" s="300" t="s">
        <v>12986</v>
      </c>
      <c r="B13394" s="301" t="s">
        <v>13003</v>
      </c>
      <c r="C13394" s="300" t="s">
        <v>9</v>
      </c>
      <c r="D13394" s="300" t="s">
        <v>7216</v>
      </c>
      <c r="E13394" s="302" t="s">
        <v>51</v>
      </c>
      <c r="F13394" s="423" t="s">
        <v>13004</v>
      </c>
      <c r="G13394" s="423"/>
      <c r="H13394" s="423">
        <v>1.9426999999999999E-3</v>
      </c>
      <c r="I13394" s="423"/>
      <c r="J13394" s="424">
        <v>6.4899999999999999E-2</v>
      </c>
      <c r="K13394" s="424"/>
      <c r="L13394" s="424"/>
    </row>
    <row r="13395" spans="1:12" ht="24" customHeight="1">
      <c r="A13395" s="300" t="s">
        <v>12986</v>
      </c>
      <c r="B13395" s="301" t="s">
        <v>13005</v>
      </c>
      <c r="C13395" s="300" t="s">
        <v>9</v>
      </c>
      <c r="D13395" s="300" t="s">
        <v>7393</v>
      </c>
      <c r="E13395" s="302" t="s">
        <v>12988</v>
      </c>
      <c r="F13395" s="423" t="s">
        <v>13006</v>
      </c>
      <c r="G13395" s="423"/>
      <c r="H13395" s="423">
        <v>1.1686999999999999E-3</v>
      </c>
      <c r="I13395" s="423"/>
      <c r="J13395" s="424">
        <v>6.3100000000000003E-2</v>
      </c>
      <c r="K13395" s="424"/>
      <c r="L13395" s="424"/>
    </row>
    <row r="13396" spans="1:12" ht="24" customHeight="1">
      <c r="A13396" s="300" t="s">
        <v>12986</v>
      </c>
      <c r="B13396" s="301" t="s">
        <v>13007</v>
      </c>
      <c r="C13396" s="300" t="s">
        <v>9</v>
      </c>
      <c r="D13396" s="300" t="s">
        <v>10619</v>
      </c>
      <c r="E13396" s="302" t="s">
        <v>51</v>
      </c>
      <c r="F13396" s="423" t="s">
        <v>13008</v>
      </c>
      <c r="G13396" s="423"/>
      <c r="H13396" s="423">
        <v>9.0649999999999997E-4</v>
      </c>
      <c r="I13396" s="423"/>
      <c r="J13396" s="424">
        <v>0.1734</v>
      </c>
      <c r="K13396" s="424"/>
      <c r="L13396" s="424"/>
    </row>
    <row r="13397" spans="1:12" ht="24" customHeight="1">
      <c r="A13397" s="300" t="s">
        <v>12986</v>
      </c>
      <c r="B13397" s="301" t="s">
        <v>13009</v>
      </c>
      <c r="C13397" s="300" t="s">
        <v>9</v>
      </c>
      <c r="D13397" s="300" t="s">
        <v>10769</v>
      </c>
      <c r="E13397" s="302" t="s">
        <v>51</v>
      </c>
      <c r="F13397" s="423" t="s">
        <v>13010</v>
      </c>
      <c r="G13397" s="423"/>
      <c r="H13397" s="423">
        <v>8.1491499999999994E-2</v>
      </c>
      <c r="I13397" s="423"/>
      <c r="J13397" s="424">
        <v>0.1027</v>
      </c>
      <c r="K13397" s="424"/>
      <c r="L13397" s="424"/>
    </row>
    <row r="13398" spans="1:12" ht="24" customHeight="1">
      <c r="A13398" s="300" t="s">
        <v>12986</v>
      </c>
      <c r="B13398" s="301" t="s">
        <v>13011</v>
      </c>
      <c r="C13398" s="300" t="s">
        <v>9</v>
      </c>
      <c r="D13398" s="300" t="s">
        <v>10929</v>
      </c>
      <c r="E13398" s="302" t="s">
        <v>51</v>
      </c>
      <c r="F13398" s="423" t="s">
        <v>13012</v>
      </c>
      <c r="G13398" s="423"/>
      <c r="H13398" s="423">
        <v>7.8560000000000001E-4</v>
      </c>
      <c r="I13398" s="423"/>
      <c r="J13398" s="424">
        <v>0.1182</v>
      </c>
      <c r="K13398" s="424"/>
      <c r="L13398" s="424"/>
    </row>
    <row r="13399" spans="1:12" ht="17.100000000000001" customHeight="1">
      <c r="A13399" s="298"/>
      <c r="B13399" s="298"/>
      <c r="C13399" s="298"/>
      <c r="D13399" s="298"/>
      <c r="E13399" s="298"/>
      <c r="F13399" s="298"/>
      <c r="G13399" s="298"/>
      <c r="H13399" s="298"/>
      <c r="I13399" s="298"/>
      <c r="J13399" s="298" t="s">
        <v>12992</v>
      </c>
      <c r="K13399" s="298"/>
      <c r="L13399" s="298" t="s">
        <v>14227</v>
      </c>
    </row>
    <row r="13400" spans="1:12">
      <c r="A13400" s="414" t="s">
        <v>13056</v>
      </c>
      <c r="B13400" s="414"/>
      <c r="C13400" s="414"/>
      <c r="D13400" s="414"/>
      <c r="E13400" s="414"/>
      <c r="F13400" s="414"/>
      <c r="G13400" s="414"/>
      <c r="H13400" s="414"/>
      <c r="I13400" s="294"/>
      <c r="J13400" s="294"/>
      <c r="K13400" s="294"/>
      <c r="L13400" s="294"/>
    </row>
    <row r="13401" spans="1:12" ht="17.100000000000001" customHeight="1">
      <c r="A13401" s="294" t="s">
        <v>12978</v>
      </c>
      <c r="B13401" s="298" t="s">
        <v>12979</v>
      </c>
      <c r="C13401" s="294" t="s">
        <v>12980</v>
      </c>
      <c r="D13401" s="294" t="s">
        <v>12981</v>
      </c>
      <c r="E13401" s="299" t="s">
        <v>12982</v>
      </c>
      <c r="F13401" s="413" t="s">
        <v>12983</v>
      </c>
      <c r="G13401" s="413"/>
      <c r="H13401" s="413" t="s">
        <v>12984</v>
      </c>
      <c r="I13401" s="413"/>
      <c r="J13401" s="413" t="s">
        <v>12985</v>
      </c>
      <c r="K13401" s="413"/>
      <c r="L13401" s="413"/>
    </row>
    <row r="13402" spans="1:12" ht="24" customHeight="1">
      <c r="A13402" s="300" t="s">
        <v>12986</v>
      </c>
      <c r="B13402" s="301" t="s">
        <v>13057</v>
      </c>
      <c r="C13402" s="300" t="s">
        <v>9</v>
      </c>
      <c r="D13402" s="300" t="s">
        <v>12549</v>
      </c>
      <c r="E13402" s="302" t="s">
        <v>27</v>
      </c>
      <c r="F13402" s="423" t="s">
        <v>12948</v>
      </c>
      <c r="G13402" s="423"/>
      <c r="H13402" s="423">
        <v>0.72909559999999995</v>
      </c>
      <c r="I13402" s="423"/>
      <c r="J13402" s="424">
        <v>0.47389999999999999</v>
      </c>
      <c r="K13402" s="424"/>
      <c r="L13402" s="424"/>
    </row>
    <row r="13403" spans="1:12" ht="17.100000000000001" customHeight="1">
      <c r="A13403" s="298"/>
      <c r="B13403" s="298"/>
      <c r="C13403" s="298"/>
      <c r="D13403" s="298"/>
      <c r="E13403" s="298"/>
      <c r="F13403" s="298"/>
      <c r="G13403" s="298"/>
      <c r="H13403" s="298"/>
      <c r="I13403" s="298"/>
      <c r="J13403" s="298" t="s">
        <v>12992</v>
      </c>
      <c r="K13403" s="298"/>
      <c r="L13403" s="298" t="s">
        <v>13095</v>
      </c>
    </row>
    <row r="13404" spans="1:12">
      <c r="A13404" s="414" t="s">
        <v>13058</v>
      </c>
      <c r="B13404" s="414"/>
      <c r="C13404" s="414"/>
      <c r="D13404" s="414"/>
      <c r="E13404" s="414"/>
      <c r="F13404" s="414"/>
      <c r="G13404" s="414"/>
      <c r="H13404" s="414"/>
      <c r="I13404" s="294"/>
      <c r="J13404" s="294"/>
      <c r="K13404" s="294"/>
      <c r="L13404" s="294"/>
    </row>
    <row r="13405" spans="1:12" ht="17.100000000000001" customHeight="1">
      <c r="A13405" s="294" t="s">
        <v>12978</v>
      </c>
      <c r="B13405" s="298" t="s">
        <v>12979</v>
      </c>
      <c r="C13405" s="294" t="s">
        <v>12980</v>
      </c>
      <c r="D13405" s="294" t="s">
        <v>12981</v>
      </c>
      <c r="E13405" s="299" t="s">
        <v>12982</v>
      </c>
      <c r="F13405" s="413" t="s">
        <v>12983</v>
      </c>
      <c r="G13405" s="413"/>
      <c r="H13405" s="413" t="s">
        <v>12984</v>
      </c>
      <c r="I13405" s="413"/>
      <c r="J13405" s="413" t="s">
        <v>12985</v>
      </c>
      <c r="K13405" s="413"/>
      <c r="L13405" s="413"/>
    </row>
    <row r="13406" spans="1:12" ht="24" customHeight="1">
      <c r="A13406" s="300" t="s">
        <v>12986</v>
      </c>
      <c r="B13406" s="301" t="s">
        <v>13059</v>
      </c>
      <c r="C13406" s="300" t="s">
        <v>9</v>
      </c>
      <c r="D13406" s="300" t="s">
        <v>12535</v>
      </c>
      <c r="E13406" s="302" t="s">
        <v>27</v>
      </c>
      <c r="F13406" s="423" t="s">
        <v>12936</v>
      </c>
      <c r="G13406" s="423"/>
      <c r="H13406" s="423">
        <v>0.72909559999999995</v>
      </c>
      <c r="I13406" s="423"/>
      <c r="J13406" s="424">
        <v>3.6499999999999998E-2</v>
      </c>
      <c r="K13406" s="424"/>
      <c r="L13406" s="424"/>
    </row>
    <row r="13407" spans="1:12" ht="17.100000000000001" customHeight="1">
      <c r="A13407" s="298"/>
      <c r="B13407" s="298"/>
      <c r="C13407" s="298"/>
      <c r="D13407" s="298"/>
      <c r="E13407" s="298"/>
      <c r="F13407" s="298"/>
      <c r="G13407" s="298"/>
      <c r="H13407" s="298"/>
      <c r="I13407" s="298"/>
      <c r="J13407" s="298" t="s">
        <v>12992</v>
      </c>
      <c r="K13407" s="298"/>
      <c r="L13407" s="298" t="s">
        <v>12908</v>
      </c>
    </row>
    <row r="13408" spans="1:12">
      <c r="A13408" s="414" t="s">
        <v>13060</v>
      </c>
      <c r="B13408" s="414"/>
      <c r="C13408" s="414"/>
      <c r="D13408" s="414"/>
      <c r="E13408" s="414"/>
      <c r="F13408" s="414"/>
      <c r="G13408" s="414"/>
      <c r="H13408" s="414"/>
      <c r="I13408" s="294"/>
      <c r="J13408" s="294"/>
      <c r="K13408" s="294"/>
      <c r="L13408" s="294"/>
    </row>
    <row r="13409" spans="1:12" ht="17.100000000000001" customHeight="1">
      <c r="A13409" s="294" t="s">
        <v>12978</v>
      </c>
      <c r="B13409" s="298" t="s">
        <v>12979</v>
      </c>
      <c r="C13409" s="294" t="s">
        <v>12980</v>
      </c>
      <c r="D13409" s="294" t="s">
        <v>12981</v>
      </c>
      <c r="E13409" s="299" t="s">
        <v>12982</v>
      </c>
      <c r="F13409" s="413" t="s">
        <v>12983</v>
      </c>
      <c r="G13409" s="413"/>
      <c r="H13409" s="413" t="s">
        <v>12984</v>
      </c>
      <c r="I13409" s="413"/>
      <c r="J13409" s="413" t="s">
        <v>12985</v>
      </c>
      <c r="K13409" s="413"/>
      <c r="L13409" s="413"/>
    </row>
    <row r="13410" spans="1:12" ht="24" customHeight="1">
      <c r="A13410" s="300" t="s">
        <v>12986</v>
      </c>
      <c r="B13410" s="301" t="s">
        <v>13061</v>
      </c>
      <c r="C13410" s="300" t="s">
        <v>9</v>
      </c>
      <c r="D13410" s="300" t="s">
        <v>12522</v>
      </c>
      <c r="E13410" s="302" t="s">
        <v>27</v>
      </c>
      <c r="F13410" s="423" t="s">
        <v>12964</v>
      </c>
      <c r="G13410" s="423"/>
      <c r="H13410" s="423">
        <v>0.72909559999999995</v>
      </c>
      <c r="I13410" s="423"/>
      <c r="J13410" s="424">
        <v>1.8446</v>
      </c>
      <c r="K13410" s="424"/>
      <c r="L13410" s="424"/>
    </row>
    <row r="13411" spans="1:12" ht="24" customHeight="1">
      <c r="A13411" s="300" t="s">
        <v>12986</v>
      </c>
      <c r="B13411" s="301" t="s">
        <v>13062</v>
      </c>
      <c r="C13411" s="300" t="s">
        <v>9</v>
      </c>
      <c r="D13411" s="300" t="s">
        <v>12527</v>
      </c>
      <c r="E13411" s="302" t="s">
        <v>27</v>
      </c>
      <c r="F13411" s="423" t="s">
        <v>13063</v>
      </c>
      <c r="G13411" s="423"/>
      <c r="H13411" s="423">
        <v>0.72909559999999995</v>
      </c>
      <c r="I13411" s="423"/>
      <c r="J13411" s="424">
        <v>0.24790000000000001</v>
      </c>
      <c r="K13411" s="424"/>
      <c r="L13411" s="424"/>
    </row>
    <row r="13412" spans="1:12" ht="17.100000000000001" customHeight="1">
      <c r="A13412" s="298"/>
      <c r="B13412" s="298"/>
      <c r="C13412" s="298"/>
      <c r="D13412" s="298"/>
      <c r="E13412" s="298"/>
      <c r="F13412" s="298"/>
      <c r="G13412" s="298"/>
      <c r="H13412" s="298"/>
      <c r="I13412" s="298"/>
      <c r="J13412" s="298" t="s">
        <v>12992</v>
      </c>
      <c r="K13412" s="298"/>
      <c r="L13412" s="298" t="s">
        <v>14089</v>
      </c>
    </row>
    <row r="13413" spans="1:12" ht="17.100000000000001" customHeight="1">
      <c r="A13413" s="294" t="s">
        <v>13014</v>
      </c>
      <c r="B13413" s="294"/>
      <c r="C13413" s="294"/>
      <c r="D13413" s="294"/>
      <c r="E13413" s="294"/>
      <c r="F13413" s="294"/>
      <c r="G13413" s="294"/>
      <c r="H13413" s="294"/>
      <c r="I13413" s="294"/>
      <c r="J13413" s="294"/>
      <c r="K13413" s="294"/>
      <c r="L13413" s="294"/>
    </row>
    <row r="13414" spans="1:12" ht="17.100000000000001" customHeight="1">
      <c r="A13414" s="298"/>
      <c r="B13414" s="298"/>
      <c r="C13414" s="298"/>
      <c r="D13414" s="298"/>
      <c r="E13414" s="298"/>
      <c r="F13414" s="298"/>
      <c r="G13414" s="298"/>
      <c r="H13414" s="298"/>
      <c r="I13414" s="298"/>
      <c r="J13414" s="298" t="s">
        <v>13015</v>
      </c>
      <c r="K13414" s="298"/>
      <c r="L13414" s="298" t="s">
        <v>15644</v>
      </c>
    </row>
    <row r="13415" spans="1:12" ht="17.100000000000001" customHeight="1">
      <c r="A13415" s="298"/>
      <c r="B13415" s="298"/>
      <c r="C13415" s="298"/>
      <c r="D13415" s="298"/>
      <c r="E13415" s="298"/>
      <c r="F13415" s="298"/>
      <c r="G13415" s="298"/>
      <c r="H13415" s="298"/>
      <c r="I13415" s="298"/>
      <c r="J13415" s="298" t="s">
        <v>13017</v>
      </c>
      <c r="K13415" s="298" t="s">
        <v>13018</v>
      </c>
      <c r="L13415" s="298" t="s">
        <v>15645</v>
      </c>
    </row>
    <row r="13416" spans="1:12" ht="17.100000000000001" customHeight="1">
      <c r="A13416" s="298"/>
      <c r="B13416" s="298"/>
      <c r="C13416" s="298"/>
      <c r="D13416" s="298"/>
      <c r="E13416" s="298"/>
      <c r="F13416" s="298"/>
      <c r="G13416" s="298"/>
      <c r="H13416" s="298"/>
      <c r="I13416" s="298"/>
      <c r="J13416" s="298" t="s">
        <v>13020</v>
      </c>
      <c r="K13416" s="298"/>
      <c r="L13416" s="298" t="s">
        <v>14546</v>
      </c>
    </row>
    <row r="13417" spans="1:12" ht="17.100000000000001" customHeight="1">
      <c r="A13417" s="298"/>
      <c r="B13417" s="298"/>
      <c r="C13417" s="298"/>
      <c r="D13417" s="298"/>
      <c r="E13417" s="298"/>
      <c r="F13417" s="298"/>
      <c r="G13417" s="298"/>
      <c r="H13417" s="298"/>
      <c r="I13417" s="298"/>
      <c r="J13417" s="298" t="s">
        <v>13022</v>
      </c>
      <c r="K13417" s="298" t="s">
        <v>12974</v>
      </c>
      <c r="L13417" s="298" t="s">
        <v>15420</v>
      </c>
    </row>
    <row r="13418" spans="1:12" ht="17.100000000000001" customHeight="1">
      <c r="A13418" s="298"/>
      <c r="B13418" s="298"/>
      <c r="C13418" s="298"/>
      <c r="D13418" s="298"/>
      <c r="E13418" s="298"/>
      <c r="F13418" s="298"/>
      <c r="G13418" s="298"/>
      <c r="H13418" s="298"/>
      <c r="I13418" s="298"/>
      <c r="J13418" s="298" t="s">
        <v>13024</v>
      </c>
      <c r="K13418" s="298"/>
      <c r="L13418" s="298" t="s">
        <v>15646</v>
      </c>
    </row>
    <row r="13419" spans="1:12" ht="30" customHeight="1">
      <c r="A13419" s="299"/>
      <c r="B13419" s="299"/>
      <c r="C13419" s="299"/>
      <c r="D13419" s="299"/>
      <c r="E13419" s="299"/>
      <c r="F13419" s="299"/>
      <c r="G13419" s="299"/>
      <c r="H13419" s="299"/>
      <c r="I13419" s="299"/>
      <c r="J13419" s="299"/>
      <c r="K13419" s="299"/>
      <c r="L13419" s="299"/>
    </row>
    <row r="13420" spans="1:12" ht="24" customHeight="1">
      <c r="A13420" s="295" t="s">
        <v>15647</v>
      </c>
      <c r="B13420" s="296" t="s">
        <v>15648</v>
      </c>
      <c r="C13420" s="295" t="s">
        <v>9</v>
      </c>
      <c r="D13420" s="295" t="s">
        <v>2404</v>
      </c>
      <c r="E13420" s="297" t="s">
        <v>20</v>
      </c>
      <c r="F13420" s="296"/>
      <c r="G13420" s="296"/>
      <c r="H13420" s="296"/>
      <c r="I13420" s="296"/>
      <c r="J13420" s="296"/>
      <c r="K13420" s="296"/>
      <c r="L13420" s="296"/>
    </row>
    <row r="13421" spans="1:12">
      <c r="A13421" s="414" t="s">
        <v>12977</v>
      </c>
      <c r="B13421" s="414"/>
      <c r="C13421" s="414"/>
      <c r="D13421" s="414"/>
      <c r="E13421" s="414"/>
      <c r="F13421" s="414"/>
      <c r="G13421" s="414"/>
      <c r="H13421" s="414"/>
      <c r="I13421" s="294"/>
      <c r="J13421" s="294"/>
      <c r="K13421" s="294"/>
      <c r="L13421" s="294"/>
    </row>
    <row r="13422" spans="1:12" ht="17.100000000000001" customHeight="1">
      <c r="A13422" s="294" t="s">
        <v>12978</v>
      </c>
      <c r="B13422" s="298" t="s">
        <v>12979</v>
      </c>
      <c r="C13422" s="294" t="s">
        <v>12980</v>
      </c>
      <c r="D13422" s="294" t="s">
        <v>12981</v>
      </c>
      <c r="E13422" s="299" t="s">
        <v>12982</v>
      </c>
      <c r="F13422" s="413" t="s">
        <v>12983</v>
      </c>
      <c r="G13422" s="413"/>
      <c r="H13422" s="413" t="s">
        <v>12984</v>
      </c>
      <c r="I13422" s="413"/>
      <c r="J13422" s="413" t="s">
        <v>12985</v>
      </c>
      <c r="K13422" s="413"/>
      <c r="L13422" s="413"/>
    </row>
    <row r="13423" spans="1:12" ht="24" customHeight="1">
      <c r="A13423" s="300" t="s">
        <v>12986</v>
      </c>
      <c r="B13423" s="301" t="s">
        <v>13085</v>
      </c>
      <c r="C13423" s="300" t="s">
        <v>9</v>
      </c>
      <c r="D13423" s="300" t="s">
        <v>7909</v>
      </c>
      <c r="E13423" s="302" t="s">
        <v>51</v>
      </c>
      <c r="F13423" s="423" t="s">
        <v>13086</v>
      </c>
      <c r="G13423" s="423"/>
      <c r="H13423" s="423">
        <v>2.7100000000000001E-5</v>
      </c>
      <c r="I13423" s="423"/>
      <c r="J13423" s="424">
        <v>2.8E-3</v>
      </c>
      <c r="K13423" s="424"/>
      <c r="L13423" s="424"/>
    </row>
    <row r="13424" spans="1:12" ht="24" customHeight="1">
      <c r="A13424" s="300" t="s">
        <v>12986</v>
      </c>
      <c r="B13424" s="301" t="s">
        <v>13087</v>
      </c>
      <c r="C13424" s="300" t="s">
        <v>9</v>
      </c>
      <c r="D13424" s="300" t="s">
        <v>8873</v>
      </c>
      <c r="E13424" s="302" t="s">
        <v>51</v>
      </c>
      <c r="F13424" s="423" t="s">
        <v>13088</v>
      </c>
      <c r="G13424" s="423"/>
      <c r="H13424" s="423">
        <v>2.7E-6</v>
      </c>
      <c r="I13424" s="423"/>
      <c r="J13424" s="424">
        <v>2.3E-3</v>
      </c>
      <c r="K13424" s="424"/>
      <c r="L13424" s="424"/>
    </row>
    <row r="13425" spans="1:12" ht="48" customHeight="1">
      <c r="A13425" s="300" t="s">
        <v>12986</v>
      </c>
      <c r="B13425" s="301" t="s">
        <v>13089</v>
      </c>
      <c r="C13425" s="300" t="s">
        <v>9</v>
      </c>
      <c r="D13425" s="300" t="s">
        <v>9227</v>
      </c>
      <c r="E13425" s="302" t="s">
        <v>51</v>
      </c>
      <c r="F13425" s="423" t="s">
        <v>13090</v>
      </c>
      <c r="G13425" s="423"/>
      <c r="H13425" s="423">
        <v>1.9E-6</v>
      </c>
      <c r="I13425" s="423"/>
      <c r="J13425" s="424">
        <v>2.5000000000000001E-3</v>
      </c>
      <c r="K13425" s="424"/>
      <c r="L13425" s="424"/>
    </row>
    <row r="13426" spans="1:12" ht="24" customHeight="1">
      <c r="A13426" s="300" t="s">
        <v>12986</v>
      </c>
      <c r="B13426" s="301" t="s">
        <v>13091</v>
      </c>
      <c r="C13426" s="300" t="s">
        <v>9</v>
      </c>
      <c r="D13426" s="300" t="s">
        <v>9580</v>
      </c>
      <c r="E13426" s="302" t="s">
        <v>51</v>
      </c>
      <c r="F13426" s="423" t="s">
        <v>13092</v>
      </c>
      <c r="G13426" s="423"/>
      <c r="H13426" s="423">
        <v>1.7E-6</v>
      </c>
      <c r="I13426" s="423"/>
      <c r="J13426" s="424">
        <v>1.5E-3</v>
      </c>
      <c r="K13426" s="424"/>
      <c r="L13426" s="424"/>
    </row>
    <row r="13427" spans="1:12" ht="24" customHeight="1">
      <c r="A13427" s="300" t="s">
        <v>12986</v>
      </c>
      <c r="B13427" s="301" t="s">
        <v>12987</v>
      </c>
      <c r="C13427" s="300" t="s">
        <v>9</v>
      </c>
      <c r="D13427" s="300" t="s">
        <v>9831</v>
      </c>
      <c r="E13427" s="302" t="s">
        <v>12988</v>
      </c>
      <c r="F13427" s="423" t="s">
        <v>12989</v>
      </c>
      <c r="G13427" s="423"/>
      <c r="H13427" s="423">
        <v>6.2920000000000001E-4</v>
      </c>
      <c r="I13427" s="423"/>
      <c r="J13427" s="424">
        <v>6.4000000000000003E-3</v>
      </c>
      <c r="K13427" s="424"/>
      <c r="L13427" s="424"/>
    </row>
    <row r="13428" spans="1:12" ht="36" customHeight="1">
      <c r="A13428" s="300" t="s">
        <v>12986</v>
      </c>
      <c r="B13428" s="301" t="s">
        <v>12990</v>
      </c>
      <c r="C13428" s="300" t="s">
        <v>9</v>
      </c>
      <c r="D13428" s="300" t="s">
        <v>11426</v>
      </c>
      <c r="E13428" s="302" t="s">
        <v>51</v>
      </c>
      <c r="F13428" s="423" t="s">
        <v>12991</v>
      </c>
      <c r="G13428" s="423"/>
      <c r="H13428" s="423">
        <v>3.3000000000000003E-5</v>
      </c>
      <c r="I13428" s="423"/>
      <c r="J13428" s="424">
        <v>4.4000000000000003E-3</v>
      </c>
      <c r="K13428" s="424"/>
      <c r="L13428" s="424"/>
    </row>
    <row r="13429" spans="1:12" ht="17.100000000000001" customHeight="1">
      <c r="A13429" s="298"/>
      <c r="B13429" s="298"/>
      <c r="C13429" s="298"/>
      <c r="D13429" s="298"/>
      <c r="E13429" s="298"/>
      <c r="F13429" s="298"/>
      <c r="G13429" s="298"/>
      <c r="H13429" s="298"/>
      <c r="I13429" s="298"/>
      <c r="J13429" s="298" t="s">
        <v>12992</v>
      </c>
      <c r="K13429" s="298"/>
      <c r="L13429" s="298" t="s">
        <v>12909</v>
      </c>
    </row>
    <row r="13430" spans="1:12">
      <c r="A13430" s="414" t="s">
        <v>12994</v>
      </c>
      <c r="B13430" s="414"/>
      <c r="C13430" s="414"/>
      <c r="D13430" s="414"/>
      <c r="E13430" s="414"/>
      <c r="F13430" s="414"/>
      <c r="G13430" s="414"/>
      <c r="H13430" s="414"/>
      <c r="I13430" s="294"/>
      <c r="J13430" s="294"/>
      <c r="K13430" s="294"/>
      <c r="L13430" s="294"/>
    </row>
    <row r="13431" spans="1:12" ht="17.100000000000001" customHeight="1">
      <c r="A13431" s="294" t="s">
        <v>12978</v>
      </c>
      <c r="B13431" s="298" t="s">
        <v>12979</v>
      </c>
      <c r="C13431" s="294" t="s">
        <v>12980</v>
      </c>
      <c r="D13431" s="294" t="s">
        <v>12981</v>
      </c>
      <c r="E13431" s="299" t="s">
        <v>12982</v>
      </c>
      <c r="F13431" s="413" t="s">
        <v>12983</v>
      </c>
      <c r="G13431" s="413"/>
      <c r="H13431" s="413" t="s">
        <v>12984</v>
      </c>
      <c r="I13431" s="413"/>
      <c r="J13431" s="413" t="s">
        <v>12985</v>
      </c>
      <c r="K13431" s="413"/>
      <c r="L13431" s="413"/>
    </row>
    <row r="13432" spans="1:12" ht="24" customHeight="1">
      <c r="A13432" s="300" t="s">
        <v>12986</v>
      </c>
      <c r="B13432" s="301" t="s">
        <v>13193</v>
      </c>
      <c r="C13432" s="300" t="s">
        <v>9</v>
      </c>
      <c r="D13432" s="300" t="s">
        <v>7200</v>
      </c>
      <c r="E13432" s="302" t="s">
        <v>27</v>
      </c>
      <c r="F13432" s="423" t="s">
        <v>13194</v>
      </c>
      <c r="G13432" s="423"/>
      <c r="H13432" s="423">
        <v>2.40293E-2</v>
      </c>
      <c r="I13432" s="423"/>
      <c r="J13432" s="424">
        <v>0.12230000000000001</v>
      </c>
      <c r="K13432" s="424"/>
      <c r="L13432" s="424"/>
    </row>
    <row r="13433" spans="1:12" ht="24" customHeight="1">
      <c r="A13433" s="300" t="s">
        <v>12986</v>
      </c>
      <c r="B13433" s="301" t="s">
        <v>13195</v>
      </c>
      <c r="C13433" s="300" t="s">
        <v>9</v>
      </c>
      <c r="D13433" s="300" t="s">
        <v>8821</v>
      </c>
      <c r="E13433" s="302" t="s">
        <v>27</v>
      </c>
      <c r="F13433" s="423" t="s">
        <v>13196</v>
      </c>
      <c r="G13433" s="423"/>
      <c r="H13433" s="423">
        <v>2.40293E-2</v>
      </c>
      <c r="I13433" s="423"/>
      <c r="J13433" s="424">
        <v>0.17280000000000001</v>
      </c>
      <c r="K13433" s="424"/>
      <c r="L13433" s="424"/>
    </row>
    <row r="13434" spans="1:12" ht="17.100000000000001" customHeight="1">
      <c r="A13434" s="298"/>
      <c r="B13434" s="298"/>
      <c r="C13434" s="298"/>
      <c r="D13434" s="298"/>
      <c r="E13434" s="298"/>
      <c r="F13434" s="298"/>
      <c r="G13434" s="298"/>
      <c r="H13434" s="298"/>
      <c r="I13434" s="298"/>
      <c r="J13434" s="298" t="s">
        <v>12992</v>
      </c>
      <c r="K13434" s="298"/>
      <c r="L13434" s="298" t="s">
        <v>13727</v>
      </c>
    </row>
    <row r="13435" spans="1:12">
      <c r="A13435" s="414" t="s">
        <v>12998</v>
      </c>
      <c r="B13435" s="414"/>
      <c r="C13435" s="414"/>
      <c r="D13435" s="414"/>
      <c r="E13435" s="414"/>
      <c r="F13435" s="414"/>
      <c r="G13435" s="414"/>
      <c r="H13435" s="414"/>
      <c r="I13435" s="294"/>
      <c r="J13435" s="294"/>
      <c r="K13435" s="294"/>
      <c r="L13435" s="294"/>
    </row>
    <row r="13436" spans="1:12" ht="17.100000000000001" customHeight="1">
      <c r="A13436" s="294" t="s">
        <v>12978</v>
      </c>
      <c r="B13436" s="298" t="s">
        <v>12979</v>
      </c>
      <c r="C13436" s="294" t="s">
        <v>12980</v>
      </c>
      <c r="D13436" s="294" t="s">
        <v>12981</v>
      </c>
      <c r="E13436" s="299" t="s">
        <v>12982</v>
      </c>
      <c r="F13436" s="413" t="s">
        <v>12983</v>
      </c>
      <c r="G13436" s="413"/>
      <c r="H13436" s="413" t="s">
        <v>12984</v>
      </c>
      <c r="I13436" s="413"/>
      <c r="J13436" s="413" t="s">
        <v>12985</v>
      </c>
      <c r="K13436" s="413"/>
      <c r="L13436" s="413"/>
    </row>
    <row r="13437" spans="1:12" ht="24" customHeight="1">
      <c r="A13437" s="300" t="s">
        <v>12986</v>
      </c>
      <c r="B13437" s="301" t="s">
        <v>13353</v>
      </c>
      <c r="C13437" s="300" t="s">
        <v>9</v>
      </c>
      <c r="D13437" s="300" t="s">
        <v>9576</v>
      </c>
      <c r="E13437" s="302" t="s">
        <v>51</v>
      </c>
      <c r="F13437" s="423" t="s">
        <v>12914</v>
      </c>
      <c r="G13437" s="423"/>
      <c r="H13437" s="423">
        <v>8.0000000000000002E-3</v>
      </c>
      <c r="I13437" s="423"/>
      <c r="J13437" s="424">
        <v>0.01</v>
      </c>
      <c r="K13437" s="424"/>
      <c r="L13437" s="424"/>
    </row>
    <row r="13438" spans="1:12" ht="24" customHeight="1">
      <c r="A13438" s="300" t="s">
        <v>12986</v>
      </c>
      <c r="B13438" s="301" t="s">
        <v>15649</v>
      </c>
      <c r="C13438" s="300" t="s">
        <v>9</v>
      </c>
      <c r="D13438" s="300" t="s">
        <v>11737</v>
      </c>
      <c r="E13438" s="302" t="s">
        <v>20</v>
      </c>
      <c r="F13438" s="423" t="s">
        <v>13191</v>
      </c>
      <c r="G13438" s="423"/>
      <c r="H13438" s="423">
        <v>1.0609999999999999</v>
      </c>
      <c r="I13438" s="423"/>
      <c r="J13438" s="424">
        <v>8.0399999999999991</v>
      </c>
      <c r="K13438" s="424"/>
      <c r="L13438" s="424"/>
    </row>
    <row r="13439" spans="1:12" ht="24" customHeight="1">
      <c r="A13439" s="300" t="s">
        <v>12986</v>
      </c>
      <c r="B13439" s="301" t="s">
        <v>13099</v>
      </c>
      <c r="C13439" s="300" t="s">
        <v>9</v>
      </c>
      <c r="D13439" s="300" t="s">
        <v>7224</v>
      </c>
      <c r="E13439" s="302" t="s">
        <v>51</v>
      </c>
      <c r="F13439" s="423" t="s">
        <v>13100</v>
      </c>
      <c r="G13439" s="423"/>
      <c r="H13439" s="423">
        <v>3.212E-4</v>
      </c>
      <c r="I13439" s="423"/>
      <c r="J13439" s="424">
        <v>3.0000000000000001E-3</v>
      </c>
      <c r="K13439" s="424"/>
      <c r="L13439" s="424"/>
    </row>
    <row r="13440" spans="1:12" ht="24" customHeight="1">
      <c r="A13440" s="300" t="s">
        <v>12986</v>
      </c>
      <c r="B13440" s="301" t="s">
        <v>13101</v>
      </c>
      <c r="C13440" s="300" t="s">
        <v>9</v>
      </c>
      <c r="D13440" s="300" t="s">
        <v>7359</v>
      </c>
      <c r="E13440" s="302" t="s">
        <v>51</v>
      </c>
      <c r="F13440" s="423" t="s">
        <v>13102</v>
      </c>
      <c r="G13440" s="423"/>
      <c r="H13440" s="423">
        <v>1.03E-5</v>
      </c>
      <c r="I13440" s="423"/>
      <c r="J13440" s="424">
        <v>1.2999999999999999E-3</v>
      </c>
      <c r="K13440" s="424"/>
      <c r="L13440" s="424"/>
    </row>
    <row r="13441" spans="1:12" ht="24" customHeight="1">
      <c r="A13441" s="300" t="s">
        <v>12986</v>
      </c>
      <c r="B13441" s="301" t="s">
        <v>13103</v>
      </c>
      <c r="C13441" s="300" t="s">
        <v>9</v>
      </c>
      <c r="D13441" s="300" t="s">
        <v>8851</v>
      </c>
      <c r="E13441" s="302" t="s">
        <v>51</v>
      </c>
      <c r="F13441" s="423" t="s">
        <v>13104</v>
      </c>
      <c r="G13441" s="423"/>
      <c r="H13441" s="423">
        <v>8.1999999999999994E-6</v>
      </c>
      <c r="I13441" s="423"/>
      <c r="J13441" s="424">
        <v>1.6000000000000001E-3</v>
      </c>
      <c r="K13441" s="424"/>
      <c r="L13441" s="424"/>
    </row>
    <row r="13442" spans="1:12" ht="24" customHeight="1">
      <c r="A13442" s="300" t="s">
        <v>12986</v>
      </c>
      <c r="B13442" s="301" t="s">
        <v>13105</v>
      </c>
      <c r="C13442" s="300" t="s">
        <v>9</v>
      </c>
      <c r="D13442" s="300" t="s">
        <v>8852</v>
      </c>
      <c r="E13442" s="302" t="s">
        <v>51</v>
      </c>
      <c r="F13442" s="423" t="s">
        <v>13106</v>
      </c>
      <c r="G13442" s="423"/>
      <c r="H13442" s="423">
        <v>1.7E-6</v>
      </c>
      <c r="I13442" s="423"/>
      <c r="J13442" s="424">
        <v>8.9999999999999998E-4</v>
      </c>
      <c r="K13442" s="424"/>
      <c r="L13442" s="424"/>
    </row>
    <row r="13443" spans="1:12" ht="24" customHeight="1">
      <c r="A13443" s="300" t="s">
        <v>12986</v>
      </c>
      <c r="B13443" s="301" t="s">
        <v>13107</v>
      </c>
      <c r="C13443" s="300" t="s">
        <v>9</v>
      </c>
      <c r="D13443" s="300" t="s">
        <v>9000</v>
      </c>
      <c r="E13443" s="302" t="s">
        <v>51</v>
      </c>
      <c r="F13443" s="423" t="s">
        <v>13108</v>
      </c>
      <c r="G13443" s="423"/>
      <c r="H13443" s="423">
        <v>3.657E-4</v>
      </c>
      <c r="I13443" s="423"/>
      <c r="J13443" s="424">
        <v>2.5000000000000001E-3</v>
      </c>
      <c r="K13443" s="424"/>
      <c r="L13443" s="424"/>
    </row>
    <row r="13444" spans="1:12" ht="24" customHeight="1">
      <c r="A13444" s="300" t="s">
        <v>12986</v>
      </c>
      <c r="B13444" s="301" t="s">
        <v>13109</v>
      </c>
      <c r="C13444" s="300" t="s">
        <v>9</v>
      </c>
      <c r="D13444" s="300" t="s">
        <v>9574</v>
      </c>
      <c r="E13444" s="302" t="s">
        <v>51</v>
      </c>
      <c r="F13444" s="423" t="s">
        <v>13110</v>
      </c>
      <c r="G13444" s="423"/>
      <c r="H13444" s="423">
        <v>1.158E-4</v>
      </c>
      <c r="I13444" s="423"/>
      <c r="J13444" s="424">
        <v>1E-3</v>
      </c>
      <c r="K13444" s="424"/>
      <c r="L13444" s="424"/>
    </row>
    <row r="13445" spans="1:12" ht="24" customHeight="1">
      <c r="A13445" s="300" t="s">
        <v>12986</v>
      </c>
      <c r="B13445" s="301" t="s">
        <v>13111</v>
      </c>
      <c r="C13445" s="300" t="s">
        <v>9</v>
      </c>
      <c r="D13445" s="300" t="s">
        <v>10714</v>
      </c>
      <c r="E13445" s="302" t="s">
        <v>93</v>
      </c>
      <c r="F13445" s="423" t="s">
        <v>13112</v>
      </c>
      <c r="G13445" s="423"/>
      <c r="H13445" s="423">
        <v>6.0900000000000003E-5</v>
      </c>
      <c r="I13445" s="423"/>
      <c r="J13445" s="424">
        <v>8.9999999999999998E-4</v>
      </c>
      <c r="K13445" s="424"/>
      <c r="L13445" s="424"/>
    </row>
    <row r="13446" spans="1:12" ht="24" customHeight="1">
      <c r="A13446" s="300" t="s">
        <v>12986</v>
      </c>
      <c r="B13446" s="301" t="s">
        <v>13113</v>
      </c>
      <c r="C13446" s="300" t="s">
        <v>9</v>
      </c>
      <c r="D13446" s="300" t="s">
        <v>10809</v>
      </c>
      <c r="E13446" s="302" t="s">
        <v>51</v>
      </c>
      <c r="F13446" s="423" t="s">
        <v>13114</v>
      </c>
      <c r="G13446" s="423"/>
      <c r="H13446" s="423">
        <v>6.0900000000000003E-5</v>
      </c>
      <c r="I13446" s="423"/>
      <c r="J13446" s="424">
        <v>6.9999999999999999E-4</v>
      </c>
      <c r="K13446" s="424"/>
      <c r="L13446" s="424"/>
    </row>
    <row r="13447" spans="1:12" ht="24" customHeight="1">
      <c r="A13447" s="300" t="s">
        <v>12986</v>
      </c>
      <c r="B13447" s="301" t="s">
        <v>13115</v>
      </c>
      <c r="C13447" s="300" t="s">
        <v>9</v>
      </c>
      <c r="D13447" s="300" t="s">
        <v>10810</v>
      </c>
      <c r="E13447" s="302" t="s">
        <v>51</v>
      </c>
      <c r="F13447" s="423" t="s">
        <v>13116</v>
      </c>
      <c r="G13447" s="423"/>
      <c r="H13447" s="423">
        <v>6.0900000000000003E-5</v>
      </c>
      <c r="I13447" s="423"/>
      <c r="J13447" s="424">
        <v>1.6000000000000001E-3</v>
      </c>
      <c r="K13447" s="424"/>
      <c r="L13447" s="424"/>
    </row>
    <row r="13448" spans="1:12" ht="24" customHeight="1">
      <c r="A13448" s="300" t="s">
        <v>12986</v>
      </c>
      <c r="B13448" s="301" t="s">
        <v>13117</v>
      </c>
      <c r="C13448" s="300" t="s">
        <v>9</v>
      </c>
      <c r="D13448" s="300" t="s">
        <v>10837</v>
      </c>
      <c r="E13448" s="302" t="s">
        <v>51</v>
      </c>
      <c r="F13448" s="423" t="s">
        <v>13118</v>
      </c>
      <c r="G13448" s="423"/>
      <c r="H13448" s="423">
        <v>2.0999999999999998E-6</v>
      </c>
      <c r="I13448" s="423"/>
      <c r="J13448" s="424">
        <v>8.9999999999999998E-4</v>
      </c>
      <c r="K13448" s="424"/>
      <c r="L13448" s="424"/>
    </row>
    <row r="13449" spans="1:12" ht="24" customHeight="1">
      <c r="A13449" s="300" t="s">
        <v>12986</v>
      </c>
      <c r="B13449" s="301" t="s">
        <v>13003</v>
      </c>
      <c r="C13449" s="300" t="s">
        <v>9</v>
      </c>
      <c r="D13449" s="300" t="s">
        <v>7216</v>
      </c>
      <c r="E13449" s="302" t="s">
        <v>51</v>
      </c>
      <c r="F13449" s="423" t="s">
        <v>13004</v>
      </c>
      <c r="G13449" s="423"/>
      <c r="H13449" s="423">
        <v>1.22E-4</v>
      </c>
      <c r="I13449" s="423"/>
      <c r="J13449" s="424">
        <v>4.1000000000000003E-3</v>
      </c>
      <c r="K13449" s="424"/>
      <c r="L13449" s="424"/>
    </row>
    <row r="13450" spans="1:12" ht="24" customHeight="1">
      <c r="A13450" s="300" t="s">
        <v>12986</v>
      </c>
      <c r="B13450" s="301" t="s">
        <v>13005</v>
      </c>
      <c r="C13450" s="300" t="s">
        <v>9</v>
      </c>
      <c r="D13450" s="300" t="s">
        <v>7393</v>
      </c>
      <c r="E13450" s="302" t="s">
        <v>12988</v>
      </c>
      <c r="F13450" s="423" t="s">
        <v>13006</v>
      </c>
      <c r="G13450" s="423"/>
      <c r="H13450" s="423">
        <v>7.3499999999999998E-5</v>
      </c>
      <c r="I13450" s="423"/>
      <c r="J13450" s="424">
        <v>4.0000000000000001E-3</v>
      </c>
      <c r="K13450" s="424"/>
      <c r="L13450" s="424"/>
    </row>
    <row r="13451" spans="1:12" ht="24" customHeight="1">
      <c r="A13451" s="300" t="s">
        <v>12986</v>
      </c>
      <c r="B13451" s="301" t="s">
        <v>13007</v>
      </c>
      <c r="C13451" s="300" t="s">
        <v>9</v>
      </c>
      <c r="D13451" s="300" t="s">
        <v>10619</v>
      </c>
      <c r="E13451" s="302" t="s">
        <v>51</v>
      </c>
      <c r="F13451" s="423" t="s">
        <v>13008</v>
      </c>
      <c r="G13451" s="423"/>
      <c r="H13451" s="423">
        <v>5.6900000000000001E-5</v>
      </c>
      <c r="I13451" s="423"/>
      <c r="J13451" s="424">
        <v>1.09E-2</v>
      </c>
      <c r="K13451" s="424"/>
      <c r="L13451" s="424"/>
    </row>
    <row r="13452" spans="1:12" ht="24" customHeight="1">
      <c r="A13452" s="300" t="s">
        <v>12986</v>
      </c>
      <c r="B13452" s="301" t="s">
        <v>13009</v>
      </c>
      <c r="C13452" s="300" t="s">
        <v>9</v>
      </c>
      <c r="D13452" s="300" t="s">
        <v>10769</v>
      </c>
      <c r="E13452" s="302" t="s">
        <v>51</v>
      </c>
      <c r="F13452" s="423" t="s">
        <v>13010</v>
      </c>
      <c r="G13452" s="423"/>
      <c r="H13452" s="423">
        <v>5.1194999999999999E-3</v>
      </c>
      <c r="I13452" s="423"/>
      <c r="J13452" s="424">
        <v>6.4999999999999997E-3</v>
      </c>
      <c r="K13452" s="424"/>
      <c r="L13452" s="424"/>
    </row>
    <row r="13453" spans="1:12" ht="24" customHeight="1">
      <c r="A13453" s="300" t="s">
        <v>12986</v>
      </c>
      <c r="B13453" s="301" t="s">
        <v>13011</v>
      </c>
      <c r="C13453" s="300" t="s">
        <v>9</v>
      </c>
      <c r="D13453" s="300" t="s">
        <v>10929</v>
      </c>
      <c r="E13453" s="302" t="s">
        <v>51</v>
      </c>
      <c r="F13453" s="423" t="s">
        <v>13012</v>
      </c>
      <c r="G13453" s="423"/>
      <c r="H13453" s="423">
        <v>4.9400000000000001E-5</v>
      </c>
      <c r="I13453" s="423"/>
      <c r="J13453" s="424">
        <v>7.4000000000000003E-3</v>
      </c>
      <c r="K13453" s="424"/>
      <c r="L13453" s="424"/>
    </row>
    <row r="13454" spans="1:12" ht="17.100000000000001" customHeight="1">
      <c r="A13454" s="298"/>
      <c r="B13454" s="298"/>
      <c r="C13454" s="298"/>
      <c r="D13454" s="298"/>
      <c r="E13454" s="298"/>
      <c r="F13454" s="298"/>
      <c r="G13454" s="298"/>
      <c r="H13454" s="298"/>
      <c r="I13454" s="298"/>
      <c r="J13454" s="298" t="s">
        <v>12992</v>
      </c>
      <c r="K13454" s="298"/>
      <c r="L13454" s="298" t="s">
        <v>15650</v>
      </c>
    </row>
    <row r="13455" spans="1:12">
      <c r="A13455" s="414" t="s">
        <v>13056</v>
      </c>
      <c r="B13455" s="414"/>
      <c r="C13455" s="414"/>
      <c r="D13455" s="414"/>
      <c r="E13455" s="414"/>
      <c r="F13455" s="414"/>
      <c r="G13455" s="414"/>
      <c r="H13455" s="414"/>
      <c r="I13455" s="294"/>
      <c r="J13455" s="294"/>
      <c r="K13455" s="294"/>
      <c r="L13455" s="294"/>
    </row>
    <row r="13456" spans="1:12" ht="17.100000000000001" customHeight="1">
      <c r="A13456" s="294" t="s">
        <v>12978</v>
      </c>
      <c r="B13456" s="298" t="s">
        <v>12979</v>
      </c>
      <c r="C13456" s="294" t="s">
        <v>12980</v>
      </c>
      <c r="D13456" s="294" t="s">
        <v>12981</v>
      </c>
      <c r="E13456" s="299" t="s">
        <v>12982</v>
      </c>
      <c r="F13456" s="413" t="s">
        <v>12983</v>
      </c>
      <c r="G13456" s="413"/>
      <c r="H13456" s="413" t="s">
        <v>12984</v>
      </c>
      <c r="I13456" s="413"/>
      <c r="J13456" s="413" t="s">
        <v>12985</v>
      </c>
      <c r="K13456" s="413"/>
      <c r="L13456" s="413"/>
    </row>
    <row r="13457" spans="1:12" ht="24" customHeight="1">
      <c r="A13457" s="300" t="s">
        <v>12986</v>
      </c>
      <c r="B13457" s="301" t="s">
        <v>13057</v>
      </c>
      <c r="C13457" s="300" t="s">
        <v>9</v>
      </c>
      <c r="D13457" s="300" t="s">
        <v>12549</v>
      </c>
      <c r="E13457" s="302" t="s">
        <v>27</v>
      </c>
      <c r="F13457" s="423" t="s">
        <v>12948</v>
      </c>
      <c r="G13457" s="423"/>
      <c r="H13457" s="423">
        <v>4.5803400000000001E-2</v>
      </c>
      <c r="I13457" s="423"/>
      <c r="J13457" s="424">
        <v>2.98E-2</v>
      </c>
      <c r="K13457" s="424"/>
      <c r="L13457" s="424"/>
    </row>
    <row r="13458" spans="1:12" ht="17.100000000000001" customHeight="1">
      <c r="A13458" s="298"/>
      <c r="B13458" s="298"/>
      <c r="C13458" s="298"/>
      <c r="D13458" s="298"/>
      <c r="E13458" s="298"/>
      <c r="F13458" s="298"/>
      <c r="G13458" s="298"/>
      <c r="H13458" s="298"/>
      <c r="I13458" s="298"/>
      <c r="J13458" s="298" t="s">
        <v>12992</v>
      </c>
      <c r="K13458" s="298"/>
      <c r="L13458" s="298" t="s">
        <v>12929</v>
      </c>
    </row>
    <row r="13459" spans="1:12">
      <c r="A13459" s="414" t="s">
        <v>13058</v>
      </c>
      <c r="B13459" s="414"/>
      <c r="C13459" s="414"/>
      <c r="D13459" s="414"/>
      <c r="E13459" s="414"/>
      <c r="F13459" s="414"/>
      <c r="G13459" s="414"/>
      <c r="H13459" s="414"/>
      <c r="I13459" s="294"/>
      <c r="J13459" s="294"/>
      <c r="K13459" s="294"/>
      <c r="L13459" s="294"/>
    </row>
    <row r="13460" spans="1:12" ht="17.100000000000001" customHeight="1">
      <c r="A13460" s="294" t="s">
        <v>12978</v>
      </c>
      <c r="B13460" s="298" t="s">
        <v>12979</v>
      </c>
      <c r="C13460" s="294" t="s">
        <v>12980</v>
      </c>
      <c r="D13460" s="294" t="s">
        <v>12981</v>
      </c>
      <c r="E13460" s="299" t="s">
        <v>12982</v>
      </c>
      <c r="F13460" s="413" t="s">
        <v>12983</v>
      </c>
      <c r="G13460" s="413"/>
      <c r="H13460" s="413" t="s">
        <v>12984</v>
      </c>
      <c r="I13460" s="413"/>
      <c r="J13460" s="413" t="s">
        <v>12985</v>
      </c>
      <c r="K13460" s="413"/>
      <c r="L13460" s="413"/>
    </row>
    <row r="13461" spans="1:12" ht="24" customHeight="1">
      <c r="A13461" s="300" t="s">
        <v>12986</v>
      </c>
      <c r="B13461" s="301" t="s">
        <v>13059</v>
      </c>
      <c r="C13461" s="300" t="s">
        <v>9</v>
      </c>
      <c r="D13461" s="300" t="s">
        <v>12535</v>
      </c>
      <c r="E13461" s="302" t="s">
        <v>27</v>
      </c>
      <c r="F13461" s="423" t="s">
        <v>12936</v>
      </c>
      <c r="G13461" s="423"/>
      <c r="H13461" s="423">
        <v>4.5803400000000001E-2</v>
      </c>
      <c r="I13461" s="423"/>
      <c r="J13461" s="424">
        <v>2.3E-3</v>
      </c>
      <c r="K13461" s="424"/>
      <c r="L13461" s="424"/>
    </row>
    <row r="13462" spans="1:12" ht="17.100000000000001" customHeight="1">
      <c r="A13462" s="298"/>
      <c r="B13462" s="298"/>
      <c r="C13462" s="298"/>
      <c r="D13462" s="298"/>
      <c r="E13462" s="298"/>
      <c r="F13462" s="298"/>
      <c r="G13462" s="298"/>
      <c r="H13462" s="298"/>
      <c r="I13462" s="298"/>
      <c r="J13462" s="298" t="s">
        <v>12992</v>
      </c>
      <c r="K13462" s="298"/>
      <c r="L13462" s="298" t="s">
        <v>13120</v>
      </c>
    </row>
    <row r="13463" spans="1:12">
      <c r="A13463" s="414" t="s">
        <v>13060</v>
      </c>
      <c r="B13463" s="414"/>
      <c r="C13463" s="414"/>
      <c r="D13463" s="414"/>
      <c r="E13463" s="414"/>
      <c r="F13463" s="414"/>
      <c r="G13463" s="414"/>
      <c r="H13463" s="414"/>
      <c r="I13463" s="294"/>
      <c r="J13463" s="294"/>
      <c r="K13463" s="294"/>
      <c r="L13463" s="294"/>
    </row>
    <row r="13464" spans="1:12" ht="17.100000000000001" customHeight="1">
      <c r="A13464" s="294" t="s">
        <v>12978</v>
      </c>
      <c r="B13464" s="298" t="s">
        <v>12979</v>
      </c>
      <c r="C13464" s="294" t="s">
        <v>12980</v>
      </c>
      <c r="D13464" s="294" t="s">
        <v>12981</v>
      </c>
      <c r="E13464" s="299" t="s">
        <v>12982</v>
      </c>
      <c r="F13464" s="413" t="s">
        <v>12983</v>
      </c>
      <c r="G13464" s="413"/>
      <c r="H13464" s="413" t="s">
        <v>12984</v>
      </c>
      <c r="I13464" s="413"/>
      <c r="J13464" s="413" t="s">
        <v>12985</v>
      </c>
      <c r="K13464" s="413"/>
      <c r="L13464" s="413"/>
    </row>
    <row r="13465" spans="1:12" ht="24" customHeight="1">
      <c r="A13465" s="300" t="s">
        <v>12986</v>
      </c>
      <c r="B13465" s="301" t="s">
        <v>13061</v>
      </c>
      <c r="C13465" s="300" t="s">
        <v>9</v>
      </c>
      <c r="D13465" s="300" t="s">
        <v>12522</v>
      </c>
      <c r="E13465" s="302" t="s">
        <v>27</v>
      </c>
      <c r="F13465" s="423" t="s">
        <v>12964</v>
      </c>
      <c r="G13465" s="423"/>
      <c r="H13465" s="423">
        <v>4.5803400000000001E-2</v>
      </c>
      <c r="I13465" s="423"/>
      <c r="J13465" s="424">
        <v>0.1159</v>
      </c>
      <c r="K13465" s="424"/>
      <c r="L13465" s="424"/>
    </row>
    <row r="13466" spans="1:12" ht="24" customHeight="1">
      <c r="A13466" s="300" t="s">
        <v>12986</v>
      </c>
      <c r="B13466" s="301" t="s">
        <v>13062</v>
      </c>
      <c r="C13466" s="300" t="s">
        <v>9</v>
      </c>
      <c r="D13466" s="300" t="s">
        <v>12527</v>
      </c>
      <c r="E13466" s="302" t="s">
        <v>27</v>
      </c>
      <c r="F13466" s="423" t="s">
        <v>13063</v>
      </c>
      <c r="G13466" s="423"/>
      <c r="H13466" s="423">
        <v>4.5803400000000001E-2</v>
      </c>
      <c r="I13466" s="423"/>
      <c r="J13466" s="424">
        <v>1.5599999999999999E-2</v>
      </c>
      <c r="K13466" s="424"/>
      <c r="L13466" s="424"/>
    </row>
    <row r="13467" spans="1:12" ht="17.100000000000001" customHeight="1">
      <c r="A13467" s="298"/>
      <c r="B13467" s="298"/>
      <c r="C13467" s="298"/>
      <c r="D13467" s="298"/>
      <c r="E13467" s="298"/>
      <c r="F13467" s="298"/>
      <c r="G13467" s="298"/>
      <c r="H13467" s="298"/>
      <c r="I13467" s="298"/>
      <c r="J13467" s="298" t="s">
        <v>12992</v>
      </c>
      <c r="K13467" s="298"/>
      <c r="L13467" s="298" t="s">
        <v>12910</v>
      </c>
    </row>
    <row r="13468" spans="1:12" ht="17.100000000000001" customHeight="1">
      <c r="A13468" s="294" t="s">
        <v>13014</v>
      </c>
      <c r="B13468" s="294"/>
      <c r="C13468" s="294"/>
      <c r="D13468" s="294"/>
      <c r="E13468" s="294"/>
      <c r="F13468" s="294"/>
      <c r="G13468" s="294"/>
      <c r="H13468" s="294"/>
      <c r="I13468" s="294"/>
      <c r="J13468" s="294"/>
      <c r="K13468" s="294"/>
      <c r="L13468" s="294"/>
    </row>
    <row r="13469" spans="1:12" ht="17.100000000000001" customHeight="1">
      <c r="A13469" s="298"/>
      <c r="B13469" s="298"/>
      <c r="C13469" s="298"/>
      <c r="D13469" s="298"/>
      <c r="E13469" s="298"/>
      <c r="F13469" s="298"/>
      <c r="G13469" s="298"/>
      <c r="H13469" s="298"/>
      <c r="I13469" s="298"/>
      <c r="J13469" s="298" t="s">
        <v>13015</v>
      </c>
      <c r="K13469" s="298"/>
      <c r="L13469" s="298" t="s">
        <v>15651</v>
      </c>
    </row>
    <row r="13470" spans="1:12" ht="17.100000000000001" customHeight="1">
      <c r="A13470" s="298"/>
      <c r="B13470" s="298"/>
      <c r="C13470" s="298"/>
      <c r="D13470" s="298"/>
      <c r="E13470" s="298"/>
      <c r="F13470" s="298"/>
      <c r="G13470" s="298"/>
      <c r="H13470" s="298"/>
      <c r="I13470" s="298"/>
      <c r="J13470" s="298" t="s">
        <v>13017</v>
      </c>
      <c r="K13470" s="298" t="s">
        <v>13018</v>
      </c>
      <c r="L13470" s="298" t="s">
        <v>15652</v>
      </c>
    </row>
    <row r="13471" spans="1:12" ht="17.100000000000001" customHeight="1">
      <c r="A13471" s="298"/>
      <c r="B13471" s="298"/>
      <c r="C13471" s="298"/>
      <c r="D13471" s="298"/>
      <c r="E13471" s="298"/>
      <c r="F13471" s="298"/>
      <c r="G13471" s="298"/>
      <c r="H13471" s="298"/>
      <c r="I13471" s="298"/>
      <c r="J13471" s="298" t="s">
        <v>13020</v>
      </c>
      <c r="K13471" s="298"/>
      <c r="L13471" s="298" t="s">
        <v>15653</v>
      </c>
    </row>
    <row r="13472" spans="1:12" ht="17.100000000000001" customHeight="1">
      <c r="A13472" s="298"/>
      <c r="B13472" s="298"/>
      <c r="C13472" s="298"/>
      <c r="D13472" s="298"/>
      <c r="E13472" s="298"/>
      <c r="F13472" s="298"/>
      <c r="G13472" s="298"/>
      <c r="H13472" s="298"/>
      <c r="I13472" s="298"/>
      <c r="J13472" s="298" t="s">
        <v>13022</v>
      </c>
      <c r="K13472" s="298" t="s">
        <v>12974</v>
      </c>
      <c r="L13472" s="298" t="s">
        <v>15654</v>
      </c>
    </row>
    <row r="13473" spans="1:12" ht="17.100000000000001" customHeight="1">
      <c r="A13473" s="298"/>
      <c r="B13473" s="298"/>
      <c r="C13473" s="298"/>
      <c r="D13473" s="298"/>
      <c r="E13473" s="298"/>
      <c r="F13473" s="298"/>
      <c r="G13473" s="298"/>
      <c r="H13473" s="298"/>
      <c r="I13473" s="298"/>
      <c r="J13473" s="298" t="s">
        <v>13024</v>
      </c>
      <c r="K13473" s="298"/>
      <c r="L13473" s="298" t="s">
        <v>14765</v>
      </c>
    </row>
    <row r="13474" spans="1:12" ht="30" customHeight="1">
      <c r="A13474" s="299"/>
      <c r="B13474" s="299"/>
      <c r="C13474" s="299"/>
      <c r="D13474" s="299"/>
      <c r="E13474" s="299"/>
      <c r="F13474" s="299"/>
      <c r="G13474" s="299"/>
      <c r="H13474" s="299"/>
      <c r="I13474" s="299"/>
      <c r="J13474" s="299"/>
      <c r="K13474" s="299"/>
      <c r="L13474" s="299"/>
    </row>
    <row r="13475" spans="1:12" ht="24" customHeight="1">
      <c r="A13475" s="295" t="s">
        <v>15655</v>
      </c>
      <c r="B13475" s="296" t="s">
        <v>15656</v>
      </c>
      <c r="C13475" s="295" t="s">
        <v>9</v>
      </c>
      <c r="D13475" s="295" t="s">
        <v>2405</v>
      </c>
      <c r="E13475" s="297" t="s">
        <v>20</v>
      </c>
      <c r="F13475" s="296"/>
      <c r="G13475" s="296"/>
      <c r="H13475" s="296"/>
      <c r="I13475" s="296"/>
      <c r="J13475" s="296"/>
      <c r="K13475" s="296"/>
      <c r="L13475" s="296"/>
    </row>
    <row r="13476" spans="1:12">
      <c r="A13476" s="414" t="s">
        <v>12977</v>
      </c>
      <c r="B13476" s="414"/>
      <c r="C13476" s="414"/>
      <c r="D13476" s="414"/>
      <c r="E13476" s="414"/>
      <c r="F13476" s="414"/>
      <c r="G13476" s="414"/>
      <c r="H13476" s="414"/>
      <c r="I13476" s="294"/>
      <c r="J13476" s="294"/>
      <c r="K13476" s="294"/>
      <c r="L13476" s="294"/>
    </row>
    <row r="13477" spans="1:12" ht="17.100000000000001" customHeight="1">
      <c r="A13477" s="294" t="s">
        <v>12978</v>
      </c>
      <c r="B13477" s="298" t="s">
        <v>12979</v>
      </c>
      <c r="C13477" s="294" t="s">
        <v>12980</v>
      </c>
      <c r="D13477" s="294" t="s">
        <v>12981</v>
      </c>
      <c r="E13477" s="299" t="s">
        <v>12982</v>
      </c>
      <c r="F13477" s="413" t="s">
        <v>12983</v>
      </c>
      <c r="G13477" s="413"/>
      <c r="H13477" s="413" t="s">
        <v>12984</v>
      </c>
      <c r="I13477" s="413"/>
      <c r="J13477" s="413" t="s">
        <v>12985</v>
      </c>
      <c r="K13477" s="413"/>
      <c r="L13477" s="413"/>
    </row>
    <row r="13478" spans="1:12" ht="24" customHeight="1">
      <c r="A13478" s="300" t="s">
        <v>12986</v>
      </c>
      <c r="B13478" s="301" t="s">
        <v>13085</v>
      </c>
      <c r="C13478" s="300" t="s">
        <v>9</v>
      </c>
      <c r="D13478" s="300" t="s">
        <v>7909</v>
      </c>
      <c r="E13478" s="302" t="s">
        <v>51</v>
      </c>
      <c r="F13478" s="423" t="s">
        <v>13086</v>
      </c>
      <c r="G13478" s="423"/>
      <c r="H13478" s="423">
        <v>3.3200000000000001E-5</v>
      </c>
      <c r="I13478" s="423"/>
      <c r="J13478" s="424">
        <v>3.5000000000000001E-3</v>
      </c>
      <c r="K13478" s="424"/>
      <c r="L13478" s="424"/>
    </row>
    <row r="13479" spans="1:12" ht="24" customHeight="1">
      <c r="A13479" s="300" t="s">
        <v>12986</v>
      </c>
      <c r="B13479" s="301" t="s">
        <v>13087</v>
      </c>
      <c r="C13479" s="300" t="s">
        <v>9</v>
      </c>
      <c r="D13479" s="300" t="s">
        <v>8873</v>
      </c>
      <c r="E13479" s="302" t="s">
        <v>51</v>
      </c>
      <c r="F13479" s="423" t="s">
        <v>13088</v>
      </c>
      <c r="G13479" s="423"/>
      <c r="H13479" s="423">
        <v>3.1E-6</v>
      </c>
      <c r="I13479" s="423"/>
      <c r="J13479" s="424">
        <v>2.7000000000000001E-3</v>
      </c>
      <c r="K13479" s="424"/>
      <c r="L13479" s="424"/>
    </row>
    <row r="13480" spans="1:12" ht="48" customHeight="1">
      <c r="A13480" s="300" t="s">
        <v>12986</v>
      </c>
      <c r="B13480" s="301" t="s">
        <v>13089</v>
      </c>
      <c r="C13480" s="300" t="s">
        <v>9</v>
      </c>
      <c r="D13480" s="300" t="s">
        <v>9227</v>
      </c>
      <c r="E13480" s="302" t="s">
        <v>51</v>
      </c>
      <c r="F13480" s="423" t="s">
        <v>13090</v>
      </c>
      <c r="G13480" s="423"/>
      <c r="H13480" s="423">
        <v>2.0999999999999998E-6</v>
      </c>
      <c r="I13480" s="423"/>
      <c r="J13480" s="424">
        <v>2.8E-3</v>
      </c>
      <c r="K13480" s="424"/>
      <c r="L13480" s="424"/>
    </row>
    <row r="13481" spans="1:12" ht="24" customHeight="1">
      <c r="A13481" s="300" t="s">
        <v>12986</v>
      </c>
      <c r="B13481" s="301" t="s">
        <v>13091</v>
      </c>
      <c r="C13481" s="300" t="s">
        <v>9</v>
      </c>
      <c r="D13481" s="300" t="s">
        <v>9580</v>
      </c>
      <c r="E13481" s="302" t="s">
        <v>51</v>
      </c>
      <c r="F13481" s="423" t="s">
        <v>13092</v>
      </c>
      <c r="G13481" s="423"/>
      <c r="H13481" s="423">
        <v>2.0999999999999998E-6</v>
      </c>
      <c r="I13481" s="423"/>
      <c r="J13481" s="424">
        <v>1.9E-3</v>
      </c>
      <c r="K13481" s="424"/>
      <c r="L13481" s="424"/>
    </row>
    <row r="13482" spans="1:12" ht="24" customHeight="1">
      <c r="A13482" s="300" t="s">
        <v>12986</v>
      </c>
      <c r="B13482" s="301" t="s">
        <v>12987</v>
      </c>
      <c r="C13482" s="300" t="s">
        <v>9</v>
      </c>
      <c r="D13482" s="300" t="s">
        <v>9831</v>
      </c>
      <c r="E13482" s="302" t="s">
        <v>12988</v>
      </c>
      <c r="F13482" s="423" t="s">
        <v>12989</v>
      </c>
      <c r="G13482" s="423"/>
      <c r="H13482" s="423">
        <v>7.6999999999999996E-4</v>
      </c>
      <c r="I13482" s="423"/>
      <c r="J13482" s="424">
        <v>7.7999999999999996E-3</v>
      </c>
      <c r="K13482" s="424"/>
      <c r="L13482" s="424"/>
    </row>
    <row r="13483" spans="1:12" ht="36" customHeight="1">
      <c r="A13483" s="300" t="s">
        <v>12986</v>
      </c>
      <c r="B13483" s="301" t="s">
        <v>12990</v>
      </c>
      <c r="C13483" s="300" t="s">
        <v>9</v>
      </c>
      <c r="D13483" s="300" t="s">
        <v>11426</v>
      </c>
      <c r="E13483" s="302" t="s">
        <v>51</v>
      </c>
      <c r="F13483" s="423" t="s">
        <v>12991</v>
      </c>
      <c r="G13483" s="423"/>
      <c r="H13483" s="423">
        <v>4.0399999999999999E-5</v>
      </c>
      <c r="I13483" s="423"/>
      <c r="J13483" s="424">
        <v>5.3E-3</v>
      </c>
      <c r="K13483" s="424"/>
      <c r="L13483" s="424"/>
    </row>
    <row r="13484" spans="1:12" ht="17.100000000000001" customHeight="1">
      <c r="A13484" s="298"/>
      <c r="B13484" s="298"/>
      <c r="C13484" s="298"/>
      <c r="D13484" s="298"/>
      <c r="E13484" s="298"/>
      <c r="F13484" s="298"/>
      <c r="G13484" s="298"/>
      <c r="H13484" s="298"/>
      <c r="I13484" s="298"/>
      <c r="J13484" s="298" t="s">
        <v>12992</v>
      </c>
      <c r="K13484" s="298"/>
      <c r="L13484" s="298" t="s">
        <v>12909</v>
      </c>
    </row>
    <row r="13485" spans="1:12">
      <c r="A13485" s="414" t="s">
        <v>12994</v>
      </c>
      <c r="B13485" s="414"/>
      <c r="C13485" s="414"/>
      <c r="D13485" s="414"/>
      <c r="E13485" s="414"/>
      <c r="F13485" s="414"/>
      <c r="G13485" s="414"/>
      <c r="H13485" s="414"/>
      <c r="I13485" s="294"/>
      <c r="J13485" s="294"/>
      <c r="K13485" s="294"/>
      <c r="L13485" s="294"/>
    </row>
    <row r="13486" spans="1:12" ht="17.100000000000001" customHeight="1">
      <c r="A13486" s="294" t="s">
        <v>12978</v>
      </c>
      <c r="B13486" s="298" t="s">
        <v>12979</v>
      </c>
      <c r="C13486" s="294" t="s">
        <v>12980</v>
      </c>
      <c r="D13486" s="294" t="s">
        <v>12981</v>
      </c>
      <c r="E13486" s="299" t="s">
        <v>12982</v>
      </c>
      <c r="F13486" s="413" t="s">
        <v>12983</v>
      </c>
      <c r="G13486" s="413"/>
      <c r="H13486" s="413" t="s">
        <v>12984</v>
      </c>
      <c r="I13486" s="413"/>
      <c r="J13486" s="413" t="s">
        <v>12985</v>
      </c>
      <c r="K13486" s="413"/>
      <c r="L13486" s="413"/>
    </row>
    <row r="13487" spans="1:12" ht="24" customHeight="1">
      <c r="A13487" s="300" t="s">
        <v>12986</v>
      </c>
      <c r="B13487" s="301" t="s">
        <v>13193</v>
      </c>
      <c r="C13487" s="300" t="s">
        <v>9</v>
      </c>
      <c r="D13487" s="300" t="s">
        <v>7200</v>
      </c>
      <c r="E13487" s="302" t="s">
        <v>27</v>
      </c>
      <c r="F13487" s="423" t="s">
        <v>13194</v>
      </c>
      <c r="G13487" s="423"/>
      <c r="H13487" s="423">
        <v>2.8835199999999998E-2</v>
      </c>
      <c r="I13487" s="423"/>
      <c r="J13487" s="424">
        <v>0.14680000000000001</v>
      </c>
      <c r="K13487" s="424"/>
      <c r="L13487" s="424"/>
    </row>
    <row r="13488" spans="1:12" ht="24" customHeight="1">
      <c r="A13488" s="300" t="s">
        <v>12986</v>
      </c>
      <c r="B13488" s="301" t="s">
        <v>13195</v>
      </c>
      <c r="C13488" s="300" t="s">
        <v>9</v>
      </c>
      <c r="D13488" s="300" t="s">
        <v>8821</v>
      </c>
      <c r="E13488" s="302" t="s">
        <v>27</v>
      </c>
      <c r="F13488" s="423" t="s">
        <v>13196</v>
      </c>
      <c r="G13488" s="423"/>
      <c r="H13488" s="423">
        <v>2.8835199999999998E-2</v>
      </c>
      <c r="I13488" s="423"/>
      <c r="J13488" s="424">
        <v>0.20730000000000001</v>
      </c>
      <c r="K13488" s="424"/>
      <c r="L13488" s="424"/>
    </row>
    <row r="13489" spans="1:12" ht="17.100000000000001" customHeight="1">
      <c r="A13489" s="298"/>
      <c r="B13489" s="298"/>
      <c r="C13489" s="298"/>
      <c r="D13489" s="298"/>
      <c r="E13489" s="298"/>
      <c r="F13489" s="298"/>
      <c r="G13489" s="298"/>
      <c r="H13489" s="298"/>
      <c r="I13489" s="298"/>
      <c r="J13489" s="298" t="s">
        <v>12992</v>
      </c>
      <c r="K13489" s="298"/>
      <c r="L13489" s="298" t="s">
        <v>12927</v>
      </c>
    </row>
    <row r="13490" spans="1:12">
      <c r="A13490" s="414" t="s">
        <v>12998</v>
      </c>
      <c r="B13490" s="414"/>
      <c r="C13490" s="414"/>
      <c r="D13490" s="414"/>
      <c r="E13490" s="414"/>
      <c r="F13490" s="414"/>
      <c r="G13490" s="414"/>
      <c r="H13490" s="414"/>
      <c r="I13490" s="294"/>
      <c r="J13490" s="294"/>
      <c r="K13490" s="294"/>
      <c r="L13490" s="294"/>
    </row>
    <row r="13491" spans="1:12" ht="17.100000000000001" customHeight="1">
      <c r="A13491" s="294" t="s">
        <v>12978</v>
      </c>
      <c r="B13491" s="298" t="s">
        <v>12979</v>
      </c>
      <c r="C13491" s="294" t="s">
        <v>12980</v>
      </c>
      <c r="D13491" s="294" t="s">
        <v>12981</v>
      </c>
      <c r="E13491" s="299" t="s">
        <v>12982</v>
      </c>
      <c r="F13491" s="413" t="s">
        <v>12983</v>
      </c>
      <c r="G13491" s="413"/>
      <c r="H13491" s="413" t="s">
        <v>12984</v>
      </c>
      <c r="I13491" s="413"/>
      <c r="J13491" s="413" t="s">
        <v>12985</v>
      </c>
      <c r="K13491" s="413"/>
      <c r="L13491" s="413"/>
    </row>
    <row r="13492" spans="1:12" ht="24" customHeight="1">
      <c r="A13492" s="300" t="s">
        <v>12986</v>
      </c>
      <c r="B13492" s="301" t="s">
        <v>13353</v>
      </c>
      <c r="C13492" s="300" t="s">
        <v>9</v>
      </c>
      <c r="D13492" s="300" t="s">
        <v>9576</v>
      </c>
      <c r="E13492" s="302" t="s">
        <v>51</v>
      </c>
      <c r="F13492" s="423" t="s">
        <v>12914</v>
      </c>
      <c r="G13492" s="423"/>
      <c r="H13492" s="423">
        <v>0.01</v>
      </c>
      <c r="I13492" s="423"/>
      <c r="J13492" s="424">
        <v>0.01</v>
      </c>
      <c r="K13492" s="424"/>
      <c r="L13492" s="424"/>
    </row>
    <row r="13493" spans="1:12" ht="24" customHeight="1">
      <c r="A13493" s="300" t="s">
        <v>12986</v>
      </c>
      <c r="B13493" s="301" t="s">
        <v>15657</v>
      </c>
      <c r="C13493" s="300" t="s">
        <v>9</v>
      </c>
      <c r="D13493" s="300" t="s">
        <v>11738</v>
      </c>
      <c r="E13493" s="302" t="s">
        <v>20</v>
      </c>
      <c r="F13493" s="423" t="s">
        <v>14133</v>
      </c>
      <c r="G13493" s="423"/>
      <c r="H13493" s="423">
        <v>1.0609999999999999</v>
      </c>
      <c r="I13493" s="423"/>
      <c r="J13493" s="424">
        <v>9.2200000000000006</v>
      </c>
      <c r="K13493" s="424"/>
      <c r="L13493" s="424"/>
    </row>
    <row r="13494" spans="1:12" ht="24" customHeight="1">
      <c r="A13494" s="300" t="s">
        <v>12986</v>
      </c>
      <c r="B13494" s="301" t="s">
        <v>13099</v>
      </c>
      <c r="C13494" s="300" t="s">
        <v>9</v>
      </c>
      <c r="D13494" s="300" t="s">
        <v>7224</v>
      </c>
      <c r="E13494" s="302" t="s">
        <v>51</v>
      </c>
      <c r="F13494" s="423" t="s">
        <v>13100</v>
      </c>
      <c r="G13494" s="423"/>
      <c r="H13494" s="423">
        <v>3.9310000000000001E-4</v>
      </c>
      <c r="I13494" s="423"/>
      <c r="J13494" s="424">
        <v>3.5999999999999999E-3</v>
      </c>
      <c r="K13494" s="424"/>
      <c r="L13494" s="424"/>
    </row>
    <row r="13495" spans="1:12" ht="24" customHeight="1">
      <c r="A13495" s="300" t="s">
        <v>12986</v>
      </c>
      <c r="B13495" s="301" t="s">
        <v>13101</v>
      </c>
      <c r="C13495" s="300" t="s">
        <v>9</v>
      </c>
      <c r="D13495" s="300" t="s">
        <v>7359</v>
      </c>
      <c r="E13495" s="302" t="s">
        <v>51</v>
      </c>
      <c r="F13495" s="423" t="s">
        <v>13102</v>
      </c>
      <c r="G13495" s="423"/>
      <c r="H13495" s="423">
        <v>1.2799999999999999E-5</v>
      </c>
      <c r="I13495" s="423"/>
      <c r="J13495" s="424">
        <v>1.6000000000000001E-3</v>
      </c>
      <c r="K13495" s="424"/>
      <c r="L13495" s="424"/>
    </row>
    <row r="13496" spans="1:12" ht="24" customHeight="1">
      <c r="A13496" s="300" t="s">
        <v>12986</v>
      </c>
      <c r="B13496" s="301" t="s">
        <v>13103</v>
      </c>
      <c r="C13496" s="300" t="s">
        <v>9</v>
      </c>
      <c r="D13496" s="300" t="s">
        <v>8851</v>
      </c>
      <c r="E13496" s="302" t="s">
        <v>51</v>
      </c>
      <c r="F13496" s="423" t="s">
        <v>13104</v>
      </c>
      <c r="G13496" s="423"/>
      <c r="H13496" s="423">
        <v>1.0200000000000001E-5</v>
      </c>
      <c r="I13496" s="423"/>
      <c r="J13496" s="424">
        <v>2E-3</v>
      </c>
      <c r="K13496" s="424"/>
      <c r="L13496" s="424"/>
    </row>
    <row r="13497" spans="1:12" ht="24" customHeight="1">
      <c r="A13497" s="300" t="s">
        <v>12986</v>
      </c>
      <c r="B13497" s="301" t="s">
        <v>13105</v>
      </c>
      <c r="C13497" s="300" t="s">
        <v>9</v>
      </c>
      <c r="D13497" s="300" t="s">
        <v>8852</v>
      </c>
      <c r="E13497" s="302" t="s">
        <v>51</v>
      </c>
      <c r="F13497" s="423" t="s">
        <v>13106</v>
      </c>
      <c r="G13497" s="423"/>
      <c r="H13497" s="423">
        <v>2.0999999999999998E-6</v>
      </c>
      <c r="I13497" s="423"/>
      <c r="J13497" s="424">
        <v>1.1999999999999999E-3</v>
      </c>
      <c r="K13497" s="424"/>
      <c r="L13497" s="424"/>
    </row>
    <row r="13498" spans="1:12" ht="24" customHeight="1">
      <c r="A13498" s="300" t="s">
        <v>12986</v>
      </c>
      <c r="B13498" s="301" t="s">
        <v>13107</v>
      </c>
      <c r="C13498" s="300" t="s">
        <v>9</v>
      </c>
      <c r="D13498" s="300" t="s">
        <v>9000</v>
      </c>
      <c r="E13498" s="302" t="s">
        <v>51</v>
      </c>
      <c r="F13498" s="423" t="s">
        <v>13108</v>
      </c>
      <c r="G13498" s="423"/>
      <c r="H13498" s="423">
        <v>4.4749999999999998E-4</v>
      </c>
      <c r="I13498" s="423"/>
      <c r="J13498" s="424">
        <v>3.0000000000000001E-3</v>
      </c>
      <c r="K13498" s="424"/>
      <c r="L13498" s="424"/>
    </row>
    <row r="13499" spans="1:12" ht="24" customHeight="1">
      <c r="A13499" s="300" t="s">
        <v>12986</v>
      </c>
      <c r="B13499" s="301" t="s">
        <v>13109</v>
      </c>
      <c r="C13499" s="300" t="s">
        <v>9</v>
      </c>
      <c r="D13499" s="300" t="s">
        <v>9574</v>
      </c>
      <c r="E13499" s="302" t="s">
        <v>51</v>
      </c>
      <c r="F13499" s="423" t="s">
        <v>13110</v>
      </c>
      <c r="G13499" s="423"/>
      <c r="H13499" s="423">
        <v>1.4190000000000001E-4</v>
      </c>
      <c r="I13499" s="423"/>
      <c r="J13499" s="424">
        <v>1.2999999999999999E-3</v>
      </c>
      <c r="K13499" s="424"/>
      <c r="L13499" s="424"/>
    </row>
    <row r="13500" spans="1:12" ht="24" customHeight="1">
      <c r="A13500" s="300" t="s">
        <v>12986</v>
      </c>
      <c r="B13500" s="301" t="s">
        <v>13111</v>
      </c>
      <c r="C13500" s="300" t="s">
        <v>9</v>
      </c>
      <c r="D13500" s="300" t="s">
        <v>10714</v>
      </c>
      <c r="E13500" s="302" t="s">
        <v>93</v>
      </c>
      <c r="F13500" s="423" t="s">
        <v>13112</v>
      </c>
      <c r="G13500" s="423"/>
      <c r="H13500" s="423">
        <v>7.4599999999999997E-5</v>
      </c>
      <c r="I13500" s="423"/>
      <c r="J13500" s="424">
        <v>1.1000000000000001E-3</v>
      </c>
      <c r="K13500" s="424"/>
      <c r="L13500" s="424"/>
    </row>
    <row r="13501" spans="1:12" ht="24" customHeight="1">
      <c r="A13501" s="300" t="s">
        <v>12986</v>
      </c>
      <c r="B13501" s="301" t="s">
        <v>13113</v>
      </c>
      <c r="C13501" s="300" t="s">
        <v>9</v>
      </c>
      <c r="D13501" s="300" t="s">
        <v>10809</v>
      </c>
      <c r="E13501" s="302" t="s">
        <v>51</v>
      </c>
      <c r="F13501" s="423" t="s">
        <v>13114</v>
      </c>
      <c r="G13501" s="423"/>
      <c r="H13501" s="423">
        <v>7.4599999999999997E-5</v>
      </c>
      <c r="I13501" s="423"/>
      <c r="J13501" s="424">
        <v>8.9999999999999998E-4</v>
      </c>
      <c r="K13501" s="424"/>
      <c r="L13501" s="424"/>
    </row>
    <row r="13502" spans="1:12" ht="24" customHeight="1">
      <c r="A13502" s="300" t="s">
        <v>12986</v>
      </c>
      <c r="B13502" s="301" t="s">
        <v>13115</v>
      </c>
      <c r="C13502" s="300" t="s">
        <v>9</v>
      </c>
      <c r="D13502" s="300" t="s">
        <v>10810</v>
      </c>
      <c r="E13502" s="302" t="s">
        <v>51</v>
      </c>
      <c r="F13502" s="423" t="s">
        <v>13116</v>
      </c>
      <c r="G13502" s="423"/>
      <c r="H13502" s="423">
        <v>7.4599999999999997E-5</v>
      </c>
      <c r="I13502" s="423"/>
      <c r="J13502" s="424">
        <v>2E-3</v>
      </c>
      <c r="K13502" s="424"/>
      <c r="L13502" s="424"/>
    </row>
    <row r="13503" spans="1:12" ht="24" customHeight="1">
      <c r="A13503" s="300" t="s">
        <v>12986</v>
      </c>
      <c r="B13503" s="301" t="s">
        <v>13117</v>
      </c>
      <c r="C13503" s="300" t="s">
        <v>9</v>
      </c>
      <c r="D13503" s="300" t="s">
        <v>10837</v>
      </c>
      <c r="E13503" s="302" t="s">
        <v>51</v>
      </c>
      <c r="F13503" s="423" t="s">
        <v>13118</v>
      </c>
      <c r="G13503" s="423"/>
      <c r="H13503" s="423">
        <v>2.5000000000000002E-6</v>
      </c>
      <c r="I13503" s="423"/>
      <c r="J13503" s="424">
        <v>1.1000000000000001E-3</v>
      </c>
      <c r="K13503" s="424"/>
      <c r="L13503" s="424"/>
    </row>
    <row r="13504" spans="1:12" ht="24" customHeight="1">
      <c r="A13504" s="300" t="s">
        <v>12986</v>
      </c>
      <c r="B13504" s="301" t="s">
        <v>13003</v>
      </c>
      <c r="C13504" s="300" t="s">
        <v>9</v>
      </c>
      <c r="D13504" s="300" t="s">
        <v>7216</v>
      </c>
      <c r="E13504" s="302" t="s">
        <v>51</v>
      </c>
      <c r="F13504" s="423" t="s">
        <v>13004</v>
      </c>
      <c r="G13504" s="423"/>
      <c r="H13504" s="423">
        <v>1.494E-4</v>
      </c>
      <c r="I13504" s="423"/>
      <c r="J13504" s="424">
        <v>5.0000000000000001E-3</v>
      </c>
      <c r="K13504" s="424"/>
      <c r="L13504" s="424"/>
    </row>
    <row r="13505" spans="1:12" ht="24" customHeight="1">
      <c r="A13505" s="300" t="s">
        <v>12986</v>
      </c>
      <c r="B13505" s="301" t="s">
        <v>13005</v>
      </c>
      <c r="C13505" s="300" t="s">
        <v>9</v>
      </c>
      <c r="D13505" s="300" t="s">
        <v>7393</v>
      </c>
      <c r="E13505" s="302" t="s">
        <v>12988</v>
      </c>
      <c r="F13505" s="423" t="s">
        <v>13006</v>
      </c>
      <c r="G13505" s="423"/>
      <c r="H13505" s="423">
        <v>8.9900000000000003E-5</v>
      </c>
      <c r="I13505" s="423"/>
      <c r="J13505" s="424">
        <v>4.8999999999999998E-3</v>
      </c>
      <c r="K13505" s="424"/>
      <c r="L13505" s="424"/>
    </row>
    <row r="13506" spans="1:12" ht="24" customHeight="1">
      <c r="A13506" s="300" t="s">
        <v>12986</v>
      </c>
      <c r="B13506" s="301" t="s">
        <v>13007</v>
      </c>
      <c r="C13506" s="300" t="s">
        <v>9</v>
      </c>
      <c r="D13506" s="300" t="s">
        <v>10619</v>
      </c>
      <c r="E13506" s="302" t="s">
        <v>51</v>
      </c>
      <c r="F13506" s="423" t="s">
        <v>13008</v>
      </c>
      <c r="G13506" s="423"/>
      <c r="H13506" s="423">
        <v>6.9800000000000003E-5</v>
      </c>
      <c r="I13506" s="423"/>
      <c r="J13506" s="424">
        <v>1.3299999999999999E-2</v>
      </c>
      <c r="K13506" s="424"/>
      <c r="L13506" s="424"/>
    </row>
    <row r="13507" spans="1:12" ht="24" customHeight="1">
      <c r="A13507" s="300" t="s">
        <v>12986</v>
      </c>
      <c r="B13507" s="301" t="s">
        <v>13009</v>
      </c>
      <c r="C13507" s="300" t="s">
        <v>9</v>
      </c>
      <c r="D13507" s="300" t="s">
        <v>10769</v>
      </c>
      <c r="E13507" s="302" t="s">
        <v>51</v>
      </c>
      <c r="F13507" s="423" t="s">
        <v>13010</v>
      </c>
      <c r="G13507" s="423"/>
      <c r="H13507" s="423">
        <v>6.2651E-3</v>
      </c>
      <c r="I13507" s="423"/>
      <c r="J13507" s="424">
        <v>7.9000000000000008E-3</v>
      </c>
      <c r="K13507" s="424"/>
      <c r="L13507" s="424"/>
    </row>
    <row r="13508" spans="1:12" ht="24" customHeight="1">
      <c r="A13508" s="300" t="s">
        <v>12986</v>
      </c>
      <c r="B13508" s="301" t="s">
        <v>13011</v>
      </c>
      <c r="C13508" s="300" t="s">
        <v>9</v>
      </c>
      <c r="D13508" s="300" t="s">
        <v>10929</v>
      </c>
      <c r="E13508" s="302" t="s">
        <v>51</v>
      </c>
      <c r="F13508" s="423" t="s">
        <v>13012</v>
      </c>
      <c r="G13508" s="423"/>
      <c r="H13508" s="423">
        <v>6.05E-5</v>
      </c>
      <c r="I13508" s="423"/>
      <c r="J13508" s="424">
        <v>9.1000000000000004E-3</v>
      </c>
      <c r="K13508" s="424"/>
      <c r="L13508" s="424"/>
    </row>
    <row r="13509" spans="1:12" ht="17.100000000000001" customHeight="1">
      <c r="A13509" s="298"/>
      <c r="B13509" s="298"/>
      <c r="C13509" s="298"/>
      <c r="D13509" s="298"/>
      <c r="E13509" s="298"/>
      <c r="F13509" s="298"/>
      <c r="G13509" s="298"/>
      <c r="H13509" s="298"/>
      <c r="I13509" s="298"/>
      <c r="J13509" s="298" t="s">
        <v>12992</v>
      </c>
      <c r="K13509" s="298"/>
      <c r="L13509" s="298" t="s">
        <v>15658</v>
      </c>
    </row>
    <row r="13510" spans="1:12">
      <c r="A13510" s="414" t="s">
        <v>13056</v>
      </c>
      <c r="B13510" s="414"/>
      <c r="C13510" s="414"/>
      <c r="D13510" s="414"/>
      <c r="E13510" s="414"/>
      <c r="F13510" s="414"/>
      <c r="G13510" s="414"/>
      <c r="H13510" s="414"/>
      <c r="I13510" s="294"/>
      <c r="J13510" s="294"/>
      <c r="K13510" s="294"/>
      <c r="L13510" s="294"/>
    </row>
    <row r="13511" spans="1:12" ht="17.100000000000001" customHeight="1">
      <c r="A13511" s="294" t="s">
        <v>12978</v>
      </c>
      <c r="B13511" s="298" t="s">
        <v>12979</v>
      </c>
      <c r="C13511" s="294" t="s">
        <v>12980</v>
      </c>
      <c r="D13511" s="294" t="s">
        <v>12981</v>
      </c>
      <c r="E13511" s="299" t="s">
        <v>12982</v>
      </c>
      <c r="F13511" s="413" t="s">
        <v>12983</v>
      </c>
      <c r="G13511" s="413"/>
      <c r="H13511" s="413" t="s">
        <v>12984</v>
      </c>
      <c r="I13511" s="413"/>
      <c r="J13511" s="413" t="s">
        <v>12985</v>
      </c>
      <c r="K13511" s="413"/>
      <c r="L13511" s="413"/>
    </row>
    <row r="13512" spans="1:12" ht="24" customHeight="1">
      <c r="A13512" s="300" t="s">
        <v>12986</v>
      </c>
      <c r="B13512" s="301" t="s">
        <v>13057</v>
      </c>
      <c r="C13512" s="300" t="s">
        <v>9</v>
      </c>
      <c r="D13512" s="300" t="s">
        <v>12549</v>
      </c>
      <c r="E13512" s="302" t="s">
        <v>27</v>
      </c>
      <c r="F13512" s="423" t="s">
        <v>12948</v>
      </c>
      <c r="G13512" s="423"/>
      <c r="H13512" s="423">
        <v>5.6052699999999997E-2</v>
      </c>
      <c r="I13512" s="423"/>
      <c r="J13512" s="424">
        <v>3.6400000000000002E-2</v>
      </c>
      <c r="K13512" s="424"/>
      <c r="L13512" s="424"/>
    </row>
    <row r="13513" spans="1:12" ht="17.100000000000001" customHeight="1">
      <c r="A13513" s="298"/>
      <c r="B13513" s="298"/>
      <c r="C13513" s="298"/>
      <c r="D13513" s="298"/>
      <c r="E13513" s="298"/>
      <c r="F13513" s="298"/>
      <c r="G13513" s="298"/>
      <c r="H13513" s="298"/>
      <c r="I13513" s="298"/>
      <c r="J13513" s="298" t="s">
        <v>12992</v>
      </c>
      <c r="K13513" s="298"/>
      <c r="L13513" s="298" t="s">
        <v>12908</v>
      </c>
    </row>
    <row r="13514" spans="1:12">
      <c r="A13514" s="414" t="s">
        <v>13058</v>
      </c>
      <c r="B13514" s="414"/>
      <c r="C13514" s="414"/>
      <c r="D13514" s="414"/>
      <c r="E13514" s="414"/>
      <c r="F13514" s="414"/>
      <c r="G13514" s="414"/>
      <c r="H13514" s="414"/>
      <c r="I13514" s="294"/>
      <c r="J13514" s="294"/>
      <c r="K13514" s="294"/>
      <c r="L13514" s="294"/>
    </row>
    <row r="13515" spans="1:12" ht="17.100000000000001" customHeight="1">
      <c r="A13515" s="294" t="s">
        <v>12978</v>
      </c>
      <c r="B13515" s="298" t="s">
        <v>12979</v>
      </c>
      <c r="C13515" s="294" t="s">
        <v>12980</v>
      </c>
      <c r="D13515" s="294" t="s">
        <v>12981</v>
      </c>
      <c r="E13515" s="299" t="s">
        <v>12982</v>
      </c>
      <c r="F13515" s="413" t="s">
        <v>12983</v>
      </c>
      <c r="G13515" s="413"/>
      <c r="H13515" s="413" t="s">
        <v>12984</v>
      </c>
      <c r="I13515" s="413"/>
      <c r="J13515" s="413" t="s">
        <v>12985</v>
      </c>
      <c r="K13515" s="413"/>
      <c r="L13515" s="413"/>
    </row>
    <row r="13516" spans="1:12" ht="24" customHeight="1">
      <c r="A13516" s="300" t="s">
        <v>12986</v>
      </c>
      <c r="B13516" s="301" t="s">
        <v>13059</v>
      </c>
      <c r="C13516" s="300" t="s">
        <v>9</v>
      </c>
      <c r="D13516" s="300" t="s">
        <v>12535</v>
      </c>
      <c r="E13516" s="302" t="s">
        <v>27</v>
      </c>
      <c r="F13516" s="423" t="s">
        <v>12936</v>
      </c>
      <c r="G13516" s="423"/>
      <c r="H13516" s="423">
        <v>5.6052699999999997E-2</v>
      </c>
      <c r="I13516" s="423"/>
      <c r="J13516" s="424">
        <v>2.8E-3</v>
      </c>
      <c r="K13516" s="424"/>
      <c r="L13516" s="424"/>
    </row>
    <row r="13517" spans="1:12" ht="17.100000000000001" customHeight="1">
      <c r="A13517" s="298"/>
      <c r="B13517" s="298"/>
      <c r="C13517" s="298"/>
      <c r="D13517" s="298"/>
      <c r="E13517" s="298"/>
      <c r="F13517" s="298"/>
      <c r="G13517" s="298"/>
      <c r="H13517" s="298"/>
      <c r="I13517" s="298"/>
      <c r="J13517" s="298" t="s">
        <v>12992</v>
      </c>
      <c r="K13517" s="298"/>
      <c r="L13517" s="298" t="s">
        <v>13120</v>
      </c>
    </row>
    <row r="13518" spans="1:12">
      <c r="A13518" s="414" t="s">
        <v>13060</v>
      </c>
      <c r="B13518" s="414"/>
      <c r="C13518" s="414"/>
      <c r="D13518" s="414"/>
      <c r="E13518" s="414"/>
      <c r="F13518" s="414"/>
      <c r="G13518" s="414"/>
      <c r="H13518" s="414"/>
      <c r="I13518" s="294"/>
      <c r="J13518" s="294"/>
      <c r="K13518" s="294"/>
      <c r="L13518" s="294"/>
    </row>
    <row r="13519" spans="1:12" ht="17.100000000000001" customHeight="1">
      <c r="A13519" s="294" t="s">
        <v>12978</v>
      </c>
      <c r="B13519" s="298" t="s">
        <v>12979</v>
      </c>
      <c r="C13519" s="294" t="s">
        <v>12980</v>
      </c>
      <c r="D13519" s="294" t="s">
        <v>12981</v>
      </c>
      <c r="E13519" s="299" t="s">
        <v>12982</v>
      </c>
      <c r="F13519" s="413" t="s">
        <v>12983</v>
      </c>
      <c r="G13519" s="413"/>
      <c r="H13519" s="413" t="s">
        <v>12984</v>
      </c>
      <c r="I13519" s="413"/>
      <c r="J13519" s="413" t="s">
        <v>12985</v>
      </c>
      <c r="K13519" s="413"/>
      <c r="L13519" s="413"/>
    </row>
    <row r="13520" spans="1:12" ht="24" customHeight="1">
      <c r="A13520" s="300" t="s">
        <v>12986</v>
      </c>
      <c r="B13520" s="301" t="s">
        <v>13061</v>
      </c>
      <c r="C13520" s="300" t="s">
        <v>9</v>
      </c>
      <c r="D13520" s="300" t="s">
        <v>12522</v>
      </c>
      <c r="E13520" s="302" t="s">
        <v>27</v>
      </c>
      <c r="F13520" s="423" t="s">
        <v>12964</v>
      </c>
      <c r="G13520" s="423"/>
      <c r="H13520" s="423">
        <v>5.6052699999999997E-2</v>
      </c>
      <c r="I13520" s="423"/>
      <c r="J13520" s="424">
        <v>0.14180000000000001</v>
      </c>
      <c r="K13520" s="424"/>
      <c r="L13520" s="424"/>
    </row>
    <row r="13521" spans="1:12" ht="24" customHeight="1">
      <c r="A13521" s="300" t="s">
        <v>12986</v>
      </c>
      <c r="B13521" s="301" t="s">
        <v>13062</v>
      </c>
      <c r="C13521" s="300" t="s">
        <v>9</v>
      </c>
      <c r="D13521" s="300" t="s">
        <v>12527</v>
      </c>
      <c r="E13521" s="302" t="s">
        <v>27</v>
      </c>
      <c r="F13521" s="423" t="s">
        <v>13063</v>
      </c>
      <c r="G13521" s="423"/>
      <c r="H13521" s="423">
        <v>5.6052699999999997E-2</v>
      </c>
      <c r="I13521" s="423"/>
      <c r="J13521" s="424">
        <v>1.9099999999999999E-2</v>
      </c>
      <c r="K13521" s="424"/>
      <c r="L13521" s="424"/>
    </row>
    <row r="13522" spans="1:12" ht="17.100000000000001" customHeight="1">
      <c r="A13522" s="298"/>
      <c r="B13522" s="298"/>
      <c r="C13522" s="298"/>
      <c r="D13522" s="298"/>
      <c r="E13522" s="298"/>
      <c r="F13522" s="298"/>
      <c r="G13522" s="298"/>
      <c r="H13522" s="298"/>
      <c r="I13522" s="298"/>
      <c r="J13522" s="298" t="s">
        <v>12992</v>
      </c>
      <c r="K13522" s="298"/>
      <c r="L13522" s="298" t="s">
        <v>12941</v>
      </c>
    </row>
    <row r="13523" spans="1:12" ht="17.100000000000001" customHeight="1">
      <c r="A13523" s="294" t="s">
        <v>13014</v>
      </c>
      <c r="B13523" s="294"/>
      <c r="C13523" s="294"/>
      <c r="D13523" s="294"/>
      <c r="E13523" s="294"/>
      <c r="F13523" s="294"/>
      <c r="G13523" s="294"/>
      <c r="H13523" s="294"/>
      <c r="I13523" s="294"/>
      <c r="J13523" s="294"/>
      <c r="K13523" s="294"/>
      <c r="L13523" s="294"/>
    </row>
    <row r="13524" spans="1:12" ht="17.100000000000001" customHeight="1">
      <c r="A13524" s="298"/>
      <c r="B13524" s="298"/>
      <c r="C13524" s="298"/>
      <c r="D13524" s="298"/>
      <c r="E13524" s="298"/>
      <c r="F13524" s="298"/>
      <c r="G13524" s="298"/>
      <c r="H13524" s="298"/>
      <c r="I13524" s="298"/>
      <c r="J13524" s="298" t="s">
        <v>13015</v>
      </c>
      <c r="K13524" s="298"/>
      <c r="L13524" s="298" t="s">
        <v>15659</v>
      </c>
    </row>
    <row r="13525" spans="1:12" ht="17.100000000000001" customHeight="1">
      <c r="A13525" s="298"/>
      <c r="B13525" s="298"/>
      <c r="C13525" s="298"/>
      <c r="D13525" s="298"/>
      <c r="E13525" s="298"/>
      <c r="F13525" s="298"/>
      <c r="G13525" s="298"/>
      <c r="H13525" s="298"/>
      <c r="I13525" s="298"/>
      <c r="J13525" s="298" t="s">
        <v>13017</v>
      </c>
      <c r="K13525" s="298" t="s">
        <v>13018</v>
      </c>
      <c r="L13525" s="298" t="s">
        <v>15660</v>
      </c>
    </row>
    <row r="13526" spans="1:12" ht="17.100000000000001" customHeight="1">
      <c r="A13526" s="298"/>
      <c r="B13526" s="298"/>
      <c r="C13526" s="298"/>
      <c r="D13526" s="298"/>
      <c r="E13526" s="298"/>
      <c r="F13526" s="298"/>
      <c r="G13526" s="298"/>
      <c r="H13526" s="298"/>
      <c r="I13526" s="298"/>
      <c r="J13526" s="298" t="s">
        <v>13020</v>
      </c>
      <c r="K13526" s="298"/>
      <c r="L13526" s="298" t="s">
        <v>15661</v>
      </c>
    </row>
    <row r="13527" spans="1:12" ht="17.100000000000001" customHeight="1">
      <c r="A13527" s="298"/>
      <c r="B13527" s="298"/>
      <c r="C13527" s="298"/>
      <c r="D13527" s="298"/>
      <c r="E13527" s="298"/>
      <c r="F13527" s="298"/>
      <c r="G13527" s="298"/>
      <c r="H13527" s="298"/>
      <c r="I13527" s="298"/>
      <c r="J13527" s="298" t="s">
        <v>13022</v>
      </c>
      <c r="K13527" s="298" t="s">
        <v>12974</v>
      </c>
      <c r="L13527" s="298" t="s">
        <v>15662</v>
      </c>
    </row>
    <row r="13528" spans="1:12" ht="17.100000000000001" customHeight="1">
      <c r="A13528" s="298"/>
      <c r="B13528" s="298"/>
      <c r="C13528" s="298"/>
      <c r="D13528" s="298"/>
      <c r="E13528" s="298"/>
      <c r="F13528" s="298"/>
      <c r="G13528" s="298"/>
      <c r="H13528" s="298"/>
      <c r="I13528" s="298"/>
      <c r="J13528" s="298" t="s">
        <v>13024</v>
      </c>
      <c r="K13528" s="298"/>
      <c r="L13528" s="298" t="s">
        <v>15663</v>
      </c>
    </row>
    <row r="13529" spans="1:12" ht="30" customHeight="1">
      <c r="A13529" s="299"/>
      <c r="B13529" s="299"/>
      <c r="C13529" s="299"/>
      <c r="D13529" s="299"/>
      <c r="E13529" s="299"/>
      <c r="F13529" s="299"/>
      <c r="G13529" s="299"/>
      <c r="H13529" s="299"/>
      <c r="I13529" s="299"/>
      <c r="J13529" s="299"/>
      <c r="K13529" s="299"/>
      <c r="L13529" s="299"/>
    </row>
    <row r="13530" spans="1:12" ht="24" customHeight="1">
      <c r="A13530" s="295" t="s">
        <v>15664</v>
      </c>
      <c r="B13530" s="296" t="s">
        <v>15665</v>
      </c>
      <c r="C13530" s="295" t="s">
        <v>9</v>
      </c>
      <c r="D13530" s="295" t="s">
        <v>2406</v>
      </c>
      <c r="E13530" s="297" t="s">
        <v>20</v>
      </c>
      <c r="F13530" s="296"/>
      <c r="G13530" s="296"/>
      <c r="H13530" s="296"/>
      <c r="I13530" s="296"/>
      <c r="J13530" s="296"/>
      <c r="K13530" s="296"/>
      <c r="L13530" s="296"/>
    </row>
    <row r="13531" spans="1:12">
      <c r="A13531" s="414" t="s">
        <v>12977</v>
      </c>
      <c r="B13531" s="414"/>
      <c r="C13531" s="414"/>
      <c r="D13531" s="414"/>
      <c r="E13531" s="414"/>
      <c r="F13531" s="414"/>
      <c r="G13531" s="414"/>
      <c r="H13531" s="414"/>
      <c r="I13531" s="294"/>
      <c r="J13531" s="294"/>
      <c r="K13531" s="294"/>
      <c r="L13531" s="294"/>
    </row>
    <row r="13532" spans="1:12" ht="17.100000000000001" customHeight="1">
      <c r="A13532" s="294" t="s">
        <v>12978</v>
      </c>
      <c r="B13532" s="298" t="s">
        <v>12979</v>
      </c>
      <c r="C13532" s="294" t="s">
        <v>12980</v>
      </c>
      <c r="D13532" s="294" t="s">
        <v>12981</v>
      </c>
      <c r="E13532" s="299" t="s">
        <v>12982</v>
      </c>
      <c r="F13532" s="413" t="s">
        <v>12983</v>
      </c>
      <c r="G13532" s="413"/>
      <c r="H13532" s="413" t="s">
        <v>12984</v>
      </c>
      <c r="I13532" s="413"/>
      <c r="J13532" s="413" t="s">
        <v>12985</v>
      </c>
      <c r="K13532" s="413"/>
      <c r="L13532" s="413"/>
    </row>
    <row r="13533" spans="1:12" ht="24" customHeight="1">
      <c r="A13533" s="300" t="s">
        <v>12986</v>
      </c>
      <c r="B13533" s="301" t="s">
        <v>13085</v>
      </c>
      <c r="C13533" s="300" t="s">
        <v>9</v>
      </c>
      <c r="D13533" s="300" t="s">
        <v>7909</v>
      </c>
      <c r="E13533" s="302" t="s">
        <v>51</v>
      </c>
      <c r="F13533" s="423" t="s">
        <v>13086</v>
      </c>
      <c r="G13533" s="423"/>
      <c r="H13533" s="423">
        <v>3.9199999999999997E-5</v>
      </c>
      <c r="I13533" s="423"/>
      <c r="J13533" s="424">
        <v>4.1000000000000003E-3</v>
      </c>
      <c r="K13533" s="424"/>
      <c r="L13533" s="424"/>
    </row>
    <row r="13534" spans="1:12" ht="24" customHeight="1">
      <c r="A13534" s="300" t="s">
        <v>12986</v>
      </c>
      <c r="B13534" s="301" t="s">
        <v>13087</v>
      </c>
      <c r="C13534" s="300" t="s">
        <v>9</v>
      </c>
      <c r="D13534" s="300" t="s">
        <v>8873</v>
      </c>
      <c r="E13534" s="302" t="s">
        <v>51</v>
      </c>
      <c r="F13534" s="423" t="s">
        <v>13088</v>
      </c>
      <c r="G13534" s="423"/>
      <c r="H13534" s="423">
        <v>3.7000000000000002E-6</v>
      </c>
      <c r="I13534" s="423"/>
      <c r="J13534" s="424">
        <v>3.2000000000000002E-3</v>
      </c>
      <c r="K13534" s="424"/>
      <c r="L13534" s="424"/>
    </row>
    <row r="13535" spans="1:12" ht="48" customHeight="1">
      <c r="A13535" s="300" t="s">
        <v>12986</v>
      </c>
      <c r="B13535" s="301" t="s">
        <v>13089</v>
      </c>
      <c r="C13535" s="300" t="s">
        <v>9</v>
      </c>
      <c r="D13535" s="300" t="s">
        <v>9227</v>
      </c>
      <c r="E13535" s="302" t="s">
        <v>51</v>
      </c>
      <c r="F13535" s="423" t="s">
        <v>13090</v>
      </c>
      <c r="G13535" s="423"/>
      <c r="H13535" s="423">
        <v>2.5000000000000002E-6</v>
      </c>
      <c r="I13535" s="423"/>
      <c r="J13535" s="424">
        <v>3.3E-3</v>
      </c>
      <c r="K13535" s="424"/>
      <c r="L13535" s="424"/>
    </row>
    <row r="13536" spans="1:12" ht="24" customHeight="1">
      <c r="A13536" s="300" t="s">
        <v>12986</v>
      </c>
      <c r="B13536" s="301" t="s">
        <v>13091</v>
      </c>
      <c r="C13536" s="300" t="s">
        <v>9</v>
      </c>
      <c r="D13536" s="300" t="s">
        <v>9580</v>
      </c>
      <c r="E13536" s="302" t="s">
        <v>51</v>
      </c>
      <c r="F13536" s="423" t="s">
        <v>13092</v>
      </c>
      <c r="G13536" s="423"/>
      <c r="H13536" s="423">
        <v>2.5000000000000002E-6</v>
      </c>
      <c r="I13536" s="423"/>
      <c r="J13536" s="424">
        <v>2.2000000000000001E-3</v>
      </c>
      <c r="K13536" s="424"/>
      <c r="L13536" s="424"/>
    </row>
    <row r="13537" spans="1:12" ht="24" customHeight="1">
      <c r="A13537" s="300" t="s">
        <v>12986</v>
      </c>
      <c r="B13537" s="301" t="s">
        <v>12987</v>
      </c>
      <c r="C13537" s="300" t="s">
        <v>9</v>
      </c>
      <c r="D13537" s="300" t="s">
        <v>9831</v>
      </c>
      <c r="E13537" s="302" t="s">
        <v>12988</v>
      </c>
      <c r="F13537" s="423" t="s">
        <v>12989</v>
      </c>
      <c r="G13537" s="423"/>
      <c r="H13537" s="423">
        <v>9.054E-4</v>
      </c>
      <c r="I13537" s="423"/>
      <c r="J13537" s="424">
        <v>9.1999999999999998E-3</v>
      </c>
      <c r="K13537" s="424"/>
      <c r="L13537" s="424"/>
    </row>
    <row r="13538" spans="1:12" ht="36" customHeight="1">
      <c r="A13538" s="300" t="s">
        <v>12986</v>
      </c>
      <c r="B13538" s="301" t="s">
        <v>12990</v>
      </c>
      <c r="C13538" s="300" t="s">
        <v>9</v>
      </c>
      <c r="D13538" s="300" t="s">
        <v>11426</v>
      </c>
      <c r="E13538" s="302" t="s">
        <v>51</v>
      </c>
      <c r="F13538" s="423" t="s">
        <v>12991</v>
      </c>
      <c r="G13538" s="423"/>
      <c r="H13538" s="423">
        <v>4.7500000000000003E-5</v>
      </c>
      <c r="I13538" s="423"/>
      <c r="J13538" s="424">
        <v>6.3E-3</v>
      </c>
      <c r="K13538" s="424"/>
      <c r="L13538" s="424"/>
    </row>
    <row r="13539" spans="1:12" ht="17.100000000000001" customHeight="1">
      <c r="A13539" s="298"/>
      <c r="B13539" s="298"/>
      <c r="C13539" s="298"/>
      <c r="D13539" s="298"/>
      <c r="E13539" s="298"/>
      <c r="F13539" s="298"/>
      <c r="G13539" s="298"/>
      <c r="H13539" s="298"/>
      <c r="I13539" s="298"/>
      <c r="J13539" s="298" t="s">
        <v>12992</v>
      </c>
      <c r="K13539" s="298"/>
      <c r="L13539" s="298" t="s">
        <v>12929</v>
      </c>
    </row>
    <row r="13540" spans="1:12">
      <c r="A13540" s="414" t="s">
        <v>12994</v>
      </c>
      <c r="B13540" s="414"/>
      <c r="C13540" s="414"/>
      <c r="D13540" s="414"/>
      <c r="E13540" s="414"/>
      <c r="F13540" s="414"/>
      <c r="G13540" s="414"/>
      <c r="H13540" s="414"/>
      <c r="I13540" s="294"/>
      <c r="J13540" s="294"/>
      <c r="K13540" s="294"/>
      <c r="L13540" s="294"/>
    </row>
    <row r="13541" spans="1:12" ht="17.100000000000001" customHeight="1">
      <c r="A13541" s="294" t="s">
        <v>12978</v>
      </c>
      <c r="B13541" s="298" t="s">
        <v>12979</v>
      </c>
      <c r="C13541" s="294" t="s">
        <v>12980</v>
      </c>
      <c r="D13541" s="294" t="s">
        <v>12981</v>
      </c>
      <c r="E13541" s="299" t="s">
        <v>12982</v>
      </c>
      <c r="F13541" s="413" t="s">
        <v>12983</v>
      </c>
      <c r="G13541" s="413"/>
      <c r="H13541" s="413" t="s">
        <v>12984</v>
      </c>
      <c r="I13541" s="413"/>
      <c r="J13541" s="413" t="s">
        <v>12985</v>
      </c>
      <c r="K13541" s="413"/>
      <c r="L13541" s="413"/>
    </row>
    <row r="13542" spans="1:12" ht="24" customHeight="1">
      <c r="A13542" s="300" t="s">
        <v>12986</v>
      </c>
      <c r="B13542" s="301" t="s">
        <v>13193</v>
      </c>
      <c r="C13542" s="300" t="s">
        <v>9</v>
      </c>
      <c r="D13542" s="300" t="s">
        <v>7200</v>
      </c>
      <c r="E13542" s="302" t="s">
        <v>27</v>
      </c>
      <c r="F13542" s="423" t="s">
        <v>13194</v>
      </c>
      <c r="G13542" s="423"/>
      <c r="H13542" s="423">
        <v>3.4077999999999997E-2</v>
      </c>
      <c r="I13542" s="423"/>
      <c r="J13542" s="424">
        <v>0.17349999999999999</v>
      </c>
      <c r="K13542" s="424"/>
      <c r="L13542" s="424"/>
    </row>
    <row r="13543" spans="1:12" ht="24" customHeight="1">
      <c r="A13543" s="300" t="s">
        <v>12986</v>
      </c>
      <c r="B13543" s="301" t="s">
        <v>13195</v>
      </c>
      <c r="C13543" s="300" t="s">
        <v>9</v>
      </c>
      <c r="D13543" s="300" t="s">
        <v>8821</v>
      </c>
      <c r="E13543" s="302" t="s">
        <v>27</v>
      </c>
      <c r="F13543" s="423" t="s">
        <v>13196</v>
      </c>
      <c r="G13543" s="423"/>
      <c r="H13543" s="423">
        <v>3.4077999999999997E-2</v>
      </c>
      <c r="I13543" s="423"/>
      <c r="J13543" s="424">
        <v>0.245</v>
      </c>
      <c r="K13543" s="424"/>
      <c r="L13543" s="424"/>
    </row>
    <row r="13544" spans="1:12" ht="17.100000000000001" customHeight="1">
      <c r="A13544" s="298"/>
      <c r="B13544" s="298"/>
      <c r="C13544" s="298"/>
      <c r="D13544" s="298"/>
      <c r="E13544" s="298"/>
      <c r="F13544" s="298"/>
      <c r="G13544" s="298"/>
      <c r="H13544" s="298"/>
      <c r="I13544" s="298"/>
      <c r="J13544" s="298" t="s">
        <v>12992</v>
      </c>
      <c r="K13544" s="298"/>
      <c r="L13544" s="298" t="s">
        <v>14053</v>
      </c>
    </row>
    <row r="13545" spans="1:12">
      <c r="A13545" s="414" t="s">
        <v>12998</v>
      </c>
      <c r="B13545" s="414"/>
      <c r="C13545" s="414"/>
      <c r="D13545" s="414"/>
      <c r="E13545" s="414"/>
      <c r="F13545" s="414"/>
      <c r="G13545" s="414"/>
      <c r="H13545" s="414"/>
      <c r="I13545" s="294"/>
      <c r="J13545" s="294"/>
      <c r="K13545" s="294"/>
      <c r="L13545" s="294"/>
    </row>
    <row r="13546" spans="1:12" ht="17.100000000000001" customHeight="1">
      <c r="A13546" s="294" t="s">
        <v>12978</v>
      </c>
      <c r="B13546" s="298" t="s">
        <v>12979</v>
      </c>
      <c r="C13546" s="294" t="s">
        <v>12980</v>
      </c>
      <c r="D13546" s="294" t="s">
        <v>12981</v>
      </c>
      <c r="E13546" s="299" t="s">
        <v>12982</v>
      </c>
      <c r="F13546" s="413" t="s">
        <v>12983</v>
      </c>
      <c r="G13546" s="413"/>
      <c r="H13546" s="413" t="s">
        <v>12984</v>
      </c>
      <c r="I13546" s="413"/>
      <c r="J13546" s="413" t="s">
        <v>12985</v>
      </c>
      <c r="K13546" s="413"/>
      <c r="L13546" s="413"/>
    </row>
    <row r="13547" spans="1:12" ht="24" customHeight="1">
      <c r="A13547" s="300" t="s">
        <v>12986</v>
      </c>
      <c r="B13547" s="301" t="s">
        <v>13353</v>
      </c>
      <c r="C13547" s="300" t="s">
        <v>9</v>
      </c>
      <c r="D13547" s="300" t="s">
        <v>9576</v>
      </c>
      <c r="E13547" s="302" t="s">
        <v>51</v>
      </c>
      <c r="F13547" s="423" t="s">
        <v>12914</v>
      </c>
      <c r="G13547" s="423"/>
      <c r="H13547" s="423">
        <v>1.0999999999999999E-2</v>
      </c>
      <c r="I13547" s="423"/>
      <c r="J13547" s="424">
        <v>0.01</v>
      </c>
      <c r="K13547" s="424"/>
      <c r="L13547" s="424"/>
    </row>
    <row r="13548" spans="1:12" ht="24" customHeight="1">
      <c r="A13548" s="300" t="s">
        <v>12986</v>
      </c>
      <c r="B13548" s="301" t="s">
        <v>15666</v>
      </c>
      <c r="C13548" s="300" t="s">
        <v>9</v>
      </c>
      <c r="D13548" s="300" t="s">
        <v>11739</v>
      </c>
      <c r="E13548" s="302" t="s">
        <v>20</v>
      </c>
      <c r="F13548" s="423" t="s">
        <v>15667</v>
      </c>
      <c r="G13548" s="423"/>
      <c r="H13548" s="423">
        <v>1.0609999999999999</v>
      </c>
      <c r="I13548" s="423"/>
      <c r="J13548" s="424">
        <v>15.54</v>
      </c>
      <c r="K13548" s="424"/>
      <c r="L13548" s="424"/>
    </row>
    <row r="13549" spans="1:12" ht="24" customHeight="1">
      <c r="A13549" s="300" t="s">
        <v>12986</v>
      </c>
      <c r="B13549" s="301" t="s">
        <v>13099</v>
      </c>
      <c r="C13549" s="300" t="s">
        <v>9</v>
      </c>
      <c r="D13549" s="300" t="s">
        <v>7224</v>
      </c>
      <c r="E13549" s="302" t="s">
        <v>51</v>
      </c>
      <c r="F13549" s="423" t="s">
        <v>13100</v>
      </c>
      <c r="G13549" s="423"/>
      <c r="H13549" s="423">
        <v>4.6210000000000001E-4</v>
      </c>
      <c r="I13549" s="423"/>
      <c r="J13549" s="424">
        <v>4.1999999999999997E-3</v>
      </c>
      <c r="K13549" s="424"/>
      <c r="L13549" s="424"/>
    </row>
    <row r="13550" spans="1:12" ht="24" customHeight="1">
      <c r="A13550" s="300" t="s">
        <v>12986</v>
      </c>
      <c r="B13550" s="301" t="s">
        <v>13101</v>
      </c>
      <c r="C13550" s="300" t="s">
        <v>9</v>
      </c>
      <c r="D13550" s="300" t="s">
        <v>7359</v>
      </c>
      <c r="E13550" s="302" t="s">
        <v>51</v>
      </c>
      <c r="F13550" s="423" t="s">
        <v>13102</v>
      </c>
      <c r="G13550" s="423"/>
      <c r="H13550" s="423">
        <v>1.49E-5</v>
      </c>
      <c r="I13550" s="423"/>
      <c r="J13550" s="424">
        <v>1.9E-3</v>
      </c>
      <c r="K13550" s="424"/>
      <c r="L13550" s="424"/>
    </row>
    <row r="13551" spans="1:12" ht="24" customHeight="1">
      <c r="A13551" s="300" t="s">
        <v>12986</v>
      </c>
      <c r="B13551" s="301" t="s">
        <v>13103</v>
      </c>
      <c r="C13551" s="300" t="s">
        <v>9</v>
      </c>
      <c r="D13551" s="300" t="s">
        <v>8851</v>
      </c>
      <c r="E13551" s="302" t="s">
        <v>51</v>
      </c>
      <c r="F13551" s="423" t="s">
        <v>13104</v>
      </c>
      <c r="G13551" s="423"/>
      <c r="H13551" s="423">
        <v>1.2E-5</v>
      </c>
      <c r="I13551" s="423"/>
      <c r="J13551" s="424">
        <v>2.3E-3</v>
      </c>
      <c r="K13551" s="424"/>
      <c r="L13551" s="424"/>
    </row>
    <row r="13552" spans="1:12" ht="24" customHeight="1">
      <c r="A13552" s="300" t="s">
        <v>12986</v>
      </c>
      <c r="B13552" s="301" t="s">
        <v>13105</v>
      </c>
      <c r="C13552" s="300" t="s">
        <v>9</v>
      </c>
      <c r="D13552" s="300" t="s">
        <v>8852</v>
      </c>
      <c r="E13552" s="302" t="s">
        <v>51</v>
      </c>
      <c r="F13552" s="423" t="s">
        <v>13106</v>
      </c>
      <c r="G13552" s="423"/>
      <c r="H13552" s="423">
        <v>2.5000000000000002E-6</v>
      </c>
      <c r="I13552" s="423"/>
      <c r="J13552" s="424">
        <v>1.4E-3</v>
      </c>
      <c r="K13552" s="424"/>
      <c r="L13552" s="424"/>
    </row>
    <row r="13553" spans="1:12" ht="24" customHeight="1">
      <c r="A13553" s="300" t="s">
        <v>12986</v>
      </c>
      <c r="B13553" s="301" t="s">
        <v>13107</v>
      </c>
      <c r="C13553" s="300" t="s">
        <v>9</v>
      </c>
      <c r="D13553" s="300" t="s">
        <v>9000</v>
      </c>
      <c r="E13553" s="302" t="s">
        <v>51</v>
      </c>
      <c r="F13553" s="423" t="s">
        <v>13108</v>
      </c>
      <c r="G13553" s="423"/>
      <c r="H13553" s="423">
        <v>5.2610000000000005E-4</v>
      </c>
      <c r="I13553" s="423"/>
      <c r="J13553" s="424">
        <v>3.5999999999999999E-3</v>
      </c>
      <c r="K13553" s="424"/>
      <c r="L13553" s="424"/>
    </row>
    <row r="13554" spans="1:12" ht="24" customHeight="1">
      <c r="A13554" s="300" t="s">
        <v>12986</v>
      </c>
      <c r="B13554" s="301" t="s">
        <v>13109</v>
      </c>
      <c r="C13554" s="300" t="s">
        <v>9</v>
      </c>
      <c r="D13554" s="300" t="s">
        <v>9574</v>
      </c>
      <c r="E13554" s="302" t="s">
        <v>51</v>
      </c>
      <c r="F13554" s="423" t="s">
        <v>13110</v>
      </c>
      <c r="G13554" s="423"/>
      <c r="H13554" s="423">
        <v>1.6689999999999999E-4</v>
      </c>
      <c r="I13554" s="423"/>
      <c r="J13554" s="424">
        <v>1.5E-3</v>
      </c>
      <c r="K13554" s="424"/>
      <c r="L13554" s="424"/>
    </row>
    <row r="13555" spans="1:12" ht="24" customHeight="1">
      <c r="A13555" s="300" t="s">
        <v>12986</v>
      </c>
      <c r="B13555" s="301" t="s">
        <v>13111</v>
      </c>
      <c r="C13555" s="300" t="s">
        <v>9</v>
      </c>
      <c r="D13555" s="300" t="s">
        <v>10714</v>
      </c>
      <c r="E13555" s="302" t="s">
        <v>93</v>
      </c>
      <c r="F13555" s="423" t="s">
        <v>13112</v>
      </c>
      <c r="G13555" s="423"/>
      <c r="H13555" s="423">
        <v>8.7600000000000002E-5</v>
      </c>
      <c r="I13555" s="423"/>
      <c r="J13555" s="424">
        <v>1.2999999999999999E-3</v>
      </c>
      <c r="K13555" s="424"/>
      <c r="L13555" s="424"/>
    </row>
    <row r="13556" spans="1:12" ht="24" customHeight="1">
      <c r="A13556" s="300" t="s">
        <v>12986</v>
      </c>
      <c r="B13556" s="301" t="s">
        <v>13113</v>
      </c>
      <c r="C13556" s="300" t="s">
        <v>9</v>
      </c>
      <c r="D13556" s="300" t="s">
        <v>10809</v>
      </c>
      <c r="E13556" s="302" t="s">
        <v>51</v>
      </c>
      <c r="F13556" s="423" t="s">
        <v>13114</v>
      </c>
      <c r="G13556" s="423"/>
      <c r="H13556" s="423">
        <v>8.7600000000000002E-5</v>
      </c>
      <c r="I13556" s="423"/>
      <c r="J13556" s="424">
        <v>1.1000000000000001E-3</v>
      </c>
      <c r="K13556" s="424"/>
      <c r="L13556" s="424"/>
    </row>
    <row r="13557" spans="1:12" ht="24" customHeight="1">
      <c r="A13557" s="300" t="s">
        <v>12986</v>
      </c>
      <c r="B13557" s="301" t="s">
        <v>13115</v>
      </c>
      <c r="C13557" s="300" t="s">
        <v>9</v>
      </c>
      <c r="D13557" s="300" t="s">
        <v>10810</v>
      </c>
      <c r="E13557" s="302" t="s">
        <v>51</v>
      </c>
      <c r="F13557" s="423" t="s">
        <v>13116</v>
      </c>
      <c r="G13557" s="423"/>
      <c r="H13557" s="423">
        <v>8.7600000000000002E-5</v>
      </c>
      <c r="I13557" s="423"/>
      <c r="J13557" s="424">
        <v>2.3E-3</v>
      </c>
      <c r="K13557" s="424"/>
      <c r="L13557" s="424"/>
    </row>
    <row r="13558" spans="1:12" ht="24" customHeight="1">
      <c r="A13558" s="300" t="s">
        <v>12986</v>
      </c>
      <c r="B13558" s="301" t="s">
        <v>13117</v>
      </c>
      <c r="C13558" s="300" t="s">
        <v>9</v>
      </c>
      <c r="D13558" s="300" t="s">
        <v>10837</v>
      </c>
      <c r="E13558" s="302" t="s">
        <v>51</v>
      </c>
      <c r="F13558" s="423" t="s">
        <v>13118</v>
      </c>
      <c r="G13558" s="423"/>
      <c r="H13558" s="423">
        <v>2.9000000000000002E-6</v>
      </c>
      <c r="I13558" s="423"/>
      <c r="J13558" s="424">
        <v>1.2999999999999999E-3</v>
      </c>
      <c r="K13558" s="424"/>
      <c r="L13558" s="424"/>
    </row>
    <row r="13559" spans="1:12" ht="24" customHeight="1">
      <c r="A13559" s="300" t="s">
        <v>12986</v>
      </c>
      <c r="B13559" s="301" t="s">
        <v>13003</v>
      </c>
      <c r="C13559" s="300" t="s">
        <v>9</v>
      </c>
      <c r="D13559" s="300" t="s">
        <v>7216</v>
      </c>
      <c r="E13559" s="302" t="s">
        <v>51</v>
      </c>
      <c r="F13559" s="423" t="s">
        <v>13004</v>
      </c>
      <c r="G13559" s="423"/>
      <c r="H13559" s="423">
        <v>1.7560000000000001E-4</v>
      </c>
      <c r="I13559" s="423"/>
      <c r="J13559" s="424">
        <v>5.8999999999999999E-3</v>
      </c>
      <c r="K13559" s="424"/>
      <c r="L13559" s="424"/>
    </row>
    <row r="13560" spans="1:12" ht="24" customHeight="1">
      <c r="A13560" s="300" t="s">
        <v>12986</v>
      </c>
      <c r="B13560" s="301" t="s">
        <v>13005</v>
      </c>
      <c r="C13560" s="300" t="s">
        <v>9</v>
      </c>
      <c r="D13560" s="300" t="s">
        <v>7393</v>
      </c>
      <c r="E13560" s="302" t="s">
        <v>12988</v>
      </c>
      <c r="F13560" s="423" t="s">
        <v>13006</v>
      </c>
      <c r="G13560" s="423"/>
      <c r="H13560" s="423">
        <v>1.0560000000000001E-4</v>
      </c>
      <c r="I13560" s="423"/>
      <c r="J13560" s="424">
        <v>5.7000000000000002E-3</v>
      </c>
      <c r="K13560" s="424"/>
      <c r="L13560" s="424"/>
    </row>
    <row r="13561" spans="1:12" ht="24" customHeight="1">
      <c r="A13561" s="300" t="s">
        <v>12986</v>
      </c>
      <c r="B13561" s="301" t="s">
        <v>13007</v>
      </c>
      <c r="C13561" s="300" t="s">
        <v>9</v>
      </c>
      <c r="D13561" s="300" t="s">
        <v>10619</v>
      </c>
      <c r="E13561" s="302" t="s">
        <v>51</v>
      </c>
      <c r="F13561" s="423" t="s">
        <v>13008</v>
      </c>
      <c r="G13561" s="423"/>
      <c r="H13561" s="423">
        <v>8.2000000000000001E-5</v>
      </c>
      <c r="I13561" s="423"/>
      <c r="J13561" s="424">
        <v>1.5699999999999999E-2</v>
      </c>
      <c r="K13561" s="424"/>
      <c r="L13561" s="424"/>
    </row>
    <row r="13562" spans="1:12" ht="24" customHeight="1">
      <c r="A13562" s="300" t="s">
        <v>12986</v>
      </c>
      <c r="B13562" s="301" t="s">
        <v>13009</v>
      </c>
      <c r="C13562" s="300" t="s">
        <v>9</v>
      </c>
      <c r="D13562" s="300" t="s">
        <v>10769</v>
      </c>
      <c r="E13562" s="302" t="s">
        <v>51</v>
      </c>
      <c r="F13562" s="423" t="s">
        <v>13010</v>
      </c>
      <c r="G13562" s="423"/>
      <c r="H13562" s="423">
        <v>7.3661999999999998E-3</v>
      </c>
      <c r="I13562" s="423"/>
      <c r="J13562" s="424">
        <v>9.2999999999999992E-3</v>
      </c>
      <c r="K13562" s="424"/>
      <c r="L13562" s="424"/>
    </row>
    <row r="13563" spans="1:12" ht="24" customHeight="1">
      <c r="A13563" s="300" t="s">
        <v>12986</v>
      </c>
      <c r="B13563" s="301" t="s">
        <v>13011</v>
      </c>
      <c r="C13563" s="300" t="s">
        <v>9</v>
      </c>
      <c r="D13563" s="300" t="s">
        <v>10929</v>
      </c>
      <c r="E13563" s="302" t="s">
        <v>51</v>
      </c>
      <c r="F13563" s="423" t="s">
        <v>13012</v>
      </c>
      <c r="G13563" s="423"/>
      <c r="H13563" s="423">
        <v>7.0900000000000002E-5</v>
      </c>
      <c r="I13563" s="423"/>
      <c r="J13563" s="424">
        <v>1.0699999999999999E-2</v>
      </c>
      <c r="K13563" s="424"/>
      <c r="L13563" s="424"/>
    </row>
    <row r="13564" spans="1:12" ht="17.100000000000001" customHeight="1">
      <c r="A13564" s="298"/>
      <c r="B13564" s="298"/>
      <c r="C13564" s="298"/>
      <c r="D13564" s="298"/>
      <c r="E13564" s="298"/>
      <c r="F13564" s="298"/>
      <c r="G13564" s="298"/>
      <c r="H13564" s="298"/>
      <c r="I13564" s="298"/>
      <c r="J13564" s="298" t="s">
        <v>12992</v>
      </c>
      <c r="K13564" s="298"/>
      <c r="L13564" s="298" t="s">
        <v>15668</v>
      </c>
    </row>
    <row r="13565" spans="1:12">
      <c r="A13565" s="414" t="s">
        <v>13056</v>
      </c>
      <c r="B13565" s="414"/>
      <c r="C13565" s="414"/>
      <c r="D13565" s="414"/>
      <c r="E13565" s="414"/>
      <c r="F13565" s="414"/>
      <c r="G13565" s="414"/>
      <c r="H13565" s="414"/>
      <c r="I13565" s="294"/>
      <c r="J13565" s="294"/>
      <c r="K13565" s="294"/>
      <c r="L13565" s="294"/>
    </row>
    <row r="13566" spans="1:12" ht="17.100000000000001" customHeight="1">
      <c r="A13566" s="294" t="s">
        <v>12978</v>
      </c>
      <c r="B13566" s="298" t="s">
        <v>12979</v>
      </c>
      <c r="C13566" s="294" t="s">
        <v>12980</v>
      </c>
      <c r="D13566" s="294" t="s">
        <v>12981</v>
      </c>
      <c r="E13566" s="299" t="s">
        <v>12982</v>
      </c>
      <c r="F13566" s="413" t="s">
        <v>12983</v>
      </c>
      <c r="G13566" s="413"/>
      <c r="H13566" s="413" t="s">
        <v>12984</v>
      </c>
      <c r="I13566" s="413"/>
      <c r="J13566" s="413" t="s">
        <v>12985</v>
      </c>
      <c r="K13566" s="413"/>
      <c r="L13566" s="413"/>
    </row>
    <row r="13567" spans="1:12" ht="24" customHeight="1">
      <c r="A13567" s="300" t="s">
        <v>12986</v>
      </c>
      <c r="B13567" s="301" t="s">
        <v>13057</v>
      </c>
      <c r="C13567" s="300" t="s">
        <v>9</v>
      </c>
      <c r="D13567" s="300" t="s">
        <v>12549</v>
      </c>
      <c r="E13567" s="302" t="s">
        <v>27</v>
      </c>
      <c r="F13567" s="423" t="s">
        <v>12948</v>
      </c>
      <c r="G13567" s="423"/>
      <c r="H13567" s="423">
        <v>6.5904500000000005E-2</v>
      </c>
      <c r="I13567" s="423"/>
      <c r="J13567" s="424">
        <v>4.2799999999999998E-2</v>
      </c>
      <c r="K13567" s="424"/>
      <c r="L13567" s="424"/>
    </row>
    <row r="13568" spans="1:12" ht="17.100000000000001" customHeight="1">
      <c r="A13568" s="298"/>
      <c r="B13568" s="298"/>
      <c r="C13568" s="298"/>
      <c r="D13568" s="298"/>
      <c r="E13568" s="298"/>
      <c r="F13568" s="298"/>
      <c r="G13568" s="298"/>
      <c r="H13568" s="298"/>
      <c r="I13568" s="298"/>
      <c r="J13568" s="298" t="s">
        <v>12992</v>
      </c>
      <c r="K13568" s="298"/>
      <c r="L13568" s="298" t="s">
        <v>12908</v>
      </c>
    </row>
    <row r="13569" spans="1:12">
      <c r="A13569" s="414" t="s">
        <v>13058</v>
      </c>
      <c r="B13569" s="414"/>
      <c r="C13569" s="414"/>
      <c r="D13569" s="414"/>
      <c r="E13569" s="414"/>
      <c r="F13569" s="414"/>
      <c r="G13569" s="414"/>
      <c r="H13569" s="414"/>
      <c r="I13569" s="294"/>
      <c r="J13569" s="294"/>
      <c r="K13569" s="294"/>
      <c r="L13569" s="294"/>
    </row>
    <row r="13570" spans="1:12" ht="17.100000000000001" customHeight="1">
      <c r="A13570" s="294" t="s">
        <v>12978</v>
      </c>
      <c r="B13570" s="298" t="s">
        <v>12979</v>
      </c>
      <c r="C13570" s="294" t="s">
        <v>12980</v>
      </c>
      <c r="D13570" s="294" t="s">
        <v>12981</v>
      </c>
      <c r="E13570" s="299" t="s">
        <v>12982</v>
      </c>
      <c r="F13570" s="413" t="s">
        <v>12983</v>
      </c>
      <c r="G13570" s="413"/>
      <c r="H13570" s="413" t="s">
        <v>12984</v>
      </c>
      <c r="I13570" s="413"/>
      <c r="J13570" s="413" t="s">
        <v>12985</v>
      </c>
      <c r="K13570" s="413"/>
      <c r="L13570" s="413"/>
    </row>
    <row r="13571" spans="1:12" ht="24" customHeight="1">
      <c r="A13571" s="300" t="s">
        <v>12986</v>
      </c>
      <c r="B13571" s="301" t="s">
        <v>13059</v>
      </c>
      <c r="C13571" s="300" t="s">
        <v>9</v>
      </c>
      <c r="D13571" s="300" t="s">
        <v>12535</v>
      </c>
      <c r="E13571" s="302" t="s">
        <v>27</v>
      </c>
      <c r="F13571" s="423" t="s">
        <v>12936</v>
      </c>
      <c r="G13571" s="423"/>
      <c r="H13571" s="423">
        <v>6.5904500000000005E-2</v>
      </c>
      <c r="I13571" s="423"/>
      <c r="J13571" s="424">
        <v>3.3E-3</v>
      </c>
      <c r="K13571" s="424"/>
      <c r="L13571" s="424"/>
    </row>
    <row r="13572" spans="1:12" ht="17.100000000000001" customHeight="1">
      <c r="A13572" s="298"/>
      <c r="B13572" s="298"/>
      <c r="C13572" s="298"/>
      <c r="D13572" s="298"/>
      <c r="E13572" s="298"/>
      <c r="F13572" s="298"/>
      <c r="G13572" s="298"/>
      <c r="H13572" s="298"/>
      <c r="I13572" s="298"/>
      <c r="J13572" s="298" t="s">
        <v>12992</v>
      </c>
      <c r="K13572" s="298"/>
      <c r="L13572" s="298" t="s">
        <v>13120</v>
      </c>
    </row>
    <row r="13573" spans="1:12">
      <c r="A13573" s="414" t="s">
        <v>13060</v>
      </c>
      <c r="B13573" s="414"/>
      <c r="C13573" s="414"/>
      <c r="D13573" s="414"/>
      <c r="E13573" s="414"/>
      <c r="F13573" s="414"/>
      <c r="G13573" s="414"/>
      <c r="H13573" s="414"/>
      <c r="I13573" s="294"/>
      <c r="J13573" s="294"/>
      <c r="K13573" s="294"/>
      <c r="L13573" s="294"/>
    </row>
    <row r="13574" spans="1:12" ht="17.100000000000001" customHeight="1">
      <c r="A13574" s="294" t="s">
        <v>12978</v>
      </c>
      <c r="B13574" s="298" t="s">
        <v>12979</v>
      </c>
      <c r="C13574" s="294" t="s">
        <v>12980</v>
      </c>
      <c r="D13574" s="294" t="s">
        <v>12981</v>
      </c>
      <c r="E13574" s="299" t="s">
        <v>12982</v>
      </c>
      <c r="F13574" s="413" t="s">
        <v>12983</v>
      </c>
      <c r="G13574" s="413"/>
      <c r="H13574" s="413" t="s">
        <v>12984</v>
      </c>
      <c r="I13574" s="413"/>
      <c r="J13574" s="413" t="s">
        <v>12985</v>
      </c>
      <c r="K13574" s="413"/>
      <c r="L13574" s="413"/>
    </row>
    <row r="13575" spans="1:12" ht="24" customHeight="1">
      <c r="A13575" s="300" t="s">
        <v>12986</v>
      </c>
      <c r="B13575" s="301" t="s">
        <v>13061</v>
      </c>
      <c r="C13575" s="300" t="s">
        <v>9</v>
      </c>
      <c r="D13575" s="300" t="s">
        <v>12522</v>
      </c>
      <c r="E13575" s="302" t="s">
        <v>27</v>
      </c>
      <c r="F13575" s="423" t="s">
        <v>12964</v>
      </c>
      <c r="G13575" s="423"/>
      <c r="H13575" s="423">
        <v>6.5904500000000005E-2</v>
      </c>
      <c r="I13575" s="423"/>
      <c r="J13575" s="424">
        <v>0.16669999999999999</v>
      </c>
      <c r="K13575" s="424"/>
      <c r="L13575" s="424"/>
    </row>
    <row r="13576" spans="1:12" ht="24" customHeight="1">
      <c r="A13576" s="300" t="s">
        <v>12986</v>
      </c>
      <c r="B13576" s="301" t="s">
        <v>13062</v>
      </c>
      <c r="C13576" s="300" t="s">
        <v>9</v>
      </c>
      <c r="D13576" s="300" t="s">
        <v>12527</v>
      </c>
      <c r="E13576" s="302" t="s">
        <v>27</v>
      </c>
      <c r="F13576" s="423" t="s">
        <v>13063</v>
      </c>
      <c r="G13576" s="423"/>
      <c r="H13576" s="423">
        <v>6.5904500000000005E-2</v>
      </c>
      <c r="I13576" s="423"/>
      <c r="J13576" s="424">
        <v>2.24E-2</v>
      </c>
      <c r="K13576" s="424"/>
      <c r="L13576" s="424"/>
    </row>
    <row r="13577" spans="1:12" ht="17.100000000000001" customHeight="1">
      <c r="A13577" s="298"/>
      <c r="B13577" s="298"/>
      <c r="C13577" s="298"/>
      <c r="D13577" s="298"/>
      <c r="E13577" s="298"/>
      <c r="F13577" s="298"/>
      <c r="G13577" s="298"/>
      <c r="H13577" s="298"/>
      <c r="I13577" s="298"/>
      <c r="J13577" s="298" t="s">
        <v>12992</v>
      </c>
      <c r="K13577" s="298"/>
      <c r="L13577" s="298" t="s">
        <v>12959</v>
      </c>
    </row>
    <row r="13578" spans="1:12" ht="17.100000000000001" customHeight="1">
      <c r="A13578" s="294" t="s">
        <v>13014</v>
      </c>
      <c r="B13578" s="294"/>
      <c r="C13578" s="294"/>
      <c r="D13578" s="294"/>
      <c r="E13578" s="294"/>
      <c r="F13578" s="294"/>
      <c r="G13578" s="294"/>
      <c r="H13578" s="294"/>
      <c r="I13578" s="294"/>
      <c r="J13578" s="294"/>
      <c r="K13578" s="294"/>
      <c r="L13578" s="294"/>
    </row>
    <row r="13579" spans="1:12" ht="17.100000000000001" customHeight="1">
      <c r="A13579" s="298"/>
      <c r="B13579" s="298"/>
      <c r="C13579" s="298"/>
      <c r="D13579" s="298"/>
      <c r="E13579" s="298"/>
      <c r="F13579" s="298"/>
      <c r="G13579" s="298"/>
      <c r="H13579" s="298"/>
      <c r="I13579" s="298"/>
      <c r="J13579" s="298" t="s">
        <v>13015</v>
      </c>
      <c r="K13579" s="298"/>
      <c r="L13579" s="298" t="s">
        <v>15669</v>
      </c>
    </row>
    <row r="13580" spans="1:12" ht="17.100000000000001" customHeight="1">
      <c r="A13580" s="298"/>
      <c r="B13580" s="298"/>
      <c r="C13580" s="298"/>
      <c r="D13580" s="298"/>
      <c r="E13580" s="298"/>
      <c r="F13580" s="298"/>
      <c r="G13580" s="298"/>
      <c r="H13580" s="298"/>
      <c r="I13580" s="298"/>
      <c r="J13580" s="298" t="s">
        <v>13017</v>
      </c>
      <c r="K13580" s="298" t="s">
        <v>13018</v>
      </c>
      <c r="L13580" s="298" t="s">
        <v>15670</v>
      </c>
    </row>
    <row r="13581" spans="1:12" ht="17.100000000000001" customHeight="1">
      <c r="A13581" s="298"/>
      <c r="B13581" s="298"/>
      <c r="C13581" s="298"/>
      <c r="D13581" s="298"/>
      <c r="E13581" s="298"/>
      <c r="F13581" s="298"/>
      <c r="G13581" s="298"/>
      <c r="H13581" s="298"/>
      <c r="I13581" s="298"/>
      <c r="J13581" s="298" t="s">
        <v>13020</v>
      </c>
      <c r="K13581" s="298"/>
      <c r="L13581" s="298" t="s">
        <v>15671</v>
      </c>
    </row>
    <row r="13582" spans="1:12" ht="17.100000000000001" customHeight="1">
      <c r="A13582" s="298"/>
      <c r="B13582" s="298"/>
      <c r="C13582" s="298"/>
      <c r="D13582" s="298"/>
      <c r="E13582" s="298"/>
      <c r="F13582" s="298"/>
      <c r="G13582" s="298"/>
      <c r="H13582" s="298"/>
      <c r="I13582" s="298"/>
      <c r="J13582" s="298" t="s">
        <v>13022</v>
      </c>
      <c r="K13582" s="298" t="s">
        <v>12974</v>
      </c>
      <c r="L13582" s="298" t="s">
        <v>15672</v>
      </c>
    </row>
    <row r="13583" spans="1:12" ht="17.100000000000001" customHeight="1">
      <c r="A13583" s="298"/>
      <c r="B13583" s="298"/>
      <c r="C13583" s="298"/>
      <c r="D13583" s="298"/>
      <c r="E13583" s="298"/>
      <c r="F13583" s="298"/>
      <c r="G13583" s="298"/>
      <c r="H13583" s="298"/>
      <c r="I13583" s="298"/>
      <c r="J13583" s="298" t="s">
        <v>13024</v>
      </c>
      <c r="K13583" s="298"/>
      <c r="L13583" s="298" t="s">
        <v>15673</v>
      </c>
    </row>
    <row r="13584" spans="1:12" ht="30" customHeight="1">
      <c r="A13584" s="299"/>
      <c r="B13584" s="299"/>
      <c r="C13584" s="299"/>
      <c r="D13584" s="299"/>
      <c r="E13584" s="299"/>
      <c r="F13584" s="299"/>
      <c r="G13584" s="299"/>
      <c r="H13584" s="299"/>
      <c r="I13584" s="299"/>
      <c r="J13584" s="299"/>
      <c r="K13584" s="299"/>
      <c r="L13584" s="299"/>
    </row>
    <row r="13585" spans="1:12" ht="24" customHeight="1">
      <c r="A13585" s="295" t="s">
        <v>15674</v>
      </c>
      <c r="B13585" s="296" t="s">
        <v>15675</v>
      </c>
      <c r="C13585" s="295" t="s">
        <v>9</v>
      </c>
      <c r="D13585" s="295" t="s">
        <v>2407</v>
      </c>
      <c r="E13585" s="297" t="s">
        <v>20</v>
      </c>
      <c r="F13585" s="296"/>
      <c r="G13585" s="296"/>
      <c r="H13585" s="296"/>
      <c r="I13585" s="296"/>
      <c r="J13585" s="296"/>
      <c r="K13585" s="296"/>
      <c r="L13585" s="296"/>
    </row>
    <row r="13586" spans="1:12">
      <c r="A13586" s="414" t="s">
        <v>12977</v>
      </c>
      <c r="B13586" s="414"/>
      <c r="C13586" s="414"/>
      <c r="D13586" s="414"/>
      <c r="E13586" s="414"/>
      <c r="F13586" s="414"/>
      <c r="G13586" s="414"/>
      <c r="H13586" s="414"/>
      <c r="I13586" s="294"/>
      <c r="J13586" s="294"/>
      <c r="K13586" s="294"/>
      <c r="L13586" s="294"/>
    </row>
    <row r="13587" spans="1:12" ht="17.100000000000001" customHeight="1">
      <c r="A13587" s="294" t="s">
        <v>12978</v>
      </c>
      <c r="B13587" s="298" t="s">
        <v>12979</v>
      </c>
      <c r="C13587" s="294" t="s">
        <v>12980</v>
      </c>
      <c r="D13587" s="294" t="s">
        <v>12981</v>
      </c>
      <c r="E13587" s="299" t="s">
        <v>12982</v>
      </c>
      <c r="F13587" s="413" t="s">
        <v>12983</v>
      </c>
      <c r="G13587" s="413"/>
      <c r="H13587" s="413" t="s">
        <v>12984</v>
      </c>
      <c r="I13587" s="413"/>
      <c r="J13587" s="413" t="s">
        <v>12985</v>
      </c>
      <c r="K13587" s="413"/>
      <c r="L13587" s="413"/>
    </row>
    <row r="13588" spans="1:12" ht="24" customHeight="1">
      <c r="A13588" s="300" t="s">
        <v>12986</v>
      </c>
      <c r="B13588" s="301" t="s">
        <v>13085</v>
      </c>
      <c r="C13588" s="300" t="s">
        <v>9</v>
      </c>
      <c r="D13588" s="300" t="s">
        <v>7909</v>
      </c>
      <c r="E13588" s="302" t="s">
        <v>51</v>
      </c>
      <c r="F13588" s="423" t="s">
        <v>13086</v>
      </c>
      <c r="G13588" s="423"/>
      <c r="H13588" s="423">
        <v>4.8300000000000002E-5</v>
      </c>
      <c r="I13588" s="423"/>
      <c r="J13588" s="424">
        <v>5.0000000000000001E-3</v>
      </c>
      <c r="K13588" s="424"/>
      <c r="L13588" s="424"/>
    </row>
    <row r="13589" spans="1:12" ht="24" customHeight="1">
      <c r="A13589" s="300" t="s">
        <v>12986</v>
      </c>
      <c r="B13589" s="301" t="s">
        <v>13087</v>
      </c>
      <c r="C13589" s="300" t="s">
        <v>9</v>
      </c>
      <c r="D13589" s="300" t="s">
        <v>8873</v>
      </c>
      <c r="E13589" s="302" t="s">
        <v>51</v>
      </c>
      <c r="F13589" s="423" t="s">
        <v>13088</v>
      </c>
      <c r="G13589" s="423"/>
      <c r="H13589" s="423">
        <v>4.6999999999999999E-6</v>
      </c>
      <c r="I13589" s="423"/>
      <c r="J13589" s="424">
        <v>4.1000000000000003E-3</v>
      </c>
      <c r="K13589" s="424"/>
      <c r="L13589" s="424"/>
    </row>
    <row r="13590" spans="1:12" ht="48" customHeight="1">
      <c r="A13590" s="300" t="s">
        <v>12986</v>
      </c>
      <c r="B13590" s="301" t="s">
        <v>13089</v>
      </c>
      <c r="C13590" s="300" t="s">
        <v>9</v>
      </c>
      <c r="D13590" s="300" t="s">
        <v>9227</v>
      </c>
      <c r="E13590" s="302" t="s">
        <v>51</v>
      </c>
      <c r="F13590" s="423" t="s">
        <v>13090</v>
      </c>
      <c r="G13590" s="423"/>
      <c r="H13590" s="423">
        <v>3.3000000000000002E-6</v>
      </c>
      <c r="I13590" s="423"/>
      <c r="J13590" s="424">
        <v>4.4000000000000003E-3</v>
      </c>
      <c r="K13590" s="424"/>
      <c r="L13590" s="424"/>
    </row>
    <row r="13591" spans="1:12" ht="24" customHeight="1">
      <c r="A13591" s="300" t="s">
        <v>12986</v>
      </c>
      <c r="B13591" s="301" t="s">
        <v>13091</v>
      </c>
      <c r="C13591" s="300" t="s">
        <v>9</v>
      </c>
      <c r="D13591" s="300" t="s">
        <v>9580</v>
      </c>
      <c r="E13591" s="302" t="s">
        <v>51</v>
      </c>
      <c r="F13591" s="423" t="s">
        <v>13092</v>
      </c>
      <c r="G13591" s="423"/>
      <c r="H13591" s="423">
        <v>3.1E-6</v>
      </c>
      <c r="I13591" s="423"/>
      <c r="J13591" s="424">
        <v>2.8E-3</v>
      </c>
      <c r="K13591" s="424"/>
      <c r="L13591" s="424"/>
    </row>
    <row r="13592" spans="1:12" ht="24" customHeight="1">
      <c r="A13592" s="300" t="s">
        <v>12986</v>
      </c>
      <c r="B13592" s="301" t="s">
        <v>12987</v>
      </c>
      <c r="C13592" s="300" t="s">
        <v>9</v>
      </c>
      <c r="D13592" s="300" t="s">
        <v>9831</v>
      </c>
      <c r="E13592" s="302" t="s">
        <v>12988</v>
      </c>
      <c r="F13592" s="423" t="s">
        <v>12989</v>
      </c>
      <c r="G13592" s="423"/>
      <c r="H13592" s="423">
        <v>1.1184999999999999E-3</v>
      </c>
      <c r="I13592" s="423"/>
      <c r="J13592" s="424">
        <v>1.1299999999999999E-2</v>
      </c>
      <c r="K13592" s="424"/>
      <c r="L13592" s="424"/>
    </row>
    <row r="13593" spans="1:12" ht="36" customHeight="1">
      <c r="A13593" s="300" t="s">
        <v>12986</v>
      </c>
      <c r="B13593" s="301" t="s">
        <v>12990</v>
      </c>
      <c r="C13593" s="300" t="s">
        <v>9</v>
      </c>
      <c r="D13593" s="300" t="s">
        <v>11426</v>
      </c>
      <c r="E13593" s="302" t="s">
        <v>51</v>
      </c>
      <c r="F13593" s="423" t="s">
        <v>12991</v>
      </c>
      <c r="G13593" s="423"/>
      <c r="H13593" s="423">
        <v>5.8499999999999999E-5</v>
      </c>
      <c r="I13593" s="423"/>
      <c r="J13593" s="424">
        <v>7.7000000000000002E-3</v>
      </c>
      <c r="K13593" s="424"/>
      <c r="L13593" s="424"/>
    </row>
    <row r="13594" spans="1:12" ht="17.100000000000001" customHeight="1">
      <c r="A13594" s="298"/>
      <c r="B13594" s="298"/>
      <c r="C13594" s="298"/>
      <c r="D13594" s="298"/>
      <c r="E13594" s="298"/>
      <c r="F13594" s="298"/>
      <c r="G13594" s="298"/>
      <c r="H13594" s="298"/>
      <c r="I13594" s="298"/>
      <c r="J13594" s="298" t="s">
        <v>12992</v>
      </c>
      <c r="K13594" s="298"/>
      <c r="L13594" s="298" t="s">
        <v>12908</v>
      </c>
    </row>
    <row r="13595" spans="1:12">
      <c r="A13595" s="414" t="s">
        <v>12994</v>
      </c>
      <c r="B13595" s="414"/>
      <c r="C13595" s="414"/>
      <c r="D13595" s="414"/>
      <c r="E13595" s="414"/>
      <c r="F13595" s="414"/>
      <c r="G13595" s="414"/>
      <c r="H13595" s="414"/>
      <c r="I13595" s="294"/>
      <c r="J13595" s="294"/>
      <c r="K13595" s="294"/>
      <c r="L13595" s="294"/>
    </row>
    <row r="13596" spans="1:12" ht="17.100000000000001" customHeight="1">
      <c r="A13596" s="294" t="s">
        <v>12978</v>
      </c>
      <c r="B13596" s="298" t="s">
        <v>12979</v>
      </c>
      <c r="C13596" s="294" t="s">
        <v>12980</v>
      </c>
      <c r="D13596" s="294" t="s">
        <v>12981</v>
      </c>
      <c r="E13596" s="299" t="s">
        <v>12982</v>
      </c>
      <c r="F13596" s="413" t="s">
        <v>12983</v>
      </c>
      <c r="G13596" s="413"/>
      <c r="H13596" s="413" t="s">
        <v>12984</v>
      </c>
      <c r="I13596" s="413"/>
      <c r="J13596" s="413" t="s">
        <v>12985</v>
      </c>
      <c r="K13596" s="413"/>
      <c r="L13596" s="413"/>
    </row>
    <row r="13597" spans="1:12" ht="24" customHeight="1">
      <c r="A13597" s="300" t="s">
        <v>12986</v>
      </c>
      <c r="B13597" s="301" t="s">
        <v>13193</v>
      </c>
      <c r="C13597" s="300" t="s">
        <v>9</v>
      </c>
      <c r="D13597" s="300" t="s">
        <v>7200</v>
      </c>
      <c r="E13597" s="302" t="s">
        <v>27</v>
      </c>
      <c r="F13597" s="423" t="s">
        <v>13194</v>
      </c>
      <c r="G13597" s="423"/>
      <c r="H13597" s="423">
        <v>4.2379E-2</v>
      </c>
      <c r="I13597" s="423"/>
      <c r="J13597" s="424">
        <v>0.2157</v>
      </c>
      <c r="K13597" s="424"/>
      <c r="L13597" s="424"/>
    </row>
    <row r="13598" spans="1:12" ht="24" customHeight="1">
      <c r="A13598" s="300" t="s">
        <v>12986</v>
      </c>
      <c r="B13598" s="301" t="s">
        <v>13195</v>
      </c>
      <c r="C13598" s="300" t="s">
        <v>9</v>
      </c>
      <c r="D13598" s="300" t="s">
        <v>8821</v>
      </c>
      <c r="E13598" s="302" t="s">
        <v>27</v>
      </c>
      <c r="F13598" s="423" t="s">
        <v>13196</v>
      </c>
      <c r="G13598" s="423"/>
      <c r="H13598" s="423">
        <v>4.2379E-2</v>
      </c>
      <c r="I13598" s="423"/>
      <c r="J13598" s="424">
        <v>0.30470000000000003</v>
      </c>
      <c r="K13598" s="424"/>
      <c r="L13598" s="424"/>
    </row>
    <row r="13599" spans="1:12" ht="17.100000000000001" customHeight="1">
      <c r="A13599" s="298"/>
      <c r="B13599" s="298"/>
      <c r="C13599" s="298"/>
      <c r="D13599" s="298"/>
      <c r="E13599" s="298"/>
      <c r="F13599" s="298"/>
      <c r="G13599" s="298"/>
      <c r="H13599" s="298"/>
      <c r="I13599" s="298"/>
      <c r="J13599" s="298" t="s">
        <v>12992</v>
      </c>
      <c r="K13599" s="298"/>
      <c r="L13599" s="298" t="s">
        <v>13491</v>
      </c>
    </row>
    <row r="13600" spans="1:12">
      <c r="A13600" s="414" t="s">
        <v>12998</v>
      </c>
      <c r="B13600" s="414"/>
      <c r="C13600" s="414"/>
      <c r="D13600" s="414"/>
      <c r="E13600" s="414"/>
      <c r="F13600" s="414"/>
      <c r="G13600" s="414"/>
      <c r="H13600" s="414"/>
      <c r="I13600" s="294"/>
      <c r="J13600" s="294"/>
      <c r="K13600" s="294"/>
      <c r="L13600" s="294"/>
    </row>
    <row r="13601" spans="1:12" ht="17.100000000000001" customHeight="1">
      <c r="A13601" s="294" t="s">
        <v>12978</v>
      </c>
      <c r="B13601" s="298" t="s">
        <v>12979</v>
      </c>
      <c r="C13601" s="294" t="s">
        <v>12980</v>
      </c>
      <c r="D13601" s="294" t="s">
        <v>12981</v>
      </c>
      <c r="E13601" s="299" t="s">
        <v>12982</v>
      </c>
      <c r="F13601" s="413" t="s">
        <v>12983</v>
      </c>
      <c r="G13601" s="413"/>
      <c r="H13601" s="413" t="s">
        <v>12984</v>
      </c>
      <c r="I13601" s="413"/>
      <c r="J13601" s="413" t="s">
        <v>12985</v>
      </c>
      <c r="K13601" s="413"/>
      <c r="L13601" s="413"/>
    </row>
    <row r="13602" spans="1:12" ht="24" customHeight="1">
      <c r="A13602" s="300" t="s">
        <v>12986</v>
      </c>
      <c r="B13602" s="301" t="s">
        <v>13353</v>
      </c>
      <c r="C13602" s="300" t="s">
        <v>9</v>
      </c>
      <c r="D13602" s="300" t="s">
        <v>9576</v>
      </c>
      <c r="E13602" s="302" t="s">
        <v>51</v>
      </c>
      <c r="F13602" s="423" t="s">
        <v>12914</v>
      </c>
      <c r="G13602" s="423"/>
      <c r="H13602" s="423">
        <v>1.4E-2</v>
      </c>
      <c r="I13602" s="423"/>
      <c r="J13602" s="424">
        <v>0.02</v>
      </c>
      <c r="K13602" s="424"/>
      <c r="L13602" s="424"/>
    </row>
    <row r="13603" spans="1:12" ht="24" customHeight="1">
      <c r="A13603" s="300" t="s">
        <v>12986</v>
      </c>
      <c r="B13603" s="301" t="s">
        <v>15676</v>
      </c>
      <c r="C13603" s="300" t="s">
        <v>9</v>
      </c>
      <c r="D13603" s="300" t="s">
        <v>11740</v>
      </c>
      <c r="E13603" s="302" t="s">
        <v>20</v>
      </c>
      <c r="F13603" s="423" t="s">
        <v>15677</v>
      </c>
      <c r="G13603" s="423"/>
      <c r="H13603" s="423">
        <v>1.0609999999999999</v>
      </c>
      <c r="I13603" s="423"/>
      <c r="J13603" s="424">
        <v>26.04</v>
      </c>
      <c r="K13603" s="424"/>
      <c r="L13603" s="424"/>
    </row>
    <row r="13604" spans="1:12" ht="24" customHeight="1">
      <c r="A13604" s="300" t="s">
        <v>12986</v>
      </c>
      <c r="B13604" s="301" t="s">
        <v>13099</v>
      </c>
      <c r="C13604" s="300" t="s">
        <v>9</v>
      </c>
      <c r="D13604" s="300" t="s">
        <v>7224</v>
      </c>
      <c r="E13604" s="302" t="s">
        <v>51</v>
      </c>
      <c r="F13604" s="423" t="s">
        <v>13100</v>
      </c>
      <c r="G13604" s="423"/>
      <c r="H13604" s="423">
        <v>5.7090000000000005E-4</v>
      </c>
      <c r="I13604" s="423"/>
      <c r="J13604" s="424">
        <v>5.1999999999999998E-3</v>
      </c>
      <c r="K13604" s="424"/>
      <c r="L13604" s="424"/>
    </row>
    <row r="13605" spans="1:12" ht="24" customHeight="1">
      <c r="A13605" s="300" t="s">
        <v>12986</v>
      </c>
      <c r="B13605" s="301" t="s">
        <v>13101</v>
      </c>
      <c r="C13605" s="300" t="s">
        <v>9</v>
      </c>
      <c r="D13605" s="300" t="s">
        <v>7359</v>
      </c>
      <c r="E13605" s="302" t="s">
        <v>51</v>
      </c>
      <c r="F13605" s="423" t="s">
        <v>13102</v>
      </c>
      <c r="G13605" s="423"/>
      <c r="H13605" s="423">
        <v>1.84E-5</v>
      </c>
      <c r="I13605" s="423"/>
      <c r="J13605" s="424">
        <v>2.3999999999999998E-3</v>
      </c>
      <c r="K13605" s="424"/>
      <c r="L13605" s="424"/>
    </row>
    <row r="13606" spans="1:12" ht="24" customHeight="1">
      <c r="A13606" s="300" t="s">
        <v>12986</v>
      </c>
      <c r="B13606" s="301" t="s">
        <v>13103</v>
      </c>
      <c r="C13606" s="300" t="s">
        <v>9</v>
      </c>
      <c r="D13606" s="300" t="s">
        <v>8851</v>
      </c>
      <c r="E13606" s="302" t="s">
        <v>51</v>
      </c>
      <c r="F13606" s="423" t="s">
        <v>13104</v>
      </c>
      <c r="G13606" s="423"/>
      <c r="H13606" s="423">
        <v>1.47E-5</v>
      </c>
      <c r="I13606" s="423"/>
      <c r="J13606" s="424">
        <v>2.8E-3</v>
      </c>
      <c r="K13606" s="424"/>
      <c r="L13606" s="424"/>
    </row>
    <row r="13607" spans="1:12" ht="24" customHeight="1">
      <c r="A13607" s="300" t="s">
        <v>12986</v>
      </c>
      <c r="B13607" s="301" t="s">
        <v>13105</v>
      </c>
      <c r="C13607" s="300" t="s">
        <v>9</v>
      </c>
      <c r="D13607" s="300" t="s">
        <v>8852</v>
      </c>
      <c r="E13607" s="302" t="s">
        <v>51</v>
      </c>
      <c r="F13607" s="423" t="s">
        <v>13106</v>
      </c>
      <c r="G13607" s="423"/>
      <c r="H13607" s="423">
        <v>3.1E-6</v>
      </c>
      <c r="I13607" s="423"/>
      <c r="J13607" s="424">
        <v>1.6999999999999999E-3</v>
      </c>
      <c r="K13607" s="424"/>
      <c r="L13607" s="424"/>
    </row>
    <row r="13608" spans="1:12" ht="24" customHeight="1">
      <c r="A13608" s="300" t="s">
        <v>12986</v>
      </c>
      <c r="B13608" s="301" t="s">
        <v>13107</v>
      </c>
      <c r="C13608" s="300" t="s">
        <v>9</v>
      </c>
      <c r="D13608" s="300" t="s">
        <v>9000</v>
      </c>
      <c r="E13608" s="302" t="s">
        <v>51</v>
      </c>
      <c r="F13608" s="423" t="s">
        <v>13108</v>
      </c>
      <c r="G13608" s="423"/>
      <c r="H13608" s="423">
        <v>6.4979999999999997E-4</v>
      </c>
      <c r="I13608" s="423"/>
      <c r="J13608" s="424">
        <v>4.4000000000000003E-3</v>
      </c>
      <c r="K13608" s="424"/>
      <c r="L13608" s="424"/>
    </row>
    <row r="13609" spans="1:12" ht="24" customHeight="1">
      <c r="A13609" s="300" t="s">
        <v>12986</v>
      </c>
      <c r="B13609" s="301" t="s">
        <v>13109</v>
      </c>
      <c r="C13609" s="300" t="s">
        <v>9</v>
      </c>
      <c r="D13609" s="300" t="s">
        <v>9574</v>
      </c>
      <c r="E13609" s="302" t="s">
        <v>51</v>
      </c>
      <c r="F13609" s="423" t="s">
        <v>13110</v>
      </c>
      <c r="G13609" s="423"/>
      <c r="H13609" s="423">
        <v>2.061E-4</v>
      </c>
      <c r="I13609" s="423"/>
      <c r="J13609" s="424">
        <v>1.8E-3</v>
      </c>
      <c r="K13609" s="424"/>
      <c r="L13609" s="424"/>
    </row>
    <row r="13610" spans="1:12" ht="24" customHeight="1">
      <c r="A13610" s="300" t="s">
        <v>12986</v>
      </c>
      <c r="B13610" s="301" t="s">
        <v>13111</v>
      </c>
      <c r="C13610" s="300" t="s">
        <v>9</v>
      </c>
      <c r="D13610" s="300" t="s">
        <v>10714</v>
      </c>
      <c r="E13610" s="302" t="s">
        <v>93</v>
      </c>
      <c r="F13610" s="423" t="s">
        <v>13112</v>
      </c>
      <c r="G13610" s="423"/>
      <c r="H13610" s="423">
        <v>1.0840000000000001E-4</v>
      </c>
      <c r="I13610" s="423"/>
      <c r="J13610" s="424">
        <v>1.6999999999999999E-3</v>
      </c>
      <c r="K13610" s="424"/>
      <c r="L13610" s="424"/>
    </row>
    <row r="13611" spans="1:12" ht="24" customHeight="1">
      <c r="A13611" s="300" t="s">
        <v>12986</v>
      </c>
      <c r="B13611" s="301" t="s">
        <v>13113</v>
      </c>
      <c r="C13611" s="300" t="s">
        <v>9</v>
      </c>
      <c r="D13611" s="300" t="s">
        <v>10809</v>
      </c>
      <c r="E13611" s="302" t="s">
        <v>51</v>
      </c>
      <c r="F13611" s="423" t="s">
        <v>13114</v>
      </c>
      <c r="G13611" s="423"/>
      <c r="H13611" s="423">
        <v>1.0840000000000001E-4</v>
      </c>
      <c r="I13611" s="423"/>
      <c r="J13611" s="424">
        <v>1.2999999999999999E-3</v>
      </c>
      <c r="K13611" s="424"/>
      <c r="L13611" s="424"/>
    </row>
    <row r="13612" spans="1:12" ht="24" customHeight="1">
      <c r="A13612" s="300" t="s">
        <v>12986</v>
      </c>
      <c r="B13612" s="301" t="s">
        <v>13115</v>
      </c>
      <c r="C13612" s="300" t="s">
        <v>9</v>
      </c>
      <c r="D13612" s="300" t="s">
        <v>10810</v>
      </c>
      <c r="E13612" s="302" t="s">
        <v>51</v>
      </c>
      <c r="F13612" s="423" t="s">
        <v>13116</v>
      </c>
      <c r="G13612" s="423"/>
      <c r="H13612" s="423">
        <v>1.0840000000000001E-4</v>
      </c>
      <c r="I13612" s="423"/>
      <c r="J13612" s="424">
        <v>2.8999999999999998E-3</v>
      </c>
      <c r="K13612" s="424"/>
      <c r="L13612" s="424"/>
    </row>
    <row r="13613" spans="1:12" ht="24" customHeight="1">
      <c r="A13613" s="300" t="s">
        <v>12986</v>
      </c>
      <c r="B13613" s="301" t="s">
        <v>13117</v>
      </c>
      <c r="C13613" s="300" t="s">
        <v>9</v>
      </c>
      <c r="D13613" s="300" t="s">
        <v>10837</v>
      </c>
      <c r="E13613" s="302" t="s">
        <v>51</v>
      </c>
      <c r="F13613" s="423" t="s">
        <v>13118</v>
      </c>
      <c r="G13613" s="423"/>
      <c r="H13613" s="423">
        <v>3.7000000000000002E-6</v>
      </c>
      <c r="I13613" s="423"/>
      <c r="J13613" s="424">
        <v>1.6000000000000001E-3</v>
      </c>
      <c r="K13613" s="424"/>
      <c r="L13613" s="424"/>
    </row>
    <row r="13614" spans="1:12" ht="24" customHeight="1">
      <c r="A13614" s="300" t="s">
        <v>12986</v>
      </c>
      <c r="B13614" s="301" t="s">
        <v>13003</v>
      </c>
      <c r="C13614" s="300" t="s">
        <v>9</v>
      </c>
      <c r="D13614" s="300" t="s">
        <v>7216</v>
      </c>
      <c r="E13614" s="302" t="s">
        <v>51</v>
      </c>
      <c r="F13614" s="423" t="s">
        <v>13004</v>
      </c>
      <c r="G13614" s="423"/>
      <c r="H13614" s="423">
        <v>2.1689999999999999E-4</v>
      </c>
      <c r="I13614" s="423"/>
      <c r="J13614" s="424">
        <v>7.1999999999999998E-3</v>
      </c>
      <c r="K13614" s="424"/>
      <c r="L13614" s="424"/>
    </row>
    <row r="13615" spans="1:12" ht="24" customHeight="1">
      <c r="A13615" s="300" t="s">
        <v>12986</v>
      </c>
      <c r="B13615" s="301" t="s">
        <v>13005</v>
      </c>
      <c r="C13615" s="300" t="s">
        <v>9</v>
      </c>
      <c r="D13615" s="300" t="s">
        <v>7393</v>
      </c>
      <c r="E13615" s="302" t="s">
        <v>12988</v>
      </c>
      <c r="F13615" s="423" t="s">
        <v>13006</v>
      </c>
      <c r="G13615" s="423"/>
      <c r="H13615" s="423">
        <v>1.305E-4</v>
      </c>
      <c r="I13615" s="423"/>
      <c r="J13615" s="424">
        <v>7.0000000000000001E-3</v>
      </c>
      <c r="K13615" s="424"/>
      <c r="L13615" s="424"/>
    </row>
    <row r="13616" spans="1:12" ht="24" customHeight="1">
      <c r="A13616" s="300" t="s">
        <v>12986</v>
      </c>
      <c r="B13616" s="301" t="s">
        <v>13007</v>
      </c>
      <c r="C13616" s="300" t="s">
        <v>9</v>
      </c>
      <c r="D13616" s="300" t="s">
        <v>10619</v>
      </c>
      <c r="E13616" s="302" t="s">
        <v>51</v>
      </c>
      <c r="F13616" s="423" t="s">
        <v>13008</v>
      </c>
      <c r="G13616" s="423"/>
      <c r="H13616" s="423">
        <v>1.0119999999999999E-4</v>
      </c>
      <c r="I13616" s="423"/>
      <c r="J13616" s="424">
        <v>1.9400000000000001E-2</v>
      </c>
      <c r="K13616" s="424"/>
      <c r="L13616" s="424"/>
    </row>
    <row r="13617" spans="1:12" ht="24" customHeight="1">
      <c r="A13617" s="300" t="s">
        <v>12986</v>
      </c>
      <c r="B13617" s="301" t="s">
        <v>13009</v>
      </c>
      <c r="C13617" s="300" t="s">
        <v>9</v>
      </c>
      <c r="D13617" s="300" t="s">
        <v>10769</v>
      </c>
      <c r="E13617" s="302" t="s">
        <v>51</v>
      </c>
      <c r="F13617" s="423" t="s">
        <v>13010</v>
      </c>
      <c r="G13617" s="423"/>
      <c r="H13617" s="423">
        <v>9.1003000000000004E-3</v>
      </c>
      <c r="I13617" s="423"/>
      <c r="J13617" s="424">
        <v>1.15E-2</v>
      </c>
      <c r="K13617" s="424"/>
      <c r="L13617" s="424"/>
    </row>
    <row r="13618" spans="1:12" ht="24" customHeight="1">
      <c r="A13618" s="300" t="s">
        <v>12986</v>
      </c>
      <c r="B13618" s="301" t="s">
        <v>13011</v>
      </c>
      <c r="C13618" s="300" t="s">
        <v>9</v>
      </c>
      <c r="D13618" s="300" t="s">
        <v>10929</v>
      </c>
      <c r="E13618" s="302" t="s">
        <v>51</v>
      </c>
      <c r="F13618" s="423" t="s">
        <v>13012</v>
      </c>
      <c r="G13618" s="423"/>
      <c r="H13618" s="423">
        <v>8.7800000000000006E-5</v>
      </c>
      <c r="I13618" s="423"/>
      <c r="J13618" s="424">
        <v>1.32E-2</v>
      </c>
      <c r="K13618" s="424"/>
      <c r="L13618" s="424"/>
    </row>
    <row r="13619" spans="1:12" ht="17.100000000000001" customHeight="1">
      <c r="A13619" s="298"/>
      <c r="B13619" s="298"/>
      <c r="C13619" s="298"/>
      <c r="D13619" s="298"/>
      <c r="E13619" s="298"/>
      <c r="F13619" s="298"/>
      <c r="G13619" s="298"/>
      <c r="H13619" s="298"/>
      <c r="I13619" s="298"/>
      <c r="J13619" s="298" t="s">
        <v>12992</v>
      </c>
      <c r="K13619" s="298"/>
      <c r="L13619" s="298" t="s">
        <v>15678</v>
      </c>
    </row>
    <row r="13620" spans="1:12">
      <c r="A13620" s="414" t="s">
        <v>13056</v>
      </c>
      <c r="B13620" s="414"/>
      <c r="C13620" s="414"/>
      <c r="D13620" s="414"/>
      <c r="E13620" s="414"/>
      <c r="F13620" s="414"/>
      <c r="G13620" s="414"/>
      <c r="H13620" s="414"/>
      <c r="I13620" s="294"/>
      <c r="J13620" s="294"/>
      <c r="K13620" s="294"/>
      <c r="L13620" s="294"/>
    </row>
    <row r="13621" spans="1:12" ht="17.100000000000001" customHeight="1">
      <c r="A13621" s="294" t="s">
        <v>12978</v>
      </c>
      <c r="B13621" s="298" t="s">
        <v>12979</v>
      </c>
      <c r="C13621" s="294" t="s">
        <v>12980</v>
      </c>
      <c r="D13621" s="294" t="s">
        <v>12981</v>
      </c>
      <c r="E13621" s="299" t="s">
        <v>12982</v>
      </c>
      <c r="F13621" s="413" t="s">
        <v>12983</v>
      </c>
      <c r="G13621" s="413"/>
      <c r="H13621" s="413" t="s">
        <v>12984</v>
      </c>
      <c r="I13621" s="413"/>
      <c r="J13621" s="413" t="s">
        <v>12985</v>
      </c>
      <c r="K13621" s="413"/>
      <c r="L13621" s="413"/>
    </row>
    <row r="13622" spans="1:12" ht="24" customHeight="1">
      <c r="A13622" s="300" t="s">
        <v>12986</v>
      </c>
      <c r="B13622" s="301" t="s">
        <v>13057</v>
      </c>
      <c r="C13622" s="300" t="s">
        <v>9</v>
      </c>
      <c r="D13622" s="300" t="s">
        <v>12549</v>
      </c>
      <c r="E13622" s="302" t="s">
        <v>27</v>
      </c>
      <c r="F13622" s="423" t="s">
        <v>12948</v>
      </c>
      <c r="G13622" s="423"/>
      <c r="H13622" s="423">
        <v>8.1419000000000005E-2</v>
      </c>
      <c r="I13622" s="423"/>
      <c r="J13622" s="424">
        <v>5.2900000000000003E-2</v>
      </c>
      <c r="K13622" s="424"/>
      <c r="L13622" s="424"/>
    </row>
    <row r="13623" spans="1:12" ht="17.100000000000001" customHeight="1">
      <c r="A13623" s="298"/>
      <c r="B13623" s="298"/>
      <c r="C13623" s="298"/>
      <c r="D13623" s="298"/>
      <c r="E13623" s="298"/>
      <c r="F13623" s="298"/>
      <c r="G13623" s="298"/>
      <c r="H13623" s="298"/>
      <c r="I13623" s="298"/>
      <c r="J13623" s="298" t="s">
        <v>12992</v>
      </c>
      <c r="K13623" s="298"/>
      <c r="L13623" s="298" t="s">
        <v>12936</v>
      </c>
    </row>
    <row r="13624" spans="1:12">
      <c r="A13624" s="414" t="s">
        <v>13058</v>
      </c>
      <c r="B13624" s="414"/>
      <c r="C13624" s="414"/>
      <c r="D13624" s="414"/>
      <c r="E13624" s="414"/>
      <c r="F13624" s="414"/>
      <c r="G13624" s="414"/>
      <c r="H13624" s="414"/>
      <c r="I13624" s="294"/>
      <c r="J13624" s="294"/>
      <c r="K13624" s="294"/>
      <c r="L13624" s="294"/>
    </row>
    <row r="13625" spans="1:12" ht="17.100000000000001" customHeight="1">
      <c r="A13625" s="294" t="s">
        <v>12978</v>
      </c>
      <c r="B13625" s="298" t="s">
        <v>12979</v>
      </c>
      <c r="C13625" s="294" t="s">
        <v>12980</v>
      </c>
      <c r="D13625" s="294" t="s">
        <v>12981</v>
      </c>
      <c r="E13625" s="299" t="s">
        <v>12982</v>
      </c>
      <c r="F13625" s="413" t="s">
        <v>12983</v>
      </c>
      <c r="G13625" s="413"/>
      <c r="H13625" s="413" t="s">
        <v>12984</v>
      </c>
      <c r="I13625" s="413"/>
      <c r="J13625" s="413" t="s">
        <v>12985</v>
      </c>
      <c r="K13625" s="413"/>
      <c r="L13625" s="413"/>
    </row>
    <row r="13626" spans="1:12" ht="24" customHeight="1">
      <c r="A13626" s="300" t="s">
        <v>12986</v>
      </c>
      <c r="B13626" s="301" t="s">
        <v>13059</v>
      </c>
      <c r="C13626" s="300" t="s">
        <v>9</v>
      </c>
      <c r="D13626" s="300" t="s">
        <v>12535</v>
      </c>
      <c r="E13626" s="302" t="s">
        <v>27</v>
      </c>
      <c r="F13626" s="423" t="s">
        <v>12936</v>
      </c>
      <c r="G13626" s="423"/>
      <c r="H13626" s="423">
        <v>8.1419000000000005E-2</v>
      </c>
      <c r="I13626" s="423"/>
      <c r="J13626" s="424">
        <v>4.1000000000000003E-3</v>
      </c>
      <c r="K13626" s="424"/>
      <c r="L13626" s="424"/>
    </row>
    <row r="13627" spans="1:12" ht="17.100000000000001" customHeight="1">
      <c r="A13627" s="298"/>
      <c r="B13627" s="298"/>
      <c r="C13627" s="298"/>
      <c r="D13627" s="298"/>
      <c r="E13627" s="298"/>
      <c r="F13627" s="298"/>
      <c r="G13627" s="298"/>
      <c r="H13627" s="298"/>
      <c r="I13627" s="298"/>
      <c r="J13627" s="298" t="s">
        <v>12992</v>
      </c>
      <c r="K13627" s="298"/>
      <c r="L13627" s="298" t="s">
        <v>13120</v>
      </c>
    </row>
    <row r="13628" spans="1:12">
      <c r="A13628" s="414" t="s">
        <v>13060</v>
      </c>
      <c r="B13628" s="414"/>
      <c r="C13628" s="414"/>
      <c r="D13628" s="414"/>
      <c r="E13628" s="414"/>
      <c r="F13628" s="414"/>
      <c r="G13628" s="414"/>
      <c r="H13628" s="414"/>
      <c r="I13628" s="294"/>
      <c r="J13628" s="294"/>
      <c r="K13628" s="294"/>
      <c r="L13628" s="294"/>
    </row>
    <row r="13629" spans="1:12" ht="17.100000000000001" customHeight="1">
      <c r="A13629" s="294" t="s">
        <v>12978</v>
      </c>
      <c r="B13629" s="298" t="s">
        <v>12979</v>
      </c>
      <c r="C13629" s="294" t="s">
        <v>12980</v>
      </c>
      <c r="D13629" s="294" t="s">
        <v>12981</v>
      </c>
      <c r="E13629" s="299" t="s">
        <v>12982</v>
      </c>
      <c r="F13629" s="413" t="s">
        <v>12983</v>
      </c>
      <c r="G13629" s="413"/>
      <c r="H13629" s="413" t="s">
        <v>12984</v>
      </c>
      <c r="I13629" s="413"/>
      <c r="J13629" s="413" t="s">
        <v>12985</v>
      </c>
      <c r="K13629" s="413"/>
      <c r="L13629" s="413"/>
    </row>
    <row r="13630" spans="1:12" ht="24" customHeight="1">
      <c r="A13630" s="300" t="s">
        <v>12986</v>
      </c>
      <c r="B13630" s="301" t="s">
        <v>13061</v>
      </c>
      <c r="C13630" s="300" t="s">
        <v>9</v>
      </c>
      <c r="D13630" s="300" t="s">
        <v>12522</v>
      </c>
      <c r="E13630" s="302" t="s">
        <v>27</v>
      </c>
      <c r="F13630" s="423" t="s">
        <v>12964</v>
      </c>
      <c r="G13630" s="423"/>
      <c r="H13630" s="423">
        <v>8.1419000000000005E-2</v>
      </c>
      <c r="I13630" s="423"/>
      <c r="J13630" s="424">
        <v>0.20599999999999999</v>
      </c>
      <c r="K13630" s="424"/>
      <c r="L13630" s="424"/>
    </row>
    <row r="13631" spans="1:12" ht="24" customHeight="1">
      <c r="A13631" s="300" t="s">
        <v>12986</v>
      </c>
      <c r="B13631" s="301" t="s">
        <v>13062</v>
      </c>
      <c r="C13631" s="300" t="s">
        <v>9</v>
      </c>
      <c r="D13631" s="300" t="s">
        <v>12527</v>
      </c>
      <c r="E13631" s="302" t="s">
        <v>27</v>
      </c>
      <c r="F13631" s="423" t="s">
        <v>13063</v>
      </c>
      <c r="G13631" s="423"/>
      <c r="H13631" s="423">
        <v>8.1419000000000005E-2</v>
      </c>
      <c r="I13631" s="423"/>
      <c r="J13631" s="424">
        <v>2.7699999999999999E-2</v>
      </c>
      <c r="K13631" s="424"/>
      <c r="L13631" s="424"/>
    </row>
    <row r="13632" spans="1:12" ht="17.100000000000001" customHeight="1">
      <c r="A13632" s="298"/>
      <c r="B13632" s="298"/>
      <c r="C13632" s="298"/>
      <c r="D13632" s="298"/>
      <c r="E13632" s="298"/>
      <c r="F13632" s="298"/>
      <c r="G13632" s="298"/>
      <c r="H13632" s="298"/>
      <c r="I13632" s="298"/>
      <c r="J13632" s="298" t="s">
        <v>12992</v>
      </c>
      <c r="K13632" s="298"/>
      <c r="L13632" s="298" t="s">
        <v>12951</v>
      </c>
    </row>
    <row r="13633" spans="1:12" ht="17.100000000000001" customHeight="1">
      <c r="A13633" s="294" t="s">
        <v>13014</v>
      </c>
      <c r="B13633" s="294"/>
      <c r="C13633" s="294"/>
      <c r="D13633" s="294"/>
      <c r="E13633" s="294"/>
      <c r="F13633" s="294"/>
      <c r="G13633" s="294"/>
      <c r="H13633" s="294"/>
      <c r="I13633" s="294"/>
      <c r="J13633" s="294"/>
      <c r="K13633" s="294"/>
      <c r="L13633" s="294"/>
    </row>
    <row r="13634" spans="1:12" ht="17.100000000000001" customHeight="1">
      <c r="A13634" s="298"/>
      <c r="B13634" s="298"/>
      <c r="C13634" s="298"/>
      <c r="D13634" s="298"/>
      <c r="E13634" s="298"/>
      <c r="F13634" s="298"/>
      <c r="G13634" s="298"/>
      <c r="H13634" s="298"/>
      <c r="I13634" s="298"/>
      <c r="J13634" s="298" t="s">
        <v>13015</v>
      </c>
      <c r="K13634" s="298"/>
      <c r="L13634" s="298" t="s">
        <v>15679</v>
      </c>
    </row>
    <row r="13635" spans="1:12" ht="17.100000000000001" customHeight="1">
      <c r="A13635" s="298"/>
      <c r="B13635" s="298"/>
      <c r="C13635" s="298"/>
      <c r="D13635" s="298"/>
      <c r="E13635" s="298"/>
      <c r="F13635" s="298"/>
      <c r="G13635" s="298"/>
      <c r="H13635" s="298"/>
      <c r="I13635" s="298"/>
      <c r="J13635" s="298" t="s">
        <v>13017</v>
      </c>
      <c r="K13635" s="298" t="s">
        <v>13018</v>
      </c>
      <c r="L13635" s="298" t="s">
        <v>15680</v>
      </c>
    </row>
    <row r="13636" spans="1:12" ht="17.100000000000001" customHeight="1">
      <c r="A13636" s="298"/>
      <c r="B13636" s="298"/>
      <c r="C13636" s="298"/>
      <c r="D13636" s="298"/>
      <c r="E13636" s="298"/>
      <c r="F13636" s="298"/>
      <c r="G13636" s="298"/>
      <c r="H13636" s="298"/>
      <c r="I13636" s="298"/>
      <c r="J13636" s="298" t="s">
        <v>13020</v>
      </c>
      <c r="K13636" s="298"/>
      <c r="L13636" s="298" t="s">
        <v>15681</v>
      </c>
    </row>
    <row r="13637" spans="1:12" ht="17.100000000000001" customHeight="1">
      <c r="A13637" s="298"/>
      <c r="B13637" s="298"/>
      <c r="C13637" s="298"/>
      <c r="D13637" s="298"/>
      <c r="E13637" s="298"/>
      <c r="F13637" s="298"/>
      <c r="G13637" s="298"/>
      <c r="H13637" s="298"/>
      <c r="I13637" s="298"/>
      <c r="J13637" s="298" t="s">
        <v>13022</v>
      </c>
      <c r="K13637" s="298" t="s">
        <v>12974</v>
      </c>
      <c r="L13637" s="298" t="s">
        <v>15682</v>
      </c>
    </row>
    <row r="13638" spans="1:12" ht="17.100000000000001" customHeight="1">
      <c r="A13638" s="298"/>
      <c r="B13638" s="298"/>
      <c r="C13638" s="298"/>
      <c r="D13638" s="298"/>
      <c r="E13638" s="298"/>
      <c r="F13638" s="298"/>
      <c r="G13638" s="298"/>
      <c r="H13638" s="298"/>
      <c r="I13638" s="298"/>
      <c r="J13638" s="298" t="s">
        <v>13024</v>
      </c>
      <c r="K13638" s="298"/>
      <c r="L13638" s="298" t="s">
        <v>15683</v>
      </c>
    </row>
    <row r="13639" spans="1:12" ht="30" customHeight="1">
      <c r="A13639" s="299"/>
      <c r="B13639" s="299"/>
      <c r="C13639" s="299"/>
      <c r="D13639" s="299"/>
      <c r="E13639" s="299"/>
      <c r="F13639" s="299"/>
      <c r="G13639" s="299"/>
      <c r="H13639" s="299"/>
      <c r="I13639" s="299"/>
      <c r="J13639" s="299"/>
      <c r="K13639" s="299"/>
      <c r="L13639" s="299"/>
    </row>
    <row r="13640" spans="1:12" ht="24" customHeight="1">
      <c r="A13640" s="295" t="s">
        <v>15684</v>
      </c>
      <c r="B13640" s="296" t="s">
        <v>15685</v>
      </c>
      <c r="C13640" s="295" t="s">
        <v>9</v>
      </c>
      <c r="D13640" s="295" t="s">
        <v>2408</v>
      </c>
      <c r="E13640" s="297" t="s">
        <v>20</v>
      </c>
      <c r="F13640" s="296"/>
      <c r="G13640" s="296"/>
      <c r="H13640" s="296"/>
      <c r="I13640" s="296"/>
      <c r="J13640" s="296"/>
      <c r="K13640" s="296"/>
      <c r="L13640" s="296"/>
    </row>
    <row r="13641" spans="1:12">
      <c r="A13641" s="414" t="s">
        <v>12977</v>
      </c>
      <c r="B13641" s="414"/>
      <c r="C13641" s="414"/>
      <c r="D13641" s="414"/>
      <c r="E13641" s="414"/>
      <c r="F13641" s="414"/>
      <c r="G13641" s="414"/>
      <c r="H13641" s="414"/>
      <c r="I13641" s="294"/>
      <c r="J13641" s="294"/>
      <c r="K13641" s="294"/>
      <c r="L13641" s="294"/>
    </row>
    <row r="13642" spans="1:12" ht="17.100000000000001" customHeight="1">
      <c r="A13642" s="294" t="s">
        <v>12978</v>
      </c>
      <c r="B13642" s="298" t="s">
        <v>12979</v>
      </c>
      <c r="C13642" s="294" t="s">
        <v>12980</v>
      </c>
      <c r="D13642" s="294" t="s">
        <v>12981</v>
      </c>
      <c r="E13642" s="299" t="s">
        <v>12982</v>
      </c>
      <c r="F13642" s="413" t="s">
        <v>12983</v>
      </c>
      <c r="G13642" s="413"/>
      <c r="H13642" s="413" t="s">
        <v>12984</v>
      </c>
      <c r="I13642" s="413"/>
      <c r="J13642" s="413" t="s">
        <v>12985</v>
      </c>
      <c r="K13642" s="413"/>
      <c r="L13642" s="413"/>
    </row>
    <row r="13643" spans="1:12" ht="24" customHeight="1">
      <c r="A13643" s="300" t="s">
        <v>12986</v>
      </c>
      <c r="B13643" s="301" t="s">
        <v>13085</v>
      </c>
      <c r="C13643" s="300" t="s">
        <v>9</v>
      </c>
      <c r="D13643" s="300" t="s">
        <v>7909</v>
      </c>
      <c r="E13643" s="302" t="s">
        <v>51</v>
      </c>
      <c r="F13643" s="423" t="s">
        <v>13086</v>
      </c>
      <c r="G13643" s="423"/>
      <c r="H13643" s="423">
        <v>5.4599999999999999E-5</v>
      </c>
      <c r="I13643" s="423"/>
      <c r="J13643" s="424">
        <v>5.7000000000000002E-3</v>
      </c>
      <c r="K13643" s="424"/>
      <c r="L13643" s="424"/>
    </row>
    <row r="13644" spans="1:12" ht="24" customHeight="1">
      <c r="A13644" s="300" t="s">
        <v>12986</v>
      </c>
      <c r="B13644" s="301" t="s">
        <v>13087</v>
      </c>
      <c r="C13644" s="300" t="s">
        <v>9</v>
      </c>
      <c r="D13644" s="300" t="s">
        <v>8873</v>
      </c>
      <c r="E13644" s="302" t="s">
        <v>51</v>
      </c>
      <c r="F13644" s="423" t="s">
        <v>13088</v>
      </c>
      <c r="G13644" s="423"/>
      <c r="H13644" s="423">
        <v>5.3000000000000001E-6</v>
      </c>
      <c r="I13644" s="423"/>
      <c r="J13644" s="424">
        <v>4.5999999999999999E-3</v>
      </c>
      <c r="K13644" s="424"/>
      <c r="L13644" s="424"/>
    </row>
    <row r="13645" spans="1:12" ht="48" customHeight="1">
      <c r="A13645" s="300" t="s">
        <v>12986</v>
      </c>
      <c r="B13645" s="301" t="s">
        <v>13089</v>
      </c>
      <c r="C13645" s="300" t="s">
        <v>9</v>
      </c>
      <c r="D13645" s="300" t="s">
        <v>9227</v>
      </c>
      <c r="E13645" s="302" t="s">
        <v>51</v>
      </c>
      <c r="F13645" s="423" t="s">
        <v>13090</v>
      </c>
      <c r="G13645" s="423"/>
      <c r="H13645" s="423">
        <v>3.7000000000000002E-6</v>
      </c>
      <c r="I13645" s="423"/>
      <c r="J13645" s="424">
        <v>4.8999999999999998E-3</v>
      </c>
      <c r="K13645" s="424"/>
      <c r="L13645" s="424"/>
    </row>
    <row r="13646" spans="1:12" ht="24" customHeight="1">
      <c r="A13646" s="300" t="s">
        <v>12986</v>
      </c>
      <c r="B13646" s="301" t="s">
        <v>13091</v>
      </c>
      <c r="C13646" s="300" t="s">
        <v>9</v>
      </c>
      <c r="D13646" s="300" t="s">
        <v>9580</v>
      </c>
      <c r="E13646" s="302" t="s">
        <v>51</v>
      </c>
      <c r="F13646" s="423" t="s">
        <v>13092</v>
      </c>
      <c r="G13646" s="423"/>
      <c r="H13646" s="423">
        <v>3.4999999999999999E-6</v>
      </c>
      <c r="I13646" s="423"/>
      <c r="J13646" s="424">
        <v>3.0999999999999999E-3</v>
      </c>
      <c r="K13646" s="424"/>
      <c r="L13646" s="424"/>
    </row>
    <row r="13647" spans="1:12" ht="24" customHeight="1">
      <c r="A13647" s="300" t="s">
        <v>12986</v>
      </c>
      <c r="B13647" s="301" t="s">
        <v>12987</v>
      </c>
      <c r="C13647" s="300" t="s">
        <v>9</v>
      </c>
      <c r="D13647" s="300" t="s">
        <v>9831</v>
      </c>
      <c r="E13647" s="302" t="s">
        <v>12988</v>
      </c>
      <c r="F13647" s="423" t="s">
        <v>12989</v>
      </c>
      <c r="G13647" s="423"/>
      <c r="H13647" s="423">
        <v>1.2635999999999999E-3</v>
      </c>
      <c r="I13647" s="423"/>
      <c r="J13647" s="424">
        <v>1.2800000000000001E-2</v>
      </c>
      <c r="K13647" s="424"/>
      <c r="L13647" s="424"/>
    </row>
    <row r="13648" spans="1:12" ht="36" customHeight="1">
      <c r="A13648" s="300" t="s">
        <v>12986</v>
      </c>
      <c r="B13648" s="301" t="s">
        <v>12990</v>
      </c>
      <c r="C13648" s="300" t="s">
        <v>9</v>
      </c>
      <c r="D13648" s="300" t="s">
        <v>11426</v>
      </c>
      <c r="E13648" s="302" t="s">
        <v>51</v>
      </c>
      <c r="F13648" s="423" t="s">
        <v>12991</v>
      </c>
      <c r="G13648" s="423"/>
      <c r="H13648" s="423">
        <v>6.6099999999999994E-5</v>
      </c>
      <c r="I13648" s="423"/>
      <c r="J13648" s="424">
        <v>8.6999999999999994E-3</v>
      </c>
      <c r="K13648" s="424"/>
      <c r="L13648" s="424"/>
    </row>
    <row r="13649" spans="1:12" ht="17.100000000000001" customHeight="1">
      <c r="A13649" s="298"/>
      <c r="B13649" s="298"/>
      <c r="C13649" s="298"/>
      <c r="D13649" s="298"/>
      <c r="E13649" s="298"/>
      <c r="F13649" s="298"/>
      <c r="G13649" s="298"/>
      <c r="H13649" s="298"/>
      <c r="I13649" s="298"/>
      <c r="J13649" s="298" t="s">
        <v>12992</v>
      </c>
      <c r="K13649" s="298"/>
      <c r="L13649" s="298" t="s">
        <v>12908</v>
      </c>
    </row>
    <row r="13650" spans="1:12">
      <c r="A13650" s="414" t="s">
        <v>12994</v>
      </c>
      <c r="B13650" s="414"/>
      <c r="C13650" s="414"/>
      <c r="D13650" s="414"/>
      <c r="E13650" s="414"/>
      <c r="F13650" s="414"/>
      <c r="G13650" s="414"/>
      <c r="H13650" s="414"/>
      <c r="I13650" s="294"/>
      <c r="J13650" s="294"/>
      <c r="K13650" s="294"/>
      <c r="L13650" s="294"/>
    </row>
    <row r="13651" spans="1:12" ht="17.100000000000001" customHeight="1">
      <c r="A13651" s="294" t="s">
        <v>12978</v>
      </c>
      <c r="B13651" s="298" t="s">
        <v>12979</v>
      </c>
      <c r="C13651" s="294" t="s">
        <v>12980</v>
      </c>
      <c r="D13651" s="294" t="s">
        <v>12981</v>
      </c>
      <c r="E13651" s="299" t="s">
        <v>12982</v>
      </c>
      <c r="F13651" s="413" t="s">
        <v>12983</v>
      </c>
      <c r="G13651" s="413"/>
      <c r="H13651" s="413" t="s">
        <v>12984</v>
      </c>
      <c r="I13651" s="413"/>
      <c r="J13651" s="413" t="s">
        <v>12985</v>
      </c>
      <c r="K13651" s="413"/>
      <c r="L13651" s="413"/>
    </row>
    <row r="13652" spans="1:12" ht="24" customHeight="1">
      <c r="A13652" s="300" t="s">
        <v>12986</v>
      </c>
      <c r="B13652" s="301" t="s">
        <v>13193</v>
      </c>
      <c r="C13652" s="300" t="s">
        <v>9</v>
      </c>
      <c r="D13652" s="300" t="s">
        <v>7200</v>
      </c>
      <c r="E13652" s="302" t="s">
        <v>27</v>
      </c>
      <c r="F13652" s="423" t="s">
        <v>13194</v>
      </c>
      <c r="G13652" s="423"/>
      <c r="H13652" s="423">
        <v>4.7184900000000002E-2</v>
      </c>
      <c r="I13652" s="423"/>
      <c r="J13652" s="424">
        <v>0.2402</v>
      </c>
      <c r="K13652" s="424"/>
      <c r="L13652" s="424"/>
    </row>
    <row r="13653" spans="1:12" ht="24" customHeight="1">
      <c r="A13653" s="300" t="s">
        <v>12986</v>
      </c>
      <c r="B13653" s="301" t="s">
        <v>13195</v>
      </c>
      <c r="C13653" s="300" t="s">
        <v>9</v>
      </c>
      <c r="D13653" s="300" t="s">
        <v>8821</v>
      </c>
      <c r="E13653" s="302" t="s">
        <v>27</v>
      </c>
      <c r="F13653" s="423" t="s">
        <v>13196</v>
      </c>
      <c r="G13653" s="423"/>
      <c r="H13653" s="423">
        <v>4.7184900000000002E-2</v>
      </c>
      <c r="I13653" s="423"/>
      <c r="J13653" s="424">
        <v>0.33929999999999999</v>
      </c>
      <c r="K13653" s="424"/>
      <c r="L13653" s="424"/>
    </row>
    <row r="13654" spans="1:12" ht="17.100000000000001" customHeight="1">
      <c r="A13654" s="298"/>
      <c r="B13654" s="298"/>
      <c r="C13654" s="298"/>
      <c r="D13654" s="298"/>
      <c r="E13654" s="298"/>
      <c r="F13654" s="298"/>
      <c r="G13654" s="298"/>
      <c r="H13654" s="298"/>
      <c r="I13654" s="298"/>
      <c r="J13654" s="298" t="s">
        <v>12992</v>
      </c>
      <c r="K13654" s="298"/>
      <c r="L13654" s="298" t="s">
        <v>13998</v>
      </c>
    </row>
    <row r="13655" spans="1:12">
      <c r="A13655" s="414" t="s">
        <v>12998</v>
      </c>
      <c r="B13655" s="414"/>
      <c r="C13655" s="414"/>
      <c r="D13655" s="414"/>
      <c r="E13655" s="414"/>
      <c r="F13655" s="414"/>
      <c r="G13655" s="414"/>
      <c r="H13655" s="414"/>
      <c r="I13655" s="294"/>
      <c r="J13655" s="294"/>
      <c r="K13655" s="294"/>
      <c r="L13655" s="294"/>
    </row>
    <row r="13656" spans="1:12" ht="17.100000000000001" customHeight="1">
      <c r="A13656" s="294" t="s">
        <v>12978</v>
      </c>
      <c r="B13656" s="298" t="s">
        <v>12979</v>
      </c>
      <c r="C13656" s="294" t="s">
        <v>12980</v>
      </c>
      <c r="D13656" s="294" t="s">
        <v>12981</v>
      </c>
      <c r="E13656" s="299" t="s">
        <v>12982</v>
      </c>
      <c r="F13656" s="413" t="s">
        <v>12983</v>
      </c>
      <c r="G13656" s="413"/>
      <c r="H13656" s="413" t="s">
        <v>12984</v>
      </c>
      <c r="I13656" s="413"/>
      <c r="J13656" s="413" t="s">
        <v>12985</v>
      </c>
      <c r="K13656" s="413"/>
      <c r="L13656" s="413"/>
    </row>
    <row r="13657" spans="1:12" ht="24" customHeight="1">
      <c r="A13657" s="300" t="s">
        <v>12986</v>
      </c>
      <c r="B13657" s="301" t="s">
        <v>13353</v>
      </c>
      <c r="C13657" s="300" t="s">
        <v>9</v>
      </c>
      <c r="D13657" s="300" t="s">
        <v>9576</v>
      </c>
      <c r="E13657" s="302" t="s">
        <v>51</v>
      </c>
      <c r="F13657" s="423" t="s">
        <v>12914</v>
      </c>
      <c r="G13657" s="423"/>
      <c r="H13657" s="423">
        <v>1.6E-2</v>
      </c>
      <c r="I13657" s="423"/>
      <c r="J13657" s="424">
        <v>0.02</v>
      </c>
      <c r="K13657" s="424"/>
      <c r="L13657" s="424"/>
    </row>
    <row r="13658" spans="1:12" ht="24" customHeight="1">
      <c r="A13658" s="300" t="s">
        <v>12986</v>
      </c>
      <c r="B13658" s="301" t="s">
        <v>15686</v>
      </c>
      <c r="C13658" s="300" t="s">
        <v>9</v>
      </c>
      <c r="D13658" s="300" t="s">
        <v>11741</v>
      </c>
      <c r="E13658" s="302" t="s">
        <v>20</v>
      </c>
      <c r="F13658" s="423" t="s">
        <v>15687</v>
      </c>
      <c r="G13658" s="423"/>
      <c r="H13658" s="423">
        <v>1.0609999999999999</v>
      </c>
      <c r="I13658" s="423"/>
      <c r="J13658" s="424">
        <v>32.549999999999997</v>
      </c>
      <c r="K13658" s="424"/>
      <c r="L13658" s="424"/>
    </row>
    <row r="13659" spans="1:12" ht="24" customHeight="1">
      <c r="A13659" s="300" t="s">
        <v>12986</v>
      </c>
      <c r="B13659" s="301" t="s">
        <v>13099</v>
      </c>
      <c r="C13659" s="300" t="s">
        <v>9</v>
      </c>
      <c r="D13659" s="300" t="s">
        <v>7224</v>
      </c>
      <c r="E13659" s="302" t="s">
        <v>51</v>
      </c>
      <c r="F13659" s="423" t="s">
        <v>13100</v>
      </c>
      <c r="G13659" s="423"/>
      <c r="H13659" s="423">
        <v>6.4499999999999996E-4</v>
      </c>
      <c r="I13659" s="423"/>
      <c r="J13659" s="424">
        <v>5.8999999999999999E-3</v>
      </c>
      <c r="K13659" s="424"/>
      <c r="L13659" s="424"/>
    </row>
    <row r="13660" spans="1:12" ht="24" customHeight="1">
      <c r="A13660" s="300" t="s">
        <v>12986</v>
      </c>
      <c r="B13660" s="301" t="s">
        <v>13101</v>
      </c>
      <c r="C13660" s="300" t="s">
        <v>9</v>
      </c>
      <c r="D13660" s="300" t="s">
        <v>7359</v>
      </c>
      <c r="E13660" s="302" t="s">
        <v>51</v>
      </c>
      <c r="F13660" s="423" t="s">
        <v>13102</v>
      </c>
      <c r="G13660" s="423"/>
      <c r="H13660" s="423">
        <v>2.0699999999999998E-5</v>
      </c>
      <c r="I13660" s="423"/>
      <c r="J13660" s="424">
        <v>2.7000000000000001E-3</v>
      </c>
      <c r="K13660" s="424"/>
      <c r="L13660" s="424"/>
    </row>
    <row r="13661" spans="1:12" ht="24" customHeight="1">
      <c r="A13661" s="300" t="s">
        <v>12986</v>
      </c>
      <c r="B13661" s="301" t="s">
        <v>13103</v>
      </c>
      <c r="C13661" s="300" t="s">
        <v>9</v>
      </c>
      <c r="D13661" s="300" t="s">
        <v>8851</v>
      </c>
      <c r="E13661" s="302" t="s">
        <v>51</v>
      </c>
      <c r="F13661" s="423" t="s">
        <v>13104</v>
      </c>
      <c r="G13661" s="423"/>
      <c r="H13661" s="423">
        <v>1.66E-5</v>
      </c>
      <c r="I13661" s="423"/>
      <c r="J13661" s="424">
        <v>3.2000000000000002E-3</v>
      </c>
      <c r="K13661" s="424"/>
      <c r="L13661" s="424"/>
    </row>
    <row r="13662" spans="1:12" ht="24" customHeight="1">
      <c r="A13662" s="300" t="s">
        <v>12986</v>
      </c>
      <c r="B13662" s="301" t="s">
        <v>13105</v>
      </c>
      <c r="C13662" s="300" t="s">
        <v>9</v>
      </c>
      <c r="D13662" s="300" t="s">
        <v>8852</v>
      </c>
      <c r="E13662" s="302" t="s">
        <v>51</v>
      </c>
      <c r="F13662" s="423" t="s">
        <v>13106</v>
      </c>
      <c r="G13662" s="423"/>
      <c r="H13662" s="423">
        <v>3.4999999999999999E-6</v>
      </c>
      <c r="I13662" s="423"/>
      <c r="J13662" s="424">
        <v>1.9E-3</v>
      </c>
      <c r="K13662" s="424"/>
      <c r="L13662" s="424"/>
    </row>
    <row r="13663" spans="1:12" ht="24" customHeight="1">
      <c r="A13663" s="300" t="s">
        <v>12986</v>
      </c>
      <c r="B13663" s="301" t="s">
        <v>13107</v>
      </c>
      <c r="C13663" s="300" t="s">
        <v>9</v>
      </c>
      <c r="D13663" s="300" t="s">
        <v>9000</v>
      </c>
      <c r="E13663" s="302" t="s">
        <v>51</v>
      </c>
      <c r="F13663" s="423" t="s">
        <v>13108</v>
      </c>
      <c r="G13663" s="423"/>
      <c r="H13663" s="423">
        <v>7.3410000000000001E-4</v>
      </c>
      <c r="I13663" s="423"/>
      <c r="J13663" s="424">
        <v>5.0000000000000001E-3</v>
      </c>
      <c r="K13663" s="424"/>
      <c r="L13663" s="424"/>
    </row>
    <row r="13664" spans="1:12" ht="24" customHeight="1">
      <c r="A13664" s="300" t="s">
        <v>12986</v>
      </c>
      <c r="B13664" s="301" t="s">
        <v>13109</v>
      </c>
      <c r="C13664" s="300" t="s">
        <v>9</v>
      </c>
      <c r="D13664" s="300" t="s">
        <v>9574</v>
      </c>
      <c r="E13664" s="302" t="s">
        <v>51</v>
      </c>
      <c r="F13664" s="423" t="s">
        <v>13110</v>
      </c>
      <c r="G13664" s="423"/>
      <c r="H13664" s="423">
        <v>2.329E-4</v>
      </c>
      <c r="I13664" s="423"/>
      <c r="J13664" s="424">
        <v>2.0999999999999999E-3</v>
      </c>
      <c r="K13664" s="424"/>
      <c r="L13664" s="424"/>
    </row>
    <row r="13665" spans="1:12" ht="24" customHeight="1">
      <c r="A13665" s="300" t="s">
        <v>12986</v>
      </c>
      <c r="B13665" s="301" t="s">
        <v>13111</v>
      </c>
      <c r="C13665" s="300" t="s">
        <v>9</v>
      </c>
      <c r="D13665" s="300" t="s">
        <v>10714</v>
      </c>
      <c r="E13665" s="302" t="s">
        <v>93</v>
      </c>
      <c r="F13665" s="423" t="s">
        <v>13112</v>
      </c>
      <c r="G13665" s="423"/>
      <c r="H13665" s="423">
        <v>1.2229999999999999E-4</v>
      </c>
      <c r="I13665" s="423"/>
      <c r="J13665" s="424">
        <v>1.9E-3</v>
      </c>
      <c r="K13665" s="424"/>
      <c r="L13665" s="424"/>
    </row>
    <row r="13666" spans="1:12" ht="24" customHeight="1">
      <c r="A13666" s="300" t="s">
        <v>12986</v>
      </c>
      <c r="B13666" s="301" t="s">
        <v>13113</v>
      </c>
      <c r="C13666" s="300" t="s">
        <v>9</v>
      </c>
      <c r="D13666" s="300" t="s">
        <v>10809</v>
      </c>
      <c r="E13666" s="302" t="s">
        <v>51</v>
      </c>
      <c r="F13666" s="423" t="s">
        <v>13114</v>
      </c>
      <c r="G13666" s="423"/>
      <c r="H13666" s="423">
        <v>1.2229999999999999E-4</v>
      </c>
      <c r="I13666" s="423"/>
      <c r="J13666" s="424">
        <v>1.5E-3</v>
      </c>
      <c r="K13666" s="424"/>
      <c r="L13666" s="424"/>
    </row>
    <row r="13667" spans="1:12" ht="24" customHeight="1">
      <c r="A13667" s="300" t="s">
        <v>12986</v>
      </c>
      <c r="B13667" s="301" t="s">
        <v>13115</v>
      </c>
      <c r="C13667" s="300" t="s">
        <v>9</v>
      </c>
      <c r="D13667" s="300" t="s">
        <v>10810</v>
      </c>
      <c r="E13667" s="302" t="s">
        <v>51</v>
      </c>
      <c r="F13667" s="423" t="s">
        <v>13116</v>
      </c>
      <c r="G13667" s="423"/>
      <c r="H13667" s="423">
        <v>1.2229999999999999E-4</v>
      </c>
      <c r="I13667" s="423"/>
      <c r="J13667" s="424">
        <v>3.3E-3</v>
      </c>
      <c r="K13667" s="424"/>
      <c r="L13667" s="424"/>
    </row>
    <row r="13668" spans="1:12" ht="24" customHeight="1">
      <c r="A13668" s="300" t="s">
        <v>12986</v>
      </c>
      <c r="B13668" s="301" t="s">
        <v>13117</v>
      </c>
      <c r="C13668" s="300" t="s">
        <v>9</v>
      </c>
      <c r="D13668" s="300" t="s">
        <v>10837</v>
      </c>
      <c r="E13668" s="302" t="s">
        <v>51</v>
      </c>
      <c r="F13668" s="423" t="s">
        <v>13118</v>
      </c>
      <c r="G13668" s="423"/>
      <c r="H13668" s="423">
        <v>4.0999999999999997E-6</v>
      </c>
      <c r="I13668" s="423"/>
      <c r="J13668" s="424">
        <v>1.8E-3</v>
      </c>
      <c r="K13668" s="424"/>
      <c r="L13668" s="424"/>
    </row>
    <row r="13669" spans="1:12" ht="24" customHeight="1">
      <c r="A13669" s="300" t="s">
        <v>12986</v>
      </c>
      <c r="B13669" s="301" t="s">
        <v>13003</v>
      </c>
      <c r="C13669" s="300" t="s">
        <v>9</v>
      </c>
      <c r="D13669" s="300" t="s">
        <v>7216</v>
      </c>
      <c r="E13669" s="302" t="s">
        <v>51</v>
      </c>
      <c r="F13669" s="423" t="s">
        <v>13004</v>
      </c>
      <c r="G13669" s="423"/>
      <c r="H13669" s="423">
        <v>2.4499999999999999E-4</v>
      </c>
      <c r="I13669" s="423"/>
      <c r="J13669" s="424">
        <v>8.2000000000000007E-3</v>
      </c>
      <c r="K13669" s="424"/>
      <c r="L13669" s="424"/>
    </row>
    <row r="13670" spans="1:12" ht="24" customHeight="1">
      <c r="A13670" s="300" t="s">
        <v>12986</v>
      </c>
      <c r="B13670" s="301" t="s">
        <v>13005</v>
      </c>
      <c r="C13670" s="300" t="s">
        <v>9</v>
      </c>
      <c r="D13670" s="300" t="s">
        <v>7393</v>
      </c>
      <c r="E13670" s="302" t="s">
        <v>12988</v>
      </c>
      <c r="F13670" s="423" t="s">
        <v>13006</v>
      </c>
      <c r="G13670" s="423"/>
      <c r="H13670" s="423">
        <v>1.474E-4</v>
      </c>
      <c r="I13670" s="423"/>
      <c r="J13670" s="424">
        <v>8.0000000000000002E-3</v>
      </c>
      <c r="K13670" s="424"/>
      <c r="L13670" s="424"/>
    </row>
    <row r="13671" spans="1:12" ht="24" customHeight="1">
      <c r="A13671" s="300" t="s">
        <v>12986</v>
      </c>
      <c r="B13671" s="301" t="s">
        <v>13007</v>
      </c>
      <c r="C13671" s="300" t="s">
        <v>9</v>
      </c>
      <c r="D13671" s="300" t="s">
        <v>10619</v>
      </c>
      <c r="E13671" s="302" t="s">
        <v>51</v>
      </c>
      <c r="F13671" s="423" t="s">
        <v>13008</v>
      </c>
      <c r="G13671" s="423"/>
      <c r="H13671" s="423">
        <v>1.143E-4</v>
      </c>
      <c r="I13671" s="423"/>
      <c r="J13671" s="424">
        <v>2.1899999999999999E-2</v>
      </c>
      <c r="K13671" s="424"/>
      <c r="L13671" s="424"/>
    </row>
    <row r="13672" spans="1:12" ht="24" customHeight="1">
      <c r="A13672" s="300" t="s">
        <v>12986</v>
      </c>
      <c r="B13672" s="301" t="s">
        <v>13009</v>
      </c>
      <c r="C13672" s="300" t="s">
        <v>9</v>
      </c>
      <c r="D13672" s="300" t="s">
        <v>10769</v>
      </c>
      <c r="E13672" s="302" t="s">
        <v>51</v>
      </c>
      <c r="F13672" s="423" t="s">
        <v>13010</v>
      </c>
      <c r="G13672" s="423"/>
      <c r="H13672" s="423">
        <v>1.02805E-2</v>
      </c>
      <c r="I13672" s="423"/>
      <c r="J13672" s="424">
        <v>1.2999999999999999E-2</v>
      </c>
      <c r="K13672" s="424"/>
      <c r="L13672" s="424"/>
    </row>
    <row r="13673" spans="1:12" ht="24" customHeight="1">
      <c r="A13673" s="300" t="s">
        <v>12986</v>
      </c>
      <c r="B13673" s="301" t="s">
        <v>13011</v>
      </c>
      <c r="C13673" s="300" t="s">
        <v>9</v>
      </c>
      <c r="D13673" s="300" t="s">
        <v>10929</v>
      </c>
      <c r="E13673" s="302" t="s">
        <v>51</v>
      </c>
      <c r="F13673" s="423" t="s">
        <v>13012</v>
      </c>
      <c r="G13673" s="423"/>
      <c r="H13673" s="423">
        <v>9.8999999999999994E-5</v>
      </c>
      <c r="I13673" s="423"/>
      <c r="J13673" s="424">
        <v>1.49E-2</v>
      </c>
      <c r="K13673" s="424"/>
      <c r="L13673" s="424"/>
    </row>
    <row r="13674" spans="1:12" ht="17.100000000000001" customHeight="1">
      <c r="A13674" s="298"/>
      <c r="B13674" s="298"/>
      <c r="C13674" s="298"/>
      <c r="D13674" s="298"/>
      <c r="E13674" s="298"/>
      <c r="F13674" s="298"/>
      <c r="G13674" s="298"/>
      <c r="H13674" s="298"/>
      <c r="I13674" s="298"/>
      <c r="J13674" s="298" t="s">
        <v>12992</v>
      </c>
      <c r="K13674" s="298"/>
      <c r="L13674" s="298" t="s">
        <v>15688</v>
      </c>
    </row>
    <row r="13675" spans="1:12">
      <c r="A13675" s="414" t="s">
        <v>13056</v>
      </c>
      <c r="B13675" s="414"/>
      <c r="C13675" s="414"/>
      <c r="D13675" s="414"/>
      <c r="E13675" s="414"/>
      <c r="F13675" s="414"/>
      <c r="G13675" s="414"/>
      <c r="H13675" s="414"/>
      <c r="I13675" s="294"/>
      <c r="J13675" s="294"/>
      <c r="K13675" s="294"/>
      <c r="L13675" s="294"/>
    </row>
    <row r="13676" spans="1:12" ht="17.100000000000001" customHeight="1">
      <c r="A13676" s="294" t="s">
        <v>12978</v>
      </c>
      <c r="B13676" s="298" t="s">
        <v>12979</v>
      </c>
      <c r="C13676" s="294" t="s">
        <v>12980</v>
      </c>
      <c r="D13676" s="294" t="s">
        <v>12981</v>
      </c>
      <c r="E13676" s="299" t="s">
        <v>12982</v>
      </c>
      <c r="F13676" s="413" t="s">
        <v>12983</v>
      </c>
      <c r="G13676" s="413"/>
      <c r="H13676" s="413" t="s">
        <v>12984</v>
      </c>
      <c r="I13676" s="413"/>
      <c r="J13676" s="413" t="s">
        <v>12985</v>
      </c>
      <c r="K13676" s="413"/>
      <c r="L13676" s="413"/>
    </row>
    <row r="13677" spans="1:12" ht="24" customHeight="1">
      <c r="A13677" s="300" t="s">
        <v>12986</v>
      </c>
      <c r="B13677" s="301" t="s">
        <v>13057</v>
      </c>
      <c r="C13677" s="300" t="s">
        <v>9</v>
      </c>
      <c r="D13677" s="300" t="s">
        <v>12549</v>
      </c>
      <c r="E13677" s="302" t="s">
        <v>27</v>
      </c>
      <c r="F13677" s="423" t="s">
        <v>12948</v>
      </c>
      <c r="G13677" s="423"/>
      <c r="H13677" s="423">
        <v>9.1978900000000002E-2</v>
      </c>
      <c r="I13677" s="423"/>
      <c r="J13677" s="424">
        <v>5.9799999999999999E-2</v>
      </c>
      <c r="K13677" s="424"/>
      <c r="L13677" s="424"/>
    </row>
    <row r="13678" spans="1:12" ht="17.100000000000001" customHeight="1">
      <c r="A13678" s="298"/>
      <c r="B13678" s="298"/>
      <c r="C13678" s="298"/>
      <c r="D13678" s="298"/>
      <c r="E13678" s="298"/>
      <c r="F13678" s="298"/>
      <c r="G13678" s="298"/>
      <c r="H13678" s="298"/>
      <c r="I13678" s="298"/>
      <c r="J13678" s="298" t="s">
        <v>12992</v>
      </c>
      <c r="K13678" s="298"/>
      <c r="L13678" s="298" t="s">
        <v>12960</v>
      </c>
    </row>
    <row r="13679" spans="1:12">
      <c r="A13679" s="414" t="s">
        <v>13058</v>
      </c>
      <c r="B13679" s="414"/>
      <c r="C13679" s="414"/>
      <c r="D13679" s="414"/>
      <c r="E13679" s="414"/>
      <c r="F13679" s="414"/>
      <c r="G13679" s="414"/>
      <c r="H13679" s="414"/>
      <c r="I13679" s="294"/>
      <c r="J13679" s="294"/>
      <c r="K13679" s="294"/>
      <c r="L13679" s="294"/>
    </row>
    <row r="13680" spans="1:12" ht="17.100000000000001" customHeight="1">
      <c r="A13680" s="294" t="s">
        <v>12978</v>
      </c>
      <c r="B13680" s="298" t="s">
        <v>12979</v>
      </c>
      <c r="C13680" s="294" t="s">
        <v>12980</v>
      </c>
      <c r="D13680" s="294" t="s">
        <v>12981</v>
      </c>
      <c r="E13680" s="299" t="s">
        <v>12982</v>
      </c>
      <c r="F13680" s="413" t="s">
        <v>12983</v>
      </c>
      <c r="G13680" s="413"/>
      <c r="H13680" s="413" t="s">
        <v>12984</v>
      </c>
      <c r="I13680" s="413"/>
      <c r="J13680" s="413" t="s">
        <v>12985</v>
      </c>
      <c r="K13680" s="413"/>
      <c r="L13680" s="413"/>
    </row>
    <row r="13681" spans="1:12" ht="24" customHeight="1">
      <c r="A13681" s="300" t="s">
        <v>12986</v>
      </c>
      <c r="B13681" s="301" t="s">
        <v>13059</v>
      </c>
      <c r="C13681" s="300" t="s">
        <v>9</v>
      </c>
      <c r="D13681" s="300" t="s">
        <v>12535</v>
      </c>
      <c r="E13681" s="302" t="s">
        <v>27</v>
      </c>
      <c r="F13681" s="423" t="s">
        <v>12936</v>
      </c>
      <c r="G13681" s="423"/>
      <c r="H13681" s="423">
        <v>9.1978900000000002E-2</v>
      </c>
      <c r="I13681" s="423"/>
      <c r="J13681" s="424">
        <v>4.5999999999999999E-3</v>
      </c>
      <c r="K13681" s="424"/>
      <c r="L13681" s="424"/>
    </row>
    <row r="13682" spans="1:12" ht="17.100000000000001" customHeight="1">
      <c r="A13682" s="298"/>
      <c r="B13682" s="298"/>
      <c r="C13682" s="298"/>
      <c r="D13682" s="298"/>
      <c r="E13682" s="298"/>
      <c r="F13682" s="298"/>
      <c r="G13682" s="298"/>
      <c r="H13682" s="298"/>
      <c r="I13682" s="298"/>
      <c r="J13682" s="298" t="s">
        <v>12992</v>
      </c>
      <c r="K13682" s="298"/>
      <c r="L13682" s="298" t="s">
        <v>13120</v>
      </c>
    </row>
    <row r="13683" spans="1:12">
      <c r="A13683" s="414" t="s">
        <v>13060</v>
      </c>
      <c r="B13683" s="414"/>
      <c r="C13683" s="414"/>
      <c r="D13683" s="414"/>
      <c r="E13683" s="414"/>
      <c r="F13683" s="414"/>
      <c r="G13683" s="414"/>
      <c r="H13683" s="414"/>
      <c r="I13683" s="294"/>
      <c r="J13683" s="294"/>
      <c r="K13683" s="294"/>
      <c r="L13683" s="294"/>
    </row>
    <row r="13684" spans="1:12" ht="17.100000000000001" customHeight="1">
      <c r="A13684" s="294" t="s">
        <v>12978</v>
      </c>
      <c r="B13684" s="298" t="s">
        <v>12979</v>
      </c>
      <c r="C13684" s="294" t="s">
        <v>12980</v>
      </c>
      <c r="D13684" s="294" t="s">
        <v>12981</v>
      </c>
      <c r="E13684" s="299" t="s">
        <v>12982</v>
      </c>
      <c r="F13684" s="413" t="s">
        <v>12983</v>
      </c>
      <c r="G13684" s="413"/>
      <c r="H13684" s="413" t="s">
        <v>12984</v>
      </c>
      <c r="I13684" s="413"/>
      <c r="J13684" s="413" t="s">
        <v>12985</v>
      </c>
      <c r="K13684" s="413"/>
      <c r="L13684" s="413"/>
    </row>
    <row r="13685" spans="1:12" ht="24" customHeight="1">
      <c r="A13685" s="300" t="s">
        <v>12986</v>
      </c>
      <c r="B13685" s="301" t="s">
        <v>13061</v>
      </c>
      <c r="C13685" s="300" t="s">
        <v>9</v>
      </c>
      <c r="D13685" s="300" t="s">
        <v>12522</v>
      </c>
      <c r="E13685" s="302" t="s">
        <v>27</v>
      </c>
      <c r="F13685" s="423" t="s">
        <v>12964</v>
      </c>
      <c r="G13685" s="423"/>
      <c r="H13685" s="423">
        <v>9.1978900000000002E-2</v>
      </c>
      <c r="I13685" s="423"/>
      <c r="J13685" s="424">
        <v>0.23269999999999999</v>
      </c>
      <c r="K13685" s="424"/>
      <c r="L13685" s="424"/>
    </row>
    <row r="13686" spans="1:12" ht="24" customHeight="1">
      <c r="A13686" s="300" t="s">
        <v>12986</v>
      </c>
      <c r="B13686" s="301" t="s">
        <v>13062</v>
      </c>
      <c r="C13686" s="300" t="s">
        <v>9</v>
      </c>
      <c r="D13686" s="300" t="s">
        <v>12527</v>
      </c>
      <c r="E13686" s="302" t="s">
        <v>27</v>
      </c>
      <c r="F13686" s="423" t="s">
        <v>13063</v>
      </c>
      <c r="G13686" s="423"/>
      <c r="H13686" s="423">
        <v>9.1978900000000002E-2</v>
      </c>
      <c r="I13686" s="423"/>
      <c r="J13686" s="424">
        <v>3.1300000000000001E-2</v>
      </c>
      <c r="K13686" s="424"/>
      <c r="L13686" s="424"/>
    </row>
    <row r="13687" spans="1:12" ht="17.100000000000001" customHeight="1">
      <c r="A13687" s="298"/>
      <c r="B13687" s="298"/>
      <c r="C13687" s="298"/>
      <c r="D13687" s="298"/>
      <c r="E13687" s="298"/>
      <c r="F13687" s="298"/>
      <c r="G13687" s="298"/>
      <c r="H13687" s="298"/>
      <c r="I13687" s="298"/>
      <c r="J13687" s="298" t="s">
        <v>12992</v>
      </c>
      <c r="K13687" s="298"/>
      <c r="L13687" s="298" t="s">
        <v>13313</v>
      </c>
    </row>
    <row r="13688" spans="1:12" ht="17.100000000000001" customHeight="1">
      <c r="A13688" s="294" t="s">
        <v>13014</v>
      </c>
      <c r="B13688" s="294"/>
      <c r="C13688" s="294"/>
      <c r="D13688" s="294"/>
      <c r="E13688" s="294"/>
      <c r="F13688" s="294"/>
      <c r="G13688" s="294"/>
      <c r="H13688" s="294"/>
      <c r="I13688" s="294"/>
      <c r="J13688" s="294"/>
      <c r="K13688" s="294"/>
      <c r="L13688" s="294"/>
    </row>
    <row r="13689" spans="1:12" ht="17.100000000000001" customHeight="1">
      <c r="A13689" s="298"/>
      <c r="B13689" s="298"/>
      <c r="C13689" s="298"/>
      <c r="D13689" s="298"/>
      <c r="E13689" s="298"/>
      <c r="F13689" s="298"/>
      <c r="G13689" s="298"/>
      <c r="H13689" s="298"/>
      <c r="I13689" s="298"/>
      <c r="J13689" s="298" t="s">
        <v>13015</v>
      </c>
      <c r="K13689" s="298"/>
      <c r="L13689" s="298" t="s">
        <v>15689</v>
      </c>
    </row>
    <row r="13690" spans="1:12" ht="17.100000000000001" customHeight="1">
      <c r="A13690" s="298"/>
      <c r="B13690" s="298"/>
      <c r="C13690" s="298"/>
      <c r="D13690" s="298"/>
      <c r="E13690" s="298"/>
      <c r="F13690" s="298"/>
      <c r="G13690" s="298"/>
      <c r="H13690" s="298"/>
      <c r="I13690" s="298"/>
      <c r="J13690" s="298" t="s">
        <v>13017</v>
      </c>
      <c r="K13690" s="298" t="s">
        <v>13018</v>
      </c>
      <c r="L13690" s="298" t="s">
        <v>15690</v>
      </c>
    </row>
    <row r="13691" spans="1:12" ht="17.100000000000001" customHeight="1">
      <c r="A13691" s="298"/>
      <c r="B13691" s="298"/>
      <c r="C13691" s="298"/>
      <c r="D13691" s="298"/>
      <c r="E13691" s="298"/>
      <c r="F13691" s="298"/>
      <c r="G13691" s="298"/>
      <c r="H13691" s="298"/>
      <c r="I13691" s="298"/>
      <c r="J13691" s="298" t="s">
        <v>13020</v>
      </c>
      <c r="K13691" s="298"/>
      <c r="L13691" s="298" t="s">
        <v>15691</v>
      </c>
    </row>
    <row r="13692" spans="1:12" ht="17.100000000000001" customHeight="1">
      <c r="A13692" s="298"/>
      <c r="B13692" s="298"/>
      <c r="C13692" s="298"/>
      <c r="D13692" s="298"/>
      <c r="E13692" s="298"/>
      <c r="F13692" s="298"/>
      <c r="G13692" s="298"/>
      <c r="H13692" s="298"/>
      <c r="I13692" s="298"/>
      <c r="J13692" s="298" t="s">
        <v>13022</v>
      </c>
      <c r="K13692" s="298" t="s">
        <v>12974</v>
      </c>
      <c r="L13692" s="298" t="s">
        <v>15692</v>
      </c>
    </row>
    <row r="13693" spans="1:12" ht="17.100000000000001" customHeight="1">
      <c r="A13693" s="298"/>
      <c r="B13693" s="298"/>
      <c r="C13693" s="298"/>
      <c r="D13693" s="298"/>
      <c r="E13693" s="298"/>
      <c r="F13693" s="298"/>
      <c r="G13693" s="298"/>
      <c r="H13693" s="298"/>
      <c r="I13693" s="298"/>
      <c r="J13693" s="298" t="s">
        <v>13024</v>
      </c>
      <c r="K13693" s="298"/>
      <c r="L13693" s="298" t="s">
        <v>15693</v>
      </c>
    </row>
    <row r="13694" spans="1:12" ht="30" customHeight="1">
      <c r="A13694" s="299"/>
      <c r="B13694" s="299"/>
      <c r="C13694" s="299"/>
      <c r="D13694" s="299"/>
      <c r="E13694" s="299"/>
      <c r="F13694" s="299"/>
      <c r="G13694" s="299"/>
      <c r="H13694" s="299"/>
      <c r="I13694" s="299"/>
      <c r="J13694" s="299"/>
      <c r="K13694" s="299"/>
      <c r="L13694" s="299"/>
    </row>
    <row r="13695" spans="1:12" ht="36" customHeight="1">
      <c r="A13695" s="295" t="s">
        <v>15694</v>
      </c>
      <c r="B13695" s="296" t="s">
        <v>15695</v>
      </c>
      <c r="C13695" s="295" t="s">
        <v>9</v>
      </c>
      <c r="D13695" s="295" t="s">
        <v>587</v>
      </c>
      <c r="E13695" s="297" t="s">
        <v>51</v>
      </c>
      <c r="F13695" s="296"/>
      <c r="G13695" s="296"/>
      <c r="H13695" s="296"/>
      <c r="I13695" s="296"/>
      <c r="J13695" s="296"/>
      <c r="K13695" s="296"/>
      <c r="L13695" s="296"/>
    </row>
    <row r="13696" spans="1:12">
      <c r="A13696" s="414" t="s">
        <v>12977</v>
      </c>
      <c r="B13696" s="414"/>
      <c r="C13696" s="414"/>
      <c r="D13696" s="414"/>
      <c r="E13696" s="414"/>
      <c r="F13696" s="414"/>
      <c r="G13696" s="414"/>
      <c r="H13696" s="414"/>
      <c r="I13696" s="294"/>
      <c r="J13696" s="294"/>
      <c r="K13696" s="294"/>
      <c r="L13696" s="294"/>
    </row>
    <row r="13697" spans="1:12" ht="17.100000000000001" customHeight="1">
      <c r="A13697" s="294" t="s">
        <v>12978</v>
      </c>
      <c r="B13697" s="298" t="s">
        <v>12979</v>
      </c>
      <c r="C13697" s="294" t="s">
        <v>12980</v>
      </c>
      <c r="D13697" s="294" t="s">
        <v>12981</v>
      </c>
      <c r="E13697" s="299" t="s">
        <v>12982</v>
      </c>
      <c r="F13697" s="413" t="s">
        <v>12983</v>
      </c>
      <c r="G13697" s="413"/>
      <c r="H13697" s="413" t="s">
        <v>12984</v>
      </c>
      <c r="I13697" s="413"/>
      <c r="J13697" s="413" t="s">
        <v>12985</v>
      </c>
      <c r="K13697" s="413"/>
      <c r="L13697" s="413"/>
    </row>
    <row r="13698" spans="1:12" ht="24" customHeight="1">
      <c r="A13698" s="300" t="s">
        <v>12986</v>
      </c>
      <c r="B13698" s="301" t="s">
        <v>13085</v>
      </c>
      <c r="C13698" s="300" t="s">
        <v>9</v>
      </c>
      <c r="D13698" s="300" t="s">
        <v>7909</v>
      </c>
      <c r="E13698" s="302" t="s">
        <v>51</v>
      </c>
      <c r="F13698" s="423" t="s">
        <v>13086</v>
      </c>
      <c r="G13698" s="423"/>
      <c r="H13698" s="423">
        <v>1.3980000000000001E-4</v>
      </c>
      <c r="I13698" s="423"/>
      <c r="J13698" s="424">
        <v>1.4500000000000001E-2</v>
      </c>
      <c r="K13698" s="424"/>
      <c r="L13698" s="424"/>
    </row>
    <row r="13699" spans="1:12" ht="24" customHeight="1">
      <c r="A13699" s="300" t="s">
        <v>12986</v>
      </c>
      <c r="B13699" s="301" t="s">
        <v>13087</v>
      </c>
      <c r="C13699" s="300" t="s">
        <v>9</v>
      </c>
      <c r="D13699" s="300" t="s">
        <v>8873</v>
      </c>
      <c r="E13699" s="302" t="s">
        <v>51</v>
      </c>
      <c r="F13699" s="423" t="s">
        <v>13088</v>
      </c>
      <c r="G13699" s="423"/>
      <c r="H13699" s="423">
        <v>1.33E-5</v>
      </c>
      <c r="I13699" s="423"/>
      <c r="J13699" s="424">
        <v>1.1599999999999999E-2</v>
      </c>
      <c r="K13699" s="424"/>
      <c r="L13699" s="424"/>
    </row>
    <row r="13700" spans="1:12" ht="48" customHeight="1">
      <c r="A13700" s="300" t="s">
        <v>12986</v>
      </c>
      <c r="B13700" s="301" t="s">
        <v>13089</v>
      </c>
      <c r="C13700" s="300" t="s">
        <v>9</v>
      </c>
      <c r="D13700" s="300" t="s">
        <v>9227</v>
      </c>
      <c r="E13700" s="302" t="s">
        <v>51</v>
      </c>
      <c r="F13700" s="423" t="s">
        <v>13090</v>
      </c>
      <c r="G13700" s="423"/>
      <c r="H13700" s="423">
        <v>9.3999999999999998E-6</v>
      </c>
      <c r="I13700" s="423"/>
      <c r="J13700" s="424">
        <v>1.26E-2</v>
      </c>
      <c r="K13700" s="424"/>
      <c r="L13700" s="424"/>
    </row>
    <row r="13701" spans="1:12" ht="24" customHeight="1">
      <c r="A13701" s="300" t="s">
        <v>12986</v>
      </c>
      <c r="B13701" s="301" t="s">
        <v>13091</v>
      </c>
      <c r="C13701" s="300" t="s">
        <v>9</v>
      </c>
      <c r="D13701" s="300" t="s">
        <v>9580</v>
      </c>
      <c r="E13701" s="302" t="s">
        <v>51</v>
      </c>
      <c r="F13701" s="423" t="s">
        <v>13092</v>
      </c>
      <c r="G13701" s="423"/>
      <c r="H13701" s="423">
        <v>9.2E-6</v>
      </c>
      <c r="I13701" s="423"/>
      <c r="J13701" s="424">
        <v>8.2000000000000007E-3</v>
      </c>
      <c r="K13701" s="424"/>
      <c r="L13701" s="424"/>
    </row>
    <row r="13702" spans="1:12" ht="24" customHeight="1">
      <c r="A13702" s="300" t="s">
        <v>12986</v>
      </c>
      <c r="B13702" s="301" t="s">
        <v>12987</v>
      </c>
      <c r="C13702" s="300" t="s">
        <v>9</v>
      </c>
      <c r="D13702" s="300" t="s">
        <v>9831</v>
      </c>
      <c r="E13702" s="302" t="s">
        <v>12988</v>
      </c>
      <c r="F13702" s="423" t="s">
        <v>12989</v>
      </c>
      <c r="G13702" s="423"/>
      <c r="H13702" s="423">
        <v>3.2361E-3</v>
      </c>
      <c r="I13702" s="423"/>
      <c r="J13702" s="424">
        <v>3.27E-2</v>
      </c>
      <c r="K13702" s="424"/>
      <c r="L13702" s="424"/>
    </row>
    <row r="13703" spans="1:12" ht="36" customHeight="1">
      <c r="A13703" s="300" t="s">
        <v>12986</v>
      </c>
      <c r="B13703" s="301" t="s">
        <v>12990</v>
      </c>
      <c r="C13703" s="300" t="s">
        <v>9</v>
      </c>
      <c r="D13703" s="300" t="s">
        <v>11426</v>
      </c>
      <c r="E13703" s="302" t="s">
        <v>51</v>
      </c>
      <c r="F13703" s="423" t="s">
        <v>12991</v>
      </c>
      <c r="G13703" s="423"/>
      <c r="H13703" s="423">
        <v>1.696E-4</v>
      </c>
      <c r="I13703" s="423"/>
      <c r="J13703" s="424">
        <v>2.24E-2</v>
      </c>
      <c r="K13703" s="424"/>
      <c r="L13703" s="424"/>
    </row>
    <row r="13704" spans="1:12" ht="17.100000000000001" customHeight="1">
      <c r="A13704" s="298"/>
      <c r="B13704" s="298"/>
      <c r="C13704" s="298"/>
      <c r="D13704" s="298"/>
      <c r="E13704" s="298"/>
      <c r="F13704" s="298"/>
      <c r="G13704" s="298"/>
      <c r="H13704" s="298"/>
      <c r="I13704" s="298"/>
      <c r="J13704" s="298" t="s">
        <v>12992</v>
      </c>
      <c r="K13704" s="298"/>
      <c r="L13704" s="298" t="s">
        <v>13119</v>
      </c>
    </row>
    <row r="13705" spans="1:12">
      <c r="A13705" s="414" t="s">
        <v>12994</v>
      </c>
      <c r="B13705" s="414"/>
      <c r="C13705" s="414"/>
      <c r="D13705" s="414"/>
      <c r="E13705" s="414"/>
      <c r="F13705" s="414"/>
      <c r="G13705" s="414"/>
      <c r="H13705" s="414"/>
      <c r="I13705" s="294"/>
      <c r="J13705" s="294"/>
      <c r="K13705" s="294"/>
      <c r="L13705" s="294"/>
    </row>
    <row r="13706" spans="1:12" ht="17.100000000000001" customHeight="1">
      <c r="A13706" s="294" t="s">
        <v>12978</v>
      </c>
      <c r="B13706" s="298" t="s">
        <v>12979</v>
      </c>
      <c r="C13706" s="294" t="s">
        <v>12980</v>
      </c>
      <c r="D13706" s="294" t="s">
        <v>12981</v>
      </c>
      <c r="E13706" s="299" t="s">
        <v>12982</v>
      </c>
      <c r="F13706" s="413" t="s">
        <v>12983</v>
      </c>
      <c r="G13706" s="413"/>
      <c r="H13706" s="413" t="s">
        <v>12984</v>
      </c>
      <c r="I13706" s="413"/>
      <c r="J13706" s="413" t="s">
        <v>12985</v>
      </c>
      <c r="K13706" s="413"/>
      <c r="L13706" s="413"/>
    </row>
    <row r="13707" spans="1:12" ht="24" customHeight="1">
      <c r="A13707" s="300" t="s">
        <v>12986</v>
      </c>
      <c r="B13707" s="301" t="s">
        <v>13193</v>
      </c>
      <c r="C13707" s="300" t="s">
        <v>9</v>
      </c>
      <c r="D13707" s="300" t="s">
        <v>7200</v>
      </c>
      <c r="E13707" s="302" t="s">
        <v>27</v>
      </c>
      <c r="F13707" s="423" t="s">
        <v>13194</v>
      </c>
      <c r="G13707" s="423"/>
      <c r="H13707" s="423">
        <v>0.12145739999999999</v>
      </c>
      <c r="I13707" s="423"/>
      <c r="J13707" s="424">
        <v>0.61819999999999997</v>
      </c>
      <c r="K13707" s="424"/>
      <c r="L13707" s="424"/>
    </row>
    <row r="13708" spans="1:12" ht="24" customHeight="1">
      <c r="A13708" s="300" t="s">
        <v>12986</v>
      </c>
      <c r="B13708" s="301" t="s">
        <v>13195</v>
      </c>
      <c r="C13708" s="300" t="s">
        <v>9</v>
      </c>
      <c r="D13708" s="300" t="s">
        <v>8821</v>
      </c>
      <c r="E13708" s="302" t="s">
        <v>27</v>
      </c>
      <c r="F13708" s="423" t="s">
        <v>13196</v>
      </c>
      <c r="G13708" s="423"/>
      <c r="H13708" s="423">
        <v>0.12145739999999999</v>
      </c>
      <c r="I13708" s="423"/>
      <c r="J13708" s="424">
        <v>0.87329999999999997</v>
      </c>
      <c r="K13708" s="424"/>
      <c r="L13708" s="424"/>
    </row>
    <row r="13709" spans="1:12" ht="17.100000000000001" customHeight="1">
      <c r="A13709" s="298"/>
      <c r="B13709" s="298"/>
      <c r="C13709" s="298"/>
      <c r="D13709" s="298"/>
      <c r="E13709" s="298"/>
      <c r="F13709" s="298"/>
      <c r="G13709" s="298"/>
      <c r="H13709" s="298"/>
      <c r="I13709" s="298"/>
      <c r="J13709" s="298" t="s">
        <v>12992</v>
      </c>
      <c r="K13709" s="298"/>
      <c r="L13709" s="298" t="s">
        <v>15334</v>
      </c>
    </row>
    <row r="13710" spans="1:12">
      <c r="A13710" s="414" t="s">
        <v>12998</v>
      </c>
      <c r="B13710" s="414"/>
      <c r="C13710" s="414"/>
      <c r="D13710" s="414"/>
      <c r="E13710" s="414"/>
      <c r="F13710" s="414"/>
      <c r="G13710" s="414"/>
      <c r="H13710" s="414"/>
      <c r="I13710" s="294"/>
      <c r="J13710" s="294"/>
      <c r="K13710" s="294"/>
      <c r="L13710" s="294"/>
    </row>
    <row r="13711" spans="1:12" ht="17.100000000000001" customHeight="1">
      <c r="A13711" s="294" t="s">
        <v>12978</v>
      </c>
      <c r="B13711" s="298" t="s">
        <v>12979</v>
      </c>
      <c r="C13711" s="294" t="s">
        <v>12980</v>
      </c>
      <c r="D13711" s="294" t="s">
        <v>12981</v>
      </c>
      <c r="E13711" s="299" t="s">
        <v>12982</v>
      </c>
      <c r="F13711" s="413" t="s">
        <v>12983</v>
      </c>
      <c r="G13711" s="413"/>
      <c r="H13711" s="413" t="s">
        <v>12984</v>
      </c>
      <c r="I13711" s="413"/>
      <c r="J13711" s="413" t="s">
        <v>12985</v>
      </c>
      <c r="K13711" s="413"/>
      <c r="L13711" s="413"/>
    </row>
    <row r="13712" spans="1:12" ht="24" customHeight="1">
      <c r="A13712" s="300" t="s">
        <v>12986</v>
      </c>
      <c r="B13712" s="301" t="s">
        <v>13353</v>
      </c>
      <c r="C13712" s="300" t="s">
        <v>9</v>
      </c>
      <c r="D13712" s="300" t="s">
        <v>9576</v>
      </c>
      <c r="E13712" s="302" t="s">
        <v>51</v>
      </c>
      <c r="F13712" s="423" t="s">
        <v>12914</v>
      </c>
      <c r="G13712" s="423"/>
      <c r="H13712" s="423">
        <v>4.4999999999999998E-2</v>
      </c>
      <c r="I13712" s="423"/>
      <c r="J13712" s="424">
        <v>7.0000000000000007E-2</v>
      </c>
      <c r="K13712" s="424"/>
      <c r="L13712" s="424"/>
    </row>
    <row r="13713" spans="1:12" ht="24" customHeight="1">
      <c r="A13713" s="300" t="s">
        <v>12986</v>
      </c>
      <c r="B13713" s="301" t="s">
        <v>13356</v>
      </c>
      <c r="C13713" s="300" t="s">
        <v>9</v>
      </c>
      <c r="D13713" s="300" t="s">
        <v>6964</v>
      </c>
      <c r="E13713" s="302" t="s">
        <v>51</v>
      </c>
      <c r="F13713" s="423" t="s">
        <v>13357</v>
      </c>
      <c r="G13713" s="423"/>
      <c r="H13713" s="423">
        <v>1.0999999999999999E-2</v>
      </c>
      <c r="I13713" s="423"/>
      <c r="J13713" s="424">
        <v>0.54</v>
      </c>
      <c r="K13713" s="424"/>
      <c r="L13713" s="424"/>
    </row>
    <row r="13714" spans="1:12" ht="24" customHeight="1">
      <c r="A13714" s="300" t="s">
        <v>12986</v>
      </c>
      <c r="B13714" s="301" t="s">
        <v>13358</v>
      </c>
      <c r="C13714" s="300" t="s">
        <v>9</v>
      </c>
      <c r="D13714" s="300" t="s">
        <v>10886</v>
      </c>
      <c r="E13714" s="302" t="s">
        <v>51</v>
      </c>
      <c r="F13714" s="423" t="s">
        <v>13359</v>
      </c>
      <c r="G13714" s="423"/>
      <c r="H13714" s="423">
        <v>1.2E-2</v>
      </c>
      <c r="I13714" s="423"/>
      <c r="J13714" s="424">
        <v>0.51</v>
      </c>
      <c r="K13714" s="424"/>
      <c r="L13714" s="424"/>
    </row>
    <row r="13715" spans="1:12" ht="24" customHeight="1">
      <c r="A13715" s="300" t="s">
        <v>12986</v>
      </c>
      <c r="B13715" s="301" t="s">
        <v>13424</v>
      </c>
      <c r="C13715" s="300" t="s">
        <v>9</v>
      </c>
      <c r="D13715" s="300" t="s">
        <v>11147</v>
      </c>
      <c r="E13715" s="302" t="s">
        <v>51</v>
      </c>
      <c r="F13715" s="423" t="s">
        <v>13425</v>
      </c>
      <c r="G13715" s="423"/>
      <c r="H13715" s="423">
        <v>1</v>
      </c>
      <c r="I13715" s="423"/>
      <c r="J13715" s="424">
        <v>0.77</v>
      </c>
      <c r="K13715" s="424"/>
      <c r="L13715" s="424"/>
    </row>
    <row r="13716" spans="1:12" ht="24" customHeight="1">
      <c r="A13716" s="300" t="s">
        <v>12986</v>
      </c>
      <c r="B13716" s="301" t="s">
        <v>13099</v>
      </c>
      <c r="C13716" s="300" t="s">
        <v>9</v>
      </c>
      <c r="D13716" s="300" t="s">
        <v>7224</v>
      </c>
      <c r="E13716" s="302" t="s">
        <v>51</v>
      </c>
      <c r="F13716" s="423" t="s">
        <v>13100</v>
      </c>
      <c r="G13716" s="423"/>
      <c r="H13716" s="423">
        <v>1.6517000000000001E-3</v>
      </c>
      <c r="I13716" s="423"/>
      <c r="J13716" s="424">
        <v>1.52E-2</v>
      </c>
      <c r="K13716" s="424"/>
      <c r="L13716" s="424"/>
    </row>
    <row r="13717" spans="1:12" ht="24" customHeight="1">
      <c r="A13717" s="300" t="s">
        <v>12986</v>
      </c>
      <c r="B13717" s="301" t="s">
        <v>13101</v>
      </c>
      <c r="C13717" s="300" t="s">
        <v>9</v>
      </c>
      <c r="D13717" s="300" t="s">
        <v>7359</v>
      </c>
      <c r="E13717" s="302" t="s">
        <v>51</v>
      </c>
      <c r="F13717" s="423" t="s">
        <v>13102</v>
      </c>
      <c r="G13717" s="423"/>
      <c r="H13717" s="423">
        <v>5.3399999999999997E-5</v>
      </c>
      <c r="I13717" s="423"/>
      <c r="J13717" s="424">
        <v>6.8999999999999999E-3</v>
      </c>
      <c r="K13717" s="424"/>
      <c r="L13717" s="424"/>
    </row>
    <row r="13718" spans="1:12" ht="24" customHeight="1">
      <c r="A13718" s="300" t="s">
        <v>12986</v>
      </c>
      <c r="B13718" s="301" t="s">
        <v>13103</v>
      </c>
      <c r="C13718" s="300" t="s">
        <v>9</v>
      </c>
      <c r="D13718" s="300" t="s">
        <v>8851</v>
      </c>
      <c r="E13718" s="302" t="s">
        <v>51</v>
      </c>
      <c r="F13718" s="423" t="s">
        <v>13104</v>
      </c>
      <c r="G13718" s="423"/>
      <c r="H13718" s="423">
        <v>4.2599999999999999E-5</v>
      </c>
      <c r="I13718" s="423"/>
      <c r="J13718" s="424">
        <v>8.2000000000000007E-3</v>
      </c>
      <c r="K13718" s="424"/>
      <c r="L13718" s="424"/>
    </row>
    <row r="13719" spans="1:12" ht="24" customHeight="1">
      <c r="A13719" s="300" t="s">
        <v>12986</v>
      </c>
      <c r="B13719" s="301" t="s">
        <v>13105</v>
      </c>
      <c r="C13719" s="300" t="s">
        <v>9</v>
      </c>
      <c r="D13719" s="300" t="s">
        <v>8852</v>
      </c>
      <c r="E13719" s="302" t="s">
        <v>51</v>
      </c>
      <c r="F13719" s="423" t="s">
        <v>13106</v>
      </c>
      <c r="G13719" s="423"/>
      <c r="H13719" s="423">
        <v>9.2E-6</v>
      </c>
      <c r="I13719" s="423"/>
      <c r="J13719" s="424">
        <v>5.0000000000000001E-3</v>
      </c>
      <c r="K13719" s="424"/>
      <c r="L13719" s="424"/>
    </row>
    <row r="13720" spans="1:12" ht="24" customHeight="1">
      <c r="A13720" s="300" t="s">
        <v>12986</v>
      </c>
      <c r="B13720" s="301" t="s">
        <v>13107</v>
      </c>
      <c r="C13720" s="300" t="s">
        <v>9</v>
      </c>
      <c r="D13720" s="300" t="s">
        <v>9000</v>
      </c>
      <c r="E13720" s="302" t="s">
        <v>51</v>
      </c>
      <c r="F13720" s="423" t="s">
        <v>13108</v>
      </c>
      <c r="G13720" s="423"/>
      <c r="H13720" s="423">
        <v>1.8799999999999999E-3</v>
      </c>
      <c r="I13720" s="423"/>
      <c r="J13720" s="424">
        <v>1.2699999999999999E-2</v>
      </c>
      <c r="K13720" s="424"/>
      <c r="L13720" s="424"/>
    </row>
    <row r="13721" spans="1:12" ht="24" customHeight="1">
      <c r="A13721" s="300" t="s">
        <v>12986</v>
      </c>
      <c r="B13721" s="301" t="s">
        <v>13109</v>
      </c>
      <c r="C13721" s="300" t="s">
        <v>9</v>
      </c>
      <c r="D13721" s="300" t="s">
        <v>9574</v>
      </c>
      <c r="E13721" s="302" t="s">
        <v>51</v>
      </c>
      <c r="F13721" s="423" t="s">
        <v>13110</v>
      </c>
      <c r="G13721" s="423"/>
      <c r="H13721" s="423">
        <v>5.9610000000000002E-4</v>
      </c>
      <c r="I13721" s="423"/>
      <c r="J13721" s="424">
        <v>5.3E-3</v>
      </c>
      <c r="K13721" s="424"/>
      <c r="L13721" s="424"/>
    </row>
    <row r="13722" spans="1:12" ht="24" customHeight="1">
      <c r="A13722" s="300" t="s">
        <v>12986</v>
      </c>
      <c r="B13722" s="301" t="s">
        <v>13111</v>
      </c>
      <c r="C13722" s="300" t="s">
        <v>9</v>
      </c>
      <c r="D13722" s="300" t="s">
        <v>10714</v>
      </c>
      <c r="E13722" s="302" t="s">
        <v>93</v>
      </c>
      <c r="F13722" s="423" t="s">
        <v>13112</v>
      </c>
      <c r="G13722" s="423"/>
      <c r="H13722" s="423">
        <v>3.1330000000000003E-4</v>
      </c>
      <c r="I13722" s="423"/>
      <c r="J13722" s="424">
        <v>4.7999999999999996E-3</v>
      </c>
      <c r="K13722" s="424"/>
      <c r="L13722" s="424"/>
    </row>
    <row r="13723" spans="1:12" ht="24" customHeight="1">
      <c r="A13723" s="300" t="s">
        <v>12986</v>
      </c>
      <c r="B13723" s="301" t="s">
        <v>13113</v>
      </c>
      <c r="C13723" s="300" t="s">
        <v>9</v>
      </c>
      <c r="D13723" s="300" t="s">
        <v>10809</v>
      </c>
      <c r="E13723" s="302" t="s">
        <v>51</v>
      </c>
      <c r="F13723" s="423" t="s">
        <v>13114</v>
      </c>
      <c r="G13723" s="423"/>
      <c r="H13723" s="423">
        <v>3.1330000000000003E-4</v>
      </c>
      <c r="I13723" s="423"/>
      <c r="J13723" s="424">
        <v>3.8E-3</v>
      </c>
      <c r="K13723" s="424"/>
      <c r="L13723" s="424"/>
    </row>
    <row r="13724" spans="1:12" ht="24" customHeight="1">
      <c r="A13724" s="300" t="s">
        <v>12986</v>
      </c>
      <c r="B13724" s="301" t="s">
        <v>13115</v>
      </c>
      <c r="C13724" s="300" t="s">
        <v>9</v>
      </c>
      <c r="D13724" s="300" t="s">
        <v>10810</v>
      </c>
      <c r="E13724" s="302" t="s">
        <v>51</v>
      </c>
      <c r="F13724" s="423" t="s">
        <v>13116</v>
      </c>
      <c r="G13724" s="423"/>
      <c r="H13724" s="423">
        <v>3.1330000000000003E-4</v>
      </c>
      <c r="I13724" s="423"/>
      <c r="J13724" s="424">
        <v>8.3000000000000001E-3</v>
      </c>
      <c r="K13724" s="424"/>
      <c r="L13724" s="424"/>
    </row>
    <row r="13725" spans="1:12" ht="24" customHeight="1">
      <c r="A13725" s="300" t="s">
        <v>12986</v>
      </c>
      <c r="B13725" s="301" t="s">
        <v>13117</v>
      </c>
      <c r="C13725" s="300" t="s">
        <v>9</v>
      </c>
      <c r="D13725" s="300" t="s">
        <v>10837</v>
      </c>
      <c r="E13725" s="302" t="s">
        <v>51</v>
      </c>
      <c r="F13725" s="423" t="s">
        <v>13118</v>
      </c>
      <c r="G13725" s="423"/>
      <c r="H13725" s="423">
        <v>1.06E-5</v>
      </c>
      <c r="I13725" s="423"/>
      <c r="J13725" s="424">
        <v>4.7000000000000002E-3</v>
      </c>
      <c r="K13725" s="424"/>
      <c r="L13725" s="424"/>
    </row>
    <row r="13726" spans="1:12" ht="24" customHeight="1">
      <c r="A13726" s="300" t="s">
        <v>12986</v>
      </c>
      <c r="B13726" s="301" t="s">
        <v>13003</v>
      </c>
      <c r="C13726" s="300" t="s">
        <v>9</v>
      </c>
      <c r="D13726" s="300" t="s">
        <v>7216</v>
      </c>
      <c r="E13726" s="302" t="s">
        <v>51</v>
      </c>
      <c r="F13726" s="423" t="s">
        <v>13004</v>
      </c>
      <c r="G13726" s="423"/>
      <c r="H13726" s="423">
        <v>6.2750000000000002E-4</v>
      </c>
      <c r="I13726" s="423"/>
      <c r="J13726" s="424">
        <v>2.1000000000000001E-2</v>
      </c>
      <c r="K13726" s="424"/>
      <c r="L13726" s="424"/>
    </row>
    <row r="13727" spans="1:12" ht="24" customHeight="1">
      <c r="A13727" s="300" t="s">
        <v>12986</v>
      </c>
      <c r="B13727" s="301" t="s">
        <v>13005</v>
      </c>
      <c r="C13727" s="300" t="s">
        <v>9</v>
      </c>
      <c r="D13727" s="300" t="s">
        <v>7393</v>
      </c>
      <c r="E13727" s="302" t="s">
        <v>12988</v>
      </c>
      <c r="F13727" s="423" t="s">
        <v>13006</v>
      </c>
      <c r="G13727" s="423"/>
      <c r="H13727" s="423">
        <v>3.7750000000000001E-4</v>
      </c>
      <c r="I13727" s="423"/>
      <c r="J13727" s="424">
        <v>2.0400000000000001E-2</v>
      </c>
      <c r="K13727" s="424"/>
      <c r="L13727" s="424"/>
    </row>
    <row r="13728" spans="1:12" ht="24" customHeight="1">
      <c r="A13728" s="300" t="s">
        <v>12986</v>
      </c>
      <c r="B13728" s="301" t="s">
        <v>13007</v>
      </c>
      <c r="C13728" s="300" t="s">
        <v>9</v>
      </c>
      <c r="D13728" s="300" t="s">
        <v>10619</v>
      </c>
      <c r="E13728" s="302" t="s">
        <v>51</v>
      </c>
      <c r="F13728" s="423" t="s">
        <v>13008</v>
      </c>
      <c r="G13728" s="423"/>
      <c r="H13728" s="423">
        <v>2.9290000000000002E-4</v>
      </c>
      <c r="I13728" s="423"/>
      <c r="J13728" s="424">
        <v>5.6000000000000001E-2</v>
      </c>
      <c r="K13728" s="424"/>
      <c r="L13728" s="424"/>
    </row>
    <row r="13729" spans="1:12" ht="24" customHeight="1">
      <c r="A13729" s="300" t="s">
        <v>12986</v>
      </c>
      <c r="B13729" s="301" t="s">
        <v>13009</v>
      </c>
      <c r="C13729" s="300" t="s">
        <v>9</v>
      </c>
      <c r="D13729" s="300" t="s">
        <v>10769</v>
      </c>
      <c r="E13729" s="302" t="s">
        <v>51</v>
      </c>
      <c r="F13729" s="423" t="s">
        <v>13010</v>
      </c>
      <c r="G13729" s="423"/>
      <c r="H13729" s="423">
        <v>2.63264E-2</v>
      </c>
      <c r="I13729" s="423"/>
      <c r="J13729" s="424">
        <v>3.32E-2</v>
      </c>
      <c r="K13729" s="424"/>
      <c r="L13729" s="424"/>
    </row>
    <row r="13730" spans="1:12" ht="24" customHeight="1">
      <c r="A13730" s="300" t="s">
        <v>12986</v>
      </c>
      <c r="B13730" s="301" t="s">
        <v>13011</v>
      </c>
      <c r="C13730" s="300" t="s">
        <v>9</v>
      </c>
      <c r="D13730" s="300" t="s">
        <v>10929</v>
      </c>
      <c r="E13730" s="302" t="s">
        <v>51</v>
      </c>
      <c r="F13730" s="423" t="s">
        <v>13012</v>
      </c>
      <c r="G13730" s="423"/>
      <c r="H13730" s="423">
        <v>2.5379999999999999E-4</v>
      </c>
      <c r="I13730" s="423"/>
      <c r="J13730" s="424">
        <v>3.8199999999999998E-2</v>
      </c>
      <c r="K13730" s="424"/>
      <c r="L13730" s="424"/>
    </row>
    <row r="13731" spans="1:12" ht="17.100000000000001" customHeight="1">
      <c r="A13731" s="298"/>
      <c r="B13731" s="298"/>
      <c r="C13731" s="298"/>
      <c r="D13731" s="298"/>
      <c r="E13731" s="298"/>
      <c r="F13731" s="298"/>
      <c r="G13731" s="298"/>
      <c r="H13731" s="298"/>
      <c r="I13731" s="298"/>
      <c r="J13731" s="298" t="s">
        <v>12992</v>
      </c>
      <c r="K13731" s="298"/>
      <c r="L13731" s="298" t="s">
        <v>14722</v>
      </c>
    </row>
    <row r="13732" spans="1:12">
      <c r="A13732" s="414" t="s">
        <v>13056</v>
      </c>
      <c r="B13732" s="414"/>
      <c r="C13732" s="414"/>
      <c r="D13732" s="414"/>
      <c r="E13732" s="414"/>
      <c r="F13732" s="414"/>
      <c r="G13732" s="414"/>
      <c r="H13732" s="414"/>
      <c r="I13732" s="294"/>
      <c r="J13732" s="294"/>
      <c r="K13732" s="294"/>
      <c r="L13732" s="294"/>
    </row>
    <row r="13733" spans="1:12" ht="17.100000000000001" customHeight="1">
      <c r="A13733" s="294" t="s">
        <v>12978</v>
      </c>
      <c r="B13733" s="298" t="s">
        <v>12979</v>
      </c>
      <c r="C13733" s="294" t="s">
        <v>12980</v>
      </c>
      <c r="D13733" s="294" t="s">
        <v>12981</v>
      </c>
      <c r="E13733" s="299" t="s">
        <v>12982</v>
      </c>
      <c r="F13733" s="413" t="s">
        <v>12983</v>
      </c>
      <c r="G13733" s="413"/>
      <c r="H13733" s="413" t="s">
        <v>12984</v>
      </c>
      <c r="I13733" s="413"/>
      <c r="J13733" s="413" t="s">
        <v>12985</v>
      </c>
      <c r="K13733" s="413"/>
      <c r="L13733" s="413"/>
    </row>
    <row r="13734" spans="1:12" ht="24" customHeight="1">
      <c r="A13734" s="300" t="s">
        <v>12986</v>
      </c>
      <c r="B13734" s="301" t="s">
        <v>13057</v>
      </c>
      <c r="C13734" s="300" t="s">
        <v>9</v>
      </c>
      <c r="D13734" s="300" t="s">
        <v>12549</v>
      </c>
      <c r="E13734" s="302" t="s">
        <v>27</v>
      </c>
      <c r="F13734" s="423" t="s">
        <v>12948</v>
      </c>
      <c r="G13734" s="423"/>
      <c r="H13734" s="423">
        <v>0.2355389</v>
      </c>
      <c r="I13734" s="423"/>
      <c r="J13734" s="424">
        <v>0.15310000000000001</v>
      </c>
      <c r="K13734" s="424"/>
      <c r="L13734" s="424"/>
    </row>
    <row r="13735" spans="1:12" ht="17.100000000000001" customHeight="1">
      <c r="A13735" s="298"/>
      <c r="B13735" s="298"/>
      <c r="C13735" s="298"/>
      <c r="D13735" s="298"/>
      <c r="E13735" s="298"/>
      <c r="F13735" s="298"/>
      <c r="G13735" s="298"/>
      <c r="H13735" s="298"/>
      <c r="I13735" s="298"/>
      <c r="J13735" s="298" t="s">
        <v>12992</v>
      </c>
      <c r="K13735" s="298"/>
      <c r="L13735" s="298" t="s">
        <v>12905</v>
      </c>
    </row>
    <row r="13736" spans="1:12">
      <c r="A13736" s="414" t="s">
        <v>13058</v>
      </c>
      <c r="B13736" s="414"/>
      <c r="C13736" s="414"/>
      <c r="D13736" s="414"/>
      <c r="E13736" s="414"/>
      <c r="F13736" s="414"/>
      <c r="G13736" s="414"/>
      <c r="H13736" s="414"/>
      <c r="I13736" s="294"/>
      <c r="J13736" s="294"/>
      <c r="K13736" s="294"/>
      <c r="L13736" s="294"/>
    </row>
    <row r="13737" spans="1:12" ht="17.100000000000001" customHeight="1">
      <c r="A13737" s="294" t="s">
        <v>12978</v>
      </c>
      <c r="B13737" s="298" t="s">
        <v>12979</v>
      </c>
      <c r="C13737" s="294" t="s">
        <v>12980</v>
      </c>
      <c r="D13737" s="294" t="s">
        <v>12981</v>
      </c>
      <c r="E13737" s="299" t="s">
        <v>12982</v>
      </c>
      <c r="F13737" s="413" t="s">
        <v>12983</v>
      </c>
      <c r="G13737" s="413"/>
      <c r="H13737" s="413" t="s">
        <v>12984</v>
      </c>
      <c r="I13737" s="413"/>
      <c r="J13737" s="413" t="s">
        <v>12985</v>
      </c>
      <c r="K13737" s="413"/>
      <c r="L13737" s="413"/>
    </row>
    <row r="13738" spans="1:12" ht="24" customHeight="1">
      <c r="A13738" s="300" t="s">
        <v>12986</v>
      </c>
      <c r="B13738" s="301" t="s">
        <v>13059</v>
      </c>
      <c r="C13738" s="300" t="s">
        <v>9</v>
      </c>
      <c r="D13738" s="300" t="s">
        <v>12535</v>
      </c>
      <c r="E13738" s="302" t="s">
        <v>27</v>
      </c>
      <c r="F13738" s="423" t="s">
        <v>12936</v>
      </c>
      <c r="G13738" s="423"/>
      <c r="H13738" s="423">
        <v>0.2355389</v>
      </c>
      <c r="I13738" s="423"/>
      <c r="J13738" s="424">
        <v>1.18E-2</v>
      </c>
      <c r="K13738" s="424"/>
      <c r="L13738" s="424"/>
    </row>
    <row r="13739" spans="1:12" ht="17.100000000000001" customHeight="1">
      <c r="A13739" s="298"/>
      <c r="B13739" s="298"/>
      <c r="C13739" s="298"/>
      <c r="D13739" s="298"/>
      <c r="E13739" s="298"/>
      <c r="F13739" s="298"/>
      <c r="G13739" s="298"/>
      <c r="H13739" s="298"/>
      <c r="I13739" s="298"/>
      <c r="J13739" s="298" t="s">
        <v>12992</v>
      </c>
      <c r="K13739" s="298"/>
      <c r="L13739" s="298" t="s">
        <v>12904</v>
      </c>
    </row>
    <row r="13740" spans="1:12">
      <c r="A13740" s="414" t="s">
        <v>13060</v>
      </c>
      <c r="B13740" s="414"/>
      <c r="C13740" s="414"/>
      <c r="D13740" s="414"/>
      <c r="E13740" s="414"/>
      <c r="F13740" s="414"/>
      <c r="G13740" s="414"/>
      <c r="H13740" s="414"/>
      <c r="I13740" s="294"/>
      <c r="J13740" s="294"/>
      <c r="K13740" s="294"/>
      <c r="L13740" s="294"/>
    </row>
    <row r="13741" spans="1:12" ht="17.100000000000001" customHeight="1">
      <c r="A13741" s="294" t="s">
        <v>12978</v>
      </c>
      <c r="B13741" s="298" t="s">
        <v>12979</v>
      </c>
      <c r="C13741" s="294" t="s">
        <v>12980</v>
      </c>
      <c r="D13741" s="294" t="s">
        <v>12981</v>
      </c>
      <c r="E13741" s="299" t="s">
        <v>12982</v>
      </c>
      <c r="F13741" s="413" t="s">
        <v>12983</v>
      </c>
      <c r="G13741" s="413"/>
      <c r="H13741" s="413" t="s">
        <v>12984</v>
      </c>
      <c r="I13741" s="413"/>
      <c r="J13741" s="413" t="s">
        <v>12985</v>
      </c>
      <c r="K13741" s="413"/>
      <c r="L13741" s="413"/>
    </row>
    <row r="13742" spans="1:12" ht="24" customHeight="1">
      <c r="A13742" s="300" t="s">
        <v>12986</v>
      </c>
      <c r="B13742" s="301" t="s">
        <v>13061</v>
      </c>
      <c r="C13742" s="300" t="s">
        <v>9</v>
      </c>
      <c r="D13742" s="300" t="s">
        <v>12522</v>
      </c>
      <c r="E13742" s="302" t="s">
        <v>27</v>
      </c>
      <c r="F13742" s="423" t="s">
        <v>12964</v>
      </c>
      <c r="G13742" s="423"/>
      <c r="H13742" s="423">
        <v>0.2355389</v>
      </c>
      <c r="I13742" s="423"/>
      <c r="J13742" s="424">
        <v>0.59589999999999999</v>
      </c>
      <c r="K13742" s="424"/>
      <c r="L13742" s="424"/>
    </row>
    <row r="13743" spans="1:12" ht="24" customHeight="1">
      <c r="A13743" s="300" t="s">
        <v>12986</v>
      </c>
      <c r="B13743" s="301" t="s">
        <v>13062</v>
      </c>
      <c r="C13743" s="300" t="s">
        <v>9</v>
      </c>
      <c r="D13743" s="300" t="s">
        <v>12527</v>
      </c>
      <c r="E13743" s="302" t="s">
        <v>27</v>
      </c>
      <c r="F13743" s="423" t="s">
        <v>13063</v>
      </c>
      <c r="G13743" s="423"/>
      <c r="H13743" s="423">
        <v>0.2355389</v>
      </c>
      <c r="I13743" s="423"/>
      <c r="J13743" s="424">
        <v>8.0100000000000005E-2</v>
      </c>
      <c r="K13743" s="424"/>
      <c r="L13743" s="424"/>
    </row>
    <row r="13744" spans="1:12" ht="17.100000000000001" customHeight="1">
      <c r="A13744" s="298"/>
      <c r="B13744" s="298"/>
      <c r="C13744" s="298"/>
      <c r="D13744" s="298"/>
      <c r="E13744" s="298"/>
      <c r="F13744" s="298"/>
      <c r="G13744" s="298"/>
      <c r="H13744" s="298"/>
      <c r="I13744" s="298"/>
      <c r="J13744" s="298" t="s">
        <v>12992</v>
      </c>
      <c r="K13744" s="298"/>
      <c r="L13744" s="298" t="s">
        <v>14103</v>
      </c>
    </row>
    <row r="13745" spans="1:12" ht="17.100000000000001" customHeight="1">
      <c r="A13745" s="294" t="s">
        <v>13014</v>
      </c>
      <c r="B13745" s="294"/>
      <c r="C13745" s="294"/>
      <c r="D13745" s="294"/>
      <c r="E13745" s="294"/>
      <c r="F13745" s="294"/>
      <c r="G13745" s="294"/>
      <c r="H13745" s="294"/>
      <c r="I13745" s="294"/>
      <c r="J13745" s="294"/>
      <c r="K13745" s="294"/>
      <c r="L13745" s="294"/>
    </row>
    <row r="13746" spans="1:12" ht="17.100000000000001" customHeight="1">
      <c r="A13746" s="298"/>
      <c r="B13746" s="298"/>
      <c r="C13746" s="298"/>
      <c r="D13746" s="298"/>
      <c r="E13746" s="298"/>
      <c r="F13746" s="298"/>
      <c r="G13746" s="298"/>
      <c r="H13746" s="298"/>
      <c r="I13746" s="298"/>
      <c r="J13746" s="298" t="s">
        <v>13015</v>
      </c>
      <c r="K13746" s="298"/>
      <c r="L13746" s="298" t="s">
        <v>15696</v>
      </c>
    </row>
    <row r="13747" spans="1:12" ht="17.100000000000001" customHeight="1">
      <c r="A13747" s="298"/>
      <c r="B13747" s="298"/>
      <c r="C13747" s="298"/>
      <c r="D13747" s="298"/>
      <c r="E13747" s="298"/>
      <c r="F13747" s="298"/>
      <c r="G13747" s="298"/>
      <c r="H13747" s="298"/>
      <c r="I13747" s="298"/>
      <c r="J13747" s="298" t="s">
        <v>13017</v>
      </c>
      <c r="K13747" s="298" t="s">
        <v>13018</v>
      </c>
      <c r="L13747" s="298" t="s">
        <v>15339</v>
      </c>
    </row>
    <row r="13748" spans="1:12" ht="17.100000000000001" customHeight="1">
      <c r="A13748" s="298"/>
      <c r="B13748" s="298"/>
      <c r="C13748" s="298"/>
      <c r="D13748" s="298"/>
      <c r="E13748" s="298"/>
      <c r="F13748" s="298"/>
      <c r="G13748" s="298"/>
      <c r="H13748" s="298"/>
      <c r="I13748" s="298"/>
      <c r="J13748" s="298" t="s">
        <v>13020</v>
      </c>
      <c r="K13748" s="298"/>
      <c r="L13748" s="298" t="s">
        <v>15697</v>
      </c>
    </row>
    <row r="13749" spans="1:12" ht="17.100000000000001" customHeight="1">
      <c r="A13749" s="298"/>
      <c r="B13749" s="298"/>
      <c r="C13749" s="298"/>
      <c r="D13749" s="298"/>
      <c r="E13749" s="298"/>
      <c r="F13749" s="298"/>
      <c r="G13749" s="298"/>
      <c r="H13749" s="298"/>
      <c r="I13749" s="298"/>
      <c r="J13749" s="298" t="s">
        <v>13022</v>
      </c>
      <c r="K13749" s="298" t="s">
        <v>12974</v>
      </c>
      <c r="L13749" s="298" t="s">
        <v>14514</v>
      </c>
    </row>
    <row r="13750" spans="1:12" ht="17.100000000000001" customHeight="1">
      <c r="A13750" s="298"/>
      <c r="B13750" s="298"/>
      <c r="C13750" s="298"/>
      <c r="D13750" s="298"/>
      <c r="E13750" s="298"/>
      <c r="F13750" s="298"/>
      <c r="G13750" s="298"/>
      <c r="H13750" s="298"/>
      <c r="I13750" s="298"/>
      <c r="J13750" s="298" t="s">
        <v>13024</v>
      </c>
      <c r="K13750" s="298"/>
      <c r="L13750" s="298" t="s">
        <v>15698</v>
      </c>
    </row>
    <row r="13751" spans="1:12" ht="30" customHeight="1">
      <c r="A13751" s="299"/>
      <c r="B13751" s="299"/>
      <c r="C13751" s="299"/>
      <c r="D13751" s="299"/>
      <c r="E13751" s="299"/>
      <c r="F13751" s="299"/>
      <c r="G13751" s="299"/>
      <c r="H13751" s="299"/>
      <c r="I13751" s="299"/>
      <c r="J13751" s="299"/>
      <c r="K13751" s="299"/>
      <c r="L13751" s="299"/>
    </row>
    <row r="13752" spans="1:12" ht="24" customHeight="1">
      <c r="A13752" s="295" t="s">
        <v>15699</v>
      </c>
      <c r="B13752" s="296" t="s">
        <v>15700</v>
      </c>
      <c r="C13752" s="295" t="s">
        <v>9</v>
      </c>
      <c r="D13752" s="295" t="s">
        <v>2517</v>
      </c>
      <c r="E13752" s="297" t="s">
        <v>51</v>
      </c>
      <c r="F13752" s="296"/>
      <c r="G13752" s="296"/>
      <c r="H13752" s="296"/>
      <c r="I13752" s="296"/>
      <c r="J13752" s="296"/>
      <c r="K13752" s="296"/>
      <c r="L13752" s="296"/>
    </row>
    <row r="13753" spans="1:12">
      <c r="A13753" s="414" t="s">
        <v>12977</v>
      </c>
      <c r="B13753" s="414"/>
      <c r="C13753" s="414"/>
      <c r="D13753" s="414"/>
      <c r="E13753" s="414"/>
      <c r="F13753" s="414"/>
      <c r="G13753" s="414"/>
      <c r="H13753" s="414"/>
      <c r="I13753" s="294"/>
      <c r="J13753" s="294"/>
      <c r="K13753" s="294"/>
      <c r="L13753" s="294"/>
    </row>
    <row r="13754" spans="1:12" ht="17.100000000000001" customHeight="1">
      <c r="A13754" s="294" t="s">
        <v>12978</v>
      </c>
      <c r="B13754" s="298" t="s">
        <v>12979</v>
      </c>
      <c r="C13754" s="294" t="s">
        <v>12980</v>
      </c>
      <c r="D13754" s="294" t="s">
        <v>12981</v>
      </c>
      <c r="E13754" s="299" t="s">
        <v>12982</v>
      </c>
      <c r="F13754" s="413" t="s">
        <v>12983</v>
      </c>
      <c r="G13754" s="413"/>
      <c r="H13754" s="413" t="s">
        <v>12984</v>
      </c>
      <c r="I13754" s="413"/>
      <c r="J13754" s="413" t="s">
        <v>12985</v>
      </c>
      <c r="K13754" s="413"/>
      <c r="L13754" s="413"/>
    </row>
    <row r="13755" spans="1:12" ht="24" customHeight="1">
      <c r="A13755" s="300" t="s">
        <v>12986</v>
      </c>
      <c r="B13755" s="301" t="s">
        <v>13085</v>
      </c>
      <c r="C13755" s="300" t="s">
        <v>9</v>
      </c>
      <c r="D13755" s="300" t="s">
        <v>7909</v>
      </c>
      <c r="E13755" s="302" t="s">
        <v>51</v>
      </c>
      <c r="F13755" s="423" t="s">
        <v>13086</v>
      </c>
      <c r="G13755" s="423"/>
      <c r="H13755" s="423">
        <v>1.9929999999999999E-4</v>
      </c>
      <c r="I13755" s="423"/>
      <c r="J13755" s="424">
        <v>2.07E-2</v>
      </c>
      <c r="K13755" s="424"/>
      <c r="L13755" s="424"/>
    </row>
    <row r="13756" spans="1:12" ht="24" customHeight="1">
      <c r="A13756" s="300" t="s">
        <v>12986</v>
      </c>
      <c r="B13756" s="301" t="s">
        <v>13087</v>
      </c>
      <c r="C13756" s="300" t="s">
        <v>9</v>
      </c>
      <c r="D13756" s="300" t="s">
        <v>8873</v>
      </c>
      <c r="E13756" s="302" t="s">
        <v>51</v>
      </c>
      <c r="F13756" s="423" t="s">
        <v>13088</v>
      </c>
      <c r="G13756" s="423"/>
      <c r="H13756" s="423">
        <v>1.9000000000000001E-5</v>
      </c>
      <c r="I13756" s="423"/>
      <c r="J13756" s="424">
        <v>1.6500000000000001E-2</v>
      </c>
      <c r="K13756" s="424"/>
      <c r="L13756" s="424"/>
    </row>
    <row r="13757" spans="1:12" ht="48" customHeight="1">
      <c r="A13757" s="300" t="s">
        <v>12986</v>
      </c>
      <c r="B13757" s="301" t="s">
        <v>13089</v>
      </c>
      <c r="C13757" s="300" t="s">
        <v>9</v>
      </c>
      <c r="D13757" s="300" t="s">
        <v>9227</v>
      </c>
      <c r="E13757" s="302" t="s">
        <v>51</v>
      </c>
      <c r="F13757" s="423" t="s">
        <v>13090</v>
      </c>
      <c r="G13757" s="423"/>
      <c r="H13757" s="423">
        <v>1.3200000000000001E-5</v>
      </c>
      <c r="I13757" s="423"/>
      <c r="J13757" s="424">
        <v>1.7600000000000001E-2</v>
      </c>
      <c r="K13757" s="424"/>
      <c r="L13757" s="424"/>
    </row>
    <row r="13758" spans="1:12" ht="24" customHeight="1">
      <c r="A13758" s="300" t="s">
        <v>12986</v>
      </c>
      <c r="B13758" s="301" t="s">
        <v>13091</v>
      </c>
      <c r="C13758" s="300" t="s">
        <v>9</v>
      </c>
      <c r="D13758" s="300" t="s">
        <v>9580</v>
      </c>
      <c r="E13758" s="302" t="s">
        <v>51</v>
      </c>
      <c r="F13758" s="423" t="s">
        <v>13092</v>
      </c>
      <c r="G13758" s="423"/>
      <c r="H13758" s="423">
        <v>1.2999999999999999E-5</v>
      </c>
      <c r="I13758" s="423"/>
      <c r="J13758" s="424">
        <v>1.17E-2</v>
      </c>
      <c r="K13758" s="424"/>
      <c r="L13758" s="424"/>
    </row>
    <row r="13759" spans="1:12" ht="24" customHeight="1">
      <c r="A13759" s="300" t="s">
        <v>12986</v>
      </c>
      <c r="B13759" s="301" t="s">
        <v>12987</v>
      </c>
      <c r="C13759" s="300" t="s">
        <v>9</v>
      </c>
      <c r="D13759" s="300" t="s">
        <v>9831</v>
      </c>
      <c r="E13759" s="302" t="s">
        <v>12988</v>
      </c>
      <c r="F13759" s="423" t="s">
        <v>12989</v>
      </c>
      <c r="G13759" s="423"/>
      <c r="H13759" s="423">
        <v>4.6125999999999997E-3</v>
      </c>
      <c r="I13759" s="423"/>
      <c r="J13759" s="424">
        <v>4.6699999999999998E-2</v>
      </c>
      <c r="K13759" s="424"/>
      <c r="L13759" s="424"/>
    </row>
    <row r="13760" spans="1:12" ht="36" customHeight="1">
      <c r="A13760" s="300" t="s">
        <v>12986</v>
      </c>
      <c r="B13760" s="301" t="s">
        <v>12990</v>
      </c>
      <c r="C13760" s="300" t="s">
        <v>9</v>
      </c>
      <c r="D13760" s="300" t="s">
        <v>11426</v>
      </c>
      <c r="E13760" s="302" t="s">
        <v>51</v>
      </c>
      <c r="F13760" s="423" t="s">
        <v>12991</v>
      </c>
      <c r="G13760" s="423"/>
      <c r="H13760" s="423">
        <v>2.4169999999999999E-4</v>
      </c>
      <c r="I13760" s="423"/>
      <c r="J13760" s="424">
        <v>3.1899999999999998E-2</v>
      </c>
      <c r="K13760" s="424"/>
      <c r="L13760" s="424"/>
    </row>
    <row r="13761" spans="1:12" ht="17.100000000000001" customHeight="1">
      <c r="A13761" s="298"/>
      <c r="B13761" s="298"/>
      <c r="C13761" s="298"/>
      <c r="D13761" s="298"/>
      <c r="E13761" s="298"/>
      <c r="F13761" s="298"/>
      <c r="G13761" s="298"/>
      <c r="H13761" s="298"/>
      <c r="I13761" s="298"/>
      <c r="J13761" s="298" t="s">
        <v>12992</v>
      </c>
      <c r="K13761" s="298"/>
      <c r="L13761" s="298" t="s">
        <v>12905</v>
      </c>
    </row>
    <row r="13762" spans="1:12">
      <c r="A13762" s="414" t="s">
        <v>12994</v>
      </c>
      <c r="B13762" s="414"/>
      <c r="C13762" s="414"/>
      <c r="D13762" s="414"/>
      <c r="E13762" s="414"/>
      <c r="F13762" s="414"/>
      <c r="G13762" s="414"/>
      <c r="H13762" s="414"/>
      <c r="I13762" s="294"/>
      <c r="J13762" s="294"/>
      <c r="K13762" s="294"/>
      <c r="L13762" s="294"/>
    </row>
    <row r="13763" spans="1:12" ht="17.100000000000001" customHeight="1">
      <c r="A13763" s="294" t="s">
        <v>12978</v>
      </c>
      <c r="B13763" s="298" t="s">
        <v>12979</v>
      </c>
      <c r="C13763" s="294" t="s">
        <v>12980</v>
      </c>
      <c r="D13763" s="294" t="s">
        <v>12981</v>
      </c>
      <c r="E13763" s="299" t="s">
        <v>12982</v>
      </c>
      <c r="F13763" s="413" t="s">
        <v>12983</v>
      </c>
      <c r="G13763" s="413"/>
      <c r="H13763" s="413" t="s">
        <v>12984</v>
      </c>
      <c r="I13763" s="413"/>
      <c r="J13763" s="413" t="s">
        <v>12985</v>
      </c>
      <c r="K13763" s="413"/>
      <c r="L13763" s="413"/>
    </row>
    <row r="13764" spans="1:12" ht="24" customHeight="1">
      <c r="A13764" s="300" t="s">
        <v>12986</v>
      </c>
      <c r="B13764" s="301" t="s">
        <v>13193</v>
      </c>
      <c r="C13764" s="300" t="s">
        <v>9</v>
      </c>
      <c r="D13764" s="300" t="s">
        <v>7200</v>
      </c>
      <c r="E13764" s="302" t="s">
        <v>27</v>
      </c>
      <c r="F13764" s="423" t="s">
        <v>13194</v>
      </c>
      <c r="G13764" s="423"/>
      <c r="H13764" s="423">
        <v>0.1721374</v>
      </c>
      <c r="I13764" s="423"/>
      <c r="J13764" s="424">
        <v>0.87619999999999998</v>
      </c>
      <c r="K13764" s="424"/>
      <c r="L13764" s="424"/>
    </row>
    <row r="13765" spans="1:12" ht="24" customHeight="1">
      <c r="A13765" s="300" t="s">
        <v>12986</v>
      </c>
      <c r="B13765" s="301" t="s">
        <v>13195</v>
      </c>
      <c r="C13765" s="300" t="s">
        <v>9</v>
      </c>
      <c r="D13765" s="300" t="s">
        <v>8821</v>
      </c>
      <c r="E13765" s="302" t="s">
        <v>27</v>
      </c>
      <c r="F13765" s="423" t="s">
        <v>13196</v>
      </c>
      <c r="G13765" s="423"/>
      <c r="H13765" s="423">
        <v>0.1721374</v>
      </c>
      <c r="I13765" s="423"/>
      <c r="J13765" s="424">
        <v>1.2377</v>
      </c>
      <c r="K13765" s="424"/>
      <c r="L13765" s="424"/>
    </row>
    <row r="13766" spans="1:12" ht="17.100000000000001" customHeight="1">
      <c r="A13766" s="298"/>
      <c r="B13766" s="298"/>
      <c r="C13766" s="298"/>
      <c r="D13766" s="298"/>
      <c r="E13766" s="298"/>
      <c r="F13766" s="298"/>
      <c r="G13766" s="298"/>
      <c r="H13766" s="298"/>
      <c r="I13766" s="298"/>
      <c r="J13766" s="298" t="s">
        <v>12992</v>
      </c>
      <c r="K13766" s="298"/>
      <c r="L13766" s="298" t="s">
        <v>14609</v>
      </c>
    </row>
    <row r="13767" spans="1:12">
      <c r="A13767" s="414" t="s">
        <v>12998</v>
      </c>
      <c r="B13767" s="414"/>
      <c r="C13767" s="414"/>
      <c r="D13767" s="414"/>
      <c r="E13767" s="414"/>
      <c r="F13767" s="414"/>
      <c r="G13767" s="414"/>
      <c r="H13767" s="414"/>
      <c r="I13767" s="294"/>
      <c r="J13767" s="294"/>
      <c r="K13767" s="294"/>
      <c r="L13767" s="294"/>
    </row>
    <row r="13768" spans="1:12" ht="17.100000000000001" customHeight="1">
      <c r="A13768" s="294" t="s">
        <v>12978</v>
      </c>
      <c r="B13768" s="298" t="s">
        <v>12979</v>
      </c>
      <c r="C13768" s="294" t="s">
        <v>12980</v>
      </c>
      <c r="D13768" s="294" t="s">
        <v>12981</v>
      </c>
      <c r="E13768" s="299" t="s">
        <v>12982</v>
      </c>
      <c r="F13768" s="413" t="s">
        <v>12983</v>
      </c>
      <c r="G13768" s="413"/>
      <c r="H13768" s="413" t="s">
        <v>12984</v>
      </c>
      <c r="I13768" s="413"/>
      <c r="J13768" s="413" t="s">
        <v>12985</v>
      </c>
      <c r="K13768" s="413"/>
      <c r="L13768" s="413"/>
    </row>
    <row r="13769" spans="1:12" ht="24" customHeight="1">
      <c r="A13769" s="300" t="s">
        <v>12986</v>
      </c>
      <c r="B13769" s="301" t="s">
        <v>13353</v>
      </c>
      <c r="C13769" s="300" t="s">
        <v>9</v>
      </c>
      <c r="D13769" s="300" t="s">
        <v>9576</v>
      </c>
      <c r="E13769" s="302" t="s">
        <v>51</v>
      </c>
      <c r="F13769" s="423" t="s">
        <v>12914</v>
      </c>
      <c r="G13769" s="423"/>
      <c r="H13769" s="423">
        <v>4.2999999999999997E-2</v>
      </c>
      <c r="I13769" s="423"/>
      <c r="J13769" s="424">
        <v>7.0000000000000007E-2</v>
      </c>
      <c r="K13769" s="424"/>
      <c r="L13769" s="424"/>
    </row>
    <row r="13770" spans="1:12" ht="24" customHeight="1">
      <c r="A13770" s="300" t="s">
        <v>12986</v>
      </c>
      <c r="B13770" s="301" t="s">
        <v>13356</v>
      </c>
      <c r="C13770" s="300" t="s">
        <v>9</v>
      </c>
      <c r="D13770" s="300" t="s">
        <v>6964</v>
      </c>
      <c r="E13770" s="302" t="s">
        <v>51</v>
      </c>
      <c r="F13770" s="423" t="s">
        <v>13357</v>
      </c>
      <c r="G13770" s="423"/>
      <c r="H13770" s="423">
        <v>3.5000000000000003E-2</v>
      </c>
      <c r="I13770" s="423"/>
      <c r="J13770" s="424">
        <v>1.73</v>
      </c>
      <c r="K13770" s="424"/>
      <c r="L13770" s="424"/>
    </row>
    <row r="13771" spans="1:12" ht="24" customHeight="1">
      <c r="A13771" s="300" t="s">
        <v>12986</v>
      </c>
      <c r="B13771" s="301" t="s">
        <v>13358</v>
      </c>
      <c r="C13771" s="300" t="s">
        <v>9</v>
      </c>
      <c r="D13771" s="300" t="s">
        <v>10886</v>
      </c>
      <c r="E13771" s="302" t="s">
        <v>51</v>
      </c>
      <c r="F13771" s="423" t="s">
        <v>13359</v>
      </c>
      <c r="G13771" s="423"/>
      <c r="H13771" s="423">
        <v>4.4999999999999998E-2</v>
      </c>
      <c r="I13771" s="423"/>
      <c r="J13771" s="424">
        <v>1.93</v>
      </c>
      <c r="K13771" s="424"/>
      <c r="L13771" s="424"/>
    </row>
    <row r="13772" spans="1:12" ht="24" customHeight="1">
      <c r="A13772" s="300" t="s">
        <v>12986</v>
      </c>
      <c r="B13772" s="301" t="s">
        <v>15701</v>
      </c>
      <c r="C13772" s="300" t="s">
        <v>9</v>
      </c>
      <c r="D13772" s="300" t="s">
        <v>11150</v>
      </c>
      <c r="E13772" s="302" t="s">
        <v>51</v>
      </c>
      <c r="F13772" s="423" t="s">
        <v>15702</v>
      </c>
      <c r="G13772" s="423"/>
      <c r="H13772" s="423">
        <v>1</v>
      </c>
      <c r="I13772" s="423"/>
      <c r="J13772" s="424">
        <v>18.809999999999999</v>
      </c>
      <c r="K13772" s="424"/>
      <c r="L13772" s="424"/>
    </row>
    <row r="13773" spans="1:12" ht="24" customHeight="1">
      <c r="A13773" s="300" t="s">
        <v>12986</v>
      </c>
      <c r="B13773" s="301" t="s">
        <v>13099</v>
      </c>
      <c r="C13773" s="300" t="s">
        <v>9</v>
      </c>
      <c r="D13773" s="300" t="s">
        <v>7224</v>
      </c>
      <c r="E13773" s="302" t="s">
        <v>51</v>
      </c>
      <c r="F13773" s="423" t="s">
        <v>13100</v>
      </c>
      <c r="G13773" s="423"/>
      <c r="H13773" s="423">
        <v>2.3543000000000001E-3</v>
      </c>
      <c r="I13773" s="423"/>
      <c r="J13773" s="424">
        <v>2.1600000000000001E-2</v>
      </c>
      <c r="K13773" s="424"/>
      <c r="L13773" s="424"/>
    </row>
    <row r="13774" spans="1:12" ht="24" customHeight="1">
      <c r="A13774" s="300" t="s">
        <v>12986</v>
      </c>
      <c r="B13774" s="301" t="s">
        <v>13101</v>
      </c>
      <c r="C13774" s="300" t="s">
        <v>9</v>
      </c>
      <c r="D13774" s="300" t="s">
        <v>7359</v>
      </c>
      <c r="E13774" s="302" t="s">
        <v>51</v>
      </c>
      <c r="F13774" s="423" t="s">
        <v>13102</v>
      </c>
      <c r="G13774" s="423"/>
      <c r="H13774" s="423">
        <v>7.6000000000000004E-5</v>
      </c>
      <c r="I13774" s="423"/>
      <c r="J13774" s="424">
        <v>9.7999999999999997E-3</v>
      </c>
      <c r="K13774" s="424"/>
      <c r="L13774" s="424"/>
    </row>
    <row r="13775" spans="1:12" ht="24" customHeight="1">
      <c r="A13775" s="300" t="s">
        <v>12986</v>
      </c>
      <c r="B13775" s="301" t="s">
        <v>13103</v>
      </c>
      <c r="C13775" s="300" t="s">
        <v>9</v>
      </c>
      <c r="D13775" s="300" t="s">
        <v>8851</v>
      </c>
      <c r="E13775" s="302" t="s">
        <v>51</v>
      </c>
      <c r="F13775" s="423" t="s">
        <v>13104</v>
      </c>
      <c r="G13775" s="423"/>
      <c r="H13775" s="423">
        <v>6.0800000000000001E-5</v>
      </c>
      <c r="I13775" s="423"/>
      <c r="J13775" s="424">
        <v>1.18E-2</v>
      </c>
      <c r="K13775" s="424"/>
      <c r="L13775" s="424"/>
    </row>
    <row r="13776" spans="1:12" ht="24" customHeight="1">
      <c r="A13776" s="300" t="s">
        <v>12986</v>
      </c>
      <c r="B13776" s="301" t="s">
        <v>13105</v>
      </c>
      <c r="C13776" s="300" t="s">
        <v>9</v>
      </c>
      <c r="D13776" s="300" t="s">
        <v>8852</v>
      </c>
      <c r="E13776" s="302" t="s">
        <v>51</v>
      </c>
      <c r="F13776" s="423" t="s">
        <v>13106</v>
      </c>
      <c r="G13776" s="423"/>
      <c r="H13776" s="423">
        <v>1.2999999999999999E-5</v>
      </c>
      <c r="I13776" s="423"/>
      <c r="J13776" s="424">
        <v>7.1000000000000004E-3</v>
      </c>
      <c r="K13776" s="424"/>
      <c r="L13776" s="424"/>
    </row>
    <row r="13777" spans="1:12" ht="24" customHeight="1">
      <c r="A13777" s="300" t="s">
        <v>12986</v>
      </c>
      <c r="B13777" s="301" t="s">
        <v>13107</v>
      </c>
      <c r="C13777" s="300" t="s">
        <v>9</v>
      </c>
      <c r="D13777" s="300" t="s">
        <v>9000</v>
      </c>
      <c r="E13777" s="302" t="s">
        <v>51</v>
      </c>
      <c r="F13777" s="423" t="s">
        <v>13108</v>
      </c>
      <c r="G13777" s="423"/>
      <c r="H13777" s="423">
        <v>2.6797000000000001E-3</v>
      </c>
      <c r="I13777" s="423"/>
      <c r="J13777" s="424">
        <v>1.8100000000000002E-2</v>
      </c>
      <c r="K13777" s="424"/>
      <c r="L13777" s="424"/>
    </row>
    <row r="13778" spans="1:12" ht="24" customHeight="1">
      <c r="A13778" s="300" t="s">
        <v>12986</v>
      </c>
      <c r="B13778" s="301" t="s">
        <v>13109</v>
      </c>
      <c r="C13778" s="300" t="s">
        <v>9</v>
      </c>
      <c r="D13778" s="300" t="s">
        <v>9574</v>
      </c>
      <c r="E13778" s="302" t="s">
        <v>51</v>
      </c>
      <c r="F13778" s="423" t="s">
        <v>13110</v>
      </c>
      <c r="G13778" s="423"/>
      <c r="H13778" s="423">
        <v>8.4979999999999995E-4</v>
      </c>
      <c r="I13778" s="423"/>
      <c r="J13778" s="424">
        <v>7.4999999999999997E-3</v>
      </c>
      <c r="K13778" s="424"/>
      <c r="L13778" s="424"/>
    </row>
    <row r="13779" spans="1:12" ht="24" customHeight="1">
      <c r="A13779" s="300" t="s">
        <v>12986</v>
      </c>
      <c r="B13779" s="301" t="s">
        <v>13111</v>
      </c>
      <c r="C13779" s="300" t="s">
        <v>9</v>
      </c>
      <c r="D13779" s="300" t="s">
        <v>10714</v>
      </c>
      <c r="E13779" s="302" t="s">
        <v>93</v>
      </c>
      <c r="F13779" s="423" t="s">
        <v>13112</v>
      </c>
      <c r="G13779" s="423"/>
      <c r="H13779" s="423">
        <v>4.4670000000000002E-4</v>
      </c>
      <c r="I13779" s="423"/>
      <c r="J13779" s="424">
        <v>6.7999999999999996E-3</v>
      </c>
      <c r="K13779" s="424"/>
      <c r="L13779" s="424"/>
    </row>
    <row r="13780" spans="1:12" ht="24" customHeight="1">
      <c r="A13780" s="300" t="s">
        <v>12986</v>
      </c>
      <c r="B13780" s="301" t="s">
        <v>13113</v>
      </c>
      <c r="C13780" s="300" t="s">
        <v>9</v>
      </c>
      <c r="D13780" s="300" t="s">
        <v>10809</v>
      </c>
      <c r="E13780" s="302" t="s">
        <v>51</v>
      </c>
      <c r="F13780" s="423" t="s">
        <v>13114</v>
      </c>
      <c r="G13780" s="423"/>
      <c r="H13780" s="423">
        <v>4.4670000000000002E-4</v>
      </c>
      <c r="I13780" s="423"/>
      <c r="J13780" s="424">
        <v>5.4000000000000003E-3</v>
      </c>
      <c r="K13780" s="424"/>
      <c r="L13780" s="424"/>
    </row>
    <row r="13781" spans="1:12" ht="24" customHeight="1">
      <c r="A13781" s="300" t="s">
        <v>12986</v>
      </c>
      <c r="B13781" s="301" t="s">
        <v>13115</v>
      </c>
      <c r="C13781" s="300" t="s">
        <v>9</v>
      </c>
      <c r="D13781" s="300" t="s">
        <v>10810</v>
      </c>
      <c r="E13781" s="302" t="s">
        <v>51</v>
      </c>
      <c r="F13781" s="423" t="s">
        <v>13116</v>
      </c>
      <c r="G13781" s="423"/>
      <c r="H13781" s="423">
        <v>4.4670000000000002E-4</v>
      </c>
      <c r="I13781" s="423"/>
      <c r="J13781" s="424">
        <v>1.1900000000000001E-2</v>
      </c>
      <c r="K13781" s="424"/>
      <c r="L13781" s="424"/>
    </row>
    <row r="13782" spans="1:12" ht="24" customHeight="1">
      <c r="A13782" s="300" t="s">
        <v>12986</v>
      </c>
      <c r="B13782" s="301" t="s">
        <v>13117</v>
      </c>
      <c r="C13782" s="300" t="s">
        <v>9</v>
      </c>
      <c r="D13782" s="300" t="s">
        <v>10837</v>
      </c>
      <c r="E13782" s="302" t="s">
        <v>51</v>
      </c>
      <c r="F13782" s="423" t="s">
        <v>13118</v>
      </c>
      <c r="G13782" s="423"/>
      <c r="H13782" s="423">
        <v>1.52E-5</v>
      </c>
      <c r="I13782" s="423"/>
      <c r="J13782" s="424">
        <v>6.7999999999999996E-3</v>
      </c>
      <c r="K13782" s="424"/>
      <c r="L13782" s="424"/>
    </row>
    <row r="13783" spans="1:12" ht="24" customHeight="1">
      <c r="A13783" s="300" t="s">
        <v>12986</v>
      </c>
      <c r="B13783" s="301" t="s">
        <v>13003</v>
      </c>
      <c r="C13783" s="300" t="s">
        <v>9</v>
      </c>
      <c r="D13783" s="300" t="s">
        <v>7216</v>
      </c>
      <c r="E13783" s="302" t="s">
        <v>51</v>
      </c>
      <c r="F13783" s="423" t="s">
        <v>13004</v>
      </c>
      <c r="G13783" s="423"/>
      <c r="H13783" s="423">
        <v>8.9439999999999995E-4</v>
      </c>
      <c r="I13783" s="423"/>
      <c r="J13783" s="424">
        <v>2.9899999999999999E-2</v>
      </c>
      <c r="K13783" s="424"/>
      <c r="L13783" s="424"/>
    </row>
    <row r="13784" spans="1:12" ht="24" customHeight="1">
      <c r="A13784" s="300" t="s">
        <v>12986</v>
      </c>
      <c r="B13784" s="301" t="s">
        <v>13005</v>
      </c>
      <c r="C13784" s="300" t="s">
        <v>9</v>
      </c>
      <c r="D13784" s="300" t="s">
        <v>7393</v>
      </c>
      <c r="E13784" s="302" t="s">
        <v>12988</v>
      </c>
      <c r="F13784" s="423" t="s">
        <v>13006</v>
      </c>
      <c r="G13784" s="423"/>
      <c r="H13784" s="423">
        <v>5.3819999999999996E-4</v>
      </c>
      <c r="I13784" s="423"/>
      <c r="J13784" s="424">
        <v>2.9100000000000001E-2</v>
      </c>
      <c r="K13784" s="424"/>
      <c r="L13784" s="424"/>
    </row>
    <row r="13785" spans="1:12" ht="24" customHeight="1">
      <c r="A13785" s="300" t="s">
        <v>12986</v>
      </c>
      <c r="B13785" s="301" t="s">
        <v>13007</v>
      </c>
      <c r="C13785" s="300" t="s">
        <v>9</v>
      </c>
      <c r="D13785" s="300" t="s">
        <v>10619</v>
      </c>
      <c r="E13785" s="302" t="s">
        <v>51</v>
      </c>
      <c r="F13785" s="423" t="s">
        <v>13008</v>
      </c>
      <c r="G13785" s="423"/>
      <c r="H13785" s="423">
        <v>4.1750000000000001E-4</v>
      </c>
      <c r="I13785" s="423"/>
      <c r="J13785" s="424">
        <v>7.9799999999999996E-2</v>
      </c>
      <c r="K13785" s="424"/>
      <c r="L13785" s="424"/>
    </row>
    <row r="13786" spans="1:12" ht="24" customHeight="1">
      <c r="A13786" s="300" t="s">
        <v>12986</v>
      </c>
      <c r="B13786" s="301" t="s">
        <v>13009</v>
      </c>
      <c r="C13786" s="300" t="s">
        <v>9</v>
      </c>
      <c r="D13786" s="300" t="s">
        <v>10769</v>
      </c>
      <c r="E13786" s="302" t="s">
        <v>51</v>
      </c>
      <c r="F13786" s="423" t="s">
        <v>13010</v>
      </c>
      <c r="G13786" s="423"/>
      <c r="H13786" s="423">
        <v>3.75249E-2</v>
      </c>
      <c r="I13786" s="423"/>
      <c r="J13786" s="424">
        <v>4.7300000000000002E-2</v>
      </c>
      <c r="K13786" s="424"/>
      <c r="L13786" s="424"/>
    </row>
    <row r="13787" spans="1:12" ht="24" customHeight="1">
      <c r="A13787" s="300" t="s">
        <v>12986</v>
      </c>
      <c r="B13787" s="301" t="s">
        <v>13011</v>
      </c>
      <c r="C13787" s="300" t="s">
        <v>9</v>
      </c>
      <c r="D13787" s="300" t="s">
        <v>10929</v>
      </c>
      <c r="E13787" s="302" t="s">
        <v>51</v>
      </c>
      <c r="F13787" s="423" t="s">
        <v>13012</v>
      </c>
      <c r="G13787" s="423"/>
      <c r="H13787" s="423">
        <v>3.6180000000000001E-4</v>
      </c>
      <c r="I13787" s="423"/>
      <c r="J13787" s="424">
        <v>5.4399999999999997E-2</v>
      </c>
      <c r="K13787" s="424"/>
      <c r="L13787" s="424"/>
    </row>
    <row r="13788" spans="1:12" ht="17.100000000000001" customHeight="1">
      <c r="A13788" s="298"/>
      <c r="B13788" s="298"/>
      <c r="C13788" s="298"/>
      <c r="D13788" s="298"/>
      <c r="E13788" s="298"/>
      <c r="F13788" s="298"/>
      <c r="G13788" s="298"/>
      <c r="H13788" s="298"/>
      <c r="I13788" s="298"/>
      <c r="J13788" s="298" t="s">
        <v>12992</v>
      </c>
      <c r="K13788" s="298"/>
      <c r="L13788" s="298" t="s">
        <v>15703</v>
      </c>
    </row>
    <row r="13789" spans="1:12">
      <c r="A13789" s="414" t="s">
        <v>13056</v>
      </c>
      <c r="B13789" s="414"/>
      <c r="C13789" s="414"/>
      <c r="D13789" s="414"/>
      <c r="E13789" s="414"/>
      <c r="F13789" s="414"/>
      <c r="G13789" s="414"/>
      <c r="H13789" s="414"/>
      <c r="I13789" s="294"/>
      <c r="J13789" s="294"/>
      <c r="K13789" s="294"/>
      <c r="L13789" s="294"/>
    </row>
    <row r="13790" spans="1:12" ht="17.100000000000001" customHeight="1">
      <c r="A13790" s="294" t="s">
        <v>12978</v>
      </c>
      <c r="B13790" s="298" t="s">
        <v>12979</v>
      </c>
      <c r="C13790" s="294" t="s">
        <v>12980</v>
      </c>
      <c r="D13790" s="294" t="s">
        <v>12981</v>
      </c>
      <c r="E13790" s="299" t="s">
        <v>12982</v>
      </c>
      <c r="F13790" s="413" t="s">
        <v>12983</v>
      </c>
      <c r="G13790" s="413"/>
      <c r="H13790" s="413" t="s">
        <v>12984</v>
      </c>
      <c r="I13790" s="413"/>
      <c r="J13790" s="413" t="s">
        <v>12985</v>
      </c>
      <c r="K13790" s="413"/>
      <c r="L13790" s="413"/>
    </row>
    <row r="13791" spans="1:12" ht="24" customHeight="1">
      <c r="A13791" s="300" t="s">
        <v>12986</v>
      </c>
      <c r="B13791" s="301" t="s">
        <v>13057</v>
      </c>
      <c r="C13791" s="300" t="s">
        <v>9</v>
      </c>
      <c r="D13791" s="300" t="s">
        <v>12549</v>
      </c>
      <c r="E13791" s="302" t="s">
        <v>27</v>
      </c>
      <c r="F13791" s="423" t="s">
        <v>12948</v>
      </c>
      <c r="G13791" s="423"/>
      <c r="H13791" s="423">
        <v>0.33573130000000001</v>
      </c>
      <c r="I13791" s="423"/>
      <c r="J13791" s="424">
        <v>0.21820000000000001</v>
      </c>
      <c r="K13791" s="424"/>
      <c r="L13791" s="424"/>
    </row>
    <row r="13792" spans="1:12" ht="17.100000000000001" customHeight="1">
      <c r="A13792" s="298"/>
      <c r="B13792" s="298"/>
      <c r="C13792" s="298"/>
      <c r="D13792" s="298"/>
      <c r="E13792" s="298"/>
      <c r="F13792" s="298"/>
      <c r="G13792" s="298"/>
      <c r="H13792" s="298"/>
      <c r="I13792" s="298"/>
      <c r="J13792" s="298" t="s">
        <v>12992</v>
      </c>
      <c r="K13792" s="298"/>
      <c r="L13792" s="298" t="s">
        <v>12943</v>
      </c>
    </row>
    <row r="13793" spans="1:12">
      <c r="A13793" s="414" t="s">
        <v>13058</v>
      </c>
      <c r="B13793" s="414"/>
      <c r="C13793" s="414"/>
      <c r="D13793" s="414"/>
      <c r="E13793" s="414"/>
      <c r="F13793" s="414"/>
      <c r="G13793" s="414"/>
      <c r="H13793" s="414"/>
      <c r="I13793" s="294"/>
      <c r="J13793" s="294"/>
      <c r="K13793" s="294"/>
      <c r="L13793" s="294"/>
    </row>
    <row r="13794" spans="1:12" ht="17.100000000000001" customHeight="1">
      <c r="A13794" s="294" t="s">
        <v>12978</v>
      </c>
      <c r="B13794" s="298" t="s">
        <v>12979</v>
      </c>
      <c r="C13794" s="294" t="s">
        <v>12980</v>
      </c>
      <c r="D13794" s="294" t="s">
        <v>12981</v>
      </c>
      <c r="E13794" s="299" t="s">
        <v>12982</v>
      </c>
      <c r="F13794" s="413" t="s">
        <v>12983</v>
      </c>
      <c r="G13794" s="413"/>
      <c r="H13794" s="413" t="s">
        <v>12984</v>
      </c>
      <c r="I13794" s="413"/>
      <c r="J13794" s="413" t="s">
        <v>12985</v>
      </c>
      <c r="K13794" s="413"/>
      <c r="L13794" s="413"/>
    </row>
    <row r="13795" spans="1:12" ht="24" customHeight="1">
      <c r="A13795" s="300" t="s">
        <v>12986</v>
      </c>
      <c r="B13795" s="301" t="s">
        <v>13059</v>
      </c>
      <c r="C13795" s="300" t="s">
        <v>9</v>
      </c>
      <c r="D13795" s="300" t="s">
        <v>12535</v>
      </c>
      <c r="E13795" s="302" t="s">
        <v>27</v>
      </c>
      <c r="F13795" s="423" t="s">
        <v>12936</v>
      </c>
      <c r="G13795" s="423"/>
      <c r="H13795" s="423">
        <v>0.33573130000000001</v>
      </c>
      <c r="I13795" s="423"/>
      <c r="J13795" s="424">
        <v>1.6799999999999999E-2</v>
      </c>
      <c r="K13795" s="424"/>
      <c r="L13795" s="424"/>
    </row>
    <row r="13796" spans="1:12" ht="17.100000000000001" customHeight="1">
      <c r="A13796" s="298"/>
      <c r="B13796" s="298"/>
      <c r="C13796" s="298"/>
      <c r="D13796" s="298"/>
      <c r="E13796" s="298"/>
      <c r="F13796" s="298"/>
      <c r="G13796" s="298"/>
      <c r="H13796" s="298"/>
      <c r="I13796" s="298"/>
      <c r="J13796" s="298" t="s">
        <v>12992</v>
      </c>
      <c r="K13796" s="298"/>
      <c r="L13796" s="298" t="s">
        <v>12909</v>
      </c>
    </row>
    <row r="13797" spans="1:12">
      <c r="A13797" s="414" t="s">
        <v>13060</v>
      </c>
      <c r="B13797" s="414"/>
      <c r="C13797" s="414"/>
      <c r="D13797" s="414"/>
      <c r="E13797" s="414"/>
      <c r="F13797" s="414"/>
      <c r="G13797" s="414"/>
      <c r="H13797" s="414"/>
      <c r="I13797" s="294"/>
      <c r="J13797" s="294"/>
      <c r="K13797" s="294"/>
      <c r="L13797" s="294"/>
    </row>
    <row r="13798" spans="1:12" ht="17.100000000000001" customHeight="1">
      <c r="A13798" s="294" t="s">
        <v>12978</v>
      </c>
      <c r="B13798" s="298" t="s">
        <v>12979</v>
      </c>
      <c r="C13798" s="294" t="s">
        <v>12980</v>
      </c>
      <c r="D13798" s="294" t="s">
        <v>12981</v>
      </c>
      <c r="E13798" s="299" t="s">
        <v>12982</v>
      </c>
      <c r="F13798" s="413" t="s">
        <v>12983</v>
      </c>
      <c r="G13798" s="413"/>
      <c r="H13798" s="413" t="s">
        <v>12984</v>
      </c>
      <c r="I13798" s="413"/>
      <c r="J13798" s="413" t="s">
        <v>12985</v>
      </c>
      <c r="K13798" s="413"/>
      <c r="L13798" s="413"/>
    </row>
    <row r="13799" spans="1:12" ht="24" customHeight="1">
      <c r="A13799" s="300" t="s">
        <v>12986</v>
      </c>
      <c r="B13799" s="301" t="s">
        <v>13061</v>
      </c>
      <c r="C13799" s="300" t="s">
        <v>9</v>
      </c>
      <c r="D13799" s="300" t="s">
        <v>12522</v>
      </c>
      <c r="E13799" s="302" t="s">
        <v>27</v>
      </c>
      <c r="F13799" s="423" t="s">
        <v>12964</v>
      </c>
      <c r="G13799" s="423"/>
      <c r="H13799" s="423">
        <v>0.33573130000000001</v>
      </c>
      <c r="I13799" s="423"/>
      <c r="J13799" s="424">
        <v>0.84940000000000004</v>
      </c>
      <c r="K13799" s="424"/>
      <c r="L13799" s="424"/>
    </row>
    <row r="13800" spans="1:12" ht="24" customHeight="1">
      <c r="A13800" s="300" t="s">
        <v>12986</v>
      </c>
      <c r="B13800" s="301" t="s">
        <v>13062</v>
      </c>
      <c r="C13800" s="300" t="s">
        <v>9</v>
      </c>
      <c r="D13800" s="300" t="s">
        <v>12527</v>
      </c>
      <c r="E13800" s="302" t="s">
        <v>27</v>
      </c>
      <c r="F13800" s="423" t="s">
        <v>13063</v>
      </c>
      <c r="G13800" s="423"/>
      <c r="H13800" s="423">
        <v>0.33573130000000001</v>
      </c>
      <c r="I13800" s="423"/>
      <c r="J13800" s="424">
        <v>0.11409999999999999</v>
      </c>
      <c r="K13800" s="424"/>
      <c r="L13800" s="424"/>
    </row>
    <row r="13801" spans="1:12" ht="17.100000000000001" customHeight="1">
      <c r="A13801" s="298"/>
      <c r="B13801" s="298"/>
      <c r="C13801" s="298"/>
      <c r="D13801" s="298"/>
      <c r="E13801" s="298"/>
      <c r="F13801" s="298"/>
      <c r="G13801" s="298"/>
      <c r="H13801" s="298"/>
      <c r="I13801" s="298"/>
      <c r="J13801" s="298" t="s">
        <v>12992</v>
      </c>
      <c r="K13801" s="298"/>
      <c r="L13801" s="298" t="s">
        <v>13906</v>
      </c>
    </row>
    <row r="13802" spans="1:12" ht="17.100000000000001" customHeight="1">
      <c r="A13802" s="294" t="s">
        <v>13014</v>
      </c>
      <c r="B13802" s="294"/>
      <c r="C13802" s="294"/>
      <c r="D13802" s="294"/>
      <c r="E13802" s="294"/>
      <c r="F13802" s="294"/>
      <c r="G13802" s="294"/>
      <c r="H13802" s="294"/>
      <c r="I13802" s="294"/>
      <c r="J13802" s="294"/>
      <c r="K13802" s="294"/>
      <c r="L13802" s="294"/>
    </row>
    <row r="13803" spans="1:12" ht="17.100000000000001" customHeight="1">
      <c r="A13803" s="298"/>
      <c r="B13803" s="298"/>
      <c r="C13803" s="298"/>
      <c r="D13803" s="298"/>
      <c r="E13803" s="298"/>
      <c r="F13803" s="298"/>
      <c r="G13803" s="298"/>
      <c r="H13803" s="298"/>
      <c r="I13803" s="298"/>
      <c r="J13803" s="298" t="s">
        <v>13015</v>
      </c>
      <c r="K13803" s="298"/>
      <c r="L13803" s="298" t="s">
        <v>15704</v>
      </c>
    </row>
    <row r="13804" spans="1:12" ht="17.100000000000001" customHeight="1">
      <c r="A13804" s="298"/>
      <c r="B13804" s="298"/>
      <c r="C13804" s="298"/>
      <c r="D13804" s="298"/>
      <c r="E13804" s="298"/>
      <c r="F13804" s="298"/>
      <c r="G13804" s="298"/>
      <c r="H13804" s="298"/>
      <c r="I13804" s="298"/>
      <c r="J13804" s="298" t="s">
        <v>13017</v>
      </c>
      <c r="K13804" s="298" t="s">
        <v>13018</v>
      </c>
      <c r="L13804" s="298" t="s">
        <v>15414</v>
      </c>
    </row>
    <row r="13805" spans="1:12" ht="17.100000000000001" customHeight="1">
      <c r="A13805" s="298"/>
      <c r="B13805" s="298"/>
      <c r="C13805" s="298"/>
      <c r="D13805" s="298"/>
      <c r="E13805" s="298"/>
      <c r="F13805" s="298"/>
      <c r="G13805" s="298"/>
      <c r="H13805" s="298"/>
      <c r="I13805" s="298"/>
      <c r="J13805" s="298" t="s">
        <v>13020</v>
      </c>
      <c r="K13805" s="298"/>
      <c r="L13805" s="298" t="s">
        <v>15705</v>
      </c>
    </row>
    <row r="13806" spans="1:12" ht="17.100000000000001" customHeight="1">
      <c r="A13806" s="298"/>
      <c r="B13806" s="298"/>
      <c r="C13806" s="298"/>
      <c r="D13806" s="298"/>
      <c r="E13806" s="298"/>
      <c r="F13806" s="298"/>
      <c r="G13806" s="298"/>
      <c r="H13806" s="298"/>
      <c r="I13806" s="298"/>
      <c r="J13806" s="298" t="s">
        <v>13022</v>
      </c>
      <c r="K13806" s="298" t="s">
        <v>12974</v>
      </c>
      <c r="L13806" s="298" t="s">
        <v>15706</v>
      </c>
    </row>
    <row r="13807" spans="1:12" ht="17.100000000000001" customHeight="1">
      <c r="A13807" s="298"/>
      <c r="B13807" s="298"/>
      <c r="C13807" s="298"/>
      <c r="D13807" s="298"/>
      <c r="E13807" s="298"/>
      <c r="F13807" s="298"/>
      <c r="G13807" s="298"/>
      <c r="H13807" s="298"/>
      <c r="I13807" s="298"/>
      <c r="J13807" s="298" t="s">
        <v>13024</v>
      </c>
      <c r="K13807" s="298"/>
      <c r="L13807" s="298" t="s">
        <v>15707</v>
      </c>
    </row>
    <row r="13808" spans="1:12" ht="30" customHeight="1">
      <c r="A13808" s="299"/>
      <c r="B13808" s="299"/>
      <c r="C13808" s="299"/>
      <c r="D13808" s="299"/>
      <c r="E13808" s="299"/>
      <c r="F13808" s="299"/>
      <c r="G13808" s="299"/>
      <c r="H13808" s="299"/>
      <c r="I13808" s="299"/>
      <c r="J13808" s="299"/>
      <c r="K13808" s="299"/>
      <c r="L13808" s="299"/>
    </row>
    <row r="13809" spans="1:12" ht="24" customHeight="1">
      <c r="A13809" s="295" t="s">
        <v>15708</v>
      </c>
      <c r="B13809" s="296" t="s">
        <v>15709</v>
      </c>
      <c r="C13809" s="295" t="s">
        <v>9</v>
      </c>
      <c r="D13809" s="295" t="s">
        <v>2518</v>
      </c>
      <c r="E13809" s="297" t="s">
        <v>51</v>
      </c>
      <c r="F13809" s="296"/>
      <c r="G13809" s="296"/>
      <c r="H13809" s="296"/>
      <c r="I13809" s="296"/>
      <c r="J13809" s="296"/>
      <c r="K13809" s="296"/>
      <c r="L13809" s="296"/>
    </row>
    <row r="13810" spans="1:12">
      <c r="A13810" s="414" t="s">
        <v>12977</v>
      </c>
      <c r="B13810" s="414"/>
      <c r="C13810" s="414"/>
      <c r="D13810" s="414"/>
      <c r="E13810" s="414"/>
      <c r="F13810" s="414"/>
      <c r="G13810" s="414"/>
      <c r="H13810" s="414"/>
      <c r="I13810" s="294"/>
      <c r="J13810" s="294"/>
      <c r="K13810" s="294"/>
      <c r="L13810" s="294"/>
    </row>
    <row r="13811" spans="1:12" ht="17.100000000000001" customHeight="1">
      <c r="A13811" s="294" t="s">
        <v>12978</v>
      </c>
      <c r="B13811" s="298" t="s">
        <v>12979</v>
      </c>
      <c r="C13811" s="294" t="s">
        <v>12980</v>
      </c>
      <c r="D13811" s="294" t="s">
        <v>12981</v>
      </c>
      <c r="E13811" s="299" t="s">
        <v>12982</v>
      </c>
      <c r="F13811" s="413" t="s">
        <v>12983</v>
      </c>
      <c r="G13811" s="413"/>
      <c r="H13811" s="413" t="s">
        <v>12984</v>
      </c>
      <c r="I13811" s="413"/>
      <c r="J13811" s="413" t="s">
        <v>12985</v>
      </c>
      <c r="K13811" s="413"/>
      <c r="L13811" s="413"/>
    </row>
    <row r="13812" spans="1:12" ht="24" customHeight="1">
      <c r="A13812" s="300" t="s">
        <v>12986</v>
      </c>
      <c r="B13812" s="301" t="s">
        <v>13085</v>
      </c>
      <c r="C13812" s="300" t="s">
        <v>9</v>
      </c>
      <c r="D13812" s="300" t="s">
        <v>7909</v>
      </c>
      <c r="E13812" s="302" t="s">
        <v>51</v>
      </c>
      <c r="F13812" s="423" t="s">
        <v>13086</v>
      </c>
      <c r="G13812" s="423"/>
      <c r="H13812" s="423">
        <v>2.4509999999999999E-4</v>
      </c>
      <c r="I13812" s="423"/>
      <c r="J13812" s="424">
        <v>2.5499999999999998E-2</v>
      </c>
      <c r="K13812" s="424"/>
      <c r="L13812" s="424"/>
    </row>
    <row r="13813" spans="1:12" ht="24" customHeight="1">
      <c r="A13813" s="300" t="s">
        <v>12986</v>
      </c>
      <c r="B13813" s="301" t="s">
        <v>13087</v>
      </c>
      <c r="C13813" s="300" t="s">
        <v>9</v>
      </c>
      <c r="D13813" s="300" t="s">
        <v>8873</v>
      </c>
      <c r="E13813" s="302" t="s">
        <v>51</v>
      </c>
      <c r="F13813" s="423" t="s">
        <v>13088</v>
      </c>
      <c r="G13813" s="423"/>
      <c r="H13813" s="423">
        <v>2.3300000000000001E-5</v>
      </c>
      <c r="I13813" s="423"/>
      <c r="J13813" s="424">
        <v>2.0299999999999999E-2</v>
      </c>
      <c r="K13813" s="424"/>
      <c r="L13813" s="424"/>
    </row>
    <row r="13814" spans="1:12" ht="48" customHeight="1">
      <c r="A13814" s="300" t="s">
        <v>12986</v>
      </c>
      <c r="B13814" s="301" t="s">
        <v>13089</v>
      </c>
      <c r="C13814" s="300" t="s">
        <v>9</v>
      </c>
      <c r="D13814" s="300" t="s">
        <v>9227</v>
      </c>
      <c r="E13814" s="302" t="s">
        <v>51</v>
      </c>
      <c r="F13814" s="423" t="s">
        <v>13090</v>
      </c>
      <c r="G13814" s="423"/>
      <c r="H13814" s="423">
        <v>1.6399999999999999E-5</v>
      </c>
      <c r="I13814" s="423"/>
      <c r="J13814" s="424">
        <v>2.1899999999999999E-2</v>
      </c>
      <c r="K13814" s="424"/>
      <c r="L13814" s="424"/>
    </row>
    <row r="13815" spans="1:12" ht="24" customHeight="1">
      <c r="A13815" s="300" t="s">
        <v>12986</v>
      </c>
      <c r="B13815" s="301" t="s">
        <v>13091</v>
      </c>
      <c r="C13815" s="300" t="s">
        <v>9</v>
      </c>
      <c r="D13815" s="300" t="s">
        <v>9580</v>
      </c>
      <c r="E13815" s="302" t="s">
        <v>51</v>
      </c>
      <c r="F13815" s="423" t="s">
        <v>13092</v>
      </c>
      <c r="G13815" s="423"/>
      <c r="H13815" s="423">
        <v>1.5999999999999999E-5</v>
      </c>
      <c r="I13815" s="423"/>
      <c r="J13815" s="424">
        <v>1.43E-2</v>
      </c>
      <c r="K13815" s="424"/>
      <c r="L13815" s="424"/>
    </row>
    <row r="13816" spans="1:12" ht="24" customHeight="1">
      <c r="A13816" s="300" t="s">
        <v>12986</v>
      </c>
      <c r="B13816" s="301" t="s">
        <v>12987</v>
      </c>
      <c r="C13816" s="300" t="s">
        <v>9</v>
      </c>
      <c r="D13816" s="300" t="s">
        <v>9831</v>
      </c>
      <c r="E13816" s="302" t="s">
        <v>12988</v>
      </c>
      <c r="F13816" s="423" t="s">
        <v>12989</v>
      </c>
      <c r="G13816" s="423"/>
      <c r="H13816" s="423">
        <v>5.6703999999999999E-3</v>
      </c>
      <c r="I13816" s="423"/>
      <c r="J13816" s="424">
        <v>5.74E-2</v>
      </c>
      <c r="K13816" s="424"/>
      <c r="L13816" s="424"/>
    </row>
    <row r="13817" spans="1:12" ht="36" customHeight="1">
      <c r="A13817" s="300" t="s">
        <v>12986</v>
      </c>
      <c r="B13817" s="301" t="s">
        <v>12990</v>
      </c>
      <c r="C13817" s="300" t="s">
        <v>9</v>
      </c>
      <c r="D13817" s="300" t="s">
        <v>11426</v>
      </c>
      <c r="E13817" s="302" t="s">
        <v>51</v>
      </c>
      <c r="F13817" s="423" t="s">
        <v>12991</v>
      </c>
      <c r="G13817" s="423"/>
      <c r="H13817" s="423">
        <v>2.9720000000000001E-4</v>
      </c>
      <c r="I13817" s="423"/>
      <c r="J13817" s="424">
        <v>3.9300000000000002E-2</v>
      </c>
      <c r="K13817" s="424"/>
      <c r="L13817" s="424"/>
    </row>
    <row r="13818" spans="1:12" ht="17.100000000000001" customHeight="1">
      <c r="A13818" s="298"/>
      <c r="B13818" s="298"/>
      <c r="C13818" s="298"/>
      <c r="D13818" s="298"/>
      <c r="E13818" s="298"/>
      <c r="F13818" s="298"/>
      <c r="G13818" s="298"/>
      <c r="H13818" s="298"/>
      <c r="I13818" s="298"/>
      <c r="J13818" s="298" t="s">
        <v>12992</v>
      </c>
      <c r="K13818" s="298"/>
      <c r="L13818" s="298" t="s">
        <v>12931</v>
      </c>
    </row>
    <row r="13819" spans="1:12">
      <c r="A13819" s="414" t="s">
        <v>12994</v>
      </c>
      <c r="B13819" s="414"/>
      <c r="C13819" s="414"/>
      <c r="D13819" s="414"/>
      <c r="E13819" s="414"/>
      <c r="F13819" s="414"/>
      <c r="G13819" s="414"/>
      <c r="H13819" s="414"/>
      <c r="I13819" s="294"/>
      <c r="J13819" s="294"/>
      <c r="K13819" s="294"/>
      <c r="L13819" s="294"/>
    </row>
    <row r="13820" spans="1:12" ht="17.100000000000001" customHeight="1">
      <c r="A13820" s="294" t="s">
        <v>12978</v>
      </c>
      <c r="B13820" s="298" t="s">
        <v>12979</v>
      </c>
      <c r="C13820" s="294" t="s">
        <v>12980</v>
      </c>
      <c r="D13820" s="294" t="s">
        <v>12981</v>
      </c>
      <c r="E13820" s="299" t="s">
        <v>12982</v>
      </c>
      <c r="F13820" s="413" t="s">
        <v>12983</v>
      </c>
      <c r="G13820" s="413"/>
      <c r="H13820" s="413" t="s">
        <v>12984</v>
      </c>
      <c r="I13820" s="413"/>
      <c r="J13820" s="413" t="s">
        <v>12985</v>
      </c>
      <c r="K13820" s="413"/>
      <c r="L13820" s="413"/>
    </row>
    <row r="13821" spans="1:12" ht="24" customHeight="1">
      <c r="A13821" s="300" t="s">
        <v>12986</v>
      </c>
      <c r="B13821" s="301" t="s">
        <v>13193</v>
      </c>
      <c r="C13821" s="300" t="s">
        <v>9</v>
      </c>
      <c r="D13821" s="300" t="s">
        <v>7200</v>
      </c>
      <c r="E13821" s="302" t="s">
        <v>27</v>
      </c>
      <c r="F13821" s="423" t="s">
        <v>13194</v>
      </c>
      <c r="G13821" s="423"/>
      <c r="H13821" s="423">
        <v>0.21145810000000001</v>
      </c>
      <c r="I13821" s="423"/>
      <c r="J13821" s="424">
        <v>1.0763</v>
      </c>
      <c r="K13821" s="424"/>
      <c r="L13821" s="424"/>
    </row>
    <row r="13822" spans="1:12" ht="24" customHeight="1">
      <c r="A13822" s="300" t="s">
        <v>12986</v>
      </c>
      <c r="B13822" s="301" t="s">
        <v>13195</v>
      </c>
      <c r="C13822" s="300" t="s">
        <v>9</v>
      </c>
      <c r="D13822" s="300" t="s">
        <v>8821</v>
      </c>
      <c r="E13822" s="302" t="s">
        <v>27</v>
      </c>
      <c r="F13822" s="423" t="s">
        <v>13196</v>
      </c>
      <c r="G13822" s="423"/>
      <c r="H13822" s="423">
        <v>0.21145810000000001</v>
      </c>
      <c r="I13822" s="423"/>
      <c r="J13822" s="424">
        <v>1.5204</v>
      </c>
      <c r="K13822" s="424"/>
      <c r="L13822" s="424"/>
    </row>
    <row r="13823" spans="1:12" ht="17.100000000000001" customHeight="1">
      <c r="A13823" s="298"/>
      <c r="B13823" s="298"/>
      <c r="C13823" s="298"/>
      <c r="D13823" s="298"/>
      <c r="E13823" s="298"/>
      <c r="F13823" s="298"/>
      <c r="G13823" s="298"/>
      <c r="H13823" s="298"/>
      <c r="I13823" s="298"/>
      <c r="J13823" s="298" t="s">
        <v>12992</v>
      </c>
      <c r="K13823" s="298"/>
      <c r="L13823" s="298" t="s">
        <v>15064</v>
      </c>
    </row>
    <row r="13824" spans="1:12">
      <c r="A13824" s="414" t="s">
        <v>12998</v>
      </c>
      <c r="B13824" s="414"/>
      <c r="C13824" s="414"/>
      <c r="D13824" s="414"/>
      <c r="E13824" s="414"/>
      <c r="F13824" s="414"/>
      <c r="G13824" s="414"/>
      <c r="H13824" s="414"/>
      <c r="I13824" s="294"/>
      <c r="J13824" s="294"/>
      <c r="K13824" s="294"/>
      <c r="L13824" s="294"/>
    </row>
    <row r="13825" spans="1:12" ht="17.100000000000001" customHeight="1">
      <c r="A13825" s="294" t="s">
        <v>12978</v>
      </c>
      <c r="B13825" s="298" t="s">
        <v>12979</v>
      </c>
      <c r="C13825" s="294" t="s">
        <v>12980</v>
      </c>
      <c r="D13825" s="294" t="s">
        <v>12981</v>
      </c>
      <c r="E13825" s="299" t="s">
        <v>12982</v>
      </c>
      <c r="F13825" s="413" t="s">
        <v>12983</v>
      </c>
      <c r="G13825" s="413"/>
      <c r="H13825" s="413" t="s">
        <v>12984</v>
      </c>
      <c r="I13825" s="413"/>
      <c r="J13825" s="413" t="s">
        <v>12985</v>
      </c>
      <c r="K13825" s="413"/>
      <c r="L13825" s="413"/>
    </row>
    <row r="13826" spans="1:12" ht="24" customHeight="1">
      <c r="A13826" s="300" t="s">
        <v>12986</v>
      </c>
      <c r="B13826" s="301" t="s">
        <v>13353</v>
      </c>
      <c r="C13826" s="300" t="s">
        <v>9</v>
      </c>
      <c r="D13826" s="300" t="s">
        <v>9576</v>
      </c>
      <c r="E13826" s="302" t="s">
        <v>51</v>
      </c>
      <c r="F13826" s="423" t="s">
        <v>12914</v>
      </c>
      <c r="G13826" s="423"/>
      <c r="H13826" s="423">
        <v>5.2999999999999999E-2</v>
      </c>
      <c r="I13826" s="423"/>
      <c r="J13826" s="424">
        <v>0.08</v>
      </c>
      <c r="K13826" s="424"/>
      <c r="L13826" s="424"/>
    </row>
    <row r="13827" spans="1:12" ht="24" customHeight="1">
      <c r="A13827" s="300" t="s">
        <v>12986</v>
      </c>
      <c r="B13827" s="301" t="s">
        <v>13356</v>
      </c>
      <c r="C13827" s="300" t="s">
        <v>9</v>
      </c>
      <c r="D13827" s="300" t="s">
        <v>6964</v>
      </c>
      <c r="E13827" s="302" t="s">
        <v>51</v>
      </c>
      <c r="F13827" s="423" t="s">
        <v>13357</v>
      </c>
      <c r="G13827" s="423"/>
      <c r="H13827" s="423">
        <v>0.06</v>
      </c>
      <c r="I13827" s="423"/>
      <c r="J13827" s="424">
        <v>2.97</v>
      </c>
      <c r="K13827" s="424"/>
      <c r="L13827" s="424"/>
    </row>
    <row r="13828" spans="1:12" ht="24" customHeight="1">
      <c r="A13828" s="300" t="s">
        <v>12986</v>
      </c>
      <c r="B13828" s="301" t="s">
        <v>13358</v>
      </c>
      <c r="C13828" s="300" t="s">
        <v>9</v>
      </c>
      <c r="D13828" s="300" t="s">
        <v>10886</v>
      </c>
      <c r="E13828" s="302" t="s">
        <v>51</v>
      </c>
      <c r="F13828" s="423" t="s">
        <v>13359</v>
      </c>
      <c r="G13828" s="423"/>
      <c r="H13828" s="423">
        <v>7.8E-2</v>
      </c>
      <c r="I13828" s="423"/>
      <c r="J13828" s="424">
        <v>3.35</v>
      </c>
      <c r="K13828" s="424"/>
      <c r="L13828" s="424"/>
    </row>
    <row r="13829" spans="1:12" ht="24" customHeight="1">
      <c r="A13829" s="300" t="s">
        <v>12986</v>
      </c>
      <c r="B13829" s="301" t="s">
        <v>15710</v>
      </c>
      <c r="C13829" s="300" t="s">
        <v>9</v>
      </c>
      <c r="D13829" s="300" t="s">
        <v>11151</v>
      </c>
      <c r="E13829" s="302" t="s">
        <v>51</v>
      </c>
      <c r="F13829" s="423" t="s">
        <v>15711</v>
      </c>
      <c r="G13829" s="423"/>
      <c r="H13829" s="423">
        <v>1</v>
      </c>
      <c r="I13829" s="423"/>
      <c r="J13829" s="424">
        <v>37.630000000000003</v>
      </c>
      <c r="K13829" s="424"/>
      <c r="L13829" s="424"/>
    </row>
    <row r="13830" spans="1:12" ht="24" customHeight="1">
      <c r="A13830" s="300" t="s">
        <v>12986</v>
      </c>
      <c r="B13830" s="301" t="s">
        <v>13099</v>
      </c>
      <c r="C13830" s="300" t="s">
        <v>9</v>
      </c>
      <c r="D13830" s="300" t="s">
        <v>7224</v>
      </c>
      <c r="E13830" s="302" t="s">
        <v>51</v>
      </c>
      <c r="F13830" s="423" t="s">
        <v>13100</v>
      </c>
      <c r="G13830" s="423"/>
      <c r="H13830" s="423">
        <v>2.8942E-3</v>
      </c>
      <c r="I13830" s="423"/>
      <c r="J13830" s="424">
        <v>2.6599999999999999E-2</v>
      </c>
      <c r="K13830" s="424"/>
      <c r="L13830" s="424"/>
    </row>
    <row r="13831" spans="1:12" ht="24" customHeight="1">
      <c r="A13831" s="300" t="s">
        <v>12986</v>
      </c>
      <c r="B13831" s="301" t="s">
        <v>13101</v>
      </c>
      <c r="C13831" s="300" t="s">
        <v>9</v>
      </c>
      <c r="D13831" s="300" t="s">
        <v>7359</v>
      </c>
      <c r="E13831" s="302" t="s">
        <v>51</v>
      </c>
      <c r="F13831" s="423" t="s">
        <v>13102</v>
      </c>
      <c r="G13831" s="423"/>
      <c r="H13831" s="423">
        <v>9.3399999999999993E-5</v>
      </c>
      <c r="I13831" s="423"/>
      <c r="J13831" s="424">
        <v>1.2E-2</v>
      </c>
      <c r="K13831" s="424"/>
      <c r="L13831" s="424"/>
    </row>
    <row r="13832" spans="1:12" ht="24" customHeight="1">
      <c r="A13832" s="300" t="s">
        <v>12986</v>
      </c>
      <c r="B13832" s="301" t="s">
        <v>13103</v>
      </c>
      <c r="C13832" s="300" t="s">
        <v>9</v>
      </c>
      <c r="D13832" s="300" t="s">
        <v>8851</v>
      </c>
      <c r="E13832" s="302" t="s">
        <v>51</v>
      </c>
      <c r="F13832" s="423" t="s">
        <v>13104</v>
      </c>
      <c r="G13832" s="423"/>
      <c r="H13832" s="423">
        <v>7.4599999999999997E-5</v>
      </c>
      <c r="I13832" s="423"/>
      <c r="J13832" s="424">
        <v>1.44E-2</v>
      </c>
      <c r="K13832" s="424"/>
      <c r="L13832" s="424"/>
    </row>
    <row r="13833" spans="1:12" ht="24" customHeight="1">
      <c r="A13833" s="300" t="s">
        <v>12986</v>
      </c>
      <c r="B13833" s="301" t="s">
        <v>13105</v>
      </c>
      <c r="C13833" s="300" t="s">
        <v>9</v>
      </c>
      <c r="D13833" s="300" t="s">
        <v>8852</v>
      </c>
      <c r="E13833" s="302" t="s">
        <v>51</v>
      </c>
      <c r="F13833" s="423" t="s">
        <v>13106</v>
      </c>
      <c r="G13833" s="423"/>
      <c r="H13833" s="423">
        <v>1.5999999999999999E-5</v>
      </c>
      <c r="I13833" s="423"/>
      <c r="J13833" s="424">
        <v>8.8000000000000005E-3</v>
      </c>
      <c r="K13833" s="424"/>
      <c r="L13833" s="424"/>
    </row>
    <row r="13834" spans="1:12" ht="24" customHeight="1">
      <c r="A13834" s="300" t="s">
        <v>12986</v>
      </c>
      <c r="B13834" s="301" t="s">
        <v>13107</v>
      </c>
      <c r="C13834" s="300" t="s">
        <v>9</v>
      </c>
      <c r="D13834" s="300" t="s">
        <v>9000</v>
      </c>
      <c r="E13834" s="302" t="s">
        <v>51</v>
      </c>
      <c r="F13834" s="423" t="s">
        <v>13108</v>
      </c>
      <c r="G13834" s="423"/>
      <c r="H13834" s="423">
        <v>3.2943E-3</v>
      </c>
      <c r="I13834" s="423"/>
      <c r="J13834" s="424">
        <v>2.23E-2</v>
      </c>
      <c r="K13834" s="424"/>
      <c r="L13834" s="424"/>
    </row>
    <row r="13835" spans="1:12" ht="24" customHeight="1">
      <c r="A13835" s="300" t="s">
        <v>12986</v>
      </c>
      <c r="B13835" s="301" t="s">
        <v>13109</v>
      </c>
      <c r="C13835" s="300" t="s">
        <v>9</v>
      </c>
      <c r="D13835" s="300" t="s">
        <v>9574</v>
      </c>
      <c r="E13835" s="302" t="s">
        <v>51</v>
      </c>
      <c r="F13835" s="423" t="s">
        <v>13110</v>
      </c>
      <c r="G13835" s="423"/>
      <c r="H13835" s="423">
        <v>1.0447E-3</v>
      </c>
      <c r="I13835" s="423"/>
      <c r="J13835" s="424">
        <v>9.1999999999999998E-3</v>
      </c>
      <c r="K13835" s="424"/>
      <c r="L13835" s="424"/>
    </row>
    <row r="13836" spans="1:12" ht="24" customHeight="1">
      <c r="A13836" s="300" t="s">
        <v>12986</v>
      </c>
      <c r="B13836" s="301" t="s">
        <v>13111</v>
      </c>
      <c r="C13836" s="300" t="s">
        <v>9</v>
      </c>
      <c r="D13836" s="300" t="s">
        <v>10714</v>
      </c>
      <c r="E13836" s="302" t="s">
        <v>93</v>
      </c>
      <c r="F13836" s="423" t="s">
        <v>13112</v>
      </c>
      <c r="G13836" s="423"/>
      <c r="H13836" s="423">
        <v>5.4900000000000001E-4</v>
      </c>
      <c r="I13836" s="423"/>
      <c r="J13836" s="424">
        <v>8.3999999999999995E-3</v>
      </c>
      <c r="K13836" s="424"/>
      <c r="L13836" s="424"/>
    </row>
    <row r="13837" spans="1:12" ht="24" customHeight="1">
      <c r="A13837" s="300" t="s">
        <v>12986</v>
      </c>
      <c r="B13837" s="301" t="s">
        <v>13113</v>
      </c>
      <c r="C13837" s="300" t="s">
        <v>9</v>
      </c>
      <c r="D13837" s="300" t="s">
        <v>10809</v>
      </c>
      <c r="E13837" s="302" t="s">
        <v>51</v>
      </c>
      <c r="F13837" s="423" t="s">
        <v>13114</v>
      </c>
      <c r="G13837" s="423"/>
      <c r="H13837" s="423">
        <v>5.4900000000000001E-4</v>
      </c>
      <c r="I13837" s="423"/>
      <c r="J13837" s="424">
        <v>6.6E-3</v>
      </c>
      <c r="K13837" s="424"/>
      <c r="L13837" s="424"/>
    </row>
    <row r="13838" spans="1:12" ht="24" customHeight="1">
      <c r="A13838" s="300" t="s">
        <v>12986</v>
      </c>
      <c r="B13838" s="301" t="s">
        <v>13115</v>
      </c>
      <c r="C13838" s="300" t="s">
        <v>9</v>
      </c>
      <c r="D13838" s="300" t="s">
        <v>10810</v>
      </c>
      <c r="E13838" s="302" t="s">
        <v>51</v>
      </c>
      <c r="F13838" s="423" t="s">
        <v>13116</v>
      </c>
      <c r="G13838" s="423"/>
      <c r="H13838" s="423">
        <v>5.4900000000000001E-4</v>
      </c>
      <c r="I13838" s="423"/>
      <c r="J13838" s="424">
        <v>1.46E-2</v>
      </c>
      <c r="K13838" s="424"/>
      <c r="L13838" s="424"/>
    </row>
    <row r="13839" spans="1:12" ht="24" customHeight="1">
      <c r="A13839" s="300" t="s">
        <v>12986</v>
      </c>
      <c r="B13839" s="301" t="s">
        <v>13117</v>
      </c>
      <c r="C13839" s="300" t="s">
        <v>9</v>
      </c>
      <c r="D13839" s="300" t="s">
        <v>10837</v>
      </c>
      <c r="E13839" s="302" t="s">
        <v>51</v>
      </c>
      <c r="F13839" s="423" t="s">
        <v>13118</v>
      </c>
      <c r="G13839" s="423"/>
      <c r="H13839" s="423">
        <v>1.88E-5</v>
      </c>
      <c r="I13839" s="423"/>
      <c r="J13839" s="424">
        <v>8.3999999999999995E-3</v>
      </c>
      <c r="K13839" s="424"/>
      <c r="L13839" s="424"/>
    </row>
    <row r="13840" spans="1:12" ht="24" customHeight="1">
      <c r="A13840" s="300" t="s">
        <v>12986</v>
      </c>
      <c r="B13840" s="301" t="s">
        <v>13003</v>
      </c>
      <c r="C13840" s="300" t="s">
        <v>9</v>
      </c>
      <c r="D13840" s="300" t="s">
        <v>7216</v>
      </c>
      <c r="E13840" s="302" t="s">
        <v>51</v>
      </c>
      <c r="F13840" s="423" t="s">
        <v>13004</v>
      </c>
      <c r="G13840" s="423"/>
      <c r="H13840" s="423">
        <v>1.0998E-3</v>
      </c>
      <c r="I13840" s="423"/>
      <c r="J13840" s="424">
        <v>3.6700000000000003E-2</v>
      </c>
      <c r="K13840" s="424"/>
      <c r="L13840" s="424"/>
    </row>
    <row r="13841" spans="1:12" ht="24" customHeight="1">
      <c r="A13841" s="300" t="s">
        <v>12986</v>
      </c>
      <c r="B13841" s="301" t="s">
        <v>13005</v>
      </c>
      <c r="C13841" s="300" t="s">
        <v>9</v>
      </c>
      <c r="D13841" s="300" t="s">
        <v>7393</v>
      </c>
      <c r="E13841" s="302" t="s">
        <v>12988</v>
      </c>
      <c r="F13841" s="423" t="s">
        <v>13006</v>
      </c>
      <c r="G13841" s="423"/>
      <c r="H13841" s="423">
        <v>6.6160000000000004E-4</v>
      </c>
      <c r="I13841" s="423"/>
      <c r="J13841" s="424">
        <v>3.5700000000000003E-2</v>
      </c>
      <c r="K13841" s="424"/>
      <c r="L13841" s="424"/>
    </row>
    <row r="13842" spans="1:12" ht="24" customHeight="1">
      <c r="A13842" s="300" t="s">
        <v>12986</v>
      </c>
      <c r="B13842" s="301" t="s">
        <v>13007</v>
      </c>
      <c r="C13842" s="300" t="s">
        <v>9</v>
      </c>
      <c r="D13842" s="300" t="s">
        <v>10619</v>
      </c>
      <c r="E13842" s="302" t="s">
        <v>51</v>
      </c>
      <c r="F13842" s="423" t="s">
        <v>13008</v>
      </c>
      <c r="G13842" s="423"/>
      <c r="H13842" s="423">
        <v>5.1320000000000001E-4</v>
      </c>
      <c r="I13842" s="423"/>
      <c r="J13842" s="424">
        <v>9.8100000000000007E-2</v>
      </c>
      <c r="K13842" s="424"/>
      <c r="L13842" s="424"/>
    </row>
    <row r="13843" spans="1:12" ht="24" customHeight="1">
      <c r="A13843" s="300" t="s">
        <v>12986</v>
      </c>
      <c r="B13843" s="301" t="s">
        <v>13009</v>
      </c>
      <c r="C13843" s="300" t="s">
        <v>9</v>
      </c>
      <c r="D13843" s="300" t="s">
        <v>10769</v>
      </c>
      <c r="E13843" s="302" t="s">
        <v>51</v>
      </c>
      <c r="F13843" s="423" t="s">
        <v>13010</v>
      </c>
      <c r="G13843" s="423"/>
      <c r="H13843" s="423">
        <v>4.6131100000000001E-2</v>
      </c>
      <c r="I13843" s="423"/>
      <c r="J13843" s="424">
        <v>5.8099999999999999E-2</v>
      </c>
      <c r="K13843" s="424"/>
      <c r="L13843" s="424"/>
    </row>
    <row r="13844" spans="1:12" ht="24" customHeight="1">
      <c r="A13844" s="300" t="s">
        <v>12986</v>
      </c>
      <c r="B13844" s="301" t="s">
        <v>13011</v>
      </c>
      <c r="C13844" s="300" t="s">
        <v>9</v>
      </c>
      <c r="D13844" s="300" t="s">
        <v>10929</v>
      </c>
      <c r="E13844" s="302" t="s">
        <v>51</v>
      </c>
      <c r="F13844" s="423" t="s">
        <v>13012</v>
      </c>
      <c r="G13844" s="423"/>
      <c r="H13844" s="423">
        <v>4.4470000000000002E-4</v>
      </c>
      <c r="I13844" s="423"/>
      <c r="J13844" s="424">
        <v>6.6900000000000001E-2</v>
      </c>
      <c r="K13844" s="424"/>
      <c r="L13844" s="424"/>
    </row>
    <row r="13845" spans="1:12" ht="17.100000000000001" customHeight="1">
      <c r="A13845" s="298"/>
      <c r="B13845" s="298"/>
      <c r="C13845" s="298"/>
      <c r="D13845" s="298"/>
      <c r="E13845" s="298"/>
      <c r="F13845" s="298"/>
      <c r="G13845" s="298"/>
      <c r="H13845" s="298"/>
      <c r="I13845" s="298"/>
      <c r="J13845" s="298" t="s">
        <v>12992</v>
      </c>
      <c r="K13845" s="298"/>
      <c r="L13845" s="298" t="s">
        <v>15712</v>
      </c>
    </row>
    <row r="13846" spans="1:12">
      <c r="A13846" s="414" t="s">
        <v>13056</v>
      </c>
      <c r="B13846" s="414"/>
      <c r="C13846" s="414"/>
      <c r="D13846" s="414"/>
      <c r="E13846" s="414"/>
      <c r="F13846" s="414"/>
      <c r="G13846" s="414"/>
      <c r="H13846" s="414"/>
      <c r="I13846" s="294"/>
      <c r="J13846" s="294"/>
      <c r="K13846" s="294"/>
      <c r="L13846" s="294"/>
    </row>
    <row r="13847" spans="1:12" ht="17.100000000000001" customHeight="1">
      <c r="A13847" s="294" t="s">
        <v>12978</v>
      </c>
      <c r="B13847" s="298" t="s">
        <v>12979</v>
      </c>
      <c r="C13847" s="294" t="s">
        <v>12980</v>
      </c>
      <c r="D13847" s="294" t="s">
        <v>12981</v>
      </c>
      <c r="E13847" s="299" t="s">
        <v>12982</v>
      </c>
      <c r="F13847" s="413" t="s">
        <v>12983</v>
      </c>
      <c r="G13847" s="413"/>
      <c r="H13847" s="413" t="s">
        <v>12984</v>
      </c>
      <c r="I13847" s="413"/>
      <c r="J13847" s="413" t="s">
        <v>12985</v>
      </c>
      <c r="K13847" s="413"/>
      <c r="L13847" s="413"/>
    </row>
    <row r="13848" spans="1:12" ht="24" customHeight="1">
      <c r="A13848" s="300" t="s">
        <v>12986</v>
      </c>
      <c r="B13848" s="301" t="s">
        <v>13057</v>
      </c>
      <c r="C13848" s="300" t="s">
        <v>9</v>
      </c>
      <c r="D13848" s="300" t="s">
        <v>12549</v>
      </c>
      <c r="E13848" s="302" t="s">
        <v>27</v>
      </c>
      <c r="F13848" s="423" t="s">
        <v>12948</v>
      </c>
      <c r="G13848" s="423"/>
      <c r="H13848" s="423">
        <v>0.41272979999999998</v>
      </c>
      <c r="I13848" s="423"/>
      <c r="J13848" s="424">
        <v>0.26829999999999998</v>
      </c>
      <c r="K13848" s="424"/>
      <c r="L13848" s="424"/>
    </row>
    <row r="13849" spans="1:12" ht="17.100000000000001" customHeight="1">
      <c r="A13849" s="298"/>
      <c r="B13849" s="298"/>
      <c r="C13849" s="298"/>
      <c r="D13849" s="298"/>
      <c r="E13849" s="298"/>
      <c r="F13849" s="298"/>
      <c r="G13849" s="298"/>
      <c r="H13849" s="298"/>
      <c r="I13849" s="298"/>
      <c r="J13849" s="298" t="s">
        <v>12992</v>
      </c>
      <c r="K13849" s="298"/>
      <c r="L13849" s="298" t="s">
        <v>12916</v>
      </c>
    </row>
    <row r="13850" spans="1:12">
      <c r="A13850" s="414" t="s">
        <v>13058</v>
      </c>
      <c r="B13850" s="414"/>
      <c r="C13850" s="414"/>
      <c r="D13850" s="414"/>
      <c r="E13850" s="414"/>
      <c r="F13850" s="414"/>
      <c r="G13850" s="414"/>
      <c r="H13850" s="414"/>
      <c r="I13850" s="294"/>
      <c r="J13850" s="294"/>
      <c r="K13850" s="294"/>
      <c r="L13850" s="294"/>
    </row>
    <row r="13851" spans="1:12" ht="17.100000000000001" customHeight="1">
      <c r="A13851" s="294" t="s">
        <v>12978</v>
      </c>
      <c r="B13851" s="298" t="s">
        <v>12979</v>
      </c>
      <c r="C13851" s="294" t="s">
        <v>12980</v>
      </c>
      <c r="D13851" s="294" t="s">
        <v>12981</v>
      </c>
      <c r="E13851" s="299" t="s">
        <v>12982</v>
      </c>
      <c r="F13851" s="413" t="s">
        <v>12983</v>
      </c>
      <c r="G13851" s="413"/>
      <c r="H13851" s="413" t="s">
        <v>12984</v>
      </c>
      <c r="I13851" s="413"/>
      <c r="J13851" s="413" t="s">
        <v>12985</v>
      </c>
      <c r="K13851" s="413"/>
      <c r="L13851" s="413"/>
    </row>
    <row r="13852" spans="1:12" ht="24" customHeight="1">
      <c r="A13852" s="300" t="s">
        <v>12986</v>
      </c>
      <c r="B13852" s="301" t="s">
        <v>13059</v>
      </c>
      <c r="C13852" s="300" t="s">
        <v>9</v>
      </c>
      <c r="D13852" s="300" t="s">
        <v>12535</v>
      </c>
      <c r="E13852" s="302" t="s">
        <v>27</v>
      </c>
      <c r="F13852" s="423" t="s">
        <v>12936</v>
      </c>
      <c r="G13852" s="423"/>
      <c r="H13852" s="423">
        <v>0.41272979999999998</v>
      </c>
      <c r="I13852" s="423"/>
      <c r="J13852" s="424">
        <v>2.06E-2</v>
      </c>
      <c r="K13852" s="424"/>
      <c r="L13852" s="424"/>
    </row>
    <row r="13853" spans="1:12" ht="17.100000000000001" customHeight="1">
      <c r="A13853" s="298"/>
      <c r="B13853" s="298"/>
      <c r="C13853" s="298"/>
      <c r="D13853" s="298"/>
      <c r="E13853" s="298"/>
      <c r="F13853" s="298"/>
      <c r="G13853" s="298"/>
      <c r="H13853" s="298"/>
      <c r="I13853" s="298"/>
      <c r="J13853" s="298" t="s">
        <v>12992</v>
      </c>
      <c r="K13853" s="298"/>
      <c r="L13853" s="298" t="s">
        <v>12909</v>
      </c>
    </row>
    <row r="13854" spans="1:12">
      <c r="A13854" s="414" t="s">
        <v>13060</v>
      </c>
      <c r="B13854" s="414"/>
      <c r="C13854" s="414"/>
      <c r="D13854" s="414"/>
      <c r="E13854" s="414"/>
      <c r="F13854" s="414"/>
      <c r="G13854" s="414"/>
      <c r="H13854" s="414"/>
      <c r="I13854" s="294"/>
      <c r="J13854" s="294"/>
      <c r="K13854" s="294"/>
      <c r="L13854" s="294"/>
    </row>
    <row r="13855" spans="1:12" ht="17.100000000000001" customHeight="1">
      <c r="A13855" s="294" t="s">
        <v>12978</v>
      </c>
      <c r="B13855" s="298" t="s">
        <v>12979</v>
      </c>
      <c r="C13855" s="294" t="s">
        <v>12980</v>
      </c>
      <c r="D13855" s="294" t="s">
        <v>12981</v>
      </c>
      <c r="E13855" s="299" t="s">
        <v>12982</v>
      </c>
      <c r="F13855" s="413" t="s">
        <v>12983</v>
      </c>
      <c r="G13855" s="413"/>
      <c r="H13855" s="413" t="s">
        <v>12984</v>
      </c>
      <c r="I13855" s="413"/>
      <c r="J13855" s="413" t="s">
        <v>12985</v>
      </c>
      <c r="K13855" s="413"/>
      <c r="L13855" s="413"/>
    </row>
    <row r="13856" spans="1:12" ht="24" customHeight="1">
      <c r="A13856" s="300" t="s">
        <v>12986</v>
      </c>
      <c r="B13856" s="301" t="s">
        <v>13061</v>
      </c>
      <c r="C13856" s="300" t="s">
        <v>9</v>
      </c>
      <c r="D13856" s="300" t="s">
        <v>12522</v>
      </c>
      <c r="E13856" s="302" t="s">
        <v>27</v>
      </c>
      <c r="F13856" s="423" t="s">
        <v>12964</v>
      </c>
      <c r="G13856" s="423"/>
      <c r="H13856" s="423">
        <v>0.41272979999999998</v>
      </c>
      <c r="I13856" s="423"/>
      <c r="J13856" s="424">
        <v>1.0442</v>
      </c>
      <c r="K13856" s="424"/>
      <c r="L13856" s="424"/>
    </row>
    <row r="13857" spans="1:12" ht="24" customHeight="1">
      <c r="A13857" s="300" t="s">
        <v>12986</v>
      </c>
      <c r="B13857" s="301" t="s">
        <v>13062</v>
      </c>
      <c r="C13857" s="300" t="s">
        <v>9</v>
      </c>
      <c r="D13857" s="300" t="s">
        <v>12527</v>
      </c>
      <c r="E13857" s="302" t="s">
        <v>27</v>
      </c>
      <c r="F13857" s="423" t="s">
        <v>13063</v>
      </c>
      <c r="G13857" s="423"/>
      <c r="H13857" s="423">
        <v>0.41272979999999998</v>
      </c>
      <c r="I13857" s="423"/>
      <c r="J13857" s="424">
        <v>0.14030000000000001</v>
      </c>
      <c r="K13857" s="424"/>
      <c r="L13857" s="424"/>
    </row>
    <row r="13858" spans="1:12" ht="17.100000000000001" customHeight="1">
      <c r="A13858" s="298"/>
      <c r="B13858" s="298"/>
      <c r="C13858" s="298"/>
      <c r="D13858" s="298"/>
      <c r="E13858" s="298"/>
      <c r="F13858" s="298"/>
      <c r="G13858" s="298"/>
      <c r="H13858" s="298"/>
      <c r="I13858" s="298"/>
      <c r="J13858" s="298" t="s">
        <v>12992</v>
      </c>
      <c r="K13858" s="298"/>
      <c r="L13858" s="298" t="s">
        <v>12950</v>
      </c>
    </row>
    <row r="13859" spans="1:12" ht="17.100000000000001" customHeight="1">
      <c r="A13859" s="294" t="s">
        <v>13014</v>
      </c>
      <c r="B13859" s="294"/>
      <c r="C13859" s="294"/>
      <c r="D13859" s="294"/>
      <c r="E13859" s="294"/>
      <c r="F13859" s="294"/>
      <c r="G13859" s="294"/>
      <c r="H13859" s="294"/>
      <c r="I13859" s="294"/>
      <c r="J13859" s="294"/>
      <c r="K13859" s="294"/>
      <c r="L13859" s="294"/>
    </row>
    <row r="13860" spans="1:12" ht="17.100000000000001" customHeight="1">
      <c r="A13860" s="298"/>
      <c r="B13860" s="298"/>
      <c r="C13860" s="298"/>
      <c r="D13860" s="298"/>
      <c r="E13860" s="298"/>
      <c r="F13860" s="298"/>
      <c r="G13860" s="298"/>
      <c r="H13860" s="298"/>
      <c r="I13860" s="298"/>
      <c r="J13860" s="298" t="s">
        <v>13015</v>
      </c>
      <c r="K13860" s="298"/>
      <c r="L13860" s="298" t="s">
        <v>15713</v>
      </c>
    </row>
    <row r="13861" spans="1:12" ht="17.100000000000001" customHeight="1">
      <c r="A13861" s="298"/>
      <c r="B13861" s="298"/>
      <c r="C13861" s="298"/>
      <c r="D13861" s="298"/>
      <c r="E13861" s="298"/>
      <c r="F13861" s="298"/>
      <c r="G13861" s="298"/>
      <c r="H13861" s="298"/>
      <c r="I13861" s="298"/>
      <c r="J13861" s="298" t="s">
        <v>13017</v>
      </c>
      <c r="K13861" s="298" t="s">
        <v>13018</v>
      </c>
      <c r="L13861" s="298" t="s">
        <v>15714</v>
      </c>
    </row>
    <row r="13862" spans="1:12" ht="17.100000000000001" customHeight="1">
      <c r="A13862" s="298"/>
      <c r="B13862" s="298"/>
      <c r="C13862" s="298"/>
      <c r="D13862" s="298"/>
      <c r="E13862" s="298"/>
      <c r="F13862" s="298"/>
      <c r="G13862" s="298"/>
      <c r="H13862" s="298"/>
      <c r="I13862" s="298"/>
      <c r="J13862" s="298" t="s">
        <v>13020</v>
      </c>
      <c r="K13862" s="298"/>
      <c r="L13862" s="298" t="s">
        <v>15715</v>
      </c>
    </row>
    <row r="13863" spans="1:12" ht="17.100000000000001" customHeight="1">
      <c r="A13863" s="298"/>
      <c r="B13863" s="298"/>
      <c r="C13863" s="298"/>
      <c r="D13863" s="298"/>
      <c r="E13863" s="298"/>
      <c r="F13863" s="298"/>
      <c r="G13863" s="298"/>
      <c r="H13863" s="298"/>
      <c r="I13863" s="298"/>
      <c r="J13863" s="298" t="s">
        <v>13022</v>
      </c>
      <c r="K13863" s="298" t="s">
        <v>12974</v>
      </c>
      <c r="L13863" s="298" t="s">
        <v>15716</v>
      </c>
    </row>
    <row r="13864" spans="1:12" ht="17.100000000000001" customHeight="1">
      <c r="A13864" s="298"/>
      <c r="B13864" s="298"/>
      <c r="C13864" s="298"/>
      <c r="D13864" s="298"/>
      <c r="E13864" s="298"/>
      <c r="F13864" s="298"/>
      <c r="G13864" s="298"/>
      <c r="H13864" s="298"/>
      <c r="I13864" s="298"/>
      <c r="J13864" s="298" t="s">
        <v>13024</v>
      </c>
      <c r="K13864" s="298"/>
      <c r="L13864" s="298" t="s">
        <v>14859</v>
      </c>
    </row>
    <row r="13865" spans="1:12" ht="30" customHeight="1">
      <c r="A13865" s="299"/>
      <c r="B13865" s="299"/>
      <c r="C13865" s="299"/>
      <c r="D13865" s="299"/>
      <c r="E13865" s="299"/>
      <c r="F13865" s="299"/>
      <c r="G13865" s="299"/>
      <c r="H13865" s="299"/>
      <c r="I13865" s="299"/>
      <c r="J13865" s="299"/>
      <c r="K13865" s="299"/>
      <c r="L13865" s="299"/>
    </row>
    <row r="13866" spans="1:12" ht="48" customHeight="1">
      <c r="A13866" s="295" t="s">
        <v>15717</v>
      </c>
      <c r="B13866" s="296" t="s">
        <v>15718</v>
      </c>
      <c r="C13866" s="295" t="s">
        <v>9</v>
      </c>
      <c r="D13866" s="295" t="s">
        <v>4332</v>
      </c>
      <c r="E13866" s="297" t="s">
        <v>51</v>
      </c>
      <c r="F13866" s="296"/>
      <c r="G13866" s="296"/>
      <c r="H13866" s="296"/>
      <c r="I13866" s="296"/>
      <c r="J13866" s="296"/>
      <c r="K13866" s="296"/>
      <c r="L13866" s="296"/>
    </row>
    <row r="13867" spans="1:12">
      <c r="A13867" s="414" t="s">
        <v>12977</v>
      </c>
      <c r="B13867" s="414"/>
      <c r="C13867" s="414"/>
      <c r="D13867" s="414"/>
      <c r="E13867" s="414"/>
      <c r="F13867" s="414"/>
      <c r="G13867" s="414"/>
      <c r="H13867" s="414"/>
      <c r="I13867" s="294"/>
      <c r="J13867" s="294"/>
      <c r="K13867" s="294"/>
      <c r="L13867" s="294"/>
    </row>
    <row r="13868" spans="1:12" ht="17.100000000000001" customHeight="1">
      <c r="A13868" s="294" t="s">
        <v>12978</v>
      </c>
      <c r="B13868" s="298" t="s">
        <v>12979</v>
      </c>
      <c r="C13868" s="294" t="s">
        <v>12980</v>
      </c>
      <c r="D13868" s="294" t="s">
        <v>12981</v>
      </c>
      <c r="E13868" s="299" t="s">
        <v>12982</v>
      </c>
      <c r="F13868" s="413" t="s">
        <v>12983</v>
      </c>
      <c r="G13868" s="413"/>
      <c r="H13868" s="413" t="s">
        <v>12984</v>
      </c>
      <c r="I13868" s="413"/>
      <c r="J13868" s="413" t="s">
        <v>12985</v>
      </c>
      <c r="K13868" s="413"/>
      <c r="L13868" s="413"/>
    </row>
    <row r="13869" spans="1:12" ht="24" customHeight="1">
      <c r="A13869" s="300" t="s">
        <v>12986</v>
      </c>
      <c r="B13869" s="301" t="s">
        <v>13085</v>
      </c>
      <c r="C13869" s="300" t="s">
        <v>9</v>
      </c>
      <c r="D13869" s="300" t="s">
        <v>7909</v>
      </c>
      <c r="E13869" s="302" t="s">
        <v>51</v>
      </c>
      <c r="F13869" s="423" t="s">
        <v>13086</v>
      </c>
      <c r="G13869" s="423"/>
      <c r="H13869" s="423">
        <v>7.5900000000000002E-4</v>
      </c>
      <c r="I13869" s="423"/>
      <c r="J13869" s="424">
        <v>7.8899999999999998E-2</v>
      </c>
      <c r="K13869" s="424"/>
      <c r="L13869" s="424"/>
    </row>
    <row r="13870" spans="1:12" ht="24" customHeight="1">
      <c r="A13870" s="300" t="s">
        <v>12986</v>
      </c>
      <c r="B13870" s="301" t="s">
        <v>13087</v>
      </c>
      <c r="C13870" s="300" t="s">
        <v>9</v>
      </c>
      <c r="D13870" s="300" t="s">
        <v>8873</v>
      </c>
      <c r="E13870" s="302" t="s">
        <v>51</v>
      </c>
      <c r="F13870" s="423" t="s">
        <v>13088</v>
      </c>
      <c r="G13870" s="423"/>
      <c r="H13870" s="423">
        <v>7.2399999999999998E-5</v>
      </c>
      <c r="I13870" s="423"/>
      <c r="J13870" s="424">
        <v>6.2899999999999998E-2</v>
      </c>
      <c r="K13870" s="424"/>
      <c r="L13870" s="424"/>
    </row>
    <row r="13871" spans="1:12" ht="48" customHeight="1">
      <c r="A13871" s="300" t="s">
        <v>12986</v>
      </c>
      <c r="B13871" s="301" t="s">
        <v>13089</v>
      </c>
      <c r="C13871" s="300" t="s">
        <v>9</v>
      </c>
      <c r="D13871" s="300" t="s">
        <v>9227</v>
      </c>
      <c r="E13871" s="302" t="s">
        <v>51</v>
      </c>
      <c r="F13871" s="423" t="s">
        <v>13090</v>
      </c>
      <c r="G13871" s="423"/>
      <c r="H13871" s="423">
        <v>5.0699999999999999E-5</v>
      </c>
      <c r="I13871" s="423"/>
      <c r="J13871" s="424">
        <v>6.7799999999999999E-2</v>
      </c>
      <c r="K13871" s="424"/>
      <c r="L13871" s="424"/>
    </row>
    <row r="13872" spans="1:12" ht="24" customHeight="1">
      <c r="A13872" s="300" t="s">
        <v>12986</v>
      </c>
      <c r="B13872" s="301" t="s">
        <v>13091</v>
      </c>
      <c r="C13872" s="300" t="s">
        <v>9</v>
      </c>
      <c r="D13872" s="300" t="s">
        <v>9580</v>
      </c>
      <c r="E13872" s="302" t="s">
        <v>51</v>
      </c>
      <c r="F13872" s="423" t="s">
        <v>13092</v>
      </c>
      <c r="G13872" s="423"/>
      <c r="H13872" s="423">
        <v>4.9700000000000002E-5</v>
      </c>
      <c r="I13872" s="423"/>
      <c r="J13872" s="424">
        <v>4.4499999999999998E-2</v>
      </c>
      <c r="K13872" s="424"/>
      <c r="L13872" s="424"/>
    </row>
    <row r="13873" spans="1:12" ht="24" customHeight="1">
      <c r="A13873" s="300" t="s">
        <v>12986</v>
      </c>
      <c r="B13873" s="301" t="s">
        <v>12987</v>
      </c>
      <c r="C13873" s="300" t="s">
        <v>9</v>
      </c>
      <c r="D13873" s="300" t="s">
        <v>9831</v>
      </c>
      <c r="E13873" s="302" t="s">
        <v>12988</v>
      </c>
      <c r="F13873" s="423" t="s">
        <v>12989</v>
      </c>
      <c r="G13873" s="423"/>
      <c r="H13873" s="423">
        <v>1.7564900000000001E-2</v>
      </c>
      <c r="I13873" s="423"/>
      <c r="J13873" s="424">
        <v>0.17780000000000001</v>
      </c>
      <c r="K13873" s="424"/>
      <c r="L13873" s="424"/>
    </row>
    <row r="13874" spans="1:12" ht="36" customHeight="1">
      <c r="A13874" s="300" t="s">
        <v>12986</v>
      </c>
      <c r="B13874" s="301" t="s">
        <v>12990</v>
      </c>
      <c r="C13874" s="300" t="s">
        <v>9</v>
      </c>
      <c r="D13874" s="300" t="s">
        <v>11426</v>
      </c>
      <c r="E13874" s="302" t="s">
        <v>51</v>
      </c>
      <c r="F13874" s="423" t="s">
        <v>12991</v>
      </c>
      <c r="G13874" s="423"/>
      <c r="H13874" s="423">
        <v>9.2049999999999999E-4</v>
      </c>
      <c r="I13874" s="423"/>
      <c r="J13874" s="424">
        <v>0.1217</v>
      </c>
      <c r="K13874" s="424"/>
      <c r="L13874" s="424"/>
    </row>
    <row r="13875" spans="1:12" ht="17.100000000000001" customHeight="1">
      <c r="A13875" s="298"/>
      <c r="B13875" s="298"/>
      <c r="C13875" s="298"/>
      <c r="D13875" s="298"/>
      <c r="E13875" s="298"/>
      <c r="F13875" s="298"/>
      <c r="G13875" s="298"/>
      <c r="H13875" s="298"/>
      <c r="I13875" s="298"/>
      <c r="J13875" s="298" t="s">
        <v>12992</v>
      </c>
      <c r="K13875" s="298"/>
      <c r="L13875" s="298" t="s">
        <v>12937</v>
      </c>
    </row>
    <row r="13876" spans="1:12">
      <c r="A13876" s="414" t="s">
        <v>12994</v>
      </c>
      <c r="B13876" s="414"/>
      <c r="C13876" s="414"/>
      <c r="D13876" s="414"/>
      <c r="E13876" s="414"/>
      <c r="F13876" s="414"/>
      <c r="G13876" s="414"/>
      <c r="H13876" s="414"/>
      <c r="I13876" s="294"/>
      <c r="J13876" s="294"/>
      <c r="K13876" s="294"/>
      <c r="L13876" s="294"/>
    </row>
    <row r="13877" spans="1:12" ht="17.100000000000001" customHeight="1">
      <c r="A13877" s="294" t="s">
        <v>12978</v>
      </c>
      <c r="B13877" s="298" t="s">
        <v>12979</v>
      </c>
      <c r="C13877" s="294" t="s">
        <v>12980</v>
      </c>
      <c r="D13877" s="294" t="s">
        <v>12981</v>
      </c>
      <c r="E13877" s="299" t="s">
        <v>12982</v>
      </c>
      <c r="F13877" s="413" t="s">
        <v>12983</v>
      </c>
      <c r="G13877" s="413"/>
      <c r="H13877" s="413" t="s">
        <v>12984</v>
      </c>
      <c r="I13877" s="413"/>
      <c r="J13877" s="413" t="s">
        <v>12985</v>
      </c>
      <c r="K13877" s="413"/>
      <c r="L13877" s="413"/>
    </row>
    <row r="13878" spans="1:12" ht="24" customHeight="1">
      <c r="A13878" s="300" t="s">
        <v>12986</v>
      </c>
      <c r="B13878" s="301" t="s">
        <v>13193</v>
      </c>
      <c r="C13878" s="300" t="s">
        <v>9</v>
      </c>
      <c r="D13878" s="300" t="s">
        <v>7200</v>
      </c>
      <c r="E13878" s="302" t="s">
        <v>27</v>
      </c>
      <c r="F13878" s="423" t="s">
        <v>13194</v>
      </c>
      <c r="G13878" s="423"/>
      <c r="H13878" s="423">
        <v>0.65403480000000003</v>
      </c>
      <c r="I13878" s="423"/>
      <c r="J13878" s="424">
        <v>3.3290000000000002</v>
      </c>
      <c r="K13878" s="424"/>
      <c r="L13878" s="424"/>
    </row>
    <row r="13879" spans="1:12" ht="24" customHeight="1">
      <c r="A13879" s="300" t="s">
        <v>12986</v>
      </c>
      <c r="B13879" s="301" t="s">
        <v>13195</v>
      </c>
      <c r="C13879" s="300" t="s">
        <v>9</v>
      </c>
      <c r="D13879" s="300" t="s">
        <v>8821</v>
      </c>
      <c r="E13879" s="302" t="s">
        <v>27</v>
      </c>
      <c r="F13879" s="423" t="s">
        <v>13196</v>
      </c>
      <c r="G13879" s="423"/>
      <c r="H13879" s="423">
        <v>0.65403480000000003</v>
      </c>
      <c r="I13879" s="423"/>
      <c r="J13879" s="424">
        <v>4.7024999999999997</v>
      </c>
      <c r="K13879" s="424"/>
      <c r="L13879" s="424"/>
    </row>
    <row r="13880" spans="1:12" ht="17.100000000000001" customHeight="1">
      <c r="A13880" s="298"/>
      <c r="B13880" s="298"/>
      <c r="C13880" s="298"/>
      <c r="D13880" s="298"/>
      <c r="E13880" s="298"/>
      <c r="F13880" s="298"/>
      <c r="G13880" s="298"/>
      <c r="H13880" s="298"/>
      <c r="I13880" s="298"/>
      <c r="J13880" s="298" t="s">
        <v>12992</v>
      </c>
      <c r="K13880" s="298"/>
      <c r="L13880" s="298" t="s">
        <v>15719</v>
      </c>
    </row>
    <row r="13881" spans="1:12">
      <c r="A13881" s="414" t="s">
        <v>12998</v>
      </c>
      <c r="B13881" s="414"/>
      <c r="C13881" s="414"/>
      <c r="D13881" s="414"/>
      <c r="E13881" s="414"/>
      <c r="F13881" s="414"/>
      <c r="G13881" s="414"/>
      <c r="H13881" s="414"/>
      <c r="I13881" s="294"/>
      <c r="J13881" s="294"/>
      <c r="K13881" s="294"/>
      <c r="L13881" s="294"/>
    </row>
    <row r="13882" spans="1:12" ht="17.100000000000001" customHeight="1">
      <c r="A13882" s="294" t="s">
        <v>12978</v>
      </c>
      <c r="B13882" s="298" t="s">
        <v>12979</v>
      </c>
      <c r="C13882" s="294" t="s">
        <v>12980</v>
      </c>
      <c r="D13882" s="294" t="s">
        <v>12981</v>
      </c>
      <c r="E13882" s="299" t="s">
        <v>12982</v>
      </c>
      <c r="F13882" s="413" t="s">
        <v>12983</v>
      </c>
      <c r="G13882" s="413"/>
      <c r="H13882" s="413" t="s">
        <v>12984</v>
      </c>
      <c r="I13882" s="413"/>
      <c r="J13882" s="413" t="s">
        <v>12985</v>
      </c>
      <c r="K13882" s="413"/>
      <c r="L13882" s="413"/>
    </row>
    <row r="13883" spans="1:12" ht="24" customHeight="1">
      <c r="A13883" s="300" t="s">
        <v>12986</v>
      </c>
      <c r="B13883" s="301" t="s">
        <v>13353</v>
      </c>
      <c r="C13883" s="300" t="s">
        <v>9</v>
      </c>
      <c r="D13883" s="300" t="s">
        <v>9576</v>
      </c>
      <c r="E13883" s="302" t="s">
        <v>51</v>
      </c>
      <c r="F13883" s="423" t="s">
        <v>12914</v>
      </c>
      <c r="G13883" s="423"/>
      <c r="H13883" s="423">
        <v>9.7000000000000003E-2</v>
      </c>
      <c r="I13883" s="423"/>
      <c r="J13883" s="424">
        <v>0.16</v>
      </c>
      <c r="K13883" s="424"/>
      <c r="L13883" s="424"/>
    </row>
    <row r="13884" spans="1:12" ht="24" customHeight="1">
      <c r="A13884" s="300" t="s">
        <v>12986</v>
      </c>
      <c r="B13884" s="301" t="s">
        <v>13358</v>
      </c>
      <c r="C13884" s="300" t="s">
        <v>9</v>
      </c>
      <c r="D13884" s="300" t="s">
        <v>10886</v>
      </c>
      <c r="E13884" s="302" t="s">
        <v>51</v>
      </c>
      <c r="F13884" s="423" t="s">
        <v>13359</v>
      </c>
      <c r="G13884" s="423"/>
      <c r="H13884" s="423">
        <v>0.114</v>
      </c>
      <c r="I13884" s="423"/>
      <c r="J13884" s="424">
        <v>4.9000000000000004</v>
      </c>
      <c r="K13884" s="424"/>
      <c r="L13884" s="424"/>
    </row>
    <row r="13885" spans="1:12" ht="24" customHeight="1">
      <c r="A13885" s="300" t="s">
        <v>12986</v>
      </c>
      <c r="B13885" s="301" t="s">
        <v>15507</v>
      </c>
      <c r="C13885" s="300" t="s">
        <v>9</v>
      </c>
      <c r="D13885" s="300" t="s">
        <v>6963</v>
      </c>
      <c r="E13885" s="302" t="s">
        <v>51</v>
      </c>
      <c r="F13885" s="423" t="s">
        <v>15508</v>
      </c>
      <c r="G13885" s="423"/>
      <c r="H13885" s="423">
        <v>0.433</v>
      </c>
      <c r="I13885" s="423"/>
      <c r="J13885" s="424">
        <v>6.8</v>
      </c>
      <c r="K13885" s="424"/>
      <c r="L13885" s="424"/>
    </row>
    <row r="13886" spans="1:12" ht="24" customHeight="1">
      <c r="A13886" s="300" t="s">
        <v>12986</v>
      </c>
      <c r="B13886" s="301" t="s">
        <v>15720</v>
      </c>
      <c r="C13886" s="300" t="s">
        <v>9</v>
      </c>
      <c r="D13886" s="300" t="s">
        <v>11152</v>
      </c>
      <c r="E13886" s="302" t="s">
        <v>51</v>
      </c>
      <c r="F13886" s="423" t="s">
        <v>15721</v>
      </c>
      <c r="G13886" s="423"/>
      <c r="H13886" s="423">
        <v>1</v>
      </c>
      <c r="I13886" s="423"/>
      <c r="J13886" s="424">
        <v>61.71</v>
      </c>
      <c r="K13886" s="424"/>
      <c r="L13886" s="424"/>
    </row>
    <row r="13887" spans="1:12" ht="24" customHeight="1">
      <c r="A13887" s="300" t="s">
        <v>12986</v>
      </c>
      <c r="B13887" s="301" t="s">
        <v>13099</v>
      </c>
      <c r="C13887" s="300" t="s">
        <v>9</v>
      </c>
      <c r="D13887" s="300" t="s">
        <v>7224</v>
      </c>
      <c r="E13887" s="302" t="s">
        <v>51</v>
      </c>
      <c r="F13887" s="423" t="s">
        <v>13100</v>
      </c>
      <c r="G13887" s="423"/>
      <c r="H13887" s="423">
        <v>8.9654000000000001E-3</v>
      </c>
      <c r="I13887" s="423"/>
      <c r="J13887" s="424">
        <v>8.2400000000000001E-2</v>
      </c>
      <c r="K13887" s="424"/>
      <c r="L13887" s="424"/>
    </row>
    <row r="13888" spans="1:12" ht="24" customHeight="1">
      <c r="A13888" s="300" t="s">
        <v>12986</v>
      </c>
      <c r="B13888" s="301" t="s">
        <v>13101</v>
      </c>
      <c r="C13888" s="300" t="s">
        <v>9</v>
      </c>
      <c r="D13888" s="300" t="s">
        <v>7359</v>
      </c>
      <c r="E13888" s="302" t="s">
        <v>51</v>
      </c>
      <c r="F13888" s="423" t="s">
        <v>13102</v>
      </c>
      <c r="G13888" s="423"/>
      <c r="H13888" s="423">
        <v>2.8929999999999998E-4</v>
      </c>
      <c r="I13888" s="423"/>
      <c r="J13888" s="424">
        <v>3.7199999999999997E-2</v>
      </c>
      <c r="K13888" s="424"/>
      <c r="L13888" s="424"/>
    </row>
    <row r="13889" spans="1:12" ht="24" customHeight="1">
      <c r="A13889" s="300" t="s">
        <v>12986</v>
      </c>
      <c r="B13889" s="301" t="s">
        <v>13103</v>
      </c>
      <c r="C13889" s="300" t="s">
        <v>9</v>
      </c>
      <c r="D13889" s="300" t="s">
        <v>8851</v>
      </c>
      <c r="E13889" s="302" t="s">
        <v>51</v>
      </c>
      <c r="F13889" s="423" t="s">
        <v>13104</v>
      </c>
      <c r="G13889" s="423"/>
      <c r="H13889" s="423">
        <v>2.3159999999999999E-4</v>
      </c>
      <c r="I13889" s="423"/>
      <c r="J13889" s="424">
        <v>4.48E-2</v>
      </c>
      <c r="K13889" s="424"/>
      <c r="L13889" s="424"/>
    </row>
    <row r="13890" spans="1:12" ht="24" customHeight="1">
      <c r="A13890" s="300" t="s">
        <v>12986</v>
      </c>
      <c r="B13890" s="301" t="s">
        <v>13105</v>
      </c>
      <c r="C13890" s="300" t="s">
        <v>9</v>
      </c>
      <c r="D13890" s="300" t="s">
        <v>8852</v>
      </c>
      <c r="E13890" s="302" t="s">
        <v>51</v>
      </c>
      <c r="F13890" s="423" t="s">
        <v>13106</v>
      </c>
      <c r="G13890" s="423"/>
      <c r="H13890" s="423">
        <v>4.9700000000000002E-5</v>
      </c>
      <c r="I13890" s="423"/>
      <c r="J13890" s="424">
        <v>2.7300000000000001E-2</v>
      </c>
      <c r="K13890" s="424"/>
      <c r="L13890" s="424"/>
    </row>
    <row r="13891" spans="1:12" ht="24" customHeight="1">
      <c r="A13891" s="300" t="s">
        <v>12986</v>
      </c>
      <c r="B13891" s="301" t="s">
        <v>13107</v>
      </c>
      <c r="C13891" s="300" t="s">
        <v>9</v>
      </c>
      <c r="D13891" s="300" t="s">
        <v>9000</v>
      </c>
      <c r="E13891" s="302" t="s">
        <v>51</v>
      </c>
      <c r="F13891" s="423" t="s">
        <v>13108</v>
      </c>
      <c r="G13891" s="423"/>
      <c r="H13891" s="423">
        <v>1.0204299999999999E-2</v>
      </c>
      <c r="I13891" s="423"/>
      <c r="J13891" s="424">
        <v>6.9099999999999995E-2</v>
      </c>
      <c r="K13891" s="424"/>
      <c r="L13891" s="424"/>
    </row>
    <row r="13892" spans="1:12" ht="24" customHeight="1">
      <c r="A13892" s="300" t="s">
        <v>12986</v>
      </c>
      <c r="B13892" s="301" t="s">
        <v>13109</v>
      </c>
      <c r="C13892" s="300" t="s">
        <v>9</v>
      </c>
      <c r="D13892" s="300" t="s">
        <v>9574</v>
      </c>
      <c r="E13892" s="302" t="s">
        <v>51</v>
      </c>
      <c r="F13892" s="423" t="s">
        <v>13110</v>
      </c>
      <c r="G13892" s="423"/>
      <c r="H13892" s="423">
        <v>3.2361999999999998E-3</v>
      </c>
      <c r="I13892" s="423"/>
      <c r="J13892" s="424">
        <v>2.86E-2</v>
      </c>
      <c r="K13892" s="424"/>
      <c r="L13892" s="424"/>
    </row>
    <row r="13893" spans="1:12" ht="24" customHeight="1">
      <c r="A13893" s="300" t="s">
        <v>12986</v>
      </c>
      <c r="B13893" s="301" t="s">
        <v>13111</v>
      </c>
      <c r="C13893" s="300" t="s">
        <v>9</v>
      </c>
      <c r="D13893" s="300" t="s">
        <v>10714</v>
      </c>
      <c r="E13893" s="302" t="s">
        <v>93</v>
      </c>
      <c r="F13893" s="423" t="s">
        <v>13112</v>
      </c>
      <c r="G13893" s="423"/>
      <c r="H13893" s="423">
        <v>1.7007999999999999E-3</v>
      </c>
      <c r="I13893" s="423"/>
      <c r="J13893" s="424">
        <v>2.5999999999999999E-2</v>
      </c>
      <c r="K13893" s="424"/>
      <c r="L13893" s="424"/>
    </row>
    <row r="13894" spans="1:12" ht="24" customHeight="1">
      <c r="A13894" s="300" t="s">
        <v>12986</v>
      </c>
      <c r="B13894" s="301" t="s">
        <v>13113</v>
      </c>
      <c r="C13894" s="300" t="s">
        <v>9</v>
      </c>
      <c r="D13894" s="300" t="s">
        <v>10809</v>
      </c>
      <c r="E13894" s="302" t="s">
        <v>51</v>
      </c>
      <c r="F13894" s="423" t="s">
        <v>13114</v>
      </c>
      <c r="G13894" s="423"/>
      <c r="H13894" s="423">
        <v>1.7007999999999999E-3</v>
      </c>
      <c r="I13894" s="423"/>
      <c r="J13894" s="424">
        <v>2.0400000000000001E-2</v>
      </c>
      <c r="K13894" s="424"/>
      <c r="L13894" s="424"/>
    </row>
    <row r="13895" spans="1:12" ht="24" customHeight="1">
      <c r="A13895" s="300" t="s">
        <v>12986</v>
      </c>
      <c r="B13895" s="301" t="s">
        <v>13115</v>
      </c>
      <c r="C13895" s="300" t="s">
        <v>9</v>
      </c>
      <c r="D13895" s="300" t="s">
        <v>10810</v>
      </c>
      <c r="E13895" s="302" t="s">
        <v>51</v>
      </c>
      <c r="F13895" s="423" t="s">
        <v>13116</v>
      </c>
      <c r="G13895" s="423"/>
      <c r="H13895" s="423">
        <v>1.7007999999999999E-3</v>
      </c>
      <c r="I13895" s="423"/>
      <c r="J13895" s="424">
        <v>4.53E-2</v>
      </c>
      <c r="K13895" s="424"/>
      <c r="L13895" s="424"/>
    </row>
    <row r="13896" spans="1:12" ht="24" customHeight="1">
      <c r="A13896" s="300" t="s">
        <v>12986</v>
      </c>
      <c r="B13896" s="301" t="s">
        <v>13117</v>
      </c>
      <c r="C13896" s="300" t="s">
        <v>9</v>
      </c>
      <c r="D13896" s="300" t="s">
        <v>10837</v>
      </c>
      <c r="E13896" s="302" t="s">
        <v>51</v>
      </c>
      <c r="F13896" s="423" t="s">
        <v>13118</v>
      </c>
      <c r="G13896" s="423"/>
      <c r="H13896" s="423">
        <v>5.8E-5</v>
      </c>
      <c r="I13896" s="423"/>
      <c r="J13896" s="424">
        <v>2.58E-2</v>
      </c>
      <c r="K13896" s="424"/>
      <c r="L13896" s="424"/>
    </row>
    <row r="13897" spans="1:12" ht="24" customHeight="1">
      <c r="A13897" s="300" t="s">
        <v>12986</v>
      </c>
      <c r="B13897" s="301" t="s">
        <v>13003</v>
      </c>
      <c r="C13897" s="300" t="s">
        <v>9</v>
      </c>
      <c r="D13897" s="300" t="s">
        <v>7216</v>
      </c>
      <c r="E13897" s="302" t="s">
        <v>51</v>
      </c>
      <c r="F13897" s="423" t="s">
        <v>13004</v>
      </c>
      <c r="G13897" s="423"/>
      <c r="H13897" s="423">
        <v>3.4064E-3</v>
      </c>
      <c r="I13897" s="423"/>
      <c r="J13897" s="424">
        <v>0.1138</v>
      </c>
      <c r="K13897" s="424"/>
      <c r="L13897" s="424"/>
    </row>
    <row r="13898" spans="1:12" ht="24" customHeight="1">
      <c r="A13898" s="300" t="s">
        <v>12986</v>
      </c>
      <c r="B13898" s="301" t="s">
        <v>13005</v>
      </c>
      <c r="C13898" s="300" t="s">
        <v>9</v>
      </c>
      <c r="D13898" s="300" t="s">
        <v>7393</v>
      </c>
      <c r="E13898" s="302" t="s">
        <v>12988</v>
      </c>
      <c r="F13898" s="423" t="s">
        <v>13006</v>
      </c>
      <c r="G13898" s="423"/>
      <c r="H13898" s="423">
        <v>2.0493E-3</v>
      </c>
      <c r="I13898" s="423"/>
      <c r="J13898" s="424">
        <v>0.11070000000000001</v>
      </c>
      <c r="K13898" s="424"/>
      <c r="L13898" s="424"/>
    </row>
    <row r="13899" spans="1:12" ht="24" customHeight="1">
      <c r="A13899" s="300" t="s">
        <v>12986</v>
      </c>
      <c r="B13899" s="301" t="s">
        <v>13007</v>
      </c>
      <c r="C13899" s="300" t="s">
        <v>9</v>
      </c>
      <c r="D13899" s="300" t="s">
        <v>10619</v>
      </c>
      <c r="E13899" s="302" t="s">
        <v>51</v>
      </c>
      <c r="F13899" s="423" t="s">
        <v>13008</v>
      </c>
      <c r="G13899" s="423"/>
      <c r="H13899" s="423">
        <v>1.5896E-3</v>
      </c>
      <c r="I13899" s="423"/>
      <c r="J13899" s="424">
        <v>0.30399999999999999</v>
      </c>
      <c r="K13899" s="424"/>
      <c r="L13899" s="424"/>
    </row>
    <row r="13900" spans="1:12" ht="24" customHeight="1">
      <c r="A13900" s="300" t="s">
        <v>12986</v>
      </c>
      <c r="B13900" s="301" t="s">
        <v>13009</v>
      </c>
      <c r="C13900" s="300" t="s">
        <v>9</v>
      </c>
      <c r="D13900" s="300" t="s">
        <v>10769</v>
      </c>
      <c r="E13900" s="302" t="s">
        <v>51</v>
      </c>
      <c r="F13900" s="423" t="s">
        <v>13010</v>
      </c>
      <c r="G13900" s="423"/>
      <c r="H13900" s="423">
        <v>0.1428972</v>
      </c>
      <c r="I13900" s="423"/>
      <c r="J13900" s="424">
        <v>0.18010000000000001</v>
      </c>
      <c r="K13900" s="424"/>
      <c r="L13900" s="424"/>
    </row>
    <row r="13901" spans="1:12" ht="24" customHeight="1">
      <c r="A13901" s="300" t="s">
        <v>12986</v>
      </c>
      <c r="B13901" s="301" t="s">
        <v>13011</v>
      </c>
      <c r="C13901" s="300" t="s">
        <v>9</v>
      </c>
      <c r="D13901" s="300" t="s">
        <v>10929</v>
      </c>
      <c r="E13901" s="302" t="s">
        <v>51</v>
      </c>
      <c r="F13901" s="423" t="s">
        <v>13012</v>
      </c>
      <c r="G13901" s="423"/>
      <c r="H13901" s="423">
        <v>1.3776000000000001E-3</v>
      </c>
      <c r="I13901" s="423"/>
      <c r="J13901" s="424">
        <v>0.20730000000000001</v>
      </c>
      <c r="K13901" s="424"/>
      <c r="L13901" s="424"/>
    </row>
    <row r="13902" spans="1:12" ht="17.100000000000001" customHeight="1">
      <c r="A13902" s="298"/>
      <c r="B13902" s="298"/>
      <c r="C13902" s="298"/>
      <c r="D13902" s="298"/>
      <c r="E13902" s="298"/>
      <c r="F13902" s="298"/>
      <c r="G13902" s="298"/>
      <c r="H13902" s="298"/>
      <c r="I13902" s="298"/>
      <c r="J13902" s="298" t="s">
        <v>12992</v>
      </c>
      <c r="K13902" s="298"/>
      <c r="L13902" s="298" t="s">
        <v>15722</v>
      </c>
    </row>
    <row r="13903" spans="1:12">
      <c r="A13903" s="414" t="s">
        <v>13056</v>
      </c>
      <c r="B13903" s="414"/>
      <c r="C13903" s="414"/>
      <c r="D13903" s="414"/>
      <c r="E13903" s="414"/>
      <c r="F13903" s="414"/>
      <c r="G13903" s="414"/>
      <c r="H13903" s="414"/>
      <c r="I13903" s="294"/>
      <c r="J13903" s="294"/>
      <c r="K13903" s="294"/>
      <c r="L13903" s="294"/>
    </row>
    <row r="13904" spans="1:12" ht="17.100000000000001" customHeight="1">
      <c r="A13904" s="294" t="s">
        <v>12978</v>
      </c>
      <c r="B13904" s="298" t="s">
        <v>12979</v>
      </c>
      <c r="C13904" s="294" t="s">
        <v>12980</v>
      </c>
      <c r="D13904" s="294" t="s">
        <v>12981</v>
      </c>
      <c r="E13904" s="299" t="s">
        <v>12982</v>
      </c>
      <c r="F13904" s="413" t="s">
        <v>12983</v>
      </c>
      <c r="G13904" s="413"/>
      <c r="H13904" s="413" t="s">
        <v>12984</v>
      </c>
      <c r="I13904" s="413"/>
      <c r="J13904" s="413" t="s">
        <v>12985</v>
      </c>
      <c r="K13904" s="413"/>
      <c r="L13904" s="413"/>
    </row>
    <row r="13905" spans="1:12" ht="24" customHeight="1">
      <c r="A13905" s="300" t="s">
        <v>12986</v>
      </c>
      <c r="B13905" s="301" t="s">
        <v>13057</v>
      </c>
      <c r="C13905" s="300" t="s">
        <v>9</v>
      </c>
      <c r="D13905" s="300" t="s">
        <v>12549</v>
      </c>
      <c r="E13905" s="302" t="s">
        <v>27</v>
      </c>
      <c r="F13905" s="423" t="s">
        <v>12948</v>
      </c>
      <c r="G13905" s="423"/>
      <c r="H13905" s="423">
        <v>1.2784849</v>
      </c>
      <c r="I13905" s="423"/>
      <c r="J13905" s="424">
        <v>0.83099999999999996</v>
      </c>
      <c r="K13905" s="424"/>
      <c r="L13905" s="424"/>
    </row>
    <row r="13906" spans="1:12" ht="17.100000000000001" customHeight="1">
      <c r="A13906" s="298"/>
      <c r="B13906" s="298"/>
      <c r="C13906" s="298"/>
      <c r="D13906" s="298"/>
      <c r="E13906" s="298"/>
      <c r="F13906" s="298"/>
      <c r="G13906" s="298"/>
      <c r="H13906" s="298"/>
      <c r="I13906" s="298"/>
      <c r="J13906" s="298" t="s">
        <v>12992</v>
      </c>
      <c r="K13906" s="298"/>
      <c r="L13906" s="298" t="s">
        <v>12965</v>
      </c>
    </row>
    <row r="13907" spans="1:12">
      <c r="A13907" s="414" t="s">
        <v>13058</v>
      </c>
      <c r="B13907" s="414"/>
      <c r="C13907" s="414"/>
      <c r="D13907" s="414"/>
      <c r="E13907" s="414"/>
      <c r="F13907" s="414"/>
      <c r="G13907" s="414"/>
      <c r="H13907" s="414"/>
      <c r="I13907" s="294"/>
      <c r="J13907" s="294"/>
      <c r="K13907" s="294"/>
      <c r="L13907" s="294"/>
    </row>
    <row r="13908" spans="1:12" ht="17.100000000000001" customHeight="1">
      <c r="A13908" s="294" t="s">
        <v>12978</v>
      </c>
      <c r="B13908" s="298" t="s">
        <v>12979</v>
      </c>
      <c r="C13908" s="294" t="s">
        <v>12980</v>
      </c>
      <c r="D13908" s="294" t="s">
        <v>12981</v>
      </c>
      <c r="E13908" s="299" t="s">
        <v>12982</v>
      </c>
      <c r="F13908" s="413" t="s">
        <v>12983</v>
      </c>
      <c r="G13908" s="413"/>
      <c r="H13908" s="413" t="s">
        <v>12984</v>
      </c>
      <c r="I13908" s="413"/>
      <c r="J13908" s="413" t="s">
        <v>12985</v>
      </c>
      <c r="K13908" s="413"/>
      <c r="L13908" s="413"/>
    </row>
    <row r="13909" spans="1:12" ht="24" customHeight="1">
      <c r="A13909" s="300" t="s">
        <v>12986</v>
      </c>
      <c r="B13909" s="301" t="s">
        <v>13059</v>
      </c>
      <c r="C13909" s="300" t="s">
        <v>9</v>
      </c>
      <c r="D13909" s="300" t="s">
        <v>12535</v>
      </c>
      <c r="E13909" s="302" t="s">
        <v>27</v>
      </c>
      <c r="F13909" s="423" t="s">
        <v>12936</v>
      </c>
      <c r="G13909" s="423"/>
      <c r="H13909" s="423">
        <v>1.2784849</v>
      </c>
      <c r="I13909" s="423"/>
      <c r="J13909" s="424">
        <v>6.3899999999999998E-2</v>
      </c>
      <c r="K13909" s="424"/>
      <c r="L13909" s="424"/>
    </row>
    <row r="13910" spans="1:12" ht="17.100000000000001" customHeight="1">
      <c r="A13910" s="298"/>
      <c r="B13910" s="298"/>
      <c r="C13910" s="298"/>
      <c r="D13910" s="298"/>
      <c r="E13910" s="298"/>
      <c r="F13910" s="298"/>
      <c r="G13910" s="298"/>
      <c r="H13910" s="298"/>
      <c r="I13910" s="298"/>
      <c r="J13910" s="298" t="s">
        <v>12992</v>
      </c>
      <c r="K13910" s="298"/>
      <c r="L13910" s="298" t="s">
        <v>12960</v>
      </c>
    </row>
    <row r="13911" spans="1:12">
      <c r="A13911" s="414" t="s">
        <v>13060</v>
      </c>
      <c r="B13911" s="414"/>
      <c r="C13911" s="414"/>
      <c r="D13911" s="414"/>
      <c r="E13911" s="414"/>
      <c r="F13911" s="414"/>
      <c r="G13911" s="414"/>
      <c r="H13911" s="414"/>
      <c r="I13911" s="294"/>
      <c r="J13911" s="294"/>
      <c r="K13911" s="294"/>
      <c r="L13911" s="294"/>
    </row>
    <row r="13912" spans="1:12" ht="17.100000000000001" customHeight="1">
      <c r="A13912" s="294" t="s">
        <v>12978</v>
      </c>
      <c r="B13912" s="298" t="s">
        <v>12979</v>
      </c>
      <c r="C13912" s="294" t="s">
        <v>12980</v>
      </c>
      <c r="D13912" s="294" t="s">
        <v>12981</v>
      </c>
      <c r="E13912" s="299" t="s">
        <v>12982</v>
      </c>
      <c r="F13912" s="413" t="s">
        <v>12983</v>
      </c>
      <c r="G13912" s="413"/>
      <c r="H13912" s="413" t="s">
        <v>12984</v>
      </c>
      <c r="I13912" s="413"/>
      <c r="J13912" s="413" t="s">
        <v>12985</v>
      </c>
      <c r="K13912" s="413"/>
      <c r="L13912" s="413"/>
    </row>
    <row r="13913" spans="1:12" ht="24" customHeight="1">
      <c r="A13913" s="300" t="s">
        <v>12986</v>
      </c>
      <c r="B13913" s="301" t="s">
        <v>13061</v>
      </c>
      <c r="C13913" s="300" t="s">
        <v>9</v>
      </c>
      <c r="D13913" s="300" t="s">
        <v>12522</v>
      </c>
      <c r="E13913" s="302" t="s">
        <v>27</v>
      </c>
      <c r="F13913" s="423" t="s">
        <v>12964</v>
      </c>
      <c r="G13913" s="423"/>
      <c r="H13913" s="423">
        <v>1.2784849</v>
      </c>
      <c r="I13913" s="423"/>
      <c r="J13913" s="424">
        <v>3.2345999999999999</v>
      </c>
      <c r="K13913" s="424"/>
      <c r="L13913" s="424"/>
    </row>
    <row r="13914" spans="1:12" ht="24" customHeight="1">
      <c r="A13914" s="300" t="s">
        <v>12986</v>
      </c>
      <c r="B13914" s="301" t="s">
        <v>13062</v>
      </c>
      <c r="C13914" s="300" t="s">
        <v>9</v>
      </c>
      <c r="D13914" s="300" t="s">
        <v>12527</v>
      </c>
      <c r="E13914" s="302" t="s">
        <v>27</v>
      </c>
      <c r="F13914" s="423" t="s">
        <v>13063</v>
      </c>
      <c r="G13914" s="423"/>
      <c r="H13914" s="423">
        <v>1.2784849</v>
      </c>
      <c r="I13914" s="423"/>
      <c r="J13914" s="424">
        <v>0.43469999999999998</v>
      </c>
      <c r="K13914" s="424"/>
      <c r="L13914" s="424"/>
    </row>
    <row r="13915" spans="1:12" ht="17.100000000000001" customHeight="1">
      <c r="A13915" s="298"/>
      <c r="B13915" s="298"/>
      <c r="C13915" s="298"/>
      <c r="D13915" s="298"/>
      <c r="E13915" s="298"/>
      <c r="F13915" s="298"/>
      <c r="G13915" s="298"/>
      <c r="H13915" s="298"/>
      <c r="I13915" s="298"/>
      <c r="J13915" s="298" t="s">
        <v>12992</v>
      </c>
      <c r="K13915" s="298"/>
      <c r="L13915" s="298" t="s">
        <v>15723</v>
      </c>
    </row>
    <row r="13916" spans="1:12" ht="17.100000000000001" customHeight="1">
      <c r="A13916" s="294" t="s">
        <v>13014</v>
      </c>
      <c r="B13916" s="294"/>
      <c r="C13916" s="294"/>
      <c r="D13916" s="294"/>
      <c r="E13916" s="294"/>
      <c r="F13916" s="294"/>
      <c r="G13916" s="294"/>
      <c r="H13916" s="294"/>
      <c r="I13916" s="294"/>
      <c r="J13916" s="294"/>
      <c r="K13916" s="294"/>
      <c r="L13916" s="294"/>
    </row>
    <row r="13917" spans="1:12" ht="17.100000000000001" customHeight="1">
      <c r="A13917" s="298"/>
      <c r="B13917" s="298"/>
      <c r="C13917" s="298"/>
      <c r="D13917" s="298"/>
      <c r="E13917" s="298"/>
      <c r="F13917" s="298"/>
      <c r="G13917" s="298"/>
      <c r="H13917" s="298"/>
      <c r="I13917" s="298"/>
      <c r="J13917" s="298" t="s">
        <v>13015</v>
      </c>
      <c r="K13917" s="298"/>
      <c r="L13917" s="298" t="s">
        <v>15724</v>
      </c>
    </row>
    <row r="13918" spans="1:12" ht="17.100000000000001" customHeight="1">
      <c r="A13918" s="298"/>
      <c r="B13918" s="298"/>
      <c r="C13918" s="298"/>
      <c r="D13918" s="298"/>
      <c r="E13918" s="298"/>
      <c r="F13918" s="298"/>
      <c r="G13918" s="298"/>
      <c r="H13918" s="298"/>
      <c r="I13918" s="298"/>
      <c r="J13918" s="298" t="s">
        <v>13017</v>
      </c>
      <c r="K13918" s="298" t="s">
        <v>13018</v>
      </c>
      <c r="L13918" s="298" t="s">
        <v>15725</v>
      </c>
    </row>
    <row r="13919" spans="1:12" ht="17.100000000000001" customHeight="1">
      <c r="A13919" s="298"/>
      <c r="B13919" s="298"/>
      <c r="C13919" s="298"/>
      <c r="D13919" s="298"/>
      <c r="E13919" s="298"/>
      <c r="F13919" s="298"/>
      <c r="G13919" s="298"/>
      <c r="H13919" s="298"/>
      <c r="I13919" s="298"/>
      <c r="J13919" s="298" t="s">
        <v>13020</v>
      </c>
      <c r="K13919" s="298"/>
      <c r="L13919" s="298" t="s">
        <v>15726</v>
      </c>
    </row>
    <row r="13920" spans="1:12" ht="17.100000000000001" customHeight="1">
      <c r="A13920" s="298"/>
      <c r="B13920" s="298"/>
      <c r="C13920" s="298"/>
      <c r="D13920" s="298"/>
      <c r="E13920" s="298"/>
      <c r="F13920" s="298"/>
      <c r="G13920" s="298"/>
      <c r="H13920" s="298"/>
      <c r="I13920" s="298"/>
      <c r="J13920" s="298" t="s">
        <v>13022</v>
      </c>
      <c r="K13920" s="298" t="s">
        <v>12974</v>
      </c>
      <c r="L13920" s="298" t="s">
        <v>15727</v>
      </c>
    </row>
    <row r="13921" spans="1:12" ht="17.100000000000001" customHeight="1">
      <c r="A13921" s="298"/>
      <c r="B13921" s="298"/>
      <c r="C13921" s="298"/>
      <c r="D13921" s="298"/>
      <c r="E13921" s="298"/>
      <c r="F13921" s="298"/>
      <c r="G13921" s="298"/>
      <c r="H13921" s="298"/>
      <c r="I13921" s="298"/>
      <c r="J13921" s="298" t="s">
        <v>13024</v>
      </c>
      <c r="K13921" s="298"/>
      <c r="L13921" s="298" t="s">
        <v>15728</v>
      </c>
    </row>
    <row r="13922" spans="1:12" ht="30" customHeight="1">
      <c r="A13922" s="299"/>
      <c r="B13922" s="299"/>
      <c r="C13922" s="299"/>
      <c r="D13922" s="299"/>
      <c r="E13922" s="299"/>
      <c r="F13922" s="299"/>
      <c r="G13922" s="299"/>
      <c r="H13922" s="299"/>
      <c r="I13922" s="299"/>
      <c r="J13922" s="299"/>
      <c r="K13922" s="299"/>
      <c r="L13922" s="299"/>
    </row>
    <row r="13923" spans="1:12" ht="36" customHeight="1">
      <c r="A13923" s="295" t="s">
        <v>15729</v>
      </c>
      <c r="B13923" s="296" t="s">
        <v>15730</v>
      </c>
      <c r="C13923" s="295" t="s">
        <v>9</v>
      </c>
      <c r="D13923" s="295" t="s">
        <v>641</v>
      </c>
      <c r="E13923" s="297" t="s">
        <v>51</v>
      </c>
      <c r="F13923" s="296"/>
      <c r="G13923" s="296"/>
      <c r="H13923" s="296"/>
      <c r="I13923" s="296"/>
      <c r="J13923" s="296"/>
      <c r="K13923" s="296"/>
      <c r="L13923" s="296"/>
    </row>
    <row r="13924" spans="1:12">
      <c r="A13924" s="414" t="s">
        <v>12977</v>
      </c>
      <c r="B13924" s="414"/>
      <c r="C13924" s="414"/>
      <c r="D13924" s="414"/>
      <c r="E13924" s="414"/>
      <c r="F13924" s="414"/>
      <c r="G13924" s="414"/>
      <c r="H13924" s="414"/>
      <c r="I13924" s="294"/>
      <c r="J13924" s="294"/>
      <c r="K13924" s="294"/>
      <c r="L13924" s="294"/>
    </row>
    <row r="13925" spans="1:12" ht="17.100000000000001" customHeight="1">
      <c r="A13925" s="294" t="s">
        <v>12978</v>
      </c>
      <c r="B13925" s="298" t="s">
        <v>12979</v>
      </c>
      <c r="C13925" s="294" t="s">
        <v>12980</v>
      </c>
      <c r="D13925" s="294" t="s">
        <v>12981</v>
      </c>
      <c r="E13925" s="299" t="s">
        <v>12982</v>
      </c>
      <c r="F13925" s="413" t="s">
        <v>12983</v>
      </c>
      <c r="G13925" s="413"/>
      <c r="H13925" s="413" t="s">
        <v>12984</v>
      </c>
      <c r="I13925" s="413"/>
      <c r="J13925" s="413" t="s">
        <v>12985</v>
      </c>
      <c r="K13925" s="413"/>
      <c r="L13925" s="413"/>
    </row>
    <row r="13926" spans="1:12" ht="24" customHeight="1">
      <c r="A13926" s="300" t="s">
        <v>12986</v>
      </c>
      <c r="B13926" s="301" t="s">
        <v>13085</v>
      </c>
      <c r="C13926" s="300" t="s">
        <v>9</v>
      </c>
      <c r="D13926" s="300" t="s">
        <v>7909</v>
      </c>
      <c r="E13926" s="302" t="s">
        <v>51</v>
      </c>
      <c r="F13926" s="423" t="s">
        <v>13086</v>
      </c>
      <c r="G13926" s="423"/>
      <c r="H13926" s="423">
        <v>1.673E-4</v>
      </c>
      <c r="I13926" s="423"/>
      <c r="J13926" s="424">
        <v>1.7399999999999999E-2</v>
      </c>
      <c r="K13926" s="424"/>
      <c r="L13926" s="424"/>
    </row>
    <row r="13927" spans="1:12" ht="24" customHeight="1">
      <c r="A13927" s="300" t="s">
        <v>12986</v>
      </c>
      <c r="B13927" s="301" t="s">
        <v>13087</v>
      </c>
      <c r="C13927" s="300" t="s">
        <v>9</v>
      </c>
      <c r="D13927" s="300" t="s">
        <v>8873</v>
      </c>
      <c r="E13927" s="302" t="s">
        <v>51</v>
      </c>
      <c r="F13927" s="423" t="s">
        <v>13088</v>
      </c>
      <c r="G13927" s="423"/>
      <c r="H13927" s="423">
        <v>1.5999999999999999E-5</v>
      </c>
      <c r="I13927" s="423"/>
      <c r="J13927" s="424">
        <v>1.3899999999999999E-2</v>
      </c>
      <c r="K13927" s="424"/>
      <c r="L13927" s="424"/>
    </row>
    <row r="13928" spans="1:12" ht="48" customHeight="1">
      <c r="A13928" s="300" t="s">
        <v>12986</v>
      </c>
      <c r="B13928" s="301" t="s">
        <v>13089</v>
      </c>
      <c r="C13928" s="300" t="s">
        <v>9</v>
      </c>
      <c r="D13928" s="300" t="s">
        <v>9227</v>
      </c>
      <c r="E13928" s="302" t="s">
        <v>51</v>
      </c>
      <c r="F13928" s="423" t="s">
        <v>13090</v>
      </c>
      <c r="G13928" s="423"/>
      <c r="H13928" s="423">
        <v>1.1199999999999999E-5</v>
      </c>
      <c r="I13928" s="423"/>
      <c r="J13928" s="424">
        <v>1.4999999999999999E-2</v>
      </c>
      <c r="K13928" s="424"/>
      <c r="L13928" s="424"/>
    </row>
    <row r="13929" spans="1:12" ht="24" customHeight="1">
      <c r="A13929" s="300" t="s">
        <v>12986</v>
      </c>
      <c r="B13929" s="301" t="s">
        <v>13091</v>
      </c>
      <c r="C13929" s="300" t="s">
        <v>9</v>
      </c>
      <c r="D13929" s="300" t="s">
        <v>9580</v>
      </c>
      <c r="E13929" s="302" t="s">
        <v>51</v>
      </c>
      <c r="F13929" s="423" t="s">
        <v>13092</v>
      </c>
      <c r="G13929" s="423"/>
      <c r="H13929" s="423">
        <v>1.1E-5</v>
      </c>
      <c r="I13929" s="423"/>
      <c r="J13929" s="424">
        <v>9.9000000000000008E-3</v>
      </c>
      <c r="K13929" s="424"/>
      <c r="L13929" s="424"/>
    </row>
    <row r="13930" spans="1:12" ht="24" customHeight="1">
      <c r="A13930" s="300" t="s">
        <v>12986</v>
      </c>
      <c r="B13930" s="301" t="s">
        <v>12987</v>
      </c>
      <c r="C13930" s="300" t="s">
        <v>9</v>
      </c>
      <c r="D13930" s="300" t="s">
        <v>9831</v>
      </c>
      <c r="E13930" s="302" t="s">
        <v>12988</v>
      </c>
      <c r="F13930" s="423" t="s">
        <v>12989</v>
      </c>
      <c r="G13930" s="423"/>
      <c r="H13930" s="423">
        <v>3.8717999999999999E-3</v>
      </c>
      <c r="I13930" s="423"/>
      <c r="J13930" s="424">
        <v>3.9199999999999999E-2</v>
      </c>
      <c r="K13930" s="424"/>
      <c r="L13930" s="424"/>
    </row>
    <row r="13931" spans="1:12" ht="36" customHeight="1">
      <c r="A13931" s="300" t="s">
        <v>12986</v>
      </c>
      <c r="B13931" s="301" t="s">
        <v>12990</v>
      </c>
      <c r="C13931" s="300" t="s">
        <v>9</v>
      </c>
      <c r="D13931" s="300" t="s">
        <v>11426</v>
      </c>
      <c r="E13931" s="302" t="s">
        <v>51</v>
      </c>
      <c r="F13931" s="423" t="s">
        <v>12991</v>
      </c>
      <c r="G13931" s="423"/>
      <c r="H13931" s="423">
        <v>2.029E-4</v>
      </c>
      <c r="I13931" s="423"/>
      <c r="J13931" s="424">
        <v>2.6800000000000001E-2</v>
      </c>
      <c r="K13931" s="424"/>
      <c r="L13931" s="424"/>
    </row>
    <row r="13932" spans="1:12" ht="17.100000000000001" customHeight="1">
      <c r="A13932" s="298"/>
      <c r="B13932" s="298"/>
      <c r="C13932" s="298"/>
      <c r="D13932" s="298"/>
      <c r="E13932" s="298"/>
      <c r="F13932" s="298"/>
      <c r="G13932" s="298"/>
      <c r="H13932" s="298"/>
      <c r="I13932" s="298"/>
      <c r="J13932" s="298" t="s">
        <v>12992</v>
      </c>
      <c r="K13932" s="298"/>
      <c r="L13932" s="298" t="s">
        <v>12934</v>
      </c>
    </row>
    <row r="13933" spans="1:12">
      <c r="A13933" s="414" t="s">
        <v>12994</v>
      </c>
      <c r="B13933" s="414"/>
      <c r="C13933" s="414"/>
      <c r="D13933" s="414"/>
      <c r="E13933" s="414"/>
      <c r="F13933" s="414"/>
      <c r="G13933" s="414"/>
      <c r="H13933" s="414"/>
      <c r="I13933" s="294"/>
      <c r="J13933" s="294"/>
      <c r="K13933" s="294"/>
      <c r="L13933" s="294"/>
    </row>
    <row r="13934" spans="1:12" ht="17.100000000000001" customHeight="1">
      <c r="A13934" s="294" t="s">
        <v>12978</v>
      </c>
      <c r="B13934" s="298" t="s">
        <v>12979</v>
      </c>
      <c r="C13934" s="294" t="s">
        <v>12980</v>
      </c>
      <c r="D13934" s="294" t="s">
        <v>12981</v>
      </c>
      <c r="E13934" s="299" t="s">
        <v>12982</v>
      </c>
      <c r="F13934" s="413" t="s">
        <v>12983</v>
      </c>
      <c r="G13934" s="413"/>
      <c r="H13934" s="413" t="s">
        <v>12984</v>
      </c>
      <c r="I13934" s="413"/>
      <c r="J13934" s="413" t="s">
        <v>12985</v>
      </c>
      <c r="K13934" s="413"/>
      <c r="L13934" s="413"/>
    </row>
    <row r="13935" spans="1:12" ht="24" customHeight="1">
      <c r="A13935" s="300" t="s">
        <v>12986</v>
      </c>
      <c r="B13935" s="301" t="s">
        <v>13193</v>
      </c>
      <c r="C13935" s="300" t="s">
        <v>9</v>
      </c>
      <c r="D13935" s="300" t="s">
        <v>7200</v>
      </c>
      <c r="E13935" s="302" t="s">
        <v>27</v>
      </c>
      <c r="F13935" s="423" t="s">
        <v>13194</v>
      </c>
      <c r="G13935" s="423"/>
      <c r="H13935" s="423">
        <v>0.1454867</v>
      </c>
      <c r="I13935" s="423"/>
      <c r="J13935" s="424">
        <v>0.74050000000000005</v>
      </c>
      <c r="K13935" s="424"/>
      <c r="L13935" s="424"/>
    </row>
    <row r="13936" spans="1:12" ht="24" customHeight="1">
      <c r="A13936" s="300" t="s">
        <v>12986</v>
      </c>
      <c r="B13936" s="301" t="s">
        <v>13195</v>
      </c>
      <c r="C13936" s="300" t="s">
        <v>9</v>
      </c>
      <c r="D13936" s="300" t="s">
        <v>8821</v>
      </c>
      <c r="E13936" s="302" t="s">
        <v>27</v>
      </c>
      <c r="F13936" s="423" t="s">
        <v>13196</v>
      </c>
      <c r="G13936" s="423"/>
      <c r="H13936" s="423">
        <v>0.1454867</v>
      </c>
      <c r="I13936" s="423"/>
      <c r="J13936" s="424">
        <v>1.046</v>
      </c>
      <c r="K13936" s="424"/>
      <c r="L13936" s="424"/>
    </row>
    <row r="13937" spans="1:12" ht="17.100000000000001" customHeight="1">
      <c r="A13937" s="298"/>
      <c r="B13937" s="298"/>
      <c r="C13937" s="298"/>
      <c r="D13937" s="298"/>
      <c r="E13937" s="298"/>
      <c r="F13937" s="298"/>
      <c r="G13937" s="298"/>
      <c r="H13937" s="298"/>
      <c r="I13937" s="298"/>
      <c r="J13937" s="298" t="s">
        <v>12992</v>
      </c>
      <c r="K13937" s="298"/>
      <c r="L13937" s="298" t="s">
        <v>13331</v>
      </c>
    </row>
    <row r="13938" spans="1:12">
      <c r="A13938" s="414" t="s">
        <v>12998</v>
      </c>
      <c r="B13938" s="414"/>
      <c r="C13938" s="414"/>
      <c r="D13938" s="414"/>
      <c r="E13938" s="414"/>
      <c r="F13938" s="414"/>
      <c r="G13938" s="414"/>
      <c r="H13938" s="414"/>
      <c r="I13938" s="294"/>
      <c r="J13938" s="294"/>
      <c r="K13938" s="294"/>
      <c r="L13938" s="294"/>
    </row>
    <row r="13939" spans="1:12" ht="17.100000000000001" customHeight="1">
      <c r="A13939" s="294" t="s">
        <v>12978</v>
      </c>
      <c r="B13939" s="298" t="s">
        <v>12979</v>
      </c>
      <c r="C13939" s="294" t="s">
        <v>12980</v>
      </c>
      <c r="D13939" s="294" t="s">
        <v>12981</v>
      </c>
      <c r="E13939" s="299" t="s">
        <v>12982</v>
      </c>
      <c r="F13939" s="413" t="s">
        <v>12983</v>
      </c>
      <c r="G13939" s="413"/>
      <c r="H13939" s="413" t="s">
        <v>12984</v>
      </c>
      <c r="I13939" s="413"/>
      <c r="J13939" s="413" t="s">
        <v>12985</v>
      </c>
      <c r="K13939" s="413"/>
      <c r="L13939" s="413"/>
    </row>
    <row r="13940" spans="1:12" ht="24" customHeight="1">
      <c r="A13940" s="300" t="s">
        <v>12986</v>
      </c>
      <c r="B13940" s="301" t="s">
        <v>13353</v>
      </c>
      <c r="C13940" s="300" t="s">
        <v>9</v>
      </c>
      <c r="D13940" s="300" t="s">
        <v>9576</v>
      </c>
      <c r="E13940" s="302" t="s">
        <v>51</v>
      </c>
      <c r="F13940" s="423" t="s">
        <v>12914</v>
      </c>
      <c r="G13940" s="423"/>
      <c r="H13940" s="423">
        <v>3.5999999999999997E-2</v>
      </c>
      <c r="I13940" s="423"/>
      <c r="J13940" s="424">
        <v>0.05</v>
      </c>
      <c r="K13940" s="424"/>
      <c r="L13940" s="424"/>
    </row>
    <row r="13941" spans="1:12" ht="24" customHeight="1">
      <c r="A13941" s="300" t="s">
        <v>12986</v>
      </c>
      <c r="B13941" s="301" t="s">
        <v>13356</v>
      </c>
      <c r="C13941" s="300" t="s">
        <v>9</v>
      </c>
      <c r="D13941" s="300" t="s">
        <v>6964</v>
      </c>
      <c r="E13941" s="302" t="s">
        <v>51</v>
      </c>
      <c r="F13941" s="423" t="s">
        <v>13357</v>
      </c>
      <c r="G13941" s="423"/>
      <c r="H13941" s="423">
        <v>2.5999999999999999E-2</v>
      </c>
      <c r="I13941" s="423"/>
      <c r="J13941" s="424">
        <v>1.28</v>
      </c>
      <c r="K13941" s="424"/>
      <c r="L13941" s="424"/>
    </row>
    <row r="13942" spans="1:12" ht="24" customHeight="1">
      <c r="A13942" s="300" t="s">
        <v>12986</v>
      </c>
      <c r="B13942" s="301" t="s">
        <v>13358</v>
      </c>
      <c r="C13942" s="300" t="s">
        <v>9</v>
      </c>
      <c r="D13942" s="300" t="s">
        <v>10886</v>
      </c>
      <c r="E13942" s="302" t="s">
        <v>51</v>
      </c>
      <c r="F13942" s="423" t="s">
        <v>13359</v>
      </c>
      <c r="G13942" s="423"/>
      <c r="H13942" s="423">
        <v>3.3000000000000002E-2</v>
      </c>
      <c r="I13942" s="423"/>
      <c r="J13942" s="424">
        <v>1.41</v>
      </c>
      <c r="K13942" s="424"/>
      <c r="L13942" s="424"/>
    </row>
    <row r="13943" spans="1:12" ht="24" customHeight="1">
      <c r="A13943" s="300" t="s">
        <v>12986</v>
      </c>
      <c r="B13943" s="301" t="s">
        <v>15731</v>
      </c>
      <c r="C13943" s="300" t="s">
        <v>9</v>
      </c>
      <c r="D13943" s="300" t="s">
        <v>11066</v>
      </c>
      <c r="E13943" s="302" t="s">
        <v>51</v>
      </c>
      <c r="F13943" s="423" t="s">
        <v>15612</v>
      </c>
      <c r="G13943" s="423"/>
      <c r="H13943" s="423">
        <v>1</v>
      </c>
      <c r="I13943" s="423"/>
      <c r="J13943" s="424">
        <v>5.58</v>
      </c>
      <c r="K13943" s="424"/>
      <c r="L13943" s="424"/>
    </row>
    <row r="13944" spans="1:12" ht="24" customHeight="1">
      <c r="A13944" s="300" t="s">
        <v>12986</v>
      </c>
      <c r="B13944" s="301" t="s">
        <v>13099</v>
      </c>
      <c r="C13944" s="300" t="s">
        <v>9</v>
      </c>
      <c r="D13944" s="300" t="s">
        <v>7224</v>
      </c>
      <c r="E13944" s="302" t="s">
        <v>51</v>
      </c>
      <c r="F13944" s="423" t="s">
        <v>13100</v>
      </c>
      <c r="G13944" s="423"/>
      <c r="H13944" s="423">
        <v>1.9762E-3</v>
      </c>
      <c r="I13944" s="423"/>
      <c r="J13944" s="424">
        <v>1.8200000000000001E-2</v>
      </c>
      <c r="K13944" s="424"/>
      <c r="L13944" s="424"/>
    </row>
    <row r="13945" spans="1:12" ht="24" customHeight="1">
      <c r="A13945" s="300" t="s">
        <v>12986</v>
      </c>
      <c r="B13945" s="301" t="s">
        <v>13101</v>
      </c>
      <c r="C13945" s="300" t="s">
        <v>9</v>
      </c>
      <c r="D13945" s="300" t="s">
        <v>7359</v>
      </c>
      <c r="E13945" s="302" t="s">
        <v>51</v>
      </c>
      <c r="F13945" s="423" t="s">
        <v>13102</v>
      </c>
      <c r="G13945" s="423"/>
      <c r="H13945" s="423">
        <v>6.3800000000000006E-5</v>
      </c>
      <c r="I13945" s="423"/>
      <c r="J13945" s="424">
        <v>8.2000000000000007E-3</v>
      </c>
      <c r="K13945" s="424"/>
      <c r="L13945" s="424"/>
    </row>
    <row r="13946" spans="1:12" ht="24" customHeight="1">
      <c r="A13946" s="300" t="s">
        <v>12986</v>
      </c>
      <c r="B13946" s="301" t="s">
        <v>13103</v>
      </c>
      <c r="C13946" s="300" t="s">
        <v>9</v>
      </c>
      <c r="D13946" s="300" t="s">
        <v>8851</v>
      </c>
      <c r="E13946" s="302" t="s">
        <v>51</v>
      </c>
      <c r="F13946" s="423" t="s">
        <v>13104</v>
      </c>
      <c r="G13946" s="423"/>
      <c r="H13946" s="423">
        <v>5.1100000000000002E-5</v>
      </c>
      <c r="I13946" s="423"/>
      <c r="J13946" s="424">
        <v>9.9000000000000008E-3</v>
      </c>
      <c r="K13946" s="424"/>
      <c r="L13946" s="424"/>
    </row>
    <row r="13947" spans="1:12" ht="24" customHeight="1">
      <c r="A13947" s="300" t="s">
        <v>12986</v>
      </c>
      <c r="B13947" s="301" t="s">
        <v>13105</v>
      </c>
      <c r="C13947" s="300" t="s">
        <v>9</v>
      </c>
      <c r="D13947" s="300" t="s">
        <v>8852</v>
      </c>
      <c r="E13947" s="302" t="s">
        <v>51</v>
      </c>
      <c r="F13947" s="423" t="s">
        <v>13106</v>
      </c>
      <c r="G13947" s="423"/>
      <c r="H13947" s="423">
        <v>1.1E-5</v>
      </c>
      <c r="I13947" s="423"/>
      <c r="J13947" s="424">
        <v>6.0000000000000001E-3</v>
      </c>
      <c r="K13947" s="424"/>
      <c r="L13947" s="424"/>
    </row>
    <row r="13948" spans="1:12" ht="24" customHeight="1">
      <c r="A13948" s="300" t="s">
        <v>12986</v>
      </c>
      <c r="B13948" s="301" t="s">
        <v>13107</v>
      </c>
      <c r="C13948" s="300" t="s">
        <v>9</v>
      </c>
      <c r="D13948" s="300" t="s">
        <v>9000</v>
      </c>
      <c r="E13948" s="302" t="s">
        <v>51</v>
      </c>
      <c r="F13948" s="423" t="s">
        <v>13108</v>
      </c>
      <c r="G13948" s="423"/>
      <c r="H13948" s="423">
        <v>2.2493999999999999E-3</v>
      </c>
      <c r="I13948" s="423"/>
      <c r="J13948" s="424">
        <v>1.52E-2</v>
      </c>
      <c r="K13948" s="424"/>
      <c r="L13948" s="424"/>
    </row>
    <row r="13949" spans="1:12" ht="24" customHeight="1">
      <c r="A13949" s="300" t="s">
        <v>12986</v>
      </c>
      <c r="B13949" s="301" t="s">
        <v>13109</v>
      </c>
      <c r="C13949" s="300" t="s">
        <v>9</v>
      </c>
      <c r="D13949" s="300" t="s">
        <v>9574</v>
      </c>
      <c r="E13949" s="302" t="s">
        <v>51</v>
      </c>
      <c r="F13949" s="423" t="s">
        <v>13110</v>
      </c>
      <c r="G13949" s="423"/>
      <c r="H13949" s="423">
        <v>7.1330000000000005E-4</v>
      </c>
      <c r="I13949" s="423"/>
      <c r="J13949" s="424">
        <v>6.3E-3</v>
      </c>
      <c r="K13949" s="424"/>
      <c r="L13949" s="424"/>
    </row>
    <row r="13950" spans="1:12" ht="24" customHeight="1">
      <c r="A13950" s="300" t="s">
        <v>12986</v>
      </c>
      <c r="B13950" s="301" t="s">
        <v>13111</v>
      </c>
      <c r="C13950" s="300" t="s">
        <v>9</v>
      </c>
      <c r="D13950" s="300" t="s">
        <v>10714</v>
      </c>
      <c r="E13950" s="302" t="s">
        <v>93</v>
      </c>
      <c r="F13950" s="423" t="s">
        <v>13112</v>
      </c>
      <c r="G13950" s="423"/>
      <c r="H13950" s="423">
        <v>3.7500000000000001E-4</v>
      </c>
      <c r="I13950" s="423"/>
      <c r="J13950" s="424">
        <v>5.7000000000000002E-3</v>
      </c>
      <c r="K13950" s="424"/>
      <c r="L13950" s="424"/>
    </row>
    <row r="13951" spans="1:12" ht="24" customHeight="1">
      <c r="A13951" s="300" t="s">
        <v>12986</v>
      </c>
      <c r="B13951" s="301" t="s">
        <v>13113</v>
      </c>
      <c r="C13951" s="300" t="s">
        <v>9</v>
      </c>
      <c r="D13951" s="300" t="s">
        <v>10809</v>
      </c>
      <c r="E13951" s="302" t="s">
        <v>51</v>
      </c>
      <c r="F13951" s="423" t="s">
        <v>13114</v>
      </c>
      <c r="G13951" s="423"/>
      <c r="H13951" s="423">
        <v>3.7500000000000001E-4</v>
      </c>
      <c r="I13951" s="423"/>
      <c r="J13951" s="424">
        <v>4.4999999999999997E-3</v>
      </c>
      <c r="K13951" s="424"/>
      <c r="L13951" s="424"/>
    </row>
    <row r="13952" spans="1:12" ht="24" customHeight="1">
      <c r="A13952" s="300" t="s">
        <v>12986</v>
      </c>
      <c r="B13952" s="301" t="s">
        <v>13115</v>
      </c>
      <c r="C13952" s="300" t="s">
        <v>9</v>
      </c>
      <c r="D13952" s="300" t="s">
        <v>10810</v>
      </c>
      <c r="E13952" s="302" t="s">
        <v>51</v>
      </c>
      <c r="F13952" s="423" t="s">
        <v>13116</v>
      </c>
      <c r="G13952" s="423"/>
      <c r="H13952" s="423">
        <v>3.7500000000000001E-4</v>
      </c>
      <c r="I13952" s="423"/>
      <c r="J13952" s="424">
        <v>0.01</v>
      </c>
      <c r="K13952" s="424"/>
      <c r="L13952" s="424"/>
    </row>
    <row r="13953" spans="1:12" ht="24" customHeight="1">
      <c r="A13953" s="300" t="s">
        <v>12986</v>
      </c>
      <c r="B13953" s="301" t="s">
        <v>13117</v>
      </c>
      <c r="C13953" s="300" t="s">
        <v>9</v>
      </c>
      <c r="D13953" s="300" t="s">
        <v>10837</v>
      </c>
      <c r="E13953" s="302" t="s">
        <v>51</v>
      </c>
      <c r="F13953" s="423" t="s">
        <v>13118</v>
      </c>
      <c r="G13953" s="423"/>
      <c r="H13953" s="423">
        <v>1.27E-5</v>
      </c>
      <c r="I13953" s="423"/>
      <c r="J13953" s="424">
        <v>5.7000000000000002E-3</v>
      </c>
      <c r="K13953" s="424"/>
      <c r="L13953" s="424"/>
    </row>
    <row r="13954" spans="1:12" ht="24" customHeight="1">
      <c r="A13954" s="300" t="s">
        <v>12986</v>
      </c>
      <c r="B13954" s="301" t="s">
        <v>13003</v>
      </c>
      <c r="C13954" s="300" t="s">
        <v>9</v>
      </c>
      <c r="D13954" s="300" t="s">
        <v>7216</v>
      </c>
      <c r="E13954" s="302" t="s">
        <v>51</v>
      </c>
      <c r="F13954" s="423" t="s">
        <v>13004</v>
      </c>
      <c r="G13954" s="423"/>
      <c r="H13954" s="423">
        <v>7.5089999999999998E-4</v>
      </c>
      <c r="I13954" s="423"/>
      <c r="J13954" s="424">
        <v>2.5100000000000001E-2</v>
      </c>
      <c r="K13954" s="424"/>
      <c r="L13954" s="424"/>
    </row>
    <row r="13955" spans="1:12" ht="24" customHeight="1">
      <c r="A13955" s="300" t="s">
        <v>12986</v>
      </c>
      <c r="B13955" s="301" t="s">
        <v>13005</v>
      </c>
      <c r="C13955" s="300" t="s">
        <v>9</v>
      </c>
      <c r="D13955" s="300" t="s">
        <v>7393</v>
      </c>
      <c r="E13955" s="302" t="s">
        <v>12988</v>
      </c>
      <c r="F13955" s="423" t="s">
        <v>13006</v>
      </c>
      <c r="G13955" s="423"/>
      <c r="H13955" s="423">
        <v>4.5169999999999997E-4</v>
      </c>
      <c r="I13955" s="423"/>
      <c r="J13955" s="424">
        <v>2.4400000000000002E-2</v>
      </c>
      <c r="K13955" s="424"/>
      <c r="L13955" s="424"/>
    </row>
    <row r="13956" spans="1:12" ht="24" customHeight="1">
      <c r="A13956" s="300" t="s">
        <v>12986</v>
      </c>
      <c r="B13956" s="301" t="s">
        <v>13007</v>
      </c>
      <c r="C13956" s="300" t="s">
        <v>9</v>
      </c>
      <c r="D13956" s="300" t="s">
        <v>10619</v>
      </c>
      <c r="E13956" s="302" t="s">
        <v>51</v>
      </c>
      <c r="F13956" s="423" t="s">
        <v>13008</v>
      </c>
      <c r="G13956" s="423"/>
      <c r="H13956" s="423">
        <v>3.503E-4</v>
      </c>
      <c r="I13956" s="423"/>
      <c r="J13956" s="424">
        <v>6.7000000000000004E-2</v>
      </c>
      <c r="K13956" s="424"/>
      <c r="L13956" s="424"/>
    </row>
    <row r="13957" spans="1:12" ht="24" customHeight="1">
      <c r="A13957" s="300" t="s">
        <v>12986</v>
      </c>
      <c r="B13957" s="301" t="s">
        <v>13009</v>
      </c>
      <c r="C13957" s="300" t="s">
        <v>9</v>
      </c>
      <c r="D13957" s="300" t="s">
        <v>10769</v>
      </c>
      <c r="E13957" s="302" t="s">
        <v>51</v>
      </c>
      <c r="F13957" s="423" t="s">
        <v>13010</v>
      </c>
      <c r="G13957" s="423"/>
      <c r="H13957" s="423">
        <v>3.1498699999999998E-2</v>
      </c>
      <c r="I13957" s="423"/>
      <c r="J13957" s="424">
        <v>3.9699999999999999E-2</v>
      </c>
      <c r="K13957" s="424"/>
      <c r="L13957" s="424"/>
    </row>
    <row r="13958" spans="1:12" ht="24" customHeight="1">
      <c r="A13958" s="300" t="s">
        <v>12986</v>
      </c>
      <c r="B13958" s="301" t="s">
        <v>13011</v>
      </c>
      <c r="C13958" s="300" t="s">
        <v>9</v>
      </c>
      <c r="D13958" s="300" t="s">
        <v>10929</v>
      </c>
      <c r="E13958" s="302" t="s">
        <v>51</v>
      </c>
      <c r="F13958" s="423" t="s">
        <v>13012</v>
      </c>
      <c r="G13958" s="423"/>
      <c r="H13958" s="423">
        <v>3.0370000000000001E-4</v>
      </c>
      <c r="I13958" s="423"/>
      <c r="J13958" s="424">
        <v>4.5699999999999998E-2</v>
      </c>
      <c r="K13958" s="424"/>
      <c r="L13958" s="424"/>
    </row>
    <row r="13959" spans="1:12" ht="17.100000000000001" customHeight="1">
      <c r="A13959" s="298"/>
      <c r="B13959" s="298"/>
      <c r="C13959" s="298"/>
      <c r="D13959" s="298"/>
      <c r="E13959" s="298"/>
      <c r="F13959" s="298"/>
      <c r="G13959" s="298"/>
      <c r="H13959" s="298"/>
      <c r="I13959" s="298"/>
      <c r="J13959" s="298" t="s">
        <v>12992</v>
      </c>
      <c r="K13959" s="298"/>
      <c r="L13959" s="298" t="s">
        <v>15732</v>
      </c>
    </row>
    <row r="13960" spans="1:12">
      <c r="A13960" s="414" t="s">
        <v>13056</v>
      </c>
      <c r="B13960" s="414"/>
      <c r="C13960" s="414"/>
      <c r="D13960" s="414"/>
      <c r="E13960" s="414"/>
      <c r="F13960" s="414"/>
      <c r="G13960" s="414"/>
      <c r="H13960" s="414"/>
      <c r="I13960" s="294"/>
      <c r="J13960" s="294"/>
      <c r="K13960" s="294"/>
      <c r="L13960" s="294"/>
    </row>
    <row r="13961" spans="1:12" ht="17.100000000000001" customHeight="1">
      <c r="A13961" s="294" t="s">
        <v>12978</v>
      </c>
      <c r="B13961" s="298" t="s">
        <v>12979</v>
      </c>
      <c r="C13961" s="294" t="s">
        <v>12980</v>
      </c>
      <c r="D13961" s="294" t="s">
        <v>12981</v>
      </c>
      <c r="E13961" s="299" t="s">
        <v>12982</v>
      </c>
      <c r="F13961" s="413" t="s">
        <v>12983</v>
      </c>
      <c r="G13961" s="413"/>
      <c r="H13961" s="413" t="s">
        <v>12984</v>
      </c>
      <c r="I13961" s="413"/>
      <c r="J13961" s="413" t="s">
        <v>12985</v>
      </c>
      <c r="K13961" s="413"/>
      <c r="L13961" s="413"/>
    </row>
    <row r="13962" spans="1:12" ht="24" customHeight="1">
      <c r="A13962" s="300" t="s">
        <v>12986</v>
      </c>
      <c r="B13962" s="301" t="s">
        <v>13057</v>
      </c>
      <c r="C13962" s="300" t="s">
        <v>9</v>
      </c>
      <c r="D13962" s="300" t="s">
        <v>12549</v>
      </c>
      <c r="E13962" s="302" t="s">
        <v>27</v>
      </c>
      <c r="F13962" s="423" t="s">
        <v>12948</v>
      </c>
      <c r="G13962" s="423"/>
      <c r="H13962" s="423">
        <v>0.28181469999999997</v>
      </c>
      <c r="I13962" s="423"/>
      <c r="J13962" s="424">
        <v>0.1832</v>
      </c>
      <c r="K13962" s="424"/>
      <c r="L13962" s="424"/>
    </row>
    <row r="13963" spans="1:12" ht="17.100000000000001" customHeight="1">
      <c r="A13963" s="298"/>
      <c r="B13963" s="298"/>
      <c r="C13963" s="298"/>
      <c r="D13963" s="298"/>
      <c r="E13963" s="298"/>
      <c r="F13963" s="298"/>
      <c r="G13963" s="298"/>
      <c r="H13963" s="298"/>
      <c r="I13963" s="298"/>
      <c r="J13963" s="298" t="s">
        <v>12992</v>
      </c>
      <c r="K13963" s="298"/>
      <c r="L13963" s="298" t="s">
        <v>12931</v>
      </c>
    </row>
    <row r="13964" spans="1:12">
      <c r="A13964" s="414" t="s">
        <v>13058</v>
      </c>
      <c r="B13964" s="414"/>
      <c r="C13964" s="414"/>
      <c r="D13964" s="414"/>
      <c r="E13964" s="414"/>
      <c r="F13964" s="414"/>
      <c r="G13964" s="414"/>
      <c r="H13964" s="414"/>
      <c r="I13964" s="294"/>
      <c r="J13964" s="294"/>
      <c r="K13964" s="294"/>
      <c r="L13964" s="294"/>
    </row>
    <row r="13965" spans="1:12" ht="17.100000000000001" customHeight="1">
      <c r="A13965" s="294" t="s">
        <v>12978</v>
      </c>
      <c r="B13965" s="298" t="s">
        <v>12979</v>
      </c>
      <c r="C13965" s="294" t="s">
        <v>12980</v>
      </c>
      <c r="D13965" s="294" t="s">
        <v>12981</v>
      </c>
      <c r="E13965" s="299" t="s">
        <v>12982</v>
      </c>
      <c r="F13965" s="413" t="s">
        <v>12983</v>
      </c>
      <c r="G13965" s="413"/>
      <c r="H13965" s="413" t="s">
        <v>12984</v>
      </c>
      <c r="I13965" s="413"/>
      <c r="J13965" s="413" t="s">
        <v>12985</v>
      </c>
      <c r="K13965" s="413"/>
      <c r="L13965" s="413"/>
    </row>
    <row r="13966" spans="1:12" ht="24" customHeight="1">
      <c r="A13966" s="300" t="s">
        <v>12986</v>
      </c>
      <c r="B13966" s="301" t="s">
        <v>13059</v>
      </c>
      <c r="C13966" s="300" t="s">
        <v>9</v>
      </c>
      <c r="D13966" s="300" t="s">
        <v>12535</v>
      </c>
      <c r="E13966" s="302" t="s">
        <v>27</v>
      </c>
      <c r="F13966" s="423" t="s">
        <v>12936</v>
      </c>
      <c r="G13966" s="423"/>
      <c r="H13966" s="423">
        <v>0.28181469999999997</v>
      </c>
      <c r="I13966" s="423"/>
      <c r="J13966" s="424">
        <v>1.41E-2</v>
      </c>
      <c r="K13966" s="424"/>
      <c r="L13966" s="424"/>
    </row>
    <row r="13967" spans="1:12" ht="17.100000000000001" customHeight="1">
      <c r="A13967" s="298"/>
      <c r="B13967" s="298"/>
      <c r="C13967" s="298"/>
      <c r="D13967" s="298"/>
      <c r="E13967" s="298"/>
      <c r="F13967" s="298"/>
      <c r="G13967" s="298"/>
      <c r="H13967" s="298"/>
      <c r="I13967" s="298"/>
      <c r="J13967" s="298" t="s">
        <v>12992</v>
      </c>
      <c r="K13967" s="298"/>
      <c r="L13967" s="298" t="s">
        <v>12904</v>
      </c>
    </row>
    <row r="13968" spans="1:12">
      <c r="A13968" s="414" t="s">
        <v>13060</v>
      </c>
      <c r="B13968" s="414"/>
      <c r="C13968" s="414"/>
      <c r="D13968" s="414"/>
      <c r="E13968" s="414"/>
      <c r="F13968" s="414"/>
      <c r="G13968" s="414"/>
      <c r="H13968" s="414"/>
      <c r="I13968" s="294"/>
      <c r="J13968" s="294"/>
      <c r="K13968" s="294"/>
      <c r="L13968" s="294"/>
    </row>
    <row r="13969" spans="1:12" ht="17.100000000000001" customHeight="1">
      <c r="A13969" s="294" t="s">
        <v>12978</v>
      </c>
      <c r="B13969" s="298" t="s">
        <v>12979</v>
      </c>
      <c r="C13969" s="294" t="s">
        <v>12980</v>
      </c>
      <c r="D13969" s="294" t="s">
        <v>12981</v>
      </c>
      <c r="E13969" s="299" t="s">
        <v>12982</v>
      </c>
      <c r="F13969" s="413" t="s">
        <v>12983</v>
      </c>
      <c r="G13969" s="413"/>
      <c r="H13969" s="413" t="s">
        <v>12984</v>
      </c>
      <c r="I13969" s="413"/>
      <c r="J13969" s="413" t="s">
        <v>12985</v>
      </c>
      <c r="K13969" s="413"/>
      <c r="L13969" s="413"/>
    </row>
    <row r="13970" spans="1:12" ht="24" customHeight="1">
      <c r="A13970" s="300" t="s">
        <v>12986</v>
      </c>
      <c r="B13970" s="301" t="s">
        <v>13061</v>
      </c>
      <c r="C13970" s="300" t="s">
        <v>9</v>
      </c>
      <c r="D13970" s="300" t="s">
        <v>12522</v>
      </c>
      <c r="E13970" s="302" t="s">
        <v>27</v>
      </c>
      <c r="F13970" s="423" t="s">
        <v>12964</v>
      </c>
      <c r="G13970" s="423"/>
      <c r="H13970" s="423">
        <v>0.28181469999999997</v>
      </c>
      <c r="I13970" s="423"/>
      <c r="J13970" s="424">
        <v>0.71299999999999997</v>
      </c>
      <c r="K13970" s="424"/>
      <c r="L13970" s="424"/>
    </row>
    <row r="13971" spans="1:12" ht="24" customHeight="1">
      <c r="A13971" s="300" t="s">
        <v>12986</v>
      </c>
      <c r="B13971" s="301" t="s">
        <v>13062</v>
      </c>
      <c r="C13971" s="300" t="s">
        <v>9</v>
      </c>
      <c r="D13971" s="300" t="s">
        <v>12527</v>
      </c>
      <c r="E13971" s="302" t="s">
        <v>27</v>
      </c>
      <c r="F13971" s="423" t="s">
        <v>13063</v>
      </c>
      <c r="G13971" s="423"/>
      <c r="H13971" s="423">
        <v>0.28181469999999997</v>
      </c>
      <c r="I13971" s="423"/>
      <c r="J13971" s="424">
        <v>9.5799999999999996E-2</v>
      </c>
      <c r="K13971" s="424"/>
      <c r="L13971" s="424"/>
    </row>
    <row r="13972" spans="1:12" ht="17.100000000000001" customHeight="1">
      <c r="A13972" s="298"/>
      <c r="B13972" s="298"/>
      <c r="C13972" s="298"/>
      <c r="D13972" s="298"/>
      <c r="E13972" s="298"/>
      <c r="F13972" s="298"/>
      <c r="G13972" s="298"/>
      <c r="H13972" s="298"/>
      <c r="I13972" s="298"/>
      <c r="J13972" s="298" t="s">
        <v>12992</v>
      </c>
      <c r="K13972" s="298"/>
      <c r="L13972" s="298" t="s">
        <v>12968</v>
      </c>
    </row>
    <row r="13973" spans="1:12" ht="17.100000000000001" customHeight="1">
      <c r="A13973" s="294" t="s">
        <v>13014</v>
      </c>
      <c r="B13973" s="294"/>
      <c r="C13973" s="294"/>
      <c r="D13973" s="294"/>
      <c r="E13973" s="294"/>
      <c r="F13973" s="294"/>
      <c r="G13973" s="294"/>
      <c r="H13973" s="294"/>
      <c r="I13973" s="294"/>
      <c r="J13973" s="294"/>
      <c r="K13973" s="294"/>
      <c r="L13973" s="294"/>
    </row>
    <row r="13974" spans="1:12" ht="17.100000000000001" customHeight="1">
      <c r="A13974" s="298"/>
      <c r="B13974" s="298"/>
      <c r="C13974" s="298"/>
      <c r="D13974" s="298"/>
      <c r="E13974" s="298"/>
      <c r="F13974" s="298"/>
      <c r="G13974" s="298"/>
      <c r="H13974" s="298"/>
      <c r="I13974" s="298"/>
      <c r="J13974" s="298" t="s">
        <v>13015</v>
      </c>
      <c r="K13974" s="298"/>
      <c r="L13974" s="298" t="s">
        <v>15733</v>
      </c>
    </row>
    <row r="13975" spans="1:12" ht="17.100000000000001" customHeight="1">
      <c r="A13975" s="298"/>
      <c r="B13975" s="298"/>
      <c r="C13975" s="298"/>
      <c r="D13975" s="298"/>
      <c r="E13975" s="298"/>
      <c r="F13975" s="298"/>
      <c r="G13975" s="298"/>
      <c r="H13975" s="298"/>
      <c r="I13975" s="298"/>
      <c r="J13975" s="298" t="s">
        <v>13017</v>
      </c>
      <c r="K13975" s="298" t="s">
        <v>13018</v>
      </c>
      <c r="L13975" s="298" t="s">
        <v>15734</v>
      </c>
    </row>
    <row r="13976" spans="1:12" ht="17.100000000000001" customHeight="1">
      <c r="A13976" s="298"/>
      <c r="B13976" s="298"/>
      <c r="C13976" s="298"/>
      <c r="D13976" s="298"/>
      <c r="E13976" s="298"/>
      <c r="F13976" s="298"/>
      <c r="G13976" s="298"/>
      <c r="H13976" s="298"/>
      <c r="I13976" s="298"/>
      <c r="J13976" s="298" t="s">
        <v>13020</v>
      </c>
      <c r="K13976" s="298"/>
      <c r="L13976" s="298" t="s">
        <v>15735</v>
      </c>
    </row>
    <row r="13977" spans="1:12" ht="17.100000000000001" customHeight="1">
      <c r="A13977" s="298"/>
      <c r="B13977" s="298"/>
      <c r="C13977" s="298"/>
      <c r="D13977" s="298"/>
      <c r="E13977" s="298"/>
      <c r="F13977" s="298"/>
      <c r="G13977" s="298"/>
      <c r="H13977" s="298"/>
      <c r="I13977" s="298"/>
      <c r="J13977" s="298" t="s">
        <v>13022</v>
      </c>
      <c r="K13977" s="298" t="s">
        <v>12974</v>
      </c>
      <c r="L13977" s="298" t="s">
        <v>15736</v>
      </c>
    </row>
    <row r="13978" spans="1:12" ht="17.100000000000001" customHeight="1">
      <c r="A13978" s="298"/>
      <c r="B13978" s="298"/>
      <c r="C13978" s="298"/>
      <c r="D13978" s="298"/>
      <c r="E13978" s="298"/>
      <c r="F13978" s="298"/>
      <c r="G13978" s="298"/>
      <c r="H13978" s="298"/>
      <c r="I13978" s="298"/>
      <c r="J13978" s="298" t="s">
        <v>13024</v>
      </c>
      <c r="K13978" s="298"/>
      <c r="L13978" s="298" t="s">
        <v>15737</v>
      </c>
    </row>
    <row r="13979" spans="1:12" ht="30" customHeight="1">
      <c r="A13979" s="299"/>
      <c r="B13979" s="299"/>
      <c r="C13979" s="299"/>
      <c r="D13979" s="299"/>
      <c r="E13979" s="299"/>
      <c r="F13979" s="299"/>
      <c r="G13979" s="299"/>
      <c r="H13979" s="299"/>
      <c r="I13979" s="299"/>
      <c r="J13979" s="299"/>
      <c r="K13979" s="299"/>
      <c r="L13979" s="299"/>
    </row>
    <row r="13980" spans="1:12" ht="36" customHeight="1">
      <c r="A13980" s="295" t="s">
        <v>15738</v>
      </c>
      <c r="B13980" s="296" t="s">
        <v>15739</v>
      </c>
      <c r="C13980" s="295" t="s">
        <v>9</v>
      </c>
      <c r="D13980" s="295" t="s">
        <v>642</v>
      </c>
      <c r="E13980" s="297" t="s">
        <v>51</v>
      </c>
      <c r="F13980" s="296"/>
      <c r="G13980" s="296"/>
      <c r="H13980" s="296"/>
      <c r="I13980" s="296"/>
      <c r="J13980" s="296"/>
      <c r="K13980" s="296"/>
      <c r="L13980" s="296"/>
    </row>
    <row r="13981" spans="1:12">
      <c r="A13981" s="414" t="s">
        <v>12977</v>
      </c>
      <c r="B13981" s="414"/>
      <c r="C13981" s="414"/>
      <c r="D13981" s="414"/>
      <c r="E13981" s="414"/>
      <c r="F13981" s="414"/>
      <c r="G13981" s="414"/>
      <c r="H13981" s="414"/>
      <c r="I13981" s="294"/>
      <c r="J13981" s="294"/>
      <c r="K13981" s="294"/>
      <c r="L13981" s="294"/>
    </row>
    <row r="13982" spans="1:12" ht="17.100000000000001" customHeight="1">
      <c r="A13982" s="294" t="s">
        <v>12978</v>
      </c>
      <c r="B13982" s="298" t="s">
        <v>12979</v>
      </c>
      <c r="C13982" s="294" t="s">
        <v>12980</v>
      </c>
      <c r="D13982" s="294" t="s">
        <v>12981</v>
      </c>
      <c r="E13982" s="299" t="s">
        <v>12982</v>
      </c>
      <c r="F13982" s="413" t="s">
        <v>12983</v>
      </c>
      <c r="G13982" s="413"/>
      <c r="H13982" s="413" t="s">
        <v>12984</v>
      </c>
      <c r="I13982" s="413"/>
      <c r="J13982" s="413" t="s">
        <v>12985</v>
      </c>
      <c r="K13982" s="413"/>
      <c r="L13982" s="413"/>
    </row>
    <row r="13983" spans="1:12" ht="24" customHeight="1">
      <c r="A13983" s="300" t="s">
        <v>12986</v>
      </c>
      <c r="B13983" s="301" t="s">
        <v>13085</v>
      </c>
      <c r="C13983" s="300" t="s">
        <v>9</v>
      </c>
      <c r="D13983" s="300" t="s">
        <v>7909</v>
      </c>
      <c r="E13983" s="302" t="s">
        <v>51</v>
      </c>
      <c r="F13983" s="423" t="s">
        <v>13086</v>
      </c>
      <c r="G13983" s="423"/>
      <c r="H13983" s="423">
        <v>2.4509999999999999E-4</v>
      </c>
      <c r="I13983" s="423"/>
      <c r="J13983" s="424">
        <v>2.5499999999999998E-2</v>
      </c>
      <c r="K13983" s="424"/>
      <c r="L13983" s="424"/>
    </row>
    <row r="13984" spans="1:12" ht="24" customHeight="1">
      <c r="A13984" s="300" t="s">
        <v>12986</v>
      </c>
      <c r="B13984" s="301" t="s">
        <v>13087</v>
      </c>
      <c r="C13984" s="300" t="s">
        <v>9</v>
      </c>
      <c r="D13984" s="300" t="s">
        <v>8873</v>
      </c>
      <c r="E13984" s="302" t="s">
        <v>51</v>
      </c>
      <c r="F13984" s="423" t="s">
        <v>13088</v>
      </c>
      <c r="G13984" s="423"/>
      <c r="H13984" s="423">
        <v>2.3300000000000001E-5</v>
      </c>
      <c r="I13984" s="423"/>
      <c r="J13984" s="424">
        <v>2.0299999999999999E-2</v>
      </c>
      <c r="K13984" s="424"/>
      <c r="L13984" s="424"/>
    </row>
    <row r="13985" spans="1:12" ht="48" customHeight="1">
      <c r="A13985" s="300" t="s">
        <v>12986</v>
      </c>
      <c r="B13985" s="301" t="s">
        <v>13089</v>
      </c>
      <c r="C13985" s="300" t="s">
        <v>9</v>
      </c>
      <c r="D13985" s="300" t="s">
        <v>9227</v>
      </c>
      <c r="E13985" s="302" t="s">
        <v>51</v>
      </c>
      <c r="F13985" s="423" t="s">
        <v>13090</v>
      </c>
      <c r="G13985" s="423"/>
      <c r="H13985" s="423">
        <v>1.6399999999999999E-5</v>
      </c>
      <c r="I13985" s="423"/>
      <c r="J13985" s="424">
        <v>2.1899999999999999E-2</v>
      </c>
      <c r="K13985" s="424"/>
      <c r="L13985" s="424"/>
    </row>
    <row r="13986" spans="1:12" ht="24" customHeight="1">
      <c r="A13986" s="300" t="s">
        <v>12986</v>
      </c>
      <c r="B13986" s="301" t="s">
        <v>13091</v>
      </c>
      <c r="C13986" s="300" t="s">
        <v>9</v>
      </c>
      <c r="D13986" s="300" t="s">
        <v>9580</v>
      </c>
      <c r="E13986" s="302" t="s">
        <v>51</v>
      </c>
      <c r="F13986" s="423" t="s">
        <v>13092</v>
      </c>
      <c r="G13986" s="423"/>
      <c r="H13986" s="423">
        <v>1.5999999999999999E-5</v>
      </c>
      <c r="I13986" s="423"/>
      <c r="J13986" s="424">
        <v>1.43E-2</v>
      </c>
      <c r="K13986" s="424"/>
      <c r="L13986" s="424"/>
    </row>
    <row r="13987" spans="1:12" ht="24" customHeight="1">
      <c r="A13987" s="300" t="s">
        <v>12986</v>
      </c>
      <c r="B13987" s="301" t="s">
        <v>12987</v>
      </c>
      <c r="C13987" s="300" t="s">
        <v>9</v>
      </c>
      <c r="D13987" s="300" t="s">
        <v>9831</v>
      </c>
      <c r="E13987" s="302" t="s">
        <v>12988</v>
      </c>
      <c r="F13987" s="423" t="s">
        <v>12989</v>
      </c>
      <c r="G13987" s="423"/>
      <c r="H13987" s="423">
        <v>5.6703999999999999E-3</v>
      </c>
      <c r="I13987" s="423"/>
      <c r="J13987" s="424">
        <v>5.74E-2</v>
      </c>
      <c r="K13987" s="424"/>
      <c r="L13987" s="424"/>
    </row>
    <row r="13988" spans="1:12" ht="36" customHeight="1">
      <c r="A13988" s="300" t="s">
        <v>12986</v>
      </c>
      <c r="B13988" s="301" t="s">
        <v>12990</v>
      </c>
      <c r="C13988" s="300" t="s">
        <v>9</v>
      </c>
      <c r="D13988" s="300" t="s">
        <v>11426</v>
      </c>
      <c r="E13988" s="302" t="s">
        <v>51</v>
      </c>
      <c r="F13988" s="423" t="s">
        <v>12991</v>
      </c>
      <c r="G13988" s="423"/>
      <c r="H13988" s="423">
        <v>2.9720000000000001E-4</v>
      </c>
      <c r="I13988" s="423"/>
      <c r="J13988" s="424">
        <v>3.9300000000000002E-2</v>
      </c>
      <c r="K13988" s="424"/>
      <c r="L13988" s="424"/>
    </row>
    <row r="13989" spans="1:12" ht="17.100000000000001" customHeight="1">
      <c r="A13989" s="298"/>
      <c r="B13989" s="298"/>
      <c r="C13989" s="298"/>
      <c r="D13989" s="298"/>
      <c r="E13989" s="298"/>
      <c r="F13989" s="298"/>
      <c r="G13989" s="298"/>
      <c r="H13989" s="298"/>
      <c r="I13989" s="298"/>
      <c r="J13989" s="298" t="s">
        <v>12992</v>
      </c>
      <c r="K13989" s="298"/>
      <c r="L13989" s="298" t="s">
        <v>12931</v>
      </c>
    </row>
    <row r="13990" spans="1:12">
      <c r="A13990" s="414" t="s">
        <v>12994</v>
      </c>
      <c r="B13990" s="414"/>
      <c r="C13990" s="414"/>
      <c r="D13990" s="414"/>
      <c r="E13990" s="414"/>
      <c r="F13990" s="414"/>
      <c r="G13990" s="414"/>
      <c r="H13990" s="414"/>
      <c r="I13990" s="294"/>
      <c r="J13990" s="294"/>
      <c r="K13990" s="294"/>
      <c r="L13990" s="294"/>
    </row>
    <row r="13991" spans="1:12" ht="17.100000000000001" customHeight="1">
      <c r="A13991" s="294" t="s">
        <v>12978</v>
      </c>
      <c r="B13991" s="298" t="s">
        <v>12979</v>
      </c>
      <c r="C13991" s="294" t="s">
        <v>12980</v>
      </c>
      <c r="D13991" s="294" t="s">
        <v>12981</v>
      </c>
      <c r="E13991" s="299" t="s">
        <v>12982</v>
      </c>
      <c r="F13991" s="413" t="s">
        <v>12983</v>
      </c>
      <c r="G13991" s="413"/>
      <c r="H13991" s="413" t="s">
        <v>12984</v>
      </c>
      <c r="I13991" s="413"/>
      <c r="J13991" s="413" t="s">
        <v>12985</v>
      </c>
      <c r="K13991" s="413"/>
      <c r="L13991" s="413"/>
    </row>
    <row r="13992" spans="1:12" ht="24" customHeight="1">
      <c r="A13992" s="300" t="s">
        <v>12986</v>
      </c>
      <c r="B13992" s="301" t="s">
        <v>13193</v>
      </c>
      <c r="C13992" s="300" t="s">
        <v>9</v>
      </c>
      <c r="D13992" s="300" t="s">
        <v>7200</v>
      </c>
      <c r="E13992" s="302" t="s">
        <v>27</v>
      </c>
      <c r="F13992" s="423" t="s">
        <v>13194</v>
      </c>
      <c r="G13992" s="423"/>
      <c r="H13992" s="423">
        <v>0.21145810000000001</v>
      </c>
      <c r="I13992" s="423"/>
      <c r="J13992" s="424">
        <v>1.0763</v>
      </c>
      <c r="K13992" s="424"/>
      <c r="L13992" s="424"/>
    </row>
    <row r="13993" spans="1:12" ht="24" customHeight="1">
      <c r="A13993" s="300" t="s">
        <v>12986</v>
      </c>
      <c r="B13993" s="301" t="s">
        <v>13195</v>
      </c>
      <c r="C13993" s="300" t="s">
        <v>9</v>
      </c>
      <c r="D13993" s="300" t="s">
        <v>8821</v>
      </c>
      <c r="E13993" s="302" t="s">
        <v>27</v>
      </c>
      <c r="F13993" s="423" t="s">
        <v>13196</v>
      </c>
      <c r="G13993" s="423"/>
      <c r="H13993" s="423">
        <v>0.21145810000000001</v>
      </c>
      <c r="I13993" s="423"/>
      <c r="J13993" s="424">
        <v>1.5204</v>
      </c>
      <c r="K13993" s="424"/>
      <c r="L13993" s="424"/>
    </row>
    <row r="13994" spans="1:12" ht="17.100000000000001" customHeight="1">
      <c r="A13994" s="298"/>
      <c r="B13994" s="298"/>
      <c r="C13994" s="298"/>
      <c r="D13994" s="298"/>
      <c r="E13994" s="298"/>
      <c r="F13994" s="298"/>
      <c r="G13994" s="298"/>
      <c r="H13994" s="298"/>
      <c r="I13994" s="298"/>
      <c r="J13994" s="298" t="s">
        <v>12992</v>
      </c>
      <c r="K13994" s="298"/>
      <c r="L13994" s="298" t="s">
        <v>15064</v>
      </c>
    </row>
    <row r="13995" spans="1:12">
      <c r="A13995" s="414" t="s">
        <v>12998</v>
      </c>
      <c r="B13995" s="414"/>
      <c r="C13995" s="414"/>
      <c r="D13995" s="414"/>
      <c r="E13995" s="414"/>
      <c r="F13995" s="414"/>
      <c r="G13995" s="414"/>
      <c r="H13995" s="414"/>
      <c r="I13995" s="294"/>
      <c r="J13995" s="294"/>
      <c r="K13995" s="294"/>
      <c r="L13995" s="294"/>
    </row>
    <row r="13996" spans="1:12" ht="17.100000000000001" customHeight="1">
      <c r="A13996" s="294" t="s">
        <v>12978</v>
      </c>
      <c r="B13996" s="298" t="s">
        <v>12979</v>
      </c>
      <c r="C13996" s="294" t="s">
        <v>12980</v>
      </c>
      <c r="D13996" s="294" t="s">
        <v>12981</v>
      </c>
      <c r="E13996" s="299" t="s">
        <v>12982</v>
      </c>
      <c r="F13996" s="413" t="s">
        <v>12983</v>
      </c>
      <c r="G13996" s="413"/>
      <c r="H13996" s="413" t="s">
        <v>12984</v>
      </c>
      <c r="I13996" s="413"/>
      <c r="J13996" s="413" t="s">
        <v>12985</v>
      </c>
      <c r="K13996" s="413"/>
      <c r="L13996" s="413"/>
    </row>
    <row r="13997" spans="1:12" ht="24" customHeight="1">
      <c r="A13997" s="300" t="s">
        <v>12986</v>
      </c>
      <c r="B13997" s="301" t="s">
        <v>13353</v>
      </c>
      <c r="C13997" s="300" t="s">
        <v>9</v>
      </c>
      <c r="D13997" s="300" t="s">
        <v>9576</v>
      </c>
      <c r="E13997" s="302" t="s">
        <v>51</v>
      </c>
      <c r="F13997" s="423" t="s">
        <v>12914</v>
      </c>
      <c r="G13997" s="423"/>
      <c r="H13997" s="423">
        <v>5.2999999999999999E-2</v>
      </c>
      <c r="I13997" s="423"/>
      <c r="J13997" s="424">
        <v>0.08</v>
      </c>
      <c r="K13997" s="424"/>
      <c r="L13997" s="424"/>
    </row>
    <row r="13998" spans="1:12" ht="24" customHeight="1">
      <c r="A13998" s="300" t="s">
        <v>12986</v>
      </c>
      <c r="B13998" s="301" t="s">
        <v>13356</v>
      </c>
      <c r="C13998" s="300" t="s">
        <v>9</v>
      </c>
      <c r="D13998" s="300" t="s">
        <v>6964</v>
      </c>
      <c r="E13998" s="302" t="s">
        <v>51</v>
      </c>
      <c r="F13998" s="423" t="s">
        <v>13357</v>
      </c>
      <c r="G13998" s="423"/>
      <c r="H13998" s="423">
        <v>0.06</v>
      </c>
      <c r="I13998" s="423"/>
      <c r="J13998" s="424">
        <v>2.97</v>
      </c>
      <c r="K13998" s="424"/>
      <c r="L13998" s="424"/>
    </row>
    <row r="13999" spans="1:12" ht="24" customHeight="1">
      <c r="A13999" s="300" t="s">
        <v>12986</v>
      </c>
      <c r="B13999" s="301" t="s">
        <v>13358</v>
      </c>
      <c r="C13999" s="300" t="s">
        <v>9</v>
      </c>
      <c r="D13999" s="300" t="s">
        <v>10886</v>
      </c>
      <c r="E13999" s="302" t="s">
        <v>51</v>
      </c>
      <c r="F13999" s="423" t="s">
        <v>13359</v>
      </c>
      <c r="G13999" s="423"/>
      <c r="H13999" s="423">
        <v>7.8E-2</v>
      </c>
      <c r="I13999" s="423"/>
      <c r="J13999" s="424">
        <v>3.35</v>
      </c>
      <c r="K13999" s="424"/>
      <c r="L13999" s="424"/>
    </row>
    <row r="14000" spans="1:12" ht="24" customHeight="1">
      <c r="A14000" s="300" t="s">
        <v>12986</v>
      </c>
      <c r="B14000" s="301" t="s">
        <v>15740</v>
      </c>
      <c r="C14000" s="300" t="s">
        <v>9</v>
      </c>
      <c r="D14000" s="300" t="s">
        <v>11069</v>
      </c>
      <c r="E14000" s="302" t="s">
        <v>51</v>
      </c>
      <c r="F14000" s="423" t="s">
        <v>15741</v>
      </c>
      <c r="G14000" s="423"/>
      <c r="H14000" s="423">
        <v>1</v>
      </c>
      <c r="I14000" s="423"/>
      <c r="J14000" s="424">
        <v>31.01</v>
      </c>
      <c r="K14000" s="424"/>
      <c r="L14000" s="424"/>
    </row>
    <row r="14001" spans="1:12" ht="24" customHeight="1">
      <c r="A14001" s="300" t="s">
        <v>12986</v>
      </c>
      <c r="B14001" s="301" t="s">
        <v>13099</v>
      </c>
      <c r="C14001" s="300" t="s">
        <v>9</v>
      </c>
      <c r="D14001" s="300" t="s">
        <v>7224</v>
      </c>
      <c r="E14001" s="302" t="s">
        <v>51</v>
      </c>
      <c r="F14001" s="423" t="s">
        <v>13100</v>
      </c>
      <c r="G14001" s="423"/>
      <c r="H14001" s="423">
        <v>2.8942E-3</v>
      </c>
      <c r="I14001" s="423"/>
      <c r="J14001" s="424">
        <v>2.6599999999999999E-2</v>
      </c>
      <c r="K14001" s="424"/>
      <c r="L14001" s="424"/>
    </row>
    <row r="14002" spans="1:12" ht="24" customHeight="1">
      <c r="A14002" s="300" t="s">
        <v>12986</v>
      </c>
      <c r="B14002" s="301" t="s">
        <v>13101</v>
      </c>
      <c r="C14002" s="300" t="s">
        <v>9</v>
      </c>
      <c r="D14002" s="300" t="s">
        <v>7359</v>
      </c>
      <c r="E14002" s="302" t="s">
        <v>51</v>
      </c>
      <c r="F14002" s="423" t="s">
        <v>13102</v>
      </c>
      <c r="G14002" s="423"/>
      <c r="H14002" s="423">
        <v>9.3399999999999993E-5</v>
      </c>
      <c r="I14002" s="423"/>
      <c r="J14002" s="424">
        <v>1.2E-2</v>
      </c>
      <c r="K14002" s="424"/>
      <c r="L14002" s="424"/>
    </row>
    <row r="14003" spans="1:12" ht="24" customHeight="1">
      <c r="A14003" s="300" t="s">
        <v>12986</v>
      </c>
      <c r="B14003" s="301" t="s">
        <v>13103</v>
      </c>
      <c r="C14003" s="300" t="s">
        <v>9</v>
      </c>
      <c r="D14003" s="300" t="s">
        <v>8851</v>
      </c>
      <c r="E14003" s="302" t="s">
        <v>51</v>
      </c>
      <c r="F14003" s="423" t="s">
        <v>13104</v>
      </c>
      <c r="G14003" s="423"/>
      <c r="H14003" s="423">
        <v>7.4599999999999997E-5</v>
      </c>
      <c r="I14003" s="423"/>
      <c r="J14003" s="424">
        <v>1.44E-2</v>
      </c>
      <c r="K14003" s="424"/>
      <c r="L14003" s="424"/>
    </row>
    <row r="14004" spans="1:12" ht="24" customHeight="1">
      <c r="A14004" s="300" t="s">
        <v>12986</v>
      </c>
      <c r="B14004" s="301" t="s">
        <v>13105</v>
      </c>
      <c r="C14004" s="300" t="s">
        <v>9</v>
      </c>
      <c r="D14004" s="300" t="s">
        <v>8852</v>
      </c>
      <c r="E14004" s="302" t="s">
        <v>51</v>
      </c>
      <c r="F14004" s="423" t="s">
        <v>13106</v>
      </c>
      <c r="G14004" s="423"/>
      <c r="H14004" s="423">
        <v>1.5999999999999999E-5</v>
      </c>
      <c r="I14004" s="423"/>
      <c r="J14004" s="424">
        <v>8.8000000000000005E-3</v>
      </c>
      <c r="K14004" s="424"/>
      <c r="L14004" s="424"/>
    </row>
    <row r="14005" spans="1:12" ht="24" customHeight="1">
      <c r="A14005" s="300" t="s">
        <v>12986</v>
      </c>
      <c r="B14005" s="301" t="s">
        <v>13107</v>
      </c>
      <c r="C14005" s="300" t="s">
        <v>9</v>
      </c>
      <c r="D14005" s="300" t="s">
        <v>9000</v>
      </c>
      <c r="E14005" s="302" t="s">
        <v>51</v>
      </c>
      <c r="F14005" s="423" t="s">
        <v>13108</v>
      </c>
      <c r="G14005" s="423"/>
      <c r="H14005" s="423">
        <v>3.2943E-3</v>
      </c>
      <c r="I14005" s="423"/>
      <c r="J14005" s="424">
        <v>2.23E-2</v>
      </c>
      <c r="K14005" s="424"/>
      <c r="L14005" s="424"/>
    </row>
    <row r="14006" spans="1:12" ht="24" customHeight="1">
      <c r="A14006" s="300" t="s">
        <v>12986</v>
      </c>
      <c r="B14006" s="301" t="s">
        <v>13109</v>
      </c>
      <c r="C14006" s="300" t="s">
        <v>9</v>
      </c>
      <c r="D14006" s="300" t="s">
        <v>9574</v>
      </c>
      <c r="E14006" s="302" t="s">
        <v>51</v>
      </c>
      <c r="F14006" s="423" t="s">
        <v>13110</v>
      </c>
      <c r="G14006" s="423"/>
      <c r="H14006" s="423">
        <v>1.0447E-3</v>
      </c>
      <c r="I14006" s="423"/>
      <c r="J14006" s="424">
        <v>9.1999999999999998E-3</v>
      </c>
      <c r="K14006" s="424"/>
      <c r="L14006" s="424"/>
    </row>
    <row r="14007" spans="1:12" ht="24" customHeight="1">
      <c r="A14007" s="300" t="s">
        <v>12986</v>
      </c>
      <c r="B14007" s="301" t="s">
        <v>13111</v>
      </c>
      <c r="C14007" s="300" t="s">
        <v>9</v>
      </c>
      <c r="D14007" s="300" t="s">
        <v>10714</v>
      </c>
      <c r="E14007" s="302" t="s">
        <v>93</v>
      </c>
      <c r="F14007" s="423" t="s">
        <v>13112</v>
      </c>
      <c r="G14007" s="423"/>
      <c r="H14007" s="423">
        <v>5.4900000000000001E-4</v>
      </c>
      <c r="I14007" s="423"/>
      <c r="J14007" s="424">
        <v>8.3999999999999995E-3</v>
      </c>
      <c r="K14007" s="424"/>
      <c r="L14007" s="424"/>
    </row>
    <row r="14008" spans="1:12" ht="24" customHeight="1">
      <c r="A14008" s="300" t="s">
        <v>12986</v>
      </c>
      <c r="B14008" s="301" t="s">
        <v>13113</v>
      </c>
      <c r="C14008" s="300" t="s">
        <v>9</v>
      </c>
      <c r="D14008" s="300" t="s">
        <v>10809</v>
      </c>
      <c r="E14008" s="302" t="s">
        <v>51</v>
      </c>
      <c r="F14008" s="423" t="s">
        <v>13114</v>
      </c>
      <c r="G14008" s="423"/>
      <c r="H14008" s="423">
        <v>5.4900000000000001E-4</v>
      </c>
      <c r="I14008" s="423"/>
      <c r="J14008" s="424">
        <v>6.6E-3</v>
      </c>
      <c r="K14008" s="424"/>
      <c r="L14008" s="424"/>
    </row>
    <row r="14009" spans="1:12" ht="24" customHeight="1">
      <c r="A14009" s="300" t="s">
        <v>12986</v>
      </c>
      <c r="B14009" s="301" t="s">
        <v>13115</v>
      </c>
      <c r="C14009" s="300" t="s">
        <v>9</v>
      </c>
      <c r="D14009" s="300" t="s">
        <v>10810</v>
      </c>
      <c r="E14009" s="302" t="s">
        <v>51</v>
      </c>
      <c r="F14009" s="423" t="s">
        <v>13116</v>
      </c>
      <c r="G14009" s="423"/>
      <c r="H14009" s="423">
        <v>5.4900000000000001E-4</v>
      </c>
      <c r="I14009" s="423"/>
      <c r="J14009" s="424">
        <v>1.46E-2</v>
      </c>
      <c r="K14009" s="424"/>
      <c r="L14009" s="424"/>
    </row>
    <row r="14010" spans="1:12" ht="24" customHeight="1">
      <c r="A14010" s="300" t="s">
        <v>12986</v>
      </c>
      <c r="B14010" s="301" t="s">
        <v>13117</v>
      </c>
      <c r="C14010" s="300" t="s">
        <v>9</v>
      </c>
      <c r="D14010" s="300" t="s">
        <v>10837</v>
      </c>
      <c r="E14010" s="302" t="s">
        <v>51</v>
      </c>
      <c r="F14010" s="423" t="s">
        <v>13118</v>
      </c>
      <c r="G14010" s="423"/>
      <c r="H14010" s="423">
        <v>1.88E-5</v>
      </c>
      <c r="I14010" s="423"/>
      <c r="J14010" s="424">
        <v>8.3999999999999995E-3</v>
      </c>
      <c r="K14010" s="424"/>
      <c r="L14010" s="424"/>
    </row>
    <row r="14011" spans="1:12" ht="24" customHeight="1">
      <c r="A14011" s="300" t="s">
        <v>12986</v>
      </c>
      <c r="B14011" s="301" t="s">
        <v>13003</v>
      </c>
      <c r="C14011" s="300" t="s">
        <v>9</v>
      </c>
      <c r="D14011" s="300" t="s">
        <v>7216</v>
      </c>
      <c r="E14011" s="302" t="s">
        <v>51</v>
      </c>
      <c r="F14011" s="423" t="s">
        <v>13004</v>
      </c>
      <c r="G14011" s="423"/>
      <c r="H14011" s="423">
        <v>1.0998E-3</v>
      </c>
      <c r="I14011" s="423"/>
      <c r="J14011" s="424">
        <v>3.6700000000000003E-2</v>
      </c>
      <c r="K14011" s="424"/>
      <c r="L14011" s="424"/>
    </row>
    <row r="14012" spans="1:12" ht="24" customHeight="1">
      <c r="A14012" s="300" t="s">
        <v>12986</v>
      </c>
      <c r="B14012" s="301" t="s">
        <v>13005</v>
      </c>
      <c r="C14012" s="300" t="s">
        <v>9</v>
      </c>
      <c r="D14012" s="300" t="s">
        <v>7393</v>
      </c>
      <c r="E14012" s="302" t="s">
        <v>12988</v>
      </c>
      <c r="F14012" s="423" t="s">
        <v>13006</v>
      </c>
      <c r="G14012" s="423"/>
      <c r="H14012" s="423">
        <v>6.6160000000000004E-4</v>
      </c>
      <c r="I14012" s="423"/>
      <c r="J14012" s="424">
        <v>3.5700000000000003E-2</v>
      </c>
      <c r="K14012" s="424"/>
      <c r="L14012" s="424"/>
    </row>
    <row r="14013" spans="1:12" ht="24" customHeight="1">
      <c r="A14013" s="300" t="s">
        <v>12986</v>
      </c>
      <c r="B14013" s="301" t="s">
        <v>13007</v>
      </c>
      <c r="C14013" s="300" t="s">
        <v>9</v>
      </c>
      <c r="D14013" s="300" t="s">
        <v>10619</v>
      </c>
      <c r="E14013" s="302" t="s">
        <v>51</v>
      </c>
      <c r="F14013" s="423" t="s">
        <v>13008</v>
      </c>
      <c r="G14013" s="423"/>
      <c r="H14013" s="423">
        <v>5.1320000000000001E-4</v>
      </c>
      <c r="I14013" s="423"/>
      <c r="J14013" s="424">
        <v>9.8100000000000007E-2</v>
      </c>
      <c r="K14013" s="424"/>
      <c r="L14013" s="424"/>
    </row>
    <row r="14014" spans="1:12" ht="24" customHeight="1">
      <c r="A14014" s="300" t="s">
        <v>12986</v>
      </c>
      <c r="B14014" s="301" t="s">
        <v>13009</v>
      </c>
      <c r="C14014" s="300" t="s">
        <v>9</v>
      </c>
      <c r="D14014" s="300" t="s">
        <v>10769</v>
      </c>
      <c r="E14014" s="302" t="s">
        <v>51</v>
      </c>
      <c r="F14014" s="423" t="s">
        <v>13010</v>
      </c>
      <c r="G14014" s="423"/>
      <c r="H14014" s="423">
        <v>4.6131100000000001E-2</v>
      </c>
      <c r="I14014" s="423"/>
      <c r="J14014" s="424">
        <v>5.8099999999999999E-2</v>
      </c>
      <c r="K14014" s="424"/>
      <c r="L14014" s="424"/>
    </row>
    <row r="14015" spans="1:12" ht="24" customHeight="1">
      <c r="A14015" s="300" t="s">
        <v>12986</v>
      </c>
      <c r="B14015" s="301" t="s">
        <v>13011</v>
      </c>
      <c r="C14015" s="300" t="s">
        <v>9</v>
      </c>
      <c r="D14015" s="300" t="s">
        <v>10929</v>
      </c>
      <c r="E14015" s="302" t="s">
        <v>51</v>
      </c>
      <c r="F14015" s="423" t="s">
        <v>13012</v>
      </c>
      <c r="G14015" s="423"/>
      <c r="H14015" s="423">
        <v>4.4470000000000002E-4</v>
      </c>
      <c r="I14015" s="423"/>
      <c r="J14015" s="424">
        <v>6.6900000000000001E-2</v>
      </c>
      <c r="K14015" s="424"/>
      <c r="L14015" s="424"/>
    </row>
    <row r="14016" spans="1:12" ht="17.100000000000001" customHeight="1">
      <c r="A14016" s="298"/>
      <c r="B14016" s="298"/>
      <c r="C14016" s="298"/>
      <c r="D14016" s="298"/>
      <c r="E14016" s="298"/>
      <c r="F14016" s="298"/>
      <c r="G14016" s="298"/>
      <c r="H14016" s="298"/>
      <c r="I14016" s="298"/>
      <c r="J14016" s="298" t="s">
        <v>12992</v>
      </c>
      <c r="K14016" s="298"/>
      <c r="L14016" s="298" t="s">
        <v>15742</v>
      </c>
    </row>
    <row r="14017" spans="1:12">
      <c r="A14017" s="414" t="s">
        <v>13056</v>
      </c>
      <c r="B14017" s="414"/>
      <c r="C14017" s="414"/>
      <c r="D14017" s="414"/>
      <c r="E14017" s="414"/>
      <c r="F14017" s="414"/>
      <c r="G14017" s="414"/>
      <c r="H14017" s="414"/>
      <c r="I14017" s="294"/>
      <c r="J14017" s="294"/>
      <c r="K14017" s="294"/>
      <c r="L14017" s="294"/>
    </row>
    <row r="14018" spans="1:12" ht="17.100000000000001" customHeight="1">
      <c r="A14018" s="294" t="s">
        <v>12978</v>
      </c>
      <c r="B14018" s="298" t="s">
        <v>12979</v>
      </c>
      <c r="C14018" s="294" t="s">
        <v>12980</v>
      </c>
      <c r="D14018" s="294" t="s">
        <v>12981</v>
      </c>
      <c r="E14018" s="299" t="s">
        <v>12982</v>
      </c>
      <c r="F14018" s="413" t="s">
        <v>12983</v>
      </c>
      <c r="G14018" s="413"/>
      <c r="H14018" s="413" t="s">
        <v>12984</v>
      </c>
      <c r="I14018" s="413"/>
      <c r="J14018" s="413" t="s">
        <v>12985</v>
      </c>
      <c r="K14018" s="413"/>
      <c r="L14018" s="413"/>
    </row>
    <row r="14019" spans="1:12" ht="24" customHeight="1">
      <c r="A14019" s="300" t="s">
        <v>12986</v>
      </c>
      <c r="B14019" s="301" t="s">
        <v>13057</v>
      </c>
      <c r="C14019" s="300" t="s">
        <v>9</v>
      </c>
      <c r="D14019" s="300" t="s">
        <v>12549</v>
      </c>
      <c r="E14019" s="302" t="s">
        <v>27</v>
      </c>
      <c r="F14019" s="423" t="s">
        <v>12948</v>
      </c>
      <c r="G14019" s="423"/>
      <c r="H14019" s="423">
        <v>0.41272979999999998</v>
      </c>
      <c r="I14019" s="423"/>
      <c r="J14019" s="424">
        <v>0.26829999999999998</v>
      </c>
      <c r="K14019" s="424"/>
      <c r="L14019" s="424"/>
    </row>
    <row r="14020" spans="1:12" ht="17.100000000000001" customHeight="1">
      <c r="A14020" s="298"/>
      <c r="B14020" s="298"/>
      <c r="C14020" s="298"/>
      <c r="D14020" s="298"/>
      <c r="E14020" s="298"/>
      <c r="F14020" s="298"/>
      <c r="G14020" s="298"/>
      <c r="H14020" s="298"/>
      <c r="I14020" s="298"/>
      <c r="J14020" s="298" t="s">
        <v>12992</v>
      </c>
      <c r="K14020" s="298"/>
      <c r="L14020" s="298" t="s">
        <v>12916</v>
      </c>
    </row>
    <row r="14021" spans="1:12">
      <c r="A14021" s="414" t="s">
        <v>13058</v>
      </c>
      <c r="B14021" s="414"/>
      <c r="C14021" s="414"/>
      <c r="D14021" s="414"/>
      <c r="E14021" s="414"/>
      <c r="F14021" s="414"/>
      <c r="G14021" s="414"/>
      <c r="H14021" s="414"/>
      <c r="I14021" s="294"/>
      <c r="J14021" s="294"/>
      <c r="K14021" s="294"/>
      <c r="L14021" s="294"/>
    </row>
    <row r="14022" spans="1:12" ht="17.100000000000001" customHeight="1">
      <c r="A14022" s="294" t="s">
        <v>12978</v>
      </c>
      <c r="B14022" s="298" t="s">
        <v>12979</v>
      </c>
      <c r="C14022" s="294" t="s">
        <v>12980</v>
      </c>
      <c r="D14022" s="294" t="s">
        <v>12981</v>
      </c>
      <c r="E14022" s="299" t="s">
        <v>12982</v>
      </c>
      <c r="F14022" s="413" t="s">
        <v>12983</v>
      </c>
      <c r="G14022" s="413"/>
      <c r="H14022" s="413" t="s">
        <v>12984</v>
      </c>
      <c r="I14022" s="413"/>
      <c r="J14022" s="413" t="s">
        <v>12985</v>
      </c>
      <c r="K14022" s="413"/>
      <c r="L14022" s="413"/>
    </row>
    <row r="14023" spans="1:12" ht="24" customHeight="1">
      <c r="A14023" s="300" t="s">
        <v>12986</v>
      </c>
      <c r="B14023" s="301" t="s">
        <v>13059</v>
      </c>
      <c r="C14023" s="300" t="s">
        <v>9</v>
      </c>
      <c r="D14023" s="300" t="s">
        <v>12535</v>
      </c>
      <c r="E14023" s="302" t="s">
        <v>27</v>
      </c>
      <c r="F14023" s="423" t="s">
        <v>12936</v>
      </c>
      <c r="G14023" s="423"/>
      <c r="H14023" s="423">
        <v>0.41272979999999998</v>
      </c>
      <c r="I14023" s="423"/>
      <c r="J14023" s="424">
        <v>2.06E-2</v>
      </c>
      <c r="K14023" s="424"/>
      <c r="L14023" s="424"/>
    </row>
    <row r="14024" spans="1:12" ht="17.100000000000001" customHeight="1">
      <c r="A14024" s="298"/>
      <c r="B14024" s="298"/>
      <c r="C14024" s="298"/>
      <c r="D14024" s="298"/>
      <c r="E14024" s="298"/>
      <c r="F14024" s="298"/>
      <c r="G14024" s="298"/>
      <c r="H14024" s="298"/>
      <c r="I14024" s="298"/>
      <c r="J14024" s="298" t="s">
        <v>12992</v>
      </c>
      <c r="K14024" s="298"/>
      <c r="L14024" s="298" t="s">
        <v>12909</v>
      </c>
    </row>
    <row r="14025" spans="1:12">
      <c r="A14025" s="414" t="s">
        <v>13060</v>
      </c>
      <c r="B14025" s="414"/>
      <c r="C14025" s="414"/>
      <c r="D14025" s="414"/>
      <c r="E14025" s="414"/>
      <c r="F14025" s="414"/>
      <c r="G14025" s="414"/>
      <c r="H14025" s="414"/>
      <c r="I14025" s="294"/>
      <c r="J14025" s="294"/>
      <c r="K14025" s="294"/>
      <c r="L14025" s="294"/>
    </row>
    <row r="14026" spans="1:12" ht="17.100000000000001" customHeight="1">
      <c r="A14026" s="294" t="s">
        <v>12978</v>
      </c>
      <c r="B14026" s="298" t="s">
        <v>12979</v>
      </c>
      <c r="C14026" s="294" t="s">
        <v>12980</v>
      </c>
      <c r="D14026" s="294" t="s">
        <v>12981</v>
      </c>
      <c r="E14026" s="299" t="s">
        <v>12982</v>
      </c>
      <c r="F14026" s="413" t="s">
        <v>12983</v>
      </c>
      <c r="G14026" s="413"/>
      <c r="H14026" s="413" t="s">
        <v>12984</v>
      </c>
      <c r="I14026" s="413"/>
      <c r="J14026" s="413" t="s">
        <v>12985</v>
      </c>
      <c r="K14026" s="413"/>
      <c r="L14026" s="413"/>
    </row>
    <row r="14027" spans="1:12" ht="24" customHeight="1">
      <c r="A14027" s="300" t="s">
        <v>12986</v>
      </c>
      <c r="B14027" s="301" t="s">
        <v>13061</v>
      </c>
      <c r="C14027" s="300" t="s">
        <v>9</v>
      </c>
      <c r="D14027" s="300" t="s">
        <v>12522</v>
      </c>
      <c r="E14027" s="302" t="s">
        <v>27</v>
      </c>
      <c r="F14027" s="423" t="s">
        <v>12964</v>
      </c>
      <c r="G14027" s="423"/>
      <c r="H14027" s="423">
        <v>0.41272979999999998</v>
      </c>
      <c r="I14027" s="423"/>
      <c r="J14027" s="424">
        <v>1.0442</v>
      </c>
      <c r="K14027" s="424"/>
      <c r="L14027" s="424"/>
    </row>
    <row r="14028" spans="1:12" ht="24" customHeight="1">
      <c r="A14028" s="300" t="s">
        <v>12986</v>
      </c>
      <c r="B14028" s="301" t="s">
        <v>13062</v>
      </c>
      <c r="C14028" s="300" t="s">
        <v>9</v>
      </c>
      <c r="D14028" s="300" t="s">
        <v>12527</v>
      </c>
      <c r="E14028" s="302" t="s">
        <v>27</v>
      </c>
      <c r="F14028" s="423" t="s">
        <v>13063</v>
      </c>
      <c r="G14028" s="423"/>
      <c r="H14028" s="423">
        <v>0.41272979999999998</v>
      </c>
      <c r="I14028" s="423"/>
      <c r="J14028" s="424">
        <v>0.14030000000000001</v>
      </c>
      <c r="K14028" s="424"/>
      <c r="L14028" s="424"/>
    </row>
    <row r="14029" spans="1:12" ht="17.100000000000001" customHeight="1">
      <c r="A14029" s="298"/>
      <c r="B14029" s="298"/>
      <c r="C14029" s="298"/>
      <c r="D14029" s="298"/>
      <c r="E14029" s="298"/>
      <c r="F14029" s="298"/>
      <c r="G14029" s="298"/>
      <c r="H14029" s="298"/>
      <c r="I14029" s="298"/>
      <c r="J14029" s="298" t="s">
        <v>12992</v>
      </c>
      <c r="K14029" s="298"/>
      <c r="L14029" s="298" t="s">
        <v>12950</v>
      </c>
    </row>
    <row r="14030" spans="1:12" ht="17.100000000000001" customHeight="1">
      <c r="A14030" s="294" t="s">
        <v>13014</v>
      </c>
      <c r="B14030" s="294"/>
      <c r="C14030" s="294"/>
      <c r="D14030" s="294"/>
      <c r="E14030" s="294"/>
      <c r="F14030" s="294"/>
      <c r="G14030" s="294"/>
      <c r="H14030" s="294"/>
      <c r="I14030" s="294"/>
      <c r="J14030" s="294"/>
      <c r="K14030" s="294"/>
      <c r="L14030" s="294"/>
    </row>
    <row r="14031" spans="1:12" ht="17.100000000000001" customHeight="1">
      <c r="A14031" s="298"/>
      <c r="B14031" s="298"/>
      <c r="C14031" s="298"/>
      <c r="D14031" s="298"/>
      <c r="E14031" s="298"/>
      <c r="F14031" s="298"/>
      <c r="G14031" s="298"/>
      <c r="H14031" s="298"/>
      <c r="I14031" s="298"/>
      <c r="J14031" s="298" t="s">
        <v>13015</v>
      </c>
      <c r="K14031" s="298"/>
      <c r="L14031" s="298" t="s">
        <v>15743</v>
      </c>
    </row>
    <row r="14032" spans="1:12" ht="17.100000000000001" customHeight="1">
      <c r="A14032" s="298"/>
      <c r="B14032" s="298"/>
      <c r="C14032" s="298"/>
      <c r="D14032" s="298"/>
      <c r="E14032" s="298"/>
      <c r="F14032" s="298"/>
      <c r="G14032" s="298"/>
      <c r="H14032" s="298"/>
      <c r="I14032" s="298"/>
      <c r="J14032" s="298" t="s">
        <v>13017</v>
      </c>
      <c r="K14032" s="298" t="s">
        <v>13018</v>
      </c>
      <c r="L14032" s="298" t="s">
        <v>15714</v>
      </c>
    </row>
    <row r="14033" spans="1:12" ht="17.100000000000001" customHeight="1">
      <c r="A14033" s="298"/>
      <c r="B14033" s="298"/>
      <c r="C14033" s="298"/>
      <c r="D14033" s="298"/>
      <c r="E14033" s="298"/>
      <c r="F14033" s="298"/>
      <c r="G14033" s="298"/>
      <c r="H14033" s="298"/>
      <c r="I14033" s="298"/>
      <c r="J14033" s="298" t="s">
        <v>13020</v>
      </c>
      <c r="K14033" s="298"/>
      <c r="L14033" s="298" t="s">
        <v>15744</v>
      </c>
    </row>
    <row r="14034" spans="1:12" ht="17.100000000000001" customHeight="1">
      <c r="A14034" s="298"/>
      <c r="B14034" s="298"/>
      <c r="C14034" s="298"/>
      <c r="D14034" s="298"/>
      <c r="E14034" s="298"/>
      <c r="F14034" s="298"/>
      <c r="G14034" s="298"/>
      <c r="H14034" s="298"/>
      <c r="I14034" s="298"/>
      <c r="J14034" s="298" t="s">
        <v>13022</v>
      </c>
      <c r="K14034" s="298" t="s">
        <v>12974</v>
      </c>
      <c r="L14034" s="298" t="s">
        <v>15745</v>
      </c>
    </row>
    <row r="14035" spans="1:12" ht="17.100000000000001" customHeight="1">
      <c r="A14035" s="298"/>
      <c r="B14035" s="298"/>
      <c r="C14035" s="298"/>
      <c r="D14035" s="298"/>
      <c r="E14035" s="298"/>
      <c r="F14035" s="298"/>
      <c r="G14035" s="298"/>
      <c r="H14035" s="298"/>
      <c r="I14035" s="298"/>
      <c r="J14035" s="298" t="s">
        <v>13024</v>
      </c>
      <c r="K14035" s="298"/>
      <c r="L14035" s="298" t="s">
        <v>15746</v>
      </c>
    </row>
    <row r="14036" spans="1:12" ht="30" customHeight="1">
      <c r="A14036" s="299"/>
      <c r="B14036" s="299"/>
      <c r="C14036" s="299"/>
      <c r="D14036" s="299"/>
      <c r="E14036" s="299"/>
      <c r="F14036" s="299"/>
      <c r="G14036" s="299"/>
      <c r="H14036" s="299"/>
      <c r="I14036" s="299"/>
      <c r="J14036" s="299"/>
      <c r="K14036" s="299"/>
      <c r="L14036" s="299"/>
    </row>
    <row r="14037" spans="1:12" ht="48" customHeight="1">
      <c r="A14037" s="295" t="s">
        <v>15747</v>
      </c>
      <c r="B14037" s="296" t="s">
        <v>15748</v>
      </c>
      <c r="C14037" s="295" t="s">
        <v>9</v>
      </c>
      <c r="D14037" s="295" t="s">
        <v>4331</v>
      </c>
      <c r="E14037" s="297" t="s">
        <v>51</v>
      </c>
      <c r="F14037" s="296"/>
      <c r="G14037" s="296"/>
      <c r="H14037" s="296"/>
      <c r="I14037" s="296"/>
      <c r="J14037" s="296"/>
      <c r="K14037" s="296"/>
      <c r="L14037" s="296"/>
    </row>
    <row r="14038" spans="1:12">
      <c r="A14038" s="414" t="s">
        <v>12977</v>
      </c>
      <c r="B14038" s="414"/>
      <c r="C14038" s="414"/>
      <c r="D14038" s="414"/>
      <c r="E14038" s="414"/>
      <c r="F14038" s="414"/>
      <c r="G14038" s="414"/>
      <c r="H14038" s="414"/>
      <c r="I14038" s="294"/>
      <c r="J14038" s="294"/>
      <c r="K14038" s="294"/>
      <c r="L14038" s="294"/>
    </row>
    <row r="14039" spans="1:12" ht="17.100000000000001" customHeight="1">
      <c r="A14039" s="294" t="s">
        <v>12978</v>
      </c>
      <c r="B14039" s="298" t="s">
        <v>12979</v>
      </c>
      <c r="C14039" s="294" t="s">
        <v>12980</v>
      </c>
      <c r="D14039" s="294" t="s">
        <v>12981</v>
      </c>
      <c r="E14039" s="299" t="s">
        <v>12982</v>
      </c>
      <c r="F14039" s="413" t="s">
        <v>12983</v>
      </c>
      <c r="G14039" s="413"/>
      <c r="H14039" s="413" t="s">
        <v>12984</v>
      </c>
      <c r="I14039" s="413"/>
      <c r="J14039" s="413" t="s">
        <v>12985</v>
      </c>
      <c r="K14039" s="413"/>
      <c r="L14039" s="413"/>
    </row>
    <row r="14040" spans="1:12" ht="24" customHeight="1">
      <c r="A14040" s="300" t="s">
        <v>12986</v>
      </c>
      <c r="B14040" s="301" t="s">
        <v>13085</v>
      </c>
      <c r="C14040" s="300" t="s">
        <v>9</v>
      </c>
      <c r="D14040" s="300" t="s">
        <v>7909</v>
      </c>
      <c r="E14040" s="302" t="s">
        <v>51</v>
      </c>
      <c r="F14040" s="423" t="s">
        <v>13086</v>
      </c>
      <c r="G14040" s="423"/>
      <c r="H14040" s="423">
        <v>4.3130000000000002E-4</v>
      </c>
      <c r="I14040" s="423"/>
      <c r="J14040" s="424">
        <v>4.4900000000000002E-2</v>
      </c>
      <c r="K14040" s="424"/>
      <c r="L14040" s="424"/>
    </row>
    <row r="14041" spans="1:12" ht="24" customHeight="1">
      <c r="A14041" s="300" t="s">
        <v>12986</v>
      </c>
      <c r="B14041" s="301" t="s">
        <v>13087</v>
      </c>
      <c r="C14041" s="300" t="s">
        <v>9</v>
      </c>
      <c r="D14041" s="300" t="s">
        <v>8873</v>
      </c>
      <c r="E14041" s="302" t="s">
        <v>51</v>
      </c>
      <c r="F14041" s="423" t="s">
        <v>13088</v>
      </c>
      <c r="G14041" s="423"/>
      <c r="H14041" s="423">
        <v>4.1100000000000003E-5</v>
      </c>
      <c r="I14041" s="423"/>
      <c r="J14041" s="424">
        <v>3.5700000000000003E-2</v>
      </c>
      <c r="K14041" s="424"/>
      <c r="L14041" s="424"/>
    </row>
    <row r="14042" spans="1:12" ht="48" customHeight="1">
      <c r="A14042" s="300" t="s">
        <v>12986</v>
      </c>
      <c r="B14042" s="301" t="s">
        <v>13089</v>
      </c>
      <c r="C14042" s="300" t="s">
        <v>9</v>
      </c>
      <c r="D14042" s="300" t="s">
        <v>9227</v>
      </c>
      <c r="E14042" s="302" t="s">
        <v>51</v>
      </c>
      <c r="F14042" s="423" t="s">
        <v>13090</v>
      </c>
      <c r="G14042" s="423"/>
      <c r="H14042" s="423">
        <v>2.8799999999999999E-5</v>
      </c>
      <c r="I14042" s="423"/>
      <c r="J14042" s="424">
        <v>3.85E-2</v>
      </c>
      <c r="K14042" s="424"/>
      <c r="L14042" s="424"/>
    </row>
    <row r="14043" spans="1:12" ht="24" customHeight="1">
      <c r="A14043" s="300" t="s">
        <v>12986</v>
      </c>
      <c r="B14043" s="301" t="s">
        <v>13091</v>
      </c>
      <c r="C14043" s="300" t="s">
        <v>9</v>
      </c>
      <c r="D14043" s="300" t="s">
        <v>9580</v>
      </c>
      <c r="E14043" s="302" t="s">
        <v>51</v>
      </c>
      <c r="F14043" s="423" t="s">
        <v>13092</v>
      </c>
      <c r="G14043" s="423"/>
      <c r="H14043" s="423">
        <v>2.8200000000000001E-5</v>
      </c>
      <c r="I14043" s="423"/>
      <c r="J14043" s="424">
        <v>2.53E-2</v>
      </c>
      <c r="K14043" s="424"/>
      <c r="L14043" s="424"/>
    </row>
    <row r="14044" spans="1:12" ht="24" customHeight="1">
      <c r="A14044" s="300" t="s">
        <v>12986</v>
      </c>
      <c r="B14044" s="301" t="s">
        <v>12987</v>
      </c>
      <c r="C14044" s="300" t="s">
        <v>9</v>
      </c>
      <c r="D14044" s="300" t="s">
        <v>9831</v>
      </c>
      <c r="E14044" s="302" t="s">
        <v>12988</v>
      </c>
      <c r="F14044" s="423" t="s">
        <v>12989</v>
      </c>
      <c r="G14044" s="423"/>
      <c r="H14044" s="423">
        <v>9.9801999999999998E-3</v>
      </c>
      <c r="I14044" s="423"/>
      <c r="J14044" s="424">
        <v>0.10100000000000001</v>
      </c>
      <c r="K14044" s="424"/>
      <c r="L14044" s="424"/>
    </row>
    <row r="14045" spans="1:12" ht="36" customHeight="1">
      <c r="A14045" s="300" t="s">
        <v>12986</v>
      </c>
      <c r="B14045" s="301" t="s">
        <v>12990</v>
      </c>
      <c r="C14045" s="300" t="s">
        <v>9</v>
      </c>
      <c r="D14045" s="300" t="s">
        <v>11426</v>
      </c>
      <c r="E14045" s="302" t="s">
        <v>51</v>
      </c>
      <c r="F14045" s="423" t="s">
        <v>12991</v>
      </c>
      <c r="G14045" s="423"/>
      <c r="H14045" s="423">
        <v>5.2309999999999998E-4</v>
      </c>
      <c r="I14045" s="423"/>
      <c r="J14045" s="424">
        <v>6.9099999999999995E-2</v>
      </c>
      <c r="K14045" s="424"/>
      <c r="L14045" s="424"/>
    </row>
    <row r="14046" spans="1:12" ht="17.100000000000001" customHeight="1">
      <c r="A14046" s="298"/>
      <c r="B14046" s="298"/>
      <c r="C14046" s="298"/>
      <c r="D14046" s="298"/>
      <c r="E14046" s="298"/>
      <c r="F14046" s="298"/>
      <c r="G14046" s="298"/>
      <c r="H14046" s="298"/>
      <c r="I14046" s="298"/>
      <c r="J14046" s="298" t="s">
        <v>12992</v>
      </c>
      <c r="K14046" s="298"/>
      <c r="L14046" s="298" t="s">
        <v>12957</v>
      </c>
    </row>
    <row r="14047" spans="1:12">
      <c r="A14047" s="414" t="s">
        <v>12994</v>
      </c>
      <c r="B14047" s="414"/>
      <c r="C14047" s="414"/>
      <c r="D14047" s="414"/>
      <c r="E14047" s="414"/>
      <c r="F14047" s="414"/>
      <c r="G14047" s="414"/>
      <c r="H14047" s="414"/>
      <c r="I14047" s="294"/>
      <c r="J14047" s="294"/>
      <c r="K14047" s="294"/>
      <c r="L14047" s="294"/>
    </row>
    <row r="14048" spans="1:12" ht="17.100000000000001" customHeight="1">
      <c r="A14048" s="294" t="s">
        <v>12978</v>
      </c>
      <c r="B14048" s="298" t="s">
        <v>12979</v>
      </c>
      <c r="C14048" s="294" t="s">
        <v>12980</v>
      </c>
      <c r="D14048" s="294" t="s">
        <v>12981</v>
      </c>
      <c r="E14048" s="299" t="s">
        <v>12982</v>
      </c>
      <c r="F14048" s="413" t="s">
        <v>12983</v>
      </c>
      <c r="G14048" s="413"/>
      <c r="H14048" s="413" t="s">
        <v>12984</v>
      </c>
      <c r="I14048" s="413"/>
      <c r="J14048" s="413" t="s">
        <v>12985</v>
      </c>
      <c r="K14048" s="413"/>
      <c r="L14048" s="413"/>
    </row>
    <row r="14049" spans="1:12" ht="24" customHeight="1">
      <c r="A14049" s="300" t="s">
        <v>12986</v>
      </c>
      <c r="B14049" s="301" t="s">
        <v>13193</v>
      </c>
      <c r="C14049" s="300" t="s">
        <v>9</v>
      </c>
      <c r="D14049" s="300" t="s">
        <v>7200</v>
      </c>
      <c r="E14049" s="302" t="s">
        <v>27</v>
      </c>
      <c r="F14049" s="423" t="s">
        <v>13194</v>
      </c>
      <c r="G14049" s="423"/>
      <c r="H14049" s="423">
        <v>0.37267309999999998</v>
      </c>
      <c r="I14049" s="423"/>
      <c r="J14049" s="424">
        <v>1.8969</v>
      </c>
      <c r="K14049" s="424"/>
      <c r="L14049" s="424"/>
    </row>
    <row r="14050" spans="1:12" ht="24" customHeight="1">
      <c r="A14050" s="300" t="s">
        <v>12986</v>
      </c>
      <c r="B14050" s="301" t="s">
        <v>13195</v>
      </c>
      <c r="C14050" s="300" t="s">
        <v>9</v>
      </c>
      <c r="D14050" s="300" t="s">
        <v>8821</v>
      </c>
      <c r="E14050" s="302" t="s">
        <v>27</v>
      </c>
      <c r="F14050" s="423" t="s">
        <v>13196</v>
      </c>
      <c r="G14050" s="423"/>
      <c r="H14050" s="423">
        <v>0.37267309999999998</v>
      </c>
      <c r="I14050" s="423"/>
      <c r="J14050" s="424">
        <v>2.6795</v>
      </c>
      <c r="K14050" s="424"/>
      <c r="L14050" s="424"/>
    </row>
    <row r="14051" spans="1:12" ht="17.100000000000001" customHeight="1">
      <c r="A14051" s="298"/>
      <c r="B14051" s="298"/>
      <c r="C14051" s="298"/>
      <c r="D14051" s="298"/>
      <c r="E14051" s="298"/>
      <c r="F14051" s="298"/>
      <c r="G14051" s="298"/>
      <c r="H14051" s="298"/>
      <c r="I14051" s="298"/>
      <c r="J14051" s="298" t="s">
        <v>12992</v>
      </c>
      <c r="K14051" s="298"/>
      <c r="L14051" s="298" t="s">
        <v>15749</v>
      </c>
    </row>
    <row r="14052" spans="1:12">
      <c r="A14052" s="414" t="s">
        <v>12998</v>
      </c>
      <c r="B14052" s="414"/>
      <c r="C14052" s="414"/>
      <c r="D14052" s="414"/>
      <c r="E14052" s="414"/>
      <c r="F14052" s="414"/>
      <c r="G14052" s="414"/>
      <c r="H14052" s="414"/>
      <c r="I14052" s="294"/>
      <c r="J14052" s="294"/>
      <c r="K14052" s="294"/>
      <c r="L14052" s="294"/>
    </row>
    <row r="14053" spans="1:12" ht="17.100000000000001" customHeight="1">
      <c r="A14053" s="294" t="s">
        <v>12978</v>
      </c>
      <c r="B14053" s="298" t="s">
        <v>12979</v>
      </c>
      <c r="C14053" s="294" t="s">
        <v>12980</v>
      </c>
      <c r="D14053" s="294" t="s">
        <v>12981</v>
      </c>
      <c r="E14053" s="299" t="s">
        <v>12982</v>
      </c>
      <c r="F14053" s="413" t="s">
        <v>12983</v>
      </c>
      <c r="G14053" s="413"/>
      <c r="H14053" s="413" t="s">
        <v>12984</v>
      </c>
      <c r="I14053" s="413"/>
      <c r="J14053" s="413" t="s">
        <v>12985</v>
      </c>
      <c r="K14053" s="413"/>
      <c r="L14053" s="413"/>
    </row>
    <row r="14054" spans="1:12" ht="24" customHeight="1">
      <c r="A14054" s="300" t="s">
        <v>12986</v>
      </c>
      <c r="B14054" s="301" t="s">
        <v>13353</v>
      </c>
      <c r="C14054" s="300" t="s">
        <v>9</v>
      </c>
      <c r="D14054" s="300" t="s">
        <v>9576</v>
      </c>
      <c r="E14054" s="302" t="s">
        <v>51</v>
      </c>
      <c r="F14054" s="423" t="s">
        <v>12914</v>
      </c>
      <c r="G14054" s="423"/>
      <c r="H14054" s="423">
        <v>5.5E-2</v>
      </c>
      <c r="I14054" s="423"/>
      <c r="J14054" s="424">
        <v>0.09</v>
      </c>
      <c r="K14054" s="424"/>
      <c r="L14054" s="424"/>
    </row>
    <row r="14055" spans="1:12" ht="24" customHeight="1">
      <c r="A14055" s="300" t="s">
        <v>12986</v>
      </c>
      <c r="B14055" s="301" t="s">
        <v>13358</v>
      </c>
      <c r="C14055" s="300" t="s">
        <v>9</v>
      </c>
      <c r="D14055" s="300" t="s">
        <v>10886</v>
      </c>
      <c r="E14055" s="302" t="s">
        <v>51</v>
      </c>
      <c r="F14055" s="423" t="s">
        <v>13359</v>
      </c>
      <c r="G14055" s="423"/>
      <c r="H14055" s="423">
        <v>6.2E-2</v>
      </c>
      <c r="I14055" s="423"/>
      <c r="J14055" s="424">
        <v>2.66</v>
      </c>
      <c r="K14055" s="424"/>
      <c r="L14055" s="424"/>
    </row>
    <row r="14056" spans="1:12" ht="24" customHeight="1">
      <c r="A14056" s="300" t="s">
        <v>12986</v>
      </c>
      <c r="B14056" s="301" t="s">
        <v>15507</v>
      </c>
      <c r="C14056" s="300" t="s">
        <v>9</v>
      </c>
      <c r="D14056" s="300" t="s">
        <v>6963</v>
      </c>
      <c r="E14056" s="302" t="s">
        <v>51</v>
      </c>
      <c r="F14056" s="423" t="s">
        <v>15508</v>
      </c>
      <c r="G14056" s="423"/>
      <c r="H14056" s="423">
        <v>0.23100000000000001</v>
      </c>
      <c r="I14056" s="423"/>
      <c r="J14056" s="424">
        <v>3.62</v>
      </c>
      <c r="K14056" s="424"/>
      <c r="L14056" s="424"/>
    </row>
    <row r="14057" spans="1:12" ht="24" customHeight="1">
      <c r="A14057" s="300" t="s">
        <v>12986</v>
      </c>
      <c r="B14057" s="301" t="s">
        <v>15740</v>
      </c>
      <c r="C14057" s="300" t="s">
        <v>9</v>
      </c>
      <c r="D14057" s="300" t="s">
        <v>11069</v>
      </c>
      <c r="E14057" s="302" t="s">
        <v>51</v>
      </c>
      <c r="F14057" s="423" t="s">
        <v>15741</v>
      </c>
      <c r="G14057" s="423"/>
      <c r="H14057" s="423">
        <v>1</v>
      </c>
      <c r="I14057" s="423"/>
      <c r="J14057" s="424">
        <v>31.01</v>
      </c>
      <c r="K14057" s="424"/>
      <c r="L14057" s="424"/>
    </row>
    <row r="14058" spans="1:12" ht="24" customHeight="1">
      <c r="A14058" s="300" t="s">
        <v>12986</v>
      </c>
      <c r="B14058" s="301" t="s">
        <v>13099</v>
      </c>
      <c r="C14058" s="300" t="s">
        <v>9</v>
      </c>
      <c r="D14058" s="300" t="s">
        <v>7224</v>
      </c>
      <c r="E14058" s="302" t="s">
        <v>51</v>
      </c>
      <c r="F14058" s="423" t="s">
        <v>13100</v>
      </c>
      <c r="G14058" s="423"/>
      <c r="H14058" s="423">
        <v>5.0939999999999996E-3</v>
      </c>
      <c r="I14058" s="423"/>
      <c r="J14058" s="424">
        <v>4.6800000000000001E-2</v>
      </c>
      <c r="K14058" s="424"/>
      <c r="L14058" s="424"/>
    </row>
    <row r="14059" spans="1:12" ht="24" customHeight="1">
      <c r="A14059" s="300" t="s">
        <v>12986</v>
      </c>
      <c r="B14059" s="301" t="s">
        <v>13101</v>
      </c>
      <c r="C14059" s="300" t="s">
        <v>9</v>
      </c>
      <c r="D14059" s="300" t="s">
        <v>7359</v>
      </c>
      <c r="E14059" s="302" t="s">
        <v>51</v>
      </c>
      <c r="F14059" s="423" t="s">
        <v>13102</v>
      </c>
      <c r="G14059" s="423"/>
      <c r="H14059" s="423">
        <v>1.6440000000000001E-4</v>
      </c>
      <c r="I14059" s="423"/>
      <c r="J14059" s="424">
        <v>2.1100000000000001E-2</v>
      </c>
      <c r="K14059" s="424"/>
      <c r="L14059" s="424"/>
    </row>
    <row r="14060" spans="1:12" ht="24" customHeight="1">
      <c r="A14060" s="300" t="s">
        <v>12986</v>
      </c>
      <c r="B14060" s="301" t="s">
        <v>13103</v>
      </c>
      <c r="C14060" s="300" t="s">
        <v>9</v>
      </c>
      <c r="D14060" s="300" t="s">
        <v>8851</v>
      </c>
      <c r="E14060" s="302" t="s">
        <v>51</v>
      </c>
      <c r="F14060" s="423" t="s">
        <v>13104</v>
      </c>
      <c r="G14060" s="423"/>
      <c r="H14060" s="423">
        <v>1.315E-4</v>
      </c>
      <c r="I14060" s="423"/>
      <c r="J14060" s="424">
        <v>2.5499999999999998E-2</v>
      </c>
      <c r="K14060" s="424"/>
      <c r="L14060" s="424"/>
    </row>
    <row r="14061" spans="1:12" ht="24" customHeight="1">
      <c r="A14061" s="300" t="s">
        <v>12986</v>
      </c>
      <c r="B14061" s="301" t="s">
        <v>13105</v>
      </c>
      <c r="C14061" s="300" t="s">
        <v>9</v>
      </c>
      <c r="D14061" s="300" t="s">
        <v>8852</v>
      </c>
      <c r="E14061" s="302" t="s">
        <v>51</v>
      </c>
      <c r="F14061" s="423" t="s">
        <v>13106</v>
      </c>
      <c r="G14061" s="423"/>
      <c r="H14061" s="423">
        <v>2.8200000000000001E-5</v>
      </c>
      <c r="I14061" s="423"/>
      <c r="J14061" s="424">
        <v>1.55E-2</v>
      </c>
      <c r="K14061" s="424"/>
      <c r="L14061" s="424"/>
    </row>
    <row r="14062" spans="1:12" ht="24" customHeight="1">
      <c r="A14062" s="300" t="s">
        <v>12986</v>
      </c>
      <c r="B14062" s="301" t="s">
        <v>13107</v>
      </c>
      <c r="C14062" s="300" t="s">
        <v>9</v>
      </c>
      <c r="D14062" s="300" t="s">
        <v>9000</v>
      </c>
      <c r="E14062" s="302" t="s">
        <v>51</v>
      </c>
      <c r="F14062" s="423" t="s">
        <v>13108</v>
      </c>
      <c r="G14062" s="423"/>
      <c r="H14062" s="423">
        <v>5.7978999999999999E-3</v>
      </c>
      <c r="I14062" s="423"/>
      <c r="J14062" s="424">
        <v>3.9300000000000002E-2</v>
      </c>
      <c r="K14062" s="424"/>
      <c r="L14062" s="424"/>
    </row>
    <row r="14063" spans="1:12" ht="24" customHeight="1">
      <c r="A14063" s="300" t="s">
        <v>12986</v>
      </c>
      <c r="B14063" s="301" t="s">
        <v>13109</v>
      </c>
      <c r="C14063" s="300" t="s">
        <v>9</v>
      </c>
      <c r="D14063" s="300" t="s">
        <v>9574</v>
      </c>
      <c r="E14063" s="302" t="s">
        <v>51</v>
      </c>
      <c r="F14063" s="423" t="s">
        <v>13110</v>
      </c>
      <c r="G14063" s="423"/>
      <c r="H14063" s="423">
        <v>1.8388E-3</v>
      </c>
      <c r="I14063" s="423"/>
      <c r="J14063" s="424">
        <v>1.6199999999999999E-2</v>
      </c>
      <c r="K14063" s="424"/>
      <c r="L14063" s="424"/>
    </row>
    <row r="14064" spans="1:12" ht="24" customHeight="1">
      <c r="A14064" s="300" t="s">
        <v>12986</v>
      </c>
      <c r="B14064" s="301" t="s">
        <v>13111</v>
      </c>
      <c r="C14064" s="300" t="s">
        <v>9</v>
      </c>
      <c r="D14064" s="300" t="s">
        <v>10714</v>
      </c>
      <c r="E14064" s="302" t="s">
        <v>93</v>
      </c>
      <c r="F14064" s="423" t="s">
        <v>13112</v>
      </c>
      <c r="G14064" s="423"/>
      <c r="H14064" s="423">
        <v>9.6650000000000002E-4</v>
      </c>
      <c r="I14064" s="423"/>
      <c r="J14064" s="424">
        <v>1.47E-2</v>
      </c>
      <c r="K14064" s="424"/>
      <c r="L14064" s="424"/>
    </row>
    <row r="14065" spans="1:12" ht="24" customHeight="1">
      <c r="A14065" s="300" t="s">
        <v>12986</v>
      </c>
      <c r="B14065" s="301" t="s">
        <v>13113</v>
      </c>
      <c r="C14065" s="300" t="s">
        <v>9</v>
      </c>
      <c r="D14065" s="300" t="s">
        <v>10809</v>
      </c>
      <c r="E14065" s="302" t="s">
        <v>51</v>
      </c>
      <c r="F14065" s="423" t="s">
        <v>13114</v>
      </c>
      <c r="G14065" s="423"/>
      <c r="H14065" s="423">
        <v>9.6650000000000002E-4</v>
      </c>
      <c r="I14065" s="423"/>
      <c r="J14065" s="424">
        <v>1.1599999999999999E-2</v>
      </c>
      <c r="K14065" s="424"/>
      <c r="L14065" s="424"/>
    </row>
    <row r="14066" spans="1:12" ht="24" customHeight="1">
      <c r="A14066" s="300" t="s">
        <v>12986</v>
      </c>
      <c r="B14066" s="301" t="s">
        <v>13115</v>
      </c>
      <c r="C14066" s="300" t="s">
        <v>9</v>
      </c>
      <c r="D14066" s="300" t="s">
        <v>10810</v>
      </c>
      <c r="E14066" s="302" t="s">
        <v>51</v>
      </c>
      <c r="F14066" s="423" t="s">
        <v>13116</v>
      </c>
      <c r="G14066" s="423"/>
      <c r="H14066" s="423">
        <v>9.6650000000000002E-4</v>
      </c>
      <c r="I14066" s="423"/>
      <c r="J14066" s="424">
        <v>2.5700000000000001E-2</v>
      </c>
      <c r="K14066" s="424"/>
      <c r="L14066" s="424"/>
    </row>
    <row r="14067" spans="1:12" ht="24" customHeight="1">
      <c r="A14067" s="300" t="s">
        <v>12986</v>
      </c>
      <c r="B14067" s="301" t="s">
        <v>13117</v>
      </c>
      <c r="C14067" s="300" t="s">
        <v>9</v>
      </c>
      <c r="D14067" s="300" t="s">
        <v>10837</v>
      </c>
      <c r="E14067" s="302" t="s">
        <v>51</v>
      </c>
      <c r="F14067" s="423" t="s">
        <v>13118</v>
      </c>
      <c r="G14067" s="423"/>
      <c r="H14067" s="423">
        <v>3.3000000000000003E-5</v>
      </c>
      <c r="I14067" s="423"/>
      <c r="J14067" s="424">
        <v>1.47E-2</v>
      </c>
      <c r="K14067" s="424"/>
      <c r="L14067" s="424"/>
    </row>
    <row r="14068" spans="1:12" ht="24" customHeight="1">
      <c r="A14068" s="300" t="s">
        <v>12986</v>
      </c>
      <c r="B14068" s="301" t="s">
        <v>13003</v>
      </c>
      <c r="C14068" s="300" t="s">
        <v>9</v>
      </c>
      <c r="D14068" s="300" t="s">
        <v>7216</v>
      </c>
      <c r="E14068" s="302" t="s">
        <v>51</v>
      </c>
      <c r="F14068" s="423" t="s">
        <v>13004</v>
      </c>
      <c r="G14068" s="423"/>
      <c r="H14068" s="423">
        <v>1.9354999999999999E-3</v>
      </c>
      <c r="I14068" s="423"/>
      <c r="J14068" s="424">
        <v>6.4699999999999994E-2</v>
      </c>
      <c r="K14068" s="424"/>
      <c r="L14068" s="424"/>
    </row>
    <row r="14069" spans="1:12" ht="24" customHeight="1">
      <c r="A14069" s="300" t="s">
        <v>12986</v>
      </c>
      <c r="B14069" s="301" t="s">
        <v>13005</v>
      </c>
      <c r="C14069" s="300" t="s">
        <v>9</v>
      </c>
      <c r="D14069" s="300" t="s">
        <v>7393</v>
      </c>
      <c r="E14069" s="302" t="s">
        <v>12988</v>
      </c>
      <c r="F14069" s="423" t="s">
        <v>13006</v>
      </c>
      <c r="G14069" s="423"/>
      <c r="H14069" s="423">
        <v>1.1643999999999999E-3</v>
      </c>
      <c r="I14069" s="423"/>
      <c r="J14069" s="424">
        <v>6.2899999999999998E-2</v>
      </c>
      <c r="K14069" s="424"/>
      <c r="L14069" s="424"/>
    </row>
    <row r="14070" spans="1:12" ht="24" customHeight="1">
      <c r="A14070" s="300" t="s">
        <v>12986</v>
      </c>
      <c r="B14070" s="301" t="s">
        <v>13007</v>
      </c>
      <c r="C14070" s="300" t="s">
        <v>9</v>
      </c>
      <c r="D14070" s="300" t="s">
        <v>10619</v>
      </c>
      <c r="E14070" s="302" t="s">
        <v>51</v>
      </c>
      <c r="F14070" s="423" t="s">
        <v>13008</v>
      </c>
      <c r="G14070" s="423"/>
      <c r="H14070" s="423">
        <v>9.033E-4</v>
      </c>
      <c r="I14070" s="423"/>
      <c r="J14070" s="424">
        <v>0.17280000000000001</v>
      </c>
      <c r="K14070" s="424"/>
      <c r="L14070" s="424"/>
    </row>
    <row r="14071" spans="1:12" ht="24" customHeight="1">
      <c r="A14071" s="300" t="s">
        <v>12986</v>
      </c>
      <c r="B14071" s="301" t="s">
        <v>13009</v>
      </c>
      <c r="C14071" s="300" t="s">
        <v>9</v>
      </c>
      <c r="D14071" s="300" t="s">
        <v>10769</v>
      </c>
      <c r="E14071" s="302" t="s">
        <v>51</v>
      </c>
      <c r="F14071" s="423" t="s">
        <v>13010</v>
      </c>
      <c r="G14071" s="423"/>
      <c r="H14071" s="423">
        <v>8.1192700000000007E-2</v>
      </c>
      <c r="I14071" s="423"/>
      <c r="J14071" s="424">
        <v>0.1023</v>
      </c>
      <c r="K14071" s="424"/>
      <c r="L14071" s="424"/>
    </row>
    <row r="14072" spans="1:12" ht="24" customHeight="1">
      <c r="A14072" s="300" t="s">
        <v>12986</v>
      </c>
      <c r="B14072" s="301" t="s">
        <v>13011</v>
      </c>
      <c r="C14072" s="300" t="s">
        <v>9</v>
      </c>
      <c r="D14072" s="300" t="s">
        <v>10929</v>
      </c>
      <c r="E14072" s="302" t="s">
        <v>51</v>
      </c>
      <c r="F14072" s="423" t="s">
        <v>13012</v>
      </c>
      <c r="G14072" s="423"/>
      <c r="H14072" s="423">
        <v>7.829E-4</v>
      </c>
      <c r="I14072" s="423"/>
      <c r="J14072" s="424">
        <v>0.1178</v>
      </c>
      <c r="K14072" s="424"/>
      <c r="L14072" s="424"/>
    </row>
    <row r="14073" spans="1:12" ht="17.100000000000001" customHeight="1">
      <c r="A14073" s="298"/>
      <c r="B14073" s="298"/>
      <c r="C14073" s="298"/>
      <c r="D14073" s="298"/>
      <c r="E14073" s="298"/>
      <c r="F14073" s="298"/>
      <c r="G14073" s="298"/>
      <c r="H14073" s="298"/>
      <c r="I14073" s="298"/>
      <c r="J14073" s="298" t="s">
        <v>12992</v>
      </c>
      <c r="K14073" s="298"/>
      <c r="L14073" s="298" t="s">
        <v>15750</v>
      </c>
    </row>
    <row r="14074" spans="1:12">
      <c r="A14074" s="414" t="s">
        <v>13056</v>
      </c>
      <c r="B14074" s="414"/>
      <c r="C14074" s="414"/>
      <c r="D14074" s="414"/>
      <c r="E14074" s="414"/>
      <c r="F14074" s="414"/>
      <c r="G14074" s="414"/>
      <c r="H14074" s="414"/>
      <c r="I14074" s="294"/>
      <c r="J14074" s="294"/>
      <c r="K14074" s="294"/>
      <c r="L14074" s="294"/>
    </row>
    <row r="14075" spans="1:12" ht="17.100000000000001" customHeight="1">
      <c r="A14075" s="294" t="s">
        <v>12978</v>
      </c>
      <c r="B14075" s="298" t="s">
        <v>12979</v>
      </c>
      <c r="C14075" s="294" t="s">
        <v>12980</v>
      </c>
      <c r="D14075" s="294" t="s">
        <v>12981</v>
      </c>
      <c r="E14075" s="299" t="s">
        <v>12982</v>
      </c>
      <c r="F14075" s="413" t="s">
        <v>12983</v>
      </c>
      <c r="G14075" s="413"/>
      <c r="H14075" s="413" t="s">
        <v>12984</v>
      </c>
      <c r="I14075" s="413"/>
      <c r="J14075" s="413" t="s">
        <v>12985</v>
      </c>
      <c r="K14075" s="413"/>
      <c r="L14075" s="413"/>
    </row>
    <row r="14076" spans="1:12" ht="24" customHeight="1">
      <c r="A14076" s="300" t="s">
        <v>12986</v>
      </c>
      <c r="B14076" s="301" t="s">
        <v>13057</v>
      </c>
      <c r="C14076" s="300" t="s">
        <v>9</v>
      </c>
      <c r="D14076" s="300" t="s">
        <v>12549</v>
      </c>
      <c r="E14076" s="302" t="s">
        <v>27</v>
      </c>
      <c r="F14076" s="423" t="s">
        <v>12948</v>
      </c>
      <c r="G14076" s="423"/>
      <c r="H14076" s="423">
        <v>0.72642099999999998</v>
      </c>
      <c r="I14076" s="423"/>
      <c r="J14076" s="424">
        <v>0.47220000000000001</v>
      </c>
      <c r="K14076" s="424"/>
      <c r="L14076" s="424"/>
    </row>
    <row r="14077" spans="1:12" ht="17.100000000000001" customHeight="1">
      <c r="A14077" s="298"/>
      <c r="B14077" s="298"/>
      <c r="C14077" s="298"/>
      <c r="D14077" s="298"/>
      <c r="E14077" s="298"/>
      <c r="F14077" s="298"/>
      <c r="G14077" s="298"/>
      <c r="H14077" s="298"/>
      <c r="I14077" s="298"/>
      <c r="J14077" s="298" t="s">
        <v>12992</v>
      </c>
      <c r="K14077" s="298"/>
      <c r="L14077" s="298" t="s">
        <v>13095</v>
      </c>
    </row>
    <row r="14078" spans="1:12">
      <c r="A14078" s="414" t="s">
        <v>13058</v>
      </c>
      <c r="B14078" s="414"/>
      <c r="C14078" s="414"/>
      <c r="D14078" s="414"/>
      <c r="E14078" s="414"/>
      <c r="F14078" s="414"/>
      <c r="G14078" s="414"/>
      <c r="H14078" s="414"/>
      <c r="I14078" s="294"/>
      <c r="J14078" s="294"/>
      <c r="K14078" s="294"/>
      <c r="L14078" s="294"/>
    </row>
    <row r="14079" spans="1:12" ht="17.100000000000001" customHeight="1">
      <c r="A14079" s="294" t="s">
        <v>12978</v>
      </c>
      <c r="B14079" s="298" t="s">
        <v>12979</v>
      </c>
      <c r="C14079" s="294" t="s">
        <v>12980</v>
      </c>
      <c r="D14079" s="294" t="s">
        <v>12981</v>
      </c>
      <c r="E14079" s="299" t="s">
        <v>12982</v>
      </c>
      <c r="F14079" s="413" t="s">
        <v>12983</v>
      </c>
      <c r="G14079" s="413"/>
      <c r="H14079" s="413" t="s">
        <v>12984</v>
      </c>
      <c r="I14079" s="413"/>
      <c r="J14079" s="413" t="s">
        <v>12985</v>
      </c>
      <c r="K14079" s="413"/>
      <c r="L14079" s="413"/>
    </row>
    <row r="14080" spans="1:12" ht="24" customHeight="1">
      <c r="A14080" s="300" t="s">
        <v>12986</v>
      </c>
      <c r="B14080" s="301" t="s">
        <v>13059</v>
      </c>
      <c r="C14080" s="300" t="s">
        <v>9</v>
      </c>
      <c r="D14080" s="300" t="s">
        <v>12535</v>
      </c>
      <c r="E14080" s="302" t="s">
        <v>27</v>
      </c>
      <c r="F14080" s="423" t="s">
        <v>12936</v>
      </c>
      <c r="G14080" s="423"/>
      <c r="H14080" s="423">
        <v>0.72642099999999998</v>
      </c>
      <c r="I14080" s="423"/>
      <c r="J14080" s="424">
        <v>3.6299999999999999E-2</v>
      </c>
      <c r="K14080" s="424"/>
      <c r="L14080" s="424"/>
    </row>
    <row r="14081" spans="1:12" ht="17.100000000000001" customHeight="1">
      <c r="A14081" s="298"/>
      <c r="B14081" s="298"/>
      <c r="C14081" s="298"/>
      <c r="D14081" s="298"/>
      <c r="E14081" s="298"/>
      <c r="F14081" s="298"/>
      <c r="G14081" s="298"/>
      <c r="H14081" s="298"/>
      <c r="I14081" s="298"/>
      <c r="J14081" s="298" t="s">
        <v>12992</v>
      </c>
      <c r="K14081" s="298"/>
      <c r="L14081" s="298" t="s">
        <v>12908</v>
      </c>
    </row>
    <row r="14082" spans="1:12">
      <c r="A14082" s="414" t="s">
        <v>13060</v>
      </c>
      <c r="B14082" s="414"/>
      <c r="C14082" s="414"/>
      <c r="D14082" s="414"/>
      <c r="E14082" s="414"/>
      <c r="F14082" s="414"/>
      <c r="G14082" s="414"/>
      <c r="H14082" s="414"/>
      <c r="I14082" s="294"/>
      <c r="J14082" s="294"/>
      <c r="K14082" s="294"/>
      <c r="L14082" s="294"/>
    </row>
    <row r="14083" spans="1:12" ht="17.100000000000001" customHeight="1">
      <c r="A14083" s="294" t="s">
        <v>12978</v>
      </c>
      <c r="B14083" s="298" t="s">
        <v>12979</v>
      </c>
      <c r="C14083" s="294" t="s">
        <v>12980</v>
      </c>
      <c r="D14083" s="294" t="s">
        <v>12981</v>
      </c>
      <c r="E14083" s="299" t="s">
        <v>12982</v>
      </c>
      <c r="F14083" s="413" t="s">
        <v>12983</v>
      </c>
      <c r="G14083" s="413"/>
      <c r="H14083" s="413" t="s">
        <v>12984</v>
      </c>
      <c r="I14083" s="413"/>
      <c r="J14083" s="413" t="s">
        <v>12985</v>
      </c>
      <c r="K14083" s="413"/>
      <c r="L14083" s="413"/>
    </row>
    <row r="14084" spans="1:12" ht="24" customHeight="1">
      <c r="A14084" s="300" t="s">
        <v>12986</v>
      </c>
      <c r="B14084" s="301" t="s">
        <v>13061</v>
      </c>
      <c r="C14084" s="300" t="s">
        <v>9</v>
      </c>
      <c r="D14084" s="300" t="s">
        <v>12522</v>
      </c>
      <c r="E14084" s="302" t="s">
        <v>27</v>
      </c>
      <c r="F14084" s="423" t="s">
        <v>12964</v>
      </c>
      <c r="G14084" s="423"/>
      <c r="H14084" s="423">
        <v>0.72642099999999998</v>
      </c>
      <c r="I14084" s="423"/>
      <c r="J14084" s="424">
        <v>1.8378000000000001</v>
      </c>
      <c r="K14084" s="424"/>
      <c r="L14084" s="424"/>
    </row>
    <row r="14085" spans="1:12" ht="24" customHeight="1">
      <c r="A14085" s="300" t="s">
        <v>12986</v>
      </c>
      <c r="B14085" s="301" t="s">
        <v>13062</v>
      </c>
      <c r="C14085" s="300" t="s">
        <v>9</v>
      </c>
      <c r="D14085" s="300" t="s">
        <v>12527</v>
      </c>
      <c r="E14085" s="302" t="s">
        <v>27</v>
      </c>
      <c r="F14085" s="423" t="s">
        <v>13063</v>
      </c>
      <c r="G14085" s="423"/>
      <c r="H14085" s="423">
        <v>0.72642099999999998</v>
      </c>
      <c r="I14085" s="423"/>
      <c r="J14085" s="424">
        <v>0.247</v>
      </c>
      <c r="K14085" s="424"/>
      <c r="L14085" s="424"/>
    </row>
    <row r="14086" spans="1:12" ht="17.100000000000001" customHeight="1">
      <c r="A14086" s="298"/>
      <c r="B14086" s="298"/>
      <c r="C14086" s="298"/>
      <c r="D14086" s="298"/>
      <c r="E14086" s="298"/>
      <c r="F14086" s="298"/>
      <c r="G14086" s="298"/>
      <c r="H14086" s="298"/>
      <c r="I14086" s="298"/>
      <c r="J14086" s="298" t="s">
        <v>12992</v>
      </c>
      <c r="K14086" s="298"/>
      <c r="L14086" s="298" t="s">
        <v>13365</v>
      </c>
    </row>
    <row r="14087" spans="1:12" ht="17.100000000000001" customHeight="1">
      <c r="A14087" s="294" t="s">
        <v>13014</v>
      </c>
      <c r="B14087" s="294"/>
      <c r="C14087" s="294"/>
      <c r="D14087" s="294"/>
      <c r="E14087" s="294"/>
      <c r="F14087" s="294"/>
      <c r="G14087" s="294"/>
      <c r="H14087" s="294"/>
      <c r="I14087" s="294"/>
      <c r="J14087" s="294"/>
      <c r="K14087" s="294"/>
      <c r="L14087" s="294"/>
    </row>
    <row r="14088" spans="1:12" ht="17.100000000000001" customHeight="1">
      <c r="A14088" s="298"/>
      <c r="B14088" s="298"/>
      <c r="C14088" s="298"/>
      <c r="D14088" s="298"/>
      <c r="E14088" s="298"/>
      <c r="F14088" s="298"/>
      <c r="G14088" s="298"/>
      <c r="H14088" s="298"/>
      <c r="I14088" s="298"/>
      <c r="J14088" s="298" t="s">
        <v>13015</v>
      </c>
      <c r="K14088" s="298"/>
      <c r="L14088" s="298" t="s">
        <v>15751</v>
      </c>
    </row>
    <row r="14089" spans="1:12" ht="17.100000000000001" customHeight="1">
      <c r="A14089" s="298"/>
      <c r="B14089" s="298"/>
      <c r="C14089" s="298"/>
      <c r="D14089" s="298"/>
      <c r="E14089" s="298"/>
      <c r="F14089" s="298"/>
      <c r="G14089" s="298"/>
      <c r="H14089" s="298"/>
      <c r="I14089" s="298"/>
      <c r="J14089" s="298" t="s">
        <v>13017</v>
      </c>
      <c r="K14089" s="298" t="s">
        <v>13018</v>
      </c>
      <c r="L14089" s="298" t="s">
        <v>14745</v>
      </c>
    </row>
    <row r="14090" spans="1:12" ht="17.100000000000001" customHeight="1">
      <c r="A14090" s="298"/>
      <c r="B14090" s="298"/>
      <c r="C14090" s="298"/>
      <c r="D14090" s="298"/>
      <c r="E14090" s="298"/>
      <c r="F14090" s="298"/>
      <c r="G14090" s="298"/>
      <c r="H14090" s="298"/>
      <c r="I14090" s="298"/>
      <c r="J14090" s="298" t="s">
        <v>13020</v>
      </c>
      <c r="K14090" s="298"/>
      <c r="L14090" s="298" t="s">
        <v>15752</v>
      </c>
    </row>
    <row r="14091" spans="1:12" ht="17.100000000000001" customHeight="1">
      <c r="A14091" s="298"/>
      <c r="B14091" s="298"/>
      <c r="C14091" s="298"/>
      <c r="D14091" s="298"/>
      <c r="E14091" s="298"/>
      <c r="F14091" s="298"/>
      <c r="G14091" s="298"/>
      <c r="H14091" s="298"/>
      <c r="I14091" s="298"/>
      <c r="J14091" s="298" t="s">
        <v>13022</v>
      </c>
      <c r="K14091" s="298" t="s">
        <v>12974</v>
      </c>
      <c r="L14091" s="298" t="s">
        <v>15753</v>
      </c>
    </row>
    <row r="14092" spans="1:12" ht="17.100000000000001" customHeight="1">
      <c r="A14092" s="298"/>
      <c r="B14092" s="298"/>
      <c r="C14092" s="298"/>
      <c r="D14092" s="298"/>
      <c r="E14092" s="298"/>
      <c r="F14092" s="298"/>
      <c r="G14092" s="298"/>
      <c r="H14092" s="298"/>
      <c r="I14092" s="298"/>
      <c r="J14092" s="298" t="s">
        <v>13024</v>
      </c>
      <c r="K14092" s="298"/>
      <c r="L14092" s="298" t="s">
        <v>15754</v>
      </c>
    </row>
    <row r="14093" spans="1:12" ht="30" customHeight="1">
      <c r="A14093" s="299"/>
      <c r="B14093" s="299"/>
      <c r="C14093" s="299"/>
      <c r="D14093" s="299"/>
      <c r="E14093" s="299"/>
      <c r="F14093" s="299"/>
      <c r="G14093" s="299"/>
      <c r="H14093" s="299"/>
      <c r="I14093" s="299"/>
      <c r="J14093" s="299"/>
      <c r="K14093" s="299"/>
      <c r="L14093" s="299"/>
    </row>
    <row r="14094" spans="1:12" ht="48" customHeight="1">
      <c r="A14094" s="295" t="s">
        <v>15755</v>
      </c>
      <c r="B14094" s="296" t="s">
        <v>15756</v>
      </c>
      <c r="C14094" s="295" t="s">
        <v>9</v>
      </c>
      <c r="D14094" s="295" t="s">
        <v>4333</v>
      </c>
      <c r="E14094" s="297" t="s">
        <v>51</v>
      </c>
      <c r="F14094" s="296"/>
      <c r="G14094" s="296"/>
      <c r="H14094" s="296"/>
      <c r="I14094" s="296"/>
      <c r="J14094" s="296"/>
      <c r="K14094" s="296"/>
      <c r="L14094" s="296"/>
    </row>
    <row r="14095" spans="1:12">
      <c r="A14095" s="414" t="s">
        <v>12977</v>
      </c>
      <c r="B14095" s="414"/>
      <c r="C14095" s="414"/>
      <c r="D14095" s="414"/>
      <c r="E14095" s="414"/>
      <c r="F14095" s="414"/>
      <c r="G14095" s="414"/>
      <c r="H14095" s="414"/>
      <c r="I14095" s="294"/>
      <c r="J14095" s="294"/>
      <c r="K14095" s="294"/>
      <c r="L14095" s="294"/>
    </row>
    <row r="14096" spans="1:12" ht="17.100000000000001" customHeight="1">
      <c r="A14096" s="294" t="s">
        <v>12978</v>
      </c>
      <c r="B14096" s="298" t="s">
        <v>12979</v>
      </c>
      <c r="C14096" s="294" t="s">
        <v>12980</v>
      </c>
      <c r="D14096" s="294" t="s">
        <v>12981</v>
      </c>
      <c r="E14096" s="299" t="s">
        <v>12982</v>
      </c>
      <c r="F14096" s="413" t="s">
        <v>12983</v>
      </c>
      <c r="G14096" s="413"/>
      <c r="H14096" s="413" t="s">
        <v>12984</v>
      </c>
      <c r="I14096" s="413"/>
      <c r="J14096" s="413" t="s">
        <v>12985</v>
      </c>
      <c r="K14096" s="413"/>
      <c r="L14096" s="413"/>
    </row>
    <row r="14097" spans="1:12" ht="24" customHeight="1">
      <c r="A14097" s="300" t="s">
        <v>12986</v>
      </c>
      <c r="B14097" s="301" t="s">
        <v>13085</v>
      </c>
      <c r="C14097" s="300" t="s">
        <v>9</v>
      </c>
      <c r="D14097" s="300" t="s">
        <v>7909</v>
      </c>
      <c r="E14097" s="302" t="s">
        <v>51</v>
      </c>
      <c r="F14097" s="423" t="s">
        <v>13086</v>
      </c>
      <c r="G14097" s="423"/>
      <c r="H14097" s="423">
        <v>7.5900000000000002E-4</v>
      </c>
      <c r="I14097" s="423"/>
      <c r="J14097" s="424">
        <v>7.8899999999999998E-2</v>
      </c>
      <c r="K14097" s="424"/>
      <c r="L14097" s="424"/>
    </row>
    <row r="14098" spans="1:12" ht="24" customHeight="1">
      <c r="A14098" s="300" t="s">
        <v>12986</v>
      </c>
      <c r="B14098" s="301" t="s">
        <v>13087</v>
      </c>
      <c r="C14098" s="300" t="s">
        <v>9</v>
      </c>
      <c r="D14098" s="300" t="s">
        <v>8873</v>
      </c>
      <c r="E14098" s="302" t="s">
        <v>51</v>
      </c>
      <c r="F14098" s="423" t="s">
        <v>13088</v>
      </c>
      <c r="G14098" s="423"/>
      <c r="H14098" s="423">
        <v>7.2399999999999998E-5</v>
      </c>
      <c r="I14098" s="423"/>
      <c r="J14098" s="424">
        <v>6.2899999999999998E-2</v>
      </c>
      <c r="K14098" s="424"/>
      <c r="L14098" s="424"/>
    </row>
    <row r="14099" spans="1:12" ht="48" customHeight="1">
      <c r="A14099" s="300" t="s">
        <v>12986</v>
      </c>
      <c r="B14099" s="301" t="s">
        <v>13089</v>
      </c>
      <c r="C14099" s="300" t="s">
        <v>9</v>
      </c>
      <c r="D14099" s="300" t="s">
        <v>9227</v>
      </c>
      <c r="E14099" s="302" t="s">
        <v>51</v>
      </c>
      <c r="F14099" s="423" t="s">
        <v>13090</v>
      </c>
      <c r="G14099" s="423"/>
      <c r="H14099" s="423">
        <v>5.0699999999999999E-5</v>
      </c>
      <c r="I14099" s="423"/>
      <c r="J14099" s="424">
        <v>6.7799999999999999E-2</v>
      </c>
      <c r="K14099" s="424"/>
      <c r="L14099" s="424"/>
    </row>
    <row r="14100" spans="1:12" ht="24" customHeight="1">
      <c r="A14100" s="300" t="s">
        <v>12986</v>
      </c>
      <c r="B14100" s="301" t="s">
        <v>13091</v>
      </c>
      <c r="C14100" s="300" t="s">
        <v>9</v>
      </c>
      <c r="D14100" s="300" t="s">
        <v>9580</v>
      </c>
      <c r="E14100" s="302" t="s">
        <v>51</v>
      </c>
      <c r="F14100" s="423" t="s">
        <v>13092</v>
      </c>
      <c r="G14100" s="423"/>
      <c r="H14100" s="423">
        <v>4.9700000000000002E-5</v>
      </c>
      <c r="I14100" s="423"/>
      <c r="J14100" s="424">
        <v>4.4499999999999998E-2</v>
      </c>
      <c r="K14100" s="424"/>
      <c r="L14100" s="424"/>
    </row>
    <row r="14101" spans="1:12" ht="24" customHeight="1">
      <c r="A14101" s="300" t="s">
        <v>12986</v>
      </c>
      <c r="B14101" s="301" t="s">
        <v>12987</v>
      </c>
      <c r="C14101" s="300" t="s">
        <v>9</v>
      </c>
      <c r="D14101" s="300" t="s">
        <v>9831</v>
      </c>
      <c r="E14101" s="302" t="s">
        <v>12988</v>
      </c>
      <c r="F14101" s="423" t="s">
        <v>12989</v>
      </c>
      <c r="G14101" s="423"/>
      <c r="H14101" s="423">
        <v>1.7564900000000001E-2</v>
      </c>
      <c r="I14101" s="423"/>
      <c r="J14101" s="424">
        <v>0.17780000000000001</v>
      </c>
      <c r="K14101" s="424"/>
      <c r="L14101" s="424"/>
    </row>
    <row r="14102" spans="1:12" ht="36" customHeight="1">
      <c r="A14102" s="300" t="s">
        <v>12986</v>
      </c>
      <c r="B14102" s="301" t="s">
        <v>12990</v>
      </c>
      <c r="C14102" s="300" t="s">
        <v>9</v>
      </c>
      <c r="D14102" s="300" t="s">
        <v>11426</v>
      </c>
      <c r="E14102" s="302" t="s">
        <v>51</v>
      </c>
      <c r="F14102" s="423" t="s">
        <v>12991</v>
      </c>
      <c r="G14102" s="423"/>
      <c r="H14102" s="423">
        <v>9.2049999999999999E-4</v>
      </c>
      <c r="I14102" s="423"/>
      <c r="J14102" s="424">
        <v>0.1217</v>
      </c>
      <c r="K14102" s="424"/>
      <c r="L14102" s="424"/>
    </row>
    <row r="14103" spans="1:12" ht="17.100000000000001" customHeight="1">
      <c r="A14103" s="298"/>
      <c r="B14103" s="298"/>
      <c r="C14103" s="298"/>
      <c r="D14103" s="298"/>
      <c r="E14103" s="298"/>
      <c r="F14103" s="298"/>
      <c r="G14103" s="298"/>
      <c r="H14103" s="298"/>
      <c r="I14103" s="298"/>
      <c r="J14103" s="298" t="s">
        <v>12992</v>
      </c>
      <c r="K14103" s="298"/>
      <c r="L14103" s="298" t="s">
        <v>12937</v>
      </c>
    </row>
    <row r="14104" spans="1:12">
      <c r="A14104" s="414" t="s">
        <v>12994</v>
      </c>
      <c r="B14104" s="414"/>
      <c r="C14104" s="414"/>
      <c r="D14104" s="414"/>
      <c r="E14104" s="414"/>
      <c r="F14104" s="414"/>
      <c r="G14104" s="414"/>
      <c r="H14104" s="414"/>
      <c r="I14104" s="294"/>
      <c r="J14104" s="294"/>
      <c r="K14104" s="294"/>
      <c r="L14104" s="294"/>
    </row>
    <row r="14105" spans="1:12" ht="17.100000000000001" customHeight="1">
      <c r="A14105" s="294" t="s">
        <v>12978</v>
      </c>
      <c r="B14105" s="298" t="s">
        <v>12979</v>
      </c>
      <c r="C14105" s="294" t="s">
        <v>12980</v>
      </c>
      <c r="D14105" s="294" t="s">
        <v>12981</v>
      </c>
      <c r="E14105" s="299" t="s">
        <v>12982</v>
      </c>
      <c r="F14105" s="413" t="s">
        <v>12983</v>
      </c>
      <c r="G14105" s="413"/>
      <c r="H14105" s="413" t="s">
        <v>12984</v>
      </c>
      <c r="I14105" s="413"/>
      <c r="J14105" s="413" t="s">
        <v>12985</v>
      </c>
      <c r="K14105" s="413"/>
      <c r="L14105" s="413"/>
    </row>
    <row r="14106" spans="1:12" ht="24" customHeight="1">
      <c r="A14106" s="300" t="s">
        <v>12986</v>
      </c>
      <c r="B14106" s="301" t="s">
        <v>13193</v>
      </c>
      <c r="C14106" s="300" t="s">
        <v>9</v>
      </c>
      <c r="D14106" s="300" t="s">
        <v>7200</v>
      </c>
      <c r="E14106" s="302" t="s">
        <v>27</v>
      </c>
      <c r="F14106" s="423" t="s">
        <v>13194</v>
      </c>
      <c r="G14106" s="423"/>
      <c r="H14106" s="423">
        <v>0.65403480000000003</v>
      </c>
      <c r="I14106" s="423"/>
      <c r="J14106" s="424">
        <v>3.3290000000000002</v>
      </c>
      <c r="K14106" s="424"/>
      <c r="L14106" s="424"/>
    </row>
    <row r="14107" spans="1:12" ht="24" customHeight="1">
      <c r="A14107" s="300" t="s">
        <v>12986</v>
      </c>
      <c r="B14107" s="301" t="s">
        <v>13195</v>
      </c>
      <c r="C14107" s="300" t="s">
        <v>9</v>
      </c>
      <c r="D14107" s="300" t="s">
        <v>8821</v>
      </c>
      <c r="E14107" s="302" t="s">
        <v>27</v>
      </c>
      <c r="F14107" s="423" t="s">
        <v>13196</v>
      </c>
      <c r="G14107" s="423"/>
      <c r="H14107" s="423">
        <v>0.65403480000000003</v>
      </c>
      <c r="I14107" s="423"/>
      <c r="J14107" s="424">
        <v>4.7024999999999997</v>
      </c>
      <c r="K14107" s="424"/>
      <c r="L14107" s="424"/>
    </row>
    <row r="14108" spans="1:12" ht="17.100000000000001" customHeight="1">
      <c r="A14108" s="298"/>
      <c r="B14108" s="298"/>
      <c r="C14108" s="298"/>
      <c r="D14108" s="298"/>
      <c r="E14108" s="298"/>
      <c r="F14108" s="298"/>
      <c r="G14108" s="298"/>
      <c r="H14108" s="298"/>
      <c r="I14108" s="298"/>
      <c r="J14108" s="298" t="s">
        <v>12992</v>
      </c>
      <c r="K14108" s="298"/>
      <c r="L14108" s="298" t="s">
        <v>15719</v>
      </c>
    </row>
    <row r="14109" spans="1:12">
      <c r="A14109" s="414" t="s">
        <v>12998</v>
      </c>
      <c r="B14109" s="414"/>
      <c r="C14109" s="414"/>
      <c r="D14109" s="414"/>
      <c r="E14109" s="414"/>
      <c r="F14109" s="414"/>
      <c r="G14109" s="414"/>
      <c r="H14109" s="414"/>
      <c r="I14109" s="294"/>
      <c r="J14109" s="294"/>
      <c r="K14109" s="294"/>
      <c r="L14109" s="294"/>
    </row>
    <row r="14110" spans="1:12" ht="17.100000000000001" customHeight="1">
      <c r="A14110" s="294" t="s">
        <v>12978</v>
      </c>
      <c r="B14110" s="298" t="s">
        <v>12979</v>
      </c>
      <c r="C14110" s="294" t="s">
        <v>12980</v>
      </c>
      <c r="D14110" s="294" t="s">
        <v>12981</v>
      </c>
      <c r="E14110" s="299" t="s">
        <v>12982</v>
      </c>
      <c r="F14110" s="413" t="s">
        <v>12983</v>
      </c>
      <c r="G14110" s="413"/>
      <c r="H14110" s="413" t="s">
        <v>12984</v>
      </c>
      <c r="I14110" s="413"/>
      <c r="J14110" s="413" t="s">
        <v>12985</v>
      </c>
      <c r="K14110" s="413"/>
      <c r="L14110" s="413"/>
    </row>
    <row r="14111" spans="1:12" ht="24" customHeight="1">
      <c r="A14111" s="300" t="s">
        <v>12986</v>
      </c>
      <c r="B14111" s="301" t="s">
        <v>13353</v>
      </c>
      <c r="C14111" s="300" t="s">
        <v>9</v>
      </c>
      <c r="D14111" s="300" t="s">
        <v>9576</v>
      </c>
      <c r="E14111" s="302" t="s">
        <v>51</v>
      </c>
      <c r="F14111" s="423" t="s">
        <v>12914</v>
      </c>
      <c r="G14111" s="423"/>
      <c r="H14111" s="423">
        <v>9.7000000000000003E-2</v>
      </c>
      <c r="I14111" s="423"/>
      <c r="J14111" s="424">
        <v>0.16</v>
      </c>
      <c r="K14111" s="424"/>
      <c r="L14111" s="424"/>
    </row>
    <row r="14112" spans="1:12" ht="24" customHeight="1">
      <c r="A14112" s="300" t="s">
        <v>12986</v>
      </c>
      <c r="B14112" s="301" t="s">
        <v>13358</v>
      </c>
      <c r="C14112" s="300" t="s">
        <v>9</v>
      </c>
      <c r="D14112" s="300" t="s">
        <v>10886</v>
      </c>
      <c r="E14112" s="302" t="s">
        <v>51</v>
      </c>
      <c r="F14112" s="423" t="s">
        <v>13359</v>
      </c>
      <c r="G14112" s="423"/>
      <c r="H14112" s="423">
        <v>0.114</v>
      </c>
      <c r="I14112" s="423"/>
      <c r="J14112" s="424">
        <v>4.9000000000000004</v>
      </c>
      <c r="K14112" s="424"/>
      <c r="L14112" s="424"/>
    </row>
    <row r="14113" spans="1:12" ht="24" customHeight="1">
      <c r="A14113" s="300" t="s">
        <v>12986</v>
      </c>
      <c r="B14113" s="301" t="s">
        <v>15507</v>
      </c>
      <c r="C14113" s="300" t="s">
        <v>9</v>
      </c>
      <c r="D14113" s="300" t="s">
        <v>6963</v>
      </c>
      <c r="E14113" s="302" t="s">
        <v>51</v>
      </c>
      <c r="F14113" s="423" t="s">
        <v>15508</v>
      </c>
      <c r="G14113" s="423"/>
      <c r="H14113" s="423">
        <v>0.433</v>
      </c>
      <c r="I14113" s="423"/>
      <c r="J14113" s="424">
        <v>6.8</v>
      </c>
      <c r="K14113" s="424"/>
      <c r="L14113" s="424"/>
    </row>
    <row r="14114" spans="1:12" ht="24" customHeight="1">
      <c r="A14114" s="300" t="s">
        <v>12986</v>
      </c>
      <c r="B14114" s="301" t="s">
        <v>15757</v>
      </c>
      <c r="C14114" s="300" t="s">
        <v>9</v>
      </c>
      <c r="D14114" s="300" t="s">
        <v>11070</v>
      </c>
      <c r="E14114" s="302" t="s">
        <v>51</v>
      </c>
      <c r="F14114" s="423" t="s">
        <v>15758</v>
      </c>
      <c r="G14114" s="423"/>
      <c r="H14114" s="423">
        <v>1</v>
      </c>
      <c r="I14114" s="423"/>
      <c r="J14114" s="424">
        <v>48.17</v>
      </c>
      <c r="K14114" s="424"/>
      <c r="L14114" s="424"/>
    </row>
    <row r="14115" spans="1:12" ht="24" customHeight="1">
      <c r="A14115" s="300" t="s">
        <v>12986</v>
      </c>
      <c r="B14115" s="301" t="s">
        <v>13099</v>
      </c>
      <c r="C14115" s="300" t="s">
        <v>9</v>
      </c>
      <c r="D14115" s="300" t="s">
        <v>7224</v>
      </c>
      <c r="E14115" s="302" t="s">
        <v>51</v>
      </c>
      <c r="F14115" s="423" t="s">
        <v>13100</v>
      </c>
      <c r="G14115" s="423"/>
      <c r="H14115" s="423">
        <v>8.9654000000000001E-3</v>
      </c>
      <c r="I14115" s="423"/>
      <c r="J14115" s="424">
        <v>8.2400000000000001E-2</v>
      </c>
      <c r="K14115" s="424"/>
      <c r="L14115" s="424"/>
    </row>
    <row r="14116" spans="1:12" ht="24" customHeight="1">
      <c r="A14116" s="300" t="s">
        <v>12986</v>
      </c>
      <c r="B14116" s="301" t="s">
        <v>13101</v>
      </c>
      <c r="C14116" s="300" t="s">
        <v>9</v>
      </c>
      <c r="D14116" s="300" t="s">
        <v>7359</v>
      </c>
      <c r="E14116" s="302" t="s">
        <v>51</v>
      </c>
      <c r="F14116" s="423" t="s">
        <v>13102</v>
      </c>
      <c r="G14116" s="423"/>
      <c r="H14116" s="423">
        <v>2.8929999999999998E-4</v>
      </c>
      <c r="I14116" s="423"/>
      <c r="J14116" s="424">
        <v>3.7199999999999997E-2</v>
      </c>
      <c r="K14116" s="424"/>
      <c r="L14116" s="424"/>
    </row>
    <row r="14117" spans="1:12" ht="24" customHeight="1">
      <c r="A14117" s="300" t="s">
        <v>12986</v>
      </c>
      <c r="B14117" s="301" t="s">
        <v>13103</v>
      </c>
      <c r="C14117" s="300" t="s">
        <v>9</v>
      </c>
      <c r="D14117" s="300" t="s">
        <v>8851</v>
      </c>
      <c r="E14117" s="302" t="s">
        <v>51</v>
      </c>
      <c r="F14117" s="423" t="s">
        <v>13104</v>
      </c>
      <c r="G14117" s="423"/>
      <c r="H14117" s="423">
        <v>2.3159999999999999E-4</v>
      </c>
      <c r="I14117" s="423"/>
      <c r="J14117" s="424">
        <v>4.48E-2</v>
      </c>
      <c r="K14117" s="424"/>
      <c r="L14117" s="424"/>
    </row>
    <row r="14118" spans="1:12" ht="24" customHeight="1">
      <c r="A14118" s="300" t="s">
        <v>12986</v>
      </c>
      <c r="B14118" s="301" t="s">
        <v>13105</v>
      </c>
      <c r="C14118" s="300" t="s">
        <v>9</v>
      </c>
      <c r="D14118" s="300" t="s">
        <v>8852</v>
      </c>
      <c r="E14118" s="302" t="s">
        <v>51</v>
      </c>
      <c r="F14118" s="423" t="s">
        <v>13106</v>
      </c>
      <c r="G14118" s="423"/>
      <c r="H14118" s="423">
        <v>4.9700000000000002E-5</v>
      </c>
      <c r="I14118" s="423"/>
      <c r="J14118" s="424">
        <v>2.7300000000000001E-2</v>
      </c>
      <c r="K14118" s="424"/>
      <c r="L14118" s="424"/>
    </row>
    <row r="14119" spans="1:12" ht="24" customHeight="1">
      <c r="A14119" s="300" t="s">
        <v>12986</v>
      </c>
      <c r="B14119" s="301" t="s">
        <v>13107</v>
      </c>
      <c r="C14119" s="300" t="s">
        <v>9</v>
      </c>
      <c r="D14119" s="300" t="s">
        <v>9000</v>
      </c>
      <c r="E14119" s="302" t="s">
        <v>51</v>
      </c>
      <c r="F14119" s="423" t="s">
        <v>13108</v>
      </c>
      <c r="G14119" s="423"/>
      <c r="H14119" s="423">
        <v>1.0204299999999999E-2</v>
      </c>
      <c r="I14119" s="423"/>
      <c r="J14119" s="424">
        <v>6.9099999999999995E-2</v>
      </c>
      <c r="K14119" s="424"/>
      <c r="L14119" s="424"/>
    </row>
    <row r="14120" spans="1:12" ht="24" customHeight="1">
      <c r="A14120" s="300" t="s">
        <v>12986</v>
      </c>
      <c r="B14120" s="301" t="s">
        <v>13109</v>
      </c>
      <c r="C14120" s="300" t="s">
        <v>9</v>
      </c>
      <c r="D14120" s="300" t="s">
        <v>9574</v>
      </c>
      <c r="E14120" s="302" t="s">
        <v>51</v>
      </c>
      <c r="F14120" s="423" t="s">
        <v>13110</v>
      </c>
      <c r="G14120" s="423"/>
      <c r="H14120" s="423">
        <v>3.2361999999999998E-3</v>
      </c>
      <c r="I14120" s="423"/>
      <c r="J14120" s="424">
        <v>2.86E-2</v>
      </c>
      <c r="K14120" s="424"/>
      <c r="L14120" s="424"/>
    </row>
    <row r="14121" spans="1:12" ht="24" customHeight="1">
      <c r="A14121" s="300" t="s">
        <v>12986</v>
      </c>
      <c r="B14121" s="301" t="s">
        <v>13111</v>
      </c>
      <c r="C14121" s="300" t="s">
        <v>9</v>
      </c>
      <c r="D14121" s="300" t="s">
        <v>10714</v>
      </c>
      <c r="E14121" s="302" t="s">
        <v>93</v>
      </c>
      <c r="F14121" s="423" t="s">
        <v>13112</v>
      </c>
      <c r="G14121" s="423"/>
      <c r="H14121" s="423">
        <v>1.7007999999999999E-3</v>
      </c>
      <c r="I14121" s="423"/>
      <c r="J14121" s="424">
        <v>2.5999999999999999E-2</v>
      </c>
      <c r="K14121" s="424"/>
      <c r="L14121" s="424"/>
    </row>
    <row r="14122" spans="1:12" ht="24" customHeight="1">
      <c r="A14122" s="300" t="s">
        <v>12986</v>
      </c>
      <c r="B14122" s="301" t="s">
        <v>13113</v>
      </c>
      <c r="C14122" s="300" t="s">
        <v>9</v>
      </c>
      <c r="D14122" s="300" t="s">
        <v>10809</v>
      </c>
      <c r="E14122" s="302" t="s">
        <v>51</v>
      </c>
      <c r="F14122" s="423" t="s">
        <v>13114</v>
      </c>
      <c r="G14122" s="423"/>
      <c r="H14122" s="423">
        <v>1.7007999999999999E-3</v>
      </c>
      <c r="I14122" s="423"/>
      <c r="J14122" s="424">
        <v>2.0400000000000001E-2</v>
      </c>
      <c r="K14122" s="424"/>
      <c r="L14122" s="424"/>
    </row>
    <row r="14123" spans="1:12" ht="24" customHeight="1">
      <c r="A14123" s="300" t="s">
        <v>12986</v>
      </c>
      <c r="B14123" s="301" t="s">
        <v>13115</v>
      </c>
      <c r="C14123" s="300" t="s">
        <v>9</v>
      </c>
      <c r="D14123" s="300" t="s">
        <v>10810</v>
      </c>
      <c r="E14123" s="302" t="s">
        <v>51</v>
      </c>
      <c r="F14123" s="423" t="s">
        <v>13116</v>
      </c>
      <c r="G14123" s="423"/>
      <c r="H14123" s="423">
        <v>1.7007999999999999E-3</v>
      </c>
      <c r="I14123" s="423"/>
      <c r="J14123" s="424">
        <v>4.53E-2</v>
      </c>
      <c r="K14123" s="424"/>
      <c r="L14123" s="424"/>
    </row>
    <row r="14124" spans="1:12" ht="24" customHeight="1">
      <c r="A14124" s="300" t="s">
        <v>12986</v>
      </c>
      <c r="B14124" s="301" t="s">
        <v>13117</v>
      </c>
      <c r="C14124" s="300" t="s">
        <v>9</v>
      </c>
      <c r="D14124" s="300" t="s">
        <v>10837</v>
      </c>
      <c r="E14124" s="302" t="s">
        <v>51</v>
      </c>
      <c r="F14124" s="423" t="s">
        <v>13118</v>
      </c>
      <c r="G14124" s="423"/>
      <c r="H14124" s="423">
        <v>5.8E-5</v>
      </c>
      <c r="I14124" s="423"/>
      <c r="J14124" s="424">
        <v>2.58E-2</v>
      </c>
      <c r="K14124" s="424"/>
      <c r="L14124" s="424"/>
    </row>
    <row r="14125" spans="1:12" ht="24" customHeight="1">
      <c r="A14125" s="300" t="s">
        <v>12986</v>
      </c>
      <c r="B14125" s="301" t="s">
        <v>13003</v>
      </c>
      <c r="C14125" s="300" t="s">
        <v>9</v>
      </c>
      <c r="D14125" s="300" t="s">
        <v>7216</v>
      </c>
      <c r="E14125" s="302" t="s">
        <v>51</v>
      </c>
      <c r="F14125" s="423" t="s">
        <v>13004</v>
      </c>
      <c r="G14125" s="423"/>
      <c r="H14125" s="423">
        <v>3.4064E-3</v>
      </c>
      <c r="I14125" s="423"/>
      <c r="J14125" s="424">
        <v>0.1138</v>
      </c>
      <c r="K14125" s="424"/>
      <c r="L14125" s="424"/>
    </row>
    <row r="14126" spans="1:12" ht="24" customHeight="1">
      <c r="A14126" s="300" t="s">
        <v>12986</v>
      </c>
      <c r="B14126" s="301" t="s">
        <v>13005</v>
      </c>
      <c r="C14126" s="300" t="s">
        <v>9</v>
      </c>
      <c r="D14126" s="300" t="s">
        <v>7393</v>
      </c>
      <c r="E14126" s="302" t="s">
        <v>12988</v>
      </c>
      <c r="F14126" s="423" t="s">
        <v>13006</v>
      </c>
      <c r="G14126" s="423"/>
      <c r="H14126" s="423">
        <v>2.0493E-3</v>
      </c>
      <c r="I14126" s="423"/>
      <c r="J14126" s="424">
        <v>0.11070000000000001</v>
      </c>
      <c r="K14126" s="424"/>
      <c r="L14126" s="424"/>
    </row>
    <row r="14127" spans="1:12" ht="24" customHeight="1">
      <c r="A14127" s="300" t="s">
        <v>12986</v>
      </c>
      <c r="B14127" s="301" t="s">
        <v>13007</v>
      </c>
      <c r="C14127" s="300" t="s">
        <v>9</v>
      </c>
      <c r="D14127" s="300" t="s">
        <v>10619</v>
      </c>
      <c r="E14127" s="302" t="s">
        <v>51</v>
      </c>
      <c r="F14127" s="423" t="s">
        <v>13008</v>
      </c>
      <c r="G14127" s="423"/>
      <c r="H14127" s="423">
        <v>1.5896E-3</v>
      </c>
      <c r="I14127" s="423"/>
      <c r="J14127" s="424">
        <v>0.30399999999999999</v>
      </c>
      <c r="K14127" s="424"/>
      <c r="L14127" s="424"/>
    </row>
    <row r="14128" spans="1:12" ht="24" customHeight="1">
      <c r="A14128" s="300" t="s">
        <v>12986</v>
      </c>
      <c r="B14128" s="301" t="s">
        <v>13009</v>
      </c>
      <c r="C14128" s="300" t="s">
        <v>9</v>
      </c>
      <c r="D14128" s="300" t="s">
        <v>10769</v>
      </c>
      <c r="E14128" s="302" t="s">
        <v>51</v>
      </c>
      <c r="F14128" s="423" t="s">
        <v>13010</v>
      </c>
      <c r="G14128" s="423"/>
      <c r="H14128" s="423">
        <v>0.1428972</v>
      </c>
      <c r="I14128" s="423"/>
      <c r="J14128" s="424">
        <v>0.18010000000000001</v>
      </c>
      <c r="K14128" s="424"/>
      <c r="L14128" s="424"/>
    </row>
    <row r="14129" spans="1:12" ht="24" customHeight="1">
      <c r="A14129" s="300" t="s">
        <v>12986</v>
      </c>
      <c r="B14129" s="301" t="s">
        <v>13011</v>
      </c>
      <c r="C14129" s="300" t="s">
        <v>9</v>
      </c>
      <c r="D14129" s="300" t="s">
        <v>10929</v>
      </c>
      <c r="E14129" s="302" t="s">
        <v>51</v>
      </c>
      <c r="F14129" s="423" t="s">
        <v>13012</v>
      </c>
      <c r="G14129" s="423"/>
      <c r="H14129" s="423">
        <v>1.3776000000000001E-3</v>
      </c>
      <c r="I14129" s="423"/>
      <c r="J14129" s="424">
        <v>0.20730000000000001</v>
      </c>
      <c r="K14129" s="424"/>
      <c r="L14129" s="424"/>
    </row>
    <row r="14130" spans="1:12" ht="17.100000000000001" customHeight="1">
      <c r="A14130" s="298"/>
      <c r="B14130" s="298"/>
      <c r="C14130" s="298"/>
      <c r="D14130" s="298"/>
      <c r="E14130" s="298"/>
      <c r="F14130" s="298"/>
      <c r="G14130" s="298"/>
      <c r="H14130" s="298"/>
      <c r="I14130" s="298"/>
      <c r="J14130" s="298" t="s">
        <v>12992</v>
      </c>
      <c r="K14130" s="298"/>
      <c r="L14130" s="298" t="s">
        <v>15759</v>
      </c>
    </row>
    <row r="14131" spans="1:12">
      <c r="A14131" s="414" t="s">
        <v>13056</v>
      </c>
      <c r="B14131" s="414"/>
      <c r="C14131" s="414"/>
      <c r="D14131" s="414"/>
      <c r="E14131" s="414"/>
      <c r="F14131" s="414"/>
      <c r="G14131" s="414"/>
      <c r="H14131" s="414"/>
      <c r="I14131" s="294"/>
      <c r="J14131" s="294"/>
      <c r="K14131" s="294"/>
      <c r="L14131" s="294"/>
    </row>
    <row r="14132" spans="1:12" ht="17.100000000000001" customHeight="1">
      <c r="A14132" s="294" t="s">
        <v>12978</v>
      </c>
      <c r="B14132" s="298" t="s">
        <v>12979</v>
      </c>
      <c r="C14132" s="294" t="s">
        <v>12980</v>
      </c>
      <c r="D14132" s="294" t="s">
        <v>12981</v>
      </c>
      <c r="E14132" s="299" t="s">
        <v>12982</v>
      </c>
      <c r="F14132" s="413" t="s">
        <v>12983</v>
      </c>
      <c r="G14132" s="413"/>
      <c r="H14132" s="413" t="s">
        <v>12984</v>
      </c>
      <c r="I14132" s="413"/>
      <c r="J14132" s="413" t="s">
        <v>12985</v>
      </c>
      <c r="K14132" s="413"/>
      <c r="L14132" s="413"/>
    </row>
    <row r="14133" spans="1:12" ht="24" customHeight="1">
      <c r="A14133" s="300" t="s">
        <v>12986</v>
      </c>
      <c r="B14133" s="301" t="s">
        <v>13057</v>
      </c>
      <c r="C14133" s="300" t="s">
        <v>9</v>
      </c>
      <c r="D14133" s="300" t="s">
        <v>12549</v>
      </c>
      <c r="E14133" s="302" t="s">
        <v>27</v>
      </c>
      <c r="F14133" s="423" t="s">
        <v>12948</v>
      </c>
      <c r="G14133" s="423"/>
      <c r="H14133" s="423">
        <v>1.2784849</v>
      </c>
      <c r="I14133" s="423"/>
      <c r="J14133" s="424">
        <v>0.83099999999999996</v>
      </c>
      <c r="K14133" s="424"/>
      <c r="L14133" s="424"/>
    </row>
    <row r="14134" spans="1:12" ht="17.100000000000001" customHeight="1">
      <c r="A14134" s="298"/>
      <c r="B14134" s="298"/>
      <c r="C14134" s="298"/>
      <c r="D14134" s="298"/>
      <c r="E14134" s="298"/>
      <c r="F14134" s="298"/>
      <c r="G14134" s="298"/>
      <c r="H14134" s="298"/>
      <c r="I14134" s="298"/>
      <c r="J14134" s="298" t="s">
        <v>12992</v>
      </c>
      <c r="K14134" s="298"/>
      <c r="L14134" s="298" t="s">
        <v>12965</v>
      </c>
    </row>
    <row r="14135" spans="1:12">
      <c r="A14135" s="414" t="s">
        <v>13058</v>
      </c>
      <c r="B14135" s="414"/>
      <c r="C14135" s="414"/>
      <c r="D14135" s="414"/>
      <c r="E14135" s="414"/>
      <c r="F14135" s="414"/>
      <c r="G14135" s="414"/>
      <c r="H14135" s="414"/>
      <c r="I14135" s="294"/>
      <c r="J14135" s="294"/>
      <c r="K14135" s="294"/>
      <c r="L14135" s="294"/>
    </row>
    <row r="14136" spans="1:12" ht="17.100000000000001" customHeight="1">
      <c r="A14136" s="294" t="s">
        <v>12978</v>
      </c>
      <c r="B14136" s="298" t="s">
        <v>12979</v>
      </c>
      <c r="C14136" s="294" t="s">
        <v>12980</v>
      </c>
      <c r="D14136" s="294" t="s">
        <v>12981</v>
      </c>
      <c r="E14136" s="299" t="s">
        <v>12982</v>
      </c>
      <c r="F14136" s="413" t="s">
        <v>12983</v>
      </c>
      <c r="G14136" s="413"/>
      <c r="H14136" s="413" t="s">
        <v>12984</v>
      </c>
      <c r="I14136" s="413"/>
      <c r="J14136" s="413" t="s">
        <v>12985</v>
      </c>
      <c r="K14136" s="413"/>
      <c r="L14136" s="413"/>
    </row>
    <row r="14137" spans="1:12" ht="24" customHeight="1">
      <c r="A14137" s="300" t="s">
        <v>12986</v>
      </c>
      <c r="B14137" s="301" t="s">
        <v>13059</v>
      </c>
      <c r="C14137" s="300" t="s">
        <v>9</v>
      </c>
      <c r="D14137" s="300" t="s">
        <v>12535</v>
      </c>
      <c r="E14137" s="302" t="s">
        <v>27</v>
      </c>
      <c r="F14137" s="423" t="s">
        <v>12936</v>
      </c>
      <c r="G14137" s="423"/>
      <c r="H14137" s="423">
        <v>1.2784849</v>
      </c>
      <c r="I14137" s="423"/>
      <c r="J14137" s="424">
        <v>6.3899999999999998E-2</v>
      </c>
      <c r="K14137" s="424"/>
      <c r="L14137" s="424"/>
    </row>
    <row r="14138" spans="1:12" ht="17.100000000000001" customHeight="1">
      <c r="A14138" s="298"/>
      <c r="B14138" s="298"/>
      <c r="C14138" s="298"/>
      <c r="D14138" s="298"/>
      <c r="E14138" s="298"/>
      <c r="F14138" s="298"/>
      <c r="G14138" s="298"/>
      <c r="H14138" s="298"/>
      <c r="I14138" s="298"/>
      <c r="J14138" s="298" t="s">
        <v>12992</v>
      </c>
      <c r="K14138" s="298"/>
      <c r="L14138" s="298" t="s">
        <v>12960</v>
      </c>
    </row>
    <row r="14139" spans="1:12">
      <c r="A14139" s="414" t="s">
        <v>13060</v>
      </c>
      <c r="B14139" s="414"/>
      <c r="C14139" s="414"/>
      <c r="D14139" s="414"/>
      <c r="E14139" s="414"/>
      <c r="F14139" s="414"/>
      <c r="G14139" s="414"/>
      <c r="H14139" s="414"/>
      <c r="I14139" s="294"/>
      <c r="J14139" s="294"/>
      <c r="K14139" s="294"/>
      <c r="L14139" s="294"/>
    </row>
    <row r="14140" spans="1:12" ht="17.100000000000001" customHeight="1">
      <c r="A14140" s="294" t="s">
        <v>12978</v>
      </c>
      <c r="B14140" s="298" t="s">
        <v>12979</v>
      </c>
      <c r="C14140" s="294" t="s">
        <v>12980</v>
      </c>
      <c r="D14140" s="294" t="s">
        <v>12981</v>
      </c>
      <c r="E14140" s="299" t="s">
        <v>12982</v>
      </c>
      <c r="F14140" s="413" t="s">
        <v>12983</v>
      </c>
      <c r="G14140" s="413"/>
      <c r="H14140" s="413" t="s">
        <v>12984</v>
      </c>
      <c r="I14140" s="413"/>
      <c r="J14140" s="413" t="s">
        <v>12985</v>
      </c>
      <c r="K14140" s="413"/>
      <c r="L14140" s="413"/>
    </row>
    <row r="14141" spans="1:12" ht="24" customHeight="1">
      <c r="A14141" s="300" t="s">
        <v>12986</v>
      </c>
      <c r="B14141" s="301" t="s">
        <v>13061</v>
      </c>
      <c r="C14141" s="300" t="s">
        <v>9</v>
      </c>
      <c r="D14141" s="300" t="s">
        <v>12522</v>
      </c>
      <c r="E14141" s="302" t="s">
        <v>27</v>
      </c>
      <c r="F14141" s="423" t="s">
        <v>12964</v>
      </c>
      <c r="G14141" s="423"/>
      <c r="H14141" s="423">
        <v>1.2784849</v>
      </c>
      <c r="I14141" s="423"/>
      <c r="J14141" s="424">
        <v>3.2345999999999999</v>
      </c>
      <c r="K14141" s="424"/>
      <c r="L14141" s="424"/>
    </row>
    <row r="14142" spans="1:12" ht="24" customHeight="1">
      <c r="A14142" s="300" t="s">
        <v>12986</v>
      </c>
      <c r="B14142" s="301" t="s">
        <v>13062</v>
      </c>
      <c r="C14142" s="300" t="s">
        <v>9</v>
      </c>
      <c r="D14142" s="300" t="s">
        <v>12527</v>
      </c>
      <c r="E14142" s="302" t="s">
        <v>27</v>
      </c>
      <c r="F14142" s="423" t="s">
        <v>13063</v>
      </c>
      <c r="G14142" s="423"/>
      <c r="H14142" s="423">
        <v>1.2784849</v>
      </c>
      <c r="I14142" s="423"/>
      <c r="J14142" s="424">
        <v>0.43469999999999998</v>
      </c>
      <c r="K14142" s="424"/>
      <c r="L14142" s="424"/>
    </row>
    <row r="14143" spans="1:12" ht="17.100000000000001" customHeight="1">
      <c r="A14143" s="298"/>
      <c r="B14143" s="298"/>
      <c r="C14143" s="298"/>
      <c r="D14143" s="298"/>
      <c r="E14143" s="298"/>
      <c r="F14143" s="298"/>
      <c r="G14143" s="298"/>
      <c r="H14143" s="298"/>
      <c r="I14143" s="298"/>
      <c r="J14143" s="298" t="s">
        <v>12992</v>
      </c>
      <c r="K14143" s="298"/>
      <c r="L14143" s="298" t="s">
        <v>15723</v>
      </c>
    </row>
    <row r="14144" spans="1:12" ht="17.100000000000001" customHeight="1">
      <c r="A14144" s="294" t="s">
        <v>13014</v>
      </c>
      <c r="B14144" s="294"/>
      <c r="C14144" s="294"/>
      <c r="D14144" s="294"/>
      <c r="E14144" s="294"/>
      <c r="F14144" s="294"/>
      <c r="G14144" s="294"/>
      <c r="H14144" s="294"/>
      <c r="I14144" s="294"/>
      <c r="J14144" s="294"/>
      <c r="K14144" s="294"/>
      <c r="L14144" s="294"/>
    </row>
    <row r="14145" spans="1:12" ht="17.100000000000001" customHeight="1">
      <c r="A14145" s="298"/>
      <c r="B14145" s="298"/>
      <c r="C14145" s="298"/>
      <c r="D14145" s="298"/>
      <c r="E14145" s="298"/>
      <c r="F14145" s="298"/>
      <c r="G14145" s="298"/>
      <c r="H14145" s="298"/>
      <c r="I14145" s="298"/>
      <c r="J14145" s="298" t="s">
        <v>13015</v>
      </c>
      <c r="K14145" s="298"/>
      <c r="L14145" s="298" t="s">
        <v>15760</v>
      </c>
    </row>
    <row r="14146" spans="1:12" ht="17.100000000000001" customHeight="1">
      <c r="A14146" s="298"/>
      <c r="B14146" s="298"/>
      <c r="C14146" s="298"/>
      <c r="D14146" s="298"/>
      <c r="E14146" s="298"/>
      <c r="F14146" s="298"/>
      <c r="G14146" s="298"/>
      <c r="H14146" s="298"/>
      <c r="I14146" s="298"/>
      <c r="J14146" s="298" t="s">
        <v>13017</v>
      </c>
      <c r="K14146" s="298" t="s">
        <v>13018</v>
      </c>
      <c r="L14146" s="298" t="s">
        <v>15725</v>
      </c>
    </row>
    <row r="14147" spans="1:12" ht="17.100000000000001" customHeight="1">
      <c r="A14147" s="298"/>
      <c r="B14147" s="298"/>
      <c r="C14147" s="298"/>
      <c r="D14147" s="298"/>
      <c r="E14147" s="298"/>
      <c r="F14147" s="298"/>
      <c r="G14147" s="298"/>
      <c r="H14147" s="298"/>
      <c r="I14147" s="298"/>
      <c r="J14147" s="298" t="s">
        <v>13020</v>
      </c>
      <c r="K14147" s="298"/>
      <c r="L14147" s="298" t="s">
        <v>15761</v>
      </c>
    </row>
    <row r="14148" spans="1:12" ht="17.100000000000001" customHeight="1">
      <c r="A14148" s="298"/>
      <c r="B14148" s="298"/>
      <c r="C14148" s="298"/>
      <c r="D14148" s="298"/>
      <c r="E14148" s="298"/>
      <c r="F14148" s="298"/>
      <c r="G14148" s="298"/>
      <c r="H14148" s="298"/>
      <c r="I14148" s="298"/>
      <c r="J14148" s="298" t="s">
        <v>13022</v>
      </c>
      <c r="K14148" s="298" t="s">
        <v>12974</v>
      </c>
      <c r="L14148" s="298" t="s">
        <v>15762</v>
      </c>
    </row>
    <row r="14149" spans="1:12" ht="17.100000000000001" customHeight="1">
      <c r="A14149" s="298"/>
      <c r="B14149" s="298"/>
      <c r="C14149" s="298"/>
      <c r="D14149" s="298"/>
      <c r="E14149" s="298"/>
      <c r="F14149" s="298"/>
      <c r="G14149" s="298"/>
      <c r="H14149" s="298"/>
      <c r="I14149" s="298"/>
      <c r="J14149" s="298" t="s">
        <v>13024</v>
      </c>
      <c r="K14149" s="298"/>
      <c r="L14149" s="298" t="s">
        <v>15763</v>
      </c>
    </row>
    <row r="14150" spans="1:12" ht="30" customHeight="1">
      <c r="A14150" s="299"/>
      <c r="B14150" s="299"/>
      <c r="C14150" s="299"/>
      <c r="D14150" s="299"/>
      <c r="E14150" s="299"/>
      <c r="F14150" s="299"/>
      <c r="G14150" s="299"/>
      <c r="H14150" s="299"/>
      <c r="I14150" s="299"/>
      <c r="J14150" s="299"/>
      <c r="K14150" s="299"/>
      <c r="L14150" s="299"/>
    </row>
    <row r="14151" spans="1:12" ht="24" customHeight="1">
      <c r="A14151" s="295" t="s">
        <v>15764</v>
      </c>
      <c r="B14151" s="296" t="s">
        <v>15765</v>
      </c>
      <c r="C14151" s="295" t="s">
        <v>9</v>
      </c>
      <c r="D14151" s="295" t="s">
        <v>2495</v>
      </c>
      <c r="E14151" s="297" t="s">
        <v>51</v>
      </c>
      <c r="F14151" s="296"/>
      <c r="G14151" s="296"/>
      <c r="H14151" s="296"/>
      <c r="I14151" s="296"/>
      <c r="J14151" s="296"/>
      <c r="K14151" s="296"/>
      <c r="L14151" s="296"/>
    </row>
    <row r="14152" spans="1:12">
      <c r="A14152" s="414" t="s">
        <v>12977</v>
      </c>
      <c r="B14152" s="414"/>
      <c r="C14152" s="414"/>
      <c r="D14152" s="414"/>
      <c r="E14152" s="414"/>
      <c r="F14152" s="414"/>
      <c r="G14152" s="414"/>
      <c r="H14152" s="414"/>
      <c r="I14152" s="294"/>
      <c r="J14152" s="294"/>
      <c r="K14152" s="294"/>
      <c r="L14152" s="294"/>
    </row>
    <row r="14153" spans="1:12" ht="17.100000000000001" customHeight="1">
      <c r="A14153" s="294" t="s">
        <v>12978</v>
      </c>
      <c r="B14153" s="298" t="s">
        <v>12979</v>
      </c>
      <c r="C14153" s="294" t="s">
        <v>12980</v>
      </c>
      <c r="D14153" s="294" t="s">
        <v>12981</v>
      </c>
      <c r="E14153" s="299" t="s">
        <v>12982</v>
      </c>
      <c r="F14153" s="413" t="s">
        <v>12983</v>
      </c>
      <c r="G14153" s="413"/>
      <c r="H14153" s="413" t="s">
        <v>12984</v>
      </c>
      <c r="I14153" s="413"/>
      <c r="J14153" s="413" t="s">
        <v>12985</v>
      </c>
      <c r="K14153" s="413"/>
      <c r="L14153" s="413"/>
    </row>
    <row r="14154" spans="1:12" ht="24" customHeight="1">
      <c r="A14154" s="300" t="s">
        <v>12986</v>
      </c>
      <c r="B14154" s="301" t="s">
        <v>13085</v>
      </c>
      <c r="C14154" s="300" t="s">
        <v>9</v>
      </c>
      <c r="D14154" s="300" t="s">
        <v>7909</v>
      </c>
      <c r="E14154" s="302" t="s">
        <v>51</v>
      </c>
      <c r="F14154" s="423" t="s">
        <v>13086</v>
      </c>
      <c r="G14154" s="423"/>
      <c r="H14154" s="423">
        <v>8.3100000000000001E-5</v>
      </c>
      <c r="I14154" s="423"/>
      <c r="J14154" s="424">
        <v>8.6E-3</v>
      </c>
      <c r="K14154" s="424"/>
      <c r="L14154" s="424"/>
    </row>
    <row r="14155" spans="1:12" ht="24" customHeight="1">
      <c r="A14155" s="300" t="s">
        <v>12986</v>
      </c>
      <c r="B14155" s="301" t="s">
        <v>13087</v>
      </c>
      <c r="C14155" s="300" t="s">
        <v>9</v>
      </c>
      <c r="D14155" s="300" t="s">
        <v>8873</v>
      </c>
      <c r="E14155" s="302" t="s">
        <v>51</v>
      </c>
      <c r="F14155" s="423" t="s">
        <v>13088</v>
      </c>
      <c r="G14155" s="423"/>
      <c r="H14155" s="423">
        <v>7.9999999999999996E-6</v>
      </c>
      <c r="I14155" s="423"/>
      <c r="J14155" s="424">
        <v>7.0000000000000001E-3</v>
      </c>
      <c r="K14155" s="424"/>
      <c r="L14155" s="424"/>
    </row>
    <row r="14156" spans="1:12" ht="48" customHeight="1">
      <c r="A14156" s="300" t="s">
        <v>12986</v>
      </c>
      <c r="B14156" s="301" t="s">
        <v>13089</v>
      </c>
      <c r="C14156" s="300" t="s">
        <v>9</v>
      </c>
      <c r="D14156" s="300" t="s">
        <v>9227</v>
      </c>
      <c r="E14156" s="302" t="s">
        <v>51</v>
      </c>
      <c r="F14156" s="423" t="s">
        <v>13090</v>
      </c>
      <c r="G14156" s="423"/>
      <c r="H14156" s="423">
        <v>5.5999999999999997E-6</v>
      </c>
      <c r="I14156" s="423"/>
      <c r="J14156" s="424">
        <v>7.4999999999999997E-3</v>
      </c>
      <c r="K14156" s="424"/>
      <c r="L14156" s="424"/>
    </row>
    <row r="14157" spans="1:12" ht="24" customHeight="1">
      <c r="A14157" s="300" t="s">
        <v>12986</v>
      </c>
      <c r="B14157" s="301" t="s">
        <v>13091</v>
      </c>
      <c r="C14157" s="300" t="s">
        <v>9</v>
      </c>
      <c r="D14157" s="300" t="s">
        <v>9580</v>
      </c>
      <c r="E14157" s="302" t="s">
        <v>51</v>
      </c>
      <c r="F14157" s="423" t="s">
        <v>13092</v>
      </c>
      <c r="G14157" s="423"/>
      <c r="H14157" s="423">
        <v>5.4E-6</v>
      </c>
      <c r="I14157" s="423"/>
      <c r="J14157" s="424">
        <v>4.7999999999999996E-3</v>
      </c>
      <c r="K14157" s="424"/>
      <c r="L14157" s="424"/>
    </row>
    <row r="14158" spans="1:12" ht="24" customHeight="1">
      <c r="A14158" s="300" t="s">
        <v>12986</v>
      </c>
      <c r="B14158" s="301" t="s">
        <v>12987</v>
      </c>
      <c r="C14158" s="300" t="s">
        <v>9</v>
      </c>
      <c r="D14158" s="300" t="s">
        <v>9831</v>
      </c>
      <c r="E14158" s="302" t="s">
        <v>12988</v>
      </c>
      <c r="F14158" s="423" t="s">
        <v>12989</v>
      </c>
      <c r="G14158" s="423"/>
      <c r="H14158" s="423">
        <v>1.9250000000000001E-3</v>
      </c>
      <c r="I14158" s="423"/>
      <c r="J14158" s="424">
        <v>1.95E-2</v>
      </c>
      <c r="K14158" s="424"/>
      <c r="L14158" s="424"/>
    </row>
    <row r="14159" spans="1:12" ht="36" customHeight="1">
      <c r="A14159" s="300" t="s">
        <v>12986</v>
      </c>
      <c r="B14159" s="301" t="s">
        <v>12990</v>
      </c>
      <c r="C14159" s="300" t="s">
        <v>9</v>
      </c>
      <c r="D14159" s="300" t="s">
        <v>11426</v>
      </c>
      <c r="E14159" s="302" t="s">
        <v>51</v>
      </c>
      <c r="F14159" s="423" t="s">
        <v>12991</v>
      </c>
      <c r="G14159" s="423"/>
      <c r="H14159" s="423">
        <v>1.008E-4</v>
      </c>
      <c r="I14159" s="423"/>
      <c r="J14159" s="424">
        <v>1.3299999999999999E-2</v>
      </c>
      <c r="K14159" s="424"/>
      <c r="L14159" s="424"/>
    </row>
    <row r="14160" spans="1:12" ht="17.100000000000001" customHeight="1">
      <c r="A14160" s="298"/>
      <c r="B14160" s="298"/>
      <c r="C14160" s="298"/>
      <c r="D14160" s="298"/>
      <c r="E14160" s="298"/>
      <c r="F14160" s="298"/>
      <c r="G14160" s="298"/>
      <c r="H14160" s="298"/>
      <c r="I14160" s="298"/>
      <c r="J14160" s="298" t="s">
        <v>12992</v>
      </c>
      <c r="K14160" s="298"/>
      <c r="L14160" s="298" t="s">
        <v>12960</v>
      </c>
    </row>
    <row r="14161" spans="1:12">
      <c r="A14161" s="414" t="s">
        <v>12994</v>
      </c>
      <c r="B14161" s="414"/>
      <c r="C14161" s="414"/>
      <c r="D14161" s="414"/>
      <c r="E14161" s="414"/>
      <c r="F14161" s="414"/>
      <c r="G14161" s="414"/>
      <c r="H14161" s="414"/>
      <c r="I14161" s="294"/>
      <c r="J14161" s="294"/>
      <c r="K14161" s="294"/>
      <c r="L14161" s="294"/>
    </row>
    <row r="14162" spans="1:12" ht="17.100000000000001" customHeight="1">
      <c r="A14162" s="294" t="s">
        <v>12978</v>
      </c>
      <c r="B14162" s="298" t="s">
        <v>12979</v>
      </c>
      <c r="C14162" s="294" t="s">
        <v>12980</v>
      </c>
      <c r="D14162" s="294" t="s">
        <v>12981</v>
      </c>
      <c r="E14162" s="299" t="s">
        <v>12982</v>
      </c>
      <c r="F14162" s="413" t="s">
        <v>12983</v>
      </c>
      <c r="G14162" s="413"/>
      <c r="H14162" s="413" t="s">
        <v>12984</v>
      </c>
      <c r="I14162" s="413"/>
      <c r="J14162" s="413" t="s">
        <v>12985</v>
      </c>
      <c r="K14162" s="413"/>
      <c r="L14162" s="413"/>
    </row>
    <row r="14163" spans="1:12" ht="24" customHeight="1">
      <c r="A14163" s="300" t="s">
        <v>12986</v>
      </c>
      <c r="B14163" s="301" t="s">
        <v>13193</v>
      </c>
      <c r="C14163" s="300" t="s">
        <v>9</v>
      </c>
      <c r="D14163" s="300" t="s">
        <v>7200</v>
      </c>
      <c r="E14163" s="302" t="s">
        <v>27</v>
      </c>
      <c r="F14163" s="423" t="s">
        <v>13194</v>
      </c>
      <c r="G14163" s="423"/>
      <c r="H14163" s="423">
        <v>7.2524900000000003E-2</v>
      </c>
      <c r="I14163" s="423"/>
      <c r="J14163" s="424">
        <v>0.36919999999999997</v>
      </c>
      <c r="K14163" s="424"/>
      <c r="L14163" s="424"/>
    </row>
    <row r="14164" spans="1:12" ht="24" customHeight="1">
      <c r="A14164" s="300" t="s">
        <v>12986</v>
      </c>
      <c r="B14164" s="301" t="s">
        <v>13195</v>
      </c>
      <c r="C14164" s="300" t="s">
        <v>9</v>
      </c>
      <c r="D14164" s="300" t="s">
        <v>8821</v>
      </c>
      <c r="E14164" s="302" t="s">
        <v>27</v>
      </c>
      <c r="F14164" s="423" t="s">
        <v>13196</v>
      </c>
      <c r="G14164" s="423"/>
      <c r="H14164" s="423">
        <v>7.2524900000000003E-2</v>
      </c>
      <c r="I14164" s="423"/>
      <c r="J14164" s="424">
        <v>0.52149999999999996</v>
      </c>
      <c r="K14164" s="424"/>
      <c r="L14164" s="424"/>
    </row>
    <row r="14165" spans="1:12" ht="17.100000000000001" customHeight="1">
      <c r="A14165" s="298"/>
      <c r="B14165" s="298"/>
      <c r="C14165" s="298"/>
      <c r="D14165" s="298"/>
      <c r="E14165" s="298"/>
      <c r="F14165" s="298"/>
      <c r="G14165" s="298"/>
      <c r="H14165" s="298"/>
      <c r="I14165" s="298"/>
      <c r="J14165" s="298" t="s">
        <v>12992</v>
      </c>
      <c r="K14165" s="298"/>
      <c r="L14165" s="298" t="s">
        <v>13594</v>
      </c>
    </row>
    <row r="14166" spans="1:12">
      <c r="A14166" s="414" t="s">
        <v>12998</v>
      </c>
      <c r="B14166" s="414"/>
      <c r="C14166" s="414"/>
      <c r="D14166" s="414"/>
      <c r="E14166" s="414"/>
      <c r="F14166" s="414"/>
      <c r="G14166" s="414"/>
      <c r="H14166" s="414"/>
      <c r="I14166" s="294"/>
      <c r="J14166" s="294"/>
      <c r="K14166" s="294"/>
      <c r="L14166" s="294"/>
    </row>
    <row r="14167" spans="1:12" ht="17.100000000000001" customHeight="1">
      <c r="A14167" s="294" t="s">
        <v>12978</v>
      </c>
      <c r="B14167" s="298" t="s">
        <v>12979</v>
      </c>
      <c r="C14167" s="294" t="s">
        <v>12980</v>
      </c>
      <c r="D14167" s="294" t="s">
        <v>12981</v>
      </c>
      <c r="E14167" s="299" t="s">
        <v>12982</v>
      </c>
      <c r="F14167" s="413" t="s">
        <v>12983</v>
      </c>
      <c r="G14167" s="413"/>
      <c r="H14167" s="413" t="s">
        <v>12984</v>
      </c>
      <c r="I14167" s="413"/>
      <c r="J14167" s="413" t="s">
        <v>12985</v>
      </c>
      <c r="K14167" s="413"/>
      <c r="L14167" s="413"/>
    </row>
    <row r="14168" spans="1:12" ht="24" customHeight="1">
      <c r="A14168" s="300" t="s">
        <v>12986</v>
      </c>
      <c r="B14168" s="301" t="s">
        <v>13353</v>
      </c>
      <c r="C14168" s="300" t="s">
        <v>9</v>
      </c>
      <c r="D14168" s="300" t="s">
        <v>9576</v>
      </c>
      <c r="E14168" s="302" t="s">
        <v>51</v>
      </c>
      <c r="F14168" s="423" t="s">
        <v>12914</v>
      </c>
      <c r="G14168" s="423"/>
      <c r="H14168" s="423">
        <v>2.4E-2</v>
      </c>
      <c r="I14168" s="423"/>
      <c r="J14168" s="424">
        <v>0.03</v>
      </c>
      <c r="K14168" s="424"/>
      <c r="L14168" s="424"/>
    </row>
    <row r="14169" spans="1:12" ht="24" customHeight="1">
      <c r="A14169" s="300" t="s">
        <v>12986</v>
      </c>
      <c r="B14169" s="301" t="s">
        <v>13356</v>
      </c>
      <c r="C14169" s="300" t="s">
        <v>9</v>
      </c>
      <c r="D14169" s="300" t="s">
        <v>6964</v>
      </c>
      <c r="E14169" s="302" t="s">
        <v>51</v>
      </c>
      <c r="F14169" s="423" t="s">
        <v>13357</v>
      </c>
      <c r="G14169" s="423"/>
      <c r="H14169" s="423">
        <v>1.7999999999999999E-2</v>
      </c>
      <c r="I14169" s="423"/>
      <c r="J14169" s="424">
        <v>0.89</v>
      </c>
      <c r="K14169" s="424"/>
      <c r="L14169" s="424"/>
    </row>
    <row r="14170" spans="1:12" ht="24" customHeight="1">
      <c r="A14170" s="300" t="s">
        <v>12986</v>
      </c>
      <c r="B14170" s="301" t="s">
        <v>13358</v>
      </c>
      <c r="C14170" s="300" t="s">
        <v>9</v>
      </c>
      <c r="D14170" s="300" t="s">
        <v>10886</v>
      </c>
      <c r="E14170" s="302" t="s">
        <v>51</v>
      </c>
      <c r="F14170" s="423" t="s">
        <v>13359</v>
      </c>
      <c r="G14170" s="423"/>
      <c r="H14170" s="423">
        <v>2.1999999999999999E-2</v>
      </c>
      <c r="I14170" s="423"/>
      <c r="J14170" s="424">
        <v>0.94</v>
      </c>
      <c r="K14170" s="424"/>
      <c r="L14170" s="424"/>
    </row>
    <row r="14171" spans="1:12" ht="24" customHeight="1">
      <c r="A14171" s="300" t="s">
        <v>12986</v>
      </c>
      <c r="B14171" s="301" t="s">
        <v>15766</v>
      </c>
      <c r="C14171" s="300" t="s">
        <v>9</v>
      </c>
      <c r="D14171" s="300" t="s">
        <v>11797</v>
      </c>
      <c r="E14171" s="302" t="s">
        <v>51</v>
      </c>
      <c r="F14171" s="423" t="s">
        <v>15767</v>
      </c>
      <c r="G14171" s="423"/>
      <c r="H14171" s="423">
        <v>1</v>
      </c>
      <c r="I14171" s="423"/>
      <c r="J14171" s="424">
        <v>19.25</v>
      </c>
      <c r="K14171" s="424"/>
      <c r="L14171" s="424"/>
    </row>
    <row r="14172" spans="1:12" ht="24" customHeight="1">
      <c r="A14172" s="300" t="s">
        <v>12986</v>
      </c>
      <c r="B14172" s="301" t="s">
        <v>13099</v>
      </c>
      <c r="C14172" s="300" t="s">
        <v>9</v>
      </c>
      <c r="D14172" s="300" t="s">
        <v>7224</v>
      </c>
      <c r="E14172" s="302" t="s">
        <v>51</v>
      </c>
      <c r="F14172" s="423" t="s">
        <v>13100</v>
      </c>
      <c r="G14172" s="423"/>
      <c r="H14172" s="423">
        <v>9.8250000000000008E-4</v>
      </c>
      <c r="I14172" s="423"/>
      <c r="J14172" s="424">
        <v>8.9999999999999993E-3</v>
      </c>
      <c r="K14172" s="424"/>
      <c r="L14172" s="424"/>
    </row>
    <row r="14173" spans="1:12" ht="24" customHeight="1">
      <c r="A14173" s="300" t="s">
        <v>12986</v>
      </c>
      <c r="B14173" s="301" t="s">
        <v>13101</v>
      </c>
      <c r="C14173" s="300" t="s">
        <v>9</v>
      </c>
      <c r="D14173" s="300" t="s">
        <v>7359</v>
      </c>
      <c r="E14173" s="302" t="s">
        <v>51</v>
      </c>
      <c r="F14173" s="423" t="s">
        <v>13102</v>
      </c>
      <c r="G14173" s="423"/>
      <c r="H14173" s="423">
        <v>3.1699999999999998E-5</v>
      </c>
      <c r="I14173" s="423"/>
      <c r="J14173" s="424">
        <v>4.1000000000000003E-3</v>
      </c>
      <c r="K14173" s="424"/>
      <c r="L14173" s="424"/>
    </row>
    <row r="14174" spans="1:12" ht="24" customHeight="1">
      <c r="A14174" s="300" t="s">
        <v>12986</v>
      </c>
      <c r="B14174" s="301" t="s">
        <v>13103</v>
      </c>
      <c r="C14174" s="300" t="s">
        <v>9</v>
      </c>
      <c r="D14174" s="300" t="s">
        <v>8851</v>
      </c>
      <c r="E14174" s="302" t="s">
        <v>51</v>
      </c>
      <c r="F14174" s="423" t="s">
        <v>13104</v>
      </c>
      <c r="G14174" s="423"/>
      <c r="H14174" s="423">
        <v>2.5299999999999998E-5</v>
      </c>
      <c r="I14174" s="423"/>
      <c r="J14174" s="424">
        <v>4.8999999999999998E-3</v>
      </c>
      <c r="K14174" s="424"/>
      <c r="L14174" s="424"/>
    </row>
    <row r="14175" spans="1:12" ht="24" customHeight="1">
      <c r="A14175" s="300" t="s">
        <v>12986</v>
      </c>
      <c r="B14175" s="301" t="s">
        <v>13105</v>
      </c>
      <c r="C14175" s="300" t="s">
        <v>9</v>
      </c>
      <c r="D14175" s="300" t="s">
        <v>8852</v>
      </c>
      <c r="E14175" s="302" t="s">
        <v>51</v>
      </c>
      <c r="F14175" s="423" t="s">
        <v>13106</v>
      </c>
      <c r="G14175" s="423"/>
      <c r="H14175" s="423">
        <v>5.4E-6</v>
      </c>
      <c r="I14175" s="423"/>
      <c r="J14175" s="424">
        <v>3.0000000000000001E-3</v>
      </c>
      <c r="K14175" s="424"/>
      <c r="L14175" s="424"/>
    </row>
    <row r="14176" spans="1:12" ht="24" customHeight="1">
      <c r="A14176" s="300" t="s">
        <v>12986</v>
      </c>
      <c r="B14176" s="301" t="s">
        <v>13107</v>
      </c>
      <c r="C14176" s="300" t="s">
        <v>9</v>
      </c>
      <c r="D14176" s="300" t="s">
        <v>9000</v>
      </c>
      <c r="E14176" s="302" t="s">
        <v>51</v>
      </c>
      <c r="F14176" s="423" t="s">
        <v>13108</v>
      </c>
      <c r="G14176" s="423"/>
      <c r="H14176" s="423">
        <v>1.1184000000000001E-3</v>
      </c>
      <c r="I14176" s="423"/>
      <c r="J14176" s="424">
        <v>7.6E-3</v>
      </c>
      <c r="K14176" s="424"/>
      <c r="L14176" s="424"/>
    </row>
    <row r="14177" spans="1:12" ht="24" customHeight="1">
      <c r="A14177" s="300" t="s">
        <v>12986</v>
      </c>
      <c r="B14177" s="301" t="s">
        <v>13109</v>
      </c>
      <c r="C14177" s="300" t="s">
        <v>9</v>
      </c>
      <c r="D14177" s="300" t="s">
        <v>9574</v>
      </c>
      <c r="E14177" s="302" t="s">
        <v>51</v>
      </c>
      <c r="F14177" s="423" t="s">
        <v>13110</v>
      </c>
      <c r="G14177" s="423"/>
      <c r="H14177" s="423">
        <v>3.546E-4</v>
      </c>
      <c r="I14177" s="423"/>
      <c r="J14177" s="424">
        <v>3.0999999999999999E-3</v>
      </c>
      <c r="K14177" s="424"/>
      <c r="L14177" s="424"/>
    </row>
    <row r="14178" spans="1:12" ht="24" customHeight="1">
      <c r="A14178" s="300" t="s">
        <v>12986</v>
      </c>
      <c r="B14178" s="301" t="s">
        <v>13111</v>
      </c>
      <c r="C14178" s="300" t="s">
        <v>9</v>
      </c>
      <c r="D14178" s="300" t="s">
        <v>10714</v>
      </c>
      <c r="E14178" s="302" t="s">
        <v>93</v>
      </c>
      <c r="F14178" s="423" t="s">
        <v>13112</v>
      </c>
      <c r="G14178" s="423"/>
      <c r="H14178" s="423">
        <v>1.864E-4</v>
      </c>
      <c r="I14178" s="423"/>
      <c r="J14178" s="424">
        <v>2.8E-3</v>
      </c>
      <c r="K14178" s="424"/>
      <c r="L14178" s="424"/>
    </row>
    <row r="14179" spans="1:12" ht="24" customHeight="1">
      <c r="A14179" s="300" t="s">
        <v>12986</v>
      </c>
      <c r="B14179" s="301" t="s">
        <v>13113</v>
      </c>
      <c r="C14179" s="300" t="s">
        <v>9</v>
      </c>
      <c r="D14179" s="300" t="s">
        <v>10809</v>
      </c>
      <c r="E14179" s="302" t="s">
        <v>51</v>
      </c>
      <c r="F14179" s="423" t="s">
        <v>13114</v>
      </c>
      <c r="G14179" s="423"/>
      <c r="H14179" s="423">
        <v>1.864E-4</v>
      </c>
      <c r="I14179" s="423"/>
      <c r="J14179" s="424">
        <v>2.2000000000000001E-3</v>
      </c>
      <c r="K14179" s="424"/>
      <c r="L14179" s="424"/>
    </row>
    <row r="14180" spans="1:12" ht="24" customHeight="1">
      <c r="A14180" s="300" t="s">
        <v>12986</v>
      </c>
      <c r="B14180" s="301" t="s">
        <v>13115</v>
      </c>
      <c r="C14180" s="300" t="s">
        <v>9</v>
      </c>
      <c r="D14180" s="300" t="s">
        <v>10810</v>
      </c>
      <c r="E14180" s="302" t="s">
        <v>51</v>
      </c>
      <c r="F14180" s="423" t="s">
        <v>13116</v>
      </c>
      <c r="G14180" s="423"/>
      <c r="H14180" s="423">
        <v>1.864E-4</v>
      </c>
      <c r="I14180" s="423"/>
      <c r="J14180" s="424">
        <v>5.0000000000000001E-3</v>
      </c>
      <c r="K14180" s="424"/>
      <c r="L14180" s="424"/>
    </row>
    <row r="14181" spans="1:12" ht="24" customHeight="1">
      <c r="A14181" s="300" t="s">
        <v>12986</v>
      </c>
      <c r="B14181" s="301" t="s">
        <v>13117</v>
      </c>
      <c r="C14181" s="300" t="s">
        <v>9</v>
      </c>
      <c r="D14181" s="300" t="s">
        <v>10837</v>
      </c>
      <c r="E14181" s="302" t="s">
        <v>51</v>
      </c>
      <c r="F14181" s="423" t="s">
        <v>13118</v>
      </c>
      <c r="G14181" s="423"/>
      <c r="H14181" s="423">
        <v>6.3999999999999997E-6</v>
      </c>
      <c r="I14181" s="423"/>
      <c r="J14181" s="424">
        <v>2.8E-3</v>
      </c>
      <c r="K14181" s="424"/>
      <c r="L14181" s="424"/>
    </row>
    <row r="14182" spans="1:12" ht="24" customHeight="1">
      <c r="A14182" s="300" t="s">
        <v>12986</v>
      </c>
      <c r="B14182" s="301" t="s">
        <v>13003</v>
      </c>
      <c r="C14182" s="300" t="s">
        <v>9</v>
      </c>
      <c r="D14182" s="300" t="s">
        <v>7216</v>
      </c>
      <c r="E14182" s="302" t="s">
        <v>51</v>
      </c>
      <c r="F14182" s="423" t="s">
        <v>13004</v>
      </c>
      <c r="G14182" s="423"/>
      <c r="H14182" s="423">
        <v>3.7320000000000002E-4</v>
      </c>
      <c r="I14182" s="423"/>
      <c r="J14182" s="424">
        <v>1.2500000000000001E-2</v>
      </c>
      <c r="K14182" s="424"/>
      <c r="L14182" s="424"/>
    </row>
    <row r="14183" spans="1:12" ht="24" customHeight="1">
      <c r="A14183" s="300" t="s">
        <v>12986</v>
      </c>
      <c r="B14183" s="301" t="s">
        <v>13005</v>
      </c>
      <c r="C14183" s="300" t="s">
        <v>9</v>
      </c>
      <c r="D14183" s="300" t="s">
        <v>7393</v>
      </c>
      <c r="E14183" s="302" t="s">
        <v>12988</v>
      </c>
      <c r="F14183" s="423" t="s">
        <v>13006</v>
      </c>
      <c r="G14183" s="423"/>
      <c r="H14183" s="423">
        <v>2.2460000000000001E-4</v>
      </c>
      <c r="I14183" s="423"/>
      <c r="J14183" s="424">
        <v>1.21E-2</v>
      </c>
      <c r="K14183" s="424"/>
      <c r="L14183" s="424"/>
    </row>
    <row r="14184" spans="1:12" ht="24" customHeight="1">
      <c r="A14184" s="300" t="s">
        <v>12986</v>
      </c>
      <c r="B14184" s="301" t="s">
        <v>13007</v>
      </c>
      <c r="C14184" s="300" t="s">
        <v>9</v>
      </c>
      <c r="D14184" s="300" t="s">
        <v>10619</v>
      </c>
      <c r="E14184" s="302" t="s">
        <v>51</v>
      </c>
      <c r="F14184" s="423" t="s">
        <v>13008</v>
      </c>
      <c r="G14184" s="423"/>
      <c r="H14184" s="423">
        <v>1.7420000000000001E-4</v>
      </c>
      <c r="I14184" s="423"/>
      <c r="J14184" s="424">
        <v>3.3300000000000003E-2</v>
      </c>
      <c r="K14184" s="424"/>
      <c r="L14184" s="424"/>
    </row>
    <row r="14185" spans="1:12" ht="24" customHeight="1">
      <c r="A14185" s="300" t="s">
        <v>12986</v>
      </c>
      <c r="B14185" s="301" t="s">
        <v>13009</v>
      </c>
      <c r="C14185" s="300" t="s">
        <v>9</v>
      </c>
      <c r="D14185" s="300" t="s">
        <v>10769</v>
      </c>
      <c r="E14185" s="302" t="s">
        <v>51</v>
      </c>
      <c r="F14185" s="423" t="s">
        <v>13010</v>
      </c>
      <c r="G14185" s="423"/>
      <c r="H14185" s="423">
        <v>1.5660299999999999E-2</v>
      </c>
      <c r="I14185" s="423"/>
      <c r="J14185" s="424">
        <v>1.9699999999999999E-2</v>
      </c>
      <c r="K14185" s="424"/>
      <c r="L14185" s="424"/>
    </row>
    <row r="14186" spans="1:12" ht="24" customHeight="1">
      <c r="A14186" s="300" t="s">
        <v>12986</v>
      </c>
      <c r="B14186" s="301" t="s">
        <v>13011</v>
      </c>
      <c r="C14186" s="300" t="s">
        <v>9</v>
      </c>
      <c r="D14186" s="300" t="s">
        <v>10929</v>
      </c>
      <c r="E14186" s="302" t="s">
        <v>51</v>
      </c>
      <c r="F14186" s="423" t="s">
        <v>13012</v>
      </c>
      <c r="G14186" s="423"/>
      <c r="H14186" s="423">
        <v>1.5100000000000001E-4</v>
      </c>
      <c r="I14186" s="423"/>
      <c r="J14186" s="424">
        <v>2.2700000000000001E-2</v>
      </c>
      <c r="K14186" s="424"/>
      <c r="L14186" s="424"/>
    </row>
    <row r="14187" spans="1:12" ht="17.100000000000001" customHeight="1">
      <c r="A14187" s="298"/>
      <c r="B14187" s="298"/>
      <c r="C14187" s="298"/>
      <c r="D14187" s="298"/>
      <c r="E14187" s="298"/>
      <c r="F14187" s="298"/>
      <c r="G14187" s="298"/>
      <c r="H14187" s="298"/>
      <c r="I14187" s="298"/>
      <c r="J14187" s="298" t="s">
        <v>12992</v>
      </c>
      <c r="K14187" s="298"/>
      <c r="L14187" s="298" t="s">
        <v>15768</v>
      </c>
    </row>
    <row r="14188" spans="1:12">
      <c r="A14188" s="414" t="s">
        <v>13056</v>
      </c>
      <c r="B14188" s="414"/>
      <c r="C14188" s="414"/>
      <c r="D14188" s="414"/>
      <c r="E14188" s="414"/>
      <c r="F14188" s="414"/>
      <c r="G14188" s="414"/>
      <c r="H14188" s="414"/>
      <c r="I14188" s="294"/>
      <c r="J14188" s="294"/>
      <c r="K14188" s="294"/>
      <c r="L14188" s="294"/>
    </row>
    <row r="14189" spans="1:12" ht="17.100000000000001" customHeight="1">
      <c r="A14189" s="294" t="s">
        <v>12978</v>
      </c>
      <c r="B14189" s="298" t="s">
        <v>12979</v>
      </c>
      <c r="C14189" s="294" t="s">
        <v>12980</v>
      </c>
      <c r="D14189" s="294" t="s">
        <v>12981</v>
      </c>
      <c r="E14189" s="299" t="s">
        <v>12982</v>
      </c>
      <c r="F14189" s="413" t="s">
        <v>12983</v>
      </c>
      <c r="G14189" s="413"/>
      <c r="H14189" s="413" t="s">
        <v>12984</v>
      </c>
      <c r="I14189" s="413"/>
      <c r="J14189" s="413" t="s">
        <v>12985</v>
      </c>
      <c r="K14189" s="413"/>
      <c r="L14189" s="413"/>
    </row>
    <row r="14190" spans="1:12" ht="24" customHeight="1">
      <c r="A14190" s="300" t="s">
        <v>12986</v>
      </c>
      <c r="B14190" s="301" t="s">
        <v>13057</v>
      </c>
      <c r="C14190" s="300" t="s">
        <v>9</v>
      </c>
      <c r="D14190" s="300" t="s">
        <v>12549</v>
      </c>
      <c r="E14190" s="302" t="s">
        <v>27</v>
      </c>
      <c r="F14190" s="423" t="s">
        <v>12948</v>
      </c>
      <c r="G14190" s="423"/>
      <c r="H14190" s="423">
        <v>0.14011100000000001</v>
      </c>
      <c r="I14190" s="423"/>
      <c r="J14190" s="424">
        <v>9.11E-2</v>
      </c>
      <c r="K14190" s="424"/>
      <c r="L14190" s="424"/>
    </row>
    <row r="14191" spans="1:12" ht="17.100000000000001" customHeight="1">
      <c r="A14191" s="298"/>
      <c r="B14191" s="298"/>
      <c r="C14191" s="298"/>
      <c r="D14191" s="298"/>
      <c r="E14191" s="298"/>
      <c r="F14191" s="298"/>
      <c r="G14191" s="298"/>
      <c r="H14191" s="298"/>
      <c r="I14191" s="298"/>
      <c r="J14191" s="298" t="s">
        <v>12992</v>
      </c>
      <c r="K14191" s="298"/>
      <c r="L14191" s="298" t="s">
        <v>12933</v>
      </c>
    </row>
    <row r="14192" spans="1:12">
      <c r="A14192" s="414" t="s">
        <v>13058</v>
      </c>
      <c r="B14192" s="414"/>
      <c r="C14192" s="414"/>
      <c r="D14192" s="414"/>
      <c r="E14192" s="414"/>
      <c r="F14192" s="414"/>
      <c r="G14192" s="414"/>
      <c r="H14192" s="414"/>
      <c r="I14192" s="294"/>
      <c r="J14192" s="294"/>
      <c r="K14192" s="294"/>
      <c r="L14192" s="294"/>
    </row>
    <row r="14193" spans="1:12" ht="17.100000000000001" customHeight="1">
      <c r="A14193" s="294" t="s">
        <v>12978</v>
      </c>
      <c r="B14193" s="298" t="s">
        <v>12979</v>
      </c>
      <c r="C14193" s="294" t="s">
        <v>12980</v>
      </c>
      <c r="D14193" s="294" t="s">
        <v>12981</v>
      </c>
      <c r="E14193" s="299" t="s">
        <v>12982</v>
      </c>
      <c r="F14193" s="413" t="s">
        <v>12983</v>
      </c>
      <c r="G14193" s="413"/>
      <c r="H14193" s="413" t="s">
        <v>12984</v>
      </c>
      <c r="I14193" s="413"/>
      <c r="J14193" s="413" t="s">
        <v>12985</v>
      </c>
      <c r="K14193" s="413"/>
      <c r="L14193" s="413"/>
    </row>
    <row r="14194" spans="1:12" ht="24" customHeight="1">
      <c r="A14194" s="300" t="s">
        <v>12986</v>
      </c>
      <c r="B14194" s="301" t="s">
        <v>13059</v>
      </c>
      <c r="C14194" s="300" t="s">
        <v>9</v>
      </c>
      <c r="D14194" s="300" t="s">
        <v>12535</v>
      </c>
      <c r="E14194" s="302" t="s">
        <v>27</v>
      </c>
      <c r="F14194" s="423" t="s">
        <v>12936</v>
      </c>
      <c r="G14194" s="423"/>
      <c r="H14194" s="423">
        <v>0.14011100000000001</v>
      </c>
      <c r="I14194" s="423"/>
      <c r="J14194" s="424">
        <v>7.0000000000000001E-3</v>
      </c>
      <c r="K14194" s="424"/>
      <c r="L14194" s="424"/>
    </row>
    <row r="14195" spans="1:12" ht="17.100000000000001" customHeight="1">
      <c r="A14195" s="298"/>
      <c r="B14195" s="298"/>
      <c r="C14195" s="298"/>
      <c r="D14195" s="298"/>
      <c r="E14195" s="298"/>
      <c r="F14195" s="298"/>
      <c r="G14195" s="298"/>
      <c r="H14195" s="298"/>
      <c r="I14195" s="298"/>
      <c r="J14195" s="298" t="s">
        <v>12992</v>
      </c>
      <c r="K14195" s="298"/>
      <c r="L14195" s="298" t="s">
        <v>12904</v>
      </c>
    </row>
    <row r="14196" spans="1:12">
      <c r="A14196" s="414" t="s">
        <v>13060</v>
      </c>
      <c r="B14196" s="414"/>
      <c r="C14196" s="414"/>
      <c r="D14196" s="414"/>
      <c r="E14196" s="414"/>
      <c r="F14196" s="414"/>
      <c r="G14196" s="414"/>
      <c r="H14196" s="414"/>
      <c r="I14196" s="294"/>
      <c r="J14196" s="294"/>
      <c r="K14196" s="294"/>
      <c r="L14196" s="294"/>
    </row>
    <row r="14197" spans="1:12" ht="17.100000000000001" customHeight="1">
      <c r="A14197" s="294" t="s">
        <v>12978</v>
      </c>
      <c r="B14197" s="298" t="s">
        <v>12979</v>
      </c>
      <c r="C14197" s="294" t="s">
        <v>12980</v>
      </c>
      <c r="D14197" s="294" t="s">
        <v>12981</v>
      </c>
      <c r="E14197" s="299" t="s">
        <v>12982</v>
      </c>
      <c r="F14197" s="413" t="s">
        <v>12983</v>
      </c>
      <c r="G14197" s="413"/>
      <c r="H14197" s="413" t="s">
        <v>12984</v>
      </c>
      <c r="I14197" s="413"/>
      <c r="J14197" s="413" t="s">
        <v>12985</v>
      </c>
      <c r="K14197" s="413"/>
      <c r="L14197" s="413"/>
    </row>
    <row r="14198" spans="1:12" ht="24" customHeight="1">
      <c r="A14198" s="300" t="s">
        <v>12986</v>
      </c>
      <c r="B14198" s="301" t="s">
        <v>13061</v>
      </c>
      <c r="C14198" s="300" t="s">
        <v>9</v>
      </c>
      <c r="D14198" s="300" t="s">
        <v>12522</v>
      </c>
      <c r="E14198" s="302" t="s">
        <v>27</v>
      </c>
      <c r="F14198" s="423" t="s">
        <v>12964</v>
      </c>
      <c r="G14198" s="423"/>
      <c r="H14198" s="423">
        <v>0.14011100000000001</v>
      </c>
      <c r="I14198" s="423"/>
      <c r="J14198" s="424">
        <v>0.35449999999999998</v>
      </c>
      <c r="K14198" s="424"/>
      <c r="L14198" s="424"/>
    </row>
    <row r="14199" spans="1:12" ht="24" customHeight="1">
      <c r="A14199" s="300" t="s">
        <v>12986</v>
      </c>
      <c r="B14199" s="301" t="s">
        <v>13062</v>
      </c>
      <c r="C14199" s="300" t="s">
        <v>9</v>
      </c>
      <c r="D14199" s="300" t="s">
        <v>12527</v>
      </c>
      <c r="E14199" s="302" t="s">
        <v>27</v>
      </c>
      <c r="F14199" s="423" t="s">
        <v>13063</v>
      </c>
      <c r="G14199" s="423"/>
      <c r="H14199" s="423">
        <v>0.14011100000000001</v>
      </c>
      <c r="I14199" s="423"/>
      <c r="J14199" s="424">
        <v>4.7600000000000003E-2</v>
      </c>
      <c r="K14199" s="424"/>
      <c r="L14199" s="424"/>
    </row>
    <row r="14200" spans="1:12" ht="17.100000000000001" customHeight="1">
      <c r="A14200" s="298"/>
      <c r="B14200" s="298"/>
      <c r="C14200" s="298"/>
      <c r="D14200" s="298"/>
      <c r="E14200" s="298"/>
      <c r="F14200" s="298"/>
      <c r="G14200" s="298"/>
      <c r="H14200" s="298"/>
      <c r="I14200" s="298"/>
      <c r="J14200" s="298" t="s">
        <v>12992</v>
      </c>
      <c r="K14200" s="298"/>
      <c r="L14200" s="298" t="s">
        <v>14025</v>
      </c>
    </row>
    <row r="14201" spans="1:12" ht="17.100000000000001" customHeight="1">
      <c r="A14201" s="294" t="s">
        <v>13014</v>
      </c>
      <c r="B14201" s="294"/>
      <c r="C14201" s="294"/>
      <c r="D14201" s="294"/>
      <c r="E14201" s="294"/>
      <c r="F14201" s="294"/>
      <c r="G14201" s="294"/>
      <c r="H14201" s="294"/>
      <c r="I14201" s="294"/>
      <c r="J14201" s="294"/>
      <c r="K14201" s="294"/>
      <c r="L14201" s="294"/>
    </row>
    <row r="14202" spans="1:12" ht="17.100000000000001" customHeight="1">
      <c r="A14202" s="298"/>
      <c r="B14202" s="298"/>
      <c r="C14202" s="298"/>
      <c r="D14202" s="298"/>
      <c r="E14202" s="298"/>
      <c r="F14202" s="298"/>
      <c r="G14202" s="298"/>
      <c r="H14202" s="298"/>
      <c r="I14202" s="298"/>
      <c r="J14202" s="298" t="s">
        <v>13015</v>
      </c>
      <c r="K14202" s="298"/>
      <c r="L14202" s="298" t="s">
        <v>15769</v>
      </c>
    </row>
    <row r="14203" spans="1:12" ht="17.100000000000001" customHeight="1">
      <c r="A14203" s="298"/>
      <c r="B14203" s="298"/>
      <c r="C14203" s="298"/>
      <c r="D14203" s="298"/>
      <c r="E14203" s="298"/>
      <c r="F14203" s="298"/>
      <c r="G14203" s="298"/>
      <c r="H14203" s="298"/>
      <c r="I14203" s="298"/>
      <c r="J14203" s="298" t="s">
        <v>13017</v>
      </c>
      <c r="K14203" s="298" t="s">
        <v>13018</v>
      </c>
      <c r="L14203" s="298" t="s">
        <v>15570</v>
      </c>
    </row>
    <row r="14204" spans="1:12" ht="17.100000000000001" customHeight="1">
      <c r="A14204" s="298"/>
      <c r="B14204" s="298"/>
      <c r="C14204" s="298"/>
      <c r="D14204" s="298"/>
      <c r="E14204" s="298"/>
      <c r="F14204" s="298"/>
      <c r="G14204" s="298"/>
      <c r="H14204" s="298"/>
      <c r="I14204" s="298"/>
      <c r="J14204" s="298" t="s">
        <v>13020</v>
      </c>
      <c r="K14204" s="298"/>
      <c r="L14204" s="298" t="s">
        <v>14787</v>
      </c>
    </row>
    <row r="14205" spans="1:12" ht="17.100000000000001" customHeight="1">
      <c r="A14205" s="298"/>
      <c r="B14205" s="298"/>
      <c r="C14205" s="298"/>
      <c r="D14205" s="298"/>
      <c r="E14205" s="298"/>
      <c r="F14205" s="298"/>
      <c r="G14205" s="298"/>
      <c r="H14205" s="298"/>
      <c r="I14205" s="298"/>
      <c r="J14205" s="298" t="s">
        <v>13022</v>
      </c>
      <c r="K14205" s="298" t="s">
        <v>12974</v>
      </c>
      <c r="L14205" s="298" t="s">
        <v>13850</v>
      </c>
    </row>
    <row r="14206" spans="1:12" ht="17.100000000000001" customHeight="1">
      <c r="A14206" s="298"/>
      <c r="B14206" s="298"/>
      <c r="C14206" s="298"/>
      <c r="D14206" s="298"/>
      <c r="E14206" s="298"/>
      <c r="F14206" s="298"/>
      <c r="G14206" s="298"/>
      <c r="H14206" s="298"/>
      <c r="I14206" s="298"/>
      <c r="J14206" s="298" t="s">
        <v>13024</v>
      </c>
      <c r="K14206" s="298"/>
      <c r="L14206" s="298" t="s">
        <v>14788</v>
      </c>
    </row>
    <row r="14207" spans="1:12" ht="30" customHeight="1">
      <c r="A14207" s="299"/>
      <c r="B14207" s="299"/>
      <c r="C14207" s="299"/>
      <c r="D14207" s="299"/>
      <c r="E14207" s="299"/>
      <c r="F14207" s="299"/>
      <c r="G14207" s="299"/>
      <c r="H14207" s="299"/>
      <c r="I14207" s="299"/>
      <c r="J14207" s="299"/>
      <c r="K14207" s="299"/>
      <c r="L14207" s="299"/>
    </row>
    <row r="14208" spans="1:12" ht="24" customHeight="1">
      <c r="A14208" s="295" t="s">
        <v>15770</v>
      </c>
      <c r="B14208" s="296" t="s">
        <v>15771</v>
      </c>
      <c r="C14208" s="295" t="s">
        <v>9</v>
      </c>
      <c r="D14208" s="295" t="s">
        <v>2455</v>
      </c>
      <c r="E14208" s="297" t="s">
        <v>51</v>
      </c>
      <c r="F14208" s="296"/>
      <c r="G14208" s="296"/>
      <c r="H14208" s="296"/>
      <c r="I14208" s="296"/>
      <c r="J14208" s="296"/>
      <c r="K14208" s="296"/>
      <c r="L14208" s="296"/>
    </row>
    <row r="14209" spans="1:12">
      <c r="A14209" s="414" t="s">
        <v>12977</v>
      </c>
      <c r="B14209" s="414"/>
      <c r="C14209" s="414"/>
      <c r="D14209" s="414"/>
      <c r="E14209" s="414"/>
      <c r="F14209" s="414"/>
      <c r="G14209" s="414"/>
      <c r="H14209" s="414"/>
      <c r="I14209" s="294"/>
      <c r="J14209" s="294"/>
      <c r="K14209" s="294"/>
      <c r="L14209" s="294"/>
    </row>
    <row r="14210" spans="1:12" ht="17.100000000000001" customHeight="1">
      <c r="A14210" s="294" t="s">
        <v>12978</v>
      </c>
      <c r="B14210" s="298" t="s">
        <v>12979</v>
      </c>
      <c r="C14210" s="294" t="s">
        <v>12980</v>
      </c>
      <c r="D14210" s="294" t="s">
        <v>12981</v>
      </c>
      <c r="E14210" s="299" t="s">
        <v>12982</v>
      </c>
      <c r="F14210" s="413" t="s">
        <v>12983</v>
      </c>
      <c r="G14210" s="413"/>
      <c r="H14210" s="413" t="s">
        <v>12984</v>
      </c>
      <c r="I14210" s="413"/>
      <c r="J14210" s="413" t="s">
        <v>12985</v>
      </c>
      <c r="K14210" s="413"/>
      <c r="L14210" s="413"/>
    </row>
    <row r="14211" spans="1:12" ht="24" customHeight="1">
      <c r="A14211" s="300" t="s">
        <v>12986</v>
      </c>
      <c r="B14211" s="301" t="s">
        <v>13085</v>
      </c>
      <c r="C14211" s="300" t="s">
        <v>9</v>
      </c>
      <c r="D14211" s="300" t="s">
        <v>7909</v>
      </c>
      <c r="E14211" s="302" t="s">
        <v>51</v>
      </c>
      <c r="F14211" s="423" t="s">
        <v>13086</v>
      </c>
      <c r="G14211" s="423"/>
      <c r="H14211" s="423">
        <v>4.6100000000000002E-5</v>
      </c>
      <c r="I14211" s="423"/>
      <c r="J14211" s="424">
        <v>4.7999999999999996E-3</v>
      </c>
      <c r="K14211" s="424"/>
      <c r="L14211" s="424"/>
    </row>
    <row r="14212" spans="1:12" ht="24" customHeight="1">
      <c r="A14212" s="300" t="s">
        <v>12986</v>
      </c>
      <c r="B14212" s="301" t="s">
        <v>13087</v>
      </c>
      <c r="C14212" s="300" t="s">
        <v>9</v>
      </c>
      <c r="D14212" s="300" t="s">
        <v>8873</v>
      </c>
      <c r="E14212" s="302" t="s">
        <v>51</v>
      </c>
      <c r="F14212" s="423" t="s">
        <v>13088</v>
      </c>
      <c r="G14212" s="423"/>
      <c r="H14212" s="423">
        <v>4.5000000000000001E-6</v>
      </c>
      <c r="I14212" s="423"/>
      <c r="J14212" s="424">
        <v>3.8999999999999998E-3</v>
      </c>
      <c r="K14212" s="424"/>
      <c r="L14212" s="424"/>
    </row>
    <row r="14213" spans="1:12" ht="48" customHeight="1">
      <c r="A14213" s="300" t="s">
        <v>12986</v>
      </c>
      <c r="B14213" s="301" t="s">
        <v>13089</v>
      </c>
      <c r="C14213" s="300" t="s">
        <v>9</v>
      </c>
      <c r="D14213" s="300" t="s">
        <v>9227</v>
      </c>
      <c r="E14213" s="302" t="s">
        <v>51</v>
      </c>
      <c r="F14213" s="423" t="s">
        <v>13090</v>
      </c>
      <c r="G14213" s="423"/>
      <c r="H14213" s="423">
        <v>3.1E-6</v>
      </c>
      <c r="I14213" s="423"/>
      <c r="J14213" s="424">
        <v>4.1000000000000003E-3</v>
      </c>
      <c r="K14213" s="424"/>
      <c r="L14213" s="424"/>
    </row>
    <row r="14214" spans="1:12" ht="24" customHeight="1">
      <c r="A14214" s="300" t="s">
        <v>12986</v>
      </c>
      <c r="B14214" s="301" t="s">
        <v>13091</v>
      </c>
      <c r="C14214" s="300" t="s">
        <v>9</v>
      </c>
      <c r="D14214" s="300" t="s">
        <v>9580</v>
      </c>
      <c r="E14214" s="302" t="s">
        <v>51</v>
      </c>
      <c r="F14214" s="423" t="s">
        <v>13092</v>
      </c>
      <c r="G14214" s="423"/>
      <c r="H14214" s="423">
        <v>3.1E-6</v>
      </c>
      <c r="I14214" s="423"/>
      <c r="J14214" s="424">
        <v>2.8E-3</v>
      </c>
      <c r="K14214" s="424"/>
      <c r="L14214" s="424"/>
    </row>
    <row r="14215" spans="1:12" ht="24" customHeight="1">
      <c r="A14215" s="300" t="s">
        <v>12986</v>
      </c>
      <c r="B14215" s="301" t="s">
        <v>12987</v>
      </c>
      <c r="C14215" s="300" t="s">
        <v>9</v>
      </c>
      <c r="D14215" s="300" t="s">
        <v>9831</v>
      </c>
      <c r="E14215" s="302" t="s">
        <v>12988</v>
      </c>
      <c r="F14215" s="423" t="s">
        <v>12989</v>
      </c>
      <c r="G14215" s="423"/>
      <c r="H14215" s="423">
        <v>1.0701E-3</v>
      </c>
      <c r="I14215" s="423"/>
      <c r="J14215" s="424">
        <v>1.0800000000000001E-2</v>
      </c>
      <c r="K14215" s="424"/>
      <c r="L14215" s="424"/>
    </row>
    <row r="14216" spans="1:12" ht="36" customHeight="1">
      <c r="A14216" s="300" t="s">
        <v>12986</v>
      </c>
      <c r="B14216" s="301" t="s">
        <v>12990</v>
      </c>
      <c r="C14216" s="300" t="s">
        <v>9</v>
      </c>
      <c r="D14216" s="300" t="s">
        <v>11426</v>
      </c>
      <c r="E14216" s="302" t="s">
        <v>51</v>
      </c>
      <c r="F14216" s="423" t="s">
        <v>12991</v>
      </c>
      <c r="G14216" s="423"/>
      <c r="H14216" s="423">
        <v>5.6100000000000002E-5</v>
      </c>
      <c r="I14216" s="423"/>
      <c r="J14216" s="424">
        <v>7.4000000000000003E-3</v>
      </c>
      <c r="K14216" s="424"/>
      <c r="L14216" s="424"/>
    </row>
    <row r="14217" spans="1:12" ht="17.100000000000001" customHeight="1">
      <c r="A14217" s="298"/>
      <c r="B14217" s="298"/>
      <c r="C14217" s="298"/>
      <c r="D14217" s="298"/>
      <c r="E14217" s="298"/>
      <c r="F14217" s="298"/>
      <c r="G14217" s="298"/>
      <c r="H14217" s="298"/>
      <c r="I14217" s="298"/>
      <c r="J14217" s="298" t="s">
        <v>12992</v>
      </c>
      <c r="K14217" s="298"/>
      <c r="L14217" s="298" t="s">
        <v>12929</v>
      </c>
    </row>
    <row r="14218" spans="1:12">
      <c r="A14218" s="414" t="s">
        <v>12994</v>
      </c>
      <c r="B14218" s="414"/>
      <c r="C14218" s="414"/>
      <c r="D14218" s="414"/>
      <c r="E14218" s="414"/>
      <c r="F14218" s="414"/>
      <c r="G14218" s="414"/>
      <c r="H14218" s="414"/>
      <c r="I14218" s="294"/>
      <c r="J14218" s="294"/>
      <c r="K14218" s="294"/>
      <c r="L14218" s="294"/>
    </row>
    <row r="14219" spans="1:12" ht="17.100000000000001" customHeight="1">
      <c r="A14219" s="294" t="s">
        <v>12978</v>
      </c>
      <c r="B14219" s="298" t="s">
        <v>12979</v>
      </c>
      <c r="C14219" s="294" t="s">
        <v>12980</v>
      </c>
      <c r="D14219" s="294" t="s">
        <v>12981</v>
      </c>
      <c r="E14219" s="299" t="s">
        <v>12982</v>
      </c>
      <c r="F14219" s="413" t="s">
        <v>12983</v>
      </c>
      <c r="G14219" s="413"/>
      <c r="H14219" s="413" t="s">
        <v>12984</v>
      </c>
      <c r="I14219" s="413"/>
      <c r="J14219" s="413" t="s">
        <v>12985</v>
      </c>
      <c r="K14219" s="413"/>
      <c r="L14219" s="413"/>
    </row>
    <row r="14220" spans="1:12" ht="24" customHeight="1">
      <c r="A14220" s="300" t="s">
        <v>12986</v>
      </c>
      <c r="B14220" s="301" t="s">
        <v>13193</v>
      </c>
      <c r="C14220" s="300" t="s">
        <v>9</v>
      </c>
      <c r="D14220" s="300" t="s">
        <v>7200</v>
      </c>
      <c r="E14220" s="302" t="s">
        <v>27</v>
      </c>
      <c r="F14220" s="423" t="s">
        <v>13194</v>
      </c>
      <c r="G14220" s="423"/>
      <c r="H14220" s="423">
        <v>4.0194500000000001E-2</v>
      </c>
      <c r="I14220" s="423"/>
      <c r="J14220" s="424">
        <v>0.2046</v>
      </c>
      <c r="K14220" s="424"/>
      <c r="L14220" s="424"/>
    </row>
    <row r="14221" spans="1:12" ht="24" customHeight="1">
      <c r="A14221" s="300" t="s">
        <v>12986</v>
      </c>
      <c r="B14221" s="301" t="s">
        <v>13195</v>
      </c>
      <c r="C14221" s="300" t="s">
        <v>9</v>
      </c>
      <c r="D14221" s="300" t="s">
        <v>8821</v>
      </c>
      <c r="E14221" s="302" t="s">
        <v>27</v>
      </c>
      <c r="F14221" s="423" t="s">
        <v>13196</v>
      </c>
      <c r="G14221" s="423"/>
      <c r="H14221" s="423">
        <v>4.0194500000000001E-2</v>
      </c>
      <c r="I14221" s="423"/>
      <c r="J14221" s="424">
        <v>0.28899999999999998</v>
      </c>
      <c r="K14221" s="424"/>
      <c r="L14221" s="424"/>
    </row>
    <row r="14222" spans="1:12" ht="17.100000000000001" customHeight="1">
      <c r="A14222" s="298"/>
      <c r="B14222" s="298"/>
      <c r="C14222" s="298"/>
      <c r="D14222" s="298"/>
      <c r="E14222" s="298"/>
      <c r="F14222" s="298"/>
      <c r="G14222" s="298"/>
      <c r="H14222" s="298"/>
      <c r="I14222" s="298"/>
      <c r="J14222" s="298" t="s">
        <v>12992</v>
      </c>
      <c r="K14222" s="298"/>
      <c r="L14222" s="298" t="s">
        <v>12928</v>
      </c>
    </row>
    <row r="14223" spans="1:12">
      <c r="A14223" s="414" t="s">
        <v>12998</v>
      </c>
      <c r="B14223" s="414"/>
      <c r="C14223" s="414"/>
      <c r="D14223" s="414"/>
      <c r="E14223" s="414"/>
      <c r="F14223" s="414"/>
      <c r="G14223" s="414"/>
      <c r="H14223" s="414"/>
      <c r="I14223" s="294"/>
      <c r="J14223" s="294"/>
      <c r="K14223" s="294"/>
      <c r="L14223" s="294"/>
    </row>
    <row r="14224" spans="1:12" ht="17.100000000000001" customHeight="1">
      <c r="A14224" s="294" t="s">
        <v>12978</v>
      </c>
      <c r="B14224" s="298" t="s">
        <v>12979</v>
      </c>
      <c r="C14224" s="294" t="s">
        <v>12980</v>
      </c>
      <c r="D14224" s="294" t="s">
        <v>12981</v>
      </c>
      <c r="E14224" s="299" t="s">
        <v>12982</v>
      </c>
      <c r="F14224" s="413" t="s">
        <v>12983</v>
      </c>
      <c r="G14224" s="413"/>
      <c r="H14224" s="413" t="s">
        <v>12984</v>
      </c>
      <c r="I14224" s="413"/>
      <c r="J14224" s="413" t="s">
        <v>12985</v>
      </c>
      <c r="K14224" s="413"/>
      <c r="L14224" s="413"/>
    </row>
    <row r="14225" spans="1:12" ht="24" customHeight="1">
      <c r="A14225" s="300" t="s">
        <v>12986</v>
      </c>
      <c r="B14225" s="301" t="s">
        <v>13353</v>
      </c>
      <c r="C14225" s="300" t="s">
        <v>9</v>
      </c>
      <c r="D14225" s="300" t="s">
        <v>9576</v>
      </c>
      <c r="E14225" s="302" t="s">
        <v>51</v>
      </c>
      <c r="F14225" s="423" t="s">
        <v>12914</v>
      </c>
      <c r="G14225" s="423"/>
      <c r="H14225" s="423">
        <v>1.2999999999999999E-2</v>
      </c>
      <c r="I14225" s="423"/>
      <c r="J14225" s="424">
        <v>0.02</v>
      </c>
      <c r="K14225" s="424"/>
      <c r="L14225" s="424"/>
    </row>
    <row r="14226" spans="1:12" ht="24" customHeight="1">
      <c r="A14226" s="300" t="s">
        <v>12986</v>
      </c>
      <c r="B14226" s="301" t="s">
        <v>13356</v>
      </c>
      <c r="C14226" s="300" t="s">
        <v>9</v>
      </c>
      <c r="D14226" s="300" t="s">
        <v>6964</v>
      </c>
      <c r="E14226" s="302" t="s">
        <v>51</v>
      </c>
      <c r="F14226" s="423" t="s">
        <v>13357</v>
      </c>
      <c r="G14226" s="423"/>
      <c r="H14226" s="423">
        <v>7.0000000000000001E-3</v>
      </c>
      <c r="I14226" s="423"/>
      <c r="J14226" s="424">
        <v>0.34</v>
      </c>
      <c r="K14226" s="424"/>
      <c r="L14226" s="424"/>
    </row>
    <row r="14227" spans="1:12" ht="24" customHeight="1">
      <c r="A14227" s="300" t="s">
        <v>12986</v>
      </c>
      <c r="B14227" s="301" t="s">
        <v>13358</v>
      </c>
      <c r="C14227" s="300" t="s">
        <v>9</v>
      </c>
      <c r="D14227" s="300" t="s">
        <v>10886</v>
      </c>
      <c r="E14227" s="302" t="s">
        <v>51</v>
      </c>
      <c r="F14227" s="423" t="s">
        <v>13359</v>
      </c>
      <c r="G14227" s="423"/>
      <c r="H14227" s="423">
        <v>8.0000000000000002E-3</v>
      </c>
      <c r="I14227" s="423"/>
      <c r="J14227" s="424">
        <v>0.34</v>
      </c>
      <c r="K14227" s="424"/>
      <c r="L14227" s="424"/>
    </row>
    <row r="14228" spans="1:12" ht="24" customHeight="1">
      <c r="A14228" s="300" t="s">
        <v>12986</v>
      </c>
      <c r="B14228" s="301" t="s">
        <v>15772</v>
      </c>
      <c r="C14228" s="300" t="s">
        <v>9</v>
      </c>
      <c r="D14228" s="300" t="s">
        <v>11794</v>
      </c>
      <c r="E14228" s="302" t="s">
        <v>51</v>
      </c>
      <c r="F14228" s="423" t="s">
        <v>15305</v>
      </c>
      <c r="G14228" s="423"/>
      <c r="H14228" s="423">
        <v>1</v>
      </c>
      <c r="I14228" s="423"/>
      <c r="J14228" s="424">
        <v>5.56</v>
      </c>
      <c r="K14228" s="424"/>
      <c r="L14228" s="424"/>
    </row>
    <row r="14229" spans="1:12" ht="24" customHeight="1">
      <c r="A14229" s="300" t="s">
        <v>12986</v>
      </c>
      <c r="B14229" s="301" t="s">
        <v>13099</v>
      </c>
      <c r="C14229" s="300" t="s">
        <v>9</v>
      </c>
      <c r="D14229" s="300" t="s">
        <v>7224</v>
      </c>
      <c r="E14229" s="302" t="s">
        <v>51</v>
      </c>
      <c r="F14229" s="423" t="s">
        <v>13100</v>
      </c>
      <c r="G14229" s="423"/>
      <c r="H14229" s="423">
        <v>5.4609999999999999E-4</v>
      </c>
      <c r="I14229" s="423"/>
      <c r="J14229" s="424">
        <v>5.0000000000000001E-3</v>
      </c>
      <c r="K14229" s="424"/>
      <c r="L14229" s="424"/>
    </row>
    <row r="14230" spans="1:12" ht="24" customHeight="1">
      <c r="A14230" s="300" t="s">
        <v>12986</v>
      </c>
      <c r="B14230" s="301" t="s">
        <v>13101</v>
      </c>
      <c r="C14230" s="300" t="s">
        <v>9</v>
      </c>
      <c r="D14230" s="300" t="s">
        <v>7359</v>
      </c>
      <c r="E14230" s="302" t="s">
        <v>51</v>
      </c>
      <c r="F14230" s="423" t="s">
        <v>13102</v>
      </c>
      <c r="G14230" s="423"/>
      <c r="H14230" s="423">
        <v>1.77E-5</v>
      </c>
      <c r="I14230" s="423"/>
      <c r="J14230" s="424">
        <v>2.3E-3</v>
      </c>
      <c r="K14230" s="424"/>
      <c r="L14230" s="424"/>
    </row>
    <row r="14231" spans="1:12" ht="24" customHeight="1">
      <c r="A14231" s="300" t="s">
        <v>12986</v>
      </c>
      <c r="B14231" s="301" t="s">
        <v>13103</v>
      </c>
      <c r="C14231" s="300" t="s">
        <v>9</v>
      </c>
      <c r="D14231" s="300" t="s">
        <v>8851</v>
      </c>
      <c r="E14231" s="302" t="s">
        <v>51</v>
      </c>
      <c r="F14231" s="423" t="s">
        <v>13104</v>
      </c>
      <c r="G14231" s="423"/>
      <c r="H14231" s="423">
        <v>1.4E-5</v>
      </c>
      <c r="I14231" s="423"/>
      <c r="J14231" s="424">
        <v>2.7000000000000001E-3</v>
      </c>
      <c r="K14231" s="424"/>
      <c r="L14231" s="424"/>
    </row>
    <row r="14232" spans="1:12" ht="24" customHeight="1">
      <c r="A14232" s="300" t="s">
        <v>12986</v>
      </c>
      <c r="B14232" s="301" t="s">
        <v>13105</v>
      </c>
      <c r="C14232" s="300" t="s">
        <v>9</v>
      </c>
      <c r="D14232" s="300" t="s">
        <v>8852</v>
      </c>
      <c r="E14232" s="302" t="s">
        <v>51</v>
      </c>
      <c r="F14232" s="423" t="s">
        <v>13106</v>
      </c>
      <c r="G14232" s="423"/>
      <c r="H14232" s="423">
        <v>3.1E-6</v>
      </c>
      <c r="I14232" s="423"/>
      <c r="J14232" s="424">
        <v>1.6999999999999999E-3</v>
      </c>
      <c r="K14232" s="424"/>
      <c r="L14232" s="424"/>
    </row>
    <row r="14233" spans="1:12" ht="24" customHeight="1">
      <c r="A14233" s="300" t="s">
        <v>12986</v>
      </c>
      <c r="B14233" s="301" t="s">
        <v>13107</v>
      </c>
      <c r="C14233" s="300" t="s">
        <v>9</v>
      </c>
      <c r="D14233" s="300" t="s">
        <v>9000</v>
      </c>
      <c r="E14233" s="302" t="s">
        <v>51</v>
      </c>
      <c r="F14233" s="423" t="s">
        <v>13108</v>
      </c>
      <c r="G14233" s="423"/>
      <c r="H14233" s="423">
        <v>6.2169999999999999E-4</v>
      </c>
      <c r="I14233" s="423"/>
      <c r="J14233" s="424">
        <v>4.1999999999999997E-3</v>
      </c>
      <c r="K14233" s="424"/>
      <c r="L14233" s="424"/>
    </row>
    <row r="14234" spans="1:12" ht="24" customHeight="1">
      <c r="A14234" s="300" t="s">
        <v>12986</v>
      </c>
      <c r="B14234" s="301" t="s">
        <v>13109</v>
      </c>
      <c r="C14234" s="300" t="s">
        <v>9</v>
      </c>
      <c r="D14234" s="300" t="s">
        <v>9574</v>
      </c>
      <c r="E14234" s="302" t="s">
        <v>51</v>
      </c>
      <c r="F14234" s="423" t="s">
        <v>13110</v>
      </c>
      <c r="G14234" s="423"/>
      <c r="H14234" s="423">
        <v>1.9699999999999999E-4</v>
      </c>
      <c r="I14234" s="423"/>
      <c r="J14234" s="424">
        <v>1.6999999999999999E-3</v>
      </c>
      <c r="K14234" s="424"/>
      <c r="L14234" s="424"/>
    </row>
    <row r="14235" spans="1:12" ht="24" customHeight="1">
      <c r="A14235" s="300" t="s">
        <v>12986</v>
      </c>
      <c r="B14235" s="301" t="s">
        <v>13111</v>
      </c>
      <c r="C14235" s="300" t="s">
        <v>9</v>
      </c>
      <c r="D14235" s="300" t="s">
        <v>10714</v>
      </c>
      <c r="E14235" s="302" t="s">
        <v>93</v>
      </c>
      <c r="F14235" s="423" t="s">
        <v>13112</v>
      </c>
      <c r="G14235" s="423"/>
      <c r="H14235" s="423">
        <v>1.036E-4</v>
      </c>
      <c r="I14235" s="423"/>
      <c r="J14235" s="424">
        <v>1.6000000000000001E-3</v>
      </c>
      <c r="K14235" s="424"/>
      <c r="L14235" s="424"/>
    </row>
    <row r="14236" spans="1:12" ht="24" customHeight="1">
      <c r="A14236" s="300" t="s">
        <v>12986</v>
      </c>
      <c r="B14236" s="301" t="s">
        <v>13113</v>
      </c>
      <c r="C14236" s="300" t="s">
        <v>9</v>
      </c>
      <c r="D14236" s="300" t="s">
        <v>10809</v>
      </c>
      <c r="E14236" s="302" t="s">
        <v>51</v>
      </c>
      <c r="F14236" s="423" t="s">
        <v>13114</v>
      </c>
      <c r="G14236" s="423"/>
      <c r="H14236" s="423">
        <v>1.036E-4</v>
      </c>
      <c r="I14236" s="423"/>
      <c r="J14236" s="424">
        <v>1.1999999999999999E-3</v>
      </c>
      <c r="K14236" s="424"/>
      <c r="L14236" s="424"/>
    </row>
    <row r="14237" spans="1:12" ht="24" customHeight="1">
      <c r="A14237" s="300" t="s">
        <v>12986</v>
      </c>
      <c r="B14237" s="301" t="s">
        <v>13115</v>
      </c>
      <c r="C14237" s="300" t="s">
        <v>9</v>
      </c>
      <c r="D14237" s="300" t="s">
        <v>10810</v>
      </c>
      <c r="E14237" s="302" t="s">
        <v>51</v>
      </c>
      <c r="F14237" s="423" t="s">
        <v>13116</v>
      </c>
      <c r="G14237" s="423"/>
      <c r="H14237" s="423">
        <v>1.036E-4</v>
      </c>
      <c r="I14237" s="423"/>
      <c r="J14237" s="424">
        <v>2.8E-3</v>
      </c>
      <c r="K14237" s="424"/>
      <c r="L14237" s="424"/>
    </row>
    <row r="14238" spans="1:12" ht="24" customHeight="1">
      <c r="A14238" s="300" t="s">
        <v>12986</v>
      </c>
      <c r="B14238" s="301" t="s">
        <v>13117</v>
      </c>
      <c r="C14238" s="300" t="s">
        <v>9</v>
      </c>
      <c r="D14238" s="300" t="s">
        <v>10837</v>
      </c>
      <c r="E14238" s="302" t="s">
        <v>51</v>
      </c>
      <c r="F14238" s="423" t="s">
        <v>13118</v>
      </c>
      <c r="G14238" s="423"/>
      <c r="H14238" s="423">
        <v>3.4999999999999999E-6</v>
      </c>
      <c r="I14238" s="423"/>
      <c r="J14238" s="424">
        <v>1.6000000000000001E-3</v>
      </c>
      <c r="K14238" s="424"/>
      <c r="L14238" s="424"/>
    </row>
    <row r="14239" spans="1:12" ht="24" customHeight="1">
      <c r="A14239" s="300" t="s">
        <v>12986</v>
      </c>
      <c r="B14239" s="301" t="s">
        <v>13003</v>
      </c>
      <c r="C14239" s="300" t="s">
        <v>9</v>
      </c>
      <c r="D14239" s="300" t="s">
        <v>7216</v>
      </c>
      <c r="E14239" s="302" t="s">
        <v>51</v>
      </c>
      <c r="F14239" s="423" t="s">
        <v>13004</v>
      </c>
      <c r="G14239" s="423"/>
      <c r="H14239" s="423">
        <v>2.076E-4</v>
      </c>
      <c r="I14239" s="423"/>
      <c r="J14239" s="424">
        <v>6.8999999999999999E-3</v>
      </c>
      <c r="K14239" s="424"/>
      <c r="L14239" s="424"/>
    </row>
    <row r="14240" spans="1:12" ht="24" customHeight="1">
      <c r="A14240" s="300" t="s">
        <v>12986</v>
      </c>
      <c r="B14240" s="301" t="s">
        <v>13005</v>
      </c>
      <c r="C14240" s="300" t="s">
        <v>9</v>
      </c>
      <c r="D14240" s="300" t="s">
        <v>7393</v>
      </c>
      <c r="E14240" s="302" t="s">
        <v>12988</v>
      </c>
      <c r="F14240" s="423" t="s">
        <v>13006</v>
      </c>
      <c r="G14240" s="423"/>
      <c r="H14240" s="423">
        <v>1.248E-4</v>
      </c>
      <c r="I14240" s="423"/>
      <c r="J14240" s="424">
        <v>6.7000000000000002E-3</v>
      </c>
      <c r="K14240" s="424"/>
      <c r="L14240" s="424"/>
    </row>
    <row r="14241" spans="1:12" ht="24" customHeight="1">
      <c r="A14241" s="300" t="s">
        <v>12986</v>
      </c>
      <c r="B14241" s="301" t="s">
        <v>13007</v>
      </c>
      <c r="C14241" s="300" t="s">
        <v>9</v>
      </c>
      <c r="D14241" s="300" t="s">
        <v>10619</v>
      </c>
      <c r="E14241" s="302" t="s">
        <v>51</v>
      </c>
      <c r="F14241" s="423" t="s">
        <v>13008</v>
      </c>
      <c r="G14241" s="423"/>
      <c r="H14241" s="423">
        <v>9.6799999999999995E-5</v>
      </c>
      <c r="I14241" s="423"/>
      <c r="J14241" s="424">
        <v>1.8499999999999999E-2</v>
      </c>
      <c r="K14241" s="424"/>
      <c r="L14241" s="424"/>
    </row>
    <row r="14242" spans="1:12" ht="24" customHeight="1">
      <c r="A14242" s="300" t="s">
        <v>12986</v>
      </c>
      <c r="B14242" s="301" t="s">
        <v>13009</v>
      </c>
      <c r="C14242" s="300" t="s">
        <v>9</v>
      </c>
      <c r="D14242" s="300" t="s">
        <v>10769</v>
      </c>
      <c r="E14242" s="302" t="s">
        <v>51</v>
      </c>
      <c r="F14242" s="423" t="s">
        <v>13010</v>
      </c>
      <c r="G14242" s="423"/>
      <c r="H14242" s="423">
        <v>8.7046999999999992E-3</v>
      </c>
      <c r="I14242" s="423"/>
      <c r="J14242" s="424">
        <v>1.0999999999999999E-2</v>
      </c>
      <c r="K14242" s="424"/>
      <c r="L14242" s="424"/>
    </row>
    <row r="14243" spans="1:12" ht="24" customHeight="1">
      <c r="A14243" s="300" t="s">
        <v>12986</v>
      </c>
      <c r="B14243" s="301" t="s">
        <v>13011</v>
      </c>
      <c r="C14243" s="300" t="s">
        <v>9</v>
      </c>
      <c r="D14243" s="300" t="s">
        <v>10929</v>
      </c>
      <c r="E14243" s="302" t="s">
        <v>51</v>
      </c>
      <c r="F14243" s="423" t="s">
        <v>13012</v>
      </c>
      <c r="G14243" s="423"/>
      <c r="H14243" s="423">
        <v>8.3900000000000006E-5</v>
      </c>
      <c r="I14243" s="423"/>
      <c r="J14243" s="424">
        <v>1.26E-2</v>
      </c>
      <c r="K14243" s="424"/>
      <c r="L14243" s="424"/>
    </row>
    <row r="14244" spans="1:12" ht="17.100000000000001" customHeight="1">
      <c r="A14244" s="298"/>
      <c r="B14244" s="298"/>
      <c r="C14244" s="298"/>
      <c r="D14244" s="298"/>
      <c r="E14244" s="298"/>
      <c r="F14244" s="298"/>
      <c r="G14244" s="298"/>
      <c r="H14244" s="298"/>
      <c r="I14244" s="298"/>
      <c r="J14244" s="298" t="s">
        <v>12992</v>
      </c>
      <c r="K14244" s="298"/>
      <c r="L14244" s="298" t="s">
        <v>15773</v>
      </c>
    </row>
    <row r="14245" spans="1:12">
      <c r="A14245" s="414" t="s">
        <v>13056</v>
      </c>
      <c r="B14245" s="414"/>
      <c r="C14245" s="414"/>
      <c r="D14245" s="414"/>
      <c r="E14245" s="414"/>
      <c r="F14245" s="414"/>
      <c r="G14245" s="414"/>
      <c r="H14245" s="414"/>
      <c r="I14245" s="294"/>
      <c r="J14245" s="294"/>
      <c r="K14245" s="294"/>
      <c r="L14245" s="294"/>
    </row>
    <row r="14246" spans="1:12" ht="17.100000000000001" customHeight="1">
      <c r="A14246" s="294" t="s">
        <v>12978</v>
      </c>
      <c r="B14246" s="298" t="s">
        <v>12979</v>
      </c>
      <c r="C14246" s="294" t="s">
        <v>12980</v>
      </c>
      <c r="D14246" s="294" t="s">
        <v>12981</v>
      </c>
      <c r="E14246" s="299" t="s">
        <v>12982</v>
      </c>
      <c r="F14246" s="413" t="s">
        <v>12983</v>
      </c>
      <c r="G14246" s="413"/>
      <c r="H14246" s="413" t="s">
        <v>12984</v>
      </c>
      <c r="I14246" s="413"/>
      <c r="J14246" s="413" t="s">
        <v>12985</v>
      </c>
      <c r="K14246" s="413"/>
      <c r="L14246" s="413"/>
    </row>
    <row r="14247" spans="1:12" ht="24" customHeight="1">
      <c r="A14247" s="300" t="s">
        <v>12986</v>
      </c>
      <c r="B14247" s="301" t="s">
        <v>13057</v>
      </c>
      <c r="C14247" s="300" t="s">
        <v>9</v>
      </c>
      <c r="D14247" s="300" t="s">
        <v>12549</v>
      </c>
      <c r="E14247" s="302" t="s">
        <v>27</v>
      </c>
      <c r="F14247" s="423" t="s">
        <v>12948</v>
      </c>
      <c r="G14247" s="423"/>
      <c r="H14247" s="423">
        <v>7.78808E-2</v>
      </c>
      <c r="I14247" s="423"/>
      <c r="J14247" s="424">
        <v>5.0599999999999999E-2</v>
      </c>
      <c r="K14247" s="424"/>
      <c r="L14247" s="424"/>
    </row>
    <row r="14248" spans="1:12" ht="17.100000000000001" customHeight="1">
      <c r="A14248" s="298"/>
      <c r="B14248" s="298"/>
      <c r="C14248" s="298"/>
      <c r="D14248" s="298"/>
      <c r="E14248" s="298"/>
      <c r="F14248" s="298"/>
      <c r="G14248" s="298"/>
      <c r="H14248" s="298"/>
      <c r="I14248" s="298"/>
      <c r="J14248" s="298" t="s">
        <v>12992</v>
      </c>
      <c r="K14248" s="298"/>
      <c r="L14248" s="298" t="s">
        <v>12936</v>
      </c>
    </row>
    <row r="14249" spans="1:12">
      <c r="A14249" s="414" t="s">
        <v>13058</v>
      </c>
      <c r="B14249" s="414"/>
      <c r="C14249" s="414"/>
      <c r="D14249" s="414"/>
      <c r="E14249" s="414"/>
      <c r="F14249" s="414"/>
      <c r="G14249" s="414"/>
      <c r="H14249" s="414"/>
      <c r="I14249" s="294"/>
      <c r="J14249" s="294"/>
      <c r="K14249" s="294"/>
      <c r="L14249" s="294"/>
    </row>
    <row r="14250" spans="1:12" ht="17.100000000000001" customHeight="1">
      <c r="A14250" s="294" t="s">
        <v>12978</v>
      </c>
      <c r="B14250" s="298" t="s">
        <v>12979</v>
      </c>
      <c r="C14250" s="294" t="s">
        <v>12980</v>
      </c>
      <c r="D14250" s="294" t="s">
        <v>12981</v>
      </c>
      <c r="E14250" s="299" t="s">
        <v>12982</v>
      </c>
      <c r="F14250" s="413" t="s">
        <v>12983</v>
      </c>
      <c r="G14250" s="413"/>
      <c r="H14250" s="413" t="s">
        <v>12984</v>
      </c>
      <c r="I14250" s="413"/>
      <c r="J14250" s="413" t="s">
        <v>12985</v>
      </c>
      <c r="K14250" s="413"/>
      <c r="L14250" s="413"/>
    </row>
    <row r="14251" spans="1:12" ht="24" customHeight="1">
      <c r="A14251" s="300" t="s">
        <v>12986</v>
      </c>
      <c r="B14251" s="301" t="s">
        <v>13059</v>
      </c>
      <c r="C14251" s="300" t="s">
        <v>9</v>
      </c>
      <c r="D14251" s="300" t="s">
        <v>12535</v>
      </c>
      <c r="E14251" s="302" t="s">
        <v>27</v>
      </c>
      <c r="F14251" s="423" t="s">
        <v>12936</v>
      </c>
      <c r="G14251" s="423"/>
      <c r="H14251" s="423">
        <v>7.78808E-2</v>
      </c>
      <c r="I14251" s="423"/>
      <c r="J14251" s="424">
        <v>3.8999999999999998E-3</v>
      </c>
      <c r="K14251" s="424"/>
      <c r="L14251" s="424"/>
    </row>
    <row r="14252" spans="1:12" ht="17.100000000000001" customHeight="1">
      <c r="A14252" s="298"/>
      <c r="B14252" s="298"/>
      <c r="C14252" s="298"/>
      <c r="D14252" s="298"/>
      <c r="E14252" s="298"/>
      <c r="F14252" s="298"/>
      <c r="G14252" s="298"/>
      <c r="H14252" s="298"/>
      <c r="I14252" s="298"/>
      <c r="J14252" s="298" t="s">
        <v>12992</v>
      </c>
      <c r="K14252" s="298"/>
      <c r="L14252" s="298" t="s">
        <v>13120</v>
      </c>
    </row>
    <row r="14253" spans="1:12">
      <c r="A14253" s="414" t="s">
        <v>13060</v>
      </c>
      <c r="B14253" s="414"/>
      <c r="C14253" s="414"/>
      <c r="D14253" s="414"/>
      <c r="E14253" s="414"/>
      <c r="F14253" s="414"/>
      <c r="G14253" s="414"/>
      <c r="H14253" s="414"/>
      <c r="I14253" s="294"/>
      <c r="J14253" s="294"/>
      <c r="K14253" s="294"/>
      <c r="L14253" s="294"/>
    </row>
    <row r="14254" spans="1:12" ht="17.100000000000001" customHeight="1">
      <c r="A14254" s="294" t="s">
        <v>12978</v>
      </c>
      <c r="B14254" s="298" t="s">
        <v>12979</v>
      </c>
      <c r="C14254" s="294" t="s">
        <v>12980</v>
      </c>
      <c r="D14254" s="294" t="s">
        <v>12981</v>
      </c>
      <c r="E14254" s="299" t="s">
        <v>12982</v>
      </c>
      <c r="F14254" s="413" t="s">
        <v>12983</v>
      </c>
      <c r="G14254" s="413"/>
      <c r="H14254" s="413" t="s">
        <v>12984</v>
      </c>
      <c r="I14254" s="413"/>
      <c r="J14254" s="413" t="s">
        <v>12985</v>
      </c>
      <c r="K14254" s="413"/>
      <c r="L14254" s="413"/>
    </row>
    <row r="14255" spans="1:12" ht="24" customHeight="1">
      <c r="A14255" s="300" t="s">
        <v>12986</v>
      </c>
      <c r="B14255" s="301" t="s">
        <v>13061</v>
      </c>
      <c r="C14255" s="300" t="s">
        <v>9</v>
      </c>
      <c r="D14255" s="300" t="s">
        <v>12522</v>
      </c>
      <c r="E14255" s="302" t="s">
        <v>27</v>
      </c>
      <c r="F14255" s="423" t="s">
        <v>12964</v>
      </c>
      <c r="G14255" s="423"/>
      <c r="H14255" s="423">
        <v>7.78808E-2</v>
      </c>
      <c r="I14255" s="423"/>
      <c r="J14255" s="424">
        <v>0.19700000000000001</v>
      </c>
      <c r="K14255" s="424"/>
      <c r="L14255" s="424"/>
    </row>
    <row r="14256" spans="1:12" ht="24" customHeight="1">
      <c r="A14256" s="300" t="s">
        <v>12986</v>
      </c>
      <c r="B14256" s="301" t="s">
        <v>13062</v>
      </c>
      <c r="C14256" s="300" t="s">
        <v>9</v>
      </c>
      <c r="D14256" s="300" t="s">
        <v>12527</v>
      </c>
      <c r="E14256" s="302" t="s">
        <v>27</v>
      </c>
      <c r="F14256" s="423" t="s">
        <v>13063</v>
      </c>
      <c r="G14256" s="423"/>
      <c r="H14256" s="423">
        <v>7.78808E-2</v>
      </c>
      <c r="I14256" s="423"/>
      <c r="J14256" s="424">
        <v>2.6499999999999999E-2</v>
      </c>
      <c r="K14256" s="424"/>
      <c r="L14256" s="424"/>
    </row>
    <row r="14257" spans="1:12" ht="17.100000000000001" customHeight="1">
      <c r="A14257" s="298"/>
      <c r="B14257" s="298"/>
      <c r="C14257" s="298"/>
      <c r="D14257" s="298"/>
      <c r="E14257" s="298"/>
      <c r="F14257" s="298"/>
      <c r="G14257" s="298"/>
      <c r="H14257" s="298"/>
      <c r="I14257" s="298"/>
      <c r="J14257" s="298" t="s">
        <v>12992</v>
      </c>
      <c r="K14257" s="298"/>
      <c r="L14257" s="298" t="s">
        <v>12943</v>
      </c>
    </row>
    <row r="14258" spans="1:12" ht="17.100000000000001" customHeight="1">
      <c r="A14258" s="294" t="s">
        <v>13014</v>
      </c>
      <c r="B14258" s="294"/>
      <c r="C14258" s="294"/>
      <c r="D14258" s="294"/>
      <c r="E14258" s="294"/>
      <c r="F14258" s="294"/>
      <c r="G14258" s="294"/>
      <c r="H14258" s="294"/>
      <c r="I14258" s="294"/>
      <c r="J14258" s="294"/>
      <c r="K14258" s="294"/>
      <c r="L14258" s="294"/>
    </row>
    <row r="14259" spans="1:12" ht="17.100000000000001" customHeight="1">
      <c r="A14259" s="298"/>
      <c r="B14259" s="298"/>
      <c r="C14259" s="298"/>
      <c r="D14259" s="298"/>
      <c r="E14259" s="298"/>
      <c r="F14259" s="298"/>
      <c r="G14259" s="298"/>
      <c r="H14259" s="298"/>
      <c r="I14259" s="298"/>
      <c r="J14259" s="298" t="s">
        <v>13015</v>
      </c>
      <c r="K14259" s="298"/>
      <c r="L14259" s="298" t="s">
        <v>15774</v>
      </c>
    </row>
    <row r="14260" spans="1:12" ht="17.100000000000001" customHeight="1">
      <c r="A14260" s="298"/>
      <c r="B14260" s="298"/>
      <c r="C14260" s="298"/>
      <c r="D14260" s="298"/>
      <c r="E14260" s="298"/>
      <c r="F14260" s="298"/>
      <c r="G14260" s="298"/>
      <c r="H14260" s="298"/>
      <c r="I14260" s="298"/>
      <c r="J14260" s="298" t="s">
        <v>13017</v>
      </c>
      <c r="K14260" s="298" t="s">
        <v>13018</v>
      </c>
      <c r="L14260" s="298" t="s">
        <v>14484</v>
      </c>
    </row>
    <row r="14261" spans="1:12" ht="17.100000000000001" customHeight="1">
      <c r="A14261" s="298"/>
      <c r="B14261" s="298"/>
      <c r="C14261" s="298"/>
      <c r="D14261" s="298"/>
      <c r="E14261" s="298"/>
      <c r="F14261" s="298"/>
      <c r="G14261" s="298"/>
      <c r="H14261" s="298"/>
      <c r="I14261" s="298"/>
      <c r="J14261" s="298" t="s">
        <v>13020</v>
      </c>
      <c r="K14261" s="298"/>
      <c r="L14261" s="298" t="s">
        <v>15775</v>
      </c>
    </row>
    <row r="14262" spans="1:12" ht="17.100000000000001" customHeight="1">
      <c r="A14262" s="298"/>
      <c r="B14262" s="298"/>
      <c r="C14262" s="298"/>
      <c r="D14262" s="298"/>
      <c r="E14262" s="298"/>
      <c r="F14262" s="298"/>
      <c r="G14262" s="298"/>
      <c r="H14262" s="298"/>
      <c r="I14262" s="298"/>
      <c r="J14262" s="298" t="s">
        <v>13022</v>
      </c>
      <c r="K14262" s="298" t="s">
        <v>12974</v>
      </c>
      <c r="L14262" s="298" t="s">
        <v>15450</v>
      </c>
    </row>
    <row r="14263" spans="1:12" ht="17.100000000000001" customHeight="1">
      <c r="A14263" s="298"/>
      <c r="B14263" s="298"/>
      <c r="C14263" s="298"/>
      <c r="D14263" s="298"/>
      <c r="E14263" s="298"/>
      <c r="F14263" s="298"/>
      <c r="G14263" s="298"/>
      <c r="H14263" s="298"/>
      <c r="I14263" s="298"/>
      <c r="J14263" s="298" t="s">
        <v>13024</v>
      </c>
      <c r="K14263" s="298"/>
      <c r="L14263" s="298" t="s">
        <v>15776</v>
      </c>
    </row>
    <row r="14264" spans="1:12" ht="30" customHeight="1">
      <c r="A14264" s="299"/>
      <c r="B14264" s="299"/>
      <c r="C14264" s="299"/>
      <c r="D14264" s="299"/>
      <c r="E14264" s="299"/>
      <c r="F14264" s="299"/>
      <c r="G14264" s="299"/>
      <c r="H14264" s="299"/>
      <c r="I14264" s="299"/>
      <c r="J14264" s="299"/>
      <c r="K14264" s="299"/>
      <c r="L14264" s="299"/>
    </row>
    <row r="14265" spans="1:12" ht="36" customHeight="1">
      <c r="A14265" s="295" t="s">
        <v>15777</v>
      </c>
      <c r="B14265" s="296" t="s">
        <v>15778</v>
      </c>
      <c r="C14265" s="295" t="s">
        <v>9</v>
      </c>
      <c r="D14265" s="295" t="s">
        <v>2818</v>
      </c>
      <c r="E14265" s="297" t="s">
        <v>51</v>
      </c>
      <c r="F14265" s="296"/>
      <c r="G14265" s="296"/>
      <c r="H14265" s="296"/>
      <c r="I14265" s="296"/>
      <c r="J14265" s="296"/>
      <c r="K14265" s="296"/>
      <c r="L14265" s="296"/>
    </row>
    <row r="14266" spans="1:12">
      <c r="A14266" s="414" t="s">
        <v>12977</v>
      </c>
      <c r="B14266" s="414"/>
      <c r="C14266" s="414"/>
      <c r="D14266" s="414"/>
      <c r="E14266" s="414"/>
      <c r="F14266" s="414"/>
      <c r="G14266" s="414"/>
      <c r="H14266" s="414"/>
      <c r="I14266" s="294"/>
      <c r="J14266" s="294"/>
      <c r="K14266" s="294"/>
      <c r="L14266" s="294"/>
    </row>
    <row r="14267" spans="1:12" ht="17.100000000000001" customHeight="1">
      <c r="A14267" s="294" t="s">
        <v>12978</v>
      </c>
      <c r="B14267" s="298" t="s">
        <v>12979</v>
      </c>
      <c r="C14267" s="294" t="s">
        <v>12980</v>
      </c>
      <c r="D14267" s="294" t="s">
        <v>12981</v>
      </c>
      <c r="E14267" s="299" t="s">
        <v>12982</v>
      </c>
      <c r="F14267" s="413" t="s">
        <v>12983</v>
      </c>
      <c r="G14267" s="413"/>
      <c r="H14267" s="413" t="s">
        <v>12984</v>
      </c>
      <c r="I14267" s="413"/>
      <c r="J14267" s="413" t="s">
        <v>12985</v>
      </c>
      <c r="K14267" s="413"/>
      <c r="L14267" s="413"/>
    </row>
    <row r="14268" spans="1:12" ht="24" customHeight="1">
      <c r="A14268" s="300" t="s">
        <v>12986</v>
      </c>
      <c r="B14268" s="301" t="s">
        <v>13085</v>
      </c>
      <c r="C14268" s="300" t="s">
        <v>9</v>
      </c>
      <c r="D14268" s="300" t="s">
        <v>7909</v>
      </c>
      <c r="E14268" s="302" t="s">
        <v>51</v>
      </c>
      <c r="F14268" s="423" t="s">
        <v>13086</v>
      </c>
      <c r="G14268" s="423"/>
      <c r="H14268" s="423">
        <v>1.752E-4</v>
      </c>
      <c r="I14268" s="423"/>
      <c r="J14268" s="424">
        <v>1.8200000000000001E-2</v>
      </c>
      <c r="K14268" s="424"/>
      <c r="L14268" s="424"/>
    </row>
    <row r="14269" spans="1:12" ht="24" customHeight="1">
      <c r="A14269" s="300" t="s">
        <v>12986</v>
      </c>
      <c r="B14269" s="301" t="s">
        <v>13087</v>
      </c>
      <c r="C14269" s="300" t="s">
        <v>9</v>
      </c>
      <c r="D14269" s="300" t="s">
        <v>8873</v>
      </c>
      <c r="E14269" s="302" t="s">
        <v>51</v>
      </c>
      <c r="F14269" s="423" t="s">
        <v>13088</v>
      </c>
      <c r="G14269" s="423"/>
      <c r="H14269" s="423">
        <v>1.6699999999999999E-5</v>
      </c>
      <c r="I14269" s="423"/>
      <c r="J14269" s="424">
        <v>1.4500000000000001E-2</v>
      </c>
      <c r="K14269" s="424"/>
      <c r="L14269" s="424"/>
    </row>
    <row r="14270" spans="1:12" ht="48" customHeight="1">
      <c r="A14270" s="300" t="s">
        <v>12986</v>
      </c>
      <c r="B14270" s="301" t="s">
        <v>13089</v>
      </c>
      <c r="C14270" s="300" t="s">
        <v>9</v>
      </c>
      <c r="D14270" s="300" t="s">
        <v>9227</v>
      </c>
      <c r="E14270" s="302" t="s">
        <v>51</v>
      </c>
      <c r="F14270" s="423" t="s">
        <v>13090</v>
      </c>
      <c r="G14270" s="423"/>
      <c r="H14270" s="423">
        <v>1.1600000000000001E-5</v>
      </c>
      <c r="I14270" s="423"/>
      <c r="J14270" s="424">
        <v>1.55E-2</v>
      </c>
      <c r="K14270" s="424"/>
      <c r="L14270" s="424"/>
    </row>
    <row r="14271" spans="1:12" ht="24" customHeight="1">
      <c r="A14271" s="300" t="s">
        <v>12986</v>
      </c>
      <c r="B14271" s="301" t="s">
        <v>13091</v>
      </c>
      <c r="C14271" s="300" t="s">
        <v>9</v>
      </c>
      <c r="D14271" s="300" t="s">
        <v>9580</v>
      </c>
      <c r="E14271" s="302" t="s">
        <v>51</v>
      </c>
      <c r="F14271" s="423" t="s">
        <v>13092</v>
      </c>
      <c r="G14271" s="423"/>
      <c r="H14271" s="423">
        <v>1.1399999999999999E-5</v>
      </c>
      <c r="I14271" s="423"/>
      <c r="J14271" s="424">
        <v>1.0200000000000001E-2</v>
      </c>
      <c r="K14271" s="424"/>
      <c r="L14271" s="424"/>
    </row>
    <row r="14272" spans="1:12" ht="24" customHeight="1">
      <c r="A14272" s="300" t="s">
        <v>12986</v>
      </c>
      <c r="B14272" s="301" t="s">
        <v>12987</v>
      </c>
      <c r="C14272" s="300" t="s">
        <v>9</v>
      </c>
      <c r="D14272" s="300" t="s">
        <v>9831</v>
      </c>
      <c r="E14272" s="302" t="s">
        <v>12988</v>
      </c>
      <c r="F14272" s="423" t="s">
        <v>12989</v>
      </c>
      <c r="G14272" s="423"/>
      <c r="H14272" s="423">
        <v>4.052E-3</v>
      </c>
      <c r="I14272" s="423"/>
      <c r="J14272" s="424">
        <v>4.1000000000000002E-2</v>
      </c>
      <c r="K14272" s="424"/>
      <c r="L14272" s="424"/>
    </row>
    <row r="14273" spans="1:12" ht="36" customHeight="1">
      <c r="A14273" s="300" t="s">
        <v>12986</v>
      </c>
      <c r="B14273" s="301" t="s">
        <v>12990</v>
      </c>
      <c r="C14273" s="300" t="s">
        <v>9</v>
      </c>
      <c r="D14273" s="300" t="s">
        <v>11426</v>
      </c>
      <c r="E14273" s="302" t="s">
        <v>51</v>
      </c>
      <c r="F14273" s="423" t="s">
        <v>12991</v>
      </c>
      <c r="G14273" s="423"/>
      <c r="H14273" s="423">
        <v>2.1240000000000001E-4</v>
      </c>
      <c r="I14273" s="423"/>
      <c r="J14273" s="424">
        <v>2.81E-2</v>
      </c>
      <c r="K14273" s="424"/>
      <c r="L14273" s="424"/>
    </row>
    <row r="14274" spans="1:12" ht="17.100000000000001" customHeight="1">
      <c r="A14274" s="298"/>
      <c r="B14274" s="298"/>
      <c r="C14274" s="298"/>
      <c r="D14274" s="298"/>
      <c r="E14274" s="298"/>
      <c r="F14274" s="298"/>
      <c r="G14274" s="298"/>
      <c r="H14274" s="298"/>
      <c r="I14274" s="298"/>
      <c r="J14274" s="298" t="s">
        <v>12992</v>
      </c>
      <c r="K14274" s="298"/>
      <c r="L14274" s="298" t="s">
        <v>12910</v>
      </c>
    </row>
    <row r="14275" spans="1:12">
      <c r="A14275" s="414" t="s">
        <v>12994</v>
      </c>
      <c r="B14275" s="414"/>
      <c r="C14275" s="414"/>
      <c r="D14275" s="414"/>
      <c r="E14275" s="414"/>
      <c r="F14275" s="414"/>
      <c r="G14275" s="414"/>
      <c r="H14275" s="414"/>
      <c r="I14275" s="294"/>
      <c r="J14275" s="294"/>
      <c r="K14275" s="294"/>
      <c r="L14275" s="294"/>
    </row>
    <row r="14276" spans="1:12" ht="17.100000000000001" customHeight="1">
      <c r="A14276" s="294" t="s">
        <v>12978</v>
      </c>
      <c r="B14276" s="298" t="s">
        <v>12979</v>
      </c>
      <c r="C14276" s="294" t="s">
        <v>12980</v>
      </c>
      <c r="D14276" s="294" t="s">
        <v>12981</v>
      </c>
      <c r="E14276" s="299" t="s">
        <v>12982</v>
      </c>
      <c r="F14276" s="413" t="s">
        <v>12983</v>
      </c>
      <c r="G14276" s="413"/>
      <c r="H14276" s="413" t="s">
        <v>12984</v>
      </c>
      <c r="I14276" s="413"/>
      <c r="J14276" s="413" t="s">
        <v>12985</v>
      </c>
      <c r="K14276" s="413"/>
      <c r="L14276" s="413"/>
    </row>
    <row r="14277" spans="1:12" ht="24" customHeight="1">
      <c r="A14277" s="300" t="s">
        <v>12986</v>
      </c>
      <c r="B14277" s="301" t="s">
        <v>13193</v>
      </c>
      <c r="C14277" s="300" t="s">
        <v>9</v>
      </c>
      <c r="D14277" s="300" t="s">
        <v>7200</v>
      </c>
      <c r="E14277" s="302" t="s">
        <v>27</v>
      </c>
      <c r="F14277" s="423" t="s">
        <v>13194</v>
      </c>
      <c r="G14277" s="423"/>
      <c r="H14277" s="423">
        <v>0.15160319999999999</v>
      </c>
      <c r="I14277" s="423"/>
      <c r="J14277" s="424">
        <v>0.77170000000000005</v>
      </c>
      <c r="K14277" s="424"/>
      <c r="L14277" s="424"/>
    </row>
    <row r="14278" spans="1:12" ht="24" customHeight="1">
      <c r="A14278" s="300" t="s">
        <v>12986</v>
      </c>
      <c r="B14278" s="301" t="s">
        <v>13195</v>
      </c>
      <c r="C14278" s="300" t="s">
        <v>9</v>
      </c>
      <c r="D14278" s="300" t="s">
        <v>8821</v>
      </c>
      <c r="E14278" s="302" t="s">
        <v>27</v>
      </c>
      <c r="F14278" s="423" t="s">
        <v>13196</v>
      </c>
      <c r="G14278" s="423"/>
      <c r="H14278" s="423">
        <v>0.15160319999999999</v>
      </c>
      <c r="I14278" s="423"/>
      <c r="J14278" s="424">
        <v>1.0900000000000001</v>
      </c>
      <c r="K14278" s="424"/>
      <c r="L14278" s="424"/>
    </row>
    <row r="14279" spans="1:12" ht="17.100000000000001" customHeight="1">
      <c r="A14279" s="298"/>
      <c r="B14279" s="298"/>
      <c r="C14279" s="298"/>
      <c r="D14279" s="298"/>
      <c r="E14279" s="298"/>
      <c r="F14279" s="298"/>
      <c r="G14279" s="298"/>
      <c r="H14279" s="298"/>
      <c r="I14279" s="298"/>
      <c r="J14279" s="298" t="s">
        <v>12992</v>
      </c>
      <c r="K14279" s="298"/>
      <c r="L14279" s="298" t="s">
        <v>14946</v>
      </c>
    </row>
    <row r="14280" spans="1:12">
      <c r="A14280" s="414" t="s">
        <v>12998</v>
      </c>
      <c r="B14280" s="414"/>
      <c r="C14280" s="414"/>
      <c r="D14280" s="414"/>
      <c r="E14280" s="414"/>
      <c r="F14280" s="414"/>
      <c r="G14280" s="414"/>
      <c r="H14280" s="414"/>
      <c r="I14280" s="294"/>
      <c r="J14280" s="294"/>
      <c r="K14280" s="294"/>
      <c r="L14280" s="294"/>
    </row>
    <row r="14281" spans="1:12" ht="17.100000000000001" customHeight="1">
      <c r="A14281" s="294" t="s">
        <v>12978</v>
      </c>
      <c r="B14281" s="298" t="s">
        <v>12979</v>
      </c>
      <c r="C14281" s="294" t="s">
        <v>12980</v>
      </c>
      <c r="D14281" s="294" t="s">
        <v>12981</v>
      </c>
      <c r="E14281" s="299" t="s">
        <v>12982</v>
      </c>
      <c r="F14281" s="413" t="s">
        <v>12983</v>
      </c>
      <c r="G14281" s="413"/>
      <c r="H14281" s="413" t="s">
        <v>12984</v>
      </c>
      <c r="I14281" s="413"/>
      <c r="J14281" s="413" t="s">
        <v>12985</v>
      </c>
      <c r="K14281" s="413"/>
      <c r="L14281" s="413"/>
    </row>
    <row r="14282" spans="1:12" ht="24" customHeight="1">
      <c r="A14282" s="300" t="s">
        <v>12986</v>
      </c>
      <c r="B14282" s="301" t="s">
        <v>13353</v>
      </c>
      <c r="C14282" s="300" t="s">
        <v>9</v>
      </c>
      <c r="D14282" s="300" t="s">
        <v>9576</v>
      </c>
      <c r="E14282" s="302" t="s">
        <v>51</v>
      </c>
      <c r="F14282" s="423" t="s">
        <v>12914</v>
      </c>
      <c r="G14282" s="423"/>
      <c r="H14282" s="423">
        <v>0.05</v>
      </c>
      <c r="I14282" s="423"/>
      <c r="J14282" s="424">
        <v>0.08</v>
      </c>
      <c r="K14282" s="424"/>
      <c r="L14282" s="424"/>
    </row>
    <row r="14283" spans="1:12" ht="24" customHeight="1">
      <c r="A14283" s="300" t="s">
        <v>12986</v>
      </c>
      <c r="B14283" s="301" t="s">
        <v>13356</v>
      </c>
      <c r="C14283" s="300" t="s">
        <v>9</v>
      </c>
      <c r="D14283" s="300" t="s">
        <v>6964</v>
      </c>
      <c r="E14283" s="302" t="s">
        <v>51</v>
      </c>
      <c r="F14283" s="423" t="s">
        <v>13357</v>
      </c>
      <c r="G14283" s="423"/>
      <c r="H14283" s="423">
        <v>7.0000000000000001E-3</v>
      </c>
      <c r="I14283" s="423"/>
      <c r="J14283" s="424">
        <v>0.34</v>
      </c>
      <c r="K14283" s="424"/>
      <c r="L14283" s="424"/>
    </row>
    <row r="14284" spans="1:12" ht="24" customHeight="1">
      <c r="A14284" s="300" t="s">
        <v>12986</v>
      </c>
      <c r="B14284" s="301" t="s">
        <v>13358</v>
      </c>
      <c r="C14284" s="300" t="s">
        <v>9</v>
      </c>
      <c r="D14284" s="300" t="s">
        <v>10886</v>
      </c>
      <c r="E14284" s="302" t="s">
        <v>51</v>
      </c>
      <c r="F14284" s="423" t="s">
        <v>13359</v>
      </c>
      <c r="G14284" s="423"/>
      <c r="H14284" s="423">
        <v>8.0000000000000002E-3</v>
      </c>
      <c r="I14284" s="423"/>
      <c r="J14284" s="424">
        <v>0.34</v>
      </c>
      <c r="K14284" s="424"/>
      <c r="L14284" s="424"/>
    </row>
    <row r="14285" spans="1:12" ht="24" customHeight="1">
      <c r="A14285" s="300" t="s">
        <v>12986</v>
      </c>
      <c r="B14285" s="301" t="s">
        <v>15779</v>
      </c>
      <c r="C14285" s="300" t="s">
        <v>9</v>
      </c>
      <c r="D14285" s="300" t="s">
        <v>9338</v>
      </c>
      <c r="E14285" s="302" t="s">
        <v>51</v>
      </c>
      <c r="F14285" s="423" t="s">
        <v>15780</v>
      </c>
      <c r="G14285" s="423"/>
      <c r="H14285" s="423">
        <v>1</v>
      </c>
      <c r="I14285" s="423"/>
      <c r="J14285" s="424">
        <v>3.82</v>
      </c>
      <c r="K14285" s="424"/>
      <c r="L14285" s="424"/>
    </row>
    <row r="14286" spans="1:12" ht="24" customHeight="1">
      <c r="A14286" s="300" t="s">
        <v>12986</v>
      </c>
      <c r="B14286" s="301" t="s">
        <v>13099</v>
      </c>
      <c r="C14286" s="300" t="s">
        <v>9</v>
      </c>
      <c r="D14286" s="300" t="s">
        <v>7224</v>
      </c>
      <c r="E14286" s="302" t="s">
        <v>51</v>
      </c>
      <c r="F14286" s="423" t="s">
        <v>13100</v>
      </c>
      <c r="G14286" s="423"/>
      <c r="H14286" s="423">
        <v>2.0682999999999999E-3</v>
      </c>
      <c r="I14286" s="423"/>
      <c r="J14286" s="424">
        <v>1.9E-2</v>
      </c>
      <c r="K14286" s="424"/>
      <c r="L14286" s="424"/>
    </row>
    <row r="14287" spans="1:12" ht="24" customHeight="1">
      <c r="A14287" s="300" t="s">
        <v>12986</v>
      </c>
      <c r="B14287" s="301" t="s">
        <v>13101</v>
      </c>
      <c r="C14287" s="300" t="s">
        <v>9</v>
      </c>
      <c r="D14287" s="300" t="s">
        <v>7359</v>
      </c>
      <c r="E14287" s="302" t="s">
        <v>51</v>
      </c>
      <c r="F14287" s="423" t="s">
        <v>13102</v>
      </c>
      <c r="G14287" s="423"/>
      <c r="H14287" s="423">
        <v>6.6699999999999995E-5</v>
      </c>
      <c r="I14287" s="423"/>
      <c r="J14287" s="424">
        <v>8.6E-3</v>
      </c>
      <c r="K14287" s="424"/>
      <c r="L14287" s="424"/>
    </row>
    <row r="14288" spans="1:12" ht="24" customHeight="1">
      <c r="A14288" s="300" t="s">
        <v>12986</v>
      </c>
      <c r="B14288" s="301" t="s">
        <v>13103</v>
      </c>
      <c r="C14288" s="300" t="s">
        <v>9</v>
      </c>
      <c r="D14288" s="300" t="s">
        <v>8851</v>
      </c>
      <c r="E14288" s="302" t="s">
        <v>51</v>
      </c>
      <c r="F14288" s="423" t="s">
        <v>13104</v>
      </c>
      <c r="G14288" s="423"/>
      <c r="H14288" s="423">
        <v>5.3499999999999999E-5</v>
      </c>
      <c r="I14288" s="423"/>
      <c r="J14288" s="424">
        <v>1.04E-2</v>
      </c>
      <c r="K14288" s="424"/>
      <c r="L14288" s="424"/>
    </row>
    <row r="14289" spans="1:12" ht="24" customHeight="1">
      <c r="A14289" s="300" t="s">
        <v>12986</v>
      </c>
      <c r="B14289" s="301" t="s">
        <v>13105</v>
      </c>
      <c r="C14289" s="300" t="s">
        <v>9</v>
      </c>
      <c r="D14289" s="300" t="s">
        <v>8852</v>
      </c>
      <c r="E14289" s="302" t="s">
        <v>51</v>
      </c>
      <c r="F14289" s="423" t="s">
        <v>13106</v>
      </c>
      <c r="G14289" s="423"/>
      <c r="H14289" s="423">
        <v>1.1399999999999999E-5</v>
      </c>
      <c r="I14289" s="423"/>
      <c r="J14289" s="424">
        <v>6.3E-3</v>
      </c>
      <c r="K14289" s="424"/>
      <c r="L14289" s="424"/>
    </row>
    <row r="14290" spans="1:12" ht="24" customHeight="1">
      <c r="A14290" s="300" t="s">
        <v>12986</v>
      </c>
      <c r="B14290" s="301" t="s">
        <v>13107</v>
      </c>
      <c r="C14290" s="300" t="s">
        <v>9</v>
      </c>
      <c r="D14290" s="300" t="s">
        <v>9000</v>
      </c>
      <c r="E14290" s="302" t="s">
        <v>51</v>
      </c>
      <c r="F14290" s="423" t="s">
        <v>13108</v>
      </c>
      <c r="G14290" s="423"/>
      <c r="H14290" s="423">
        <v>2.3540000000000002E-3</v>
      </c>
      <c r="I14290" s="423"/>
      <c r="J14290" s="424">
        <v>1.5900000000000001E-2</v>
      </c>
      <c r="K14290" s="424"/>
      <c r="L14290" s="424"/>
    </row>
    <row r="14291" spans="1:12" ht="24" customHeight="1">
      <c r="A14291" s="300" t="s">
        <v>12986</v>
      </c>
      <c r="B14291" s="301" t="s">
        <v>13109</v>
      </c>
      <c r="C14291" s="300" t="s">
        <v>9</v>
      </c>
      <c r="D14291" s="300" t="s">
        <v>9574</v>
      </c>
      <c r="E14291" s="302" t="s">
        <v>51</v>
      </c>
      <c r="F14291" s="423" t="s">
        <v>13110</v>
      </c>
      <c r="G14291" s="423"/>
      <c r="H14291" s="423">
        <v>7.4660000000000004E-4</v>
      </c>
      <c r="I14291" s="423"/>
      <c r="J14291" s="424">
        <v>6.6E-3</v>
      </c>
      <c r="K14291" s="424"/>
      <c r="L14291" s="424"/>
    </row>
    <row r="14292" spans="1:12" ht="24" customHeight="1">
      <c r="A14292" s="300" t="s">
        <v>12986</v>
      </c>
      <c r="B14292" s="301" t="s">
        <v>13111</v>
      </c>
      <c r="C14292" s="300" t="s">
        <v>9</v>
      </c>
      <c r="D14292" s="300" t="s">
        <v>10714</v>
      </c>
      <c r="E14292" s="302" t="s">
        <v>93</v>
      </c>
      <c r="F14292" s="423" t="s">
        <v>13112</v>
      </c>
      <c r="G14292" s="423"/>
      <c r="H14292" s="423">
        <v>3.9229999999999999E-4</v>
      </c>
      <c r="I14292" s="423"/>
      <c r="J14292" s="424">
        <v>6.0000000000000001E-3</v>
      </c>
      <c r="K14292" s="424"/>
      <c r="L14292" s="424"/>
    </row>
    <row r="14293" spans="1:12" ht="24" customHeight="1">
      <c r="A14293" s="300" t="s">
        <v>12986</v>
      </c>
      <c r="B14293" s="301" t="s">
        <v>13113</v>
      </c>
      <c r="C14293" s="300" t="s">
        <v>9</v>
      </c>
      <c r="D14293" s="300" t="s">
        <v>10809</v>
      </c>
      <c r="E14293" s="302" t="s">
        <v>51</v>
      </c>
      <c r="F14293" s="423" t="s">
        <v>13114</v>
      </c>
      <c r="G14293" s="423"/>
      <c r="H14293" s="423">
        <v>3.9229999999999999E-4</v>
      </c>
      <c r="I14293" s="423"/>
      <c r="J14293" s="424">
        <v>4.7000000000000002E-3</v>
      </c>
      <c r="K14293" s="424"/>
      <c r="L14293" s="424"/>
    </row>
    <row r="14294" spans="1:12" ht="24" customHeight="1">
      <c r="A14294" s="300" t="s">
        <v>12986</v>
      </c>
      <c r="B14294" s="301" t="s">
        <v>13115</v>
      </c>
      <c r="C14294" s="300" t="s">
        <v>9</v>
      </c>
      <c r="D14294" s="300" t="s">
        <v>10810</v>
      </c>
      <c r="E14294" s="302" t="s">
        <v>51</v>
      </c>
      <c r="F14294" s="423" t="s">
        <v>13116</v>
      </c>
      <c r="G14294" s="423"/>
      <c r="H14294" s="423">
        <v>3.9229999999999999E-4</v>
      </c>
      <c r="I14294" s="423"/>
      <c r="J14294" s="424">
        <v>1.04E-2</v>
      </c>
      <c r="K14294" s="424"/>
      <c r="L14294" s="424"/>
    </row>
    <row r="14295" spans="1:12" ht="24" customHeight="1">
      <c r="A14295" s="300" t="s">
        <v>12986</v>
      </c>
      <c r="B14295" s="301" t="s">
        <v>13117</v>
      </c>
      <c r="C14295" s="300" t="s">
        <v>9</v>
      </c>
      <c r="D14295" s="300" t="s">
        <v>10837</v>
      </c>
      <c r="E14295" s="302" t="s">
        <v>51</v>
      </c>
      <c r="F14295" s="423" t="s">
        <v>13118</v>
      </c>
      <c r="G14295" s="423"/>
      <c r="H14295" s="423">
        <v>1.34E-5</v>
      </c>
      <c r="I14295" s="423"/>
      <c r="J14295" s="424">
        <v>6.0000000000000001E-3</v>
      </c>
      <c r="K14295" s="424"/>
      <c r="L14295" s="424"/>
    </row>
    <row r="14296" spans="1:12" ht="24" customHeight="1">
      <c r="A14296" s="300" t="s">
        <v>12986</v>
      </c>
      <c r="B14296" s="301" t="s">
        <v>13003</v>
      </c>
      <c r="C14296" s="300" t="s">
        <v>9</v>
      </c>
      <c r="D14296" s="300" t="s">
        <v>7216</v>
      </c>
      <c r="E14296" s="302" t="s">
        <v>51</v>
      </c>
      <c r="F14296" s="423" t="s">
        <v>13004</v>
      </c>
      <c r="G14296" s="423"/>
      <c r="H14296" s="423">
        <v>7.8589999999999997E-4</v>
      </c>
      <c r="I14296" s="423"/>
      <c r="J14296" s="424">
        <v>2.63E-2</v>
      </c>
      <c r="K14296" s="424"/>
      <c r="L14296" s="424"/>
    </row>
    <row r="14297" spans="1:12" ht="24" customHeight="1">
      <c r="A14297" s="300" t="s">
        <v>12986</v>
      </c>
      <c r="B14297" s="301" t="s">
        <v>13005</v>
      </c>
      <c r="C14297" s="300" t="s">
        <v>9</v>
      </c>
      <c r="D14297" s="300" t="s">
        <v>7393</v>
      </c>
      <c r="E14297" s="302" t="s">
        <v>12988</v>
      </c>
      <c r="F14297" s="423" t="s">
        <v>13006</v>
      </c>
      <c r="G14297" s="423"/>
      <c r="H14297" s="423">
        <v>4.727E-4</v>
      </c>
      <c r="I14297" s="423"/>
      <c r="J14297" s="424">
        <v>2.5499999999999998E-2</v>
      </c>
      <c r="K14297" s="424"/>
      <c r="L14297" s="424"/>
    </row>
    <row r="14298" spans="1:12" ht="24" customHeight="1">
      <c r="A14298" s="300" t="s">
        <v>12986</v>
      </c>
      <c r="B14298" s="301" t="s">
        <v>13007</v>
      </c>
      <c r="C14298" s="300" t="s">
        <v>9</v>
      </c>
      <c r="D14298" s="300" t="s">
        <v>10619</v>
      </c>
      <c r="E14298" s="302" t="s">
        <v>51</v>
      </c>
      <c r="F14298" s="423" t="s">
        <v>13008</v>
      </c>
      <c r="G14298" s="423"/>
      <c r="H14298" s="423">
        <v>3.6670000000000002E-4</v>
      </c>
      <c r="I14298" s="423"/>
      <c r="J14298" s="424">
        <v>7.0099999999999996E-2</v>
      </c>
      <c r="K14298" s="424"/>
      <c r="L14298" s="424"/>
    </row>
    <row r="14299" spans="1:12" ht="24" customHeight="1">
      <c r="A14299" s="300" t="s">
        <v>12986</v>
      </c>
      <c r="B14299" s="301" t="s">
        <v>13009</v>
      </c>
      <c r="C14299" s="300" t="s">
        <v>9</v>
      </c>
      <c r="D14299" s="300" t="s">
        <v>10769</v>
      </c>
      <c r="E14299" s="302" t="s">
        <v>51</v>
      </c>
      <c r="F14299" s="423" t="s">
        <v>13010</v>
      </c>
      <c r="G14299" s="423"/>
      <c r="H14299" s="423">
        <v>3.29652E-2</v>
      </c>
      <c r="I14299" s="423"/>
      <c r="J14299" s="424">
        <v>4.1500000000000002E-2</v>
      </c>
      <c r="K14299" s="424"/>
      <c r="L14299" s="424"/>
    </row>
    <row r="14300" spans="1:12" ht="24" customHeight="1">
      <c r="A14300" s="300" t="s">
        <v>12986</v>
      </c>
      <c r="B14300" s="301" t="s">
        <v>13011</v>
      </c>
      <c r="C14300" s="300" t="s">
        <v>9</v>
      </c>
      <c r="D14300" s="300" t="s">
        <v>10929</v>
      </c>
      <c r="E14300" s="302" t="s">
        <v>51</v>
      </c>
      <c r="F14300" s="423" t="s">
        <v>13012</v>
      </c>
      <c r="G14300" s="423"/>
      <c r="H14300" s="423">
        <v>3.1770000000000002E-4</v>
      </c>
      <c r="I14300" s="423"/>
      <c r="J14300" s="424">
        <v>4.7800000000000002E-2</v>
      </c>
      <c r="K14300" s="424"/>
      <c r="L14300" s="424"/>
    </row>
    <row r="14301" spans="1:12" ht="17.100000000000001" customHeight="1">
      <c r="A14301" s="298"/>
      <c r="B14301" s="298"/>
      <c r="C14301" s="298"/>
      <c r="D14301" s="298"/>
      <c r="E14301" s="298"/>
      <c r="F14301" s="298"/>
      <c r="G14301" s="298"/>
      <c r="H14301" s="298"/>
      <c r="I14301" s="298"/>
      <c r="J14301" s="298" t="s">
        <v>12992</v>
      </c>
      <c r="K14301" s="298"/>
      <c r="L14301" s="298" t="s">
        <v>13290</v>
      </c>
    </row>
    <row r="14302" spans="1:12">
      <c r="A14302" s="414" t="s">
        <v>13056</v>
      </c>
      <c r="B14302" s="414"/>
      <c r="C14302" s="414"/>
      <c r="D14302" s="414"/>
      <c r="E14302" s="414"/>
      <c r="F14302" s="414"/>
      <c r="G14302" s="414"/>
      <c r="H14302" s="414"/>
      <c r="I14302" s="294"/>
      <c r="J14302" s="294"/>
      <c r="K14302" s="294"/>
      <c r="L14302" s="294"/>
    </row>
    <row r="14303" spans="1:12" ht="17.100000000000001" customHeight="1">
      <c r="A14303" s="294" t="s">
        <v>12978</v>
      </c>
      <c r="B14303" s="298" t="s">
        <v>12979</v>
      </c>
      <c r="C14303" s="294" t="s">
        <v>12980</v>
      </c>
      <c r="D14303" s="294" t="s">
        <v>12981</v>
      </c>
      <c r="E14303" s="299" t="s">
        <v>12982</v>
      </c>
      <c r="F14303" s="413" t="s">
        <v>12983</v>
      </c>
      <c r="G14303" s="413"/>
      <c r="H14303" s="413" t="s">
        <v>12984</v>
      </c>
      <c r="I14303" s="413"/>
      <c r="J14303" s="413" t="s">
        <v>12985</v>
      </c>
      <c r="K14303" s="413"/>
      <c r="L14303" s="413"/>
    </row>
    <row r="14304" spans="1:12" ht="24" customHeight="1">
      <c r="A14304" s="300" t="s">
        <v>12986</v>
      </c>
      <c r="B14304" s="301" t="s">
        <v>13057</v>
      </c>
      <c r="C14304" s="300" t="s">
        <v>9</v>
      </c>
      <c r="D14304" s="300" t="s">
        <v>12549</v>
      </c>
      <c r="E14304" s="302" t="s">
        <v>27</v>
      </c>
      <c r="F14304" s="423" t="s">
        <v>12948</v>
      </c>
      <c r="G14304" s="423"/>
      <c r="H14304" s="423">
        <v>0.29493619999999998</v>
      </c>
      <c r="I14304" s="423"/>
      <c r="J14304" s="424">
        <v>0.19170000000000001</v>
      </c>
      <c r="K14304" s="424"/>
      <c r="L14304" s="424"/>
    </row>
    <row r="14305" spans="1:12" ht="17.100000000000001" customHeight="1">
      <c r="A14305" s="298"/>
      <c r="B14305" s="298"/>
      <c r="C14305" s="298"/>
      <c r="D14305" s="298"/>
      <c r="E14305" s="298"/>
      <c r="F14305" s="298"/>
      <c r="G14305" s="298"/>
      <c r="H14305" s="298"/>
      <c r="I14305" s="298"/>
      <c r="J14305" s="298" t="s">
        <v>12992</v>
      </c>
      <c r="K14305" s="298"/>
      <c r="L14305" s="298" t="s">
        <v>12959</v>
      </c>
    </row>
    <row r="14306" spans="1:12">
      <c r="A14306" s="414" t="s">
        <v>13058</v>
      </c>
      <c r="B14306" s="414"/>
      <c r="C14306" s="414"/>
      <c r="D14306" s="414"/>
      <c r="E14306" s="414"/>
      <c r="F14306" s="414"/>
      <c r="G14306" s="414"/>
      <c r="H14306" s="414"/>
      <c r="I14306" s="294"/>
      <c r="J14306" s="294"/>
      <c r="K14306" s="294"/>
      <c r="L14306" s="294"/>
    </row>
    <row r="14307" spans="1:12" ht="17.100000000000001" customHeight="1">
      <c r="A14307" s="294" t="s">
        <v>12978</v>
      </c>
      <c r="B14307" s="298" t="s">
        <v>12979</v>
      </c>
      <c r="C14307" s="294" t="s">
        <v>12980</v>
      </c>
      <c r="D14307" s="294" t="s">
        <v>12981</v>
      </c>
      <c r="E14307" s="299" t="s">
        <v>12982</v>
      </c>
      <c r="F14307" s="413" t="s">
        <v>12983</v>
      </c>
      <c r="G14307" s="413"/>
      <c r="H14307" s="413" t="s">
        <v>12984</v>
      </c>
      <c r="I14307" s="413"/>
      <c r="J14307" s="413" t="s">
        <v>12985</v>
      </c>
      <c r="K14307" s="413"/>
      <c r="L14307" s="413"/>
    </row>
    <row r="14308" spans="1:12" ht="24" customHeight="1">
      <c r="A14308" s="300" t="s">
        <v>12986</v>
      </c>
      <c r="B14308" s="301" t="s">
        <v>13059</v>
      </c>
      <c r="C14308" s="300" t="s">
        <v>9</v>
      </c>
      <c r="D14308" s="300" t="s">
        <v>12535</v>
      </c>
      <c r="E14308" s="302" t="s">
        <v>27</v>
      </c>
      <c r="F14308" s="423" t="s">
        <v>12936</v>
      </c>
      <c r="G14308" s="423"/>
      <c r="H14308" s="423">
        <v>0.29493619999999998</v>
      </c>
      <c r="I14308" s="423"/>
      <c r="J14308" s="424">
        <v>1.47E-2</v>
      </c>
      <c r="K14308" s="424"/>
      <c r="L14308" s="424"/>
    </row>
    <row r="14309" spans="1:12" ht="17.100000000000001" customHeight="1">
      <c r="A14309" s="298"/>
      <c r="B14309" s="298"/>
      <c r="C14309" s="298"/>
      <c r="D14309" s="298"/>
      <c r="E14309" s="298"/>
      <c r="F14309" s="298"/>
      <c r="G14309" s="298"/>
      <c r="H14309" s="298"/>
      <c r="I14309" s="298"/>
      <c r="J14309" s="298" t="s">
        <v>12992</v>
      </c>
      <c r="K14309" s="298"/>
      <c r="L14309" s="298" t="s">
        <v>12904</v>
      </c>
    </row>
    <row r="14310" spans="1:12">
      <c r="A14310" s="414" t="s">
        <v>13060</v>
      </c>
      <c r="B14310" s="414"/>
      <c r="C14310" s="414"/>
      <c r="D14310" s="414"/>
      <c r="E14310" s="414"/>
      <c r="F14310" s="414"/>
      <c r="G14310" s="414"/>
      <c r="H14310" s="414"/>
      <c r="I14310" s="294"/>
      <c r="J14310" s="294"/>
      <c r="K14310" s="294"/>
      <c r="L14310" s="294"/>
    </row>
    <row r="14311" spans="1:12" ht="17.100000000000001" customHeight="1">
      <c r="A14311" s="294" t="s">
        <v>12978</v>
      </c>
      <c r="B14311" s="298" t="s">
        <v>12979</v>
      </c>
      <c r="C14311" s="294" t="s">
        <v>12980</v>
      </c>
      <c r="D14311" s="294" t="s">
        <v>12981</v>
      </c>
      <c r="E14311" s="299" t="s">
        <v>12982</v>
      </c>
      <c r="F14311" s="413" t="s">
        <v>12983</v>
      </c>
      <c r="G14311" s="413"/>
      <c r="H14311" s="413" t="s">
        <v>12984</v>
      </c>
      <c r="I14311" s="413"/>
      <c r="J14311" s="413" t="s">
        <v>12985</v>
      </c>
      <c r="K14311" s="413"/>
      <c r="L14311" s="413"/>
    </row>
    <row r="14312" spans="1:12" ht="24" customHeight="1">
      <c r="A14312" s="300" t="s">
        <v>12986</v>
      </c>
      <c r="B14312" s="301" t="s">
        <v>13061</v>
      </c>
      <c r="C14312" s="300" t="s">
        <v>9</v>
      </c>
      <c r="D14312" s="300" t="s">
        <v>12522</v>
      </c>
      <c r="E14312" s="302" t="s">
        <v>27</v>
      </c>
      <c r="F14312" s="423" t="s">
        <v>12964</v>
      </c>
      <c r="G14312" s="423"/>
      <c r="H14312" s="423">
        <v>0.29493619999999998</v>
      </c>
      <c r="I14312" s="423"/>
      <c r="J14312" s="424">
        <v>0.74619999999999997</v>
      </c>
      <c r="K14312" s="424"/>
      <c r="L14312" s="424"/>
    </row>
    <row r="14313" spans="1:12" ht="24" customHeight="1">
      <c r="A14313" s="300" t="s">
        <v>12986</v>
      </c>
      <c r="B14313" s="301" t="s">
        <v>13062</v>
      </c>
      <c r="C14313" s="300" t="s">
        <v>9</v>
      </c>
      <c r="D14313" s="300" t="s">
        <v>12527</v>
      </c>
      <c r="E14313" s="302" t="s">
        <v>27</v>
      </c>
      <c r="F14313" s="423" t="s">
        <v>13063</v>
      </c>
      <c r="G14313" s="423"/>
      <c r="H14313" s="423">
        <v>0.29493619999999998</v>
      </c>
      <c r="I14313" s="423"/>
      <c r="J14313" s="424">
        <v>0.1003</v>
      </c>
      <c r="K14313" s="424"/>
      <c r="L14313" s="424"/>
    </row>
    <row r="14314" spans="1:12" ht="17.100000000000001" customHeight="1">
      <c r="A14314" s="298"/>
      <c r="B14314" s="298"/>
      <c r="C14314" s="298"/>
      <c r="D14314" s="298"/>
      <c r="E14314" s="298"/>
      <c r="F14314" s="298"/>
      <c r="G14314" s="298"/>
      <c r="H14314" s="298"/>
      <c r="I14314" s="298"/>
      <c r="J14314" s="298" t="s">
        <v>12992</v>
      </c>
      <c r="K14314" s="298"/>
      <c r="L14314" s="298" t="s">
        <v>12958</v>
      </c>
    </row>
    <row r="14315" spans="1:12" ht="17.100000000000001" customHeight="1">
      <c r="A14315" s="294" t="s">
        <v>13014</v>
      </c>
      <c r="B14315" s="294"/>
      <c r="C14315" s="294"/>
      <c r="D14315" s="294"/>
      <c r="E14315" s="294"/>
      <c r="F14315" s="294"/>
      <c r="G14315" s="294"/>
      <c r="H14315" s="294"/>
      <c r="I14315" s="294"/>
      <c r="J14315" s="294"/>
      <c r="K14315" s="294"/>
      <c r="L14315" s="294"/>
    </row>
    <row r="14316" spans="1:12" ht="17.100000000000001" customHeight="1">
      <c r="A14316" s="298"/>
      <c r="B14316" s="298"/>
      <c r="C14316" s="298"/>
      <c r="D14316" s="298"/>
      <c r="E14316" s="298"/>
      <c r="F14316" s="298"/>
      <c r="G14316" s="298"/>
      <c r="H14316" s="298"/>
      <c r="I14316" s="298"/>
      <c r="J14316" s="298" t="s">
        <v>13015</v>
      </c>
      <c r="K14316" s="298"/>
      <c r="L14316" s="298" t="s">
        <v>15781</v>
      </c>
    </row>
    <row r="14317" spans="1:12" ht="17.100000000000001" customHeight="1">
      <c r="A14317" s="298"/>
      <c r="B14317" s="298"/>
      <c r="C14317" s="298"/>
      <c r="D14317" s="298"/>
      <c r="E14317" s="298"/>
      <c r="F14317" s="298"/>
      <c r="G14317" s="298"/>
      <c r="H14317" s="298"/>
      <c r="I14317" s="298"/>
      <c r="J14317" s="298" t="s">
        <v>13017</v>
      </c>
      <c r="K14317" s="298" t="s">
        <v>13018</v>
      </c>
      <c r="L14317" s="298" t="s">
        <v>13596</v>
      </c>
    </row>
    <row r="14318" spans="1:12" ht="17.100000000000001" customHeight="1">
      <c r="A14318" s="298"/>
      <c r="B14318" s="298"/>
      <c r="C14318" s="298"/>
      <c r="D14318" s="298"/>
      <c r="E14318" s="298"/>
      <c r="F14318" s="298"/>
      <c r="G14318" s="298"/>
      <c r="H14318" s="298"/>
      <c r="I14318" s="298"/>
      <c r="J14318" s="298" t="s">
        <v>13020</v>
      </c>
      <c r="K14318" s="298"/>
      <c r="L14318" s="298" t="s">
        <v>15488</v>
      </c>
    </row>
    <row r="14319" spans="1:12" ht="17.100000000000001" customHeight="1">
      <c r="A14319" s="298"/>
      <c r="B14319" s="298"/>
      <c r="C14319" s="298"/>
      <c r="D14319" s="298"/>
      <c r="E14319" s="298"/>
      <c r="F14319" s="298"/>
      <c r="G14319" s="298"/>
      <c r="H14319" s="298"/>
      <c r="I14319" s="298"/>
      <c r="J14319" s="298" t="s">
        <v>13022</v>
      </c>
      <c r="K14319" s="298" t="s">
        <v>12974</v>
      </c>
      <c r="L14319" s="298" t="s">
        <v>15457</v>
      </c>
    </row>
    <row r="14320" spans="1:12" ht="17.100000000000001" customHeight="1">
      <c r="A14320" s="298"/>
      <c r="B14320" s="298"/>
      <c r="C14320" s="298"/>
      <c r="D14320" s="298"/>
      <c r="E14320" s="298"/>
      <c r="F14320" s="298"/>
      <c r="G14320" s="298"/>
      <c r="H14320" s="298"/>
      <c r="I14320" s="298"/>
      <c r="J14320" s="298" t="s">
        <v>13024</v>
      </c>
      <c r="K14320" s="298"/>
      <c r="L14320" s="298" t="s">
        <v>15489</v>
      </c>
    </row>
    <row r="14321" spans="1:12" ht="30" customHeight="1">
      <c r="A14321" s="299"/>
      <c r="B14321" s="299"/>
      <c r="C14321" s="299"/>
      <c r="D14321" s="299"/>
      <c r="E14321" s="299"/>
      <c r="F14321" s="299"/>
      <c r="G14321" s="299"/>
      <c r="H14321" s="299"/>
      <c r="I14321" s="299"/>
      <c r="J14321" s="299"/>
      <c r="K14321" s="299"/>
      <c r="L14321" s="299"/>
    </row>
    <row r="14322" spans="1:12" ht="36" customHeight="1">
      <c r="A14322" s="295" t="s">
        <v>15782</v>
      </c>
      <c r="B14322" s="296" t="s">
        <v>15783</v>
      </c>
      <c r="C14322" s="295" t="s">
        <v>9</v>
      </c>
      <c r="D14322" s="295" t="s">
        <v>1006</v>
      </c>
      <c r="E14322" s="297" t="s">
        <v>13145</v>
      </c>
      <c r="F14322" s="296"/>
      <c r="G14322" s="296"/>
      <c r="H14322" s="296"/>
      <c r="I14322" s="296"/>
      <c r="J14322" s="296"/>
      <c r="K14322" s="296"/>
      <c r="L14322" s="296"/>
    </row>
    <row r="14323" spans="1:12">
      <c r="A14323" s="414" t="s">
        <v>12977</v>
      </c>
      <c r="B14323" s="414"/>
      <c r="C14323" s="414"/>
      <c r="D14323" s="414"/>
      <c r="E14323" s="414"/>
      <c r="F14323" s="414"/>
      <c r="G14323" s="414"/>
      <c r="H14323" s="414"/>
      <c r="I14323" s="294"/>
      <c r="J14323" s="294"/>
      <c r="K14323" s="294"/>
      <c r="L14323" s="294"/>
    </row>
    <row r="14324" spans="1:12" ht="17.100000000000001" customHeight="1">
      <c r="A14324" s="294" t="s">
        <v>12978</v>
      </c>
      <c r="B14324" s="298" t="s">
        <v>12979</v>
      </c>
      <c r="C14324" s="294" t="s">
        <v>12980</v>
      </c>
      <c r="D14324" s="294" t="s">
        <v>12981</v>
      </c>
      <c r="E14324" s="299" t="s">
        <v>12982</v>
      </c>
      <c r="F14324" s="413" t="s">
        <v>12983</v>
      </c>
      <c r="G14324" s="413"/>
      <c r="H14324" s="413" t="s">
        <v>12984</v>
      </c>
      <c r="I14324" s="413"/>
      <c r="J14324" s="413" t="s">
        <v>12985</v>
      </c>
      <c r="K14324" s="413"/>
      <c r="L14324" s="413"/>
    </row>
    <row r="14325" spans="1:12" ht="36" customHeight="1">
      <c r="A14325" s="300" t="s">
        <v>12986</v>
      </c>
      <c r="B14325" s="301" t="s">
        <v>13128</v>
      </c>
      <c r="C14325" s="300" t="s">
        <v>9</v>
      </c>
      <c r="D14325" s="300" t="s">
        <v>7283</v>
      </c>
      <c r="E14325" s="302" t="s">
        <v>51</v>
      </c>
      <c r="F14325" s="423" t="s">
        <v>13129</v>
      </c>
      <c r="G14325" s="423"/>
      <c r="H14325" s="423">
        <v>1.7430000000000001E-4</v>
      </c>
      <c r="I14325" s="423"/>
      <c r="J14325" s="424">
        <v>0.62119999999999997</v>
      </c>
      <c r="K14325" s="424"/>
      <c r="L14325" s="424"/>
    </row>
    <row r="14326" spans="1:12" ht="24" customHeight="1">
      <c r="A14326" s="300" t="s">
        <v>12986</v>
      </c>
      <c r="B14326" s="301" t="s">
        <v>13085</v>
      </c>
      <c r="C14326" s="300" t="s">
        <v>9</v>
      </c>
      <c r="D14326" s="300" t="s">
        <v>7909</v>
      </c>
      <c r="E14326" s="302" t="s">
        <v>51</v>
      </c>
      <c r="F14326" s="423" t="s">
        <v>13086</v>
      </c>
      <c r="G14326" s="423"/>
      <c r="H14326" s="423">
        <v>1.4873E-3</v>
      </c>
      <c r="I14326" s="423"/>
      <c r="J14326" s="424">
        <v>0.1547</v>
      </c>
      <c r="K14326" s="424"/>
      <c r="L14326" s="424"/>
    </row>
    <row r="14327" spans="1:12" ht="24" customHeight="1">
      <c r="A14327" s="300" t="s">
        <v>12986</v>
      </c>
      <c r="B14327" s="301" t="s">
        <v>13087</v>
      </c>
      <c r="C14327" s="300" t="s">
        <v>9</v>
      </c>
      <c r="D14327" s="300" t="s">
        <v>8873</v>
      </c>
      <c r="E14327" s="302" t="s">
        <v>51</v>
      </c>
      <c r="F14327" s="423" t="s">
        <v>13088</v>
      </c>
      <c r="G14327" s="423"/>
      <c r="H14327" s="423">
        <v>1.418E-4</v>
      </c>
      <c r="I14327" s="423"/>
      <c r="J14327" s="424">
        <v>0.12330000000000001</v>
      </c>
      <c r="K14327" s="424"/>
      <c r="L14327" s="424"/>
    </row>
    <row r="14328" spans="1:12" ht="48" customHeight="1">
      <c r="A14328" s="300" t="s">
        <v>12986</v>
      </c>
      <c r="B14328" s="301" t="s">
        <v>13089</v>
      </c>
      <c r="C14328" s="300" t="s">
        <v>9</v>
      </c>
      <c r="D14328" s="300" t="s">
        <v>9227</v>
      </c>
      <c r="E14328" s="302" t="s">
        <v>51</v>
      </c>
      <c r="F14328" s="423" t="s">
        <v>13090</v>
      </c>
      <c r="G14328" s="423"/>
      <c r="H14328" s="423">
        <v>9.9199999999999999E-5</v>
      </c>
      <c r="I14328" s="423"/>
      <c r="J14328" s="424">
        <v>0.1326</v>
      </c>
      <c r="K14328" s="424"/>
      <c r="L14328" s="424"/>
    </row>
    <row r="14329" spans="1:12" ht="24" customHeight="1">
      <c r="A14329" s="300" t="s">
        <v>12986</v>
      </c>
      <c r="B14329" s="301" t="s">
        <v>13091</v>
      </c>
      <c r="C14329" s="300" t="s">
        <v>9</v>
      </c>
      <c r="D14329" s="300" t="s">
        <v>9580</v>
      </c>
      <c r="E14329" s="302" t="s">
        <v>51</v>
      </c>
      <c r="F14329" s="423" t="s">
        <v>13092</v>
      </c>
      <c r="G14329" s="423"/>
      <c r="H14329" s="423">
        <v>9.7200000000000004E-5</v>
      </c>
      <c r="I14329" s="423"/>
      <c r="J14329" s="424">
        <v>8.7099999999999997E-2</v>
      </c>
      <c r="K14329" s="424"/>
      <c r="L14329" s="424"/>
    </row>
    <row r="14330" spans="1:12" ht="24" customHeight="1">
      <c r="A14330" s="300" t="s">
        <v>12986</v>
      </c>
      <c r="B14330" s="301" t="s">
        <v>12987</v>
      </c>
      <c r="C14330" s="300" t="s">
        <v>9</v>
      </c>
      <c r="D14330" s="300" t="s">
        <v>9831</v>
      </c>
      <c r="E14330" s="302" t="s">
        <v>12988</v>
      </c>
      <c r="F14330" s="423" t="s">
        <v>12989</v>
      </c>
      <c r="G14330" s="423"/>
      <c r="H14330" s="423">
        <v>5.6183400000000001E-2</v>
      </c>
      <c r="I14330" s="423"/>
      <c r="J14330" s="424">
        <v>0.56859999999999999</v>
      </c>
      <c r="K14330" s="424"/>
      <c r="L14330" s="424"/>
    </row>
    <row r="14331" spans="1:12" ht="36" customHeight="1">
      <c r="A14331" s="300" t="s">
        <v>12986</v>
      </c>
      <c r="B14331" s="301" t="s">
        <v>12990</v>
      </c>
      <c r="C14331" s="300" t="s">
        <v>9</v>
      </c>
      <c r="D14331" s="300" t="s">
        <v>11426</v>
      </c>
      <c r="E14331" s="302" t="s">
        <v>51</v>
      </c>
      <c r="F14331" s="423" t="s">
        <v>12991</v>
      </c>
      <c r="G14331" s="423"/>
      <c r="H14331" s="423">
        <v>2.9443999999999998E-3</v>
      </c>
      <c r="I14331" s="423"/>
      <c r="J14331" s="424">
        <v>0.38919999999999999</v>
      </c>
      <c r="K14331" s="424"/>
      <c r="L14331" s="424"/>
    </row>
    <row r="14332" spans="1:12" ht="17.100000000000001" customHeight="1">
      <c r="A14332" s="298"/>
      <c r="B14332" s="298"/>
      <c r="C14332" s="298"/>
      <c r="D14332" s="298"/>
      <c r="E14332" s="298"/>
      <c r="F14332" s="298"/>
      <c r="G14332" s="298"/>
      <c r="H14332" s="298"/>
      <c r="I14332" s="298"/>
      <c r="J14332" s="298" t="s">
        <v>12992</v>
      </c>
      <c r="K14332" s="298"/>
      <c r="L14332" s="298" t="s">
        <v>13365</v>
      </c>
    </row>
    <row r="14333" spans="1:12">
      <c r="A14333" s="414" t="s">
        <v>12994</v>
      </c>
      <c r="B14333" s="414"/>
      <c r="C14333" s="414"/>
      <c r="D14333" s="414"/>
      <c r="E14333" s="414"/>
      <c r="F14333" s="414"/>
      <c r="G14333" s="414"/>
      <c r="H14333" s="414"/>
      <c r="I14333" s="294"/>
      <c r="J14333" s="294"/>
      <c r="K14333" s="294"/>
      <c r="L14333" s="294"/>
    </row>
    <row r="14334" spans="1:12" ht="17.100000000000001" customHeight="1">
      <c r="A14334" s="294" t="s">
        <v>12978</v>
      </c>
      <c r="B14334" s="298" t="s">
        <v>12979</v>
      </c>
      <c r="C14334" s="294" t="s">
        <v>12980</v>
      </c>
      <c r="D14334" s="294" t="s">
        <v>12981</v>
      </c>
      <c r="E14334" s="299" t="s">
        <v>12982</v>
      </c>
      <c r="F14334" s="413" t="s">
        <v>12983</v>
      </c>
      <c r="G14334" s="413"/>
      <c r="H14334" s="413" t="s">
        <v>12984</v>
      </c>
      <c r="I14334" s="413"/>
      <c r="J14334" s="413" t="s">
        <v>12985</v>
      </c>
      <c r="K14334" s="413"/>
      <c r="L14334" s="413"/>
    </row>
    <row r="14335" spans="1:12" ht="24" customHeight="1">
      <c r="A14335" s="300" t="s">
        <v>12986</v>
      </c>
      <c r="B14335" s="301" t="s">
        <v>13093</v>
      </c>
      <c r="C14335" s="300" t="s">
        <v>9</v>
      </c>
      <c r="D14335" s="300" t="s">
        <v>10857</v>
      </c>
      <c r="E14335" s="302" t="s">
        <v>27</v>
      </c>
      <c r="F14335" s="423" t="s">
        <v>13094</v>
      </c>
      <c r="G14335" s="423"/>
      <c r="H14335" s="423">
        <v>2.568829</v>
      </c>
      <c r="I14335" s="423"/>
      <c r="J14335" s="424">
        <v>13.280799999999999</v>
      </c>
      <c r="K14335" s="424"/>
      <c r="L14335" s="424"/>
    </row>
    <row r="14336" spans="1:12" ht="24" customHeight="1">
      <c r="A14336" s="300" t="s">
        <v>12986</v>
      </c>
      <c r="B14336" s="301" t="s">
        <v>13131</v>
      </c>
      <c r="C14336" s="300" t="s">
        <v>9</v>
      </c>
      <c r="D14336" s="300" t="s">
        <v>10137</v>
      </c>
      <c r="E14336" s="302" t="s">
        <v>27</v>
      </c>
      <c r="F14336" s="423" t="s">
        <v>13132</v>
      </c>
      <c r="G14336" s="423"/>
      <c r="H14336" s="423">
        <v>1.6079445999999999</v>
      </c>
      <c r="I14336" s="423"/>
      <c r="J14336" s="424">
        <v>7.7180999999999997</v>
      </c>
      <c r="K14336" s="424"/>
      <c r="L14336" s="424"/>
    </row>
    <row r="14337" spans="1:12" ht="17.100000000000001" customHeight="1">
      <c r="A14337" s="298"/>
      <c r="B14337" s="298"/>
      <c r="C14337" s="298"/>
      <c r="D14337" s="298"/>
      <c r="E14337" s="298"/>
      <c r="F14337" s="298"/>
      <c r="G14337" s="298"/>
      <c r="H14337" s="298"/>
      <c r="I14337" s="298"/>
      <c r="J14337" s="298" t="s">
        <v>12992</v>
      </c>
      <c r="K14337" s="298"/>
      <c r="L14337" s="298" t="s">
        <v>15784</v>
      </c>
    </row>
    <row r="14338" spans="1:12">
      <c r="A14338" s="414" t="s">
        <v>12998</v>
      </c>
      <c r="B14338" s="414"/>
      <c r="C14338" s="414"/>
      <c r="D14338" s="414"/>
      <c r="E14338" s="414"/>
      <c r="F14338" s="414"/>
      <c r="G14338" s="414"/>
      <c r="H14338" s="414"/>
      <c r="I14338" s="294"/>
      <c r="J14338" s="294"/>
      <c r="K14338" s="294"/>
      <c r="L14338" s="294"/>
    </row>
    <row r="14339" spans="1:12" ht="17.100000000000001" customHeight="1">
      <c r="A14339" s="294" t="s">
        <v>12978</v>
      </c>
      <c r="B14339" s="298" t="s">
        <v>12979</v>
      </c>
      <c r="C14339" s="294" t="s">
        <v>12980</v>
      </c>
      <c r="D14339" s="294" t="s">
        <v>12981</v>
      </c>
      <c r="E14339" s="299" t="s">
        <v>12982</v>
      </c>
      <c r="F14339" s="413" t="s">
        <v>12983</v>
      </c>
      <c r="G14339" s="413"/>
      <c r="H14339" s="413" t="s">
        <v>12984</v>
      </c>
      <c r="I14339" s="413"/>
      <c r="J14339" s="413" t="s">
        <v>12985</v>
      </c>
      <c r="K14339" s="413"/>
      <c r="L14339" s="413"/>
    </row>
    <row r="14340" spans="1:12" ht="24" customHeight="1">
      <c r="A14340" s="300" t="s">
        <v>12986</v>
      </c>
      <c r="B14340" s="301" t="s">
        <v>13144</v>
      </c>
      <c r="C14340" s="300" t="s">
        <v>9</v>
      </c>
      <c r="D14340" s="300" t="s">
        <v>7134</v>
      </c>
      <c r="E14340" s="302" t="s">
        <v>13145</v>
      </c>
      <c r="F14340" s="423" t="s">
        <v>13146</v>
      </c>
      <c r="G14340" s="423"/>
      <c r="H14340" s="423">
        <v>0.78500000000000003</v>
      </c>
      <c r="I14340" s="423"/>
      <c r="J14340" s="424">
        <v>49.25</v>
      </c>
      <c r="K14340" s="424"/>
      <c r="L14340" s="424"/>
    </row>
    <row r="14341" spans="1:12" ht="24" customHeight="1">
      <c r="A14341" s="300" t="s">
        <v>12986</v>
      </c>
      <c r="B14341" s="301" t="s">
        <v>13147</v>
      </c>
      <c r="C14341" s="300" t="s">
        <v>9</v>
      </c>
      <c r="D14341" s="300" t="s">
        <v>8045</v>
      </c>
      <c r="E14341" s="302" t="s">
        <v>23</v>
      </c>
      <c r="F14341" s="423" t="s">
        <v>12928</v>
      </c>
      <c r="G14341" s="423"/>
      <c r="H14341" s="423">
        <v>322.98</v>
      </c>
      <c r="I14341" s="423"/>
      <c r="J14341" s="424">
        <v>158.26</v>
      </c>
      <c r="K14341" s="424"/>
      <c r="L14341" s="424"/>
    </row>
    <row r="14342" spans="1:12" ht="24" customHeight="1">
      <c r="A14342" s="300" t="s">
        <v>12986</v>
      </c>
      <c r="B14342" s="301" t="s">
        <v>13148</v>
      </c>
      <c r="C14342" s="300" t="s">
        <v>9</v>
      </c>
      <c r="D14342" s="300" t="s">
        <v>10292</v>
      </c>
      <c r="E14342" s="302" t="s">
        <v>13145</v>
      </c>
      <c r="F14342" s="423" t="s">
        <v>13149</v>
      </c>
      <c r="G14342" s="423"/>
      <c r="H14342" s="423">
        <v>0.58699999999999997</v>
      </c>
      <c r="I14342" s="423"/>
      <c r="J14342" s="424">
        <v>38.909999999999997</v>
      </c>
      <c r="K14342" s="424"/>
      <c r="L14342" s="424"/>
    </row>
    <row r="14343" spans="1:12" ht="24" customHeight="1">
      <c r="A14343" s="300" t="s">
        <v>12986</v>
      </c>
      <c r="B14343" s="301" t="s">
        <v>13096</v>
      </c>
      <c r="C14343" s="300" t="s">
        <v>9</v>
      </c>
      <c r="D14343" s="300" t="s">
        <v>8825</v>
      </c>
      <c r="E14343" s="302" t="s">
        <v>13097</v>
      </c>
      <c r="F14343" s="423" t="s">
        <v>13098</v>
      </c>
      <c r="G14343" s="423"/>
      <c r="H14343" s="423">
        <v>1.0272987</v>
      </c>
      <c r="I14343" s="423"/>
      <c r="J14343" s="424">
        <v>0.60609999999999997</v>
      </c>
      <c r="K14343" s="424"/>
      <c r="L14343" s="424"/>
    </row>
    <row r="14344" spans="1:12" ht="24" customHeight="1">
      <c r="A14344" s="300" t="s">
        <v>12986</v>
      </c>
      <c r="B14344" s="301" t="s">
        <v>13099</v>
      </c>
      <c r="C14344" s="300" t="s">
        <v>9</v>
      </c>
      <c r="D14344" s="300" t="s">
        <v>7224</v>
      </c>
      <c r="E14344" s="302" t="s">
        <v>51</v>
      </c>
      <c r="F14344" s="423" t="s">
        <v>13100</v>
      </c>
      <c r="G14344" s="423"/>
      <c r="H14344" s="423">
        <v>1.7567200000000002E-2</v>
      </c>
      <c r="I14344" s="423"/>
      <c r="J14344" s="424">
        <v>0.16139999999999999</v>
      </c>
      <c r="K14344" s="424"/>
      <c r="L14344" s="424"/>
    </row>
    <row r="14345" spans="1:12" ht="24" customHeight="1">
      <c r="A14345" s="300" t="s">
        <v>12986</v>
      </c>
      <c r="B14345" s="301" t="s">
        <v>13101</v>
      </c>
      <c r="C14345" s="300" t="s">
        <v>9</v>
      </c>
      <c r="D14345" s="300" t="s">
        <v>7359</v>
      </c>
      <c r="E14345" s="302" t="s">
        <v>51</v>
      </c>
      <c r="F14345" s="423" t="s">
        <v>13102</v>
      </c>
      <c r="G14345" s="423"/>
      <c r="H14345" s="423">
        <v>5.6689999999999996E-4</v>
      </c>
      <c r="I14345" s="423"/>
      <c r="J14345" s="424">
        <v>7.2900000000000006E-2</v>
      </c>
      <c r="K14345" s="424"/>
      <c r="L14345" s="424"/>
    </row>
    <row r="14346" spans="1:12" ht="24" customHeight="1">
      <c r="A14346" s="300" t="s">
        <v>12986</v>
      </c>
      <c r="B14346" s="301" t="s">
        <v>13103</v>
      </c>
      <c r="C14346" s="300" t="s">
        <v>9</v>
      </c>
      <c r="D14346" s="300" t="s">
        <v>8851</v>
      </c>
      <c r="E14346" s="302" t="s">
        <v>51</v>
      </c>
      <c r="F14346" s="423" t="s">
        <v>13104</v>
      </c>
      <c r="G14346" s="423"/>
      <c r="H14346" s="423">
        <v>4.5370000000000002E-4</v>
      </c>
      <c r="I14346" s="423"/>
      <c r="J14346" s="424">
        <v>8.7800000000000003E-2</v>
      </c>
      <c r="K14346" s="424"/>
      <c r="L14346" s="424"/>
    </row>
    <row r="14347" spans="1:12" ht="24" customHeight="1">
      <c r="A14347" s="300" t="s">
        <v>12986</v>
      </c>
      <c r="B14347" s="301" t="s">
        <v>13105</v>
      </c>
      <c r="C14347" s="300" t="s">
        <v>9</v>
      </c>
      <c r="D14347" s="300" t="s">
        <v>8852</v>
      </c>
      <c r="E14347" s="302" t="s">
        <v>51</v>
      </c>
      <c r="F14347" s="423" t="s">
        <v>13106</v>
      </c>
      <c r="G14347" s="423"/>
      <c r="H14347" s="423">
        <v>9.7200000000000004E-5</v>
      </c>
      <c r="I14347" s="423"/>
      <c r="J14347" s="424">
        <v>5.33E-2</v>
      </c>
      <c r="K14347" s="424"/>
      <c r="L14347" s="424"/>
    </row>
    <row r="14348" spans="1:12" ht="24" customHeight="1">
      <c r="A14348" s="300" t="s">
        <v>12986</v>
      </c>
      <c r="B14348" s="301" t="s">
        <v>13107</v>
      </c>
      <c r="C14348" s="300" t="s">
        <v>9</v>
      </c>
      <c r="D14348" s="300" t="s">
        <v>9000</v>
      </c>
      <c r="E14348" s="302" t="s">
        <v>51</v>
      </c>
      <c r="F14348" s="423" t="s">
        <v>13108</v>
      </c>
      <c r="G14348" s="423"/>
      <c r="H14348" s="423">
        <v>1.99948E-2</v>
      </c>
      <c r="I14348" s="423"/>
      <c r="J14348" s="424">
        <v>0.13539999999999999</v>
      </c>
      <c r="K14348" s="424"/>
      <c r="L14348" s="424"/>
    </row>
    <row r="14349" spans="1:12" ht="24" customHeight="1">
      <c r="A14349" s="300" t="s">
        <v>12986</v>
      </c>
      <c r="B14349" s="301" t="s">
        <v>13109</v>
      </c>
      <c r="C14349" s="300" t="s">
        <v>9</v>
      </c>
      <c r="D14349" s="300" t="s">
        <v>9574</v>
      </c>
      <c r="E14349" s="302" t="s">
        <v>51</v>
      </c>
      <c r="F14349" s="423" t="s">
        <v>13110</v>
      </c>
      <c r="G14349" s="423"/>
      <c r="H14349" s="423">
        <v>6.3409E-3</v>
      </c>
      <c r="I14349" s="423"/>
      <c r="J14349" s="424">
        <v>5.6000000000000001E-2</v>
      </c>
      <c r="K14349" s="424"/>
      <c r="L14349" s="424"/>
    </row>
    <row r="14350" spans="1:12" ht="24" customHeight="1">
      <c r="A14350" s="300" t="s">
        <v>12986</v>
      </c>
      <c r="B14350" s="301" t="s">
        <v>13111</v>
      </c>
      <c r="C14350" s="300" t="s">
        <v>9</v>
      </c>
      <c r="D14350" s="300" t="s">
        <v>10714</v>
      </c>
      <c r="E14350" s="302" t="s">
        <v>93</v>
      </c>
      <c r="F14350" s="423" t="s">
        <v>13112</v>
      </c>
      <c r="G14350" s="423"/>
      <c r="H14350" s="423">
        <v>3.3325999999999998E-3</v>
      </c>
      <c r="I14350" s="423"/>
      <c r="J14350" s="424">
        <v>5.0900000000000001E-2</v>
      </c>
      <c r="K14350" s="424"/>
      <c r="L14350" s="424"/>
    </row>
    <row r="14351" spans="1:12" ht="24" customHeight="1">
      <c r="A14351" s="300" t="s">
        <v>12986</v>
      </c>
      <c r="B14351" s="301" t="s">
        <v>13113</v>
      </c>
      <c r="C14351" s="300" t="s">
        <v>9</v>
      </c>
      <c r="D14351" s="300" t="s">
        <v>10809</v>
      </c>
      <c r="E14351" s="302" t="s">
        <v>51</v>
      </c>
      <c r="F14351" s="423" t="s">
        <v>13114</v>
      </c>
      <c r="G14351" s="423"/>
      <c r="H14351" s="423">
        <v>3.3325999999999998E-3</v>
      </c>
      <c r="I14351" s="423"/>
      <c r="J14351" s="424">
        <v>0.04</v>
      </c>
      <c r="K14351" s="424"/>
      <c r="L14351" s="424"/>
    </row>
    <row r="14352" spans="1:12" ht="24" customHeight="1">
      <c r="A14352" s="300" t="s">
        <v>12986</v>
      </c>
      <c r="B14352" s="301" t="s">
        <v>13115</v>
      </c>
      <c r="C14352" s="300" t="s">
        <v>9</v>
      </c>
      <c r="D14352" s="300" t="s">
        <v>10810</v>
      </c>
      <c r="E14352" s="302" t="s">
        <v>51</v>
      </c>
      <c r="F14352" s="423" t="s">
        <v>13116</v>
      </c>
      <c r="G14352" s="423"/>
      <c r="H14352" s="423">
        <v>3.3325999999999998E-3</v>
      </c>
      <c r="I14352" s="423"/>
      <c r="J14352" s="424">
        <v>8.8700000000000001E-2</v>
      </c>
      <c r="K14352" s="424"/>
      <c r="L14352" s="424"/>
    </row>
    <row r="14353" spans="1:12" ht="24" customHeight="1">
      <c r="A14353" s="300" t="s">
        <v>12986</v>
      </c>
      <c r="B14353" s="301" t="s">
        <v>13117</v>
      </c>
      <c r="C14353" s="300" t="s">
        <v>9</v>
      </c>
      <c r="D14353" s="300" t="s">
        <v>10837</v>
      </c>
      <c r="E14353" s="302" t="s">
        <v>51</v>
      </c>
      <c r="F14353" s="423" t="s">
        <v>13118</v>
      </c>
      <c r="G14353" s="423"/>
      <c r="H14353" s="423">
        <v>1.1349999999999999E-4</v>
      </c>
      <c r="I14353" s="423"/>
      <c r="J14353" s="424">
        <v>5.0500000000000003E-2</v>
      </c>
      <c r="K14353" s="424"/>
      <c r="L14353" s="424"/>
    </row>
    <row r="14354" spans="1:12" ht="24" customHeight="1">
      <c r="A14354" s="300" t="s">
        <v>12986</v>
      </c>
      <c r="B14354" s="301" t="s">
        <v>13003</v>
      </c>
      <c r="C14354" s="300" t="s">
        <v>9</v>
      </c>
      <c r="D14354" s="300" t="s">
        <v>7216</v>
      </c>
      <c r="E14354" s="302" t="s">
        <v>51</v>
      </c>
      <c r="F14354" s="423" t="s">
        <v>13004</v>
      </c>
      <c r="G14354" s="423"/>
      <c r="H14354" s="423">
        <v>1.0895699999999999E-2</v>
      </c>
      <c r="I14354" s="423"/>
      <c r="J14354" s="424">
        <v>0.36399999999999999</v>
      </c>
      <c r="K14354" s="424"/>
      <c r="L14354" s="424"/>
    </row>
    <row r="14355" spans="1:12" ht="24" customHeight="1">
      <c r="A14355" s="300" t="s">
        <v>12986</v>
      </c>
      <c r="B14355" s="301" t="s">
        <v>13005</v>
      </c>
      <c r="C14355" s="300" t="s">
        <v>9</v>
      </c>
      <c r="D14355" s="300" t="s">
        <v>7393</v>
      </c>
      <c r="E14355" s="302" t="s">
        <v>12988</v>
      </c>
      <c r="F14355" s="423" t="s">
        <v>13006</v>
      </c>
      <c r="G14355" s="423"/>
      <c r="H14355" s="423">
        <v>6.5548000000000004E-3</v>
      </c>
      <c r="I14355" s="423"/>
      <c r="J14355" s="424">
        <v>0.35399999999999998</v>
      </c>
      <c r="K14355" s="424"/>
      <c r="L14355" s="424"/>
    </row>
    <row r="14356" spans="1:12" ht="24" customHeight="1">
      <c r="A14356" s="300" t="s">
        <v>12986</v>
      </c>
      <c r="B14356" s="301" t="s">
        <v>13007</v>
      </c>
      <c r="C14356" s="300" t="s">
        <v>9</v>
      </c>
      <c r="D14356" s="300" t="s">
        <v>10619</v>
      </c>
      <c r="E14356" s="302" t="s">
        <v>51</v>
      </c>
      <c r="F14356" s="423" t="s">
        <v>13008</v>
      </c>
      <c r="G14356" s="423"/>
      <c r="H14356" s="423">
        <v>5.0847000000000002E-3</v>
      </c>
      <c r="I14356" s="423"/>
      <c r="J14356" s="424">
        <v>0.97240000000000004</v>
      </c>
      <c r="K14356" s="424"/>
      <c r="L14356" s="424"/>
    </row>
    <row r="14357" spans="1:12" ht="24" customHeight="1">
      <c r="A14357" s="300" t="s">
        <v>12986</v>
      </c>
      <c r="B14357" s="301" t="s">
        <v>13009</v>
      </c>
      <c r="C14357" s="300" t="s">
        <v>9</v>
      </c>
      <c r="D14357" s="300" t="s">
        <v>10769</v>
      </c>
      <c r="E14357" s="302" t="s">
        <v>51</v>
      </c>
      <c r="F14357" s="423" t="s">
        <v>13010</v>
      </c>
      <c r="G14357" s="423"/>
      <c r="H14357" s="423">
        <v>0.45707449999999999</v>
      </c>
      <c r="I14357" s="423"/>
      <c r="J14357" s="424">
        <v>0.57589999999999997</v>
      </c>
      <c r="K14357" s="424"/>
      <c r="L14357" s="424"/>
    </row>
    <row r="14358" spans="1:12" ht="24" customHeight="1">
      <c r="A14358" s="300" t="s">
        <v>12986</v>
      </c>
      <c r="B14358" s="301" t="s">
        <v>13011</v>
      </c>
      <c r="C14358" s="300" t="s">
        <v>9</v>
      </c>
      <c r="D14358" s="300" t="s">
        <v>10929</v>
      </c>
      <c r="E14358" s="302" t="s">
        <v>51</v>
      </c>
      <c r="F14358" s="423" t="s">
        <v>13012</v>
      </c>
      <c r="G14358" s="423"/>
      <c r="H14358" s="423">
        <v>4.4067000000000004E-3</v>
      </c>
      <c r="I14358" s="423"/>
      <c r="J14358" s="424">
        <v>0.66300000000000003</v>
      </c>
      <c r="K14358" s="424"/>
      <c r="L14358" s="424"/>
    </row>
    <row r="14359" spans="1:12" ht="17.100000000000001" customHeight="1">
      <c r="A14359" s="298"/>
      <c r="B14359" s="298"/>
      <c r="C14359" s="298"/>
      <c r="D14359" s="298"/>
      <c r="E14359" s="298"/>
      <c r="F14359" s="298"/>
      <c r="G14359" s="298"/>
      <c r="H14359" s="298"/>
      <c r="I14359" s="298"/>
      <c r="J14359" s="298" t="s">
        <v>12992</v>
      </c>
      <c r="K14359" s="298"/>
      <c r="L14359" s="298" t="s">
        <v>15785</v>
      </c>
    </row>
    <row r="14360" spans="1:12">
      <c r="A14360" s="414" t="s">
        <v>13056</v>
      </c>
      <c r="B14360" s="414"/>
      <c r="C14360" s="414"/>
      <c r="D14360" s="414"/>
      <c r="E14360" s="414"/>
      <c r="F14360" s="414"/>
      <c r="G14360" s="414"/>
      <c r="H14360" s="414"/>
      <c r="I14360" s="294"/>
      <c r="J14360" s="294"/>
      <c r="K14360" s="294"/>
      <c r="L14360" s="294"/>
    </row>
    <row r="14361" spans="1:12" ht="17.100000000000001" customHeight="1">
      <c r="A14361" s="294" t="s">
        <v>12978</v>
      </c>
      <c r="B14361" s="298" t="s">
        <v>12979</v>
      </c>
      <c r="C14361" s="294" t="s">
        <v>12980</v>
      </c>
      <c r="D14361" s="294" t="s">
        <v>12981</v>
      </c>
      <c r="E14361" s="299" t="s">
        <v>12982</v>
      </c>
      <c r="F14361" s="413" t="s">
        <v>12983</v>
      </c>
      <c r="G14361" s="413"/>
      <c r="H14361" s="413" t="s">
        <v>12984</v>
      </c>
      <c r="I14361" s="413"/>
      <c r="J14361" s="413" t="s">
        <v>12985</v>
      </c>
      <c r="K14361" s="413"/>
      <c r="L14361" s="413"/>
    </row>
    <row r="14362" spans="1:12" ht="24" customHeight="1">
      <c r="A14362" s="300" t="s">
        <v>12986</v>
      </c>
      <c r="B14362" s="301" t="s">
        <v>13057</v>
      </c>
      <c r="C14362" s="300" t="s">
        <v>9</v>
      </c>
      <c r="D14362" s="300" t="s">
        <v>12549</v>
      </c>
      <c r="E14362" s="302" t="s">
        <v>27</v>
      </c>
      <c r="F14362" s="423" t="s">
        <v>12948</v>
      </c>
      <c r="G14362" s="423"/>
      <c r="H14362" s="423">
        <v>4.0893914000000002</v>
      </c>
      <c r="I14362" s="423"/>
      <c r="J14362" s="424">
        <v>2.6581000000000001</v>
      </c>
      <c r="K14362" s="424"/>
      <c r="L14362" s="424"/>
    </row>
    <row r="14363" spans="1:12" ht="17.100000000000001" customHeight="1">
      <c r="A14363" s="298"/>
      <c r="B14363" s="298"/>
      <c r="C14363" s="298"/>
      <c r="D14363" s="298"/>
      <c r="E14363" s="298"/>
      <c r="F14363" s="298"/>
      <c r="G14363" s="298"/>
      <c r="H14363" s="298"/>
      <c r="I14363" s="298"/>
      <c r="J14363" s="298" t="s">
        <v>12992</v>
      </c>
      <c r="K14363" s="298"/>
      <c r="L14363" s="298" t="s">
        <v>15786</v>
      </c>
    </row>
    <row r="14364" spans="1:12">
      <c r="A14364" s="414" t="s">
        <v>13058</v>
      </c>
      <c r="B14364" s="414"/>
      <c r="C14364" s="414"/>
      <c r="D14364" s="414"/>
      <c r="E14364" s="414"/>
      <c r="F14364" s="414"/>
      <c r="G14364" s="414"/>
      <c r="H14364" s="414"/>
      <c r="I14364" s="294"/>
      <c r="J14364" s="294"/>
      <c r="K14364" s="294"/>
      <c r="L14364" s="294"/>
    </row>
    <row r="14365" spans="1:12" ht="17.100000000000001" customHeight="1">
      <c r="A14365" s="294" t="s">
        <v>12978</v>
      </c>
      <c r="B14365" s="298" t="s">
        <v>12979</v>
      </c>
      <c r="C14365" s="294" t="s">
        <v>12980</v>
      </c>
      <c r="D14365" s="294" t="s">
        <v>12981</v>
      </c>
      <c r="E14365" s="299" t="s">
        <v>12982</v>
      </c>
      <c r="F14365" s="413" t="s">
        <v>12983</v>
      </c>
      <c r="G14365" s="413"/>
      <c r="H14365" s="413" t="s">
        <v>12984</v>
      </c>
      <c r="I14365" s="413"/>
      <c r="J14365" s="413" t="s">
        <v>12985</v>
      </c>
      <c r="K14365" s="413"/>
      <c r="L14365" s="413"/>
    </row>
    <row r="14366" spans="1:12" ht="24" customHeight="1">
      <c r="A14366" s="300" t="s">
        <v>12986</v>
      </c>
      <c r="B14366" s="301" t="s">
        <v>13059</v>
      </c>
      <c r="C14366" s="300" t="s">
        <v>9</v>
      </c>
      <c r="D14366" s="300" t="s">
        <v>12535</v>
      </c>
      <c r="E14366" s="302" t="s">
        <v>27</v>
      </c>
      <c r="F14366" s="423" t="s">
        <v>12936</v>
      </c>
      <c r="G14366" s="423"/>
      <c r="H14366" s="423">
        <v>4.0893914000000002</v>
      </c>
      <c r="I14366" s="423"/>
      <c r="J14366" s="424">
        <v>0.20449999999999999</v>
      </c>
      <c r="K14366" s="424"/>
      <c r="L14366" s="424"/>
    </row>
    <row r="14367" spans="1:12" ht="17.100000000000001" customHeight="1">
      <c r="A14367" s="298"/>
      <c r="B14367" s="298"/>
      <c r="C14367" s="298"/>
      <c r="D14367" s="298"/>
      <c r="E14367" s="298"/>
      <c r="F14367" s="298"/>
      <c r="G14367" s="298"/>
      <c r="H14367" s="298"/>
      <c r="I14367" s="298"/>
      <c r="J14367" s="298" t="s">
        <v>12992</v>
      </c>
      <c r="K14367" s="298"/>
      <c r="L14367" s="298" t="s">
        <v>13644</v>
      </c>
    </row>
    <row r="14368" spans="1:12">
      <c r="A14368" s="414" t="s">
        <v>13060</v>
      </c>
      <c r="B14368" s="414"/>
      <c r="C14368" s="414"/>
      <c r="D14368" s="414"/>
      <c r="E14368" s="414"/>
      <c r="F14368" s="414"/>
      <c r="G14368" s="414"/>
      <c r="H14368" s="414"/>
      <c r="I14368" s="294"/>
      <c r="J14368" s="294"/>
      <c r="K14368" s="294"/>
      <c r="L14368" s="294"/>
    </row>
    <row r="14369" spans="1:12" ht="17.100000000000001" customHeight="1">
      <c r="A14369" s="294" t="s">
        <v>12978</v>
      </c>
      <c r="B14369" s="298" t="s">
        <v>12979</v>
      </c>
      <c r="C14369" s="294" t="s">
        <v>12980</v>
      </c>
      <c r="D14369" s="294" t="s">
        <v>12981</v>
      </c>
      <c r="E14369" s="299" t="s">
        <v>12982</v>
      </c>
      <c r="F14369" s="413" t="s">
        <v>12983</v>
      </c>
      <c r="G14369" s="413"/>
      <c r="H14369" s="413" t="s">
        <v>12984</v>
      </c>
      <c r="I14369" s="413"/>
      <c r="J14369" s="413" t="s">
        <v>12985</v>
      </c>
      <c r="K14369" s="413"/>
      <c r="L14369" s="413"/>
    </row>
    <row r="14370" spans="1:12" ht="24" customHeight="1">
      <c r="A14370" s="300" t="s">
        <v>12986</v>
      </c>
      <c r="B14370" s="301" t="s">
        <v>13061</v>
      </c>
      <c r="C14370" s="300" t="s">
        <v>9</v>
      </c>
      <c r="D14370" s="300" t="s">
        <v>12522</v>
      </c>
      <c r="E14370" s="302" t="s">
        <v>27</v>
      </c>
      <c r="F14370" s="423" t="s">
        <v>12964</v>
      </c>
      <c r="G14370" s="423"/>
      <c r="H14370" s="423">
        <v>4.0893914000000002</v>
      </c>
      <c r="I14370" s="423"/>
      <c r="J14370" s="424">
        <v>10.3462</v>
      </c>
      <c r="K14370" s="424"/>
      <c r="L14370" s="424"/>
    </row>
    <row r="14371" spans="1:12" ht="24" customHeight="1">
      <c r="A14371" s="300" t="s">
        <v>12986</v>
      </c>
      <c r="B14371" s="301" t="s">
        <v>13062</v>
      </c>
      <c r="C14371" s="300" t="s">
        <v>9</v>
      </c>
      <c r="D14371" s="300" t="s">
        <v>12527</v>
      </c>
      <c r="E14371" s="302" t="s">
        <v>27</v>
      </c>
      <c r="F14371" s="423" t="s">
        <v>13063</v>
      </c>
      <c r="G14371" s="423"/>
      <c r="H14371" s="423">
        <v>4.0893914000000002</v>
      </c>
      <c r="I14371" s="423"/>
      <c r="J14371" s="424">
        <v>1.3904000000000001</v>
      </c>
      <c r="K14371" s="424"/>
      <c r="L14371" s="424"/>
    </row>
    <row r="14372" spans="1:12" ht="17.100000000000001" customHeight="1">
      <c r="A14372" s="298"/>
      <c r="B14372" s="298"/>
      <c r="C14372" s="298"/>
      <c r="D14372" s="298"/>
      <c r="E14372" s="298"/>
      <c r="F14372" s="298"/>
      <c r="G14372" s="298"/>
      <c r="H14372" s="298"/>
      <c r="I14372" s="298"/>
      <c r="J14372" s="298" t="s">
        <v>12992</v>
      </c>
      <c r="K14372" s="298"/>
      <c r="L14372" s="298" t="s">
        <v>15787</v>
      </c>
    </row>
    <row r="14373" spans="1:12" ht="17.100000000000001" customHeight="1">
      <c r="A14373" s="294" t="s">
        <v>13014</v>
      </c>
      <c r="B14373" s="294"/>
      <c r="C14373" s="294"/>
      <c r="D14373" s="294"/>
      <c r="E14373" s="294"/>
      <c r="F14373" s="294"/>
      <c r="G14373" s="294"/>
      <c r="H14373" s="294"/>
      <c r="I14373" s="294"/>
      <c r="J14373" s="294"/>
      <c r="K14373" s="294"/>
      <c r="L14373" s="294"/>
    </row>
    <row r="14374" spans="1:12" ht="17.100000000000001" customHeight="1">
      <c r="A14374" s="298"/>
      <c r="B14374" s="298"/>
      <c r="C14374" s="298"/>
      <c r="D14374" s="298"/>
      <c r="E14374" s="298"/>
      <c r="F14374" s="298"/>
      <c r="G14374" s="298"/>
      <c r="H14374" s="298"/>
      <c r="I14374" s="298"/>
      <c r="J14374" s="298" t="s">
        <v>13015</v>
      </c>
      <c r="K14374" s="298"/>
      <c r="L14374" s="298" t="s">
        <v>15788</v>
      </c>
    </row>
    <row r="14375" spans="1:12" ht="17.100000000000001" customHeight="1">
      <c r="A14375" s="298"/>
      <c r="B14375" s="298"/>
      <c r="C14375" s="298"/>
      <c r="D14375" s="298"/>
      <c r="E14375" s="298"/>
      <c r="F14375" s="298"/>
      <c r="G14375" s="298"/>
      <c r="H14375" s="298"/>
      <c r="I14375" s="298"/>
      <c r="J14375" s="298" t="s">
        <v>13017</v>
      </c>
      <c r="K14375" s="298" t="s">
        <v>13018</v>
      </c>
      <c r="L14375" s="298" t="s">
        <v>15789</v>
      </c>
    </row>
    <row r="14376" spans="1:12" ht="17.100000000000001" customHeight="1">
      <c r="A14376" s="298"/>
      <c r="B14376" s="298"/>
      <c r="C14376" s="298"/>
      <c r="D14376" s="298"/>
      <c r="E14376" s="298"/>
      <c r="F14376" s="298"/>
      <c r="G14376" s="298"/>
      <c r="H14376" s="298"/>
      <c r="I14376" s="298"/>
      <c r="J14376" s="298" t="s">
        <v>13020</v>
      </c>
      <c r="K14376" s="298"/>
      <c r="L14376" s="298" t="s">
        <v>15790</v>
      </c>
    </row>
    <row r="14377" spans="1:12" ht="17.100000000000001" customHeight="1">
      <c r="A14377" s="298"/>
      <c r="B14377" s="298"/>
      <c r="C14377" s="298"/>
      <c r="D14377" s="298"/>
      <c r="E14377" s="298"/>
      <c r="F14377" s="298"/>
      <c r="G14377" s="298"/>
      <c r="H14377" s="298"/>
      <c r="I14377" s="298"/>
      <c r="J14377" s="298" t="s">
        <v>13022</v>
      </c>
      <c r="K14377" s="298" t="s">
        <v>12974</v>
      </c>
      <c r="L14377" s="298" t="s">
        <v>15791</v>
      </c>
    </row>
    <row r="14378" spans="1:12" ht="17.100000000000001" customHeight="1">
      <c r="A14378" s="298"/>
      <c r="B14378" s="298"/>
      <c r="C14378" s="298"/>
      <c r="D14378" s="298"/>
      <c r="E14378" s="298"/>
      <c r="F14378" s="298"/>
      <c r="G14378" s="298"/>
      <c r="H14378" s="298"/>
      <c r="I14378" s="298"/>
      <c r="J14378" s="298" t="s">
        <v>13024</v>
      </c>
      <c r="K14378" s="298"/>
      <c r="L14378" s="298" t="s">
        <v>15792</v>
      </c>
    </row>
    <row r="14379" spans="1:12" ht="30" customHeight="1">
      <c r="A14379" s="299"/>
      <c r="B14379" s="299"/>
      <c r="C14379" s="299"/>
      <c r="D14379" s="299"/>
      <c r="E14379" s="299"/>
      <c r="F14379" s="299"/>
      <c r="G14379" s="299"/>
      <c r="H14379" s="299"/>
      <c r="I14379" s="299"/>
      <c r="J14379" s="299"/>
      <c r="K14379" s="299"/>
      <c r="L14379" s="299"/>
    </row>
    <row r="14380" spans="1:12" ht="24" customHeight="1">
      <c r="A14380" s="295" t="s">
        <v>15793</v>
      </c>
      <c r="B14380" s="296" t="s">
        <v>15794</v>
      </c>
      <c r="C14380" s="295" t="s">
        <v>9</v>
      </c>
      <c r="D14380" s="295" t="s">
        <v>225</v>
      </c>
      <c r="E14380" s="297" t="s">
        <v>13145</v>
      </c>
      <c r="F14380" s="296"/>
      <c r="G14380" s="296"/>
      <c r="H14380" s="296"/>
      <c r="I14380" s="296"/>
      <c r="J14380" s="296"/>
      <c r="K14380" s="296"/>
      <c r="L14380" s="296"/>
    </row>
    <row r="14381" spans="1:12">
      <c r="A14381" s="414" t="s">
        <v>12977</v>
      </c>
      <c r="B14381" s="414"/>
      <c r="C14381" s="414"/>
      <c r="D14381" s="414"/>
      <c r="E14381" s="414"/>
      <c r="F14381" s="414"/>
      <c r="G14381" s="414"/>
      <c r="H14381" s="414"/>
      <c r="I14381" s="294"/>
      <c r="J14381" s="294"/>
      <c r="K14381" s="294"/>
      <c r="L14381" s="294"/>
    </row>
    <row r="14382" spans="1:12" ht="17.100000000000001" customHeight="1">
      <c r="A14382" s="294" t="s">
        <v>12978</v>
      </c>
      <c r="B14382" s="298" t="s">
        <v>12979</v>
      </c>
      <c r="C14382" s="294" t="s">
        <v>12980</v>
      </c>
      <c r="D14382" s="294" t="s">
        <v>12981</v>
      </c>
      <c r="E14382" s="299" t="s">
        <v>12982</v>
      </c>
      <c r="F14382" s="413" t="s">
        <v>12983</v>
      </c>
      <c r="G14382" s="413"/>
      <c r="H14382" s="413" t="s">
        <v>12984</v>
      </c>
      <c r="I14382" s="413"/>
      <c r="J14382" s="413" t="s">
        <v>12985</v>
      </c>
      <c r="K14382" s="413"/>
      <c r="L14382" s="413"/>
    </row>
    <row r="14383" spans="1:12" ht="24" customHeight="1">
      <c r="A14383" s="300" t="s">
        <v>12986</v>
      </c>
      <c r="B14383" s="301" t="s">
        <v>13085</v>
      </c>
      <c r="C14383" s="300" t="s">
        <v>9</v>
      </c>
      <c r="D14383" s="300" t="s">
        <v>7909</v>
      </c>
      <c r="E14383" s="302" t="s">
        <v>51</v>
      </c>
      <c r="F14383" s="423" t="s">
        <v>13086</v>
      </c>
      <c r="G14383" s="423"/>
      <c r="H14383" s="423">
        <v>5.0220999999999998E-3</v>
      </c>
      <c r="I14383" s="423"/>
      <c r="J14383" s="424">
        <v>0.52229999999999999</v>
      </c>
      <c r="K14383" s="424"/>
      <c r="L14383" s="424"/>
    </row>
    <row r="14384" spans="1:12" ht="24" customHeight="1">
      <c r="A14384" s="300" t="s">
        <v>12986</v>
      </c>
      <c r="B14384" s="301" t="s">
        <v>13087</v>
      </c>
      <c r="C14384" s="300" t="s">
        <v>9</v>
      </c>
      <c r="D14384" s="300" t="s">
        <v>8873</v>
      </c>
      <c r="E14384" s="302" t="s">
        <v>51</v>
      </c>
      <c r="F14384" s="423" t="s">
        <v>13088</v>
      </c>
      <c r="G14384" s="423"/>
      <c r="H14384" s="423">
        <v>4.7879999999999998E-4</v>
      </c>
      <c r="I14384" s="423"/>
      <c r="J14384" s="424">
        <v>0.4163</v>
      </c>
      <c r="K14384" s="424"/>
      <c r="L14384" s="424"/>
    </row>
    <row r="14385" spans="1:12" ht="48" customHeight="1">
      <c r="A14385" s="300" t="s">
        <v>12986</v>
      </c>
      <c r="B14385" s="301" t="s">
        <v>13089</v>
      </c>
      <c r="C14385" s="300" t="s">
        <v>9</v>
      </c>
      <c r="D14385" s="300" t="s">
        <v>9227</v>
      </c>
      <c r="E14385" s="302" t="s">
        <v>51</v>
      </c>
      <c r="F14385" s="423" t="s">
        <v>13090</v>
      </c>
      <c r="G14385" s="423"/>
      <c r="H14385" s="423">
        <v>3.3500000000000001E-4</v>
      </c>
      <c r="I14385" s="423"/>
      <c r="J14385" s="424">
        <v>0.44790000000000002</v>
      </c>
      <c r="K14385" s="424"/>
      <c r="L14385" s="424"/>
    </row>
    <row r="14386" spans="1:12" ht="24" customHeight="1">
      <c r="A14386" s="300" t="s">
        <v>12986</v>
      </c>
      <c r="B14386" s="301" t="s">
        <v>13091</v>
      </c>
      <c r="C14386" s="300" t="s">
        <v>9</v>
      </c>
      <c r="D14386" s="300" t="s">
        <v>9580</v>
      </c>
      <c r="E14386" s="302" t="s">
        <v>51</v>
      </c>
      <c r="F14386" s="423" t="s">
        <v>13092</v>
      </c>
      <c r="G14386" s="423"/>
      <c r="H14386" s="423">
        <v>3.2820000000000001E-4</v>
      </c>
      <c r="I14386" s="423"/>
      <c r="J14386" s="424">
        <v>0.29420000000000002</v>
      </c>
      <c r="K14386" s="424"/>
      <c r="L14386" s="424"/>
    </row>
    <row r="14387" spans="1:12" ht="24" customHeight="1">
      <c r="A14387" s="300" t="s">
        <v>12986</v>
      </c>
      <c r="B14387" s="301" t="s">
        <v>12987</v>
      </c>
      <c r="C14387" s="300" t="s">
        <v>9</v>
      </c>
      <c r="D14387" s="300" t="s">
        <v>9831</v>
      </c>
      <c r="E14387" s="302" t="s">
        <v>12988</v>
      </c>
      <c r="F14387" s="423" t="s">
        <v>12989</v>
      </c>
      <c r="G14387" s="423"/>
      <c r="H14387" s="423">
        <v>0.1162159</v>
      </c>
      <c r="I14387" s="423"/>
      <c r="J14387" s="424">
        <v>1.1760999999999999</v>
      </c>
      <c r="K14387" s="424"/>
      <c r="L14387" s="424"/>
    </row>
    <row r="14388" spans="1:12" ht="36" customHeight="1">
      <c r="A14388" s="300" t="s">
        <v>12986</v>
      </c>
      <c r="B14388" s="301" t="s">
        <v>12990</v>
      </c>
      <c r="C14388" s="300" t="s">
        <v>9</v>
      </c>
      <c r="D14388" s="300" t="s">
        <v>11426</v>
      </c>
      <c r="E14388" s="302" t="s">
        <v>51</v>
      </c>
      <c r="F14388" s="423" t="s">
        <v>12991</v>
      </c>
      <c r="G14388" s="423"/>
      <c r="H14388" s="423">
        <v>6.0905000000000004E-3</v>
      </c>
      <c r="I14388" s="423"/>
      <c r="J14388" s="424">
        <v>0.80500000000000005</v>
      </c>
      <c r="K14388" s="424"/>
      <c r="L14388" s="424"/>
    </row>
    <row r="14389" spans="1:12" ht="17.100000000000001" customHeight="1">
      <c r="A14389" s="298"/>
      <c r="B14389" s="298"/>
      <c r="C14389" s="298"/>
      <c r="D14389" s="298"/>
      <c r="E14389" s="298"/>
      <c r="F14389" s="298"/>
      <c r="G14389" s="298"/>
      <c r="H14389" s="298"/>
      <c r="I14389" s="298"/>
      <c r="J14389" s="298" t="s">
        <v>12992</v>
      </c>
      <c r="K14389" s="298"/>
      <c r="L14389" s="298" t="s">
        <v>15795</v>
      </c>
    </row>
    <row r="14390" spans="1:12">
      <c r="A14390" s="414" t="s">
        <v>12994</v>
      </c>
      <c r="B14390" s="414"/>
      <c r="C14390" s="414"/>
      <c r="D14390" s="414"/>
      <c r="E14390" s="414"/>
      <c r="F14390" s="414"/>
      <c r="G14390" s="414"/>
      <c r="H14390" s="414"/>
      <c r="I14390" s="294"/>
      <c r="J14390" s="294"/>
      <c r="K14390" s="294"/>
      <c r="L14390" s="294"/>
    </row>
    <row r="14391" spans="1:12" ht="17.100000000000001" customHeight="1">
      <c r="A14391" s="294" t="s">
        <v>12978</v>
      </c>
      <c r="B14391" s="298" t="s">
        <v>12979</v>
      </c>
      <c r="C14391" s="294" t="s">
        <v>12980</v>
      </c>
      <c r="D14391" s="294" t="s">
        <v>12981</v>
      </c>
      <c r="E14391" s="299" t="s">
        <v>12982</v>
      </c>
      <c r="F14391" s="413" t="s">
        <v>12983</v>
      </c>
      <c r="G14391" s="413"/>
      <c r="H14391" s="413" t="s">
        <v>12984</v>
      </c>
      <c r="I14391" s="413"/>
      <c r="J14391" s="413" t="s">
        <v>12985</v>
      </c>
      <c r="K14391" s="413"/>
      <c r="L14391" s="413"/>
    </row>
    <row r="14392" spans="1:12" ht="24" customHeight="1">
      <c r="A14392" s="300" t="s">
        <v>12986</v>
      </c>
      <c r="B14392" s="301" t="s">
        <v>13093</v>
      </c>
      <c r="C14392" s="300" t="s">
        <v>9</v>
      </c>
      <c r="D14392" s="300" t="s">
        <v>10857</v>
      </c>
      <c r="E14392" s="302" t="s">
        <v>27</v>
      </c>
      <c r="F14392" s="423" t="s">
        <v>13094</v>
      </c>
      <c r="G14392" s="423"/>
      <c r="H14392" s="423">
        <v>8.6142456999999997</v>
      </c>
      <c r="I14392" s="423"/>
      <c r="J14392" s="424">
        <v>44.535699999999999</v>
      </c>
      <c r="K14392" s="424"/>
      <c r="L14392" s="424"/>
    </row>
    <row r="14393" spans="1:12" ht="17.100000000000001" customHeight="1">
      <c r="A14393" s="298"/>
      <c r="B14393" s="298"/>
      <c r="C14393" s="298"/>
      <c r="D14393" s="298"/>
      <c r="E14393" s="298"/>
      <c r="F14393" s="298"/>
      <c r="G14393" s="298"/>
      <c r="H14393" s="298"/>
      <c r="I14393" s="298"/>
      <c r="J14393" s="298" t="s">
        <v>12992</v>
      </c>
      <c r="K14393" s="298"/>
      <c r="L14393" s="298" t="s">
        <v>15796</v>
      </c>
    </row>
    <row r="14394" spans="1:12">
      <c r="A14394" s="414" t="s">
        <v>12998</v>
      </c>
      <c r="B14394" s="414"/>
      <c r="C14394" s="414"/>
      <c r="D14394" s="414"/>
      <c r="E14394" s="414"/>
      <c r="F14394" s="414"/>
      <c r="G14394" s="414"/>
      <c r="H14394" s="414"/>
      <c r="I14394" s="294"/>
      <c r="J14394" s="294"/>
      <c r="K14394" s="294"/>
      <c r="L14394" s="294"/>
    </row>
    <row r="14395" spans="1:12" ht="17.100000000000001" customHeight="1">
      <c r="A14395" s="294" t="s">
        <v>12978</v>
      </c>
      <c r="B14395" s="298" t="s">
        <v>12979</v>
      </c>
      <c r="C14395" s="294" t="s">
        <v>12980</v>
      </c>
      <c r="D14395" s="294" t="s">
        <v>12981</v>
      </c>
      <c r="E14395" s="299" t="s">
        <v>12982</v>
      </c>
      <c r="F14395" s="413" t="s">
        <v>12983</v>
      </c>
      <c r="G14395" s="413"/>
      <c r="H14395" s="413" t="s">
        <v>12984</v>
      </c>
      <c r="I14395" s="413"/>
      <c r="J14395" s="413" t="s">
        <v>12985</v>
      </c>
      <c r="K14395" s="413"/>
      <c r="L14395" s="413"/>
    </row>
    <row r="14396" spans="1:12" ht="24" customHeight="1">
      <c r="A14396" s="300" t="s">
        <v>12986</v>
      </c>
      <c r="B14396" s="301" t="s">
        <v>15797</v>
      </c>
      <c r="C14396" s="300" t="s">
        <v>9</v>
      </c>
      <c r="D14396" s="300" t="s">
        <v>6969</v>
      </c>
      <c r="E14396" s="302" t="s">
        <v>93</v>
      </c>
      <c r="F14396" s="423" t="s">
        <v>13524</v>
      </c>
      <c r="G14396" s="423"/>
      <c r="H14396" s="423">
        <v>18</v>
      </c>
      <c r="I14396" s="423"/>
      <c r="J14396" s="424">
        <v>83.34</v>
      </c>
      <c r="K14396" s="424"/>
      <c r="L14396" s="424"/>
    </row>
    <row r="14397" spans="1:12" ht="24" customHeight="1">
      <c r="A14397" s="300" t="s">
        <v>12986</v>
      </c>
      <c r="B14397" s="301" t="s">
        <v>13144</v>
      </c>
      <c r="C14397" s="300" t="s">
        <v>9</v>
      </c>
      <c r="D14397" s="300" t="s">
        <v>7134</v>
      </c>
      <c r="E14397" s="302" t="s">
        <v>13145</v>
      </c>
      <c r="F14397" s="423" t="s">
        <v>13146</v>
      </c>
      <c r="G14397" s="423"/>
      <c r="H14397" s="423">
        <v>1.1471465999999999</v>
      </c>
      <c r="I14397" s="423"/>
      <c r="J14397" s="424">
        <v>71.983400000000003</v>
      </c>
      <c r="K14397" s="424"/>
      <c r="L14397" s="424"/>
    </row>
    <row r="14398" spans="1:12" ht="24" customHeight="1">
      <c r="A14398" s="300" t="s">
        <v>12986</v>
      </c>
      <c r="B14398" s="301" t="s">
        <v>13147</v>
      </c>
      <c r="C14398" s="300" t="s">
        <v>9</v>
      </c>
      <c r="D14398" s="300" t="s">
        <v>8045</v>
      </c>
      <c r="E14398" s="302" t="s">
        <v>23</v>
      </c>
      <c r="F14398" s="423" t="s">
        <v>12928</v>
      </c>
      <c r="G14398" s="423"/>
      <c r="H14398" s="423">
        <v>440.4145254</v>
      </c>
      <c r="I14398" s="423"/>
      <c r="J14398" s="424">
        <v>215.8031</v>
      </c>
      <c r="K14398" s="424"/>
      <c r="L14398" s="424"/>
    </row>
    <row r="14399" spans="1:12" ht="24" customHeight="1">
      <c r="A14399" s="300" t="s">
        <v>12986</v>
      </c>
      <c r="B14399" s="301" t="s">
        <v>13099</v>
      </c>
      <c r="C14399" s="300" t="s">
        <v>9</v>
      </c>
      <c r="D14399" s="300" t="s">
        <v>7224</v>
      </c>
      <c r="E14399" s="302" t="s">
        <v>51</v>
      </c>
      <c r="F14399" s="423" t="s">
        <v>13100</v>
      </c>
      <c r="G14399" s="423"/>
      <c r="H14399" s="423">
        <v>5.9318500000000003E-2</v>
      </c>
      <c r="I14399" s="423"/>
      <c r="J14399" s="424">
        <v>0.54510000000000003</v>
      </c>
      <c r="K14399" s="424"/>
      <c r="L14399" s="424"/>
    </row>
    <row r="14400" spans="1:12" ht="24" customHeight="1">
      <c r="A14400" s="300" t="s">
        <v>12986</v>
      </c>
      <c r="B14400" s="301" t="s">
        <v>13101</v>
      </c>
      <c r="C14400" s="300" t="s">
        <v>9</v>
      </c>
      <c r="D14400" s="300" t="s">
        <v>7359</v>
      </c>
      <c r="E14400" s="302" t="s">
        <v>51</v>
      </c>
      <c r="F14400" s="423" t="s">
        <v>13102</v>
      </c>
      <c r="G14400" s="423"/>
      <c r="H14400" s="423">
        <v>1.9142E-3</v>
      </c>
      <c r="I14400" s="423"/>
      <c r="J14400" s="424">
        <v>0.246</v>
      </c>
      <c r="K14400" s="424"/>
      <c r="L14400" s="424"/>
    </row>
    <row r="14401" spans="1:12" ht="24" customHeight="1">
      <c r="A14401" s="300" t="s">
        <v>12986</v>
      </c>
      <c r="B14401" s="301" t="s">
        <v>13103</v>
      </c>
      <c r="C14401" s="300" t="s">
        <v>9</v>
      </c>
      <c r="D14401" s="300" t="s">
        <v>8851</v>
      </c>
      <c r="E14401" s="302" t="s">
        <v>51</v>
      </c>
      <c r="F14401" s="423" t="s">
        <v>13104</v>
      </c>
      <c r="G14401" s="423"/>
      <c r="H14401" s="423">
        <v>1.5319000000000001E-3</v>
      </c>
      <c r="I14401" s="423"/>
      <c r="J14401" s="424">
        <v>0.29659999999999997</v>
      </c>
      <c r="K14401" s="424"/>
      <c r="L14401" s="424"/>
    </row>
    <row r="14402" spans="1:12" ht="24" customHeight="1">
      <c r="A14402" s="300" t="s">
        <v>12986</v>
      </c>
      <c r="B14402" s="301" t="s">
        <v>13105</v>
      </c>
      <c r="C14402" s="300" t="s">
        <v>9</v>
      </c>
      <c r="D14402" s="300" t="s">
        <v>8852</v>
      </c>
      <c r="E14402" s="302" t="s">
        <v>51</v>
      </c>
      <c r="F14402" s="423" t="s">
        <v>13106</v>
      </c>
      <c r="G14402" s="423"/>
      <c r="H14402" s="423">
        <v>3.2820000000000001E-4</v>
      </c>
      <c r="I14402" s="423"/>
      <c r="J14402" s="424">
        <v>0.18</v>
      </c>
      <c r="K14402" s="424"/>
      <c r="L14402" s="424"/>
    </row>
    <row r="14403" spans="1:12" ht="24" customHeight="1">
      <c r="A14403" s="300" t="s">
        <v>12986</v>
      </c>
      <c r="B14403" s="301" t="s">
        <v>13107</v>
      </c>
      <c r="C14403" s="300" t="s">
        <v>9</v>
      </c>
      <c r="D14403" s="300" t="s">
        <v>9000</v>
      </c>
      <c r="E14403" s="302" t="s">
        <v>51</v>
      </c>
      <c r="F14403" s="423" t="s">
        <v>13108</v>
      </c>
      <c r="G14403" s="423"/>
      <c r="H14403" s="423">
        <v>6.7516099999999996E-2</v>
      </c>
      <c r="I14403" s="423"/>
      <c r="J14403" s="424">
        <v>0.45710000000000001</v>
      </c>
      <c r="K14403" s="424"/>
      <c r="L14403" s="424"/>
    </row>
    <row r="14404" spans="1:12" ht="24" customHeight="1">
      <c r="A14404" s="300" t="s">
        <v>12986</v>
      </c>
      <c r="B14404" s="301" t="s">
        <v>13109</v>
      </c>
      <c r="C14404" s="300" t="s">
        <v>9</v>
      </c>
      <c r="D14404" s="300" t="s">
        <v>9574</v>
      </c>
      <c r="E14404" s="302" t="s">
        <v>51</v>
      </c>
      <c r="F14404" s="423" t="s">
        <v>13110</v>
      </c>
      <c r="G14404" s="423"/>
      <c r="H14404" s="423">
        <v>2.1411300000000001E-2</v>
      </c>
      <c r="I14404" s="423"/>
      <c r="J14404" s="424">
        <v>0.18909999999999999</v>
      </c>
      <c r="K14404" s="424"/>
      <c r="L14404" s="424"/>
    </row>
    <row r="14405" spans="1:12" ht="24" customHeight="1">
      <c r="A14405" s="300" t="s">
        <v>12986</v>
      </c>
      <c r="B14405" s="301" t="s">
        <v>13111</v>
      </c>
      <c r="C14405" s="300" t="s">
        <v>9</v>
      </c>
      <c r="D14405" s="300" t="s">
        <v>10714</v>
      </c>
      <c r="E14405" s="302" t="s">
        <v>93</v>
      </c>
      <c r="F14405" s="423" t="s">
        <v>13112</v>
      </c>
      <c r="G14405" s="423"/>
      <c r="H14405" s="423">
        <v>1.12529E-2</v>
      </c>
      <c r="I14405" s="423"/>
      <c r="J14405" s="424">
        <v>0.17169999999999999</v>
      </c>
      <c r="K14405" s="424"/>
      <c r="L14405" s="424"/>
    </row>
    <row r="14406" spans="1:12" ht="24" customHeight="1">
      <c r="A14406" s="300" t="s">
        <v>12986</v>
      </c>
      <c r="B14406" s="301" t="s">
        <v>13113</v>
      </c>
      <c r="C14406" s="300" t="s">
        <v>9</v>
      </c>
      <c r="D14406" s="300" t="s">
        <v>10809</v>
      </c>
      <c r="E14406" s="302" t="s">
        <v>51</v>
      </c>
      <c r="F14406" s="423" t="s">
        <v>13114</v>
      </c>
      <c r="G14406" s="423"/>
      <c r="H14406" s="423">
        <v>1.12529E-2</v>
      </c>
      <c r="I14406" s="423"/>
      <c r="J14406" s="424">
        <v>0.13500000000000001</v>
      </c>
      <c r="K14406" s="424"/>
      <c r="L14406" s="424"/>
    </row>
    <row r="14407" spans="1:12" ht="24" customHeight="1">
      <c r="A14407" s="300" t="s">
        <v>12986</v>
      </c>
      <c r="B14407" s="301" t="s">
        <v>13115</v>
      </c>
      <c r="C14407" s="300" t="s">
        <v>9</v>
      </c>
      <c r="D14407" s="300" t="s">
        <v>10810</v>
      </c>
      <c r="E14407" s="302" t="s">
        <v>51</v>
      </c>
      <c r="F14407" s="423" t="s">
        <v>13116</v>
      </c>
      <c r="G14407" s="423"/>
      <c r="H14407" s="423">
        <v>1.12529E-2</v>
      </c>
      <c r="I14407" s="423"/>
      <c r="J14407" s="424">
        <v>0.2994</v>
      </c>
      <c r="K14407" s="424"/>
      <c r="L14407" s="424"/>
    </row>
    <row r="14408" spans="1:12" ht="24" customHeight="1">
      <c r="A14408" s="300" t="s">
        <v>12986</v>
      </c>
      <c r="B14408" s="301" t="s">
        <v>13117</v>
      </c>
      <c r="C14408" s="300" t="s">
        <v>9</v>
      </c>
      <c r="D14408" s="300" t="s">
        <v>10837</v>
      </c>
      <c r="E14408" s="302" t="s">
        <v>51</v>
      </c>
      <c r="F14408" s="423" t="s">
        <v>13118</v>
      </c>
      <c r="G14408" s="423"/>
      <c r="H14408" s="423">
        <v>3.8309999999999999E-4</v>
      </c>
      <c r="I14408" s="423"/>
      <c r="J14408" s="424">
        <v>0.1706</v>
      </c>
      <c r="K14408" s="424"/>
      <c r="L14408" s="424"/>
    </row>
    <row r="14409" spans="1:12" ht="24" customHeight="1">
      <c r="A14409" s="300" t="s">
        <v>12986</v>
      </c>
      <c r="B14409" s="301" t="s">
        <v>13003</v>
      </c>
      <c r="C14409" s="300" t="s">
        <v>9</v>
      </c>
      <c r="D14409" s="300" t="s">
        <v>7216</v>
      </c>
      <c r="E14409" s="302" t="s">
        <v>51</v>
      </c>
      <c r="F14409" s="423" t="s">
        <v>13004</v>
      </c>
      <c r="G14409" s="423"/>
      <c r="H14409" s="423">
        <v>2.2537999999999999E-2</v>
      </c>
      <c r="I14409" s="423"/>
      <c r="J14409" s="424">
        <v>0.753</v>
      </c>
      <c r="K14409" s="424"/>
      <c r="L14409" s="424"/>
    </row>
    <row r="14410" spans="1:12" ht="24" customHeight="1">
      <c r="A14410" s="300" t="s">
        <v>12986</v>
      </c>
      <c r="B14410" s="301" t="s">
        <v>13005</v>
      </c>
      <c r="C14410" s="300" t="s">
        <v>9</v>
      </c>
      <c r="D14410" s="300" t="s">
        <v>7393</v>
      </c>
      <c r="E14410" s="302" t="s">
        <v>12988</v>
      </c>
      <c r="F14410" s="423" t="s">
        <v>13006</v>
      </c>
      <c r="G14410" s="423"/>
      <c r="H14410" s="423">
        <v>1.35589E-2</v>
      </c>
      <c r="I14410" s="423"/>
      <c r="J14410" s="424">
        <v>0.73219999999999996</v>
      </c>
      <c r="K14410" s="424"/>
      <c r="L14410" s="424"/>
    </row>
    <row r="14411" spans="1:12" ht="24" customHeight="1">
      <c r="A14411" s="300" t="s">
        <v>12986</v>
      </c>
      <c r="B14411" s="301" t="s">
        <v>13007</v>
      </c>
      <c r="C14411" s="300" t="s">
        <v>9</v>
      </c>
      <c r="D14411" s="300" t="s">
        <v>10619</v>
      </c>
      <c r="E14411" s="302" t="s">
        <v>51</v>
      </c>
      <c r="F14411" s="423" t="s">
        <v>13008</v>
      </c>
      <c r="G14411" s="423"/>
      <c r="H14411" s="423">
        <v>1.0517800000000001E-2</v>
      </c>
      <c r="I14411" s="423"/>
      <c r="J14411" s="424">
        <v>2.0114999999999998</v>
      </c>
      <c r="K14411" s="424"/>
      <c r="L14411" s="424"/>
    </row>
    <row r="14412" spans="1:12" ht="24" customHeight="1">
      <c r="A14412" s="300" t="s">
        <v>12986</v>
      </c>
      <c r="B14412" s="301" t="s">
        <v>13009</v>
      </c>
      <c r="C14412" s="300" t="s">
        <v>9</v>
      </c>
      <c r="D14412" s="300" t="s">
        <v>10769</v>
      </c>
      <c r="E14412" s="302" t="s">
        <v>51</v>
      </c>
      <c r="F14412" s="423" t="s">
        <v>13010</v>
      </c>
      <c r="G14412" s="423"/>
      <c r="H14412" s="423">
        <v>0.94546470000000005</v>
      </c>
      <c r="I14412" s="423"/>
      <c r="J14412" s="424">
        <v>1.1913</v>
      </c>
      <c r="K14412" s="424"/>
      <c r="L14412" s="424"/>
    </row>
    <row r="14413" spans="1:12" ht="24" customHeight="1">
      <c r="A14413" s="300" t="s">
        <v>12986</v>
      </c>
      <c r="B14413" s="301" t="s">
        <v>13011</v>
      </c>
      <c r="C14413" s="300" t="s">
        <v>9</v>
      </c>
      <c r="D14413" s="300" t="s">
        <v>10929</v>
      </c>
      <c r="E14413" s="302" t="s">
        <v>51</v>
      </c>
      <c r="F14413" s="423" t="s">
        <v>13012</v>
      </c>
      <c r="G14413" s="423"/>
      <c r="H14413" s="423">
        <v>9.1152999999999998E-3</v>
      </c>
      <c r="I14413" s="423"/>
      <c r="J14413" s="424">
        <v>1.3714999999999999</v>
      </c>
      <c r="K14413" s="424"/>
      <c r="L14413" s="424"/>
    </row>
    <row r="14414" spans="1:12" ht="17.100000000000001" customHeight="1">
      <c r="A14414" s="298"/>
      <c r="B14414" s="298"/>
      <c r="C14414" s="298"/>
      <c r="D14414" s="298"/>
      <c r="E14414" s="298"/>
      <c r="F14414" s="298"/>
      <c r="G14414" s="298"/>
      <c r="H14414" s="298"/>
      <c r="I14414" s="298"/>
      <c r="J14414" s="298" t="s">
        <v>12992</v>
      </c>
      <c r="K14414" s="298"/>
      <c r="L14414" s="298" t="s">
        <v>15798</v>
      </c>
    </row>
    <row r="14415" spans="1:12">
      <c r="A14415" s="414" t="s">
        <v>13056</v>
      </c>
      <c r="B14415" s="414"/>
      <c r="C14415" s="414"/>
      <c r="D14415" s="414"/>
      <c r="E14415" s="414"/>
      <c r="F14415" s="414"/>
      <c r="G14415" s="414"/>
      <c r="H14415" s="414"/>
      <c r="I14415" s="294"/>
      <c r="J14415" s="294"/>
      <c r="K14415" s="294"/>
      <c r="L14415" s="294"/>
    </row>
    <row r="14416" spans="1:12" ht="17.100000000000001" customHeight="1">
      <c r="A14416" s="294" t="s">
        <v>12978</v>
      </c>
      <c r="B14416" s="298" t="s">
        <v>12979</v>
      </c>
      <c r="C14416" s="294" t="s">
        <v>12980</v>
      </c>
      <c r="D14416" s="294" t="s">
        <v>12981</v>
      </c>
      <c r="E14416" s="299" t="s">
        <v>12982</v>
      </c>
      <c r="F14416" s="413" t="s">
        <v>12983</v>
      </c>
      <c r="G14416" s="413"/>
      <c r="H14416" s="413" t="s">
        <v>12984</v>
      </c>
      <c r="I14416" s="413"/>
      <c r="J14416" s="413" t="s">
        <v>12985</v>
      </c>
      <c r="K14416" s="413"/>
      <c r="L14416" s="413"/>
    </row>
    <row r="14417" spans="1:12" ht="24" customHeight="1">
      <c r="A14417" s="300" t="s">
        <v>12986</v>
      </c>
      <c r="B14417" s="301" t="s">
        <v>13057</v>
      </c>
      <c r="C14417" s="300" t="s">
        <v>9</v>
      </c>
      <c r="D14417" s="300" t="s">
        <v>12549</v>
      </c>
      <c r="E14417" s="302" t="s">
        <v>27</v>
      </c>
      <c r="F14417" s="423" t="s">
        <v>12948</v>
      </c>
      <c r="G14417" s="423"/>
      <c r="H14417" s="423">
        <v>8.4589593999999995</v>
      </c>
      <c r="I14417" s="423"/>
      <c r="J14417" s="424">
        <v>5.4983000000000004</v>
      </c>
      <c r="K14417" s="424"/>
      <c r="L14417" s="424"/>
    </row>
    <row r="14418" spans="1:12" ht="17.100000000000001" customHeight="1">
      <c r="A14418" s="298"/>
      <c r="B14418" s="298"/>
      <c r="C14418" s="298"/>
      <c r="D14418" s="298"/>
      <c r="E14418" s="298"/>
      <c r="F14418" s="298"/>
      <c r="G14418" s="298"/>
      <c r="H14418" s="298"/>
      <c r="I14418" s="298"/>
      <c r="J14418" s="298" t="s">
        <v>12992</v>
      </c>
      <c r="K14418" s="298"/>
      <c r="L14418" s="298" t="s">
        <v>13931</v>
      </c>
    </row>
    <row r="14419" spans="1:12">
      <c r="A14419" s="414" t="s">
        <v>13058</v>
      </c>
      <c r="B14419" s="414"/>
      <c r="C14419" s="414"/>
      <c r="D14419" s="414"/>
      <c r="E14419" s="414"/>
      <c r="F14419" s="414"/>
      <c r="G14419" s="414"/>
      <c r="H14419" s="414"/>
      <c r="I14419" s="294"/>
      <c r="J14419" s="294"/>
      <c r="K14419" s="294"/>
      <c r="L14419" s="294"/>
    </row>
    <row r="14420" spans="1:12" ht="17.100000000000001" customHeight="1">
      <c r="A14420" s="294" t="s">
        <v>12978</v>
      </c>
      <c r="B14420" s="298" t="s">
        <v>12979</v>
      </c>
      <c r="C14420" s="294" t="s">
        <v>12980</v>
      </c>
      <c r="D14420" s="294" t="s">
        <v>12981</v>
      </c>
      <c r="E14420" s="299" t="s">
        <v>12982</v>
      </c>
      <c r="F14420" s="413" t="s">
        <v>12983</v>
      </c>
      <c r="G14420" s="413"/>
      <c r="H14420" s="413" t="s">
        <v>12984</v>
      </c>
      <c r="I14420" s="413"/>
      <c r="J14420" s="413" t="s">
        <v>12985</v>
      </c>
      <c r="K14420" s="413"/>
      <c r="L14420" s="413"/>
    </row>
    <row r="14421" spans="1:12" ht="24" customHeight="1">
      <c r="A14421" s="300" t="s">
        <v>12986</v>
      </c>
      <c r="B14421" s="301" t="s">
        <v>13059</v>
      </c>
      <c r="C14421" s="300" t="s">
        <v>9</v>
      </c>
      <c r="D14421" s="300" t="s">
        <v>12535</v>
      </c>
      <c r="E14421" s="302" t="s">
        <v>27</v>
      </c>
      <c r="F14421" s="423" t="s">
        <v>12936</v>
      </c>
      <c r="G14421" s="423"/>
      <c r="H14421" s="423">
        <v>8.4589593999999995</v>
      </c>
      <c r="I14421" s="423"/>
      <c r="J14421" s="424">
        <v>0.4229</v>
      </c>
      <c r="K14421" s="424"/>
      <c r="L14421" s="424"/>
    </row>
    <row r="14422" spans="1:12" ht="17.100000000000001" customHeight="1">
      <c r="A14422" s="298"/>
      <c r="B14422" s="298"/>
      <c r="C14422" s="298"/>
      <c r="D14422" s="298"/>
      <c r="E14422" s="298"/>
      <c r="F14422" s="298"/>
      <c r="G14422" s="298"/>
      <c r="H14422" s="298"/>
      <c r="I14422" s="298"/>
      <c r="J14422" s="298" t="s">
        <v>12992</v>
      </c>
      <c r="K14422" s="298"/>
      <c r="L14422" s="298" t="s">
        <v>14053</v>
      </c>
    </row>
    <row r="14423" spans="1:12">
      <c r="A14423" s="414" t="s">
        <v>13060</v>
      </c>
      <c r="B14423" s="414"/>
      <c r="C14423" s="414"/>
      <c r="D14423" s="414"/>
      <c r="E14423" s="414"/>
      <c r="F14423" s="414"/>
      <c r="G14423" s="414"/>
      <c r="H14423" s="414"/>
      <c r="I14423" s="294"/>
      <c r="J14423" s="294"/>
      <c r="K14423" s="294"/>
      <c r="L14423" s="294"/>
    </row>
    <row r="14424" spans="1:12" ht="17.100000000000001" customHeight="1">
      <c r="A14424" s="294" t="s">
        <v>12978</v>
      </c>
      <c r="B14424" s="298" t="s">
        <v>12979</v>
      </c>
      <c r="C14424" s="294" t="s">
        <v>12980</v>
      </c>
      <c r="D14424" s="294" t="s">
        <v>12981</v>
      </c>
      <c r="E14424" s="299" t="s">
        <v>12982</v>
      </c>
      <c r="F14424" s="413" t="s">
        <v>12983</v>
      </c>
      <c r="G14424" s="413"/>
      <c r="H14424" s="413" t="s">
        <v>12984</v>
      </c>
      <c r="I14424" s="413"/>
      <c r="J14424" s="413" t="s">
        <v>12985</v>
      </c>
      <c r="K14424" s="413"/>
      <c r="L14424" s="413"/>
    </row>
    <row r="14425" spans="1:12" ht="24" customHeight="1">
      <c r="A14425" s="300" t="s">
        <v>12986</v>
      </c>
      <c r="B14425" s="301" t="s">
        <v>13061</v>
      </c>
      <c r="C14425" s="300" t="s">
        <v>9</v>
      </c>
      <c r="D14425" s="300" t="s">
        <v>12522</v>
      </c>
      <c r="E14425" s="302" t="s">
        <v>27</v>
      </c>
      <c r="F14425" s="423" t="s">
        <v>12964</v>
      </c>
      <c r="G14425" s="423"/>
      <c r="H14425" s="423">
        <v>8.4589593999999995</v>
      </c>
      <c r="I14425" s="423"/>
      <c r="J14425" s="424">
        <v>21.401199999999999</v>
      </c>
      <c r="K14425" s="424"/>
      <c r="L14425" s="424"/>
    </row>
    <row r="14426" spans="1:12" ht="24" customHeight="1">
      <c r="A14426" s="300" t="s">
        <v>12986</v>
      </c>
      <c r="B14426" s="301" t="s">
        <v>13062</v>
      </c>
      <c r="C14426" s="300" t="s">
        <v>9</v>
      </c>
      <c r="D14426" s="300" t="s">
        <v>12527</v>
      </c>
      <c r="E14426" s="302" t="s">
        <v>27</v>
      </c>
      <c r="F14426" s="423" t="s">
        <v>13063</v>
      </c>
      <c r="G14426" s="423"/>
      <c r="H14426" s="423">
        <v>8.4589593999999995</v>
      </c>
      <c r="I14426" s="423"/>
      <c r="J14426" s="424">
        <v>2.8759999999999999</v>
      </c>
      <c r="K14426" s="424"/>
      <c r="L14426" s="424"/>
    </row>
    <row r="14427" spans="1:12" ht="17.100000000000001" customHeight="1">
      <c r="A14427" s="298"/>
      <c r="B14427" s="298"/>
      <c r="C14427" s="298"/>
      <c r="D14427" s="298"/>
      <c r="E14427" s="298"/>
      <c r="F14427" s="298"/>
      <c r="G14427" s="298"/>
      <c r="H14427" s="298"/>
      <c r="I14427" s="298"/>
      <c r="J14427" s="298" t="s">
        <v>12992</v>
      </c>
      <c r="K14427" s="298"/>
      <c r="L14427" s="298" t="s">
        <v>15799</v>
      </c>
    </row>
    <row r="14428" spans="1:12" ht="17.100000000000001" customHeight="1">
      <c r="A14428" s="294" t="s">
        <v>13014</v>
      </c>
      <c r="B14428" s="294"/>
      <c r="C14428" s="294"/>
      <c r="D14428" s="294"/>
      <c r="E14428" s="294"/>
      <c r="F14428" s="294"/>
      <c r="G14428" s="294"/>
      <c r="H14428" s="294"/>
      <c r="I14428" s="294"/>
      <c r="J14428" s="294"/>
      <c r="K14428" s="294"/>
      <c r="L14428" s="294"/>
    </row>
    <row r="14429" spans="1:12" ht="17.100000000000001" customHeight="1">
      <c r="A14429" s="298"/>
      <c r="B14429" s="298"/>
      <c r="C14429" s="298"/>
      <c r="D14429" s="298"/>
      <c r="E14429" s="298"/>
      <c r="F14429" s="298"/>
      <c r="G14429" s="298"/>
      <c r="H14429" s="298"/>
      <c r="I14429" s="298"/>
      <c r="J14429" s="298" t="s">
        <v>13015</v>
      </c>
      <c r="K14429" s="298"/>
      <c r="L14429" s="298" t="s">
        <v>15800</v>
      </c>
    </row>
    <row r="14430" spans="1:12" ht="17.100000000000001" customHeight="1">
      <c r="A14430" s="298"/>
      <c r="B14430" s="298"/>
      <c r="C14430" s="298"/>
      <c r="D14430" s="298"/>
      <c r="E14430" s="298"/>
      <c r="F14430" s="298"/>
      <c r="G14430" s="298"/>
      <c r="H14430" s="298"/>
      <c r="I14430" s="298"/>
      <c r="J14430" s="298" t="s">
        <v>13017</v>
      </c>
      <c r="K14430" s="298" t="s">
        <v>13018</v>
      </c>
      <c r="L14430" s="298" t="s">
        <v>15801</v>
      </c>
    </row>
    <row r="14431" spans="1:12" ht="17.100000000000001" customHeight="1">
      <c r="A14431" s="298"/>
      <c r="B14431" s="298"/>
      <c r="C14431" s="298"/>
      <c r="D14431" s="298"/>
      <c r="E14431" s="298"/>
      <c r="F14431" s="298"/>
      <c r="G14431" s="298"/>
      <c r="H14431" s="298"/>
      <c r="I14431" s="298"/>
      <c r="J14431" s="298" t="s">
        <v>13020</v>
      </c>
      <c r="K14431" s="298"/>
      <c r="L14431" s="298" t="s">
        <v>15802</v>
      </c>
    </row>
    <row r="14432" spans="1:12" ht="17.100000000000001" customHeight="1">
      <c r="A14432" s="298"/>
      <c r="B14432" s="298"/>
      <c r="C14432" s="298"/>
      <c r="D14432" s="298"/>
      <c r="E14432" s="298"/>
      <c r="F14432" s="298"/>
      <c r="G14432" s="298"/>
      <c r="H14432" s="298"/>
      <c r="I14432" s="298"/>
      <c r="J14432" s="298" t="s">
        <v>13022</v>
      </c>
      <c r="K14432" s="298" t="s">
        <v>12974</v>
      </c>
      <c r="L14432" s="298" t="s">
        <v>15803</v>
      </c>
    </row>
    <row r="14433" spans="1:12" ht="17.100000000000001" customHeight="1">
      <c r="A14433" s="298"/>
      <c r="B14433" s="298"/>
      <c r="C14433" s="298"/>
      <c r="D14433" s="298"/>
      <c r="E14433" s="298"/>
      <c r="F14433" s="298"/>
      <c r="G14433" s="298"/>
      <c r="H14433" s="298"/>
      <c r="I14433" s="298"/>
      <c r="J14433" s="298" t="s">
        <v>13024</v>
      </c>
      <c r="K14433" s="298"/>
      <c r="L14433" s="298" t="s">
        <v>15804</v>
      </c>
    </row>
    <row r="14434" spans="1:12" ht="30" customHeight="1">
      <c r="A14434" s="299"/>
      <c r="B14434" s="299"/>
      <c r="C14434" s="299"/>
      <c r="D14434" s="299"/>
      <c r="E14434" s="299"/>
      <c r="F14434" s="299"/>
      <c r="G14434" s="299"/>
      <c r="H14434" s="299"/>
      <c r="I14434" s="299"/>
      <c r="J14434" s="299"/>
      <c r="K14434" s="299"/>
      <c r="L14434" s="299"/>
    </row>
    <row r="14435" spans="1:12" ht="24" customHeight="1">
      <c r="A14435" s="295" t="s">
        <v>15805</v>
      </c>
      <c r="B14435" s="296" t="s">
        <v>15806</v>
      </c>
      <c r="C14435" s="295" t="s">
        <v>9</v>
      </c>
      <c r="D14435" s="295" t="s">
        <v>276</v>
      </c>
      <c r="E14435" s="297" t="s">
        <v>51</v>
      </c>
      <c r="F14435" s="296"/>
      <c r="G14435" s="296"/>
      <c r="H14435" s="296"/>
      <c r="I14435" s="296"/>
      <c r="J14435" s="296"/>
      <c r="K14435" s="296"/>
      <c r="L14435" s="296"/>
    </row>
    <row r="14436" spans="1:12">
      <c r="A14436" s="414" t="s">
        <v>12977</v>
      </c>
      <c r="B14436" s="414"/>
      <c r="C14436" s="414"/>
      <c r="D14436" s="414"/>
      <c r="E14436" s="414"/>
      <c r="F14436" s="414"/>
      <c r="G14436" s="414"/>
      <c r="H14436" s="414"/>
      <c r="I14436" s="294"/>
      <c r="J14436" s="294"/>
      <c r="K14436" s="294"/>
      <c r="L14436" s="294"/>
    </row>
    <row r="14437" spans="1:12" ht="17.100000000000001" customHeight="1">
      <c r="A14437" s="294" t="s">
        <v>12978</v>
      </c>
      <c r="B14437" s="298" t="s">
        <v>12979</v>
      </c>
      <c r="C14437" s="294" t="s">
        <v>12980</v>
      </c>
      <c r="D14437" s="294" t="s">
        <v>12981</v>
      </c>
      <c r="E14437" s="299" t="s">
        <v>12982</v>
      </c>
      <c r="F14437" s="413" t="s">
        <v>12983</v>
      </c>
      <c r="G14437" s="413"/>
      <c r="H14437" s="413" t="s">
        <v>12984</v>
      </c>
      <c r="I14437" s="413"/>
      <c r="J14437" s="413" t="s">
        <v>12985</v>
      </c>
      <c r="K14437" s="413"/>
      <c r="L14437" s="413"/>
    </row>
    <row r="14438" spans="1:12" ht="48" customHeight="1">
      <c r="A14438" s="300" t="s">
        <v>12986</v>
      </c>
      <c r="B14438" s="301" t="s">
        <v>15807</v>
      </c>
      <c r="C14438" s="300" t="s">
        <v>9</v>
      </c>
      <c r="D14438" s="300" t="s">
        <v>7361</v>
      </c>
      <c r="E14438" s="302" t="s">
        <v>51</v>
      </c>
      <c r="F14438" s="423" t="s">
        <v>15808</v>
      </c>
      <c r="G14438" s="423"/>
      <c r="H14438" s="423">
        <v>1</v>
      </c>
      <c r="I14438" s="423"/>
      <c r="J14438" s="424">
        <v>1547.61</v>
      </c>
      <c r="K14438" s="424"/>
      <c r="L14438" s="424"/>
    </row>
    <row r="14439" spans="1:12" ht="24" customHeight="1">
      <c r="A14439" s="300" t="s">
        <v>12986</v>
      </c>
      <c r="B14439" s="301" t="s">
        <v>13085</v>
      </c>
      <c r="C14439" s="300" t="s">
        <v>9</v>
      </c>
      <c r="D14439" s="300" t="s">
        <v>7909</v>
      </c>
      <c r="E14439" s="302" t="s">
        <v>51</v>
      </c>
      <c r="F14439" s="423" t="s">
        <v>13086</v>
      </c>
      <c r="G14439" s="423"/>
      <c r="H14439" s="423">
        <v>7.1792999999999996E-3</v>
      </c>
      <c r="I14439" s="423"/>
      <c r="J14439" s="424">
        <v>0.74660000000000004</v>
      </c>
      <c r="K14439" s="424"/>
      <c r="L14439" s="424"/>
    </row>
    <row r="14440" spans="1:12" ht="24" customHeight="1">
      <c r="A14440" s="300" t="s">
        <v>12986</v>
      </c>
      <c r="B14440" s="301" t="s">
        <v>13087</v>
      </c>
      <c r="C14440" s="300" t="s">
        <v>9</v>
      </c>
      <c r="D14440" s="300" t="s">
        <v>8873</v>
      </c>
      <c r="E14440" s="302" t="s">
        <v>51</v>
      </c>
      <c r="F14440" s="423" t="s">
        <v>13088</v>
      </c>
      <c r="G14440" s="423"/>
      <c r="H14440" s="423">
        <v>6.845E-4</v>
      </c>
      <c r="I14440" s="423"/>
      <c r="J14440" s="424">
        <v>0.59509999999999996</v>
      </c>
      <c r="K14440" s="424"/>
      <c r="L14440" s="424"/>
    </row>
    <row r="14441" spans="1:12" ht="48" customHeight="1">
      <c r="A14441" s="300" t="s">
        <v>12986</v>
      </c>
      <c r="B14441" s="301" t="s">
        <v>13089</v>
      </c>
      <c r="C14441" s="300" t="s">
        <v>9</v>
      </c>
      <c r="D14441" s="300" t="s">
        <v>9227</v>
      </c>
      <c r="E14441" s="302" t="s">
        <v>51</v>
      </c>
      <c r="F14441" s="423" t="s">
        <v>13090</v>
      </c>
      <c r="G14441" s="423"/>
      <c r="H14441" s="423">
        <v>4.7889999999999999E-4</v>
      </c>
      <c r="I14441" s="423"/>
      <c r="J14441" s="424">
        <v>0.64029999999999998</v>
      </c>
      <c r="K14441" s="424"/>
      <c r="L14441" s="424"/>
    </row>
    <row r="14442" spans="1:12" ht="24" customHeight="1">
      <c r="A14442" s="300" t="s">
        <v>12986</v>
      </c>
      <c r="B14442" s="301" t="s">
        <v>13091</v>
      </c>
      <c r="C14442" s="300" t="s">
        <v>9</v>
      </c>
      <c r="D14442" s="300" t="s">
        <v>9580</v>
      </c>
      <c r="E14442" s="302" t="s">
        <v>51</v>
      </c>
      <c r="F14442" s="423" t="s">
        <v>13092</v>
      </c>
      <c r="G14442" s="423"/>
      <c r="H14442" s="423">
        <v>4.6920000000000002E-4</v>
      </c>
      <c r="I14442" s="423"/>
      <c r="J14442" s="424">
        <v>0.42059999999999997</v>
      </c>
      <c r="K14442" s="424"/>
      <c r="L14442" s="424"/>
    </row>
    <row r="14443" spans="1:12" ht="24" customHeight="1">
      <c r="A14443" s="300" t="s">
        <v>12986</v>
      </c>
      <c r="B14443" s="301" t="s">
        <v>12987</v>
      </c>
      <c r="C14443" s="300" t="s">
        <v>9</v>
      </c>
      <c r="D14443" s="300" t="s">
        <v>9831</v>
      </c>
      <c r="E14443" s="302" t="s">
        <v>12988</v>
      </c>
      <c r="F14443" s="423" t="s">
        <v>12989</v>
      </c>
      <c r="G14443" s="423"/>
      <c r="H14443" s="423">
        <v>0.166135</v>
      </c>
      <c r="I14443" s="423"/>
      <c r="J14443" s="424">
        <v>1.6813</v>
      </c>
      <c r="K14443" s="424"/>
      <c r="L14443" s="424"/>
    </row>
    <row r="14444" spans="1:12" ht="36" customHeight="1">
      <c r="A14444" s="300" t="s">
        <v>12986</v>
      </c>
      <c r="B14444" s="301" t="s">
        <v>12990</v>
      </c>
      <c r="C14444" s="300" t="s">
        <v>9</v>
      </c>
      <c r="D14444" s="300" t="s">
        <v>11426</v>
      </c>
      <c r="E14444" s="302" t="s">
        <v>51</v>
      </c>
      <c r="F14444" s="423" t="s">
        <v>12991</v>
      </c>
      <c r="G14444" s="423"/>
      <c r="H14444" s="423">
        <v>8.7065000000000007E-3</v>
      </c>
      <c r="I14444" s="423"/>
      <c r="J14444" s="424">
        <v>1.1508</v>
      </c>
      <c r="K14444" s="424"/>
      <c r="L14444" s="424"/>
    </row>
    <row r="14445" spans="1:12" ht="17.100000000000001" customHeight="1">
      <c r="A14445" s="298"/>
      <c r="B14445" s="298"/>
      <c r="C14445" s="298"/>
      <c r="D14445" s="298"/>
      <c r="E14445" s="298"/>
      <c r="F14445" s="298"/>
      <c r="G14445" s="298"/>
      <c r="H14445" s="298"/>
      <c r="I14445" s="298"/>
      <c r="J14445" s="298" t="s">
        <v>12992</v>
      </c>
      <c r="K14445" s="298"/>
      <c r="L14445" s="298" t="s">
        <v>15809</v>
      </c>
    </row>
    <row r="14446" spans="1:12">
      <c r="A14446" s="414" t="s">
        <v>12994</v>
      </c>
      <c r="B14446" s="414"/>
      <c r="C14446" s="414"/>
      <c r="D14446" s="414"/>
      <c r="E14446" s="414"/>
      <c r="F14446" s="414"/>
      <c r="G14446" s="414"/>
      <c r="H14446" s="414"/>
      <c r="I14446" s="294"/>
      <c r="J14446" s="294"/>
      <c r="K14446" s="294"/>
      <c r="L14446" s="294"/>
    </row>
    <row r="14447" spans="1:12" ht="17.100000000000001" customHeight="1">
      <c r="A14447" s="294" t="s">
        <v>12978</v>
      </c>
      <c r="B14447" s="298" t="s">
        <v>12979</v>
      </c>
      <c r="C14447" s="294" t="s">
        <v>12980</v>
      </c>
      <c r="D14447" s="294" t="s">
        <v>12981</v>
      </c>
      <c r="E14447" s="299" t="s">
        <v>12982</v>
      </c>
      <c r="F14447" s="413" t="s">
        <v>12983</v>
      </c>
      <c r="G14447" s="413"/>
      <c r="H14447" s="413" t="s">
        <v>12984</v>
      </c>
      <c r="I14447" s="413"/>
      <c r="J14447" s="413" t="s">
        <v>12985</v>
      </c>
      <c r="K14447" s="413"/>
      <c r="L14447" s="413"/>
    </row>
    <row r="14448" spans="1:12" ht="24" customHeight="1">
      <c r="A14448" s="300" t="s">
        <v>12986</v>
      </c>
      <c r="B14448" s="301" t="s">
        <v>13966</v>
      </c>
      <c r="C14448" s="300" t="s">
        <v>9</v>
      </c>
      <c r="D14448" s="300" t="s">
        <v>6993</v>
      </c>
      <c r="E14448" s="302" t="s">
        <v>27</v>
      </c>
      <c r="F14448" s="423" t="s">
        <v>13967</v>
      </c>
      <c r="G14448" s="423"/>
      <c r="H14448" s="423">
        <v>6.1511711</v>
      </c>
      <c r="I14448" s="423"/>
      <c r="J14448" s="424">
        <v>41.212800000000001</v>
      </c>
      <c r="K14448" s="424"/>
      <c r="L14448" s="424"/>
    </row>
    <row r="14449" spans="1:12" ht="24" customHeight="1">
      <c r="A14449" s="300" t="s">
        <v>12986</v>
      </c>
      <c r="B14449" s="301" t="s">
        <v>14980</v>
      </c>
      <c r="C14449" s="300" t="s">
        <v>9</v>
      </c>
      <c r="D14449" s="300" t="s">
        <v>10036</v>
      </c>
      <c r="E14449" s="302" t="s">
        <v>27</v>
      </c>
      <c r="F14449" s="423" t="s">
        <v>14981</v>
      </c>
      <c r="G14449" s="423"/>
      <c r="H14449" s="423">
        <v>6.2462451999999997</v>
      </c>
      <c r="I14449" s="423"/>
      <c r="J14449" s="424">
        <v>48.845599999999997</v>
      </c>
      <c r="K14449" s="424"/>
      <c r="L14449" s="424"/>
    </row>
    <row r="14450" spans="1:12" ht="17.100000000000001" customHeight="1">
      <c r="A14450" s="298"/>
      <c r="B14450" s="298"/>
      <c r="C14450" s="298"/>
      <c r="D14450" s="298"/>
      <c r="E14450" s="298"/>
      <c r="F14450" s="298"/>
      <c r="G14450" s="298"/>
      <c r="H14450" s="298"/>
      <c r="I14450" s="298"/>
      <c r="J14450" s="298" t="s">
        <v>12992</v>
      </c>
      <c r="K14450" s="298"/>
      <c r="L14450" s="298" t="s">
        <v>14982</v>
      </c>
    </row>
    <row r="14451" spans="1:12">
      <c r="A14451" s="414" t="s">
        <v>12998</v>
      </c>
      <c r="B14451" s="414"/>
      <c r="C14451" s="414"/>
      <c r="D14451" s="414"/>
      <c r="E14451" s="414"/>
      <c r="F14451" s="414"/>
      <c r="G14451" s="414"/>
      <c r="H14451" s="414"/>
      <c r="I14451" s="294"/>
      <c r="J14451" s="294"/>
      <c r="K14451" s="294"/>
      <c r="L14451" s="294"/>
    </row>
    <row r="14452" spans="1:12" ht="17.100000000000001" customHeight="1">
      <c r="A14452" s="294" t="s">
        <v>12978</v>
      </c>
      <c r="B14452" s="298" t="s">
        <v>12979</v>
      </c>
      <c r="C14452" s="294" t="s">
        <v>12980</v>
      </c>
      <c r="D14452" s="294" t="s">
        <v>12981</v>
      </c>
      <c r="E14452" s="299" t="s">
        <v>12982</v>
      </c>
      <c r="F14452" s="413" t="s">
        <v>12983</v>
      </c>
      <c r="G14452" s="413"/>
      <c r="H14452" s="413" t="s">
        <v>12984</v>
      </c>
      <c r="I14452" s="413"/>
      <c r="J14452" s="413" t="s">
        <v>12985</v>
      </c>
      <c r="K14452" s="413"/>
      <c r="L14452" s="413"/>
    </row>
    <row r="14453" spans="1:12" ht="24" customHeight="1">
      <c r="A14453" s="300" t="s">
        <v>12986</v>
      </c>
      <c r="B14453" s="301" t="s">
        <v>13099</v>
      </c>
      <c r="C14453" s="300" t="s">
        <v>9</v>
      </c>
      <c r="D14453" s="300" t="s">
        <v>7224</v>
      </c>
      <c r="E14453" s="302" t="s">
        <v>51</v>
      </c>
      <c r="F14453" s="423" t="s">
        <v>13100</v>
      </c>
      <c r="G14453" s="423"/>
      <c r="H14453" s="423">
        <v>8.4797999999999998E-2</v>
      </c>
      <c r="I14453" s="423"/>
      <c r="J14453" s="424">
        <v>0.77929999999999999</v>
      </c>
      <c r="K14453" s="424"/>
      <c r="L14453" s="424"/>
    </row>
    <row r="14454" spans="1:12" ht="24" customHeight="1">
      <c r="A14454" s="300" t="s">
        <v>12986</v>
      </c>
      <c r="B14454" s="301" t="s">
        <v>13101</v>
      </c>
      <c r="C14454" s="300" t="s">
        <v>9</v>
      </c>
      <c r="D14454" s="300" t="s">
        <v>7359</v>
      </c>
      <c r="E14454" s="302" t="s">
        <v>51</v>
      </c>
      <c r="F14454" s="423" t="s">
        <v>13102</v>
      </c>
      <c r="G14454" s="423"/>
      <c r="H14454" s="423">
        <v>2.7363999999999999E-3</v>
      </c>
      <c r="I14454" s="423"/>
      <c r="J14454" s="424">
        <v>0.35170000000000001</v>
      </c>
      <c r="K14454" s="424"/>
      <c r="L14454" s="424"/>
    </row>
    <row r="14455" spans="1:12" ht="24" customHeight="1">
      <c r="A14455" s="300" t="s">
        <v>12986</v>
      </c>
      <c r="B14455" s="301" t="s">
        <v>13103</v>
      </c>
      <c r="C14455" s="300" t="s">
        <v>9</v>
      </c>
      <c r="D14455" s="300" t="s">
        <v>8851</v>
      </c>
      <c r="E14455" s="302" t="s">
        <v>51</v>
      </c>
      <c r="F14455" s="423" t="s">
        <v>13104</v>
      </c>
      <c r="G14455" s="423"/>
      <c r="H14455" s="423">
        <v>2.1898999999999998E-3</v>
      </c>
      <c r="I14455" s="423"/>
      <c r="J14455" s="424">
        <v>0.42399999999999999</v>
      </c>
      <c r="K14455" s="424"/>
      <c r="L14455" s="424"/>
    </row>
    <row r="14456" spans="1:12" ht="24" customHeight="1">
      <c r="A14456" s="300" t="s">
        <v>12986</v>
      </c>
      <c r="B14456" s="301" t="s">
        <v>13105</v>
      </c>
      <c r="C14456" s="300" t="s">
        <v>9</v>
      </c>
      <c r="D14456" s="300" t="s">
        <v>8852</v>
      </c>
      <c r="E14456" s="302" t="s">
        <v>51</v>
      </c>
      <c r="F14456" s="423" t="s">
        <v>13106</v>
      </c>
      <c r="G14456" s="423"/>
      <c r="H14456" s="423">
        <v>4.6920000000000002E-4</v>
      </c>
      <c r="I14456" s="423"/>
      <c r="J14456" s="424">
        <v>0.25729999999999997</v>
      </c>
      <c r="K14456" s="424"/>
      <c r="L14456" s="424"/>
    </row>
    <row r="14457" spans="1:12" ht="24" customHeight="1">
      <c r="A14457" s="300" t="s">
        <v>12986</v>
      </c>
      <c r="B14457" s="301" t="s">
        <v>13107</v>
      </c>
      <c r="C14457" s="300" t="s">
        <v>9</v>
      </c>
      <c r="D14457" s="300" t="s">
        <v>9000</v>
      </c>
      <c r="E14457" s="302" t="s">
        <v>51</v>
      </c>
      <c r="F14457" s="423" t="s">
        <v>13108</v>
      </c>
      <c r="G14457" s="423"/>
      <c r="H14457" s="423">
        <v>9.6516699999999997E-2</v>
      </c>
      <c r="I14457" s="423"/>
      <c r="J14457" s="424">
        <v>0.65339999999999998</v>
      </c>
      <c r="K14457" s="424"/>
      <c r="L14457" s="424"/>
    </row>
    <row r="14458" spans="1:12" ht="24" customHeight="1">
      <c r="A14458" s="300" t="s">
        <v>12986</v>
      </c>
      <c r="B14458" s="301" t="s">
        <v>13109</v>
      </c>
      <c r="C14458" s="300" t="s">
        <v>9</v>
      </c>
      <c r="D14458" s="300" t="s">
        <v>9574</v>
      </c>
      <c r="E14458" s="302" t="s">
        <v>51</v>
      </c>
      <c r="F14458" s="423" t="s">
        <v>13110</v>
      </c>
      <c r="G14458" s="423"/>
      <c r="H14458" s="423">
        <v>3.0608199999999999E-2</v>
      </c>
      <c r="I14458" s="423"/>
      <c r="J14458" s="424">
        <v>0.27029999999999998</v>
      </c>
      <c r="K14458" s="424"/>
      <c r="L14458" s="424"/>
    </row>
    <row r="14459" spans="1:12" ht="24" customHeight="1">
      <c r="A14459" s="300" t="s">
        <v>12986</v>
      </c>
      <c r="B14459" s="301" t="s">
        <v>13111</v>
      </c>
      <c r="C14459" s="300" t="s">
        <v>9</v>
      </c>
      <c r="D14459" s="300" t="s">
        <v>10714</v>
      </c>
      <c r="E14459" s="302" t="s">
        <v>93</v>
      </c>
      <c r="F14459" s="423" t="s">
        <v>13112</v>
      </c>
      <c r="G14459" s="423"/>
      <c r="H14459" s="423">
        <v>1.60865E-2</v>
      </c>
      <c r="I14459" s="423"/>
      <c r="J14459" s="424">
        <v>0.2455</v>
      </c>
      <c r="K14459" s="424"/>
      <c r="L14459" s="424"/>
    </row>
    <row r="14460" spans="1:12" ht="24" customHeight="1">
      <c r="A14460" s="300" t="s">
        <v>12986</v>
      </c>
      <c r="B14460" s="301" t="s">
        <v>13113</v>
      </c>
      <c r="C14460" s="300" t="s">
        <v>9</v>
      </c>
      <c r="D14460" s="300" t="s">
        <v>10809</v>
      </c>
      <c r="E14460" s="302" t="s">
        <v>51</v>
      </c>
      <c r="F14460" s="423" t="s">
        <v>13114</v>
      </c>
      <c r="G14460" s="423"/>
      <c r="H14460" s="423">
        <v>1.60865E-2</v>
      </c>
      <c r="I14460" s="423"/>
      <c r="J14460" s="424">
        <v>0.193</v>
      </c>
      <c r="K14460" s="424"/>
      <c r="L14460" s="424"/>
    </row>
    <row r="14461" spans="1:12" ht="24" customHeight="1">
      <c r="A14461" s="300" t="s">
        <v>12986</v>
      </c>
      <c r="B14461" s="301" t="s">
        <v>13115</v>
      </c>
      <c r="C14461" s="300" t="s">
        <v>9</v>
      </c>
      <c r="D14461" s="300" t="s">
        <v>10810</v>
      </c>
      <c r="E14461" s="302" t="s">
        <v>51</v>
      </c>
      <c r="F14461" s="423" t="s">
        <v>13116</v>
      </c>
      <c r="G14461" s="423"/>
      <c r="H14461" s="423">
        <v>1.60865E-2</v>
      </c>
      <c r="I14461" s="423"/>
      <c r="J14461" s="424">
        <v>0.42809999999999998</v>
      </c>
      <c r="K14461" s="424"/>
      <c r="L14461" s="424"/>
    </row>
    <row r="14462" spans="1:12" ht="24" customHeight="1">
      <c r="A14462" s="300" t="s">
        <v>12986</v>
      </c>
      <c r="B14462" s="301" t="s">
        <v>13117</v>
      </c>
      <c r="C14462" s="300" t="s">
        <v>9</v>
      </c>
      <c r="D14462" s="300" t="s">
        <v>10837</v>
      </c>
      <c r="E14462" s="302" t="s">
        <v>51</v>
      </c>
      <c r="F14462" s="423" t="s">
        <v>13118</v>
      </c>
      <c r="G14462" s="423"/>
      <c r="H14462" s="423">
        <v>5.4770000000000003E-4</v>
      </c>
      <c r="I14462" s="423"/>
      <c r="J14462" s="424">
        <v>0.24379999999999999</v>
      </c>
      <c r="K14462" s="424"/>
      <c r="L14462" s="424"/>
    </row>
    <row r="14463" spans="1:12" ht="24" customHeight="1">
      <c r="A14463" s="300" t="s">
        <v>12986</v>
      </c>
      <c r="B14463" s="301" t="s">
        <v>13003</v>
      </c>
      <c r="C14463" s="300" t="s">
        <v>9</v>
      </c>
      <c r="D14463" s="300" t="s">
        <v>7216</v>
      </c>
      <c r="E14463" s="302" t="s">
        <v>51</v>
      </c>
      <c r="F14463" s="423" t="s">
        <v>13004</v>
      </c>
      <c r="G14463" s="423"/>
      <c r="H14463" s="423">
        <v>3.2218900000000002E-2</v>
      </c>
      <c r="I14463" s="423"/>
      <c r="J14463" s="424">
        <v>1.0764</v>
      </c>
      <c r="K14463" s="424"/>
      <c r="L14463" s="424"/>
    </row>
    <row r="14464" spans="1:12" ht="24" customHeight="1">
      <c r="A14464" s="300" t="s">
        <v>12986</v>
      </c>
      <c r="B14464" s="301" t="s">
        <v>13005</v>
      </c>
      <c r="C14464" s="300" t="s">
        <v>9</v>
      </c>
      <c r="D14464" s="300" t="s">
        <v>7393</v>
      </c>
      <c r="E14464" s="302" t="s">
        <v>12988</v>
      </c>
      <c r="F14464" s="423" t="s">
        <v>13006</v>
      </c>
      <c r="G14464" s="423"/>
      <c r="H14464" s="423">
        <v>1.9382900000000002E-2</v>
      </c>
      <c r="I14464" s="423"/>
      <c r="J14464" s="424">
        <v>1.0467</v>
      </c>
      <c r="K14464" s="424"/>
      <c r="L14464" s="424"/>
    </row>
    <row r="14465" spans="1:12" ht="24" customHeight="1">
      <c r="A14465" s="300" t="s">
        <v>12986</v>
      </c>
      <c r="B14465" s="301" t="s">
        <v>13007</v>
      </c>
      <c r="C14465" s="300" t="s">
        <v>9</v>
      </c>
      <c r="D14465" s="300" t="s">
        <v>10619</v>
      </c>
      <c r="E14465" s="302" t="s">
        <v>51</v>
      </c>
      <c r="F14465" s="423" t="s">
        <v>13008</v>
      </c>
      <c r="G14465" s="423"/>
      <c r="H14465" s="423">
        <v>1.50356E-2</v>
      </c>
      <c r="I14465" s="423"/>
      <c r="J14465" s="424">
        <v>2.8755999999999999</v>
      </c>
      <c r="K14465" s="424"/>
      <c r="L14465" s="424"/>
    </row>
    <row r="14466" spans="1:12" ht="24" customHeight="1">
      <c r="A14466" s="300" t="s">
        <v>12986</v>
      </c>
      <c r="B14466" s="301" t="s">
        <v>13009</v>
      </c>
      <c r="C14466" s="300" t="s">
        <v>9</v>
      </c>
      <c r="D14466" s="300" t="s">
        <v>10769</v>
      </c>
      <c r="E14466" s="302" t="s">
        <v>51</v>
      </c>
      <c r="F14466" s="423" t="s">
        <v>13010</v>
      </c>
      <c r="G14466" s="423"/>
      <c r="H14466" s="423">
        <v>1.3515763999999999</v>
      </c>
      <c r="I14466" s="423"/>
      <c r="J14466" s="424">
        <v>1.7030000000000001</v>
      </c>
      <c r="K14466" s="424"/>
      <c r="L14466" s="424"/>
    </row>
    <row r="14467" spans="1:12" ht="24" customHeight="1">
      <c r="A14467" s="300" t="s">
        <v>12986</v>
      </c>
      <c r="B14467" s="301" t="s">
        <v>13011</v>
      </c>
      <c r="C14467" s="300" t="s">
        <v>9</v>
      </c>
      <c r="D14467" s="300" t="s">
        <v>10929</v>
      </c>
      <c r="E14467" s="302" t="s">
        <v>51</v>
      </c>
      <c r="F14467" s="423" t="s">
        <v>13012</v>
      </c>
      <c r="G14467" s="423"/>
      <c r="H14467" s="423">
        <v>1.30308E-2</v>
      </c>
      <c r="I14467" s="423"/>
      <c r="J14467" s="424">
        <v>1.9605999999999999</v>
      </c>
      <c r="K14467" s="424"/>
      <c r="L14467" s="424"/>
    </row>
    <row r="14468" spans="1:12" ht="17.100000000000001" customHeight="1">
      <c r="A14468" s="298"/>
      <c r="B14468" s="298"/>
      <c r="C14468" s="298"/>
      <c r="D14468" s="298"/>
      <c r="E14468" s="298"/>
      <c r="F14468" s="298"/>
      <c r="G14468" s="298"/>
      <c r="H14468" s="298"/>
      <c r="I14468" s="298"/>
      <c r="J14468" s="298" t="s">
        <v>12992</v>
      </c>
      <c r="K14468" s="298"/>
      <c r="L14468" s="298" t="s">
        <v>14983</v>
      </c>
    </row>
    <row r="14469" spans="1:12">
      <c r="A14469" s="414" t="s">
        <v>13056</v>
      </c>
      <c r="B14469" s="414"/>
      <c r="C14469" s="414"/>
      <c r="D14469" s="414"/>
      <c r="E14469" s="414"/>
      <c r="F14469" s="414"/>
      <c r="G14469" s="414"/>
      <c r="H14469" s="414"/>
      <c r="I14469" s="294"/>
      <c r="J14469" s="294"/>
      <c r="K14469" s="294"/>
      <c r="L14469" s="294"/>
    </row>
    <row r="14470" spans="1:12" ht="17.100000000000001" customHeight="1">
      <c r="A14470" s="294" t="s">
        <v>12978</v>
      </c>
      <c r="B14470" s="298" t="s">
        <v>12979</v>
      </c>
      <c r="C14470" s="294" t="s">
        <v>12980</v>
      </c>
      <c r="D14470" s="294" t="s">
        <v>12981</v>
      </c>
      <c r="E14470" s="299" t="s">
        <v>12982</v>
      </c>
      <c r="F14470" s="413" t="s">
        <v>12983</v>
      </c>
      <c r="G14470" s="413"/>
      <c r="H14470" s="413" t="s">
        <v>12984</v>
      </c>
      <c r="I14470" s="413"/>
      <c r="J14470" s="413" t="s">
        <v>12985</v>
      </c>
      <c r="K14470" s="413"/>
      <c r="L14470" s="413"/>
    </row>
    <row r="14471" spans="1:12" ht="24" customHeight="1">
      <c r="A14471" s="300" t="s">
        <v>12986</v>
      </c>
      <c r="B14471" s="301" t="s">
        <v>13057</v>
      </c>
      <c r="C14471" s="300" t="s">
        <v>9</v>
      </c>
      <c r="D14471" s="300" t="s">
        <v>12549</v>
      </c>
      <c r="E14471" s="302" t="s">
        <v>27</v>
      </c>
      <c r="F14471" s="423" t="s">
        <v>12948</v>
      </c>
      <c r="G14471" s="423"/>
      <c r="H14471" s="423">
        <v>12.0923923</v>
      </c>
      <c r="I14471" s="423"/>
      <c r="J14471" s="424">
        <v>7.8601000000000001</v>
      </c>
      <c r="K14471" s="424"/>
      <c r="L14471" s="424"/>
    </row>
    <row r="14472" spans="1:12" ht="17.100000000000001" customHeight="1">
      <c r="A14472" s="298"/>
      <c r="B14472" s="298"/>
      <c r="C14472" s="298"/>
      <c r="D14472" s="298"/>
      <c r="E14472" s="298"/>
      <c r="F14472" s="298"/>
      <c r="G14472" s="298"/>
      <c r="H14472" s="298"/>
      <c r="I14472" s="298"/>
      <c r="J14472" s="298" t="s">
        <v>12992</v>
      </c>
      <c r="K14472" s="298"/>
      <c r="L14472" s="298" t="s">
        <v>14984</v>
      </c>
    </row>
    <row r="14473" spans="1:12">
      <c r="A14473" s="414" t="s">
        <v>13058</v>
      </c>
      <c r="B14473" s="414"/>
      <c r="C14473" s="414"/>
      <c r="D14473" s="414"/>
      <c r="E14473" s="414"/>
      <c r="F14473" s="414"/>
      <c r="G14473" s="414"/>
      <c r="H14473" s="414"/>
      <c r="I14473" s="294"/>
      <c r="J14473" s="294"/>
      <c r="K14473" s="294"/>
      <c r="L14473" s="294"/>
    </row>
    <row r="14474" spans="1:12" ht="17.100000000000001" customHeight="1">
      <c r="A14474" s="294" t="s">
        <v>12978</v>
      </c>
      <c r="B14474" s="298" t="s">
        <v>12979</v>
      </c>
      <c r="C14474" s="294" t="s">
        <v>12980</v>
      </c>
      <c r="D14474" s="294" t="s">
        <v>12981</v>
      </c>
      <c r="E14474" s="299" t="s">
        <v>12982</v>
      </c>
      <c r="F14474" s="413" t="s">
        <v>12983</v>
      </c>
      <c r="G14474" s="413"/>
      <c r="H14474" s="413" t="s">
        <v>12984</v>
      </c>
      <c r="I14474" s="413"/>
      <c r="J14474" s="413" t="s">
        <v>12985</v>
      </c>
      <c r="K14474" s="413"/>
      <c r="L14474" s="413"/>
    </row>
    <row r="14475" spans="1:12" ht="24" customHeight="1">
      <c r="A14475" s="300" t="s">
        <v>12986</v>
      </c>
      <c r="B14475" s="301" t="s">
        <v>13059</v>
      </c>
      <c r="C14475" s="300" t="s">
        <v>9</v>
      </c>
      <c r="D14475" s="300" t="s">
        <v>12535</v>
      </c>
      <c r="E14475" s="302" t="s">
        <v>27</v>
      </c>
      <c r="F14475" s="423" t="s">
        <v>12936</v>
      </c>
      <c r="G14475" s="423"/>
      <c r="H14475" s="423">
        <v>12.0923923</v>
      </c>
      <c r="I14475" s="423"/>
      <c r="J14475" s="424">
        <v>0.60460000000000003</v>
      </c>
      <c r="K14475" s="424"/>
      <c r="L14475" s="424"/>
    </row>
    <row r="14476" spans="1:12" ht="17.100000000000001" customHeight="1">
      <c r="A14476" s="298"/>
      <c r="B14476" s="298"/>
      <c r="C14476" s="298"/>
      <c r="D14476" s="298"/>
      <c r="E14476" s="298"/>
      <c r="F14476" s="298"/>
      <c r="G14476" s="298"/>
      <c r="H14476" s="298"/>
      <c r="I14476" s="298"/>
      <c r="J14476" s="298" t="s">
        <v>12992</v>
      </c>
      <c r="K14476" s="298"/>
      <c r="L14476" s="298" t="s">
        <v>13703</v>
      </c>
    </row>
    <row r="14477" spans="1:12">
      <c r="A14477" s="414" t="s">
        <v>13060</v>
      </c>
      <c r="B14477" s="414"/>
      <c r="C14477" s="414"/>
      <c r="D14477" s="414"/>
      <c r="E14477" s="414"/>
      <c r="F14477" s="414"/>
      <c r="G14477" s="414"/>
      <c r="H14477" s="414"/>
      <c r="I14477" s="294"/>
      <c r="J14477" s="294"/>
      <c r="K14477" s="294"/>
      <c r="L14477" s="294"/>
    </row>
    <row r="14478" spans="1:12" ht="17.100000000000001" customHeight="1">
      <c r="A14478" s="294" t="s">
        <v>12978</v>
      </c>
      <c r="B14478" s="298" t="s">
        <v>12979</v>
      </c>
      <c r="C14478" s="294" t="s">
        <v>12980</v>
      </c>
      <c r="D14478" s="294" t="s">
        <v>12981</v>
      </c>
      <c r="E14478" s="299" t="s">
        <v>12982</v>
      </c>
      <c r="F14478" s="413" t="s">
        <v>12983</v>
      </c>
      <c r="G14478" s="413"/>
      <c r="H14478" s="413" t="s">
        <v>12984</v>
      </c>
      <c r="I14478" s="413"/>
      <c r="J14478" s="413" t="s">
        <v>12985</v>
      </c>
      <c r="K14478" s="413"/>
      <c r="L14478" s="413"/>
    </row>
    <row r="14479" spans="1:12" ht="24" customHeight="1">
      <c r="A14479" s="300" t="s">
        <v>12986</v>
      </c>
      <c r="B14479" s="301" t="s">
        <v>13061</v>
      </c>
      <c r="C14479" s="300" t="s">
        <v>9</v>
      </c>
      <c r="D14479" s="300" t="s">
        <v>12522</v>
      </c>
      <c r="E14479" s="302" t="s">
        <v>27</v>
      </c>
      <c r="F14479" s="423" t="s">
        <v>12964</v>
      </c>
      <c r="G14479" s="423"/>
      <c r="H14479" s="423">
        <v>12.0923923</v>
      </c>
      <c r="I14479" s="423"/>
      <c r="J14479" s="424">
        <v>30.593800000000002</v>
      </c>
      <c r="K14479" s="424"/>
      <c r="L14479" s="424"/>
    </row>
    <row r="14480" spans="1:12" ht="24" customHeight="1">
      <c r="A14480" s="300" t="s">
        <v>12986</v>
      </c>
      <c r="B14480" s="301" t="s">
        <v>13062</v>
      </c>
      <c r="C14480" s="300" t="s">
        <v>9</v>
      </c>
      <c r="D14480" s="300" t="s">
        <v>12527</v>
      </c>
      <c r="E14480" s="302" t="s">
        <v>27</v>
      </c>
      <c r="F14480" s="423" t="s">
        <v>13063</v>
      </c>
      <c r="G14480" s="423"/>
      <c r="H14480" s="423">
        <v>12.0923923</v>
      </c>
      <c r="I14480" s="423"/>
      <c r="J14480" s="424">
        <v>4.1113999999999997</v>
      </c>
      <c r="K14480" s="424"/>
      <c r="L14480" s="424"/>
    </row>
    <row r="14481" spans="1:12" ht="17.100000000000001" customHeight="1">
      <c r="A14481" s="298"/>
      <c r="B14481" s="298"/>
      <c r="C14481" s="298"/>
      <c r="D14481" s="298"/>
      <c r="E14481" s="298"/>
      <c r="F14481" s="298"/>
      <c r="G14481" s="298"/>
      <c r="H14481" s="298"/>
      <c r="I14481" s="298"/>
      <c r="J14481" s="298" t="s">
        <v>12992</v>
      </c>
      <c r="K14481" s="298"/>
      <c r="L14481" s="298" t="s">
        <v>14985</v>
      </c>
    </row>
    <row r="14482" spans="1:12" ht="17.100000000000001" customHeight="1">
      <c r="A14482" s="294" t="s">
        <v>13014</v>
      </c>
      <c r="B14482" s="294"/>
      <c r="C14482" s="294"/>
      <c r="D14482" s="294"/>
      <c r="E14482" s="294"/>
      <c r="F14482" s="294"/>
      <c r="G14482" s="294"/>
      <c r="H14482" s="294"/>
      <c r="I14482" s="294"/>
      <c r="J14482" s="294"/>
      <c r="K14482" s="294"/>
      <c r="L14482" s="294"/>
    </row>
    <row r="14483" spans="1:12" ht="17.100000000000001" customHeight="1">
      <c r="A14483" s="298"/>
      <c r="B14483" s="298"/>
      <c r="C14483" s="298"/>
      <c r="D14483" s="298"/>
      <c r="E14483" s="298"/>
      <c r="F14483" s="298"/>
      <c r="G14483" s="298"/>
      <c r="H14483" s="298"/>
      <c r="I14483" s="298"/>
      <c r="J14483" s="298" t="s">
        <v>13015</v>
      </c>
      <c r="K14483" s="298"/>
      <c r="L14483" s="298" t="s">
        <v>15810</v>
      </c>
    </row>
    <row r="14484" spans="1:12" ht="17.100000000000001" customHeight="1">
      <c r="A14484" s="298"/>
      <c r="B14484" s="298"/>
      <c r="C14484" s="298"/>
      <c r="D14484" s="298"/>
      <c r="E14484" s="298"/>
      <c r="F14484" s="298"/>
      <c r="G14484" s="298"/>
      <c r="H14484" s="298"/>
      <c r="I14484" s="298"/>
      <c r="J14484" s="298" t="s">
        <v>13017</v>
      </c>
      <c r="K14484" s="298" t="s">
        <v>13018</v>
      </c>
      <c r="L14484" s="298" t="s">
        <v>14987</v>
      </c>
    </row>
    <row r="14485" spans="1:12" ht="17.100000000000001" customHeight="1">
      <c r="A14485" s="298"/>
      <c r="B14485" s="298"/>
      <c r="C14485" s="298"/>
      <c r="D14485" s="298"/>
      <c r="E14485" s="298"/>
      <c r="F14485" s="298"/>
      <c r="G14485" s="298"/>
      <c r="H14485" s="298"/>
      <c r="I14485" s="298"/>
      <c r="J14485" s="298" t="s">
        <v>13020</v>
      </c>
      <c r="K14485" s="298"/>
      <c r="L14485" s="298" t="s">
        <v>15811</v>
      </c>
    </row>
    <row r="14486" spans="1:12" ht="17.100000000000001" customHeight="1">
      <c r="A14486" s="298"/>
      <c r="B14486" s="298"/>
      <c r="C14486" s="298"/>
      <c r="D14486" s="298"/>
      <c r="E14486" s="298"/>
      <c r="F14486" s="298"/>
      <c r="G14486" s="298"/>
      <c r="H14486" s="298"/>
      <c r="I14486" s="298"/>
      <c r="J14486" s="298" t="s">
        <v>13022</v>
      </c>
      <c r="K14486" s="298" t="s">
        <v>12974</v>
      </c>
      <c r="L14486" s="298" t="s">
        <v>15812</v>
      </c>
    </row>
    <row r="14487" spans="1:12" ht="17.100000000000001" customHeight="1">
      <c r="A14487" s="298"/>
      <c r="B14487" s="298"/>
      <c r="C14487" s="298"/>
      <c r="D14487" s="298"/>
      <c r="E14487" s="298"/>
      <c r="F14487" s="298"/>
      <c r="G14487" s="298"/>
      <c r="H14487" s="298"/>
      <c r="I14487" s="298"/>
      <c r="J14487" s="298" t="s">
        <v>13024</v>
      </c>
      <c r="K14487" s="298"/>
      <c r="L14487" s="298" t="s">
        <v>15813</v>
      </c>
    </row>
    <row r="14488" spans="1:12" ht="30" customHeight="1">
      <c r="A14488" s="299"/>
      <c r="B14488" s="299"/>
      <c r="C14488" s="299"/>
      <c r="D14488" s="299"/>
      <c r="E14488" s="299"/>
      <c r="F14488" s="299"/>
      <c r="G14488" s="299"/>
      <c r="H14488" s="299"/>
      <c r="I14488" s="299"/>
      <c r="J14488" s="299"/>
      <c r="K14488" s="299"/>
      <c r="L14488" s="299"/>
    </row>
    <row r="14489" spans="1:12" ht="60" customHeight="1">
      <c r="A14489" s="295" t="s">
        <v>15814</v>
      </c>
      <c r="B14489" s="296" t="s">
        <v>15815</v>
      </c>
      <c r="C14489" s="295" t="s">
        <v>9</v>
      </c>
      <c r="D14489" s="295" t="s">
        <v>4303</v>
      </c>
      <c r="E14489" s="297" t="s">
        <v>51</v>
      </c>
      <c r="F14489" s="296"/>
      <c r="G14489" s="296"/>
      <c r="H14489" s="296"/>
      <c r="I14489" s="296"/>
      <c r="J14489" s="296"/>
      <c r="K14489" s="296"/>
      <c r="L14489" s="296"/>
    </row>
    <row r="14490" spans="1:12">
      <c r="A14490" s="414" t="s">
        <v>12977</v>
      </c>
      <c r="B14490" s="414"/>
      <c r="C14490" s="414"/>
      <c r="D14490" s="414"/>
      <c r="E14490" s="414"/>
      <c r="F14490" s="414"/>
      <c r="G14490" s="414"/>
      <c r="H14490" s="414"/>
      <c r="I14490" s="294"/>
      <c r="J14490" s="294"/>
      <c r="K14490" s="294"/>
      <c r="L14490" s="294"/>
    </row>
    <row r="14491" spans="1:12" ht="17.100000000000001" customHeight="1">
      <c r="A14491" s="294" t="s">
        <v>12978</v>
      </c>
      <c r="B14491" s="298" t="s">
        <v>12979</v>
      </c>
      <c r="C14491" s="294" t="s">
        <v>12980</v>
      </c>
      <c r="D14491" s="294" t="s">
        <v>12981</v>
      </c>
      <c r="E14491" s="299" t="s">
        <v>12982</v>
      </c>
      <c r="F14491" s="413" t="s">
        <v>12983</v>
      </c>
      <c r="G14491" s="413"/>
      <c r="H14491" s="413" t="s">
        <v>12984</v>
      </c>
      <c r="I14491" s="413"/>
      <c r="J14491" s="413" t="s">
        <v>12985</v>
      </c>
      <c r="K14491" s="413"/>
      <c r="L14491" s="413"/>
    </row>
    <row r="14492" spans="1:12" ht="24" customHeight="1">
      <c r="A14492" s="300" t="s">
        <v>12986</v>
      </c>
      <c r="B14492" s="301" t="s">
        <v>13085</v>
      </c>
      <c r="C14492" s="300" t="s">
        <v>9</v>
      </c>
      <c r="D14492" s="300" t="s">
        <v>7909</v>
      </c>
      <c r="E14492" s="302" t="s">
        <v>51</v>
      </c>
      <c r="F14492" s="423" t="s">
        <v>13086</v>
      </c>
      <c r="G14492" s="423"/>
      <c r="H14492" s="423">
        <v>3.7859999999999999E-4</v>
      </c>
      <c r="I14492" s="423"/>
      <c r="J14492" s="424">
        <v>3.9399999999999998E-2</v>
      </c>
      <c r="K14492" s="424"/>
      <c r="L14492" s="424"/>
    </row>
    <row r="14493" spans="1:12" ht="24" customHeight="1">
      <c r="A14493" s="300" t="s">
        <v>12986</v>
      </c>
      <c r="B14493" s="301" t="s">
        <v>13087</v>
      </c>
      <c r="C14493" s="300" t="s">
        <v>9</v>
      </c>
      <c r="D14493" s="300" t="s">
        <v>8873</v>
      </c>
      <c r="E14493" s="302" t="s">
        <v>51</v>
      </c>
      <c r="F14493" s="423" t="s">
        <v>13088</v>
      </c>
      <c r="G14493" s="423"/>
      <c r="H14493" s="423">
        <v>3.6100000000000003E-5</v>
      </c>
      <c r="I14493" s="423"/>
      <c r="J14493" s="424">
        <v>3.1399999999999997E-2</v>
      </c>
      <c r="K14493" s="424"/>
      <c r="L14493" s="424"/>
    </row>
    <row r="14494" spans="1:12" ht="48" customHeight="1">
      <c r="A14494" s="300" t="s">
        <v>12986</v>
      </c>
      <c r="B14494" s="301" t="s">
        <v>13089</v>
      </c>
      <c r="C14494" s="300" t="s">
        <v>9</v>
      </c>
      <c r="D14494" s="300" t="s">
        <v>9227</v>
      </c>
      <c r="E14494" s="302" t="s">
        <v>51</v>
      </c>
      <c r="F14494" s="423" t="s">
        <v>13090</v>
      </c>
      <c r="G14494" s="423"/>
      <c r="H14494" s="423">
        <v>2.5299999999999998E-5</v>
      </c>
      <c r="I14494" s="423"/>
      <c r="J14494" s="424">
        <v>3.3799999999999997E-2</v>
      </c>
      <c r="K14494" s="424"/>
      <c r="L14494" s="424"/>
    </row>
    <row r="14495" spans="1:12" ht="24" customHeight="1">
      <c r="A14495" s="300" t="s">
        <v>12986</v>
      </c>
      <c r="B14495" s="301" t="s">
        <v>13091</v>
      </c>
      <c r="C14495" s="300" t="s">
        <v>9</v>
      </c>
      <c r="D14495" s="300" t="s">
        <v>9580</v>
      </c>
      <c r="E14495" s="302" t="s">
        <v>51</v>
      </c>
      <c r="F14495" s="423" t="s">
        <v>13092</v>
      </c>
      <c r="G14495" s="423"/>
      <c r="H14495" s="423">
        <v>2.4700000000000001E-5</v>
      </c>
      <c r="I14495" s="423"/>
      <c r="J14495" s="424">
        <v>2.2100000000000002E-2</v>
      </c>
      <c r="K14495" s="424"/>
      <c r="L14495" s="424"/>
    </row>
    <row r="14496" spans="1:12" ht="24" customHeight="1">
      <c r="A14496" s="300" t="s">
        <v>12986</v>
      </c>
      <c r="B14496" s="301" t="s">
        <v>12987</v>
      </c>
      <c r="C14496" s="300" t="s">
        <v>9</v>
      </c>
      <c r="D14496" s="300" t="s">
        <v>9831</v>
      </c>
      <c r="E14496" s="302" t="s">
        <v>12988</v>
      </c>
      <c r="F14496" s="423" t="s">
        <v>12989</v>
      </c>
      <c r="G14496" s="423"/>
      <c r="H14496" s="423">
        <v>8.7598999999999993E-3</v>
      </c>
      <c r="I14496" s="423"/>
      <c r="J14496" s="424">
        <v>8.8700000000000001E-2</v>
      </c>
      <c r="K14496" s="424"/>
      <c r="L14496" s="424"/>
    </row>
    <row r="14497" spans="1:12" ht="36" customHeight="1">
      <c r="A14497" s="300" t="s">
        <v>12986</v>
      </c>
      <c r="B14497" s="301" t="s">
        <v>12990</v>
      </c>
      <c r="C14497" s="300" t="s">
        <v>9</v>
      </c>
      <c r="D14497" s="300" t="s">
        <v>11426</v>
      </c>
      <c r="E14497" s="302" t="s">
        <v>51</v>
      </c>
      <c r="F14497" s="423" t="s">
        <v>12991</v>
      </c>
      <c r="G14497" s="423"/>
      <c r="H14497" s="423">
        <v>4.5919999999999999E-4</v>
      </c>
      <c r="I14497" s="423"/>
      <c r="J14497" s="424">
        <v>6.0699999999999997E-2</v>
      </c>
      <c r="K14497" s="424"/>
      <c r="L14497" s="424"/>
    </row>
    <row r="14498" spans="1:12" ht="17.100000000000001" customHeight="1">
      <c r="A14498" s="298"/>
      <c r="B14498" s="298"/>
      <c r="C14498" s="298"/>
      <c r="D14498" s="298"/>
      <c r="E14498" s="298"/>
      <c r="F14498" s="298"/>
      <c r="G14498" s="298"/>
      <c r="H14498" s="298"/>
      <c r="I14498" s="298"/>
      <c r="J14498" s="298" t="s">
        <v>12992</v>
      </c>
      <c r="K14498" s="298"/>
      <c r="L14498" s="298" t="s">
        <v>13781</v>
      </c>
    </row>
    <row r="14499" spans="1:12">
      <c r="A14499" s="414" t="s">
        <v>12994</v>
      </c>
      <c r="B14499" s="414"/>
      <c r="C14499" s="414"/>
      <c r="D14499" s="414"/>
      <c r="E14499" s="414"/>
      <c r="F14499" s="414"/>
      <c r="G14499" s="414"/>
      <c r="H14499" s="414"/>
      <c r="I14499" s="294"/>
      <c r="J14499" s="294"/>
      <c r="K14499" s="294"/>
      <c r="L14499" s="294"/>
    </row>
    <row r="14500" spans="1:12" ht="17.100000000000001" customHeight="1">
      <c r="A14500" s="294" t="s">
        <v>12978</v>
      </c>
      <c r="B14500" s="298" t="s">
        <v>12979</v>
      </c>
      <c r="C14500" s="294" t="s">
        <v>12980</v>
      </c>
      <c r="D14500" s="294" t="s">
        <v>12981</v>
      </c>
      <c r="E14500" s="299" t="s">
        <v>12982</v>
      </c>
      <c r="F14500" s="413" t="s">
        <v>12983</v>
      </c>
      <c r="G14500" s="413"/>
      <c r="H14500" s="413" t="s">
        <v>12984</v>
      </c>
      <c r="I14500" s="413"/>
      <c r="J14500" s="413" t="s">
        <v>12985</v>
      </c>
      <c r="K14500" s="413"/>
      <c r="L14500" s="413"/>
    </row>
    <row r="14501" spans="1:12" ht="24" customHeight="1">
      <c r="A14501" s="300" t="s">
        <v>12986</v>
      </c>
      <c r="B14501" s="301" t="s">
        <v>13193</v>
      </c>
      <c r="C14501" s="300" t="s">
        <v>9</v>
      </c>
      <c r="D14501" s="300" t="s">
        <v>7200</v>
      </c>
      <c r="E14501" s="302" t="s">
        <v>27</v>
      </c>
      <c r="F14501" s="423" t="s">
        <v>13194</v>
      </c>
      <c r="G14501" s="423"/>
      <c r="H14501" s="423">
        <v>0.3267989</v>
      </c>
      <c r="I14501" s="423"/>
      <c r="J14501" s="424">
        <v>1.6634</v>
      </c>
      <c r="K14501" s="424"/>
      <c r="L14501" s="424"/>
    </row>
    <row r="14502" spans="1:12" ht="24" customHeight="1">
      <c r="A14502" s="300" t="s">
        <v>12986</v>
      </c>
      <c r="B14502" s="301" t="s">
        <v>13195</v>
      </c>
      <c r="C14502" s="300" t="s">
        <v>9</v>
      </c>
      <c r="D14502" s="300" t="s">
        <v>8821</v>
      </c>
      <c r="E14502" s="302" t="s">
        <v>27</v>
      </c>
      <c r="F14502" s="423" t="s">
        <v>13196</v>
      </c>
      <c r="G14502" s="423"/>
      <c r="H14502" s="423">
        <v>0.3267989</v>
      </c>
      <c r="I14502" s="423"/>
      <c r="J14502" s="424">
        <v>2.3496999999999999</v>
      </c>
      <c r="K14502" s="424"/>
      <c r="L14502" s="424"/>
    </row>
    <row r="14503" spans="1:12" ht="17.100000000000001" customHeight="1">
      <c r="A14503" s="298"/>
      <c r="B14503" s="298"/>
      <c r="C14503" s="298"/>
      <c r="D14503" s="298"/>
      <c r="E14503" s="298"/>
      <c r="F14503" s="298"/>
      <c r="G14503" s="298"/>
      <c r="H14503" s="298"/>
      <c r="I14503" s="298"/>
      <c r="J14503" s="298" t="s">
        <v>12992</v>
      </c>
      <c r="K14503" s="298"/>
      <c r="L14503" s="298" t="s">
        <v>15816</v>
      </c>
    </row>
    <row r="14504" spans="1:12">
      <c r="A14504" s="414" t="s">
        <v>12998</v>
      </c>
      <c r="B14504" s="414"/>
      <c r="C14504" s="414"/>
      <c r="D14504" s="414"/>
      <c r="E14504" s="414"/>
      <c r="F14504" s="414"/>
      <c r="G14504" s="414"/>
      <c r="H14504" s="414"/>
      <c r="I14504" s="294"/>
      <c r="J14504" s="294"/>
      <c r="K14504" s="294"/>
      <c r="L14504" s="294"/>
    </row>
    <row r="14505" spans="1:12" ht="17.100000000000001" customHeight="1">
      <c r="A14505" s="294" t="s">
        <v>12978</v>
      </c>
      <c r="B14505" s="298" t="s">
        <v>12979</v>
      </c>
      <c r="C14505" s="294" t="s">
        <v>12980</v>
      </c>
      <c r="D14505" s="294" t="s">
        <v>12981</v>
      </c>
      <c r="E14505" s="299" t="s">
        <v>12982</v>
      </c>
      <c r="F14505" s="413" t="s">
        <v>12983</v>
      </c>
      <c r="G14505" s="413"/>
      <c r="H14505" s="413" t="s">
        <v>12984</v>
      </c>
      <c r="I14505" s="413"/>
      <c r="J14505" s="413" t="s">
        <v>12985</v>
      </c>
      <c r="K14505" s="413"/>
      <c r="L14505" s="413"/>
    </row>
    <row r="14506" spans="1:12" ht="24" customHeight="1">
      <c r="A14506" s="300" t="s">
        <v>12986</v>
      </c>
      <c r="B14506" s="301" t="s">
        <v>13353</v>
      </c>
      <c r="C14506" s="300" t="s">
        <v>9</v>
      </c>
      <c r="D14506" s="300" t="s">
        <v>9576</v>
      </c>
      <c r="E14506" s="302" t="s">
        <v>51</v>
      </c>
      <c r="F14506" s="423" t="s">
        <v>12914</v>
      </c>
      <c r="G14506" s="423"/>
      <c r="H14506" s="423">
        <v>3.2000000000000001E-2</v>
      </c>
      <c r="I14506" s="423"/>
      <c r="J14506" s="424">
        <v>0.05</v>
      </c>
      <c r="K14506" s="424"/>
      <c r="L14506" s="424"/>
    </row>
    <row r="14507" spans="1:12" ht="24" customHeight="1">
      <c r="A14507" s="300" t="s">
        <v>12986</v>
      </c>
      <c r="B14507" s="301" t="s">
        <v>13358</v>
      </c>
      <c r="C14507" s="300" t="s">
        <v>9</v>
      </c>
      <c r="D14507" s="300" t="s">
        <v>10886</v>
      </c>
      <c r="E14507" s="302" t="s">
        <v>51</v>
      </c>
      <c r="F14507" s="423" t="s">
        <v>13359</v>
      </c>
      <c r="G14507" s="423"/>
      <c r="H14507" s="423">
        <v>7.5999999999999998E-2</v>
      </c>
      <c r="I14507" s="423"/>
      <c r="J14507" s="424">
        <v>3.26</v>
      </c>
      <c r="K14507" s="424"/>
      <c r="L14507" s="424"/>
    </row>
    <row r="14508" spans="1:12" ht="24" customHeight="1">
      <c r="A14508" s="300" t="s">
        <v>12986</v>
      </c>
      <c r="B14508" s="301" t="s">
        <v>15507</v>
      </c>
      <c r="C14508" s="300" t="s">
        <v>9</v>
      </c>
      <c r="D14508" s="300" t="s">
        <v>6963</v>
      </c>
      <c r="E14508" s="302" t="s">
        <v>51</v>
      </c>
      <c r="F14508" s="423" t="s">
        <v>15508</v>
      </c>
      <c r="G14508" s="423"/>
      <c r="H14508" s="423">
        <v>0.28899999999999998</v>
      </c>
      <c r="I14508" s="423"/>
      <c r="J14508" s="424">
        <v>4.54</v>
      </c>
      <c r="K14508" s="424"/>
      <c r="L14508" s="424"/>
    </row>
    <row r="14509" spans="1:12" ht="24" customHeight="1">
      <c r="A14509" s="300" t="s">
        <v>12986</v>
      </c>
      <c r="B14509" s="301" t="s">
        <v>15817</v>
      </c>
      <c r="C14509" s="300" t="s">
        <v>9</v>
      </c>
      <c r="D14509" s="300" t="s">
        <v>6906</v>
      </c>
      <c r="E14509" s="302" t="s">
        <v>51</v>
      </c>
      <c r="F14509" s="423" t="s">
        <v>15818</v>
      </c>
      <c r="G14509" s="423"/>
      <c r="H14509" s="423">
        <v>1</v>
      </c>
      <c r="I14509" s="423"/>
      <c r="J14509" s="424">
        <v>28.48</v>
      </c>
      <c r="K14509" s="424"/>
      <c r="L14509" s="424"/>
    </row>
    <row r="14510" spans="1:12" ht="24" customHeight="1">
      <c r="A14510" s="300" t="s">
        <v>12986</v>
      </c>
      <c r="B14510" s="301" t="s">
        <v>13099</v>
      </c>
      <c r="C14510" s="300" t="s">
        <v>9</v>
      </c>
      <c r="D14510" s="300" t="s">
        <v>7224</v>
      </c>
      <c r="E14510" s="302" t="s">
        <v>51</v>
      </c>
      <c r="F14510" s="423" t="s">
        <v>13100</v>
      </c>
      <c r="G14510" s="423"/>
      <c r="H14510" s="423">
        <v>4.4711999999999998E-3</v>
      </c>
      <c r="I14510" s="423"/>
      <c r="J14510" s="424">
        <v>4.1099999999999998E-2</v>
      </c>
      <c r="K14510" s="424"/>
      <c r="L14510" s="424"/>
    </row>
    <row r="14511" spans="1:12" ht="24" customHeight="1">
      <c r="A14511" s="300" t="s">
        <v>12986</v>
      </c>
      <c r="B14511" s="301" t="s">
        <v>13101</v>
      </c>
      <c r="C14511" s="300" t="s">
        <v>9</v>
      </c>
      <c r="D14511" s="300" t="s">
        <v>7359</v>
      </c>
      <c r="E14511" s="302" t="s">
        <v>51</v>
      </c>
      <c r="F14511" s="423" t="s">
        <v>13102</v>
      </c>
      <c r="G14511" s="423"/>
      <c r="H14511" s="423">
        <v>1.4430000000000001E-4</v>
      </c>
      <c r="I14511" s="423"/>
      <c r="J14511" s="424">
        <v>1.8499999999999999E-2</v>
      </c>
      <c r="K14511" s="424"/>
      <c r="L14511" s="424"/>
    </row>
    <row r="14512" spans="1:12" ht="24" customHeight="1">
      <c r="A14512" s="300" t="s">
        <v>12986</v>
      </c>
      <c r="B14512" s="301" t="s">
        <v>13103</v>
      </c>
      <c r="C14512" s="300" t="s">
        <v>9</v>
      </c>
      <c r="D14512" s="300" t="s">
        <v>8851</v>
      </c>
      <c r="E14512" s="302" t="s">
        <v>51</v>
      </c>
      <c r="F14512" s="423" t="s">
        <v>13104</v>
      </c>
      <c r="G14512" s="423"/>
      <c r="H14512" s="423">
        <v>1.155E-4</v>
      </c>
      <c r="I14512" s="423"/>
      <c r="J14512" s="424">
        <v>2.24E-2</v>
      </c>
      <c r="K14512" s="424"/>
      <c r="L14512" s="424"/>
    </row>
    <row r="14513" spans="1:12" ht="24" customHeight="1">
      <c r="A14513" s="300" t="s">
        <v>12986</v>
      </c>
      <c r="B14513" s="301" t="s">
        <v>13105</v>
      </c>
      <c r="C14513" s="300" t="s">
        <v>9</v>
      </c>
      <c r="D14513" s="300" t="s">
        <v>8852</v>
      </c>
      <c r="E14513" s="302" t="s">
        <v>51</v>
      </c>
      <c r="F14513" s="423" t="s">
        <v>13106</v>
      </c>
      <c r="G14513" s="423"/>
      <c r="H14513" s="423">
        <v>2.4700000000000001E-5</v>
      </c>
      <c r="I14513" s="423"/>
      <c r="J14513" s="424">
        <v>1.35E-2</v>
      </c>
      <c r="K14513" s="424"/>
      <c r="L14513" s="424"/>
    </row>
    <row r="14514" spans="1:12" ht="24" customHeight="1">
      <c r="A14514" s="300" t="s">
        <v>12986</v>
      </c>
      <c r="B14514" s="301" t="s">
        <v>13107</v>
      </c>
      <c r="C14514" s="300" t="s">
        <v>9</v>
      </c>
      <c r="D14514" s="300" t="s">
        <v>9000</v>
      </c>
      <c r="E14514" s="302" t="s">
        <v>51</v>
      </c>
      <c r="F14514" s="423" t="s">
        <v>13108</v>
      </c>
      <c r="G14514" s="423"/>
      <c r="H14514" s="423">
        <v>5.0892000000000003E-3</v>
      </c>
      <c r="I14514" s="423"/>
      <c r="J14514" s="424">
        <v>3.4500000000000003E-2</v>
      </c>
      <c r="K14514" s="424"/>
      <c r="L14514" s="424"/>
    </row>
    <row r="14515" spans="1:12" ht="24" customHeight="1">
      <c r="A14515" s="300" t="s">
        <v>12986</v>
      </c>
      <c r="B14515" s="301" t="s">
        <v>13109</v>
      </c>
      <c r="C14515" s="300" t="s">
        <v>9</v>
      </c>
      <c r="D14515" s="300" t="s">
        <v>9574</v>
      </c>
      <c r="E14515" s="302" t="s">
        <v>51</v>
      </c>
      <c r="F14515" s="423" t="s">
        <v>13110</v>
      </c>
      <c r="G14515" s="423"/>
      <c r="H14515" s="423">
        <v>1.614E-3</v>
      </c>
      <c r="I14515" s="423"/>
      <c r="J14515" s="424">
        <v>1.43E-2</v>
      </c>
      <c r="K14515" s="424"/>
      <c r="L14515" s="424"/>
    </row>
    <row r="14516" spans="1:12" ht="24" customHeight="1">
      <c r="A14516" s="300" t="s">
        <v>12986</v>
      </c>
      <c r="B14516" s="301" t="s">
        <v>13111</v>
      </c>
      <c r="C14516" s="300" t="s">
        <v>9</v>
      </c>
      <c r="D14516" s="300" t="s">
        <v>10714</v>
      </c>
      <c r="E14516" s="302" t="s">
        <v>93</v>
      </c>
      <c r="F14516" s="423" t="s">
        <v>13112</v>
      </c>
      <c r="G14516" s="423"/>
      <c r="H14516" s="423">
        <v>8.4820000000000002E-4</v>
      </c>
      <c r="I14516" s="423"/>
      <c r="J14516" s="424">
        <v>1.29E-2</v>
      </c>
      <c r="K14516" s="424"/>
      <c r="L14516" s="424"/>
    </row>
    <row r="14517" spans="1:12" ht="24" customHeight="1">
      <c r="A14517" s="300" t="s">
        <v>12986</v>
      </c>
      <c r="B14517" s="301" t="s">
        <v>13113</v>
      </c>
      <c r="C14517" s="300" t="s">
        <v>9</v>
      </c>
      <c r="D14517" s="300" t="s">
        <v>10809</v>
      </c>
      <c r="E14517" s="302" t="s">
        <v>51</v>
      </c>
      <c r="F14517" s="423" t="s">
        <v>13114</v>
      </c>
      <c r="G14517" s="423"/>
      <c r="H14517" s="423">
        <v>8.4820000000000002E-4</v>
      </c>
      <c r="I14517" s="423"/>
      <c r="J14517" s="424">
        <v>1.0200000000000001E-2</v>
      </c>
      <c r="K14517" s="424"/>
      <c r="L14517" s="424"/>
    </row>
    <row r="14518" spans="1:12" ht="24" customHeight="1">
      <c r="A14518" s="300" t="s">
        <v>12986</v>
      </c>
      <c r="B14518" s="301" t="s">
        <v>13115</v>
      </c>
      <c r="C14518" s="300" t="s">
        <v>9</v>
      </c>
      <c r="D14518" s="300" t="s">
        <v>10810</v>
      </c>
      <c r="E14518" s="302" t="s">
        <v>51</v>
      </c>
      <c r="F14518" s="423" t="s">
        <v>13116</v>
      </c>
      <c r="G14518" s="423"/>
      <c r="H14518" s="423">
        <v>8.4820000000000002E-4</v>
      </c>
      <c r="I14518" s="423"/>
      <c r="J14518" s="424">
        <v>2.2599999999999999E-2</v>
      </c>
      <c r="K14518" s="424"/>
      <c r="L14518" s="424"/>
    </row>
    <row r="14519" spans="1:12" ht="24" customHeight="1">
      <c r="A14519" s="300" t="s">
        <v>12986</v>
      </c>
      <c r="B14519" s="301" t="s">
        <v>13117</v>
      </c>
      <c r="C14519" s="300" t="s">
        <v>9</v>
      </c>
      <c r="D14519" s="300" t="s">
        <v>10837</v>
      </c>
      <c r="E14519" s="302" t="s">
        <v>51</v>
      </c>
      <c r="F14519" s="423" t="s">
        <v>13118</v>
      </c>
      <c r="G14519" s="423"/>
      <c r="H14519" s="423">
        <v>2.8799999999999999E-5</v>
      </c>
      <c r="I14519" s="423"/>
      <c r="J14519" s="424">
        <v>1.2800000000000001E-2</v>
      </c>
      <c r="K14519" s="424"/>
      <c r="L14519" s="424"/>
    </row>
    <row r="14520" spans="1:12" ht="24" customHeight="1">
      <c r="A14520" s="300" t="s">
        <v>12986</v>
      </c>
      <c r="B14520" s="301" t="s">
        <v>13003</v>
      </c>
      <c r="C14520" s="300" t="s">
        <v>9</v>
      </c>
      <c r="D14520" s="300" t="s">
        <v>7216</v>
      </c>
      <c r="E14520" s="302" t="s">
        <v>51</v>
      </c>
      <c r="F14520" s="423" t="s">
        <v>13004</v>
      </c>
      <c r="G14520" s="423"/>
      <c r="H14520" s="423">
        <v>1.6988000000000001E-3</v>
      </c>
      <c r="I14520" s="423"/>
      <c r="J14520" s="424">
        <v>5.6800000000000003E-2</v>
      </c>
      <c r="K14520" s="424"/>
      <c r="L14520" s="424"/>
    </row>
    <row r="14521" spans="1:12" ht="24" customHeight="1">
      <c r="A14521" s="300" t="s">
        <v>12986</v>
      </c>
      <c r="B14521" s="301" t="s">
        <v>13005</v>
      </c>
      <c r="C14521" s="300" t="s">
        <v>9</v>
      </c>
      <c r="D14521" s="300" t="s">
        <v>7393</v>
      </c>
      <c r="E14521" s="302" t="s">
        <v>12988</v>
      </c>
      <c r="F14521" s="423" t="s">
        <v>13006</v>
      </c>
      <c r="G14521" s="423"/>
      <c r="H14521" s="423">
        <v>1.0219999999999999E-3</v>
      </c>
      <c r="I14521" s="423"/>
      <c r="J14521" s="424">
        <v>5.5199999999999999E-2</v>
      </c>
      <c r="K14521" s="424"/>
      <c r="L14521" s="424"/>
    </row>
    <row r="14522" spans="1:12" ht="24" customHeight="1">
      <c r="A14522" s="300" t="s">
        <v>12986</v>
      </c>
      <c r="B14522" s="301" t="s">
        <v>13007</v>
      </c>
      <c r="C14522" s="300" t="s">
        <v>9</v>
      </c>
      <c r="D14522" s="300" t="s">
        <v>10619</v>
      </c>
      <c r="E14522" s="302" t="s">
        <v>51</v>
      </c>
      <c r="F14522" s="423" t="s">
        <v>13008</v>
      </c>
      <c r="G14522" s="423"/>
      <c r="H14522" s="423">
        <v>7.9279999999999997E-4</v>
      </c>
      <c r="I14522" s="423"/>
      <c r="J14522" s="424">
        <v>0.15160000000000001</v>
      </c>
      <c r="K14522" s="424"/>
      <c r="L14522" s="424"/>
    </row>
    <row r="14523" spans="1:12" ht="24" customHeight="1">
      <c r="A14523" s="300" t="s">
        <v>12986</v>
      </c>
      <c r="B14523" s="301" t="s">
        <v>13009</v>
      </c>
      <c r="C14523" s="300" t="s">
        <v>9</v>
      </c>
      <c r="D14523" s="300" t="s">
        <v>10769</v>
      </c>
      <c r="E14523" s="302" t="s">
        <v>51</v>
      </c>
      <c r="F14523" s="423" t="s">
        <v>13010</v>
      </c>
      <c r="G14523" s="423"/>
      <c r="H14523" s="423">
        <v>7.1266099999999999E-2</v>
      </c>
      <c r="I14523" s="423"/>
      <c r="J14523" s="424">
        <v>8.9800000000000005E-2</v>
      </c>
      <c r="K14523" s="424"/>
      <c r="L14523" s="424"/>
    </row>
    <row r="14524" spans="1:12" ht="24" customHeight="1">
      <c r="A14524" s="300" t="s">
        <v>12986</v>
      </c>
      <c r="B14524" s="301" t="s">
        <v>13011</v>
      </c>
      <c r="C14524" s="300" t="s">
        <v>9</v>
      </c>
      <c r="D14524" s="300" t="s">
        <v>10929</v>
      </c>
      <c r="E14524" s="302" t="s">
        <v>51</v>
      </c>
      <c r="F14524" s="423" t="s">
        <v>13012</v>
      </c>
      <c r="G14524" s="423"/>
      <c r="H14524" s="423">
        <v>6.8720000000000001E-4</v>
      </c>
      <c r="I14524" s="423"/>
      <c r="J14524" s="424">
        <v>0.10340000000000001</v>
      </c>
      <c r="K14524" s="424"/>
      <c r="L14524" s="424"/>
    </row>
    <row r="14525" spans="1:12" ht="17.100000000000001" customHeight="1">
      <c r="A14525" s="298"/>
      <c r="B14525" s="298"/>
      <c r="C14525" s="298"/>
      <c r="D14525" s="298"/>
      <c r="E14525" s="298"/>
      <c r="F14525" s="298"/>
      <c r="G14525" s="298"/>
      <c r="H14525" s="298"/>
      <c r="I14525" s="298"/>
      <c r="J14525" s="298" t="s">
        <v>12992</v>
      </c>
      <c r="K14525" s="298"/>
      <c r="L14525" s="298" t="s">
        <v>15819</v>
      </c>
    </row>
    <row r="14526" spans="1:12">
      <c r="A14526" s="414" t="s">
        <v>13056</v>
      </c>
      <c r="B14526" s="414"/>
      <c r="C14526" s="414"/>
      <c r="D14526" s="414"/>
      <c r="E14526" s="414"/>
      <c r="F14526" s="414"/>
      <c r="G14526" s="414"/>
      <c r="H14526" s="414"/>
      <c r="I14526" s="294"/>
      <c r="J14526" s="294"/>
      <c r="K14526" s="294"/>
      <c r="L14526" s="294"/>
    </row>
    <row r="14527" spans="1:12" ht="17.100000000000001" customHeight="1">
      <c r="A14527" s="294" t="s">
        <v>12978</v>
      </c>
      <c r="B14527" s="298" t="s">
        <v>12979</v>
      </c>
      <c r="C14527" s="294" t="s">
        <v>12980</v>
      </c>
      <c r="D14527" s="294" t="s">
        <v>12981</v>
      </c>
      <c r="E14527" s="299" t="s">
        <v>12982</v>
      </c>
      <c r="F14527" s="413" t="s">
        <v>12983</v>
      </c>
      <c r="G14527" s="413"/>
      <c r="H14527" s="413" t="s">
        <v>12984</v>
      </c>
      <c r="I14527" s="413"/>
      <c r="J14527" s="413" t="s">
        <v>12985</v>
      </c>
      <c r="K14527" s="413"/>
      <c r="L14527" s="413"/>
    </row>
    <row r="14528" spans="1:12" ht="24" customHeight="1">
      <c r="A14528" s="300" t="s">
        <v>12986</v>
      </c>
      <c r="B14528" s="301" t="s">
        <v>13057</v>
      </c>
      <c r="C14528" s="300" t="s">
        <v>9</v>
      </c>
      <c r="D14528" s="300" t="s">
        <v>12549</v>
      </c>
      <c r="E14528" s="302" t="s">
        <v>27</v>
      </c>
      <c r="F14528" s="423" t="s">
        <v>12948</v>
      </c>
      <c r="G14528" s="423"/>
      <c r="H14528" s="423">
        <v>0.63760879999999998</v>
      </c>
      <c r="I14528" s="423"/>
      <c r="J14528" s="424">
        <v>0.41439999999999999</v>
      </c>
      <c r="K14528" s="424"/>
      <c r="L14528" s="424"/>
    </row>
    <row r="14529" spans="1:12" ht="17.100000000000001" customHeight="1">
      <c r="A14529" s="298"/>
      <c r="B14529" s="298"/>
      <c r="C14529" s="298"/>
      <c r="D14529" s="298"/>
      <c r="E14529" s="298"/>
      <c r="F14529" s="298"/>
      <c r="G14529" s="298"/>
      <c r="H14529" s="298"/>
      <c r="I14529" s="298"/>
      <c r="J14529" s="298" t="s">
        <v>12992</v>
      </c>
      <c r="K14529" s="298"/>
      <c r="L14529" s="298" t="s">
        <v>13595</v>
      </c>
    </row>
    <row r="14530" spans="1:12">
      <c r="A14530" s="414" t="s">
        <v>13058</v>
      </c>
      <c r="B14530" s="414"/>
      <c r="C14530" s="414"/>
      <c r="D14530" s="414"/>
      <c r="E14530" s="414"/>
      <c r="F14530" s="414"/>
      <c r="G14530" s="414"/>
      <c r="H14530" s="414"/>
      <c r="I14530" s="294"/>
      <c r="J14530" s="294"/>
      <c r="K14530" s="294"/>
      <c r="L14530" s="294"/>
    </row>
    <row r="14531" spans="1:12" ht="17.100000000000001" customHeight="1">
      <c r="A14531" s="294" t="s">
        <v>12978</v>
      </c>
      <c r="B14531" s="298" t="s">
        <v>12979</v>
      </c>
      <c r="C14531" s="294" t="s">
        <v>12980</v>
      </c>
      <c r="D14531" s="294" t="s">
        <v>12981</v>
      </c>
      <c r="E14531" s="299" t="s">
        <v>12982</v>
      </c>
      <c r="F14531" s="413" t="s">
        <v>12983</v>
      </c>
      <c r="G14531" s="413"/>
      <c r="H14531" s="413" t="s">
        <v>12984</v>
      </c>
      <c r="I14531" s="413"/>
      <c r="J14531" s="413" t="s">
        <v>12985</v>
      </c>
      <c r="K14531" s="413"/>
      <c r="L14531" s="413"/>
    </row>
    <row r="14532" spans="1:12" ht="24" customHeight="1">
      <c r="A14532" s="300" t="s">
        <v>12986</v>
      </c>
      <c r="B14532" s="301" t="s">
        <v>13059</v>
      </c>
      <c r="C14532" s="300" t="s">
        <v>9</v>
      </c>
      <c r="D14532" s="300" t="s">
        <v>12535</v>
      </c>
      <c r="E14532" s="302" t="s">
        <v>27</v>
      </c>
      <c r="F14532" s="423" t="s">
        <v>12936</v>
      </c>
      <c r="G14532" s="423"/>
      <c r="H14532" s="423">
        <v>0.63760879999999998</v>
      </c>
      <c r="I14532" s="423"/>
      <c r="J14532" s="424">
        <v>3.1899999999999998E-2</v>
      </c>
      <c r="K14532" s="424"/>
      <c r="L14532" s="424"/>
    </row>
    <row r="14533" spans="1:12" ht="17.100000000000001" customHeight="1">
      <c r="A14533" s="298"/>
      <c r="B14533" s="298"/>
      <c r="C14533" s="298"/>
      <c r="D14533" s="298"/>
      <c r="E14533" s="298"/>
      <c r="F14533" s="298"/>
      <c r="G14533" s="298"/>
      <c r="H14533" s="298"/>
      <c r="I14533" s="298"/>
      <c r="J14533" s="298" t="s">
        <v>12992</v>
      </c>
      <c r="K14533" s="298"/>
      <c r="L14533" s="298" t="s">
        <v>12929</v>
      </c>
    </row>
    <row r="14534" spans="1:12">
      <c r="A14534" s="414" t="s">
        <v>13060</v>
      </c>
      <c r="B14534" s="414"/>
      <c r="C14534" s="414"/>
      <c r="D14534" s="414"/>
      <c r="E14534" s="414"/>
      <c r="F14534" s="414"/>
      <c r="G14534" s="414"/>
      <c r="H14534" s="414"/>
      <c r="I14534" s="294"/>
      <c r="J14534" s="294"/>
      <c r="K14534" s="294"/>
      <c r="L14534" s="294"/>
    </row>
    <row r="14535" spans="1:12" ht="17.100000000000001" customHeight="1">
      <c r="A14535" s="294" t="s">
        <v>12978</v>
      </c>
      <c r="B14535" s="298" t="s">
        <v>12979</v>
      </c>
      <c r="C14535" s="294" t="s">
        <v>12980</v>
      </c>
      <c r="D14535" s="294" t="s">
        <v>12981</v>
      </c>
      <c r="E14535" s="299" t="s">
        <v>12982</v>
      </c>
      <c r="F14535" s="413" t="s">
        <v>12983</v>
      </c>
      <c r="G14535" s="413"/>
      <c r="H14535" s="413" t="s">
        <v>12984</v>
      </c>
      <c r="I14535" s="413"/>
      <c r="J14535" s="413" t="s">
        <v>12985</v>
      </c>
      <c r="K14535" s="413"/>
      <c r="L14535" s="413"/>
    </row>
    <row r="14536" spans="1:12" ht="24" customHeight="1">
      <c r="A14536" s="300" t="s">
        <v>12986</v>
      </c>
      <c r="B14536" s="301" t="s">
        <v>13061</v>
      </c>
      <c r="C14536" s="300" t="s">
        <v>9</v>
      </c>
      <c r="D14536" s="300" t="s">
        <v>12522</v>
      </c>
      <c r="E14536" s="302" t="s">
        <v>27</v>
      </c>
      <c r="F14536" s="423" t="s">
        <v>12964</v>
      </c>
      <c r="G14536" s="423"/>
      <c r="H14536" s="423">
        <v>0.63760879999999998</v>
      </c>
      <c r="I14536" s="423"/>
      <c r="J14536" s="424">
        <v>1.6132</v>
      </c>
      <c r="K14536" s="424"/>
      <c r="L14536" s="424"/>
    </row>
    <row r="14537" spans="1:12" ht="24" customHeight="1">
      <c r="A14537" s="300" t="s">
        <v>12986</v>
      </c>
      <c r="B14537" s="301" t="s">
        <v>13062</v>
      </c>
      <c r="C14537" s="300" t="s">
        <v>9</v>
      </c>
      <c r="D14537" s="300" t="s">
        <v>12527</v>
      </c>
      <c r="E14537" s="302" t="s">
        <v>27</v>
      </c>
      <c r="F14537" s="423" t="s">
        <v>13063</v>
      </c>
      <c r="G14537" s="423"/>
      <c r="H14537" s="423">
        <v>0.63760879999999998</v>
      </c>
      <c r="I14537" s="423"/>
      <c r="J14537" s="424">
        <v>0.21679999999999999</v>
      </c>
      <c r="K14537" s="424"/>
      <c r="L14537" s="424"/>
    </row>
    <row r="14538" spans="1:12" ht="17.100000000000001" customHeight="1">
      <c r="A14538" s="298"/>
      <c r="B14538" s="298"/>
      <c r="C14538" s="298"/>
      <c r="D14538" s="298"/>
      <c r="E14538" s="298"/>
      <c r="F14538" s="298"/>
      <c r="G14538" s="298"/>
      <c r="H14538" s="298"/>
      <c r="I14538" s="298"/>
      <c r="J14538" s="298" t="s">
        <v>12992</v>
      </c>
      <c r="K14538" s="298"/>
      <c r="L14538" s="298" t="s">
        <v>15820</v>
      </c>
    </row>
    <row r="14539" spans="1:12" ht="17.100000000000001" customHeight="1">
      <c r="A14539" s="294" t="s">
        <v>13014</v>
      </c>
      <c r="B14539" s="294"/>
      <c r="C14539" s="294"/>
      <c r="D14539" s="294"/>
      <c r="E14539" s="294"/>
      <c r="F14539" s="294"/>
      <c r="G14539" s="294"/>
      <c r="H14539" s="294"/>
      <c r="I14539" s="294"/>
      <c r="J14539" s="294"/>
      <c r="K14539" s="294"/>
      <c r="L14539" s="294"/>
    </row>
    <row r="14540" spans="1:12" ht="17.100000000000001" customHeight="1">
      <c r="A14540" s="298"/>
      <c r="B14540" s="298"/>
      <c r="C14540" s="298"/>
      <c r="D14540" s="298"/>
      <c r="E14540" s="298"/>
      <c r="F14540" s="298"/>
      <c r="G14540" s="298"/>
      <c r="H14540" s="298"/>
      <c r="I14540" s="298"/>
      <c r="J14540" s="298" t="s">
        <v>13015</v>
      </c>
      <c r="K14540" s="298"/>
      <c r="L14540" s="298" t="s">
        <v>15821</v>
      </c>
    </row>
    <row r="14541" spans="1:12" ht="17.100000000000001" customHeight="1">
      <c r="A14541" s="298"/>
      <c r="B14541" s="298"/>
      <c r="C14541" s="298"/>
      <c r="D14541" s="298"/>
      <c r="E14541" s="298"/>
      <c r="F14541" s="298"/>
      <c r="G14541" s="298"/>
      <c r="H14541" s="298"/>
      <c r="I14541" s="298"/>
      <c r="J14541" s="298" t="s">
        <v>13017</v>
      </c>
      <c r="K14541" s="298" t="s">
        <v>13018</v>
      </c>
      <c r="L14541" s="298" t="s">
        <v>15822</v>
      </c>
    </row>
    <row r="14542" spans="1:12" ht="17.100000000000001" customHeight="1">
      <c r="A14542" s="298"/>
      <c r="B14542" s="298"/>
      <c r="C14542" s="298"/>
      <c r="D14542" s="298"/>
      <c r="E14542" s="298"/>
      <c r="F14542" s="298"/>
      <c r="G14542" s="298"/>
      <c r="H14542" s="298"/>
      <c r="I14542" s="298"/>
      <c r="J14542" s="298" t="s">
        <v>13020</v>
      </c>
      <c r="K14542" s="298"/>
      <c r="L14542" s="298" t="s">
        <v>15823</v>
      </c>
    </row>
    <row r="14543" spans="1:12" ht="17.100000000000001" customHeight="1">
      <c r="A14543" s="298"/>
      <c r="B14543" s="298"/>
      <c r="C14543" s="298"/>
      <c r="D14543" s="298"/>
      <c r="E14543" s="298"/>
      <c r="F14543" s="298"/>
      <c r="G14543" s="298"/>
      <c r="H14543" s="298"/>
      <c r="I14543" s="298"/>
      <c r="J14543" s="298" t="s">
        <v>13022</v>
      </c>
      <c r="K14543" s="298" t="s">
        <v>12974</v>
      </c>
      <c r="L14543" s="298" t="s">
        <v>15824</v>
      </c>
    </row>
    <row r="14544" spans="1:12" ht="17.100000000000001" customHeight="1">
      <c r="A14544" s="298"/>
      <c r="B14544" s="298"/>
      <c r="C14544" s="298"/>
      <c r="D14544" s="298"/>
      <c r="E14544" s="298"/>
      <c r="F14544" s="298"/>
      <c r="G14544" s="298"/>
      <c r="H14544" s="298"/>
      <c r="I14544" s="298"/>
      <c r="J14544" s="298" t="s">
        <v>13024</v>
      </c>
      <c r="K14544" s="298"/>
      <c r="L14544" s="298" t="s">
        <v>15825</v>
      </c>
    </row>
    <row r="14545" spans="1:12" ht="30" customHeight="1">
      <c r="A14545" s="299"/>
      <c r="B14545" s="299"/>
      <c r="C14545" s="299"/>
      <c r="D14545" s="299"/>
      <c r="E14545" s="299"/>
      <c r="F14545" s="299"/>
      <c r="G14545" s="299"/>
      <c r="H14545" s="299"/>
      <c r="I14545" s="299"/>
      <c r="J14545" s="299"/>
      <c r="K14545" s="299"/>
      <c r="L14545" s="299"/>
    </row>
    <row r="14546" spans="1:12" ht="60" customHeight="1">
      <c r="A14546" s="295" t="s">
        <v>15826</v>
      </c>
      <c r="B14546" s="296" t="s">
        <v>15827</v>
      </c>
      <c r="C14546" s="295" t="s">
        <v>9</v>
      </c>
      <c r="D14546" s="295" t="s">
        <v>4242</v>
      </c>
      <c r="E14546" s="297" t="s">
        <v>51</v>
      </c>
      <c r="F14546" s="296"/>
      <c r="G14546" s="296"/>
      <c r="H14546" s="296"/>
      <c r="I14546" s="296"/>
      <c r="J14546" s="296"/>
      <c r="K14546" s="296"/>
      <c r="L14546" s="296"/>
    </row>
    <row r="14547" spans="1:12">
      <c r="A14547" s="414" t="s">
        <v>12977</v>
      </c>
      <c r="B14547" s="414"/>
      <c r="C14547" s="414"/>
      <c r="D14547" s="414"/>
      <c r="E14547" s="414"/>
      <c r="F14547" s="414"/>
      <c r="G14547" s="414"/>
      <c r="H14547" s="414"/>
      <c r="I14547" s="294"/>
      <c r="J14547" s="294"/>
      <c r="K14547" s="294"/>
      <c r="L14547" s="294"/>
    </row>
    <row r="14548" spans="1:12" ht="17.100000000000001" customHeight="1">
      <c r="A14548" s="294" t="s">
        <v>12978</v>
      </c>
      <c r="B14548" s="298" t="s">
        <v>12979</v>
      </c>
      <c r="C14548" s="294" t="s">
        <v>12980</v>
      </c>
      <c r="D14548" s="294" t="s">
        <v>12981</v>
      </c>
      <c r="E14548" s="299" t="s">
        <v>12982</v>
      </c>
      <c r="F14548" s="413" t="s">
        <v>12983</v>
      </c>
      <c r="G14548" s="413"/>
      <c r="H14548" s="413" t="s">
        <v>12984</v>
      </c>
      <c r="I14548" s="413"/>
      <c r="J14548" s="413" t="s">
        <v>12985</v>
      </c>
      <c r="K14548" s="413"/>
      <c r="L14548" s="413"/>
    </row>
    <row r="14549" spans="1:12" ht="24" customHeight="1">
      <c r="A14549" s="300" t="s">
        <v>12986</v>
      </c>
      <c r="B14549" s="301" t="s">
        <v>13085</v>
      </c>
      <c r="C14549" s="300" t="s">
        <v>9</v>
      </c>
      <c r="D14549" s="300" t="s">
        <v>7909</v>
      </c>
      <c r="E14549" s="302" t="s">
        <v>51</v>
      </c>
      <c r="F14549" s="423" t="s">
        <v>13086</v>
      </c>
      <c r="G14549" s="423"/>
      <c r="H14549" s="423">
        <v>6.133E-4</v>
      </c>
      <c r="I14549" s="423"/>
      <c r="J14549" s="424">
        <v>6.3799999999999996E-2</v>
      </c>
      <c r="K14549" s="424"/>
      <c r="L14549" s="424"/>
    </row>
    <row r="14550" spans="1:12" ht="24" customHeight="1">
      <c r="A14550" s="300" t="s">
        <v>12986</v>
      </c>
      <c r="B14550" s="301" t="s">
        <v>13087</v>
      </c>
      <c r="C14550" s="300" t="s">
        <v>9</v>
      </c>
      <c r="D14550" s="300" t="s">
        <v>8873</v>
      </c>
      <c r="E14550" s="302" t="s">
        <v>51</v>
      </c>
      <c r="F14550" s="423" t="s">
        <v>13088</v>
      </c>
      <c r="G14550" s="423"/>
      <c r="H14550" s="423">
        <v>5.8400000000000003E-5</v>
      </c>
      <c r="I14550" s="423"/>
      <c r="J14550" s="424">
        <v>5.0799999999999998E-2</v>
      </c>
      <c r="K14550" s="424"/>
      <c r="L14550" s="424"/>
    </row>
    <row r="14551" spans="1:12" ht="48" customHeight="1">
      <c r="A14551" s="300" t="s">
        <v>12986</v>
      </c>
      <c r="B14551" s="301" t="s">
        <v>13089</v>
      </c>
      <c r="C14551" s="300" t="s">
        <v>9</v>
      </c>
      <c r="D14551" s="300" t="s">
        <v>9227</v>
      </c>
      <c r="E14551" s="302" t="s">
        <v>51</v>
      </c>
      <c r="F14551" s="423" t="s">
        <v>13090</v>
      </c>
      <c r="G14551" s="423"/>
      <c r="H14551" s="423">
        <v>4.1E-5</v>
      </c>
      <c r="I14551" s="423"/>
      <c r="J14551" s="424">
        <v>5.4800000000000001E-2</v>
      </c>
      <c r="K14551" s="424"/>
      <c r="L14551" s="424"/>
    </row>
    <row r="14552" spans="1:12" ht="24" customHeight="1">
      <c r="A14552" s="300" t="s">
        <v>12986</v>
      </c>
      <c r="B14552" s="301" t="s">
        <v>13091</v>
      </c>
      <c r="C14552" s="300" t="s">
        <v>9</v>
      </c>
      <c r="D14552" s="300" t="s">
        <v>9580</v>
      </c>
      <c r="E14552" s="302" t="s">
        <v>51</v>
      </c>
      <c r="F14552" s="423" t="s">
        <v>13092</v>
      </c>
      <c r="G14552" s="423"/>
      <c r="H14552" s="423">
        <v>4.0200000000000001E-5</v>
      </c>
      <c r="I14552" s="423"/>
      <c r="J14552" s="424">
        <v>3.5999999999999997E-2</v>
      </c>
      <c r="K14552" s="424"/>
      <c r="L14552" s="424"/>
    </row>
    <row r="14553" spans="1:12" ht="24" customHeight="1">
      <c r="A14553" s="300" t="s">
        <v>12986</v>
      </c>
      <c r="B14553" s="301" t="s">
        <v>12987</v>
      </c>
      <c r="C14553" s="300" t="s">
        <v>9</v>
      </c>
      <c r="D14553" s="300" t="s">
        <v>9831</v>
      </c>
      <c r="E14553" s="302" t="s">
        <v>12988</v>
      </c>
      <c r="F14553" s="423" t="s">
        <v>12989</v>
      </c>
      <c r="G14553" s="423"/>
      <c r="H14553" s="423">
        <v>1.4193900000000001E-2</v>
      </c>
      <c r="I14553" s="423"/>
      <c r="J14553" s="424">
        <v>0.14360000000000001</v>
      </c>
      <c r="K14553" s="424"/>
      <c r="L14553" s="424"/>
    </row>
    <row r="14554" spans="1:12" ht="36" customHeight="1">
      <c r="A14554" s="300" t="s">
        <v>12986</v>
      </c>
      <c r="B14554" s="301" t="s">
        <v>12990</v>
      </c>
      <c r="C14554" s="300" t="s">
        <v>9</v>
      </c>
      <c r="D14554" s="300" t="s">
        <v>11426</v>
      </c>
      <c r="E14554" s="302" t="s">
        <v>51</v>
      </c>
      <c r="F14554" s="423" t="s">
        <v>12991</v>
      </c>
      <c r="G14554" s="423"/>
      <c r="H14554" s="423">
        <v>7.4379999999999997E-4</v>
      </c>
      <c r="I14554" s="423"/>
      <c r="J14554" s="424">
        <v>9.8299999999999998E-2</v>
      </c>
      <c r="K14554" s="424"/>
      <c r="L14554" s="424"/>
    </row>
    <row r="14555" spans="1:12" ht="17.100000000000001" customHeight="1">
      <c r="A14555" s="298"/>
      <c r="B14555" s="298"/>
      <c r="C14555" s="298"/>
      <c r="D14555" s="298"/>
      <c r="E14555" s="298"/>
      <c r="F14555" s="298"/>
      <c r="G14555" s="298"/>
      <c r="H14555" s="298"/>
      <c r="I14555" s="298"/>
      <c r="J14555" s="298" t="s">
        <v>12992</v>
      </c>
      <c r="K14555" s="298"/>
      <c r="L14555" s="298" t="s">
        <v>12923</v>
      </c>
    </row>
    <row r="14556" spans="1:12">
      <c r="A14556" s="414" t="s">
        <v>12994</v>
      </c>
      <c r="B14556" s="414"/>
      <c r="C14556" s="414"/>
      <c r="D14556" s="414"/>
      <c r="E14556" s="414"/>
      <c r="F14556" s="414"/>
      <c r="G14556" s="414"/>
      <c r="H14556" s="414"/>
      <c r="I14556" s="294"/>
      <c r="J14556" s="294"/>
      <c r="K14556" s="294"/>
      <c r="L14556" s="294"/>
    </row>
    <row r="14557" spans="1:12" ht="17.100000000000001" customHeight="1">
      <c r="A14557" s="294" t="s">
        <v>12978</v>
      </c>
      <c r="B14557" s="298" t="s">
        <v>12979</v>
      </c>
      <c r="C14557" s="294" t="s">
        <v>12980</v>
      </c>
      <c r="D14557" s="294" t="s">
        <v>12981</v>
      </c>
      <c r="E14557" s="299" t="s">
        <v>12982</v>
      </c>
      <c r="F14557" s="413" t="s">
        <v>12983</v>
      </c>
      <c r="G14557" s="413"/>
      <c r="H14557" s="413" t="s">
        <v>12984</v>
      </c>
      <c r="I14557" s="413"/>
      <c r="J14557" s="413" t="s">
        <v>12985</v>
      </c>
      <c r="K14557" s="413"/>
      <c r="L14557" s="413"/>
    </row>
    <row r="14558" spans="1:12" ht="24" customHeight="1">
      <c r="A14558" s="300" t="s">
        <v>12986</v>
      </c>
      <c r="B14558" s="301" t="s">
        <v>13193</v>
      </c>
      <c r="C14558" s="300" t="s">
        <v>9</v>
      </c>
      <c r="D14558" s="300" t="s">
        <v>7200</v>
      </c>
      <c r="E14558" s="302" t="s">
        <v>27</v>
      </c>
      <c r="F14558" s="423" t="s">
        <v>13194</v>
      </c>
      <c r="G14558" s="423"/>
      <c r="H14558" s="423">
        <v>0.52864529999999998</v>
      </c>
      <c r="I14558" s="423"/>
      <c r="J14558" s="424">
        <v>2.6907999999999999</v>
      </c>
      <c r="K14558" s="424"/>
      <c r="L14558" s="424"/>
    </row>
    <row r="14559" spans="1:12" ht="24" customHeight="1">
      <c r="A14559" s="300" t="s">
        <v>12986</v>
      </c>
      <c r="B14559" s="301" t="s">
        <v>13195</v>
      </c>
      <c r="C14559" s="300" t="s">
        <v>9</v>
      </c>
      <c r="D14559" s="300" t="s">
        <v>8821</v>
      </c>
      <c r="E14559" s="302" t="s">
        <v>27</v>
      </c>
      <c r="F14559" s="423" t="s">
        <v>13196</v>
      </c>
      <c r="G14559" s="423"/>
      <c r="H14559" s="423">
        <v>0.52864529999999998</v>
      </c>
      <c r="I14559" s="423"/>
      <c r="J14559" s="424">
        <v>3.8010000000000002</v>
      </c>
      <c r="K14559" s="424"/>
      <c r="L14559" s="424"/>
    </row>
    <row r="14560" spans="1:12" ht="17.100000000000001" customHeight="1">
      <c r="A14560" s="298"/>
      <c r="B14560" s="298"/>
      <c r="C14560" s="298"/>
      <c r="D14560" s="298"/>
      <c r="E14560" s="298"/>
      <c r="F14560" s="298"/>
      <c r="G14560" s="298"/>
      <c r="H14560" s="298"/>
      <c r="I14560" s="298"/>
      <c r="J14560" s="298" t="s">
        <v>12992</v>
      </c>
      <c r="K14560" s="298"/>
      <c r="L14560" s="298" t="s">
        <v>15828</v>
      </c>
    </row>
    <row r="14561" spans="1:12">
      <c r="A14561" s="414" t="s">
        <v>12998</v>
      </c>
      <c r="B14561" s="414"/>
      <c r="C14561" s="414"/>
      <c r="D14561" s="414"/>
      <c r="E14561" s="414"/>
      <c r="F14561" s="414"/>
      <c r="G14561" s="414"/>
      <c r="H14561" s="414"/>
      <c r="I14561" s="294"/>
      <c r="J14561" s="294"/>
      <c r="K14561" s="294"/>
      <c r="L14561" s="294"/>
    </row>
    <row r="14562" spans="1:12" ht="17.100000000000001" customHeight="1">
      <c r="A14562" s="294" t="s">
        <v>12978</v>
      </c>
      <c r="B14562" s="298" t="s">
        <v>12979</v>
      </c>
      <c r="C14562" s="294" t="s">
        <v>12980</v>
      </c>
      <c r="D14562" s="294" t="s">
        <v>12981</v>
      </c>
      <c r="E14562" s="299" t="s">
        <v>12982</v>
      </c>
      <c r="F14562" s="413" t="s">
        <v>12983</v>
      </c>
      <c r="G14562" s="413"/>
      <c r="H14562" s="413" t="s">
        <v>12984</v>
      </c>
      <c r="I14562" s="413"/>
      <c r="J14562" s="413" t="s">
        <v>12985</v>
      </c>
      <c r="K14562" s="413"/>
      <c r="L14562" s="413"/>
    </row>
    <row r="14563" spans="1:12" ht="24" customHeight="1">
      <c r="A14563" s="300" t="s">
        <v>12986</v>
      </c>
      <c r="B14563" s="301" t="s">
        <v>13496</v>
      </c>
      <c r="C14563" s="300" t="s">
        <v>9</v>
      </c>
      <c r="D14563" s="300" t="s">
        <v>9014</v>
      </c>
      <c r="E14563" s="302" t="s">
        <v>51</v>
      </c>
      <c r="F14563" s="423" t="s">
        <v>13497</v>
      </c>
      <c r="G14563" s="423"/>
      <c r="H14563" s="423">
        <v>2.7E-2</v>
      </c>
      <c r="I14563" s="423"/>
      <c r="J14563" s="424">
        <v>0.38</v>
      </c>
      <c r="K14563" s="424"/>
      <c r="L14563" s="424"/>
    </row>
    <row r="14564" spans="1:12" ht="24" customHeight="1">
      <c r="A14564" s="300" t="s">
        <v>12986</v>
      </c>
      <c r="B14564" s="301" t="s">
        <v>14112</v>
      </c>
      <c r="C14564" s="300" t="s">
        <v>9</v>
      </c>
      <c r="D14564" s="300" t="s">
        <v>9063</v>
      </c>
      <c r="E14564" s="302" t="s">
        <v>93</v>
      </c>
      <c r="F14564" s="423" t="s">
        <v>14113</v>
      </c>
      <c r="G14564" s="423"/>
      <c r="H14564" s="423">
        <v>3.0000000000000001E-3</v>
      </c>
      <c r="I14564" s="423"/>
      <c r="J14564" s="424">
        <v>7.0000000000000007E-2</v>
      </c>
      <c r="K14564" s="424"/>
      <c r="L14564" s="424"/>
    </row>
    <row r="14565" spans="1:12" ht="24" customHeight="1">
      <c r="A14565" s="300" t="s">
        <v>12986</v>
      </c>
      <c r="B14565" s="301" t="s">
        <v>15829</v>
      </c>
      <c r="C14565" s="300" t="s">
        <v>9</v>
      </c>
      <c r="D14565" s="300" t="s">
        <v>8357</v>
      </c>
      <c r="E14565" s="302" t="s">
        <v>51</v>
      </c>
      <c r="F14565" s="423" t="s">
        <v>15830</v>
      </c>
      <c r="G14565" s="423"/>
      <c r="H14565" s="423">
        <v>1</v>
      </c>
      <c r="I14565" s="423"/>
      <c r="J14565" s="424">
        <v>41.74</v>
      </c>
      <c r="K14565" s="424"/>
      <c r="L14565" s="424"/>
    </row>
    <row r="14566" spans="1:12" ht="24" customHeight="1">
      <c r="A14566" s="300" t="s">
        <v>12986</v>
      </c>
      <c r="B14566" s="301" t="s">
        <v>13099</v>
      </c>
      <c r="C14566" s="300" t="s">
        <v>9</v>
      </c>
      <c r="D14566" s="300" t="s">
        <v>7224</v>
      </c>
      <c r="E14566" s="302" t="s">
        <v>51</v>
      </c>
      <c r="F14566" s="423" t="s">
        <v>13100</v>
      </c>
      <c r="G14566" s="423"/>
      <c r="H14566" s="423">
        <v>7.2446999999999998E-3</v>
      </c>
      <c r="I14566" s="423"/>
      <c r="J14566" s="424">
        <v>6.6600000000000006E-2</v>
      </c>
      <c r="K14566" s="424"/>
      <c r="L14566" s="424"/>
    </row>
    <row r="14567" spans="1:12" ht="24" customHeight="1">
      <c r="A14567" s="300" t="s">
        <v>12986</v>
      </c>
      <c r="B14567" s="301" t="s">
        <v>13101</v>
      </c>
      <c r="C14567" s="300" t="s">
        <v>9</v>
      </c>
      <c r="D14567" s="300" t="s">
        <v>7359</v>
      </c>
      <c r="E14567" s="302" t="s">
        <v>51</v>
      </c>
      <c r="F14567" s="423" t="s">
        <v>13102</v>
      </c>
      <c r="G14567" s="423"/>
      <c r="H14567" s="423">
        <v>2.3369999999999999E-4</v>
      </c>
      <c r="I14567" s="423"/>
      <c r="J14567" s="424">
        <v>0.03</v>
      </c>
      <c r="K14567" s="424"/>
      <c r="L14567" s="424"/>
    </row>
    <row r="14568" spans="1:12" ht="24" customHeight="1">
      <c r="A14568" s="300" t="s">
        <v>12986</v>
      </c>
      <c r="B14568" s="301" t="s">
        <v>13103</v>
      </c>
      <c r="C14568" s="300" t="s">
        <v>9</v>
      </c>
      <c r="D14568" s="300" t="s">
        <v>8851</v>
      </c>
      <c r="E14568" s="302" t="s">
        <v>51</v>
      </c>
      <c r="F14568" s="423" t="s">
        <v>13104</v>
      </c>
      <c r="G14568" s="423"/>
      <c r="H14568" s="423">
        <v>1.8699999999999999E-4</v>
      </c>
      <c r="I14568" s="423"/>
      <c r="J14568" s="424">
        <v>3.6200000000000003E-2</v>
      </c>
      <c r="K14568" s="424"/>
      <c r="L14568" s="424"/>
    </row>
    <row r="14569" spans="1:12" ht="24" customHeight="1">
      <c r="A14569" s="300" t="s">
        <v>12986</v>
      </c>
      <c r="B14569" s="301" t="s">
        <v>13105</v>
      </c>
      <c r="C14569" s="300" t="s">
        <v>9</v>
      </c>
      <c r="D14569" s="300" t="s">
        <v>8852</v>
      </c>
      <c r="E14569" s="302" t="s">
        <v>51</v>
      </c>
      <c r="F14569" s="423" t="s">
        <v>13106</v>
      </c>
      <c r="G14569" s="423"/>
      <c r="H14569" s="423">
        <v>4.0200000000000001E-5</v>
      </c>
      <c r="I14569" s="423"/>
      <c r="J14569" s="424">
        <v>2.1999999999999999E-2</v>
      </c>
      <c r="K14569" s="424"/>
      <c r="L14569" s="424"/>
    </row>
    <row r="14570" spans="1:12" ht="24" customHeight="1">
      <c r="A14570" s="300" t="s">
        <v>12986</v>
      </c>
      <c r="B14570" s="301" t="s">
        <v>13107</v>
      </c>
      <c r="C14570" s="300" t="s">
        <v>9</v>
      </c>
      <c r="D14570" s="300" t="s">
        <v>9000</v>
      </c>
      <c r="E14570" s="302" t="s">
        <v>51</v>
      </c>
      <c r="F14570" s="423" t="s">
        <v>13108</v>
      </c>
      <c r="G14570" s="423"/>
      <c r="H14570" s="423">
        <v>8.2459000000000005E-3</v>
      </c>
      <c r="I14570" s="423"/>
      <c r="J14570" s="424">
        <v>5.5800000000000002E-2</v>
      </c>
      <c r="K14570" s="424"/>
      <c r="L14570" s="424"/>
    </row>
    <row r="14571" spans="1:12" ht="24" customHeight="1">
      <c r="A14571" s="300" t="s">
        <v>12986</v>
      </c>
      <c r="B14571" s="301" t="s">
        <v>13109</v>
      </c>
      <c r="C14571" s="300" t="s">
        <v>9</v>
      </c>
      <c r="D14571" s="300" t="s">
        <v>9574</v>
      </c>
      <c r="E14571" s="302" t="s">
        <v>51</v>
      </c>
      <c r="F14571" s="423" t="s">
        <v>13110</v>
      </c>
      <c r="G14571" s="423"/>
      <c r="H14571" s="423">
        <v>2.6151E-3</v>
      </c>
      <c r="I14571" s="423"/>
      <c r="J14571" s="424">
        <v>2.3099999999999999E-2</v>
      </c>
      <c r="K14571" s="424"/>
      <c r="L14571" s="424"/>
    </row>
    <row r="14572" spans="1:12" ht="24" customHeight="1">
      <c r="A14572" s="300" t="s">
        <v>12986</v>
      </c>
      <c r="B14572" s="301" t="s">
        <v>13111</v>
      </c>
      <c r="C14572" s="300" t="s">
        <v>9</v>
      </c>
      <c r="D14572" s="300" t="s">
        <v>10714</v>
      </c>
      <c r="E14572" s="302" t="s">
        <v>93</v>
      </c>
      <c r="F14572" s="423" t="s">
        <v>13112</v>
      </c>
      <c r="G14572" s="423"/>
      <c r="H14572" s="423">
        <v>1.3743E-3</v>
      </c>
      <c r="I14572" s="423"/>
      <c r="J14572" s="424">
        <v>2.1000000000000001E-2</v>
      </c>
      <c r="K14572" s="424"/>
      <c r="L14572" s="424"/>
    </row>
    <row r="14573" spans="1:12" ht="24" customHeight="1">
      <c r="A14573" s="300" t="s">
        <v>12986</v>
      </c>
      <c r="B14573" s="301" t="s">
        <v>13113</v>
      </c>
      <c r="C14573" s="300" t="s">
        <v>9</v>
      </c>
      <c r="D14573" s="300" t="s">
        <v>10809</v>
      </c>
      <c r="E14573" s="302" t="s">
        <v>51</v>
      </c>
      <c r="F14573" s="423" t="s">
        <v>13114</v>
      </c>
      <c r="G14573" s="423"/>
      <c r="H14573" s="423">
        <v>1.3743E-3</v>
      </c>
      <c r="I14573" s="423"/>
      <c r="J14573" s="424">
        <v>1.6500000000000001E-2</v>
      </c>
      <c r="K14573" s="424"/>
      <c r="L14573" s="424"/>
    </row>
    <row r="14574" spans="1:12" ht="24" customHeight="1">
      <c r="A14574" s="300" t="s">
        <v>12986</v>
      </c>
      <c r="B14574" s="301" t="s">
        <v>13115</v>
      </c>
      <c r="C14574" s="300" t="s">
        <v>9</v>
      </c>
      <c r="D14574" s="300" t="s">
        <v>10810</v>
      </c>
      <c r="E14574" s="302" t="s">
        <v>51</v>
      </c>
      <c r="F14574" s="423" t="s">
        <v>13116</v>
      </c>
      <c r="G14574" s="423"/>
      <c r="H14574" s="423">
        <v>1.3743E-3</v>
      </c>
      <c r="I14574" s="423"/>
      <c r="J14574" s="424">
        <v>3.6600000000000001E-2</v>
      </c>
      <c r="K14574" s="424"/>
      <c r="L14574" s="424"/>
    </row>
    <row r="14575" spans="1:12" ht="24" customHeight="1">
      <c r="A14575" s="300" t="s">
        <v>12986</v>
      </c>
      <c r="B14575" s="301" t="s">
        <v>13117</v>
      </c>
      <c r="C14575" s="300" t="s">
        <v>9</v>
      </c>
      <c r="D14575" s="300" t="s">
        <v>10837</v>
      </c>
      <c r="E14575" s="302" t="s">
        <v>51</v>
      </c>
      <c r="F14575" s="423" t="s">
        <v>13118</v>
      </c>
      <c r="G14575" s="423"/>
      <c r="H14575" s="423">
        <v>4.6699999999999997E-5</v>
      </c>
      <c r="I14575" s="423"/>
      <c r="J14575" s="424">
        <v>2.0799999999999999E-2</v>
      </c>
      <c r="K14575" s="424"/>
      <c r="L14575" s="424"/>
    </row>
    <row r="14576" spans="1:12" ht="24" customHeight="1">
      <c r="A14576" s="300" t="s">
        <v>12986</v>
      </c>
      <c r="B14576" s="301" t="s">
        <v>13003</v>
      </c>
      <c r="C14576" s="300" t="s">
        <v>9</v>
      </c>
      <c r="D14576" s="300" t="s">
        <v>7216</v>
      </c>
      <c r="E14576" s="302" t="s">
        <v>51</v>
      </c>
      <c r="F14576" s="423" t="s">
        <v>13004</v>
      </c>
      <c r="G14576" s="423"/>
      <c r="H14576" s="423">
        <v>2.7526E-3</v>
      </c>
      <c r="I14576" s="423"/>
      <c r="J14576" s="424">
        <v>9.1999999999999998E-2</v>
      </c>
      <c r="K14576" s="424"/>
      <c r="L14576" s="424"/>
    </row>
    <row r="14577" spans="1:12" ht="24" customHeight="1">
      <c r="A14577" s="300" t="s">
        <v>12986</v>
      </c>
      <c r="B14577" s="301" t="s">
        <v>13005</v>
      </c>
      <c r="C14577" s="300" t="s">
        <v>9</v>
      </c>
      <c r="D14577" s="300" t="s">
        <v>7393</v>
      </c>
      <c r="E14577" s="302" t="s">
        <v>12988</v>
      </c>
      <c r="F14577" s="423" t="s">
        <v>13006</v>
      </c>
      <c r="G14577" s="423"/>
      <c r="H14577" s="423">
        <v>1.6559999999999999E-3</v>
      </c>
      <c r="I14577" s="423"/>
      <c r="J14577" s="424">
        <v>8.9399999999999993E-2</v>
      </c>
      <c r="K14577" s="424"/>
      <c r="L14577" s="424"/>
    </row>
    <row r="14578" spans="1:12" ht="24" customHeight="1">
      <c r="A14578" s="300" t="s">
        <v>12986</v>
      </c>
      <c r="B14578" s="301" t="s">
        <v>13007</v>
      </c>
      <c r="C14578" s="300" t="s">
        <v>9</v>
      </c>
      <c r="D14578" s="300" t="s">
        <v>10619</v>
      </c>
      <c r="E14578" s="302" t="s">
        <v>51</v>
      </c>
      <c r="F14578" s="423" t="s">
        <v>13008</v>
      </c>
      <c r="G14578" s="423"/>
      <c r="H14578" s="423">
        <v>1.2846999999999999E-3</v>
      </c>
      <c r="I14578" s="423"/>
      <c r="J14578" s="424">
        <v>0.2457</v>
      </c>
      <c r="K14578" s="424"/>
      <c r="L14578" s="424"/>
    </row>
    <row r="14579" spans="1:12" ht="24" customHeight="1">
      <c r="A14579" s="300" t="s">
        <v>12986</v>
      </c>
      <c r="B14579" s="301" t="s">
        <v>13009</v>
      </c>
      <c r="C14579" s="300" t="s">
        <v>9</v>
      </c>
      <c r="D14579" s="300" t="s">
        <v>10769</v>
      </c>
      <c r="E14579" s="302" t="s">
        <v>51</v>
      </c>
      <c r="F14579" s="423" t="s">
        <v>13010</v>
      </c>
      <c r="G14579" s="423"/>
      <c r="H14579" s="423">
        <v>0.11547259999999999</v>
      </c>
      <c r="I14579" s="423"/>
      <c r="J14579" s="424">
        <v>0.14549999999999999</v>
      </c>
      <c r="K14579" s="424"/>
      <c r="L14579" s="424"/>
    </row>
    <row r="14580" spans="1:12" ht="24" customHeight="1">
      <c r="A14580" s="300" t="s">
        <v>12986</v>
      </c>
      <c r="B14580" s="301" t="s">
        <v>13011</v>
      </c>
      <c r="C14580" s="300" t="s">
        <v>9</v>
      </c>
      <c r="D14580" s="300" t="s">
        <v>10929</v>
      </c>
      <c r="E14580" s="302" t="s">
        <v>51</v>
      </c>
      <c r="F14580" s="423" t="s">
        <v>13012</v>
      </c>
      <c r="G14580" s="423"/>
      <c r="H14580" s="423">
        <v>1.1133E-3</v>
      </c>
      <c r="I14580" s="423"/>
      <c r="J14580" s="424">
        <v>0.16750000000000001</v>
      </c>
      <c r="K14580" s="424"/>
      <c r="L14580" s="424"/>
    </row>
    <row r="14581" spans="1:12" ht="17.100000000000001" customHeight="1">
      <c r="A14581" s="298"/>
      <c r="B14581" s="298"/>
      <c r="C14581" s="298"/>
      <c r="D14581" s="298"/>
      <c r="E14581" s="298"/>
      <c r="F14581" s="298"/>
      <c r="G14581" s="298"/>
      <c r="H14581" s="298"/>
      <c r="I14581" s="298"/>
      <c r="J14581" s="298" t="s">
        <v>12992</v>
      </c>
      <c r="K14581" s="298"/>
      <c r="L14581" s="298" t="s">
        <v>15831</v>
      </c>
    </row>
    <row r="14582" spans="1:12">
      <c r="A14582" s="414" t="s">
        <v>13056</v>
      </c>
      <c r="B14582" s="414"/>
      <c r="C14582" s="414"/>
      <c r="D14582" s="414"/>
      <c r="E14582" s="414"/>
      <c r="F14582" s="414"/>
      <c r="G14582" s="414"/>
      <c r="H14582" s="414"/>
      <c r="I14582" s="294"/>
      <c r="J14582" s="294"/>
      <c r="K14582" s="294"/>
      <c r="L14582" s="294"/>
    </row>
    <row r="14583" spans="1:12" ht="17.100000000000001" customHeight="1">
      <c r="A14583" s="294" t="s">
        <v>12978</v>
      </c>
      <c r="B14583" s="298" t="s">
        <v>12979</v>
      </c>
      <c r="C14583" s="294" t="s">
        <v>12980</v>
      </c>
      <c r="D14583" s="294" t="s">
        <v>12981</v>
      </c>
      <c r="E14583" s="299" t="s">
        <v>12982</v>
      </c>
      <c r="F14583" s="413" t="s">
        <v>12983</v>
      </c>
      <c r="G14583" s="413"/>
      <c r="H14583" s="413" t="s">
        <v>12984</v>
      </c>
      <c r="I14583" s="413"/>
      <c r="J14583" s="413" t="s">
        <v>12985</v>
      </c>
      <c r="K14583" s="413"/>
      <c r="L14583" s="413"/>
    </row>
    <row r="14584" spans="1:12" ht="24" customHeight="1">
      <c r="A14584" s="300" t="s">
        <v>12986</v>
      </c>
      <c r="B14584" s="301" t="s">
        <v>13057</v>
      </c>
      <c r="C14584" s="300" t="s">
        <v>9</v>
      </c>
      <c r="D14584" s="300" t="s">
        <v>12549</v>
      </c>
      <c r="E14584" s="302" t="s">
        <v>27</v>
      </c>
      <c r="F14584" s="423" t="s">
        <v>12948</v>
      </c>
      <c r="G14584" s="423"/>
      <c r="H14584" s="423">
        <v>1.0331185000000001</v>
      </c>
      <c r="I14584" s="423"/>
      <c r="J14584" s="424">
        <v>0.67149999999999999</v>
      </c>
      <c r="K14584" s="424"/>
      <c r="L14584" s="424"/>
    </row>
    <row r="14585" spans="1:12" ht="17.100000000000001" customHeight="1">
      <c r="A14585" s="298"/>
      <c r="B14585" s="298"/>
      <c r="C14585" s="298"/>
      <c r="D14585" s="298"/>
      <c r="E14585" s="298"/>
      <c r="F14585" s="298"/>
      <c r="G14585" s="298"/>
      <c r="H14585" s="298"/>
      <c r="I14585" s="298"/>
      <c r="J14585" s="298" t="s">
        <v>12992</v>
      </c>
      <c r="K14585" s="298"/>
      <c r="L14585" s="298" t="s">
        <v>13526</v>
      </c>
    </row>
    <row r="14586" spans="1:12">
      <c r="A14586" s="414" t="s">
        <v>13058</v>
      </c>
      <c r="B14586" s="414"/>
      <c r="C14586" s="414"/>
      <c r="D14586" s="414"/>
      <c r="E14586" s="414"/>
      <c r="F14586" s="414"/>
      <c r="G14586" s="414"/>
      <c r="H14586" s="414"/>
      <c r="I14586" s="294"/>
      <c r="J14586" s="294"/>
      <c r="K14586" s="294"/>
      <c r="L14586" s="294"/>
    </row>
    <row r="14587" spans="1:12" ht="17.100000000000001" customHeight="1">
      <c r="A14587" s="294" t="s">
        <v>12978</v>
      </c>
      <c r="B14587" s="298" t="s">
        <v>12979</v>
      </c>
      <c r="C14587" s="294" t="s">
        <v>12980</v>
      </c>
      <c r="D14587" s="294" t="s">
        <v>12981</v>
      </c>
      <c r="E14587" s="299" t="s">
        <v>12982</v>
      </c>
      <c r="F14587" s="413" t="s">
        <v>12983</v>
      </c>
      <c r="G14587" s="413"/>
      <c r="H14587" s="413" t="s">
        <v>12984</v>
      </c>
      <c r="I14587" s="413"/>
      <c r="J14587" s="413" t="s">
        <v>12985</v>
      </c>
      <c r="K14587" s="413"/>
      <c r="L14587" s="413"/>
    </row>
    <row r="14588" spans="1:12" ht="24" customHeight="1">
      <c r="A14588" s="300" t="s">
        <v>12986</v>
      </c>
      <c r="B14588" s="301" t="s">
        <v>13059</v>
      </c>
      <c r="C14588" s="300" t="s">
        <v>9</v>
      </c>
      <c r="D14588" s="300" t="s">
        <v>12535</v>
      </c>
      <c r="E14588" s="302" t="s">
        <v>27</v>
      </c>
      <c r="F14588" s="423" t="s">
        <v>12936</v>
      </c>
      <c r="G14588" s="423"/>
      <c r="H14588" s="423">
        <v>1.0331185000000001</v>
      </c>
      <c r="I14588" s="423"/>
      <c r="J14588" s="424">
        <v>5.1700000000000003E-2</v>
      </c>
      <c r="K14588" s="424"/>
      <c r="L14588" s="424"/>
    </row>
    <row r="14589" spans="1:12" ht="17.100000000000001" customHeight="1">
      <c r="A14589" s="298"/>
      <c r="B14589" s="298"/>
      <c r="C14589" s="298"/>
      <c r="D14589" s="298"/>
      <c r="E14589" s="298"/>
      <c r="F14589" s="298"/>
      <c r="G14589" s="298"/>
      <c r="H14589" s="298"/>
      <c r="I14589" s="298"/>
      <c r="J14589" s="298" t="s">
        <v>12992</v>
      </c>
      <c r="K14589" s="298"/>
      <c r="L14589" s="298" t="s">
        <v>12936</v>
      </c>
    </row>
    <row r="14590" spans="1:12">
      <c r="A14590" s="414" t="s">
        <v>13060</v>
      </c>
      <c r="B14590" s="414"/>
      <c r="C14590" s="414"/>
      <c r="D14590" s="414"/>
      <c r="E14590" s="414"/>
      <c r="F14590" s="414"/>
      <c r="G14590" s="414"/>
      <c r="H14590" s="414"/>
      <c r="I14590" s="294"/>
      <c r="J14590" s="294"/>
      <c r="K14590" s="294"/>
      <c r="L14590" s="294"/>
    </row>
    <row r="14591" spans="1:12" ht="17.100000000000001" customHeight="1">
      <c r="A14591" s="294" t="s">
        <v>12978</v>
      </c>
      <c r="B14591" s="298" t="s">
        <v>12979</v>
      </c>
      <c r="C14591" s="294" t="s">
        <v>12980</v>
      </c>
      <c r="D14591" s="294" t="s">
        <v>12981</v>
      </c>
      <c r="E14591" s="299" t="s">
        <v>12982</v>
      </c>
      <c r="F14591" s="413" t="s">
        <v>12983</v>
      </c>
      <c r="G14591" s="413"/>
      <c r="H14591" s="413" t="s">
        <v>12984</v>
      </c>
      <c r="I14591" s="413"/>
      <c r="J14591" s="413" t="s">
        <v>12985</v>
      </c>
      <c r="K14591" s="413"/>
      <c r="L14591" s="413"/>
    </row>
    <row r="14592" spans="1:12" ht="24" customHeight="1">
      <c r="A14592" s="300" t="s">
        <v>12986</v>
      </c>
      <c r="B14592" s="301" t="s">
        <v>13061</v>
      </c>
      <c r="C14592" s="300" t="s">
        <v>9</v>
      </c>
      <c r="D14592" s="300" t="s">
        <v>12522</v>
      </c>
      <c r="E14592" s="302" t="s">
        <v>27</v>
      </c>
      <c r="F14592" s="423" t="s">
        <v>12964</v>
      </c>
      <c r="G14592" s="423"/>
      <c r="H14592" s="423">
        <v>1.0331185000000001</v>
      </c>
      <c r="I14592" s="423"/>
      <c r="J14592" s="424">
        <v>2.6137999999999999</v>
      </c>
      <c r="K14592" s="424"/>
      <c r="L14592" s="424"/>
    </row>
    <row r="14593" spans="1:12" ht="24" customHeight="1">
      <c r="A14593" s="300" t="s">
        <v>12986</v>
      </c>
      <c r="B14593" s="301" t="s">
        <v>13062</v>
      </c>
      <c r="C14593" s="300" t="s">
        <v>9</v>
      </c>
      <c r="D14593" s="300" t="s">
        <v>12527</v>
      </c>
      <c r="E14593" s="302" t="s">
        <v>27</v>
      </c>
      <c r="F14593" s="423" t="s">
        <v>13063</v>
      </c>
      <c r="G14593" s="423"/>
      <c r="H14593" s="423">
        <v>1.0331185000000001</v>
      </c>
      <c r="I14593" s="423"/>
      <c r="J14593" s="424">
        <v>0.3513</v>
      </c>
      <c r="K14593" s="424"/>
      <c r="L14593" s="424"/>
    </row>
    <row r="14594" spans="1:12" ht="17.100000000000001" customHeight="1">
      <c r="A14594" s="298"/>
      <c r="B14594" s="298"/>
      <c r="C14594" s="298"/>
      <c r="D14594" s="298"/>
      <c r="E14594" s="298"/>
      <c r="F14594" s="298"/>
      <c r="G14594" s="298"/>
      <c r="H14594" s="298"/>
      <c r="I14594" s="298"/>
      <c r="J14594" s="298" t="s">
        <v>12992</v>
      </c>
      <c r="K14594" s="298"/>
      <c r="L14594" s="298" t="s">
        <v>15832</v>
      </c>
    </row>
    <row r="14595" spans="1:12" ht="17.100000000000001" customHeight="1">
      <c r="A14595" s="294" t="s">
        <v>13014</v>
      </c>
      <c r="B14595" s="294"/>
      <c r="C14595" s="294"/>
      <c r="D14595" s="294"/>
      <c r="E14595" s="294"/>
      <c r="F14595" s="294"/>
      <c r="G14595" s="294"/>
      <c r="H14595" s="294"/>
      <c r="I14595" s="294"/>
      <c r="J14595" s="294"/>
      <c r="K14595" s="294"/>
      <c r="L14595" s="294"/>
    </row>
    <row r="14596" spans="1:12" ht="17.100000000000001" customHeight="1">
      <c r="A14596" s="298"/>
      <c r="B14596" s="298"/>
      <c r="C14596" s="298"/>
      <c r="D14596" s="298"/>
      <c r="E14596" s="298"/>
      <c r="F14596" s="298"/>
      <c r="G14596" s="298"/>
      <c r="H14596" s="298"/>
      <c r="I14596" s="298"/>
      <c r="J14596" s="298" t="s">
        <v>13015</v>
      </c>
      <c r="K14596" s="298"/>
      <c r="L14596" s="298" t="s">
        <v>15833</v>
      </c>
    </row>
    <row r="14597" spans="1:12" ht="17.100000000000001" customHeight="1">
      <c r="A14597" s="298"/>
      <c r="B14597" s="298"/>
      <c r="C14597" s="298"/>
      <c r="D14597" s="298"/>
      <c r="E14597" s="298"/>
      <c r="F14597" s="298"/>
      <c r="G14597" s="298"/>
      <c r="H14597" s="298"/>
      <c r="I14597" s="298"/>
      <c r="J14597" s="298" t="s">
        <v>13017</v>
      </c>
      <c r="K14597" s="298" t="s">
        <v>13018</v>
      </c>
      <c r="L14597" s="298" t="s">
        <v>15443</v>
      </c>
    </row>
    <row r="14598" spans="1:12" ht="17.100000000000001" customHeight="1">
      <c r="A14598" s="298"/>
      <c r="B14598" s="298"/>
      <c r="C14598" s="298"/>
      <c r="D14598" s="298"/>
      <c r="E14598" s="298"/>
      <c r="F14598" s="298"/>
      <c r="G14598" s="298"/>
      <c r="H14598" s="298"/>
      <c r="I14598" s="298"/>
      <c r="J14598" s="298" t="s">
        <v>13020</v>
      </c>
      <c r="K14598" s="298"/>
      <c r="L14598" s="298" t="s">
        <v>15834</v>
      </c>
    </row>
    <row r="14599" spans="1:12" ht="17.100000000000001" customHeight="1">
      <c r="A14599" s="298"/>
      <c r="B14599" s="298"/>
      <c r="C14599" s="298"/>
      <c r="D14599" s="298"/>
      <c r="E14599" s="298"/>
      <c r="F14599" s="298"/>
      <c r="G14599" s="298"/>
      <c r="H14599" s="298"/>
      <c r="I14599" s="298"/>
      <c r="J14599" s="298" t="s">
        <v>13022</v>
      </c>
      <c r="K14599" s="298" t="s">
        <v>12974</v>
      </c>
      <c r="L14599" s="298" t="s">
        <v>15835</v>
      </c>
    </row>
    <row r="14600" spans="1:12" ht="17.100000000000001" customHeight="1">
      <c r="A14600" s="298"/>
      <c r="B14600" s="298"/>
      <c r="C14600" s="298"/>
      <c r="D14600" s="298"/>
      <c r="E14600" s="298"/>
      <c r="F14600" s="298"/>
      <c r="G14600" s="298"/>
      <c r="H14600" s="298"/>
      <c r="I14600" s="298"/>
      <c r="J14600" s="298" t="s">
        <v>13024</v>
      </c>
      <c r="K14600" s="298"/>
      <c r="L14600" s="298" t="s">
        <v>15836</v>
      </c>
    </row>
    <row r="14601" spans="1:12" ht="30" customHeight="1">
      <c r="A14601" s="299"/>
      <c r="B14601" s="299"/>
      <c r="C14601" s="299"/>
      <c r="D14601" s="299"/>
      <c r="E14601" s="299"/>
      <c r="F14601" s="299"/>
      <c r="G14601" s="299"/>
      <c r="H14601" s="299"/>
      <c r="I14601" s="299"/>
      <c r="J14601" s="299"/>
      <c r="K14601" s="299"/>
      <c r="L14601" s="299"/>
    </row>
    <row r="14602" spans="1:12" ht="36" customHeight="1">
      <c r="A14602" s="295" t="s">
        <v>15837</v>
      </c>
      <c r="B14602" s="296" t="s">
        <v>15838</v>
      </c>
      <c r="C14602" s="295" t="s">
        <v>9</v>
      </c>
      <c r="D14602" s="295" t="s">
        <v>3450</v>
      </c>
      <c r="E14602" s="297" t="s">
        <v>51</v>
      </c>
      <c r="F14602" s="296"/>
      <c r="G14602" s="296"/>
      <c r="H14602" s="296"/>
      <c r="I14602" s="296"/>
      <c r="J14602" s="296"/>
      <c r="K14602" s="296"/>
      <c r="L14602" s="296"/>
    </row>
    <row r="14603" spans="1:12">
      <c r="A14603" s="414" t="s">
        <v>12977</v>
      </c>
      <c r="B14603" s="414"/>
      <c r="C14603" s="414"/>
      <c r="D14603" s="414"/>
      <c r="E14603" s="414"/>
      <c r="F14603" s="414"/>
      <c r="G14603" s="414"/>
      <c r="H14603" s="414"/>
      <c r="I14603" s="294"/>
      <c r="J14603" s="294"/>
      <c r="K14603" s="294"/>
      <c r="L14603" s="294"/>
    </row>
    <row r="14604" spans="1:12" ht="17.100000000000001" customHeight="1">
      <c r="A14604" s="294" t="s">
        <v>12978</v>
      </c>
      <c r="B14604" s="298" t="s">
        <v>12979</v>
      </c>
      <c r="C14604" s="294" t="s">
        <v>12980</v>
      </c>
      <c r="D14604" s="294" t="s">
        <v>12981</v>
      </c>
      <c r="E14604" s="299" t="s">
        <v>12982</v>
      </c>
      <c r="F14604" s="413" t="s">
        <v>12983</v>
      </c>
      <c r="G14604" s="413"/>
      <c r="H14604" s="413" t="s">
        <v>12984</v>
      </c>
      <c r="I14604" s="413"/>
      <c r="J14604" s="413" t="s">
        <v>12985</v>
      </c>
      <c r="K14604" s="413"/>
      <c r="L14604" s="413"/>
    </row>
    <row r="14605" spans="1:12" ht="24" customHeight="1">
      <c r="A14605" s="300" t="s">
        <v>12986</v>
      </c>
      <c r="B14605" s="301" t="s">
        <v>13085</v>
      </c>
      <c r="C14605" s="300" t="s">
        <v>9</v>
      </c>
      <c r="D14605" s="300" t="s">
        <v>7909</v>
      </c>
      <c r="E14605" s="302" t="s">
        <v>51</v>
      </c>
      <c r="F14605" s="423" t="s">
        <v>13086</v>
      </c>
      <c r="G14605" s="423"/>
      <c r="H14605" s="423">
        <v>8.2459999999999999E-4</v>
      </c>
      <c r="I14605" s="423"/>
      <c r="J14605" s="424">
        <v>8.5800000000000001E-2</v>
      </c>
      <c r="K14605" s="424"/>
      <c r="L14605" s="424"/>
    </row>
    <row r="14606" spans="1:12" ht="24" customHeight="1">
      <c r="A14606" s="300" t="s">
        <v>12986</v>
      </c>
      <c r="B14606" s="301" t="s">
        <v>13087</v>
      </c>
      <c r="C14606" s="300" t="s">
        <v>9</v>
      </c>
      <c r="D14606" s="300" t="s">
        <v>8873</v>
      </c>
      <c r="E14606" s="302" t="s">
        <v>51</v>
      </c>
      <c r="F14606" s="423" t="s">
        <v>13088</v>
      </c>
      <c r="G14606" s="423"/>
      <c r="H14606" s="423">
        <v>7.8499999999999997E-5</v>
      </c>
      <c r="I14606" s="423"/>
      <c r="J14606" s="424">
        <v>6.83E-2</v>
      </c>
      <c r="K14606" s="424"/>
      <c r="L14606" s="424"/>
    </row>
    <row r="14607" spans="1:12" ht="48" customHeight="1">
      <c r="A14607" s="300" t="s">
        <v>12986</v>
      </c>
      <c r="B14607" s="301" t="s">
        <v>13089</v>
      </c>
      <c r="C14607" s="300" t="s">
        <v>9</v>
      </c>
      <c r="D14607" s="300" t="s">
        <v>9227</v>
      </c>
      <c r="E14607" s="302" t="s">
        <v>51</v>
      </c>
      <c r="F14607" s="423" t="s">
        <v>13090</v>
      </c>
      <c r="G14607" s="423"/>
      <c r="H14607" s="423">
        <v>5.5000000000000002E-5</v>
      </c>
      <c r="I14607" s="423"/>
      <c r="J14607" s="424">
        <v>7.3499999999999996E-2</v>
      </c>
      <c r="K14607" s="424"/>
      <c r="L14607" s="424"/>
    </row>
    <row r="14608" spans="1:12" ht="24" customHeight="1">
      <c r="A14608" s="300" t="s">
        <v>12986</v>
      </c>
      <c r="B14608" s="301" t="s">
        <v>13091</v>
      </c>
      <c r="C14608" s="300" t="s">
        <v>9</v>
      </c>
      <c r="D14608" s="300" t="s">
        <v>9580</v>
      </c>
      <c r="E14608" s="302" t="s">
        <v>51</v>
      </c>
      <c r="F14608" s="423" t="s">
        <v>13092</v>
      </c>
      <c r="G14608" s="423"/>
      <c r="H14608" s="423">
        <v>5.38E-5</v>
      </c>
      <c r="I14608" s="423"/>
      <c r="J14608" s="424">
        <v>4.82E-2</v>
      </c>
      <c r="K14608" s="424"/>
      <c r="L14608" s="424"/>
    </row>
    <row r="14609" spans="1:12" ht="24" customHeight="1">
      <c r="A14609" s="300" t="s">
        <v>12986</v>
      </c>
      <c r="B14609" s="301" t="s">
        <v>12987</v>
      </c>
      <c r="C14609" s="300" t="s">
        <v>9</v>
      </c>
      <c r="D14609" s="300" t="s">
        <v>9831</v>
      </c>
      <c r="E14609" s="302" t="s">
        <v>12988</v>
      </c>
      <c r="F14609" s="423" t="s">
        <v>12989</v>
      </c>
      <c r="G14609" s="423"/>
      <c r="H14609" s="423">
        <v>1.9080099999999999E-2</v>
      </c>
      <c r="I14609" s="423"/>
      <c r="J14609" s="424">
        <v>0.19309999999999999</v>
      </c>
      <c r="K14609" s="424"/>
      <c r="L14609" s="424"/>
    </row>
    <row r="14610" spans="1:12" ht="36" customHeight="1">
      <c r="A14610" s="300" t="s">
        <v>12986</v>
      </c>
      <c r="B14610" s="301" t="s">
        <v>12990</v>
      </c>
      <c r="C14610" s="300" t="s">
        <v>9</v>
      </c>
      <c r="D14610" s="300" t="s">
        <v>11426</v>
      </c>
      <c r="E14610" s="302" t="s">
        <v>51</v>
      </c>
      <c r="F14610" s="423" t="s">
        <v>12991</v>
      </c>
      <c r="G14610" s="423"/>
      <c r="H14610" s="423">
        <v>9.9979999999999991E-4</v>
      </c>
      <c r="I14610" s="423"/>
      <c r="J14610" s="424">
        <v>0.13220000000000001</v>
      </c>
      <c r="K14610" s="424"/>
      <c r="L14610" s="424"/>
    </row>
    <row r="14611" spans="1:12" ht="17.100000000000001" customHeight="1">
      <c r="A14611" s="298"/>
      <c r="B14611" s="298"/>
      <c r="C14611" s="298"/>
      <c r="D14611" s="298"/>
      <c r="E14611" s="298"/>
      <c r="F14611" s="298"/>
      <c r="G14611" s="298"/>
      <c r="H14611" s="298"/>
      <c r="I14611" s="298"/>
      <c r="J14611" s="298" t="s">
        <v>12992</v>
      </c>
      <c r="K14611" s="298"/>
      <c r="L14611" s="298" t="s">
        <v>13703</v>
      </c>
    </row>
    <row r="14612" spans="1:12">
      <c r="A14612" s="414" t="s">
        <v>12994</v>
      </c>
      <c r="B14612" s="414"/>
      <c r="C14612" s="414"/>
      <c r="D14612" s="414"/>
      <c r="E14612" s="414"/>
      <c r="F14612" s="414"/>
      <c r="G14612" s="414"/>
      <c r="H14612" s="414"/>
      <c r="I14612" s="294"/>
      <c r="J14612" s="294"/>
      <c r="K14612" s="294"/>
      <c r="L14612" s="294"/>
    </row>
    <row r="14613" spans="1:12" ht="17.100000000000001" customHeight="1">
      <c r="A14613" s="294" t="s">
        <v>12978</v>
      </c>
      <c r="B14613" s="298" t="s">
        <v>12979</v>
      </c>
      <c r="C14613" s="294" t="s">
        <v>12980</v>
      </c>
      <c r="D14613" s="294" t="s">
        <v>12981</v>
      </c>
      <c r="E14613" s="299" t="s">
        <v>12982</v>
      </c>
      <c r="F14613" s="413" t="s">
        <v>12983</v>
      </c>
      <c r="G14613" s="413"/>
      <c r="H14613" s="413" t="s">
        <v>12984</v>
      </c>
      <c r="I14613" s="413"/>
      <c r="J14613" s="413" t="s">
        <v>12985</v>
      </c>
      <c r="K14613" s="413"/>
      <c r="L14613" s="413"/>
    </row>
    <row r="14614" spans="1:12" ht="24" customHeight="1">
      <c r="A14614" s="300" t="s">
        <v>12986</v>
      </c>
      <c r="B14614" s="301" t="s">
        <v>13193</v>
      </c>
      <c r="C14614" s="300" t="s">
        <v>9</v>
      </c>
      <c r="D14614" s="300" t="s">
        <v>7200</v>
      </c>
      <c r="E14614" s="302" t="s">
        <v>27</v>
      </c>
      <c r="F14614" s="423" t="s">
        <v>13194</v>
      </c>
      <c r="G14614" s="423"/>
      <c r="H14614" s="423">
        <v>0.71126829999999996</v>
      </c>
      <c r="I14614" s="423"/>
      <c r="J14614" s="424">
        <v>3.6204000000000001</v>
      </c>
      <c r="K14614" s="424"/>
      <c r="L14614" s="424"/>
    </row>
    <row r="14615" spans="1:12" ht="24" customHeight="1">
      <c r="A14615" s="300" t="s">
        <v>12986</v>
      </c>
      <c r="B14615" s="301" t="s">
        <v>13195</v>
      </c>
      <c r="C14615" s="300" t="s">
        <v>9</v>
      </c>
      <c r="D14615" s="300" t="s">
        <v>8821</v>
      </c>
      <c r="E14615" s="302" t="s">
        <v>27</v>
      </c>
      <c r="F14615" s="423" t="s">
        <v>13196</v>
      </c>
      <c r="G14615" s="423"/>
      <c r="H14615" s="423">
        <v>0.71126829999999996</v>
      </c>
      <c r="I14615" s="423"/>
      <c r="J14615" s="424">
        <v>5.1139999999999999</v>
      </c>
      <c r="K14615" s="424"/>
      <c r="L14615" s="424"/>
    </row>
    <row r="14616" spans="1:12" ht="17.100000000000001" customHeight="1">
      <c r="A14616" s="298"/>
      <c r="B14616" s="298"/>
      <c r="C14616" s="298"/>
      <c r="D14616" s="298"/>
      <c r="E14616" s="298"/>
      <c r="F14616" s="298"/>
      <c r="G14616" s="298"/>
      <c r="H14616" s="298"/>
      <c r="I14616" s="298"/>
      <c r="J14616" s="298" t="s">
        <v>12992</v>
      </c>
      <c r="K14616" s="298"/>
      <c r="L14616" s="298" t="s">
        <v>15839</v>
      </c>
    </row>
    <row r="14617" spans="1:12">
      <c r="A14617" s="414" t="s">
        <v>12998</v>
      </c>
      <c r="B14617" s="414"/>
      <c r="C14617" s="414"/>
      <c r="D14617" s="414"/>
      <c r="E14617" s="414"/>
      <c r="F14617" s="414"/>
      <c r="G14617" s="414"/>
      <c r="H14617" s="414"/>
      <c r="I14617" s="294"/>
      <c r="J14617" s="294"/>
      <c r="K14617" s="294"/>
      <c r="L14617" s="294"/>
    </row>
    <row r="14618" spans="1:12" ht="17.100000000000001" customHeight="1">
      <c r="A14618" s="294" t="s">
        <v>12978</v>
      </c>
      <c r="B14618" s="298" t="s">
        <v>12979</v>
      </c>
      <c r="C14618" s="294" t="s">
        <v>12980</v>
      </c>
      <c r="D14618" s="294" t="s">
        <v>12981</v>
      </c>
      <c r="E14618" s="299" t="s">
        <v>12982</v>
      </c>
      <c r="F14618" s="413" t="s">
        <v>12983</v>
      </c>
      <c r="G14618" s="413"/>
      <c r="H14618" s="413" t="s">
        <v>12984</v>
      </c>
      <c r="I14618" s="413"/>
      <c r="J14618" s="413" t="s">
        <v>12985</v>
      </c>
      <c r="K14618" s="413"/>
      <c r="L14618" s="413"/>
    </row>
    <row r="14619" spans="1:12" ht="24" customHeight="1">
      <c r="A14619" s="300" t="s">
        <v>12986</v>
      </c>
      <c r="B14619" s="301" t="s">
        <v>13496</v>
      </c>
      <c r="C14619" s="300" t="s">
        <v>9</v>
      </c>
      <c r="D14619" s="300" t="s">
        <v>9014</v>
      </c>
      <c r="E14619" s="302" t="s">
        <v>51</v>
      </c>
      <c r="F14619" s="423" t="s">
        <v>13497</v>
      </c>
      <c r="G14619" s="423"/>
      <c r="H14619" s="423">
        <v>0.03</v>
      </c>
      <c r="I14619" s="423"/>
      <c r="J14619" s="424">
        <v>0.42</v>
      </c>
      <c r="K14619" s="424"/>
      <c r="L14619" s="424"/>
    </row>
    <row r="14620" spans="1:12" ht="24" customHeight="1">
      <c r="A14620" s="300" t="s">
        <v>12986</v>
      </c>
      <c r="B14620" s="301" t="s">
        <v>14112</v>
      </c>
      <c r="C14620" s="300" t="s">
        <v>9</v>
      </c>
      <c r="D14620" s="300" t="s">
        <v>9063</v>
      </c>
      <c r="E14620" s="302" t="s">
        <v>93</v>
      </c>
      <c r="F14620" s="423" t="s">
        <v>14113</v>
      </c>
      <c r="G14620" s="423"/>
      <c r="H14620" s="423">
        <v>7.0000000000000001E-3</v>
      </c>
      <c r="I14620" s="423"/>
      <c r="J14620" s="424">
        <v>0.16</v>
      </c>
      <c r="K14620" s="424"/>
      <c r="L14620" s="424"/>
    </row>
    <row r="14621" spans="1:12" ht="24" customHeight="1">
      <c r="A14621" s="300" t="s">
        <v>12986</v>
      </c>
      <c r="B14621" s="301" t="s">
        <v>15840</v>
      </c>
      <c r="C14621" s="300" t="s">
        <v>9</v>
      </c>
      <c r="D14621" s="300" t="s">
        <v>9704</v>
      </c>
      <c r="E14621" s="302" t="s">
        <v>51</v>
      </c>
      <c r="F14621" s="423" t="s">
        <v>15841</v>
      </c>
      <c r="G14621" s="423"/>
      <c r="H14621" s="423">
        <v>1</v>
      </c>
      <c r="I14621" s="423"/>
      <c r="J14621" s="424">
        <v>29.46</v>
      </c>
      <c r="K14621" s="424"/>
      <c r="L14621" s="424"/>
    </row>
    <row r="14622" spans="1:12" ht="24" customHeight="1">
      <c r="A14622" s="300" t="s">
        <v>12986</v>
      </c>
      <c r="B14622" s="301" t="s">
        <v>13099</v>
      </c>
      <c r="C14622" s="300" t="s">
        <v>9</v>
      </c>
      <c r="D14622" s="300" t="s">
        <v>7224</v>
      </c>
      <c r="E14622" s="302" t="s">
        <v>51</v>
      </c>
      <c r="F14622" s="423" t="s">
        <v>13100</v>
      </c>
      <c r="G14622" s="423"/>
      <c r="H14622" s="423">
        <v>9.7389E-3</v>
      </c>
      <c r="I14622" s="423"/>
      <c r="J14622" s="424">
        <v>8.9499999999999996E-2</v>
      </c>
      <c r="K14622" s="424"/>
      <c r="L14622" s="424"/>
    </row>
    <row r="14623" spans="1:12" ht="24" customHeight="1">
      <c r="A14623" s="300" t="s">
        <v>12986</v>
      </c>
      <c r="B14623" s="301" t="s">
        <v>13101</v>
      </c>
      <c r="C14623" s="300" t="s">
        <v>9</v>
      </c>
      <c r="D14623" s="300" t="s">
        <v>7359</v>
      </c>
      <c r="E14623" s="302" t="s">
        <v>51</v>
      </c>
      <c r="F14623" s="423" t="s">
        <v>13102</v>
      </c>
      <c r="G14623" s="423"/>
      <c r="H14623" s="423">
        <v>3.144E-4</v>
      </c>
      <c r="I14623" s="423"/>
      <c r="J14623" s="424">
        <v>4.0399999999999998E-2</v>
      </c>
      <c r="K14623" s="424"/>
      <c r="L14623" s="424"/>
    </row>
    <row r="14624" spans="1:12" ht="24" customHeight="1">
      <c r="A14624" s="300" t="s">
        <v>12986</v>
      </c>
      <c r="B14624" s="301" t="s">
        <v>13103</v>
      </c>
      <c r="C14624" s="300" t="s">
        <v>9</v>
      </c>
      <c r="D14624" s="300" t="s">
        <v>8851</v>
      </c>
      <c r="E14624" s="302" t="s">
        <v>51</v>
      </c>
      <c r="F14624" s="423" t="s">
        <v>13104</v>
      </c>
      <c r="G14624" s="423"/>
      <c r="H14624" s="423">
        <v>2.5139999999999999E-4</v>
      </c>
      <c r="I14624" s="423"/>
      <c r="J14624" s="424">
        <v>4.87E-2</v>
      </c>
      <c r="K14624" s="424"/>
      <c r="L14624" s="424"/>
    </row>
    <row r="14625" spans="1:12" ht="24" customHeight="1">
      <c r="A14625" s="300" t="s">
        <v>12986</v>
      </c>
      <c r="B14625" s="301" t="s">
        <v>13105</v>
      </c>
      <c r="C14625" s="300" t="s">
        <v>9</v>
      </c>
      <c r="D14625" s="300" t="s">
        <v>8852</v>
      </c>
      <c r="E14625" s="302" t="s">
        <v>51</v>
      </c>
      <c r="F14625" s="423" t="s">
        <v>13106</v>
      </c>
      <c r="G14625" s="423"/>
      <c r="H14625" s="423">
        <v>5.38E-5</v>
      </c>
      <c r="I14625" s="423"/>
      <c r="J14625" s="424">
        <v>2.9499999999999998E-2</v>
      </c>
      <c r="K14625" s="424"/>
      <c r="L14625" s="424"/>
    </row>
    <row r="14626" spans="1:12" ht="24" customHeight="1">
      <c r="A14626" s="300" t="s">
        <v>12986</v>
      </c>
      <c r="B14626" s="301" t="s">
        <v>13107</v>
      </c>
      <c r="C14626" s="300" t="s">
        <v>9</v>
      </c>
      <c r="D14626" s="300" t="s">
        <v>9000</v>
      </c>
      <c r="E14626" s="302" t="s">
        <v>51</v>
      </c>
      <c r="F14626" s="423" t="s">
        <v>13108</v>
      </c>
      <c r="G14626" s="423"/>
      <c r="H14626" s="423">
        <v>1.1084699999999999E-2</v>
      </c>
      <c r="I14626" s="423"/>
      <c r="J14626" s="424">
        <v>7.4999999999999997E-2</v>
      </c>
      <c r="K14626" s="424"/>
      <c r="L14626" s="424"/>
    </row>
    <row r="14627" spans="1:12" ht="24" customHeight="1">
      <c r="A14627" s="300" t="s">
        <v>12986</v>
      </c>
      <c r="B14627" s="301" t="s">
        <v>13109</v>
      </c>
      <c r="C14627" s="300" t="s">
        <v>9</v>
      </c>
      <c r="D14627" s="300" t="s">
        <v>9574</v>
      </c>
      <c r="E14627" s="302" t="s">
        <v>51</v>
      </c>
      <c r="F14627" s="423" t="s">
        <v>13110</v>
      </c>
      <c r="G14627" s="423"/>
      <c r="H14627" s="423">
        <v>3.5152999999999998E-3</v>
      </c>
      <c r="I14627" s="423"/>
      <c r="J14627" s="424">
        <v>3.1E-2</v>
      </c>
      <c r="K14627" s="424"/>
      <c r="L14627" s="424"/>
    </row>
    <row r="14628" spans="1:12" ht="24" customHeight="1">
      <c r="A14628" s="300" t="s">
        <v>12986</v>
      </c>
      <c r="B14628" s="301" t="s">
        <v>13111</v>
      </c>
      <c r="C14628" s="300" t="s">
        <v>9</v>
      </c>
      <c r="D14628" s="300" t="s">
        <v>10714</v>
      </c>
      <c r="E14628" s="302" t="s">
        <v>93</v>
      </c>
      <c r="F14628" s="423" t="s">
        <v>13112</v>
      </c>
      <c r="G14628" s="423"/>
      <c r="H14628" s="423">
        <v>1.8476E-3</v>
      </c>
      <c r="I14628" s="423"/>
      <c r="J14628" s="424">
        <v>2.8199999999999999E-2</v>
      </c>
      <c r="K14628" s="424"/>
      <c r="L14628" s="424"/>
    </row>
    <row r="14629" spans="1:12" ht="24" customHeight="1">
      <c r="A14629" s="300" t="s">
        <v>12986</v>
      </c>
      <c r="B14629" s="301" t="s">
        <v>13113</v>
      </c>
      <c r="C14629" s="300" t="s">
        <v>9</v>
      </c>
      <c r="D14629" s="300" t="s">
        <v>10809</v>
      </c>
      <c r="E14629" s="302" t="s">
        <v>51</v>
      </c>
      <c r="F14629" s="423" t="s">
        <v>13114</v>
      </c>
      <c r="G14629" s="423"/>
      <c r="H14629" s="423">
        <v>1.8476E-3</v>
      </c>
      <c r="I14629" s="423"/>
      <c r="J14629" s="424">
        <v>2.2200000000000001E-2</v>
      </c>
      <c r="K14629" s="424"/>
      <c r="L14629" s="424"/>
    </row>
    <row r="14630" spans="1:12" ht="24" customHeight="1">
      <c r="A14630" s="300" t="s">
        <v>12986</v>
      </c>
      <c r="B14630" s="301" t="s">
        <v>13115</v>
      </c>
      <c r="C14630" s="300" t="s">
        <v>9</v>
      </c>
      <c r="D14630" s="300" t="s">
        <v>10810</v>
      </c>
      <c r="E14630" s="302" t="s">
        <v>51</v>
      </c>
      <c r="F14630" s="423" t="s">
        <v>13116</v>
      </c>
      <c r="G14630" s="423"/>
      <c r="H14630" s="423">
        <v>1.8476E-3</v>
      </c>
      <c r="I14630" s="423"/>
      <c r="J14630" s="424">
        <v>4.9200000000000001E-2</v>
      </c>
      <c r="K14630" s="424"/>
      <c r="L14630" s="424"/>
    </row>
    <row r="14631" spans="1:12" ht="24" customHeight="1">
      <c r="A14631" s="300" t="s">
        <v>12986</v>
      </c>
      <c r="B14631" s="301" t="s">
        <v>13117</v>
      </c>
      <c r="C14631" s="300" t="s">
        <v>9</v>
      </c>
      <c r="D14631" s="300" t="s">
        <v>10837</v>
      </c>
      <c r="E14631" s="302" t="s">
        <v>51</v>
      </c>
      <c r="F14631" s="423" t="s">
        <v>13118</v>
      </c>
      <c r="G14631" s="423"/>
      <c r="H14631" s="423">
        <v>6.2899999999999997E-5</v>
      </c>
      <c r="I14631" s="423"/>
      <c r="J14631" s="424">
        <v>2.8000000000000001E-2</v>
      </c>
      <c r="K14631" s="424"/>
      <c r="L14631" s="424"/>
    </row>
    <row r="14632" spans="1:12" ht="24" customHeight="1">
      <c r="A14632" s="300" t="s">
        <v>12986</v>
      </c>
      <c r="B14632" s="301" t="s">
        <v>13003</v>
      </c>
      <c r="C14632" s="300" t="s">
        <v>9</v>
      </c>
      <c r="D14632" s="300" t="s">
        <v>7216</v>
      </c>
      <c r="E14632" s="302" t="s">
        <v>51</v>
      </c>
      <c r="F14632" s="423" t="s">
        <v>13004</v>
      </c>
      <c r="G14632" s="423"/>
      <c r="H14632" s="423">
        <v>3.7001999999999998E-3</v>
      </c>
      <c r="I14632" s="423"/>
      <c r="J14632" s="424">
        <v>0.1236</v>
      </c>
      <c r="K14632" s="424"/>
      <c r="L14632" s="424"/>
    </row>
    <row r="14633" spans="1:12" ht="24" customHeight="1">
      <c r="A14633" s="300" t="s">
        <v>12986</v>
      </c>
      <c r="B14633" s="301" t="s">
        <v>13005</v>
      </c>
      <c r="C14633" s="300" t="s">
        <v>9</v>
      </c>
      <c r="D14633" s="300" t="s">
        <v>7393</v>
      </c>
      <c r="E14633" s="302" t="s">
        <v>12988</v>
      </c>
      <c r="F14633" s="423" t="s">
        <v>13006</v>
      </c>
      <c r="G14633" s="423"/>
      <c r="H14633" s="423">
        <v>2.2260000000000001E-3</v>
      </c>
      <c r="I14633" s="423"/>
      <c r="J14633" s="424">
        <v>0.1202</v>
      </c>
      <c r="K14633" s="424"/>
      <c r="L14633" s="424"/>
    </row>
    <row r="14634" spans="1:12" ht="24" customHeight="1">
      <c r="A14634" s="300" t="s">
        <v>12986</v>
      </c>
      <c r="B14634" s="301" t="s">
        <v>13007</v>
      </c>
      <c r="C14634" s="300" t="s">
        <v>9</v>
      </c>
      <c r="D14634" s="300" t="s">
        <v>10619</v>
      </c>
      <c r="E14634" s="302" t="s">
        <v>51</v>
      </c>
      <c r="F14634" s="423" t="s">
        <v>13008</v>
      </c>
      <c r="G14634" s="423"/>
      <c r="H14634" s="423">
        <v>1.7269E-3</v>
      </c>
      <c r="I14634" s="423"/>
      <c r="J14634" s="424">
        <v>0.33029999999999998</v>
      </c>
      <c r="K14634" s="424"/>
      <c r="L14634" s="424"/>
    </row>
    <row r="14635" spans="1:12" ht="24" customHeight="1">
      <c r="A14635" s="300" t="s">
        <v>12986</v>
      </c>
      <c r="B14635" s="301" t="s">
        <v>13009</v>
      </c>
      <c r="C14635" s="300" t="s">
        <v>9</v>
      </c>
      <c r="D14635" s="300" t="s">
        <v>10769</v>
      </c>
      <c r="E14635" s="302" t="s">
        <v>51</v>
      </c>
      <c r="F14635" s="423" t="s">
        <v>13010</v>
      </c>
      <c r="G14635" s="423"/>
      <c r="H14635" s="423">
        <v>0.1552251</v>
      </c>
      <c r="I14635" s="423"/>
      <c r="J14635" s="424">
        <v>0.1956</v>
      </c>
      <c r="K14635" s="424"/>
      <c r="L14635" s="424"/>
    </row>
    <row r="14636" spans="1:12" ht="24" customHeight="1">
      <c r="A14636" s="300" t="s">
        <v>12986</v>
      </c>
      <c r="B14636" s="301" t="s">
        <v>13011</v>
      </c>
      <c r="C14636" s="300" t="s">
        <v>9</v>
      </c>
      <c r="D14636" s="300" t="s">
        <v>10929</v>
      </c>
      <c r="E14636" s="302" t="s">
        <v>51</v>
      </c>
      <c r="F14636" s="423" t="s">
        <v>13012</v>
      </c>
      <c r="G14636" s="423"/>
      <c r="H14636" s="423">
        <v>1.4966000000000001E-3</v>
      </c>
      <c r="I14636" s="423"/>
      <c r="J14636" s="424">
        <v>0.22520000000000001</v>
      </c>
      <c r="K14636" s="424"/>
      <c r="L14636" s="424"/>
    </row>
    <row r="14637" spans="1:12" ht="17.100000000000001" customHeight="1">
      <c r="A14637" s="298"/>
      <c r="B14637" s="298"/>
      <c r="C14637" s="298"/>
      <c r="D14637" s="298"/>
      <c r="E14637" s="298"/>
      <c r="F14637" s="298"/>
      <c r="G14637" s="298"/>
      <c r="H14637" s="298"/>
      <c r="I14637" s="298"/>
      <c r="J14637" s="298" t="s">
        <v>12992</v>
      </c>
      <c r="K14637" s="298"/>
      <c r="L14637" s="298" t="s">
        <v>15842</v>
      </c>
    </row>
    <row r="14638" spans="1:12">
      <c r="A14638" s="414" t="s">
        <v>13056</v>
      </c>
      <c r="B14638" s="414"/>
      <c r="C14638" s="414"/>
      <c r="D14638" s="414"/>
      <c r="E14638" s="414"/>
      <c r="F14638" s="414"/>
      <c r="G14638" s="414"/>
      <c r="H14638" s="414"/>
      <c r="I14638" s="294"/>
      <c r="J14638" s="294"/>
      <c r="K14638" s="294"/>
      <c r="L14638" s="294"/>
    </row>
    <row r="14639" spans="1:12" ht="17.100000000000001" customHeight="1">
      <c r="A14639" s="294" t="s">
        <v>12978</v>
      </c>
      <c r="B14639" s="298" t="s">
        <v>12979</v>
      </c>
      <c r="C14639" s="294" t="s">
        <v>12980</v>
      </c>
      <c r="D14639" s="294" t="s">
        <v>12981</v>
      </c>
      <c r="E14639" s="299" t="s">
        <v>12982</v>
      </c>
      <c r="F14639" s="413" t="s">
        <v>12983</v>
      </c>
      <c r="G14639" s="413"/>
      <c r="H14639" s="413" t="s">
        <v>12984</v>
      </c>
      <c r="I14639" s="413"/>
      <c r="J14639" s="413" t="s">
        <v>12985</v>
      </c>
      <c r="K14639" s="413"/>
      <c r="L14639" s="413"/>
    </row>
    <row r="14640" spans="1:12" ht="24" customHeight="1">
      <c r="A14640" s="300" t="s">
        <v>12986</v>
      </c>
      <c r="B14640" s="301" t="s">
        <v>13057</v>
      </c>
      <c r="C14640" s="300" t="s">
        <v>9</v>
      </c>
      <c r="D14640" s="300" t="s">
        <v>12549</v>
      </c>
      <c r="E14640" s="302" t="s">
        <v>27</v>
      </c>
      <c r="F14640" s="423" t="s">
        <v>12948</v>
      </c>
      <c r="G14640" s="423"/>
      <c r="H14640" s="423">
        <v>1.3887803999999999</v>
      </c>
      <c r="I14640" s="423"/>
      <c r="J14640" s="424">
        <v>0.90269999999999995</v>
      </c>
      <c r="K14640" s="424"/>
      <c r="L14640" s="424"/>
    </row>
    <row r="14641" spans="1:12" ht="17.100000000000001" customHeight="1">
      <c r="A14641" s="298"/>
      <c r="B14641" s="298"/>
      <c r="C14641" s="298"/>
      <c r="D14641" s="298"/>
      <c r="E14641" s="298"/>
      <c r="F14641" s="298"/>
      <c r="G14641" s="298"/>
      <c r="H14641" s="298"/>
      <c r="I14641" s="298"/>
      <c r="J14641" s="298" t="s">
        <v>12992</v>
      </c>
      <c r="K14641" s="298"/>
      <c r="L14641" s="298" t="s">
        <v>13505</v>
      </c>
    </row>
    <row r="14642" spans="1:12">
      <c r="A14642" s="414" t="s">
        <v>13058</v>
      </c>
      <c r="B14642" s="414"/>
      <c r="C14642" s="414"/>
      <c r="D14642" s="414"/>
      <c r="E14642" s="414"/>
      <c r="F14642" s="414"/>
      <c r="G14642" s="414"/>
      <c r="H14642" s="414"/>
      <c r="I14642" s="294"/>
      <c r="J14642" s="294"/>
      <c r="K14642" s="294"/>
      <c r="L14642" s="294"/>
    </row>
    <row r="14643" spans="1:12" ht="17.100000000000001" customHeight="1">
      <c r="A14643" s="294" t="s">
        <v>12978</v>
      </c>
      <c r="B14643" s="298" t="s">
        <v>12979</v>
      </c>
      <c r="C14643" s="294" t="s">
        <v>12980</v>
      </c>
      <c r="D14643" s="294" t="s">
        <v>12981</v>
      </c>
      <c r="E14643" s="299" t="s">
        <v>12982</v>
      </c>
      <c r="F14643" s="413" t="s">
        <v>12983</v>
      </c>
      <c r="G14643" s="413"/>
      <c r="H14643" s="413" t="s">
        <v>12984</v>
      </c>
      <c r="I14643" s="413"/>
      <c r="J14643" s="413" t="s">
        <v>12985</v>
      </c>
      <c r="K14643" s="413"/>
      <c r="L14643" s="413"/>
    </row>
    <row r="14644" spans="1:12" ht="24" customHeight="1">
      <c r="A14644" s="300" t="s">
        <v>12986</v>
      </c>
      <c r="B14644" s="301" t="s">
        <v>13059</v>
      </c>
      <c r="C14644" s="300" t="s">
        <v>9</v>
      </c>
      <c r="D14644" s="300" t="s">
        <v>12535</v>
      </c>
      <c r="E14644" s="302" t="s">
        <v>27</v>
      </c>
      <c r="F14644" s="423" t="s">
        <v>12936</v>
      </c>
      <c r="G14644" s="423"/>
      <c r="H14644" s="423">
        <v>1.3887803999999999</v>
      </c>
      <c r="I14644" s="423"/>
      <c r="J14644" s="424">
        <v>6.9400000000000003E-2</v>
      </c>
      <c r="K14644" s="424"/>
      <c r="L14644" s="424"/>
    </row>
    <row r="14645" spans="1:12" ht="17.100000000000001" customHeight="1">
      <c r="A14645" s="298"/>
      <c r="B14645" s="298"/>
      <c r="C14645" s="298"/>
      <c r="D14645" s="298"/>
      <c r="E14645" s="298"/>
      <c r="F14645" s="298"/>
      <c r="G14645" s="298"/>
      <c r="H14645" s="298"/>
      <c r="I14645" s="298"/>
      <c r="J14645" s="298" t="s">
        <v>12992</v>
      </c>
      <c r="K14645" s="298"/>
      <c r="L14645" s="298" t="s">
        <v>12952</v>
      </c>
    </row>
    <row r="14646" spans="1:12">
      <c r="A14646" s="414" t="s">
        <v>13060</v>
      </c>
      <c r="B14646" s="414"/>
      <c r="C14646" s="414"/>
      <c r="D14646" s="414"/>
      <c r="E14646" s="414"/>
      <c r="F14646" s="414"/>
      <c r="G14646" s="414"/>
      <c r="H14646" s="414"/>
      <c r="I14646" s="294"/>
      <c r="J14646" s="294"/>
      <c r="K14646" s="294"/>
      <c r="L14646" s="294"/>
    </row>
    <row r="14647" spans="1:12" ht="17.100000000000001" customHeight="1">
      <c r="A14647" s="294" t="s">
        <v>12978</v>
      </c>
      <c r="B14647" s="298" t="s">
        <v>12979</v>
      </c>
      <c r="C14647" s="294" t="s">
        <v>12980</v>
      </c>
      <c r="D14647" s="294" t="s">
        <v>12981</v>
      </c>
      <c r="E14647" s="299" t="s">
        <v>12982</v>
      </c>
      <c r="F14647" s="413" t="s">
        <v>12983</v>
      </c>
      <c r="G14647" s="413"/>
      <c r="H14647" s="413" t="s">
        <v>12984</v>
      </c>
      <c r="I14647" s="413"/>
      <c r="J14647" s="413" t="s">
        <v>12985</v>
      </c>
      <c r="K14647" s="413"/>
      <c r="L14647" s="413"/>
    </row>
    <row r="14648" spans="1:12" ht="24" customHeight="1">
      <c r="A14648" s="300" t="s">
        <v>12986</v>
      </c>
      <c r="B14648" s="301" t="s">
        <v>13061</v>
      </c>
      <c r="C14648" s="300" t="s">
        <v>9</v>
      </c>
      <c r="D14648" s="300" t="s">
        <v>12522</v>
      </c>
      <c r="E14648" s="302" t="s">
        <v>27</v>
      </c>
      <c r="F14648" s="423" t="s">
        <v>12964</v>
      </c>
      <c r="G14648" s="423"/>
      <c r="H14648" s="423">
        <v>1.3887803999999999</v>
      </c>
      <c r="I14648" s="423"/>
      <c r="J14648" s="424">
        <v>3.5135999999999998</v>
      </c>
      <c r="K14648" s="424"/>
      <c r="L14648" s="424"/>
    </row>
    <row r="14649" spans="1:12" ht="24" customHeight="1">
      <c r="A14649" s="300" t="s">
        <v>12986</v>
      </c>
      <c r="B14649" s="301" t="s">
        <v>13062</v>
      </c>
      <c r="C14649" s="300" t="s">
        <v>9</v>
      </c>
      <c r="D14649" s="300" t="s">
        <v>12527</v>
      </c>
      <c r="E14649" s="302" t="s">
        <v>27</v>
      </c>
      <c r="F14649" s="423" t="s">
        <v>13063</v>
      </c>
      <c r="G14649" s="423"/>
      <c r="H14649" s="423">
        <v>1.3887803999999999</v>
      </c>
      <c r="I14649" s="423"/>
      <c r="J14649" s="424">
        <v>0.47220000000000001</v>
      </c>
      <c r="K14649" s="424"/>
      <c r="L14649" s="424"/>
    </row>
    <row r="14650" spans="1:12" ht="17.100000000000001" customHeight="1">
      <c r="A14650" s="298"/>
      <c r="B14650" s="298"/>
      <c r="C14650" s="298"/>
      <c r="D14650" s="298"/>
      <c r="E14650" s="298"/>
      <c r="F14650" s="298"/>
      <c r="G14650" s="298"/>
      <c r="H14650" s="298"/>
      <c r="I14650" s="298"/>
      <c r="J14650" s="298" t="s">
        <v>12992</v>
      </c>
      <c r="K14650" s="298"/>
      <c r="L14650" s="298" t="s">
        <v>15843</v>
      </c>
    </row>
    <row r="14651" spans="1:12" ht="17.100000000000001" customHeight="1">
      <c r="A14651" s="294" t="s">
        <v>13014</v>
      </c>
      <c r="B14651" s="294"/>
      <c r="C14651" s="294"/>
      <c r="D14651" s="294"/>
      <c r="E14651" s="294"/>
      <c r="F14651" s="294"/>
      <c r="G14651" s="294"/>
      <c r="H14651" s="294"/>
      <c r="I14651" s="294"/>
      <c r="J14651" s="294"/>
      <c r="K14651" s="294"/>
      <c r="L14651" s="294"/>
    </row>
    <row r="14652" spans="1:12" ht="17.100000000000001" customHeight="1">
      <c r="A14652" s="298"/>
      <c r="B14652" s="298"/>
      <c r="C14652" s="298"/>
      <c r="D14652" s="298"/>
      <c r="E14652" s="298"/>
      <c r="F14652" s="298"/>
      <c r="G14652" s="298"/>
      <c r="H14652" s="298"/>
      <c r="I14652" s="298"/>
      <c r="J14652" s="298" t="s">
        <v>13015</v>
      </c>
      <c r="K14652" s="298"/>
      <c r="L14652" s="298" t="s">
        <v>15844</v>
      </c>
    </row>
    <row r="14653" spans="1:12" ht="17.100000000000001" customHeight="1">
      <c r="A14653" s="298"/>
      <c r="B14653" s="298"/>
      <c r="C14653" s="298"/>
      <c r="D14653" s="298"/>
      <c r="E14653" s="298"/>
      <c r="F14653" s="298"/>
      <c r="G14653" s="298"/>
      <c r="H14653" s="298"/>
      <c r="I14653" s="298"/>
      <c r="J14653" s="298" t="s">
        <v>13017</v>
      </c>
      <c r="K14653" s="298" t="s">
        <v>13018</v>
      </c>
      <c r="L14653" s="298" t="s">
        <v>15845</v>
      </c>
    </row>
    <row r="14654" spans="1:12" ht="17.100000000000001" customHeight="1">
      <c r="A14654" s="298"/>
      <c r="B14654" s="298"/>
      <c r="C14654" s="298"/>
      <c r="D14654" s="298"/>
      <c r="E14654" s="298"/>
      <c r="F14654" s="298"/>
      <c r="G14654" s="298"/>
      <c r="H14654" s="298"/>
      <c r="I14654" s="298"/>
      <c r="J14654" s="298" t="s">
        <v>13020</v>
      </c>
      <c r="K14654" s="298"/>
      <c r="L14654" s="298" t="s">
        <v>15846</v>
      </c>
    </row>
    <row r="14655" spans="1:12" ht="17.100000000000001" customHeight="1">
      <c r="A14655" s="298"/>
      <c r="B14655" s="298"/>
      <c r="C14655" s="298"/>
      <c r="D14655" s="298"/>
      <c r="E14655" s="298"/>
      <c r="F14655" s="298"/>
      <c r="G14655" s="298"/>
      <c r="H14655" s="298"/>
      <c r="I14655" s="298"/>
      <c r="J14655" s="298" t="s">
        <v>13022</v>
      </c>
      <c r="K14655" s="298" t="s">
        <v>12974</v>
      </c>
      <c r="L14655" s="298" t="s">
        <v>15847</v>
      </c>
    </row>
    <row r="14656" spans="1:12" ht="17.100000000000001" customHeight="1">
      <c r="A14656" s="298"/>
      <c r="B14656" s="298"/>
      <c r="C14656" s="298"/>
      <c r="D14656" s="298"/>
      <c r="E14656" s="298"/>
      <c r="F14656" s="298"/>
      <c r="G14656" s="298"/>
      <c r="H14656" s="298"/>
      <c r="I14656" s="298"/>
      <c r="J14656" s="298" t="s">
        <v>13024</v>
      </c>
      <c r="K14656" s="298"/>
      <c r="L14656" s="298" t="s">
        <v>14956</v>
      </c>
    </row>
    <row r="14657" spans="1:12" ht="30" customHeight="1">
      <c r="A14657" s="299"/>
      <c r="B14657" s="299"/>
      <c r="C14657" s="299"/>
      <c r="D14657" s="299"/>
      <c r="E14657" s="299"/>
      <c r="F14657" s="299"/>
      <c r="G14657" s="299"/>
      <c r="H14657" s="299"/>
      <c r="I14657" s="299"/>
      <c r="J14657" s="299"/>
      <c r="K14657" s="299"/>
      <c r="L14657" s="299"/>
    </row>
    <row r="14658" spans="1:12" ht="48" customHeight="1">
      <c r="A14658" s="295" t="s">
        <v>15848</v>
      </c>
      <c r="B14658" s="296" t="s">
        <v>15849</v>
      </c>
      <c r="C14658" s="295" t="s">
        <v>9</v>
      </c>
      <c r="D14658" s="295" t="s">
        <v>3469</v>
      </c>
      <c r="E14658" s="297" t="s">
        <v>51</v>
      </c>
      <c r="F14658" s="296"/>
      <c r="G14658" s="296"/>
      <c r="H14658" s="296"/>
      <c r="I14658" s="296"/>
      <c r="J14658" s="296"/>
      <c r="K14658" s="296"/>
      <c r="L14658" s="296"/>
    </row>
    <row r="14659" spans="1:12">
      <c r="A14659" s="414" t="s">
        <v>12977</v>
      </c>
      <c r="B14659" s="414"/>
      <c r="C14659" s="414"/>
      <c r="D14659" s="414"/>
      <c r="E14659" s="414"/>
      <c r="F14659" s="414"/>
      <c r="G14659" s="414"/>
      <c r="H14659" s="414"/>
      <c r="I14659" s="294"/>
      <c r="J14659" s="294"/>
      <c r="K14659" s="294"/>
      <c r="L14659" s="294"/>
    </row>
    <row r="14660" spans="1:12" ht="17.100000000000001" customHeight="1">
      <c r="A14660" s="294" t="s">
        <v>12978</v>
      </c>
      <c r="B14660" s="298" t="s">
        <v>12979</v>
      </c>
      <c r="C14660" s="294" t="s">
        <v>12980</v>
      </c>
      <c r="D14660" s="294" t="s">
        <v>12981</v>
      </c>
      <c r="E14660" s="299" t="s">
        <v>12982</v>
      </c>
      <c r="F14660" s="413" t="s">
        <v>12983</v>
      </c>
      <c r="G14660" s="413"/>
      <c r="H14660" s="413" t="s">
        <v>12984</v>
      </c>
      <c r="I14660" s="413"/>
      <c r="J14660" s="413" t="s">
        <v>12985</v>
      </c>
      <c r="K14660" s="413"/>
      <c r="L14660" s="413"/>
    </row>
    <row r="14661" spans="1:12" ht="24" customHeight="1">
      <c r="A14661" s="300" t="s">
        <v>12986</v>
      </c>
      <c r="B14661" s="301" t="s">
        <v>13085</v>
      </c>
      <c r="C14661" s="300" t="s">
        <v>9</v>
      </c>
      <c r="D14661" s="300" t="s">
        <v>7909</v>
      </c>
      <c r="E14661" s="302" t="s">
        <v>51</v>
      </c>
      <c r="F14661" s="423" t="s">
        <v>13086</v>
      </c>
      <c r="G14661" s="423"/>
      <c r="H14661" s="423">
        <v>8.6430000000000003E-4</v>
      </c>
      <c r="I14661" s="423"/>
      <c r="J14661" s="424">
        <v>8.9899999999999994E-2</v>
      </c>
      <c r="K14661" s="424"/>
      <c r="L14661" s="424"/>
    </row>
    <row r="14662" spans="1:12" ht="24" customHeight="1">
      <c r="A14662" s="300" t="s">
        <v>12986</v>
      </c>
      <c r="B14662" s="301" t="s">
        <v>13087</v>
      </c>
      <c r="C14662" s="300" t="s">
        <v>9</v>
      </c>
      <c r="D14662" s="300" t="s">
        <v>8873</v>
      </c>
      <c r="E14662" s="302" t="s">
        <v>51</v>
      </c>
      <c r="F14662" s="423" t="s">
        <v>13088</v>
      </c>
      <c r="G14662" s="423"/>
      <c r="H14662" s="423">
        <v>8.25E-5</v>
      </c>
      <c r="I14662" s="423"/>
      <c r="J14662" s="424">
        <v>7.17E-2</v>
      </c>
      <c r="K14662" s="424"/>
      <c r="L14662" s="424"/>
    </row>
    <row r="14663" spans="1:12" ht="48" customHeight="1">
      <c r="A14663" s="300" t="s">
        <v>12986</v>
      </c>
      <c r="B14663" s="301" t="s">
        <v>13089</v>
      </c>
      <c r="C14663" s="300" t="s">
        <v>9</v>
      </c>
      <c r="D14663" s="300" t="s">
        <v>9227</v>
      </c>
      <c r="E14663" s="302" t="s">
        <v>51</v>
      </c>
      <c r="F14663" s="423" t="s">
        <v>13090</v>
      </c>
      <c r="G14663" s="423"/>
      <c r="H14663" s="423">
        <v>5.7599999999999997E-5</v>
      </c>
      <c r="I14663" s="423"/>
      <c r="J14663" s="424">
        <v>7.6999999999999999E-2</v>
      </c>
      <c r="K14663" s="424"/>
      <c r="L14663" s="424"/>
    </row>
    <row r="14664" spans="1:12" ht="24" customHeight="1">
      <c r="A14664" s="300" t="s">
        <v>12986</v>
      </c>
      <c r="B14664" s="301" t="s">
        <v>13091</v>
      </c>
      <c r="C14664" s="300" t="s">
        <v>9</v>
      </c>
      <c r="D14664" s="300" t="s">
        <v>9580</v>
      </c>
      <c r="E14664" s="302" t="s">
        <v>51</v>
      </c>
      <c r="F14664" s="423" t="s">
        <v>13092</v>
      </c>
      <c r="G14664" s="423"/>
      <c r="H14664" s="423">
        <v>5.66E-5</v>
      </c>
      <c r="I14664" s="423"/>
      <c r="J14664" s="424">
        <v>5.0700000000000002E-2</v>
      </c>
      <c r="K14664" s="424"/>
      <c r="L14664" s="424"/>
    </row>
    <row r="14665" spans="1:12" ht="24" customHeight="1">
      <c r="A14665" s="300" t="s">
        <v>12986</v>
      </c>
      <c r="B14665" s="301" t="s">
        <v>12987</v>
      </c>
      <c r="C14665" s="300" t="s">
        <v>9</v>
      </c>
      <c r="D14665" s="300" t="s">
        <v>9831</v>
      </c>
      <c r="E14665" s="302" t="s">
        <v>12988</v>
      </c>
      <c r="F14665" s="423" t="s">
        <v>12989</v>
      </c>
      <c r="G14665" s="423"/>
      <c r="H14665" s="423">
        <v>1.9999599999999999E-2</v>
      </c>
      <c r="I14665" s="423"/>
      <c r="J14665" s="424">
        <v>0.2024</v>
      </c>
      <c r="K14665" s="424"/>
      <c r="L14665" s="424"/>
    </row>
    <row r="14666" spans="1:12" ht="36" customHeight="1">
      <c r="A14666" s="300" t="s">
        <v>12986</v>
      </c>
      <c r="B14666" s="301" t="s">
        <v>12990</v>
      </c>
      <c r="C14666" s="300" t="s">
        <v>9</v>
      </c>
      <c r="D14666" s="300" t="s">
        <v>11426</v>
      </c>
      <c r="E14666" s="302" t="s">
        <v>51</v>
      </c>
      <c r="F14666" s="423" t="s">
        <v>12991</v>
      </c>
      <c r="G14666" s="423"/>
      <c r="H14666" s="423">
        <v>1.0480999999999999E-3</v>
      </c>
      <c r="I14666" s="423"/>
      <c r="J14666" s="424">
        <v>0.13850000000000001</v>
      </c>
      <c r="K14666" s="424"/>
      <c r="L14666" s="424"/>
    </row>
    <row r="14667" spans="1:12" ht="17.100000000000001" customHeight="1">
      <c r="A14667" s="298"/>
      <c r="B14667" s="298"/>
      <c r="C14667" s="298"/>
      <c r="D14667" s="298"/>
      <c r="E14667" s="298"/>
      <c r="F14667" s="298"/>
      <c r="G14667" s="298"/>
      <c r="H14667" s="298"/>
      <c r="I14667" s="298"/>
      <c r="J14667" s="298" t="s">
        <v>12992</v>
      </c>
      <c r="K14667" s="298"/>
      <c r="L14667" s="298" t="s">
        <v>13777</v>
      </c>
    </row>
    <row r="14668" spans="1:12">
      <c r="A14668" s="414" t="s">
        <v>12994</v>
      </c>
      <c r="B14668" s="414"/>
      <c r="C14668" s="414"/>
      <c r="D14668" s="414"/>
      <c r="E14668" s="414"/>
      <c r="F14668" s="414"/>
      <c r="G14668" s="414"/>
      <c r="H14668" s="414"/>
      <c r="I14668" s="294"/>
      <c r="J14668" s="294"/>
      <c r="K14668" s="294"/>
      <c r="L14668" s="294"/>
    </row>
    <row r="14669" spans="1:12" ht="17.100000000000001" customHeight="1">
      <c r="A14669" s="294" t="s">
        <v>12978</v>
      </c>
      <c r="B14669" s="298" t="s">
        <v>12979</v>
      </c>
      <c r="C14669" s="294" t="s">
        <v>12980</v>
      </c>
      <c r="D14669" s="294" t="s">
        <v>12981</v>
      </c>
      <c r="E14669" s="299" t="s">
        <v>12982</v>
      </c>
      <c r="F14669" s="413" t="s">
        <v>12983</v>
      </c>
      <c r="G14669" s="413"/>
      <c r="H14669" s="413" t="s">
        <v>12984</v>
      </c>
      <c r="I14669" s="413"/>
      <c r="J14669" s="413" t="s">
        <v>12985</v>
      </c>
      <c r="K14669" s="413"/>
      <c r="L14669" s="413"/>
    </row>
    <row r="14670" spans="1:12" ht="24" customHeight="1">
      <c r="A14670" s="300" t="s">
        <v>12986</v>
      </c>
      <c r="B14670" s="301" t="s">
        <v>13193</v>
      </c>
      <c r="C14670" s="300" t="s">
        <v>9</v>
      </c>
      <c r="D14670" s="300" t="s">
        <v>7200</v>
      </c>
      <c r="E14670" s="302" t="s">
        <v>27</v>
      </c>
      <c r="F14670" s="423" t="s">
        <v>13194</v>
      </c>
      <c r="G14670" s="423"/>
      <c r="H14670" s="423">
        <v>0.74578310000000003</v>
      </c>
      <c r="I14670" s="423"/>
      <c r="J14670" s="424">
        <v>3.7959999999999998</v>
      </c>
      <c r="K14670" s="424"/>
      <c r="L14670" s="424"/>
    </row>
    <row r="14671" spans="1:12" ht="24" customHeight="1">
      <c r="A14671" s="300" t="s">
        <v>12986</v>
      </c>
      <c r="B14671" s="301" t="s">
        <v>13195</v>
      </c>
      <c r="C14671" s="300" t="s">
        <v>9</v>
      </c>
      <c r="D14671" s="300" t="s">
        <v>8821</v>
      </c>
      <c r="E14671" s="302" t="s">
        <v>27</v>
      </c>
      <c r="F14671" s="423" t="s">
        <v>13196</v>
      </c>
      <c r="G14671" s="423"/>
      <c r="H14671" s="423">
        <v>0.74578310000000003</v>
      </c>
      <c r="I14671" s="423"/>
      <c r="J14671" s="424">
        <v>5.3621999999999996</v>
      </c>
      <c r="K14671" s="424"/>
      <c r="L14671" s="424"/>
    </row>
    <row r="14672" spans="1:12" ht="17.100000000000001" customHeight="1">
      <c r="A14672" s="298"/>
      <c r="B14672" s="298"/>
      <c r="C14672" s="298"/>
      <c r="D14672" s="298"/>
      <c r="E14672" s="298"/>
      <c r="F14672" s="298"/>
      <c r="G14672" s="298"/>
      <c r="H14672" s="298"/>
      <c r="I14672" s="298"/>
      <c r="J14672" s="298" t="s">
        <v>12992</v>
      </c>
      <c r="K14672" s="298"/>
      <c r="L14672" s="298" t="s">
        <v>15850</v>
      </c>
    </row>
    <row r="14673" spans="1:12">
      <c r="A14673" s="414" t="s">
        <v>12998</v>
      </c>
      <c r="B14673" s="414"/>
      <c r="C14673" s="414"/>
      <c r="D14673" s="414"/>
      <c r="E14673" s="414"/>
      <c r="F14673" s="414"/>
      <c r="G14673" s="414"/>
      <c r="H14673" s="414"/>
      <c r="I14673" s="294"/>
      <c r="J14673" s="294"/>
      <c r="K14673" s="294"/>
      <c r="L14673" s="294"/>
    </row>
    <row r="14674" spans="1:12" ht="17.100000000000001" customHeight="1">
      <c r="A14674" s="294" t="s">
        <v>12978</v>
      </c>
      <c r="B14674" s="298" t="s">
        <v>12979</v>
      </c>
      <c r="C14674" s="294" t="s">
        <v>12980</v>
      </c>
      <c r="D14674" s="294" t="s">
        <v>12981</v>
      </c>
      <c r="E14674" s="299" t="s">
        <v>12982</v>
      </c>
      <c r="F14674" s="413" t="s">
        <v>12983</v>
      </c>
      <c r="G14674" s="413"/>
      <c r="H14674" s="413" t="s">
        <v>12984</v>
      </c>
      <c r="I14674" s="413"/>
      <c r="J14674" s="413" t="s">
        <v>12985</v>
      </c>
      <c r="K14674" s="413"/>
      <c r="L14674" s="413"/>
    </row>
    <row r="14675" spans="1:12" ht="24" customHeight="1">
      <c r="A14675" s="300" t="s">
        <v>12986</v>
      </c>
      <c r="B14675" s="301" t="s">
        <v>13496</v>
      </c>
      <c r="C14675" s="300" t="s">
        <v>9</v>
      </c>
      <c r="D14675" s="300" t="s">
        <v>9014</v>
      </c>
      <c r="E14675" s="302" t="s">
        <v>51</v>
      </c>
      <c r="F14675" s="423" t="s">
        <v>13497</v>
      </c>
      <c r="G14675" s="423"/>
      <c r="H14675" s="423">
        <v>0.03</v>
      </c>
      <c r="I14675" s="423"/>
      <c r="J14675" s="424">
        <v>0.42</v>
      </c>
      <c r="K14675" s="424"/>
      <c r="L14675" s="424"/>
    </row>
    <row r="14676" spans="1:12" ht="24" customHeight="1">
      <c r="A14676" s="300" t="s">
        <v>12986</v>
      </c>
      <c r="B14676" s="301" t="s">
        <v>14112</v>
      </c>
      <c r="C14676" s="300" t="s">
        <v>9</v>
      </c>
      <c r="D14676" s="300" t="s">
        <v>9063</v>
      </c>
      <c r="E14676" s="302" t="s">
        <v>93</v>
      </c>
      <c r="F14676" s="423" t="s">
        <v>14113</v>
      </c>
      <c r="G14676" s="423"/>
      <c r="H14676" s="423">
        <v>7.0000000000000001E-3</v>
      </c>
      <c r="I14676" s="423"/>
      <c r="J14676" s="424">
        <v>0.16</v>
      </c>
      <c r="K14676" s="424"/>
      <c r="L14676" s="424"/>
    </row>
    <row r="14677" spans="1:12" ht="24" customHeight="1">
      <c r="A14677" s="300" t="s">
        <v>12986</v>
      </c>
      <c r="B14677" s="301" t="s">
        <v>15851</v>
      </c>
      <c r="C14677" s="300" t="s">
        <v>9</v>
      </c>
      <c r="D14677" s="300" t="s">
        <v>10092</v>
      </c>
      <c r="E14677" s="302" t="s">
        <v>51</v>
      </c>
      <c r="F14677" s="423" t="s">
        <v>15852</v>
      </c>
      <c r="G14677" s="423"/>
      <c r="H14677" s="423">
        <v>1</v>
      </c>
      <c r="I14677" s="423"/>
      <c r="J14677" s="424">
        <v>24.73</v>
      </c>
      <c r="K14677" s="424"/>
      <c r="L14677" s="424"/>
    </row>
    <row r="14678" spans="1:12" ht="24" customHeight="1">
      <c r="A14678" s="300" t="s">
        <v>12986</v>
      </c>
      <c r="B14678" s="301" t="s">
        <v>13099</v>
      </c>
      <c r="C14678" s="300" t="s">
        <v>9</v>
      </c>
      <c r="D14678" s="300" t="s">
        <v>7224</v>
      </c>
      <c r="E14678" s="302" t="s">
        <v>51</v>
      </c>
      <c r="F14678" s="423" t="s">
        <v>13100</v>
      </c>
      <c r="G14678" s="423"/>
      <c r="H14678" s="423">
        <v>1.0208099999999999E-2</v>
      </c>
      <c r="I14678" s="423"/>
      <c r="J14678" s="424">
        <v>9.3799999999999994E-2</v>
      </c>
      <c r="K14678" s="424"/>
      <c r="L14678" s="424"/>
    </row>
    <row r="14679" spans="1:12" ht="24" customHeight="1">
      <c r="A14679" s="300" t="s">
        <v>12986</v>
      </c>
      <c r="B14679" s="301" t="s">
        <v>13101</v>
      </c>
      <c r="C14679" s="300" t="s">
        <v>9</v>
      </c>
      <c r="D14679" s="300" t="s">
        <v>7359</v>
      </c>
      <c r="E14679" s="302" t="s">
        <v>51</v>
      </c>
      <c r="F14679" s="423" t="s">
        <v>13102</v>
      </c>
      <c r="G14679" s="423"/>
      <c r="H14679" s="423">
        <v>3.2949999999999999E-4</v>
      </c>
      <c r="I14679" s="423"/>
      <c r="J14679" s="424">
        <v>4.2299999999999997E-2</v>
      </c>
      <c r="K14679" s="424"/>
      <c r="L14679" s="424"/>
    </row>
    <row r="14680" spans="1:12" ht="24" customHeight="1">
      <c r="A14680" s="300" t="s">
        <v>12986</v>
      </c>
      <c r="B14680" s="301" t="s">
        <v>13103</v>
      </c>
      <c r="C14680" s="300" t="s">
        <v>9</v>
      </c>
      <c r="D14680" s="300" t="s">
        <v>8851</v>
      </c>
      <c r="E14680" s="302" t="s">
        <v>51</v>
      </c>
      <c r="F14680" s="423" t="s">
        <v>13104</v>
      </c>
      <c r="G14680" s="423"/>
      <c r="H14680" s="423">
        <v>2.6360000000000001E-4</v>
      </c>
      <c r="I14680" s="423"/>
      <c r="J14680" s="424">
        <v>5.0999999999999997E-2</v>
      </c>
      <c r="K14680" s="424"/>
      <c r="L14680" s="424"/>
    </row>
    <row r="14681" spans="1:12" ht="24" customHeight="1">
      <c r="A14681" s="300" t="s">
        <v>12986</v>
      </c>
      <c r="B14681" s="301" t="s">
        <v>13105</v>
      </c>
      <c r="C14681" s="300" t="s">
        <v>9</v>
      </c>
      <c r="D14681" s="300" t="s">
        <v>8852</v>
      </c>
      <c r="E14681" s="302" t="s">
        <v>51</v>
      </c>
      <c r="F14681" s="423" t="s">
        <v>13106</v>
      </c>
      <c r="G14681" s="423"/>
      <c r="H14681" s="423">
        <v>5.66E-5</v>
      </c>
      <c r="I14681" s="423"/>
      <c r="J14681" s="424">
        <v>3.1E-2</v>
      </c>
      <c r="K14681" s="424"/>
      <c r="L14681" s="424"/>
    </row>
    <row r="14682" spans="1:12" ht="24" customHeight="1">
      <c r="A14682" s="300" t="s">
        <v>12986</v>
      </c>
      <c r="B14682" s="301" t="s">
        <v>13107</v>
      </c>
      <c r="C14682" s="300" t="s">
        <v>9</v>
      </c>
      <c r="D14682" s="300" t="s">
        <v>9000</v>
      </c>
      <c r="E14682" s="302" t="s">
        <v>51</v>
      </c>
      <c r="F14682" s="423" t="s">
        <v>13108</v>
      </c>
      <c r="G14682" s="423"/>
      <c r="H14682" s="423">
        <v>1.16189E-2</v>
      </c>
      <c r="I14682" s="423"/>
      <c r="J14682" s="424">
        <v>7.8700000000000006E-2</v>
      </c>
      <c r="K14682" s="424"/>
      <c r="L14682" s="424"/>
    </row>
    <row r="14683" spans="1:12" ht="24" customHeight="1">
      <c r="A14683" s="300" t="s">
        <v>12986</v>
      </c>
      <c r="B14683" s="301" t="s">
        <v>13109</v>
      </c>
      <c r="C14683" s="300" t="s">
        <v>9</v>
      </c>
      <c r="D14683" s="300" t="s">
        <v>9574</v>
      </c>
      <c r="E14683" s="302" t="s">
        <v>51</v>
      </c>
      <c r="F14683" s="423" t="s">
        <v>13110</v>
      </c>
      <c r="G14683" s="423"/>
      <c r="H14683" s="423">
        <v>3.6847E-3</v>
      </c>
      <c r="I14683" s="423"/>
      <c r="J14683" s="424">
        <v>3.2500000000000001E-2</v>
      </c>
      <c r="K14683" s="424"/>
      <c r="L14683" s="424"/>
    </row>
    <row r="14684" spans="1:12" ht="24" customHeight="1">
      <c r="A14684" s="300" t="s">
        <v>12986</v>
      </c>
      <c r="B14684" s="301" t="s">
        <v>13111</v>
      </c>
      <c r="C14684" s="300" t="s">
        <v>9</v>
      </c>
      <c r="D14684" s="300" t="s">
        <v>10714</v>
      </c>
      <c r="E14684" s="302" t="s">
        <v>93</v>
      </c>
      <c r="F14684" s="423" t="s">
        <v>13112</v>
      </c>
      <c r="G14684" s="423"/>
      <c r="H14684" s="423">
        <v>1.9365000000000001E-3</v>
      </c>
      <c r="I14684" s="423"/>
      <c r="J14684" s="424">
        <v>2.9600000000000001E-2</v>
      </c>
      <c r="K14684" s="424"/>
      <c r="L14684" s="424"/>
    </row>
    <row r="14685" spans="1:12" ht="24" customHeight="1">
      <c r="A14685" s="300" t="s">
        <v>12986</v>
      </c>
      <c r="B14685" s="301" t="s">
        <v>13113</v>
      </c>
      <c r="C14685" s="300" t="s">
        <v>9</v>
      </c>
      <c r="D14685" s="300" t="s">
        <v>10809</v>
      </c>
      <c r="E14685" s="302" t="s">
        <v>51</v>
      </c>
      <c r="F14685" s="423" t="s">
        <v>13114</v>
      </c>
      <c r="G14685" s="423"/>
      <c r="H14685" s="423">
        <v>1.9365000000000001E-3</v>
      </c>
      <c r="I14685" s="423"/>
      <c r="J14685" s="424">
        <v>2.3199999999999998E-2</v>
      </c>
      <c r="K14685" s="424"/>
      <c r="L14685" s="424"/>
    </row>
    <row r="14686" spans="1:12" ht="24" customHeight="1">
      <c r="A14686" s="300" t="s">
        <v>12986</v>
      </c>
      <c r="B14686" s="301" t="s">
        <v>13115</v>
      </c>
      <c r="C14686" s="300" t="s">
        <v>9</v>
      </c>
      <c r="D14686" s="300" t="s">
        <v>10810</v>
      </c>
      <c r="E14686" s="302" t="s">
        <v>51</v>
      </c>
      <c r="F14686" s="423" t="s">
        <v>13116</v>
      </c>
      <c r="G14686" s="423"/>
      <c r="H14686" s="423">
        <v>1.9365000000000001E-3</v>
      </c>
      <c r="I14686" s="423"/>
      <c r="J14686" s="424">
        <v>5.1499999999999997E-2</v>
      </c>
      <c r="K14686" s="424"/>
      <c r="L14686" s="424"/>
    </row>
    <row r="14687" spans="1:12" ht="24" customHeight="1">
      <c r="A14687" s="300" t="s">
        <v>12986</v>
      </c>
      <c r="B14687" s="301" t="s">
        <v>13117</v>
      </c>
      <c r="C14687" s="300" t="s">
        <v>9</v>
      </c>
      <c r="D14687" s="300" t="s">
        <v>10837</v>
      </c>
      <c r="E14687" s="302" t="s">
        <v>51</v>
      </c>
      <c r="F14687" s="423" t="s">
        <v>13118</v>
      </c>
      <c r="G14687" s="423"/>
      <c r="H14687" s="423">
        <v>6.5900000000000003E-5</v>
      </c>
      <c r="I14687" s="423"/>
      <c r="J14687" s="424">
        <v>2.93E-2</v>
      </c>
      <c r="K14687" s="424"/>
      <c r="L14687" s="424"/>
    </row>
    <row r="14688" spans="1:12" ht="24" customHeight="1">
      <c r="A14688" s="300" t="s">
        <v>12986</v>
      </c>
      <c r="B14688" s="301" t="s">
        <v>13003</v>
      </c>
      <c r="C14688" s="300" t="s">
        <v>9</v>
      </c>
      <c r="D14688" s="300" t="s">
        <v>7216</v>
      </c>
      <c r="E14688" s="302" t="s">
        <v>51</v>
      </c>
      <c r="F14688" s="423" t="s">
        <v>13004</v>
      </c>
      <c r="G14688" s="423"/>
      <c r="H14688" s="423">
        <v>3.8785999999999998E-3</v>
      </c>
      <c r="I14688" s="423"/>
      <c r="J14688" s="424">
        <v>0.12959999999999999</v>
      </c>
      <c r="K14688" s="424"/>
      <c r="L14688" s="424"/>
    </row>
    <row r="14689" spans="1:12" ht="24" customHeight="1">
      <c r="A14689" s="300" t="s">
        <v>12986</v>
      </c>
      <c r="B14689" s="301" t="s">
        <v>13005</v>
      </c>
      <c r="C14689" s="300" t="s">
        <v>9</v>
      </c>
      <c r="D14689" s="300" t="s">
        <v>7393</v>
      </c>
      <c r="E14689" s="302" t="s">
        <v>12988</v>
      </c>
      <c r="F14689" s="423" t="s">
        <v>13006</v>
      </c>
      <c r="G14689" s="423"/>
      <c r="H14689" s="423">
        <v>2.3333E-3</v>
      </c>
      <c r="I14689" s="423"/>
      <c r="J14689" s="424">
        <v>0.126</v>
      </c>
      <c r="K14689" s="424"/>
      <c r="L14689" s="424"/>
    </row>
    <row r="14690" spans="1:12" ht="24" customHeight="1">
      <c r="A14690" s="300" t="s">
        <v>12986</v>
      </c>
      <c r="B14690" s="301" t="s">
        <v>13007</v>
      </c>
      <c r="C14690" s="300" t="s">
        <v>9</v>
      </c>
      <c r="D14690" s="300" t="s">
        <v>10619</v>
      </c>
      <c r="E14690" s="302" t="s">
        <v>51</v>
      </c>
      <c r="F14690" s="423" t="s">
        <v>13008</v>
      </c>
      <c r="G14690" s="423"/>
      <c r="H14690" s="423">
        <v>1.8098999999999999E-3</v>
      </c>
      <c r="I14690" s="423"/>
      <c r="J14690" s="424">
        <v>0.34610000000000002</v>
      </c>
      <c r="K14690" s="424"/>
      <c r="L14690" s="424"/>
    </row>
    <row r="14691" spans="1:12" ht="24" customHeight="1">
      <c r="A14691" s="300" t="s">
        <v>12986</v>
      </c>
      <c r="B14691" s="301" t="s">
        <v>13009</v>
      </c>
      <c r="C14691" s="300" t="s">
        <v>9</v>
      </c>
      <c r="D14691" s="300" t="s">
        <v>10769</v>
      </c>
      <c r="E14691" s="302" t="s">
        <v>51</v>
      </c>
      <c r="F14691" s="423" t="s">
        <v>13010</v>
      </c>
      <c r="G14691" s="423"/>
      <c r="H14691" s="423">
        <v>0.16270419999999999</v>
      </c>
      <c r="I14691" s="423"/>
      <c r="J14691" s="424">
        <v>0.20499999999999999</v>
      </c>
      <c r="K14691" s="424"/>
      <c r="L14691" s="424"/>
    </row>
    <row r="14692" spans="1:12" ht="24" customHeight="1">
      <c r="A14692" s="300" t="s">
        <v>12986</v>
      </c>
      <c r="B14692" s="301" t="s">
        <v>13011</v>
      </c>
      <c r="C14692" s="300" t="s">
        <v>9</v>
      </c>
      <c r="D14692" s="300" t="s">
        <v>10929</v>
      </c>
      <c r="E14692" s="302" t="s">
        <v>51</v>
      </c>
      <c r="F14692" s="423" t="s">
        <v>13012</v>
      </c>
      <c r="G14692" s="423"/>
      <c r="H14692" s="423">
        <v>1.5686000000000001E-3</v>
      </c>
      <c r="I14692" s="423"/>
      <c r="J14692" s="424">
        <v>0.23599999999999999</v>
      </c>
      <c r="K14692" s="424"/>
      <c r="L14692" s="424"/>
    </row>
    <row r="14693" spans="1:12" ht="17.100000000000001" customHeight="1">
      <c r="A14693" s="298"/>
      <c r="B14693" s="298"/>
      <c r="C14693" s="298"/>
      <c r="D14693" s="298"/>
      <c r="E14693" s="298"/>
      <c r="F14693" s="298"/>
      <c r="G14693" s="298"/>
      <c r="H14693" s="298"/>
      <c r="I14693" s="298"/>
      <c r="J14693" s="298" t="s">
        <v>12992</v>
      </c>
      <c r="K14693" s="298"/>
      <c r="L14693" s="298" t="s">
        <v>15853</v>
      </c>
    </row>
    <row r="14694" spans="1:12">
      <c r="A14694" s="414" t="s">
        <v>13056</v>
      </c>
      <c r="B14694" s="414"/>
      <c r="C14694" s="414"/>
      <c r="D14694" s="414"/>
      <c r="E14694" s="414"/>
      <c r="F14694" s="414"/>
      <c r="G14694" s="414"/>
      <c r="H14694" s="414"/>
      <c r="I14694" s="294"/>
      <c r="J14694" s="294"/>
      <c r="K14694" s="294"/>
      <c r="L14694" s="294"/>
    </row>
    <row r="14695" spans="1:12" ht="17.100000000000001" customHeight="1">
      <c r="A14695" s="294" t="s">
        <v>12978</v>
      </c>
      <c r="B14695" s="298" t="s">
        <v>12979</v>
      </c>
      <c r="C14695" s="294" t="s">
        <v>12980</v>
      </c>
      <c r="D14695" s="294" t="s">
        <v>12981</v>
      </c>
      <c r="E14695" s="299" t="s">
        <v>12982</v>
      </c>
      <c r="F14695" s="413" t="s">
        <v>12983</v>
      </c>
      <c r="G14695" s="413"/>
      <c r="H14695" s="413" t="s">
        <v>12984</v>
      </c>
      <c r="I14695" s="413"/>
      <c r="J14695" s="413" t="s">
        <v>12985</v>
      </c>
      <c r="K14695" s="413"/>
      <c r="L14695" s="413"/>
    </row>
    <row r="14696" spans="1:12" ht="24" customHeight="1">
      <c r="A14696" s="300" t="s">
        <v>12986</v>
      </c>
      <c r="B14696" s="301" t="s">
        <v>13057</v>
      </c>
      <c r="C14696" s="300" t="s">
        <v>9</v>
      </c>
      <c r="D14696" s="300" t="s">
        <v>12549</v>
      </c>
      <c r="E14696" s="302" t="s">
        <v>27</v>
      </c>
      <c r="F14696" s="423" t="s">
        <v>12948</v>
      </c>
      <c r="G14696" s="423"/>
      <c r="H14696" s="423">
        <v>1.4556951</v>
      </c>
      <c r="I14696" s="423"/>
      <c r="J14696" s="424">
        <v>0.94620000000000004</v>
      </c>
      <c r="K14696" s="424"/>
      <c r="L14696" s="424"/>
    </row>
    <row r="14697" spans="1:12" ht="17.100000000000001" customHeight="1">
      <c r="A14697" s="298"/>
      <c r="B14697" s="298"/>
      <c r="C14697" s="298"/>
      <c r="D14697" s="298"/>
      <c r="E14697" s="298"/>
      <c r="F14697" s="298"/>
      <c r="G14697" s="298"/>
      <c r="H14697" s="298"/>
      <c r="I14697" s="298"/>
      <c r="J14697" s="298" t="s">
        <v>12992</v>
      </c>
      <c r="K14697" s="298"/>
      <c r="L14697" s="298" t="s">
        <v>12906</v>
      </c>
    </row>
    <row r="14698" spans="1:12">
      <c r="A14698" s="414" t="s">
        <v>13058</v>
      </c>
      <c r="B14698" s="414"/>
      <c r="C14698" s="414"/>
      <c r="D14698" s="414"/>
      <c r="E14698" s="414"/>
      <c r="F14698" s="414"/>
      <c r="G14698" s="414"/>
      <c r="H14698" s="414"/>
      <c r="I14698" s="294"/>
      <c r="J14698" s="294"/>
      <c r="K14698" s="294"/>
      <c r="L14698" s="294"/>
    </row>
    <row r="14699" spans="1:12" ht="17.100000000000001" customHeight="1">
      <c r="A14699" s="294" t="s">
        <v>12978</v>
      </c>
      <c r="B14699" s="298" t="s">
        <v>12979</v>
      </c>
      <c r="C14699" s="294" t="s">
        <v>12980</v>
      </c>
      <c r="D14699" s="294" t="s">
        <v>12981</v>
      </c>
      <c r="E14699" s="299" t="s">
        <v>12982</v>
      </c>
      <c r="F14699" s="413" t="s">
        <v>12983</v>
      </c>
      <c r="G14699" s="413"/>
      <c r="H14699" s="413" t="s">
        <v>12984</v>
      </c>
      <c r="I14699" s="413"/>
      <c r="J14699" s="413" t="s">
        <v>12985</v>
      </c>
      <c r="K14699" s="413"/>
      <c r="L14699" s="413"/>
    </row>
    <row r="14700" spans="1:12" ht="24" customHeight="1">
      <c r="A14700" s="300" t="s">
        <v>12986</v>
      </c>
      <c r="B14700" s="301" t="s">
        <v>13059</v>
      </c>
      <c r="C14700" s="300" t="s">
        <v>9</v>
      </c>
      <c r="D14700" s="300" t="s">
        <v>12535</v>
      </c>
      <c r="E14700" s="302" t="s">
        <v>27</v>
      </c>
      <c r="F14700" s="423" t="s">
        <v>12936</v>
      </c>
      <c r="G14700" s="423"/>
      <c r="H14700" s="423">
        <v>1.4556951</v>
      </c>
      <c r="I14700" s="423"/>
      <c r="J14700" s="424">
        <v>7.2800000000000004E-2</v>
      </c>
      <c r="K14700" s="424"/>
      <c r="L14700" s="424"/>
    </row>
    <row r="14701" spans="1:12" ht="17.100000000000001" customHeight="1">
      <c r="A14701" s="298"/>
      <c r="B14701" s="298"/>
      <c r="C14701" s="298"/>
      <c r="D14701" s="298"/>
      <c r="E14701" s="298"/>
      <c r="F14701" s="298"/>
      <c r="G14701" s="298"/>
      <c r="H14701" s="298"/>
      <c r="I14701" s="298"/>
      <c r="J14701" s="298" t="s">
        <v>12992</v>
      </c>
      <c r="K14701" s="298"/>
      <c r="L14701" s="298" t="s">
        <v>12952</v>
      </c>
    </row>
    <row r="14702" spans="1:12">
      <c r="A14702" s="414" t="s">
        <v>13060</v>
      </c>
      <c r="B14702" s="414"/>
      <c r="C14702" s="414"/>
      <c r="D14702" s="414"/>
      <c r="E14702" s="414"/>
      <c r="F14702" s="414"/>
      <c r="G14702" s="414"/>
      <c r="H14702" s="414"/>
      <c r="I14702" s="294"/>
      <c r="J14702" s="294"/>
      <c r="K14702" s="294"/>
      <c r="L14702" s="294"/>
    </row>
    <row r="14703" spans="1:12" ht="17.100000000000001" customHeight="1">
      <c r="A14703" s="294" t="s">
        <v>12978</v>
      </c>
      <c r="B14703" s="298" t="s">
        <v>12979</v>
      </c>
      <c r="C14703" s="294" t="s">
        <v>12980</v>
      </c>
      <c r="D14703" s="294" t="s">
        <v>12981</v>
      </c>
      <c r="E14703" s="299" t="s">
        <v>12982</v>
      </c>
      <c r="F14703" s="413" t="s">
        <v>12983</v>
      </c>
      <c r="G14703" s="413"/>
      <c r="H14703" s="413" t="s">
        <v>12984</v>
      </c>
      <c r="I14703" s="413"/>
      <c r="J14703" s="413" t="s">
        <v>12985</v>
      </c>
      <c r="K14703" s="413"/>
      <c r="L14703" s="413"/>
    </row>
    <row r="14704" spans="1:12" ht="24" customHeight="1">
      <c r="A14704" s="300" t="s">
        <v>12986</v>
      </c>
      <c r="B14704" s="301" t="s">
        <v>13061</v>
      </c>
      <c r="C14704" s="300" t="s">
        <v>9</v>
      </c>
      <c r="D14704" s="300" t="s">
        <v>12522</v>
      </c>
      <c r="E14704" s="302" t="s">
        <v>27</v>
      </c>
      <c r="F14704" s="423" t="s">
        <v>12964</v>
      </c>
      <c r="G14704" s="423"/>
      <c r="H14704" s="423">
        <v>1.4556951</v>
      </c>
      <c r="I14704" s="423"/>
      <c r="J14704" s="424">
        <v>3.6829000000000001</v>
      </c>
      <c r="K14704" s="424"/>
      <c r="L14704" s="424"/>
    </row>
    <row r="14705" spans="1:12" ht="24" customHeight="1">
      <c r="A14705" s="300" t="s">
        <v>12986</v>
      </c>
      <c r="B14705" s="301" t="s">
        <v>13062</v>
      </c>
      <c r="C14705" s="300" t="s">
        <v>9</v>
      </c>
      <c r="D14705" s="300" t="s">
        <v>12527</v>
      </c>
      <c r="E14705" s="302" t="s">
        <v>27</v>
      </c>
      <c r="F14705" s="423" t="s">
        <v>13063</v>
      </c>
      <c r="G14705" s="423"/>
      <c r="H14705" s="423">
        <v>1.4556951</v>
      </c>
      <c r="I14705" s="423"/>
      <c r="J14705" s="424">
        <v>0.49490000000000001</v>
      </c>
      <c r="K14705" s="424"/>
      <c r="L14705" s="424"/>
    </row>
    <row r="14706" spans="1:12" ht="17.100000000000001" customHeight="1">
      <c r="A14706" s="298"/>
      <c r="B14706" s="298"/>
      <c r="C14706" s="298"/>
      <c r="D14706" s="298"/>
      <c r="E14706" s="298"/>
      <c r="F14706" s="298"/>
      <c r="G14706" s="298"/>
      <c r="H14706" s="298"/>
      <c r="I14706" s="298"/>
      <c r="J14706" s="298" t="s">
        <v>12992</v>
      </c>
      <c r="K14706" s="298"/>
      <c r="L14706" s="298" t="s">
        <v>13664</v>
      </c>
    </row>
    <row r="14707" spans="1:12" ht="17.100000000000001" customHeight="1">
      <c r="A14707" s="294" t="s">
        <v>13014</v>
      </c>
      <c r="B14707" s="294"/>
      <c r="C14707" s="294"/>
      <c r="D14707" s="294"/>
      <c r="E14707" s="294"/>
      <c r="F14707" s="294"/>
      <c r="G14707" s="294"/>
      <c r="H14707" s="294"/>
      <c r="I14707" s="294"/>
      <c r="J14707" s="294"/>
      <c r="K14707" s="294"/>
      <c r="L14707" s="294"/>
    </row>
    <row r="14708" spans="1:12" ht="17.100000000000001" customHeight="1">
      <c r="A14708" s="298"/>
      <c r="B14708" s="298"/>
      <c r="C14708" s="298"/>
      <c r="D14708" s="298"/>
      <c r="E14708" s="298"/>
      <c r="F14708" s="298"/>
      <c r="G14708" s="298"/>
      <c r="H14708" s="298"/>
      <c r="I14708" s="298"/>
      <c r="J14708" s="298" t="s">
        <v>13015</v>
      </c>
      <c r="K14708" s="298"/>
      <c r="L14708" s="298" t="s">
        <v>15854</v>
      </c>
    </row>
    <row r="14709" spans="1:12" ht="17.100000000000001" customHeight="1">
      <c r="A14709" s="298"/>
      <c r="B14709" s="298"/>
      <c r="C14709" s="298"/>
      <c r="D14709" s="298"/>
      <c r="E14709" s="298"/>
      <c r="F14709" s="298"/>
      <c r="G14709" s="298"/>
      <c r="H14709" s="298"/>
      <c r="I14709" s="298"/>
      <c r="J14709" s="298" t="s">
        <v>13017</v>
      </c>
      <c r="K14709" s="298" t="s">
        <v>13018</v>
      </c>
      <c r="L14709" s="298" t="s">
        <v>15855</v>
      </c>
    </row>
    <row r="14710" spans="1:12" ht="17.100000000000001" customHeight="1">
      <c r="A14710" s="298"/>
      <c r="B14710" s="298"/>
      <c r="C14710" s="298"/>
      <c r="D14710" s="298"/>
      <c r="E14710" s="298"/>
      <c r="F14710" s="298"/>
      <c r="G14710" s="298"/>
      <c r="H14710" s="298"/>
      <c r="I14710" s="298"/>
      <c r="J14710" s="298" t="s">
        <v>13020</v>
      </c>
      <c r="K14710" s="298"/>
      <c r="L14710" s="298" t="s">
        <v>15856</v>
      </c>
    </row>
    <row r="14711" spans="1:12" ht="17.100000000000001" customHeight="1">
      <c r="A14711" s="298"/>
      <c r="B14711" s="298"/>
      <c r="C14711" s="298"/>
      <c r="D14711" s="298"/>
      <c r="E14711" s="298"/>
      <c r="F14711" s="298"/>
      <c r="G14711" s="298"/>
      <c r="H14711" s="298"/>
      <c r="I14711" s="298"/>
      <c r="J14711" s="298" t="s">
        <v>13022</v>
      </c>
      <c r="K14711" s="298" t="s">
        <v>12974</v>
      </c>
      <c r="L14711" s="298" t="s">
        <v>14744</v>
      </c>
    </row>
    <row r="14712" spans="1:12" ht="17.100000000000001" customHeight="1">
      <c r="A14712" s="298"/>
      <c r="B14712" s="298"/>
      <c r="C14712" s="298"/>
      <c r="D14712" s="298"/>
      <c r="E14712" s="298"/>
      <c r="F14712" s="298"/>
      <c r="G14712" s="298"/>
      <c r="H14712" s="298"/>
      <c r="I14712" s="298"/>
      <c r="J14712" s="298" t="s">
        <v>13024</v>
      </c>
      <c r="K14712" s="298"/>
      <c r="L14712" s="298" t="s">
        <v>15857</v>
      </c>
    </row>
    <row r="14713" spans="1:12" ht="30" customHeight="1">
      <c r="A14713" s="299"/>
      <c r="B14713" s="299"/>
      <c r="C14713" s="299"/>
      <c r="D14713" s="299"/>
      <c r="E14713" s="299"/>
      <c r="F14713" s="299"/>
      <c r="G14713" s="299"/>
      <c r="H14713" s="299"/>
      <c r="I14713" s="299"/>
      <c r="J14713" s="299"/>
      <c r="K14713" s="299"/>
      <c r="L14713" s="299"/>
    </row>
    <row r="14714" spans="1:12" ht="36" customHeight="1">
      <c r="A14714" s="295" t="s">
        <v>15858</v>
      </c>
      <c r="B14714" s="296" t="s">
        <v>15859</v>
      </c>
      <c r="C14714" s="295" t="s">
        <v>9</v>
      </c>
      <c r="D14714" s="295" t="s">
        <v>3442</v>
      </c>
      <c r="E14714" s="297" t="s">
        <v>20</v>
      </c>
      <c r="F14714" s="296"/>
      <c r="G14714" s="296"/>
      <c r="H14714" s="296"/>
      <c r="I14714" s="296"/>
      <c r="J14714" s="296"/>
      <c r="K14714" s="296"/>
      <c r="L14714" s="296"/>
    </row>
    <row r="14715" spans="1:12">
      <c r="A14715" s="414" t="s">
        <v>12977</v>
      </c>
      <c r="B14715" s="414"/>
      <c r="C14715" s="414"/>
      <c r="D14715" s="414"/>
      <c r="E14715" s="414"/>
      <c r="F14715" s="414"/>
      <c r="G14715" s="414"/>
      <c r="H14715" s="414"/>
      <c r="I14715" s="294"/>
      <c r="J14715" s="294"/>
      <c r="K14715" s="294"/>
      <c r="L14715" s="294"/>
    </row>
    <row r="14716" spans="1:12" ht="17.100000000000001" customHeight="1">
      <c r="A14716" s="294" t="s">
        <v>12978</v>
      </c>
      <c r="B14716" s="298" t="s">
        <v>12979</v>
      </c>
      <c r="C14716" s="294" t="s">
        <v>12980</v>
      </c>
      <c r="D14716" s="294" t="s">
        <v>12981</v>
      </c>
      <c r="E14716" s="299" t="s">
        <v>12982</v>
      </c>
      <c r="F14716" s="413" t="s">
        <v>12983</v>
      </c>
      <c r="G14716" s="413"/>
      <c r="H14716" s="413" t="s">
        <v>12984</v>
      </c>
      <c r="I14716" s="413"/>
      <c r="J14716" s="413" t="s">
        <v>12985</v>
      </c>
      <c r="K14716" s="413"/>
      <c r="L14716" s="413"/>
    </row>
    <row r="14717" spans="1:12" ht="24" customHeight="1">
      <c r="A14717" s="300" t="s">
        <v>12986</v>
      </c>
      <c r="B14717" s="301" t="s">
        <v>13085</v>
      </c>
      <c r="C14717" s="300" t="s">
        <v>9</v>
      </c>
      <c r="D14717" s="300" t="s">
        <v>7909</v>
      </c>
      <c r="E14717" s="302" t="s">
        <v>51</v>
      </c>
      <c r="F14717" s="423" t="s">
        <v>13086</v>
      </c>
      <c r="G14717" s="423"/>
      <c r="H14717" s="423">
        <v>3.5950000000000001E-4</v>
      </c>
      <c r="I14717" s="423"/>
      <c r="J14717" s="424">
        <v>3.7400000000000003E-2</v>
      </c>
      <c r="K14717" s="424"/>
      <c r="L14717" s="424"/>
    </row>
    <row r="14718" spans="1:12" ht="24" customHeight="1">
      <c r="A14718" s="300" t="s">
        <v>12986</v>
      </c>
      <c r="B14718" s="301" t="s">
        <v>13087</v>
      </c>
      <c r="C14718" s="300" t="s">
        <v>9</v>
      </c>
      <c r="D14718" s="300" t="s">
        <v>8873</v>
      </c>
      <c r="E14718" s="302" t="s">
        <v>51</v>
      </c>
      <c r="F14718" s="423" t="s">
        <v>13088</v>
      </c>
      <c r="G14718" s="423"/>
      <c r="H14718" s="423">
        <v>3.4199999999999998E-5</v>
      </c>
      <c r="I14718" s="423"/>
      <c r="J14718" s="424">
        <v>2.9700000000000001E-2</v>
      </c>
      <c r="K14718" s="424"/>
      <c r="L14718" s="424"/>
    </row>
    <row r="14719" spans="1:12" ht="48" customHeight="1">
      <c r="A14719" s="300" t="s">
        <v>12986</v>
      </c>
      <c r="B14719" s="301" t="s">
        <v>13089</v>
      </c>
      <c r="C14719" s="300" t="s">
        <v>9</v>
      </c>
      <c r="D14719" s="300" t="s">
        <v>9227</v>
      </c>
      <c r="E14719" s="302" t="s">
        <v>51</v>
      </c>
      <c r="F14719" s="423" t="s">
        <v>13090</v>
      </c>
      <c r="G14719" s="423"/>
      <c r="H14719" s="423">
        <v>2.3900000000000002E-5</v>
      </c>
      <c r="I14719" s="423"/>
      <c r="J14719" s="424">
        <v>3.2000000000000001E-2</v>
      </c>
      <c r="K14719" s="424"/>
      <c r="L14719" s="424"/>
    </row>
    <row r="14720" spans="1:12" ht="24" customHeight="1">
      <c r="A14720" s="300" t="s">
        <v>12986</v>
      </c>
      <c r="B14720" s="301" t="s">
        <v>13091</v>
      </c>
      <c r="C14720" s="300" t="s">
        <v>9</v>
      </c>
      <c r="D14720" s="300" t="s">
        <v>9580</v>
      </c>
      <c r="E14720" s="302" t="s">
        <v>51</v>
      </c>
      <c r="F14720" s="423" t="s">
        <v>13092</v>
      </c>
      <c r="G14720" s="423"/>
      <c r="H14720" s="423">
        <v>2.3499999999999999E-5</v>
      </c>
      <c r="I14720" s="423"/>
      <c r="J14720" s="424">
        <v>2.1100000000000001E-2</v>
      </c>
      <c r="K14720" s="424"/>
      <c r="L14720" s="424"/>
    </row>
    <row r="14721" spans="1:12" ht="24" customHeight="1">
      <c r="A14721" s="300" t="s">
        <v>12986</v>
      </c>
      <c r="B14721" s="301" t="s">
        <v>12987</v>
      </c>
      <c r="C14721" s="300" t="s">
        <v>9</v>
      </c>
      <c r="D14721" s="300" t="s">
        <v>9831</v>
      </c>
      <c r="E14721" s="302" t="s">
        <v>12988</v>
      </c>
      <c r="F14721" s="423" t="s">
        <v>12989</v>
      </c>
      <c r="G14721" s="423"/>
      <c r="H14721" s="423">
        <v>8.3175999999999996E-3</v>
      </c>
      <c r="I14721" s="423"/>
      <c r="J14721" s="424">
        <v>8.4199999999999997E-2</v>
      </c>
      <c r="K14721" s="424"/>
      <c r="L14721" s="424"/>
    </row>
    <row r="14722" spans="1:12" ht="36" customHeight="1">
      <c r="A14722" s="300" t="s">
        <v>12986</v>
      </c>
      <c r="B14722" s="301" t="s">
        <v>12990</v>
      </c>
      <c r="C14722" s="300" t="s">
        <v>9</v>
      </c>
      <c r="D14722" s="300" t="s">
        <v>11426</v>
      </c>
      <c r="E14722" s="302" t="s">
        <v>51</v>
      </c>
      <c r="F14722" s="423" t="s">
        <v>12991</v>
      </c>
      <c r="G14722" s="423"/>
      <c r="H14722" s="423">
        <v>4.3590000000000002E-4</v>
      </c>
      <c r="I14722" s="423"/>
      <c r="J14722" s="424">
        <v>5.7599999999999998E-2</v>
      </c>
      <c r="K14722" s="424"/>
      <c r="L14722" s="424"/>
    </row>
    <row r="14723" spans="1:12" ht="17.100000000000001" customHeight="1">
      <c r="A14723" s="298"/>
      <c r="B14723" s="298"/>
      <c r="C14723" s="298"/>
      <c r="D14723" s="298"/>
      <c r="E14723" s="298"/>
      <c r="F14723" s="298"/>
      <c r="G14723" s="298"/>
      <c r="H14723" s="298"/>
      <c r="I14723" s="298"/>
      <c r="J14723" s="298" t="s">
        <v>12992</v>
      </c>
      <c r="K14723" s="298"/>
      <c r="L14723" s="298" t="s">
        <v>13313</v>
      </c>
    </row>
    <row r="14724" spans="1:12">
      <c r="A14724" s="414" t="s">
        <v>12994</v>
      </c>
      <c r="B14724" s="414"/>
      <c r="C14724" s="414"/>
      <c r="D14724" s="414"/>
      <c r="E14724" s="414"/>
      <c r="F14724" s="414"/>
      <c r="G14724" s="414"/>
      <c r="H14724" s="414"/>
      <c r="I14724" s="294"/>
      <c r="J14724" s="294"/>
      <c r="K14724" s="294"/>
      <c r="L14724" s="294"/>
    </row>
    <row r="14725" spans="1:12" ht="17.100000000000001" customHeight="1">
      <c r="A14725" s="294" t="s">
        <v>12978</v>
      </c>
      <c r="B14725" s="298" t="s">
        <v>12979</v>
      </c>
      <c r="C14725" s="294" t="s">
        <v>12980</v>
      </c>
      <c r="D14725" s="294" t="s">
        <v>12981</v>
      </c>
      <c r="E14725" s="299" t="s">
        <v>12982</v>
      </c>
      <c r="F14725" s="413" t="s">
        <v>12983</v>
      </c>
      <c r="G14725" s="413"/>
      <c r="H14725" s="413" t="s">
        <v>12984</v>
      </c>
      <c r="I14725" s="413"/>
      <c r="J14725" s="413" t="s">
        <v>12985</v>
      </c>
      <c r="K14725" s="413"/>
      <c r="L14725" s="413"/>
    </row>
    <row r="14726" spans="1:12" ht="24" customHeight="1">
      <c r="A14726" s="300" t="s">
        <v>12986</v>
      </c>
      <c r="B14726" s="301" t="s">
        <v>13193</v>
      </c>
      <c r="C14726" s="300" t="s">
        <v>9</v>
      </c>
      <c r="D14726" s="300" t="s">
        <v>7200</v>
      </c>
      <c r="E14726" s="302" t="s">
        <v>27</v>
      </c>
      <c r="F14726" s="423" t="s">
        <v>13194</v>
      </c>
      <c r="G14726" s="423"/>
      <c r="H14726" s="423">
        <v>0.30975989999999998</v>
      </c>
      <c r="I14726" s="423"/>
      <c r="J14726" s="424">
        <v>1.5767</v>
      </c>
      <c r="K14726" s="424"/>
      <c r="L14726" s="424"/>
    </row>
    <row r="14727" spans="1:12" ht="24" customHeight="1">
      <c r="A14727" s="300" t="s">
        <v>12986</v>
      </c>
      <c r="B14727" s="301" t="s">
        <v>13195</v>
      </c>
      <c r="C14727" s="300" t="s">
        <v>9</v>
      </c>
      <c r="D14727" s="300" t="s">
        <v>8821</v>
      </c>
      <c r="E14727" s="302" t="s">
        <v>27</v>
      </c>
      <c r="F14727" s="423" t="s">
        <v>13196</v>
      </c>
      <c r="G14727" s="423"/>
      <c r="H14727" s="423">
        <v>0.30975989999999998</v>
      </c>
      <c r="I14727" s="423"/>
      <c r="J14727" s="424">
        <v>2.2271999999999998</v>
      </c>
      <c r="K14727" s="424"/>
      <c r="L14727" s="424"/>
    </row>
    <row r="14728" spans="1:12" ht="17.100000000000001" customHeight="1">
      <c r="A14728" s="298"/>
      <c r="B14728" s="298"/>
      <c r="C14728" s="298"/>
      <c r="D14728" s="298"/>
      <c r="E14728" s="298"/>
      <c r="F14728" s="298"/>
      <c r="G14728" s="298"/>
      <c r="H14728" s="298"/>
      <c r="I14728" s="298"/>
      <c r="J14728" s="298" t="s">
        <v>12992</v>
      </c>
      <c r="K14728" s="298"/>
      <c r="L14728" s="298" t="s">
        <v>15860</v>
      </c>
    </row>
    <row r="14729" spans="1:12">
      <c r="A14729" s="414" t="s">
        <v>12998</v>
      </c>
      <c r="B14729" s="414"/>
      <c r="C14729" s="414"/>
      <c r="D14729" s="414"/>
      <c r="E14729" s="414"/>
      <c r="F14729" s="414"/>
      <c r="G14729" s="414"/>
      <c r="H14729" s="414"/>
      <c r="I14729" s="294"/>
      <c r="J14729" s="294"/>
      <c r="K14729" s="294"/>
      <c r="L14729" s="294"/>
    </row>
    <row r="14730" spans="1:12" ht="17.100000000000001" customHeight="1">
      <c r="A14730" s="294" t="s">
        <v>12978</v>
      </c>
      <c r="B14730" s="298" t="s">
        <v>12979</v>
      </c>
      <c r="C14730" s="294" t="s">
        <v>12980</v>
      </c>
      <c r="D14730" s="294" t="s">
        <v>12981</v>
      </c>
      <c r="E14730" s="299" t="s">
        <v>12982</v>
      </c>
      <c r="F14730" s="413" t="s">
        <v>12983</v>
      </c>
      <c r="G14730" s="413"/>
      <c r="H14730" s="413" t="s">
        <v>12984</v>
      </c>
      <c r="I14730" s="413"/>
      <c r="J14730" s="413" t="s">
        <v>12985</v>
      </c>
      <c r="K14730" s="413"/>
      <c r="L14730" s="413"/>
    </row>
    <row r="14731" spans="1:12" ht="36" customHeight="1">
      <c r="A14731" s="300" t="s">
        <v>12986</v>
      </c>
      <c r="B14731" s="301" t="s">
        <v>15861</v>
      </c>
      <c r="C14731" s="300" t="s">
        <v>9</v>
      </c>
      <c r="D14731" s="300" t="s">
        <v>11470</v>
      </c>
      <c r="E14731" s="302" t="s">
        <v>20</v>
      </c>
      <c r="F14731" s="423" t="s">
        <v>15862</v>
      </c>
      <c r="G14731" s="423"/>
      <c r="H14731" s="423">
        <v>1.0389999999999999</v>
      </c>
      <c r="I14731" s="423"/>
      <c r="J14731" s="424">
        <v>55.3</v>
      </c>
      <c r="K14731" s="424"/>
      <c r="L14731" s="424"/>
    </row>
    <row r="14732" spans="1:12" ht="24" customHeight="1">
      <c r="A14732" s="300" t="s">
        <v>12986</v>
      </c>
      <c r="B14732" s="301" t="s">
        <v>13099</v>
      </c>
      <c r="C14732" s="300" t="s">
        <v>9</v>
      </c>
      <c r="D14732" s="300" t="s">
        <v>7224</v>
      </c>
      <c r="E14732" s="302" t="s">
        <v>51</v>
      </c>
      <c r="F14732" s="423" t="s">
        <v>13100</v>
      </c>
      <c r="G14732" s="423"/>
      <c r="H14732" s="423">
        <v>4.2452999999999996E-3</v>
      </c>
      <c r="I14732" s="423"/>
      <c r="J14732" s="424">
        <v>3.9E-2</v>
      </c>
      <c r="K14732" s="424"/>
      <c r="L14732" s="424"/>
    </row>
    <row r="14733" spans="1:12" ht="24" customHeight="1">
      <c r="A14733" s="300" t="s">
        <v>12986</v>
      </c>
      <c r="B14733" s="301" t="s">
        <v>13101</v>
      </c>
      <c r="C14733" s="300" t="s">
        <v>9</v>
      </c>
      <c r="D14733" s="300" t="s">
        <v>7359</v>
      </c>
      <c r="E14733" s="302" t="s">
        <v>51</v>
      </c>
      <c r="F14733" s="423" t="s">
        <v>13102</v>
      </c>
      <c r="G14733" s="423"/>
      <c r="H14733" s="423">
        <v>1.3689999999999999E-4</v>
      </c>
      <c r="I14733" s="423"/>
      <c r="J14733" s="424">
        <v>1.7600000000000001E-2</v>
      </c>
      <c r="K14733" s="424"/>
      <c r="L14733" s="424"/>
    </row>
    <row r="14734" spans="1:12" ht="24" customHeight="1">
      <c r="A14734" s="300" t="s">
        <v>12986</v>
      </c>
      <c r="B14734" s="301" t="s">
        <v>13103</v>
      </c>
      <c r="C14734" s="300" t="s">
        <v>9</v>
      </c>
      <c r="D14734" s="300" t="s">
        <v>8851</v>
      </c>
      <c r="E14734" s="302" t="s">
        <v>51</v>
      </c>
      <c r="F14734" s="423" t="s">
        <v>13104</v>
      </c>
      <c r="G14734" s="423"/>
      <c r="H14734" s="423">
        <v>1.0959999999999999E-4</v>
      </c>
      <c r="I14734" s="423"/>
      <c r="J14734" s="424">
        <v>2.12E-2</v>
      </c>
      <c r="K14734" s="424"/>
      <c r="L14734" s="424"/>
    </row>
    <row r="14735" spans="1:12" ht="24" customHeight="1">
      <c r="A14735" s="300" t="s">
        <v>12986</v>
      </c>
      <c r="B14735" s="301" t="s">
        <v>13105</v>
      </c>
      <c r="C14735" s="300" t="s">
        <v>9</v>
      </c>
      <c r="D14735" s="300" t="s">
        <v>8852</v>
      </c>
      <c r="E14735" s="302" t="s">
        <v>51</v>
      </c>
      <c r="F14735" s="423" t="s">
        <v>13106</v>
      </c>
      <c r="G14735" s="423"/>
      <c r="H14735" s="423">
        <v>2.3499999999999999E-5</v>
      </c>
      <c r="I14735" s="423"/>
      <c r="J14735" s="424">
        <v>1.29E-2</v>
      </c>
      <c r="K14735" s="424"/>
      <c r="L14735" s="424"/>
    </row>
    <row r="14736" spans="1:12" ht="24" customHeight="1">
      <c r="A14736" s="300" t="s">
        <v>12986</v>
      </c>
      <c r="B14736" s="301" t="s">
        <v>13107</v>
      </c>
      <c r="C14736" s="300" t="s">
        <v>9</v>
      </c>
      <c r="D14736" s="300" t="s">
        <v>9000</v>
      </c>
      <c r="E14736" s="302" t="s">
        <v>51</v>
      </c>
      <c r="F14736" s="423" t="s">
        <v>13108</v>
      </c>
      <c r="G14736" s="423"/>
      <c r="H14736" s="423">
        <v>4.8322E-3</v>
      </c>
      <c r="I14736" s="423"/>
      <c r="J14736" s="424">
        <v>3.27E-2</v>
      </c>
      <c r="K14736" s="424"/>
      <c r="L14736" s="424"/>
    </row>
    <row r="14737" spans="1:12" ht="24" customHeight="1">
      <c r="A14737" s="300" t="s">
        <v>12986</v>
      </c>
      <c r="B14737" s="301" t="s">
        <v>13109</v>
      </c>
      <c r="C14737" s="300" t="s">
        <v>9</v>
      </c>
      <c r="D14737" s="300" t="s">
        <v>9574</v>
      </c>
      <c r="E14737" s="302" t="s">
        <v>51</v>
      </c>
      <c r="F14737" s="423" t="s">
        <v>13110</v>
      </c>
      <c r="G14737" s="423"/>
      <c r="H14737" s="423">
        <v>1.5322999999999999E-3</v>
      </c>
      <c r="I14737" s="423"/>
      <c r="J14737" s="424">
        <v>1.35E-2</v>
      </c>
      <c r="K14737" s="424"/>
      <c r="L14737" s="424"/>
    </row>
    <row r="14738" spans="1:12" ht="24" customHeight="1">
      <c r="A14738" s="300" t="s">
        <v>12986</v>
      </c>
      <c r="B14738" s="301" t="s">
        <v>13111</v>
      </c>
      <c r="C14738" s="300" t="s">
        <v>9</v>
      </c>
      <c r="D14738" s="300" t="s">
        <v>10714</v>
      </c>
      <c r="E14738" s="302" t="s">
        <v>93</v>
      </c>
      <c r="F14738" s="423" t="s">
        <v>13112</v>
      </c>
      <c r="G14738" s="423"/>
      <c r="H14738" s="423">
        <v>8.0539999999999995E-4</v>
      </c>
      <c r="I14738" s="423"/>
      <c r="J14738" s="424">
        <v>1.23E-2</v>
      </c>
      <c r="K14738" s="424"/>
      <c r="L14738" s="424"/>
    </row>
    <row r="14739" spans="1:12" ht="24" customHeight="1">
      <c r="A14739" s="300" t="s">
        <v>12986</v>
      </c>
      <c r="B14739" s="301" t="s">
        <v>13113</v>
      </c>
      <c r="C14739" s="300" t="s">
        <v>9</v>
      </c>
      <c r="D14739" s="300" t="s">
        <v>10809</v>
      </c>
      <c r="E14739" s="302" t="s">
        <v>51</v>
      </c>
      <c r="F14739" s="423" t="s">
        <v>13114</v>
      </c>
      <c r="G14739" s="423"/>
      <c r="H14739" s="423">
        <v>8.0539999999999995E-4</v>
      </c>
      <c r="I14739" s="423"/>
      <c r="J14739" s="424">
        <v>9.7000000000000003E-3</v>
      </c>
      <c r="K14739" s="424"/>
      <c r="L14739" s="424"/>
    </row>
    <row r="14740" spans="1:12" ht="24" customHeight="1">
      <c r="A14740" s="300" t="s">
        <v>12986</v>
      </c>
      <c r="B14740" s="301" t="s">
        <v>13115</v>
      </c>
      <c r="C14740" s="300" t="s">
        <v>9</v>
      </c>
      <c r="D14740" s="300" t="s">
        <v>10810</v>
      </c>
      <c r="E14740" s="302" t="s">
        <v>51</v>
      </c>
      <c r="F14740" s="423" t="s">
        <v>13116</v>
      </c>
      <c r="G14740" s="423"/>
      <c r="H14740" s="423">
        <v>8.0539999999999995E-4</v>
      </c>
      <c r="I14740" s="423"/>
      <c r="J14740" s="424">
        <v>2.1399999999999999E-2</v>
      </c>
      <c r="K14740" s="424"/>
      <c r="L14740" s="424"/>
    </row>
    <row r="14741" spans="1:12" ht="24" customHeight="1">
      <c r="A14741" s="300" t="s">
        <v>12986</v>
      </c>
      <c r="B14741" s="301" t="s">
        <v>13117</v>
      </c>
      <c r="C14741" s="300" t="s">
        <v>9</v>
      </c>
      <c r="D14741" s="300" t="s">
        <v>10837</v>
      </c>
      <c r="E14741" s="302" t="s">
        <v>51</v>
      </c>
      <c r="F14741" s="423" t="s">
        <v>13118</v>
      </c>
      <c r="G14741" s="423"/>
      <c r="H14741" s="423">
        <v>2.7500000000000001E-5</v>
      </c>
      <c r="I14741" s="423"/>
      <c r="J14741" s="424">
        <v>1.2200000000000001E-2</v>
      </c>
      <c r="K14741" s="424"/>
      <c r="L14741" s="424"/>
    </row>
    <row r="14742" spans="1:12" ht="24" customHeight="1">
      <c r="A14742" s="300" t="s">
        <v>12986</v>
      </c>
      <c r="B14742" s="301" t="s">
        <v>13003</v>
      </c>
      <c r="C14742" s="300" t="s">
        <v>9</v>
      </c>
      <c r="D14742" s="300" t="s">
        <v>7216</v>
      </c>
      <c r="E14742" s="302" t="s">
        <v>51</v>
      </c>
      <c r="F14742" s="423" t="s">
        <v>13004</v>
      </c>
      <c r="G14742" s="423"/>
      <c r="H14742" s="423">
        <v>1.6130000000000001E-3</v>
      </c>
      <c r="I14742" s="423"/>
      <c r="J14742" s="424">
        <v>5.3900000000000003E-2</v>
      </c>
      <c r="K14742" s="424"/>
      <c r="L14742" s="424"/>
    </row>
    <row r="14743" spans="1:12" ht="24" customHeight="1">
      <c r="A14743" s="300" t="s">
        <v>12986</v>
      </c>
      <c r="B14743" s="301" t="s">
        <v>13005</v>
      </c>
      <c r="C14743" s="300" t="s">
        <v>9</v>
      </c>
      <c r="D14743" s="300" t="s">
        <v>7393</v>
      </c>
      <c r="E14743" s="302" t="s">
        <v>12988</v>
      </c>
      <c r="F14743" s="423" t="s">
        <v>13006</v>
      </c>
      <c r="G14743" s="423"/>
      <c r="H14743" s="423">
        <v>9.7039999999999995E-4</v>
      </c>
      <c r="I14743" s="423"/>
      <c r="J14743" s="424">
        <v>5.2400000000000002E-2</v>
      </c>
      <c r="K14743" s="424"/>
      <c r="L14743" s="424"/>
    </row>
    <row r="14744" spans="1:12" ht="24" customHeight="1">
      <c r="A14744" s="300" t="s">
        <v>12986</v>
      </c>
      <c r="B14744" s="301" t="s">
        <v>13007</v>
      </c>
      <c r="C14744" s="300" t="s">
        <v>9</v>
      </c>
      <c r="D14744" s="300" t="s">
        <v>10619</v>
      </c>
      <c r="E14744" s="302" t="s">
        <v>51</v>
      </c>
      <c r="F14744" s="423" t="s">
        <v>13008</v>
      </c>
      <c r="G14744" s="423"/>
      <c r="H14744" s="423">
        <v>7.5279999999999998E-4</v>
      </c>
      <c r="I14744" s="423"/>
      <c r="J14744" s="424">
        <v>0.14399999999999999</v>
      </c>
      <c r="K14744" s="424"/>
      <c r="L14744" s="424"/>
    </row>
    <row r="14745" spans="1:12" ht="24" customHeight="1">
      <c r="A14745" s="300" t="s">
        <v>12986</v>
      </c>
      <c r="B14745" s="301" t="s">
        <v>13009</v>
      </c>
      <c r="C14745" s="300" t="s">
        <v>9</v>
      </c>
      <c r="D14745" s="300" t="s">
        <v>10769</v>
      </c>
      <c r="E14745" s="302" t="s">
        <v>51</v>
      </c>
      <c r="F14745" s="423" t="s">
        <v>13010</v>
      </c>
      <c r="G14745" s="423"/>
      <c r="H14745" s="423">
        <v>6.7666599999999993E-2</v>
      </c>
      <c r="I14745" s="423"/>
      <c r="J14745" s="424">
        <v>8.5300000000000001E-2</v>
      </c>
      <c r="K14745" s="424"/>
      <c r="L14745" s="424"/>
    </row>
    <row r="14746" spans="1:12" ht="24" customHeight="1">
      <c r="A14746" s="300" t="s">
        <v>12986</v>
      </c>
      <c r="B14746" s="301" t="s">
        <v>13011</v>
      </c>
      <c r="C14746" s="300" t="s">
        <v>9</v>
      </c>
      <c r="D14746" s="300" t="s">
        <v>10929</v>
      </c>
      <c r="E14746" s="302" t="s">
        <v>51</v>
      </c>
      <c r="F14746" s="423" t="s">
        <v>13012</v>
      </c>
      <c r="G14746" s="423"/>
      <c r="H14746" s="423">
        <v>6.5229999999999997E-4</v>
      </c>
      <c r="I14746" s="423"/>
      <c r="J14746" s="424">
        <v>9.8100000000000007E-2</v>
      </c>
      <c r="K14746" s="424"/>
      <c r="L14746" s="424"/>
    </row>
    <row r="14747" spans="1:12" ht="17.100000000000001" customHeight="1">
      <c r="A14747" s="298"/>
      <c r="B14747" s="298"/>
      <c r="C14747" s="298"/>
      <c r="D14747" s="298"/>
      <c r="E14747" s="298"/>
      <c r="F14747" s="298"/>
      <c r="G14747" s="298"/>
      <c r="H14747" s="298"/>
      <c r="I14747" s="298"/>
      <c r="J14747" s="298" t="s">
        <v>12992</v>
      </c>
      <c r="K14747" s="298"/>
      <c r="L14747" s="298" t="s">
        <v>15863</v>
      </c>
    </row>
    <row r="14748" spans="1:12">
      <c r="A14748" s="414" t="s">
        <v>13056</v>
      </c>
      <c r="B14748" s="414"/>
      <c r="C14748" s="414"/>
      <c r="D14748" s="414"/>
      <c r="E14748" s="414"/>
      <c r="F14748" s="414"/>
      <c r="G14748" s="414"/>
      <c r="H14748" s="414"/>
      <c r="I14748" s="294"/>
      <c r="J14748" s="294"/>
      <c r="K14748" s="294"/>
      <c r="L14748" s="294"/>
    </row>
    <row r="14749" spans="1:12" ht="17.100000000000001" customHeight="1">
      <c r="A14749" s="294" t="s">
        <v>12978</v>
      </c>
      <c r="B14749" s="298" t="s">
        <v>12979</v>
      </c>
      <c r="C14749" s="294" t="s">
        <v>12980</v>
      </c>
      <c r="D14749" s="294" t="s">
        <v>12981</v>
      </c>
      <c r="E14749" s="299" t="s">
        <v>12982</v>
      </c>
      <c r="F14749" s="413" t="s">
        <v>12983</v>
      </c>
      <c r="G14749" s="413"/>
      <c r="H14749" s="413" t="s">
        <v>12984</v>
      </c>
      <c r="I14749" s="413"/>
      <c r="J14749" s="413" t="s">
        <v>12985</v>
      </c>
      <c r="K14749" s="413"/>
      <c r="L14749" s="413"/>
    </row>
    <row r="14750" spans="1:12" ht="24" customHeight="1">
      <c r="A14750" s="300" t="s">
        <v>12986</v>
      </c>
      <c r="B14750" s="301" t="s">
        <v>13057</v>
      </c>
      <c r="C14750" s="300" t="s">
        <v>9</v>
      </c>
      <c r="D14750" s="300" t="s">
        <v>12549</v>
      </c>
      <c r="E14750" s="302" t="s">
        <v>27</v>
      </c>
      <c r="F14750" s="423" t="s">
        <v>12948</v>
      </c>
      <c r="G14750" s="423"/>
      <c r="H14750" s="423">
        <v>0.60540400000000005</v>
      </c>
      <c r="I14750" s="423"/>
      <c r="J14750" s="424">
        <v>0.39350000000000002</v>
      </c>
      <c r="K14750" s="424"/>
      <c r="L14750" s="424"/>
    </row>
    <row r="14751" spans="1:12" ht="17.100000000000001" customHeight="1">
      <c r="A14751" s="298"/>
      <c r="B14751" s="298"/>
      <c r="C14751" s="298"/>
      <c r="D14751" s="298"/>
      <c r="E14751" s="298"/>
      <c r="F14751" s="298"/>
      <c r="G14751" s="298"/>
      <c r="H14751" s="298"/>
      <c r="I14751" s="298"/>
      <c r="J14751" s="298" t="s">
        <v>12992</v>
      </c>
      <c r="K14751" s="298"/>
      <c r="L14751" s="298" t="s">
        <v>13275</v>
      </c>
    </row>
    <row r="14752" spans="1:12">
      <c r="A14752" s="414" t="s">
        <v>13058</v>
      </c>
      <c r="B14752" s="414"/>
      <c r="C14752" s="414"/>
      <c r="D14752" s="414"/>
      <c r="E14752" s="414"/>
      <c r="F14752" s="414"/>
      <c r="G14752" s="414"/>
      <c r="H14752" s="414"/>
      <c r="I14752" s="294"/>
      <c r="J14752" s="294"/>
      <c r="K14752" s="294"/>
      <c r="L14752" s="294"/>
    </row>
    <row r="14753" spans="1:12" ht="17.100000000000001" customHeight="1">
      <c r="A14753" s="294" t="s">
        <v>12978</v>
      </c>
      <c r="B14753" s="298" t="s">
        <v>12979</v>
      </c>
      <c r="C14753" s="294" t="s">
        <v>12980</v>
      </c>
      <c r="D14753" s="294" t="s">
        <v>12981</v>
      </c>
      <c r="E14753" s="299" t="s">
        <v>12982</v>
      </c>
      <c r="F14753" s="413" t="s">
        <v>12983</v>
      </c>
      <c r="G14753" s="413"/>
      <c r="H14753" s="413" t="s">
        <v>12984</v>
      </c>
      <c r="I14753" s="413"/>
      <c r="J14753" s="413" t="s">
        <v>12985</v>
      </c>
      <c r="K14753" s="413"/>
      <c r="L14753" s="413"/>
    </row>
    <row r="14754" spans="1:12" ht="24" customHeight="1">
      <c r="A14754" s="300" t="s">
        <v>12986</v>
      </c>
      <c r="B14754" s="301" t="s">
        <v>13059</v>
      </c>
      <c r="C14754" s="300" t="s">
        <v>9</v>
      </c>
      <c r="D14754" s="300" t="s">
        <v>12535</v>
      </c>
      <c r="E14754" s="302" t="s">
        <v>27</v>
      </c>
      <c r="F14754" s="423" t="s">
        <v>12936</v>
      </c>
      <c r="G14754" s="423"/>
      <c r="H14754" s="423">
        <v>0.60540400000000005</v>
      </c>
      <c r="I14754" s="423"/>
      <c r="J14754" s="424">
        <v>3.0300000000000001E-2</v>
      </c>
      <c r="K14754" s="424"/>
      <c r="L14754" s="424"/>
    </row>
    <row r="14755" spans="1:12" ht="17.100000000000001" customHeight="1">
      <c r="A14755" s="298"/>
      <c r="B14755" s="298"/>
      <c r="C14755" s="298"/>
      <c r="D14755" s="298"/>
      <c r="E14755" s="298"/>
      <c r="F14755" s="298"/>
      <c r="G14755" s="298"/>
      <c r="H14755" s="298"/>
      <c r="I14755" s="298"/>
      <c r="J14755" s="298" t="s">
        <v>12992</v>
      </c>
      <c r="K14755" s="298"/>
      <c r="L14755" s="298" t="s">
        <v>12929</v>
      </c>
    </row>
    <row r="14756" spans="1:12">
      <c r="A14756" s="414" t="s">
        <v>13060</v>
      </c>
      <c r="B14756" s="414"/>
      <c r="C14756" s="414"/>
      <c r="D14756" s="414"/>
      <c r="E14756" s="414"/>
      <c r="F14756" s="414"/>
      <c r="G14756" s="414"/>
      <c r="H14756" s="414"/>
      <c r="I14756" s="294"/>
      <c r="J14756" s="294"/>
      <c r="K14756" s="294"/>
      <c r="L14756" s="294"/>
    </row>
    <row r="14757" spans="1:12" ht="17.100000000000001" customHeight="1">
      <c r="A14757" s="294" t="s">
        <v>12978</v>
      </c>
      <c r="B14757" s="298" t="s">
        <v>12979</v>
      </c>
      <c r="C14757" s="294" t="s">
        <v>12980</v>
      </c>
      <c r="D14757" s="294" t="s">
        <v>12981</v>
      </c>
      <c r="E14757" s="299" t="s">
        <v>12982</v>
      </c>
      <c r="F14757" s="413" t="s">
        <v>12983</v>
      </c>
      <c r="G14757" s="413"/>
      <c r="H14757" s="413" t="s">
        <v>12984</v>
      </c>
      <c r="I14757" s="413"/>
      <c r="J14757" s="413" t="s">
        <v>12985</v>
      </c>
      <c r="K14757" s="413"/>
      <c r="L14757" s="413"/>
    </row>
    <row r="14758" spans="1:12" ht="24" customHeight="1">
      <c r="A14758" s="300" t="s">
        <v>12986</v>
      </c>
      <c r="B14758" s="301" t="s">
        <v>13061</v>
      </c>
      <c r="C14758" s="300" t="s">
        <v>9</v>
      </c>
      <c r="D14758" s="300" t="s">
        <v>12522</v>
      </c>
      <c r="E14758" s="302" t="s">
        <v>27</v>
      </c>
      <c r="F14758" s="423" t="s">
        <v>12964</v>
      </c>
      <c r="G14758" s="423"/>
      <c r="H14758" s="423">
        <v>0.60540400000000005</v>
      </c>
      <c r="I14758" s="423"/>
      <c r="J14758" s="424">
        <v>1.5317000000000001</v>
      </c>
      <c r="K14758" s="424"/>
      <c r="L14758" s="424"/>
    </row>
    <row r="14759" spans="1:12" ht="24" customHeight="1">
      <c r="A14759" s="300" t="s">
        <v>12986</v>
      </c>
      <c r="B14759" s="301" t="s">
        <v>13062</v>
      </c>
      <c r="C14759" s="300" t="s">
        <v>9</v>
      </c>
      <c r="D14759" s="300" t="s">
        <v>12527</v>
      </c>
      <c r="E14759" s="302" t="s">
        <v>27</v>
      </c>
      <c r="F14759" s="423" t="s">
        <v>13063</v>
      </c>
      <c r="G14759" s="423"/>
      <c r="H14759" s="423">
        <v>0.60540400000000005</v>
      </c>
      <c r="I14759" s="423"/>
      <c r="J14759" s="424">
        <v>0.20580000000000001</v>
      </c>
      <c r="K14759" s="424"/>
      <c r="L14759" s="424"/>
    </row>
    <row r="14760" spans="1:12" ht="17.100000000000001" customHeight="1">
      <c r="A14760" s="298"/>
      <c r="B14760" s="298"/>
      <c r="C14760" s="298"/>
      <c r="D14760" s="298"/>
      <c r="E14760" s="298"/>
      <c r="F14760" s="298"/>
      <c r="G14760" s="298"/>
      <c r="H14760" s="298"/>
      <c r="I14760" s="298"/>
      <c r="J14760" s="298" t="s">
        <v>12992</v>
      </c>
      <c r="K14760" s="298"/>
      <c r="L14760" s="298" t="s">
        <v>15864</v>
      </c>
    </row>
    <row r="14761" spans="1:12" ht="17.100000000000001" customHeight="1">
      <c r="A14761" s="294" t="s">
        <v>13014</v>
      </c>
      <c r="B14761" s="294"/>
      <c r="C14761" s="294"/>
      <c r="D14761" s="294"/>
      <c r="E14761" s="294"/>
      <c r="F14761" s="294"/>
      <c r="G14761" s="294"/>
      <c r="H14761" s="294"/>
      <c r="I14761" s="294"/>
      <c r="J14761" s="294"/>
      <c r="K14761" s="294"/>
      <c r="L14761" s="294"/>
    </row>
    <row r="14762" spans="1:12" ht="17.100000000000001" customHeight="1">
      <c r="A14762" s="298"/>
      <c r="B14762" s="298"/>
      <c r="C14762" s="298"/>
      <c r="D14762" s="298"/>
      <c r="E14762" s="298"/>
      <c r="F14762" s="298"/>
      <c r="G14762" s="298"/>
      <c r="H14762" s="298"/>
      <c r="I14762" s="298"/>
      <c r="J14762" s="298" t="s">
        <v>13015</v>
      </c>
      <c r="K14762" s="298"/>
      <c r="L14762" s="298" t="s">
        <v>15865</v>
      </c>
    </row>
    <row r="14763" spans="1:12" ht="17.100000000000001" customHeight="1">
      <c r="A14763" s="298"/>
      <c r="B14763" s="298"/>
      <c r="C14763" s="298"/>
      <c r="D14763" s="298"/>
      <c r="E14763" s="298"/>
      <c r="F14763" s="298"/>
      <c r="G14763" s="298"/>
      <c r="H14763" s="298"/>
      <c r="I14763" s="298"/>
      <c r="J14763" s="298" t="s">
        <v>13017</v>
      </c>
      <c r="K14763" s="298" t="s">
        <v>13018</v>
      </c>
      <c r="L14763" s="298" t="s">
        <v>15866</v>
      </c>
    </row>
    <row r="14764" spans="1:12" ht="17.100000000000001" customHeight="1">
      <c r="A14764" s="298"/>
      <c r="B14764" s="298"/>
      <c r="C14764" s="298"/>
      <c r="D14764" s="298"/>
      <c r="E14764" s="298"/>
      <c r="F14764" s="298"/>
      <c r="G14764" s="298"/>
      <c r="H14764" s="298"/>
      <c r="I14764" s="298"/>
      <c r="J14764" s="298" t="s">
        <v>13020</v>
      </c>
      <c r="K14764" s="298"/>
      <c r="L14764" s="298" t="s">
        <v>15867</v>
      </c>
    </row>
    <row r="14765" spans="1:12" ht="17.100000000000001" customHeight="1">
      <c r="A14765" s="298"/>
      <c r="B14765" s="298"/>
      <c r="C14765" s="298"/>
      <c r="D14765" s="298"/>
      <c r="E14765" s="298"/>
      <c r="F14765" s="298"/>
      <c r="G14765" s="298"/>
      <c r="H14765" s="298"/>
      <c r="I14765" s="298"/>
      <c r="J14765" s="298" t="s">
        <v>13022</v>
      </c>
      <c r="K14765" s="298" t="s">
        <v>12974</v>
      </c>
      <c r="L14765" s="298" t="s">
        <v>15868</v>
      </c>
    </row>
    <row r="14766" spans="1:12" ht="17.100000000000001" customHeight="1">
      <c r="A14766" s="298"/>
      <c r="B14766" s="298"/>
      <c r="C14766" s="298"/>
      <c r="D14766" s="298"/>
      <c r="E14766" s="298"/>
      <c r="F14766" s="298"/>
      <c r="G14766" s="298"/>
      <c r="H14766" s="298"/>
      <c r="I14766" s="298"/>
      <c r="J14766" s="298" t="s">
        <v>13024</v>
      </c>
      <c r="K14766" s="298"/>
      <c r="L14766" s="298" t="s">
        <v>15869</v>
      </c>
    </row>
    <row r="14767" spans="1:12" ht="30" customHeight="1">
      <c r="A14767" s="299"/>
      <c r="B14767" s="299"/>
      <c r="C14767" s="299"/>
      <c r="D14767" s="299"/>
      <c r="E14767" s="299"/>
      <c r="F14767" s="299"/>
      <c r="G14767" s="299"/>
      <c r="H14767" s="299"/>
      <c r="I14767" s="299"/>
      <c r="J14767" s="299"/>
      <c r="K14767" s="299"/>
      <c r="L14767" s="299"/>
    </row>
    <row r="14768" spans="1:12" ht="36" customHeight="1">
      <c r="A14768" s="295" t="s">
        <v>15870</v>
      </c>
      <c r="B14768" s="296" t="s">
        <v>15871</v>
      </c>
      <c r="C14768" s="295" t="s">
        <v>9</v>
      </c>
      <c r="D14768" s="295" t="s">
        <v>3678</v>
      </c>
      <c r="E14768" s="297" t="s">
        <v>51</v>
      </c>
      <c r="F14768" s="296"/>
      <c r="G14768" s="296"/>
      <c r="H14768" s="296"/>
      <c r="I14768" s="296"/>
      <c r="J14768" s="296"/>
      <c r="K14768" s="296"/>
      <c r="L14768" s="296"/>
    </row>
    <row r="14769" spans="1:12">
      <c r="A14769" s="414" t="s">
        <v>12977</v>
      </c>
      <c r="B14769" s="414"/>
      <c r="C14769" s="414"/>
      <c r="D14769" s="414"/>
      <c r="E14769" s="414"/>
      <c r="F14769" s="414"/>
      <c r="G14769" s="414"/>
      <c r="H14769" s="414"/>
      <c r="I14769" s="294"/>
      <c r="J14769" s="294"/>
      <c r="K14769" s="294"/>
      <c r="L14769" s="294"/>
    </row>
    <row r="14770" spans="1:12" ht="17.100000000000001" customHeight="1">
      <c r="A14770" s="294" t="s">
        <v>12978</v>
      </c>
      <c r="B14770" s="298" t="s">
        <v>12979</v>
      </c>
      <c r="C14770" s="294" t="s">
        <v>12980</v>
      </c>
      <c r="D14770" s="294" t="s">
        <v>12981</v>
      </c>
      <c r="E14770" s="299" t="s">
        <v>12982</v>
      </c>
      <c r="F14770" s="413" t="s">
        <v>12983</v>
      </c>
      <c r="G14770" s="413"/>
      <c r="H14770" s="413" t="s">
        <v>12984</v>
      </c>
      <c r="I14770" s="413"/>
      <c r="J14770" s="413" t="s">
        <v>12985</v>
      </c>
      <c r="K14770" s="413"/>
      <c r="L14770" s="413"/>
    </row>
    <row r="14771" spans="1:12" ht="24" customHeight="1">
      <c r="A14771" s="300" t="s">
        <v>12986</v>
      </c>
      <c r="B14771" s="301" t="s">
        <v>13085</v>
      </c>
      <c r="C14771" s="300" t="s">
        <v>9</v>
      </c>
      <c r="D14771" s="300" t="s">
        <v>7909</v>
      </c>
      <c r="E14771" s="302" t="s">
        <v>51</v>
      </c>
      <c r="F14771" s="423" t="s">
        <v>13086</v>
      </c>
      <c r="G14771" s="423"/>
      <c r="H14771" s="423">
        <v>1.7286000000000001E-3</v>
      </c>
      <c r="I14771" s="423"/>
      <c r="J14771" s="424">
        <v>0.17979999999999999</v>
      </c>
      <c r="K14771" s="424"/>
      <c r="L14771" s="424"/>
    </row>
    <row r="14772" spans="1:12" ht="24" customHeight="1">
      <c r="A14772" s="300" t="s">
        <v>12986</v>
      </c>
      <c r="B14772" s="301" t="s">
        <v>13087</v>
      </c>
      <c r="C14772" s="300" t="s">
        <v>9</v>
      </c>
      <c r="D14772" s="300" t="s">
        <v>8873</v>
      </c>
      <c r="E14772" s="302" t="s">
        <v>51</v>
      </c>
      <c r="F14772" s="423" t="s">
        <v>13088</v>
      </c>
      <c r="G14772" s="423"/>
      <c r="H14772" s="423">
        <v>1.649E-4</v>
      </c>
      <c r="I14772" s="423"/>
      <c r="J14772" s="424">
        <v>0.1434</v>
      </c>
      <c r="K14772" s="424"/>
      <c r="L14772" s="424"/>
    </row>
    <row r="14773" spans="1:12" ht="48" customHeight="1">
      <c r="A14773" s="300" t="s">
        <v>12986</v>
      </c>
      <c r="B14773" s="301" t="s">
        <v>13089</v>
      </c>
      <c r="C14773" s="300" t="s">
        <v>9</v>
      </c>
      <c r="D14773" s="300" t="s">
        <v>9227</v>
      </c>
      <c r="E14773" s="302" t="s">
        <v>51</v>
      </c>
      <c r="F14773" s="423" t="s">
        <v>13090</v>
      </c>
      <c r="G14773" s="423"/>
      <c r="H14773" s="423">
        <v>1.154E-4</v>
      </c>
      <c r="I14773" s="423"/>
      <c r="J14773" s="424">
        <v>0.15429999999999999</v>
      </c>
      <c r="K14773" s="424"/>
      <c r="L14773" s="424"/>
    </row>
    <row r="14774" spans="1:12" ht="24" customHeight="1">
      <c r="A14774" s="300" t="s">
        <v>12986</v>
      </c>
      <c r="B14774" s="301" t="s">
        <v>13091</v>
      </c>
      <c r="C14774" s="300" t="s">
        <v>9</v>
      </c>
      <c r="D14774" s="300" t="s">
        <v>9580</v>
      </c>
      <c r="E14774" s="302" t="s">
        <v>51</v>
      </c>
      <c r="F14774" s="423" t="s">
        <v>13092</v>
      </c>
      <c r="G14774" s="423"/>
      <c r="H14774" s="423">
        <v>1.13E-4</v>
      </c>
      <c r="I14774" s="423"/>
      <c r="J14774" s="424">
        <v>0.1013</v>
      </c>
      <c r="K14774" s="424"/>
      <c r="L14774" s="424"/>
    </row>
    <row r="14775" spans="1:12" ht="24" customHeight="1">
      <c r="A14775" s="300" t="s">
        <v>12986</v>
      </c>
      <c r="B14775" s="301" t="s">
        <v>12987</v>
      </c>
      <c r="C14775" s="300" t="s">
        <v>9</v>
      </c>
      <c r="D14775" s="300" t="s">
        <v>9831</v>
      </c>
      <c r="E14775" s="302" t="s">
        <v>12988</v>
      </c>
      <c r="F14775" s="423" t="s">
        <v>12989</v>
      </c>
      <c r="G14775" s="423"/>
      <c r="H14775" s="423">
        <v>4.0002900000000001E-2</v>
      </c>
      <c r="I14775" s="423"/>
      <c r="J14775" s="424">
        <v>0.40479999999999999</v>
      </c>
      <c r="K14775" s="424"/>
      <c r="L14775" s="424"/>
    </row>
    <row r="14776" spans="1:12" ht="36" customHeight="1">
      <c r="A14776" s="300" t="s">
        <v>12986</v>
      </c>
      <c r="B14776" s="301" t="s">
        <v>12990</v>
      </c>
      <c r="C14776" s="300" t="s">
        <v>9</v>
      </c>
      <c r="D14776" s="300" t="s">
        <v>11426</v>
      </c>
      <c r="E14776" s="302" t="s">
        <v>51</v>
      </c>
      <c r="F14776" s="423" t="s">
        <v>12991</v>
      </c>
      <c r="G14776" s="423"/>
      <c r="H14776" s="423">
        <v>2.0964E-3</v>
      </c>
      <c r="I14776" s="423"/>
      <c r="J14776" s="424">
        <v>0.27710000000000001</v>
      </c>
      <c r="K14776" s="424"/>
      <c r="L14776" s="424"/>
    </row>
    <row r="14777" spans="1:12" ht="17.100000000000001" customHeight="1">
      <c r="A14777" s="298"/>
      <c r="B14777" s="298"/>
      <c r="C14777" s="298"/>
      <c r="D14777" s="298"/>
      <c r="E14777" s="298"/>
      <c r="F14777" s="298"/>
      <c r="G14777" s="298"/>
      <c r="H14777" s="298"/>
      <c r="I14777" s="298"/>
      <c r="J14777" s="298" t="s">
        <v>12992</v>
      </c>
      <c r="K14777" s="298"/>
      <c r="L14777" s="298" t="s">
        <v>13010</v>
      </c>
    </row>
    <row r="14778" spans="1:12">
      <c r="A14778" s="414" t="s">
        <v>12994</v>
      </c>
      <c r="B14778" s="414"/>
      <c r="C14778" s="414"/>
      <c r="D14778" s="414"/>
      <c r="E14778" s="414"/>
      <c r="F14778" s="414"/>
      <c r="G14778" s="414"/>
      <c r="H14778" s="414"/>
      <c r="I14778" s="294"/>
      <c r="J14778" s="294"/>
      <c r="K14778" s="294"/>
      <c r="L14778" s="294"/>
    </row>
    <row r="14779" spans="1:12" ht="17.100000000000001" customHeight="1">
      <c r="A14779" s="294" t="s">
        <v>12978</v>
      </c>
      <c r="B14779" s="298" t="s">
        <v>12979</v>
      </c>
      <c r="C14779" s="294" t="s">
        <v>12980</v>
      </c>
      <c r="D14779" s="294" t="s">
        <v>12981</v>
      </c>
      <c r="E14779" s="299" t="s">
        <v>12982</v>
      </c>
      <c r="F14779" s="413" t="s">
        <v>12983</v>
      </c>
      <c r="G14779" s="413"/>
      <c r="H14779" s="413" t="s">
        <v>12984</v>
      </c>
      <c r="I14779" s="413"/>
      <c r="J14779" s="413" t="s">
        <v>12985</v>
      </c>
      <c r="K14779" s="413"/>
      <c r="L14779" s="413"/>
    </row>
    <row r="14780" spans="1:12" ht="24" customHeight="1">
      <c r="A14780" s="300" t="s">
        <v>12986</v>
      </c>
      <c r="B14780" s="301" t="s">
        <v>13193</v>
      </c>
      <c r="C14780" s="300" t="s">
        <v>9</v>
      </c>
      <c r="D14780" s="300" t="s">
        <v>7200</v>
      </c>
      <c r="E14780" s="302" t="s">
        <v>27</v>
      </c>
      <c r="F14780" s="423" t="s">
        <v>13194</v>
      </c>
      <c r="G14780" s="423"/>
      <c r="H14780" s="423">
        <v>1.4906923999999999</v>
      </c>
      <c r="I14780" s="423"/>
      <c r="J14780" s="424">
        <v>7.5876000000000001</v>
      </c>
      <c r="K14780" s="424"/>
      <c r="L14780" s="424"/>
    </row>
    <row r="14781" spans="1:12" ht="24" customHeight="1">
      <c r="A14781" s="300" t="s">
        <v>12986</v>
      </c>
      <c r="B14781" s="301" t="s">
        <v>13195</v>
      </c>
      <c r="C14781" s="300" t="s">
        <v>9</v>
      </c>
      <c r="D14781" s="300" t="s">
        <v>8821</v>
      </c>
      <c r="E14781" s="302" t="s">
        <v>27</v>
      </c>
      <c r="F14781" s="423" t="s">
        <v>13196</v>
      </c>
      <c r="G14781" s="423"/>
      <c r="H14781" s="423">
        <v>1.4906923999999999</v>
      </c>
      <c r="I14781" s="423"/>
      <c r="J14781" s="424">
        <v>10.7181</v>
      </c>
      <c r="K14781" s="424"/>
      <c r="L14781" s="424"/>
    </row>
    <row r="14782" spans="1:12" ht="17.100000000000001" customHeight="1">
      <c r="A14782" s="298"/>
      <c r="B14782" s="298"/>
      <c r="C14782" s="298"/>
      <c r="D14782" s="298"/>
      <c r="E14782" s="298"/>
      <c r="F14782" s="298"/>
      <c r="G14782" s="298"/>
      <c r="H14782" s="298"/>
      <c r="I14782" s="298"/>
      <c r="J14782" s="298" t="s">
        <v>12992</v>
      </c>
      <c r="K14782" s="298"/>
      <c r="L14782" s="298" t="s">
        <v>15872</v>
      </c>
    </row>
    <row r="14783" spans="1:12">
      <c r="A14783" s="414" t="s">
        <v>12998</v>
      </c>
      <c r="B14783" s="414"/>
      <c r="C14783" s="414"/>
      <c r="D14783" s="414"/>
      <c r="E14783" s="414"/>
      <c r="F14783" s="414"/>
      <c r="G14783" s="414"/>
      <c r="H14783" s="414"/>
      <c r="I14783" s="294"/>
      <c r="J14783" s="294"/>
      <c r="K14783" s="294"/>
      <c r="L14783" s="294"/>
    </row>
    <row r="14784" spans="1:12" ht="17.100000000000001" customHeight="1">
      <c r="A14784" s="294" t="s">
        <v>12978</v>
      </c>
      <c r="B14784" s="298" t="s">
        <v>12979</v>
      </c>
      <c r="C14784" s="294" t="s">
        <v>12980</v>
      </c>
      <c r="D14784" s="294" t="s">
        <v>12981</v>
      </c>
      <c r="E14784" s="299" t="s">
        <v>12982</v>
      </c>
      <c r="F14784" s="413" t="s">
        <v>12983</v>
      </c>
      <c r="G14784" s="413"/>
      <c r="H14784" s="413" t="s">
        <v>12984</v>
      </c>
      <c r="I14784" s="413"/>
      <c r="J14784" s="413" t="s">
        <v>12985</v>
      </c>
      <c r="K14784" s="413"/>
      <c r="L14784" s="413"/>
    </row>
    <row r="14785" spans="1:12" ht="24" customHeight="1">
      <c r="A14785" s="300" t="s">
        <v>12986</v>
      </c>
      <c r="B14785" s="301" t="s">
        <v>13496</v>
      </c>
      <c r="C14785" s="300" t="s">
        <v>9</v>
      </c>
      <c r="D14785" s="300" t="s">
        <v>9014</v>
      </c>
      <c r="E14785" s="302" t="s">
        <v>51</v>
      </c>
      <c r="F14785" s="423" t="s">
        <v>13497</v>
      </c>
      <c r="G14785" s="423"/>
      <c r="H14785" s="423">
        <v>4.4999999999999998E-2</v>
      </c>
      <c r="I14785" s="423"/>
      <c r="J14785" s="424">
        <v>0.63</v>
      </c>
      <c r="K14785" s="424"/>
      <c r="L14785" s="424"/>
    </row>
    <row r="14786" spans="1:12" ht="24" customHeight="1">
      <c r="A14786" s="300" t="s">
        <v>12986</v>
      </c>
      <c r="B14786" s="301" t="s">
        <v>14112</v>
      </c>
      <c r="C14786" s="300" t="s">
        <v>9</v>
      </c>
      <c r="D14786" s="300" t="s">
        <v>9063</v>
      </c>
      <c r="E14786" s="302" t="s">
        <v>93</v>
      </c>
      <c r="F14786" s="423" t="s">
        <v>14113</v>
      </c>
      <c r="G14786" s="423"/>
      <c r="H14786" s="423">
        <v>1.0999999999999999E-2</v>
      </c>
      <c r="I14786" s="423"/>
      <c r="J14786" s="424">
        <v>0.25</v>
      </c>
      <c r="K14786" s="424"/>
      <c r="L14786" s="424"/>
    </row>
    <row r="14787" spans="1:12" ht="24" customHeight="1">
      <c r="A14787" s="300" t="s">
        <v>12986</v>
      </c>
      <c r="B14787" s="301" t="s">
        <v>15873</v>
      </c>
      <c r="C14787" s="300" t="s">
        <v>9</v>
      </c>
      <c r="D14787" s="300" t="s">
        <v>11005</v>
      </c>
      <c r="E14787" s="302" t="s">
        <v>51</v>
      </c>
      <c r="F14787" s="423" t="s">
        <v>15874</v>
      </c>
      <c r="G14787" s="423"/>
      <c r="H14787" s="423">
        <v>1</v>
      </c>
      <c r="I14787" s="423"/>
      <c r="J14787" s="424">
        <v>57.91</v>
      </c>
      <c r="K14787" s="424"/>
      <c r="L14787" s="424"/>
    </row>
    <row r="14788" spans="1:12" ht="24" customHeight="1">
      <c r="A14788" s="300" t="s">
        <v>12986</v>
      </c>
      <c r="B14788" s="301" t="s">
        <v>13099</v>
      </c>
      <c r="C14788" s="300" t="s">
        <v>9</v>
      </c>
      <c r="D14788" s="300" t="s">
        <v>7224</v>
      </c>
      <c r="E14788" s="302" t="s">
        <v>51</v>
      </c>
      <c r="F14788" s="423" t="s">
        <v>13100</v>
      </c>
      <c r="G14788" s="423"/>
      <c r="H14788" s="423">
        <v>2.0418100000000002E-2</v>
      </c>
      <c r="I14788" s="423"/>
      <c r="J14788" s="424">
        <v>0.18759999999999999</v>
      </c>
      <c r="K14788" s="424"/>
      <c r="L14788" s="424"/>
    </row>
    <row r="14789" spans="1:12" ht="24" customHeight="1">
      <c r="A14789" s="300" t="s">
        <v>12986</v>
      </c>
      <c r="B14789" s="301" t="s">
        <v>13101</v>
      </c>
      <c r="C14789" s="300" t="s">
        <v>9</v>
      </c>
      <c r="D14789" s="300" t="s">
        <v>7359</v>
      </c>
      <c r="E14789" s="302" t="s">
        <v>51</v>
      </c>
      <c r="F14789" s="423" t="s">
        <v>13102</v>
      </c>
      <c r="G14789" s="423"/>
      <c r="H14789" s="423">
        <v>6.5890000000000002E-4</v>
      </c>
      <c r="I14789" s="423"/>
      <c r="J14789" s="424">
        <v>8.4699999999999998E-2</v>
      </c>
      <c r="K14789" s="424"/>
      <c r="L14789" s="424"/>
    </row>
    <row r="14790" spans="1:12" ht="24" customHeight="1">
      <c r="A14790" s="300" t="s">
        <v>12986</v>
      </c>
      <c r="B14790" s="301" t="s">
        <v>13103</v>
      </c>
      <c r="C14790" s="300" t="s">
        <v>9</v>
      </c>
      <c r="D14790" s="300" t="s">
        <v>8851</v>
      </c>
      <c r="E14790" s="302" t="s">
        <v>51</v>
      </c>
      <c r="F14790" s="423" t="s">
        <v>13104</v>
      </c>
      <c r="G14790" s="423"/>
      <c r="H14790" s="423">
        <v>5.2729999999999997E-4</v>
      </c>
      <c r="I14790" s="423"/>
      <c r="J14790" s="424">
        <v>0.1021</v>
      </c>
      <c r="K14790" s="424"/>
      <c r="L14790" s="424"/>
    </row>
    <row r="14791" spans="1:12" ht="24" customHeight="1">
      <c r="A14791" s="300" t="s">
        <v>12986</v>
      </c>
      <c r="B14791" s="301" t="s">
        <v>13105</v>
      </c>
      <c r="C14791" s="300" t="s">
        <v>9</v>
      </c>
      <c r="D14791" s="300" t="s">
        <v>8852</v>
      </c>
      <c r="E14791" s="302" t="s">
        <v>51</v>
      </c>
      <c r="F14791" s="423" t="s">
        <v>13106</v>
      </c>
      <c r="G14791" s="423"/>
      <c r="H14791" s="423">
        <v>1.13E-4</v>
      </c>
      <c r="I14791" s="423"/>
      <c r="J14791" s="424">
        <v>6.2E-2</v>
      </c>
      <c r="K14791" s="424"/>
      <c r="L14791" s="424"/>
    </row>
    <row r="14792" spans="1:12" ht="24" customHeight="1">
      <c r="A14792" s="300" t="s">
        <v>12986</v>
      </c>
      <c r="B14792" s="301" t="s">
        <v>13107</v>
      </c>
      <c r="C14792" s="300" t="s">
        <v>9</v>
      </c>
      <c r="D14792" s="300" t="s">
        <v>9000</v>
      </c>
      <c r="E14792" s="302" t="s">
        <v>51</v>
      </c>
      <c r="F14792" s="423" t="s">
        <v>13108</v>
      </c>
      <c r="G14792" s="423"/>
      <c r="H14792" s="423">
        <v>2.3239699999999999E-2</v>
      </c>
      <c r="I14792" s="423"/>
      <c r="J14792" s="424">
        <v>0.1573</v>
      </c>
      <c r="K14792" s="424"/>
      <c r="L14792" s="424"/>
    </row>
    <row r="14793" spans="1:12" ht="24" customHeight="1">
      <c r="A14793" s="300" t="s">
        <v>12986</v>
      </c>
      <c r="B14793" s="301" t="s">
        <v>13109</v>
      </c>
      <c r="C14793" s="300" t="s">
        <v>9</v>
      </c>
      <c r="D14793" s="300" t="s">
        <v>9574</v>
      </c>
      <c r="E14793" s="302" t="s">
        <v>51</v>
      </c>
      <c r="F14793" s="423" t="s">
        <v>13110</v>
      </c>
      <c r="G14793" s="423"/>
      <c r="H14793" s="423">
        <v>7.3699999999999998E-3</v>
      </c>
      <c r="I14793" s="423"/>
      <c r="J14793" s="424">
        <v>6.5100000000000005E-2</v>
      </c>
      <c r="K14793" s="424"/>
      <c r="L14793" s="424"/>
    </row>
    <row r="14794" spans="1:12" ht="24" customHeight="1">
      <c r="A14794" s="300" t="s">
        <v>12986</v>
      </c>
      <c r="B14794" s="301" t="s">
        <v>13111</v>
      </c>
      <c r="C14794" s="300" t="s">
        <v>9</v>
      </c>
      <c r="D14794" s="300" t="s">
        <v>10714</v>
      </c>
      <c r="E14794" s="302" t="s">
        <v>93</v>
      </c>
      <c r="F14794" s="423" t="s">
        <v>13112</v>
      </c>
      <c r="G14794" s="423"/>
      <c r="H14794" s="423">
        <v>3.8733999999999999E-3</v>
      </c>
      <c r="I14794" s="423"/>
      <c r="J14794" s="424">
        <v>5.91E-2</v>
      </c>
      <c r="K14794" s="424"/>
      <c r="L14794" s="424"/>
    </row>
    <row r="14795" spans="1:12" ht="24" customHeight="1">
      <c r="A14795" s="300" t="s">
        <v>12986</v>
      </c>
      <c r="B14795" s="301" t="s">
        <v>13113</v>
      </c>
      <c r="C14795" s="300" t="s">
        <v>9</v>
      </c>
      <c r="D14795" s="300" t="s">
        <v>10809</v>
      </c>
      <c r="E14795" s="302" t="s">
        <v>51</v>
      </c>
      <c r="F14795" s="423" t="s">
        <v>13114</v>
      </c>
      <c r="G14795" s="423"/>
      <c r="H14795" s="423">
        <v>3.8733999999999999E-3</v>
      </c>
      <c r="I14795" s="423"/>
      <c r="J14795" s="424">
        <v>4.65E-2</v>
      </c>
      <c r="K14795" s="424"/>
      <c r="L14795" s="424"/>
    </row>
    <row r="14796" spans="1:12" ht="24" customHeight="1">
      <c r="A14796" s="300" t="s">
        <v>12986</v>
      </c>
      <c r="B14796" s="301" t="s">
        <v>13115</v>
      </c>
      <c r="C14796" s="300" t="s">
        <v>9</v>
      </c>
      <c r="D14796" s="300" t="s">
        <v>10810</v>
      </c>
      <c r="E14796" s="302" t="s">
        <v>51</v>
      </c>
      <c r="F14796" s="423" t="s">
        <v>13116</v>
      </c>
      <c r="G14796" s="423"/>
      <c r="H14796" s="423">
        <v>3.8733999999999999E-3</v>
      </c>
      <c r="I14796" s="423"/>
      <c r="J14796" s="424">
        <v>0.1031</v>
      </c>
      <c r="K14796" s="424"/>
      <c r="L14796" s="424"/>
    </row>
    <row r="14797" spans="1:12" ht="24" customHeight="1">
      <c r="A14797" s="300" t="s">
        <v>12986</v>
      </c>
      <c r="B14797" s="301" t="s">
        <v>13117</v>
      </c>
      <c r="C14797" s="300" t="s">
        <v>9</v>
      </c>
      <c r="D14797" s="300" t="s">
        <v>10837</v>
      </c>
      <c r="E14797" s="302" t="s">
        <v>51</v>
      </c>
      <c r="F14797" s="423" t="s">
        <v>13118</v>
      </c>
      <c r="G14797" s="423"/>
      <c r="H14797" s="423">
        <v>1.3180000000000001E-4</v>
      </c>
      <c r="I14797" s="423"/>
      <c r="J14797" s="424">
        <v>5.8700000000000002E-2</v>
      </c>
      <c r="K14797" s="424"/>
      <c r="L14797" s="424"/>
    </row>
    <row r="14798" spans="1:12" ht="24" customHeight="1">
      <c r="A14798" s="300" t="s">
        <v>12986</v>
      </c>
      <c r="B14798" s="301" t="s">
        <v>13003</v>
      </c>
      <c r="C14798" s="300" t="s">
        <v>9</v>
      </c>
      <c r="D14798" s="300" t="s">
        <v>7216</v>
      </c>
      <c r="E14798" s="302" t="s">
        <v>51</v>
      </c>
      <c r="F14798" s="423" t="s">
        <v>13004</v>
      </c>
      <c r="G14798" s="423"/>
      <c r="H14798" s="423">
        <v>7.7577999999999996E-3</v>
      </c>
      <c r="I14798" s="423"/>
      <c r="J14798" s="424">
        <v>0.25919999999999999</v>
      </c>
      <c r="K14798" s="424"/>
      <c r="L14798" s="424"/>
    </row>
    <row r="14799" spans="1:12" ht="24" customHeight="1">
      <c r="A14799" s="300" t="s">
        <v>12986</v>
      </c>
      <c r="B14799" s="301" t="s">
        <v>13005</v>
      </c>
      <c r="C14799" s="300" t="s">
        <v>9</v>
      </c>
      <c r="D14799" s="300" t="s">
        <v>7393</v>
      </c>
      <c r="E14799" s="302" t="s">
        <v>12988</v>
      </c>
      <c r="F14799" s="423" t="s">
        <v>13006</v>
      </c>
      <c r="G14799" s="423"/>
      <c r="H14799" s="423">
        <v>4.6671999999999998E-3</v>
      </c>
      <c r="I14799" s="423"/>
      <c r="J14799" s="424">
        <v>0.252</v>
      </c>
      <c r="K14799" s="424"/>
      <c r="L14799" s="424"/>
    </row>
    <row r="14800" spans="1:12" ht="24" customHeight="1">
      <c r="A14800" s="300" t="s">
        <v>12986</v>
      </c>
      <c r="B14800" s="301" t="s">
        <v>13007</v>
      </c>
      <c r="C14800" s="300" t="s">
        <v>9</v>
      </c>
      <c r="D14800" s="300" t="s">
        <v>10619</v>
      </c>
      <c r="E14800" s="302" t="s">
        <v>51</v>
      </c>
      <c r="F14800" s="423" t="s">
        <v>13008</v>
      </c>
      <c r="G14800" s="423"/>
      <c r="H14800" s="423">
        <v>3.6202999999999999E-3</v>
      </c>
      <c r="I14800" s="423"/>
      <c r="J14800" s="424">
        <v>0.69240000000000002</v>
      </c>
      <c r="K14800" s="424"/>
      <c r="L14800" s="424"/>
    </row>
    <row r="14801" spans="1:12" ht="24" customHeight="1">
      <c r="A14801" s="300" t="s">
        <v>12986</v>
      </c>
      <c r="B14801" s="301" t="s">
        <v>13009</v>
      </c>
      <c r="C14801" s="300" t="s">
        <v>9</v>
      </c>
      <c r="D14801" s="300" t="s">
        <v>10769</v>
      </c>
      <c r="E14801" s="302" t="s">
        <v>51</v>
      </c>
      <c r="F14801" s="423" t="s">
        <v>13010</v>
      </c>
      <c r="G14801" s="423"/>
      <c r="H14801" s="423">
        <v>0.32543949999999999</v>
      </c>
      <c r="I14801" s="423"/>
      <c r="J14801" s="424">
        <v>0.41010000000000002</v>
      </c>
      <c r="K14801" s="424"/>
      <c r="L14801" s="424"/>
    </row>
    <row r="14802" spans="1:12" ht="24" customHeight="1">
      <c r="A14802" s="300" t="s">
        <v>12986</v>
      </c>
      <c r="B14802" s="301" t="s">
        <v>13011</v>
      </c>
      <c r="C14802" s="300" t="s">
        <v>9</v>
      </c>
      <c r="D14802" s="300" t="s">
        <v>10929</v>
      </c>
      <c r="E14802" s="302" t="s">
        <v>51</v>
      </c>
      <c r="F14802" s="423" t="s">
        <v>13012</v>
      </c>
      <c r="G14802" s="423"/>
      <c r="H14802" s="423">
        <v>3.1375000000000001E-3</v>
      </c>
      <c r="I14802" s="423"/>
      <c r="J14802" s="424">
        <v>0.47210000000000002</v>
      </c>
      <c r="K14802" s="424"/>
      <c r="L14802" s="424"/>
    </row>
    <row r="14803" spans="1:12" ht="17.100000000000001" customHeight="1">
      <c r="A14803" s="298"/>
      <c r="B14803" s="298"/>
      <c r="C14803" s="298"/>
      <c r="D14803" s="298"/>
      <c r="E14803" s="298"/>
      <c r="F14803" s="298"/>
      <c r="G14803" s="298"/>
      <c r="H14803" s="298"/>
      <c r="I14803" s="298"/>
      <c r="J14803" s="298" t="s">
        <v>12992</v>
      </c>
      <c r="K14803" s="298"/>
      <c r="L14803" s="298" t="s">
        <v>15875</v>
      </c>
    </row>
    <row r="14804" spans="1:12">
      <c r="A14804" s="414" t="s">
        <v>13056</v>
      </c>
      <c r="B14804" s="414"/>
      <c r="C14804" s="414"/>
      <c r="D14804" s="414"/>
      <c r="E14804" s="414"/>
      <c r="F14804" s="414"/>
      <c r="G14804" s="414"/>
      <c r="H14804" s="414"/>
      <c r="I14804" s="294"/>
      <c r="J14804" s="294"/>
      <c r="K14804" s="294"/>
      <c r="L14804" s="294"/>
    </row>
    <row r="14805" spans="1:12" ht="17.100000000000001" customHeight="1">
      <c r="A14805" s="294" t="s">
        <v>12978</v>
      </c>
      <c r="B14805" s="298" t="s">
        <v>12979</v>
      </c>
      <c r="C14805" s="294" t="s">
        <v>12980</v>
      </c>
      <c r="D14805" s="294" t="s">
        <v>12981</v>
      </c>
      <c r="E14805" s="299" t="s">
        <v>12982</v>
      </c>
      <c r="F14805" s="413" t="s">
        <v>12983</v>
      </c>
      <c r="G14805" s="413"/>
      <c r="H14805" s="413" t="s">
        <v>12984</v>
      </c>
      <c r="I14805" s="413"/>
      <c r="J14805" s="413" t="s">
        <v>12985</v>
      </c>
      <c r="K14805" s="413"/>
      <c r="L14805" s="413"/>
    </row>
    <row r="14806" spans="1:12" ht="24" customHeight="1">
      <c r="A14806" s="300" t="s">
        <v>12986</v>
      </c>
      <c r="B14806" s="301" t="s">
        <v>13057</v>
      </c>
      <c r="C14806" s="300" t="s">
        <v>9</v>
      </c>
      <c r="D14806" s="300" t="s">
        <v>12549</v>
      </c>
      <c r="E14806" s="302" t="s">
        <v>27</v>
      </c>
      <c r="F14806" s="423" t="s">
        <v>12948</v>
      </c>
      <c r="G14806" s="423"/>
      <c r="H14806" s="423">
        <v>2.9116689</v>
      </c>
      <c r="I14806" s="423"/>
      <c r="J14806" s="424">
        <v>1.8926000000000001</v>
      </c>
      <c r="K14806" s="424"/>
      <c r="L14806" s="424"/>
    </row>
    <row r="14807" spans="1:12" ht="17.100000000000001" customHeight="1">
      <c r="A14807" s="298"/>
      <c r="B14807" s="298"/>
      <c r="C14807" s="298"/>
      <c r="D14807" s="298"/>
      <c r="E14807" s="298"/>
      <c r="F14807" s="298"/>
      <c r="G14807" s="298"/>
      <c r="H14807" s="298"/>
      <c r="I14807" s="298"/>
      <c r="J14807" s="298" t="s">
        <v>12992</v>
      </c>
      <c r="K14807" s="298"/>
      <c r="L14807" s="298" t="s">
        <v>15876</v>
      </c>
    </row>
    <row r="14808" spans="1:12">
      <c r="A14808" s="414" t="s">
        <v>13058</v>
      </c>
      <c r="B14808" s="414"/>
      <c r="C14808" s="414"/>
      <c r="D14808" s="414"/>
      <c r="E14808" s="414"/>
      <c r="F14808" s="414"/>
      <c r="G14808" s="414"/>
      <c r="H14808" s="414"/>
      <c r="I14808" s="294"/>
      <c r="J14808" s="294"/>
      <c r="K14808" s="294"/>
      <c r="L14808" s="294"/>
    </row>
    <row r="14809" spans="1:12" ht="17.100000000000001" customHeight="1">
      <c r="A14809" s="294" t="s">
        <v>12978</v>
      </c>
      <c r="B14809" s="298" t="s">
        <v>12979</v>
      </c>
      <c r="C14809" s="294" t="s">
        <v>12980</v>
      </c>
      <c r="D14809" s="294" t="s">
        <v>12981</v>
      </c>
      <c r="E14809" s="299" t="s">
        <v>12982</v>
      </c>
      <c r="F14809" s="413" t="s">
        <v>12983</v>
      </c>
      <c r="G14809" s="413"/>
      <c r="H14809" s="413" t="s">
        <v>12984</v>
      </c>
      <c r="I14809" s="413"/>
      <c r="J14809" s="413" t="s">
        <v>12985</v>
      </c>
      <c r="K14809" s="413"/>
      <c r="L14809" s="413"/>
    </row>
    <row r="14810" spans="1:12" ht="24" customHeight="1">
      <c r="A14810" s="300" t="s">
        <v>12986</v>
      </c>
      <c r="B14810" s="301" t="s">
        <v>13059</v>
      </c>
      <c r="C14810" s="300" t="s">
        <v>9</v>
      </c>
      <c r="D14810" s="300" t="s">
        <v>12535</v>
      </c>
      <c r="E14810" s="302" t="s">
        <v>27</v>
      </c>
      <c r="F14810" s="423" t="s">
        <v>12936</v>
      </c>
      <c r="G14810" s="423"/>
      <c r="H14810" s="423">
        <v>2.9116689</v>
      </c>
      <c r="I14810" s="423"/>
      <c r="J14810" s="424">
        <v>0.14560000000000001</v>
      </c>
      <c r="K14810" s="424"/>
      <c r="L14810" s="424"/>
    </row>
    <row r="14811" spans="1:12" ht="17.100000000000001" customHeight="1">
      <c r="A14811" s="298"/>
      <c r="B14811" s="298"/>
      <c r="C14811" s="298"/>
      <c r="D14811" s="298"/>
      <c r="E14811" s="298"/>
      <c r="F14811" s="298"/>
      <c r="G14811" s="298"/>
      <c r="H14811" s="298"/>
      <c r="I14811" s="298"/>
      <c r="J14811" s="298" t="s">
        <v>12992</v>
      </c>
      <c r="K14811" s="298"/>
      <c r="L14811" s="298" t="s">
        <v>12905</v>
      </c>
    </row>
    <row r="14812" spans="1:12">
      <c r="A14812" s="414" t="s">
        <v>13060</v>
      </c>
      <c r="B14812" s="414"/>
      <c r="C14812" s="414"/>
      <c r="D14812" s="414"/>
      <c r="E14812" s="414"/>
      <c r="F14812" s="414"/>
      <c r="G14812" s="414"/>
      <c r="H14812" s="414"/>
      <c r="I14812" s="294"/>
      <c r="J14812" s="294"/>
      <c r="K14812" s="294"/>
      <c r="L14812" s="294"/>
    </row>
    <row r="14813" spans="1:12" ht="17.100000000000001" customHeight="1">
      <c r="A14813" s="294" t="s">
        <v>12978</v>
      </c>
      <c r="B14813" s="298" t="s">
        <v>12979</v>
      </c>
      <c r="C14813" s="294" t="s">
        <v>12980</v>
      </c>
      <c r="D14813" s="294" t="s">
        <v>12981</v>
      </c>
      <c r="E14813" s="299" t="s">
        <v>12982</v>
      </c>
      <c r="F14813" s="413" t="s">
        <v>12983</v>
      </c>
      <c r="G14813" s="413"/>
      <c r="H14813" s="413" t="s">
        <v>12984</v>
      </c>
      <c r="I14813" s="413"/>
      <c r="J14813" s="413" t="s">
        <v>12985</v>
      </c>
      <c r="K14813" s="413"/>
      <c r="L14813" s="413"/>
    </row>
    <row r="14814" spans="1:12" ht="24" customHeight="1">
      <c r="A14814" s="300" t="s">
        <v>12986</v>
      </c>
      <c r="B14814" s="301" t="s">
        <v>13061</v>
      </c>
      <c r="C14814" s="300" t="s">
        <v>9</v>
      </c>
      <c r="D14814" s="300" t="s">
        <v>12522</v>
      </c>
      <c r="E14814" s="302" t="s">
        <v>27</v>
      </c>
      <c r="F14814" s="423" t="s">
        <v>12964</v>
      </c>
      <c r="G14814" s="423"/>
      <c r="H14814" s="423">
        <v>2.9116689</v>
      </c>
      <c r="I14814" s="423"/>
      <c r="J14814" s="424">
        <v>7.3665000000000003</v>
      </c>
      <c r="K14814" s="424"/>
      <c r="L14814" s="424"/>
    </row>
    <row r="14815" spans="1:12" ht="24" customHeight="1">
      <c r="A14815" s="300" t="s">
        <v>12986</v>
      </c>
      <c r="B14815" s="301" t="s">
        <v>13062</v>
      </c>
      <c r="C14815" s="300" t="s">
        <v>9</v>
      </c>
      <c r="D14815" s="300" t="s">
        <v>12527</v>
      </c>
      <c r="E14815" s="302" t="s">
        <v>27</v>
      </c>
      <c r="F14815" s="423" t="s">
        <v>13063</v>
      </c>
      <c r="G14815" s="423"/>
      <c r="H14815" s="423">
        <v>2.9116689</v>
      </c>
      <c r="I14815" s="423"/>
      <c r="J14815" s="424">
        <v>0.99</v>
      </c>
      <c r="K14815" s="424"/>
      <c r="L14815" s="424"/>
    </row>
    <row r="14816" spans="1:12" ht="17.100000000000001" customHeight="1">
      <c r="A14816" s="298"/>
      <c r="B14816" s="298"/>
      <c r="C14816" s="298"/>
      <c r="D14816" s="298"/>
      <c r="E14816" s="298"/>
      <c r="F14816" s="298"/>
      <c r="G14816" s="298"/>
      <c r="H14816" s="298"/>
      <c r="I14816" s="298"/>
      <c r="J14816" s="298" t="s">
        <v>12992</v>
      </c>
      <c r="K14816" s="298"/>
      <c r="L14816" s="298" t="s">
        <v>15877</v>
      </c>
    </row>
    <row r="14817" spans="1:12" ht="17.100000000000001" customHeight="1">
      <c r="A14817" s="294" t="s">
        <v>13014</v>
      </c>
      <c r="B14817" s="294"/>
      <c r="C14817" s="294"/>
      <c r="D14817" s="294"/>
      <c r="E14817" s="294"/>
      <c r="F14817" s="294"/>
      <c r="G14817" s="294"/>
      <c r="H14817" s="294"/>
      <c r="I14817" s="294"/>
      <c r="J14817" s="294"/>
      <c r="K14817" s="294"/>
      <c r="L14817" s="294"/>
    </row>
    <row r="14818" spans="1:12" ht="17.100000000000001" customHeight="1">
      <c r="A14818" s="298"/>
      <c r="B14818" s="298"/>
      <c r="C14818" s="298"/>
      <c r="D14818" s="298"/>
      <c r="E14818" s="298"/>
      <c r="F14818" s="298"/>
      <c r="G14818" s="298"/>
      <c r="H14818" s="298"/>
      <c r="I14818" s="298"/>
      <c r="J14818" s="298" t="s">
        <v>13015</v>
      </c>
      <c r="K14818" s="298"/>
      <c r="L14818" s="298" t="s">
        <v>15878</v>
      </c>
    </row>
    <row r="14819" spans="1:12" ht="17.100000000000001" customHeight="1">
      <c r="A14819" s="298"/>
      <c r="B14819" s="298"/>
      <c r="C14819" s="298"/>
      <c r="D14819" s="298"/>
      <c r="E14819" s="298"/>
      <c r="F14819" s="298"/>
      <c r="G14819" s="298"/>
      <c r="H14819" s="298"/>
      <c r="I14819" s="298"/>
      <c r="J14819" s="298" t="s">
        <v>13017</v>
      </c>
      <c r="K14819" s="298" t="s">
        <v>13018</v>
      </c>
      <c r="L14819" s="298" t="s">
        <v>15879</v>
      </c>
    </row>
    <row r="14820" spans="1:12" ht="17.100000000000001" customHeight="1">
      <c r="A14820" s="298"/>
      <c r="B14820" s="298"/>
      <c r="C14820" s="298"/>
      <c r="D14820" s="298"/>
      <c r="E14820" s="298"/>
      <c r="F14820" s="298"/>
      <c r="G14820" s="298"/>
      <c r="H14820" s="298"/>
      <c r="I14820" s="298"/>
      <c r="J14820" s="298" t="s">
        <v>13020</v>
      </c>
      <c r="K14820" s="298"/>
      <c r="L14820" s="298" t="s">
        <v>15880</v>
      </c>
    </row>
    <row r="14821" spans="1:12" ht="17.100000000000001" customHeight="1">
      <c r="A14821" s="298"/>
      <c r="B14821" s="298"/>
      <c r="C14821" s="298"/>
      <c r="D14821" s="298"/>
      <c r="E14821" s="298"/>
      <c r="F14821" s="298"/>
      <c r="G14821" s="298"/>
      <c r="H14821" s="298"/>
      <c r="I14821" s="298"/>
      <c r="J14821" s="298" t="s">
        <v>13022</v>
      </c>
      <c r="K14821" s="298" t="s">
        <v>12974</v>
      </c>
      <c r="L14821" s="298" t="s">
        <v>15881</v>
      </c>
    </row>
    <row r="14822" spans="1:12" ht="17.100000000000001" customHeight="1">
      <c r="A14822" s="298"/>
      <c r="B14822" s="298"/>
      <c r="C14822" s="298"/>
      <c r="D14822" s="298"/>
      <c r="E14822" s="298"/>
      <c r="F14822" s="298"/>
      <c r="G14822" s="298"/>
      <c r="H14822" s="298"/>
      <c r="I14822" s="298"/>
      <c r="J14822" s="298" t="s">
        <v>13024</v>
      </c>
      <c r="K14822" s="298"/>
      <c r="L14822" s="298" t="s">
        <v>15882</v>
      </c>
    </row>
    <row r="14823" spans="1:12" ht="30" customHeight="1">
      <c r="A14823" s="299"/>
      <c r="B14823" s="299"/>
      <c r="C14823" s="299"/>
      <c r="D14823" s="299"/>
      <c r="E14823" s="299"/>
      <c r="F14823" s="299"/>
      <c r="G14823" s="299"/>
      <c r="H14823" s="299"/>
      <c r="I14823" s="299"/>
      <c r="J14823" s="299"/>
      <c r="K14823" s="299"/>
      <c r="L14823" s="299"/>
    </row>
    <row r="14824" spans="1:12" ht="36" customHeight="1">
      <c r="A14824" s="295" t="s">
        <v>15883</v>
      </c>
      <c r="B14824" s="296" t="s">
        <v>15884</v>
      </c>
      <c r="C14824" s="295" t="s">
        <v>9</v>
      </c>
      <c r="D14824" s="295" t="s">
        <v>3882</v>
      </c>
      <c r="E14824" s="297" t="s">
        <v>51</v>
      </c>
      <c r="F14824" s="296"/>
      <c r="G14824" s="296"/>
      <c r="H14824" s="296"/>
      <c r="I14824" s="296"/>
      <c r="J14824" s="296"/>
      <c r="K14824" s="296"/>
      <c r="L14824" s="296"/>
    </row>
    <row r="14825" spans="1:12">
      <c r="A14825" s="414" t="s">
        <v>12977</v>
      </c>
      <c r="B14825" s="414"/>
      <c r="C14825" s="414"/>
      <c r="D14825" s="414"/>
      <c r="E14825" s="414"/>
      <c r="F14825" s="414"/>
      <c r="G14825" s="414"/>
      <c r="H14825" s="414"/>
      <c r="I14825" s="294"/>
      <c r="J14825" s="294"/>
      <c r="K14825" s="294"/>
      <c r="L14825" s="294"/>
    </row>
    <row r="14826" spans="1:12" ht="17.100000000000001" customHeight="1">
      <c r="A14826" s="294" t="s">
        <v>12978</v>
      </c>
      <c r="B14826" s="298" t="s">
        <v>12979</v>
      </c>
      <c r="C14826" s="294" t="s">
        <v>12980</v>
      </c>
      <c r="D14826" s="294" t="s">
        <v>12981</v>
      </c>
      <c r="E14826" s="299" t="s">
        <v>12982</v>
      </c>
      <c r="F14826" s="413" t="s">
        <v>12983</v>
      </c>
      <c r="G14826" s="413"/>
      <c r="H14826" s="413" t="s">
        <v>12984</v>
      </c>
      <c r="I14826" s="413"/>
      <c r="J14826" s="413" t="s">
        <v>12985</v>
      </c>
      <c r="K14826" s="413"/>
      <c r="L14826" s="413"/>
    </row>
    <row r="14827" spans="1:12" ht="24" customHeight="1">
      <c r="A14827" s="300" t="s">
        <v>12986</v>
      </c>
      <c r="B14827" s="301" t="s">
        <v>13085</v>
      </c>
      <c r="C14827" s="300" t="s">
        <v>9</v>
      </c>
      <c r="D14827" s="300" t="s">
        <v>7909</v>
      </c>
      <c r="E14827" s="302" t="s">
        <v>51</v>
      </c>
      <c r="F14827" s="423" t="s">
        <v>13086</v>
      </c>
      <c r="G14827" s="423"/>
      <c r="H14827" s="423">
        <v>8.2459999999999999E-4</v>
      </c>
      <c r="I14827" s="423"/>
      <c r="J14827" s="424">
        <v>8.5800000000000001E-2</v>
      </c>
      <c r="K14827" s="424"/>
      <c r="L14827" s="424"/>
    </row>
    <row r="14828" spans="1:12" ht="24" customHeight="1">
      <c r="A14828" s="300" t="s">
        <v>12986</v>
      </c>
      <c r="B14828" s="301" t="s">
        <v>13087</v>
      </c>
      <c r="C14828" s="300" t="s">
        <v>9</v>
      </c>
      <c r="D14828" s="300" t="s">
        <v>8873</v>
      </c>
      <c r="E14828" s="302" t="s">
        <v>51</v>
      </c>
      <c r="F14828" s="423" t="s">
        <v>13088</v>
      </c>
      <c r="G14828" s="423"/>
      <c r="H14828" s="423">
        <v>7.8499999999999997E-5</v>
      </c>
      <c r="I14828" s="423"/>
      <c r="J14828" s="424">
        <v>6.83E-2</v>
      </c>
      <c r="K14828" s="424"/>
      <c r="L14828" s="424"/>
    </row>
    <row r="14829" spans="1:12" ht="48" customHeight="1">
      <c r="A14829" s="300" t="s">
        <v>12986</v>
      </c>
      <c r="B14829" s="301" t="s">
        <v>13089</v>
      </c>
      <c r="C14829" s="300" t="s">
        <v>9</v>
      </c>
      <c r="D14829" s="300" t="s">
        <v>9227</v>
      </c>
      <c r="E14829" s="302" t="s">
        <v>51</v>
      </c>
      <c r="F14829" s="423" t="s">
        <v>13090</v>
      </c>
      <c r="G14829" s="423"/>
      <c r="H14829" s="423">
        <v>5.5000000000000002E-5</v>
      </c>
      <c r="I14829" s="423"/>
      <c r="J14829" s="424">
        <v>7.3499999999999996E-2</v>
      </c>
      <c r="K14829" s="424"/>
      <c r="L14829" s="424"/>
    </row>
    <row r="14830" spans="1:12" ht="24" customHeight="1">
      <c r="A14830" s="300" t="s">
        <v>12986</v>
      </c>
      <c r="B14830" s="301" t="s">
        <v>13091</v>
      </c>
      <c r="C14830" s="300" t="s">
        <v>9</v>
      </c>
      <c r="D14830" s="300" t="s">
        <v>9580</v>
      </c>
      <c r="E14830" s="302" t="s">
        <v>51</v>
      </c>
      <c r="F14830" s="423" t="s">
        <v>13092</v>
      </c>
      <c r="G14830" s="423"/>
      <c r="H14830" s="423">
        <v>5.38E-5</v>
      </c>
      <c r="I14830" s="423"/>
      <c r="J14830" s="424">
        <v>4.82E-2</v>
      </c>
      <c r="K14830" s="424"/>
      <c r="L14830" s="424"/>
    </row>
    <row r="14831" spans="1:12" ht="24" customHeight="1">
      <c r="A14831" s="300" t="s">
        <v>12986</v>
      </c>
      <c r="B14831" s="301" t="s">
        <v>12987</v>
      </c>
      <c r="C14831" s="300" t="s">
        <v>9</v>
      </c>
      <c r="D14831" s="300" t="s">
        <v>9831</v>
      </c>
      <c r="E14831" s="302" t="s">
        <v>12988</v>
      </c>
      <c r="F14831" s="423" t="s">
        <v>12989</v>
      </c>
      <c r="G14831" s="423"/>
      <c r="H14831" s="423">
        <v>1.9080099999999999E-2</v>
      </c>
      <c r="I14831" s="423"/>
      <c r="J14831" s="424">
        <v>0.19309999999999999</v>
      </c>
      <c r="K14831" s="424"/>
      <c r="L14831" s="424"/>
    </row>
    <row r="14832" spans="1:12" ht="36" customHeight="1">
      <c r="A14832" s="300" t="s">
        <v>12986</v>
      </c>
      <c r="B14832" s="301" t="s">
        <v>12990</v>
      </c>
      <c r="C14832" s="300" t="s">
        <v>9</v>
      </c>
      <c r="D14832" s="300" t="s">
        <v>11426</v>
      </c>
      <c r="E14832" s="302" t="s">
        <v>51</v>
      </c>
      <c r="F14832" s="423" t="s">
        <v>12991</v>
      </c>
      <c r="G14832" s="423"/>
      <c r="H14832" s="423">
        <v>9.9979999999999991E-4</v>
      </c>
      <c r="I14832" s="423"/>
      <c r="J14832" s="424">
        <v>0.13220000000000001</v>
      </c>
      <c r="K14832" s="424"/>
      <c r="L14832" s="424"/>
    </row>
    <row r="14833" spans="1:12" ht="17.100000000000001" customHeight="1">
      <c r="A14833" s="298"/>
      <c r="B14833" s="298"/>
      <c r="C14833" s="298"/>
      <c r="D14833" s="298"/>
      <c r="E14833" s="298"/>
      <c r="F14833" s="298"/>
      <c r="G14833" s="298"/>
      <c r="H14833" s="298"/>
      <c r="I14833" s="298"/>
      <c r="J14833" s="298" t="s">
        <v>12992</v>
      </c>
      <c r="K14833" s="298"/>
      <c r="L14833" s="298" t="s">
        <v>13703</v>
      </c>
    </row>
    <row r="14834" spans="1:12">
      <c r="A14834" s="414" t="s">
        <v>12994</v>
      </c>
      <c r="B14834" s="414"/>
      <c r="C14834" s="414"/>
      <c r="D14834" s="414"/>
      <c r="E14834" s="414"/>
      <c r="F14834" s="414"/>
      <c r="G14834" s="414"/>
      <c r="H14834" s="414"/>
      <c r="I14834" s="294"/>
      <c r="J14834" s="294"/>
      <c r="K14834" s="294"/>
      <c r="L14834" s="294"/>
    </row>
    <row r="14835" spans="1:12" ht="17.100000000000001" customHeight="1">
      <c r="A14835" s="294" t="s">
        <v>12978</v>
      </c>
      <c r="B14835" s="298" t="s">
        <v>12979</v>
      </c>
      <c r="C14835" s="294" t="s">
        <v>12980</v>
      </c>
      <c r="D14835" s="294" t="s">
        <v>12981</v>
      </c>
      <c r="E14835" s="299" t="s">
        <v>12982</v>
      </c>
      <c r="F14835" s="413" t="s">
        <v>12983</v>
      </c>
      <c r="G14835" s="413"/>
      <c r="H14835" s="413" t="s">
        <v>12984</v>
      </c>
      <c r="I14835" s="413"/>
      <c r="J14835" s="413" t="s">
        <v>12985</v>
      </c>
      <c r="K14835" s="413"/>
      <c r="L14835" s="413"/>
    </row>
    <row r="14836" spans="1:12" ht="24" customHeight="1">
      <c r="A14836" s="300" t="s">
        <v>12986</v>
      </c>
      <c r="B14836" s="301" t="s">
        <v>13193</v>
      </c>
      <c r="C14836" s="300" t="s">
        <v>9</v>
      </c>
      <c r="D14836" s="300" t="s">
        <v>7200</v>
      </c>
      <c r="E14836" s="302" t="s">
        <v>27</v>
      </c>
      <c r="F14836" s="423" t="s">
        <v>13194</v>
      </c>
      <c r="G14836" s="423"/>
      <c r="H14836" s="423">
        <v>0.71126829999999996</v>
      </c>
      <c r="I14836" s="423"/>
      <c r="J14836" s="424">
        <v>3.6204000000000001</v>
      </c>
      <c r="K14836" s="424"/>
      <c r="L14836" s="424"/>
    </row>
    <row r="14837" spans="1:12" ht="24" customHeight="1">
      <c r="A14837" s="300" t="s">
        <v>12986</v>
      </c>
      <c r="B14837" s="301" t="s">
        <v>13195</v>
      </c>
      <c r="C14837" s="300" t="s">
        <v>9</v>
      </c>
      <c r="D14837" s="300" t="s">
        <v>8821</v>
      </c>
      <c r="E14837" s="302" t="s">
        <v>27</v>
      </c>
      <c r="F14837" s="423" t="s">
        <v>13196</v>
      </c>
      <c r="G14837" s="423"/>
      <c r="H14837" s="423">
        <v>0.71126829999999996</v>
      </c>
      <c r="I14837" s="423"/>
      <c r="J14837" s="424">
        <v>5.1139999999999999</v>
      </c>
      <c r="K14837" s="424"/>
      <c r="L14837" s="424"/>
    </row>
    <row r="14838" spans="1:12" ht="17.100000000000001" customHeight="1">
      <c r="A14838" s="298"/>
      <c r="B14838" s="298"/>
      <c r="C14838" s="298"/>
      <c r="D14838" s="298"/>
      <c r="E14838" s="298"/>
      <c r="F14838" s="298"/>
      <c r="G14838" s="298"/>
      <c r="H14838" s="298"/>
      <c r="I14838" s="298"/>
      <c r="J14838" s="298" t="s">
        <v>12992</v>
      </c>
      <c r="K14838" s="298"/>
      <c r="L14838" s="298" t="s">
        <v>15839</v>
      </c>
    </row>
    <row r="14839" spans="1:12">
      <c r="A14839" s="414" t="s">
        <v>12998</v>
      </c>
      <c r="B14839" s="414"/>
      <c r="C14839" s="414"/>
      <c r="D14839" s="414"/>
      <c r="E14839" s="414"/>
      <c r="F14839" s="414"/>
      <c r="G14839" s="414"/>
      <c r="H14839" s="414"/>
      <c r="I14839" s="294"/>
      <c r="J14839" s="294"/>
      <c r="K14839" s="294"/>
      <c r="L14839" s="294"/>
    </row>
    <row r="14840" spans="1:12" ht="17.100000000000001" customHeight="1">
      <c r="A14840" s="294" t="s">
        <v>12978</v>
      </c>
      <c r="B14840" s="298" t="s">
        <v>12979</v>
      </c>
      <c r="C14840" s="294" t="s">
        <v>12980</v>
      </c>
      <c r="D14840" s="294" t="s">
        <v>12981</v>
      </c>
      <c r="E14840" s="299" t="s">
        <v>12982</v>
      </c>
      <c r="F14840" s="413" t="s">
        <v>12983</v>
      </c>
      <c r="G14840" s="413"/>
      <c r="H14840" s="413" t="s">
        <v>12984</v>
      </c>
      <c r="I14840" s="413"/>
      <c r="J14840" s="413" t="s">
        <v>12985</v>
      </c>
      <c r="K14840" s="413"/>
      <c r="L14840" s="413"/>
    </row>
    <row r="14841" spans="1:12" ht="24" customHeight="1">
      <c r="A14841" s="300" t="s">
        <v>12986</v>
      </c>
      <c r="B14841" s="301" t="s">
        <v>13496</v>
      </c>
      <c r="C14841" s="300" t="s">
        <v>9</v>
      </c>
      <c r="D14841" s="300" t="s">
        <v>9014</v>
      </c>
      <c r="E14841" s="302" t="s">
        <v>51</v>
      </c>
      <c r="F14841" s="423" t="s">
        <v>13497</v>
      </c>
      <c r="G14841" s="423"/>
      <c r="H14841" s="423">
        <v>0.03</v>
      </c>
      <c r="I14841" s="423"/>
      <c r="J14841" s="424">
        <v>0.42</v>
      </c>
      <c r="K14841" s="424"/>
      <c r="L14841" s="424"/>
    </row>
    <row r="14842" spans="1:12" ht="24" customHeight="1">
      <c r="A14842" s="300" t="s">
        <v>12986</v>
      </c>
      <c r="B14842" s="301" t="s">
        <v>14112</v>
      </c>
      <c r="C14842" s="300" t="s">
        <v>9</v>
      </c>
      <c r="D14842" s="300" t="s">
        <v>9063</v>
      </c>
      <c r="E14842" s="302" t="s">
        <v>93</v>
      </c>
      <c r="F14842" s="423" t="s">
        <v>14113</v>
      </c>
      <c r="G14842" s="423"/>
      <c r="H14842" s="423">
        <v>7.0000000000000001E-3</v>
      </c>
      <c r="I14842" s="423"/>
      <c r="J14842" s="424">
        <v>0.16</v>
      </c>
      <c r="K14842" s="424"/>
      <c r="L14842" s="424"/>
    </row>
    <row r="14843" spans="1:12" ht="24" customHeight="1">
      <c r="A14843" s="300" t="s">
        <v>12986</v>
      </c>
      <c r="B14843" s="301" t="s">
        <v>15885</v>
      </c>
      <c r="C14843" s="300" t="s">
        <v>9</v>
      </c>
      <c r="D14843" s="300" t="s">
        <v>11767</v>
      </c>
      <c r="E14843" s="302" t="s">
        <v>51</v>
      </c>
      <c r="F14843" s="423" t="s">
        <v>15886</v>
      </c>
      <c r="G14843" s="423"/>
      <c r="H14843" s="423">
        <v>1</v>
      </c>
      <c r="I14843" s="423"/>
      <c r="J14843" s="424">
        <v>77.47</v>
      </c>
      <c r="K14843" s="424"/>
      <c r="L14843" s="424"/>
    </row>
    <row r="14844" spans="1:12" ht="24" customHeight="1">
      <c r="A14844" s="300" t="s">
        <v>12986</v>
      </c>
      <c r="B14844" s="301" t="s">
        <v>13099</v>
      </c>
      <c r="C14844" s="300" t="s">
        <v>9</v>
      </c>
      <c r="D14844" s="300" t="s">
        <v>7224</v>
      </c>
      <c r="E14844" s="302" t="s">
        <v>51</v>
      </c>
      <c r="F14844" s="423" t="s">
        <v>13100</v>
      </c>
      <c r="G14844" s="423"/>
      <c r="H14844" s="423">
        <v>9.7389E-3</v>
      </c>
      <c r="I14844" s="423"/>
      <c r="J14844" s="424">
        <v>8.9499999999999996E-2</v>
      </c>
      <c r="K14844" s="424"/>
      <c r="L14844" s="424"/>
    </row>
    <row r="14845" spans="1:12" ht="24" customHeight="1">
      <c r="A14845" s="300" t="s">
        <v>12986</v>
      </c>
      <c r="B14845" s="301" t="s">
        <v>13101</v>
      </c>
      <c r="C14845" s="300" t="s">
        <v>9</v>
      </c>
      <c r="D14845" s="300" t="s">
        <v>7359</v>
      </c>
      <c r="E14845" s="302" t="s">
        <v>51</v>
      </c>
      <c r="F14845" s="423" t="s">
        <v>13102</v>
      </c>
      <c r="G14845" s="423"/>
      <c r="H14845" s="423">
        <v>3.144E-4</v>
      </c>
      <c r="I14845" s="423"/>
      <c r="J14845" s="424">
        <v>4.0399999999999998E-2</v>
      </c>
      <c r="K14845" s="424"/>
      <c r="L14845" s="424"/>
    </row>
    <row r="14846" spans="1:12" ht="24" customHeight="1">
      <c r="A14846" s="300" t="s">
        <v>12986</v>
      </c>
      <c r="B14846" s="301" t="s">
        <v>13103</v>
      </c>
      <c r="C14846" s="300" t="s">
        <v>9</v>
      </c>
      <c r="D14846" s="300" t="s">
        <v>8851</v>
      </c>
      <c r="E14846" s="302" t="s">
        <v>51</v>
      </c>
      <c r="F14846" s="423" t="s">
        <v>13104</v>
      </c>
      <c r="G14846" s="423"/>
      <c r="H14846" s="423">
        <v>2.5139999999999999E-4</v>
      </c>
      <c r="I14846" s="423"/>
      <c r="J14846" s="424">
        <v>4.87E-2</v>
      </c>
      <c r="K14846" s="424"/>
      <c r="L14846" s="424"/>
    </row>
    <row r="14847" spans="1:12" ht="24" customHeight="1">
      <c r="A14847" s="300" t="s">
        <v>12986</v>
      </c>
      <c r="B14847" s="301" t="s">
        <v>13105</v>
      </c>
      <c r="C14847" s="300" t="s">
        <v>9</v>
      </c>
      <c r="D14847" s="300" t="s">
        <v>8852</v>
      </c>
      <c r="E14847" s="302" t="s">
        <v>51</v>
      </c>
      <c r="F14847" s="423" t="s">
        <v>13106</v>
      </c>
      <c r="G14847" s="423"/>
      <c r="H14847" s="423">
        <v>5.38E-5</v>
      </c>
      <c r="I14847" s="423"/>
      <c r="J14847" s="424">
        <v>2.9499999999999998E-2</v>
      </c>
      <c r="K14847" s="424"/>
      <c r="L14847" s="424"/>
    </row>
    <row r="14848" spans="1:12" ht="24" customHeight="1">
      <c r="A14848" s="300" t="s">
        <v>12986</v>
      </c>
      <c r="B14848" s="301" t="s">
        <v>13107</v>
      </c>
      <c r="C14848" s="300" t="s">
        <v>9</v>
      </c>
      <c r="D14848" s="300" t="s">
        <v>9000</v>
      </c>
      <c r="E14848" s="302" t="s">
        <v>51</v>
      </c>
      <c r="F14848" s="423" t="s">
        <v>13108</v>
      </c>
      <c r="G14848" s="423"/>
      <c r="H14848" s="423">
        <v>1.1084699999999999E-2</v>
      </c>
      <c r="I14848" s="423"/>
      <c r="J14848" s="424">
        <v>7.4999999999999997E-2</v>
      </c>
      <c r="K14848" s="424"/>
      <c r="L14848" s="424"/>
    </row>
    <row r="14849" spans="1:12" ht="24" customHeight="1">
      <c r="A14849" s="300" t="s">
        <v>12986</v>
      </c>
      <c r="B14849" s="301" t="s">
        <v>13109</v>
      </c>
      <c r="C14849" s="300" t="s">
        <v>9</v>
      </c>
      <c r="D14849" s="300" t="s">
        <v>9574</v>
      </c>
      <c r="E14849" s="302" t="s">
        <v>51</v>
      </c>
      <c r="F14849" s="423" t="s">
        <v>13110</v>
      </c>
      <c r="G14849" s="423"/>
      <c r="H14849" s="423">
        <v>3.5152999999999998E-3</v>
      </c>
      <c r="I14849" s="423"/>
      <c r="J14849" s="424">
        <v>3.1E-2</v>
      </c>
      <c r="K14849" s="424"/>
      <c r="L14849" s="424"/>
    </row>
    <row r="14850" spans="1:12" ht="24" customHeight="1">
      <c r="A14850" s="300" t="s">
        <v>12986</v>
      </c>
      <c r="B14850" s="301" t="s">
        <v>13111</v>
      </c>
      <c r="C14850" s="300" t="s">
        <v>9</v>
      </c>
      <c r="D14850" s="300" t="s">
        <v>10714</v>
      </c>
      <c r="E14850" s="302" t="s">
        <v>93</v>
      </c>
      <c r="F14850" s="423" t="s">
        <v>13112</v>
      </c>
      <c r="G14850" s="423"/>
      <c r="H14850" s="423">
        <v>1.8476E-3</v>
      </c>
      <c r="I14850" s="423"/>
      <c r="J14850" s="424">
        <v>2.8199999999999999E-2</v>
      </c>
      <c r="K14850" s="424"/>
      <c r="L14850" s="424"/>
    </row>
    <row r="14851" spans="1:12" ht="24" customHeight="1">
      <c r="A14851" s="300" t="s">
        <v>12986</v>
      </c>
      <c r="B14851" s="301" t="s">
        <v>13113</v>
      </c>
      <c r="C14851" s="300" t="s">
        <v>9</v>
      </c>
      <c r="D14851" s="300" t="s">
        <v>10809</v>
      </c>
      <c r="E14851" s="302" t="s">
        <v>51</v>
      </c>
      <c r="F14851" s="423" t="s">
        <v>13114</v>
      </c>
      <c r="G14851" s="423"/>
      <c r="H14851" s="423">
        <v>1.8476E-3</v>
      </c>
      <c r="I14851" s="423"/>
      <c r="J14851" s="424">
        <v>2.2200000000000001E-2</v>
      </c>
      <c r="K14851" s="424"/>
      <c r="L14851" s="424"/>
    </row>
    <row r="14852" spans="1:12" ht="24" customHeight="1">
      <c r="A14852" s="300" t="s">
        <v>12986</v>
      </c>
      <c r="B14852" s="301" t="s">
        <v>13115</v>
      </c>
      <c r="C14852" s="300" t="s">
        <v>9</v>
      </c>
      <c r="D14852" s="300" t="s">
        <v>10810</v>
      </c>
      <c r="E14852" s="302" t="s">
        <v>51</v>
      </c>
      <c r="F14852" s="423" t="s">
        <v>13116</v>
      </c>
      <c r="G14852" s="423"/>
      <c r="H14852" s="423">
        <v>1.8476E-3</v>
      </c>
      <c r="I14852" s="423"/>
      <c r="J14852" s="424">
        <v>4.9200000000000001E-2</v>
      </c>
      <c r="K14852" s="424"/>
      <c r="L14852" s="424"/>
    </row>
    <row r="14853" spans="1:12" ht="24" customHeight="1">
      <c r="A14853" s="300" t="s">
        <v>12986</v>
      </c>
      <c r="B14853" s="301" t="s">
        <v>13117</v>
      </c>
      <c r="C14853" s="300" t="s">
        <v>9</v>
      </c>
      <c r="D14853" s="300" t="s">
        <v>10837</v>
      </c>
      <c r="E14853" s="302" t="s">
        <v>51</v>
      </c>
      <c r="F14853" s="423" t="s">
        <v>13118</v>
      </c>
      <c r="G14853" s="423"/>
      <c r="H14853" s="423">
        <v>6.2899999999999997E-5</v>
      </c>
      <c r="I14853" s="423"/>
      <c r="J14853" s="424">
        <v>2.8000000000000001E-2</v>
      </c>
      <c r="K14853" s="424"/>
      <c r="L14853" s="424"/>
    </row>
    <row r="14854" spans="1:12" ht="24" customHeight="1">
      <c r="A14854" s="300" t="s">
        <v>12986</v>
      </c>
      <c r="B14854" s="301" t="s">
        <v>13003</v>
      </c>
      <c r="C14854" s="300" t="s">
        <v>9</v>
      </c>
      <c r="D14854" s="300" t="s">
        <v>7216</v>
      </c>
      <c r="E14854" s="302" t="s">
        <v>51</v>
      </c>
      <c r="F14854" s="423" t="s">
        <v>13004</v>
      </c>
      <c r="G14854" s="423"/>
      <c r="H14854" s="423">
        <v>3.7001999999999998E-3</v>
      </c>
      <c r="I14854" s="423"/>
      <c r="J14854" s="424">
        <v>0.1236</v>
      </c>
      <c r="K14854" s="424"/>
      <c r="L14854" s="424"/>
    </row>
    <row r="14855" spans="1:12" ht="24" customHeight="1">
      <c r="A14855" s="300" t="s">
        <v>12986</v>
      </c>
      <c r="B14855" s="301" t="s">
        <v>13005</v>
      </c>
      <c r="C14855" s="300" t="s">
        <v>9</v>
      </c>
      <c r="D14855" s="300" t="s">
        <v>7393</v>
      </c>
      <c r="E14855" s="302" t="s">
        <v>12988</v>
      </c>
      <c r="F14855" s="423" t="s">
        <v>13006</v>
      </c>
      <c r="G14855" s="423"/>
      <c r="H14855" s="423">
        <v>2.2260000000000001E-3</v>
      </c>
      <c r="I14855" s="423"/>
      <c r="J14855" s="424">
        <v>0.1202</v>
      </c>
      <c r="K14855" s="424"/>
      <c r="L14855" s="424"/>
    </row>
    <row r="14856" spans="1:12" ht="24" customHeight="1">
      <c r="A14856" s="300" t="s">
        <v>12986</v>
      </c>
      <c r="B14856" s="301" t="s">
        <v>13007</v>
      </c>
      <c r="C14856" s="300" t="s">
        <v>9</v>
      </c>
      <c r="D14856" s="300" t="s">
        <v>10619</v>
      </c>
      <c r="E14856" s="302" t="s">
        <v>51</v>
      </c>
      <c r="F14856" s="423" t="s">
        <v>13008</v>
      </c>
      <c r="G14856" s="423"/>
      <c r="H14856" s="423">
        <v>1.7269E-3</v>
      </c>
      <c r="I14856" s="423"/>
      <c r="J14856" s="424">
        <v>0.33029999999999998</v>
      </c>
      <c r="K14856" s="424"/>
      <c r="L14856" s="424"/>
    </row>
    <row r="14857" spans="1:12" ht="24" customHeight="1">
      <c r="A14857" s="300" t="s">
        <v>12986</v>
      </c>
      <c r="B14857" s="301" t="s">
        <v>13009</v>
      </c>
      <c r="C14857" s="300" t="s">
        <v>9</v>
      </c>
      <c r="D14857" s="300" t="s">
        <v>10769</v>
      </c>
      <c r="E14857" s="302" t="s">
        <v>51</v>
      </c>
      <c r="F14857" s="423" t="s">
        <v>13010</v>
      </c>
      <c r="G14857" s="423"/>
      <c r="H14857" s="423">
        <v>0.1552251</v>
      </c>
      <c r="I14857" s="423"/>
      <c r="J14857" s="424">
        <v>0.1956</v>
      </c>
      <c r="K14857" s="424"/>
      <c r="L14857" s="424"/>
    </row>
    <row r="14858" spans="1:12" ht="24" customHeight="1">
      <c r="A14858" s="300" t="s">
        <v>12986</v>
      </c>
      <c r="B14858" s="301" t="s">
        <v>13011</v>
      </c>
      <c r="C14858" s="300" t="s">
        <v>9</v>
      </c>
      <c r="D14858" s="300" t="s">
        <v>10929</v>
      </c>
      <c r="E14858" s="302" t="s">
        <v>51</v>
      </c>
      <c r="F14858" s="423" t="s">
        <v>13012</v>
      </c>
      <c r="G14858" s="423"/>
      <c r="H14858" s="423">
        <v>1.4966000000000001E-3</v>
      </c>
      <c r="I14858" s="423"/>
      <c r="J14858" s="424">
        <v>0.22520000000000001</v>
      </c>
      <c r="K14858" s="424"/>
      <c r="L14858" s="424"/>
    </row>
    <row r="14859" spans="1:12" ht="17.100000000000001" customHeight="1">
      <c r="A14859" s="298"/>
      <c r="B14859" s="298"/>
      <c r="C14859" s="298"/>
      <c r="D14859" s="298"/>
      <c r="E14859" s="298"/>
      <c r="F14859" s="298"/>
      <c r="G14859" s="298"/>
      <c r="H14859" s="298"/>
      <c r="I14859" s="298"/>
      <c r="J14859" s="298" t="s">
        <v>12992</v>
      </c>
      <c r="K14859" s="298"/>
      <c r="L14859" s="298" t="s">
        <v>15887</v>
      </c>
    </row>
    <row r="14860" spans="1:12">
      <c r="A14860" s="414" t="s">
        <v>13056</v>
      </c>
      <c r="B14860" s="414"/>
      <c r="C14860" s="414"/>
      <c r="D14860" s="414"/>
      <c r="E14860" s="414"/>
      <c r="F14860" s="414"/>
      <c r="G14860" s="414"/>
      <c r="H14860" s="414"/>
      <c r="I14860" s="294"/>
      <c r="J14860" s="294"/>
      <c r="K14860" s="294"/>
      <c r="L14860" s="294"/>
    </row>
    <row r="14861" spans="1:12" ht="17.100000000000001" customHeight="1">
      <c r="A14861" s="294" t="s">
        <v>12978</v>
      </c>
      <c r="B14861" s="298" t="s">
        <v>12979</v>
      </c>
      <c r="C14861" s="294" t="s">
        <v>12980</v>
      </c>
      <c r="D14861" s="294" t="s">
        <v>12981</v>
      </c>
      <c r="E14861" s="299" t="s">
        <v>12982</v>
      </c>
      <c r="F14861" s="413" t="s">
        <v>12983</v>
      </c>
      <c r="G14861" s="413"/>
      <c r="H14861" s="413" t="s">
        <v>12984</v>
      </c>
      <c r="I14861" s="413"/>
      <c r="J14861" s="413" t="s">
        <v>12985</v>
      </c>
      <c r="K14861" s="413"/>
      <c r="L14861" s="413"/>
    </row>
    <row r="14862" spans="1:12" ht="24" customHeight="1">
      <c r="A14862" s="300" t="s">
        <v>12986</v>
      </c>
      <c r="B14862" s="301" t="s">
        <v>13057</v>
      </c>
      <c r="C14862" s="300" t="s">
        <v>9</v>
      </c>
      <c r="D14862" s="300" t="s">
        <v>12549</v>
      </c>
      <c r="E14862" s="302" t="s">
        <v>27</v>
      </c>
      <c r="F14862" s="423" t="s">
        <v>12948</v>
      </c>
      <c r="G14862" s="423"/>
      <c r="H14862" s="423">
        <v>1.3887803999999999</v>
      </c>
      <c r="I14862" s="423"/>
      <c r="J14862" s="424">
        <v>0.90269999999999995</v>
      </c>
      <c r="K14862" s="424"/>
      <c r="L14862" s="424"/>
    </row>
    <row r="14863" spans="1:12" ht="17.100000000000001" customHeight="1">
      <c r="A14863" s="298"/>
      <c r="B14863" s="298"/>
      <c r="C14863" s="298"/>
      <c r="D14863" s="298"/>
      <c r="E14863" s="298"/>
      <c r="F14863" s="298"/>
      <c r="G14863" s="298"/>
      <c r="H14863" s="298"/>
      <c r="I14863" s="298"/>
      <c r="J14863" s="298" t="s">
        <v>12992</v>
      </c>
      <c r="K14863" s="298"/>
      <c r="L14863" s="298" t="s">
        <v>13505</v>
      </c>
    </row>
    <row r="14864" spans="1:12">
      <c r="A14864" s="414" t="s">
        <v>13058</v>
      </c>
      <c r="B14864" s="414"/>
      <c r="C14864" s="414"/>
      <c r="D14864" s="414"/>
      <c r="E14864" s="414"/>
      <c r="F14864" s="414"/>
      <c r="G14864" s="414"/>
      <c r="H14864" s="414"/>
      <c r="I14864" s="294"/>
      <c r="J14864" s="294"/>
      <c r="K14864" s="294"/>
      <c r="L14864" s="294"/>
    </row>
    <row r="14865" spans="1:12" ht="17.100000000000001" customHeight="1">
      <c r="A14865" s="294" t="s">
        <v>12978</v>
      </c>
      <c r="B14865" s="298" t="s">
        <v>12979</v>
      </c>
      <c r="C14865" s="294" t="s">
        <v>12980</v>
      </c>
      <c r="D14865" s="294" t="s">
        <v>12981</v>
      </c>
      <c r="E14865" s="299" t="s">
        <v>12982</v>
      </c>
      <c r="F14865" s="413" t="s">
        <v>12983</v>
      </c>
      <c r="G14865" s="413"/>
      <c r="H14865" s="413" t="s">
        <v>12984</v>
      </c>
      <c r="I14865" s="413"/>
      <c r="J14865" s="413" t="s">
        <v>12985</v>
      </c>
      <c r="K14865" s="413"/>
      <c r="L14865" s="413"/>
    </row>
    <row r="14866" spans="1:12" ht="24" customHeight="1">
      <c r="A14866" s="300" t="s">
        <v>12986</v>
      </c>
      <c r="B14866" s="301" t="s">
        <v>13059</v>
      </c>
      <c r="C14866" s="300" t="s">
        <v>9</v>
      </c>
      <c r="D14866" s="300" t="s">
        <v>12535</v>
      </c>
      <c r="E14866" s="302" t="s">
        <v>27</v>
      </c>
      <c r="F14866" s="423" t="s">
        <v>12936</v>
      </c>
      <c r="G14866" s="423"/>
      <c r="H14866" s="423">
        <v>1.3887803999999999</v>
      </c>
      <c r="I14866" s="423"/>
      <c r="J14866" s="424">
        <v>6.9400000000000003E-2</v>
      </c>
      <c r="K14866" s="424"/>
      <c r="L14866" s="424"/>
    </row>
    <row r="14867" spans="1:12" ht="17.100000000000001" customHeight="1">
      <c r="A14867" s="298"/>
      <c r="B14867" s="298"/>
      <c r="C14867" s="298"/>
      <c r="D14867" s="298"/>
      <c r="E14867" s="298"/>
      <c r="F14867" s="298"/>
      <c r="G14867" s="298"/>
      <c r="H14867" s="298"/>
      <c r="I14867" s="298"/>
      <c r="J14867" s="298" t="s">
        <v>12992</v>
      </c>
      <c r="K14867" s="298"/>
      <c r="L14867" s="298" t="s">
        <v>12952</v>
      </c>
    </row>
    <row r="14868" spans="1:12">
      <c r="A14868" s="414" t="s">
        <v>13060</v>
      </c>
      <c r="B14868" s="414"/>
      <c r="C14868" s="414"/>
      <c r="D14868" s="414"/>
      <c r="E14868" s="414"/>
      <c r="F14868" s="414"/>
      <c r="G14868" s="414"/>
      <c r="H14868" s="414"/>
      <c r="I14868" s="294"/>
      <c r="J14868" s="294"/>
      <c r="K14868" s="294"/>
      <c r="L14868" s="294"/>
    </row>
    <row r="14869" spans="1:12" ht="17.100000000000001" customHeight="1">
      <c r="A14869" s="294" t="s">
        <v>12978</v>
      </c>
      <c r="B14869" s="298" t="s">
        <v>12979</v>
      </c>
      <c r="C14869" s="294" t="s">
        <v>12980</v>
      </c>
      <c r="D14869" s="294" t="s">
        <v>12981</v>
      </c>
      <c r="E14869" s="299" t="s">
        <v>12982</v>
      </c>
      <c r="F14869" s="413" t="s">
        <v>12983</v>
      </c>
      <c r="G14869" s="413"/>
      <c r="H14869" s="413" t="s">
        <v>12984</v>
      </c>
      <c r="I14869" s="413"/>
      <c r="J14869" s="413" t="s">
        <v>12985</v>
      </c>
      <c r="K14869" s="413"/>
      <c r="L14869" s="413"/>
    </row>
    <row r="14870" spans="1:12" ht="24" customHeight="1">
      <c r="A14870" s="300" t="s">
        <v>12986</v>
      </c>
      <c r="B14870" s="301" t="s">
        <v>13061</v>
      </c>
      <c r="C14870" s="300" t="s">
        <v>9</v>
      </c>
      <c r="D14870" s="300" t="s">
        <v>12522</v>
      </c>
      <c r="E14870" s="302" t="s">
        <v>27</v>
      </c>
      <c r="F14870" s="423" t="s">
        <v>12964</v>
      </c>
      <c r="G14870" s="423"/>
      <c r="H14870" s="423">
        <v>1.3887803999999999</v>
      </c>
      <c r="I14870" s="423"/>
      <c r="J14870" s="424">
        <v>3.5135999999999998</v>
      </c>
      <c r="K14870" s="424"/>
      <c r="L14870" s="424"/>
    </row>
    <row r="14871" spans="1:12" ht="24" customHeight="1">
      <c r="A14871" s="300" t="s">
        <v>12986</v>
      </c>
      <c r="B14871" s="301" t="s">
        <v>13062</v>
      </c>
      <c r="C14871" s="300" t="s">
        <v>9</v>
      </c>
      <c r="D14871" s="300" t="s">
        <v>12527</v>
      </c>
      <c r="E14871" s="302" t="s">
        <v>27</v>
      </c>
      <c r="F14871" s="423" t="s">
        <v>13063</v>
      </c>
      <c r="G14871" s="423"/>
      <c r="H14871" s="423">
        <v>1.3887803999999999</v>
      </c>
      <c r="I14871" s="423"/>
      <c r="J14871" s="424">
        <v>0.47220000000000001</v>
      </c>
      <c r="K14871" s="424"/>
      <c r="L14871" s="424"/>
    </row>
    <row r="14872" spans="1:12" ht="17.100000000000001" customHeight="1">
      <c r="A14872" s="298"/>
      <c r="B14872" s="298"/>
      <c r="C14872" s="298"/>
      <c r="D14872" s="298"/>
      <c r="E14872" s="298"/>
      <c r="F14872" s="298"/>
      <c r="G14872" s="298"/>
      <c r="H14872" s="298"/>
      <c r="I14872" s="298"/>
      <c r="J14872" s="298" t="s">
        <v>12992</v>
      </c>
      <c r="K14872" s="298"/>
      <c r="L14872" s="298" t="s">
        <v>15843</v>
      </c>
    </row>
    <row r="14873" spans="1:12" ht="17.100000000000001" customHeight="1">
      <c r="A14873" s="294" t="s">
        <v>13014</v>
      </c>
      <c r="B14873" s="294"/>
      <c r="C14873" s="294"/>
      <c r="D14873" s="294"/>
      <c r="E14873" s="294"/>
      <c r="F14873" s="294"/>
      <c r="G14873" s="294"/>
      <c r="H14873" s="294"/>
      <c r="I14873" s="294"/>
      <c r="J14873" s="294"/>
      <c r="K14873" s="294"/>
      <c r="L14873" s="294"/>
    </row>
    <row r="14874" spans="1:12" ht="17.100000000000001" customHeight="1">
      <c r="A14874" s="298"/>
      <c r="B14874" s="298"/>
      <c r="C14874" s="298"/>
      <c r="D14874" s="298"/>
      <c r="E14874" s="298"/>
      <c r="F14874" s="298"/>
      <c r="G14874" s="298"/>
      <c r="H14874" s="298"/>
      <c r="I14874" s="298"/>
      <c r="J14874" s="298" t="s">
        <v>13015</v>
      </c>
      <c r="K14874" s="298"/>
      <c r="L14874" s="298" t="s">
        <v>15888</v>
      </c>
    </row>
    <row r="14875" spans="1:12" ht="17.100000000000001" customHeight="1">
      <c r="A14875" s="298"/>
      <c r="B14875" s="298"/>
      <c r="C14875" s="298"/>
      <c r="D14875" s="298"/>
      <c r="E14875" s="298"/>
      <c r="F14875" s="298"/>
      <c r="G14875" s="298"/>
      <c r="H14875" s="298"/>
      <c r="I14875" s="298"/>
      <c r="J14875" s="298" t="s">
        <v>13017</v>
      </c>
      <c r="K14875" s="298" t="s">
        <v>13018</v>
      </c>
      <c r="L14875" s="298" t="s">
        <v>15845</v>
      </c>
    </row>
    <row r="14876" spans="1:12" ht="17.100000000000001" customHeight="1">
      <c r="A14876" s="298"/>
      <c r="B14876" s="298"/>
      <c r="C14876" s="298"/>
      <c r="D14876" s="298"/>
      <c r="E14876" s="298"/>
      <c r="F14876" s="298"/>
      <c r="G14876" s="298"/>
      <c r="H14876" s="298"/>
      <c r="I14876" s="298"/>
      <c r="J14876" s="298" t="s">
        <v>13020</v>
      </c>
      <c r="K14876" s="298"/>
      <c r="L14876" s="298" t="s">
        <v>15889</v>
      </c>
    </row>
    <row r="14877" spans="1:12" ht="17.100000000000001" customHeight="1">
      <c r="A14877" s="298"/>
      <c r="B14877" s="298"/>
      <c r="C14877" s="298"/>
      <c r="D14877" s="298"/>
      <c r="E14877" s="298"/>
      <c r="F14877" s="298"/>
      <c r="G14877" s="298"/>
      <c r="H14877" s="298"/>
      <c r="I14877" s="298"/>
      <c r="J14877" s="298" t="s">
        <v>13022</v>
      </c>
      <c r="K14877" s="298" t="s">
        <v>12974</v>
      </c>
      <c r="L14877" s="298" t="s">
        <v>15890</v>
      </c>
    </row>
    <row r="14878" spans="1:12" ht="17.100000000000001" customHeight="1">
      <c r="A14878" s="298"/>
      <c r="B14878" s="298"/>
      <c r="C14878" s="298"/>
      <c r="D14878" s="298"/>
      <c r="E14878" s="298"/>
      <c r="F14878" s="298"/>
      <c r="G14878" s="298"/>
      <c r="H14878" s="298"/>
      <c r="I14878" s="298"/>
      <c r="J14878" s="298" t="s">
        <v>13024</v>
      </c>
      <c r="K14878" s="298"/>
      <c r="L14878" s="298" t="s">
        <v>15891</v>
      </c>
    </row>
    <row r="14879" spans="1:12" ht="30" customHeight="1">
      <c r="A14879" s="299"/>
      <c r="B14879" s="299"/>
      <c r="C14879" s="299"/>
      <c r="D14879" s="299"/>
      <c r="E14879" s="299"/>
      <c r="F14879" s="299"/>
      <c r="G14879" s="299"/>
      <c r="H14879" s="299"/>
      <c r="I14879" s="299"/>
      <c r="J14879" s="299"/>
      <c r="K14879" s="299"/>
      <c r="L14879" s="299"/>
    </row>
    <row r="14880" spans="1:12" ht="60" customHeight="1">
      <c r="A14880" s="295" t="s">
        <v>15892</v>
      </c>
      <c r="B14880" s="296" t="s">
        <v>15893</v>
      </c>
      <c r="C14880" s="295" t="s">
        <v>9</v>
      </c>
      <c r="D14880" s="295" t="s">
        <v>6397</v>
      </c>
      <c r="E14880" s="297" t="s">
        <v>51</v>
      </c>
      <c r="F14880" s="296"/>
      <c r="G14880" s="296"/>
      <c r="H14880" s="296"/>
      <c r="I14880" s="296"/>
      <c r="J14880" s="296"/>
      <c r="K14880" s="296"/>
      <c r="L14880" s="296"/>
    </row>
    <row r="14881" spans="1:12">
      <c r="A14881" s="414" t="s">
        <v>12977</v>
      </c>
      <c r="B14881" s="414"/>
      <c r="C14881" s="414"/>
      <c r="D14881" s="414"/>
      <c r="E14881" s="414"/>
      <c r="F14881" s="414"/>
      <c r="G14881" s="414"/>
      <c r="H14881" s="414"/>
      <c r="I14881" s="294"/>
      <c r="J14881" s="294"/>
      <c r="K14881" s="294"/>
      <c r="L14881" s="294"/>
    </row>
    <row r="14882" spans="1:12" ht="17.100000000000001" customHeight="1">
      <c r="A14882" s="294" t="s">
        <v>12978</v>
      </c>
      <c r="B14882" s="298" t="s">
        <v>12979</v>
      </c>
      <c r="C14882" s="294" t="s">
        <v>12980</v>
      </c>
      <c r="D14882" s="294" t="s">
        <v>12981</v>
      </c>
      <c r="E14882" s="299" t="s">
        <v>12982</v>
      </c>
      <c r="F14882" s="413" t="s">
        <v>12983</v>
      </c>
      <c r="G14882" s="413"/>
      <c r="H14882" s="413" t="s">
        <v>12984</v>
      </c>
      <c r="I14882" s="413"/>
      <c r="J14882" s="413" t="s">
        <v>12985</v>
      </c>
      <c r="K14882" s="413"/>
      <c r="L14882" s="413"/>
    </row>
    <row r="14883" spans="1:12" ht="24" customHeight="1">
      <c r="A14883" s="300" t="s">
        <v>12986</v>
      </c>
      <c r="B14883" s="301" t="s">
        <v>13085</v>
      </c>
      <c r="C14883" s="300" t="s">
        <v>9</v>
      </c>
      <c r="D14883" s="300" t="s">
        <v>7909</v>
      </c>
      <c r="E14883" s="302" t="s">
        <v>51</v>
      </c>
      <c r="F14883" s="423" t="s">
        <v>13086</v>
      </c>
      <c r="G14883" s="423"/>
      <c r="H14883" s="423">
        <v>3.571E-3</v>
      </c>
      <c r="I14883" s="423"/>
      <c r="J14883" s="424">
        <v>0.37140000000000001</v>
      </c>
      <c r="K14883" s="424"/>
      <c r="L14883" s="424"/>
    </row>
    <row r="14884" spans="1:12" ht="24" customHeight="1">
      <c r="A14884" s="300" t="s">
        <v>12986</v>
      </c>
      <c r="B14884" s="301" t="s">
        <v>13087</v>
      </c>
      <c r="C14884" s="300" t="s">
        <v>9</v>
      </c>
      <c r="D14884" s="300" t="s">
        <v>8873</v>
      </c>
      <c r="E14884" s="302" t="s">
        <v>51</v>
      </c>
      <c r="F14884" s="423" t="s">
        <v>13088</v>
      </c>
      <c r="G14884" s="423"/>
      <c r="H14884" s="423">
        <v>3.4039999999999998E-4</v>
      </c>
      <c r="I14884" s="423"/>
      <c r="J14884" s="424">
        <v>0.29599999999999999</v>
      </c>
      <c r="K14884" s="424"/>
      <c r="L14884" s="424"/>
    </row>
    <row r="14885" spans="1:12" ht="48" customHeight="1">
      <c r="A14885" s="300" t="s">
        <v>12986</v>
      </c>
      <c r="B14885" s="301" t="s">
        <v>13089</v>
      </c>
      <c r="C14885" s="300" t="s">
        <v>9</v>
      </c>
      <c r="D14885" s="300" t="s">
        <v>9227</v>
      </c>
      <c r="E14885" s="302" t="s">
        <v>51</v>
      </c>
      <c r="F14885" s="423" t="s">
        <v>13090</v>
      </c>
      <c r="G14885" s="423"/>
      <c r="H14885" s="423">
        <v>2.3829999999999999E-4</v>
      </c>
      <c r="I14885" s="423"/>
      <c r="J14885" s="424">
        <v>0.31859999999999999</v>
      </c>
      <c r="K14885" s="424"/>
      <c r="L14885" s="424"/>
    </row>
    <row r="14886" spans="1:12" ht="24" customHeight="1">
      <c r="A14886" s="300" t="s">
        <v>12986</v>
      </c>
      <c r="B14886" s="301" t="s">
        <v>13091</v>
      </c>
      <c r="C14886" s="300" t="s">
        <v>9</v>
      </c>
      <c r="D14886" s="300" t="s">
        <v>9580</v>
      </c>
      <c r="E14886" s="302" t="s">
        <v>51</v>
      </c>
      <c r="F14886" s="423" t="s">
        <v>13092</v>
      </c>
      <c r="G14886" s="423"/>
      <c r="H14886" s="423">
        <v>2.3330000000000001E-4</v>
      </c>
      <c r="I14886" s="423"/>
      <c r="J14886" s="424">
        <v>0.20910000000000001</v>
      </c>
      <c r="K14886" s="424"/>
      <c r="L14886" s="424"/>
    </row>
    <row r="14887" spans="1:12" ht="24" customHeight="1">
      <c r="A14887" s="300" t="s">
        <v>12986</v>
      </c>
      <c r="B14887" s="301" t="s">
        <v>12987</v>
      </c>
      <c r="C14887" s="300" t="s">
        <v>9</v>
      </c>
      <c r="D14887" s="300" t="s">
        <v>9831</v>
      </c>
      <c r="E14887" s="302" t="s">
        <v>12988</v>
      </c>
      <c r="F14887" s="423" t="s">
        <v>12989</v>
      </c>
      <c r="G14887" s="423"/>
      <c r="H14887" s="423">
        <v>8.2635299999999995E-2</v>
      </c>
      <c r="I14887" s="423"/>
      <c r="J14887" s="424">
        <v>0.83630000000000004</v>
      </c>
      <c r="K14887" s="424"/>
      <c r="L14887" s="424"/>
    </row>
    <row r="14888" spans="1:12" ht="36" customHeight="1">
      <c r="A14888" s="300" t="s">
        <v>12986</v>
      </c>
      <c r="B14888" s="301" t="s">
        <v>12990</v>
      </c>
      <c r="C14888" s="300" t="s">
        <v>9</v>
      </c>
      <c r="D14888" s="300" t="s">
        <v>11426</v>
      </c>
      <c r="E14888" s="302" t="s">
        <v>51</v>
      </c>
      <c r="F14888" s="423" t="s">
        <v>12991</v>
      </c>
      <c r="G14888" s="423"/>
      <c r="H14888" s="423">
        <v>4.3305000000000001E-3</v>
      </c>
      <c r="I14888" s="423"/>
      <c r="J14888" s="424">
        <v>0.57240000000000002</v>
      </c>
      <c r="K14888" s="424"/>
      <c r="L14888" s="424"/>
    </row>
    <row r="14889" spans="1:12" ht="17.100000000000001" customHeight="1">
      <c r="A14889" s="298"/>
      <c r="B14889" s="298"/>
      <c r="C14889" s="298"/>
      <c r="D14889" s="298"/>
      <c r="E14889" s="298"/>
      <c r="F14889" s="298"/>
      <c r="G14889" s="298"/>
      <c r="H14889" s="298"/>
      <c r="I14889" s="298"/>
      <c r="J14889" s="298" t="s">
        <v>12992</v>
      </c>
      <c r="K14889" s="298"/>
      <c r="L14889" s="298" t="s">
        <v>15064</v>
      </c>
    </row>
    <row r="14890" spans="1:12">
      <c r="A14890" s="414" t="s">
        <v>12994</v>
      </c>
      <c r="B14890" s="414"/>
      <c r="C14890" s="414"/>
      <c r="D14890" s="414"/>
      <c r="E14890" s="414"/>
      <c r="F14890" s="414"/>
      <c r="G14890" s="414"/>
      <c r="H14890" s="414"/>
      <c r="I14890" s="294"/>
      <c r="J14890" s="294"/>
      <c r="K14890" s="294"/>
      <c r="L14890" s="294"/>
    </row>
    <row r="14891" spans="1:12" ht="17.100000000000001" customHeight="1">
      <c r="A14891" s="294" t="s">
        <v>12978</v>
      </c>
      <c r="B14891" s="298" t="s">
        <v>12979</v>
      </c>
      <c r="C14891" s="294" t="s">
        <v>12980</v>
      </c>
      <c r="D14891" s="294" t="s">
        <v>12981</v>
      </c>
      <c r="E14891" s="299" t="s">
        <v>12982</v>
      </c>
      <c r="F14891" s="413" t="s">
        <v>12983</v>
      </c>
      <c r="G14891" s="413"/>
      <c r="H14891" s="413" t="s">
        <v>12984</v>
      </c>
      <c r="I14891" s="413"/>
      <c r="J14891" s="413" t="s">
        <v>12985</v>
      </c>
      <c r="K14891" s="413"/>
      <c r="L14891" s="413"/>
    </row>
    <row r="14892" spans="1:12" ht="24" customHeight="1">
      <c r="A14892" s="300" t="s">
        <v>12986</v>
      </c>
      <c r="B14892" s="301" t="s">
        <v>13193</v>
      </c>
      <c r="C14892" s="300" t="s">
        <v>9</v>
      </c>
      <c r="D14892" s="300" t="s">
        <v>7200</v>
      </c>
      <c r="E14892" s="302" t="s">
        <v>27</v>
      </c>
      <c r="F14892" s="423" t="s">
        <v>13194</v>
      </c>
      <c r="G14892" s="423"/>
      <c r="H14892" s="423">
        <v>3.0779391</v>
      </c>
      <c r="I14892" s="423"/>
      <c r="J14892" s="424">
        <v>15.666700000000001</v>
      </c>
      <c r="K14892" s="424"/>
      <c r="L14892" s="424"/>
    </row>
    <row r="14893" spans="1:12" ht="24" customHeight="1">
      <c r="A14893" s="300" t="s">
        <v>12986</v>
      </c>
      <c r="B14893" s="301" t="s">
        <v>13195</v>
      </c>
      <c r="C14893" s="300" t="s">
        <v>9</v>
      </c>
      <c r="D14893" s="300" t="s">
        <v>8821</v>
      </c>
      <c r="E14893" s="302" t="s">
        <v>27</v>
      </c>
      <c r="F14893" s="423" t="s">
        <v>13196</v>
      </c>
      <c r="G14893" s="423"/>
      <c r="H14893" s="423">
        <v>3.0779391</v>
      </c>
      <c r="I14893" s="423"/>
      <c r="J14893" s="424">
        <v>22.130400000000002</v>
      </c>
      <c r="K14893" s="424"/>
      <c r="L14893" s="424"/>
    </row>
    <row r="14894" spans="1:12" ht="17.100000000000001" customHeight="1">
      <c r="A14894" s="298"/>
      <c r="B14894" s="298"/>
      <c r="C14894" s="298"/>
      <c r="D14894" s="298"/>
      <c r="E14894" s="298"/>
      <c r="F14894" s="298"/>
      <c r="G14894" s="298"/>
      <c r="H14894" s="298"/>
      <c r="I14894" s="298"/>
      <c r="J14894" s="298" t="s">
        <v>12992</v>
      </c>
      <c r="K14894" s="298"/>
      <c r="L14894" s="298" t="s">
        <v>15894</v>
      </c>
    </row>
    <row r="14895" spans="1:12">
      <c r="A14895" s="414" t="s">
        <v>12998</v>
      </c>
      <c r="B14895" s="414"/>
      <c r="C14895" s="414"/>
      <c r="D14895" s="414"/>
      <c r="E14895" s="414"/>
      <c r="F14895" s="414"/>
      <c r="G14895" s="414"/>
      <c r="H14895" s="414"/>
      <c r="I14895" s="294"/>
      <c r="J14895" s="294"/>
      <c r="K14895" s="294"/>
      <c r="L14895" s="294"/>
    </row>
    <row r="14896" spans="1:12" ht="17.100000000000001" customHeight="1">
      <c r="A14896" s="294" t="s">
        <v>12978</v>
      </c>
      <c r="B14896" s="298" t="s">
        <v>12979</v>
      </c>
      <c r="C14896" s="294" t="s">
        <v>12980</v>
      </c>
      <c r="D14896" s="294" t="s">
        <v>12981</v>
      </c>
      <c r="E14896" s="299" t="s">
        <v>12982</v>
      </c>
      <c r="F14896" s="413" t="s">
        <v>12983</v>
      </c>
      <c r="G14896" s="413"/>
      <c r="H14896" s="413" t="s">
        <v>12984</v>
      </c>
      <c r="I14896" s="413"/>
      <c r="J14896" s="413" t="s">
        <v>12985</v>
      </c>
      <c r="K14896" s="413"/>
      <c r="L14896" s="413"/>
    </row>
    <row r="14897" spans="1:12" ht="36" customHeight="1">
      <c r="A14897" s="300" t="s">
        <v>12986</v>
      </c>
      <c r="B14897" s="301" t="s">
        <v>15895</v>
      </c>
      <c r="C14897" s="300" t="s">
        <v>9</v>
      </c>
      <c r="D14897" s="300" t="s">
        <v>6946</v>
      </c>
      <c r="E14897" s="302" t="s">
        <v>51</v>
      </c>
      <c r="F14897" s="423" t="s">
        <v>15896</v>
      </c>
      <c r="G14897" s="423"/>
      <c r="H14897" s="423">
        <v>1</v>
      </c>
      <c r="I14897" s="423"/>
      <c r="J14897" s="424">
        <v>56.43</v>
      </c>
      <c r="K14897" s="424"/>
      <c r="L14897" s="424"/>
    </row>
    <row r="14898" spans="1:12" ht="36" customHeight="1">
      <c r="A14898" s="300" t="s">
        <v>12986</v>
      </c>
      <c r="B14898" s="301" t="s">
        <v>15897</v>
      </c>
      <c r="C14898" s="300" t="s">
        <v>9</v>
      </c>
      <c r="D14898" s="300" t="s">
        <v>7407</v>
      </c>
      <c r="E14898" s="302" t="s">
        <v>51</v>
      </c>
      <c r="F14898" s="423" t="s">
        <v>13789</v>
      </c>
      <c r="G14898" s="423"/>
      <c r="H14898" s="423">
        <v>4</v>
      </c>
      <c r="I14898" s="423"/>
      <c r="J14898" s="424">
        <v>1.76</v>
      </c>
      <c r="K14898" s="424"/>
      <c r="L14898" s="424"/>
    </row>
    <row r="14899" spans="1:12" ht="60" customHeight="1">
      <c r="A14899" s="300" t="s">
        <v>12986</v>
      </c>
      <c r="B14899" s="301" t="s">
        <v>15898</v>
      </c>
      <c r="C14899" s="300" t="s">
        <v>9</v>
      </c>
      <c r="D14899" s="300" t="s">
        <v>7704</v>
      </c>
      <c r="E14899" s="302" t="s">
        <v>51</v>
      </c>
      <c r="F14899" s="423" t="s">
        <v>15899</v>
      </c>
      <c r="G14899" s="423"/>
      <c r="H14899" s="423">
        <v>1</v>
      </c>
      <c r="I14899" s="423"/>
      <c r="J14899" s="424">
        <v>243.1</v>
      </c>
      <c r="K14899" s="424"/>
      <c r="L14899" s="424"/>
    </row>
    <row r="14900" spans="1:12" ht="36" customHeight="1">
      <c r="A14900" s="300" t="s">
        <v>12986</v>
      </c>
      <c r="B14900" s="301" t="s">
        <v>15900</v>
      </c>
      <c r="C14900" s="300" t="s">
        <v>9</v>
      </c>
      <c r="D14900" s="300" t="s">
        <v>8029</v>
      </c>
      <c r="E14900" s="302" t="s">
        <v>51</v>
      </c>
      <c r="F14900" s="423" t="s">
        <v>15901</v>
      </c>
      <c r="G14900" s="423"/>
      <c r="H14900" s="423">
        <v>1</v>
      </c>
      <c r="I14900" s="423"/>
      <c r="J14900" s="424">
        <v>12.26</v>
      </c>
      <c r="K14900" s="424"/>
      <c r="L14900" s="424"/>
    </row>
    <row r="14901" spans="1:12" ht="24" customHeight="1">
      <c r="A14901" s="300" t="s">
        <v>12986</v>
      </c>
      <c r="B14901" s="301" t="s">
        <v>15902</v>
      </c>
      <c r="C14901" s="300" t="s">
        <v>9</v>
      </c>
      <c r="D14901" s="300" t="s">
        <v>8866</v>
      </c>
      <c r="E14901" s="302" t="s">
        <v>51</v>
      </c>
      <c r="F14901" s="423" t="s">
        <v>15903</v>
      </c>
      <c r="G14901" s="423"/>
      <c r="H14901" s="423">
        <v>1</v>
      </c>
      <c r="I14901" s="423"/>
      <c r="J14901" s="424">
        <v>184.04</v>
      </c>
      <c r="K14901" s="424"/>
      <c r="L14901" s="424"/>
    </row>
    <row r="14902" spans="1:12" ht="48" customHeight="1">
      <c r="A14902" s="300" t="s">
        <v>12986</v>
      </c>
      <c r="B14902" s="301" t="s">
        <v>15904</v>
      </c>
      <c r="C14902" s="300" t="s">
        <v>9</v>
      </c>
      <c r="D14902" s="300" t="s">
        <v>9894</v>
      </c>
      <c r="E14902" s="302" t="s">
        <v>51</v>
      </c>
      <c r="F14902" s="423" t="s">
        <v>15905</v>
      </c>
      <c r="G14902" s="423"/>
      <c r="H14902" s="423">
        <v>1</v>
      </c>
      <c r="I14902" s="423"/>
      <c r="J14902" s="424">
        <v>345.14</v>
      </c>
      <c r="K14902" s="424"/>
      <c r="L14902" s="424"/>
    </row>
    <row r="14903" spans="1:12" ht="48" customHeight="1">
      <c r="A14903" s="300" t="s">
        <v>12986</v>
      </c>
      <c r="B14903" s="301" t="s">
        <v>15906</v>
      </c>
      <c r="C14903" s="300" t="s">
        <v>9</v>
      </c>
      <c r="D14903" s="300" t="s">
        <v>10752</v>
      </c>
      <c r="E14903" s="302" t="s">
        <v>51</v>
      </c>
      <c r="F14903" s="423" t="s">
        <v>15907</v>
      </c>
      <c r="G14903" s="423"/>
      <c r="H14903" s="423">
        <v>1</v>
      </c>
      <c r="I14903" s="423"/>
      <c r="J14903" s="424">
        <v>128.83000000000001</v>
      </c>
      <c r="K14903" s="424"/>
      <c r="L14903" s="424"/>
    </row>
    <row r="14904" spans="1:12" ht="24" customHeight="1">
      <c r="A14904" s="300" t="s">
        <v>12986</v>
      </c>
      <c r="B14904" s="301" t="s">
        <v>13099</v>
      </c>
      <c r="C14904" s="300" t="s">
        <v>9</v>
      </c>
      <c r="D14904" s="300" t="s">
        <v>7224</v>
      </c>
      <c r="E14904" s="302" t="s">
        <v>51</v>
      </c>
      <c r="F14904" s="423" t="s">
        <v>13100</v>
      </c>
      <c r="G14904" s="423"/>
      <c r="H14904" s="423">
        <v>4.2178500000000001E-2</v>
      </c>
      <c r="I14904" s="423"/>
      <c r="J14904" s="424">
        <v>0.3876</v>
      </c>
      <c r="K14904" s="424"/>
      <c r="L14904" s="424"/>
    </row>
    <row r="14905" spans="1:12" ht="24" customHeight="1">
      <c r="A14905" s="300" t="s">
        <v>12986</v>
      </c>
      <c r="B14905" s="301" t="s">
        <v>13101</v>
      </c>
      <c r="C14905" s="300" t="s">
        <v>9</v>
      </c>
      <c r="D14905" s="300" t="s">
        <v>7359</v>
      </c>
      <c r="E14905" s="302" t="s">
        <v>51</v>
      </c>
      <c r="F14905" s="423" t="s">
        <v>13102</v>
      </c>
      <c r="G14905" s="423"/>
      <c r="H14905" s="423">
        <v>1.3611999999999999E-3</v>
      </c>
      <c r="I14905" s="423"/>
      <c r="J14905" s="424">
        <v>0.1749</v>
      </c>
      <c r="K14905" s="424"/>
      <c r="L14905" s="424"/>
    </row>
    <row r="14906" spans="1:12" ht="24" customHeight="1">
      <c r="A14906" s="300" t="s">
        <v>12986</v>
      </c>
      <c r="B14906" s="301" t="s">
        <v>13103</v>
      </c>
      <c r="C14906" s="300" t="s">
        <v>9</v>
      </c>
      <c r="D14906" s="300" t="s">
        <v>8851</v>
      </c>
      <c r="E14906" s="302" t="s">
        <v>51</v>
      </c>
      <c r="F14906" s="423" t="s">
        <v>13104</v>
      </c>
      <c r="G14906" s="423"/>
      <c r="H14906" s="423">
        <v>1.0893000000000001E-3</v>
      </c>
      <c r="I14906" s="423"/>
      <c r="J14906" s="424">
        <v>0.2109</v>
      </c>
      <c r="K14906" s="424"/>
      <c r="L14906" s="424"/>
    </row>
    <row r="14907" spans="1:12" ht="24" customHeight="1">
      <c r="A14907" s="300" t="s">
        <v>12986</v>
      </c>
      <c r="B14907" s="301" t="s">
        <v>13105</v>
      </c>
      <c r="C14907" s="300" t="s">
        <v>9</v>
      </c>
      <c r="D14907" s="300" t="s">
        <v>8852</v>
      </c>
      <c r="E14907" s="302" t="s">
        <v>51</v>
      </c>
      <c r="F14907" s="423" t="s">
        <v>13106</v>
      </c>
      <c r="G14907" s="423"/>
      <c r="H14907" s="423">
        <v>2.3330000000000001E-4</v>
      </c>
      <c r="I14907" s="423"/>
      <c r="J14907" s="424">
        <v>0.12790000000000001</v>
      </c>
      <c r="K14907" s="424"/>
      <c r="L14907" s="424"/>
    </row>
    <row r="14908" spans="1:12" ht="24" customHeight="1">
      <c r="A14908" s="300" t="s">
        <v>12986</v>
      </c>
      <c r="B14908" s="301" t="s">
        <v>13107</v>
      </c>
      <c r="C14908" s="300" t="s">
        <v>9</v>
      </c>
      <c r="D14908" s="300" t="s">
        <v>9000</v>
      </c>
      <c r="E14908" s="302" t="s">
        <v>51</v>
      </c>
      <c r="F14908" s="423" t="s">
        <v>13108</v>
      </c>
      <c r="G14908" s="423"/>
      <c r="H14908" s="423">
        <v>4.8007300000000003E-2</v>
      </c>
      <c r="I14908" s="423"/>
      <c r="J14908" s="424">
        <v>0.32500000000000001</v>
      </c>
      <c r="K14908" s="424"/>
      <c r="L14908" s="424"/>
    </row>
    <row r="14909" spans="1:12" ht="24" customHeight="1">
      <c r="A14909" s="300" t="s">
        <v>12986</v>
      </c>
      <c r="B14909" s="301" t="s">
        <v>13109</v>
      </c>
      <c r="C14909" s="300" t="s">
        <v>9</v>
      </c>
      <c r="D14909" s="300" t="s">
        <v>9574</v>
      </c>
      <c r="E14909" s="302" t="s">
        <v>51</v>
      </c>
      <c r="F14909" s="423" t="s">
        <v>13110</v>
      </c>
      <c r="G14909" s="423"/>
      <c r="H14909" s="423">
        <v>1.52246E-2</v>
      </c>
      <c r="I14909" s="423"/>
      <c r="J14909" s="424">
        <v>0.13439999999999999</v>
      </c>
      <c r="K14909" s="424"/>
      <c r="L14909" s="424"/>
    </row>
    <row r="14910" spans="1:12" ht="24" customHeight="1">
      <c r="A14910" s="300" t="s">
        <v>12986</v>
      </c>
      <c r="B14910" s="301" t="s">
        <v>13111</v>
      </c>
      <c r="C14910" s="300" t="s">
        <v>9</v>
      </c>
      <c r="D14910" s="300" t="s">
        <v>10714</v>
      </c>
      <c r="E14910" s="302" t="s">
        <v>93</v>
      </c>
      <c r="F14910" s="423" t="s">
        <v>13112</v>
      </c>
      <c r="G14910" s="423"/>
      <c r="H14910" s="423">
        <v>8.0014000000000005E-3</v>
      </c>
      <c r="I14910" s="423"/>
      <c r="J14910" s="424">
        <v>0.1221</v>
      </c>
      <c r="K14910" s="424"/>
      <c r="L14910" s="424"/>
    </row>
    <row r="14911" spans="1:12" ht="24" customHeight="1">
      <c r="A14911" s="300" t="s">
        <v>12986</v>
      </c>
      <c r="B14911" s="301" t="s">
        <v>13113</v>
      </c>
      <c r="C14911" s="300" t="s">
        <v>9</v>
      </c>
      <c r="D14911" s="300" t="s">
        <v>10809</v>
      </c>
      <c r="E14911" s="302" t="s">
        <v>51</v>
      </c>
      <c r="F14911" s="423" t="s">
        <v>13114</v>
      </c>
      <c r="G14911" s="423"/>
      <c r="H14911" s="423">
        <v>8.0014000000000005E-3</v>
      </c>
      <c r="I14911" s="423"/>
      <c r="J14911" s="424">
        <v>9.6000000000000002E-2</v>
      </c>
      <c r="K14911" s="424"/>
      <c r="L14911" s="424"/>
    </row>
    <row r="14912" spans="1:12" ht="24" customHeight="1">
      <c r="A14912" s="300" t="s">
        <v>12986</v>
      </c>
      <c r="B14912" s="301" t="s">
        <v>13115</v>
      </c>
      <c r="C14912" s="300" t="s">
        <v>9</v>
      </c>
      <c r="D14912" s="300" t="s">
        <v>10810</v>
      </c>
      <c r="E14912" s="302" t="s">
        <v>51</v>
      </c>
      <c r="F14912" s="423" t="s">
        <v>13116</v>
      </c>
      <c r="G14912" s="423"/>
      <c r="H14912" s="423">
        <v>8.0014000000000005E-3</v>
      </c>
      <c r="I14912" s="423"/>
      <c r="J14912" s="424">
        <v>0.21290000000000001</v>
      </c>
      <c r="K14912" s="424"/>
      <c r="L14912" s="424"/>
    </row>
    <row r="14913" spans="1:12" ht="24" customHeight="1">
      <c r="A14913" s="300" t="s">
        <v>12986</v>
      </c>
      <c r="B14913" s="301" t="s">
        <v>13117</v>
      </c>
      <c r="C14913" s="300" t="s">
        <v>9</v>
      </c>
      <c r="D14913" s="300" t="s">
        <v>10837</v>
      </c>
      <c r="E14913" s="302" t="s">
        <v>51</v>
      </c>
      <c r="F14913" s="423" t="s">
        <v>13118</v>
      </c>
      <c r="G14913" s="423"/>
      <c r="H14913" s="423">
        <v>2.7250000000000001E-4</v>
      </c>
      <c r="I14913" s="423"/>
      <c r="J14913" s="424">
        <v>0.12130000000000001</v>
      </c>
      <c r="K14913" s="424"/>
      <c r="L14913" s="424"/>
    </row>
    <row r="14914" spans="1:12" ht="24" customHeight="1">
      <c r="A14914" s="300" t="s">
        <v>12986</v>
      </c>
      <c r="B14914" s="301" t="s">
        <v>13003</v>
      </c>
      <c r="C14914" s="300" t="s">
        <v>9</v>
      </c>
      <c r="D14914" s="300" t="s">
        <v>7216</v>
      </c>
      <c r="E14914" s="302" t="s">
        <v>51</v>
      </c>
      <c r="F14914" s="423" t="s">
        <v>13004</v>
      </c>
      <c r="G14914" s="423"/>
      <c r="H14914" s="423">
        <v>1.60257E-2</v>
      </c>
      <c r="I14914" s="423"/>
      <c r="J14914" s="424">
        <v>0.53539999999999999</v>
      </c>
      <c r="K14914" s="424"/>
      <c r="L14914" s="424"/>
    </row>
    <row r="14915" spans="1:12" ht="24" customHeight="1">
      <c r="A14915" s="300" t="s">
        <v>12986</v>
      </c>
      <c r="B14915" s="301" t="s">
        <v>13005</v>
      </c>
      <c r="C14915" s="300" t="s">
        <v>9</v>
      </c>
      <c r="D14915" s="300" t="s">
        <v>7393</v>
      </c>
      <c r="E14915" s="302" t="s">
        <v>12988</v>
      </c>
      <c r="F14915" s="423" t="s">
        <v>13006</v>
      </c>
      <c r="G14915" s="423"/>
      <c r="H14915" s="423">
        <v>9.6410000000000003E-3</v>
      </c>
      <c r="I14915" s="423"/>
      <c r="J14915" s="424">
        <v>0.52059999999999995</v>
      </c>
      <c r="K14915" s="424"/>
      <c r="L14915" s="424"/>
    </row>
    <row r="14916" spans="1:12" ht="24" customHeight="1">
      <c r="A14916" s="300" t="s">
        <v>12986</v>
      </c>
      <c r="B14916" s="301" t="s">
        <v>13007</v>
      </c>
      <c r="C14916" s="300" t="s">
        <v>9</v>
      </c>
      <c r="D14916" s="300" t="s">
        <v>10619</v>
      </c>
      <c r="E14916" s="302" t="s">
        <v>51</v>
      </c>
      <c r="F14916" s="423" t="s">
        <v>13008</v>
      </c>
      <c r="G14916" s="423"/>
      <c r="H14916" s="423">
        <v>7.4786999999999996E-3</v>
      </c>
      <c r="I14916" s="423"/>
      <c r="J14916" s="424">
        <v>1.4302999999999999</v>
      </c>
      <c r="K14916" s="424"/>
      <c r="L14916" s="424"/>
    </row>
    <row r="14917" spans="1:12" ht="24" customHeight="1">
      <c r="A14917" s="300" t="s">
        <v>12986</v>
      </c>
      <c r="B14917" s="301" t="s">
        <v>13009</v>
      </c>
      <c r="C14917" s="300" t="s">
        <v>9</v>
      </c>
      <c r="D14917" s="300" t="s">
        <v>10769</v>
      </c>
      <c r="E14917" s="302" t="s">
        <v>51</v>
      </c>
      <c r="F14917" s="423" t="s">
        <v>13010</v>
      </c>
      <c r="G14917" s="423"/>
      <c r="H14917" s="423">
        <v>0.67227300000000001</v>
      </c>
      <c r="I14917" s="423"/>
      <c r="J14917" s="424">
        <v>0.84709999999999996</v>
      </c>
      <c r="K14917" s="424"/>
      <c r="L14917" s="424"/>
    </row>
    <row r="14918" spans="1:12" ht="24" customHeight="1">
      <c r="A14918" s="300" t="s">
        <v>12986</v>
      </c>
      <c r="B14918" s="301" t="s">
        <v>13011</v>
      </c>
      <c r="C14918" s="300" t="s">
        <v>9</v>
      </c>
      <c r="D14918" s="300" t="s">
        <v>10929</v>
      </c>
      <c r="E14918" s="302" t="s">
        <v>51</v>
      </c>
      <c r="F14918" s="423" t="s">
        <v>13012</v>
      </c>
      <c r="G14918" s="423"/>
      <c r="H14918" s="423">
        <v>6.4815000000000003E-3</v>
      </c>
      <c r="I14918" s="423"/>
      <c r="J14918" s="424">
        <v>0.97519999999999996</v>
      </c>
      <c r="K14918" s="424"/>
      <c r="L14918" s="424"/>
    </row>
    <row r="14919" spans="1:12" ht="17.100000000000001" customHeight="1">
      <c r="A14919" s="298"/>
      <c r="B14919" s="298"/>
      <c r="C14919" s="298"/>
      <c r="D14919" s="298"/>
      <c r="E14919" s="298"/>
      <c r="F14919" s="298"/>
      <c r="G14919" s="298"/>
      <c r="H14919" s="298"/>
      <c r="I14919" s="298"/>
      <c r="J14919" s="298" t="s">
        <v>12992</v>
      </c>
      <c r="K14919" s="298"/>
      <c r="L14919" s="298" t="s">
        <v>15908</v>
      </c>
    </row>
    <row r="14920" spans="1:12">
      <c r="A14920" s="414" t="s">
        <v>13056</v>
      </c>
      <c r="B14920" s="414"/>
      <c r="C14920" s="414"/>
      <c r="D14920" s="414"/>
      <c r="E14920" s="414"/>
      <c r="F14920" s="414"/>
      <c r="G14920" s="414"/>
      <c r="H14920" s="414"/>
      <c r="I14920" s="294"/>
      <c r="J14920" s="294"/>
      <c r="K14920" s="294"/>
      <c r="L14920" s="294"/>
    </row>
    <row r="14921" spans="1:12" ht="17.100000000000001" customHeight="1">
      <c r="A14921" s="294" t="s">
        <v>12978</v>
      </c>
      <c r="B14921" s="298" t="s">
        <v>12979</v>
      </c>
      <c r="C14921" s="294" t="s">
        <v>12980</v>
      </c>
      <c r="D14921" s="294" t="s">
        <v>12981</v>
      </c>
      <c r="E14921" s="299" t="s">
        <v>12982</v>
      </c>
      <c r="F14921" s="413" t="s">
        <v>12983</v>
      </c>
      <c r="G14921" s="413"/>
      <c r="H14921" s="413" t="s">
        <v>12984</v>
      </c>
      <c r="I14921" s="413"/>
      <c r="J14921" s="413" t="s">
        <v>12985</v>
      </c>
      <c r="K14921" s="413"/>
      <c r="L14921" s="413"/>
    </row>
    <row r="14922" spans="1:12" ht="24" customHeight="1">
      <c r="A14922" s="300" t="s">
        <v>12986</v>
      </c>
      <c r="B14922" s="301" t="s">
        <v>13057</v>
      </c>
      <c r="C14922" s="300" t="s">
        <v>9</v>
      </c>
      <c r="D14922" s="300" t="s">
        <v>12549</v>
      </c>
      <c r="E14922" s="302" t="s">
        <v>27</v>
      </c>
      <c r="F14922" s="423" t="s">
        <v>12948</v>
      </c>
      <c r="G14922" s="423"/>
      <c r="H14922" s="423">
        <v>6.0147468999999996</v>
      </c>
      <c r="I14922" s="423"/>
      <c r="J14922" s="424">
        <v>3.9096000000000002</v>
      </c>
      <c r="K14922" s="424"/>
      <c r="L14922" s="424"/>
    </row>
    <row r="14923" spans="1:12" ht="17.100000000000001" customHeight="1">
      <c r="A14923" s="298"/>
      <c r="B14923" s="298"/>
      <c r="C14923" s="298"/>
      <c r="D14923" s="298"/>
      <c r="E14923" s="298"/>
      <c r="F14923" s="298"/>
      <c r="G14923" s="298"/>
      <c r="H14923" s="298"/>
      <c r="I14923" s="298"/>
      <c r="J14923" s="298" t="s">
        <v>12992</v>
      </c>
      <c r="K14923" s="298"/>
      <c r="L14923" s="298" t="s">
        <v>15909</v>
      </c>
    </row>
    <row r="14924" spans="1:12">
      <c r="A14924" s="414" t="s">
        <v>13058</v>
      </c>
      <c r="B14924" s="414"/>
      <c r="C14924" s="414"/>
      <c r="D14924" s="414"/>
      <c r="E14924" s="414"/>
      <c r="F14924" s="414"/>
      <c r="G14924" s="414"/>
      <c r="H14924" s="414"/>
      <c r="I14924" s="294"/>
      <c r="J14924" s="294"/>
      <c r="K14924" s="294"/>
      <c r="L14924" s="294"/>
    </row>
    <row r="14925" spans="1:12" ht="17.100000000000001" customHeight="1">
      <c r="A14925" s="294" t="s">
        <v>12978</v>
      </c>
      <c r="B14925" s="298" t="s">
        <v>12979</v>
      </c>
      <c r="C14925" s="294" t="s">
        <v>12980</v>
      </c>
      <c r="D14925" s="294" t="s">
        <v>12981</v>
      </c>
      <c r="E14925" s="299" t="s">
        <v>12982</v>
      </c>
      <c r="F14925" s="413" t="s">
        <v>12983</v>
      </c>
      <c r="G14925" s="413"/>
      <c r="H14925" s="413" t="s">
        <v>12984</v>
      </c>
      <c r="I14925" s="413"/>
      <c r="J14925" s="413" t="s">
        <v>12985</v>
      </c>
      <c r="K14925" s="413"/>
      <c r="L14925" s="413"/>
    </row>
    <row r="14926" spans="1:12" ht="24" customHeight="1">
      <c r="A14926" s="300" t="s">
        <v>12986</v>
      </c>
      <c r="B14926" s="301" t="s">
        <v>13059</v>
      </c>
      <c r="C14926" s="300" t="s">
        <v>9</v>
      </c>
      <c r="D14926" s="300" t="s">
        <v>12535</v>
      </c>
      <c r="E14926" s="302" t="s">
        <v>27</v>
      </c>
      <c r="F14926" s="423" t="s">
        <v>12936</v>
      </c>
      <c r="G14926" s="423"/>
      <c r="H14926" s="423">
        <v>6.0147468999999996</v>
      </c>
      <c r="I14926" s="423"/>
      <c r="J14926" s="424">
        <v>0.30070000000000002</v>
      </c>
      <c r="K14926" s="424"/>
      <c r="L14926" s="424"/>
    </row>
    <row r="14927" spans="1:12" ht="17.100000000000001" customHeight="1">
      <c r="A14927" s="298"/>
      <c r="B14927" s="298"/>
      <c r="C14927" s="298"/>
      <c r="D14927" s="298"/>
      <c r="E14927" s="298"/>
      <c r="F14927" s="298"/>
      <c r="G14927" s="298"/>
      <c r="H14927" s="298"/>
      <c r="I14927" s="298"/>
      <c r="J14927" s="298" t="s">
        <v>12992</v>
      </c>
      <c r="K14927" s="298"/>
      <c r="L14927" s="298" t="s">
        <v>13727</v>
      </c>
    </row>
    <row r="14928" spans="1:12">
      <c r="A14928" s="414" t="s">
        <v>13060</v>
      </c>
      <c r="B14928" s="414"/>
      <c r="C14928" s="414"/>
      <c r="D14928" s="414"/>
      <c r="E14928" s="414"/>
      <c r="F14928" s="414"/>
      <c r="G14928" s="414"/>
      <c r="H14928" s="414"/>
      <c r="I14928" s="294"/>
      <c r="J14928" s="294"/>
      <c r="K14928" s="294"/>
      <c r="L14928" s="294"/>
    </row>
    <row r="14929" spans="1:12" ht="17.100000000000001" customHeight="1">
      <c r="A14929" s="294" t="s">
        <v>12978</v>
      </c>
      <c r="B14929" s="298" t="s">
        <v>12979</v>
      </c>
      <c r="C14929" s="294" t="s">
        <v>12980</v>
      </c>
      <c r="D14929" s="294" t="s">
        <v>12981</v>
      </c>
      <c r="E14929" s="299" t="s">
        <v>12982</v>
      </c>
      <c r="F14929" s="413" t="s">
        <v>12983</v>
      </c>
      <c r="G14929" s="413"/>
      <c r="H14929" s="413" t="s">
        <v>12984</v>
      </c>
      <c r="I14929" s="413"/>
      <c r="J14929" s="413" t="s">
        <v>12985</v>
      </c>
      <c r="K14929" s="413"/>
      <c r="L14929" s="413"/>
    </row>
    <row r="14930" spans="1:12" ht="24" customHeight="1">
      <c r="A14930" s="300" t="s">
        <v>12986</v>
      </c>
      <c r="B14930" s="301" t="s">
        <v>13061</v>
      </c>
      <c r="C14930" s="300" t="s">
        <v>9</v>
      </c>
      <c r="D14930" s="300" t="s">
        <v>12522</v>
      </c>
      <c r="E14930" s="302" t="s">
        <v>27</v>
      </c>
      <c r="F14930" s="423" t="s">
        <v>12964</v>
      </c>
      <c r="G14930" s="423"/>
      <c r="H14930" s="423">
        <v>6.0147468999999996</v>
      </c>
      <c r="I14930" s="423"/>
      <c r="J14930" s="424">
        <v>15.2173</v>
      </c>
      <c r="K14930" s="424"/>
      <c r="L14930" s="424"/>
    </row>
    <row r="14931" spans="1:12" ht="24" customHeight="1">
      <c r="A14931" s="300" t="s">
        <v>12986</v>
      </c>
      <c r="B14931" s="301" t="s">
        <v>13062</v>
      </c>
      <c r="C14931" s="300" t="s">
        <v>9</v>
      </c>
      <c r="D14931" s="300" t="s">
        <v>12527</v>
      </c>
      <c r="E14931" s="302" t="s">
        <v>27</v>
      </c>
      <c r="F14931" s="423" t="s">
        <v>13063</v>
      </c>
      <c r="G14931" s="423"/>
      <c r="H14931" s="423">
        <v>6.0147468999999996</v>
      </c>
      <c r="I14931" s="423"/>
      <c r="J14931" s="424">
        <v>2.0449999999999999</v>
      </c>
      <c r="K14931" s="424"/>
      <c r="L14931" s="424"/>
    </row>
    <row r="14932" spans="1:12" ht="17.100000000000001" customHeight="1">
      <c r="A14932" s="298"/>
      <c r="B14932" s="298"/>
      <c r="C14932" s="298"/>
      <c r="D14932" s="298"/>
      <c r="E14932" s="298"/>
      <c r="F14932" s="298"/>
      <c r="G14932" s="298"/>
      <c r="H14932" s="298"/>
      <c r="I14932" s="298"/>
      <c r="J14932" s="298" t="s">
        <v>12992</v>
      </c>
      <c r="K14932" s="298"/>
      <c r="L14932" s="298" t="s">
        <v>15910</v>
      </c>
    </row>
    <row r="14933" spans="1:12" ht="17.100000000000001" customHeight="1">
      <c r="A14933" s="294" t="s">
        <v>13014</v>
      </c>
      <c r="B14933" s="294"/>
      <c r="C14933" s="294"/>
      <c r="D14933" s="294"/>
      <c r="E14933" s="294"/>
      <c r="F14933" s="294"/>
      <c r="G14933" s="294"/>
      <c r="H14933" s="294"/>
      <c r="I14933" s="294"/>
      <c r="J14933" s="294"/>
      <c r="K14933" s="294"/>
      <c r="L14933" s="294"/>
    </row>
    <row r="14934" spans="1:12" ht="17.100000000000001" customHeight="1">
      <c r="A14934" s="298"/>
      <c r="B14934" s="298"/>
      <c r="C14934" s="298"/>
      <c r="D14934" s="298"/>
      <c r="E14934" s="298"/>
      <c r="F14934" s="298"/>
      <c r="G14934" s="298"/>
      <c r="H14934" s="298"/>
      <c r="I14934" s="298"/>
      <c r="J14934" s="298" t="s">
        <v>13015</v>
      </c>
      <c r="K14934" s="298"/>
      <c r="L14934" s="298" t="s">
        <v>15911</v>
      </c>
    </row>
    <row r="14935" spans="1:12" ht="17.100000000000001" customHeight="1">
      <c r="A14935" s="298"/>
      <c r="B14935" s="298"/>
      <c r="C14935" s="298"/>
      <c r="D14935" s="298"/>
      <c r="E14935" s="298"/>
      <c r="F14935" s="298"/>
      <c r="G14935" s="298"/>
      <c r="H14935" s="298"/>
      <c r="I14935" s="298"/>
      <c r="J14935" s="298" t="s">
        <v>13017</v>
      </c>
      <c r="K14935" s="298" t="s">
        <v>13018</v>
      </c>
      <c r="L14935" s="298" t="s">
        <v>15912</v>
      </c>
    </row>
    <row r="14936" spans="1:12" ht="17.100000000000001" customHeight="1">
      <c r="A14936" s="298"/>
      <c r="B14936" s="298"/>
      <c r="C14936" s="298"/>
      <c r="D14936" s="298"/>
      <c r="E14936" s="298"/>
      <c r="F14936" s="298"/>
      <c r="G14936" s="298"/>
      <c r="H14936" s="298"/>
      <c r="I14936" s="298"/>
      <c r="J14936" s="298" t="s">
        <v>13020</v>
      </c>
      <c r="K14936" s="298"/>
      <c r="L14936" s="298" t="s">
        <v>15913</v>
      </c>
    </row>
    <row r="14937" spans="1:12" ht="17.100000000000001" customHeight="1">
      <c r="A14937" s="298"/>
      <c r="B14937" s="298"/>
      <c r="C14937" s="298"/>
      <c r="D14937" s="298"/>
      <c r="E14937" s="298"/>
      <c r="F14937" s="298"/>
      <c r="G14937" s="298"/>
      <c r="H14937" s="298"/>
      <c r="I14937" s="298"/>
      <c r="J14937" s="298" t="s">
        <v>13022</v>
      </c>
      <c r="K14937" s="298" t="s">
        <v>12974</v>
      </c>
      <c r="L14937" s="298" t="s">
        <v>15914</v>
      </c>
    </row>
    <row r="14938" spans="1:12" ht="17.100000000000001" customHeight="1">
      <c r="A14938" s="298"/>
      <c r="B14938" s="298"/>
      <c r="C14938" s="298"/>
      <c r="D14938" s="298"/>
      <c r="E14938" s="298"/>
      <c r="F14938" s="298"/>
      <c r="G14938" s="298"/>
      <c r="H14938" s="298"/>
      <c r="I14938" s="298"/>
      <c r="J14938" s="298" t="s">
        <v>13024</v>
      </c>
      <c r="K14938" s="298"/>
      <c r="L14938" s="298" t="s">
        <v>15915</v>
      </c>
    </row>
    <row r="14939" spans="1:12" ht="30" customHeight="1">
      <c r="A14939" s="299"/>
      <c r="B14939" s="299"/>
      <c r="C14939" s="299"/>
      <c r="D14939" s="299"/>
      <c r="E14939" s="299"/>
      <c r="F14939" s="299"/>
      <c r="G14939" s="299"/>
      <c r="H14939" s="299"/>
      <c r="I14939" s="299"/>
      <c r="J14939" s="299"/>
      <c r="K14939" s="299"/>
      <c r="L14939" s="299"/>
    </row>
    <row r="14940" spans="1:12" ht="48" customHeight="1">
      <c r="A14940" s="295" t="s">
        <v>15916</v>
      </c>
      <c r="B14940" s="296" t="s">
        <v>15917</v>
      </c>
      <c r="C14940" s="295" t="s">
        <v>9</v>
      </c>
      <c r="D14940" s="295" t="s">
        <v>4263</v>
      </c>
      <c r="E14940" s="297" t="s">
        <v>51</v>
      </c>
      <c r="F14940" s="296"/>
      <c r="G14940" s="296"/>
      <c r="H14940" s="296"/>
      <c r="I14940" s="296"/>
      <c r="J14940" s="296"/>
      <c r="K14940" s="296"/>
      <c r="L14940" s="296"/>
    </row>
    <row r="14941" spans="1:12">
      <c r="A14941" s="414" t="s">
        <v>12977</v>
      </c>
      <c r="B14941" s="414"/>
      <c r="C14941" s="414"/>
      <c r="D14941" s="414"/>
      <c r="E14941" s="414"/>
      <c r="F14941" s="414"/>
      <c r="G14941" s="414"/>
      <c r="H14941" s="414"/>
      <c r="I14941" s="294"/>
      <c r="J14941" s="294"/>
      <c r="K14941" s="294"/>
      <c r="L14941" s="294"/>
    </row>
    <row r="14942" spans="1:12" ht="17.100000000000001" customHeight="1">
      <c r="A14942" s="294" t="s">
        <v>12978</v>
      </c>
      <c r="B14942" s="298" t="s">
        <v>12979</v>
      </c>
      <c r="C14942" s="294" t="s">
        <v>12980</v>
      </c>
      <c r="D14942" s="294" t="s">
        <v>12981</v>
      </c>
      <c r="E14942" s="299" t="s">
        <v>12982</v>
      </c>
      <c r="F14942" s="413" t="s">
        <v>12983</v>
      </c>
      <c r="G14942" s="413"/>
      <c r="H14942" s="413" t="s">
        <v>12984</v>
      </c>
      <c r="I14942" s="413"/>
      <c r="J14942" s="413" t="s">
        <v>12985</v>
      </c>
      <c r="K14942" s="413"/>
      <c r="L14942" s="413"/>
    </row>
    <row r="14943" spans="1:12" ht="24" customHeight="1">
      <c r="A14943" s="300" t="s">
        <v>12986</v>
      </c>
      <c r="B14943" s="301" t="s">
        <v>13085</v>
      </c>
      <c r="C14943" s="300" t="s">
        <v>9</v>
      </c>
      <c r="D14943" s="300" t="s">
        <v>7909</v>
      </c>
      <c r="E14943" s="302" t="s">
        <v>51</v>
      </c>
      <c r="F14943" s="423" t="s">
        <v>13086</v>
      </c>
      <c r="G14943" s="423"/>
      <c r="H14943" s="423">
        <v>9.6100000000000005E-4</v>
      </c>
      <c r="I14943" s="423"/>
      <c r="J14943" s="424">
        <v>9.9900000000000003E-2</v>
      </c>
      <c r="K14943" s="424"/>
      <c r="L14943" s="424"/>
    </row>
    <row r="14944" spans="1:12" ht="24" customHeight="1">
      <c r="A14944" s="300" t="s">
        <v>12986</v>
      </c>
      <c r="B14944" s="301" t="s">
        <v>13087</v>
      </c>
      <c r="C14944" s="300" t="s">
        <v>9</v>
      </c>
      <c r="D14944" s="300" t="s">
        <v>8873</v>
      </c>
      <c r="E14944" s="302" t="s">
        <v>51</v>
      </c>
      <c r="F14944" s="423" t="s">
        <v>13088</v>
      </c>
      <c r="G14944" s="423"/>
      <c r="H14944" s="423">
        <v>9.1600000000000004E-5</v>
      </c>
      <c r="I14944" s="423"/>
      <c r="J14944" s="424">
        <v>7.9600000000000004E-2</v>
      </c>
      <c r="K14944" s="424"/>
      <c r="L14944" s="424"/>
    </row>
    <row r="14945" spans="1:12" ht="48" customHeight="1">
      <c r="A14945" s="300" t="s">
        <v>12986</v>
      </c>
      <c r="B14945" s="301" t="s">
        <v>13089</v>
      </c>
      <c r="C14945" s="300" t="s">
        <v>9</v>
      </c>
      <c r="D14945" s="300" t="s">
        <v>9227</v>
      </c>
      <c r="E14945" s="302" t="s">
        <v>51</v>
      </c>
      <c r="F14945" s="423" t="s">
        <v>13090</v>
      </c>
      <c r="G14945" s="423"/>
      <c r="H14945" s="423">
        <v>6.41E-5</v>
      </c>
      <c r="I14945" s="423"/>
      <c r="J14945" s="424">
        <v>8.5699999999999998E-2</v>
      </c>
      <c r="K14945" s="424"/>
      <c r="L14945" s="424"/>
    </row>
    <row r="14946" spans="1:12" ht="24" customHeight="1">
      <c r="A14946" s="300" t="s">
        <v>12986</v>
      </c>
      <c r="B14946" s="301" t="s">
        <v>13091</v>
      </c>
      <c r="C14946" s="300" t="s">
        <v>9</v>
      </c>
      <c r="D14946" s="300" t="s">
        <v>9580</v>
      </c>
      <c r="E14946" s="302" t="s">
        <v>51</v>
      </c>
      <c r="F14946" s="423" t="s">
        <v>13092</v>
      </c>
      <c r="G14946" s="423"/>
      <c r="H14946" s="423">
        <v>6.2700000000000006E-5</v>
      </c>
      <c r="I14946" s="423"/>
      <c r="J14946" s="424">
        <v>5.62E-2</v>
      </c>
      <c r="K14946" s="424"/>
      <c r="L14946" s="424"/>
    </row>
    <row r="14947" spans="1:12" ht="24" customHeight="1">
      <c r="A14947" s="300" t="s">
        <v>12986</v>
      </c>
      <c r="B14947" s="301" t="s">
        <v>12987</v>
      </c>
      <c r="C14947" s="300" t="s">
        <v>9</v>
      </c>
      <c r="D14947" s="300" t="s">
        <v>9831</v>
      </c>
      <c r="E14947" s="302" t="s">
        <v>12988</v>
      </c>
      <c r="F14947" s="423" t="s">
        <v>12989</v>
      </c>
      <c r="G14947" s="423"/>
      <c r="H14947" s="423">
        <v>2.2240599999999999E-2</v>
      </c>
      <c r="I14947" s="423"/>
      <c r="J14947" s="424">
        <v>0.22509999999999999</v>
      </c>
      <c r="K14947" s="424"/>
      <c r="L14947" s="424"/>
    </row>
    <row r="14948" spans="1:12" ht="36" customHeight="1">
      <c r="A14948" s="300" t="s">
        <v>12986</v>
      </c>
      <c r="B14948" s="301" t="s">
        <v>12990</v>
      </c>
      <c r="C14948" s="300" t="s">
        <v>9</v>
      </c>
      <c r="D14948" s="300" t="s">
        <v>11426</v>
      </c>
      <c r="E14948" s="302" t="s">
        <v>51</v>
      </c>
      <c r="F14948" s="423" t="s">
        <v>12991</v>
      </c>
      <c r="G14948" s="423"/>
      <c r="H14948" s="423">
        <v>1.1655999999999999E-3</v>
      </c>
      <c r="I14948" s="423"/>
      <c r="J14948" s="424">
        <v>0.15409999999999999</v>
      </c>
      <c r="K14948" s="424"/>
      <c r="L14948" s="424"/>
    </row>
    <row r="14949" spans="1:12" ht="17.100000000000001" customHeight="1">
      <c r="A14949" s="298"/>
      <c r="B14949" s="298"/>
      <c r="C14949" s="298"/>
      <c r="D14949" s="298"/>
      <c r="E14949" s="298"/>
      <c r="F14949" s="298"/>
      <c r="G14949" s="298"/>
      <c r="H14949" s="298"/>
      <c r="I14949" s="298"/>
      <c r="J14949" s="298" t="s">
        <v>12992</v>
      </c>
      <c r="K14949" s="298"/>
      <c r="L14949" s="298" t="s">
        <v>13825</v>
      </c>
    </row>
    <row r="14950" spans="1:12">
      <c r="A14950" s="414" t="s">
        <v>12994</v>
      </c>
      <c r="B14950" s="414"/>
      <c r="C14950" s="414"/>
      <c r="D14950" s="414"/>
      <c r="E14950" s="414"/>
      <c r="F14950" s="414"/>
      <c r="G14950" s="414"/>
      <c r="H14950" s="414"/>
      <c r="I14950" s="294"/>
      <c r="J14950" s="294"/>
      <c r="K14950" s="294"/>
      <c r="L14950" s="294"/>
    </row>
    <row r="14951" spans="1:12" ht="17.100000000000001" customHeight="1">
      <c r="A14951" s="294" t="s">
        <v>12978</v>
      </c>
      <c r="B14951" s="298" t="s">
        <v>12979</v>
      </c>
      <c r="C14951" s="294" t="s">
        <v>12980</v>
      </c>
      <c r="D14951" s="294" t="s">
        <v>12981</v>
      </c>
      <c r="E14951" s="299" t="s">
        <v>12982</v>
      </c>
      <c r="F14951" s="413" t="s">
        <v>12983</v>
      </c>
      <c r="G14951" s="413"/>
      <c r="H14951" s="413" t="s">
        <v>12984</v>
      </c>
      <c r="I14951" s="413"/>
      <c r="J14951" s="413" t="s">
        <v>12985</v>
      </c>
      <c r="K14951" s="413"/>
      <c r="L14951" s="413"/>
    </row>
    <row r="14952" spans="1:12" ht="24" customHeight="1">
      <c r="A14952" s="300" t="s">
        <v>12986</v>
      </c>
      <c r="B14952" s="301" t="s">
        <v>13193</v>
      </c>
      <c r="C14952" s="300" t="s">
        <v>9</v>
      </c>
      <c r="D14952" s="300" t="s">
        <v>7200</v>
      </c>
      <c r="E14952" s="302" t="s">
        <v>27</v>
      </c>
      <c r="F14952" s="423" t="s">
        <v>13194</v>
      </c>
      <c r="G14952" s="423"/>
      <c r="H14952" s="423">
        <v>0.82879349999999996</v>
      </c>
      <c r="I14952" s="423"/>
      <c r="J14952" s="424">
        <v>4.2186000000000003</v>
      </c>
      <c r="K14952" s="424"/>
      <c r="L14952" s="424"/>
    </row>
    <row r="14953" spans="1:12" ht="24" customHeight="1">
      <c r="A14953" s="300" t="s">
        <v>12986</v>
      </c>
      <c r="B14953" s="301" t="s">
        <v>13195</v>
      </c>
      <c r="C14953" s="300" t="s">
        <v>9</v>
      </c>
      <c r="D14953" s="300" t="s">
        <v>8821</v>
      </c>
      <c r="E14953" s="302" t="s">
        <v>27</v>
      </c>
      <c r="F14953" s="423" t="s">
        <v>13196</v>
      </c>
      <c r="G14953" s="423"/>
      <c r="H14953" s="423">
        <v>0.82879349999999996</v>
      </c>
      <c r="I14953" s="423"/>
      <c r="J14953" s="424">
        <v>5.9589999999999996</v>
      </c>
      <c r="K14953" s="424"/>
      <c r="L14953" s="424"/>
    </row>
    <row r="14954" spans="1:12" ht="17.100000000000001" customHeight="1">
      <c r="A14954" s="298"/>
      <c r="B14954" s="298"/>
      <c r="C14954" s="298"/>
      <c r="D14954" s="298"/>
      <c r="E14954" s="298"/>
      <c r="F14954" s="298"/>
      <c r="G14954" s="298"/>
      <c r="H14954" s="298"/>
      <c r="I14954" s="298"/>
      <c r="J14954" s="298" t="s">
        <v>12992</v>
      </c>
      <c r="K14954" s="298"/>
      <c r="L14954" s="298" t="s">
        <v>15918</v>
      </c>
    </row>
    <row r="14955" spans="1:12">
      <c r="A14955" s="414" t="s">
        <v>12998</v>
      </c>
      <c r="B14955" s="414"/>
      <c r="C14955" s="414"/>
      <c r="D14955" s="414"/>
      <c r="E14955" s="414"/>
      <c r="F14955" s="414"/>
      <c r="G14955" s="414"/>
      <c r="H14955" s="414"/>
      <c r="I14955" s="294"/>
      <c r="J14955" s="294"/>
      <c r="K14955" s="294"/>
      <c r="L14955" s="294"/>
    </row>
    <row r="14956" spans="1:12" ht="17.100000000000001" customHeight="1">
      <c r="A14956" s="294" t="s">
        <v>12978</v>
      </c>
      <c r="B14956" s="298" t="s">
        <v>12979</v>
      </c>
      <c r="C14956" s="294" t="s">
        <v>12980</v>
      </c>
      <c r="D14956" s="294" t="s">
        <v>12981</v>
      </c>
      <c r="E14956" s="299" t="s">
        <v>12982</v>
      </c>
      <c r="F14956" s="413" t="s">
        <v>12983</v>
      </c>
      <c r="G14956" s="413"/>
      <c r="H14956" s="413" t="s">
        <v>12984</v>
      </c>
      <c r="I14956" s="413"/>
      <c r="J14956" s="413" t="s">
        <v>12985</v>
      </c>
      <c r="K14956" s="413"/>
      <c r="L14956" s="413"/>
    </row>
    <row r="14957" spans="1:12" ht="24" customHeight="1">
      <c r="A14957" s="300" t="s">
        <v>12986</v>
      </c>
      <c r="B14957" s="301" t="s">
        <v>13496</v>
      </c>
      <c r="C14957" s="300" t="s">
        <v>9</v>
      </c>
      <c r="D14957" s="300" t="s">
        <v>9014</v>
      </c>
      <c r="E14957" s="302" t="s">
        <v>51</v>
      </c>
      <c r="F14957" s="423" t="s">
        <v>13497</v>
      </c>
      <c r="G14957" s="423"/>
      <c r="H14957" s="423">
        <v>3.7999999999999999E-2</v>
      </c>
      <c r="I14957" s="423"/>
      <c r="J14957" s="424">
        <v>0.53</v>
      </c>
      <c r="K14957" s="424"/>
      <c r="L14957" s="424"/>
    </row>
    <row r="14958" spans="1:12" ht="24" customHeight="1">
      <c r="A14958" s="300" t="s">
        <v>12986</v>
      </c>
      <c r="B14958" s="301" t="s">
        <v>15919</v>
      </c>
      <c r="C14958" s="300" t="s">
        <v>9</v>
      </c>
      <c r="D14958" s="300" t="s">
        <v>10742</v>
      </c>
      <c r="E14958" s="302" t="s">
        <v>51</v>
      </c>
      <c r="F14958" s="423" t="s">
        <v>15920</v>
      </c>
      <c r="G14958" s="423"/>
      <c r="H14958" s="423">
        <v>1</v>
      </c>
      <c r="I14958" s="423"/>
      <c r="J14958" s="424">
        <v>123.78</v>
      </c>
      <c r="K14958" s="424"/>
      <c r="L14958" s="424"/>
    </row>
    <row r="14959" spans="1:12" ht="24" customHeight="1">
      <c r="A14959" s="300" t="s">
        <v>12986</v>
      </c>
      <c r="B14959" s="301" t="s">
        <v>13099</v>
      </c>
      <c r="C14959" s="300" t="s">
        <v>9</v>
      </c>
      <c r="D14959" s="300" t="s">
        <v>7224</v>
      </c>
      <c r="E14959" s="302" t="s">
        <v>51</v>
      </c>
      <c r="F14959" s="423" t="s">
        <v>13100</v>
      </c>
      <c r="G14959" s="423"/>
      <c r="H14959" s="423">
        <v>1.1351999999999999E-2</v>
      </c>
      <c r="I14959" s="423"/>
      <c r="J14959" s="424">
        <v>0.1043</v>
      </c>
      <c r="K14959" s="424"/>
      <c r="L14959" s="424"/>
    </row>
    <row r="14960" spans="1:12" ht="24" customHeight="1">
      <c r="A14960" s="300" t="s">
        <v>12986</v>
      </c>
      <c r="B14960" s="301" t="s">
        <v>13101</v>
      </c>
      <c r="C14960" s="300" t="s">
        <v>9</v>
      </c>
      <c r="D14960" s="300" t="s">
        <v>7359</v>
      </c>
      <c r="E14960" s="302" t="s">
        <v>51</v>
      </c>
      <c r="F14960" s="423" t="s">
        <v>13102</v>
      </c>
      <c r="G14960" s="423"/>
      <c r="H14960" s="423">
        <v>3.6630000000000001E-4</v>
      </c>
      <c r="I14960" s="423"/>
      <c r="J14960" s="424">
        <v>4.7100000000000003E-2</v>
      </c>
      <c r="K14960" s="424"/>
      <c r="L14960" s="424"/>
    </row>
    <row r="14961" spans="1:12" ht="24" customHeight="1">
      <c r="A14961" s="300" t="s">
        <v>12986</v>
      </c>
      <c r="B14961" s="301" t="s">
        <v>13103</v>
      </c>
      <c r="C14961" s="300" t="s">
        <v>9</v>
      </c>
      <c r="D14961" s="300" t="s">
        <v>8851</v>
      </c>
      <c r="E14961" s="302" t="s">
        <v>51</v>
      </c>
      <c r="F14961" s="423" t="s">
        <v>13104</v>
      </c>
      <c r="G14961" s="423"/>
      <c r="H14961" s="423">
        <v>2.9310000000000002E-4</v>
      </c>
      <c r="I14961" s="423"/>
      <c r="J14961" s="424">
        <v>5.6800000000000003E-2</v>
      </c>
      <c r="K14961" s="424"/>
      <c r="L14961" s="424"/>
    </row>
    <row r="14962" spans="1:12" ht="24" customHeight="1">
      <c r="A14962" s="300" t="s">
        <v>12986</v>
      </c>
      <c r="B14962" s="301" t="s">
        <v>13105</v>
      </c>
      <c r="C14962" s="300" t="s">
        <v>9</v>
      </c>
      <c r="D14962" s="300" t="s">
        <v>8852</v>
      </c>
      <c r="E14962" s="302" t="s">
        <v>51</v>
      </c>
      <c r="F14962" s="423" t="s">
        <v>13106</v>
      </c>
      <c r="G14962" s="423"/>
      <c r="H14962" s="423">
        <v>6.2700000000000006E-5</v>
      </c>
      <c r="I14962" s="423"/>
      <c r="J14962" s="424">
        <v>3.44E-2</v>
      </c>
      <c r="K14962" s="424"/>
      <c r="L14962" s="424"/>
    </row>
    <row r="14963" spans="1:12" ht="24" customHeight="1">
      <c r="A14963" s="300" t="s">
        <v>12986</v>
      </c>
      <c r="B14963" s="301" t="s">
        <v>13107</v>
      </c>
      <c r="C14963" s="300" t="s">
        <v>9</v>
      </c>
      <c r="D14963" s="300" t="s">
        <v>9000</v>
      </c>
      <c r="E14963" s="302" t="s">
        <v>51</v>
      </c>
      <c r="F14963" s="423" t="s">
        <v>13108</v>
      </c>
      <c r="G14963" s="423"/>
      <c r="H14963" s="423">
        <v>1.29207E-2</v>
      </c>
      <c r="I14963" s="423"/>
      <c r="J14963" s="424">
        <v>8.7499999999999994E-2</v>
      </c>
      <c r="K14963" s="424"/>
      <c r="L14963" s="424"/>
    </row>
    <row r="14964" spans="1:12" ht="24" customHeight="1">
      <c r="A14964" s="300" t="s">
        <v>12986</v>
      </c>
      <c r="B14964" s="301" t="s">
        <v>13109</v>
      </c>
      <c r="C14964" s="300" t="s">
        <v>9</v>
      </c>
      <c r="D14964" s="300" t="s">
        <v>9574</v>
      </c>
      <c r="E14964" s="302" t="s">
        <v>51</v>
      </c>
      <c r="F14964" s="423" t="s">
        <v>13110</v>
      </c>
      <c r="G14964" s="423"/>
      <c r="H14964" s="423">
        <v>4.0974999999999996E-3</v>
      </c>
      <c r="I14964" s="423"/>
      <c r="J14964" s="424">
        <v>3.6200000000000003E-2</v>
      </c>
      <c r="K14964" s="424"/>
      <c r="L14964" s="424"/>
    </row>
    <row r="14965" spans="1:12" ht="24" customHeight="1">
      <c r="A14965" s="300" t="s">
        <v>12986</v>
      </c>
      <c r="B14965" s="301" t="s">
        <v>13111</v>
      </c>
      <c r="C14965" s="300" t="s">
        <v>9</v>
      </c>
      <c r="D14965" s="300" t="s">
        <v>10714</v>
      </c>
      <c r="E14965" s="302" t="s">
        <v>93</v>
      </c>
      <c r="F14965" s="423" t="s">
        <v>13112</v>
      </c>
      <c r="G14965" s="423"/>
      <c r="H14965" s="423">
        <v>2.1535999999999999E-3</v>
      </c>
      <c r="I14965" s="423"/>
      <c r="J14965" s="424">
        <v>3.2899999999999999E-2</v>
      </c>
      <c r="K14965" s="424"/>
      <c r="L14965" s="424"/>
    </row>
    <row r="14966" spans="1:12" ht="24" customHeight="1">
      <c r="A14966" s="300" t="s">
        <v>12986</v>
      </c>
      <c r="B14966" s="301" t="s">
        <v>13113</v>
      </c>
      <c r="C14966" s="300" t="s">
        <v>9</v>
      </c>
      <c r="D14966" s="300" t="s">
        <v>10809</v>
      </c>
      <c r="E14966" s="302" t="s">
        <v>51</v>
      </c>
      <c r="F14966" s="423" t="s">
        <v>13114</v>
      </c>
      <c r="G14966" s="423"/>
      <c r="H14966" s="423">
        <v>2.1535999999999999E-3</v>
      </c>
      <c r="I14966" s="423"/>
      <c r="J14966" s="424">
        <v>2.58E-2</v>
      </c>
      <c r="K14966" s="424"/>
      <c r="L14966" s="424"/>
    </row>
    <row r="14967" spans="1:12" ht="24" customHeight="1">
      <c r="A14967" s="300" t="s">
        <v>12986</v>
      </c>
      <c r="B14967" s="301" t="s">
        <v>13115</v>
      </c>
      <c r="C14967" s="300" t="s">
        <v>9</v>
      </c>
      <c r="D14967" s="300" t="s">
        <v>10810</v>
      </c>
      <c r="E14967" s="302" t="s">
        <v>51</v>
      </c>
      <c r="F14967" s="423" t="s">
        <v>13116</v>
      </c>
      <c r="G14967" s="423"/>
      <c r="H14967" s="423">
        <v>2.1535999999999999E-3</v>
      </c>
      <c r="I14967" s="423"/>
      <c r="J14967" s="424">
        <v>5.7299999999999997E-2</v>
      </c>
      <c r="K14967" s="424"/>
      <c r="L14967" s="424"/>
    </row>
    <row r="14968" spans="1:12" ht="24" customHeight="1">
      <c r="A14968" s="300" t="s">
        <v>12986</v>
      </c>
      <c r="B14968" s="301" t="s">
        <v>13117</v>
      </c>
      <c r="C14968" s="300" t="s">
        <v>9</v>
      </c>
      <c r="D14968" s="300" t="s">
        <v>10837</v>
      </c>
      <c r="E14968" s="302" t="s">
        <v>51</v>
      </c>
      <c r="F14968" s="423" t="s">
        <v>13118</v>
      </c>
      <c r="G14968" s="423"/>
      <c r="H14968" s="423">
        <v>7.3399999999999995E-5</v>
      </c>
      <c r="I14968" s="423"/>
      <c r="J14968" s="424">
        <v>3.27E-2</v>
      </c>
      <c r="K14968" s="424"/>
      <c r="L14968" s="424"/>
    </row>
    <row r="14969" spans="1:12" ht="24" customHeight="1">
      <c r="A14969" s="300" t="s">
        <v>12986</v>
      </c>
      <c r="B14969" s="301" t="s">
        <v>13003</v>
      </c>
      <c r="C14969" s="300" t="s">
        <v>9</v>
      </c>
      <c r="D14969" s="300" t="s">
        <v>7216</v>
      </c>
      <c r="E14969" s="302" t="s">
        <v>51</v>
      </c>
      <c r="F14969" s="423" t="s">
        <v>13004</v>
      </c>
      <c r="G14969" s="423"/>
      <c r="H14969" s="423">
        <v>4.3131999999999997E-3</v>
      </c>
      <c r="I14969" s="423"/>
      <c r="J14969" s="424">
        <v>0.14410000000000001</v>
      </c>
      <c r="K14969" s="424"/>
      <c r="L14969" s="424"/>
    </row>
    <row r="14970" spans="1:12" ht="24" customHeight="1">
      <c r="A14970" s="300" t="s">
        <v>12986</v>
      </c>
      <c r="B14970" s="301" t="s">
        <v>13005</v>
      </c>
      <c r="C14970" s="300" t="s">
        <v>9</v>
      </c>
      <c r="D14970" s="300" t="s">
        <v>7393</v>
      </c>
      <c r="E14970" s="302" t="s">
        <v>12988</v>
      </c>
      <c r="F14970" s="423" t="s">
        <v>13006</v>
      </c>
      <c r="G14970" s="423"/>
      <c r="H14970" s="423">
        <v>2.5948999999999998E-3</v>
      </c>
      <c r="I14970" s="423"/>
      <c r="J14970" s="424">
        <v>0.1401</v>
      </c>
      <c r="K14970" s="424"/>
      <c r="L14970" s="424"/>
    </row>
    <row r="14971" spans="1:12" ht="24" customHeight="1">
      <c r="A14971" s="300" t="s">
        <v>12986</v>
      </c>
      <c r="B14971" s="301" t="s">
        <v>13007</v>
      </c>
      <c r="C14971" s="300" t="s">
        <v>9</v>
      </c>
      <c r="D14971" s="300" t="s">
        <v>10619</v>
      </c>
      <c r="E14971" s="302" t="s">
        <v>51</v>
      </c>
      <c r="F14971" s="423" t="s">
        <v>13008</v>
      </c>
      <c r="G14971" s="423"/>
      <c r="H14971" s="423">
        <v>2.0127999999999999E-3</v>
      </c>
      <c r="I14971" s="423"/>
      <c r="J14971" s="424">
        <v>0.38490000000000002</v>
      </c>
      <c r="K14971" s="424"/>
      <c r="L14971" s="424"/>
    </row>
    <row r="14972" spans="1:12" ht="24" customHeight="1">
      <c r="A14972" s="300" t="s">
        <v>12986</v>
      </c>
      <c r="B14972" s="301" t="s">
        <v>13009</v>
      </c>
      <c r="C14972" s="300" t="s">
        <v>9</v>
      </c>
      <c r="D14972" s="300" t="s">
        <v>10769</v>
      </c>
      <c r="E14972" s="302" t="s">
        <v>51</v>
      </c>
      <c r="F14972" s="423" t="s">
        <v>13010</v>
      </c>
      <c r="G14972" s="423"/>
      <c r="H14972" s="423">
        <v>0.1809373</v>
      </c>
      <c r="I14972" s="423"/>
      <c r="J14972" s="424">
        <v>0.22800000000000001</v>
      </c>
      <c r="K14972" s="424"/>
      <c r="L14972" s="424"/>
    </row>
    <row r="14973" spans="1:12" ht="24" customHeight="1">
      <c r="A14973" s="300" t="s">
        <v>12986</v>
      </c>
      <c r="B14973" s="301" t="s">
        <v>13011</v>
      </c>
      <c r="C14973" s="300" t="s">
        <v>9</v>
      </c>
      <c r="D14973" s="300" t="s">
        <v>10929</v>
      </c>
      <c r="E14973" s="302" t="s">
        <v>51</v>
      </c>
      <c r="F14973" s="423" t="s">
        <v>13012</v>
      </c>
      <c r="G14973" s="423"/>
      <c r="H14973" s="423">
        <v>1.7445E-3</v>
      </c>
      <c r="I14973" s="423"/>
      <c r="J14973" s="424">
        <v>0.26250000000000001</v>
      </c>
      <c r="K14973" s="424"/>
      <c r="L14973" s="424"/>
    </row>
    <row r="14974" spans="1:12" ht="17.100000000000001" customHeight="1">
      <c r="A14974" s="298"/>
      <c r="B14974" s="298"/>
      <c r="C14974" s="298"/>
      <c r="D14974" s="298"/>
      <c r="E14974" s="298"/>
      <c r="F14974" s="298"/>
      <c r="G14974" s="298"/>
      <c r="H14974" s="298"/>
      <c r="I14974" s="298"/>
      <c r="J14974" s="298" t="s">
        <v>12992</v>
      </c>
      <c r="K14974" s="298"/>
      <c r="L14974" s="298" t="s">
        <v>15921</v>
      </c>
    </row>
    <row r="14975" spans="1:12">
      <c r="A14975" s="414" t="s">
        <v>13056</v>
      </c>
      <c r="B14975" s="414"/>
      <c r="C14975" s="414"/>
      <c r="D14975" s="414"/>
      <c r="E14975" s="414"/>
      <c r="F14975" s="414"/>
      <c r="G14975" s="414"/>
      <c r="H14975" s="414"/>
      <c r="I14975" s="294"/>
      <c r="J14975" s="294"/>
      <c r="K14975" s="294"/>
      <c r="L14975" s="294"/>
    </row>
    <row r="14976" spans="1:12" ht="17.100000000000001" customHeight="1">
      <c r="A14976" s="294" t="s">
        <v>12978</v>
      </c>
      <c r="B14976" s="298" t="s">
        <v>12979</v>
      </c>
      <c r="C14976" s="294" t="s">
        <v>12980</v>
      </c>
      <c r="D14976" s="294" t="s">
        <v>12981</v>
      </c>
      <c r="E14976" s="299" t="s">
        <v>12982</v>
      </c>
      <c r="F14976" s="413" t="s">
        <v>12983</v>
      </c>
      <c r="G14976" s="413"/>
      <c r="H14976" s="413" t="s">
        <v>12984</v>
      </c>
      <c r="I14976" s="413"/>
      <c r="J14976" s="413" t="s">
        <v>12985</v>
      </c>
      <c r="K14976" s="413"/>
      <c r="L14976" s="413"/>
    </row>
    <row r="14977" spans="1:12" ht="24" customHeight="1">
      <c r="A14977" s="300" t="s">
        <v>12986</v>
      </c>
      <c r="B14977" s="301" t="s">
        <v>13057</v>
      </c>
      <c r="C14977" s="300" t="s">
        <v>9</v>
      </c>
      <c r="D14977" s="300" t="s">
        <v>12549</v>
      </c>
      <c r="E14977" s="302" t="s">
        <v>27</v>
      </c>
      <c r="F14977" s="423" t="s">
        <v>12948</v>
      </c>
      <c r="G14977" s="423"/>
      <c r="H14977" s="423">
        <v>1.6188248999999999</v>
      </c>
      <c r="I14977" s="423"/>
      <c r="J14977" s="424">
        <v>1.0522</v>
      </c>
      <c r="K14977" s="424"/>
      <c r="L14977" s="424"/>
    </row>
    <row r="14978" spans="1:12" ht="17.100000000000001" customHeight="1">
      <c r="A14978" s="298"/>
      <c r="B14978" s="298"/>
      <c r="C14978" s="298"/>
      <c r="D14978" s="298"/>
      <c r="E14978" s="298"/>
      <c r="F14978" s="298"/>
      <c r="G14978" s="298"/>
      <c r="H14978" s="298"/>
      <c r="I14978" s="298"/>
      <c r="J14978" s="298" t="s">
        <v>12992</v>
      </c>
      <c r="K14978" s="298"/>
      <c r="L14978" s="298" t="s">
        <v>12920</v>
      </c>
    </row>
    <row r="14979" spans="1:12">
      <c r="A14979" s="414" t="s">
        <v>13058</v>
      </c>
      <c r="B14979" s="414"/>
      <c r="C14979" s="414"/>
      <c r="D14979" s="414"/>
      <c r="E14979" s="414"/>
      <c r="F14979" s="414"/>
      <c r="G14979" s="414"/>
      <c r="H14979" s="414"/>
      <c r="I14979" s="294"/>
      <c r="J14979" s="294"/>
      <c r="K14979" s="294"/>
      <c r="L14979" s="294"/>
    </row>
    <row r="14980" spans="1:12" ht="17.100000000000001" customHeight="1">
      <c r="A14980" s="294" t="s">
        <v>12978</v>
      </c>
      <c r="B14980" s="298" t="s">
        <v>12979</v>
      </c>
      <c r="C14980" s="294" t="s">
        <v>12980</v>
      </c>
      <c r="D14980" s="294" t="s">
        <v>12981</v>
      </c>
      <c r="E14980" s="299" t="s">
        <v>12982</v>
      </c>
      <c r="F14980" s="413" t="s">
        <v>12983</v>
      </c>
      <c r="G14980" s="413"/>
      <c r="H14980" s="413" t="s">
        <v>12984</v>
      </c>
      <c r="I14980" s="413"/>
      <c r="J14980" s="413" t="s">
        <v>12985</v>
      </c>
      <c r="K14980" s="413"/>
      <c r="L14980" s="413"/>
    </row>
    <row r="14981" spans="1:12" ht="24" customHeight="1">
      <c r="A14981" s="300" t="s">
        <v>12986</v>
      </c>
      <c r="B14981" s="301" t="s">
        <v>13059</v>
      </c>
      <c r="C14981" s="300" t="s">
        <v>9</v>
      </c>
      <c r="D14981" s="300" t="s">
        <v>12535</v>
      </c>
      <c r="E14981" s="302" t="s">
        <v>27</v>
      </c>
      <c r="F14981" s="423" t="s">
        <v>12936</v>
      </c>
      <c r="G14981" s="423"/>
      <c r="H14981" s="423">
        <v>1.6188248999999999</v>
      </c>
      <c r="I14981" s="423"/>
      <c r="J14981" s="424">
        <v>8.09E-2</v>
      </c>
      <c r="K14981" s="424"/>
      <c r="L14981" s="424"/>
    </row>
    <row r="14982" spans="1:12" ht="17.100000000000001" customHeight="1">
      <c r="A14982" s="298"/>
      <c r="B14982" s="298"/>
      <c r="C14982" s="298"/>
      <c r="D14982" s="298"/>
      <c r="E14982" s="298"/>
      <c r="F14982" s="298"/>
      <c r="G14982" s="298"/>
      <c r="H14982" s="298"/>
      <c r="I14982" s="298"/>
      <c r="J14982" s="298" t="s">
        <v>12992</v>
      </c>
      <c r="K14982" s="298"/>
      <c r="L14982" s="298" t="s">
        <v>12935</v>
      </c>
    </row>
    <row r="14983" spans="1:12">
      <c r="A14983" s="414" t="s">
        <v>13060</v>
      </c>
      <c r="B14983" s="414"/>
      <c r="C14983" s="414"/>
      <c r="D14983" s="414"/>
      <c r="E14983" s="414"/>
      <c r="F14983" s="414"/>
      <c r="G14983" s="414"/>
      <c r="H14983" s="414"/>
      <c r="I14983" s="294"/>
      <c r="J14983" s="294"/>
      <c r="K14983" s="294"/>
      <c r="L14983" s="294"/>
    </row>
    <row r="14984" spans="1:12" ht="17.100000000000001" customHeight="1">
      <c r="A14984" s="294" t="s">
        <v>12978</v>
      </c>
      <c r="B14984" s="298" t="s">
        <v>12979</v>
      </c>
      <c r="C14984" s="294" t="s">
        <v>12980</v>
      </c>
      <c r="D14984" s="294" t="s">
        <v>12981</v>
      </c>
      <c r="E14984" s="299" t="s">
        <v>12982</v>
      </c>
      <c r="F14984" s="413" t="s">
        <v>12983</v>
      </c>
      <c r="G14984" s="413"/>
      <c r="H14984" s="413" t="s">
        <v>12984</v>
      </c>
      <c r="I14984" s="413"/>
      <c r="J14984" s="413" t="s">
        <v>12985</v>
      </c>
      <c r="K14984" s="413"/>
      <c r="L14984" s="413"/>
    </row>
    <row r="14985" spans="1:12" ht="24" customHeight="1">
      <c r="A14985" s="300" t="s">
        <v>12986</v>
      </c>
      <c r="B14985" s="301" t="s">
        <v>13061</v>
      </c>
      <c r="C14985" s="300" t="s">
        <v>9</v>
      </c>
      <c r="D14985" s="300" t="s">
        <v>12522</v>
      </c>
      <c r="E14985" s="302" t="s">
        <v>27</v>
      </c>
      <c r="F14985" s="423" t="s">
        <v>12964</v>
      </c>
      <c r="G14985" s="423"/>
      <c r="H14985" s="423">
        <v>1.6188248999999999</v>
      </c>
      <c r="I14985" s="423"/>
      <c r="J14985" s="424">
        <v>4.0956000000000001</v>
      </c>
      <c r="K14985" s="424"/>
      <c r="L14985" s="424"/>
    </row>
    <row r="14986" spans="1:12" ht="24" customHeight="1">
      <c r="A14986" s="300" t="s">
        <v>12986</v>
      </c>
      <c r="B14986" s="301" t="s">
        <v>13062</v>
      </c>
      <c r="C14986" s="300" t="s">
        <v>9</v>
      </c>
      <c r="D14986" s="300" t="s">
        <v>12527</v>
      </c>
      <c r="E14986" s="302" t="s">
        <v>27</v>
      </c>
      <c r="F14986" s="423" t="s">
        <v>13063</v>
      </c>
      <c r="G14986" s="423"/>
      <c r="H14986" s="423">
        <v>1.6188248999999999</v>
      </c>
      <c r="I14986" s="423"/>
      <c r="J14986" s="424">
        <v>0.5504</v>
      </c>
      <c r="K14986" s="424"/>
      <c r="L14986" s="424"/>
    </row>
    <row r="14987" spans="1:12" ht="17.100000000000001" customHeight="1">
      <c r="A14987" s="298"/>
      <c r="B14987" s="298"/>
      <c r="C14987" s="298"/>
      <c r="D14987" s="298"/>
      <c r="E14987" s="298"/>
      <c r="F14987" s="298"/>
      <c r="G14987" s="298"/>
      <c r="H14987" s="298"/>
      <c r="I14987" s="298"/>
      <c r="J14987" s="298" t="s">
        <v>12992</v>
      </c>
      <c r="K14987" s="298"/>
      <c r="L14987" s="298" t="s">
        <v>15922</v>
      </c>
    </row>
    <row r="14988" spans="1:12" ht="17.100000000000001" customHeight="1">
      <c r="A14988" s="294" t="s">
        <v>13014</v>
      </c>
      <c r="B14988" s="294"/>
      <c r="C14988" s="294"/>
      <c r="D14988" s="294"/>
      <c r="E14988" s="294"/>
      <c r="F14988" s="294"/>
      <c r="G14988" s="294"/>
      <c r="H14988" s="294"/>
      <c r="I14988" s="294"/>
      <c r="J14988" s="294"/>
      <c r="K14988" s="294"/>
      <c r="L14988" s="294"/>
    </row>
    <row r="14989" spans="1:12" ht="17.100000000000001" customHeight="1">
      <c r="A14989" s="298"/>
      <c r="B14989" s="298"/>
      <c r="C14989" s="298"/>
      <c r="D14989" s="298"/>
      <c r="E14989" s="298"/>
      <c r="F14989" s="298"/>
      <c r="G14989" s="298"/>
      <c r="H14989" s="298"/>
      <c r="I14989" s="298"/>
      <c r="J14989" s="298" t="s">
        <v>13015</v>
      </c>
      <c r="K14989" s="298"/>
      <c r="L14989" s="298" t="s">
        <v>15923</v>
      </c>
    </row>
    <row r="14990" spans="1:12" ht="17.100000000000001" customHeight="1">
      <c r="A14990" s="298"/>
      <c r="B14990" s="298"/>
      <c r="C14990" s="298"/>
      <c r="D14990" s="298"/>
      <c r="E14990" s="298"/>
      <c r="F14990" s="298"/>
      <c r="G14990" s="298"/>
      <c r="H14990" s="298"/>
      <c r="I14990" s="298"/>
      <c r="J14990" s="298" t="s">
        <v>13017</v>
      </c>
      <c r="K14990" s="298" t="s">
        <v>13018</v>
      </c>
      <c r="L14990" s="298" t="s">
        <v>15924</v>
      </c>
    </row>
    <row r="14991" spans="1:12" ht="17.100000000000001" customHeight="1">
      <c r="A14991" s="298"/>
      <c r="B14991" s="298"/>
      <c r="C14991" s="298"/>
      <c r="D14991" s="298"/>
      <c r="E14991" s="298"/>
      <c r="F14991" s="298"/>
      <c r="G14991" s="298"/>
      <c r="H14991" s="298"/>
      <c r="I14991" s="298"/>
      <c r="J14991" s="298" t="s">
        <v>13020</v>
      </c>
      <c r="K14991" s="298"/>
      <c r="L14991" s="298" t="s">
        <v>15925</v>
      </c>
    </row>
    <row r="14992" spans="1:12" ht="17.100000000000001" customHeight="1">
      <c r="A14992" s="298"/>
      <c r="B14992" s="298"/>
      <c r="C14992" s="298"/>
      <c r="D14992" s="298"/>
      <c r="E14992" s="298"/>
      <c r="F14992" s="298"/>
      <c r="G14992" s="298"/>
      <c r="H14992" s="298"/>
      <c r="I14992" s="298"/>
      <c r="J14992" s="298" t="s">
        <v>13022</v>
      </c>
      <c r="K14992" s="298" t="s">
        <v>12974</v>
      </c>
      <c r="L14992" s="298" t="s">
        <v>15926</v>
      </c>
    </row>
    <row r="14993" spans="1:12" ht="17.100000000000001" customHeight="1">
      <c r="A14993" s="298"/>
      <c r="B14993" s="298"/>
      <c r="C14993" s="298"/>
      <c r="D14993" s="298"/>
      <c r="E14993" s="298"/>
      <c r="F14993" s="298"/>
      <c r="G14993" s="298"/>
      <c r="H14993" s="298"/>
      <c r="I14993" s="298"/>
      <c r="J14993" s="298" t="s">
        <v>13024</v>
      </c>
      <c r="K14993" s="298"/>
      <c r="L14993" s="298" t="s">
        <v>15927</v>
      </c>
    </row>
    <row r="14994" spans="1:12" ht="30" customHeight="1">
      <c r="A14994" s="299"/>
      <c r="B14994" s="299"/>
      <c r="C14994" s="299"/>
      <c r="D14994" s="299"/>
      <c r="E14994" s="299"/>
      <c r="F14994" s="299"/>
      <c r="G14994" s="299"/>
      <c r="H14994" s="299"/>
      <c r="I14994" s="299"/>
      <c r="J14994" s="299"/>
      <c r="K14994" s="299"/>
      <c r="L14994" s="299"/>
    </row>
    <row r="14995" spans="1:12" ht="48" customHeight="1">
      <c r="A14995" s="295" t="s">
        <v>15928</v>
      </c>
      <c r="B14995" s="296" t="s">
        <v>15929</v>
      </c>
      <c r="C14995" s="295" t="s">
        <v>9</v>
      </c>
      <c r="D14995" s="295" t="s">
        <v>1589</v>
      </c>
      <c r="E14995" s="297" t="s">
        <v>51</v>
      </c>
      <c r="F14995" s="296"/>
      <c r="G14995" s="296"/>
      <c r="H14995" s="296"/>
      <c r="I14995" s="296"/>
      <c r="J14995" s="296"/>
      <c r="K14995" s="296"/>
      <c r="L14995" s="296"/>
    </row>
    <row r="14996" spans="1:12">
      <c r="A14996" s="414" t="s">
        <v>12977</v>
      </c>
      <c r="B14996" s="414"/>
      <c r="C14996" s="414"/>
      <c r="D14996" s="414"/>
      <c r="E14996" s="414"/>
      <c r="F14996" s="414"/>
      <c r="G14996" s="414"/>
      <c r="H14996" s="414"/>
      <c r="I14996" s="294"/>
      <c r="J14996" s="294"/>
      <c r="K14996" s="294"/>
      <c r="L14996" s="294"/>
    </row>
    <row r="14997" spans="1:12" ht="17.100000000000001" customHeight="1">
      <c r="A14997" s="294" t="s">
        <v>12978</v>
      </c>
      <c r="B14997" s="298" t="s">
        <v>12979</v>
      </c>
      <c r="C14997" s="294" t="s">
        <v>12980</v>
      </c>
      <c r="D14997" s="294" t="s">
        <v>12981</v>
      </c>
      <c r="E14997" s="299" t="s">
        <v>12982</v>
      </c>
      <c r="F14997" s="413" t="s">
        <v>12983</v>
      </c>
      <c r="G14997" s="413"/>
      <c r="H14997" s="413" t="s">
        <v>12984</v>
      </c>
      <c r="I14997" s="413"/>
      <c r="J14997" s="413" t="s">
        <v>12985</v>
      </c>
      <c r="K14997" s="413"/>
      <c r="L14997" s="413"/>
    </row>
    <row r="14998" spans="1:12" ht="36" customHeight="1">
      <c r="A14998" s="300" t="s">
        <v>12986</v>
      </c>
      <c r="B14998" s="301" t="s">
        <v>13128</v>
      </c>
      <c r="C14998" s="300" t="s">
        <v>9</v>
      </c>
      <c r="D14998" s="300" t="s">
        <v>7283</v>
      </c>
      <c r="E14998" s="302" t="s">
        <v>51</v>
      </c>
      <c r="F14998" s="423" t="s">
        <v>13129</v>
      </c>
      <c r="G14998" s="423"/>
      <c r="H14998" s="423">
        <v>2.0999999999999998E-6</v>
      </c>
      <c r="I14998" s="423"/>
      <c r="J14998" s="424">
        <v>7.4999999999999997E-3</v>
      </c>
      <c r="K14998" s="424"/>
      <c r="L14998" s="424"/>
    </row>
    <row r="14999" spans="1:12" ht="24" customHeight="1">
      <c r="A14999" s="300" t="s">
        <v>12986</v>
      </c>
      <c r="B14999" s="301" t="s">
        <v>12987</v>
      </c>
      <c r="C14999" s="300" t="s">
        <v>9</v>
      </c>
      <c r="D14999" s="300" t="s">
        <v>9831</v>
      </c>
      <c r="E14999" s="302" t="s">
        <v>12988</v>
      </c>
      <c r="F14999" s="423" t="s">
        <v>12989</v>
      </c>
      <c r="G14999" s="423"/>
      <c r="H14999" s="423">
        <v>5.47587E-2</v>
      </c>
      <c r="I14999" s="423"/>
      <c r="J14999" s="424">
        <v>0.55420000000000003</v>
      </c>
      <c r="K14999" s="424"/>
      <c r="L14999" s="424"/>
    </row>
    <row r="15000" spans="1:12" ht="36" customHeight="1">
      <c r="A15000" s="300" t="s">
        <v>12986</v>
      </c>
      <c r="B15000" s="301" t="s">
        <v>12990</v>
      </c>
      <c r="C15000" s="300" t="s">
        <v>9</v>
      </c>
      <c r="D15000" s="300" t="s">
        <v>11426</v>
      </c>
      <c r="E15000" s="302" t="s">
        <v>51</v>
      </c>
      <c r="F15000" s="423" t="s">
        <v>12991</v>
      </c>
      <c r="G15000" s="423"/>
      <c r="H15000" s="423">
        <v>2.8697000000000002E-3</v>
      </c>
      <c r="I15000" s="423"/>
      <c r="J15000" s="424">
        <v>0.37930000000000003</v>
      </c>
      <c r="K15000" s="424"/>
      <c r="L15000" s="424"/>
    </row>
    <row r="15001" spans="1:12" ht="24" customHeight="1">
      <c r="A15001" s="300" t="s">
        <v>12986</v>
      </c>
      <c r="B15001" s="301" t="s">
        <v>13085</v>
      </c>
      <c r="C15001" s="300" t="s">
        <v>9</v>
      </c>
      <c r="D15001" s="300" t="s">
        <v>7909</v>
      </c>
      <c r="E15001" s="302" t="s">
        <v>51</v>
      </c>
      <c r="F15001" s="423" t="s">
        <v>13086</v>
      </c>
      <c r="G15001" s="423"/>
      <c r="H15001" s="423">
        <v>2.3528999999999998E-3</v>
      </c>
      <c r="I15001" s="423"/>
      <c r="J15001" s="424">
        <v>0.2447</v>
      </c>
      <c r="K15001" s="424"/>
      <c r="L15001" s="424"/>
    </row>
    <row r="15002" spans="1:12" ht="24" customHeight="1">
      <c r="A15002" s="300" t="s">
        <v>12986</v>
      </c>
      <c r="B15002" s="301" t="s">
        <v>13087</v>
      </c>
      <c r="C15002" s="300" t="s">
        <v>9</v>
      </c>
      <c r="D15002" s="300" t="s">
        <v>8873</v>
      </c>
      <c r="E15002" s="302" t="s">
        <v>51</v>
      </c>
      <c r="F15002" s="423" t="s">
        <v>13088</v>
      </c>
      <c r="G15002" s="423"/>
      <c r="H15002" s="423">
        <v>2.243E-4</v>
      </c>
      <c r="I15002" s="423"/>
      <c r="J15002" s="424">
        <v>0.19500000000000001</v>
      </c>
      <c r="K15002" s="424"/>
      <c r="L15002" s="424"/>
    </row>
    <row r="15003" spans="1:12" ht="48" customHeight="1">
      <c r="A15003" s="300" t="s">
        <v>12986</v>
      </c>
      <c r="B15003" s="301" t="s">
        <v>13089</v>
      </c>
      <c r="C15003" s="300" t="s">
        <v>9</v>
      </c>
      <c r="D15003" s="300" t="s">
        <v>9227</v>
      </c>
      <c r="E15003" s="302" t="s">
        <v>51</v>
      </c>
      <c r="F15003" s="423" t="s">
        <v>13090</v>
      </c>
      <c r="G15003" s="423"/>
      <c r="H15003" s="423">
        <v>1.5689999999999999E-4</v>
      </c>
      <c r="I15003" s="423"/>
      <c r="J15003" s="424">
        <v>0.20979999999999999</v>
      </c>
      <c r="K15003" s="424"/>
      <c r="L15003" s="424"/>
    </row>
    <row r="15004" spans="1:12" ht="24" customHeight="1">
      <c r="A15004" s="300" t="s">
        <v>12986</v>
      </c>
      <c r="B15004" s="301" t="s">
        <v>13091</v>
      </c>
      <c r="C15004" s="300" t="s">
        <v>9</v>
      </c>
      <c r="D15004" s="300" t="s">
        <v>9580</v>
      </c>
      <c r="E15004" s="302" t="s">
        <v>51</v>
      </c>
      <c r="F15004" s="423" t="s">
        <v>13092</v>
      </c>
      <c r="G15004" s="423"/>
      <c r="H15004" s="423">
        <v>1.538E-4</v>
      </c>
      <c r="I15004" s="423"/>
      <c r="J15004" s="424">
        <v>0.13789999999999999</v>
      </c>
      <c r="K15004" s="424"/>
      <c r="L15004" s="424"/>
    </row>
    <row r="15005" spans="1:12" ht="17.100000000000001" customHeight="1">
      <c r="A15005" s="298"/>
      <c r="B15005" s="298"/>
      <c r="C15005" s="298"/>
      <c r="D15005" s="298"/>
      <c r="E15005" s="298"/>
      <c r="F15005" s="298"/>
      <c r="G15005" s="298"/>
      <c r="H15005" s="298"/>
      <c r="I15005" s="298"/>
      <c r="J15005" s="298" t="s">
        <v>12992</v>
      </c>
      <c r="K15005" s="298"/>
      <c r="L15005" s="298" t="s">
        <v>15930</v>
      </c>
    </row>
    <row r="15006" spans="1:12">
      <c r="A15006" s="414" t="s">
        <v>12994</v>
      </c>
      <c r="B15006" s="414"/>
      <c r="C15006" s="414"/>
      <c r="D15006" s="414"/>
      <c r="E15006" s="414"/>
      <c r="F15006" s="414"/>
      <c r="G15006" s="414"/>
      <c r="H15006" s="414"/>
      <c r="I15006" s="294"/>
      <c r="J15006" s="294"/>
      <c r="K15006" s="294"/>
      <c r="L15006" s="294"/>
    </row>
    <row r="15007" spans="1:12" ht="17.100000000000001" customHeight="1">
      <c r="A15007" s="294" t="s">
        <v>12978</v>
      </c>
      <c r="B15007" s="298" t="s">
        <v>12979</v>
      </c>
      <c r="C15007" s="294" t="s">
        <v>12980</v>
      </c>
      <c r="D15007" s="294" t="s">
        <v>12981</v>
      </c>
      <c r="E15007" s="299" t="s">
        <v>12982</v>
      </c>
      <c r="F15007" s="413" t="s">
        <v>12983</v>
      </c>
      <c r="G15007" s="413"/>
      <c r="H15007" s="413" t="s">
        <v>12984</v>
      </c>
      <c r="I15007" s="413"/>
      <c r="J15007" s="413" t="s">
        <v>12985</v>
      </c>
      <c r="K15007" s="413"/>
      <c r="L15007" s="413"/>
    </row>
    <row r="15008" spans="1:12" ht="24" customHeight="1">
      <c r="A15008" s="300" t="s">
        <v>12986</v>
      </c>
      <c r="B15008" s="301" t="s">
        <v>13131</v>
      </c>
      <c r="C15008" s="300" t="s">
        <v>9</v>
      </c>
      <c r="D15008" s="300" t="s">
        <v>10137</v>
      </c>
      <c r="E15008" s="302" t="s">
        <v>27</v>
      </c>
      <c r="F15008" s="423" t="s">
        <v>13132</v>
      </c>
      <c r="G15008" s="423"/>
      <c r="H15008" s="423">
        <v>2.29835E-2</v>
      </c>
      <c r="I15008" s="423"/>
      <c r="J15008" s="424">
        <v>0.1103</v>
      </c>
      <c r="K15008" s="424"/>
      <c r="L15008" s="424"/>
    </row>
    <row r="15009" spans="1:12" ht="24" customHeight="1">
      <c r="A15009" s="300" t="s">
        <v>12986</v>
      </c>
      <c r="B15009" s="301" t="s">
        <v>13192</v>
      </c>
      <c r="C15009" s="300" t="s">
        <v>9</v>
      </c>
      <c r="D15009" s="300" t="s">
        <v>10306</v>
      </c>
      <c r="E15009" s="302" t="s">
        <v>27</v>
      </c>
      <c r="F15009" s="423" t="s">
        <v>13134</v>
      </c>
      <c r="G15009" s="423"/>
      <c r="H15009" s="423">
        <v>2.0324667000000001</v>
      </c>
      <c r="I15009" s="423"/>
      <c r="J15009" s="424">
        <v>14.1256</v>
      </c>
      <c r="K15009" s="424"/>
      <c r="L15009" s="424"/>
    </row>
    <row r="15010" spans="1:12" ht="24" customHeight="1">
      <c r="A15010" s="300" t="s">
        <v>12986</v>
      </c>
      <c r="B15010" s="301" t="s">
        <v>13093</v>
      </c>
      <c r="C15010" s="300" t="s">
        <v>9</v>
      </c>
      <c r="D15010" s="300" t="s">
        <v>10857</v>
      </c>
      <c r="E15010" s="302" t="s">
        <v>27</v>
      </c>
      <c r="F15010" s="423" t="s">
        <v>13094</v>
      </c>
      <c r="G15010" s="423"/>
      <c r="H15010" s="423">
        <v>2.0324667000000001</v>
      </c>
      <c r="I15010" s="423"/>
      <c r="J15010" s="424">
        <v>10.507899999999999</v>
      </c>
      <c r="K15010" s="424"/>
      <c r="L15010" s="424"/>
    </row>
    <row r="15011" spans="1:12" ht="17.100000000000001" customHeight="1">
      <c r="A15011" s="298"/>
      <c r="B15011" s="298"/>
      <c r="C15011" s="298"/>
      <c r="D15011" s="298"/>
      <c r="E15011" s="298"/>
      <c r="F15011" s="298"/>
      <c r="G15011" s="298"/>
      <c r="H15011" s="298"/>
      <c r="I15011" s="298"/>
      <c r="J15011" s="298" t="s">
        <v>12992</v>
      </c>
      <c r="K15011" s="298"/>
      <c r="L15011" s="298" t="s">
        <v>15931</v>
      </c>
    </row>
    <row r="15012" spans="1:12">
      <c r="A15012" s="414" t="s">
        <v>12998</v>
      </c>
      <c r="B15012" s="414"/>
      <c r="C15012" s="414"/>
      <c r="D15012" s="414"/>
      <c r="E15012" s="414"/>
      <c r="F15012" s="414"/>
      <c r="G15012" s="414"/>
      <c r="H15012" s="414"/>
      <c r="I15012" s="294"/>
      <c r="J15012" s="294"/>
      <c r="K15012" s="294"/>
      <c r="L15012" s="294"/>
    </row>
    <row r="15013" spans="1:12" ht="17.100000000000001" customHeight="1">
      <c r="A15013" s="294" t="s">
        <v>12978</v>
      </c>
      <c r="B15013" s="298" t="s">
        <v>12979</v>
      </c>
      <c r="C15013" s="294" t="s">
        <v>12980</v>
      </c>
      <c r="D15013" s="294" t="s">
        <v>12981</v>
      </c>
      <c r="E15013" s="299" t="s">
        <v>12982</v>
      </c>
      <c r="F15013" s="413" t="s">
        <v>12983</v>
      </c>
      <c r="G15013" s="413"/>
      <c r="H15013" s="413" t="s">
        <v>12984</v>
      </c>
      <c r="I15013" s="413"/>
      <c r="J15013" s="413" t="s">
        <v>12985</v>
      </c>
      <c r="K15013" s="413"/>
      <c r="L15013" s="413"/>
    </row>
    <row r="15014" spans="1:12" ht="24" customHeight="1">
      <c r="A15014" s="300" t="s">
        <v>12986</v>
      </c>
      <c r="B15014" s="301" t="s">
        <v>15932</v>
      </c>
      <c r="C15014" s="300" t="s">
        <v>9</v>
      </c>
      <c r="D15014" s="300" t="s">
        <v>10949</v>
      </c>
      <c r="E15014" s="302" t="s">
        <v>51</v>
      </c>
      <c r="F15014" s="423" t="s">
        <v>15933</v>
      </c>
      <c r="G15014" s="423"/>
      <c r="H15014" s="423">
        <v>1</v>
      </c>
      <c r="I15014" s="423"/>
      <c r="J15014" s="424">
        <v>319.22000000000003</v>
      </c>
      <c r="K15014" s="424"/>
      <c r="L15014" s="424"/>
    </row>
    <row r="15015" spans="1:12" ht="24" customHeight="1">
      <c r="A15015" s="300" t="s">
        <v>12986</v>
      </c>
      <c r="B15015" s="301" t="s">
        <v>13147</v>
      </c>
      <c r="C15015" s="300" t="s">
        <v>9</v>
      </c>
      <c r="D15015" s="300" t="s">
        <v>8045</v>
      </c>
      <c r="E15015" s="302" t="s">
        <v>23</v>
      </c>
      <c r="F15015" s="423" t="s">
        <v>12928</v>
      </c>
      <c r="G15015" s="423"/>
      <c r="H15015" s="423">
        <v>1.6128654</v>
      </c>
      <c r="I15015" s="423"/>
      <c r="J15015" s="424">
        <v>0.7903</v>
      </c>
      <c r="K15015" s="424"/>
      <c r="L15015" s="424"/>
    </row>
    <row r="15016" spans="1:12" ht="24" customHeight="1">
      <c r="A15016" s="300" t="s">
        <v>12986</v>
      </c>
      <c r="B15016" s="301" t="s">
        <v>13341</v>
      </c>
      <c r="C15016" s="300" t="s">
        <v>9</v>
      </c>
      <c r="D15016" s="300" t="s">
        <v>7133</v>
      </c>
      <c r="E15016" s="302" t="s">
        <v>13145</v>
      </c>
      <c r="F15016" s="423" t="s">
        <v>13342</v>
      </c>
      <c r="G15016" s="423"/>
      <c r="H15016" s="423">
        <v>5.5978E-3</v>
      </c>
      <c r="I15016" s="423"/>
      <c r="J15016" s="424">
        <v>0.37230000000000002</v>
      </c>
      <c r="K15016" s="424"/>
      <c r="L15016" s="424"/>
    </row>
    <row r="15017" spans="1:12" ht="24" customHeight="1">
      <c r="A15017" s="300" t="s">
        <v>12986</v>
      </c>
      <c r="B15017" s="301" t="s">
        <v>13096</v>
      </c>
      <c r="C15017" s="300" t="s">
        <v>9</v>
      </c>
      <c r="D15017" s="300" t="s">
        <v>8825</v>
      </c>
      <c r="E15017" s="302" t="s">
        <v>13097</v>
      </c>
      <c r="F15017" s="423" t="s">
        <v>13098</v>
      </c>
      <c r="G15017" s="423"/>
      <c r="H15017" s="423">
        <v>6.6257E-3</v>
      </c>
      <c r="I15017" s="423"/>
      <c r="J15017" s="424">
        <v>3.8999999999999998E-3</v>
      </c>
      <c r="K15017" s="424"/>
      <c r="L15017" s="424"/>
    </row>
    <row r="15018" spans="1:12" ht="24" customHeight="1">
      <c r="A15018" s="300" t="s">
        <v>12986</v>
      </c>
      <c r="B15018" s="301" t="s">
        <v>13003</v>
      </c>
      <c r="C15018" s="300" t="s">
        <v>9</v>
      </c>
      <c r="D15018" s="300" t="s">
        <v>7216</v>
      </c>
      <c r="E15018" s="302" t="s">
        <v>51</v>
      </c>
      <c r="F15018" s="423" t="s">
        <v>13004</v>
      </c>
      <c r="G15018" s="423"/>
      <c r="H15018" s="423">
        <v>1.06195E-2</v>
      </c>
      <c r="I15018" s="423"/>
      <c r="J15018" s="424">
        <v>0.3548</v>
      </c>
      <c r="K15018" s="424"/>
      <c r="L15018" s="424"/>
    </row>
    <row r="15019" spans="1:12" ht="24" customHeight="1">
      <c r="A15019" s="300" t="s">
        <v>12986</v>
      </c>
      <c r="B15019" s="301" t="s">
        <v>13005</v>
      </c>
      <c r="C15019" s="300" t="s">
        <v>9</v>
      </c>
      <c r="D15019" s="300" t="s">
        <v>7393</v>
      </c>
      <c r="E15019" s="302" t="s">
        <v>12988</v>
      </c>
      <c r="F15019" s="423" t="s">
        <v>13006</v>
      </c>
      <c r="G15019" s="423"/>
      <c r="H15019" s="423">
        <v>6.3886000000000004E-3</v>
      </c>
      <c r="I15019" s="423"/>
      <c r="J15019" s="424">
        <v>0.34499999999999997</v>
      </c>
      <c r="K15019" s="424"/>
      <c r="L15019" s="424"/>
    </row>
    <row r="15020" spans="1:12" ht="24" customHeight="1">
      <c r="A15020" s="300" t="s">
        <v>12986</v>
      </c>
      <c r="B15020" s="301" t="s">
        <v>13007</v>
      </c>
      <c r="C15020" s="300" t="s">
        <v>9</v>
      </c>
      <c r="D15020" s="300" t="s">
        <v>10619</v>
      </c>
      <c r="E15020" s="302" t="s">
        <v>51</v>
      </c>
      <c r="F15020" s="423" t="s">
        <v>13008</v>
      </c>
      <c r="G15020" s="423"/>
      <c r="H15020" s="423">
        <v>4.9557999999999998E-3</v>
      </c>
      <c r="I15020" s="423"/>
      <c r="J15020" s="424">
        <v>0.94779999999999998</v>
      </c>
      <c r="K15020" s="424"/>
      <c r="L15020" s="424"/>
    </row>
    <row r="15021" spans="1:12" ht="24" customHeight="1">
      <c r="A15021" s="300" t="s">
        <v>12986</v>
      </c>
      <c r="B15021" s="301" t="s">
        <v>13009</v>
      </c>
      <c r="C15021" s="300" t="s">
        <v>9</v>
      </c>
      <c r="D15021" s="300" t="s">
        <v>10769</v>
      </c>
      <c r="E15021" s="302" t="s">
        <v>51</v>
      </c>
      <c r="F15021" s="423" t="s">
        <v>13010</v>
      </c>
      <c r="G15021" s="423"/>
      <c r="H15021" s="423">
        <v>0.44548450000000001</v>
      </c>
      <c r="I15021" s="423"/>
      <c r="J15021" s="424">
        <v>0.56130000000000002</v>
      </c>
      <c r="K15021" s="424"/>
      <c r="L15021" s="424"/>
    </row>
    <row r="15022" spans="1:12" ht="24" customHeight="1">
      <c r="A15022" s="300" t="s">
        <v>12986</v>
      </c>
      <c r="B15022" s="301" t="s">
        <v>13011</v>
      </c>
      <c r="C15022" s="300" t="s">
        <v>9</v>
      </c>
      <c r="D15022" s="300" t="s">
        <v>10929</v>
      </c>
      <c r="E15022" s="302" t="s">
        <v>51</v>
      </c>
      <c r="F15022" s="423" t="s">
        <v>13012</v>
      </c>
      <c r="G15022" s="423"/>
      <c r="H15022" s="423">
        <v>4.2950000000000002E-3</v>
      </c>
      <c r="I15022" s="423"/>
      <c r="J15022" s="424">
        <v>0.6462</v>
      </c>
      <c r="K15022" s="424"/>
      <c r="L15022" s="424"/>
    </row>
    <row r="15023" spans="1:12" ht="24" customHeight="1">
      <c r="A15023" s="300" t="s">
        <v>12986</v>
      </c>
      <c r="B15023" s="301" t="s">
        <v>13099</v>
      </c>
      <c r="C15023" s="300" t="s">
        <v>9</v>
      </c>
      <c r="D15023" s="300" t="s">
        <v>7224</v>
      </c>
      <c r="E15023" s="302" t="s">
        <v>51</v>
      </c>
      <c r="F15023" s="423" t="s">
        <v>13100</v>
      </c>
      <c r="G15023" s="423"/>
      <c r="H15023" s="423">
        <v>2.77909E-2</v>
      </c>
      <c r="I15023" s="423"/>
      <c r="J15023" s="424">
        <v>0.25540000000000002</v>
      </c>
      <c r="K15023" s="424"/>
      <c r="L15023" s="424"/>
    </row>
    <row r="15024" spans="1:12" ht="24" customHeight="1">
      <c r="A15024" s="300" t="s">
        <v>12986</v>
      </c>
      <c r="B15024" s="301" t="s">
        <v>13101</v>
      </c>
      <c r="C15024" s="300" t="s">
        <v>9</v>
      </c>
      <c r="D15024" s="300" t="s">
        <v>7359</v>
      </c>
      <c r="E15024" s="302" t="s">
        <v>51</v>
      </c>
      <c r="F15024" s="423" t="s">
        <v>13102</v>
      </c>
      <c r="G15024" s="423"/>
      <c r="H15024" s="423">
        <v>8.9680000000000001E-4</v>
      </c>
      <c r="I15024" s="423"/>
      <c r="J15024" s="424">
        <v>0.1152</v>
      </c>
      <c r="K15024" s="424"/>
      <c r="L15024" s="424"/>
    </row>
    <row r="15025" spans="1:12" ht="24" customHeight="1">
      <c r="A15025" s="300" t="s">
        <v>12986</v>
      </c>
      <c r="B15025" s="301" t="s">
        <v>13103</v>
      </c>
      <c r="C15025" s="300" t="s">
        <v>9</v>
      </c>
      <c r="D15025" s="300" t="s">
        <v>8851</v>
      </c>
      <c r="E15025" s="302" t="s">
        <v>51</v>
      </c>
      <c r="F15025" s="423" t="s">
        <v>13104</v>
      </c>
      <c r="G15025" s="423"/>
      <c r="H15025" s="423">
        <v>7.1770000000000004E-4</v>
      </c>
      <c r="I15025" s="423"/>
      <c r="J15025" s="424">
        <v>0.13900000000000001</v>
      </c>
      <c r="K15025" s="424"/>
      <c r="L15025" s="424"/>
    </row>
    <row r="15026" spans="1:12" ht="24" customHeight="1">
      <c r="A15026" s="300" t="s">
        <v>12986</v>
      </c>
      <c r="B15026" s="301" t="s">
        <v>13105</v>
      </c>
      <c r="C15026" s="300" t="s">
        <v>9</v>
      </c>
      <c r="D15026" s="300" t="s">
        <v>8852</v>
      </c>
      <c r="E15026" s="302" t="s">
        <v>51</v>
      </c>
      <c r="F15026" s="423" t="s">
        <v>13106</v>
      </c>
      <c r="G15026" s="423"/>
      <c r="H15026" s="423">
        <v>1.538E-4</v>
      </c>
      <c r="I15026" s="423"/>
      <c r="J15026" s="424">
        <v>8.43E-2</v>
      </c>
      <c r="K15026" s="424"/>
      <c r="L15026" s="424"/>
    </row>
    <row r="15027" spans="1:12" ht="24" customHeight="1">
      <c r="A15027" s="300" t="s">
        <v>12986</v>
      </c>
      <c r="B15027" s="301" t="s">
        <v>13107</v>
      </c>
      <c r="C15027" s="300" t="s">
        <v>9</v>
      </c>
      <c r="D15027" s="300" t="s">
        <v>9000</v>
      </c>
      <c r="E15027" s="302" t="s">
        <v>51</v>
      </c>
      <c r="F15027" s="423" t="s">
        <v>13108</v>
      </c>
      <c r="G15027" s="423"/>
      <c r="H15027" s="423">
        <v>3.16315E-2</v>
      </c>
      <c r="I15027" s="423"/>
      <c r="J15027" s="424">
        <v>0.21410000000000001</v>
      </c>
      <c r="K15027" s="424"/>
      <c r="L15027" s="424"/>
    </row>
    <row r="15028" spans="1:12" ht="24" customHeight="1">
      <c r="A15028" s="300" t="s">
        <v>12986</v>
      </c>
      <c r="B15028" s="301" t="s">
        <v>13109</v>
      </c>
      <c r="C15028" s="300" t="s">
        <v>9</v>
      </c>
      <c r="D15028" s="300" t="s">
        <v>9574</v>
      </c>
      <c r="E15028" s="302" t="s">
        <v>51</v>
      </c>
      <c r="F15028" s="423" t="s">
        <v>13110</v>
      </c>
      <c r="G15028" s="423"/>
      <c r="H15028" s="423">
        <v>1.00313E-2</v>
      </c>
      <c r="I15028" s="423"/>
      <c r="J15028" s="424">
        <v>8.8599999999999998E-2</v>
      </c>
      <c r="K15028" s="424"/>
      <c r="L15028" s="424"/>
    </row>
    <row r="15029" spans="1:12" ht="24" customHeight="1">
      <c r="A15029" s="300" t="s">
        <v>12986</v>
      </c>
      <c r="B15029" s="301" t="s">
        <v>13111</v>
      </c>
      <c r="C15029" s="300" t="s">
        <v>9</v>
      </c>
      <c r="D15029" s="300" t="s">
        <v>10714</v>
      </c>
      <c r="E15029" s="302" t="s">
        <v>93</v>
      </c>
      <c r="F15029" s="423" t="s">
        <v>13112</v>
      </c>
      <c r="G15029" s="423"/>
      <c r="H15029" s="423">
        <v>5.2721000000000001E-3</v>
      </c>
      <c r="I15029" s="423"/>
      <c r="J15029" s="424">
        <v>8.0500000000000002E-2</v>
      </c>
      <c r="K15029" s="424"/>
      <c r="L15029" s="424"/>
    </row>
    <row r="15030" spans="1:12" ht="24" customHeight="1">
      <c r="A15030" s="300" t="s">
        <v>12986</v>
      </c>
      <c r="B15030" s="301" t="s">
        <v>13113</v>
      </c>
      <c r="C15030" s="300" t="s">
        <v>9</v>
      </c>
      <c r="D15030" s="300" t="s">
        <v>10809</v>
      </c>
      <c r="E15030" s="302" t="s">
        <v>51</v>
      </c>
      <c r="F15030" s="423" t="s">
        <v>13114</v>
      </c>
      <c r="G15030" s="423"/>
      <c r="H15030" s="423">
        <v>5.2721000000000001E-3</v>
      </c>
      <c r="I15030" s="423"/>
      <c r="J15030" s="424">
        <v>6.3299999999999995E-2</v>
      </c>
      <c r="K15030" s="424"/>
      <c r="L15030" s="424"/>
    </row>
    <row r="15031" spans="1:12" ht="24" customHeight="1">
      <c r="A15031" s="300" t="s">
        <v>12986</v>
      </c>
      <c r="B15031" s="301" t="s">
        <v>13115</v>
      </c>
      <c r="C15031" s="300" t="s">
        <v>9</v>
      </c>
      <c r="D15031" s="300" t="s">
        <v>10810</v>
      </c>
      <c r="E15031" s="302" t="s">
        <v>51</v>
      </c>
      <c r="F15031" s="423" t="s">
        <v>13116</v>
      </c>
      <c r="G15031" s="423"/>
      <c r="H15031" s="423">
        <v>5.2721000000000001E-3</v>
      </c>
      <c r="I15031" s="423"/>
      <c r="J15031" s="424">
        <v>0.14030000000000001</v>
      </c>
      <c r="K15031" s="424"/>
      <c r="L15031" s="424"/>
    </row>
    <row r="15032" spans="1:12" ht="24" customHeight="1">
      <c r="A15032" s="300" t="s">
        <v>12986</v>
      </c>
      <c r="B15032" s="301" t="s">
        <v>13117</v>
      </c>
      <c r="C15032" s="300" t="s">
        <v>9</v>
      </c>
      <c r="D15032" s="300" t="s">
        <v>10837</v>
      </c>
      <c r="E15032" s="302" t="s">
        <v>51</v>
      </c>
      <c r="F15032" s="423" t="s">
        <v>13118</v>
      </c>
      <c r="G15032" s="423"/>
      <c r="H15032" s="423">
        <v>1.795E-4</v>
      </c>
      <c r="I15032" s="423"/>
      <c r="J15032" s="424">
        <v>7.9899999999999999E-2</v>
      </c>
      <c r="K15032" s="424"/>
      <c r="L15032" s="424"/>
    </row>
    <row r="15033" spans="1:12" ht="17.100000000000001" customHeight="1">
      <c r="A15033" s="298"/>
      <c r="B15033" s="298"/>
      <c r="C15033" s="298"/>
      <c r="D15033" s="298"/>
      <c r="E15033" s="298"/>
      <c r="F15033" s="298"/>
      <c r="G15033" s="298"/>
      <c r="H15033" s="298"/>
      <c r="I15033" s="298"/>
      <c r="J15033" s="298" t="s">
        <v>12992</v>
      </c>
      <c r="K15033" s="298"/>
      <c r="L15033" s="298" t="s">
        <v>15934</v>
      </c>
    </row>
    <row r="15034" spans="1:12">
      <c r="A15034" s="414" t="s">
        <v>13056</v>
      </c>
      <c r="B15034" s="414"/>
      <c r="C15034" s="414"/>
      <c r="D15034" s="414"/>
      <c r="E15034" s="414"/>
      <c r="F15034" s="414"/>
      <c r="G15034" s="414"/>
      <c r="H15034" s="414"/>
      <c r="I15034" s="294"/>
      <c r="J15034" s="294"/>
      <c r="K15034" s="294"/>
      <c r="L15034" s="294"/>
    </row>
    <row r="15035" spans="1:12" ht="17.100000000000001" customHeight="1">
      <c r="A15035" s="294" t="s">
        <v>12978</v>
      </c>
      <c r="B15035" s="298" t="s">
        <v>12979</v>
      </c>
      <c r="C15035" s="294" t="s">
        <v>12980</v>
      </c>
      <c r="D15035" s="294" t="s">
        <v>12981</v>
      </c>
      <c r="E15035" s="299" t="s">
        <v>12982</v>
      </c>
      <c r="F15035" s="413" t="s">
        <v>12983</v>
      </c>
      <c r="G15035" s="413"/>
      <c r="H15035" s="413" t="s">
        <v>12984</v>
      </c>
      <c r="I15035" s="413"/>
      <c r="J15035" s="413" t="s">
        <v>12985</v>
      </c>
      <c r="K15035" s="413"/>
      <c r="L15035" s="413"/>
    </row>
    <row r="15036" spans="1:12" ht="24" customHeight="1">
      <c r="A15036" s="300" t="s">
        <v>12986</v>
      </c>
      <c r="B15036" s="301" t="s">
        <v>13057</v>
      </c>
      <c r="C15036" s="300" t="s">
        <v>9</v>
      </c>
      <c r="D15036" s="300" t="s">
        <v>12549</v>
      </c>
      <c r="E15036" s="302" t="s">
        <v>27</v>
      </c>
      <c r="F15036" s="423" t="s">
        <v>12948</v>
      </c>
      <c r="G15036" s="423"/>
      <c r="H15036" s="423">
        <v>3.9856965999999998</v>
      </c>
      <c r="I15036" s="423"/>
      <c r="J15036" s="424">
        <v>2.5907</v>
      </c>
      <c r="K15036" s="424"/>
      <c r="L15036" s="424"/>
    </row>
    <row r="15037" spans="1:12" ht="17.100000000000001" customHeight="1">
      <c r="A15037" s="298"/>
      <c r="B15037" s="298"/>
      <c r="C15037" s="298"/>
      <c r="D15037" s="298"/>
      <c r="E15037" s="298"/>
      <c r="F15037" s="298"/>
      <c r="G15037" s="298"/>
      <c r="H15037" s="298"/>
      <c r="I15037" s="298"/>
      <c r="J15037" s="298" t="s">
        <v>12992</v>
      </c>
      <c r="K15037" s="298"/>
      <c r="L15037" s="298" t="s">
        <v>15935</v>
      </c>
    </row>
    <row r="15038" spans="1:12">
      <c r="A15038" s="414" t="s">
        <v>13058</v>
      </c>
      <c r="B15038" s="414"/>
      <c r="C15038" s="414"/>
      <c r="D15038" s="414"/>
      <c r="E15038" s="414"/>
      <c r="F15038" s="414"/>
      <c r="G15038" s="414"/>
      <c r="H15038" s="414"/>
      <c r="I15038" s="294"/>
      <c r="J15038" s="294"/>
      <c r="K15038" s="294"/>
      <c r="L15038" s="294"/>
    </row>
    <row r="15039" spans="1:12" ht="17.100000000000001" customHeight="1">
      <c r="A15039" s="294" t="s">
        <v>12978</v>
      </c>
      <c r="B15039" s="298" t="s">
        <v>12979</v>
      </c>
      <c r="C15039" s="294" t="s">
        <v>12980</v>
      </c>
      <c r="D15039" s="294" t="s">
        <v>12981</v>
      </c>
      <c r="E15039" s="299" t="s">
        <v>12982</v>
      </c>
      <c r="F15039" s="413" t="s">
        <v>12983</v>
      </c>
      <c r="G15039" s="413"/>
      <c r="H15039" s="413" t="s">
        <v>12984</v>
      </c>
      <c r="I15039" s="413"/>
      <c r="J15039" s="413" t="s">
        <v>12985</v>
      </c>
      <c r="K15039" s="413"/>
      <c r="L15039" s="413"/>
    </row>
    <row r="15040" spans="1:12" ht="24" customHeight="1">
      <c r="A15040" s="300" t="s">
        <v>12986</v>
      </c>
      <c r="B15040" s="301" t="s">
        <v>13059</v>
      </c>
      <c r="C15040" s="300" t="s">
        <v>9</v>
      </c>
      <c r="D15040" s="300" t="s">
        <v>12535</v>
      </c>
      <c r="E15040" s="302" t="s">
        <v>27</v>
      </c>
      <c r="F15040" s="423" t="s">
        <v>12936</v>
      </c>
      <c r="G15040" s="423"/>
      <c r="H15040" s="423">
        <v>3.9856965999999998</v>
      </c>
      <c r="I15040" s="423"/>
      <c r="J15040" s="424">
        <v>0.1993</v>
      </c>
      <c r="K15040" s="424"/>
      <c r="L15040" s="424"/>
    </row>
    <row r="15041" spans="1:12" ht="17.100000000000001" customHeight="1">
      <c r="A15041" s="298"/>
      <c r="B15041" s="298"/>
      <c r="C15041" s="298"/>
      <c r="D15041" s="298"/>
      <c r="E15041" s="298"/>
      <c r="F15041" s="298"/>
      <c r="G15041" s="298"/>
      <c r="H15041" s="298"/>
      <c r="I15041" s="298"/>
      <c r="J15041" s="298" t="s">
        <v>12992</v>
      </c>
      <c r="K15041" s="298"/>
      <c r="L15041" s="298" t="s">
        <v>13644</v>
      </c>
    </row>
    <row r="15042" spans="1:12">
      <c r="A15042" s="414" t="s">
        <v>13060</v>
      </c>
      <c r="B15042" s="414"/>
      <c r="C15042" s="414"/>
      <c r="D15042" s="414"/>
      <c r="E15042" s="414"/>
      <c r="F15042" s="414"/>
      <c r="G15042" s="414"/>
      <c r="H15042" s="414"/>
      <c r="I15042" s="294"/>
      <c r="J15042" s="294"/>
      <c r="K15042" s="294"/>
      <c r="L15042" s="294"/>
    </row>
    <row r="15043" spans="1:12" ht="17.100000000000001" customHeight="1">
      <c r="A15043" s="294" t="s">
        <v>12978</v>
      </c>
      <c r="B15043" s="298" t="s">
        <v>12979</v>
      </c>
      <c r="C15043" s="294" t="s">
        <v>12980</v>
      </c>
      <c r="D15043" s="294" t="s">
        <v>12981</v>
      </c>
      <c r="E15043" s="299" t="s">
        <v>12982</v>
      </c>
      <c r="F15043" s="413" t="s">
        <v>12983</v>
      </c>
      <c r="G15043" s="413"/>
      <c r="H15043" s="413" t="s">
        <v>12984</v>
      </c>
      <c r="I15043" s="413"/>
      <c r="J15043" s="413" t="s">
        <v>12985</v>
      </c>
      <c r="K15043" s="413"/>
      <c r="L15043" s="413"/>
    </row>
    <row r="15044" spans="1:12" ht="24" customHeight="1">
      <c r="A15044" s="300" t="s">
        <v>12986</v>
      </c>
      <c r="B15044" s="301" t="s">
        <v>13061</v>
      </c>
      <c r="C15044" s="300" t="s">
        <v>9</v>
      </c>
      <c r="D15044" s="300" t="s">
        <v>12522</v>
      </c>
      <c r="E15044" s="302" t="s">
        <v>27</v>
      </c>
      <c r="F15044" s="423" t="s">
        <v>12964</v>
      </c>
      <c r="G15044" s="423"/>
      <c r="H15044" s="423">
        <v>3.9856965999999998</v>
      </c>
      <c r="I15044" s="423"/>
      <c r="J15044" s="424">
        <v>10.0838</v>
      </c>
      <c r="K15044" s="424"/>
      <c r="L15044" s="424"/>
    </row>
    <row r="15045" spans="1:12" ht="24" customHeight="1">
      <c r="A15045" s="300" t="s">
        <v>12986</v>
      </c>
      <c r="B15045" s="301" t="s">
        <v>13062</v>
      </c>
      <c r="C15045" s="300" t="s">
        <v>9</v>
      </c>
      <c r="D15045" s="300" t="s">
        <v>12527</v>
      </c>
      <c r="E15045" s="302" t="s">
        <v>27</v>
      </c>
      <c r="F15045" s="423" t="s">
        <v>13063</v>
      </c>
      <c r="G15045" s="423"/>
      <c r="H15045" s="423">
        <v>3.9856965999999998</v>
      </c>
      <c r="I15045" s="423"/>
      <c r="J15045" s="424">
        <v>1.3551</v>
      </c>
      <c r="K15045" s="424"/>
      <c r="L15045" s="424"/>
    </row>
    <row r="15046" spans="1:12" ht="17.100000000000001" customHeight="1">
      <c r="A15046" s="298"/>
      <c r="B15046" s="298"/>
      <c r="C15046" s="298"/>
      <c r="D15046" s="298"/>
      <c r="E15046" s="298"/>
      <c r="F15046" s="298"/>
      <c r="G15046" s="298"/>
      <c r="H15046" s="298"/>
      <c r="I15046" s="298"/>
      <c r="J15046" s="298" t="s">
        <v>12992</v>
      </c>
      <c r="K15046" s="298"/>
      <c r="L15046" s="298" t="s">
        <v>15936</v>
      </c>
    </row>
    <row r="15047" spans="1:12" ht="17.100000000000001" customHeight="1">
      <c r="A15047" s="294" t="s">
        <v>13014</v>
      </c>
      <c r="B15047" s="294"/>
      <c r="C15047" s="294"/>
      <c r="D15047" s="294"/>
      <c r="E15047" s="294"/>
      <c r="F15047" s="294"/>
      <c r="G15047" s="294"/>
      <c r="H15047" s="294"/>
      <c r="I15047" s="294"/>
      <c r="J15047" s="294"/>
      <c r="K15047" s="294"/>
      <c r="L15047" s="294"/>
    </row>
    <row r="15048" spans="1:12" ht="17.100000000000001" customHeight="1">
      <c r="A15048" s="298"/>
      <c r="B15048" s="298"/>
      <c r="C15048" s="298"/>
      <c r="D15048" s="298"/>
      <c r="E15048" s="298"/>
      <c r="F15048" s="298"/>
      <c r="G15048" s="298"/>
      <c r="H15048" s="298"/>
      <c r="I15048" s="298"/>
      <c r="J15048" s="298" t="s">
        <v>13015</v>
      </c>
      <c r="K15048" s="298"/>
      <c r="L15048" s="298" t="s">
        <v>15937</v>
      </c>
    </row>
    <row r="15049" spans="1:12" ht="17.100000000000001" customHeight="1">
      <c r="A15049" s="298"/>
      <c r="B15049" s="298"/>
      <c r="C15049" s="298"/>
      <c r="D15049" s="298"/>
      <c r="E15049" s="298"/>
      <c r="F15049" s="298"/>
      <c r="G15049" s="298"/>
      <c r="H15049" s="298"/>
      <c r="I15049" s="298"/>
      <c r="J15049" s="298" t="s">
        <v>13017</v>
      </c>
      <c r="K15049" s="298" t="s">
        <v>13018</v>
      </c>
      <c r="L15049" s="298" t="s">
        <v>15938</v>
      </c>
    </row>
    <row r="15050" spans="1:12" ht="17.100000000000001" customHeight="1">
      <c r="A15050" s="298"/>
      <c r="B15050" s="298"/>
      <c r="C15050" s="298"/>
      <c r="D15050" s="298"/>
      <c r="E15050" s="298"/>
      <c r="F15050" s="298"/>
      <c r="G15050" s="298"/>
      <c r="H15050" s="298"/>
      <c r="I15050" s="298"/>
      <c r="J15050" s="298" t="s">
        <v>13020</v>
      </c>
      <c r="K15050" s="298"/>
      <c r="L15050" s="298" t="s">
        <v>15939</v>
      </c>
    </row>
    <row r="15051" spans="1:12" ht="17.100000000000001" customHeight="1">
      <c r="A15051" s="298"/>
      <c r="B15051" s="298"/>
      <c r="C15051" s="298"/>
      <c r="D15051" s="298"/>
      <c r="E15051" s="298"/>
      <c r="F15051" s="298"/>
      <c r="G15051" s="298"/>
      <c r="H15051" s="298"/>
      <c r="I15051" s="298"/>
      <c r="J15051" s="298" t="s">
        <v>13022</v>
      </c>
      <c r="K15051" s="298" t="s">
        <v>12974</v>
      </c>
      <c r="L15051" s="298" t="s">
        <v>15940</v>
      </c>
    </row>
    <row r="15052" spans="1:12" ht="17.100000000000001" customHeight="1">
      <c r="A15052" s="298"/>
      <c r="B15052" s="298"/>
      <c r="C15052" s="298"/>
      <c r="D15052" s="298"/>
      <c r="E15052" s="298"/>
      <c r="F15052" s="298"/>
      <c r="G15052" s="298"/>
      <c r="H15052" s="298"/>
      <c r="I15052" s="298"/>
      <c r="J15052" s="298" t="s">
        <v>13024</v>
      </c>
      <c r="K15052" s="298"/>
      <c r="L15052" s="298" t="s">
        <v>15941</v>
      </c>
    </row>
    <row r="15053" spans="1:12" ht="30" customHeight="1">
      <c r="A15053" s="299"/>
      <c r="B15053" s="299"/>
      <c r="C15053" s="299"/>
      <c r="D15053" s="299"/>
      <c r="E15053" s="299"/>
      <c r="F15053" s="299"/>
      <c r="G15053" s="299"/>
      <c r="H15053" s="299"/>
      <c r="I15053" s="299"/>
      <c r="J15053" s="299"/>
      <c r="K15053" s="299"/>
      <c r="L15053" s="299"/>
    </row>
    <row r="15054" spans="1:12" ht="24" customHeight="1">
      <c r="A15054" s="295" t="s">
        <v>15942</v>
      </c>
      <c r="B15054" s="296" t="s">
        <v>15943</v>
      </c>
      <c r="C15054" s="295" t="s">
        <v>9</v>
      </c>
      <c r="D15054" s="295" t="s">
        <v>12726</v>
      </c>
      <c r="E15054" s="297" t="s">
        <v>51</v>
      </c>
      <c r="F15054" s="296"/>
      <c r="G15054" s="296"/>
      <c r="H15054" s="296"/>
      <c r="I15054" s="296"/>
      <c r="J15054" s="296"/>
      <c r="K15054" s="296"/>
      <c r="L15054" s="296"/>
    </row>
    <row r="15055" spans="1:12">
      <c r="A15055" s="414" t="s">
        <v>12977</v>
      </c>
      <c r="B15055" s="414"/>
      <c r="C15055" s="414"/>
      <c r="D15055" s="414"/>
      <c r="E15055" s="414"/>
      <c r="F15055" s="414"/>
      <c r="G15055" s="414"/>
      <c r="H15055" s="414"/>
      <c r="I15055" s="294"/>
      <c r="J15055" s="294"/>
      <c r="K15055" s="294"/>
      <c r="L15055" s="294"/>
    </row>
    <row r="15056" spans="1:12" ht="17.100000000000001" customHeight="1">
      <c r="A15056" s="294" t="s">
        <v>12978</v>
      </c>
      <c r="B15056" s="298" t="s">
        <v>12979</v>
      </c>
      <c r="C15056" s="294" t="s">
        <v>12980</v>
      </c>
      <c r="D15056" s="294" t="s">
        <v>12981</v>
      </c>
      <c r="E15056" s="299" t="s">
        <v>12982</v>
      </c>
      <c r="F15056" s="413" t="s">
        <v>12983</v>
      </c>
      <c r="G15056" s="413"/>
      <c r="H15056" s="413" t="s">
        <v>12984</v>
      </c>
      <c r="I15056" s="413"/>
      <c r="J15056" s="413" t="s">
        <v>12985</v>
      </c>
      <c r="K15056" s="413"/>
      <c r="L15056" s="413"/>
    </row>
    <row r="15057" spans="1:12" ht="24" customHeight="1">
      <c r="A15057" s="300" t="s">
        <v>12986</v>
      </c>
      <c r="B15057" s="301" t="s">
        <v>13085</v>
      </c>
      <c r="C15057" s="300" t="s">
        <v>9</v>
      </c>
      <c r="D15057" s="300" t="s">
        <v>7909</v>
      </c>
      <c r="E15057" s="302" t="s">
        <v>51</v>
      </c>
      <c r="F15057" s="423" t="s">
        <v>13086</v>
      </c>
      <c r="G15057" s="423"/>
      <c r="H15057" s="423">
        <v>9.6100000000000005E-4</v>
      </c>
      <c r="I15057" s="423"/>
      <c r="J15057" s="424">
        <v>9.9900000000000003E-2</v>
      </c>
      <c r="K15057" s="424"/>
      <c r="L15057" s="424"/>
    </row>
    <row r="15058" spans="1:12" ht="24" customHeight="1">
      <c r="A15058" s="300" t="s">
        <v>12986</v>
      </c>
      <c r="B15058" s="301" t="s">
        <v>13087</v>
      </c>
      <c r="C15058" s="300" t="s">
        <v>9</v>
      </c>
      <c r="D15058" s="300" t="s">
        <v>8873</v>
      </c>
      <c r="E15058" s="302" t="s">
        <v>51</v>
      </c>
      <c r="F15058" s="423" t="s">
        <v>13088</v>
      </c>
      <c r="G15058" s="423"/>
      <c r="H15058" s="423">
        <v>9.1600000000000004E-5</v>
      </c>
      <c r="I15058" s="423"/>
      <c r="J15058" s="424">
        <v>7.9600000000000004E-2</v>
      </c>
      <c r="K15058" s="424"/>
      <c r="L15058" s="424"/>
    </row>
    <row r="15059" spans="1:12" ht="48" customHeight="1">
      <c r="A15059" s="300" t="s">
        <v>12986</v>
      </c>
      <c r="B15059" s="301" t="s">
        <v>13089</v>
      </c>
      <c r="C15059" s="300" t="s">
        <v>9</v>
      </c>
      <c r="D15059" s="300" t="s">
        <v>9227</v>
      </c>
      <c r="E15059" s="302" t="s">
        <v>51</v>
      </c>
      <c r="F15059" s="423" t="s">
        <v>13090</v>
      </c>
      <c r="G15059" s="423"/>
      <c r="H15059" s="423">
        <v>6.41E-5</v>
      </c>
      <c r="I15059" s="423"/>
      <c r="J15059" s="424">
        <v>8.5699999999999998E-2</v>
      </c>
      <c r="K15059" s="424"/>
      <c r="L15059" s="424"/>
    </row>
    <row r="15060" spans="1:12" ht="24" customHeight="1">
      <c r="A15060" s="300" t="s">
        <v>12986</v>
      </c>
      <c r="B15060" s="301" t="s">
        <v>13091</v>
      </c>
      <c r="C15060" s="300" t="s">
        <v>9</v>
      </c>
      <c r="D15060" s="300" t="s">
        <v>9580</v>
      </c>
      <c r="E15060" s="302" t="s">
        <v>51</v>
      </c>
      <c r="F15060" s="423" t="s">
        <v>13092</v>
      </c>
      <c r="G15060" s="423"/>
      <c r="H15060" s="423">
        <v>6.2700000000000006E-5</v>
      </c>
      <c r="I15060" s="423"/>
      <c r="J15060" s="424">
        <v>5.62E-2</v>
      </c>
      <c r="K15060" s="424"/>
      <c r="L15060" s="424"/>
    </row>
    <row r="15061" spans="1:12" ht="24" customHeight="1">
      <c r="A15061" s="300" t="s">
        <v>12986</v>
      </c>
      <c r="B15061" s="301" t="s">
        <v>12987</v>
      </c>
      <c r="C15061" s="300" t="s">
        <v>9</v>
      </c>
      <c r="D15061" s="300" t="s">
        <v>9831</v>
      </c>
      <c r="E15061" s="302" t="s">
        <v>12988</v>
      </c>
      <c r="F15061" s="423" t="s">
        <v>12989</v>
      </c>
      <c r="G15061" s="423"/>
      <c r="H15061" s="423">
        <v>2.2240599999999999E-2</v>
      </c>
      <c r="I15061" s="423"/>
      <c r="J15061" s="424">
        <v>0.22509999999999999</v>
      </c>
      <c r="K15061" s="424"/>
      <c r="L15061" s="424"/>
    </row>
    <row r="15062" spans="1:12" ht="36" customHeight="1">
      <c r="A15062" s="300" t="s">
        <v>12986</v>
      </c>
      <c r="B15062" s="301" t="s">
        <v>12990</v>
      </c>
      <c r="C15062" s="300" t="s">
        <v>9</v>
      </c>
      <c r="D15062" s="300" t="s">
        <v>11426</v>
      </c>
      <c r="E15062" s="302" t="s">
        <v>51</v>
      </c>
      <c r="F15062" s="423" t="s">
        <v>12991</v>
      </c>
      <c r="G15062" s="423"/>
      <c r="H15062" s="423">
        <v>1.1655999999999999E-3</v>
      </c>
      <c r="I15062" s="423"/>
      <c r="J15062" s="424">
        <v>0.15409999999999999</v>
      </c>
      <c r="K15062" s="424"/>
      <c r="L15062" s="424"/>
    </row>
    <row r="15063" spans="1:12" ht="17.100000000000001" customHeight="1">
      <c r="A15063" s="298"/>
      <c r="B15063" s="298"/>
      <c r="C15063" s="298"/>
      <c r="D15063" s="298"/>
      <c r="E15063" s="298"/>
      <c r="F15063" s="298"/>
      <c r="G15063" s="298"/>
      <c r="H15063" s="298"/>
      <c r="I15063" s="298"/>
      <c r="J15063" s="298" t="s">
        <v>12992</v>
      </c>
      <c r="K15063" s="298"/>
      <c r="L15063" s="298" t="s">
        <v>13825</v>
      </c>
    </row>
    <row r="15064" spans="1:12">
      <c r="A15064" s="414" t="s">
        <v>12994</v>
      </c>
      <c r="B15064" s="414"/>
      <c r="C15064" s="414"/>
      <c r="D15064" s="414"/>
      <c r="E15064" s="414"/>
      <c r="F15064" s="414"/>
      <c r="G15064" s="414"/>
      <c r="H15064" s="414"/>
      <c r="I15064" s="294"/>
      <c r="J15064" s="294"/>
      <c r="K15064" s="294"/>
      <c r="L15064" s="294"/>
    </row>
    <row r="15065" spans="1:12" ht="17.100000000000001" customHeight="1">
      <c r="A15065" s="294" t="s">
        <v>12978</v>
      </c>
      <c r="B15065" s="298" t="s">
        <v>12979</v>
      </c>
      <c r="C15065" s="294" t="s">
        <v>12980</v>
      </c>
      <c r="D15065" s="294" t="s">
        <v>12981</v>
      </c>
      <c r="E15065" s="299" t="s">
        <v>12982</v>
      </c>
      <c r="F15065" s="413" t="s">
        <v>12983</v>
      </c>
      <c r="G15065" s="413"/>
      <c r="H15065" s="413" t="s">
        <v>12984</v>
      </c>
      <c r="I15065" s="413"/>
      <c r="J15065" s="413" t="s">
        <v>12985</v>
      </c>
      <c r="K15065" s="413"/>
      <c r="L15065" s="413"/>
    </row>
    <row r="15066" spans="1:12" ht="24" customHeight="1">
      <c r="A15066" s="300" t="s">
        <v>12986</v>
      </c>
      <c r="B15066" s="301" t="s">
        <v>13193</v>
      </c>
      <c r="C15066" s="300" t="s">
        <v>9</v>
      </c>
      <c r="D15066" s="300" t="s">
        <v>7200</v>
      </c>
      <c r="E15066" s="302" t="s">
        <v>27</v>
      </c>
      <c r="F15066" s="423" t="s">
        <v>13194</v>
      </c>
      <c r="G15066" s="423"/>
      <c r="H15066" s="423">
        <v>0.82879349999999996</v>
      </c>
      <c r="I15066" s="423"/>
      <c r="J15066" s="424">
        <v>4.2186000000000003</v>
      </c>
      <c r="K15066" s="424"/>
      <c r="L15066" s="424"/>
    </row>
    <row r="15067" spans="1:12" ht="24" customHeight="1">
      <c r="A15067" s="300" t="s">
        <v>12986</v>
      </c>
      <c r="B15067" s="301" t="s">
        <v>13195</v>
      </c>
      <c r="C15067" s="300" t="s">
        <v>9</v>
      </c>
      <c r="D15067" s="300" t="s">
        <v>8821</v>
      </c>
      <c r="E15067" s="302" t="s">
        <v>27</v>
      </c>
      <c r="F15067" s="423" t="s">
        <v>13196</v>
      </c>
      <c r="G15067" s="423"/>
      <c r="H15067" s="423">
        <v>0.82879349999999996</v>
      </c>
      <c r="I15067" s="423"/>
      <c r="J15067" s="424">
        <v>5.9589999999999996</v>
      </c>
      <c r="K15067" s="424"/>
      <c r="L15067" s="424"/>
    </row>
    <row r="15068" spans="1:12" ht="17.100000000000001" customHeight="1">
      <c r="A15068" s="298"/>
      <c r="B15068" s="298"/>
      <c r="C15068" s="298"/>
      <c r="D15068" s="298"/>
      <c r="E15068" s="298"/>
      <c r="F15068" s="298"/>
      <c r="G15068" s="298"/>
      <c r="H15068" s="298"/>
      <c r="I15068" s="298"/>
      <c r="J15068" s="298" t="s">
        <v>12992</v>
      </c>
      <c r="K15068" s="298"/>
      <c r="L15068" s="298" t="s">
        <v>15918</v>
      </c>
    </row>
    <row r="15069" spans="1:12">
      <c r="A15069" s="414" t="s">
        <v>12998</v>
      </c>
      <c r="B15069" s="414"/>
      <c r="C15069" s="414"/>
      <c r="D15069" s="414"/>
      <c r="E15069" s="414"/>
      <c r="F15069" s="414"/>
      <c r="G15069" s="414"/>
      <c r="H15069" s="414"/>
      <c r="I15069" s="294"/>
      <c r="J15069" s="294"/>
      <c r="K15069" s="294"/>
      <c r="L15069" s="294"/>
    </row>
    <row r="15070" spans="1:12" ht="17.100000000000001" customHeight="1">
      <c r="A15070" s="294" t="s">
        <v>12978</v>
      </c>
      <c r="B15070" s="298" t="s">
        <v>12979</v>
      </c>
      <c r="C15070" s="294" t="s">
        <v>12980</v>
      </c>
      <c r="D15070" s="294" t="s">
        <v>12981</v>
      </c>
      <c r="E15070" s="299" t="s">
        <v>12982</v>
      </c>
      <c r="F15070" s="413" t="s">
        <v>12983</v>
      </c>
      <c r="G15070" s="413"/>
      <c r="H15070" s="413" t="s">
        <v>12984</v>
      </c>
      <c r="I15070" s="413"/>
      <c r="J15070" s="413" t="s">
        <v>12985</v>
      </c>
      <c r="K15070" s="413"/>
      <c r="L15070" s="413"/>
    </row>
    <row r="15071" spans="1:12" ht="24" customHeight="1">
      <c r="A15071" s="300" t="s">
        <v>12986</v>
      </c>
      <c r="B15071" s="301" t="s">
        <v>13496</v>
      </c>
      <c r="C15071" s="300" t="s">
        <v>9</v>
      </c>
      <c r="D15071" s="300" t="s">
        <v>9014</v>
      </c>
      <c r="E15071" s="302" t="s">
        <v>51</v>
      </c>
      <c r="F15071" s="423" t="s">
        <v>13497</v>
      </c>
      <c r="G15071" s="423"/>
      <c r="H15071" s="423">
        <v>3.7999999999999999E-2</v>
      </c>
      <c r="I15071" s="423"/>
      <c r="J15071" s="424">
        <v>0.53</v>
      </c>
      <c r="K15071" s="424"/>
      <c r="L15071" s="424"/>
    </row>
    <row r="15072" spans="1:12" ht="36" customHeight="1">
      <c r="A15072" s="300" t="s">
        <v>12986</v>
      </c>
      <c r="B15072" s="301" t="s">
        <v>15944</v>
      </c>
      <c r="C15072" s="300" t="s">
        <v>9</v>
      </c>
      <c r="D15072" s="300" t="s">
        <v>11843</v>
      </c>
      <c r="E15072" s="302" t="s">
        <v>51</v>
      </c>
      <c r="F15072" s="423" t="s">
        <v>15945</v>
      </c>
      <c r="G15072" s="423"/>
      <c r="H15072" s="423">
        <v>1</v>
      </c>
      <c r="I15072" s="423"/>
      <c r="J15072" s="424">
        <v>217.28</v>
      </c>
      <c r="K15072" s="424"/>
      <c r="L15072" s="424"/>
    </row>
    <row r="15073" spans="1:12" ht="24" customHeight="1">
      <c r="A15073" s="300" t="s">
        <v>12986</v>
      </c>
      <c r="B15073" s="301" t="s">
        <v>13099</v>
      </c>
      <c r="C15073" s="300" t="s">
        <v>9</v>
      </c>
      <c r="D15073" s="300" t="s">
        <v>7224</v>
      </c>
      <c r="E15073" s="302" t="s">
        <v>51</v>
      </c>
      <c r="F15073" s="423" t="s">
        <v>13100</v>
      </c>
      <c r="G15073" s="423"/>
      <c r="H15073" s="423">
        <v>1.1351999999999999E-2</v>
      </c>
      <c r="I15073" s="423"/>
      <c r="J15073" s="424">
        <v>0.1043</v>
      </c>
      <c r="K15073" s="424"/>
      <c r="L15073" s="424"/>
    </row>
    <row r="15074" spans="1:12" ht="24" customHeight="1">
      <c r="A15074" s="300" t="s">
        <v>12986</v>
      </c>
      <c r="B15074" s="301" t="s">
        <v>13101</v>
      </c>
      <c r="C15074" s="300" t="s">
        <v>9</v>
      </c>
      <c r="D15074" s="300" t="s">
        <v>7359</v>
      </c>
      <c r="E15074" s="302" t="s">
        <v>51</v>
      </c>
      <c r="F15074" s="423" t="s">
        <v>13102</v>
      </c>
      <c r="G15074" s="423"/>
      <c r="H15074" s="423">
        <v>3.6630000000000001E-4</v>
      </c>
      <c r="I15074" s="423"/>
      <c r="J15074" s="424">
        <v>4.7100000000000003E-2</v>
      </c>
      <c r="K15074" s="424"/>
      <c r="L15074" s="424"/>
    </row>
    <row r="15075" spans="1:12" ht="24" customHeight="1">
      <c r="A15075" s="300" t="s">
        <v>12986</v>
      </c>
      <c r="B15075" s="301" t="s">
        <v>13103</v>
      </c>
      <c r="C15075" s="300" t="s">
        <v>9</v>
      </c>
      <c r="D15075" s="300" t="s">
        <v>8851</v>
      </c>
      <c r="E15075" s="302" t="s">
        <v>51</v>
      </c>
      <c r="F15075" s="423" t="s">
        <v>13104</v>
      </c>
      <c r="G15075" s="423"/>
      <c r="H15075" s="423">
        <v>2.9310000000000002E-4</v>
      </c>
      <c r="I15075" s="423"/>
      <c r="J15075" s="424">
        <v>5.6800000000000003E-2</v>
      </c>
      <c r="K15075" s="424"/>
      <c r="L15075" s="424"/>
    </row>
    <row r="15076" spans="1:12" ht="24" customHeight="1">
      <c r="A15076" s="300" t="s">
        <v>12986</v>
      </c>
      <c r="B15076" s="301" t="s">
        <v>13105</v>
      </c>
      <c r="C15076" s="300" t="s">
        <v>9</v>
      </c>
      <c r="D15076" s="300" t="s">
        <v>8852</v>
      </c>
      <c r="E15076" s="302" t="s">
        <v>51</v>
      </c>
      <c r="F15076" s="423" t="s">
        <v>13106</v>
      </c>
      <c r="G15076" s="423"/>
      <c r="H15076" s="423">
        <v>6.2700000000000006E-5</v>
      </c>
      <c r="I15076" s="423"/>
      <c r="J15076" s="424">
        <v>3.44E-2</v>
      </c>
      <c r="K15076" s="424"/>
      <c r="L15076" s="424"/>
    </row>
    <row r="15077" spans="1:12" ht="24" customHeight="1">
      <c r="A15077" s="300" t="s">
        <v>12986</v>
      </c>
      <c r="B15077" s="301" t="s">
        <v>13107</v>
      </c>
      <c r="C15077" s="300" t="s">
        <v>9</v>
      </c>
      <c r="D15077" s="300" t="s">
        <v>9000</v>
      </c>
      <c r="E15077" s="302" t="s">
        <v>51</v>
      </c>
      <c r="F15077" s="423" t="s">
        <v>13108</v>
      </c>
      <c r="G15077" s="423"/>
      <c r="H15077" s="423">
        <v>1.29207E-2</v>
      </c>
      <c r="I15077" s="423"/>
      <c r="J15077" s="424">
        <v>8.7499999999999994E-2</v>
      </c>
      <c r="K15077" s="424"/>
      <c r="L15077" s="424"/>
    </row>
    <row r="15078" spans="1:12" ht="24" customHeight="1">
      <c r="A15078" s="300" t="s">
        <v>12986</v>
      </c>
      <c r="B15078" s="301" t="s">
        <v>13109</v>
      </c>
      <c r="C15078" s="300" t="s">
        <v>9</v>
      </c>
      <c r="D15078" s="300" t="s">
        <v>9574</v>
      </c>
      <c r="E15078" s="302" t="s">
        <v>51</v>
      </c>
      <c r="F15078" s="423" t="s">
        <v>13110</v>
      </c>
      <c r="G15078" s="423"/>
      <c r="H15078" s="423">
        <v>4.0974999999999996E-3</v>
      </c>
      <c r="I15078" s="423"/>
      <c r="J15078" s="424">
        <v>3.6200000000000003E-2</v>
      </c>
      <c r="K15078" s="424"/>
      <c r="L15078" s="424"/>
    </row>
    <row r="15079" spans="1:12" ht="24" customHeight="1">
      <c r="A15079" s="300" t="s">
        <v>12986</v>
      </c>
      <c r="B15079" s="301" t="s">
        <v>13111</v>
      </c>
      <c r="C15079" s="300" t="s">
        <v>9</v>
      </c>
      <c r="D15079" s="300" t="s">
        <v>10714</v>
      </c>
      <c r="E15079" s="302" t="s">
        <v>93</v>
      </c>
      <c r="F15079" s="423" t="s">
        <v>13112</v>
      </c>
      <c r="G15079" s="423"/>
      <c r="H15079" s="423">
        <v>2.1535999999999999E-3</v>
      </c>
      <c r="I15079" s="423"/>
      <c r="J15079" s="424">
        <v>3.2899999999999999E-2</v>
      </c>
      <c r="K15079" s="424"/>
      <c r="L15079" s="424"/>
    </row>
    <row r="15080" spans="1:12" ht="24" customHeight="1">
      <c r="A15080" s="300" t="s">
        <v>12986</v>
      </c>
      <c r="B15080" s="301" t="s">
        <v>13113</v>
      </c>
      <c r="C15080" s="300" t="s">
        <v>9</v>
      </c>
      <c r="D15080" s="300" t="s">
        <v>10809</v>
      </c>
      <c r="E15080" s="302" t="s">
        <v>51</v>
      </c>
      <c r="F15080" s="423" t="s">
        <v>13114</v>
      </c>
      <c r="G15080" s="423"/>
      <c r="H15080" s="423">
        <v>2.1535999999999999E-3</v>
      </c>
      <c r="I15080" s="423"/>
      <c r="J15080" s="424">
        <v>2.58E-2</v>
      </c>
      <c r="K15080" s="424"/>
      <c r="L15080" s="424"/>
    </row>
    <row r="15081" spans="1:12" ht="24" customHeight="1">
      <c r="A15081" s="300" t="s">
        <v>12986</v>
      </c>
      <c r="B15081" s="301" t="s">
        <v>13115</v>
      </c>
      <c r="C15081" s="300" t="s">
        <v>9</v>
      </c>
      <c r="D15081" s="300" t="s">
        <v>10810</v>
      </c>
      <c r="E15081" s="302" t="s">
        <v>51</v>
      </c>
      <c r="F15081" s="423" t="s">
        <v>13116</v>
      </c>
      <c r="G15081" s="423"/>
      <c r="H15081" s="423">
        <v>2.1535999999999999E-3</v>
      </c>
      <c r="I15081" s="423"/>
      <c r="J15081" s="424">
        <v>5.7299999999999997E-2</v>
      </c>
      <c r="K15081" s="424"/>
      <c r="L15081" s="424"/>
    </row>
    <row r="15082" spans="1:12" ht="24" customHeight="1">
      <c r="A15082" s="300" t="s">
        <v>12986</v>
      </c>
      <c r="B15082" s="301" t="s">
        <v>13117</v>
      </c>
      <c r="C15082" s="300" t="s">
        <v>9</v>
      </c>
      <c r="D15082" s="300" t="s">
        <v>10837</v>
      </c>
      <c r="E15082" s="302" t="s">
        <v>51</v>
      </c>
      <c r="F15082" s="423" t="s">
        <v>13118</v>
      </c>
      <c r="G15082" s="423"/>
      <c r="H15082" s="423">
        <v>7.3399999999999995E-5</v>
      </c>
      <c r="I15082" s="423"/>
      <c r="J15082" s="424">
        <v>3.27E-2</v>
      </c>
      <c r="K15082" s="424"/>
      <c r="L15082" s="424"/>
    </row>
    <row r="15083" spans="1:12" ht="24" customHeight="1">
      <c r="A15083" s="300" t="s">
        <v>12986</v>
      </c>
      <c r="B15083" s="301" t="s">
        <v>13003</v>
      </c>
      <c r="C15083" s="300" t="s">
        <v>9</v>
      </c>
      <c r="D15083" s="300" t="s">
        <v>7216</v>
      </c>
      <c r="E15083" s="302" t="s">
        <v>51</v>
      </c>
      <c r="F15083" s="423" t="s">
        <v>13004</v>
      </c>
      <c r="G15083" s="423"/>
      <c r="H15083" s="423">
        <v>4.3131999999999997E-3</v>
      </c>
      <c r="I15083" s="423"/>
      <c r="J15083" s="424">
        <v>0.14410000000000001</v>
      </c>
      <c r="K15083" s="424"/>
      <c r="L15083" s="424"/>
    </row>
    <row r="15084" spans="1:12" ht="24" customHeight="1">
      <c r="A15084" s="300" t="s">
        <v>12986</v>
      </c>
      <c r="B15084" s="301" t="s">
        <v>13005</v>
      </c>
      <c r="C15084" s="300" t="s">
        <v>9</v>
      </c>
      <c r="D15084" s="300" t="s">
        <v>7393</v>
      </c>
      <c r="E15084" s="302" t="s">
        <v>12988</v>
      </c>
      <c r="F15084" s="423" t="s">
        <v>13006</v>
      </c>
      <c r="G15084" s="423"/>
      <c r="H15084" s="423">
        <v>2.5948999999999998E-3</v>
      </c>
      <c r="I15084" s="423"/>
      <c r="J15084" s="424">
        <v>0.1401</v>
      </c>
      <c r="K15084" s="424"/>
      <c r="L15084" s="424"/>
    </row>
    <row r="15085" spans="1:12" ht="24" customHeight="1">
      <c r="A15085" s="300" t="s">
        <v>12986</v>
      </c>
      <c r="B15085" s="301" t="s">
        <v>13007</v>
      </c>
      <c r="C15085" s="300" t="s">
        <v>9</v>
      </c>
      <c r="D15085" s="300" t="s">
        <v>10619</v>
      </c>
      <c r="E15085" s="302" t="s">
        <v>51</v>
      </c>
      <c r="F15085" s="423" t="s">
        <v>13008</v>
      </c>
      <c r="G15085" s="423"/>
      <c r="H15085" s="423">
        <v>2.0127999999999999E-3</v>
      </c>
      <c r="I15085" s="423"/>
      <c r="J15085" s="424">
        <v>0.38490000000000002</v>
      </c>
      <c r="K15085" s="424"/>
      <c r="L15085" s="424"/>
    </row>
    <row r="15086" spans="1:12" ht="24" customHeight="1">
      <c r="A15086" s="300" t="s">
        <v>12986</v>
      </c>
      <c r="B15086" s="301" t="s">
        <v>13009</v>
      </c>
      <c r="C15086" s="300" t="s">
        <v>9</v>
      </c>
      <c r="D15086" s="300" t="s">
        <v>10769</v>
      </c>
      <c r="E15086" s="302" t="s">
        <v>51</v>
      </c>
      <c r="F15086" s="423" t="s">
        <v>13010</v>
      </c>
      <c r="G15086" s="423"/>
      <c r="H15086" s="423">
        <v>0.1809373</v>
      </c>
      <c r="I15086" s="423"/>
      <c r="J15086" s="424">
        <v>0.22800000000000001</v>
      </c>
      <c r="K15086" s="424"/>
      <c r="L15086" s="424"/>
    </row>
    <row r="15087" spans="1:12" ht="24" customHeight="1">
      <c r="A15087" s="300" t="s">
        <v>12986</v>
      </c>
      <c r="B15087" s="301" t="s">
        <v>13011</v>
      </c>
      <c r="C15087" s="300" t="s">
        <v>9</v>
      </c>
      <c r="D15087" s="300" t="s">
        <v>10929</v>
      </c>
      <c r="E15087" s="302" t="s">
        <v>51</v>
      </c>
      <c r="F15087" s="423" t="s">
        <v>13012</v>
      </c>
      <c r="G15087" s="423"/>
      <c r="H15087" s="423">
        <v>1.7445E-3</v>
      </c>
      <c r="I15087" s="423"/>
      <c r="J15087" s="424">
        <v>0.26250000000000001</v>
      </c>
      <c r="K15087" s="424"/>
      <c r="L15087" s="424"/>
    </row>
    <row r="15088" spans="1:12" ht="17.100000000000001" customHeight="1">
      <c r="A15088" s="298"/>
      <c r="B15088" s="298"/>
      <c r="C15088" s="298"/>
      <c r="D15088" s="298"/>
      <c r="E15088" s="298"/>
      <c r="F15088" s="298"/>
      <c r="G15088" s="298"/>
      <c r="H15088" s="298"/>
      <c r="I15088" s="298"/>
      <c r="J15088" s="298" t="s">
        <v>12992</v>
      </c>
      <c r="K15088" s="298"/>
      <c r="L15088" s="298" t="s">
        <v>15946</v>
      </c>
    </row>
    <row r="15089" spans="1:12">
      <c r="A15089" s="414" t="s">
        <v>13056</v>
      </c>
      <c r="B15089" s="414"/>
      <c r="C15089" s="414"/>
      <c r="D15089" s="414"/>
      <c r="E15089" s="414"/>
      <c r="F15089" s="414"/>
      <c r="G15089" s="414"/>
      <c r="H15089" s="414"/>
      <c r="I15089" s="294"/>
      <c r="J15089" s="294"/>
      <c r="K15089" s="294"/>
      <c r="L15089" s="294"/>
    </row>
    <row r="15090" spans="1:12" ht="17.100000000000001" customHeight="1">
      <c r="A15090" s="294" t="s">
        <v>12978</v>
      </c>
      <c r="B15090" s="298" t="s">
        <v>12979</v>
      </c>
      <c r="C15090" s="294" t="s">
        <v>12980</v>
      </c>
      <c r="D15090" s="294" t="s">
        <v>12981</v>
      </c>
      <c r="E15090" s="299" t="s">
        <v>12982</v>
      </c>
      <c r="F15090" s="413" t="s">
        <v>12983</v>
      </c>
      <c r="G15090" s="413"/>
      <c r="H15090" s="413" t="s">
        <v>12984</v>
      </c>
      <c r="I15090" s="413"/>
      <c r="J15090" s="413" t="s">
        <v>12985</v>
      </c>
      <c r="K15090" s="413"/>
      <c r="L15090" s="413"/>
    </row>
    <row r="15091" spans="1:12" ht="24" customHeight="1">
      <c r="A15091" s="300" t="s">
        <v>12986</v>
      </c>
      <c r="B15091" s="301" t="s">
        <v>13057</v>
      </c>
      <c r="C15091" s="300" t="s">
        <v>9</v>
      </c>
      <c r="D15091" s="300" t="s">
        <v>12549</v>
      </c>
      <c r="E15091" s="302" t="s">
        <v>27</v>
      </c>
      <c r="F15091" s="423" t="s">
        <v>12948</v>
      </c>
      <c r="G15091" s="423"/>
      <c r="H15091" s="423">
        <v>1.6188248999999999</v>
      </c>
      <c r="I15091" s="423"/>
      <c r="J15091" s="424">
        <v>1.0522</v>
      </c>
      <c r="K15091" s="424"/>
      <c r="L15091" s="424"/>
    </row>
    <row r="15092" spans="1:12" ht="17.100000000000001" customHeight="1">
      <c r="A15092" s="298"/>
      <c r="B15092" s="298"/>
      <c r="C15092" s="298"/>
      <c r="D15092" s="298"/>
      <c r="E15092" s="298"/>
      <c r="F15092" s="298"/>
      <c r="G15092" s="298"/>
      <c r="H15092" s="298"/>
      <c r="I15092" s="298"/>
      <c r="J15092" s="298" t="s">
        <v>12992</v>
      </c>
      <c r="K15092" s="298"/>
      <c r="L15092" s="298" t="s">
        <v>12920</v>
      </c>
    </row>
    <row r="15093" spans="1:12">
      <c r="A15093" s="414" t="s">
        <v>13058</v>
      </c>
      <c r="B15093" s="414"/>
      <c r="C15093" s="414"/>
      <c r="D15093" s="414"/>
      <c r="E15093" s="414"/>
      <c r="F15093" s="414"/>
      <c r="G15093" s="414"/>
      <c r="H15093" s="414"/>
      <c r="I15093" s="294"/>
      <c r="J15093" s="294"/>
      <c r="K15093" s="294"/>
      <c r="L15093" s="294"/>
    </row>
    <row r="15094" spans="1:12" ht="17.100000000000001" customHeight="1">
      <c r="A15094" s="294" t="s">
        <v>12978</v>
      </c>
      <c r="B15094" s="298" t="s">
        <v>12979</v>
      </c>
      <c r="C15094" s="294" t="s">
        <v>12980</v>
      </c>
      <c r="D15094" s="294" t="s">
        <v>12981</v>
      </c>
      <c r="E15094" s="299" t="s">
        <v>12982</v>
      </c>
      <c r="F15094" s="413" t="s">
        <v>12983</v>
      </c>
      <c r="G15094" s="413"/>
      <c r="H15094" s="413" t="s">
        <v>12984</v>
      </c>
      <c r="I15094" s="413"/>
      <c r="J15094" s="413" t="s">
        <v>12985</v>
      </c>
      <c r="K15094" s="413"/>
      <c r="L15094" s="413"/>
    </row>
    <row r="15095" spans="1:12" ht="24" customHeight="1">
      <c r="A15095" s="300" t="s">
        <v>12986</v>
      </c>
      <c r="B15095" s="301" t="s">
        <v>13059</v>
      </c>
      <c r="C15095" s="300" t="s">
        <v>9</v>
      </c>
      <c r="D15095" s="300" t="s">
        <v>12535</v>
      </c>
      <c r="E15095" s="302" t="s">
        <v>27</v>
      </c>
      <c r="F15095" s="423" t="s">
        <v>12936</v>
      </c>
      <c r="G15095" s="423"/>
      <c r="H15095" s="423">
        <v>1.6188248999999999</v>
      </c>
      <c r="I15095" s="423"/>
      <c r="J15095" s="424">
        <v>8.09E-2</v>
      </c>
      <c r="K15095" s="424"/>
      <c r="L15095" s="424"/>
    </row>
    <row r="15096" spans="1:12" ht="17.100000000000001" customHeight="1">
      <c r="A15096" s="298"/>
      <c r="B15096" s="298"/>
      <c r="C15096" s="298"/>
      <c r="D15096" s="298"/>
      <c r="E15096" s="298"/>
      <c r="F15096" s="298"/>
      <c r="G15096" s="298"/>
      <c r="H15096" s="298"/>
      <c r="I15096" s="298"/>
      <c r="J15096" s="298" t="s">
        <v>12992</v>
      </c>
      <c r="K15096" s="298"/>
      <c r="L15096" s="298" t="s">
        <v>12935</v>
      </c>
    </row>
    <row r="15097" spans="1:12">
      <c r="A15097" s="414" t="s">
        <v>13060</v>
      </c>
      <c r="B15097" s="414"/>
      <c r="C15097" s="414"/>
      <c r="D15097" s="414"/>
      <c r="E15097" s="414"/>
      <c r="F15097" s="414"/>
      <c r="G15097" s="414"/>
      <c r="H15097" s="414"/>
      <c r="I15097" s="294"/>
      <c r="J15097" s="294"/>
      <c r="K15097" s="294"/>
      <c r="L15097" s="294"/>
    </row>
    <row r="15098" spans="1:12" ht="17.100000000000001" customHeight="1">
      <c r="A15098" s="294" t="s">
        <v>12978</v>
      </c>
      <c r="B15098" s="298" t="s">
        <v>12979</v>
      </c>
      <c r="C15098" s="294" t="s">
        <v>12980</v>
      </c>
      <c r="D15098" s="294" t="s">
        <v>12981</v>
      </c>
      <c r="E15098" s="299" t="s">
        <v>12982</v>
      </c>
      <c r="F15098" s="413" t="s">
        <v>12983</v>
      </c>
      <c r="G15098" s="413"/>
      <c r="H15098" s="413" t="s">
        <v>12984</v>
      </c>
      <c r="I15098" s="413"/>
      <c r="J15098" s="413" t="s">
        <v>12985</v>
      </c>
      <c r="K15098" s="413"/>
      <c r="L15098" s="413"/>
    </row>
    <row r="15099" spans="1:12" ht="24" customHeight="1">
      <c r="A15099" s="300" t="s">
        <v>12986</v>
      </c>
      <c r="B15099" s="301" t="s">
        <v>13061</v>
      </c>
      <c r="C15099" s="300" t="s">
        <v>9</v>
      </c>
      <c r="D15099" s="300" t="s">
        <v>12522</v>
      </c>
      <c r="E15099" s="302" t="s">
        <v>27</v>
      </c>
      <c r="F15099" s="423" t="s">
        <v>12964</v>
      </c>
      <c r="G15099" s="423"/>
      <c r="H15099" s="423">
        <v>1.6188248999999999</v>
      </c>
      <c r="I15099" s="423"/>
      <c r="J15099" s="424">
        <v>4.0956000000000001</v>
      </c>
      <c r="K15099" s="424"/>
      <c r="L15099" s="424"/>
    </row>
    <row r="15100" spans="1:12" ht="24" customHeight="1">
      <c r="A15100" s="300" t="s">
        <v>12986</v>
      </c>
      <c r="B15100" s="301" t="s">
        <v>13062</v>
      </c>
      <c r="C15100" s="300" t="s">
        <v>9</v>
      </c>
      <c r="D15100" s="300" t="s">
        <v>12527</v>
      </c>
      <c r="E15100" s="302" t="s">
        <v>27</v>
      </c>
      <c r="F15100" s="423" t="s">
        <v>13063</v>
      </c>
      <c r="G15100" s="423"/>
      <c r="H15100" s="423">
        <v>1.6188248999999999</v>
      </c>
      <c r="I15100" s="423"/>
      <c r="J15100" s="424">
        <v>0.5504</v>
      </c>
      <c r="K15100" s="424"/>
      <c r="L15100" s="424"/>
    </row>
    <row r="15101" spans="1:12" ht="17.100000000000001" customHeight="1">
      <c r="A15101" s="298"/>
      <c r="B15101" s="298"/>
      <c r="C15101" s="298"/>
      <c r="D15101" s="298"/>
      <c r="E15101" s="298"/>
      <c r="F15101" s="298"/>
      <c r="G15101" s="298"/>
      <c r="H15101" s="298"/>
      <c r="I15101" s="298"/>
      <c r="J15101" s="298" t="s">
        <v>12992</v>
      </c>
      <c r="K15101" s="298"/>
      <c r="L15101" s="298" t="s">
        <v>15922</v>
      </c>
    </row>
    <row r="15102" spans="1:12" ht="17.100000000000001" customHeight="1">
      <c r="A15102" s="294" t="s">
        <v>13014</v>
      </c>
      <c r="B15102" s="294"/>
      <c r="C15102" s="294"/>
      <c r="D15102" s="294"/>
      <c r="E15102" s="294"/>
      <c r="F15102" s="294"/>
      <c r="G15102" s="294"/>
      <c r="H15102" s="294"/>
      <c r="I15102" s="294"/>
      <c r="J15102" s="294"/>
      <c r="K15102" s="294"/>
      <c r="L15102" s="294"/>
    </row>
    <row r="15103" spans="1:12" ht="17.100000000000001" customHeight="1">
      <c r="A15103" s="298"/>
      <c r="B15103" s="298"/>
      <c r="C15103" s="298"/>
      <c r="D15103" s="298"/>
      <c r="E15103" s="298"/>
      <c r="F15103" s="298"/>
      <c r="G15103" s="298"/>
      <c r="H15103" s="298"/>
      <c r="I15103" s="298"/>
      <c r="J15103" s="298" t="s">
        <v>13015</v>
      </c>
      <c r="K15103" s="298"/>
      <c r="L15103" s="298" t="s">
        <v>15947</v>
      </c>
    </row>
    <row r="15104" spans="1:12" ht="17.100000000000001" customHeight="1">
      <c r="A15104" s="298"/>
      <c r="B15104" s="298"/>
      <c r="C15104" s="298"/>
      <c r="D15104" s="298"/>
      <c r="E15104" s="298"/>
      <c r="F15104" s="298"/>
      <c r="G15104" s="298"/>
      <c r="H15104" s="298"/>
      <c r="I15104" s="298"/>
      <c r="J15104" s="298" t="s">
        <v>13017</v>
      </c>
      <c r="K15104" s="298" t="s">
        <v>13018</v>
      </c>
      <c r="L15104" s="298" t="s">
        <v>15924</v>
      </c>
    </row>
    <row r="15105" spans="1:12" ht="17.100000000000001" customHeight="1">
      <c r="A15105" s="298"/>
      <c r="B15105" s="298"/>
      <c r="C15105" s="298"/>
      <c r="D15105" s="298"/>
      <c r="E15105" s="298"/>
      <c r="F15105" s="298"/>
      <c r="G15105" s="298"/>
      <c r="H15105" s="298"/>
      <c r="I15105" s="298"/>
      <c r="J15105" s="298" t="s">
        <v>13020</v>
      </c>
      <c r="K15105" s="298"/>
      <c r="L15105" s="298" t="s">
        <v>15948</v>
      </c>
    </row>
    <row r="15106" spans="1:12" ht="17.100000000000001" customHeight="1">
      <c r="A15106" s="298"/>
      <c r="B15106" s="298"/>
      <c r="C15106" s="298"/>
      <c r="D15106" s="298"/>
      <c r="E15106" s="298"/>
      <c r="F15106" s="298"/>
      <c r="G15106" s="298"/>
      <c r="H15106" s="298"/>
      <c r="I15106" s="298"/>
      <c r="J15106" s="298" t="s">
        <v>13022</v>
      </c>
      <c r="K15106" s="298" t="s">
        <v>12974</v>
      </c>
      <c r="L15106" s="298" t="s">
        <v>15949</v>
      </c>
    </row>
    <row r="15107" spans="1:12" ht="17.100000000000001" customHeight="1">
      <c r="A15107" s="298"/>
      <c r="B15107" s="298"/>
      <c r="C15107" s="298"/>
      <c r="D15107" s="298"/>
      <c r="E15107" s="298"/>
      <c r="F15107" s="298"/>
      <c r="G15107" s="298"/>
      <c r="H15107" s="298"/>
      <c r="I15107" s="298"/>
      <c r="J15107" s="298" t="s">
        <v>13024</v>
      </c>
      <c r="K15107" s="298"/>
      <c r="L15107" s="298" t="s">
        <v>15950</v>
      </c>
    </row>
    <row r="15108" spans="1:12" ht="30" customHeight="1">
      <c r="A15108" s="299"/>
      <c r="B15108" s="299"/>
      <c r="C15108" s="299"/>
      <c r="D15108" s="299"/>
      <c r="E15108" s="299"/>
      <c r="F15108" s="299"/>
      <c r="G15108" s="299"/>
      <c r="H15108" s="299"/>
      <c r="I15108" s="299"/>
      <c r="J15108" s="299"/>
      <c r="K15108" s="299"/>
      <c r="L15108" s="299"/>
    </row>
    <row r="15109" spans="1:12" ht="36" customHeight="1">
      <c r="A15109" s="295" t="s">
        <v>15951</v>
      </c>
      <c r="B15109" s="296" t="s">
        <v>15952</v>
      </c>
      <c r="C15109" s="295" t="s">
        <v>9</v>
      </c>
      <c r="D15109" s="295" t="s">
        <v>1479</v>
      </c>
      <c r="E15109" s="297" t="s">
        <v>51</v>
      </c>
      <c r="F15109" s="296"/>
      <c r="G15109" s="296"/>
      <c r="H15109" s="296"/>
      <c r="I15109" s="296"/>
      <c r="J15109" s="296"/>
      <c r="K15109" s="296"/>
      <c r="L15109" s="296"/>
    </row>
    <row r="15110" spans="1:12">
      <c r="A15110" s="414" t="s">
        <v>12998</v>
      </c>
      <c r="B15110" s="414"/>
      <c r="C15110" s="414"/>
      <c r="D15110" s="414"/>
      <c r="E15110" s="414"/>
      <c r="F15110" s="414"/>
      <c r="G15110" s="414"/>
      <c r="H15110" s="414"/>
      <c r="I15110" s="294"/>
      <c r="J15110" s="294"/>
      <c r="K15110" s="294"/>
      <c r="L15110" s="294"/>
    </row>
    <row r="15111" spans="1:12" ht="17.100000000000001" customHeight="1">
      <c r="A15111" s="294" t="s">
        <v>12978</v>
      </c>
      <c r="B15111" s="298" t="s">
        <v>12979</v>
      </c>
      <c r="C15111" s="294" t="s">
        <v>12980</v>
      </c>
      <c r="D15111" s="294" t="s">
        <v>12981</v>
      </c>
      <c r="E15111" s="299" t="s">
        <v>12982</v>
      </c>
      <c r="F15111" s="413" t="s">
        <v>12983</v>
      </c>
      <c r="G15111" s="413"/>
      <c r="H15111" s="413" t="s">
        <v>12984</v>
      </c>
      <c r="I15111" s="413"/>
      <c r="J15111" s="413" t="s">
        <v>12985</v>
      </c>
      <c r="K15111" s="413"/>
      <c r="L15111" s="413"/>
    </row>
    <row r="15112" spans="1:12" ht="48" customHeight="1">
      <c r="A15112" s="300" t="s">
        <v>12986</v>
      </c>
      <c r="B15112" s="301" t="s">
        <v>15953</v>
      </c>
      <c r="C15112" s="300" t="s">
        <v>9</v>
      </c>
      <c r="D15112" s="300" t="s">
        <v>9893</v>
      </c>
      <c r="E15112" s="302" t="s">
        <v>51</v>
      </c>
      <c r="F15112" s="423" t="s">
        <v>15954</v>
      </c>
      <c r="G15112" s="423"/>
      <c r="H15112" s="423">
        <v>2</v>
      </c>
      <c r="I15112" s="423"/>
      <c r="J15112" s="424">
        <v>560</v>
      </c>
      <c r="K15112" s="424"/>
      <c r="L15112" s="424"/>
    </row>
    <row r="15113" spans="1:12" ht="17.100000000000001" customHeight="1">
      <c r="A15113" s="298"/>
      <c r="B15113" s="298"/>
      <c r="C15113" s="298"/>
      <c r="D15113" s="298"/>
      <c r="E15113" s="298"/>
      <c r="F15113" s="298"/>
      <c r="G15113" s="298"/>
      <c r="H15113" s="298"/>
      <c r="I15113" s="298"/>
      <c r="J15113" s="298" t="s">
        <v>12992</v>
      </c>
      <c r="K15113" s="298"/>
      <c r="L15113" s="298" t="s">
        <v>15955</v>
      </c>
    </row>
    <row r="15114" spans="1:12" ht="17.100000000000001" customHeight="1">
      <c r="A15114" s="294" t="s">
        <v>13014</v>
      </c>
      <c r="B15114" s="294"/>
      <c r="C15114" s="294"/>
      <c r="D15114" s="294"/>
      <c r="E15114" s="294"/>
      <c r="F15114" s="294"/>
      <c r="G15114" s="294"/>
      <c r="H15114" s="294"/>
      <c r="I15114" s="294"/>
      <c r="J15114" s="294"/>
      <c r="K15114" s="294"/>
      <c r="L15114" s="294"/>
    </row>
    <row r="15115" spans="1:12" ht="17.100000000000001" customHeight="1">
      <c r="A15115" s="298"/>
      <c r="B15115" s="298"/>
      <c r="C15115" s="298"/>
      <c r="D15115" s="298"/>
      <c r="E15115" s="298"/>
      <c r="F15115" s="298"/>
      <c r="G15115" s="298"/>
      <c r="H15115" s="298"/>
      <c r="I15115" s="298"/>
      <c r="J15115" s="298" t="s">
        <v>13015</v>
      </c>
      <c r="K15115" s="298"/>
      <c r="L15115" s="298" t="s">
        <v>15956</v>
      </c>
    </row>
    <row r="15116" spans="1:12" ht="17.100000000000001" customHeight="1">
      <c r="A15116" s="298"/>
      <c r="B15116" s="298"/>
      <c r="C15116" s="298"/>
      <c r="D15116" s="298"/>
      <c r="E15116" s="298"/>
      <c r="F15116" s="298"/>
      <c r="G15116" s="298"/>
      <c r="H15116" s="298"/>
      <c r="I15116" s="298"/>
      <c r="J15116" s="298" t="s">
        <v>13017</v>
      </c>
      <c r="K15116" s="298" t="s">
        <v>13018</v>
      </c>
      <c r="L15116" s="298" t="s">
        <v>15957</v>
      </c>
    </row>
    <row r="15117" spans="1:12" ht="17.100000000000001" customHeight="1">
      <c r="A15117" s="298"/>
      <c r="B15117" s="298"/>
      <c r="C15117" s="298"/>
      <c r="D15117" s="298"/>
      <c r="E15117" s="298"/>
      <c r="F15117" s="298"/>
      <c r="G15117" s="298"/>
      <c r="H15117" s="298"/>
      <c r="I15117" s="298"/>
      <c r="J15117" s="298" t="s">
        <v>13020</v>
      </c>
      <c r="K15117" s="298"/>
      <c r="L15117" s="298" t="s">
        <v>15956</v>
      </c>
    </row>
    <row r="15118" spans="1:12" ht="17.100000000000001" customHeight="1">
      <c r="A15118" s="298"/>
      <c r="B15118" s="298"/>
      <c r="C15118" s="298"/>
      <c r="D15118" s="298"/>
      <c r="E15118" s="298"/>
      <c r="F15118" s="298"/>
      <c r="G15118" s="298"/>
      <c r="H15118" s="298"/>
      <c r="I15118" s="298"/>
      <c r="J15118" s="298" t="s">
        <v>13022</v>
      </c>
      <c r="K15118" s="298" t="s">
        <v>12974</v>
      </c>
      <c r="L15118" s="298" t="s">
        <v>15958</v>
      </c>
    </row>
    <row r="15119" spans="1:12" ht="17.100000000000001" customHeight="1">
      <c r="A15119" s="298"/>
      <c r="B15119" s="298"/>
      <c r="C15119" s="298"/>
      <c r="D15119" s="298"/>
      <c r="E15119" s="298"/>
      <c r="F15119" s="298"/>
      <c r="G15119" s="298"/>
      <c r="H15119" s="298"/>
      <c r="I15119" s="298"/>
      <c r="J15119" s="298" t="s">
        <v>13024</v>
      </c>
      <c r="K15119" s="298"/>
      <c r="L15119" s="298" t="s">
        <v>15959</v>
      </c>
    </row>
    <row r="15120" spans="1:12" ht="30" customHeight="1">
      <c r="A15120" s="299"/>
      <c r="B15120" s="299"/>
      <c r="C15120" s="299"/>
      <c r="D15120" s="299"/>
      <c r="E15120" s="299"/>
      <c r="F15120" s="299"/>
      <c r="G15120" s="299"/>
      <c r="H15120" s="299"/>
      <c r="I15120" s="299"/>
      <c r="J15120" s="299"/>
      <c r="K15120" s="299"/>
      <c r="L15120" s="299"/>
    </row>
    <row r="15121" spans="1:12" ht="24" customHeight="1">
      <c r="A15121" s="295" t="s">
        <v>15960</v>
      </c>
      <c r="B15121" s="296" t="s">
        <v>15961</v>
      </c>
      <c r="C15121" s="295" t="s">
        <v>9</v>
      </c>
      <c r="D15121" s="295" t="s">
        <v>1194</v>
      </c>
      <c r="E15121" s="297" t="s">
        <v>13082</v>
      </c>
      <c r="F15121" s="296"/>
      <c r="G15121" s="296"/>
      <c r="H15121" s="296"/>
      <c r="I15121" s="296"/>
      <c r="J15121" s="296"/>
      <c r="K15121" s="296"/>
      <c r="L15121" s="296"/>
    </row>
    <row r="15122" spans="1:12">
      <c r="A15122" s="414" t="s">
        <v>12977</v>
      </c>
      <c r="B15122" s="414"/>
      <c r="C15122" s="414"/>
      <c r="D15122" s="414"/>
      <c r="E15122" s="414"/>
      <c r="F15122" s="414"/>
      <c r="G15122" s="414"/>
      <c r="H15122" s="414"/>
      <c r="I15122" s="294"/>
      <c r="J15122" s="294"/>
      <c r="K15122" s="294"/>
      <c r="L15122" s="294"/>
    </row>
    <row r="15123" spans="1:12" ht="17.100000000000001" customHeight="1">
      <c r="A15123" s="294" t="s">
        <v>12978</v>
      </c>
      <c r="B15123" s="298" t="s">
        <v>12979</v>
      </c>
      <c r="C15123" s="294" t="s">
        <v>12980</v>
      </c>
      <c r="D15123" s="294" t="s">
        <v>12981</v>
      </c>
      <c r="E15123" s="299" t="s">
        <v>12982</v>
      </c>
      <c r="F15123" s="413" t="s">
        <v>12983</v>
      </c>
      <c r="G15123" s="413"/>
      <c r="H15123" s="413" t="s">
        <v>12984</v>
      </c>
      <c r="I15123" s="413"/>
      <c r="J15123" s="413" t="s">
        <v>12985</v>
      </c>
      <c r="K15123" s="413"/>
      <c r="L15123" s="413"/>
    </row>
    <row r="15124" spans="1:12" ht="24" customHeight="1">
      <c r="A15124" s="300" t="s">
        <v>12986</v>
      </c>
      <c r="B15124" s="301" t="s">
        <v>13085</v>
      </c>
      <c r="C15124" s="300" t="s">
        <v>9</v>
      </c>
      <c r="D15124" s="300" t="s">
        <v>7909</v>
      </c>
      <c r="E15124" s="302" t="s">
        <v>51</v>
      </c>
      <c r="F15124" s="423" t="s">
        <v>13086</v>
      </c>
      <c r="G15124" s="423"/>
      <c r="H15124" s="423">
        <v>4.6969999999999998E-4</v>
      </c>
      <c r="I15124" s="423"/>
      <c r="J15124" s="424">
        <v>4.8800000000000003E-2</v>
      </c>
      <c r="K15124" s="424"/>
      <c r="L15124" s="424"/>
    </row>
    <row r="15125" spans="1:12" ht="24" customHeight="1">
      <c r="A15125" s="300" t="s">
        <v>12986</v>
      </c>
      <c r="B15125" s="301" t="s">
        <v>13087</v>
      </c>
      <c r="C15125" s="300" t="s">
        <v>9</v>
      </c>
      <c r="D15125" s="300" t="s">
        <v>8873</v>
      </c>
      <c r="E15125" s="302" t="s">
        <v>51</v>
      </c>
      <c r="F15125" s="423" t="s">
        <v>13088</v>
      </c>
      <c r="G15125" s="423"/>
      <c r="H15125" s="423">
        <v>4.4799999999999998E-5</v>
      </c>
      <c r="I15125" s="423"/>
      <c r="J15125" s="424">
        <v>3.9E-2</v>
      </c>
      <c r="K15125" s="424"/>
      <c r="L15125" s="424"/>
    </row>
    <row r="15126" spans="1:12" ht="48" customHeight="1">
      <c r="A15126" s="300" t="s">
        <v>12986</v>
      </c>
      <c r="B15126" s="301" t="s">
        <v>13089</v>
      </c>
      <c r="C15126" s="300" t="s">
        <v>9</v>
      </c>
      <c r="D15126" s="300" t="s">
        <v>9227</v>
      </c>
      <c r="E15126" s="302" t="s">
        <v>51</v>
      </c>
      <c r="F15126" s="423" t="s">
        <v>13090</v>
      </c>
      <c r="G15126" s="423"/>
      <c r="H15126" s="423">
        <v>3.1300000000000002E-5</v>
      </c>
      <c r="I15126" s="423"/>
      <c r="J15126" s="424">
        <v>4.1799999999999997E-2</v>
      </c>
      <c r="K15126" s="424"/>
      <c r="L15126" s="424"/>
    </row>
    <row r="15127" spans="1:12" ht="24" customHeight="1">
      <c r="A15127" s="300" t="s">
        <v>12986</v>
      </c>
      <c r="B15127" s="301" t="s">
        <v>13091</v>
      </c>
      <c r="C15127" s="300" t="s">
        <v>9</v>
      </c>
      <c r="D15127" s="300" t="s">
        <v>9580</v>
      </c>
      <c r="E15127" s="302" t="s">
        <v>51</v>
      </c>
      <c r="F15127" s="423" t="s">
        <v>13092</v>
      </c>
      <c r="G15127" s="423"/>
      <c r="H15127" s="423">
        <v>3.0700000000000001E-5</v>
      </c>
      <c r="I15127" s="423"/>
      <c r="J15127" s="424">
        <v>2.75E-2</v>
      </c>
      <c r="K15127" s="424"/>
      <c r="L15127" s="424"/>
    </row>
    <row r="15128" spans="1:12" ht="24" customHeight="1">
      <c r="A15128" s="300" t="s">
        <v>12986</v>
      </c>
      <c r="B15128" s="301" t="s">
        <v>12987</v>
      </c>
      <c r="C15128" s="300" t="s">
        <v>9</v>
      </c>
      <c r="D15128" s="300" t="s">
        <v>9831</v>
      </c>
      <c r="E15128" s="302" t="s">
        <v>12988</v>
      </c>
      <c r="F15128" s="423" t="s">
        <v>12989</v>
      </c>
      <c r="G15128" s="423"/>
      <c r="H15128" s="423">
        <v>1.08673E-2</v>
      </c>
      <c r="I15128" s="423"/>
      <c r="J15128" s="424">
        <v>0.11</v>
      </c>
      <c r="K15128" s="424"/>
      <c r="L15128" s="424"/>
    </row>
    <row r="15129" spans="1:12" ht="36" customHeight="1">
      <c r="A15129" s="300" t="s">
        <v>12986</v>
      </c>
      <c r="B15129" s="301" t="s">
        <v>12990</v>
      </c>
      <c r="C15129" s="300" t="s">
        <v>9</v>
      </c>
      <c r="D15129" s="300" t="s">
        <v>11426</v>
      </c>
      <c r="E15129" s="302" t="s">
        <v>51</v>
      </c>
      <c r="F15129" s="423" t="s">
        <v>12991</v>
      </c>
      <c r="G15129" s="423"/>
      <c r="H15129" s="423">
        <v>5.6950000000000002E-4</v>
      </c>
      <c r="I15129" s="423"/>
      <c r="J15129" s="424">
        <v>7.5300000000000006E-2</v>
      </c>
      <c r="K15129" s="424"/>
      <c r="L15129" s="424"/>
    </row>
    <row r="15130" spans="1:12" ht="17.100000000000001" customHeight="1">
      <c r="A15130" s="298"/>
      <c r="B15130" s="298"/>
      <c r="C15130" s="298"/>
      <c r="D15130" s="298"/>
      <c r="E15130" s="298"/>
      <c r="F15130" s="298"/>
      <c r="G15130" s="298"/>
      <c r="H15130" s="298"/>
      <c r="I15130" s="298"/>
      <c r="J15130" s="298" t="s">
        <v>12992</v>
      </c>
      <c r="K15130" s="298"/>
      <c r="L15130" s="298" t="s">
        <v>13063</v>
      </c>
    </row>
    <row r="15131" spans="1:12">
      <c r="A15131" s="414" t="s">
        <v>12994</v>
      </c>
      <c r="B15131" s="414"/>
      <c r="C15131" s="414"/>
      <c r="D15131" s="414"/>
      <c r="E15131" s="414"/>
      <c r="F15131" s="414"/>
      <c r="G15131" s="414"/>
      <c r="H15131" s="414"/>
      <c r="I15131" s="294"/>
      <c r="J15131" s="294"/>
      <c r="K15131" s="294"/>
      <c r="L15131" s="294"/>
    </row>
    <row r="15132" spans="1:12" ht="17.100000000000001" customHeight="1">
      <c r="A15132" s="294" t="s">
        <v>12978</v>
      </c>
      <c r="B15132" s="298" t="s">
        <v>12979</v>
      </c>
      <c r="C15132" s="294" t="s">
        <v>12980</v>
      </c>
      <c r="D15132" s="294" t="s">
        <v>12981</v>
      </c>
      <c r="E15132" s="299" t="s">
        <v>12982</v>
      </c>
      <c r="F15132" s="413" t="s">
        <v>12983</v>
      </c>
      <c r="G15132" s="413"/>
      <c r="H15132" s="413" t="s">
        <v>12984</v>
      </c>
      <c r="I15132" s="413"/>
      <c r="J15132" s="413" t="s">
        <v>12985</v>
      </c>
      <c r="K15132" s="413"/>
      <c r="L15132" s="413"/>
    </row>
    <row r="15133" spans="1:12" ht="24" customHeight="1">
      <c r="A15133" s="300" t="s">
        <v>12986</v>
      </c>
      <c r="B15133" s="301" t="s">
        <v>13161</v>
      </c>
      <c r="C15133" s="300" t="s">
        <v>9</v>
      </c>
      <c r="D15133" s="300" t="s">
        <v>10381</v>
      </c>
      <c r="E15133" s="302" t="s">
        <v>27</v>
      </c>
      <c r="F15133" s="423" t="s">
        <v>13134</v>
      </c>
      <c r="G15133" s="423"/>
      <c r="H15133" s="423">
        <v>0.50517880000000004</v>
      </c>
      <c r="I15133" s="423"/>
      <c r="J15133" s="424">
        <v>3.5110000000000001</v>
      </c>
      <c r="K15133" s="424"/>
      <c r="L15133" s="424"/>
    </row>
    <row r="15134" spans="1:12" ht="24" customHeight="1">
      <c r="A15134" s="300" t="s">
        <v>12986</v>
      </c>
      <c r="B15134" s="301" t="s">
        <v>13093</v>
      </c>
      <c r="C15134" s="300" t="s">
        <v>9</v>
      </c>
      <c r="D15134" s="300" t="s">
        <v>10857</v>
      </c>
      <c r="E15134" s="302" t="s">
        <v>27</v>
      </c>
      <c r="F15134" s="423" t="s">
        <v>13094</v>
      </c>
      <c r="G15134" s="423"/>
      <c r="H15134" s="423">
        <v>0.30466490000000002</v>
      </c>
      <c r="I15134" s="423"/>
      <c r="J15134" s="424">
        <v>1.5750999999999999</v>
      </c>
      <c r="K15134" s="424"/>
      <c r="L15134" s="424"/>
    </row>
    <row r="15135" spans="1:12" ht="17.100000000000001" customHeight="1">
      <c r="A15135" s="298"/>
      <c r="B15135" s="298"/>
      <c r="C15135" s="298"/>
      <c r="D15135" s="298"/>
      <c r="E15135" s="298"/>
      <c r="F15135" s="298"/>
      <c r="G15135" s="298"/>
      <c r="H15135" s="298"/>
      <c r="I15135" s="298"/>
      <c r="J15135" s="298" t="s">
        <v>12992</v>
      </c>
      <c r="K15135" s="298"/>
      <c r="L15135" s="298" t="s">
        <v>13194</v>
      </c>
    </row>
    <row r="15136" spans="1:12">
      <c r="A15136" s="414" t="s">
        <v>12998</v>
      </c>
      <c r="B15136" s="414"/>
      <c r="C15136" s="414"/>
      <c r="D15136" s="414"/>
      <c r="E15136" s="414"/>
      <c r="F15136" s="414"/>
      <c r="G15136" s="414"/>
      <c r="H15136" s="414"/>
      <c r="I15136" s="294"/>
      <c r="J15136" s="294"/>
      <c r="K15136" s="294"/>
      <c r="L15136" s="294"/>
    </row>
    <row r="15137" spans="1:12" ht="17.100000000000001" customHeight="1">
      <c r="A15137" s="294" t="s">
        <v>12978</v>
      </c>
      <c r="B15137" s="298" t="s">
        <v>12979</v>
      </c>
      <c r="C15137" s="294" t="s">
        <v>12980</v>
      </c>
      <c r="D15137" s="294" t="s">
        <v>12981</v>
      </c>
      <c r="E15137" s="299" t="s">
        <v>12982</v>
      </c>
      <c r="F15137" s="413" t="s">
        <v>12983</v>
      </c>
      <c r="G15137" s="413"/>
      <c r="H15137" s="413" t="s">
        <v>12984</v>
      </c>
      <c r="I15137" s="413"/>
      <c r="J15137" s="413" t="s">
        <v>12985</v>
      </c>
      <c r="K15137" s="413"/>
      <c r="L15137" s="413"/>
    </row>
    <row r="15138" spans="1:12" ht="24" customHeight="1">
      <c r="A15138" s="300" t="s">
        <v>12986</v>
      </c>
      <c r="B15138" s="301" t="s">
        <v>15962</v>
      </c>
      <c r="C15138" s="300" t="s">
        <v>9</v>
      </c>
      <c r="D15138" s="300" t="s">
        <v>11338</v>
      </c>
      <c r="E15138" s="302" t="s">
        <v>12940</v>
      </c>
      <c r="F15138" s="423" t="s">
        <v>15963</v>
      </c>
      <c r="G15138" s="423"/>
      <c r="H15138" s="423">
        <v>7.7499999999999999E-2</v>
      </c>
      <c r="I15138" s="423"/>
      <c r="J15138" s="424">
        <v>3.38</v>
      </c>
      <c r="K15138" s="424"/>
      <c r="L15138" s="424"/>
    </row>
    <row r="15139" spans="1:12" ht="24" customHeight="1">
      <c r="A15139" s="300" t="s">
        <v>12986</v>
      </c>
      <c r="B15139" s="301" t="s">
        <v>13099</v>
      </c>
      <c r="C15139" s="300" t="s">
        <v>9</v>
      </c>
      <c r="D15139" s="300" t="s">
        <v>7224</v>
      </c>
      <c r="E15139" s="302" t="s">
        <v>51</v>
      </c>
      <c r="F15139" s="423" t="s">
        <v>13100</v>
      </c>
      <c r="G15139" s="423"/>
      <c r="H15139" s="423">
        <v>5.5469999999999998E-3</v>
      </c>
      <c r="I15139" s="423"/>
      <c r="J15139" s="424">
        <v>5.0999999999999997E-2</v>
      </c>
      <c r="K15139" s="424"/>
      <c r="L15139" s="424"/>
    </row>
    <row r="15140" spans="1:12" ht="24" customHeight="1">
      <c r="A15140" s="300" t="s">
        <v>12986</v>
      </c>
      <c r="B15140" s="301" t="s">
        <v>13101</v>
      </c>
      <c r="C15140" s="300" t="s">
        <v>9</v>
      </c>
      <c r="D15140" s="300" t="s">
        <v>7359</v>
      </c>
      <c r="E15140" s="302" t="s">
        <v>51</v>
      </c>
      <c r="F15140" s="423" t="s">
        <v>13102</v>
      </c>
      <c r="G15140" s="423"/>
      <c r="H15140" s="423">
        <v>1.7909999999999999E-4</v>
      </c>
      <c r="I15140" s="423"/>
      <c r="J15140" s="424">
        <v>2.3E-2</v>
      </c>
      <c r="K15140" s="424"/>
      <c r="L15140" s="424"/>
    </row>
    <row r="15141" spans="1:12" ht="24" customHeight="1">
      <c r="A15141" s="300" t="s">
        <v>12986</v>
      </c>
      <c r="B15141" s="301" t="s">
        <v>13103</v>
      </c>
      <c r="C15141" s="300" t="s">
        <v>9</v>
      </c>
      <c r="D15141" s="300" t="s">
        <v>8851</v>
      </c>
      <c r="E15141" s="302" t="s">
        <v>51</v>
      </c>
      <c r="F15141" s="423" t="s">
        <v>13104</v>
      </c>
      <c r="G15141" s="423"/>
      <c r="H15141" s="423">
        <v>1.4329999999999999E-4</v>
      </c>
      <c r="I15141" s="423"/>
      <c r="J15141" s="424">
        <v>2.7699999999999999E-2</v>
      </c>
      <c r="K15141" s="424"/>
      <c r="L15141" s="424"/>
    </row>
    <row r="15142" spans="1:12" ht="24" customHeight="1">
      <c r="A15142" s="300" t="s">
        <v>12986</v>
      </c>
      <c r="B15142" s="301" t="s">
        <v>13105</v>
      </c>
      <c r="C15142" s="300" t="s">
        <v>9</v>
      </c>
      <c r="D15142" s="300" t="s">
        <v>8852</v>
      </c>
      <c r="E15142" s="302" t="s">
        <v>51</v>
      </c>
      <c r="F15142" s="423" t="s">
        <v>13106</v>
      </c>
      <c r="G15142" s="423"/>
      <c r="H15142" s="423">
        <v>3.0700000000000001E-5</v>
      </c>
      <c r="I15142" s="423"/>
      <c r="J15142" s="424">
        <v>1.6799999999999999E-2</v>
      </c>
      <c r="K15142" s="424"/>
      <c r="L15142" s="424"/>
    </row>
    <row r="15143" spans="1:12" ht="24" customHeight="1">
      <c r="A15143" s="300" t="s">
        <v>12986</v>
      </c>
      <c r="B15143" s="301" t="s">
        <v>13107</v>
      </c>
      <c r="C15143" s="300" t="s">
        <v>9</v>
      </c>
      <c r="D15143" s="300" t="s">
        <v>9000</v>
      </c>
      <c r="E15143" s="302" t="s">
        <v>51</v>
      </c>
      <c r="F15143" s="423" t="s">
        <v>13108</v>
      </c>
      <c r="G15143" s="423"/>
      <c r="H15143" s="423">
        <v>6.3134999999999997E-3</v>
      </c>
      <c r="I15143" s="423"/>
      <c r="J15143" s="424">
        <v>4.2700000000000002E-2</v>
      </c>
      <c r="K15143" s="424"/>
      <c r="L15143" s="424"/>
    </row>
    <row r="15144" spans="1:12" ht="24" customHeight="1">
      <c r="A15144" s="300" t="s">
        <v>12986</v>
      </c>
      <c r="B15144" s="301" t="s">
        <v>13109</v>
      </c>
      <c r="C15144" s="300" t="s">
        <v>9</v>
      </c>
      <c r="D15144" s="300" t="s">
        <v>9574</v>
      </c>
      <c r="E15144" s="302" t="s">
        <v>51</v>
      </c>
      <c r="F15144" s="423" t="s">
        <v>13110</v>
      </c>
      <c r="G15144" s="423"/>
      <c r="H15144" s="423">
        <v>2.0022E-3</v>
      </c>
      <c r="I15144" s="423"/>
      <c r="J15144" s="424">
        <v>1.77E-2</v>
      </c>
      <c r="K15144" s="424"/>
      <c r="L15144" s="424"/>
    </row>
    <row r="15145" spans="1:12" ht="24" customHeight="1">
      <c r="A15145" s="300" t="s">
        <v>12986</v>
      </c>
      <c r="B15145" s="301" t="s">
        <v>13111</v>
      </c>
      <c r="C15145" s="300" t="s">
        <v>9</v>
      </c>
      <c r="D15145" s="300" t="s">
        <v>10714</v>
      </c>
      <c r="E15145" s="302" t="s">
        <v>93</v>
      </c>
      <c r="F15145" s="423" t="s">
        <v>13112</v>
      </c>
      <c r="G15145" s="423"/>
      <c r="H15145" s="423">
        <v>1.0522999999999999E-3</v>
      </c>
      <c r="I15145" s="423"/>
      <c r="J15145" s="424">
        <v>1.61E-2</v>
      </c>
      <c r="K15145" s="424"/>
      <c r="L15145" s="424"/>
    </row>
    <row r="15146" spans="1:12" ht="24" customHeight="1">
      <c r="A15146" s="300" t="s">
        <v>12986</v>
      </c>
      <c r="B15146" s="301" t="s">
        <v>13113</v>
      </c>
      <c r="C15146" s="300" t="s">
        <v>9</v>
      </c>
      <c r="D15146" s="300" t="s">
        <v>10809</v>
      </c>
      <c r="E15146" s="302" t="s">
        <v>51</v>
      </c>
      <c r="F15146" s="423" t="s">
        <v>13114</v>
      </c>
      <c r="G15146" s="423"/>
      <c r="H15146" s="423">
        <v>1.0522999999999999E-3</v>
      </c>
      <c r="I15146" s="423"/>
      <c r="J15146" s="424">
        <v>1.26E-2</v>
      </c>
      <c r="K15146" s="424"/>
      <c r="L15146" s="424"/>
    </row>
    <row r="15147" spans="1:12" ht="24" customHeight="1">
      <c r="A15147" s="300" t="s">
        <v>12986</v>
      </c>
      <c r="B15147" s="301" t="s">
        <v>13115</v>
      </c>
      <c r="C15147" s="300" t="s">
        <v>9</v>
      </c>
      <c r="D15147" s="300" t="s">
        <v>10810</v>
      </c>
      <c r="E15147" s="302" t="s">
        <v>51</v>
      </c>
      <c r="F15147" s="423" t="s">
        <v>13116</v>
      </c>
      <c r="G15147" s="423"/>
      <c r="H15147" s="423">
        <v>1.0522999999999999E-3</v>
      </c>
      <c r="I15147" s="423"/>
      <c r="J15147" s="424">
        <v>2.8000000000000001E-2</v>
      </c>
      <c r="K15147" s="424"/>
      <c r="L15147" s="424"/>
    </row>
    <row r="15148" spans="1:12" ht="24" customHeight="1">
      <c r="A15148" s="300" t="s">
        <v>12986</v>
      </c>
      <c r="B15148" s="301" t="s">
        <v>13117</v>
      </c>
      <c r="C15148" s="300" t="s">
        <v>9</v>
      </c>
      <c r="D15148" s="300" t="s">
        <v>10837</v>
      </c>
      <c r="E15148" s="302" t="s">
        <v>51</v>
      </c>
      <c r="F15148" s="423" t="s">
        <v>13118</v>
      </c>
      <c r="G15148" s="423"/>
      <c r="H15148" s="423">
        <v>3.5899999999999998E-5</v>
      </c>
      <c r="I15148" s="423"/>
      <c r="J15148" s="424">
        <v>1.6E-2</v>
      </c>
      <c r="K15148" s="424"/>
      <c r="L15148" s="424"/>
    </row>
    <row r="15149" spans="1:12" ht="24" customHeight="1">
      <c r="A15149" s="300" t="s">
        <v>12986</v>
      </c>
      <c r="B15149" s="301" t="s">
        <v>13003</v>
      </c>
      <c r="C15149" s="300" t="s">
        <v>9</v>
      </c>
      <c r="D15149" s="300" t="s">
        <v>7216</v>
      </c>
      <c r="E15149" s="302" t="s">
        <v>51</v>
      </c>
      <c r="F15149" s="423" t="s">
        <v>13004</v>
      </c>
      <c r="G15149" s="423"/>
      <c r="H15149" s="423">
        <v>2.1075E-3</v>
      </c>
      <c r="I15149" s="423"/>
      <c r="J15149" s="424">
        <v>7.0400000000000004E-2</v>
      </c>
      <c r="K15149" s="424"/>
      <c r="L15149" s="424"/>
    </row>
    <row r="15150" spans="1:12" ht="24" customHeight="1">
      <c r="A15150" s="300" t="s">
        <v>12986</v>
      </c>
      <c r="B15150" s="301" t="s">
        <v>13005</v>
      </c>
      <c r="C15150" s="300" t="s">
        <v>9</v>
      </c>
      <c r="D15150" s="300" t="s">
        <v>7393</v>
      </c>
      <c r="E15150" s="302" t="s">
        <v>12988</v>
      </c>
      <c r="F15150" s="423" t="s">
        <v>13006</v>
      </c>
      <c r="G15150" s="423"/>
      <c r="H15150" s="423">
        <v>1.268E-3</v>
      </c>
      <c r="I15150" s="423"/>
      <c r="J15150" s="424">
        <v>6.8500000000000005E-2</v>
      </c>
      <c r="K15150" s="424"/>
      <c r="L15150" s="424"/>
    </row>
    <row r="15151" spans="1:12" ht="24" customHeight="1">
      <c r="A15151" s="300" t="s">
        <v>12986</v>
      </c>
      <c r="B15151" s="301" t="s">
        <v>13007</v>
      </c>
      <c r="C15151" s="300" t="s">
        <v>9</v>
      </c>
      <c r="D15151" s="300" t="s">
        <v>10619</v>
      </c>
      <c r="E15151" s="302" t="s">
        <v>51</v>
      </c>
      <c r="F15151" s="423" t="s">
        <v>13008</v>
      </c>
      <c r="G15151" s="423"/>
      <c r="H15151" s="423">
        <v>9.835E-4</v>
      </c>
      <c r="I15151" s="423"/>
      <c r="J15151" s="424">
        <v>0.18809999999999999</v>
      </c>
      <c r="K15151" s="424"/>
      <c r="L15151" s="424"/>
    </row>
    <row r="15152" spans="1:12" ht="24" customHeight="1">
      <c r="A15152" s="300" t="s">
        <v>12986</v>
      </c>
      <c r="B15152" s="301" t="s">
        <v>13009</v>
      </c>
      <c r="C15152" s="300" t="s">
        <v>9</v>
      </c>
      <c r="D15152" s="300" t="s">
        <v>10769</v>
      </c>
      <c r="E15152" s="302" t="s">
        <v>51</v>
      </c>
      <c r="F15152" s="423" t="s">
        <v>13010</v>
      </c>
      <c r="G15152" s="423"/>
      <c r="H15152" s="423">
        <v>8.8410500000000003E-2</v>
      </c>
      <c r="I15152" s="423"/>
      <c r="J15152" s="424">
        <v>0.1114</v>
      </c>
      <c r="K15152" s="424"/>
      <c r="L15152" s="424"/>
    </row>
    <row r="15153" spans="1:12" ht="24" customHeight="1">
      <c r="A15153" s="300" t="s">
        <v>12986</v>
      </c>
      <c r="B15153" s="301" t="s">
        <v>13011</v>
      </c>
      <c r="C15153" s="300" t="s">
        <v>9</v>
      </c>
      <c r="D15153" s="300" t="s">
        <v>10929</v>
      </c>
      <c r="E15153" s="302" t="s">
        <v>51</v>
      </c>
      <c r="F15153" s="423" t="s">
        <v>13012</v>
      </c>
      <c r="G15153" s="423"/>
      <c r="H15153" s="423">
        <v>8.5240000000000001E-4</v>
      </c>
      <c r="I15153" s="423"/>
      <c r="J15153" s="424">
        <v>0.1283</v>
      </c>
      <c r="K15153" s="424"/>
      <c r="L15153" s="424"/>
    </row>
    <row r="15154" spans="1:12" ht="17.100000000000001" customHeight="1">
      <c r="A15154" s="298"/>
      <c r="B15154" s="298"/>
      <c r="C15154" s="298"/>
      <c r="D15154" s="298"/>
      <c r="E15154" s="298"/>
      <c r="F15154" s="298"/>
      <c r="G15154" s="298"/>
      <c r="H15154" s="298"/>
      <c r="I15154" s="298"/>
      <c r="J15154" s="298" t="s">
        <v>12992</v>
      </c>
      <c r="K15154" s="298"/>
      <c r="L15154" s="298" t="s">
        <v>15964</v>
      </c>
    </row>
    <row r="15155" spans="1:12">
      <c r="A15155" s="414" t="s">
        <v>13056</v>
      </c>
      <c r="B15155" s="414"/>
      <c r="C15155" s="414"/>
      <c r="D15155" s="414"/>
      <c r="E15155" s="414"/>
      <c r="F15155" s="414"/>
      <c r="G15155" s="414"/>
      <c r="H15155" s="414"/>
      <c r="I15155" s="294"/>
      <c r="J15155" s="294"/>
      <c r="K15155" s="294"/>
      <c r="L15155" s="294"/>
    </row>
    <row r="15156" spans="1:12" ht="17.100000000000001" customHeight="1">
      <c r="A15156" s="294" t="s">
        <v>12978</v>
      </c>
      <c r="B15156" s="298" t="s">
        <v>12979</v>
      </c>
      <c r="C15156" s="294" t="s">
        <v>12980</v>
      </c>
      <c r="D15156" s="294" t="s">
        <v>12981</v>
      </c>
      <c r="E15156" s="299" t="s">
        <v>12982</v>
      </c>
      <c r="F15156" s="413" t="s">
        <v>12983</v>
      </c>
      <c r="G15156" s="413"/>
      <c r="H15156" s="413" t="s">
        <v>12984</v>
      </c>
      <c r="I15156" s="413"/>
      <c r="J15156" s="413" t="s">
        <v>12985</v>
      </c>
      <c r="K15156" s="413"/>
      <c r="L15156" s="413"/>
    </row>
    <row r="15157" spans="1:12" ht="24" customHeight="1">
      <c r="A15157" s="300" t="s">
        <v>12986</v>
      </c>
      <c r="B15157" s="301" t="s">
        <v>13057</v>
      </c>
      <c r="C15157" s="300" t="s">
        <v>9</v>
      </c>
      <c r="D15157" s="300" t="s">
        <v>12549</v>
      </c>
      <c r="E15157" s="302" t="s">
        <v>27</v>
      </c>
      <c r="F15157" s="423" t="s">
        <v>12948</v>
      </c>
      <c r="G15157" s="423"/>
      <c r="H15157" s="423">
        <v>0.79099850000000005</v>
      </c>
      <c r="I15157" s="423"/>
      <c r="J15157" s="424">
        <v>0.5141</v>
      </c>
      <c r="K15157" s="424"/>
      <c r="L15157" s="424"/>
    </row>
    <row r="15158" spans="1:12" ht="17.100000000000001" customHeight="1">
      <c r="A15158" s="298"/>
      <c r="B15158" s="298"/>
      <c r="C15158" s="298"/>
      <c r="D15158" s="298"/>
      <c r="E15158" s="298"/>
      <c r="F15158" s="298"/>
      <c r="G15158" s="298"/>
      <c r="H15158" s="298"/>
      <c r="I15158" s="298"/>
      <c r="J15158" s="298" t="s">
        <v>12992</v>
      </c>
      <c r="K15158" s="298"/>
      <c r="L15158" s="298" t="s">
        <v>14219</v>
      </c>
    </row>
    <row r="15159" spans="1:12">
      <c r="A15159" s="414" t="s">
        <v>13058</v>
      </c>
      <c r="B15159" s="414"/>
      <c r="C15159" s="414"/>
      <c r="D15159" s="414"/>
      <c r="E15159" s="414"/>
      <c r="F15159" s="414"/>
      <c r="G15159" s="414"/>
      <c r="H15159" s="414"/>
      <c r="I15159" s="294"/>
      <c r="J15159" s="294"/>
      <c r="K15159" s="294"/>
      <c r="L15159" s="294"/>
    </row>
    <row r="15160" spans="1:12" ht="17.100000000000001" customHeight="1">
      <c r="A15160" s="294" t="s">
        <v>12978</v>
      </c>
      <c r="B15160" s="298" t="s">
        <v>12979</v>
      </c>
      <c r="C15160" s="294" t="s">
        <v>12980</v>
      </c>
      <c r="D15160" s="294" t="s">
        <v>12981</v>
      </c>
      <c r="E15160" s="299" t="s">
        <v>12982</v>
      </c>
      <c r="F15160" s="413" t="s">
        <v>12983</v>
      </c>
      <c r="G15160" s="413"/>
      <c r="H15160" s="413" t="s">
        <v>12984</v>
      </c>
      <c r="I15160" s="413"/>
      <c r="J15160" s="413" t="s">
        <v>12985</v>
      </c>
      <c r="K15160" s="413"/>
      <c r="L15160" s="413"/>
    </row>
    <row r="15161" spans="1:12" ht="24" customHeight="1">
      <c r="A15161" s="300" t="s">
        <v>12986</v>
      </c>
      <c r="B15161" s="301" t="s">
        <v>13059</v>
      </c>
      <c r="C15161" s="300" t="s">
        <v>9</v>
      </c>
      <c r="D15161" s="300" t="s">
        <v>12535</v>
      </c>
      <c r="E15161" s="302" t="s">
        <v>27</v>
      </c>
      <c r="F15161" s="423" t="s">
        <v>12936</v>
      </c>
      <c r="G15161" s="423"/>
      <c r="H15161" s="423">
        <v>0.79099850000000005</v>
      </c>
      <c r="I15161" s="423"/>
      <c r="J15161" s="424">
        <v>3.95E-2</v>
      </c>
      <c r="K15161" s="424"/>
      <c r="L15161" s="424"/>
    </row>
    <row r="15162" spans="1:12" ht="17.100000000000001" customHeight="1">
      <c r="A15162" s="298"/>
      <c r="B15162" s="298"/>
      <c r="C15162" s="298"/>
      <c r="D15162" s="298"/>
      <c r="E15162" s="298"/>
      <c r="F15162" s="298"/>
      <c r="G15162" s="298"/>
      <c r="H15162" s="298"/>
      <c r="I15162" s="298"/>
      <c r="J15162" s="298" t="s">
        <v>12992</v>
      </c>
      <c r="K15162" s="298"/>
      <c r="L15162" s="298" t="s">
        <v>12908</v>
      </c>
    </row>
    <row r="15163" spans="1:12">
      <c r="A15163" s="414" t="s">
        <v>13060</v>
      </c>
      <c r="B15163" s="414"/>
      <c r="C15163" s="414"/>
      <c r="D15163" s="414"/>
      <c r="E15163" s="414"/>
      <c r="F15163" s="414"/>
      <c r="G15163" s="414"/>
      <c r="H15163" s="414"/>
      <c r="I15163" s="294"/>
      <c r="J15163" s="294"/>
      <c r="K15163" s="294"/>
      <c r="L15163" s="294"/>
    </row>
    <row r="15164" spans="1:12" ht="17.100000000000001" customHeight="1">
      <c r="A15164" s="294" t="s">
        <v>12978</v>
      </c>
      <c r="B15164" s="298" t="s">
        <v>12979</v>
      </c>
      <c r="C15164" s="294" t="s">
        <v>12980</v>
      </c>
      <c r="D15164" s="294" t="s">
        <v>12981</v>
      </c>
      <c r="E15164" s="299" t="s">
        <v>12982</v>
      </c>
      <c r="F15164" s="413" t="s">
        <v>12983</v>
      </c>
      <c r="G15164" s="413"/>
      <c r="H15164" s="413" t="s">
        <v>12984</v>
      </c>
      <c r="I15164" s="413"/>
      <c r="J15164" s="413" t="s">
        <v>12985</v>
      </c>
      <c r="K15164" s="413"/>
      <c r="L15164" s="413"/>
    </row>
    <row r="15165" spans="1:12" ht="24" customHeight="1">
      <c r="A15165" s="300" t="s">
        <v>12986</v>
      </c>
      <c r="B15165" s="301" t="s">
        <v>13061</v>
      </c>
      <c r="C15165" s="300" t="s">
        <v>9</v>
      </c>
      <c r="D15165" s="300" t="s">
        <v>12522</v>
      </c>
      <c r="E15165" s="302" t="s">
        <v>27</v>
      </c>
      <c r="F15165" s="423" t="s">
        <v>12964</v>
      </c>
      <c r="G15165" s="423"/>
      <c r="H15165" s="423">
        <v>0.79099850000000005</v>
      </c>
      <c r="I15165" s="423"/>
      <c r="J15165" s="424">
        <v>2.0011999999999999</v>
      </c>
      <c r="K15165" s="424"/>
      <c r="L15165" s="424"/>
    </row>
    <row r="15166" spans="1:12" ht="24" customHeight="1">
      <c r="A15166" s="300" t="s">
        <v>12986</v>
      </c>
      <c r="B15166" s="301" t="s">
        <v>13062</v>
      </c>
      <c r="C15166" s="300" t="s">
        <v>9</v>
      </c>
      <c r="D15166" s="300" t="s">
        <v>12527</v>
      </c>
      <c r="E15166" s="302" t="s">
        <v>27</v>
      </c>
      <c r="F15166" s="423" t="s">
        <v>13063</v>
      </c>
      <c r="G15166" s="423"/>
      <c r="H15166" s="423">
        <v>0.79099850000000005</v>
      </c>
      <c r="I15166" s="423"/>
      <c r="J15166" s="424">
        <v>0.26889999999999997</v>
      </c>
      <c r="K15166" s="424"/>
      <c r="L15166" s="424"/>
    </row>
    <row r="15167" spans="1:12" ht="17.100000000000001" customHeight="1">
      <c r="A15167" s="298"/>
      <c r="B15167" s="298"/>
      <c r="C15167" s="298"/>
      <c r="D15167" s="298"/>
      <c r="E15167" s="298"/>
      <c r="F15167" s="298"/>
      <c r="G15167" s="298"/>
      <c r="H15167" s="298"/>
      <c r="I15167" s="298"/>
      <c r="J15167" s="298" t="s">
        <v>12992</v>
      </c>
      <c r="K15167" s="298"/>
      <c r="L15167" s="298" t="s">
        <v>14650</v>
      </c>
    </row>
    <row r="15168" spans="1:12" ht="17.100000000000001" customHeight="1">
      <c r="A15168" s="294" t="s">
        <v>13014</v>
      </c>
      <c r="B15168" s="294"/>
      <c r="C15168" s="294"/>
      <c r="D15168" s="294"/>
      <c r="E15168" s="294"/>
      <c r="F15168" s="294"/>
      <c r="G15168" s="294"/>
      <c r="H15168" s="294"/>
      <c r="I15168" s="294"/>
      <c r="J15168" s="294"/>
      <c r="K15168" s="294"/>
      <c r="L15168" s="294"/>
    </row>
    <row r="15169" spans="1:12" ht="17.100000000000001" customHeight="1">
      <c r="A15169" s="298"/>
      <c r="B15169" s="298"/>
      <c r="C15169" s="298"/>
      <c r="D15169" s="298"/>
      <c r="E15169" s="298"/>
      <c r="F15169" s="298"/>
      <c r="G15169" s="298"/>
      <c r="H15169" s="298"/>
      <c r="I15169" s="298"/>
      <c r="J15169" s="298" t="s">
        <v>13015</v>
      </c>
      <c r="K15169" s="298"/>
      <c r="L15169" s="298" t="s">
        <v>15965</v>
      </c>
    </row>
    <row r="15170" spans="1:12" ht="17.100000000000001" customHeight="1">
      <c r="A15170" s="298"/>
      <c r="B15170" s="298"/>
      <c r="C15170" s="298"/>
      <c r="D15170" s="298"/>
      <c r="E15170" s="298"/>
      <c r="F15170" s="298"/>
      <c r="G15170" s="298"/>
      <c r="H15170" s="298"/>
      <c r="I15170" s="298"/>
      <c r="J15170" s="298" t="s">
        <v>13017</v>
      </c>
      <c r="K15170" s="298" t="s">
        <v>13018</v>
      </c>
      <c r="L15170" s="298" t="s">
        <v>15966</v>
      </c>
    </row>
    <row r="15171" spans="1:12" ht="17.100000000000001" customHeight="1">
      <c r="A15171" s="298"/>
      <c r="B15171" s="298"/>
      <c r="C15171" s="298"/>
      <c r="D15171" s="298"/>
      <c r="E15171" s="298"/>
      <c r="F15171" s="298"/>
      <c r="G15171" s="298"/>
      <c r="H15171" s="298"/>
      <c r="I15171" s="298"/>
      <c r="J15171" s="298" t="s">
        <v>13020</v>
      </c>
      <c r="K15171" s="298"/>
      <c r="L15171" s="298" t="s">
        <v>15967</v>
      </c>
    </row>
    <row r="15172" spans="1:12" ht="17.100000000000001" customHeight="1">
      <c r="A15172" s="298"/>
      <c r="B15172" s="298"/>
      <c r="C15172" s="298"/>
      <c r="D15172" s="298"/>
      <c r="E15172" s="298"/>
      <c r="F15172" s="298"/>
      <c r="G15172" s="298"/>
      <c r="H15172" s="298"/>
      <c r="I15172" s="298"/>
      <c r="J15172" s="298" t="s">
        <v>13022</v>
      </c>
      <c r="K15172" s="298" t="s">
        <v>12974</v>
      </c>
      <c r="L15172" s="298" t="s">
        <v>15968</v>
      </c>
    </row>
    <row r="15173" spans="1:12" ht="17.100000000000001" customHeight="1">
      <c r="A15173" s="298"/>
      <c r="B15173" s="298"/>
      <c r="C15173" s="298"/>
      <c r="D15173" s="298"/>
      <c r="E15173" s="298"/>
      <c r="F15173" s="298"/>
      <c r="G15173" s="298"/>
      <c r="H15173" s="298"/>
      <c r="I15173" s="298"/>
      <c r="J15173" s="298" t="s">
        <v>13024</v>
      </c>
      <c r="K15173" s="298"/>
      <c r="L15173" s="298" t="s">
        <v>15631</v>
      </c>
    </row>
    <row r="15174" spans="1:12" ht="30" customHeight="1">
      <c r="A15174" s="299"/>
      <c r="B15174" s="299"/>
      <c r="C15174" s="299"/>
      <c r="D15174" s="299"/>
      <c r="E15174" s="299"/>
      <c r="F15174" s="299"/>
      <c r="G15174" s="299"/>
      <c r="H15174" s="299"/>
      <c r="I15174" s="299"/>
      <c r="J15174" s="299"/>
      <c r="K15174" s="299"/>
      <c r="L15174" s="299"/>
    </row>
    <row r="15175" spans="1:12" ht="24" customHeight="1">
      <c r="A15175" s="295" t="s">
        <v>15969</v>
      </c>
      <c r="B15175" s="296" t="s">
        <v>15970</v>
      </c>
      <c r="C15175" s="295" t="s">
        <v>9</v>
      </c>
      <c r="D15175" s="295" t="s">
        <v>274</v>
      </c>
      <c r="E15175" s="297" t="s">
        <v>51</v>
      </c>
      <c r="F15175" s="296"/>
      <c r="G15175" s="296"/>
      <c r="H15175" s="296"/>
      <c r="I15175" s="296"/>
      <c r="J15175" s="296"/>
      <c r="K15175" s="296"/>
      <c r="L15175" s="296"/>
    </row>
    <row r="15176" spans="1:12">
      <c r="A15176" s="414" t="s">
        <v>12977</v>
      </c>
      <c r="B15176" s="414"/>
      <c r="C15176" s="414"/>
      <c r="D15176" s="414"/>
      <c r="E15176" s="414"/>
      <c r="F15176" s="414"/>
      <c r="G15176" s="414"/>
      <c r="H15176" s="414"/>
      <c r="I15176" s="294"/>
      <c r="J15176" s="294"/>
      <c r="K15176" s="294"/>
      <c r="L15176" s="294"/>
    </row>
    <row r="15177" spans="1:12" ht="17.100000000000001" customHeight="1">
      <c r="A15177" s="294" t="s">
        <v>12978</v>
      </c>
      <c r="B15177" s="298" t="s">
        <v>12979</v>
      </c>
      <c r="C15177" s="294" t="s">
        <v>12980</v>
      </c>
      <c r="D15177" s="294" t="s">
        <v>12981</v>
      </c>
      <c r="E15177" s="299" t="s">
        <v>12982</v>
      </c>
      <c r="F15177" s="413" t="s">
        <v>12983</v>
      </c>
      <c r="G15177" s="413"/>
      <c r="H15177" s="413" t="s">
        <v>12984</v>
      </c>
      <c r="I15177" s="413"/>
      <c r="J15177" s="413" t="s">
        <v>12985</v>
      </c>
      <c r="K15177" s="413"/>
      <c r="L15177" s="413"/>
    </row>
    <row r="15178" spans="1:12" ht="24" customHeight="1">
      <c r="A15178" s="300" t="s">
        <v>12986</v>
      </c>
      <c r="B15178" s="301" t="s">
        <v>13085</v>
      </c>
      <c r="C15178" s="300" t="s">
        <v>9</v>
      </c>
      <c r="D15178" s="300" t="s">
        <v>7909</v>
      </c>
      <c r="E15178" s="302" t="s">
        <v>51</v>
      </c>
      <c r="F15178" s="423" t="s">
        <v>13086</v>
      </c>
      <c r="G15178" s="423"/>
      <c r="H15178" s="423">
        <v>5.8480000000000001E-4</v>
      </c>
      <c r="I15178" s="423"/>
      <c r="J15178" s="424">
        <v>6.08E-2</v>
      </c>
      <c r="K15178" s="424"/>
      <c r="L15178" s="424"/>
    </row>
    <row r="15179" spans="1:12" ht="24" customHeight="1">
      <c r="A15179" s="300" t="s">
        <v>12986</v>
      </c>
      <c r="B15179" s="301" t="s">
        <v>13087</v>
      </c>
      <c r="C15179" s="300" t="s">
        <v>9</v>
      </c>
      <c r="D15179" s="300" t="s">
        <v>8873</v>
      </c>
      <c r="E15179" s="302" t="s">
        <v>51</v>
      </c>
      <c r="F15179" s="423" t="s">
        <v>13088</v>
      </c>
      <c r="G15179" s="423"/>
      <c r="H15179" s="423">
        <v>5.5699999999999999E-5</v>
      </c>
      <c r="I15179" s="423"/>
      <c r="J15179" s="424">
        <v>4.8399999999999999E-2</v>
      </c>
      <c r="K15179" s="424"/>
      <c r="L15179" s="424"/>
    </row>
    <row r="15180" spans="1:12" ht="48" customHeight="1">
      <c r="A15180" s="300" t="s">
        <v>12986</v>
      </c>
      <c r="B15180" s="301" t="s">
        <v>13089</v>
      </c>
      <c r="C15180" s="300" t="s">
        <v>9</v>
      </c>
      <c r="D15180" s="300" t="s">
        <v>9227</v>
      </c>
      <c r="E15180" s="302" t="s">
        <v>51</v>
      </c>
      <c r="F15180" s="423" t="s">
        <v>13090</v>
      </c>
      <c r="G15180" s="423"/>
      <c r="H15180" s="423">
        <v>3.8999999999999999E-5</v>
      </c>
      <c r="I15180" s="423"/>
      <c r="J15180" s="424">
        <v>5.21E-2</v>
      </c>
      <c r="K15180" s="424"/>
      <c r="L15180" s="424"/>
    </row>
    <row r="15181" spans="1:12" ht="24" customHeight="1">
      <c r="A15181" s="300" t="s">
        <v>12986</v>
      </c>
      <c r="B15181" s="301" t="s">
        <v>13091</v>
      </c>
      <c r="C15181" s="300" t="s">
        <v>9</v>
      </c>
      <c r="D15181" s="300" t="s">
        <v>9580</v>
      </c>
      <c r="E15181" s="302" t="s">
        <v>51</v>
      </c>
      <c r="F15181" s="423" t="s">
        <v>13092</v>
      </c>
      <c r="G15181" s="423"/>
      <c r="H15181" s="423">
        <v>3.82E-5</v>
      </c>
      <c r="I15181" s="423"/>
      <c r="J15181" s="424">
        <v>3.4200000000000001E-2</v>
      </c>
      <c r="K15181" s="424"/>
      <c r="L15181" s="424"/>
    </row>
    <row r="15182" spans="1:12" ht="24" customHeight="1">
      <c r="A15182" s="300" t="s">
        <v>12986</v>
      </c>
      <c r="B15182" s="301" t="s">
        <v>12987</v>
      </c>
      <c r="C15182" s="300" t="s">
        <v>9</v>
      </c>
      <c r="D15182" s="300" t="s">
        <v>9831</v>
      </c>
      <c r="E15182" s="302" t="s">
        <v>12988</v>
      </c>
      <c r="F15182" s="423" t="s">
        <v>12989</v>
      </c>
      <c r="G15182" s="423"/>
      <c r="H15182" s="423">
        <v>1.35303E-2</v>
      </c>
      <c r="I15182" s="423"/>
      <c r="J15182" s="424">
        <v>0.13689999999999999</v>
      </c>
      <c r="K15182" s="424"/>
      <c r="L15182" s="424"/>
    </row>
    <row r="15183" spans="1:12" ht="36" customHeight="1">
      <c r="A15183" s="300" t="s">
        <v>12986</v>
      </c>
      <c r="B15183" s="301" t="s">
        <v>12990</v>
      </c>
      <c r="C15183" s="300" t="s">
        <v>9</v>
      </c>
      <c r="D15183" s="300" t="s">
        <v>11426</v>
      </c>
      <c r="E15183" s="302" t="s">
        <v>51</v>
      </c>
      <c r="F15183" s="423" t="s">
        <v>12991</v>
      </c>
      <c r="G15183" s="423"/>
      <c r="H15183" s="423">
        <v>7.0910000000000005E-4</v>
      </c>
      <c r="I15183" s="423"/>
      <c r="J15183" s="424">
        <v>9.3700000000000006E-2</v>
      </c>
      <c r="K15183" s="424"/>
      <c r="L15183" s="424"/>
    </row>
    <row r="15184" spans="1:12" ht="17.100000000000001" customHeight="1">
      <c r="A15184" s="298"/>
      <c r="B15184" s="298"/>
      <c r="C15184" s="298"/>
      <c r="D15184" s="298"/>
      <c r="E15184" s="298"/>
      <c r="F15184" s="298"/>
      <c r="G15184" s="298"/>
      <c r="H15184" s="298"/>
      <c r="I15184" s="298"/>
      <c r="J15184" s="298" t="s">
        <v>12992</v>
      </c>
      <c r="K15184" s="298"/>
      <c r="L15184" s="298" t="s">
        <v>12926</v>
      </c>
    </row>
    <row r="15185" spans="1:12">
      <c r="A15185" s="414" t="s">
        <v>12994</v>
      </c>
      <c r="B15185" s="414"/>
      <c r="C15185" s="414"/>
      <c r="D15185" s="414"/>
      <c r="E15185" s="414"/>
      <c r="F15185" s="414"/>
      <c r="G15185" s="414"/>
      <c r="H15185" s="414"/>
      <c r="I15185" s="294"/>
      <c r="J15185" s="294"/>
      <c r="K15185" s="294"/>
      <c r="L15185" s="294"/>
    </row>
    <row r="15186" spans="1:12" ht="17.100000000000001" customHeight="1">
      <c r="A15186" s="294" t="s">
        <v>12978</v>
      </c>
      <c r="B15186" s="298" t="s">
        <v>12979</v>
      </c>
      <c r="C15186" s="294" t="s">
        <v>12980</v>
      </c>
      <c r="D15186" s="294" t="s">
        <v>12981</v>
      </c>
      <c r="E15186" s="299" t="s">
        <v>12982</v>
      </c>
      <c r="F15186" s="413" t="s">
        <v>12983</v>
      </c>
      <c r="G15186" s="413"/>
      <c r="H15186" s="413" t="s">
        <v>12984</v>
      </c>
      <c r="I15186" s="413"/>
      <c r="J15186" s="413" t="s">
        <v>12985</v>
      </c>
      <c r="K15186" s="413"/>
      <c r="L15186" s="413"/>
    </row>
    <row r="15187" spans="1:12" ht="24" customHeight="1">
      <c r="A15187" s="300" t="s">
        <v>12986</v>
      </c>
      <c r="B15187" s="301" t="s">
        <v>13192</v>
      </c>
      <c r="C15187" s="300" t="s">
        <v>9</v>
      </c>
      <c r="D15187" s="300" t="s">
        <v>10306</v>
      </c>
      <c r="E15187" s="302" t="s">
        <v>27</v>
      </c>
      <c r="F15187" s="423" t="s">
        <v>13134</v>
      </c>
      <c r="G15187" s="423"/>
      <c r="H15187" s="423">
        <v>0.50773630000000003</v>
      </c>
      <c r="I15187" s="423"/>
      <c r="J15187" s="424">
        <v>3.5287999999999999</v>
      </c>
      <c r="K15187" s="424"/>
      <c r="L15187" s="424"/>
    </row>
    <row r="15188" spans="1:12" ht="24" customHeight="1">
      <c r="A15188" s="300" t="s">
        <v>12986</v>
      </c>
      <c r="B15188" s="301" t="s">
        <v>13093</v>
      </c>
      <c r="C15188" s="300" t="s">
        <v>9</v>
      </c>
      <c r="D15188" s="300" t="s">
        <v>10857</v>
      </c>
      <c r="E15188" s="302" t="s">
        <v>27</v>
      </c>
      <c r="F15188" s="423" t="s">
        <v>13094</v>
      </c>
      <c r="G15188" s="423"/>
      <c r="H15188" s="423">
        <v>0.50773630000000003</v>
      </c>
      <c r="I15188" s="423"/>
      <c r="J15188" s="424">
        <v>2.625</v>
      </c>
      <c r="K15188" s="424"/>
      <c r="L15188" s="424"/>
    </row>
    <row r="15189" spans="1:12" ht="17.100000000000001" customHeight="1">
      <c r="A15189" s="298"/>
      <c r="B15189" s="298"/>
      <c r="C15189" s="298"/>
      <c r="D15189" s="298"/>
      <c r="E15189" s="298"/>
      <c r="F15189" s="298"/>
      <c r="G15189" s="298"/>
      <c r="H15189" s="298"/>
      <c r="I15189" s="298"/>
      <c r="J15189" s="298" t="s">
        <v>12992</v>
      </c>
      <c r="K15189" s="298"/>
      <c r="L15189" s="298" t="s">
        <v>15971</v>
      </c>
    </row>
    <row r="15190" spans="1:12">
      <c r="A15190" s="414" t="s">
        <v>12998</v>
      </c>
      <c r="B15190" s="414"/>
      <c r="C15190" s="414"/>
      <c r="D15190" s="414"/>
      <c r="E15190" s="414"/>
      <c r="F15190" s="414"/>
      <c r="G15190" s="414"/>
      <c r="H15190" s="414"/>
      <c r="I15190" s="294"/>
      <c r="J15190" s="294"/>
      <c r="K15190" s="294"/>
      <c r="L15190" s="294"/>
    </row>
    <row r="15191" spans="1:12" ht="17.100000000000001" customHeight="1">
      <c r="A15191" s="294" t="s">
        <v>12978</v>
      </c>
      <c r="B15191" s="298" t="s">
        <v>12979</v>
      </c>
      <c r="C15191" s="294" t="s">
        <v>12980</v>
      </c>
      <c r="D15191" s="294" t="s">
        <v>12981</v>
      </c>
      <c r="E15191" s="299" t="s">
        <v>12982</v>
      </c>
      <c r="F15191" s="413" t="s">
        <v>12983</v>
      </c>
      <c r="G15191" s="413"/>
      <c r="H15191" s="413" t="s">
        <v>12984</v>
      </c>
      <c r="I15191" s="413"/>
      <c r="J15191" s="413" t="s">
        <v>12985</v>
      </c>
      <c r="K15191" s="413"/>
      <c r="L15191" s="413"/>
    </row>
    <row r="15192" spans="1:12" ht="24" customHeight="1">
      <c r="A15192" s="300" t="s">
        <v>12986</v>
      </c>
      <c r="B15192" s="301" t="s">
        <v>15972</v>
      </c>
      <c r="C15192" s="300" t="s">
        <v>9</v>
      </c>
      <c r="D15192" s="300" t="s">
        <v>8916</v>
      </c>
      <c r="E15192" s="302" t="s">
        <v>51</v>
      </c>
      <c r="F15192" s="423" t="s">
        <v>15973</v>
      </c>
      <c r="G15192" s="423"/>
      <c r="H15192" s="423">
        <v>1</v>
      </c>
      <c r="I15192" s="423"/>
      <c r="J15192" s="424">
        <v>155</v>
      </c>
      <c r="K15192" s="424"/>
      <c r="L15192" s="424"/>
    </row>
    <row r="15193" spans="1:12" ht="24" customHeight="1">
      <c r="A15193" s="300" t="s">
        <v>12986</v>
      </c>
      <c r="B15193" s="301" t="s">
        <v>13099</v>
      </c>
      <c r="C15193" s="300" t="s">
        <v>9</v>
      </c>
      <c r="D15193" s="300" t="s">
        <v>7224</v>
      </c>
      <c r="E15193" s="302" t="s">
        <v>51</v>
      </c>
      <c r="F15193" s="423" t="s">
        <v>13100</v>
      </c>
      <c r="G15193" s="423"/>
      <c r="H15193" s="423">
        <v>6.9062000000000004E-3</v>
      </c>
      <c r="I15193" s="423"/>
      <c r="J15193" s="424">
        <v>6.3500000000000001E-2</v>
      </c>
      <c r="K15193" s="424"/>
      <c r="L15193" s="424"/>
    </row>
    <row r="15194" spans="1:12" ht="24" customHeight="1">
      <c r="A15194" s="300" t="s">
        <v>12986</v>
      </c>
      <c r="B15194" s="301" t="s">
        <v>13101</v>
      </c>
      <c r="C15194" s="300" t="s">
        <v>9</v>
      </c>
      <c r="D15194" s="300" t="s">
        <v>7359</v>
      </c>
      <c r="E15194" s="302" t="s">
        <v>51</v>
      </c>
      <c r="F15194" s="423" t="s">
        <v>13102</v>
      </c>
      <c r="G15194" s="423"/>
      <c r="H15194" s="423">
        <v>2.23E-4</v>
      </c>
      <c r="I15194" s="423"/>
      <c r="J15194" s="424">
        <v>2.87E-2</v>
      </c>
      <c r="K15194" s="424"/>
      <c r="L15194" s="424"/>
    </row>
    <row r="15195" spans="1:12" ht="24" customHeight="1">
      <c r="A15195" s="300" t="s">
        <v>12986</v>
      </c>
      <c r="B15195" s="301" t="s">
        <v>13103</v>
      </c>
      <c r="C15195" s="300" t="s">
        <v>9</v>
      </c>
      <c r="D15195" s="300" t="s">
        <v>8851</v>
      </c>
      <c r="E15195" s="302" t="s">
        <v>51</v>
      </c>
      <c r="F15195" s="423" t="s">
        <v>13104</v>
      </c>
      <c r="G15195" s="423"/>
      <c r="H15195" s="423">
        <v>1.785E-4</v>
      </c>
      <c r="I15195" s="423"/>
      <c r="J15195" s="424">
        <v>3.4599999999999999E-2</v>
      </c>
      <c r="K15195" s="424"/>
      <c r="L15195" s="424"/>
    </row>
    <row r="15196" spans="1:12" ht="24" customHeight="1">
      <c r="A15196" s="300" t="s">
        <v>12986</v>
      </c>
      <c r="B15196" s="301" t="s">
        <v>13105</v>
      </c>
      <c r="C15196" s="300" t="s">
        <v>9</v>
      </c>
      <c r="D15196" s="300" t="s">
        <v>8852</v>
      </c>
      <c r="E15196" s="302" t="s">
        <v>51</v>
      </c>
      <c r="F15196" s="423" t="s">
        <v>13106</v>
      </c>
      <c r="G15196" s="423"/>
      <c r="H15196" s="423">
        <v>3.82E-5</v>
      </c>
      <c r="I15196" s="423"/>
      <c r="J15196" s="424">
        <v>2.0899999999999998E-2</v>
      </c>
      <c r="K15196" s="424"/>
      <c r="L15196" s="424"/>
    </row>
    <row r="15197" spans="1:12" ht="24" customHeight="1">
      <c r="A15197" s="300" t="s">
        <v>12986</v>
      </c>
      <c r="B15197" s="301" t="s">
        <v>13107</v>
      </c>
      <c r="C15197" s="300" t="s">
        <v>9</v>
      </c>
      <c r="D15197" s="300" t="s">
        <v>9000</v>
      </c>
      <c r="E15197" s="302" t="s">
        <v>51</v>
      </c>
      <c r="F15197" s="423" t="s">
        <v>13108</v>
      </c>
      <c r="G15197" s="423"/>
      <c r="H15197" s="423">
        <v>7.8604999999999994E-3</v>
      </c>
      <c r="I15197" s="423"/>
      <c r="J15197" s="424">
        <v>5.3199999999999997E-2</v>
      </c>
      <c r="K15197" s="424"/>
      <c r="L15197" s="424"/>
    </row>
    <row r="15198" spans="1:12" ht="24" customHeight="1">
      <c r="A15198" s="300" t="s">
        <v>12986</v>
      </c>
      <c r="B15198" s="301" t="s">
        <v>13109</v>
      </c>
      <c r="C15198" s="300" t="s">
        <v>9</v>
      </c>
      <c r="D15198" s="300" t="s">
        <v>9574</v>
      </c>
      <c r="E15198" s="302" t="s">
        <v>51</v>
      </c>
      <c r="F15198" s="423" t="s">
        <v>13110</v>
      </c>
      <c r="G15198" s="423"/>
      <c r="H15198" s="423">
        <v>2.4927999999999999E-3</v>
      </c>
      <c r="I15198" s="423"/>
      <c r="J15198" s="424">
        <v>2.1999999999999999E-2</v>
      </c>
      <c r="K15198" s="424"/>
      <c r="L15198" s="424"/>
    </row>
    <row r="15199" spans="1:12" ht="24" customHeight="1">
      <c r="A15199" s="300" t="s">
        <v>12986</v>
      </c>
      <c r="B15199" s="301" t="s">
        <v>13111</v>
      </c>
      <c r="C15199" s="300" t="s">
        <v>9</v>
      </c>
      <c r="D15199" s="300" t="s">
        <v>10714</v>
      </c>
      <c r="E15199" s="302" t="s">
        <v>93</v>
      </c>
      <c r="F15199" s="423" t="s">
        <v>13112</v>
      </c>
      <c r="G15199" s="423"/>
      <c r="H15199" s="423">
        <v>1.3102000000000001E-3</v>
      </c>
      <c r="I15199" s="423"/>
      <c r="J15199" s="424">
        <v>0.02</v>
      </c>
      <c r="K15199" s="424"/>
      <c r="L15199" s="424"/>
    </row>
    <row r="15200" spans="1:12" ht="24" customHeight="1">
      <c r="A15200" s="300" t="s">
        <v>12986</v>
      </c>
      <c r="B15200" s="301" t="s">
        <v>13113</v>
      </c>
      <c r="C15200" s="300" t="s">
        <v>9</v>
      </c>
      <c r="D15200" s="300" t="s">
        <v>10809</v>
      </c>
      <c r="E15200" s="302" t="s">
        <v>51</v>
      </c>
      <c r="F15200" s="423" t="s">
        <v>13114</v>
      </c>
      <c r="G15200" s="423"/>
      <c r="H15200" s="423">
        <v>1.3102000000000001E-3</v>
      </c>
      <c r="I15200" s="423"/>
      <c r="J15200" s="424">
        <v>1.5699999999999999E-2</v>
      </c>
      <c r="K15200" s="424"/>
      <c r="L15200" s="424"/>
    </row>
    <row r="15201" spans="1:12" ht="24" customHeight="1">
      <c r="A15201" s="300" t="s">
        <v>12986</v>
      </c>
      <c r="B15201" s="301" t="s">
        <v>13115</v>
      </c>
      <c r="C15201" s="300" t="s">
        <v>9</v>
      </c>
      <c r="D15201" s="300" t="s">
        <v>10810</v>
      </c>
      <c r="E15201" s="302" t="s">
        <v>51</v>
      </c>
      <c r="F15201" s="423" t="s">
        <v>13116</v>
      </c>
      <c r="G15201" s="423"/>
      <c r="H15201" s="423">
        <v>1.3102000000000001E-3</v>
      </c>
      <c r="I15201" s="423"/>
      <c r="J15201" s="424">
        <v>3.49E-2</v>
      </c>
      <c r="K15201" s="424"/>
      <c r="L15201" s="424"/>
    </row>
    <row r="15202" spans="1:12" ht="24" customHeight="1">
      <c r="A15202" s="300" t="s">
        <v>12986</v>
      </c>
      <c r="B15202" s="301" t="s">
        <v>13117</v>
      </c>
      <c r="C15202" s="300" t="s">
        <v>9</v>
      </c>
      <c r="D15202" s="300" t="s">
        <v>10837</v>
      </c>
      <c r="E15202" s="302" t="s">
        <v>51</v>
      </c>
      <c r="F15202" s="423" t="s">
        <v>13118</v>
      </c>
      <c r="G15202" s="423"/>
      <c r="H15202" s="423">
        <v>4.4700000000000002E-5</v>
      </c>
      <c r="I15202" s="423"/>
      <c r="J15202" s="424">
        <v>1.9900000000000001E-2</v>
      </c>
      <c r="K15202" s="424"/>
      <c r="L15202" s="424"/>
    </row>
    <row r="15203" spans="1:12" ht="24" customHeight="1">
      <c r="A15203" s="300" t="s">
        <v>12986</v>
      </c>
      <c r="B15203" s="301" t="s">
        <v>13003</v>
      </c>
      <c r="C15203" s="300" t="s">
        <v>9</v>
      </c>
      <c r="D15203" s="300" t="s">
        <v>7216</v>
      </c>
      <c r="E15203" s="302" t="s">
        <v>51</v>
      </c>
      <c r="F15203" s="423" t="s">
        <v>13004</v>
      </c>
      <c r="G15203" s="423"/>
      <c r="H15203" s="423">
        <v>2.624E-3</v>
      </c>
      <c r="I15203" s="423"/>
      <c r="J15203" s="424">
        <v>8.77E-2</v>
      </c>
      <c r="K15203" s="424"/>
      <c r="L15203" s="424"/>
    </row>
    <row r="15204" spans="1:12" ht="24" customHeight="1">
      <c r="A15204" s="300" t="s">
        <v>12986</v>
      </c>
      <c r="B15204" s="301" t="s">
        <v>13005</v>
      </c>
      <c r="C15204" s="300" t="s">
        <v>9</v>
      </c>
      <c r="D15204" s="300" t="s">
        <v>7393</v>
      </c>
      <c r="E15204" s="302" t="s">
        <v>12988</v>
      </c>
      <c r="F15204" s="423" t="s">
        <v>13006</v>
      </c>
      <c r="G15204" s="423"/>
      <c r="H15204" s="423">
        <v>1.5786999999999999E-3</v>
      </c>
      <c r="I15204" s="423"/>
      <c r="J15204" s="424">
        <v>8.5199999999999998E-2</v>
      </c>
      <c r="K15204" s="424"/>
      <c r="L15204" s="424"/>
    </row>
    <row r="15205" spans="1:12" ht="24" customHeight="1">
      <c r="A15205" s="300" t="s">
        <v>12986</v>
      </c>
      <c r="B15205" s="301" t="s">
        <v>13007</v>
      </c>
      <c r="C15205" s="300" t="s">
        <v>9</v>
      </c>
      <c r="D15205" s="300" t="s">
        <v>10619</v>
      </c>
      <c r="E15205" s="302" t="s">
        <v>51</v>
      </c>
      <c r="F15205" s="423" t="s">
        <v>13008</v>
      </c>
      <c r="G15205" s="423"/>
      <c r="H15205" s="423">
        <v>1.2244999999999999E-3</v>
      </c>
      <c r="I15205" s="423"/>
      <c r="J15205" s="424">
        <v>0.23419999999999999</v>
      </c>
      <c r="K15205" s="424"/>
      <c r="L15205" s="424"/>
    </row>
    <row r="15206" spans="1:12" ht="24" customHeight="1">
      <c r="A15206" s="300" t="s">
        <v>12986</v>
      </c>
      <c r="B15206" s="301" t="s">
        <v>13009</v>
      </c>
      <c r="C15206" s="300" t="s">
        <v>9</v>
      </c>
      <c r="D15206" s="300" t="s">
        <v>10769</v>
      </c>
      <c r="E15206" s="302" t="s">
        <v>51</v>
      </c>
      <c r="F15206" s="423" t="s">
        <v>13010</v>
      </c>
      <c r="G15206" s="423"/>
      <c r="H15206" s="423">
        <v>0.1100748</v>
      </c>
      <c r="I15206" s="423"/>
      <c r="J15206" s="424">
        <v>0.13869999999999999</v>
      </c>
      <c r="K15206" s="424"/>
      <c r="L15206" s="424"/>
    </row>
    <row r="15207" spans="1:12" ht="24" customHeight="1">
      <c r="A15207" s="300" t="s">
        <v>12986</v>
      </c>
      <c r="B15207" s="301" t="s">
        <v>13011</v>
      </c>
      <c r="C15207" s="300" t="s">
        <v>9</v>
      </c>
      <c r="D15207" s="300" t="s">
        <v>10929</v>
      </c>
      <c r="E15207" s="302" t="s">
        <v>51</v>
      </c>
      <c r="F15207" s="423" t="s">
        <v>13012</v>
      </c>
      <c r="G15207" s="423"/>
      <c r="H15207" s="423">
        <v>1.0612E-3</v>
      </c>
      <c r="I15207" s="423"/>
      <c r="J15207" s="424">
        <v>0.15970000000000001</v>
      </c>
      <c r="K15207" s="424"/>
      <c r="L15207" s="424"/>
    </row>
    <row r="15208" spans="1:12" ht="17.100000000000001" customHeight="1">
      <c r="A15208" s="298"/>
      <c r="B15208" s="298"/>
      <c r="C15208" s="298"/>
      <c r="D15208" s="298"/>
      <c r="E15208" s="298"/>
      <c r="F15208" s="298"/>
      <c r="G15208" s="298"/>
      <c r="H15208" s="298"/>
      <c r="I15208" s="298"/>
      <c r="J15208" s="298" t="s">
        <v>12992</v>
      </c>
      <c r="K15208" s="298"/>
      <c r="L15208" s="298" t="s">
        <v>15974</v>
      </c>
    </row>
    <row r="15209" spans="1:12">
      <c r="A15209" s="414" t="s">
        <v>13056</v>
      </c>
      <c r="B15209" s="414"/>
      <c r="C15209" s="414"/>
      <c r="D15209" s="414"/>
      <c r="E15209" s="414"/>
      <c r="F15209" s="414"/>
      <c r="G15209" s="414"/>
      <c r="H15209" s="414"/>
      <c r="I15209" s="294"/>
      <c r="J15209" s="294"/>
      <c r="K15209" s="294"/>
      <c r="L15209" s="294"/>
    </row>
    <row r="15210" spans="1:12" ht="17.100000000000001" customHeight="1">
      <c r="A15210" s="294" t="s">
        <v>12978</v>
      </c>
      <c r="B15210" s="298" t="s">
        <v>12979</v>
      </c>
      <c r="C15210" s="294" t="s">
        <v>12980</v>
      </c>
      <c r="D15210" s="294" t="s">
        <v>12981</v>
      </c>
      <c r="E15210" s="299" t="s">
        <v>12982</v>
      </c>
      <c r="F15210" s="413" t="s">
        <v>12983</v>
      </c>
      <c r="G15210" s="413"/>
      <c r="H15210" s="413" t="s">
        <v>12984</v>
      </c>
      <c r="I15210" s="413"/>
      <c r="J15210" s="413" t="s">
        <v>12985</v>
      </c>
      <c r="K15210" s="413"/>
      <c r="L15210" s="413"/>
    </row>
    <row r="15211" spans="1:12" ht="24" customHeight="1">
      <c r="A15211" s="300" t="s">
        <v>12986</v>
      </c>
      <c r="B15211" s="301" t="s">
        <v>13057</v>
      </c>
      <c r="C15211" s="300" t="s">
        <v>9</v>
      </c>
      <c r="D15211" s="300" t="s">
        <v>12549</v>
      </c>
      <c r="E15211" s="302" t="s">
        <v>27</v>
      </c>
      <c r="F15211" s="423" t="s">
        <v>12948</v>
      </c>
      <c r="G15211" s="423"/>
      <c r="H15211" s="423">
        <v>1</v>
      </c>
      <c r="I15211" s="423"/>
      <c r="J15211" s="424">
        <v>0.65</v>
      </c>
      <c r="K15211" s="424"/>
      <c r="L15211" s="424"/>
    </row>
    <row r="15212" spans="1:12" ht="17.100000000000001" customHeight="1">
      <c r="A15212" s="298"/>
      <c r="B15212" s="298"/>
      <c r="C15212" s="298"/>
      <c r="D15212" s="298"/>
      <c r="E15212" s="298"/>
      <c r="F15212" s="298"/>
      <c r="G15212" s="298"/>
      <c r="H15212" s="298"/>
      <c r="I15212" s="298"/>
      <c r="J15212" s="298" t="s">
        <v>12992</v>
      </c>
      <c r="K15212" s="298"/>
      <c r="L15212" s="298" t="s">
        <v>12948</v>
      </c>
    </row>
    <row r="15213" spans="1:12">
      <c r="A15213" s="414" t="s">
        <v>13058</v>
      </c>
      <c r="B15213" s="414"/>
      <c r="C15213" s="414"/>
      <c r="D15213" s="414"/>
      <c r="E15213" s="414"/>
      <c r="F15213" s="414"/>
      <c r="G15213" s="414"/>
      <c r="H15213" s="414"/>
      <c r="I15213" s="294"/>
      <c r="J15213" s="294"/>
      <c r="K15213" s="294"/>
      <c r="L15213" s="294"/>
    </row>
    <row r="15214" spans="1:12" ht="17.100000000000001" customHeight="1">
      <c r="A15214" s="294" t="s">
        <v>12978</v>
      </c>
      <c r="B15214" s="298" t="s">
        <v>12979</v>
      </c>
      <c r="C15214" s="294" t="s">
        <v>12980</v>
      </c>
      <c r="D15214" s="294" t="s">
        <v>12981</v>
      </c>
      <c r="E15214" s="299" t="s">
        <v>12982</v>
      </c>
      <c r="F15214" s="413" t="s">
        <v>12983</v>
      </c>
      <c r="G15214" s="413"/>
      <c r="H15214" s="413" t="s">
        <v>12984</v>
      </c>
      <c r="I15214" s="413"/>
      <c r="J15214" s="413" t="s">
        <v>12985</v>
      </c>
      <c r="K15214" s="413"/>
      <c r="L15214" s="413"/>
    </row>
    <row r="15215" spans="1:12" ht="24" customHeight="1">
      <c r="A15215" s="300" t="s">
        <v>12986</v>
      </c>
      <c r="B15215" s="301" t="s">
        <v>13059</v>
      </c>
      <c r="C15215" s="300" t="s">
        <v>9</v>
      </c>
      <c r="D15215" s="300" t="s">
        <v>12535</v>
      </c>
      <c r="E15215" s="302" t="s">
        <v>27</v>
      </c>
      <c r="F15215" s="423" t="s">
        <v>12936</v>
      </c>
      <c r="G15215" s="423"/>
      <c r="H15215" s="423">
        <v>1</v>
      </c>
      <c r="I15215" s="423"/>
      <c r="J15215" s="424">
        <v>0.05</v>
      </c>
      <c r="K15215" s="424"/>
      <c r="L15215" s="424"/>
    </row>
    <row r="15216" spans="1:12" ht="17.100000000000001" customHeight="1">
      <c r="A15216" s="298"/>
      <c r="B15216" s="298"/>
      <c r="C15216" s="298"/>
      <c r="D15216" s="298"/>
      <c r="E15216" s="298"/>
      <c r="F15216" s="298"/>
      <c r="G15216" s="298"/>
      <c r="H15216" s="298"/>
      <c r="I15216" s="298"/>
      <c r="J15216" s="298" t="s">
        <v>12992</v>
      </c>
      <c r="K15216" s="298"/>
      <c r="L15216" s="298" t="s">
        <v>12936</v>
      </c>
    </row>
    <row r="15217" spans="1:12">
      <c r="A15217" s="414" t="s">
        <v>13060</v>
      </c>
      <c r="B15217" s="414"/>
      <c r="C15217" s="414"/>
      <c r="D15217" s="414"/>
      <c r="E15217" s="414"/>
      <c r="F15217" s="414"/>
      <c r="G15217" s="414"/>
      <c r="H15217" s="414"/>
      <c r="I15217" s="294"/>
      <c r="J15217" s="294"/>
      <c r="K15217" s="294"/>
      <c r="L15217" s="294"/>
    </row>
    <row r="15218" spans="1:12" ht="17.100000000000001" customHeight="1">
      <c r="A15218" s="294" t="s">
        <v>12978</v>
      </c>
      <c r="B15218" s="298" t="s">
        <v>12979</v>
      </c>
      <c r="C15218" s="294" t="s">
        <v>12980</v>
      </c>
      <c r="D15218" s="294" t="s">
        <v>12981</v>
      </c>
      <c r="E15218" s="299" t="s">
        <v>12982</v>
      </c>
      <c r="F15218" s="413" t="s">
        <v>12983</v>
      </c>
      <c r="G15218" s="413"/>
      <c r="H15218" s="413" t="s">
        <v>12984</v>
      </c>
      <c r="I15218" s="413"/>
      <c r="J15218" s="413" t="s">
        <v>12985</v>
      </c>
      <c r="K15218" s="413"/>
      <c r="L15218" s="413"/>
    </row>
    <row r="15219" spans="1:12" ht="24" customHeight="1">
      <c r="A15219" s="300" t="s">
        <v>12986</v>
      </c>
      <c r="B15219" s="301" t="s">
        <v>13061</v>
      </c>
      <c r="C15219" s="300" t="s">
        <v>9</v>
      </c>
      <c r="D15219" s="300" t="s">
        <v>12522</v>
      </c>
      <c r="E15219" s="302" t="s">
        <v>27</v>
      </c>
      <c r="F15219" s="423" t="s">
        <v>12964</v>
      </c>
      <c r="G15219" s="423"/>
      <c r="H15219" s="423">
        <v>1</v>
      </c>
      <c r="I15219" s="423"/>
      <c r="J15219" s="424">
        <v>2.5299999999999998</v>
      </c>
      <c r="K15219" s="424"/>
      <c r="L15219" s="424"/>
    </row>
    <row r="15220" spans="1:12" ht="24" customHeight="1">
      <c r="A15220" s="300" t="s">
        <v>12986</v>
      </c>
      <c r="B15220" s="301" t="s">
        <v>13062</v>
      </c>
      <c r="C15220" s="300" t="s">
        <v>9</v>
      </c>
      <c r="D15220" s="300" t="s">
        <v>12527</v>
      </c>
      <c r="E15220" s="302" t="s">
        <v>27</v>
      </c>
      <c r="F15220" s="423" t="s">
        <v>13063</v>
      </c>
      <c r="G15220" s="423"/>
      <c r="H15220" s="423">
        <v>1</v>
      </c>
      <c r="I15220" s="423"/>
      <c r="J15220" s="424">
        <v>0.34</v>
      </c>
      <c r="K15220" s="424"/>
      <c r="L15220" s="424"/>
    </row>
    <row r="15221" spans="1:12" ht="17.100000000000001" customHeight="1">
      <c r="A15221" s="298"/>
      <c r="B15221" s="298"/>
      <c r="C15221" s="298"/>
      <c r="D15221" s="298"/>
      <c r="E15221" s="298"/>
      <c r="F15221" s="298"/>
      <c r="G15221" s="298"/>
      <c r="H15221" s="298"/>
      <c r="I15221" s="298"/>
      <c r="J15221" s="298" t="s">
        <v>12992</v>
      </c>
      <c r="K15221" s="298"/>
      <c r="L15221" s="298" t="s">
        <v>13064</v>
      </c>
    </row>
    <row r="15222" spans="1:12" ht="17.100000000000001" customHeight="1">
      <c r="A15222" s="294" t="s">
        <v>13014</v>
      </c>
      <c r="B15222" s="294"/>
      <c r="C15222" s="294"/>
      <c r="D15222" s="294"/>
      <c r="E15222" s="294"/>
      <c r="F15222" s="294"/>
      <c r="G15222" s="294"/>
      <c r="H15222" s="294"/>
      <c r="I15222" s="294"/>
      <c r="J15222" s="294"/>
      <c r="K15222" s="294"/>
      <c r="L15222" s="294"/>
    </row>
    <row r="15223" spans="1:12" ht="17.100000000000001" customHeight="1">
      <c r="A15223" s="298"/>
      <c r="B15223" s="298"/>
      <c r="C15223" s="298"/>
      <c r="D15223" s="298"/>
      <c r="E15223" s="298"/>
      <c r="F15223" s="298"/>
      <c r="G15223" s="298"/>
      <c r="H15223" s="298"/>
      <c r="I15223" s="298"/>
      <c r="J15223" s="298" t="s">
        <v>13015</v>
      </c>
      <c r="K15223" s="298"/>
      <c r="L15223" s="298" t="s">
        <v>15975</v>
      </c>
    </row>
    <row r="15224" spans="1:12" ht="17.100000000000001" customHeight="1">
      <c r="A15224" s="298"/>
      <c r="B15224" s="298"/>
      <c r="C15224" s="298"/>
      <c r="D15224" s="298"/>
      <c r="E15224" s="298"/>
      <c r="F15224" s="298"/>
      <c r="G15224" s="298"/>
      <c r="H15224" s="298"/>
      <c r="I15224" s="298"/>
      <c r="J15224" s="298" t="s">
        <v>13017</v>
      </c>
      <c r="K15224" s="298" t="s">
        <v>13018</v>
      </c>
      <c r="L15224" s="298" t="s">
        <v>15976</v>
      </c>
    </row>
    <row r="15225" spans="1:12" ht="17.100000000000001" customHeight="1">
      <c r="A15225" s="298"/>
      <c r="B15225" s="298"/>
      <c r="C15225" s="298"/>
      <c r="D15225" s="298"/>
      <c r="E15225" s="298"/>
      <c r="F15225" s="298"/>
      <c r="G15225" s="298"/>
      <c r="H15225" s="298"/>
      <c r="I15225" s="298"/>
      <c r="J15225" s="298" t="s">
        <v>13020</v>
      </c>
      <c r="K15225" s="298"/>
      <c r="L15225" s="298" t="s">
        <v>15977</v>
      </c>
    </row>
    <row r="15226" spans="1:12" ht="17.100000000000001" customHeight="1">
      <c r="A15226" s="298"/>
      <c r="B15226" s="298"/>
      <c r="C15226" s="298"/>
      <c r="D15226" s="298"/>
      <c r="E15226" s="298"/>
      <c r="F15226" s="298"/>
      <c r="G15226" s="298"/>
      <c r="H15226" s="298"/>
      <c r="I15226" s="298"/>
      <c r="J15226" s="298" t="s">
        <v>13022</v>
      </c>
      <c r="K15226" s="298" t="s">
        <v>12974</v>
      </c>
      <c r="L15226" s="298" t="s">
        <v>15978</v>
      </c>
    </row>
    <row r="15227" spans="1:12" ht="17.100000000000001" customHeight="1">
      <c r="A15227" s="298"/>
      <c r="B15227" s="298"/>
      <c r="C15227" s="298"/>
      <c r="D15227" s="298"/>
      <c r="E15227" s="298"/>
      <c r="F15227" s="298"/>
      <c r="G15227" s="298"/>
      <c r="H15227" s="298"/>
      <c r="I15227" s="298"/>
      <c r="J15227" s="298" t="s">
        <v>13024</v>
      </c>
      <c r="K15227" s="298"/>
      <c r="L15227" s="298" t="s">
        <v>15979</v>
      </c>
    </row>
    <row r="15228" spans="1:12" ht="30" customHeight="1">
      <c r="A15228" s="299"/>
      <c r="B15228" s="299"/>
      <c r="C15228" s="299"/>
      <c r="D15228" s="299"/>
      <c r="E15228" s="299"/>
      <c r="F15228" s="299"/>
      <c r="G15228" s="299"/>
      <c r="H15228" s="299"/>
      <c r="I15228" s="299"/>
      <c r="J15228" s="299"/>
      <c r="K15228" s="299"/>
      <c r="L15228" s="299"/>
    </row>
    <row r="15229" spans="1:12" ht="24" customHeight="1">
      <c r="A15229" s="295" t="s">
        <v>15980</v>
      </c>
      <c r="B15229" s="296" t="s">
        <v>15981</v>
      </c>
      <c r="C15229" s="295" t="s">
        <v>9</v>
      </c>
      <c r="D15229" s="295" t="s">
        <v>184</v>
      </c>
      <c r="E15229" s="297" t="s">
        <v>51</v>
      </c>
      <c r="F15229" s="296"/>
      <c r="G15229" s="296"/>
      <c r="H15229" s="296"/>
      <c r="I15229" s="296"/>
      <c r="J15229" s="296"/>
      <c r="K15229" s="296"/>
      <c r="L15229" s="296"/>
    </row>
    <row r="15230" spans="1:12">
      <c r="A15230" s="414" t="s">
        <v>12977</v>
      </c>
      <c r="B15230" s="414"/>
      <c r="C15230" s="414"/>
      <c r="D15230" s="414"/>
      <c r="E15230" s="414"/>
      <c r="F15230" s="414"/>
      <c r="G15230" s="414"/>
      <c r="H15230" s="414"/>
      <c r="I15230" s="294"/>
      <c r="J15230" s="294"/>
      <c r="K15230" s="294"/>
      <c r="L15230" s="294"/>
    </row>
    <row r="15231" spans="1:12" ht="17.100000000000001" customHeight="1">
      <c r="A15231" s="294" t="s">
        <v>12978</v>
      </c>
      <c r="B15231" s="298" t="s">
        <v>12979</v>
      </c>
      <c r="C15231" s="294" t="s">
        <v>12980</v>
      </c>
      <c r="D15231" s="294" t="s">
        <v>12981</v>
      </c>
      <c r="E15231" s="299" t="s">
        <v>12982</v>
      </c>
      <c r="F15231" s="413" t="s">
        <v>12983</v>
      </c>
      <c r="G15231" s="413"/>
      <c r="H15231" s="413" t="s">
        <v>12984</v>
      </c>
      <c r="I15231" s="413"/>
      <c r="J15231" s="413" t="s">
        <v>12985</v>
      </c>
      <c r="K15231" s="413"/>
      <c r="L15231" s="413"/>
    </row>
    <row r="15232" spans="1:12" ht="24" customHeight="1">
      <c r="A15232" s="300" t="s">
        <v>12986</v>
      </c>
      <c r="B15232" s="301" t="s">
        <v>13085</v>
      </c>
      <c r="C15232" s="300" t="s">
        <v>9</v>
      </c>
      <c r="D15232" s="300" t="s">
        <v>7909</v>
      </c>
      <c r="E15232" s="302" t="s">
        <v>51</v>
      </c>
      <c r="F15232" s="423" t="s">
        <v>13086</v>
      </c>
      <c r="G15232" s="423"/>
      <c r="H15232" s="423">
        <v>3.5189999999999999E-4</v>
      </c>
      <c r="I15232" s="423"/>
      <c r="J15232" s="424">
        <v>3.6600000000000001E-2</v>
      </c>
      <c r="K15232" s="424"/>
      <c r="L15232" s="424"/>
    </row>
    <row r="15233" spans="1:12" ht="24" customHeight="1">
      <c r="A15233" s="300" t="s">
        <v>12986</v>
      </c>
      <c r="B15233" s="301" t="s">
        <v>13087</v>
      </c>
      <c r="C15233" s="300" t="s">
        <v>9</v>
      </c>
      <c r="D15233" s="300" t="s">
        <v>8873</v>
      </c>
      <c r="E15233" s="302" t="s">
        <v>51</v>
      </c>
      <c r="F15233" s="423" t="s">
        <v>13088</v>
      </c>
      <c r="G15233" s="423"/>
      <c r="H15233" s="423">
        <v>3.3599999999999997E-5</v>
      </c>
      <c r="I15233" s="423"/>
      <c r="J15233" s="424">
        <v>2.92E-2</v>
      </c>
      <c r="K15233" s="424"/>
      <c r="L15233" s="424"/>
    </row>
    <row r="15234" spans="1:12" ht="48" customHeight="1">
      <c r="A15234" s="300" t="s">
        <v>12986</v>
      </c>
      <c r="B15234" s="301" t="s">
        <v>13089</v>
      </c>
      <c r="C15234" s="300" t="s">
        <v>9</v>
      </c>
      <c r="D15234" s="300" t="s">
        <v>9227</v>
      </c>
      <c r="E15234" s="302" t="s">
        <v>51</v>
      </c>
      <c r="F15234" s="423" t="s">
        <v>13090</v>
      </c>
      <c r="G15234" s="423"/>
      <c r="H15234" s="423">
        <v>2.3499999999999999E-5</v>
      </c>
      <c r="I15234" s="423"/>
      <c r="J15234" s="424">
        <v>3.1399999999999997E-2</v>
      </c>
      <c r="K15234" s="424"/>
      <c r="L15234" s="424"/>
    </row>
    <row r="15235" spans="1:12" ht="24" customHeight="1">
      <c r="A15235" s="300" t="s">
        <v>12986</v>
      </c>
      <c r="B15235" s="301" t="s">
        <v>13091</v>
      </c>
      <c r="C15235" s="300" t="s">
        <v>9</v>
      </c>
      <c r="D15235" s="300" t="s">
        <v>9580</v>
      </c>
      <c r="E15235" s="302" t="s">
        <v>51</v>
      </c>
      <c r="F15235" s="423" t="s">
        <v>13092</v>
      </c>
      <c r="G15235" s="423"/>
      <c r="H15235" s="423">
        <v>2.2900000000000001E-5</v>
      </c>
      <c r="I15235" s="423"/>
      <c r="J15235" s="424">
        <v>2.0500000000000001E-2</v>
      </c>
      <c r="K15235" s="424"/>
      <c r="L15235" s="424"/>
    </row>
    <row r="15236" spans="1:12" ht="24" customHeight="1">
      <c r="A15236" s="300" t="s">
        <v>12986</v>
      </c>
      <c r="B15236" s="301" t="s">
        <v>12987</v>
      </c>
      <c r="C15236" s="300" t="s">
        <v>9</v>
      </c>
      <c r="D15236" s="300" t="s">
        <v>9831</v>
      </c>
      <c r="E15236" s="302" t="s">
        <v>12988</v>
      </c>
      <c r="F15236" s="423" t="s">
        <v>12989</v>
      </c>
      <c r="G15236" s="423"/>
      <c r="H15236" s="423">
        <v>8.1443000000000002E-3</v>
      </c>
      <c r="I15236" s="423"/>
      <c r="J15236" s="424">
        <v>8.2400000000000001E-2</v>
      </c>
      <c r="K15236" s="424"/>
      <c r="L15236" s="424"/>
    </row>
    <row r="15237" spans="1:12" ht="36" customHeight="1">
      <c r="A15237" s="300" t="s">
        <v>12986</v>
      </c>
      <c r="B15237" s="301" t="s">
        <v>12990</v>
      </c>
      <c r="C15237" s="300" t="s">
        <v>9</v>
      </c>
      <c r="D15237" s="300" t="s">
        <v>11426</v>
      </c>
      <c r="E15237" s="302" t="s">
        <v>51</v>
      </c>
      <c r="F15237" s="423" t="s">
        <v>12991</v>
      </c>
      <c r="G15237" s="423"/>
      <c r="H15237" s="423">
        <v>4.2680000000000002E-4</v>
      </c>
      <c r="I15237" s="423"/>
      <c r="J15237" s="424">
        <v>5.6399999999999999E-2</v>
      </c>
      <c r="K15237" s="424"/>
      <c r="L15237" s="424"/>
    </row>
    <row r="15238" spans="1:12" ht="17.100000000000001" customHeight="1">
      <c r="A15238" s="298"/>
      <c r="B15238" s="298"/>
      <c r="C15238" s="298"/>
      <c r="D15238" s="298"/>
      <c r="E15238" s="298"/>
      <c r="F15238" s="298"/>
      <c r="G15238" s="298"/>
      <c r="H15238" s="298"/>
      <c r="I15238" s="298"/>
      <c r="J15238" s="298" t="s">
        <v>12992</v>
      </c>
      <c r="K15238" s="298"/>
      <c r="L15238" s="298" t="s">
        <v>13313</v>
      </c>
    </row>
    <row r="15239" spans="1:12">
      <c r="A15239" s="414" t="s">
        <v>12994</v>
      </c>
      <c r="B15239" s="414"/>
      <c r="C15239" s="414"/>
      <c r="D15239" s="414"/>
      <c r="E15239" s="414"/>
      <c r="F15239" s="414"/>
      <c r="G15239" s="414"/>
      <c r="H15239" s="414"/>
      <c r="I15239" s="294"/>
      <c r="J15239" s="294"/>
      <c r="K15239" s="294"/>
      <c r="L15239" s="294"/>
    </row>
    <row r="15240" spans="1:12" ht="17.100000000000001" customHeight="1">
      <c r="A15240" s="294" t="s">
        <v>12978</v>
      </c>
      <c r="B15240" s="298" t="s">
        <v>12979</v>
      </c>
      <c r="C15240" s="294" t="s">
        <v>12980</v>
      </c>
      <c r="D15240" s="294" t="s">
        <v>12981</v>
      </c>
      <c r="E15240" s="299" t="s">
        <v>12982</v>
      </c>
      <c r="F15240" s="413" t="s">
        <v>12983</v>
      </c>
      <c r="G15240" s="413"/>
      <c r="H15240" s="413" t="s">
        <v>12984</v>
      </c>
      <c r="I15240" s="413"/>
      <c r="J15240" s="413" t="s">
        <v>12985</v>
      </c>
      <c r="K15240" s="413"/>
      <c r="L15240" s="413"/>
    </row>
    <row r="15241" spans="1:12" ht="24" customHeight="1">
      <c r="A15241" s="300" t="s">
        <v>12986</v>
      </c>
      <c r="B15241" s="301" t="s">
        <v>13195</v>
      </c>
      <c r="C15241" s="300" t="s">
        <v>9</v>
      </c>
      <c r="D15241" s="300" t="s">
        <v>8821</v>
      </c>
      <c r="E15241" s="302" t="s">
        <v>27</v>
      </c>
      <c r="F15241" s="423" t="s">
        <v>13196</v>
      </c>
      <c r="G15241" s="423"/>
      <c r="H15241" s="423">
        <v>0.30352299999999999</v>
      </c>
      <c r="I15241" s="423"/>
      <c r="J15241" s="424">
        <v>2.1823000000000001</v>
      </c>
      <c r="K15241" s="424"/>
      <c r="L15241" s="424"/>
    </row>
    <row r="15242" spans="1:12" ht="24" customHeight="1">
      <c r="A15242" s="300" t="s">
        <v>12986</v>
      </c>
      <c r="B15242" s="301" t="s">
        <v>13093</v>
      </c>
      <c r="C15242" s="300" t="s">
        <v>9</v>
      </c>
      <c r="D15242" s="300" t="s">
        <v>10857</v>
      </c>
      <c r="E15242" s="302" t="s">
        <v>27</v>
      </c>
      <c r="F15242" s="423" t="s">
        <v>13094</v>
      </c>
      <c r="G15242" s="423"/>
      <c r="H15242" s="423">
        <v>0.30430089999999999</v>
      </c>
      <c r="I15242" s="423"/>
      <c r="J15242" s="424">
        <v>1.5731999999999999</v>
      </c>
      <c r="K15242" s="424"/>
      <c r="L15242" s="424"/>
    </row>
    <row r="15243" spans="1:12" ht="17.100000000000001" customHeight="1">
      <c r="A15243" s="298"/>
      <c r="B15243" s="298"/>
      <c r="C15243" s="298"/>
      <c r="D15243" s="298"/>
      <c r="E15243" s="298"/>
      <c r="F15243" s="298"/>
      <c r="G15243" s="298"/>
      <c r="H15243" s="298"/>
      <c r="I15243" s="298"/>
      <c r="J15243" s="298" t="s">
        <v>12992</v>
      </c>
      <c r="K15243" s="298"/>
      <c r="L15243" s="298" t="s">
        <v>15982</v>
      </c>
    </row>
    <row r="15244" spans="1:12">
      <c r="A15244" s="414" t="s">
        <v>12998</v>
      </c>
      <c r="B15244" s="414"/>
      <c r="C15244" s="414"/>
      <c r="D15244" s="414"/>
      <c r="E15244" s="414"/>
      <c r="F15244" s="414"/>
      <c r="G15244" s="414"/>
      <c r="H15244" s="414"/>
      <c r="I15244" s="294"/>
      <c r="J15244" s="294"/>
      <c r="K15244" s="294"/>
      <c r="L15244" s="294"/>
    </row>
    <row r="15245" spans="1:12" ht="17.100000000000001" customHeight="1">
      <c r="A15245" s="294" t="s">
        <v>12978</v>
      </c>
      <c r="B15245" s="298" t="s">
        <v>12979</v>
      </c>
      <c r="C15245" s="294" t="s">
        <v>12980</v>
      </c>
      <c r="D15245" s="294" t="s">
        <v>12981</v>
      </c>
      <c r="E15245" s="299" t="s">
        <v>12982</v>
      </c>
      <c r="F15245" s="413" t="s">
        <v>12983</v>
      </c>
      <c r="G15245" s="413"/>
      <c r="H15245" s="413" t="s">
        <v>12984</v>
      </c>
      <c r="I15245" s="413"/>
      <c r="J15245" s="413" t="s">
        <v>12985</v>
      </c>
      <c r="K15245" s="413"/>
      <c r="L15245" s="413"/>
    </row>
    <row r="15246" spans="1:12" ht="36" customHeight="1">
      <c r="A15246" s="300" t="s">
        <v>12986</v>
      </c>
      <c r="B15246" s="301" t="s">
        <v>15897</v>
      </c>
      <c r="C15246" s="300" t="s">
        <v>9</v>
      </c>
      <c r="D15246" s="300" t="s">
        <v>7407</v>
      </c>
      <c r="E15246" s="302" t="s">
        <v>51</v>
      </c>
      <c r="F15246" s="423" t="s">
        <v>13789</v>
      </c>
      <c r="G15246" s="423"/>
      <c r="H15246" s="423">
        <v>1</v>
      </c>
      <c r="I15246" s="423"/>
      <c r="J15246" s="424">
        <v>0.44</v>
      </c>
      <c r="K15246" s="424"/>
      <c r="L15246" s="424"/>
    </row>
    <row r="15247" spans="1:12" ht="24" customHeight="1">
      <c r="A15247" s="300" t="s">
        <v>12986</v>
      </c>
      <c r="B15247" s="301" t="s">
        <v>15983</v>
      </c>
      <c r="C15247" s="300" t="s">
        <v>9</v>
      </c>
      <c r="D15247" s="300" t="s">
        <v>8913</v>
      </c>
      <c r="E15247" s="302" t="s">
        <v>51</v>
      </c>
      <c r="F15247" s="423" t="s">
        <v>15984</v>
      </c>
      <c r="G15247" s="423"/>
      <c r="H15247" s="423">
        <v>1</v>
      </c>
      <c r="I15247" s="423"/>
      <c r="J15247" s="424">
        <v>465</v>
      </c>
      <c r="K15247" s="424"/>
      <c r="L15247" s="424"/>
    </row>
    <row r="15248" spans="1:12" ht="24" customHeight="1">
      <c r="A15248" s="300" t="s">
        <v>12986</v>
      </c>
      <c r="B15248" s="301" t="s">
        <v>13099</v>
      </c>
      <c r="C15248" s="300" t="s">
        <v>9</v>
      </c>
      <c r="D15248" s="300" t="s">
        <v>7224</v>
      </c>
      <c r="E15248" s="302" t="s">
        <v>51</v>
      </c>
      <c r="F15248" s="423" t="s">
        <v>13100</v>
      </c>
      <c r="G15248" s="423"/>
      <c r="H15248" s="423">
        <v>4.1571000000000004E-3</v>
      </c>
      <c r="I15248" s="423"/>
      <c r="J15248" s="424">
        <v>3.8199999999999998E-2</v>
      </c>
      <c r="K15248" s="424"/>
      <c r="L15248" s="424"/>
    </row>
    <row r="15249" spans="1:12" ht="24" customHeight="1">
      <c r="A15249" s="300" t="s">
        <v>12986</v>
      </c>
      <c r="B15249" s="301" t="s">
        <v>13101</v>
      </c>
      <c r="C15249" s="300" t="s">
        <v>9</v>
      </c>
      <c r="D15249" s="300" t="s">
        <v>7359</v>
      </c>
      <c r="E15249" s="302" t="s">
        <v>51</v>
      </c>
      <c r="F15249" s="423" t="s">
        <v>13102</v>
      </c>
      <c r="G15249" s="423"/>
      <c r="H15249" s="423">
        <v>1.3420000000000001E-4</v>
      </c>
      <c r="I15249" s="423"/>
      <c r="J15249" s="424">
        <v>1.72E-2</v>
      </c>
      <c r="K15249" s="424"/>
      <c r="L15249" s="424"/>
    </row>
    <row r="15250" spans="1:12" ht="24" customHeight="1">
      <c r="A15250" s="300" t="s">
        <v>12986</v>
      </c>
      <c r="B15250" s="301" t="s">
        <v>13103</v>
      </c>
      <c r="C15250" s="300" t="s">
        <v>9</v>
      </c>
      <c r="D15250" s="300" t="s">
        <v>8851</v>
      </c>
      <c r="E15250" s="302" t="s">
        <v>51</v>
      </c>
      <c r="F15250" s="423" t="s">
        <v>13104</v>
      </c>
      <c r="G15250" s="423"/>
      <c r="H15250" s="423">
        <v>1.0730000000000001E-4</v>
      </c>
      <c r="I15250" s="423"/>
      <c r="J15250" s="424">
        <v>2.0799999999999999E-2</v>
      </c>
      <c r="K15250" s="424"/>
      <c r="L15250" s="424"/>
    </row>
    <row r="15251" spans="1:12" ht="24" customHeight="1">
      <c r="A15251" s="300" t="s">
        <v>12986</v>
      </c>
      <c r="B15251" s="301" t="s">
        <v>13105</v>
      </c>
      <c r="C15251" s="300" t="s">
        <v>9</v>
      </c>
      <c r="D15251" s="300" t="s">
        <v>8852</v>
      </c>
      <c r="E15251" s="302" t="s">
        <v>51</v>
      </c>
      <c r="F15251" s="423" t="s">
        <v>13106</v>
      </c>
      <c r="G15251" s="423"/>
      <c r="H15251" s="423">
        <v>2.2900000000000001E-5</v>
      </c>
      <c r="I15251" s="423"/>
      <c r="J15251" s="424">
        <v>1.26E-2</v>
      </c>
      <c r="K15251" s="424"/>
      <c r="L15251" s="424"/>
    </row>
    <row r="15252" spans="1:12" ht="24" customHeight="1">
      <c r="A15252" s="300" t="s">
        <v>12986</v>
      </c>
      <c r="B15252" s="301" t="s">
        <v>13107</v>
      </c>
      <c r="C15252" s="300" t="s">
        <v>9</v>
      </c>
      <c r="D15252" s="300" t="s">
        <v>9000</v>
      </c>
      <c r="E15252" s="302" t="s">
        <v>51</v>
      </c>
      <c r="F15252" s="423" t="s">
        <v>13108</v>
      </c>
      <c r="G15252" s="423"/>
      <c r="H15252" s="423">
        <v>4.7314999999999996E-3</v>
      </c>
      <c r="I15252" s="423"/>
      <c r="J15252" s="424">
        <v>3.2000000000000001E-2</v>
      </c>
      <c r="K15252" s="424"/>
      <c r="L15252" s="424"/>
    </row>
    <row r="15253" spans="1:12" ht="24" customHeight="1">
      <c r="A15253" s="300" t="s">
        <v>12986</v>
      </c>
      <c r="B15253" s="301" t="s">
        <v>13109</v>
      </c>
      <c r="C15253" s="300" t="s">
        <v>9</v>
      </c>
      <c r="D15253" s="300" t="s">
        <v>9574</v>
      </c>
      <c r="E15253" s="302" t="s">
        <v>51</v>
      </c>
      <c r="F15253" s="423" t="s">
        <v>13110</v>
      </c>
      <c r="G15253" s="423"/>
      <c r="H15253" s="423">
        <v>1.5005999999999999E-3</v>
      </c>
      <c r="I15253" s="423"/>
      <c r="J15253" s="424">
        <v>1.3299999999999999E-2</v>
      </c>
      <c r="K15253" s="424"/>
      <c r="L15253" s="424"/>
    </row>
    <row r="15254" spans="1:12" ht="24" customHeight="1">
      <c r="A15254" s="300" t="s">
        <v>12986</v>
      </c>
      <c r="B15254" s="301" t="s">
        <v>13111</v>
      </c>
      <c r="C15254" s="300" t="s">
        <v>9</v>
      </c>
      <c r="D15254" s="300" t="s">
        <v>10714</v>
      </c>
      <c r="E15254" s="302" t="s">
        <v>93</v>
      </c>
      <c r="F15254" s="423" t="s">
        <v>13112</v>
      </c>
      <c r="G15254" s="423"/>
      <c r="H15254" s="423">
        <v>7.8859999999999998E-4</v>
      </c>
      <c r="I15254" s="423"/>
      <c r="J15254" s="424">
        <v>1.2E-2</v>
      </c>
      <c r="K15254" s="424"/>
      <c r="L15254" s="424"/>
    </row>
    <row r="15255" spans="1:12" ht="24" customHeight="1">
      <c r="A15255" s="300" t="s">
        <v>12986</v>
      </c>
      <c r="B15255" s="301" t="s">
        <v>13113</v>
      </c>
      <c r="C15255" s="300" t="s">
        <v>9</v>
      </c>
      <c r="D15255" s="300" t="s">
        <v>10809</v>
      </c>
      <c r="E15255" s="302" t="s">
        <v>51</v>
      </c>
      <c r="F15255" s="423" t="s">
        <v>13114</v>
      </c>
      <c r="G15255" s="423"/>
      <c r="H15255" s="423">
        <v>7.8859999999999998E-4</v>
      </c>
      <c r="I15255" s="423"/>
      <c r="J15255" s="424">
        <v>9.4999999999999998E-3</v>
      </c>
      <c r="K15255" s="424"/>
      <c r="L15255" s="424"/>
    </row>
    <row r="15256" spans="1:12" ht="24" customHeight="1">
      <c r="A15256" s="300" t="s">
        <v>12986</v>
      </c>
      <c r="B15256" s="301" t="s">
        <v>13115</v>
      </c>
      <c r="C15256" s="300" t="s">
        <v>9</v>
      </c>
      <c r="D15256" s="300" t="s">
        <v>10810</v>
      </c>
      <c r="E15256" s="302" t="s">
        <v>51</v>
      </c>
      <c r="F15256" s="423" t="s">
        <v>13116</v>
      </c>
      <c r="G15256" s="423"/>
      <c r="H15256" s="423">
        <v>7.8859999999999998E-4</v>
      </c>
      <c r="I15256" s="423"/>
      <c r="J15256" s="424">
        <v>2.1000000000000001E-2</v>
      </c>
      <c r="K15256" s="424"/>
      <c r="L15256" s="424"/>
    </row>
    <row r="15257" spans="1:12" ht="24" customHeight="1">
      <c r="A15257" s="300" t="s">
        <v>12986</v>
      </c>
      <c r="B15257" s="301" t="s">
        <v>13117</v>
      </c>
      <c r="C15257" s="300" t="s">
        <v>9</v>
      </c>
      <c r="D15257" s="300" t="s">
        <v>10837</v>
      </c>
      <c r="E15257" s="302" t="s">
        <v>51</v>
      </c>
      <c r="F15257" s="423" t="s">
        <v>13118</v>
      </c>
      <c r="G15257" s="423"/>
      <c r="H15257" s="423">
        <v>2.69E-5</v>
      </c>
      <c r="I15257" s="423"/>
      <c r="J15257" s="424">
        <v>1.2E-2</v>
      </c>
      <c r="K15257" s="424"/>
      <c r="L15257" s="424"/>
    </row>
    <row r="15258" spans="1:12" ht="24" customHeight="1">
      <c r="A15258" s="300" t="s">
        <v>12986</v>
      </c>
      <c r="B15258" s="301" t="s">
        <v>13003</v>
      </c>
      <c r="C15258" s="300" t="s">
        <v>9</v>
      </c>
      <c r="D15258" s="300" t="s">
        <v>7216</v>
      </c>
      <c r="E15258" s="302" t="s">
        <v>51</v>
      </c>
      <c r="F15258" s="423" t="s">
        <v>13004</v>
      </c>
      <c r="G15258" s="423"/>
      <c r="H15258" s="423">
        <v>1.5793999999999999E-3</v>
      </c>
      <c r="I15258" s="423"/>
      <c r="J15258" s="424">
        <v>5.28E-2</v>
      </c>
      <c r="K15258" s="424"/>
      <c r="L15258" s="424"/>
    </row>
    <row r="15259" spans="1:12" ht="24" customHeight="1">
      <c r="A15259" s="300" t="s">
        <v>12986</v>
      </c>
      <c r="B15259" s="301" t="s">
        <v>13005</v>
      </c>
      <c r="C15259" s="300" t="s">
        <v>9</v>
      </c>
      <c r="D15259" s="300" t="s">
        <v>7393</v>
      </c>
      <c r="E15259" s="302" t="s">
        <v>12988</v>
      </c>
      <c r="F15259" s="423" t="s">
        <v>13006</v>
      </c>
      <c r="G15259" s="423"/>
      <c r="H15259" s="423">
        <v>9.5029999999999995E-4</v>
      </c>
      <c r="I15259" s="423"/>
      <c r="J15259" s="424">
        <v>5.1299999999999998E-2</v>
      </c>
      <c r="K15259" s="424"/>
      <c r="L15259" s="424"/>
    </row>
    <row r="15260" spans="1:12" ht="24" customHeight="1">
      <c r="A15260" s="300" t="s">
        <v>12986</v>
      </c>
      <c r="B15260" s="301" t="s">
        <v>13007</v>
      </c>
      <c r="C15260" s="300" t="s">
        <v>9</v>
      </c>
      <c r="D15260" s="300" t="s">
        <v>10619</v>
      </c>
      <c r="E15260" s="302" t="s">
        <v>51</v>
      </c>
      <c r="F15260" s="423" t="s">
        <v>13008</v>
      </c>
      <c r="G15260" s="423"/>
      <c r="H15260" s="423">
        <v>7.3709999999999997E-4</v>
      </c>
      <c r="I15260" s="423"/>
      <c r="J15260" s="424">
        <v>0.14099999999999999</v>
      </c>
      <c r="K15260" s="424"/>
      <c r="L15260" s="424"/>
    </row>
    <row r="15261" spans="1:12" ht="24" customHeight="1">
      <c r="A15261" s="300" t="s">
        <v>12986</v>
      </c>
      <c r="B15261" s="301" t="s">
        <v>13009</v>
      </c>
      <c r="C15261" s="300" t="s">
        <v>9</v>
      </c>
      <c r="D15261" s="300" t="s">
        <v>10769</v>
      </c>
      <c r="E15261" s="302" t="s">
        <v>51</v>
      </c>
      <c r="F15261" s="423" t="s">
        <v>13010</v>
      </c>
      <c r="G15261" s="423"/>
      <c r="H15261" s="423">
        <v>6.6257899999999995E-2</v>
      </c>
      <c r="I15261" s="423"/>
      <c r="J15261" s="424">
        <v>8.3500000000000005E-2</v>
      </c>
      <c r="K15261" s="424"/>
      <c r="L15261" s="424"/>
    </row>
    <row r="15262" spans="1:12" ht="24" customHeight="1">
      <c r="A15262" s="300" t="s">
        <v>12986</v>
      </c>
      <c r="B15262" s="301" t="s">
        <v>13011</v>
      </c>
      <c r="C15262" s="300" t="s">
        <v>9</v>
      </c>
      <c r="D15262" s="300" t="s">
        <v>10929</v>
      </c>
      <c r="E15262" s="302" t="s">
        <v>51</v>
      </c>
      <c r="F15262" s="423" t="s">
        <v>13012</v>
      </c>
      <c r="G15262" s="423"/>
      <c r="H15262" s="423">
        <v>6.3880000000000002E-4</v>
      </c>
      <c r="I15262" s="423"/>
      <c r="J15262" s="424">
        <v>9.6100000000000005E-2</v>
      </c>
      <c r="K15262" s="424"/>
      <c r="L15262" s="424"/>
    </row>
    <row r="15263" spans="1:12" ht="17.100000000000001" customHeight="1">
      <c r="A15263" s="298"/>
      <c r="B15263" s="298"/>
      <c r="C15263" s="298"/>
      <c r="D15263" s="298"/>
      <c r="E15263" s="298"/>
      <c r="F15263" s="298"/>
      <c r="G15263" s="298"/>
      <c r="H15263" s="298"/>
      <c r="I15263" s="298"/>
      <c r="J15263" s="298" t="s">
        <v>12992</v>
      </c>
      <c r="K15263" s="298"/>
      <c r="L15263" s="298" t="s">
        <v>15985</v>
      </c>
    </row>
    <row r="15264" spans="1:12">
      <c r="A15264" s="414" t="s">
        <v>13056</v>
      </c>
      <c r="B15264" s="414"/>
      <c r="C15264" s="414"/>
      <c r="D15264" s="414"/>
      <c r="E15264" s="414"/>
      <c r="F15264" s="414"/>
      <c r="G15264" s="414"/>
      <c r="H15264" s="414"/>
      <c r="I15264" s="294"/>
      <c r="J15264" s="294"/>
      <c r="K15264" s="294"/>
      <c r="L15264" s="294"/>
    </row>
    <row r="15265" spans="1:12" ht="17.100000000000001" customHeight="1">
      <c r="A15265" s="294" t="s">
        <v>12978</v>
      </c>
      <c r="B15265" s="298" t="s">
        <v>12979</v>
      </c>
      <c r="C15265" s="294" t="s">
        <v>12980</v>
      </c>
      <c r="D15265" s="294" t="s">
        <v>12981</v>
      </c>
      <c r="E15265" s="299" t="s">
        <v>12982</v>
      </c>
      <c r="F15265" s="413" t="s">
        <v>12983</v>
      </c>
      <c r="G15265" s="413"/>
      <c r="H15265" s="413" t="s">
        <v>12984</v>
      </c>
      <c r="I15265" s="413"/>
      <c r="J15265" s="413" t="s">
        <v>12985</v>
      </c>
      <c r="K15265" s="413"/>
      <c r="L15265" s="413"/>
    </row>
    <row r="15266" spans="1:12" ht="24" customHeight="1">
      <c r="A15266" s="300" t="s">
        <v>12986</v>
      </c>
      <c r="B15266" s="301" t="s">
        <v>13057</v>
      </c>
      <c r="C15266" s="300" t="s">
        <v>9</v>
      </c>
      <c r="D15266" s="300" t="s">
        <v>12549</v>
      </c>
      <c r="E15266" s="302" t="s">
        <v>27</v>
      </c>
      <c r="F15266" s="423" t="s">
        <v>12948</v>
      </c>
      <c r="G15266" s="423"/>
      <c r="H15266" s="423">
        <v>0.59280219999999995</v>
      </c>
      <c r="I15266" s="423"/>
      <c r="J15266" s="424">
        <v>0.38529999999999998</v>
      </c>
      <c r="K15266" s="424"/>
      <c r="L15266" s="424"/>
    </row>
    <row r="15267" spans="1:12" ht="17.100000000000001" customHeight="1">
      <c r="A15267" s="298"/>
      <c r="B15267" s="298"/>
      <c r="C15267" s="298"/>
      <c r="D15267" s="298"/>
      <c r="E15267" s="298"/>
      <c r="F15267" s="298"/>
      <c r="G15267" s="298"/>
      <c r="H15267" s="298"/>
      <c r="I15267" s="298"/>
      <c r="J15267" s="298" t="s">
        <v>12992</v>
      </c>
      <c r="K15267" s="298"/>
      <c r="L15267" s="298" t="s">
        <v>13275</v>
      </c>
    </row>
    <row r="15268" spans="1:12">
      <c r="A15268" s="414" t="s">
        <v>13058</v>
      </c>
      <c r="B15268" s="414"/>
      <c r="C15268" s="414"/>
      <c r="D15268" s="414"/>
      <c r="E15268" s="414"/>
      <c r="F15268" s="414"/>
      <c r="G15268" s="414"/>
      <c r="H15268" s="414"/>
      <c r="I15268" s="294"/>
      <c r="J15268" s="294"/>
      <c r="K15268" s="294"/>
      <c r="L15268" s="294"/>
    </row>
    <row r="15269" spans="1:12" ht="17.100000000000001" customHeight="1">
      <c r="A15269" s="294" t="s">
        <v>12978</v>
      </c>
      <c r="B15269" s="298" t="s">
        <v>12979</v>
      </c>
      <c r="C15269" s="294" t="s">
        <v>12980</v>
      </c>
      <c r="D15269" s="294" t="s">
        <v>12981</v>
      </c>
      <c r="E15269" s="299" t="s">
        <v>12982</v>
      </c>
      <c r="F15269" s="413" t="s">
        <v>12983</v>
      </c>
      <c r="G15269" s="413"/>
      <c r="H15269" s="413" t="s">
        <v>12984</v>
      </c>
      <c r="I15269" s="413"/>
      <c r="J15269" s="413" t="s">
        <v>12985</v>
      </c>
      <c r="K15269" s="413"/>
      <c r="L15269" s="413"/>
    </row>
    <row r="15270" spans="1:12" ht="24" customHeight="1">
      <c r="A15270" s="300" t="s">
        <v>12986</v>
      </c>
      <c r="B15270" s="301" t="s">
        <v>13059</v>
      </c>
      <c r="C15270" s="300" t="s">
        <v>9</v>
      </c>
      <c r="D15270" s="300" t="s">
        <v>12535</v>
      </c>
      <c r="E15270" s="302" t="s">
        <v>27</v>
      </c>
      <c r="F15270" s="423" t="s">
        <v>12936</v>
      </c>
      <c r="G15270" s="423"/>
      <c r="H15270" s="423">
        <v>0.59280219999999995</v>
      </c>
      <c r="I15270" s="423"/>
      <c r="J15270" s="424">
        <v>2.9600000000000001E-2</v>
      </c>
      <c r="K15270" s="424"/>
      <c r="L15270" s="424"/>
    </row>
    <row r="15271" spans="1:12" ht="17.100000000000001" customHeight="1">
      <c r="A15271" s="298"/>
      <c r="B15271" s="298"/>
      <c r="C15271" s="298"/>
      <c r="D15271" s="298"/>
      <c r="E15271" s="298"/>
      <c r="F15271" s="298"/>
      <c r="G15271" s="298"/>
      <c r="H15271" s="298"/>
      <c r="I15271" s="298"/>
      <c r="J15271" s="298" t="s">
        <v>12992</v>
      </c>
      <c r="K15271" s="298"/>
      <c r="L15271" s="298" t="s">
        <v>12929</v>
      </c>
    </row>
    <row r="15272" spans="1:12">
      <c r="A15272" s="414" t="s">
        <v>13060</v>
      </c>
      <c r="B15272" s="414"/>
      <c r="C15272" s="414"/>
      <c r="D15272" s="414"/>
      <c r="E15272" s="414"/>
      <c r="F15272" s="414"/>
      <c r="G15272" s="414"/>
      <c r="H15272" s="414"/>
      <c r="I15272" s="294"/>
      <c r="J15272" s="294"/>
      <c r="K15272" s="294"/>
      <c r="L15272" s="294"/>
    </row>
    <row r="15273" spans="1:12" ht="17.100000000000001" customHeight="1">
      <c r="A15273" s="294" t="s">
        <v>12978</v>
      </c>
      <c r="B15273" s="298" t="s">
        <v>12979</v>
      </c>
      <c r="C15273" s="294" t="s">
        <v>12980</v>
      </c>
      <c r="D15273" s="294" t="s">
        <v>12981</v>
      </c>
      <c r="E15273" s="299" t="s">
        <v>12982</v>
      </c>
      <c r="F15273" s="413" t="s">
        <v>12983</v>
      </c>
      <c r="G15273" s="413"/>
      <c r="H15273" s="413" t="s">
        <v>12984</v>
      </c>
      <c r="I15273" s="413"/>
      <c r="J15273" s="413" t="s">
        <v>12985</v>
      </c>
      <c r="K15273" s="413"/>
      <c r="L15273" s="413"/>
    </row>
    <row r="15274" spans="1:12" ht="24" customHeight="1">
      <c r="A15274" s="300" t="s">
        <v>12986</v>
      </c>
      <c r="B15274" s="301" t="s">
        <v>13061</v>
      </c>
      <c r="C15274" s="300" t="s">
        <v>9</v>
      </c>
      <c r="D15274" s="300" t="s">
        <v>12522</v>
      </c>
      <c r="E15274" s="302" t="s">
        <v>27</v>
      </c>
      <c r="F15274" s="423" t="s">
        <v>12964</v>
      </c>
      <c r="G15274" s="423"/>
      <c r="H15274" s="423">
        <v>0.59280219999999995</v>
      </c>
      <c r="I15274" s="423"/>
      <c r="J15274" s="424">
        <v>1.4998</v>
      </c>
      <c r="K15274" s="424"/>
      <c r="L15274" s="424"/>
    </row>
    <row r="15275" spans="1:12" ht="24" customHeight="1">
      <c r="A15275" s="300" t="s">
        <v>12986</v>
      </c>
      <c r="B15275" s="301" t="s">
        <v>13062</v>
      </c>
      <c r="C15275" s="300" t="s">
        <v>9</v>
      </c>
      <c r="D15275" s="300" t="s">
        <v>12527</v>
      </c>
      <c r="E15275" s="302" t="s">
        <v>27</v>
      </c>
      <c r="F15275" s="423" t="s">
        <v>13063</v>
      </c>
      <c r="G15275" s="423"/>
      <c r="H15275" s="423">
        <v>0.59280219999999995</v>
      </c>
      <c r="I15275" s="423"/>
      <c r="J15275" s="424">
        <v>0.2016</v>
      </c>
      <c r="K15275" s="424"/>
      <c r="L15275" s="424"/>
    </row>
    <row r="15276" spans="1:12" ht="17.100000000000001" customHeight="1">
      <c r="A15276" s="298"/>
      <c r="B15276" s="298"/>
      <c r="C15276" s="298"/>
      <c r="D15276" s="298"/>
      <c r="E15276" s="298"/>
      <c r="F15276" s="298"/>
      <c r="G15276" s="298"/>
      <c r="H15276" s="298"/>
      <c r="I15276" s="298"/>
      <c r="J15276" s="298" t="s">
        <v>12992</v>
      </c>
      <c r="K15276" s="298"/>
      <c r="L15276" s="298" t="s">
        <v>14268</v>
      </c>
    </row>
    <row r="15277" spans="1:12" ht="17.100000000000001" customHeight="1">
      <c r="A15277" s="294" t="s">
        <v>13014</v>
      </c>
      <c r="B15277" s="294"/>
      <c r="C15277" s="294"/>
      <c r="D15277" s="294"/>
      <c r="E15277" s="294"/>
      <c r="F15277" s="294"/>
      <c r="G15277" s="294"/>
      <c r="H15277" s="294"/>
      <c r="I15277" s="294"/>
      <c r="J15277" s="294"/>
      <c r="K15277" s="294"/>
      <c r="L15277" s="294"/>
    </row>
    <row r="15278" spans="1:12" ht="17.100000000000001" customHeight="1">
      <c r="A15278" s="298"/>
      <c r="B15278" s="298"/>
      <c r="C15278" s="298"/>
      <c r="D15278" s="298"/>
      <c r="E15278" s="298"/>
      <c r="F15278" s="298"/>
      <c r="G15278" s="298"/>
      <c r="H15278" s="298"/>
      <c r="I15278" s="298"/>
      <c r="J15278" s="298" t="s">
        <v>13015</v>
      </c>
      <c r="K15278" s="298"/>
      <c r="L15278" s="298" t="s">
        <v>15986</v>
      </c>
    </row>
    <row r="15279" spans="1:12" ht="17.100000000000001" customHeight="1">
      <c r="A15279" s="298"/>
      <c r="B15279" s="298"/>
      <c r="C15279" s="298"/>
      <c r="D15279" s="298"/>
      <c r="E15279" s="298"/>
      <c r="F15279" s="298"/>
      <c r="G15279" s="298"/>
      <c r="H15279" s="298"/>
      <c r="I15279" s="298"/>
      <c r="J15279" s="298" t="s">
        <v>13017</v>
      </c>
      <c r="K15279" s="298" t="s">
        <v>13018</v>
      </c>
      <c r="L15279" s="298" t="s">
        <v>14583</v>
      </c>
    </row>
    <row r="15280" spans="1:12" ht="17.100000000000001" customHeight="1">
      <c r="A15280" s="298"/>
      <c r="B15280" s="298"/>
      <c r="C15280" s="298"/>
      <c r="D15280" s="298"/>
      <c r="E15280" s="298"/>
      <c r="F15280" s="298"/>
      <c r="G15280" s="298"/>
      <c r="H15280" s="298"/>
      <c r="I15280" s="298"/>
      <c r="J15280" s="298" t="s">
        <v>13020</v>
      </c>
      <c r="K15280" s="298"/>
      <c r="L15280" s="298" t="s">
        <v>15987</v>
      </c>
    </row>
    <row r="15281" spans="1:12" ht="17.100000000000001" customHeight="1">
      <c r="A15281" s="298"/>
      <c r="B15281" s="298"/>
      <c r="C15281" s="298"/>
      <c r="D15281" s="298"/>
      <c r="E15281" s="298"/>
      <c r="F15281" s="298"/>
      <c r="G15281" s="298"/>
      <c r="H15281" s="298"/>
      <c r="I15281" s="298"/>
      <c r="J15281" s="298" t="s">
        <v>13022</v>
      </c>
      <c r="K15281" s="298" t="s">
        <v>12974</v>
      </c>
      <c r="L15281" s="298" t="s">
        <v>15988</v>
      </c>
    </row>
    <row r="15282" spans="1:12" ht="17.100000000000001" customHeight="1">
      <c r="A15282" s="298"/>
      <c r="B15282" s="298"/>
      <c r="C15282" s="298"/>
      <c r="D15282" s="298"/>
      <c r="E15282" s="298"/>
      <c r="F15282" s="298"/>
      <c r="G15282" s="298"/>
      <c r="H15282" s="298"/>
      <c r="I15282" s="298"/>
      <c r="J15282" s="298" t="s">
        <v>13024</v>
      </c>
      <c r="K15282" s="298"/>
      <c r="L15282" s="298" t="s">
        <v>15989</v>
      </c>
    </row>
    <row r="15283" spans="1:12" ht="30" customHeight="1">
      <c r="A15283" s="299"/>
      <c r="B15283" s="299"/>
      <c r="C15283" s="299"/>
      <c r="D15283" s="299"/>
      <c r="E15283" s="299"/>
      <c r="F15283" s="299"/>
      <c r="G15283" s="299"/>
      <c r="H15283" s="299"/>
      <c r="I15283" s="299"/>
      <c r="J15283" s="299"/>
      <c r="K15283" s="299"/>
      <c r="L15283" s="299"/>
    </row>
    <row r="15284" spans="1:12" ht="36" customHeight="1">
      <c r="A15284" s="295" t="s">
        <v>15990</v>
      </c>
      <c r="B15284" s="296" t="s">
        <v>15991</v>
      </c>
      <c r="C15284" s="295" t="s">
        <v>9</v>
      </c>
      <c r="D15284" s="295" t="s">
        <v>5231</v>
      </c>
      <c r="E15284" s="297" t="s">
        <v>51</v>
      </c>
      <c r="F15284" s="296"/>
      <c r="G15284" s="296"/>
      <c r="H15284" s="296"/>
      <c r="I15284" s="296"/>
      <c r="J15284" s="296"/>
      <c r="K15284" s="296"/>
      <c r="L15284" s="296"/>
    </row>
    <row r="15285" spans="1:12">
      <c r="A15285" s="414" t="s">
        <v>12977</v>
      </c>
      <c r="B15285" s="414"/>
      <c r="C15285" s="414"/>
      <c r="D15285" s="414"/>
      <c r="E15285" s="414"/>
      <c r="F15285" s="414"/>
      <c r="G15285" s="414"/>
      <c r="H15285" s="414"/>
      <c r="I15285" s="294"/>
      <c r="J15285" s="294"/>
      <c r="K15285" s="294"/>
      <c r="L15285" s="294"/>
    </row>
    <row r="15286" spans="1:12" ht="17.100000000000001" customHeight="1">
      <c r="A15286" s="294" t="s">
        <v>12978</v>
      </c>
      <c r="B15286" s="298" t="s">
        <v>12979</v>
      </c>
      <c r="C15286" s="294" t="s">
        <v>12980</v>
      </c>
      <c r="D15286" s="294" t="s">
        <v>12981</v>
      </c>
      <c r="E15286" s="299" t="s">
        <v>12982</v>
      </c>
      <c r="F15286" s="413" t="s">
        <v>12983</v>
      </c>
      <c r="G15286" s="413"/>
      <c r="H15286" s="413" t="s">
        <v>12984</v>
      </c>
      <c r="I15286" s="413"/>
      <c r="J15286" s="413" t="s">
        <v>12985</v>
      </c>
      <c r="K15286" s="413"/>
      <c r="L15286" s="413"/>
    </row>
    <row r="15287" spans="1:12" ht="24" customHeight="1">
      <c r="A15287" s="300" t="s">
        <v>12986</v>
      </c>
      <c r="B15287" s="301" t="s">
        <v>13085</v>
      </c>
      <c r="C15287" s="300" t="s">
        <v>9</v>
      </c>
      <c r="D15287" s="300" t="s">
        <v>7909</v>
      </c>
      <c r="E15287" s="302" t="s">
        <v>51</v>
      </c>
      <c r="F15287" s="423" t="s">
        <v>13086</v>
      </c>
      <c r="G15287" s="423"/>
      <c r="H15287" s="423">
        <v>5.8480000000000001E-4</v>
      </c>
      <c r="I15287" s="423"/>
      <c r="J15287" s="424">
        <v>6.08E-2</v>
      </c>
      <c r="K15287" s="424"/>
      <c r="L15287" s="424"/>
    </row>
    <row r="15288" spans="1:12" ht="24" customHeight="1">
      <c r="A15288" s="300" t="s">
        <v>12986</v>
      </c>
      <c r="B15288" s="301" t="s">
        <v>13087</v>
      </c>
      <c r="C15288" s="300" t="s">
        <v>9</v>
      </c>
      <c r="D15288" s="300" t="s">
        <v>8873</v>
      </c>
      <c r="E15288" s="302" t="s">
        <v>51</v>
      </c>
      <c r="F15288" s="423" t="s">
        <v>13088</v>
      </c>
      <c r="G15288" s="423"/>
      <c r="H15288" s="423">
        <v>5.5699999999999999E-5</v>
      </c>
      <c r="I15288" s="423"/>
      <c r="J15288" s="424">
        <v>4.8399999999999999E-2</v>
      </c>
      <c r="K15288" s="424"/>
      <c r="L15288" s="424"/>
    </row>
    <row r="15289" spans="1:12" ht="48" customHeight="1">
      <c r="A15289" s="300" t="s">
        <v>12986</v>
      </c>
      <c r="B15289" s="301" t="s">
        <v>13089</v>
      </c>
      <c r="C15289" s="300" t="s">
        <v>9</v>
      </c>
      <c r="D15289" s="300" t="s">
        <v>9227</v>
      </c>
      <c r="E15289" s="302" t="s">
        <v>51</v>
      </c>
      <c r="F15289" s="423" t="s">
        <v>13090</v>
      </c>
      <c r="G15289" s="423"/>
      <c r="H15289" s="423">
        <v>3.8999999999999999E-5</v>
      </c>
      <c r="I15289" s="423"/>
      <c r="J15289" s="424">
        <v>5.21E-2</v>
      </c>
      <c r="K15289" s="424"/>
      <c r="L15289" s="424"/>
    </row>
    <row r="15290" spans="1:12" ht="24" customHeight="1">
      <c r="A15290" s="300" t="s">
        <v>12986</v>
      </c>
      <c r="B15290" s="301" t="s">
        <v>13091</v>
      </c>
      <c r="C15290" s="300" t="s">
        <v>9</v>
      </c>
      <c r="D15290" s="300" t="s">
        <v>9580</v>
      </c>
      <c r="E15290" s="302" t="s">
        <v>51</v>
      </c>
      <c r="F15290" s="423" t="s">
        <v>13092</v>
      </c>
      <c r="G15290" s="423"/>
      <c r="H15290" s="423">
        <v>3.82E-5</v>
      </c>
      <c r="I15290" s="423"/>
      <c r="J15290" s="424">
        <v>3.4200000000000001E-2</v>
      </c>
      <c r="K15290" s="424"/>
      <c r="L15290" s="424"/>
    </row>
    <row r="15291" spans="1:12" ht="24" customHeight="1">
      <c r="A15291" s="300" t="s">
        <v>12986</v>
      </c>
      <c r="B15291" s="301" t="s">
        <v>12987</v>
      </c>
      <c r="C15291" s="300" t="s">
        <v>9</v>
      </c>
      <c r="D15291" s="300" t="s">
        <v>9831</v>
      </c>
      <c r="E15291" s="302" t="s">
        <v>12988</v>
      </c>
      <c r="F15291" s="423" t="s">
        <v>12989</v>
      </c>
      <c r="G15291" s="423"/>
      <c r="H15291" s="423">
        <v>1.35303E-2</v>
      </c>
      <c r="I15291" s="423"/>
      <c r="J15291" s="424">
        <v>0.13689999999999999</v>
      </c>
      <c r="K15291" s="424"/>
      <c r="L15291" s="424"/>
    </row>
    <row r="15292" spans="1:12" ht="36" customHeight="1">
      <c r="A15292" s="300" t="s">
        <v>12986</v>
      </c>
      <c r="B15292" s="301" t="s">
        <v>12990</v>
      </c>
      <c r="C15292" s="300" t="s">
        <v>9</v>
      </c>
      <c r="D15292" s="300" t="s">
        <v>11426</v>
      </c>
      <c r="E15292" s="302" t="s">
        <v>51</v>
      </c>
      <c r="F15292" s="423" t="s">
        <v>12991</v>
      </c>
      <c r="G15292" s="423"/>
      <c r="H15292" s="423">
        <v>7.0910000000000005E-4</v>
      </c>
      <c r="I15292" s="423"/>
      <c r="J15292" s="424">
        <v>9.3700000000000006E-2</v>
      </c>
      <c r="K15292" s="424"/>
      <c r="L15292" s="424"/>
    </row>
    <row r="15293" spans="1:12" ht="17.100000000000001" customHeight="1">
      <c r="A15293" s="298"/>
      <c r="B15293" s="298"/>
      <c r="C15293" s="298"/>
      <c r="D15293" s="298"/>
      <c r="E15293" s="298"/>
      <c r="F15293" s="298"/>
      <c r="G15293" s="298"/>
      <c r="H15293" s="298"/>
      <c r="I15293" s="298"/>
      <c r="J15293" s="298" t="s">
        <v>12992</v>
      </c>
      <c r="K15293" s="298"/>
      <c r="L15293" s="298" t="s">
        <v>12926</v>
      </c>
    </row>
    <row r="15294" spans="1:12">
      <c r="A15294" s="414" t="s">
        <v>12994</v>
      </c>
      <c r="B15294" s="414"/>
      <c r="C15294" s="414"/>
      <c r="D15294" s="414"/>
      <c r="E15294" s="414"/>
      <c r="F15294" s="414"/>
      <c r="G15294" s="414"/>
      <c r="H15294" s="414"/>
      <c r="I15294" s="294"/>
      <c r="J15294" s="294"/>
      <c r="K15294" s="294"/>
      <c r="L15294" s="294"/>
    </row>
    <row r="15295" spans="1:12" ht="17.100000000000001" customHeight="1">
      <c r="A15295" s="294" t="s">
        <v>12978</v>
      </c>
      <c r="B15295" s="298" t="s">
        <v>12979</v>
      </c>
      <c r="C15295" s="294" t="s">
        <v>12980</v>
      </c>
      <c r="D15295" s="294" t="s">
        <v>12981</v>
      </c>
      <c r="E15295" s="299" t="s">
        <v>12982</v>
      </c>
      <c r="F15295" s="413" t="s">
        <v>12983</v>
      </c>
      <c r="G15295" s="413"/>
      <c r="H15295" s="413" t="s">
        <v>12984</v>
      </c>
      <c r="I15295" s="413"/>
      <c r="J15295" s="413" t="s">
        <v>12985</v>
      </c>
      <c r="K15295" s="413"/>
      <c r="L15295" s="413"/>
    </row>
    <row r="15296" spans="1:12" ht="24" customHeight="1">
      <c r="A15296" s="300" t="s">
        <v>12986</v>
      </c>
      <c r="B15296" s="301" t="s">
        <v>13192</v>
      </c>
      <c r="C15296" s="300" t="s">
        <v>9</v>
      </c>
      <c r="D15296" s="300" t="s">
        <v>10306</v>
      </c>
      <c r="E15296" s="302" t="s">
        <v>27</v>
      </c>
      <c r="F15296" s="423" t="s">
        <v>13134</v>
      </c>
      <c r="G15296" s="423"/>
      <c r="H15296" s="423">
        <v>0.50773630000000003</v>
      </c>
      <c r="I15296" s="423"/>
      <c r="J15296" s="424">
        <v>3.5287999999999999</v>
      </c>
      <c r="K15296" s="424"/>
      <c r="L15296" s="424"/>
    </row>
    <row r="15297" spans="1:12" ht="24" customHeight="1">
      <c r="A15297" s="300" t="s">
        <v>12986</v>
      </c>
      <c r="B15297" s="301" t="s">
        <v>13093</v>
      </c>
      <c r="C15297" s="300" t="s">
        <v>9</v>
      </c>
      <c r="D15297" s="300" t="s">
        <v>10857</v>
      </c>
      <c r="E15297" s="302" t="s">
        <v>27</v>
      </c>
      <c r="F15297" s="423" t="s">
        <v>13094</v>
      </c>
      <c r="G15297" s="423"/>
      <c r="H15297" s="423">
        <v>0.50773630000000003</v>
      </c>
      <c r="I15297" s="423"/>
      <c r="J15297" s="424">
        <v>2.625</v>
      </c>
      <c r="K15297" s="424"/>
      <c r="L15297" s="424"/>
    </row>
    <row r="15298" spans="1:12" ht="17.100000000000001" customHeight="1">
      <c r="A15298" s="298"/>
      <c r="B15298" s="298"/>
      <c r="C15298" s="298"/>
      <c r="D15298" s="298"/>
      <c r="E15298" s="298"/>
      <c r="F15298" s="298"/>
      <c r="G15298" s="298"/>
      <c r="H15298" s="298"/>
      <c r="I15298" s="298"/>
      <c r="J15298" s="298" t="s">
        <v>12992</v>
      </c>
      <c r="K15298" s="298"/>
      <c r="L15298" s="298" t="s">
        <v>15971</v>
      </c>
    </row>
    <row r="15299" spans="1:12">
      <c r="A15299" s="414" t="s">
        <v>12998</v>
      </c>
      <c r="B15299" s="414"/>
      <c r="C15299" s="414"/>
      <c r="D15299" s="414"/>
      <c r="E15299" s="414"/>
      <c r="F15299" s="414"/>
      <c r="G15299" s="414"/>
      <c r="H15299" s="414"/>
      <c r="I15299" s="294"/>
      <c r="J15299" s="294"/>
      <c r="K15299" s="294"/>
      <c r="L15299" s="294"/>
    </row>
    <row r="15300" spans="1:12" ht="17.100000000000001" customHeight="1">
      <c r="A15300" s="294" t="s">
        <v>12978</v>
      </c>
      <c r="B15300" s="298" t="s">
        <v>12979</v>
      </c>
      <c r="C15300" s="294" t="s">
        <v>12980</v>
      </c>
      <c r="D15300" s="294" t="s">
        <v>12981</v>
      </c>
      <c r="E15300" s="299" t="s">
        <v>12982</v>
      </c>
      <c r="F15300" s="413" t="s">
        <v>12983</v>
      </c>
      <c r="G15300" s="413"/>
      <c r="H15300" s="413" t="s">
        <v>12984</v>
      </c>
      <c r="I15300" s="413"/>
      <c r="J15300" s="413" t="s">
        <v>12985</v>
      </c>
      <c r="K15300" s="413"/>
      <c r="L15300" s="413"/>
    </row>
    <row r="15301" spans="1:12" ht="24" customHeight="1">
      <c r="A15301" s="300" t="s">
        <v>12986</v>
      </c>
      <c r="B15301" s="301" t="s">
        <v>13203</v>
      </c>
      <c r="C15301" s="300" t="s">
        <v>9</v>
      </c>
      <c r="D15301" s="300" t="s">
        <v>8911</v>
      </c>
      <c r="E15301" s="302" t="s">
        <v>51</v>
      </c>
      <c r="F15301" s="423" t="s">
        <v>13204</v>
      </c>
      <c r="G15301" s="423"/>
      <c r="H15301" s="423">
        <v>1</v>
      </c>
      <c r="I15301" s="423"/>
      <c r="J15301" s="424">
        <v>135.62</v>
      </c>
      <c r="K15301" s="424"/>
      <c r="L15301" s="424"/>
    </row>
    <row r="15302" spans="1:12" ht="24" customHeight="1">
      <c r="A15302" s="300" t="s">
        <v>12986</v>
      </c>
      <c r="B15302" s="301" t="s">
        <v>13099</v>
      </c>
      <c r="C15302" s="300" t="s">
        <v>9</v>
      </c>
      <c r="D15302" s="300" t="s">
        <v>7224</v>
      </c>
      <c r="E15302" s="302" t="s">
        <v>51</v>
      </c>
      <c r="F15302" s="423" t="s">
        <v>13100</v>
      </c>
      <c r="G15302" s="423"/>
      <c r="H15302" s="423">
        <v>6.9062000000000004E-3</v>
      </c>
      <c r="I15302" s="423"/>
      <c r="J15302" s="424">
        <v>6.3500000000000001E-2</v>
      </c>
      <c r="K15302" s="424"/>
      <c r="L15302" s="424"/>
    </row>
    <row r="15303" spans="1:12" ht="24" customHeight="1">
      <c r="A15303" s="300" t="s">
        <v>12986</v>
      </c>
      <c r="B15303" s="301" t="s">
        <v>13101</v>
      </c>
      <c r="C15303" s="300" t="s">
        <v>9</v>
      </c>
      <c r="D15303" s="300" t="s">
        <v>7359</v>
      </c>
      <c r="E15303" s="302" t="s">
        <v>51</v>
      </c>
      <c r="F15303" s="423" t="s">
        <v>13102</v>
      </c>
      <c r="G15303" s="423"/>
      <c r="H15303" s="423">
        <v>2.23E-4</v>
      </c>
      <c r="I15303" s="423"/>
      <c r="J15303" s="424">
        <v>2.87E-2</v>
      </c>
      <c r="K15303" s="424"/>
      <c r="L15303" s="424"/>
    </row>
    <row r="15304" spans="1:12" ht="24" customHeight="1">
      <c r="A15304" s="300" t="s">
        <v>12986</v>
      </c>
      <c r="B15304" s="301" t="s">
        <v>13103</v>
      </c>
      <c r="C15304" s="300" t="s">
        <v>9</v>
      </c>
      <c r="D15304" s="300" t="s">
        <v>8851</v>
      </c>
      <c r="E15304" s="302" t="s">
        <v>51</v>
      </c>
      <c r="F15304" s="423" t="s">
        <v>13104</v>
      </c>
      <c r="G15304" s="423"/>
      <c r="H15304" s="423">
        <v>1.785E-4</v>
      </c>
      <c r="I15304" s="423"/>
      <c r="J15304" s="424">
        <v>3.4599999999999999E-2</v>
      </c>
      <c r="K15304" s="424"/>
      <c r="L15304" s="424"/>
    </row>
    <row r="15305" spans="1:12" ht="24" customHeight="1">
      <c r="A15305" s="300" t="s">
        <v>12986</v>
      </c>
      <c r="B15305" s="301" t="s">
        <v>13105</v>
      </c>
      <c r="C15305" s="300" t="s">
        <v>9</v>
      </c>
      <c r="D15305" s="300" t="s">
        <v>8852</v>
      </c>
      <c r="E15305" s="302" t="s">
        <v>51</v>
      </c>
      <c r="F15305" s="423" t="s">
        <v>13106</v>
      </c>
      <c r="G15305" s="423"/>
      <c r="H15305" s="423">
        <v>3.82E-5</v>
      </c>
      <c r="I15305" s="423"/>
      <c r="J15305" s="424">
        <v>2.0899999999999998E-2</v>
      </c>
      <c r="K15305" s="424"/>
      <c r="L15305" s="424"/>
    </row>
    <row r="15306" spans="1:12" ht="24" customHeight="1">
      <c r="A15306" s="300" t="s">
        <v>12986</v>
      </c>
      <c r="B15306" s="301" t="s">
        <v>13107</v>
      </c>
      <c r="C15306" s="300" t="s">
        <v>9</v>
      </c>
      <c r="D15306" s="300" t="s">
        <v>9000</v>
      </c>
      <c r="E15306" s="302" t="s">
        <v>51</v>
      </c>
      <c r="F15306" s="423" t="s">
        <v>13108</v>
      </c>
      <c r="G15306" s="423"/>
      <c r="H15306" s="423">
        <v>7.8604999999999994E-3</v>
      </c>
      <c r="I15306" s="423"/>
      <c r="J15306" s="424">
        <v>5.3199999999999997E-2</v>
      </c>
      <c r="K15306" s="424"/>
      <c r="L15306" s="424"/>
    </row>
    <row r="15307" spans="1:12" ht="24" customHeight="1">
      <c r="A15307" s="300" t="s">
        <v>12986</v>
      </c>
      <c r="B15307" s="301" t="s">
        <v>13109</v>
      </c>
      <c r="C15307" s="300" t="s">
        <v>9</v>
      </c>
      <c r="D15307" s="300" t="s">
        <v>9574</v>
      </c>
      <c r="E15307" s="302" t="s">
        <v>51</v>
      </c>
      <c r="F15307" s="423" t="s">
        <v>13110</v>
      </c>
      <c r="G15307" s="423"/>
      <c r="H15307" s="423">
        <v>2.4927999999999999E-3</v>
      </c>
      <c r="I15307" s="423"/>
      <c r="J15307" s="424">
        <v>2.1999999999999999E-2</v>
      </c>
      <c r="K15307" s="424"/>
      <c r="L15307" s="424"/>
    </row>
    <row r="15308" spans="1:12" ht="24" customHeight="1">
      <c r="A15308" s="300" t="s">
        <v>12986</v>
      </c>
      <c r="B15308" s="301" t="s">
        <v>13111</v>
      </c>
      <c r="C15308" s="300" t="s">
        <v>9</v>
      </c>
      <c r="D15308" s="300" t="s">
        <v>10714</v>
      </c>
      <c r="E15308" s="302" t="s">
        <v>93</v>
      </c>
      <c r="F15308" s="423" t="s">
        <v>13112</v>
      </c>
      <c r="G15308" s="423"/>
      <c r="H15308" s="423">
        <v>1.3102000000000001E-3</v>
      </c>
      <c r="I15308" s="423"/>
      <c r="J15308" s="424">
        <v>0.02</v>
      </c>
      <c r="K15308" s="424"/>
      <c r="L15308" s="424"/>
    </row>
    <row r="15309" spans="1:12" ht="24" customHeight="1">
      <c r="A15309" s="300" t="s">
        <v>12986</v>
      </c>
      <c r="B15309" s="301" t="s">
        <v>13113</v>
      </c>
      <c r="C15309" s="300" t="s">
        <v>9</v>
      </c>
      <c r="D15309" s="300" t="s">
        <v>10809</v>
      </c>
      <c r="E15309" s="302" t="s">
        <v>51</v>
      </c>
      <c r="F15309" s="423" t="s">
        <v>13114</v>
      </c>
      <c r="G15309" s="423"/>
      <c r="H15309" s="423">
        <v>1.3102000000000001E-3</v>
      </c>
      <c r="I15309" s="423"/>
      <c r="J15309" s="424">
        <v>1.5699999999999999E-2</v>
      </c>
      <c r="K15309" s="424"/>
      <c r="L15309" s="424"/>
    </row>
    <row r="15310" spans="1:12" ht="24" customHeight="1">
      <c r="A15310" s="300" t="s">
        <v>12986</v>
      </c>
      <c r="B15310" s="301" t="s">
        <v>13115</v>
      </c>
      <c r="C15310" s="300" t="s">
        <v>9</v>
      </c>
      <c r="D15310" s="300" t="s">
        <v>10810</v>
      </c>
      <c r="E15310" s="302" t="s">
        <v>51</v>
      </c>
      <c r="F15310" s="423" t="s">
        <v>13116</v>
      </c>
      <c r="G15310" s="423"/>
      <c r="H15310" s="423">
        <v>1.3102000000000001E-3</v>
      </c>
      <c r="I15310" s="423"/>
      <c r="J15310" s="424">
        <v>3.49E-2</v>
      </c>
      <c r="K15310" s="424"/>
      <c r="L15310" s="424"/>
    </row>
    <row r="15311" spans="1:12" ht="24" customHeight="1">
      <c r="A15311" s="300" t="s">
        <v>12986</v>
      </c>
      <c r="B15311" s="301" t="s">
        <v>13117</v>
      </c>
      <c r="C15311" s="300" t="s">
        <v>9</v>
      </c>
      <c r="D15311" s="300" t="s">
        <v>10837</v>
      </c>
      <c r="E15311" s="302" t="s">
        <v>51</v>
      </c>
      <c r="F15311" s="423" t="s">
        <v>13118</v>
      </c>
      <c r="G15311" s="423"/>
      <c r="H15311" s="423">
        <v>4.4700000000000002E-5</v>
      </c>
      <c r="I15311" s="423"/>
      <c r="J15311" s="424">
        <v>1.9900000000000001E-2</v>
      </c>
      <c r="K15311" s="424"/>
      <c r="L15311" s="424"/>
    </row>
    <row r="15312" spans="1:12" ht="24" customHeight="1">
      <c r="A15312" s="300" t="s">
        <v>12986</v>
      </c>
      <c r="B15312" s="301" t="s">
        <v>13003</v>
      </c>
      <c r="C15312" s="300" t="s">
        <v>9</v>
      </c>
      <c r="D15312" s="300" t="s">
        <v>7216</v>
      </c>
      <c r="E15312" s="302" t="s">
        <v>51</v>
      </c>
      <c r="F15312" s="423" t="s">
        <v>13004</v>
      </c>
      <c r="G15312" s="423"/>
      <c r="H15312" s="423">
        <v>2.624E-3</v>
      </c>
      <c r="I15312" s="423"/>
      <c r="J15312" s="424">
        <v>8.77E-2</v>
      </c>
      <c r="K15312" s="424"/>
      <c r="L15312" s="424"/>
    </row>
    <row r="15313" spans="1:12" ht="24" customHeight="1">
      <c r="A15313" s="300" t="s">
        <v>12986</v>
      </c>
      <c r="B15313" s="301" t="s">
        <v>13005</v>
      </c>
      <c r="C15313" s="300" t="s">
        <v>9</v>
      </c>
      <c r="D15313" s="300" t="s">
        <v>7393</v>
      </c>
      <c r="E15313" s="302" t="s">
        <v>12988</v>
      </c>
      <c r="F15313" s="423" t="s">
        <v>13006</v>
      </c>
      <c r="G15313" s="423"/>
      <c r="H15313" s="423">
        <v>1.5786999999999999E-3</v>
      </c>
      <c r="I15313" s="423"/>
      <c r="J15313" s="424">
        <v>8.5199999999999998E-2</v>
      </c>
      <c r="K15313" s="424"/>
      <c r="L15313" s="424"/>
    </row>
    <row r="15314" spans="1:12" ht="24" customHeight="1">
      <c r="A15314" s="300" t="s">
        <v>12986</v>
      </c>
      <c r="B15314" s="301" t="s">
        <v>13007</v>
      </c>
      <c r="C15314" s="300" t="s">
        <v>9</v>
      </c>
      <c r="D15314" s="300" t="s">
        <v>10619</v>
      </c>
      <c r="E15314" s="302" t="s">
        <v>51</v>
      </c>
      <c r="F15314" s="423" t="s">
        <v>13008</v>
      </c>
      <c r="G15314" s="423"/>
      <c r="H15314" s="423">
        <v>1.2244999999999999E-3</v>
      </c>
      <c r="I15314" s="423"/>
      <c r="J15314" s="424">
        <v>0.23419999999999999</v>
      </c>
      <c r="K15314" s="424"/>
      <c r="L15314" s="424"/>
    </row>
    <row r="15315" spans="1:12" ht="24" customHeight="1">
      <c r="A15315" s="300" t="s">
        <v>12986</v>
      </c>
      <c r="B15315" s="301" t="s">
        <v>13009</v>
      </c>
      <c r="C15315" s="300" t="s">
        <v>9</v>
      </c>
      <c r="D15315" s="300" t="s">
        <v>10769</v>
      </c>
      <c r="E15315" s="302" t="s">
        <v>51</v>
      </c>
      <c r="F15315" s="423" t="s">
        <v>13010</v>
      </c>
      <c r="G15315" s="423"/>
      <c r="H15315" s="423">
        <v>0.1100748</v>
      </c>
      <c r="I15315" s="423"/>
      <c r="J15315" s="424">
        <v>0.13869999999999999</v>
      </c>
      <c r="K15315" s="424"/>
      <c r="L15315" s="424"/>
    </row>
    <row r="15316" spans="1:12" ht="24" customHeight="1">
      <c r="A15316" s="300" t="s">
        <v>12986</v>
      </c>
      <c r="B15316" s="301" t="s">
        <v>13011</v>
      </c>
      <c r="C15316" s="300" t="s">
        <v>9</v>
      </c>
      <c r="D15316" s="300" t="s">
        <v>10929</v>
      </c>
      <c r="E15316" s="302" t="s">
        <v>51</v>
      </c>
      <c r="F15316" s="423" t="s">
        <v>13012</v>
      </c>
      <c r="G15316" s="423"/>
      <c r="H15316" s="423">
        <v>1.0612E-3</v>
      </c>
      <c r="I15316" s="423"/>
      <c r="J15316" s="424">
        <v>0.15970000000000001</v>
      </c>
      <c r="K15316" s="424"/>
      <c r="L15316" s="424"/>
    </row>
    <row r="15317" spans="1:12" ht="17.100000000000001" customHeight="1">
      <c r="A15317" s="298"/>
      <c r="B15317" s="298"/>
      <c r="C15317" s="298"/>
      <c r="D15317" s="298"/>
      <c r="E15317" s="298"/>
      <c r="F15317" s="298"/>
      <c r="G15317" s="298"/>
      <c r="H15317" s="298"/>
      <c r="I15317" s="298"/>
      <c r="J15317" s="298" t="s">
        <v>12992</v>
      </c>
      <c r="K15317" s="298"/>
      <c r="L15317" s="298" t="s">
        <v>15992</v>
      </c>
    </row>
    <row r="15318" spans="1:12">
      <c r="A15318" s="414" t="s">
        <v>13056</v>
      </c>
      <c r="B15318" s="414"/>
      <c r="C15318" s="414"/>
      <c r="D15318" s="414"/>
      <c r="E15318" s="414"/>
      <c r="F15318" s="414"/>
      <c r="G15318" s="414"/>
      <c r="H15318" s="414"/>
      <c r="I15318" s="294"/>
      <c r="J15318" s="294"/>
      <c r="K15318" s="294"/>
      <c r="L15318" s="294"/>
    </row>
    <row r="15319" spans="1:12" ht="17.100000000000001" customHeight="1">
      <c r="A15319" s="294" t="s">
        <v>12978</v>
      </c>
      <c r="B15319" s="298" t="s">
        <v>12979</v>
      </c>
      <c r="C15319" s="294" t="s">
        <v>12980</v>
      </c>
      <c r="D15319" s="294" t="s">
        <v>12981</v>
      </c>
      <c r="E15319" s="299" t="s">
        <v>12982</v>
      </c>
      <c r="F15319" s="413" t="s">
        <v>12983</v>
      </c>
      <c r="G15319" s="413"/>
      <c r="H15319" s="413" t="s">
        <v>12984</v>
      </c>
      <c r="I15319" s="413"/>
      <c r="J15319" s="413" t="s">
        <v>12985</v>
      </c>
      <c r="K15319" s="413"/>
      <c r="L15319" s="413"/>
    </row>
    <row r="15320" spans="1:12" ht="24" customHeight="1">
      <c r="A15320" s="300" t="s">
        <v>12986</v>
      </c>
      <c r="B15320" s="301" t="s">
        <v>13057</v>
      </c>
      <c r="C15320" s="300" t="s">
        <v>9</v>
      </c>
      <c r="D15320" s="300" t="s">
        <v>12549</v>
      </c>
      <c r="E15320" s="302" t="s">
        <v>27</v>
      </c>
      <c r="F15320" s="423" t="s">
        <v>12948</v>
      </c>
      <c r="G15320" s="423"/>
      <c r="H15320" s="423">
        <v>1</v>
      </c>
      <c r="I15320" s="423"/>
      <c r="J15320" s="424">
        <v>0.65</v>
      </c>
      <c r="K15320" s="424"/>
      <c r="L15320" s="424"/>
    </row>
    <row r="15321" spans="1:12" ht="17.100000000000001" customHeight="1">
      <c r="A15321" s="298"/>
      <c r="B15321" s="298"/>
      <c r="C15321" s="298"/>
      <c r="D15321" s="298"/>
      <c r="E15321" s="298"/>
      <c r="F15321" s="298"/>
      <c r="G15321" s="298"/>
      <c r="H15321" s="298"/>
      <c r="I15321" s="298"/>
      <c r="J15321" s="298" t="s">
        <v>12992</v>
      </c>
      <c r="K15321" s="298"/>
      <c r="L15321" s="298" t="s">
        <v>12948</v>
      </c>
    </row>
    <row r="15322" spans="1:12">
      <c r="A15322" s="414" t="s">
        <v>13058</v>
      </c>
      <c r="B15322" s="414"/>
      <c r="C15322" s="414"/>
      <c r="D15322" s="414"/>
      <c r="E15322" s="414"/>
      <c r="F15322" s="414"/>
      <c r="G15322" s="414"/>
      <c r="H15322" s="414"/>
      <c r="I15322" s="294"/>
      <c r="J15322" s="294"/>
      <c r="K15322" s="294"/>
      <c r="L15322" s="294"/>
    </row>
    <row r="15323" spans="1:12" ht="17.100000000000001" customHeight="1">
      <c r="A15323" s="294" t="s">
        <v>12978</v>
      </c>
      <c r="B15323" s="298" t="s">
        <v>12979</v>
      </c>
      <c r="C15323" s="294" t="s">
        <v>12980</v>
      </c>
      <c r="D15323" s="294" t="s">
        <v>12981</v>
      </c>
      <c r="E15323" s="299" t="s">
        <v>12982</v>
      </c>
      <c r="F15323" s="413" t="s">
        <v>12983</v>
      </c>
      <c r="G15323" s="413"/>
      <c r="H15323" s="413" t="s">
        <v>12984</v>
      </c>
      <c r="I15323" s="413"/>
      <c r="J15323" s="413" t="s">
        <v>12985</v>
      </c>
      <c r="K15323" s="413"/>
      <c r="L15323" s="413"/>
    </row>
    <row r="15324" spans="1:12" ht="24" customHeight="1">
      <c r="A15324" s="300" t="s">
        <v>12986</v>
      </c>
      <c r="B15324" s="301" t="s">
        <v>13059</v>
      </c>
      <c r="C15324" s="300" t="s">
        <v>9</v>
      </c>
      <c r="D15324" s="300" t="s">
        <v>12535</v>
      </c>
      <c r="E15324" s="302" t="s">
        <v>27</v>
      </c>
      <c r="F15324" s="423" t="s">
        <v>12936</v>
      </c>
      <c r="G15324" s="423"/>
      <c r="H15324" s="423">
        <v>1</v>
      </c>
      <c r="I15324" s="423"/>
      <c r="J15324" s="424">
        <v>0.05</v>
      </c>
      <c r="K15324" s="424"/>
      <c r="L15324" s="424"/>
    </row>
    <row r="15325" spans="1:12" ht="17.100000000000001" customHeight="1">
      <c r="A15325" s="298"/>
      <c r="B15325" s="298"/>
      <c r="C15325" s="298"/>
      <c r="D15325" s="298"/>
      <c r="E15325" s="298"/>
      <c r="F15325" s="298"/>
      <c r="G15325" s="298"/>
      <c r="H15325" s="298"/>
      <c r="I15325" s="298"/>
      <c r="J15325" s="298" t="s">
        <v>12992</v>
      </c>
      <c r="K15325" s="298"/>
      <c r="L15325" s="298" t="s">
        <v>12936</v>
      </c>
    </row>
    <row r="15326" spans="1:12">
      <c r="A15326" s="414" t="s">
        <v>13060</v>
      </c>
      <c r="B15326" s="414"/>
      <c r="C15326" s="414"/>
      <c r="D15326" s="414"/>
      <c r="E15326" s="414"/>
      <c r="F15326" s="414"/>
      <c r="G15326" s="414"/>
      <c r="H15326" s="414"/>
      <c r="I15326" s="294"/>
      <c r="J15326" s="294"/>
      <c r="K15326" s="294"/>
      <c r="L15326" s="294"/>
    </row>
    <row r="15327" spans="1:12" ht="17.100000000000001" customHeight="1">
      <c r="A15327" s="294" t="s">
        <v>12978</v>
      </c>
      <c r="B15327" s="298" t="s">
        <v>12979</v>
      </c>
      <c r="C15327" s="294" t="s">
        <v>12980</v>
      </c>
      <c r="D15327" s="294" t="s">
        <v>12981</v>
      </c>
      <c r="E15327" s="299" t="s">
        <v>12982</v>
      </c>
      <c r="F15327" s="413" t="s">
        <v>12983</v>
      </c>
      <c r="G15327" s="413"/>
      <c r="H15327" s="413" t="s">
        <v>12984</v>
      </c>
      <c r="I15327" s="413"/>
      <c r="J15327" s="413" t="s">
        <v>12985</v>
      </c>
      <c r="K15327" s="413"/>
      <c r="L15327" s="413"/>
    </row>
    <row r="15328" spans="1:12" ht="24" customHeight="1">
      <c r="A15328" s="300" t="s">
        <v>12986</v>
      </c>
      <c r="B15328" s="301" t="s">
        <v>13061</v>
      </c>
      <c r="C15328" s="300" t="s">
        <v>9</v>
      </c>
      <c r="D15328" s="300" t="s">
        <v>12522</v>
      </c>
      <c r="E15328" s="302" t="s">
        <v>27</v>
      </c>
      <c r="F15328" s="423" t="s">
        <v>12964</v>
      </c>
      <c r="G15328" s="423"/>
      <c r="H15328" s="423">
        <v>1</v>
      </c>
      <c r="I15328" s="423"/>
      <c r="J15328" s="424">
        <v>2.5299999999999998</v>
      </c>
      <c r="K15328" s="424"/>
      <c r="L15328" s="424"/>
    </row>
    <row r="15329" spans="1:12" ht="24" customHeight="1">
      <c r="A15329" s="300" t="s">
        <v>12986</v>
      </c>
      <c r="B15329" s="301" t="s">
        <v>13062</v>
      </c>
      <c r="C15329" s="300" t="s">
        <v>9</v>
      </c>
      <c r="D15329" s="300" t="s">
        <v>12527</v>
      </c>
      <c r="E15329" s="302" t="s">
        <v>27</v>
      </c>
      <c r="F15329" s="423" t="s">
        <v>13063</v>
      </c>
      <c r="G15329" s="423"/>
      <c r="H15329" s="423">
        <v>1</v>
      </c>
      <c r="I15329" s="423"/>
      <c r="J15329" s="424">
        <v>0.34</v>
      </c>
      <c r="K15329" s="424"/>
      <c r="L15329" s="424"/>
    </row>
    <row r="15330" spans="1:12" ht="17.100000000000001" customHeight="1">
      <c r="A15330" s="298"/>
      <c r="B15330" s="298"/>
      <c r="C15330" s="298"/>
      <c r="D15330" s="298"/>
      <c r="E15330" s="298"/>
      <c r="F15330" s="298"/>
      <c r="G15330" s="298"/>
      <c r="H15330" s="298"/>
      <c r="I15330" s="298"/>
      <c r="J15330" s="298" t="s">
        <v>12992</v>
      </c>
      <c r="K15330" s="298"/>
      <c r="L15330" s="298" t="s">
        <v>13064</v>
      </c>
    </row>
    <row r="15331" spans="1:12" ht="17.100000000000001" customHeight="1">
      <c r="A15331" s="294" t="s">
        <v>13014</v>
      </c>
      <c r="B15331" s="294"/>
      <c r="C15331" s="294"/>
      <c r="D15331" s="294"/>
      <c r="E15331" s="294"/>
      <c r="F15331" s="294"/>
      <c r="G15331" s="294"/>
      <c r="H15331" s="294"/>
      <c r="I15331" s="294"/>
      <c r="J15331" s="294"/>
      <c r="K15331" s="294"/>
      <c r="L15331" s="294"/>
    </row>
    <row r="15332" spans="1:12" ht="17.100000000000001" customHeight="1">
      <c r="A15332" s="298"/>
      <c r="B15332" s="298"/>
      <c r="C15332" s="298"/>
      <c r="D15332" s="298"/>
      <c r="E15332" s="298"/>
      <c r="F15332" s="298"/>
      <c r="G15332" s="298"/>
      <c r="H15332" s="298"/>
      <c r="I15332" s="298"/>
      <c r="J15332" s="298" t="s">
        <v>13015</v>
      </c>
      <c r="K15332" s="298"/>
      <c r="L15332" s="298" t="s">
        <v>15993</v>
      </c>
    </row>
    <row r="15333" spans="1:12" ht="17.100000000000001" customHeight="1">
      <c r="A15333" s="298"/>
      <c r="B15333" s="298"/>
      <c r="C15333" s="298"/>
      <c r="D15333" s="298"/>
      <c r="E15333" s="298"/>
      <c r="F15333" s="298"/>
      <c r="G15333" s="298"/>
      <c r="H15333" s="298"/>
      <c r="I15333" s="298"/>
      <c r="J15333" s="298" t="s">
        <v>13017</v>
      </c>
      <c r="K15333" s="298" t="s">
        <v>13018</v>
      </c>
      <c r="L15333" s="298" t="s">
        <v>15976</v>
      </c>
    </row>
    <row r="15334" spans="1:12" ht="17.100000000000001" customHeight="1">
      <c r="A15334" s="298"/>
      <c r="B15334" s="298"/>
      <c r="C15334" s="298"/>
      <c r="D15334" s="298"/>
      <c r="E15334" s="298"/>
      <c r="F15334" s="298"/>
      <c r="G15334" s="298"/>
      <c r="H15334" s="298"/>
      <c r="I15334" s="298"/>
      <c r="J15334" s="298" t="s">
        <v>13020</v>
      </c>
      <c r="K15334" s="298"/>
      <c r="L15334" s="298" t="s">
        <v>15994</v>
      </c>
    </row>
    <row r="15335" spans="1:12" ht="17.100000000000001" customHeight="1">
      <c r="A15335" s="298"/>
      <c r="B15335" s="298"/>
      <c r="C15335" s="298"/>
      <c r="D15335" s="298"/>
      <c r="E15335" s="298"/>
      <c r="F15335" s="298"/>
      <c r="G15335" s="298"/>
      <c r="H15335" s="298"/>
      <c r="I15335" s="298"/>
      <c r="J15335" s="298" t="s">
        <v>13022</v>
      </c>
      <c r="K15335" s="298" t="s">
        <v>12974</v>
      </c>
      <c r="L15335" s="298" t="s">
        <v>15995</v>
      </c>
    </row>
    <row r="15336" spans="1:12" ht="17.100000000000001" customHeight="1">
      <c r="A15336" s="298"/>
      <c r="B15336" s="298"/>
      <c r="C15336" s="298"/>
      <c r="D15336" s="298"/>
      <c r="E15336" s="298"/>
      <c r="F15336" s="298"/>
      <c r="G15336" s="298"/>
      <c r="H15336" s="298"/>
      <c r="I15336" s="298"/>
      <c r="J15336" s="298" t="s">
        <v>13024</v>
      </c>
      <c r="K15336" s="298"/>
      <c r="L15336" s="298" t="s">
        <v>15996</v>
      </c>
    </row>
    <row r="15337" spans="1:12" ht="30" customHeight="1">
      <c r="A15337" s="299"/>
      <c r="B15337" s="299"/>
      <c r="C15337" s="299"/>
      <c r="D15337" s="299"/>
      <c r="E15337" s="299"/>
      <c r="F15337" s="299"/>
      <c r="G15337" s="299"/>
      <c r="H15337" s="299"/>
      <c r="I15337" s="299"/>
      <c r="J15337" s="299"/>
      <c r="K15337" s="299"/>
      <c r="L15337" s="299"/>
    </row>
    <row r="15338" spans="1:12" ht="36" customHeight="1">
      <c r="A15338" s="295" t="s">
        <v>15997</v>
      </c>
      <c r="B15338" s="296" t="s">
        <v>15998</v>
      </c>
      <c r="C15338" s="295" t="s">
        <v>9</v>
      </c>
      <c r="D15338" s="295" t="s">
        <v>3314</v>
      </c>
      <c r="E15338" s="297" t="s">
        <v>20</v>
      </c>
      <c r="F15338" s="296"/>
      <c r="G15338" s="296"/>
      <c r="H15338" s="296"/>
      <c r="I15338" s="296"/>
      <c r="J15338" s="296"/>
      <c r="K15338" s="296"/>
      <c r="L15338" s="296"/>
    </row>
    <row r="15339" spans="1:12">
      <c r="A15339" s="414" t="s">
        <v>12977</v>
      </c>
      <c r="B15339" s="414"/>
      <c r="C15339" s="414"/>
      <c r="D15339" s="414"/>
      <c r="E15339" s="414"/>
      <c r="F15339" s="414"/>
      <c r="G15339" s="414"/>
      <c r="H15339" s="414"/>
      <c r="I15339" s="294"/>
      <c r="J15339" s="294"/>
      <c r="K15339" s="294"/>
      <c r="L15339" s="294"/>
    </row>
    <row r="15340" spans="1:12" ht="17.100000000000001" customHeight="1">
      <c r="A15340" s="294" t="s">
        <v>12978</v>
      </c>
      <c r="B15340" s="298" t="s">
        <v>12979</v>
      </c>
      <c r="C15340" s="294" t="s">
        <v>12980</v>
      </c>
      <c r="D15340" s="294" t="s">
        <v>12981</v>
      </c>
      <c r="E15340" s="299" t="s">
        <v>12982</v>
      </c>
      <c r="F15340" s="413" t="s">
        <v>12983</v>
      </c>
      <c r="G15340" s="413"/>
      <c r="H15340" s="413" t="s">
        <v>12984</v>
      </c>
      <c r="I15340" s="413"/>
      <c r="J15340" s="413" t="s">
        <v>12985</v>
      </c>
      <c r="K15340" s="413"/>
      <c r="L15340" s="413"/>
    </row>
    <row r="15341" spans="1:12" ht="24" customHeight="1">
      <c r="A15341" s="300" t="s">
        <v>12986</v>
      </c>
      <c r="B15341" s="301" t="s">
        <v>13085</v>
      </c>
      <c r="C15341" s="300" t="s">
        <v>9</v>
      </c>
      <c r="D15341" s="300" t="s">
        <v>7909</v>
      </c>
      <c r="E15341" s="302" t="s">
        <v>51</v>
      </c>
      <c r="F15341" s="423" t="s">
        <v>13086</v>
      </c>
      <c r="G15341" s="423"/>
      <c r="H15341" s="423">
        <v>2.6999999999999999E-5</v>
      </c>
      <c r="I15341" s="423"/>
      <c r="J15341" s="424">
        <v>2.8E-3</v>
      </c>
      <c r="K15341" s="424"/>
      <c r="L15341" s="424"/>
    </row>
    <row r="15342" spans="1:12" ht="24" customHeight="1">
      <c r="A15342" s="300" t="s">
        <v>12986</v>
      </c>
      <c r="B15342" s="301" t="s">
        <v>13087</v>
      </c>
      <c r="C15342" s="300" t="s">
        <v>9</v>
      </c>
      <c r="D15342" s="300" t="s">
        <v>8873</v>
      </c>
      <c r="E15342" s="302" t="s">
        <v>51</v>
      </c>
      <c r="F15342" s="423" t="s">
        <v>13088</v>
      </c>
      <c r="G15342" s="423"/>
      <c r="H15342" s="423">
        <v>2.7E-6</v>
      </c>
      <c r="I15342" s="423"/>
      <c r="J15342" s="424">
        <v>2.3E-3</v>
      </c>
      <c r="K15342" s="424"/>
      <c r="L15342" s="424"/>
    </row>
    <row r="15343" spans="1:12" ht="48" customHeight="1">
      <c r="A15343" s="300" t="s">
        <v>12986</v>
      </c>
      <c r="B15343" s="301" t="s">
        <v>13089</v>
      </c>
      <c r="C15343" s="300" t="s">
        <v>9</v>
      </c>
      <c r="D15343" s="300" t="s">
        <v>9227</v>
      </c>
      <c r="E15343" s="302" t="s">
        <v>51</v>
      </c>
      <c r="F15343" s="423" t="s">
        <v>13090</v>
      </c>
      <c r="G15343" s="423"/>
      <c r="H15343" s="423">
        <v>1.9E-6</v>
      </c>
      <c r="I15343" s="423"/>
      <c r="J15343" s="424">
        <v>2.5000000000000001E-3</v>
      </c>
      <c r="K15343" s="424"/>
      <c r="L15343" s="424"/>
    </row>
    <row r="15344" spans="1:12" ht="24" customHeight="1">
      <c r="A15344" s="300" t="s">
        <v>12986</v>
      </c>
      <c r="B15344" s="301" t="s">
        <v>13091</v>
      </c>
      <c r="C15344" s="300" t="s">
        <v>9</v>
      </c>
      <c r="D15344" s="300" t="s">
        <v>9580</v>
      </c>
      <c r="E15344" s="302" t="s">
        <v>51</v>
      </c>
      <c r="F15344" s="423" t="s">
        <v>13092</v>
      </c>
      <c r="G15344" s="423"/>
      <c r="H15344" s="423">
        <v>1.7E-6</v>
      </c>
      <c r="I15344" s="423"/>
      <c r="J15344" s="424">
        <v>1.5E-3</v>
      </c>
      <c r="K15344" s="424"/>
      <c r="L15344" s="424"/>
    </row>
    <row r="15345" spans="1:12" ht="24" customHeight="1">
      <c r="A15345" s="300" t="s">
        <v>12986</v>
      </c>
      <c r="B15345" s="301" t="s">
        <v>12987</v>
      </c>
      <c r="C15345" s="300" t="s">
        <v>9</v>
      </c>
      <c r="D15345" s="300" t="s">
        <v>9831</v>
      </c>
      <c r="E15345" s="302" t="s">
        <v>12988</v>
      </c>
      <c r="F15345" s="423" t="s">
        <v>12989</v>
      </c>
      <c r="G15345" s="423"/>
      <c r="H15345" s="423">
        <v>6.2679999999999995E-4</v>
      </c>
      <c r="I15345" s="423"/>
      <c r="J15345" s="424">
        <v>6.3E-3</v>
      </c>
      <c r="K15345" s="424"/>
      <c r="L15345" s="424"/>
    </row>
    <row r="15346" spans="1:12" ht="36" customHeight="1">
      <c r="A15346" s="300" t="s">
        <v>12986</v>
      </c>
      <c r="B15346" s="301" t="s">
        <v>12990</v>
      </c>
      <c r="C15346" s="300" t="s">
        <v>9</v>
      </c>
      <c r="D15346" s="300" t="s">
        <v>11426</v>
      </c>
      <c r="E15346" s="302" t="s">
        <v>51</v>
      </c>
      <c r="F15346" s="423" t="s">
        <v>12991</v>
      </c>
      <c r="G15346" s="423"/>
      <c r="H15346" s="423">
        <v>3.29E-5</v>
      </c>
      <c r="I15346" s="423"/>
      <c r="J15346" s="424">
        <v>4.3E-3</v>
      </c>
      <c r="K15346" s="424"/>
      <c r="L15346" s="424"/>
    </row>
    <row r="15347" spans="1:12" ht="17.100000000000001" customHeight="1">
      <c r="A15347" s="298"/>
      <c r="B15347" s="298"/>
      <c r="C15347" s="298"/>
      <c r="D15347" s="298"/>
      <c r="E15347" s="298"/>
      <c r="F15347" s="298"/>
      <c r="G15347" s="298"/>
      <c r="H15347" s="298"/>
      <c r="I15347" s="298"/>
      <c r="J15347" s="298" t="s">
        <v>12992</v>
      </c>
      <c r="K15347" s="298"/>
      <c r="L15347" s="298" t="s">
        <v>12909</v>
      </c>
    </row>
    <row r="15348" spans="1:12">
      <c r="A15348" s="414" t="s">
        <v>12994</v>
      </c>
      <c r="B15348" s="414"/>
      <c r="C15348" s="414"/>
      <c r="D15348" s="414"/>
      <c r="E15348" s="414"/>
      <c r="F15348" s="414"/>
      <c r="G15348" s="414"/>
      <c r="H15348" s="414"/>
      <c r="I15348" s="294"/>
      <c r="J15348" s="294"/>
      <c r="K15348" s="294"/>
      <c r="L15348" s="294"/>
    </row>
    <row r="15349" spans="1:12" ht="17.100000000000001" customHeight="1">
      <c r="A15349" s="294" t="s">
        <v>12978</v>
      </c>
      <c r="B15349" s="298" t="s">
        <v>12979</v>
      </c>
      <c r="C15349" s="294" t="s">
        <v>12980</v>
      </c>
      <c r="D15349" s="294" t="s">
        <v>12981</v>
      </c>
      <c r="E15349" s="299" t="s">
        <v>12982</v>
      </c>
      <c r="F15349" s="413" t="s">
        <v>12983</v>
      </c>
      <c r="G15349" s="413"/>
      <c r="H15349" s="413" t="s">
        <v>12984</v>
      </c>
      <c r="I15349" s="413"/>
      <c r="J15349" s="413" t="s">
        <v>12985</v>
      </c>
      <c r="K15349" s="413"/>
      <c r="L15349" s="413"/>
    </row>
    <row r="15350" spans="1:12" ht="24" customHeight="1">
      <c r="A15350" s="300" t="s">
        <v>12986</v>
      </c>
      <c r="B15350" s="301" t="s">
        <v>13197</v>
      </c>
      <c r="C15350" s="300" t="s">
        <v>9</v>
      </c>
      <c r="D15350" s="300" t="s">
        <v>6983</v>
      </c>
      <c r="E15350" s="302" t="s">
        <v>27</v>
      </c>
      <c r="F15350" s="423" t="s">
        <v>13198</v>
      </c>
      <c r="G15350" s="423"/>
      <c r="H15350" s="423">
        <v>2.4546200000000001E-2</v>
      </c>
      <c r="I15350" s="423"/>
      <c r="J15350" s="424">
        <v>0.124</v>
      </c>
      <c r="K15350" s="424"/>
      <c r="L15350" s="424"/>
    </row>
    <row r="15351" spans="1:12" ht="24" customHeight="1">
      <c r="A15351" s="300" t="s">
        <v>12986</v>
      </c>
      <c r="B15351" s="301" t="s">
        <v>13199</v>
      </c>
      <c r="C15351" s="300" t="s">
        <v>9</v>
      </c>
      <c r="D15351" s="300" t="s">
        <v>8746</v>
      </c>
      <c r="E15351" s="302" t="s">
        <v>27</v>
      </c>
      <c r="F15351" s="423" t="s">
        <v>13196</v>
      </c>
      <c r="G15351" s="423"/>
      <c r="H15351" s="423">
        <v>2.4546200000000001E-2</v>
      </c>
      <c r="I15351" s="423"/>
      <c r="J15351" s="424">
        <v>0.17649999999999999</v>
      </c>
      <c r="K15351" s="424"/>
      <c r="L15351" s="424"/>
    </row>
    <row r="15352" spans="1:12" ht="17.100000000000001" customHeight="1">
      <c r="A15352" s="298"/>
      <c r="B15352" s="298"/>
      <c r="C15352" s="298"/>
      <c r="D15352" s="298"/>
      <c r="E15352" s="298"/>
      <c r="F15352" s="298"/>
      <c r="G15352" s="298"/>
      <c r="H15352" s="298"/>
      <c r="I15352" s="298"/>
      <c r="J15352" s="298" t="s">
        <v>12992</v>
      </c>
      <c r="K15352" s="298"/>
      <c r="L15352" s="298" t="s">
        <v>13727</v>
      </c>
    </row>
    <row r="15353" spans="1:12">
      <c r="A15353" s="414" t="s">
        <v>12998</v>
      </c>
      <c r="B15353" s="414"/>
      <c r="C15353" s="414"/>
      <c r="D15353" s="414"/>
      <c r="E15353" s="414"/>
      <c r="F15353" s="414"/>
      <c r="G15353" s="414"/>
      <c r="H15353" s="414"/>
      <c r="I15353" s="294"/>
      <c r="J15353" s="294"/>
      <c r="K15353" s="294"/>
      <c r="L15353" s="294"/>
    </row>
    <row r="15354" spans="1:12" ht="17.100000000000001" customHeight="1">
      <c r="A15354" s="294" t="s">
        <v>12978</v>
      </c>
      <c r="B15354" s="298" t="s">
        <v>12979</v>
      </c>
      <c r="C15354" s="294" t="s">
        <v>12980</v>
      </c>
      <c r="D15354" s="294" t="s">
        <v>12981</v>
      </c>
      <c r="E15354" s="299" t="s">
        <v>12982</v>
      </c>
      <c r="F15354" s="413" t="s">
        <v>12983</v>
      </c>
      <c r="G15354" s="413"/>
      <c r="H15354" s="413" t="s">
        <v>12984</v>
      </c>
      <c r="I15354" s="413"/>
      <c r="J15354" s="413" t="s">
        <v>12985</v>
      </c>
      <c r="K15354" s="413"/>
      <c r="L15354" s="413"/>
    </row>
    <row r="15355" spans="1:12" ht="24" customHeight="1">
      <c r="A15355" s="300" t="s">
        <v>12986</v>
      </c>
      <c r="B15355" s="301" t="s">
        <v>13244</v>
      </c>
      <c r="C15355" s="300" t="s">
        <v>9</v>
      </c>
      <c r="D15355" s="300" t="s">
        <v>9005</v>
      </c>
      <c r="E15355" s="302" t="s">
        <v>51</v>
      </c>
      <c r="F15355" s="423" t="s">
        <v>13245</v>
      </c>
      <c r="G15355" s="423"/>
      <c r="H15355" s="423">
        <v>8.9999999999999993E-3</v>
      </c>
      <c r="I15355" s="423"/>
      <c r="J15355" s="424">
        <v>0.03</v>
      </c>
      <c r="K15355" s="424"/>
      <c r="L15355" s="424"/>
    </row>
    <row r="15356" spans="1:12" ht="48" customHeight="1">
      <c r="A15356" s="300" t="s">
        <v>12986</v>
      </c>
      <c r="B15356" s="301" t="s">
        <v>15999</v>
      </c>
      <c r="C15356" s="300" t="s">
        <v>9</v>
      </c>
      <c r="D15356" s="300" t="s">
        <v>7570</v>
      </c>
      <c r="E15356" s="302" t="s">
        <v>20</v>
      </c>
      <c r="F15356" s="423" t="s">
        <v>16000</v>
      </c>
      <c r="G15356" s="423"/>
      <c r="H15356" s="423">
        <v>1.19</v>
      </c>
      <c r="I15356" s="423"/>
      <c r="J15356" s="424">
        <v>1.54</v>
      </c>
      <c r="K15356" s="424"/>
      <c r="L15356" s="424"/>
    </row>
    <row r="15357" spans="1:12" ht="24" customHeight="1">
      <c r="A15357" s="300" t="s">
        <v>12986</v>
      </c>
      <c r="B15357" s="301" t="s">
        <v>13099</v>
      </c>
      <c r="C15357" s="300" t="s">
        <v>9</v>
      </c>
      <c r="D15357" s="300" t="s">
        <v>7224</v>
      </c>
      <c r="E15357" s="302" t="s">
        <v>51</v>
      </c>
      <c r="F15357" s="423" t="s">
        <v>13100</v>
      </c>
      <c r="G15357" s="423"/>
      <c r="H15357" s="423">
        <v>3.2000000000000003E-4</v>
      </c>
      <c r="I15357" s="423"/>
      <c r="J15357" s="424">
        <v>2.8999999999999998E-3</v>
      </c>
      <c r="K15357" s="424"/>
      <c r="L15357" s="424"/>
    </row>
    <row r="15358" spans="1:12" ht="24" customHeight="1">
      <c r="A15358" s="300" t="s">
        <v>12986</v>
      </c>
      <c r="B15358" s="301" t="s">
        <v>13101</v>
      </c>
      <c r="C15358" s="300" t="s">
        <v>9</v>
      </c>
      <c r="D15358" s="300" t="s">
        <v>7359</v>
      </c>
      <c r="E15358" s="302" t="s">
        <v>51</v>
      </c>
      <c r="F15358" s="423" t="s">
        <v>13102</v>
      </c>
      <c r="G15358" s="423"/>
      <c r="H15358" s="423">
        <v>1.03E-5</v>
      </c>
      <c r="I15358" s="423"/>
      <c r="J15358" s="424">
        <v>1.2999999999999999E-3</v>
      </c>
      <c r="K15358" s="424"/>
      <c r="L15358" s="424"/>
    </row>
    <row r="15359" spans="1:12" ht="24" customHeight="1">
      <c r="A15359" s="300" t="s">
        <v>12986</v>
      </c>
      <c r="B15359" s="301" t="s">
        <v>13103</v>
      </c>
      <c r="C15359" s="300" t="s">
        <v>9</v>
      </c>
      <c r="D15359" s="300" t="s">
        <v>8851</v>
      </c>
      <c r="E15359" s="302" t="s">
        <v>51</v>
      </c>
      <c r="F15359" s="423" t="s">
        <v>13104</v>
      </c>
      <c r="G15359" s="423"/>
      <c r="H15359" s="423">
        <v>8.1999999999999994E-6</v>
      </c>
      <c r="I15359" s="423"/>
      <c r="J15359" s="424">
        <v>1.6000000000000001E-3</v>
      </c>
      <c r="K15359" s="424"/>
      <c r="L15359" s="424"/>
    </row>
    <row r="15360" spans="1:12" ht="24" customHeight="1">
      <c r="A15360" s="300" t="s">
        <v>12986</v>
      </c>
      <c r="B15360" s="301" t="s">
        <v>13105</v>
      </c>
      <c r="C15360" s="300" t="s">
        <v>9</v>
      </c>
      <c r="D15360" s="300" t="s">
        <v>8852</v>
      </c>
      <c r="E15360" s="302" t="s">
        <v>51</v>
      </c>
      <c r="F15360" s="423" t="s">
        <v>13106</v>
      </c>
      <c r="G15360" s="423"/>
      <c r="H15360" s="423">
        <v>1.7E-6</v>
      </c>
      <c r="I15360" s="423"/>
      <c r="J15360" s="424">
        <v>8.9999999999999998E-4</v>
      </c>
      <c r="K15360" s="424"/>
      <c r="L15360" s="424"/>
    </row>
    <row r="15361" spans="1:12" ht="24" customHeight="1">
      <c r="A15361" s="300" t="s">
        <v>12986</v>
      </c>
      <c r="B15361" s="301" t="s">
        <v>13107</v>
      </c>
      <c r="C15361" s="300" t="s">
        <v>9</v>
      </c>
      <c r="D15361" s="300" t="s">
        <v>9000</v>
      </c>
      <c r="E15361" s="302" t="s">
        <v>51</v>
      </c>
      <c r="F15361" s="423" t="s">
        <v>13108</v>
      </c>
      <c r="G15361" s="423"/>
      <c r="H15361" s="423">
        <v>3.6430000000000002E-4</v>
      </c>
      <c r="I15361" s="423"/>
      <c r="J15361" s="424">
        <v>2.5000000000000001E-3</v>
      </c>
      <c r="K15361" s="424"/>
      <c r="L15361" s="424"/>
    </row>
    <row r="15362" spans="1:12" ht="24" customHeight="1">
      <c r="A15362" s="300" t="s">
        <v>12986</v>
      </c>
      <c r="B15362" s="301" t="s">
        <v>13109</v>
      </c>
      <c r="C15362" s="300" t="s">
        <v>9</v>
      </c>
      <c r="D15362" s="300" t="s">
        <v>9574</v>
      </c>
      <c r="E15362" s="302" t="s">
        <v>51</v>
      </c>
      <c r="F15362" s="423" t="s">
        <v>13110</v>
      </c>
      <c r="G15362" s="423"/>
      <c r="H15362" s="423">
        <v>1.154E-4</v>
      </c>
      <c r="I15362" s="423"/>
      <c r="J15362" s="424">
        <v>1E-3</v>
      </c>
      <c r="K15362" s="424"/>
      <c r="L15362" s="424"/>
    </row>
    <row r="15363" spans="1:12" ht="24" customHeight="1">
      <c r="A15363" s="300" t="s">
        <v>12986</v>
      </c>
      <c r="B15363" s="301" t="s">
        <v>13111</v>
      </c>
      <c r="C15363" s="300" t="s">
        <v>9</v>
      </c>
      <c r="D15363" s="300" t="s">
        <v>10714</v>
      </c>
      <c r="E15363" s="302" t="s">
        <v>93</v>
      </c>
      <c r="F15363" s="423" t="s">
        <v>13112</v>
      </c>
      <c r="G15363" s="423"/>
      <c r="H15363" s="423">
        <v>6.0600000000000003E-5</v>
      </c>
      <c r="I15363" s="423"/>
      <c r="J15363" s="424">
        <v>8.9999999999999998E-4</v>
      </c>
      <c r="K15363" s="424"/>
      <c r="L15363" s="424"/>
    </row>
    <row r="15364" spans="1:12" ht="24" customHeight="1">
      <c r="A15364" s="300" t="s">
        <v>12986</v>
      </c>
      <c r="B15364" s="301" t="s">
        <v>13113</v>
      </c>
      <c r="C15364" s="300" t="s">
        <v>9</v>
      </c>
      <c r="D15364" s="300" t="s">
        <v>10809</v>
      </c>
      <c r="E15364" s="302" t="s">
        <v>51</v>
      </c>
      <c r="F15364" s="423" t="s">
        <v>13114</v>
      </c>
      <c r="G15364" s="423"/>
      <c r="H15364" s="423">
        <v>6.0600000000000003E-5</v>
      </c>
      <c r="I15364" s="423"/>
      <c r="J15364" s="424">
        <v>6.9999999999999999E-4</v>
      </c>
      <c r="K15364" s="424"/>
      <c r="L15364" s="424"/>
    </row>
    <row r="15365" spans="1:12" ht="24" customHeight="1">
      <c r="A15365" s="300" t="s">
        <v>12986</v>
      </c>
      <c r="B15365" s="301" t="s">
        <v>13115</v>
      </c>
      <c r="C15365" s="300" t="s">
        <v>9</v>
      </c>
      <c r="D15365" s="300" t="s">
        <v>10810</v>
      </c>
      <c r="E15365" s="302" t="s">
        <v>51</v>
      </c>
      <c r="F15365" s="423" t="s">
        <v>13116</v>
      </c>
      <c r="G15365" s="423"/>
      <c r="H15365" s="423">
        <v>6.0600000000000003E-5</v>
      </c>
      <c r="I15365" s="423"/>
      <c r="J15365" s="424">
        <v>1.6000000000000001E-3</v>
      </c>
      <c r="K15365" s="424"/>
      <c r="L15365" s="424"/>
    </row>
    <row r="15366" spans="1:12" ht="24" customHeight="1">
      <c r="A15366" s="300" t="s">
        <v>12986</v>
      </c>
      <c r="B15366" s="301" t="s">
        <v>13117</v>
      </c>
      <c r="C15366" s="300" t="s">
        <v>9</v>
      </c>
      <c r="D15366" s="300" t="s">
        <v>10837</v>
      </c>
      <c r="E15366" s="302" t="s">
        <v>51</v>
      </c>
      <c r="F15366" s="423" t="s">
        <v>13118</v>
      </c>
      <c r="G15366" s="423"/>
      <c r="H15366" s="423">
        <v>2.0999999999999998E-6</v>
      </c>
      <c r="I15366" s="423"/>
      <c r="J15366" s="424">
        <v>8.9999999999999998E-4</v>
      </c>
      <c r="K15366" s="424"/>
      <c r="L15366" s="424"/>
    </row>
    <row r="15367" spans="1:12" ht="24" customHeight="1">
      <c r="A15367" s="300" t="s">
        <v>12986</v>
      </c>
      <c r="B15367" s="301" t="s">
        <v>13003</v>
      </c>
      <c r="C15367" s="300" t="s">
        <v>9</v>
      </c>
      <c r="D15367" s="300" t="s">
        <v>7216</v>
      </c>
      <c r="E15367" s="302" t="s">
        <v>51</v>
      </c>
      <c r="F15367" s="423" t="s">
        <v>13004</v>
      </c>
      <c r="G15367" s="423"/>
      <c r="H15367" s="423">
        <v>1.215E-4</v>
      </c>
      <c r="I15367" s="423"/>
      <c r="J15367" s="424">
        <v>4.1000000000000003E-3</v>
      </c>
      <c r="K15367" s="424"/>
      <c r="L15367" s="424"/>
    </row>
    <row r="15368" spans="1:12" ht="24" customHeight="1">
      <c r="A15368" s="300" t="s">
        <v>12986</v>
      </c>
      <c r="B15368" s="301" t="s">
        <v>13005</v>
      </c>
      <c r="C15368" s="300" t="s">
        <v>9</v>
      </c>
      <c r="D15368" s="300" t="s">
        <v>7393</v>
      </c>
      <c r="E15368" s="302" t="s">
        <v>12988</v>
      </c>
      <c r="F15368" s="423" t="s">
        <v>13006</v>
      </c>
      <c r="G15368" s="423"/>
      <c r="H15368" s="423">
        <v>7.3200000000000004E-5</v>
      </c>
      <c r="I15368" s="423"/>
      <c r="J15368" s="424">
        <v>4.0000000000000001E-3</v>
      </c>
      <c r="K15368" s="424"/>
      <c r="L15368" s="424"/>
    </row>
    <row r="15369" spans="1:12" ht="24" customHeight="1">
      <c r="A15369" s="300" t="s">
        <v>12986</v>
      </c>
      <c r="B15369" s="301" t="s">
        <v>13007</v>
      </c>
      <c r="C15369" s="300" t="s">
        <v>9</v>
      </c>
      <c r="D15369" s="300" t="s">
        <v>10619</v>
      </c>
      <c r="E15369" s="302" t="s">
        <v>51</v>
      </c>
      <c r="F15369" s="423" t="s">
        <v>13008</v>
      </c>
      <c r="G15369" s="423"/>
      <c r="H15369" s="423">
        <v>5.6700000000000003E-5</v>
      </c>
      <c r="I15369" s="423"/>
      <c r="J15369" s="424">
        <v>1.0800000000000001E-2</v>
      </c>
      <c r="K15369" s="424"/>
      <c r="L15369" s="424"/>
    </row>
    <row r="15370" spans="1:12" ht="24" customHeight="1">
      <c r="A15370" s="300" t="s">
        <v>12986</v>
      </c>
      <c r="B15370" s="301" t="s">
        <v>13009</v>
      </c>
      <c r="C15370" s="300" t="s">
        <v>9</v>
      </c>
      <c r="D15370" s="300" t="s">
        <v>10769</v>
      </c>
      <c r="E15370" s="302" t="s">
        <v>51</v>
      </c>
      <c r="F15370" s="423" t="s">
        <v>13010</v>
      </c>
      <c r="G15370" s="423"/>
      <c r="H15370" s="423">
        <v>5.0997999999999998E-3</v>
      </c>
      <c r="I15370" s="423"/>
      <c r="J15370" s="424">
        <v>6.4000000000000003E-3</v>
      </c>
      <c r="K15370" s="424"/>
      <c r="L15370" s="424"/>
    </row>
    <row r="15371" spans="1:12" ht="24" customHeight="1">
      <c r="A15371" s="300" t="s">
        <v>12986</v>
      </c>
      <c r="B15371" s="301" t="s">
        <v>13011</v>
      </c>
      <c r="C15371" s="300" t="s">
        <v>9</v>
      </c>
      <c r="D15371" s="300" t="s">
        <v>10929</v>
      </c>
      <c r="E15371" s="302" t="s">
        <v>51</v>
      </c>
      <c r="F15371" s="423" t="s">
        <v>13012</v>
      </c>
      <c r="G15371" s="423"/>
      <c r="H15371" s="423">
        <v>4.9200000000000003E-5</v>
      </c>
      <c r="I15371" s="423"/>
      <c r="J15371" s="424">
        <v>7.4000000000000003E-3</v>
      </c>
      <c r="K15371" s="424"/>
      <c r="L15371" s="424"/>
    </row>
    <row r="15372" spans="1:12" ht="17.100000000000001" customHeight="1">
      <c r="A15372" s="298"/>
      <c r="B15372" s="298"/>
      <c r="C15372" s="298"/>
      <c r="D15372" s="298"/>
      <c r="E15372" s="298"/>
      <c r="F15372" s="298"/>
      <c r="G15372" s="298"/>
      <c r="H15372" s="298"/>
      <c r="I15372" s="298"/>
      <c r="J15372" s="298" t="s">
        <v>12992</v>
      </c>
      <c r="K15372" s="298"/>
      <c r="L15372" s="298" t="s">
        <v>14212</v>
      </c>
    </row>
    <row r="15373" spans="1:12">
      <c r="A15373" s="414" t="s">
        <v>13056</v>
      </c>
      <c r="B15373" s="414"/>
      <c r="C15373" s="414"/>
      <c r="D15373" s="414"/>
      <c r="E15373" s="414"/>
      <c r="F15373" s="414"/>
      <c r="G15373" s="414"/>
      <c r="H15373" s="414"/>
      <c r="I15373" s="294"/>
      <c r="J15373" s="294"/>
      <c r="K15373" s="294"/>
      <c r="L15373" s="294"/>
    </row>
    <row r="15374" spans="1:12" ht="17.100000000000001" customHeight="1">
      <c r="A15374" s="294" t="s">
        <v>12978</v>
      </c>
      <c r="B15374" s="298" t="s">
        <v>12979</v>
      </c>
      <c r="C15374" s="294" t="s">
        <v>12980</v>
      </c>
      <c r="D15374" s="294" t="s">
        <v>12981</v>
      </c>
      <c r="E15374" s="299" t="s">
        <v>12982</v>
      </c>
      <c r="F15374" s="413" t="s">
        <v>12983</v>
      </c>
      <c r="G15374" s="413"/>
      <c r="H15374" s="413" t="s">
        <v>12984</v>
      </c>
      <c r="I15374" s="413"/>
      <c r="J15374" s="413" t="s">
        <v>12985</v>
      </c>
      <c r="K15374" s="413"/>
      <c r="L15374" s="413"/>
    </row>
    <row r="15375" spans="1:12" ht="24" customHeight="1">
      <c r="A15375" s="300" t="s">
        <v>12986</v>
      </c>
      <c r="B15375" s="301" t="s">
        <v>13057</v>
      </c>
      <c r="C15375" s="300" t="s">
        <v>9</v>
      </c>
      <c r="D15375" s="300" t="s">
        <v>12549</v>
      </c>
      <c r="E15375" s="302" t="s">
        <v>27</v>
      </c>
      <c r="F15375" s="423" t="s">
        <v>12948</v>
      </c>
      <c r="G15375" s="423"/>
      <c r="H15375" s="423">
        <v>4.5626899999999998E-2</v>
      </c>
      <c r="I15375" s="423"/>
      <c r="J15375" s="424">
        <v>2.9700000000000001E-2</v>
      </c>
      <c r="K15375" s="424"/>
      <c r="L15375" s="424"/>
    </row>
    <row r="15376" spans="1:12" ht="17.100000000000001" customHeight="1">
      <c r="A15376" s="298"/>
      <c r="B15376" s="298"/>
      <c r="C15376" s="298"/>
      <c r="D15376" s="298"/>
      <c r="E15376" s="298"/>
      <c r="F15376" s="298"/>
      <c r="G15376" s="298"/>
      <c r="H15376" s="298"/>
      <c r="I15376" s="298"/>
      <c r="J15376" s="298" t="s">
        <v>12992</v>
      </c>
      <c r="K15376" s="298"/>
      <c r="L15376" s="298" t="s">
        <v>12929</v>
      </c>
    </row>
    <row r="15377" spans="1:12">
      <c r="A15377" s="414" t="s">
        <v>13058</v>
      </c>
      <c r="B15377" s="414"/>
      <c r="C15377" s="414"/>
      <c r="D15377" s="414"/>
      <c r="E15377" s="414"/>
      <c r="F15377" s="414"/>
      <c r="G15377" s="414"/>
      <c r="H15377" s="414"/>
      <c r="I15377" s="294"/>
      <c r="J15377" s="294"/>
      <c r="K15377" s="294"/>
      <c r="L15377" s="294"/>
    </row>
    <row r="15378" spans="1:12" ht="17.100000000000001" customHeight="1">
      <c r="A15378" s="294" t="s">
        <v>12978</v>
      </c>
      <c r="B15378" s="298" t="s">
        <v>12979</v>
      </c>
      <c r="C15378" s="294" t="s">
        <v>12980</v>
      </c>
      <c r="D15378" s="294" t="s">
        <v>12981</v>
      </c>
      <c r="E15378" s="299" t="s">
        <v>12982</v>
      </c>
      <c r="F15378" s="413" t="s">
        <v>12983</v>
      </c>
      <c r="G15378" s="413"/>
      <c r="H15378" s="413" t="s">
        <v>12984</v>
      </c>
      <c r="I15378" s="413"/>
      <c r="J15378" s="413" t="s">
        <v>12985</v>
      </c>
      <c r="K15378" s="413"/>
      <c r="L15378" s="413"/>
    </row>
    <row r="15379" spans="1:12" ht="24" customHeight="1">
      <c r="A15379" s="300" t="s">
        <v>12986</v>
      </c>
      <c r="B15379" s="301" t="s">
        <v>13059</v>
      </c>
      <c r="C15379" s="300" t="s">
        <v>9</v>
      </c>
      <c r="D15379" s="300" t="s">
        <v>12535</v>
      </c>
      <c r="E15379" s="302" t="s">
        <v>27</v>
      </c>
      <c r="F15379" s="423" t="s">
        <v>12936</v>
      </c>
      <c r="G15379" s="423"/>
      <c r="H15379" s="423">
        <v>4.5626899999999998E-2</v>
      </c>
      <c r="I15379" s="423"/>
      <c r="J15379" s="424">
        <v>2.3E-3</v>
      </c>
      <c r="K15379" s="424"/>
      <c r="L15379" s="424"/>
    </row>
    <row r="15380" spans="1:12" ht="17.100000000000001" customHeight="1">
      <c r="A15380" s="298"/>
      <c r="B15380" s="298"/>
      <c r="C15380" s="298"/>
      <c r="D15380" s="298"/>
      <c r="E15380" s="298"/>
      <c r="F15380" s="298"/>
      <c r="G15380" s="298"/>
      <c r="H15380" s="298"/>
      <c r="I15380" s="298"/>
      <c r="J15380" s="298" t="s">
        <v>12992</v>
      </c>
      <c r="K15380" s="298"/>
      <c r="L15380" s="298" t="s">
        <v>13120</v>
      </c>
    </row>
    <row r="15381" spans="1:12">
      <c r="A15381" s="414" t="s">
        <v>13060</v>
      </c>
      <c r="B15381" s="414"/>
      <c r="C15381" s="414"/>
      <c r="D15381" s="414"/>
      <c r="E15381" s="414"/>
      <c r="F15381" s="414"/>
      <c r="G15381" s="414"/>
      <c r="H15381" s="414"/>
      <c r="I15381" s="294"/>
      <c r="J15381" s="294"/>
      <c r="K15381" s="294"/>
      <c r="L15381" s="294"/>
    </row>
    <row r="15382" spans="1:12" ht="17.100000000000001" customHeight="1">
      <c r="A15382" s="294" t="s">
        <v>12978</v>
      </c>
      <c r="B15382" s="298" t="s">
        <v>12979</v>
      </c>
      <c r="C15382" s="294" t="s">
        <v>12980</v>
      </c>
      <c r="D15382" s="294" t="s">
        <v>12981</v>
      </c>
      <c r="E15382" s="299" t="s">
        <v>12982</v>
      </c>
      <c r="F15382" s="413" t="s">
        <v>12983</v>
      </c>
      <c r="G15382" s="413"/>
      <c r="H15382" s="413" t="s">
        <v>12984</v>
      </c>
      <c r="I15382" s="413"/>
      <c r="J15382" s="413" t="s">
        <v>12985</v>
      </c>
      <c r="K15382" s="413"/>
      <c r="L15382" s="413"/>
    </row>
    <row r="15383" spans="1:12" ht="24" customHeight="1">
      <c r="A15383" s="300" t="s">
        <v>12986</v>
      </c>
      <c r="B15383" s="301" t="s">
        <v>13061</v>
      </c>
      <c r="C15383" s="300" t="s">
        <v>9</v>
      </c>
      <c r="D15383" s="300" t="s">
        <v>12522</v>
      </c>
      <c r="E15383" s="302" t="s">
        <v>27</v>
      </c>
      <c r="F15383" s="423" t="s">
        <v>12964</v>
      </c>
      <c r="G15383" s="423"/>
      <c r="H15383" s="423">
        <v>4.5626899999999998E-2</v>
      </c>
      <c r="I15383" s="423"/>
      <c r="J15383" s="424">
        <v>0.1154</v>
      </c>
      <c r="K15383" s="424"/>
      <c r="L15383" s="424"/>
    </row>
    <row r="15384" spans="1:12" ht="24" customHeight="1">
      <c r="A15384" s="300" t="s">
        <v>12986</v>
      </c>
      <c r="B15384" s="301" t="s">
        <v>13062</v>
      </c>
      <c r="C15384" s="300" t="s">
        <v>9</v>
      </c>
      <c r="D15384" s="300" t="s">
        <v>12527</v>
      </c>
      <c r="E15384" s="302" t="s">
        <v>27</v>
      </c>
      <c r="F15384" s="423" t="s">
        <v>13063</v>
      </c>
      <c r="G15384" s="423"/>
      <c r="H15384" s="423">
        <v>4.5626899999999998E-2</v>
      </c>
      <c r="I15384" s="423"/>
      <c r="J15384" s="424">
        <v>1.55E-2</v>
      </c>
      <c r="K15384" s="424"/>
      <c r="L15384" s="424"/>
    </row>
    <row r="15385" spans="1:12" ht="17.100000000000001" customHeight="1">
      <c r="A15385" s="298"/>
      <c r="B15385" s="298"/>
      <c r="C15385" s="298"/>
      <c r="D15385" s="298"/>
      <c r="E15385" s="298"/>
      <c r="F15385" s="298"/>
      <c r="G15385" s="298"/>
      <c r="H15385" s="298"/>
      <c r="I15385" s="298"/>
      <c r="J15385" s="298" t="s">
        <v>12992</v>
      </c>
      <c r="K15385" s="298"/>
      <c r="L15385" s="298" t="s">
        <v>12910</v>
      </c>
    </row>
    <row r="15386" spans="1:12" ht="17.100000000000001" customHeight="1">
      <c r="A15386" s="294" t="s">
        <v>13014</v>
      </c>
      <c r="B15386" s="294"/>
      <c r="C15386" s="294"/>
      <c r="D15386" s="294"/>
      <c r="E15386" s="294"/>
      <c r="F15386" s="294"/>
      <c r="G15386" s="294"/>
      <c r="H15386" s="294"/>
      <c r="I15386" s="294"/>
      <c r="J15386" s="294"/>
      <c r="K15386" s="294"/>
      <c r="L15386" s="294"/>
    </row>
    <row r="15387" spans="1:12" ht="17.100000000000001" customHeight="1">
      <c r="A15387" s="298"/>
      <c r="B15387" s="298"/>
      <c r="C15387" s="298"/>
      <c r="D15387" s="298"/>
      <c r="E15387" s="298"/>
      <c r="F15387" s="298"/>
      <c r="G15387" s="298"/>
      <c r="H15387" s="298"/>
      <c r="I15387" s="298"/>
      <c r="J15387" s="298" t="s">
        <v>13015</v>
      </c>
      <c r="K15387" s="298"/>
      <c r="L15387" s="298" t="s">
        <v>14727</v>
      </c>
    </row>
    <row r="15388" spans="1:12" ht="17.100000000000001" customHeight="1">
      <c r="A15388" s="298"/>
      <c r="B15388" s="298"/>
      <c r="C15388" s="298"/>
      <c r="D15388" s="298"/>
      <c r="E15388" s="298"/>
      <c r="F15388" s="298"/>
      <c r="G15388" s="298"/>
      <c r="H15388" s="298"/>
      <c r="I15388" s="298"/>
      <c r="J15388" s="298" t="s">
        <v>13017</v>
      </c>
      <c r="K15388" s="298" t="s">
        <v>13018</v>
      </c>
      <c r="L15388" s="298" t="s">
        <v>16001</v>
      </c>
    </row>
    <row r="15389" spans="1:12" ht="17.100000000000001" customHeight="1">
      <c r="A15389" s="298"/>
      <c r="B15389" s="298"/>
      <c r="C15389" s="298"/>
      <c r="D15389" s="298"/>
      <c r="E15389" s="298"/>
      <c r="F15389" s="298"/>
      <c r="G15389" s="298"/>
      <c r="H15389" s="298"/>
      <c r="I15389" s="298"/>
      <c r="J15389" s="298" t="s">
        <v>13020</v>
      </c>
      <c r="K15389" s="298"/>
      <c r="L15389" s="298" t="s">
        <v>16002</v>
      </c>
    </row>
    <row r="15390" spans="1:12" ht="17.100000000000001" customHeight="1">
      <c r="A15390" s="298"/>
      <c r="B15390" s="298"/>
      <c r="C15390" s="298"/>
      <c r="D15390" s="298"/>
      <c r="E15390" s="298"/>
      <c r="F15390" s="298"/>
      <c r="G15390" s="298"/>
      <c r="H15390" s="298"/>
      <c r="I15390" s="298"/>
      <c r="J15390" s="298" t="s">
        <v>13022</v>
      </c>
      <c r="K15390" s="298" t="s">
        <v>12974</v>
      </c>
      <c r="L15390" s="298" t="s">
        <v>13599</v>
      </c>
    </row>
    <row r="15391" spans="1:12" ht="17.100000000000001" customHeight="1">
      <c r="A15391" s="298"/>
      <c r="B15391" s="298"/>
      <c r="C15391" s="298"/>
      <c r="D15391" s="298"/>
      <c r="E15391" s="298"/>
      <c r="F15391" s="298"/>
      <c r="G15391" s="298"/>
      <c r="H15391" s="298"/>
      <c r="I15391" s="298"/>
      <c r="J15391" s="298" t="s">
        <v>13024</v>
      </c>
      <c r="K15391" s="298"/>
      <c r="L15391" s="298" t="s">
        <v>16003</v>
      </c>
    </row>
    <row r="15392" spans="1:12" ht="30" customHeight="1">
      <c r="A15392" s="299"/>
      <c r="B15392" s="299"/>
      <c r="C15392" s="299"/>
      <c r="D15392" s="299"/>
      <c r="E15392" s="299"/>
      <c r="F15392" s="299"/>
      <c r="G15392" s="299"/>
      <c r="H15392" s="299"/>
      <c r="I15392" s="299"/>
      <c r="J15392" s="299"/>
      <c r="K15392" s="299"/>
      <c r="L15392" s="299"/>
    </row>
    <row r="15393" spans="1:12" ht="24" customHeight="1">
      <c r="A15393" s="295" t="s">
        <v>16004</v>
      </c>
      <c r="B15393" s="296" t="s">
        <v>14899</v>
      </c>
      <c r="C15393" s="295" t="s">
        <v>9</v>
      </c>
      <c r="D15393" s="295" t="s">
        <v>5937</v>
      </c>
      <c r="E15393" s="297" t="s">
        <v>51</v>
      </c>
      <c r="F15393" s="296"/>
      <c r="G15393" s="296"/>
      <c r="H15393" s="296"/>
      <c r="I15393" s="296"/>
      <c r="J15393" s="296"/>
      <c r="K15393" s="296"/>
      <c r="L15393" s="296"/>
    </row>
    <row r="15394" spans="1:12">
      <c r="A15394" s="414" t="s">
        <v>12977</v>
      </c>
      <c r="B15394" s="414"/>
      <c r="C15394" s="414"/>
      <c r="D15394" s="414"/>
      <c r="E15394" s="414"/>
      <c r="F15394" s="414"/>
      <c r="G15394" s="414"/>
      <c r="H15394" s="414"/>
      <c r="I15394" s="294"/>
      <c r="J15394" s="294"/>
      <c r="K15394" s="294"/>
      <c r="L15394" s="294"/>
    </row>
    <row r="15395" spans="1:12" ht="17.100000000000001" customHeight="1">
      <c r="A15395" s="294" t="s">
        <v>12978</v>
      </c>
      <c r="B15395" s="298" t="s">
        <v>12979</v>
      </c>
      <c r="C15395" s="294" t="s">
        <v>12980</v>
      </c>
      <c r="D15395" s="294" t="s">
        <v>12981</v>
      </c>
      <c r="E15395" s="299" t="s">
        <v>12982</v>
      </c>
      <c r="F15395" s="413" t="s">
        <v>12983</v>
      </c>
      <c r="G15395" s="413"/>
      <c r="H15395" s="413" t="s">
        <v>12984</v>
      </c>
      <c r="I15395" s="413"/>
      <c r="J15395" s="413" t="s">
        <v>12985</v>
      </c>
      <c r="K15395" s="413"/>
      <c r="L15395" s="413"/>
    </row>
    <row r="15396" spans="1:12" ht="24" customHeight="1">
      <c r="A15396" s="300" t="s">
        <v>12986</v>
      </c>
      <c r="B15396" s="301" t="s">
        <v>13085</v>
      </c>
      <c r="C15396" s="300" t="s">
        <v>9</v>
      </c>
      <c r="D15396" s="300" t="s">
        <v>7909</v>
      </c>
      <c r="E15396" s="302" t="s">
        <v>51</v>
      </c>
      <c r="F15396" s="423" t="s">
        <v>13086</v>
      </c>
      <c r="G15396" s="423"/>
      <c r="H15396" s="423">
        <v>2.9760000000000002E-4</v>
      </c>
      <c r="I15396" s="423"/>
      <c r="J15396" s="424">
        <v>3.1E-2</v>
      </c>
      <c r="K15396" s="424"/>
      <c r="L15396" s="424"/>
    </row>
    <row r="15397" spans="1:12" ht="24" customHeight="1">
      <c r="A15397" s="300" t="s">
        <v>12986</v>
      </c>
      <c r="B15397" s="301" t="s">
        <v>13087</v>
      </c>
      <c r="C15397" s="300" t="s">
        <v>9</v>
      </c>
      <c r="D15397" s="300" t="s">
        <v>8873</v>
      </c>
      <c r="E15397" s="302" t="s">
        <v>51</v>
      </c>
      <c r="F15397" s="423" t="s">
        <v>13088</v>
      </c>
      <c r="G15397" s="423"/>
      <c r="H15397" s="423">
        <v>2.83E-5</v>
      </c>
      <c r="I15397" s="423"/>
      <c r="J15397" s="424">
        <v>2.46E-2</v>
      </c>
      <c r="K15397" s="424"/>
      <c r="L15397" s="424"/>
    </row>
    <row r="15398" spans="1:12" ht="48" customHeight="1">
      <c r="A15398" s="300" t="s">
        <v>12986</v>
      </c>
      <c r="B15398" s="301" t="s">
        <v>13089</v>
      </c>
      <c r="C15398" s="300" t="s">
        <v>9</v>
      </c>
      <c r="D15398" s="300" t="s">
        <v>9227</v>
      </c>
      <c r="E15398" s="302" t="s">
        <v>51</v>
      </c>
      <c r="F15398" s="423" t="s">
        <v>13090</v>
      </c>
      <c r="G15398" s="423"/>
      <c r="H15398" s="423">
        <v>1.98E-5</v>
      </c>
      <c r="I15398" s="423"/>
      <c r="J15398" s="424">
        <v>2.6499999999999999E-2</v>
      </c>
      <c r="K15398" s="424"/>
      <c r="L15398" s="424"/>
    </row>
    <row r="15399" spans="1:12" ht="24" customHeight="1">
      <c r="A15399" s="300" t="s">
        <v>12986</v>
      </c>
      <c r="B15399" s="301" t="s">
        <v>13091</v>
      </c>
      <c r="C15399" s="300" t="s">
        <v>9</v>
      </c>
      <c r="D15399" s="300" t="s">
        <v>9580</v>
      </c>
      <c r="E15399" s="302" t="s">
        <v>51</v>
      </c>
      <c r="F15399" s="423" t="s">
        <v>13092</v>
      </c>
      <c r="G15399" s="423"/>
      <c r="H15399" s="423">
        <v>1.9400000000000001E-5</v>
      </c>
      <c r="I15399" s="423"/>
      <c r="J15399" s="424">
        <v>1.7399999999999999E-2</v>
      </c>
      <c r="K15399" s="424"/>
      <c r="L15399" s="424"/>
    </row>
    <row r="15400" spans="1:12" ht="24" customHeight="1">
      <c r="A15400" s="300" t="s">
        <v>12986</v>
      </c>
      <c r="B15400" s="301" t="s">
        <v>12987</v>
      </c>
      <c r="C15400" s="300" t="s">
        <v>9</v>
      </c>
      <c r="D15400" s="300" t="s">
        <v>9831</v>
      </c>
      <c r="E15400" s="302" t="s">
        <v>12988</v>
      </c>
      <c r="F15400" s="423" t="s">
        <v>12989</v>
      </c>
      <c r="G15400" s="423"/>
      <c r="H15400" s="423">
        <v>6.8846000000000003E-3</v>
      </c>
      <c r="I15400" s="423"/>
      <c r="J15400" s="424">
        <v>6.9699999999999998E-2</v>
      </c>
      <c r="K15400" s="424"/>
      <c r="L15400" s="424"/>
    </row>
    <row r="15401" spans="1:12" ht="36" customHeight="1">
      <c r="A15401" s="300" t="s">
        <v>12986</v>
      </c>
      <c r="B15401" s="301" t="s">
        <v>12990</v>
      </c>
      <c r="C15401" s="300" t="s">
        <v>9</v>
      </c>
      <c r="D15401" s="300" t="s">
        <v>11426</v>
      </c>
      <c r="E15401" s="302" t="s">
        <v>51</v>
      </c>
      <c r="F15401" s="423" t="s">
        <v>12991</v>
      </c>
      <c r="G15401" s="423"/>
      <c r="H15401" s="423">
        <v>3.6069999999999999E-4</v>
      </c>
      <c r="I15401" s="423"/>
      <c r="J15401" s="424">
        <v>4.7699999999999999E-2</v>
      </c>
      <c r="K15401" s="424"/>
      <c r="L15401" s="424"/>
    </row>
    <row r="15402" spans="1:12" ht="17.100000000000001" customHeight="1">
      <c r="A15402" s="298"/>
      <c r="B15402" s="298"/>
      <c r="C15402" s="298"/>
      <c r="D15402" s="298"/>
      <c r="E15402" s="298"/>
      <c r="F15402" s="298"/>
      <c r="G15402" s="298"/>
      <c r="H15402" s="298"/>
      <c r="I15402" s="298"/>
      <c r="J15402" s="298" t="s">
        <v>12992</v>
      </c>
      <c r="K15402" s="298"/>
      <c r="L15402" s="298" t="s">
        <v>12943</v>
      </c>
    </row>
    <row r="15403" spans="1:12">
      <c r="A15403" s="414" t="s">
        <v>12994</v>
      </c>
      <c r="B15403" s="414"/>
      <c r="C15403" s="414"/>
      <c r="D15403" s="414"/>
      <c r="E15403" s="414"/>
      <c r="F15403" s="414"/>
      <c r="G15403" s="414"/>
      <c r="H15403" s="414"/>
      <c r="I15403" s="294"/>
      <c r="J15403" s="294"/>
      <c r="K15403" s="294"/>
      <c r="L15403" s="294"/>
    </row>
    <row r="15404" spans="1:12" ht="17.100000000000001" customHeight="1">
      <c r="A15404" s="294" t="s">
        <v>12978</v>
      </c>
      <c r="B15404" s="298" t="s">
        <v>12979</v>
      </c>
      <c r="C15404" s="294" t="s">
        <v>12980</v>
      </c>
      <c r="D15404" s="294" t="s">
        <v>12981</v>
      </c>
      <c r="E15404" s="299" t="s">
        <v>12982</v>
      </c>
      <c r="F15404" s="413" t="s">
        <v>12983</v>
      </c>
      <c r="G15404" s="413"/>
      <c r="H15404" s="413" t="s">
        <v>12984</v>
      </c>
      <c r="I15404" s="413"/>
      <c r="J15404" s="413" t="s">
        <v>12985</v>
      </c>
      <c r="K15404" s="413"/>
      <c r="L15404" s="413"/>
    </row>
    <row r="15405" spans="1:12" ht="24" customHeight="1">
      <c r="A15405" s="300" t="s">
        <v>12986</v>
      </c>
      <c r="B15405" s="301" t="s">
        <v>13197</v>
      </c>
      <c r="C15405" s="300" t="s">
        <v>9</v>
      </c>
      <c r="D15405" s="300" t="s">
        <v>6983</v>
      </c>
      <c r="E15405" s="302" t="s">
        <v>27</v>
      </c>
      <c r="F15405" s="423" t="s">
        <v>13198</v>
      </c>
      <c r="G15405" s="423"/>
      <c r="H15405" s="423">
        <v>0.26036490000000001</v>
      </c>
      <c r="I15405" s="423"/>
      <c r="J15405" s="424">
        <v>1.3148</v>
      </c>
      <c r="K15405" s="424"/>
      <c r="L15405" s="424"/>
    </row>
    <row r="15406" spans="1:12" ht="24" customHeight="1">
      <c r="A15406" s="300" t="s">
        <v>12986</v>
      </c>
      <c r="B15406" s="301" t="s">
        <v>13199</v>
      </c>
      <c r="C15406" s="300" t="s">
        <v>9</v>
      </c>
      <c r="D15406" s="300" t="s">
        <v>8746</v>
      </c>
      <c r="E15406" s="302" t="s">
        <v>27</v>
      </c>
      <c r="F15406" s="423" t="s">
        <v>13196</v>
      </c>
      <c r="G15406" s="423"/>
      <c r="H15406" s="423">
        <v>0.26036490000000001</v>
      </c>
      <c r="I15406" s="423"/>
      <c r="J15406" s="424">
        <v>1.8720000000000001</v>
      </c>
      <c r="K15406" s="424"/>
      <c r="L15406" s="424"/>
    </row>
    <row r="15407" spans="1:12" ht="17.100000000000001" customHeight="1">
      <c r="A15407" s="298"/>
      <c r="B15407" s="298"/>
      <c r="C15407" s="298"/>
      <c r="D15407" s="298"/>
      <c r="E15407" s="298"/>
      <c r="F15407" s="298"/>
      <c r="G15407" s="298"/>
      <c r="H15407" s="298"/>
      <c r="I15407" s="298"/>
      <c r="J15407" s="298" t="s">
        <v>12992</v>
      </c>
      <c r="K15407" s="298"/>
      <c r="L15407" s="298" t="s">
        <v>14245</v>
      </c>
    </row>
    <row r="15408" spans="1:12">
      <c r="A15408" s="414" t="s">
        <v>12998</v>
      </c>
      <c r="B15408" s="414"/>
      <c r="C15408" s="414"/>
      <c r="D15408" s="414"/>
      <c r="E15408" s="414"/>
      <c r="F15408" s="414"/>
      <c r="G15408" s="414"/>
      <c r="H15408" s="414"/>
      <c r="I15408" s="294"/>
      <c r="J15408" s="294"/>
      <c r="K15408" s="294"/>
      <c r="L15408" s="294"/>
    </row>
    <row r="15409" spans="1:12" ht="17.100000000000001" customHeight="1">
      <c r="A15409" s="294" t="s">
        <v>12978</v>
      </c>
      <c r="B15409" s="298" t="s">
        <v>12979</v>
      </c>
      <c r="C15409" s="294" t="s">
        <v>12980</v>
      </c>
      <c r="D15409" s="294" t="s">
        <v>12981</v>
      </c>
      <c r="E15409" s="299" t="s">
        <v>12982</v>
      </c>
      <c r="F15409" s="413" t="s">
        <v>12983</v>
      </c>
      <c r="G15409" s="413"/>
      <c r="H15409" s="413" t="s">
        <v>12984</v>
      </c>
      <c r="I15409" s="413"/>
      <c r="J15409" s="413" t="s">
        <v>12985</v>
      </c>
      <c r="K15409" s="413"/>
      <c r="L15409" s="413"/>
    </row>
    <row r="15410" spans="1:12" ht="36" customHeight="1">
      <c r="A15410" s="300" t="s">
        <v>12986</v>
      </c>
      <c r="B15410" s="301" t="s">
        <v>13347</v>
      </c>
      <c r="C15410" s="300" t="s">
        <v>9</v>
      </c>
      <c r="D15410" s="300" t="s">
        <v>6805</v>
      </c>
      <c r="E15410" s="302" t="s">
        <v>51</v>
      </c>
      <c r="F15410" s="423" t="s">
        <v>13348</v>
      </c>
      <c r="G15410" s="423"/>
      <c r="H15410" s="423">
        <v>1</v>
      </c>
      <c r="I15410" s="423"/>
      <c r="J15410" s="424">
        <v>33.840000000000003</v>
      </c>
      <c r="K15410" s="424"/>
      <c r="L15410" s="424"/>
    </row>
    <row r="15411" spans="1:12" ht="24" customHeight="1">
      <c r="A15411" s="300" t="s">
        <v>12986</v>
      </c>
      <c r="B15411" s="301" t="s">
        <v>13099</v>
      </c>
      <c r="C15411" s="300" t="s">
        <v>9</v>
      </c>
      <c r="D15411" s="300" t="s">
        <v>7224</v>
      </c>
      <c r="E15411" s="302" t="s">
        <v>51</v>
      </c>
      <c r="F15411" s="423" t="s">
        <v>13100</v>
      </c>
      <c r="G15411" s="423"/>
      <c r="H15411" s="423">
        <v>3.5141E-3</v>
      </c>
      <c r="I15411" s="423"/>
      <c r="J15411" s="424">
        <v>3.2300000000000002E-2</v>
      </c>
      <c r="K15411" s="424"/>
      <c r="L15411" s="424"/>
    </row>
    <row r="15412" spans="1:12" ht="24" customHeight="1">
      <c r="A15412" s="300" t="s">
        <v>12986</v>
      </c>
      <c r="B15412" s="301" t="s">
        <v>13101</v>
      </c>
      <c r="C15412" s="300" t="s">
        <v>9</v>
      </c>
      <c r="D15412" s="300" t="s">
        <v>7359</v>
      </c>
      <c r="E15412" s="302" t="s">
        <v>51</v>
      </c>
      <c r="F15412" s="423" t="s">
        <v>13102</v>
      </c>
      <c r="G15412" s="423"/>
      <c r="H15412" s="423">
        <v>1.1340000000000001E-4</v>
      </c>
      <c r="I15412" s="423"/>
      <c r="J15412" s="424">
        <v>1.46E-2</v>
      </c>
      <c r="K15412" s="424"/>
      <c r="L15412" s="424"/>
    </row>
    <row r="15413" spans="1:12" ht="24" customHeight="1">
      <c r="A15413" s="300" t="s">
        <v>12986</v>
      </c>
      <c r="B15413" s="301" t="s">
        <v>13103</v>
      </c>
      <c r="C15413" s="300" t="s">
        <v>9</v>
      </c>
      <c r="D15413" s="300" t="s">
        <v>8851</v>
      </c>
      <c r="E15413" s="302" t="s">
        <v>51</v>
      </c>
      <c r="F15413" s="423" t="s">
        <v>13104</v>
      </c>
      <c r="G15413" s="423"/>
      <c r="H15413" s="423">
        <v>9.0699999999999996E-5</v>
      </c>
      <c r="I15413" s="423"/>
      <c r="J15413" s="424">
        <v>1.7600000000000001E-2</v>
      </c>
      <c r="K15413" s="424"/>
      <c r="L15413" s="424"/>
    </row>
    <row r="15414" spans="1:12" ht="24" customHeight="1">
      <c r="A15414" s="300" t="s">
        <v>12986</v>
      </c>
      <c r="B15414" s="301" t="s">
        <v>13105</v>
      </c>
      <c r="C15414" s="300" t="s">
        <v>9</v>
      </c>
      <c r="D15414" s="300" t="s">
        <v>8852</v>
      </c>
      <c r="E15414" s="302" t="s">
        <v>51</v>
      </c>
      <c r="F15414" s="423" t="s">
        <v>13106</v>
      </c>
      <c r="G15414" s="423"/>
      <c r="H15414" s="423">
        <v>1.9400000000000001E-5</v>
      </c>
      <c r="I15414" s="423"/>
      <c r="J15414" s="424">
        <v>1.06E-2</v>
      </c>
      <c r="K15414" s="424"/>
      <c r="L15414" s="424"/>
    </row>
    <row r="15415" spans="1:12" ht="24" customHeight="1">
      <c r="A15415" s="300" t="s">
        <v>12986</v>
      </c>
      <c r="B15415" s="301" t="s">
        <v>13107</v>
      </c>
      <c r="C15415" s="300" t="s">
        <v>9</v>
      </c>
      <c r="D15415" s="300" t="s">
        <v>9000</v>
      </c>
      <c r="E15415" s="302" t="s">
        <v>51</v>
      </c>
      <c r="F15415" s="423" t="s">
        <v>13108</v>
      </c>
      <c r="G15415" s="423"/>
      <c r="H15415" s="423">
        <v>3.9994999999999996E-3</v>
      </c>
      <c r="I15415" s="423"/>
      <c r="J15415" s="424">
        <v>2.7099999999999999E-2</v>
      </c>
      <c r="K15415" s="424"/>
      <c r="L15415" s="424"/>
    </row>
    <row r="15416" spans="1:12" ht="24" customHeight="1">
      <c r="A15416" s="300" t="s">
        <v>12986</v>
      </c>
      <c r="B15416" s="301" t="s">
        <v>13109</v>
      </c>
      <c r="C15416" s="300" t="s">
        <v>9</v>
      </c>
      <c r="D15416" s="300" t="s">
        <v>9574</v>
      </c>
      <c r="E15416" s="302" t="s">
        <v>51</v>
      </c>
      <c r="F15416" s="423" t="s">
        <v>13110</v>
      </c>
      <c r="G15416" s="423"/>
      <c r="H15416" s="423">
        <v>1.2683E-3</v>
      </c>
      <c r="I15416" s="423"/>
      <c r="J15416" s="424">
        <v>1.12E-2</v>
      </c>
      <c r="K15416" s="424"/>
      <c r="L15416" s="424"/>
    </row>
    <row r="15417" spans="1:12" ht="24" customHeight="1">
      <c r="A15417" s="300" t="s">
        <v>12986</v>
      </c>
      <c r="B15417" s="301" t="s">
        <v>13111</v>
      </c>
      <c r="C15417" s="300" t="s">
        <v>9</v>
      </c>
      <c r="D15417" s="300" t="s">
        <v>10714</v>
      </c>
      <c r="E15417" s="302" t="s">
        <v>93</v>
      </c>
      <c r="F15417" s="423" t="s">
        <v>13112</v>
      </c>
      <c r="G15417" s="423"/>
      <c r="H15417" s="423">
        <v>6.6660000000000005E-4</v>
      </c>
      <c r="I15417" s="423"/>
      <c r="J15417" s="424">
        <v>1.0200000000000001E-2</v>
      </c>
      <c r="K15417" s="424"/>
      <c r="L15417" s="424"/>
    </row>
    <row r="15418" spans="1:12" ht="24" customHeight="1">
      <c r="A15418" s="300" t="s">
        <v>12986</v>
      </c>
      <c r="B15418" s="301" t="s">
        <v>13113</v>
      </c>
      <c r="C15418" s="300" t="s">
        <v>9</v>
      </c>
      <c r="D15418" s="300" t="s">
        <v>10809</v>
      </c>
      <c r="E15418" s="302" t="s">
        <v>51</v>
      </c>
      <c r="F15418" s="423" t="s">
        <v>13114</v>
      </c>
      <c r="G15418" s="423"/>
      <c r="H15418" s="423">
        <v>6.6660000000000005E-4</v>
      </c>
      <c r="I15418" s="423"/>
      <c r="J15418" s="424">
        <v>8.0000000000000002E-3</v>
      </c>
      <c r="K15418" s="424"/>
      <c r="L15418" s="424"/>
    </row>
    <row r="15419" spans="1:12" ht="24" customHeight="1">
      <c r="A15419" s="300" t="s">
        <v>12986</v>
      </c>
      <c r="B15419" s="301" t="s">
        <v>13115</v>
      </c>
      <c r="C15419" s="300" t="s">
        <v>9</v>
      </c>
      <c r="D15419" s="300" t="s">
        <v>10810</v>
      </c>
      <c r="E15419" s="302" t="s">
        <v>51</v>
      </c>
      <c r="F15419" s="423" t="s">
        <v>13116</v>
      </c>
      <c r="G15419" s="423"/>
      <c r="H15419" s="423">
        <v>6.6660000000000005E-4</v>
      </c>
      <c r="I15419" s="423"/>
      <c r="J15419" s="424">
        <v>1.77E-2</v>
      </c>
      <c r="K15419" s="424"/>
      <c r="L15419" s="424"/>
    </row>
    <row r="15420" spans="1:12" ht="24" customHeight="1">
      <c r="A15420" s="300" t="s">
        <v>12986</v>
      </c>
      <c r="B15420" s="301" t="s">
        <v>13117</v>
      </c>
      <c r="C15420" s="300" t="s">
        <v>9</v>
      </c>
      <c r="D15420" s="300" t="s">
        <v>10837</v>
      </c>
      <c r="E15420" s="302" t="s">
        <v>51</v>
      </c>
      <c r="F15420" s="423" t="s">
        <v>13118</v>
      </c>
      <c r="G15420" s="423"/>
      <c r="H15420" s="423">
        <v>2.2799999999999999E-5</v>
      </c>
      <c r="I15420" s="423"/>
      <c r="J15420" s="424">
        <v>1.0200000000000001E-2</v>
      </c>
      <c r="K15420" s="424"/>
      <c r="L15420" s="424"/>
    </row>
    <row r="15421" spans="1:12" ht="24" customHeight="1">
      <c r="A15421" s="300" t="s">
        <v>12986</v>
      </c>
      <c r="B15421" s="301" t="s">
        <v>13003</v>
      </c>
      <c r="C15421" s="300" t="s">
        <v>9</v>
      </c>
      <c r="D15421" s="300" t="s">
        <v>7216</v>
      </c>
      <c r="E15421" s="302" t="s">
        <v>51</v>
      </c>
      <c r="F15421" s="423" t="s">
        <v>13004</v>
      </c>
      <c r="G15421" s="423"/>
      <c r="H15421" s="423">
        <v>1.3351999999999999E-3</v>
      </c>
      <c r="I15421" s="423"/>
      <c r="J15421" s="424">
        <v>4.4600000000000001E-2</v>
      </c>
      <c r="K15421" s="424"/>
      <c r="L15421" s="424"/>
    </row>
    <row r="15422" spans="1:12" ht="24" customHeight="1">
      <c r="A15422" s="300" t="s">
        <v>12986</v>
      </c>
      <c r="B15422" s="301" t="s">
        <v>13005</v>
      </c>
      <c r="C15422" s="300" t="s">
        <v>9</v>
      </c>
      <c r="D15422" s="300" t="s">
        <v>7393</v>
      </c>
      <c r="E15422" s="302" t="s">
        <v>12988</v>
      </c>
      <c r="F15422" s="423" t="s">
        <v>13006</v>
      </c>
      <c r="G15422" s="423"/>
      <c r="H15422" s="423">
        <v>8.0320000000000001E-4</v>
      </c>
      <c r="I15422" s="423"/>
      <c r="J15422" s="424">
        <v>4.3400000000000001E-2</v>
      </c>
      <c r="K15422" s="424"/>
      <c r="L15422" s="424"/>
    </row>
    <row r="15423" spans="1:12" ht="24" customHeight="1">
      <c r="A15423" s="300" t="s">
        <v>12986</v>
      </c>
      <c r="B15423" s="301" t="s">
        <v>13007</v>
      </c>
      <c r="C15423" s="300" t="s">
        <v>9</v>
      </c>
      <c r="D15423" s="300" t="s">
        <v>10619</v>
      </c>
      <c r="E15423" s="302" t="s">
        <v>51</v>
      </c>
      <c r="F15423" s="423" t="s">
        <v>13008</v>
      </c>
      <c r="G15423" s="423"/>
      <c r="H15423" s="423">
        <v>6.2310000000000002E-4</v>
      </c>
      <c r="I15423" s="423"/>
      <c r="J15423" s="424">
        <v>0.1192</v>
      </c>
      <c r="K15423" s="424"/>
      <c r="L15423" s="424"/>
    </row>
    <row r="15424" spans="1:12" ht="24" customHeight="1">
      <c r="A15424" s="300" t="s">
        <v>12986</v>
      </c>
      <c r="B15424" s="301" t="s">
        <v>13009</v>
      </c>
      <c r="C15424" s="300" t="s">
        <v>9</v>
      </c>
      <c r="D15424" s="300" t="s">
        <v>10769</v>
      </c>
      <c r="E15424" s="302" t="s">
        <v>51</v>
      </c>
      <c r="F15424" s="423" t="s">
        <v>13010</v>
      </c>
      <c r="G15424" s="423"/>
      <c r="H15424" s="423">
        <v>5.6008799999999997E-2</v>
      </c>
      <c r="I15424" s="423"/>
      <c r="J15424" s="424">
        <v>7.0599999999999996E-2</v>
      </c>
      <c r="K15424" s="424"/>
      <c r="L15424" s="424"/>
    </row>
    <row r="15425" spans="1:12" ht="24" customHeight="1">
      <c r="A15425" s="300" t="s">
        <v>12986</v>
      </c>
      <c r="B15425" s="301" t="s">
        <v>13011</v>
      </c>
      <c r="C15425" s="300" t="s">
        <v>9</v>
      </c>
      <c r="D15425" s="300" t="s">
        <v>10929</v>
      </c>
      <c r="E15425" s="302" t="s">
        <v>51</v>
      </c>
      <c r="F15425" s="423" t="s">
        <v>13012</v>
      </c>
      <c r="G15425" s="423"/>
      <c r="H15425" s="423">
        <v>5.3989999999999995E-4</v>
      </c>
      <c r="I15425" s="423"/>
      <c r="J15425" s="424">
        <v>8.1199999999999994E-2</v>
      </c>
      <c r="K15425" s="424"/>
      <c r="L15425" s="424"/>
    </row>
    <row r="15426" spans="1:12" ht="17.100000000000001" customHeight="1">
      <c r="A15426" s="298"/>
      <c r="B15426" s="298"/>
      <c r="C15426" s="298"/>
      <c r="D15426" s="298"/>
      <c r="E15426" s="298"/>
      <c r="F15426" s="298"/>
      <c r="G15426" s="298"/>
      <c r="H15426" s="298"/>
      <c r="I15426" s="298"/>
      <c r="J15426" s="298" t="s">
        <v>12992</v>
      </c>
      <c r="K15426" s="298"/>
      <c r="L15426" s="298" t="s">
        <v>14900</v>
      </c>
    </row>
    <row r="15427" spans="1:12">
      <c r="A15427" s="414" t="s">
        <v>13056</v>
      </c>
      <c r="B15427" s="414"/>
      <c r="C15427" s="414"/>
      <c r="D15427" s="414"/>
      <c r="E15427" s="414"/>
      <c r="F15427" s="414"/>
      <c r="G15427" s="414"/>
      <c r="H15427" s="414"/>
      <c r="I15427" s="294"/>
      <c r="J15427" s="294"/>
      <c r="K15427" s="294"/>
      <c r="L15427" s="294"/>
    </row>
    <row r="15428" spans="1:12" ht="17.100000000000001" customHeight="1">
      <c r="A15428" s="294" t="s">
        <v>12978</v>
      </c>
      <c r="B15428" s="298" t="s">
        <v>12979</v>
      </c>
      <c r="C15428" s="294" t="s">
        <v>12980</v>
      </c>
      <c r="D15428" s="294" t="s">
        <v>12981</v>
      </c>
      <c r="E15428" s="299" t="s">
        <v>12982</v>
      </c>
      <c r="F15428" s="413" t="s">
        <v>12983</v>
      </c>
      <c r="G15428" s="413"/>
      <c r="H15428" s="413" t="s">
        <v>12984</v>
      </c>
      <c r="I15428" s="413"/>
      <c r="J15428" s="413" t="s">
        <v>12985</v>
      </c>
      <c r="K15428" s="413"/>
      <c r="L15428" s="413"/>
    </row>
    <row r="15429" spans="1:12" ht="24" customHeight="1">
      <c r="A15429" s="300" t="s">
        <v>12986</v>
      </c>
      <c r="B15429" s="301" t="s">
        <v>13057</v>
      </c>
      <c r="C15429" s="300" t="s">
        <v>9</v>
      </c>
      <c r="D15429" s="300" t="s">
        <v>12549</v>
      </c>
      <c r="E15429" s="302" t="s">
        <v>27</v>
      </c>
      <c r="F15429" s="423" t="s">
        <v>12948</v>
      </c>
      <c r="G15429" s="423"/>
      <c r="H15429" s="423">
        <v>0.50110370000000004</v>
      </c>
      <c r="I15429" s="423"/>
      <c r="J15429" s="424">
        <v>0.32569999999999999</v>
      </c>
      <c r="K15429" s="424"/>
      <c r="L15429" s="424"/>
    </row>
    <row r="15430" spans="1:12" ht="17.100000000000001" customHeight="1">
      <c r="A15430" s="298"/>
      <c r="B15430" s="298"/>
      <c r="C15430" s="298"/>
      <c r="D15430" s="298"/>
      <c r="E15430" s="298"/>
      <c r="F15430" s="298"/>
      <c r="G15430" s="298"/>
      <c r="H15430" s="298"/>
      <c r="I15430" s="298"/>
      <c r="J15430" s="298" t="s">
        <v>12992</v>
      </c>
      <c r="K15430" s="298"/>
      <c r="L15430" s="298" t="s">
        <v>12961</v>
      </c>
    </row>
    <row r="15431" spans="1:12">
      <c r="A15431" s="414" t="s">
        <v>13058</v>
      </c>
      <c r="B15431" s="414"/>
      <c r="C15431" s="414"/>
      <c r="D15431" s="414"/>
      <c r="E15431" s="414"/>
      <c r="F15431" s="414"/>
      <c r="G15431" s="414"/>
      <c r="H15431" s="414"/>
      <c r="I15431" s="294"/>
      <c r="J15431" s="294"/>
      <c r="K15431" s="294"/>
      <c r="L15431" s="294"/>
    </row>
    <row r="15432" spans="1:12" ht="17.100000000000001" customHeight="1">
      <c r="A15432" s="294" t="s">
        <v>12978</v>
      </c>
      <c r="B15432" s="298" t="s">
        <v>12979</v>
      </c>
      <c r="C15432" s="294" t="s">
        <v>12980</v>
      </c>
      <c r="D15432" s="294" t="s">
        <v>12981</v>
      </c>
      <c r="E15432" s="299" t="s">
        <v>12982</v>
      </c>
      <c r="F15432" s="413" t="s">
        <v>12983</v>
      </c>
      <c r="G15432" s="413"/>
      <c r="H15432" s="413" t="s">
        <v>12984</v>
      </c>
      <c r="I15432" s="413"/>
      <c r="J15432" s="413" t="s">
        <v>12985</v>
      </c>
      <c r="K15432" s="413"/>
      <c r="L15432" s="413"/>
    </row>
    <row r="15433" spans="1:12" ht="24" customHeight="1">
      <c r="A15433" s="300" t="s">
        <v>12986</v>
      </c>
      <c r="B15433" s="301" t="s">
        <v>13059</v>
      </c>
      <c r="C15433" s="300" t="s">
        <v>9</v>
      </c>
      <c r="D15433" s="300" t="s">
        <v>12535</v>
      </c>
      <c r="E15433" s="302" t="s">
        <v>27</v>
      </c>
      <c r="F15433" s="423" t="s">
        <v>12936</v>
      </c>
      <c r="G15433" s="423"/>
      <c r="H15433" s="423">
        <v>0.50110370000000004</v>
      </c>
      <c r="I15433" s="423"/>
      <c r="J15433" s="424">
        <v>2.5100000000000001E-2</v>
      </c>
      <c r="K15433" s="424"/>
      <c r="L15433" s="424"/>
    </row>
    <row r="15434" spans="1:12" ht="17.100000000000001" customHeight="1">
      <c r="A15434" s="298"/>
      <c r="B15434" s="298"/>
      <c r="C15434" s="298"/>
      <c r="D15434" s="298"/>
      <c r="E15434" s="298"/>
      <c r="F15434" s="298"/>
      <c r="G15434" s="298"/>
      <c r="H15434" s="298"/>
      <c r="I15434" s="298"/>
      <c r="J15434" s="298" t="s">
        <v>12992</v>
      </c>
      <c r="K15434" s="298"/>
      <c r="L15434" s="298" t="s">
        <v>12929</v>
      </c>
    </row>
    <row r="15435" spans="1:12">
      <c r="A15435" s="414" t="s">
        <v>13060</v>
      </c>
      <c r="B15435" s="414"/>
      <c r="C15435" s="414"/>
      <c r="D15435" s="414"/>
      <c r="E15435" s="414"/>
      <c r="F15435" s="414"/>
      <c r="G15435" s="414"/>
      <c r="H15435" s="414"/>
      <c r="I15435" s="294"/>
      <c r="J15435" s="294"/>
      <c r="K15435" s="294"/>
      <c r="L15435" s="294"/>
    </row>
    <row r="15436" spans="1:12" ht="17.100000000000001" customHeight="1">
      <c r="A15436" s="294" t="s">
        <v>12978</v>
      </c>
      <c r="B15436" s="298" t="s">
        <v>12979</v>
      </c>
      <c r="C15436" s="294" t="s">
        <v>12980</v>
      </c>
      <c r="D15436" s="294" t="s">
        <v>12981</v>
      </c>
      <c r="E15436" s="299" t="s">
        <v>12982</v>
      </c>
      <c r="F15436" s="413" t="s">
        <v>12983</v>
      </c>
      <c r="G15436" s="413"/>
      <c r="H15436" s="413" t="s">
        <v>12984</v>
      </c>
      <c r="I15436" s="413"/>
      <c r="J15436" s="413" t="s">
        <v>12985</v>
      </c>
      <c r="K15436" s="413"/>
      <c r="L15436" s="413"/>
    </row>
    <row r="15437" spans="1:12" ht="24" customHeight="1">
      <c r="A15437" s="300" t="s">
        <v>12986</v>
      </c>
      <c r="B15437" s="301" t="s">
        <v>13061</v>
      </c>
      <c r="C15437" s="300" t="s">
        <v>9</v>
      </c>
      <c r="D15437" s="300" t="s">
        <v>12522</v>
      </c>
      <c r="E15437" s="302" t="s">
        <v>27</v>
      </c>
      <c r="F15437" s="423" t="s">
        <v>12964</v>
      </c>
      <c r="G15437" s="423"/>
      <c r="H15437" s="423">
        <v>0.50110370000000004</v>
      </c>
      <c r="I15437" s="423"/>
      <c r="J15437" s="424">
        <v>1.2678</v>
      </c>
      <c r="K15437" s="424"/>
      <c r="L15437" s="424"/>
    </row>
    <row r="15438" spans="1:12" ht="24" customHeight="1">
      <c r="A15438" s="300" t="s">
        <v>12986</v>
      </c>
      <c r="B15438" s="301" t="s">
        <v>13062</v>
      </c>
      <c r="C15438" s="300" t="s">
        <v>9</v>
      </c>
      <c r="D15438" s="300" t="s">
        <v>12527</v>
      </c>
      <c r="E15438" s="302" t="s">
        <v>27</v>
      </c>
      <c r="F15438" s="423" t="s">
        <v>13063</v>
      </c>
      <c r="G15438" s="423"/>
      <c r="H15438" s="423">
        <v>0.50110370000000004</v>
      </c>
      <c r="I15438" s="423"/>
      <c r="J15438" s="424">
        <v>0.1704</v>
      </c>
      <c r="K15438" s="424"/>
      <c r="L15438" s="424"/>
    </row>
    <row r="15439" spans="1:12" ht="17.100000000000001" customHeight="1">
      <c r="A15439" s="298"/>
      <c r="B15439" s="298"/>
      <c r="C15439" s="298"/>
      <c r="D15439" s="298"/>
      <c r="E15439" s="298"/>
      <c r="F15439" s="298"/>
      <c r="G15439" s="298"/>
      <c r="H15439" s="298"/>
      <c r="I15439" s="298"/>
      <c r="J15439" s="298" t="s">
        <v>12992</v>
      </c>
      <c r="K15439" s="298"/>
      <c r="L15439" s="298" t="s">
        <v>14520</v>
      </c>
    </row>
    <row r="15440" spans="1:12" ht="17.100000000000001" customHeight="1">
      <c r="A15440" s="294" t="s">
        <v>13014</v>
      </c>
      <c r="B15440" s="294"/>
      <c r="C15440" s="294"/>
      <c r="D15440" s="294"/>
      <c r="E15440" s="294"/>
      <c r="F15440" s="294"/>
      <c r="G15440" s="294"/>
      <c r="H15440" s="294"/>
      <c r="I15440" s="294"/>
      <c r="J15440" s="294"/>
      <c r="K15440" s="294"/>
      <c r="L15440" s="294"/>
    </row>
    <row r="15441" spans="1:12" ht="17.100000000000001" customHeight="1">
      <c r="A15441" s="298"/>
      <c r="B15441" s="298"/>
      <c r="C15441" s="298"/>
      <c r="D15441" s="298"/>
      <c r="E15441" s="298"/>
      <c r="F15441" s="298"/>
      <c r="G15441" s="298"/>
      <c r="H15441" s="298"/>
      <c r="I15441" s="298"/>
      <c r="J15441" s="298" t="s">
        <v>13015</v>
      </c>
      <c r="K15441" s="298"/>
      <c r="L15441" s="298" t="s">
        <v>14901</v>
      </c>
    </row>
    <row r="15442" spans="1:12" ht="17.100000000000001" customHeight="1">
      <c r="A15442" s="298"/>
      <c r="B15442" s="298"/>
      <c r="C15442" s="298"/>
      <c r="D15442" s="298"/>
      <c r="E15442" s="298"/>
      <c r="F15442" s="298"/>
      <c r="G15442" s="298"/>
      <c r="H15442" s="298"/>
      <c r="I15442" s="298"/>
      <c r="J15442" s="298" t="s">
        <v>13017</v>
      </c>
      <c r="K15442" s="298" t="s">
        <v>13018</v>
      </c>
      <c r="L15442" s="298" t="s">
        <v>14902</v>
      </c>
    </row>
    <row r="15443" spans="1:12" ht="17.100000000000001" customHeight="1">
      <c r="A15443" s="298"/>
      <c r="B15443" s="298"/>
      <c r="C15443" s="298"/>
      <c r="D15443" s="298"/>
      <c r="E15443" s="298"/>
      <c r="F15443" s="298"/>
      <c r="G15443" s="298"/>
      <c r="H15443" s="298"/>
      <c r="I15443" s="298"/>
      <c r="J15443" s="298" t="s">
        <v>13020</v>
      </c>
      <c r="K15443" s="298"/>
      <c r="L15443" s="298" t="s">
        <v>14903</v>
      </c>
    </row>
    <row r="15444" spans="1:12" ht="17.100000000000001" customHeight="1">
      <c r="A15444" s="298"/>
      <c r="B15444" s="298"/>
      <c r="C15444" s="298"/>
      <c r="D15444" s="298"/>
      <c r="E15444" s="298"/>
      <c r="F15444" s="298"/>
      <c r="G15444" s="298"/>
      <c r="H15444" s="298"/>
      <c r="I15444" s="298"/>
      <c r="J15444" s="298" t="s">
        <v>13022</v>
      </c>
      <c r="K15444" s="298" t="s">
        <v>12974</v>
      </c>
      <c r="L15444" s="298" t="s">
        <v>14506</v>
      </c>
    </row>
    <row r="15445" spans="1:12" ht="17.100000000000001" customHeight="1">
      <c r="A15445" s="298"/>
      <c r="B15445" s="298"/>
      <c r="C15445" s="298"/>
      <c r="D15445" s="298"/>
      <c r="E15445" s="298"/>
      <c r="F15445" s="298"/>
      <c r="G15445" s="298"/>
      <c r="H15445" s="298"/>
      <c r="I15445" s="298"/>
      <c r="J15445" s="298" t="s">
        <v>13024</v>
      </c>
      <c r="K15445" s="298"/>
      <c r="L15445" s="298" t="s">
        <v>14904</v>
      </c>
    </row>
    <row r="15446" spans="1:12" ht="30" customHeight="1">
      <c r="A15446" s="299"/>
      <c r="B15446" s="299"/>
      <c r="C15446" s="299"/>
      <c r="D15446" s="299"/>
      <c r="E15446" s="299"/>
      <c r="F15446" s="299"/>
      <c r="G15446" s="299"/>
      <c r="H15446" s="299"/>
      <c r="I15446" s="299"/>
      <c r="J15446" s="299"/>
      <c r="K15446" s="299"/>
      <c r="L15446" s="299"/>
    </row>
    <row r="15447" spans="1:12" ht="24" customHeight="1">
      <c r="A15447" s="295" t="s">
        <v>16005</v>
      </c>
      <c r="B15447" s="296" t="s">
        <v>16006</v>
      </c>
      <c r="C15447" s="295" t="s">
        <v>9</v>
      </c>
      <c r="D15447" s="295" t="s">
        <v>5926</v>
      </c>
      <c r="E15447" s="297" t="s">
        <v>20</v>
      </c>
      <c r="F15447" s="296"/>
      <c r="G15447" s="296"/>
      <c r="H15447" s="296"/>
      <c r="I15447" s="296"/>
      <c r="J15447" s="296"/>
      <c r="K15447" s="296"/>
      <c r="L15447" s="296"/>
    </row>
    <row r="15448" spans="1:12">
      <c r="A15448" s="414" t="s">
        <v>12977</v>
      </c>
      <c r="B15448" s="414"/>
      <c r="C15448" s="414"/>
      <c r="D15448" s="414"/>
      <c r="E15448" s="414"/>
      <c r="F15448" s="414"/>
      <c r="G15448" s="414"/>
      <c r="H15448" s="414"/>
      <c r="I15448" s="294"/>
      <c r="J15448" s="294"/>
      <c r="K15448" s="294"/>
      <c r="L15448" s="294"/>
    </row>
    <row r="15449" spans="1:12" ht="17.100000000000001" customHeight="1">
      <c r="A15449" s="294" t="s">
        <v>12978</v>
      </c>
      <c r="B15449" s="298" t="s">
        <v>12979</v>
      </c>
      <c r="C15449" s="294" t="s">
        <v>12980</v>
      </c>
      <c r="D15449" s="294" t="s">
        <v>12981</v>
      </c>
      <c r="E15449" s="299" t="s">
        <v>12982</v>
      </c>
      <c r="F15449" s="413" t="s">
        <v>12983</v>
      </c>
      <c r="G15449" s="413"/>
      <c r="H15449" s="413" t="s">
        <v>12984</v>
      </c>
      <c r="I15449" s="413"/>
      <c r="J15449" s="413" t="s">
        <v>12985</v>
      </c>
      <c r="K15449" s="413"/>
      <c r="L15449" s="413"/>
    </row>
    <row r="15450" spans="1:12" ht="24" customHeight="1">
      <c r="A15450" s="300" t="s">
        <v>12986</v>
      </c>
      <c r="B15450" s="301" t="s">
        <v>13085</v>
      </c>
      <c r="C15450" s="300" t="s">
        <v>9</v>
      </c>
      <c r="D15450" s="300" t="s">
        <v>7909</v>
      </c>
      <c r="E15450" s="302" t="s">
        <v>51</v>
      </c>
      <c r="F15450" s="423" t="s">
        <v>13086</v>
      </c>
      <c r="G15450" s="423"/>
      <c r="H15450" s="423">
        <v>2.9940000000000001E-4</v>
      </c>
      <c r="I15450" s="423"/>
      <c r="J15450" s="424">
        <v>3.1099999999999999E-2</v>
      </c>
      <c r="K15450" s="424"/>
      <c r="L15450" s="424"/>
    </row>
    <row r="15451" spans="1:12" ht="24" customHeight="1">
      <c r="A15451" s="300" t="s">
        <v>12986</v>
      </c>
      <c r="B15451" s="301" t="s">
        <v>13087</v>
      </c>
      <c r="C15451" s="300" t="s">
        <v>9</v>
      </c>
      <c r="D15451" s="300" t="s">
        <v>8873</v>
      </c>
      <c r="E15451" s="302" t="s">
        <v>51</v>
      </c>
      <c r="F15451" s="423" t="s">
        <v>13088</v>
      </c>
      <c r="G15451" s="423"/>
      <c r="H15451" s="423">
        <v>2.8600000000000001E-5</v>
      </c>
      <c r="I15451" s="423"/>
      <c r="J15451" s="424">
        <v>2.4899999999999999E-2</v>
      </c>
      <c r="K15451" s="424"/>
      <c r="L15451" s="424"/>
    </row>
    <row r="15452" spans="1:12" ht="48" customHeight="1">
      <c r="A15452" s="300" t="s">
        <v>12986</v>
      </c>
      <c r="B15452" s="301" t="s">
        <v>13089</v>
      </c>
      <c r="C15452" s="300" t="s">
        <v>9</v>
      </c>
      <c r="D15452" s="300" t="s">
        <v>9227</v>
      </c>
      <c r="E15452" s="302" t="s">
        <v>51</v>
      </c>
      <c r="F15452" s="423" t="s">
        <v>13090</v>
      </c>
      <c r="G15452" s="423"/>
      <c r="H15452" s="423">
        <v>2.0100000000000001E-5</v>
      </c>
      <c r="I15452" s="423"/>
      <c r="J15452" s="424">
        <v>2.69E-2</v>
      </c>
      <c r="K15452" s="424"/>
      <c r="L15452" s="424"/>
    </row>
    <row r="15453" spans="1:12" ht="24" customHeight="1">
      <c r="A15453" s="300" t="s">
        <v>12986</v>
      </c>
      <c r="B15453" s="301" t="s">
        <v>13091</v>
      </c>
      <c r="C15453" s="300" t="s">
        <v>9</v>
      </c>
      <c r="D15453" s="300" t="s">
        <v>9580</v>
      </c>
      <c r="E15453" s="302" t="s">
        <v>51</v>
      </c>
      <c r="F15453" s="423" t="s">
        <v>13092</v>
      </c>
      <c r="G15453" s="423"/>
      <c r="H15453" s="423">
        <v>1.95E-5</v>
      </c>
      <c r="I15453" s="423"/>
      <c r="J15453" s="424">
        <v>1.7500000000000002E-2</v>
      </c>
      <c r="K15453" s="424"/>
      <c r="L15453" s="424"/>
    </row>
    <row r="15454" spans="1:12" ht="24" customHeight="1">
      <c r="A15454" s="300" t="s">
        <v>12986</v>
      </c>
      <c r="B15454" s="301" t="s">
        <v>12987</v>
      </c>
      <c r="C15454" s="300" t="s">
        <v>9</v>
      </c>
      <c r="D15454" s="300" t="s">
        <v>9831</v>
      </c>
      <c r="E15454" s="302" t="s">
        <v>12988</v>
      </c>
      <c r="F15454" s="423" t="s">
        <v>12989</v>
      </c>
      <c r="G15454" s="423"/>
      <c r="H15454" s="423">
        <v>6.9309999999999997E-3</v>
      </c>
      <c r="I15454" s="423"/>
      <c r="J15454" s="424">
        <v>7.0099999999999996E-2</v>
      </c>
      <c r="K15454" s="424"/>
      <c r="L15454" s="424"/>
    </row>
    <row r="15455" spans="1:12" ht="36" customHeight="1">
      <c r="A15455" s="300" t="s">
        <v>12986</v>
      </c>
      <c r="B15455" s="301" t="s">
        <v>12990</v>
      </c>
      <c r="C15455" s="300" t="s">
        <v>9</v>
      </c>
      <c r="D15455" s="300" t="s">
        <v>11426</v>
      </c>
      <c r="E15455" s="302" t="s">
        <v>51</v>
      </c>
      <c r="F15455" s="423" t="s">
        <v>12991</v>
      </c>
      <c r="G15455" s="423"/>
      <c r="H15455" s="423">
        <v>3.6319999999999999E-4</v>
      </c>
      <c r="I15455" s="423"/>
      <c r="J15455" s="424">
        <v>4.8000000000000001E-2</v>
      </c>
      <c r="K15455" s="424"/>
      <c r="L15455" s="424"/>
    </row>
    <row r="15456" spans="1:12" ht="17.100000000000001" customHeight="1">
      <c r="A15456" s="298"/>
      <c r="B15456" s="298"/>
      <c r="C15456" s="298"/>
      <c r="D15456" s="298"/>
      <c r="E15456" s="298"/>
      <c r="F15456" s="298"/>
      <c r="G15456" s="298"/>
      <c r="H15456" s="298"/>
      <c r="I15456" s="298"/>
      <c r="J15456" s="298" t="s">
        <v>12992</v>
      </c>
      <c r="K15456" s="298"/>
      <c r="L15456" s="298" t="s">
        <v>12943</v>
      </c>
    </row>
    <row r="15457" spans="1:12">
      <c r="A15457" s="414" t="s">
        <v>12994</v>
      </c>
      <c r="B15457" s="414"/>
      <c r="C15457" s="414"/>
      <c r="D15457" s="414"/>
      <c r="E15457" s="414"/>
      <c r="F15457" s="414"/>
      <c r="G15457" s="414"/>
      <c r="H15457" s="414"/>
      <c r="I15457" s="294"/>
      <c r="J15457" s="294"/>
      <c r="K15457" s="294"/>
      <c r="L15457" s="294"/>
    </row>
    <row r="15458" spans="1:12" ht="17.100000000000001" customHeight="1">
      <c r="A15458" s="294" t="s">
        <v>12978</v>
      </c>
      <c r="B15458" s="298" t="s">
        <v>12979</v>
      </c>
      <c r="C15458" s="294" t="s">
        <v>12980</v>
      </c>
      <c r="D15458" s="294" t="s">
        <v>12981</v>
      </c>
      <c r="E15458" s="299" t="s">
        <v>12982</v>
      </c>
      <c r="F15458" s="413" t="s">
        <v>12983</v>
      </c>
      <c r="G15458" s="413"/>
      <c r="H15458" s="413" t="s">
        <v>12984</v>
      </c>
      <c r="I15458" s="413"/>
      <c r="J15458" s="413" t="s">
        <v>12985</v>
      </c>
      <c r="K15458" s="413"/>
      <c r="L15458" s="413"/>
    </row>
    <row r="15459" spans="1:12" ht="24" customHeight="1">
      <c r="A15459" s="300" t="s">
        <v>12986</v>
      </c>
      <c r="B15459" s="301" t="s">
        <v>13197</v>
      </c>
      <c r="C15459" s="300" t="s">
        <v>9</v>
      </c>
      <c r="D15459" s="300" t="s">
        <v>6983</v>
      </c>
      <c r="E15459" s="302" t="s">
        <v>27</v>
      </c>
      <c r="F15459" s="423" t="s">
        <v>13198</v>
      </c>
      <c r="G15459" s="423"/>
      <c r="H15459" s="423">
        <v>0.26080320000000001</v>
      </c>
      <c r="I15459" s="423"/>
      <c r="J15459" s="424">
        <v>1.3170999999999999</v>
      </c>
      <c r="K15459" s="424"/>
      <c r="L15459" s="424"/>
    </row>
    <row r="15460" spans="1:12" ht="24" customHeight="1">
      <c r="A15460" s="300" t="s">
        <v>12986</v>
      </c>
      <c r="B15460" s="301" t="s">
        <v>13199</v>
      </c>
      <c r="C15460" s="300" t="s">
        <v>9</v>
      </c>
      <c r="D15460" s="300" t="s">
        <v>8746</v>
      </c>
      <c r="E15460" s="302" t="s">
        <v>27</v>
      </c>
      <c r="F15460" s="423" t="s">
        <v>13196</v>
      </c>
      <c r="G15460" s="423"/>
      <c r="H15460" s="423">
        <v>0.26080320000000001</v>
      </c>
      <c r="I15460" s="423"/>
      <c r="J15460" s="424">
        <v>1.8752</v>
      </c>
      <c r="K15460" s="424"/>
      <c r="L15460" s="424"/>
    </row>
    <row r="15461" spans="1:12" ht="17.100000000000001" customHeight="1">
      <c r="A15461" s="298"/>
      <c r="B15461" s="298"/>
      <c r="C15461" s="298"/>
      <c r="D15461" s="298"/>
      <c r="E15461" s="298"/>
      <c r="F15461" s="298"/>
      <c r="G15461" s="298"/>
      <c r="H15461" s="298"/>
      <c r="I15461" s="298"/>
      <c r="J15461" s="298" t="s">
        <v>12992</v>
      </c>
      <c r="K15461" s="298"/>
      <c r="L15461" s="298" t="s">
        <v>14245</v>
      </c>
    </row>
    <row r="15462" spans="1:12">
      <c r="A15462" s="414" t="s">
        <v>12998</v>
      </c>
      <c r="B15462" s="414"/>
      <c r="C15462" s="414"/>
      <c r="D15462" s="414"/>
      <c r="E15462" s="414"/>
      <c r="F15462" s="414"/>
      <c r="G15462" s="414"/>
      <c r="H15462" s="414"/>
      <c r="I15462" s="294"/>
      <c r="J15462" s="294"/>
      <c r="K15462" s="294"/>
      <c r="L15462" s="294"/>
    </row>
    <row r="15463" spans="1:12" ht="17.100000000000001" customHeight="1">
      <c r="A15463" s="294" t="s">
        <v>12978</v>
      </c>
      <c r="B15463" s="298" t="s">
        <v>12979</v>
      </c>
      <c r="C15463" s="294" t="s">
        <v>12980</v>
      </c>
      <c r="D15463" s="294" t="s">
        <v>12981</v>
      </c>
      <c r="E15463" s="299" t="s">
        <v>12982</v>
      </c>
      <c r="F15463" s="413" t="s">
        <v>12983</v>
      </c>
      <c r="G15463" s="413"/>
      <c r="H15463" s="413" t="s">
        <v>12984</v>
      </c>
      <c r="I15463" s="413"/>
      <c r="J15463" s="413" t="s">
        <v>12985</v>
      </c>
      <c r="K15463" s="413"/>
      <c r="L15463" s="413"/>
    </row>
    <row r="15464" spans="1:12" ht="24" customHeight="1">
      <c r="A15464" s="300" t="s">
        <v>12986</v>
      </c>
      <c r="B15464" s="301" t="s">
        <v>13527</v>
      </c>
      <c r="C15464" s="300" t="s">
        <v>9</v>
      </c>
      <c r="D15464" s="300" t="s">
        <v>7543</v>
      </c>
      <c r="E15464" s="302" t="s">
        <v>20</v>
      </c>
      <c r="F15464" s="423" t="s">
        <v>13528</v>
      </c>
      <c r="G15464" s="423"/>
      <c r="H15464" s="423">
        <v>1.05</v>
      </c>
      <c r="I15464" s="423"/>
      <c r="J15464" s="424">
        <v>8.65</v>
      </c>
      <c r="K15464" s="424"/>
      <c r="L15464" s="424"/>
    </row>
    <row r="15465" spans="1:12" ht="36" customHeight="1">
      <c r="A15465" s="300" t="s">
        <v>12986</v>
      </c>
      <c r="B15465" s="301" t="s">
        <v>16007</v>
      </c>
      <c r="C15465" s="300" t="s">
        <v>9</v>
      </c>
      <c r="D15465" s="300" t="s">
        <v>10197</v>
      </c>
      <c r="E15465" s="302" t="s">
        <v>51</v>
      </c>
      <c r="F15465" s="423" t="s">
        <v>12931</v>
      </c>
      <c r="G15465" s="423"/>
      <c r="H15465" s="423">
        <v>0.99345859999999997</v>
      </c>
      <c r="I15465" s="423"/>
      <c r="J15465" s="424">
        <v>0.17879999999999999</v>
      </c>
      <c r="K15465" s="424"/>
      <c r="L15465" s="424"/>
    </row>
    <row r="15466" spans="1:12" ht="24" customHeight="1">
      <c r="A15466" s="300" t="s">
        <v>12986</v>
      </c>
      <c r="B15466" s="301" t="s">
        <v>16008</v>
      </c>
      <c r="C15466" s="300" t="s">
        <v>9</v>
      </c>
      <c r="D15466" s="300" t="s">
        <v>10915</v>
      </c>
      <c r="E15466" s="302" t="s">
        <v>51</v>
      </c>
      <c r="F15466" s="423" t="s">
        <v>15369</v>
      </c>
      <c r="G15466" s="423"/>
      <c r="H15466" s="423">
        <v>0.49672929999999998</v>
      </c>
      <c r="I15466" s="423"/>
      <c r="J15466" s="424">
        <v>4.2519999999999998</v>
      </c>
      <c r="K15466" s="424"/>
      <c r="L15466" s="424"/>
    </row>
    <row r="15467" spans="1:12" ht="24" customHeight="1">
      <c r="A15467" s="300" t="s">
        <v>12986</v>
      </c>
      <c r="B15467" s="301" t="s">
        <v>13099</v>
      </c>
      <c r="C15467" s="300" t="s">
        <v>9</v>
      </c>
      <c r="D15467" s="300" t="s">
        <v>7224</v>
      </c>
      <c r="E15467" s="302" t="s">
        <v>51</v>
      </c>
      <c r="F15467" s="423" t="s">
        <v>13100</v>
      </c>
      <c r="G15467" s="423"/>
      <c r="H15467" s="423">
        <v>3.5377E-3</v>
      </c>
      <c r="I15467" s="423"/>
      <c r="J15467" s="424">
        <v>3.2500000000000001E-2</v>
      </c>
      <c r="K15467" s="424"/>
      <c r="L15467" s="424"/>
    </row>
    <row r="15468" spans="1:12" ht="24" customHeight="1">
      <c r="A15468" s="300" t="s">
        <v>12986</v>
      </c>
      <c r="B15468" s="301" t="s">
        <v>13101</v>
      </c>
      <c r="C15468" s="300" t="s">
        <v>9</v>
      </c>
      <c r="D15468" s="300" t="s">
        <v>7359</v>
      </c>
      <c r="E15468" s="302" t="s">
        <v>51</v>
      </c>
      <c r="F15468" s="423" t="s">
        <v>13102</v>
      </c>
      <c r="G15468" s="423"/>
      <c r="H15468" s="423">
        <v>1.142E-4</v>
      </c>
      <c r="I15468" s="423"/>
      <c r="J15468" s="424">
        <v>1.47E-2</v>
      </c>
      <c r="K15468" s="424"/>
      <c r="L15468" s="424"/>
    </row>
    <row r="15469" spans="1:12" ht="24" customHeight="1">
      <c r="A15469" s="300" t="s">
        <v>12986</v>
      </c>
      <c r="B15469" s="301" t="s">
        <v>13103</v>
      </c>
      <c r="C15469" s="300" t="s">
        <v>9</v>
      </c>
      <c r="D15469" s="300" t="s">
        <v>8851</v>
      </c>
      <c r="E15469" s="302" t="s">
        <v>51</v>
      </c>
      <c r="F15469" s="423" t="s">
        <v>13104</v>
      </c>
      <c r="G15469" s="423"/>
      <c r="H15469" s="423">
        <v>9.1399999999999999E-5</v>
      </c>
      <c r="I15469" s="423"/>
      <c r="J15469" s="424">
        <v>1.77E-2</v>
      </c>
      <c r="K15469" s="424"/>
      <c r="L15469" s="424"/>
    </row>
    <row r="15470" spans="1:12" ht="24" customHeight="1">
      <c r="A15470" s="300" t="s">
        <v>12986</v>
      </c>
      <c r="B15470" s="301" t="s">
        <v>13105</v>
      </c>
      <c r="C15470" s="300" t="s">
        <v>9</v>
      </c>
      <c r="D15470" s="300" t="s">
        <v>8852</v>
      </c>
      <c r="E15470" s="302" t="s">
        <v>51</v>
      </c>
      <c r="F15470" s="423" t="s">
        <v>13106</v>
      </c>
      <c r="G15470" s="423"/>
      <c r="H15470" s="423">
        <v>1.95E-5</v>
      </c>
      <c r="I15470" s="423"/>
      <c r="J15470" s="424">
        <v>1.0699999999999999E-2</v>
      </c>
      <c r="K15470" s="424"/>
      <c r="L15470" s="424"/>
    </row>
    <row r="15471" spans="1:12" ht="24" customHeight="1">
      <c r="A15471" s="300" t="s">
        <v>12986</v>
      </c>
      <c r="B15471" s="301" t="s">
        <v>13107</v>
      </c>
      <c r="C15471" s="300" t="s">
        <v>9</v>
      </c>
      <c r="D15471" s="300" t="s">
        <v>9000</v>
      </c>
      <c r="E15471" s="302" t="s">
        <v>51</v>
      </c>
      <c r="F15471" s="423" t="s">
        <v>13108</v>
      </c>
      <c r="G15471" s="423"/>
      <c r="H15471" s="423">
        <v>4.0264999999999997E-3</v>
      </c>
      <c r="I15471" s="423"/>
      <c r="J15471" s="424">
        <v>2.7300000000000001E-2</v>
      </c>
      <c r="K15471" s="424"/>
      <c r="L15471" s="424"/>
    </row>
    <row r="15472" spans="1:12" ht="24" customHeight="1">
      <c r="A15472" s="300" t="s">
        <v>12986</v>
      </c>
      <c r="B15472" s="301" t="s">
        <v>13109</v>
      </c>
      <c r="C15472" s="300" t="s">
        <v>9</v>
      </c>
      <c r="D15472" s="300" t="s">
        <v>9574</v>
      </c>
      <c r="E15472" s="302" t="s">
        <v>51</v>
      </c>
      <c r="F15472" s="423" t="s">
        <v>13110</v>
      </c>
      <c r="G15472" s="423"/>
      <c r="H15472" s="423">
        <v>1.2768E-3</v>
      </c>
      <c r="I15472" s="423"/>
      <c r="J15472" s="424">
        <v>1.1299999999999999E-2</v>
      </c>
      <c r="K15472" s="424"/>
      <c r="L15472" s="424"/>
    </row>
    <row r="15473" spans="1:12" ht="24" customHeight="1">
      <c r="A15473" s="300" t="s">
        <v>12986</v>
      </c>
      <c r="B15473" s="301" t="s">
        <v>13111</v>
      </c>
      <c r="C15473" s="300" t="s">
        <v>9</v>
      </c>
      <c r="D15473" s="300" t="s">
        <v>10714</v>
      </c>
      <c r="E15473" s="302" t="s">
        <v>93</v>
      </c>
      <c r="F15473" s="423" t="s">
        <v>13112</v>
      </c>
      <c r="G15473" s="423"/>
      <c r="H15473" s="423">
        <v>6.7120000000000005E-4</v>
      </c>
      <c r="I15473" s="423"/>
      <c r="J15473" s="424">
        <v>1.0200000000000001E-2</v>
      </c>
      <c r="K15473" s="424"/>
      <c r="L15473" s="424"/>
    </row>
    <row r="15474" spans="1:12" ht="24" customHeight="1">
      <c r="A15474" s="300" t="s">
        <v>12986</v>
      </c>
      <c r="B15474" s="301" t="s">
        <v>13113</v>
      </c>
      <c r="C15474" s="300" t="s">
        <v>9</v>
      </c>
      <c r="D15474" s="300" t="s">
        <v>10809</v>
      </c>
      <c r="E15474" s="302" t="s">
        <v>51</v>
      </c>
      <c r="F15474" s="423" t="s">
        <v>13114</v>
      </c>
      <c r="G15474" s="423"/>
      <c r="H15474" s="423">
        <v>6.7120000000000005E-4</v>
      </c>
      <c r="I15474" s="423"/>
      <c r="J15474" s="424">
        <v>8.0999999999999996E-3</v>
      </c>
      <c r="K15474" s="424"/>
      <c r="L15474" s="424"/>
    </row>
    <row r="15475" spans="1:12" ht="24" customHeight="1">
      <c r="A15475" s="300" t="s">
        <v>12986</v>
      </c>
      <c r="B15475" s="301" t="s">
        <v>13115</v>
      </c>
      <c r="C15475" s="300" t="s">
        <v>9</v>
      </c>
      <c r="D15475" s="300" t="s">
        <v>10810</v>
      </c>
      <c r="E15475" s="302" t="s">
        <v>51</v>
      </c>
      <c r="F15475" s="423" t="s">
        <v>13116</v>
      </c>
      <c r="G15475" s="423"/>
      <c r="H15475" s="423">
        <v>6.7120000000000005E-4</v>
      </c>
      <c r="I15475" s="423"/>
      <c r="J15475" s="424">
        <v>1.7899999999999999E-2</v>
      </c>
      <c r="K15475" s="424"/>
      <c r="L15475" s="424"/>
    </row>
    <row r="15476" spans="1:12" ht="24" customHeight="1">
      <c r="A15476" s="300" t="s">
        <v>12986</v>
      </c>
      <c r="B15476" s="301" t="s">
        <v>13117</v>
      </c>
      <c r="C15476" s="300" t="s">
        <v>9</v>
      </c>
      <c r="D15476" s="300" t="s">
        <v>10837</v>
      </c>
      <c r="E15476" s="302" t="s">
        <v>51</v>
      </c>
      <c r="F15476" s="423" t="s">
        <v>13118</v>
      </c>
      <c r="G15476" s="423"/>
      <c r="H15476" s="423">
        <v>2.2799999999999999E-5</v>
      </c>
      <c r="I15476" s="423"/>
      <c r="J15476" s="424">
        <v>1.0200000000000001E-2</v>
      </c>
      <c r="K15476" s="424"/>
      <c r="L15476" s="424"/>
    </row>
    <row r="15477" spans="1:12" ht="24" customHeight="1">
      <c r="A15477" s="300" t="s">
        <v>12986</v>
      </c>
      <c r="B15477" s="301" t="s">
        <v>13003</v>
      </c>
      <c r="C15477" s="300" t="s">
        <v>9</v>
      </c>
      <c r="D15477" s="300" t="s">
        <v>7216</v>
      </c>
      <c r="E15477" s="302" t="s">
        <v>51</v>
      </c>
      <c r="F15477" s="423" t="s">
        <v>13004</v>
      </c>
      <c r="G15477" s="423"/>
      <c r="H15477" s="423">
        <v>1.3441E-3</v>
      </c>
      <c r="I15477" s="423"/>
      <c r="J15477" s="424">
        <v>4.4900000000000002E-2</v>
      </c>
      <c r="K15477" s="424"/>
      <c r="L15477" s="424"/>
    </row>
    <row r="15478" spans="1:12" ht="24" customHeight="1">
      <c r="A15478" s="300" t="s">
        <v>12986</v>
      </c>
      <c r="B15478" s="301" t="s">
        <v>13005</v>
      </c>
      <c r="C15478" s="300" t="s">
        <v>9</v>
      </c>
      <c r="D15478" s="300" t="s">
        <v>7393</v>
      </c>
      <c r="E15478" s="302" t="s">
        <v>12988</v>
      </c>
      <c r="F15478" s="423" t="s">
        <v>13006</v>
      </c>
      <c r="G15478" s="423"/>
      <c r="H15478" s="423">
        <v>8.0869999999999998E-4</v>
      </c>
      <c r="I15478" s="423"/>
      <c r="J15478" s="424">
        <v>4.3700000000000003E-2</v>
      </c>
      <c r="K15478" s="424"/>
      <c r="L15478" s="424"/>
    </row>
    <row r="15479" spans="1:12" ht="24" customHeight="1">
      <c r="A15479" s="300" t="s">
        <v>12986</v>
      </c>
      <c r="B15479" s="301" t="s">
        <v>13007</v>
      </c>
      <c r="C15479" s="300" t="s">
        <v>9</v>
      </c>
      <c r="D15479" s="300" t="s">
        <v>10619</v>
      </c>
      <c r="E15479" s="302" t="s">
        <v>51</v>
      </c>
      <c r="F15479" s="423" t="s">
        <v>13008</v>
      </c>
      <c r="G15479" s="423"/>
      <c r="H15479" s="423">
        <v>6.2730000000000001E-4</v>
      </c>
      <c r="I15479" s="423"/>
      <c r="J15479" s="424">
        <v>0.12</v>
      </c>
      <c r="K15479" s="424"/>
      <c r="L15479" s="424"/>
    </row>
    <row r="15480" spans="1:12" ht="24" customHeight="1">
      <c r="A15480" s="300" t="s">
        <v>12986</v>
      </c>
      <c r="B15480" s="301" t="s">
        <v>13009</v>
      </c>
      <c r="C15480" s="300" t="s">
        <v>9</v>
      </c>
      <c r="D15480" s="300" t="s">
        <v>10769</v>
      </c>
      <c r="E15480" s="302" t="s">
        <v>51</v>
      </c>
      <c r="F15480" s="423" t="s">
        <v>13010</v>
      </c>
      <c r="G15480" s="423"/>
      <c r="H15480" s="423">
        <v>5.6385900000000003E-2</v>
      </c>
      <c r="I15480" s="423"/>
      <c r="J15480" s="424">
        <v>7.0999999999999994E-2</v>
      </c>
      <c r="K15480" s="424"/>
      <c r="L15480" s="424"/>
    </row>
    <row r="15481" spans="1:12" ht="24" customHeight="1">
      <c r="A15481" s="300" t="s">
        <v>12986</v>
      </c>
      <c r="B15481" s="301" t="s">
        <v>13011</v>
      </c>
      <c r="C15481" s="300" t="s">
        <v>9</v>
      </c>
      <c r="D15481" s="300" t="s">
        <v>10929</v>
      </c>
      <c r="E15481" s="302" t="s">
        <v>51</v>
      </c>
      <c r="F15481" s="423" t="s">
        <v>13012</v>
      </c>
      <c r="G15481" s="423"/>
      <c r="H15481" s="423">
        <v>5.4359999999999999E-4</v>
      </c>
      <c r="I15481" s="423"/>
      <c r="J15481" s="424">
        <v>8.1799999999999998E-2</v>
      </c>
      <c r="K15481" s="424"/>
      <c r="L15481" s="424"/>
    </row>
    <row r="15482" spans="1:12" ht="17.100000000000001" customHeight="1">
      <c r="A15482" s="298"/>
      <c r="B15482" s="298"/>
      <c r="C15482" s="298"/>
      <c r="D15482" s="298"/>
      <c r="E15482" s="298"/>
      <c r="F15482" s="298"/>
      <c r="G15482" s="298"/>
      <c r="H15482" s="298"/>
      <c r="I15482" s="298"/>
      <c r="J15482" s="298" t="s">
        <v>12992</v>
      </c>
      <c r="K15482" s="298"/>
      <c r="L15482" s="298" t="s">
        <v>16009</v>
      </c>
    </row>
    <row r="15483" spans="1:12">
      <c r="A15483" s="414" t="s">
        <v>13056</v>
      </c>
      <c r="B15483" s="414"/>
      <c r="C15483" s="414"/>
      <c r="D15483" s="414"/>
      <c r="E15483" s="414"/>
      <c r="F15483" s="414"/>
      <c r="G15483" s="414"/>
      <c r="H15483" s="414"/>
      <c r="I15483" s="294"/>
      <c r="J15483" s="294"/>
      <c r="K15483" s="294"/>
      <c r="L15483" s="294"/>
    </row>
    <row r="15484" spans="1:12" ht="17.100000000000001" customHeight="1">
      <c r="A15484" s="294" t="s">
        <v>12978</v>
      </c>
      <c r="B15484" s="298" t="s">
        <v>12979</v>
      </c>
      <c r="C15484" s="294" t="s">
        <v>12980</v>
      </c>
      <c r="D15484" s="294" t="s">
        <v>12981</v>
      </c>
      <c r="E15484" s="299" t="s">
        <v>12982</v>
      </c>
      <c r="F15484" s="413" t="s">
        <v>12983</v>
      </c>
      <c r="G15484" s="413"/>
      <c r="H15484" s="413" t="s">
        <v>12984</v>
      </c>
      <c r="I15484" s="413"/>
      <c r="J15484" s="413" t="s">
        <v>12985</v>
      </c>
      <c r="K15484" s="413"/>
      <c r="L15484" s="413"/>
    </row>
    <row r="15485" spans="1:12" ht="24" customHeight="1">
      <c r="A15485" s="300" t="s">
        <v>12986</v>
      </c>
      <c r="B15485" s="301" t="s">
        <v>13057</v>
      </c>
      <c r="C15485" s="300" t="s">
        <v>9</v>
      </c>
      <c r="D15485" s="300" t="s">
        <v>12549</v>
      </c>
      <c r="E15485" s="302" t="s">
        <v>27</v>
      </c>
      <c r="F15485" s="423" t="s">
        <v>12948</v>
      </c>
      <c r="G15485" s="423"/>
      <c r="H15485" s="423">
        <v>0.50447830000000005</v>
      </c>
      <c r="I15485" s="423"/>
      <c r="J15485" s="424">
        <v>0.32790000000000002</v>
      </c>
      <c r="K15485" s="424"/>
      <c r="L15485" s="424"/>
    </row>
    <row r="15486" spans="1:12" ht="17.100000000000001" customHeight="1">
      <c r="A15486" s="298"/>
      <c r="B15486" s="298"/>
      <c r="C15486" s="298"/>
      <c r="D15486" s="298"/>
      <c r="E15486" s="298"/>
      <c r="F15486" s="298"/>
      <c r="G15486" s="298"/>
      <c r="H15486" s="298"/>
      <c r="I15486" s="298"/>
      <c r="J15486" s="298" t="s">
        <v>12992</v>
      </c>
      <c r="K15486" s="298"/>
      <c r="L15486" s="298" t="s">
        <v>12961</v>
      </c>
    </row>
    <row r="15487" spans="1:12">
      <c r="A15487" s="414" t="s">
        <v>13058</v>
      </c>
      <c r="B15487" s="414"/>
      <c r="C15487" s="414"/>
      <c r="D15487" s="414"/>
      <c r="E15487" s="414"/>
      <c r="F15487" s="414"/>
      <c r="G15487" s="414"/>
      <c r="H15487" s="414"/>
      <c r="I15487" s="294"/>
      <c r="J15487" s="294"/>
      <c r="K15487" s="294"/>
      <c r="L15487" s="294"/>
    </row>
    <row r="15488" spans="1:12" ht="17.100000000000001" customHeight="1">
      <c r="A15488" s="294" t="s">
        <v>12978</v>
      </c>
      <c r="B15488" s="298" t="s">
        <v>12979</v>
      </c>
      <c r="C15488" s="294" t="s">
        <v>12980</v>
      </c>
      <c r="D15488" s="294" t="s">
        <v>12981</v>
      </c>
      <c r="E15488" s="299" t="s">
        <v>12982</v>
      </c>
      <c r="F15488" s="413" t="s">
        <v>12983</v>
      </c>
      <c r="G15488" s="413"/>
      <c r="H15488" s="413" t="s">
        <v>12984</v>
      </c>
      <c r="I15488" s="413"/>
      <c r="J15488" s="413" t="s">
        <v>12985</v>
      </c>
      <c r="K15488" s="413"/>
      <c r="L15488" s="413"/>
    </row>
    <row r="15489" spans="1:12" ht="24" customHeight="1">
      <c r="A15489" s="300" t="s">
        <v>12986</v>
      </c>
      <c r="B15489" s="301" t="s">
        <v>13059</v>
      </c>
      <c r="C15489" s="300" t="s">
        <v>9</v>
      </c>
      <c r="D15489" s="300" t="s">
        <v>12535</v>
      </c>
      <c r="E15489" s="302" t="s">
        <v>27</v>
      </c>
      <c r="F15489" s="423" t="s">
        <v>12936</v>
      </c>
      <c r="G15489" s="423"/>
      <c r="H15489" s="423">
        <v>0.50447830000000005</v>
      </c>
      <c r="I15489" s="423"/>
      <c r="J15489" s="424">
        <v>2.52E-2</v>
      </c>
      <c r="K15489" s="424"/>
      <c r="L15489" s="424"/>
    </row>
    <row r="15490" spans="1:12" ht="17.100000000000001" customHeight="1">
      <c r="A15490" s="298"/>
      <c r="B15490" s="298"/>
      <c r="C15490" s="298"/>
      <c r="D15490" s="298"/>
      <c r="E15490" s="298"/>
      <c r="F15490" s="298"/>
      <c r="G15490" s="298"/>
      <c r="H15490" s="298"/>
      <c r="I15490" s="298"/>
      <c r="J15490" s="298" t="s">
        <v>12992</v>
      </c>
      <c r="K15490" s="298"/>
      <c r="L15490" s="298" t="s">
        <v>12929</v>
      </c>
    </row>
    <row r="15491" spans="1:12">
      <c r="A15491" s="414" t="s">
        <v>13060</v>
      </c>
      <c r="B15491" s="414"/>
      <c r="C15491" s="414"/>
      <c r="D15491" s="414"/>
      <c r="E15491" s="414"/>
      <c r="F15491" s="414"/>
      <c r="G15491" s="414"/>
      <c r="H15491" s="414"/>
      <c r="I15491" s="294"/>
      <c r="J15491" s="294"/>
      <c r="K15491" s="294"/>
      <c r="L15491" s="294"/>
    </row>
    <row r="15492" spans="1:12" ht="17.100000000000001" customHeight="1">
      <c r="A15492" s="294" t="s">
        <v>12978</v>
      </c>
      <c r="B15492" s="298" t="s">
        <v>12979</v>
      </c>
      <c r="C15492" s="294" t="s">
        <v>12980</v>
      </c>
      <c r="D15492" s="294" t="s">
        <v>12981</v>
      </c>
      <c r="E15492" s="299" t="s">
        <v>12982</v>
      </c>
      <c r="F15492" s="413" t="s">
        <v>12983</v>
      </c>
      <c r="G15492" s="413"/>
      <c r="H15492" s="413" t="s">
        <v>12984</v>
      </c>
      <c r="I15492" s="413"/>
      <c r="J15492" s="413" t="s">
        <v>12985</v>
      </c>
      <c r="K15492" s="413"/>
      <c r="L15492" s="413"/>
    </row>
    <row r="15493" spans="1:12" ht="24" customHeight="1">
      <c r="A15493" s="300" t="s">
        <v>12986</v>
      </c>
      <c r="B15493" s="301" t="s">
        <v>13061</v>
      </c>
      <c r="C15493" s="300" t="s">
        <v>9</v>
      </c>
      <c r="D15493" s="300" t="s">
        <v>12522</v>
      </c>
      <c r="E15493" s="302" t="s">
        <v>27</v>
      </c>
      <c r="F15493" s="423" t="s">
        <v>12964</v>
      </c>
      <c r="G15493" s="423"/>
      <c r="H15493" s="423">
        <v>0.50447830000000005</v>
      </c>
      <c r="I15493" s="423"/>
      <c r="J15493" s="424">
        <v>1.2763</v>
      </c>
      <c r="K15493" s="424"/>
      <c r="L15493" s="424"/>
    </row>
    <row r="15494" spans="1:12" ht="24" customHeight="1">
      <c r="A15494" s="300" t="s">
        <v>12986</v>
      </c>
      <c r="B15494" s="301" t="s">
        <v>13062</v>
      </c>
      <c r="C15494" s="300" t="s">
        <v>9</v>
      </c>
      <c r="D15494" s="300" t="s">
        <v>12527</v>
      </c>
      <c r="E15494" s="302" t="s">
        <v>27</v>
      </c>
      <c r="F15494" s="423" t="s">
        <v>13063</v>
      </c>
      <c r="G15494" s="423"/>
      <c r="H15494" s="423">
        <v>0.50447830000000005</v>
      </c>
      <c r="I15494" s="423"/>
      <c r="J15494" s="424">
        <v>0.17150000000000001</v>
      </c>
      <c r="K15494" s="424"/>
      <c r="L15494" s="424"/>
    </row>
    <row r="15495" spans="1:12" ht="17.100000000000001" customHeight="1">
      <c r="A15495" s="298"/>
      <c r="B15495" s="298"/>
      <c r="C15495" s="298"/>
      <c r="D15495" s="298"/>
      <c r="E15495" s="298"/>
      <c r="F15495" s="298"/>
      <c r="G15495" s="298"/>
      <c r="H15495" s="298"/>
      <c r="I15495" s="298"/>
      <c r="J15495" s="298" t="s">
        <v>12992</v>
      </c>
      <c r="K15495" s="298"/>
      <c r="L15495" s="298" t="s">
        <v>16010</v>
      </c>
    </row>
    <row r="15496" spans="1:12" ht="17.100000000000001" customHeight="1">
      <c r="A15496" s="294" t="s">
        <v>13014</v>
      </c>
      <c r="B15496" s="294"/>
      <c r="C15496" s="294"/>
      <c r="D15496" s="294"/>
      <c r="E15496" s="294"/>
      <c r="F15496" s="294"/>
      <c r="G15496" s="294"/>
      <c r="H15496" s="294"/>
      <c r="I15496" s="294"/>
      <c r="J15496" s="294"/>
      <c r="K15496" s="294"/>
      <c r="L15496" s="294"/>
    </row>
    <row r="15497" spans="1:12" ht="17.100000000000001" customHeight="1">
      <c r="A15497" s="298"/>
      <c r="B15497" s="298"/>
      <c r="C15497" s="298"/>
      <c r="D15497" s="298"/>
      <c r="E15497" s="298"/>
      <c r="F15497" s="298"/>
      <c r="G15497" s="298"/>
      <c r="H15497" s="298"/>
      <c r="I15497" s="298"/>
      <c r="J15497" s="298" t="s">
        <v>13015</v>
      </c>
      <c r="K15497" s="298"/>
      <c r="L15497" s="298" t="s">
        <v>16011</v>
      </c>
    </row>
    <row r="15498" spans="1:12" ht="17.100000000000001" customHeight="1">
      <c r="A15498" s="298"/>
      <c r="B15498" s="298"/>
      <c r="C15498" s="298"/>
      <c r="D15498" s="298"/>
      <c r="E15498" s="298"/>
      <c r="F15498" s="298"/>
      <c r="G15498" s="298"/>
      <c r="H15498" s="298"/>
      <c r="I15498" s="298"/>
      <c r="J15498" s="298" t="s">
        <v>13017</v>
      </c>
      <c r="K15498" s="298" t="s">
        <v>13018</v>
      </c>
      <c r="L15498" s="298" t="s">
        <v>16012</v>
      </c>
    </row>
    <row r="15499" spans="1:12" ht="17.100000000000001" customHeight="1">
      <c r="A15499" s="298"/>
      <c r="B15499" s="298"/>
      <c r="C15499" s="298"/>
      <c r="D15499" s="298"/>
      <c r="E15499" s="298"/>
      <c r="F15499" s="298"/>
      <c r="G15499" s="298"/>
      <c r="H15499" s="298"/>
      <c r="I15499" s="298"/>
      <c r="J15499" s="298" t="s">
        <v>13020</v>
      </c>
      <c r="K15499" s="298"/>
      <c r="L15499" s="298" t="s">
        <v>16013</v>
      </c>
    </row>
    <row r="15500" spans="1:12" ht="17.100000000000001" customHeight="1">
      <c r="A15500" s="298"/>
      <c r="B15500" s="298"/>
      <c r="C15500" s="298"/>
      <c r="D15500" s="298"/>
      <c r="E15500" s="298"/>
      <c r="F15500" s="298"/>
      <c r="G15500" s="298"/>
      <c r="H15500" s="298"/>
      <c r="I15500" s="298"/>
      <c r="J15500" s="298" t="s">
        <v>13022</v>
      </c>
      <c r="K15500" s="298" t="s">
        <v>12974</v>
      </c>
      <c r="L15500" s="298" t="s">
        <v>15376</v>
      </c>
    </row>
    <row r="15501" spans="1:12" ht="17.100000000000001" customHeight="1">
      <c r="A15501" s="298"/>
      <c r="B15501" s="298"/>
      <c r="C15501" s="298"/>
      <c r="D15501" s="298"/>
      <c r="E15501" s="298"/>
      <c r="F15501" s="298"/>
      <c r="G15501" s="298"/>
      <c r="H15501" s="298"/>
      <c r="I15501" s="298"/>
      <c r="J15501" s="298" t="s">
        <v>13024</v>
      </c>
      <c r="K15501" s="298"/>
      <c r="L15501" s="298" t="s">
        <v>16014</v>
      </c>
    </row>
    <row r="15502" spans="1:12" ht="30" customHeight="1">
      <c r="A15502" s="299"/>
      <c r="B15502" s="299"/>
      <c r="C15502" s="299"/>
      <c r="D15502" s="299"/>
      <c r="E15502" s="299"/>
      <c r="F15502" s="299"/>
      <c r="G15502" s="299"/>
      <c r="H15502" s="299"/>
      <c r="I15502" s="299"/>
      <c r="J15502" s="299"/>
      <c r="K15502" s="299"/>
      <c r="L15502" s="299"/>
    </row>
    <row r="15503" spans="1:12" ht="24" customHeight="1">
      <c r="A15503" s="295" t="s">
        <v>16015</v>
      </c>
      <c r="B15503" s="296" t="s">
        <v>16016</v>
      </c>
      <c r="C15503" s="295" t="s">
        <v>9</v>
      </c>
      <c r="D15503" s="295" t="s">
        <v>5928</v>
      </c>
      <c r="E15503" s="297" t="s">
        <v>20</v>
      </c>
      <c r="F15503" s="296"/>
      <c r="G15503" s="296"/>
      <c r="H15503" s="296"/>
      <c r="I15503" s="296"/>
      <c r="J15503" s="296"/>
      <c r="K15503" s="296"/>
      <c r="L15503" s="296"/>
    </row>
    <row r="15504" spans="1:12">
      <c r="A15504" s="414" t="s">
        <v>12977</v>
      </c>
      <c r="B15504" s="414"/>
      <c r="C15504" s="414"/>
      <c r="D15504" s="414"/>
      <c r="E15504" s="414"/>
      <c r="F15504" s="414"/>
      <c r="G15504" s="414"/>
      <c r="H15504" s="414"/>
      <c r="I15504" s="294"/>
      <c r="J15504" s="294"/>
      <c r="K15504" s="294"/>
      <c r="L15504" s="294"/>
    </row>
    <row r="15505" spans="1:12" ht="17.100000000000001" customHeight="1">
      <c r="A15505" s="294" t="s">
        <v>12978</v>
      </c>
      <c r="B15505" s="298" t="s">
        <v>12979</v>
      </c>
      <c r="C15505" s="294" t="s">
        <v>12980</v>
      </c>
      <c r="D15505" s="294" t="s">
        <v>12981</v>
      </c>
      <c r="E15505" s="299" t="s">
        <v>12982</v>
      </c>
      <c r="F15505" s="413" t="s">
        <v>12983</v>
      </c>
      <c r="G15505" s="413"/>
      <c r="H15505" s="413" t="s">
        <v>12984</v>
      </c>
      <c r="I15505" s="413"/>
      <c r="J15505" s="413" t="s">
        <v>12985</v>
      </c>
      <c r="K15505" s="413"/>
      <c r="L15505" s="413"/>
    </row>
    <row r="15506" spans="1:12" ht="24" customHeight="1">
      <c r="A15506" s="300" t="s">
        <v>12986</v>
      </c>
      <c r="B15506" s="301" t="s">
        <v>13085</v>
      </c>
      <c r="C15506" s="300" t="s">
        <v>9</v>
      </c>
      <c r="D15506" s="300" t="s">
        <v>7909</v>
      </c>
      <c r="E15506" s="302" t="s">
        <v>51</v>
      </c>
      <c r="F15506" s="423" t="s">
        <v>13086</v>
      </c>
      <c r="G15506" s="423"/>
      <c r="H15506" s="423">
        <v>4.8450000000000001E-4</v>
      </c>
      <c r="I15506" s="423"/>
      <c r="J15506" s="424">
        <v>5.04E-2</v>
      </c>
      <c r="K15506" s="424"/>
      <c r="L15506" s="424"/>
    </row>
    <row r="15507" spans="1:12" ht="24" customHeight="1">
      <c r="A15507" s="300" t="s">
        <v>12986</v>
      </c>
      <c r="B15507" s="301" t="s">
        <v>13087</v>
      </c>
      <c r="C15507" s="300" t="s">
        <v>9</v>
      </c>
      <c r="D15507" s="300" t="s">
        <v>8873</v>
      </c>
      <c r="E15507" s="302" t="s">
        <v>51</v>
      </c>
      <c r="F15507" s="423" t="s">
        <v>13088</v>
      </c>
      <c r="G15507" s="423"/>
      <c r="H15507" s="423">
        <v>4.6199999999999998E-5</v>
      </c>
      <c r="I15507" s="423"/>
      <c r="J15507" s="424">
        <v>4.02E-2</v>
      </c>
      <c r="K15507" s="424"/>
      <c r="L15507" s="424"/>
    </row>
    <row r="15508" spans="1:12" ht="48" customHeight="1">
      <c r="A15508" s="300" t="s">
        <v>12986</v>
      </c>
      <c r="B15508" s="301" t="s">
        <v>13089</v>
      </c>
      <c r="C15508" s="300" t="s">
        <v>9</v>
      </c>
      <c r="D15508" s="300" t="s">
        <v>9227</v>
      </c>
      <c r="E15508" s="302" t="s">
        <v>51</v>
      </c>
      <c r="F15508" s="423" t="s">
        <v>13090</v>
      </c>
      <c r="G15508" s="423"/>
      <c r="H15508" s="423">
        <v>3.2299999999999999E-5</v>
      </c>
      <c r="I15508" s="423"/>
      <c r="J15508" s="424">
        <v>4.3200000000000002E-2</v>
      </c>
      <c r="K15508" s="424"/>
      <c r="L15508" s="424"/>
    </row>
    <row r="15509" spans="1:12" ht="24" customHeight="1">
      <c r="A15509" s="300" t="s">
        <v>12986</v>
      </c>
      <c r="B15509" s="301" t="s">
        <v>13091</v>
      </c>
      <c r="C15509" s="300" t="s">
        <v>9</v>
      </c>
      <c r="D15509" s="300" t="s">
        <v>9580</v>
      </c>
      <c r="E15509" s="302" t="s">
        <v>51</v>
      </c>
      <c r="F15509" s="423" t="s">
        <v>13092</v>
      </c>
      <c r="G15509" s="423"/>
      <c r="H15509" s="423">
        <v>3.15E-5</v>
      </c>
      <c r="I15509" s="423"/>
      <c r="J15509" s="424">
        <v>2.8199999999999999E-2</v>
      </c>
      <c r="K15509" s="424"/>
      <c r="L15509" s="424"/>
    </row>
    <row r="15510" spans="1:12" ht="24" customHeight="1">
      <c r="A15510" s="300" t="s">
        <v>12986</v>
      </c>
      <c r="B15510" s="301" t="s">
        <v>12987</v>
      </c>
      <c r="C15510" s="300" t="s">
        <v>9</v>
      </c>
      <c r="D15510" s="300" t="s">
        <v>9831</v>
      </c>
      <c r="E15510" s="302" t="s">
        <v>12988</v>
      </c>
      <c r="F15510" s="423" t="s">
        <v>12989</v>
      </c>
      <c r="G15510" s="423"/>
      <c r="H15510" s="423">
        <v>1.12125E-2</v>
      </c>
      <c r="I15510" s="423"/>
      <c r="J15510" s="424">
        <v>0.1135</v>
      </c>
      <c r="K15510" s="424"/>
      <c r="L15510" s="424"/>
    </row>
    <row r="15511" spans="1:12" ht="36" customHeight="1">
      <c r="A15511" s="300" t="s">
        <v>12986</v>
      </c>
      <c r="B15511" s="301" t="s">
        <v>12990</v>
      </c>
      <c r="C15511" s="300" t="s">
        <v>9</v>
      </c>
      <c r="D15511" s="300" t="s">
        <v>11426</v>
      </c>
      <c r="E15511" s="302" t="s">
        <v>51</v>
      </c>
      <c r="F15511" s="423" t="s">
        <v>12991</v>
      </c>
      <c r="G15511" s="423"/>
      <c r="H15511" s="423">
        <v>5.8759999999999997E-4</v>
      </c>
      <c r="I15511" s="423"/>
      <c r="J15511" s="424">
        <v>7.7700000000000005E-2</v>
      </c>
      <c r="K15511" s="424"/>
      <c r="L15511" s="424"/>
    </row>
    <row r="15512" spans="1:12" ht="17.100000000000001" customHeight="1">
      <c r="A15512" s="298"/>
      <c r="B15512" s="298"/>
      <c r="C15512" s="298"/>
      <c r="D15512" s="298"/>
      <c r="E15512" s="298"/>
      <c r="F15512" s="298"/>
      <c r="G15512" s="298"/>
      <c r="H15512" s="298"/>
      <c r="I15512" s="298"/>
      <c r="J15512" s="298" t="s">
        <v>12992</v>
      </c>
      <c r="K15512" s="298"/>
      <c r="L15512" s="298" t="s">
        <v>12927</v>
      </c>
    </row>
    <row r="15513" spans="1:12">
      <c r="A15513" s="414" t="s">
        <v>12994</v>
      </c>
      <c r="B15513" s="414"/>
      <c r="C15513" s="414"/>
      <c r="D15513" s="414"/>
      <c r="E15513" s="414"/>
      <c r="F15513" s="414"/>
      <c r="G15513" s="414"/>
      <c r="H15513" s="414"/>
      <c r="I15513" s="294"/>
      <c r="J15513" s="294"/>
      <c r="K15513" s="294"/>
      <c r="L15513" s="294"/>
    </row>
    <row r="15514" spans="1:12" ht="17.100000000000001" customHeight="1">
      <c r="A15514" s="294" t="s">
        <v>12978</v>
      </c>
      <c r="B15514" s="298" t="s">
        <v>12979</v>
      </c>
      <c r="C15514" s="294" t="s">
        <v>12980</v>
      </c>
      <c r="D15514" s="294" t="s">
        <v>12981</v>
      </c>
      <c r="E15514" s="299" t="s">
        <v>12982</v>
      </c>
      <c r="F15514" s="413" t="s">
        <v>12983</v>
      </c>
      <c r="G15514" s="413"/>
      <c r="H15514" s="413" t="s">
        <v>12984</v>
      </c>
      <c r="I15514" s="413"/>
      <c r="J15514" s="413" t="s">
        <v>12985</v>
      </c>
      <c r="K15514" s="413"/>
      <c r="L15514" s="413"/>
    </row>
    <row r="15515" spans="1:12" ht="24" customHeight="1">
      <c r="A15515" s="300" t="s">
        <v>12986</v>
      </c>
      <c r="B15515" s="301" t="s">
        <v>13197</v>
      </c>
      <c r="C15515" s="300" t="s">
        <v>9</v>
      </c>
      <c r="D15515" s="300" t="s">
        <v>6983</v>
      </c>
      <c r="E15515" s="302" t="s">
        <v>27</v>
      </c>
      <c r="F15515" s="423" t="s">
        <v>13198</v>
      </c>
      <c r="G15515" s="423"/>
      <c r="H15515" s="423">
        <v>0.42298330000000001</v>
      </c>
      <c r="I15515" s="423"/>
      <c r="J15515" s="424">
        <v>2.1360999999999999</v>
      </c>
      <c r="K15515" s="424"/>
      <c r="L15515" s="424"/>
    </row>
    <row r="15516" spans="1:12" ht="24" customHeight="1">
      <c r="A15516" s="300" t="s">
        <v>12986</v>
      </c>
      <c r="B15516" s="301" t="s">
        <v>13199</v>
      </c>
      <c r="C15516" s="300" t="s">
        <v>9</v>
      </c>
      <c r="D15516" s="300" t="s">
        <v>8746</v>
      </c>
      <c r="E15516" s="302" t="s">
        <v>27</v>
      </c>
      <c r="F15516" s="423" t="s">
        <v>13196</v>
      </c>
      <c r="G15516" s="423"/>
      <c r="H15516" s="423">
        <v>0.42298330000000001</v>
      </c>
      <c r="I15516" s="423"/>
      <c r="J15516" s="424">
        <v>3.0411999999999999</v>
      </c>
      <c r="K15516" s="424"/>
      <c r="L15516" s="424"/>
    </row>
    <row r="15517" spans="1:12" ht="17.100000000000001" customHeight="1">
      <c r="A15517" s="298"/>
      <c r="B15517" s="298"/>
      <c r="C15517" s="298"/>
      <c r="D15517" s="298"/>
      <c r="E15517" s="298"/>
      <c r="F15517" s="298"/>
      <c r="G15517" s="298"/>
      <c r="H15517" s="298"/>
      <c r="I15517" s="298"/>
      <c r="J15517" s="298" t="s">
        <v>12992</v>
      </c>
      <c r="K15517" s="298"/>
      <c r="L15517" s="298" t="s">
        <v>16017</v>
      </c>
    </row>
    <row r="15518" spans="1:12">
      <c r="A15518" s="414" t="s">
        <v>12998</v>
      </c>
      <c r="B15518" s="414"/>
      <c r="C15518" s="414"/>
      <c r="D15518" s="414"/>
      <c r="E15518" s="414"/>
      <c r="F15518" s="414"/>
      <c r="G15518" s="414"/>
      <c r="H15518" s="414"/>
      <c r="I15518" s="294"/>
      <c r="J15518" s="294"/>
      <c r="K15518" s="294"/>
      <c r="L15518" s="294"/>
    </row>
    <row r="15519" spans="1:12" ht="17.100000000000001" customHeight="1">
      <c r="A15519" s="294" t="s">
        <v>12978</v>
      </c>
      <c r="B15519" s="298" t="s">
        <v>12979</v>
      </c>
      <c r="C15519" s="294" t="s">
        <v>12980</v>
      </c>
      <c r="D15519" s="294" t="s">
        <v>12981</v>
      </c>
      <c r="E15519" s="299" t="s">
        <v>12982</v>
      </c>
      <c r="F15519" s="413" t="s">
        <v>12983</v>
      </c>
      <c r="G15519" s="413"/>
      <c r="H15519" s="413" t="s">
        <v>12984</v>
      </c>
      <c r="I15519" s="413"/>
      <c r="J15519" s="413" t="s">
        <v>12985</v>
      </c>
      <c r="K15519" s="413"/>
      <c r="L15519" s="413"/>
    </row>
    <row r="15520" spans="1:12" ht="24" customHeight="1">
      <c r="A15520" s="300" t="s">
        <v>12986</v>
      </c>
      <c r="B15520" s="301" t="s">
        <v>16018</v>
      </c>
      <c r="C15520" s="300" t="s">
        <v>9</v>
      </c>
      <c r="D15520" s="300" t="s">
        <v>7547</v>
      </c>
      <c r="E15520" s="302" t="s">
        <v>20</v>
      </c>
      <c r="F15520" s="423" t="s">
        <v>16019</v>
      </c>
      <c r="G15520" s="423"/>
      <c r="H15520" s="423">
        <v>1.05</v>
      </c>
      <c r="I15520" s="423"/>
      <c r="J15520" s="424">
        <v>18.45</v>
      </c>
      <c r="K15520" s="424"/>
      <c r="L15520" s="424"/>
    </row>
    <row r="15521" spans="1:12" ht="36" customHeight="1">
      <c r="A15521" s="300" t="s">
        <v>12986</v>
      </c>
      <c r="B15521" s="301" t="s">
        <v>16007</v>
      </c>
      <c r="C15521" s="300" t="s">
        <v>9</v>
      </c>
      <c r="D15521" s="300" t="s">
        <v>10197</v>
      </c>
      <c r="E15521" s="302" t="s">
        <v>51</v>
      </c>
      <c r="F15521" s="423" t="s">
        <v>12931</v>
      </c>
      <c r="G15521" s="423"/>
      <c r="H15521" s="423">
        <v>0.99164370000000002</v>
      </c>
      <c r="I15521" s="423"/>
      <c r="J15521" s="424">
        <v>0.17849999999999999</v>
      </c>
      <c r="K15521" s="424"/>
      <c r="L15521" s="424"/>
    </row>
    <row r="15522" spans="1:12" ht="24" customHeight="1">
      <c r="A15522" s="300" t="s">
        <v>12986</v>
      </c>
      <c r="B15522" s="301" t="s">
        <v>16008</v>
      </c>
      <c r="C15522" s="300" t="s">
        <v>9</v>
      </c>
      <c r="D15522" s="300" t="s">
        <v>10915</v>
      </c>
      <c r="E15522" s="302" t="s">
        <v>51</v>
      </c>
      <c r="F15522" s="423" t="s">
        <v>15369</v>
      </c>
      <c r="G15522" s="423"/>
      <c r="H15522" s="423">
        <v>0.49582189999999998</v>
      </c>
      <c r="I15522" s="423"/>
      <c r="J15522" s="424">
        <v>4.2442000000000002</v>
      </c>
      <c r="K15522" s="424"/>
      <c r="L15522" s="424"/>
    </row>
    <row r="15523" spans="1:12" ht="24" customHeight="1">
      <c r="A15523" s="300" t="s">
        <v>12986</v>
      </c>
      <c r="B15523" s="301" t="s">
        <v>13099</v>
      </c>
      <c r="C15523" s="300" t="s">
        <v>9</v>
      </c>
      <c r="D15523" s="300" t="s">
        <v>7224</v>
      </c>
      <c r="E15523" s="302" t="s">
        <v>51</v>
      </c>
      <c r="F15523" s="423" t="s">
        <v>13100</v>
      </c>
      <c r="G15523" s="423"/>
      <c r="H15523" s="423">
        <v>5.7232000000000003E-3</v>
      </c>
      <c r="I15523" s="423"/>
      <c r="J15523" s="424">
        <v>5.2600000000000001E-2</v>
      </c>
      <c r="K15523" s="424"/>
      <c r="L15523" s="424"/>
    </row>
    <row r="15524" spans="1:12" ht="24" customHeight="1">
      <c r="A15524" s="300" t="s">
        <v>12986</v>
      </c>
      <c r="B15524" s="301" t="s">
        <v>13101</v>
      </c>
      <c r="C15524" s="300" t="s">
        <v>9</v>
      </c>
      <c r="D15524" s="300" t="s">
        <v>7359</v>
      </c>
      <c r="E15524" s="302" t="s">
        <v>51</v>
      </c>
      <c r="F15524" s="423" t="s">
        <v>13102</v>
      </c>
      <c r="G15524" s="423"/>
      <c r="H15524" s="423">
        <v>1.8459999999999999E-4</v>
      </c>
      <c r="I15524" s="423"/>
      <c r="J15524" s="424">
        <v>2.3699999999999999E-2</v>
      </c>
      <c r="K15524" s="424"/>
      <c r="L15524" s="424"/>
    </row>
    <row r="15525" spans="1:12" ht="24" customHeight="1">
      <c r="A15525" s="300" t="s">
        <v>12986</v>
      </c>
      <c r="B15525" s="301" t="s">
        <v>13103</v>
      </c>
      <c r="C15525" s="300" t="s">
        <v>9</v>
      </c>
      <c r="D15525" s="300" t="s">
        <v>8851</v>
      </c>
      <c r="E15525" s="302" t="s">
        <v>51</v>
      </c>
      <c r="F15525" s="423" t="s">
        <v>13104</v>
      </c>
      <c r="G15525" s="423"/>
      <c r="H15525" s="423">
        <v>1.4799999999999999E-4</v>
      </c>
      <c r="I15525" s="423"/>
      <c r="J15525" s="424">
        <v>2.87E-2</v>
      </c>
      <c r="K15525" s="424"/>
      <c r="L15525" s="424"/>
    </row>
    <row r="15526" spans="1:12" ht="24" customHeight="1">
      <c r="A15526" s="300" t="s">
        <v>12986</v>
      </c>
      <c r="B15526" s="301" t="s">
        <v>13105</v>
      </c>
      <c r="C15526" s="300" t="s">
        <v>9</v>
      </c>
      <c r="D15526" s="300" t="s">
        <v>8852</v>
      </c>
      <c r="E15526" s="302" t="s">
        <v>51</v>
      </c>
      <c r="F15526" s="423" t="s">
        <v>13106</v>
      </c>
      <c r="G15526" s="423"/>
      <c r="H15526" s="423">
        <v>3.15E-5</v>
      </c>
      <c r="I15526" s="423"/>
      <c r="J15526" s="424">
        <v>1.7299999999999999E-2</v>
      </c>
      <c r="K15526" s="424"/>
      <c r="L15526" s="424"/>
    </row>
    <row r="15527" spans="1:12" ht="24" customHeight="1">
      <c r="A15527" s="300" t="s">
        <v>12986</v>
      </c>
      <c r="B15527" s="301" t="s">
        <v>13107</v>
      </c>
      <c r="C15527" s="300" t="s">
        <v>9</v>
      </c>
      <c r="D15527" s="300" t="s">
        <v>9000</v>
      </c>
      <c r="E15527" s="302" t="s">
        <v>51</v>
      </c>
      <c r="F15527" s="423" t="s">
        <v>13108</v>
      </c>
      <c r="G15527" s="423"/>
      <c r="H15527" s="423">
        <v>6.5139000000000004E-3</v>
      </c>
      <c r="I15527" s="423"/>
      <c r="J15527" s="424">
        <v>4.41E-2</v>
      </c>
      <c r="K15527" s="424"/>
      <c r="L15527" s="424"/>
    </row>
    <row r="15528" spans="1:12" ht="24" customHeight="1">
      <c r="A15528" s="300" t="s">
        <v>12986</v>
      </c>
      <c r="B15528" s="301" t="s">
        <v>13109</v>
      </c>
      <c r="C15528" s="300" t="s">
        <v>9</v>
      </c>
      <c r="D15528" s="300" t="s">
        <v>9574</v>
      </c>
      <c r="E15528" s="302" t="s">
        <v>51</v>
      </c>
      <c r="F15528" s="423" t="s">
        <v>13110</v>
      </c>
      <c r="G15528" s="423"/>
      <c r="H15528" s="423">
        <v>2.0658E-3</v>
      </c>
      <c r="I15528" s="423"/>
      <c r="J15528" s="424">
        <v>1.8200000000000001E-2</v>
      </c>
      <c r="K15528" s="424"/>
      <c r="L15528" s="424"/>
    </row>
    <row r="15529" spans="1:12" ht="24" customHeight="1">
      <c r="A15529" s="300" t="s">
        <v>12986</v>
      </c>
      <c r="B15529" s="301" t="s">
        <v>13111</v>
      </c>
      <c r="C15529" s="300" t="s">
        <v>9</v>
      </c>
      <c r="D15529" s="300" t="s">
        <v>10714</v>
      </c>
      <c r="E15529" s="302" t="s">
        <v>93</v>
      </c>
      <c r="F15529" s="423" t="s">
        <v>13112</v>
      </c>
      <c r="G15529" s="423"/>
      <c r="H15529" s="423">
        <v>1.0858E-3</v>
      </c>
      <c r="I15529" s="423"/>
      <c r="J15529" s="424">
        <v>1.66E-2</v>
      </c>
      <c r="K15529" s="424"/>
      <c r="L15529" s="424"/>
    </row>
    <row r="15530" spans="1:12" ht="24" customHeight="1">
      <c r="A15530" s="300" t="s">
        <v>12986</v>
      </c>
      <c r="B15530" s="301" t="s">
        <v>13113</v>
      </c>
      <c r="C15530" s="300" t="s">
        <v>9</v>
      </c>
      <c r="D15530" s="300" t="s">
        <v>10809</v>
      </c>
      <c r="E15530" s="302" t="s">
        <v>51</v>
      </c>
      <c r="F15530" s="423" t="s">
        <v>13114</v>
      </c>
      <c r="G15530" s="423"/>
      <c r="H15530" s="423">
        <v>1.0858E-3</v>
      </c>
      <c r="I15530" s="423"/>
      <c r="J15530" s="424">
        <v>1.2999999999999999E-2</v>
      </c>
      <c r="K15530" s="424"/>
      <c r="L15530" s="424"/>
    </row>
    <row r="15531" spans="1:12" ht="24" customHeight="1">
      <c r="A15531" s="300" t="s">
        <v>12986</v>
      </c>
      <c r="B15531" s="301" t="s">
        <v>13115</v>
      </c>
      <c r="C15531" s="300" t="s">
        <v>9</v>
      </c>
      <c r="D15531" s="300" t="s">
        <v>10810</v>
      </c>
      <c r="E15531" s="302" t="s">
        <v>51</v>
      </c>
      <c r="F15531" s="423" t="s">
        <v>13116</v>
      </c>
      <c r="G15531" s="423"/>
      <c r="H15531" s="423">
        <v>1.0858E-3</v>
      </c>
      <c r="I15531" s="423"/>
      <c r="J15531" s="424">
        <v>2.8899999999999999E-2</v>
      </c>
      <c r="K15531" s="424"/>
      <c r="L15531" s="424"/>
    </row>
    <row r="15532" spans="1:12" ht="24" customHeight="1">
      <c r="A15532" s="300" t="s">
        <v>12986</v>
      </c>
      <c r="B15532" s="301" t="s">
        <v>13117</v>
      </c>
      <c r="C15532" s="300" t="s">
        <v>9</v>
      </c>
      <c r="D15532" s="300" t="s">
        <v>10837</v>
      </c>
      <c r="E15532" s="302" t="s">
        <v>51</v>
      </c>
      <c r="F15532" s="423" t="s">
        <v>13118</v>
      </c>
      <c r="G15532" s="423"/>
      <c r="H15532" s="423">
        <v>3.7100000000000001E-5</v>
      </c>
      <c r="I15532" s="423"/>
      <c r="J15532" s="424">
        <v>1.6500000000000001E-2</v>
      </c>
      <c r="K15532" s="424"/>
      <c r="L15532" s="424"/>
    </row>
    <row r="15533" spans="1:12" ht="24" customHeight="1">
      <c r="A15533" s="300" t="s">
        <v>12986</v>
      </c>
      <c r="B15533" s="301" t="s">
        <v>13003</v>
      </c>
      <c r="C15533" s="300" t="s">
        <v>9</v>
      </c>
      <c r="D15533" s="300" t="s">
        <v>7216</v>
      </c>
      <c r="E15533" s="302" t="s">
        <v>51</v>
      </c>
      <c r="F15533" s="423" t="s">
        <v>13004</v>
      </c>
      <c r="G15533" s="423"/>
      <c r="H15533" s="423">
        <v>2.1744999999999998E-3</v>
      </c>
      <c r="I15533" s="423"/>
      <c r="J15533" s="424">
        <v>7.2700000000000001E-2</v>
      </c>
      <c r="K15533" s="424"/>
      <c r="L15533" s="424"/>
    </row>
    <row r="15534" spans="1:12" ht="24" customHeight="1">
      <c r="A15534" s="300" t="s">
        <v>12986</v>
      </c>
      <c r="B15534" s="301" t="s">
        <v>13005</v>
      </c>
      <c r="C15534" s="300" t="s">
        <v>9</v>
      </c>
      <c r="D15534" s="300" t="s">
        <v>7393</v>
      </c>
      <c r="E15534" s="302" t="s">
        <v>12988</v>
      </c>
      <c r="F15534" s="423" t="s">
        <v>13006</v>
      </c>
      <c r="G15534" s="423"/>
      <c r="H15534" s="423">
        <v>1.3082E-3</v>
      </c>
      <c r="I15534" s="423"/>
      <c r="J15534" s="424">
        <v>7.0599999999999996E-2</v>
      </c>
      <c r="K15534" s="424"/>
      <c r="L15534" s="424"/>
    </row>
    <row r="15535" spans="1:12" ht="24" customHeight="1">
      <c r="A15535" s="300" t="s">
        <v>12986</v>
      </c>
      <c r="B15535" s="301" t="s">
        <v>13007</v>
      </c>
      <c r="C15535" s="300" t="s">
        <v>9</v>
      </c>
      <c r="D15535" s="300" t="s">
        <v>10619</v>
      </c>
      <c r="E15535" s="302" t="s">
        <v>51</v>
      </c>
      <c r="F15535" s="423" t="s">
        <v>13008</v>
      </c>
      <c r="G15535" s="423"/>
      <c r="H15535" s="423">
        <v>1.0147999999999999E-3</v>
      </c>
      <c r="I15535" s="423"/>
      <c r="J15535" s="424">
        <v>0.19409999999999999</v>
      </c>
      <c r="K15535" s="424"/>
      <c r="L15535" s="424"/>
    </row>
    <row r="15536" spans="1:12" ht="24" customHeight="1">
      <c r="A15536" s="300" t="s">
        <v>12986</v>
      </c>
      <c r="B15536" s="301" t="s">
        <v>13009</v>
      </c>
      <c r="C15536" s="300" t="s">
        <v>9</v>
      </c>
      <c r="D15536" s="300" t="s">
        <v>10769</v>
      </c>
      <c r="E15536" s="302" t="s">
        <v>51</v>
      </c>
      <c r="F15536" s="423" t="s">
        <v>13010</v>
      </c>
      <c r="G15536" s="423"/>
      <c r="H15536" s="423">
        <v>9.1218499999999994E-2</v>
      </c>
      <c r="I15536" s="423"/>
      <c r="J15536" s="424">
        <v>0.1149</v>
      </c>
      <c r="K15536" s="424"/>
      <c r="L15536" s="424"/>
    </row>
    <row r="15537" spans="1:12" ht="24" customHeight="1">
      <c r="A15537" s="300" t="s">
        <v>12986</v>
      </c>
      <c r="B15537" s="301" t="s">
        <v>13011</v>
      </c>
      <c r="C15537" s="300" t="s">
        <v>9</v>
      </c>
      <c r="D15537" s="300" t="s">
        <v>10929</v>
      </c>
      <c r="E15537" s="302" t="s">
        <v>51</v>
      </c>
      <c r="F15537" s="423" t="s">
        <v>13012</v>
      </c>
      <c r="G15537" s="423"/>
      <c r="H15537" s="423">
        <v>8.7960000000000002E-4</v>
      </c>
      <c r="I15537" s="423"/>
      <c r="J15537" s="424">
        <v>0.1323</v>
      </c>
      <c r="K15537" s="424"/>
      <c r="L15537" s="424"/>
    </row>
    <row r="15538" spans="1:12" ht="17.100000000000001" customHeight="1">
      <c r="A15538" s="298"/>
      <c r="B15538" s="298"/>
      <c r="C15538" s="298"/>
      <c r="D15538" s="298"/>
      <c r="E15538" s="298"/>
      <c r="F15538" s="298"/>
      <c r="G15538" s="298"/>
      <c r="H15538" s="298"/>
      <c r="I15538" s="298"/>
      <c r="J15538" s="298" t="s">
        <v>12992</v>
      </c>
      <c r="K15538" s="298"/>
      <c r="L15538" s="298" t="s">
        <v>16020</v>
      </c>
    </row>
    <row r="15539" spans="1:12">
      <c r="A15539" s="414" t="s">
        <v>13056</v>
      </c>
      <c r="B15539" s="414"/>
      <c r="C15539" s="414"/>
      <c r="D15539" s="414"/>
      <c r="E15539" s="414"/>
      <c r="F15539" s="414"/>
      <c r="G15539" s="414"/>
      <c r="H15539" s="414"/>
      <c r="I15539" s="294"/>
      <c r="J15539" s="294"/>
      <c r="K15539" s="294"/>
      <c r="L15539" s="294"/>
    </row>
    <row r="15540" spans="1:12" ht="17.100000000000001" customHeight="1">
      <c r="A15540" s="294" t="s">
        <v>12978</v>
      </c>
      <c r="B15540" s="298" t="s">
        <v>12979</v>
      </c>
      <c r="C15540" s="294" t="s">
        <v>12980</v>
      </c>
      <c r="D15540" s="294" t="s">
        <v>12981</v>
      </c>
      <c r="E15540" s="299" t="s">
        <v>12982</v>
      </c>
      <c r="F15540" s="413" t="s">
        <v>12983</v>
      </c>
      <c r="G15540" s="413"/>
      <c r="H15540" s="413" t="s">
        <v>12984</v>
      </c>
      <c r="I15540" s="413"/>
      <c r="J15540" s="413" t="s">
        <v>12985</v>
      </c>
      <c r="K15540" s="413"/>
      <c r="L15540" s="413"/>
    </row>
    <row r="15541" spans="1:12" ht="24" customHeight="1">
      <c r="A15541" s="300" t="s">
        <v>12986</v>
      </c>
      <c r="B15541" s="301" t="s">
        <v>13057</v>
      </c>
      <c r="C15541" s="300" t="s">
        <v>9</v>
      </c>
      <c r="D15541" s="300" t="s">
        <v>12549</v>
      </c>
      <c r="E15541" s="302" t="s">
        <v>27</v>
      </c>
      <c r="F15541" s="423" t="s">
        <v>12948</v>
      </c>
      <c r="G15541" s="423"/>
      <c r="H15541" s="423">
        <v>0.81612280000000004</v>
      </c>
      <c r="I15541" s="423"/>
      <c r="J15541" s="424">
        <v>0.53049999999999997</v>
      </c>
      <c r="K15541" s="424"/>
      <c r="L15541" s="424"/>
    </row>
    <row r="15542" spans="1:12" ht="17.100000000000001" customHeight="1">
      <c r="A15542" s="298"/>
      <c r="B15542" s="298"/>
      <c r="C15542" s="298"/>
      <c r="D15542" s="298"/>
      <c r="E15542" s="298"/>
      <c r="F15542" s="298"/>
      <c r="G15542" s="298"/>
      <c r="H15542" s="298"/>
      <c r="I15542" s="298"/>
      <c r="J15542" s="298" t="s">
        <v>12992</v>
      </c>
      <c r="K15542" s="298"/>
      <c r="L15542" s="298" t="s">
        <v>12907</v>
      </c>
    </row>
    <row r="15543" spans="1:12">
      <c r="A15543" s="414" t="s">
        <v>13058</v>
      </c>
      <c r="B15543" s="414"/>
      <c r="C15543" s="414"/>
      <c r="D15543" s="414"/>
      <c r="E15543" s="414"/>
      <c r="F15543" s="414"/>
      <c r="G15543" s="414"/>
      <c r="H15543" s="414"/>
      <c r="I15543" s="294"/>
      <c r="J15543" s="294"/>
      <c r="K15543" s="294"/>
      <c r="L15543" s="294"/>
    </row>
    <row r="15544" spans="1:12" ht="17.100000000000001" customHeight="1">
      <c r="A15544" s="294" t="s">
        <v>12978</v>
      </c>
      <c r="B15544" s="298" t="s">
        <v>12979</v>
      </c>
      <c r="C15544" s="294" t="s">
        <v>12980</v>
      </c>
      <c r="D15544" s="294" t="s">
        <v>12981</v>
      </c>
      <c r="E15544" s="299" t="s">
        <v>12982</v>
      </c>
      <c r="F15544" s="413" t="s">
        <v>12983</v>
      </c>
      <c r="G15544" s="413"/>
      <c r="H15544" s="413" t="s">
        <v>12984</v>
      </c>
      <c r="I15544" s="413"/>
      <c r="J15544" s="413" t="s">
        <v>12985</v>
      </c>
      <c r="K15544" s="413"/>
      <c r="L15544" s="413"/>
    </row>
    <row r="15545" spans="1:12" ht="24" customHeight="1">
      <c r="A15545" s="300" t="s">
        <v>12986</v>
      </c>
      <c r="B15545" s="301" t="s">
        <v>13059</v>
      </c>
      <c r="C15545" s="300" t="s">
        <v>9</v>
      </c>
      <c r="D15545" s="300" t="s">
        <v>12535</v>
      </c>
      <c r="E15545" s="302" t="s">
        <v>27</v>
      </c>
      <c r="F15545" s="423" t="s">
        <v>12936</v>
      </c>
      <c r="G15545" s="423"/>
      <c r="H15545" s="423">
        <v>0.81612280000000004</v>
      </c>
      <c r="I15545" s="423"/>
      <c r="J15545" s="424">
        <v>4.0800000000000003E-2</v>
      </c>
      <c r="K15545" s="424"/>
      <c r="L15545" s="424"/>
    </row>
    <row r="15546" spans="1:12" ht="17.100000000000001" customHeight="1">
      <c r="A15546" s="298"/>
      <c r="B15546" s="298"/>
      <c r="C15546" s="298"/>
      <c r="D15546" s="298"/>
      <c r="E15546" s="298"/>
      <c r="F15546" s="298"/>
      <c r="G15546" s="298"/>
      <c r="H15546" s="298"/>
      <c r="I15546" s="298"/>
      <c r="J15546" s="298" t="s">
        <v>12992</v>
      </c>
      <c r="K15546" s="298"/>
      <c r="L15546" s="298" t="s">
        <v>12908</v>
      </c>
    </row>
    <row r="15547" spans="1:12">
      <c r="A15547" s="414" t="s">
        <v>13060</v>
      </c>
      <c r="B15547" s="414"/>
      <c r="C15547" s="414"/>
      <c r="D15547" s="414"/>
      <c r="E15547" s="414"/>
      <c r="F15547" s="414"/>
      <c r="G15547" s="414"/>
      <c r="H15547" s="414"/>
      <c r="I15547" s="294"/>
      <c r="J15547" s="294"/>
      <c r="K15547" s="294"/>
      <c r="L15547" s="294"/>
    </row>
    <row r="15548" spans="1:12" ht="17.100000000000001" customHeight="1">
      <c r="A15548" s="294" t="s">
        <v>12978</v>
      </c>
      <c r="B15548" s="298" t="s">
        <v>12979</v>
      </c>
      <c r="C15548" s="294" t="s">
        <v>12980</v>
      </c>
      <c r="D15548" s="294" t="s">
        <v>12981</v>
      </c>
      <c r="E15548" s="299" t="s">
        <v>12982</v>
      </c>
      <c r="F15548" s="413" t="s">
        <v>12983</v>
      </c>
      <c r="G15548" s="413"/>
      <c r="H15548" s="413" t="s">
        <v>12984</v>
      </c>
      <c r="I15548" s="413"/>
      <c r="J15548" s="413" t="s">
        <v>12985</v>
      </c>
      <c r="K15548" s="413"/>
      <c r="L15548" s="413"/>
    </row>
    <row r="15549" spans="1:12" ht="24" customHeight="1">
      <c r="A15549" s="300" t="s">
        <v>12986</v>
      </c>
      <c r="B15549" s="301" t="s">
        <v>13061</v>
      </c>
      <c r="C15549" s="300" t="s">
        <v>9</v>
      </c>
      <c r="D15549" s="300" t="s">
        <v>12522</v>
      </c>
      <c r="E15549" s="302" t="s">
        <v>27</v>
      </c>
      <c r="F15549" s="423" t="s">
        <v>12964</v>
      </c>
      <c r="G15549" s="423"/>
      <c r="H15549" s="423">
        <v>0.81612280000000004</v>
      </c>
      <c r="I15549" s="423"/>
      <c r="J15549" s="424">
        <v>2.0648</v>
      </c>
      <c r="K15549" s="424"/>
      <c r="L15549" s="424"/>
    </row>
    <row r="15550" spans="1:12" ht="24" customHeight="1">
      <c r="A15550" s="300" t="s">
        <v>12986</v>
      </c>
      <c r="B15550" s="301" t="s">
        <v>13062</v>
      </c>
      <c r="C15550" s="300" t="s">
        <v>9</v>
      </c>
      <c r="D15550" s="300" t="s">
        <v>12527</v>
      </c>
      <c r="E15550" s="302" t="s">
        <v>27</v>
      </c>
      <c r="F15550" s="423" t="s">
        <v>13063</v>
      </c>
      <c r="G15550" s="423"/>
      <c r="H15550" s="423">
        <v>0.81612280000000004</v>
      </c>
      <c r="I15550" s="423"/>
      <c r="J15550" s="424">
        <v>0.27750000000000002</v>
      </c>
      <c r="K15550" s="424"/>
      <c r="L15550" s="424"/>
    </row>
    <row r="15551" spans="1:12" ht="17.100000000000001" customHeight="1">
      <c r="A15551" s="298"/>
      <c r="B15551" s="298"/>
      <c r="C15551" s="298"/>
      <c r="D15551" s="298"/>
      <c r="E15551" s="298"/>
      <c r="F15551" s="298"/>
      <c r="G15551" s="298"/>
      <c r="H15551" s="298"/>
      <c r="I15551" s="298"/>
      <c r="J15551" s="298" t="s">
        <v>12992</v>
      </c>
      <c r="K15551" s="298"/>
      <c r="L15551" s="298" t="s">
        <v>13227</v>
      </c>
    </row>
    <row r="15552" spans="1:12" ht="17.100000000000001" customHeight="1">
      <c r="A15552" s="294" t="s">
        <v>13014</v>
      </c>
      <c r="B15552" s="294"/>
      <c r="C15552" s="294"/>
      <c r="D15552" s="294"/>
      <c r="E15552" s="294"/>
      <c r="F15552" s="294"/>
      <c r="G15552" s="294"/>
      <c r="H15552" s="294"/>
      <c r="I15552" s="294"/>
      <c r="J15552" s="294"/>
      <c r="K15552" s="294"/>
      <c r="L15552" s="294"/>
    </row>
    <row r="15553" spans="1:12" ht="17.100000000000001" customHeight="1">
      <c r="A15553" s="298"/>
      <c r="B15553" s="298"/>
      <c r="C15553" s="298"/>
      <c r="D15553" s="298"/>
      <c r="E15553" s="298"/>
      <c r="F15553" s="298"/>
      <c r="G15553" s="298"/>
      <c r="H15553" s="298"/>
      <c r="I15553" s="298"/>
      <c r="J15553" s="298" t="s">
        <v>13015</v>
      </c>
      <c r="K15553" s="298"/>
      <c r="L15553" s="298" t="s">
        <v>16021</v>
      </c>
    </row>
    <row r="15554" spans="1:12" ht="17.100000000000001" customHeight="1">
      <c r="A15554" s="298"/>
      <c r="B15554" s="298"/>
      <c r="C15554" s="298"/>
      <c r="D15554" s="298"/>
      <c r="E15554" s="298"/>
      <c r="F15554" s="298"/>
      <c r="G15554" s="298"/>
      <c r="H15554" s="298"/>
      <c r="I15554" s="298"/>
      <c r="J15554" s="298" t="s">
        <v>13017</v>
      </c>
      <c r="K15554" s="298" t="s">
        <v>13018</v>
      </c>
      <c r="L15554" s="298" t="s">
        <v>16022</v>
      </c>
    </row>
    <row r="15555" spans="1:12" ht="17.100000000000001" customHeight="1">
      <c r="A15555" s="298"/>
      <c r="B15555" s="298"/>
      <c r="C15555" s="298"/>
      <c r="D15555" s="298"/>
      <c r="E15555" s="298"/>
      <c r="F15555" s="298"/>
      <c r="G15555" s="298"/>
      <c r="H15555" s="298"/>
      <c r="I15555" s="298"/>
      <c r="J15555" s="298" t="s">
        <v>13020</v>
      </c>
      <c r="K15555" s="298"/>
      <c r="L15555" s="298" t="s">
        <v>16023</v>
      </c>
    </row>
    <row r="15556" spans="1:12" ht="17.100000000000001" customHeight="1">
      <c r="A15556" s="298"/>
      <c r="B15556" s="298"/>
      <c r="C15556" s="298"/>
      <c r="D15556" s="298"/>
      <c r="E15556" s="298"/>
      <c r="F15556" s="298"/>
      <c r="G15556" s="298"/>
      <c r="H15556" s="298"/>
      <c r="I15556" s="298"/>
      <c r="J15556" s="298" t="s">
        <v>13022</v>
      </c>
      <c r="K15556" s="298" t="s">
        <v>12974</v>
      </c>
      <c r="L15556" s="298" t="s">
        <v>14420</v>
      </c>
    </row>
    <row r="15557" spans="1:12" ht="17.100000000000001" customHeight="1">
      <c r="A15557" s="298"/>
      <c r="B15557" s="298"/>
      <c r="C15557" s="298"/>
      <c r="D15557" s="298"/>
      <c r="E15557" s="298"/>
      <c r="F15557" s="298"/>
      <c r="G15557" s="298"/>
      <c r="H15557" s="298"/>
      <c r="I15557" s="298"/>
      <c r="J15557" s="298" t="s">
        <v>13024</v>
      </c>
      <c r="K15557" s="298"/>
      <c r="L15557" s="298" t="s">
        <v>16024</v>
      </c>
    </row>
    <row r="15558" spans="1:12" ht="30" customHeight="1">
      <c r="A15558" s="299"/>
      <c r="B15558" s="299"/>
      <c r="C15558" s="299"/>
      <c r="D15558" s="299"/>
      <c r="E15558" s="299"/>
      <c r="F15558" s="299"/>
      <c r="G15558" s="299"/>
      <c r="H15558" s="299"/>
      <c r="I15558" s="299"/>
      <c r="J15558" s="299"/>
      <c r="K15558" s="299"/>
      <c r="L15558" s="299"/>
    </row>
    <row r="15559" spans="1:12" ht="24" customHeight="1">
      <c r="A15559" s="295" t="s">
        <v>16025</v>
      </c>
      <c r="B15559" s="296" t="s">
        <v>16026</v>
      </c>
      <c r="C15559" s="295" t="s">
        <v>9</v>
      </c>
      <c r="D15559" s="295" t="s">
        <v>5929</v>
      </c>
      <c r="E15559" s="297" t="s">
        <v>20</v>
      </c>
      <c r="F15559" s="296"/>
      <c r="G15559" s="296"/>
      <c r="H15559" s="296"/>
      <c r="I15559" s="296"/>
      <c r="J15559" s="296"/>
      <c r="K15559" s="296"/>
      <c r="L15559" s="296"/>
    </row>
    <row r="15560" spans="1:12">
      <c r="A15560" s="414" t="s">
        <v>12977</v>
      </c>
      <c r="B15560" s="414"/>
      <c r="C15560" s="414"/>
      <c r="D15560" s="414"/>
      <c r="E15560" s="414"/>
      <c r="F15560" s="414"/>
      <c r="G15560" s="414"/>
      <c r="H15560" s="414"/>
      <c r="I15560" s="294"/>
      <c r="J15560" s="294"/>
      <c r="K15560" s="294"/>
      <c r="L15560" s="294"/>
    </row>
    <row r="15561" spans="1:12" ht="17.100000000000001" customHeight="1">
      <c r="A15561" s="294" t="s">
        <v>12978</v>
      </c>
      <c r="B15561" s="298" t="s">
        <v>12979</v>
      </c>
      <c r="C15561" s="294" t="s">
        <v>12980</v>
      </c>
      <c r="D15561" s="294" t="s">
        <v>12981</v>
      </c>
      <c r="E15561" s="299" t="s">
        <v>12982</v>
      </c>
      <c r="F15561" s="413" t="s">
        <v>12983</v>
      </c>
      <c r="G15561" s="413"/>
      <c r="H15561" s="413" t="s">
        <v>12984</v>
      </c>
      <c r="I15561" s="413"/>
      <c r="J15561" s="413" t="s">
        <v>12985</v>
      </c>
      <c r="K15561" s="413"/>
      <c r="L15561" s="413"/>
    </row>
    <row r="15562" spans="1:12" ht="24" customHeight="1">
      <c r="A15562" s="300" t="s">
        <v>12986</v>
      </c>
      <c r="B15562" s="301" t="s">
        <v>13085</v>
      </c>
      <c r="C15562" s="300" t="s">
        <v>9</v>
      </c>
      <c r="D15562" s="300" t="s">
        <v>7909</v>
      </c>
      <c r="E15562" s="302" t="s">
        <v>51</v>
      </c>
      <c r="F15562" s="423" t="s">
        <v>13086</v>
      </c>
      <c r="G15562" s="423"/>
      <c r="H15562" s="423">
        <v>5.6930000000000001E-4</v>
      </c>
      <c r="I15562" s="423"/>
      <c r="J15562" s="424">
        <v>5.9200000000000003E-2</v>
      </c>
      <c r="K15562" s="424"/>
      <c r="L15562" s="424"/>
    </row>
    <row r="15563" spans="1:12" ht="24" customHeight="1">
      <c r="A15563" s="300" t="s">
        <v>12986</v>
      </c>
      <c r="B15563" s="301" t="s">
        <v>13087</v>
      </c>
      <c r="C15563" s="300" t="s">
        <v>9</v>
      </c>
      <c r="D15563" s="300" t="s">
        <v>8873</v>
      </c>
      <c r="E15563" s="302" t="s">
        <v>51</v>
      </c>
      <c r="F15563" s="423" t="s">
        <v>13088</v>
      </c>
      <c r="G15563" s="423"/>
      <c r="H15563" s="423">
        <v>5.4400000000000001E-5</v>
      </c>
      <c r="I15563" s="423"/>
      <c r="J15563" s="424">
        <v>4.7300000000000002E-2</v>
      </c>
      <c r="K15563" s="424"/>
      <c r="L15563" s="424"/>
    </row>
    <row r="15564" spans="1:12" ht="48" customHeight="1">
      <c r="A15564" s="300" t="s">
        <v>12986</v>
      </c>
      <c r="B15564" s="301" t="s">
        <v>13089</v>
      </c>
      <c r="C15564" s="300" t="s">
        <v>9</v>
      </c>
      <c r="D15564" s="300" t="s">
        <v>9227</v>
      </c>
      <c r="E15564" s="302" t="s">
        <v>51</v>
      </c>
      <c r="F15564" s="423" t="s">
        <v>13090</v>
      </c>
      <c r="G15564" s="423"/>
      <c r="H15564" s="423">
        <v>3.8099999999999998E-5</v>
      </c>
      <c r="I15564" s="423"/>
      <c r="J15564" s="424">
        <v>5.0900000000000001E-2</v>
      </c>
      <c r="K15564" s="424"/>
      <c r="L15564" s="424"/>
    </row>
    <row r="15565" spans="1:12" ht="24" customHeight="1">
      <c r="A15565" s="300" t="s">
        <v>12986</v>
      </c>
      <c r="B15565" s="301" t="s">
        <v>13091</v>
      </c>
      <c r="C15565" s="300" t="s">
        <v>9</v>
      </c>
      <c r="D15565" s="300" t="s">
        <v>9580</v>
      </c>
      <c r="E15565" s="302" t="s">
        <v>51</v>
      </c>
      <c r="F15565" s="423" t="s">
        <v>13092</v>
      </c>
      <c r="G15565" s="423"/>
      <c r="H15565" s="423">
        <v>3.7100000000000001E-5</v>
      </c>
      <c r="I15565" s="423"/>
      <c r="J15565" s="424">
        <v>3.3300000000000003E-2</v>
      </c>
      <c r="K15565" s="424"/>
      <c r="L15565" s="424"/>
    </row>
    <row r="15566" spans="1:12" ht="24" customHeight="1">
      <c r="A15566" s="300" t="s">
        <v>12986</v>
      </c>
      <c r="B15566" s="301" t="s">
        <v>12987</v>
      </c>
      <c r="C15566" s="300" t="s">
        <v>9</v>
      </c>
      <c r="D15566" s="300" t="s">
        <v>9831</v>
      </c>
      <c r="E15566" s="302" t="s">
        <v>12988</v>
      </c>
      <c r="F15566" s="423" t="s">
        <v>12989</v>
      </c>
      <c r="G15566" s="423"/>
      <c r="H15566" s="423">
        <v>1.31757E-2</v>
      </c>
      <c r="I15566" s="423"/>
      <c r="J15566" s="424">
        <v>0.1333</v>
      </c>
      <c r="K15566" s="424"/>
      <c r="L15566" s="424"/>
    </row>
    <row r="15567" spans="1:12" ht="36" customHeight="1">
      <c r="A15567" s="300" t="s">
        <v>12986</v>
      </c>
      <c r="B15567" s="301" t="s">
        <v>12990</v>
      </c>
      <c r="C15567" s="300" t="s">
        <v>9</v>
      </c>
      <c r="D15567" s="300" t="s">
        <v>11426</v>
      </c>
      <c r="E15567" s="302" t="s">
        <v>51</v>
      </c>
      <c r="F15567" s="423" t="s">
        <v>12991</v>
      </c>
      <c r="G15567" s="423"/>
      <c r="H15567" s="423">
        <v>6.9050000000000003E-4</v>
      </c>
      <c r="I15567" s="423"/>
      <c r="J15567" s="424">
        <v>9.1300000000000006E-2</v>
      </c>
      <c r="K15567" s="424"/>
      <c r="L15567" s="424"/>
    </row>
    <row r="15568" spans="1:12" ht="17.100000000000001" customHeight="1">
      <c r="A15568" s="298"/>
      <c r="B15568" s="298"/>
      <c r="C15568" s="298"/>
      <c r="D15568" s="298"/>
      <c r="E15568" s="298"/>
      <c r="F15568" s="298"/>
      <c r="G15568" s="298"/>
      <c r="H15568" s="298"/>
      <c r="I15568" s="298"/>
      <c r="J15568" s="298" t="s">
        <v>12992</v>
      </c>
      <c r="K15568" s="298"/>
      <c r="L15568" s="298" t="s">
        <v>14053</v>
      </c>
    </row>
    <row r="15569" spans="1:12">
      <c r="A15569" s="414" t="s">
        <v>12994</v>
      </c>
      <c r="B15569" s="414"/>
      <c r="C15569" s="414"/>
      <c r="D15569" s="414"/>
      <c r="E15569" s="414"/>
      <c r="F15569" s="414"/>
      <c r="G15569" s="414"/>
      <c r="H15569" s="414"/>
      <c r="I15569" s="294"/>
      <c r="J15569" s="294"/>
      <c r="K15569" s="294"/>
      <c r="L15569" s="294"/>
    </row>
    <row r="15570" spans="1:12" ht="17.100000000000001" customHeight="1">
      <c r="A15570" s="294" t="s">
        <v>12978</v>
      </c>
      <c r="B15570" s="298" t="s">
        <v>12979</v>
      </c>
      <c r="C15570" s="294" t="s">
        <v>12980</v>
      </c>
      <c r="D15570" s="294" t="s">
        <v>12981</v>
      </c>
      <c r="E15570" s="299" t="s">
        <v>12982</v>
      </c>
      <c r="F15570" s="413" t="s">
        <v>12983</v>
      </c>
      <c r="G15570" s="413"/>
      <c r="H15570" s="413" t="s">
        <v>12984</v>
      </c>
      <c r="I15570" s="413"/>
      <c r="J15570" s="413" t="s">
        <v>12985</v>
      </c>
      <c r="K15570" s="413"/>
      <c r="L15570" s="413"/>
    </row>
    <row r="15571" spans="1:12" ht="24" customHeight="1">
      <c r="A15571" s="300" t="s">
        <v>12986</v>
      </c>
      <c r="B15571" s="301" t="s">
        <v>13197</v>
      </c>
      <c r="C15571" s="300" t="s">
        <v>9</v>
      </c>
      <c r="D15571" s="300" t="s">
        <v>6983</v>
      </c>
      <c r="E15571" s="302" t="s">
        <v>27</v>
      </c>
      <c r="F15571" s="423" t="s">
        <v>13198</v>
      </c>
      <c r="G15571" s="423"/>
      <c r="H15571" s="423">
        <v>0.49706030000000001</v>
      </c>
      <c r="I15571" s="423"/>
      <c r="J15571" s="424">
        <v>2.5102000000000002</v>
      </c>
      <c r="K15571" s="424"/>
      <c r="L15571" s="424"/>
    </row>
    <row r="15572" spans="1:12" ht="24" customHeight="1">
      <c r="A15572" s="300" t="s">
        <v>12986</v>
      </c>
      <c r="B15572" s="301" t="s">
        <v>13199</v>
      </c>
      <c r="C15572" s="300" t="s">
        <v>9</v>
      </c>
      <c r="D15572" s="300" t="s">
        <v>8746</v>
      </c>
      <c r="E15572" s="302" t="s">
        <v>27</v>
      </c>
      <c r="F15572" s="423" t="s">
        <v>13196</v>
      </c>
      <c r="G15572" s="423"/>
      <c r="H15572" s="423">
        <v>0.49706030000000001</v>
      </c>
      <c r="I15572" s="423"/>
      <c r="J15572" s="424">
        <v>3.5739000000000001</v>
      </c>
      <c r="K15572" s="424"/>
      <c r="L15572" s="424"/>
    </row>
    <row r="15573" spans="1:12" ht="17.100000000000001" customHeight="1">
      <c r="A15573" s="298"/>
      <c r="B15573" s="298"/>
      <c r="C15573" s="298"/>
      <c r="D15573" s="298"/>
      <c r="E15573" s="298"/>
      <c r="F15573" s="298"/>
      <c r="G15573" s="298"/>
      <c r="H15573" s="298"/>
      <c r="I15573" s="298"/>
      <c r="J15573" s="298" t="s">
        <v>12992</v>
      </c>
      <c r="K15573" s="298"/>
      <c r="L15573" s="298" t="s">
        <v>16027</v>
      </c>
    </row>
    <row r="15574" spans="1:12">
      <c r="A15574" s="414" t="s">
        <v>12998</v>
      </c>
      <c r="B15574" s="414"/>
      <c r="C15574" s="414"/>
      <c r="D15574" s="414"/>
      <c r="E15574" s="414"/>
      <c r="F15574" s="414"/>
      <c r="G15574" s="414"/>
      <c r="H15574" s="414"/>
      <c r="I15574" s="294"/>
      <c r="J15574" s="294"/>
      <c r="K15574" s="294"/>
      <c r="L15574" s="294"/>
    </row>
    <row r="15575" spans="1:12" ht="17.100000000000001" customHeight="1">
      <c r="A15575" s="294" t="s">
        <v>12978</v>
      </c>
      <c r="B15575" s="298" t="s">
        <v>12979</v>
      </c>
      <c r="C15575" s="294" t="s">
        <v>12980</v>
      </c>
      <c r="D15575" s="294" t="s">
        <v>12981</v>
      </c>
      <c r="E15575" s="299" t="s">
        <v>12982</v>
      </c>
      <c r="F15575" s="413" t="s">
        <v>12983</v>
      </c>
      <c r="G15575" s="413"/>
      <c r="H15575" s="413" t="s">
        <v>12984</v>
      </c>
      <c r="I15575" s="413"/>
      <c r="J15575" s="413" t="s">
        <v>12985</v>
      </c>
      <c r="K15575" s="413"/>
      <c r="L15575" s="413"/>
    </row>
    <row r="15576" spans="1:12" ht="24" customHeight="1">
      <c r="A15576" s="300" t="s">
        <v>12986</v>
      </c>
      <c r="B15576" s="301" t="s">
        <v>16028</v>
      </c>
      <c r="C15576" s="300" t="s">
        <v>9</v>
      </c>
      <c r="D15576" s="300" t="s">
        <v>7548</v>
      </c>
      <c r="E15576" s="302" t="s">
        <v>20</v>
      </c>
      <c r="F15576" s="423" t="s">
        <v>16029</v>
      </c>
      <c r="G15576" s="423"/>
      <c r="H15576" s="423">
        <v>1.05</v>
      </c>
      <c r="I15576" s="423"/>
      <c r="J15576" s="424">
        <v>25.7</v>
      </c>
      <c r="K15576" s="424"/>
      <c r="L15576" s="424"/>
    </row>
    <row r="15577" spans="1:12" ht="36" customHeight="1">
      <c r="A15577" s="300" t="s">
        <v>12986</v>
      </c>
      <c r="B15577" s="301" t="s">
        <v>16007</v>
      </c>
      <c r="C15577" s="300" t="s">
        <v>9</v>
      </c>
      <c r="D15577" s="300" t="s">
        <v>10197</v>
      </c>
      <c r="E15577" s="302" t="s">
        <v>51</v>
      </c>
      <c r="F15577" s="423" t="s">
        <v>12931</v>
      </c>
      <c r="G15577" s="423"/>
      <c r="H15577" s="423">
        <v>0.99214460000000004</v>
      </c>
      <c r="I15577" s="423"/>
      <c r="J15577" s="424">
        <v>0.17860000000000001</v>
      </c>
      <c r="K15577" s="424"/>
      <c r="L15577" s="424"/>
    </row>
    <row r="15578" spans="1:12" ht="24" customHeight="1">
      <c r="A15578" s="300" t="s">
        <v>12986</v>
      </c>
      <c r="B15578" s="301" t="s">
        <v>16008</v>
      </c>
      <c r="C15578" s="300" t="s">
        <v>9</v>
      </c>
      <c r="D15578" s="300" t="s">
        <v>10915</v>
      </c>
      <c r="E15578" s="302" t="s">
        <v>51</v>
      </c>
      <c r="F15578" s="423" t="s">
        <v>15369</v>
      </c>
      <c r="G15578" s="423"/>
      <c r="H15578" s="423">
        <v>0.49607230000000002</v>
      </c>
      <c r="I15578" s="423"/>
      <c r="J15578" s="424">
        <v>4.2464000000000004</v>
      </c>
      <c r="K15578" s="424"/>
      <c r="L15578" s="424"/>
    </row>
    <row r="15579" spans="1:12" ht="24" customHeight="1">
      <c r="A15579" s="300" t="s">
        <v>12986</v>
      </c>
      <c r="B15579" s="301" t="s">
        <v>13099</v>
      </c>
      <c r="C15579" s="300" t="s">
        <v>9</v>
      </c>
      <c r="D15579" s="300" t="s">
        <v>7224</v>
      </c>
      <c r="E15579" s="302" t="s">
        <v>51</v>
      </c>
      <c r="F15579" s="423" t="s">
        <v>13100</v>
      </c>
      <c r="G15579" s="423"/>
      <c r="H15579" s="423">
        <v>6.7251999999999998E-3</v>
      </c>
      <c r="I15579" s="423"/>
      <c r="J15579" s="424">
        <v>6.1800000000000001E-2</v>
      </c>
      <c r="K15579" s="424"/>
      <c r="L15579" s="424"/>
    </row>
    <row r="15580" spans="1:12" ht="24" customHeight="1">
      <c r="A15580" s="300" t="s">
        <v>12986</v>
      </c>
      <c r="B15580" s="301" t="s">
        <v>13101</v>
      </c>
      <c r="C15580" s="300" t="s">
        <v>9</v>
      </c>
      <c r="D15580" s="300" t="s">
        <v>7359</v>
      </c>
      <c r="E15580" s="302" t="s">
        <v>51</v>
      </c>
      <c r="F15580" s="423" t="s">
        <v>13102</v>
      </c>
      <c r="G15580" s="423"/>
      <c r="H15580" s="423">
        <v>2.1709999999999999E-4</v>
      </c>
      <c r="I15580" s="423"/>
      <c r="J15580" s="424">
        <v>2.7900000000000001E-2</v>
      </c>
      <c r="K15580" s="424"/>
      <c r="L15580" s="424"/>
    </row>
    <row r="15581" spans="1:12" ht="24" customHeight="1">
      <c r="A15581" s="300" t="s">
        <v>12986</v>
      </c>
      <c r="B15581" s="301" t="s">
        <v>13103</v>
      </c>
      <c r="C15581" s="300" t="s">
        <v>9</v>
      </c>
      <c r="D15581" s="300" t="s">
        <v>8851</v>
      </c>
      <c r="E15581" s="302" t="s">
        <v>51</v>
      </c>
      <c r="F15581" s="423" t="s">
        <v>13104</v>
      </c>
      <c r="G15581" s="423"/>
      <c r="H15581" s="423">
        <v>1.738E-4</v>
      </c>
      <c r="I15581" s="423"/>
      <c r="J15581" s="424">
        <v>3.3700000000000001E-2</v>
      </c>
      <c r="K15581" s="424"/>
      <c r="L15581" s="424"/>
    </row>
    <row r="15582" spans="1:12" ht="24" customHeight="1">
      <c r="A15582" s="300" t="s">
        <v>12986</v>
      </c>
      <c r="B15582" s="301" t="s">
        <v>13105</v>
      </c>
      <c r="C15582" s="300" t="s">
        <v>9</v>
      </c>
      <c r="D15582" s="300" t="s">
        <v>8852</v>
      </c>
      <c r="E15582" s="302" t="s">
        <v>51</v>
      </c>
      <c r="F15582" s="423" t="s">
        <v>13106</v>
      </c>
      <c r="G15582" s="423"/>
      <c r="H15582" s="423">
        <v>3.7100000000000001E-5</v>
      </c>
      <c r="I15582" s="423"/>
      <c r="J15582" s="424">
        <v>2.0299999999999999E-2</v>
      </c>
      <c r="K15582" s="424"/>
      <c r="L15582" s="424"/>
    </row>
    <row r="15583" spans="1:12" ht="24" customHeight="1">
      <c r="A15583" s="300" t="s">
        <v>12986</v>
      </c>
      <c r="B15583" s="301" t="s">
        <v>13107</v>
      </c>
      <c r="C15583" s="300" t="s">
        <v>9</v>
      </c>
      <c r="D15583" s="300" t="s">
        <v>9000</v>
      </c>
      <c r="E15583" s="302" t="s">
        <v>51</v>
      </c>
      <c r="F15583" s="423" t="s">
        <v>13108</v>
      </c>
      <c r="G15583" s="423"/>
      <c r="H15583" s="423">
        <v>7.6543999999999996E-3</v>
      </c>
      <c r="I15583" s="423"/>
      <c r="J15583" s="424">
        <v>5.1799999999999999E-2</v>
      </c>
      <c r="K15583" s="424"/>
      <c r="L15583" s="424"/>
    </row>
    <row r="15584" spans="1:12" ht="24" customHeight="1">
      <c r="A15584" s="300" t="s">
        <v>12986</v>
      </c>
      <c r="B15584" s="301" t="s">
        <v>13109</v>
      </c>
      <c r="C15584" s="300" t="s">
        <v>9</v>
      </c>
      <c r="D15584" s="300" t="s">
        <v>9574</v>
      </c>
      <c r="E15584" s="302" t="s">
        <v>51</v>
      </c>
      <c r="F15584" s="423" t="s">
        <v>13110</v>
      </c>
      <c r="G15584" s="423"/>
      <c r="H15584" s="423">
        <v>2.4274000000000001E-3</v>
      </c>
      <c r="I15584" s="423"/>
      <c r="J15584" s="424">
        <v>2.1399999999999999E-2</v>
      </c>
      <c r="K15584" s="424"/>
      <c r="L15584" s="424"/>
    </row>
    <row r="15585" spans="1:12" ht="24" customHeight="1">
      <c r="A15585" s="300" t="s">
        <v>12986</v>
      </c>
      <c r="B15585" s="301" t="s">
        <v>13111</v>
      </c>
      <c r="C15585" s="300" t="s">
        <v>9</v>
      </c>
      <c r="D15585" s="300" t="s">
        <v>10714</v>
      </c>
      <c r="E15585" s="302" t="s">
        <v>93</v>
      </c>
      <c r="F15585" s="423" t="s">
        <v>13112</v>
      </c>
      <c r="G15585" s="423"/>
      <c r="H15585" s="423">
        <v>1.2759E-3</v>
      </c>
      <c r="I15585" s="423"/>
      <c r="J15585" s="424">
        <v>1.95E-2</v>
      </c>
      <c r="K15585" s="424"/>
      <c r="L15585" s="424"/>
    </row>
    <row r="15586" spans="1:12" ht="24" customHeight="1">
      <c r="A15586" s="300" t="s">
        <v>12986</v>
      </c>
      <c r="B15586" s="301" t="s">
        <v>13113</v>
      </c>
      <c r="C15586" s="300" t="s">
        <v>9</v>
      </c>
      <c r="D15586" s="300" t="s">
        <v>10809</v>
      </c>
      <c r="E15586" s="302" t="s">
        <v>51</v>
      </c>
      <c r="F15586" s="423" t="s">
        <v>13114</v>
      </c>
      <c r="G15586" s="423"/>
      <c r="H15586" s="423">
        <v>1.2759E-3</v>
      </c>
      <c r="I15586" s="423"/>
      <c r="J15586" s="424">
        <v>1.5299999999999999E-2</v>
      </c>
      <c r="K15586" s="424"/>
      <c r="L15586" s="424"/>
    </row>
    <row r="15587" spans="1:12" ht="24" customHeight="1">
      <c r="A15587" s="300" t="s">
        <v>12986</v>
      </c>
      <c r="B15587" s="301" t="s">
        <v>13115</v>
      </c>
      <c r="C15587" s="300" t="s">
        <v>9</v>
      </c>
      <c r="D15587" s="300" t="s">
        <v>10810</v>
      </c>
      <c r="E15587" s="302" t="s">
        <v>51</v>
      </c>
      <c r="F15587" s="423" t="s">
        <v>13116</v>
      </c>
      <c r="G15587" s="423"/>
      <c r="H15587" s="423">
        <v>1.2759E-3</v>
      </c>
      <c r="I15587" s="423"/>
      <c r="J15587" s="424">
        <v>3.4000000000000002E-2</v>
      </c>
      <c r="K15587" s="424"/>
      <c r="L15587" s="424"/>
    </row>
    <row r="15588" spans="1:12" ht="24" customHeight="1">
      <c r="A15588" s="300" t="s">
        <v>12986</v>
      </c>
      <c r="B15588" s="301" t="s">
        <v>13117</v>
      </c>
      <c r="C15588" s="300" t="s">
        <v>9</v>
      </c>
      <c r="D15588" s="300" t="s">
        <v>10837</v>
      </c>
      <c r="E15588" s="302" t="s">
        <v>51</v>
      </c>
      <c r="F15588" s="423" t="s">
        <v>13118</v>
      </c>
      <c r="G15588" s="423"/>
      <c r="H15588" s="423">
        <v>4.35E-5</v>
      </c>
      <c r="I15588" s="423"/>
      <c r="J15588" s="424">
        <v>1.9400000000000001E-2</v>
      </c>
      <c r="K15588" s="424"/>
      <c r="L15588" s="424"/>
    </row>
    <row r="15589" spans="1:12" ht="24" customHeight="1">
      <c r="A15589" s="300" t="s">
        <v>12986</v>
      </c>
      <c r="B15589" s="301" t="s">
        <v>13003</v>
      </c>
      <c r="C15589" s="300" t="s">
        <v>9</v>
      </c>
      <c r="D15589" s="300" t="s">
        <v>7216</v>
      </c>
      <c r="E15589" s="302" t="s">
        <v>51</v>
      </c>
      <c r="F15589" s="423" t="s">
        <v>13004</v>
      </c>
      <c r="G15589" s="423"/>
      <c r="H15589" s="423">
        <v>2.5552000000000001E-3</v>
      </c>
      <c r="I15589" s="423"/>
      <c r="J15589" s="424">
        <v>8.5400000000000004E-2</v>
      </c>
      <c r="K15589" s="424"/>
      <c r="L15589" s="424"/>
    </row>
    <row r="15590" spans="1:12" ht="24" customHeight="1">
      <c r="A15590" s="300" t="s">
        <v>12986</v>
      </c>
      <c r="B15590" s="301" t="s">
        <v>13005</v>
      </c>
      <c r="C15590" s="300" t="s">
        <v>9</v>
      </c>
      <c r="D15590" s="300" t="s">
        <v>7393</v>
      </c>
      <c r="E15590" s="302" t="s">
        <v>12988</v>
      </c>
      <c r="F15590" s="423" t="s">
        <v>13006</v>
      </c>
      <c r="G15590" s="423"/>
      <c r="H15590" s="423">
        <v>1.5372000000000001E-3</v>
      </c>
      <c r="I15590" s="423"/>
      <c r="J15590" s="424">
        <v>8.3000000000000004E-2</v>
      </c>
      <c r="K15590" s="424"/>
      <c r="L15590" s="424"/>
    </row>
    <row r="15591" spans="1:12" ht="24" customHeight="1">
      <c r="A15591" s="300" t="s">
        <v>12986</v>
      </c>
      <c r="B15591" s="301" t="s">
        <v>13007</v>
      </c>
      <c r="C15591" s="300" t="s">
        <v>9</v>
      </c>
      <c r="D15591" s="300" t="s">
        <v>10619</v>
      </c>
      <c r="E15591" s="302" t="s">
        <v>51</v>
      </c>
      <c r="F15591" s="423" t="s">
        <v>13008</v>
      </c>
      <c r="G15591" s="423"/>
      <c r="H15591" s="423">
        <v>1.1923999999999999E-3</v>
      </c>
      <c r="I15591" s="423"/>
      <c r="J15591" s="424">
        <v>0.22800000000000001</v>
      </c>
      <c r="K15591" s="424"/>
      <c r="L15591" s="424"/>
    </row>
    <row r="15592" spans="1:12" ht="24" customHeight="1">
      <c r="A15592" s="300" t="s">
        <v>12986</v>
      </c>
      <c r="B15592" s="301" t="s">
        <v>13009</v>
      </c>
      <c r="C15592" s="300" t="s">
        <v>9</v>
      </c>
      <c r="D15592" s="300" t="s">
        <v>10769</v>
      </c>
      <c r="E15592" s="302" t="s">
        <v>51</v>
      </c>
      <c r="F15592" s="423" t="s">
        <v>13010</v>
      </c>
      <c r="G15592" s="423"/>
      <c r="H15592" s="423">
        <v>0.1071889</v>
      </c>
      <c r="I15592" s="423"/>
      <c r="J15592" s="424">
        <v>0.1351</v>
      </c>
      <c r="K15592" s="424"/>
      <c r="L15592" s="424"/>
    </row>
    <row r="15593" spans="1:12" ht="24" customHeight="1">
      <c r="A15593" s="300" t="s">
        <v>12986</v>
      </c>
      <c r="B15593" s="301" t="s">
        <v>13011</v>
      </c>
      <c r="C15593" s="300" t="s">
        <v>9</v>
      </c>
      <c r="D15593" s="300" t="s">
        <v>10929</v>
      </c>
      <c r="E15593" s="302" t="s">
        <v>51</v>
      </c>
      <c r="F15593" s="423" t="s">
        <v>13012</v>
      </c>
      <c r="G15593" s="423"/>
      <c r="H15593" s="423">
        <v>1.0334000000000001E-3</v>
      </c>
      <c r="I15593" s="423"/>
      <c r="J15593" s="424">
        <v>0.1555</v>
      </c>
      <c r="K15593" s="424"/>
      <c r="L15593" s="424"/>
    </row>
    <row r="15594" spans="1:12" ht="17.100000000000001" customHeight="1">
      <c r="A15594" s="298"/>
      <c r="B15594" s="298"/>
      <c r="C15594" s="298"/>
      <c r="D15594" s="298"/>
      <c r="E15594" s="298"/>
      <c r="F15594" s="298"/>
      <c r="G15594" s="298"/>
      <c r="H15594" s="298"/>
      <c r="I15594" s="298"/>
      <c r="J15594" s="298" t="s">
        <v>12992</v>
      </c>
      <c r="K15594" s="298"/>
      <c r="L15594" s="298" t="s">
        <v>16030</v>
      </c>
    </row>
    <row r="15595" spans="1:12">
      <c r="A15595" s="414" t="s">
        <v>13056</v>
      </c>
      <c r="B15595" s="414"/>
      <c r="C15595" s="414"/>
      <c r="D15595" s="414"/>
      <c r="E15595" s="414"/>
      <c r="F15595" s="414"/>
      <c r="G15595" s="414"/>
      <c r="H15595" s="414"/>
      <c r="I15595" s="294"/>
      <c r="J15595" s="294"/>
      <c r="K15595" s="294"/>
      <c r="L15595" s="294"/>
    </row>
    <row r="15596" spans="1:12" ht="17.100000000000001" customHeight="1">
      <c r="A15596" s="294" t="s">
        <v>12978</v>
      </c>
      <c r="B15596" s="298" t="s">
        <v>12979</v>
      </c>
      <c r="C15596" s="294" t="s">
        <v>12980</v>
      </c>
      <c r="D15596" s="294" t="s">
        <v>12981</v>
      </c>
      <c r="E15596" s="299" t="s">
        <v>12982</v>
      </c>
      <c r="F15596" s="413" t="s">
        <v>12983</v>
      </c>
      <c r="G15596" s="413"/>
      <c r="H15596" s="413" t="s">
        <v>12984</v>
      </c>
      <c r="I15596" s="413"/>
      <c r="J15596" s="413" t="s">
        <v>12985</v>
      </c>
      <c r="K15596" s="413"/>
      <c r="L15596" s="413"/>
    </row>
    <row r="15597" spans="1:12" ht="24" customHeight="1">
      <c r="A15597" s="300" t="s">
        <v>12986</v>
      </c>
      <c r="B15597" s="301" t="s">
        <v>13057</v>
      </c>
      <c r="C15597" s="300" t="s">
        <v>9</v>
      </c>
      <c r="D15597" s="300" t="s">
        <v>12549</v>
      </c>
      <c r="E15597" s="302" t="s">
        <v>27</v>
      </c>
      <c r="F15597" s="423" t="s">
        <v>12948</v>
      </c>
      <c r="G15597" s="423"/>
      <c r="H15597" s="423">
        <v>0.95900700000000005</v>
      </c>
      <c r="I15597" s="423"/>
      <c r="J15597" s="424">
        <v>0.62339999999999995</v>
      </c>
      <c r="K15597" s="424"/>
      <c r="L15597" s="424"/>
    </row>
    <row r="15598" spans="1:12" ht="17.100000000000001" customHeight="1">
      <c r="A15598" s="298"/>
      <c r="B15598" s="298"/>
      <c r="C15598" s="298"/>
      <c r="D15598" s="298"/>
      <c r="E15598" s="298"/>
      <c r="F15598" s="298"/>
      <c r="G15598" s="298"/>
      <c r="H15598" s="298"/>
      <c r="I15598" s="298"/>
      <c r="J15598" s="298" t="s">
        <v>12992</v>
      </c>
      <c r="K15598" s="298"/>
      <c r="L15598" s="298" t="s">
        <v>13874</v>
      </c>
    </row>
    <row r="15599" spans="1:12">
      <c r="A15599" s="414" t="s">
        <v>13058</v>
      </c>
      <c r="B15599" s="414"/>
      <c r="C15599" s="414"/>
      <c r="D15599" s="414"/>
      <c r="E15599" s="414"/>
      <c r="F15599" s="414"/>
      <c r="G15599" s="414"/>
      <c r="H15599" s="414"/>
      <c r="I15599" s="294"/>
      <c r="J15599" s="294"/>
      <c r="K15599" s="294"/>
      <c r="L15599" s="294"/>
    </row>
    <row r="15600" spans="1:12" ht="17.100000000000001" customHeight="1">
      <c r="A15600" s="294" t="s">
        <v>12978</v>
      </c>
      <c r="B15600" s="298" t="s">
        <v>12979</v>
      </c>
      <c r="C15600" s="294" t="s">
        <v>12980</v>
      </c>
      <c r="D15600" s="294" t="s">
        <v>12981</v>
      </c>
      <c r="E15600" s="299" t="s">
        <v>12982</v>
      </c>
      <c r="F15600" s="413" t="s">
        <v>12983</v>
      </c>
      <c r="G15600" s="413"/>
      <c r="H15600" s="413" t="s">
        <v>12984</v>
      </c>
      <c r="I15600" s="413"/>
      <c r="J15600" s="413" t="s">
        <v>12985</v>
      </c>
      <c r="K15600" s="413"/>
      <c r="L15600" s="413"/>
    </row>
    <row r="15601" spans="1:12" ht="24" customHeight="1">
      <c r="A15601" s="300" t="s">
        <v>12986</v>
      </c>
      <c r="B15601" s="301" t="s">
        <v>13059</v>
      </c>
      <c r="C15601" s="300" t="s">
        <v>9</v>
      </c>
      <c r="D15601" s="300" t="s">
        <v>12535</v>
      </c>
      <c r="E15601" s="302" t="s">
        <v>27</v>
      </c>
      <c r="F15601" s="423" t="s">
        <v>12936</v>
      </c>
      <c r="G15601" s="423"/>
      <c r="H15601" s="423">
        <v>0.95900700000000005</v>
      </c>
      <c r="I15601" s="423"/>
      <c r="J15601" s="424">
        <v>4.8000000000000001E-2</v>
      </c>
      <c r="K15601" s="424"/>
      <c r="L15601" s="424"/>
    </row>
    <row r="15602" spans="1:12" ht="17.100000000000001" customHeight="1">
      <c r="A15602" s="298"/>
      <c r="B15602" s="298"/>
      <c r="C15602" s="298"/>
      <c r="D15602" s="298"/>
      <c r="E15602" s="298"/>
      <c r="F15602" s="298"/>
      <c r="G15602" s="298"/>
      <c r="H15602" s="298"/>
      <c r="I15602" s="298"/>
      <c r="J15602" s="298" t="s">
        <v>12992</v>
      </c>
      <c r="K15602" s="298"/>
      <c r="L15602" s="298" t="s">
        <v>12936</v>
      </c>
    </row>
    <row r="15603" spans="1:12">
      <c r="A15603" s="414" t="s">
        <v>13060</v>
      </c>
      <c r="B15603" s="414"/>
      <c r="C15603" s="414"/>
      <c r="D15603" s="414"/>
      <c r="E15603" s="414"/>
      <c r="F15603" s="414"/>
      <c r="G15603" s="414"/>
      <c r="H15603" s="414"/>
      <c r="I15603" s="294"/>
      <c r="J15603" s="294"/>
      <c r="K15603" s="294"/>
      <c r="L15603" s="294"/>
    </row>
    <row r="15604" spans="1:12" ht="17.100000000000001" customHeight="1">
      <c r="A15604" s="294" t="s">
        <v>12978</v>
      </c>
      <c r="B15604" s="298" t="s">
        <v>12979</v>
      </c>
      <c r="C15604" s="294" t="s">
        <v>12980</v>
      </c>
      <c r="D15604" s="294" t="s">
        <v>12981</v>
      </c>
      <c r="E15604" s="299" t="s">
        <v>12982</v>
      </c>
      <c r="F15604" s="413" t="s">
        <v>12983</v>
      </c>
      <c r="G15604" s="413"/>
      <c r="H15604" s="413" t="s">
        <v>12984</v>
      </c>
      <c r="I15604" s="413"/>
      <c r="J15604" s="413" t="s">
        <v>12985</v>
      </c>
      <c r="K15604" s="413"/>
      <c r="L15604" s="413"/>
    </row>
    <row r="15605" spans="1:12" ht="24" customHeight="1">
      <c r="A15605" s="300" t="s">
        <v>12986</v>
      </c>
      <c r="B15605" s="301" t="s">
        <v>13061</v>
      </c>
      <c r="C15605" s="300" t="s">
        <v>9</v>
      </c>
      <c r="D15605" s="300" t="s">
        <v>12522</v>
      </c>
      <c r="E15605" s="302" t="s">
        <v>27</v>
      </c>
      <c r="F15605" s="423" t="s">
        <v>12964</v>
      </c>
      <c r="G15605" s="423"/>
      <c r="H15605" s="423">
        <v>0.95900700000000005</v>
      </c>
      <c r="I15605" s="423"/>
      <c r="J15605" s="424">
        <v>2.4262999999999999</v>
      </c>
      <c r="K15605" s="424"/>
      <c r="L15605" s="424"/>
    </row>
    <row r="15606" spans="1:12" ht="24" customHeight="1">
      <c r="A15606" s="300" t="s">
        <v>12986</v>
      </c>
      <c r="B15606" s="301" t="s">
        <v>13062</v>
      </c>
      <c r="C15606" s="300" t="s">
        <v>9</v>
      </c>
      <c r="D15606" s="300" t="s">
        <v>12527</v>
      </c>
      <c r="E15606" s="302" t="s">
        <v>27</v>
      </c>
      <c r="F15606" s="423" t="s">
        <v>13063</v>
      </c>
      <c r="G15606" s="423"/>
      <c r="H15606" s="423">
        <v>0.95900700000000005</v>
      </c>
      <c r="I15606" s="423"/>
      <c r="J15606" s="424">
        <v>0.3261</v>
      </c>
      <c r="K15606" s="424"/>
      <c r="L15606" s="424"/>
    </row>
    <row r="15607" spans="1:12" ht="17.100000000000001" customHeight="1">
      <c r="A15607" s="298"/>
      <c r="B15607" s="298"/>
      <c r="C15607" s="298"/>
      <c r="D15607" s="298"/>
      <c r="E15607" s="298"/>
      <c r="F15607" s="298"/>
      <c r="G15607" s="298"/>
      <c r="H15607" s="298"/>
      <c r="I15607" s="298"/>
      <c r="J15607" s="298" t="s">
        <v>12992</v>
      </c>
      <c r="K15607" s="298"/>
      <c r="L15607" s="298" t="s">
        <v>14750</v>
      </c>
    </row>
    <row r="15608" spans="1:12" ht="17.100000000000001" customHeight="1">
      <c r="A15608" s="294" t="s">
        <v>13014</v>
      </c>
      <c r="B15608" s="294"/>
      <c r="C15608" s="294"/>
      <c r="D15608" s="294"/>
      <c r="E15608" s="294"/>
      <c r="F15608" s="294"/>
      <c r="G15608" s="294"/>
      <c r="H15608" s="294"/>
      <c r="I15608" s="294"/>
      <c r="J15608" s="294"/>
      <c r="K15608" s="294"/>
      <c r="L15608" s="294"/>
    </row>
    <row r="15609" spans="1:12" ht="17.100000000000001" customHeight="1">
      <c r="A15609" s="298"/>
      <c r="B15609" s="298"/>
      <c r="C15609" s="298"/>
      <c r="D15609" s="298"/>
      <c r="E15609" s="298"/>
      <c r="F15609" s="298"/>
      <c r="G15609" s="298"/>
      <c r="H15609" s="298"/>
      <c r="I15609" s="298"/>
      <c r="J15609" s="298" t="s">
        <v>13015</v>
      </c>
      <c r="K15609" s="298"/>
      <c r="L15609" s="298" t="s">
        <v>16031</v>
      </c>
    </row>
    <row r="15610" spans="1:12" ht="17.100000000000001" customHeight="1">
      <c r="A15610" s="298"/>
      <c r="B15610" s="298"/>
      <c r="C15610" s="298"/>
      <c r="D15610" s="298"/>
      <c r="E15610" s="298"/>
      <c r="F15610" s="298"/>
      <c r="G15610" s="298"/>
      <c r="H15610" s="298"/>
      <c r="I15610" s="298"/>
      <c r="J15610" s="298" t="s">
        <v>13017</v>
      </c>
      <c r="K15610" s="298" t="s">
        <v>13018</v>
      </c>
      <c r="L15610" s="298" t="s">
        <v>16032</v>
      </c>
    </row>
    <row r="15611" spans="1:12" ht="17.100000000000001" customHeight="1">
      <c r="A15611" s="298"/>
      <c r="B15611" s="298"/>
      <c r="C15611" s="298"/>
      <c r="D15611" s="298"/>
      <c r="E15611" s="298"/>
      <c r="F15611" s="298"/>
      <c r="G15611" s="298"/>
      <c r="H15611" s="298"/>
      <c r="I15611" s="298"/>
      <c r="J15611" s="298" t="s">
        <v>13020</v>
      </c>
      <c r="K15611" s="298"/>
      <c r="L15611" s="298" t="s">
        <v>16033</v>
      </c>
    </row>
    <row r="15612" spans="1:12" ht="17.100000000000001" customHeight="1">
      <c r="A15612" s="298"/>
      <c r="B15612" s="298"/>
      <c r="C15612" s="298"/>
      <c r="D15612" s="298"/>
      <c r="E15612" s="298"/>
      <c r="F15612" s="298"/>
      <c r="G15612" s="298"/>
      <c r="H15612" s="298"/>
      <c r="I15612" s="298"/>
      <c r="J15612" s="298" t="s">
        <v>13022</v>
      </c>
      <c r="K15612" s="298" t="s">
        <v>12974</v>
      </c>
      <c r="L15612" s="298" t="s">
        <v>16034</v>
      </c>
    </row>
    <row r="15613" spans="1:12" ht="17.100000000000001" customHeight="1">
      <c r="A15613" s="298"/>
      <c r="B15613" s="298"/>
      <c r="C15613" s="298"/>
      <c r="D15613" s="298"/>
      <c r="E15613" s="298"/>
      <c r="F15613" s="298"/>
      <c r="G15613" s="298"/>
      <c r="H15613" s="298"/>
      <c r="I15613" s="298"/>
      <c r="J15613" s="298" t="s">
        <v>13024</v>
      </c>
      <c r="K15613" s="298"/>
      <c r="L15613" s="298" t="s">
        <v>16035</v>
      </c>
    </row>
    <row r="15614" spans="1:12" ht="30" customHeight="1">
      <c r="A15614" s="299"/>
      <c r="B15614" s="299"/>
      <c r="C15614" s="299"/>
      <c r="D15614" s="299"/>
      <c r="E15614" s="299"/>
      <c r="F15614" s="299"/>
      <c r="G15614" s="299"/>
      <c r="H15614" s="299"/>
      <c r="I15614" s="299"/>
      <c r="J15614" s="299"/>
      <c r="K15614" s="299"/>
      <c r="L15614" s="299"/>
    </row>
    <row r="15615" spans="1:12" ht="24" customHeight="1">
      <c r="A15615" s="295" t="s">
        <v>16036</v>
      </c>
      <c r="B15615" s="296" t="s">
        <v>16037</v>
      </c>
      <c r="C15615" s="295" t="s">
        <v>9</v>
      </c>
      <c r="D15615" s="295" t="s">
        <v>1506</v>
      </c>
      <c r="E15615" s="297" t="s">
        <v>51</v>
      </c>
      <c r="F15615" s="296"/>
      <c r="G15615" s="296"/>
      <c r="H15615" s="296"/>
      <c r="I15615" s="296"/>
      <c r="J15615" s="296"/>
      <c r="K15615" s="296"/>
      <c r="L15615" s="296"/>
    </row>
    <row r="15616" spans="1:12">
      <c r="A15616" s="414" t="s">
        <v>12977</v>
      </c>
      <c r="B15616" s="414"/>
      <c r="C15616" s="414"/>
      <c r="D15616" s="414"/>
      <c r="E15616" s="414"/>
      <c r="F15616" s="414"/>
      <c r="G15616" s="414"/>
      <c r="H15616" s="414"/>
      <c r="I15616" s="294"/>
      <c r="J15616" s="294"/>
      <c r="K15616" s="294"/>
      <c r="L15616" s="294"/>
    </row>
    <row r="15617" spans="1:12" ht="17.100000000000001" customHeight="1">
      <c r="A15617" s="294" t="s">
        <v>12978</v>
      </c>
      <c r="B15617" s="298" t="s">
        <v>12979</v>
      </c>
      <c r="C15617" s="294" t="s">
        <v>12980</v>
      </c>
      <c r="D15617" s="294" t="s">
        <v>12981</v>
      </c>
      <c r="E15617" s="299" t="s">
        <v>12982</v>
      </c>
      <c r="F15617" s="413" t="s">
        <v>12983</v>
      </c>
      <c r="G15617" s="413"/>
      <c r="H15617" s="413" t="s">
        <v>12984</v>
      </c>
      <c r="I15617" s="413"/>
      <c r="J15617" s="413" t="s">
        <v>12985</v>
      </c>
      <c r="K15617" s="413"/>
      <c r="L15617" s="413"/>
    </row>
    <row r="15618" spans="1:12" ht="24" customHeight="1">
      <c r="A15618" s="300" t="s">
        <v>12986</v>
      </c>
      <c r="B15618" s="301" t="s">
        <v>13085</v>
      </c>
      <c r="C15618" s="300" t="s">
        <v>9</v>
      </c>
      <c r="D15618" s="300" t="s">
        <v>7909</v>
      </c>
      <c r="E15618" s="302" t="s">
        <v>51</v>
      </c>
      <c r="F15618" s="423" t="s">
        <v>13086</v>
      </c>
      <c r="G15618" s="423"/>
      <c r="H15618" s="423">
        <v>4.7029999999999999E-4</v>
      </c>
      <c r="I15618" s="423"/>
      <c r="J15618" s="424">
        <v>4.8899999999999999E-2</v>
      </c>
      <c r="K15618" s="424"/>
      <c r="L15618" s="424"/>
    </row>
    <row r="15619" spans="1:12" ht="24" customHeight="1">
      <c r="A15619" s="300" t="s">
        <v>12986</v>
      </c>
      <c r="B15619" s="301" t="s">
        <v>13087</v>
      </c>
      <c r="C15619" s="300" t="s">
        <v>9</v>
      </c>
      <c r="D15619" s="300" t="s">
        <v>8873</v>
      </c>
      <c r="E15619" s="302" t="s">
        <v>51</v>
      </c>
      <c r="F15619" s="423" t="s">
        <v>13088</v>
      </c>
      <c r="G15619" s="423"/>
      <c r="H15619" s="423">
        <v>4.4799999999999998E-5</v>
      </c>
      <c r="I15619" s="423"/>
      <c r="J15619" s="424">
        <v>3.9E-2</v>
      </c>
      <c r="K15619" s="424"/>
      <c r="L15619" s="424"/>
    </row>
    <row r="15620" spans="1:12" ht="48" customHeight="1">
      <c r="A15620" s="300" t="s">
        <v>12986</v>
      </c>
      <c r="B15620" s="301" t="s">
        <v>13089</v>
      </c>
      <c r="C15620" s="300" t="s">
        <v>9</v>
      </c>
      <c r="D15620" s="300" t="s">
        <v>9227</v>
      </c>
      <c r="E15620" s="302" t="s">
        <v>51</v>
      </c>
      <c r="F15620" s="423" t="s">
        <v>13090</v>
      </c>
      <c r="G15620" s="423"/>
      <c r="H15620" s="423">
        <v>3.1300000000000002E-5</v>
      </c>
      <c r="I15620" s="423"/>
      <c r="J15620" s="424">
        <v>4.1799999999999997E-2</v>
      </c>
      <c r="K15620" s="424"/>
      <c r="L15620" s="424"/>
    </row>
    <row r="15621" spans="1:12" ht="24" customHeight="1">
      <c r="A15621" s="300" t="s">
        <v>12986</v>
      </c>
      <c r="B15621" s="301" t="s">
        <v>13091</v>
      </c>
      <c r="C15621" s="300" t="s">
        <v>9</v>
      </c>
      <c r="D15621" s="300" t="s">
        <v>9580</v>
      </c>
      <c r="E15621" s="302" t="s">
        <v>51</v>
      </c>
      <c r="F15621" s="423" t="s">
        <v>13092</v>
      </c>
      <c r="G15621" s="423"/>
      <c r="H15621" s="423">
        <v>3.0700000000000001E-5</v>
      </c>
      <c r="I15621" s="423"/>
      <c r="J15621" s="424">
        <v>2.75E-2</v>
      </c>
      <c r="K15621" s="424"/>
      <c r="L15621" s="424"/>
    </row>
    <row r="15622" spans="1:12" ht="24" customHeight="1">
      <c r="A15622" s="300" t="s">
        <v>12986</v>
      </c>
      <c r="B15622" s="301" t="s">
        <v>12987</v>
      </c>
      <c r="C15622" s="300" t="s">
        <v>9</v>
      </c>
      <c r="D15622" s="300" t="s">
        <v>9831</v>
      </c>
      <c r="E15622" s="302" t="s">
        <v>12988</v>
      </c>
      <c r="F15622" s="423" t="s">
        <v>12989</v>
      </c>
      <c r="G15622" s="423"/>
      <c r="H15622" s="423">
        <v>1.08821E-2</v>
      </c>
      <c r="I15622" s="423"/>
      <c r="J15622" s="424">
        <v>0.1101</v>
      </c>
      <c r="K15622" s="424"/>
      <c r="L15622" s="424"/>
    </row>
    <row r="15623" spans="1:12" ht="36" customHeight="1">
      <c r="A15623" s="300" t="s">
        <v>12986</v>
      </c>
      <c r="B15623" s="301" t="s">
        <v>12990</v>
      </c>
      <c r="C15623" s="300" t="s">
        <v>9</v>
      </c>
      <c r="D15623" s="300" t="s">
        <v>11426</v>
      </c>
      <c r="E15623" s="302" t="s">
        <v>51</v>
      </c>
      <c r="F15623" s="423" t="s">
        <v>12991</v>
      </c>
      <c r="G15623" s="423"/>
      <c r="H15623" s="423">
        <v>5.7030000000000004E-4</v>
      </c>
      <c r="I15623" s="423"/>
      <c r="J15623" s="424">
        <v>7.5399999999999995E-2</v>
      </c>
      <c r="K15623" s="424"/>
      <c r="L15623" s="424"/>
    </row>
    <row r="15624" spans="1:12" ht="17.100000000000001" customHeight="1">
      <c r="A15624" s="298"/>
      <c r="B15624" s="298"/>
      <c r="C15624" s="298"/>
      <c r="D15624" s="298"/>
      <c r="E15624" s="298"/>
      <c r="F15624" s="298"/>
      <c r="G15624" s="298"/>
      <c r="H15624" s="298"/>
      <c r="I15624" s="298"/>
      <c r="J15624" s="298" t="s">
        <v>12992</v>
      </c>
      <c r="K15624" s="298"/>
      <c r="L15624" s="298" t="s">
        <v>13063</v>
      </c>
    </row>
    <row r="15625" spans="1:12">
      <c r="A15625" s="414" t="s">
        <v>12994</v>
      </c>
      <c r="B15625" s="414"/>
      <c r="C15625" s="414"/>
      <c r="D15625" s="414"/>
      <c r="E15625" s="414"/>
      <c r="F15625" s="414"/>
      <c r="G15625" s="414"/>
      <c r="H15625" s="414"/>
      <c r="I15625" s="294"/>
      <c r="J15625" s="294"/>
      <c r="K15625" s="294"/>
      <c r="L15625" s="294"/>
    </row>
    <row r="15626" spans="1:12" ht="17.100000000000001" customHeight="1">
      <c r="A15626" s="294" t="s">
        <v>12978</v>
      </c>
      <c r="B15626" s="298" t="s">
        <v>12979</v>
      </c>
      <c r="C15626" s="294" t="s">
        <v>12980</v>
      </c>
      <c r="D15626" s="294" t="s">
        <v>12981</v>
      </c>
      <c r="E15626" s="299" t="s">
        <v>12982</v>
      </c>
      <c r="F15626" s="413" t="s">
        <v>12983</v>
      </c>
      <c r="G15626" s="413"/>
      <c r="H15626" s="413" t="s">
        <v>12984</v>
      </c>
      <c r="I15626" s="413"/>
      <c r="J15626" s="413" t="s">
        <v>12985</v>
      </c>
      <c r="K15626" s="413"/>
      <c r="L15626" s="413"/>
    </row>
    <row r="15627" spans="1:12" ht="24" customHeight="1">
      <c r="A15627" s="300" t="s">
        <v>12986</v>
      </c>
      <c r="B15627" s="301" t="s">
        <v>13197</v>
      </c>
      <c r="C15627" s="300" t="s">
        <v>9</v>
      </c>
      <c r="D15627" s="300" t="s">
        <v>6983</v>
      </c>
      <c r="E15627" s="302" t="s">
        <v>27</v>
      </c>
      <c r="F15627" s="423" t="s">
        <v>13198</v>
      </c>
      <c r="G15627" s="423"/>
      <c r="H15627" s="423">
        <v>0.41158689999999998</v>
      </c>
      <c r="I15627" s="423"/>
      <c r="J15627" s="424">
        <v>2.0785</v>
      </c>
      <c r="K15627" s="424"/>
      <c r="L15627" s="424"/>
    </row>
    <row r="15628" spans="1:12" ht="24" customHeight="1">
      <c r="A15628" s="300" t="s">
        <v>12986</v>
      </c>
      <c r="B15628" s="301" t="s">
        <v>13199</v>
      </c>
      <c r="C15628" s="300" t="s">
        <v>9</v>
      </c>
      <c r="D15628" s="300" t="s">
        <v>8746</v>
      </c>
      <c r="E15628" s="302" t="s">
        <v>27</v>
      </c>
      <c r="F15628" s="423" t="s">
        <v>13196</v>
      </c>
      <c r="G15628" s="423"/>
      <c r="H15628" s="423">
        <v>0.41158689999999998</v>
      </c>
      <c r="I15628" s="423"/>
      <c r="J15628" s="424">
        <v>2.9592999999999998</v>
      </c>
      <c r="K15628" s="424"/>
      <c r="L15628" s="424"/>
    </row>
    <row r="15629" spans="1:12" ht="17.100000000000001" customHeight="1">
      <c r="A15629" s="298"/>
      <c r="B15629" s="298"/>
      <c r="C15629" s="298"/>
      <c r="D15629" s="298"/>
      <c r="E15629" s="298"/>
      <c r="F15629" s="298"/>
      <c r="G15629" s="298"/>
      <c r="H15629" s="298"/>
      <c r="I15629" s="298"/>
      <c r="J15629" s="298" t="s">
        <v>12992</v>
      </c>
      <c r="K15629" s="298"/>
      <c r="L15629" s="298" t="s">
        <v>14425</v>
      </c>
    </row>
    <row r="15630" spans="1:12">
      <c r="A15630" s="414" t="s">
        <v>12998</v>
      </c>
      <c r="B15630" s="414"/>
      <c r="C15630" s="414"/>
      <c r="D15630" s="414"/>
      <c r="E15630" s="414"/>
      <c r="F15630" s="414"/>
      <c r="G15630" s="414"/>
      <c r="H15630" s="414"/>
      <c r="I15630" s="294"/>
      <c r="J15630" s="294"/>
      <c r="K15630" s="294"/>
      <c r="L15630" s="294"/>
    </row>
    <row r="15631" spans="1:12" ht="17.100000000000001" customHeight="1">
      <c r="A15631" s="294" t="s">
        <v>12978</v>
      </c>
      <c r="B15631" s="298" t="s">
        <v>12979</v>
      </c>
      <c r="C15631" s="294" t="s">
        <v>12980</v>
      </c>
      <c r="D15631" s="294" t="s">
        <v>12981</v>
      </c>
      <c r="E15631" s="299" t="s">
        <v>12982</v>
      </c>
      <c r="F15631" s="413" t="s">
        <v>12983</v>
      </c>
      <c r="G15631" s="413"/>
      <c r="H15631" s="413" t="s">
        <v>12984</v>
      </c>
      <c r="I15631" s="413"/>
      <c r="J15631" s="413" t="s">
        <v>12985</v>
      </c>
      <c r="K15631" s="413"/>
      <c r="L15631" s="413"/>
    </row>
    <row r="15632" spans="1:12" ht="24" customHeight="1">
      <c r="A15632" s="300" t="s">
        <v>12986</v>
      </c>
      <c r="B15632" s="301" t="s">
        <v>16038</v>
      </c>
      <c r="C15632" s="300" t="s">
        <v>9</v>
      </c>
      <c r="D15632" s="300" t="s">
        <v>11314</v>
      </c>
      <c r="E15632" s="302" t="s">
        <v>51</v>
      </c>
      <c r="F15632" s="423" t="s">
        <v>16039</v>
      </c>
      <c r="G15632" s="423"/>
      <c r="H15632" s="423">
        <v>1</v>
      </c>
      <c r="I15632" s="423"/>
      <c r="J15632" s="424">
        <v>5.93</v>
      </c>
      <c r="K15632" s="424"/>
      <c r="L15632" s="424"/>
    </row>
    <row r="15633" spans="1:12" ht="24" customHeight="1">
      <c r="A15633" s="300" t="s">
        <v>12986</v>
      </c>
      <c r="B15633" s="301" t="s">
        <v>13099</v>
      </c>
      <c r="C15633" s="300" t="s">
        <v>9</v>
      </c>
      <c r="D15633" s="300" t="s">
        <v>7224</v>
      </c>
      <c r="E15633" s="302" t="s">
        <v>51</v>
      </c>
      <c r="F15633" s="423" t="s">
        <v>13100</v>
      </c>
      <c r="G15633" s="423"/>
      <c r="H15633" s="423">
        <v>5.5544000000000001E-3</v>
      </c>
      <c r="I15633" s="423"/>
      <c r="J15633" s="424">
        <v>5.0999999999999997E-2</v>
      </c>
      <c r="K15633" s="424"/>
      <c r="L15633" s="424"/>
    </row>
    <row r="15634" spans="1:12" ht="24" customHeight="1">
      <c r="A15634" s="300" t="s">
        <v>12986</v>
      </c>
      <c r="B15634" s="301" t="s">
        <v>13101</v>
      </c>
      <c r="C15634" s="300" t="s">
        <v>9</v>
      </c>
      <c r="D15634" s="300" t="s">
        <v>7359</v>
      </c>
      <c r="E15634" s="302" t="s">
        <v>51</v>
      </c>
      <c r="F15634" s="423" t="s">
        <v>13102</v>
      </c>
      <c r="G15634" s="423"/>
      <c r="H15634" s="423">
        <v>1.7919999999999999E-4</v>
      </c>
      <c r="I15634" s="423"/>
      <c r="J15634" s="424">
        <v>2.3E-2</v>
      </c>
      <c r="K15634" s="424"/>
      <c r="L15634" s="424"/>
    </row>
    <row r="15635" spans="1:12" ht="24" customHeight="1">
      <c r="A15635" s="300" t="s">
        <v>12986</v>
      </c>
      <c r="B15635" s="301" t="s">
        <v>13103</v>
      </c>
      <c r="C15635" s="300" t="s">
        <v>9</v>
      </c>
      <c r="D15635" s="300" t="s">
        <v>8851</v>
      </c>
      <c r="E15635" s="302" t="s">
        <v>51</v>
      </c>
      <c r="F15635" s="423" t="s">
        <v>13104</v>
      </c>
      <c r="G15635" s="423"/>
      <c r="H15635" s="423">
        <v>1.4339999999999999E-4</v>
      </c>
      <c r="I15635" s="423"/>
      <c r="J15635" s="424">
        <v>2.7799999999999998E-2</v>
      </c>
      <c r="K15635" s="424"/>
      <c r="L15635" s="424"/>
    </row>
    <row r="15636" spans="1:12" ht="24" customHeight="1">
      <c r="A15636" s="300" t="s">
        <v>12986</v>
      </c>
      <c r="B15636" s="301" t="s">
        <v>13105</v>
      </c>
      <c r="C15636" s="300" t="s">
        <v>9</v>
      </c>
      <c r="D15636" s="300" t="s">
        <v>8852</v>
      </c>
      <c r="E15636" s="302" t="s">
        <v>51</v>
      </c>
      <c r="F15636" s="423" t="s">
        <v>13106</v>
      </c>
      <c r="G15636" s="423"/>
      <c r="H15636" s="423">
        <v>3.0700000000000001E-5</v>
      </c>
      <c r="I15636" s="423"/>
      <c r="J15636" s="424">
        <v>1.6799999999999999E-2</v>
      </c>
      <c r="K15636" s="424"/>
      <c r="L15636" s="424"/>
    </row>
    <row r="15637" spans="1:12" ht="24" customHeight="1">
      <c r="A15637" s="300" t="s">
        <v>12986</v>
      </c>
      <c r="B15637" s="301" t="s">
        <v>13107</v>
      </c>
      <c r="C15637" s="300" t="s">
        <v>9</v>
      </c>
      <c r="D15637" s="300" t="s">
        <v>9000</v>
      </c>
      <c r="E15637" s="302" t="s">
        <v>51</v>
      </c>
      <c r="F15637" s="423" t="s">
        <v>13108</v>
      </c>
      <c r="G15637" s="423"/>
      <c r="H15637" s="423">
        <v>6.3219000000000001E-3</v>
      </c>
      <c r="I15637" s="423"/>
      <c r="J15637" s="424">
        <v>4.2799999999999998E-2</v>
      </c>
      <c r="K15637" s="424"/>
      <c r="L15637" s="424"/>
    </row>
    <row r="15638" spans="1:12" ht="24" customHeight="1">
      <c r="A15638" s="300" t="s">
        <v>12986</v>
      </c>
      <c r="B15638" s="301" t="s">
        <v>13109</v>
      </c>
      <c r="C15638" s="300" t="s">
        <v>9</v>
      </c>
      <c r="D15638" s="300" t="s">
        <v>9574</v>
      </c>
      <c r="E15638" s="302" t="s">
        <v>51</v>
      </c>
      <c r="F15638" s="423" t="s">
        <v>13110</v>
      </c>
      <c r="G15638" s="423"/>
      <c r="H15638" s="423">
        <v>2.0049E-3</v>
      </c>
      <c r="I15638" s="423"/>
      <c r="J15638" s="424">
        <v>1.77E-2</v>
      </c>
      <c r="K15638" s="424"/>
      <c r="L15638" s="424"/>
    </row>
    <row r="15639" spans="1:12" ht="24" customHeight="1">
      <c r="A15639" s="300" t="s">
        <v>12986</v>
      </c>
      <c r="B15639" s="301" t="s">
        <v>13111</v>
      </c>
      <c r="C15639" s="300" t="s">
        <v>9</v>
      </c>
      <c r="D15639" s="300" t="s">
        <v>10714</v>
      </c>
      <c r="E15639" s="302" t="s">
        <v>93</v>
      </c>
      <c r="F15639" s="423" t="s">
        <v>13112</v>
      </c>
      <c r="G15639" s="423"/>
      <c r="H15639" s="423">
        <v>1.0537000000000001E-3</v>
      </c>
      <c r="I15639" s="423"/>
      <c r="J15639" s="424">
        <v>1.61E-2</v>
      </c>
      <c r="K15639" s="424"/>
      <c r="L15639" s="424"/>
    </row>
    <row r="15640" spans="1:12" ht="24" customHeight="1">
      <c r="A15640" s="300" t="s">
        <v>12986</v>
      </c>
      <c r="B15640" s="301" t="s">
        <v>13113</v>
      </c>
      <c r="C15640" s="300" t="s">
        <v>9</v>
      </c>
      <c r="D15640" s="300" t="s">
        <v>10809</v>
      </c>
      <c r="E15640" s="302" t="s">
        <v>51</v>
      </c>
      <c r="F15640" s="423" t="s">
        <v>13114</v>
      </c>
      <c r="G15640" s="423"/>
      <c r="H15640" s="423">
        <v>1.0537000000000001E-3</v>
      </c>
      <c r="I15640" s="423"/>
      <c r="J15640" s="424">
        <v>1.26E-2</v>
      </c>
      <c r="K15640" s="424"/>
      <c r="L15640" s="424"/>
    </row>
    <row r="15641" spans="1:12" ht="24" customHeight="1">
      <c r="A15641" s="300" t="s">
        <v>12986</v>
      </c>
      <c r="B15641" s="301" t="s">
        <v>13115</v>
      </c>
      <c r="C15641" s="300" t="s">
        <v>9</v>
      </c>
      <c r="D15641" s="300" t="s">
        <v>10810</v>
      </c>
      <c r="E15641" s="302" t="s">
        <v>51</v>
      </c>
      <c r="F15641" s="423" t="s">
        <v>13116</v>
      </c>
      <c r="G15641" s="423"/>
      <c r="H15641" s="423">
        <v>1.0537000000000001E-3</v>
      </c>
      <c r="I15641" s="423"/>
      <c r="J15641" s="424">
        <v>2.8000000000000001E-2</v>
      </c>
      <c r="K15641" s="424"/>
      <c r="L15641" s="424"/>
    </row>
    <row r="15642" spans="1:12" ht="24" customHeight="1">
      <c r="A15642" s="300" t="s">
        <v>12986</v>
      </c>
      <c r="B15642" s="301" t="s">
        <v>13117</v>
      </c>
      <c r="C15642" s="300" t="s">
        <v>9</v>
      </c>
      <c r="D15642" s="300" t="s">
        <v>10837</v>
      </c>
      <c r="E15642" s="302" t="s">
        <v>51</v>
      </c>
      <c r="F15642" s="423" t="s">
        <v>13118</v>
      </c>
      <c r="G15642" s="423"/>
      <c r="H15642" s="423">
        <v>3.5800000000000003E-5</v>
      </c>
      <c r="I15642" s="423"/>
      <c r="J15642" s="424">
        <v>1.5900000000000001E-2</v>
      </c>
      <c r="K15642" s="424"/>
      <c r="L15642" s="424"/>
    </row>
    <row r="15643" spans="1:12" ht="24" customHeight="1">
      <c r="A15643" s="300" t="s">
        <v>12986</v>
      </c>
      <c r="B15643" s="301" t="s">
        <v>13003</v>
      </c>
      <c r="C15643" s="300" t="s">
        <v>9</v>
      </c>
      <c r="D15643" s="300" t="s">
        <v>7216</v>
      </c>
      <c r="E15643" s="302" t="s">
        <v>51</v>
      </c>
      <c r="F15643" s="423" t="s">
        <v>13004</v>
      </c>
      <c r="G15643" s="423"/>
      <c r="H15643" s="423">
        <v>2.1105E-3</v>
      </c>
      <c r="I15643" s="423"/>
      <c r="J15643" s="424">
        <v>7.0499999999999993E-2</v>
      </c>
      <c r="K15643" s="424"/>
      <c r="L15643" s="424"/>
    </row>
    <row r="15644" spans="1:12" ht="24" customHeight="1">
      <c r="A15644" s="300" t="s">
        <v>12986</v>
      </c>
      <c r="B15644" s="301" t="s">
        <v>13005</v>
      </c>
      <c r="C15644" s="300" t="s">
        <v>9</v>
      </c>
      <c r="D15644" s="300" t="s">
        <v>7393</v>
      </c>
      <c r="E15644" s="302" t="s">
        <v>12988</v>
      </c>
      <c r="F15644" s="423" t="s">
        <v>13006</v>
      </c>
      <c r="G15644" s="423"/>
      <c r="H15644" s="423">
        <v>1.2696999999999999E-3</v>
      </c>
      <c r="I15644" s="423"/>
      <c r="J15644" s="424">
        <v>6.8599999999999994E-2</v>
      </c>
      <c r="K15644" s="424"/>
      <c r="L15644" s="424"/>
    </row>
    <row r="15645" spans="1:12" ht="24" customHeight="1">
      <c r="A15645" s="300" t="s">
        <v>12986</v>
      </c>
      <c r="B15645" s="301" t="s">
        <v>13007</v>
      </c>
      <c r="C15645" s="300" t="s">
        <v>9</v>
      </c>
      <c r="D15645" s="300" t="s">
        <v>10619</v>
      </c>
      <c r="E15645" s="302" t="s">
        <v>51</v>
      </c>
      <c r="F15645" s="423" t="s">
        <v>13008</v>
      </c>
      <c r="G15645" s="423"/>
      <c r="H15645" s="423">
        <v>9.8489999999999992E-4</v>
      </c>
      <c r="I15645" s="423"/>
      <c r="J15645" s="424">
        <v>0.18840000000000001</v>
      </c>
      <c r="K15645" s="424"/>
      <c r="L15645" s="424"/>
    </row>
    <row r="15646" spans="1:12" ht="24" customHeight="1">
      <c r="A15646" s="300" t="s">
        <v>12986</v>
      </c>
      <c r="B15646" s="301" t="s">
        <v>13009</v>
      </c>
      <c r="C15646" s="300" t="s">
        <v>9</v>
      </c>
      <c r="D15646" s="300" t="s">
        <v>10769</v>
      </c>
      <c r="E15646" s="302" t="s">
        <v>51</v>
      </c>
      <c r="F15646" s="423" t="s">
        <v>13010</v>
      </c>
      <c r="G15646" s="423"/>
      <c r="H15646" s="423">
        <v>8.8530399999999995E-2</v>
      </c>
      <c r="I15646" s="423"/>
      <c r="J15646" s="424">
        <v>0.1115</v>
      </c>
      <c r="K15646" s="424"/>
      <c r="L15646" s="424"/>
    </row>
    <row r="15647" spans="1:12" ht="24" customHeight="1">
      <c r="A15647" s="300" t="s">
        <v>12986</v>
      </c>
      <c r="B15647" s="301" t="s">
        <v>13011</v>
      </c>
      <c r="C15647" s="300" t="s">
        <v>9</v>
      </c>
      <c r="D15647" s="300" t="s">
        <v>10929</v>
      </c>
      <c r="E15647" s="302" t="s">
        <v>51</v>
      </c>
      <c r="F15647" s="423" t="s">
        <v>13012</v>
      </c>
      <c r="G15647" s="423"/>
      <c r="H15647" s="423">
        <v>8.5349999999999998E-4</v>
      </c>
      <c r="I15647" s="423"/>
      <c r="J15647" s="424">
        <v>0.12839999999999999</v>
      </c>
      <c r="K15647" s="424"/>
      <c r="L15647" s="424"/>
    </row>
    <row r="15648" spans="1:12" ht="17.100000000000001" customHeight="1">
      <c r="A15648" s="298"/>
      <c r="B15648" s="298"/>
      <c r="C15648" s="298"/>
      <c r="D15648" s="298"/>
      <c r="E15648" s="298"/>
      <c r="F15648" s="298"/>
      <c r="G15648" s="298"/>
      <c r="H15648" s="298"/>
      <c r="I15648" s="298"/>
      <c r="J15648" s="298" t="s">
        <v>12992</v>
      </c>
      <c r="K15648" s="298"/>
      <c r="L15648" s="298" t="s">
        <v>16040</v>
      </c>
    </row>
    <row r="15649" spans="1:12">
      <c r="A15649" s="414" t="s">
        <v>13056</v>
      </c>
      <c r="B15649" s="414"/>
      <c r="C15649" s="414"/>
      <c r="D15649" s="414"/>
      <c r="E15649" s="414"/>
      <c r="F15649" s="414"/>
      <c r="G15649" s="414"/>
      <c r="H15649" s="414"/>
      <c r="I15649" s="294"/>
      <c r="J15649" s="294"/>
      <c r="K15649" s="294"/>
      <c r="L15649" s="294"/>
    </row>
    <row r="15650" spans="1:12" ht="17.100000000000001" customHeight="1">
      <c r="A15650" s="294" t="s">
        <v>12978</v>
      </c>
      <c r="B15650" s="298" t="s">
        <v>12979</v>
      </c>
      <c r="C15650" s="294" t="s">
        <v>12980</v>
      </c>
      <c r="D15650" s="294" t="s">
        <v>12981</v>
      </c>
      <c r="E15650" s="299" t="s">
        <v>12982</v>
      </c>
      <c r="F15650" s="413" t="s">
        <v>12983</v>
      </c>
      <c r="G15650" s="413"/>
      <c r="H15650" s="413" t="s">
        <v>12984</v>
      </c>
      <c r="I15650" s="413"/>
      <c r="J15650" s="413" t="s">
        <v>12985</v>
      </c>
      <c r="K15650" s="413"/>
      <c r="L15650" s="413"/>
    </row>
    <row r="15651" spans="1:12" ht="24" customHeight="1">
      <c r="A15651" s="300" t="s">
        <v>12986</v>
      </c>
      <c r="B15651" s="301" t="s">
        <v>13057</v>
      </c>
      <c r="C15651" s="300" t="s">
        <v>9</v>
      </c>
      <c r="D15651" s="300" t="s">
        <v>12549</v>
      </c>
      <c r="E15651" s="302" t="s">
        <v>27</v>
      </c>
      <c r="F15651" s="423" t="s">
        <v>12948</v>
      </c>
      <c r="G15651" s="423"/>
      <c r="H15651" s="423">
        <v>0.79207090000000002</v>
      </c>
      <c r="I15651" s="423"/>
      <c r="J15651" s="424">
        <v>0.51480000000000004</v>
      </c>
      <c r="K15651" s="424"/>
      <c r="L15651" s="424"/>
    </row>
    <row r="15652" spans="1:12" ht="17.100000000000001" customHeight="1">
      <c r="A15652" s="298"/>
      <c r="B15652" s="298"/>
      <c r="C15652" s="298"/>
      <c r="D15652" s="298"/>
      <c r="E15652" s="298"/>
      <c r="F15652" s="298"/>
      <c r="G15652" s="298"/>
      <c r="H15652" s="298"/>
      <c r="I15652" s="298"/>
      <c r="J15652" s="298" t="s">
        <v>12992</v>
      </c>
      <c r="K15652" s="298"/>
      <c r="L15652" s="298" t="s">
        <v>14219</v>
      </c>
    </row>
    <row r="15653" spans="1:12">
      <c r="A15653" s="414" t="s">
        <v>13058</v>
      </c>
      <c r="B15653" s="414"/>
      <c r="C15653" s="414"/>
      <c r="D15653" s="414"/>
      <c r="E15653" s="414"/>
      <c r="F15653" s="414"/>
      <c r="G15653" s="414"/>
      <c r="H15653" s="414"/>
      <c r="I15653" s="294"/>
      <c r="J15653" s="294"/>
      <c r="K15653" s="294"/>
      <c r="L15653" s="294"/>
    </row>
    <row r="15654" spans="1:12" ht="17.100000000000001" customHeight="1">
      <c r="A15654" s="294" t="s">
        <v>12978</v>
      </c>
      <c r="B15654" s="298" t="s">
        <v>12979</v>
      </c>
      <c r="C15654" s="294" t="s">
        <v>12980</v>
      </c>
      <c r="D15654" s="294" t="s">
        <v>12981</v>
      </c>
      <c r="E15654" s="299" t="s">
        <v>12982</v>
      </c>
      <c r="F15654" s="413" t="s">
        <v>12983</v>
      </c>
      <c r="G15654" s="413"/>
      <c r="H15654" s="413" t="s">
        <v>12984</v>
      </c>
      <c r="I15654" s="413"/>
      <c r="J15654" s="413" t="s">
        <v>12985</v>
      </c>
      <c r="K15654" s="413"/>
      <c r="L15654" s="413"/>
    </row>
    <row r="15655" spans="1:12" ht="24" customHeight="1">
      <c r="A15655" s="300" t="s">
        <v>12986</v>
      </c>
      <c r="B15655" s="301" t="s">
        <v>13059</v>
      </c>
      <c r="C15655" s="300" t="s">
        <v>9</v>
      </c>
      <c r="D15655" s="300" t="s">
        <v>12535</v>
      </c>
      <c r="E15655" s="302" t="s">
        <v>27</v>
      </c>
      <c r="F15655" s="423" t="s">
        <v>12936</v>
      </c>
      <c r="G15655" s="423"/>
      <c r="H15655" s="423">
        <v>0.79207090000000002</v>
      </c>
      <c r="I15655" s="423"/>
      <c r="J15655" s="424">
        <v>3.9600000000000003E-2</v>
      </c>
      <c r="K15655" s="424"/>
      <c r="L15655" s="424"/>
    </row>
    <row r="15656" spans="1:12" ht="17.100000000000001" customHeight="1">
      <c r="A15656" s="298"/>
      <c r="B15656" s="298"/>
      <c r="C15656" s="298"/>
      <c r="D15656" s="298"/>
      <c r="E15656" s="298"/>
      <c r="F15656" s="298"/>
      <c r="G15656" s="298"/>
      <c r="H15656" s="298"/>
      <c r="I15656" s="298"/>
      <c r="J15656" s="298" t="s">
        <v>12992</v>
      </c>
      <c r="K15656" s="298"/>
      <c r="L15656" s="298" t="s">
        <v>12908</v>
      </c>
    </row>
    <row r="15657" spans="1:12">
      <c r="A15657" s="414" t="s">
        <v>13060</v>
      </c>
      <c r="B15657" s="414"/>
      <c r="C15657" s="414"/>
      <c r="D15657" s="414"/>
      <c r="E15657" s="414"/>
      <c r="F15657" s="414"/>
      <c r="G15657" s="414"/>
      <c r="H15657" s="414"/>
      <c r="I15657" s="294"/>
      <c r="J15657" s="294"/>
      <c r="K15657" s="294"/>
      <c r="L15657" s="294"/>
    </row>
    <row r="15658" spans="1:12" ht="17.100000000000001" customHeight="1">
      <c r="A15658" s="294" t="s">
        <v>12978</v>
      </c>
      <c r="B15658" s="298" t="s">
        <v>12979</v>
      </c>
      <c r="C15658" s="294" t="s">
        <v>12980</v>
      </c>
      <c r="D15658" s="294" t="s">
        <v>12981</v>
      </c>
      <c r="E15658" s="299" t="s">
        <v>12982</v>
      </c>
      <c r="F15658" s="413" t="s">
        <v>12983</v>
      </c>
      <c r="G15658" s="413"/>
      <c r="H15658" s="413" t="s">
        <v>12984</v>
      </c>
      <c r="I15658" s="413"/>
      <c r="J15658" s="413" t="s">
        <v>12985</v>
      </c>
      <c r="K15658" s="413"/>
      <c r="L15658" s="413"/>
    </row>
    <row r="15659" spans="1:12" ht="24" customHeight="1">
      <c r="A15659" s="300" t="s">
        <v>12986</v>
      </c>
      <c r="B15659" s="301" t="s">
        <v>13061</v>
      </c>
      <c r="C15659" s="300" t="s">
        <v>9</v>
      </c>
      <c r="D15659" s="300" t="s">
        <v>12522</v>
      </c>
      <c r="E15659" s="302" t="s">
        <v>27</v>
      </c>
      <c r="F15659" s="423" t="s">
        <v>12964</v>
      </c>
      <c r="G15659" s="423"/>
      <c r="H15659" s="423">
        <v>0.79207090000000002</v>
      </c>
      <c r="I15659" s="423"/>
      <c r="J15659" s="424">
        <v>2.0038999999999998</v>
      </c>
      <c r="K15659" s="424"/>
      <c r="L15659" s="424"/>
    </row>
    <row r="15660" spans="1:12" ht="24" customHeight="1">
      <c r="A15660" s="300" t="s">
        <v>12986</v>
      </c>
      <c r="B15660" s="301" t="s">
        <v>13062</v>
      </c>
      <c r="C15660" s="300" t="s">
        <v>9</v>
      </c>
      <c r="D15660" s="300" t="s">
        <v>12527</v>
      </c>
      <c r="E15660" s="302" t="s">
        <v>27</v>
      </c>
      <c r="F15660" s="423" t="s">
        <v>13063</v>
      </c>
      <c r="G15660" s="423"/>
      <c r="H15660" s="423">
        <v>0.79207090000000002</v>
      </c>
      <c r="I15660" s="423"/>
      <c r="J15660" s="424">
        <v>0.26929999999999998</v>
      </c>
      <c r="K15660" s="424"/>
      <c r="L15660" s="424"/>
    </row>
    <row r="15661" spans="1:12" ht="17.100000000000001" customHeight="1">
      <c r="A15661" s="298"/>
      <c r="B15661" s="298"/>
      <c r="C15661" s="298"/>
      <c r="D15661" s="298"/>
      <c r="E15661" s="298"/>
      <c r="F15661" s="298"/>
      <c r="G15661" s="298"/>
      <c r="H15661" s="298"/>
      <c r="I15661" s="298"/>
      <c r="J15661" s="298" t="s">
        <v>12992</v>
      </c>
      <c r="K15661" s="298"/>
      <c r="L15661" s="298" t="s">
        <v>14650</v>
      </c>
    </row>
    <row r="15662" spans="1:12" ht="17.100000000000001" customHeight="1">
      <c r="A15662" s="294"/>
      <c r="B15662" s="294"/>
      <c r="C15662" s="294"/>
      <c r="D15662" s="294"/>
      <c r="E15662" s="294"/>
      <c r="F15662" s="294"/>
      <c r="G15662" s="294"/>
      <c r="H15662" s="294"/>
      <c r="I15662" s="294"/>
      <c r="J15662" s="294"/>
      <c r="K15662" s="294"/>
      <c r="L15662" s="294"/>
    </row>
    <row r="15663" spans="1:12" ht="17.100000000000001" customHeight="1">
      <c r="A15663" s="298"/>
      <c r="B15663" s="298"/>
      <c r="C15663" s="298"/>
      <c r="D15663" s="298"/>
      <c r="E15663" s="298"/>
      <c r="F15663" s="298"/>
      <c r="G15663" s="298"/>
      <c r="H15663" s="298"/>
      <c r="I15663" s="298"/>
      <c r="J15663" s="298"/>
      <c r="K15663" s="298"/>
      <c r="L15663" s="298"/>
    </row>
    <row r="15664" spans="1:12" ht="17.100000000000001" customHeight="1">
      <c r="A15664" s="298"/>
      <c r="B15664" s="298"/>
      <c r="C15664" s="298"/>
      <c r="D15664" s="298"/>
      <c r="E15664" s="298"/>
      <c r="F15664" s="298"/>
      <c r="G15664" s="298"/>
      <c r="H15664" s="298"/>
      <c r="I15664" s="298"/>
      <c r="J15664" s="298"/>
      <c r="K15664" s="298"/>
      <c r="L15664" s="298"/>
    </row>
    <row r="15665" spans="1:12" ht="17.100000000000001" customHeight="1">
      <c r="A15665" s="298"/>
      <c r="B15665" s="298"/>
      <c r="C15665" s="298"/>
      <c r="D15665" s="298"/>
      <c r="E15665" s="298"/>
      <c r="F15665" s="298"/>
      <c r="G15665" s="298"/>
      <c r="H15665" s="298"/>
      <c r="I15665" s="298"/>
      <c r="J15665" s="298"/>
      <c r="K15665" s="298"/>
      <c r="L15665" s="298"/>
    </row>
    <row r="15666" spans="1:12" ht="17.100000000000001" customHeight="1">
      <c r="A15666" s="298"/>
      <c r="B15666" s="298"/>
      <c r="C15666" s="298"/>
      <c r="D15666" s="298"/>
      <c r="E15666" s="298"/>
      <c r="F15666" s="298"/>
      <c r="G15666" s="298"/>
      <c r="H15666" s="298"/>
      <c r="I15666" s="298"/>
      <c r="J15666" s="298"/>
      <c r="K15666" s="298"/>
      <c r="L15666" s="298"/>
    </row>
    <row r="15667" spans="1:12" ht="17.100000000000001" customHeight="1">
      <c r="A15667" s="298"/>
      <c r="B15667" s="298"/>
      <c r="C15667" s="298"/>
      <c r="D15667" s="298"/>
      <c r="E15667" s="298"/>
      <c r="F15667" s="298"/>
      <c r="G15667" s="298"/>
      <c r="H15667" s="298"/>
      <c r="I15667" s="298"/>
      <c r="J15667" s="298"/>
      <c r="K15667" s="298"/>
      <c r="L15667" s="298"/>
    </row>
    <row r="15668" spans="1:12" ht="30" customHeight="1">
      <c r="A15668" s="299"/>
      <c r="B15668" s="299"/>
      <c r="C15668" s="299"/>
      <c r="D15668" s="299"/>
      <c r="E15668" s="299"/>
      <c r="F15668" s="299"/>
      <c r="G15668" s="299"/>
      <c r="H15668" s="299"/>
      <c r="I15668" s="299"/>
      <c r="J15668" s="299"/>
      <c r="K15668" s="299"/>
      <c r="L15668" s="299"/>
    </row>
    <row r="15669" spans="1:12">
      <c r="A15669" s="303"/>
      <c r="B15669" s="303"/>
      <c r="C15669" s="303"/>
      <c r="D15669" s="303"/>
      <c r="E15669" s="303"/>
      <c r="F15669" s="303"/>
      <c r="G15669" s="303"/>
      <c r="H15669" s="303"/>
      <c r="I15669" s="303"/>
      <c r="J15669" s="303"/>
      <c r="K15669" s="303"/>
      <c r="L15669" s="303"/>
    </row>
    <row r="15670" spans="1:12">
      <c r="A15670" s="413"/>
      <c r="B15670" s="413"/>
      <c r="C15670" s="413"/>
      <c r="D15670" s="304"/>
      <c r="E15670" s="298"/>
      <c r="F15670" s="298"/>
      <c r="G15670" s="298"/>
      <c r="H15670" s="414"/>
      <c r="I15670" s="413"/>
      <c r="J15670" s="415"/>
      <c r="K15670" s="413"/>
      <c r="L15670" s="413"/>
    </row>
    <row r="15671" spans="1:12">
      <c r="A15671" s="413"/>
      <c r="B15671" s="413"/>
      <c r="C15671" s="413"/>
      <c r="D15671" s="304"/>
      <c r="E15671" s="298"/>
      <c r="F15671" s="298"/>
      <c r="G15671" s="298"/>
      <c r="H15671" s="414"/>
      <c r="I15671" s="413"/>
      <c r="J15671" s="415"/>
      <c r="K15671" s="413"/>
      <c r="L15671" s="413"/>
    </row>
    <row r="15672" spans="1:12">
      <c r="A15672" s="413"/>
      <c r="B15672" s="413"/>
      <c r="C15672" s="413"/>
      <c r="D15672" s="304"/>
      <c r="E15672" s="298"/>
      <c r="F15672" s="298"/>
      <c r="G15672" s="298"/>
      <c r="H15672" s="414"/>
      <c r="I15672" s="413"/>
      <c r="J15672" s="415"/>
      <c r="K15672" s="413"/>
      <c r="L15672" s="413"/>
    </row>
    <row r="15673" spans="1:12" ht="60" customHeight="1">
      <c r="A15673" s="299"/>
      <c r="B15673" s="299"/>
      <c r="C15673" s="299"/>
      <c r="D15673" s="299"/>
      <c r="E15673" s="299"/>
      <c r="F15673" s="299"/>
      <c r="G15673" s="299"/>
      <c r="H15673" s="299"/>
      <c r="I15673" s="299"/>
      <c r="J15673" s="299"/>
      <c r="K15673" s="299"/>
      <c r="L15673" s="299"/>
    </row>
    <row r="15674" spans="1:12" ht="69.95" customHeight="1">
      <c r="A15674" s="411"/>
      <c r="B15674" s="412"/>
      <c r="C15674" s="412"/>
      <c r="D15674" s="412"/>
      <c r="E15674" s="412"/>
      <c r="F15674" s="412"/>
      <c r="G15674" s="412"/>
      <c r="H15674" s="412"/>
      <c r="I15674" s="412"/>
      <c r="J15674" s="412"/>
      <c r="K15674" s="412"/>
      <c r="L15674" s="412"/>
    </row>
  </sheetData>
  <mergeCells count="32311">
    <mergeCell ref="C1:D1"/>
    <mergeCell ref="E1:G1"/>
    <mergeCell ref="H1:L1"/>
    <mergeCell ref="C2:D2"/>
    <mergeCell ref="E2:G2"/>
    <mergeCell ref="H2:L2"/>
    <mergeCell ref="F18:G18"/>
    <mergeCell ref="H18:I18"/>
    <mergeCell ref="J18:L18"/>
    <mergeCell ref="F19:G19"/>
    <mergeCell ref="H19:I19"/>
    <mergeCell ref="J19:L19"/>
    <mergeCell ref="F16:G16"/>
    <mergeCell ref="H16:I16"/>
    <mergeCell ref="J16:L16"/>
    <mergeCell ref="F17:G17"/>
    <mergeCell ref="H17:I17"/>
    <mergeCell ref="J17:L17"/>
    <mergeCell ref="F12:G12"/>
    <mergeCell ref="H12:I12"/>
    <mergeCell ref="J12:L12"/>
    <mergeCell ref="A14:H14"/>
    <mergeCell ref="F15:G15"/>
    <mergeCell ref="H15:I15"/>
    <mergeCell ref="J15:L15"/>
    <mergeCell ref="F8:G8"/>
    <mergeCell ref="H8:I8"/>
    <mergeCell ref="J8:L8"/>
    <mergeCell ref="A10:H10"/>
    <mergeCell ref="F11:G11"/>
    <mergeCell ref="H11:I11"/>
    <mergeCell ref="J11:L11"/>
    <mergeCell ref="A3:L3"/>
    <mergeCell ref="A5:H5"/>
    <mergeCell ref="F6:G6"/>
    <mergeCell ref="H6:I6"/>
    <mergeCell ref="J6:L6"/>
    <mergeCell ref="F7:G7"/>
    <mergeCell ref="H7:I7"/>
    <mergeCell ref="J7:L7"/>
    <mergeCell ref="A41:H41"/>
    <mergeCell ref="F42:G42"/>
    <mergeCell ref="H42:I42"/>
    <mergeCell ref="J42:L42"/>
    <mergeCell ref="F43:G43"/>
    <mergeCell ref="H43:I43"/>
    <mergeCell ref="J43:L43"/>
    <mergeCell ref="A37:H37"/>
    <mergeCell ref="F38:G38"/>
    <mergeCell ref="H38:I38"/>
    <mergeCell ref="J38:L38"/>
    <mergeCell ref="F39:G39"/>
    <mergeCell ref="H39:I39"/>
    <mergeCell ref="J39:L39"/>
    <mergeCell ref="F34:G34"/>
    <mergeCell ref="H34:I34"/>
    <mergeCell ref="J34:L34"/>
    <mergeCell ref="F35:G35"/>
    <mergeCell ref="H35:I35"/>
    <mergeCell ref="J35:L35"/>
    <mergeCell ref="F22:G22"/>
    <mergeCell ref="H22:I22"/>
    <mergeCell ref="J22:L22"/>
    <mergeCell ref="A32:H32"/>
    <mergeCell ref="F33:G33"/>
    <mergeCell ref="H33:I33"/>
    <mergeCell ref="J33:L33"/>
    <mergeCell ref="F20:G20"/>
    <mergeCell ref="H20:I20"/>
    <mergeCell ref="J20:L20"/>
    <mergeCell ref="F21:G21"/>
    <mergeCell ref="H21:I21"/>
    <mergeCell ref="J21:L21"/>
    <mergeCell ref="F64:G64"/>
    <mergeCell ref="H64:I64"/>
    <mergeCell ref="J64:L64"/>
    <mergeCell ref="A66:H66"/>
    <mergeCell ref="F67:G67"/>
    <mergeCell ref="H67:I67"/>
    <mergeCell ref="J67:L67"/>
    <mergeCell ref="A61:H61"/>
    <mergeCell ref="F62:G62"/>
    <mergeCell ref="H62:I62"/>
    <mergeCell ref="J62:L62"/>
    <mergeCell ref="F63:G63"/>
    <mergeCell ref="H63:I63"/>
    <mergeCell ref="J63:L63"/>
    <mergeCell ref="F50:G50"/>
    <mergeCell ref="H50:I50"/>
    <mergeCell ref="J50:L50"/>
    <mergeCell ref="F51:G51"/>
    <mergeCell ref="H51:I51"/>
    <mergeCell ref="J51:L51"/>
    <mergeCell ref="F48:G48"/>
    <mergeCell ref="H48:I48"/>
    <mergeCell ref="J48:L48"/>
    <mergeCell ref="F49:G49"/>
    <mergeCell ref="H49:I49"/>
    <mergeCell ref="J49:L49"/>
    <mergeCell ref="F46:G46"/>
    <mergeCell ref="H46:I46"/>
    <mergeCell ref="J46:L46"/>
    <mergeCell ref="F47:G47"/>
    <mergeCell ref="H47:I47"/>
    <mergeCell ref="J47:L47"/>
    <mergeCell ref="F44:G44"/>
    <mergeCell ref="H44:I44"/>
    <mergeCell ref="J44:L44"/>
    <mergeCell ref="F45:G45"/>
    <mergeCell ref="H45:I45"/>
    <mergeCell ref="J45:L45"/>
    <mergeCell ref="F90:G90"/>
    <mergeCell ref="H90:I90"/>
    <mergeCell ref="J90:L90"/>
    <mergeCell ref="A92:H92"/>
    <mergeCell ref="F93:G93"/>
    <mergeCell ref="H93:I93"/>
    <mergeCell ref="J93:L93"/>
    <mergeCell ref="F78:G78"/>
    <mergeCell ref="H78:I78"/>
    <mergeCell ref="J78:L78"/>
    <mergeCell ref="A88:H88"/>
    <mergeCell ref="F89:G89"/>
    <mergeCell ref="H89:I89"/>
    <mergeCell ref="J89:L89"/>
    <mergeCell ref="F76:G76"/>
    <mergeCell ref="H76:I76"/>
    <mergeCell ref="J76:L76"/>
    <mergeCell ref="F77:G77"/>
    <mergeCell ref="H77:I77"/>
    <mergeCell ref="J77:L77"/>
    <mergeCell ref="F74:G74"/>
    <mergeCell ref="H74:I74"/>
    <mergeCell ref="J74:L74"/>
    <mergeCell ref="F75:G75"/>
    <mergeCell ref="H75:I75"/>
    <mergeCell ref="J75:L75"/>
    <mergeCell ref="F72:G72"/>
    <mergeCell ref="H72:I72"/>
    <mergeCell ref="J72:L72"/>
    <mergeCell ref="F73:G73"/>
    <mergeCell ref="H73:I73"/>
    <mergeCell ref="J73:L73"/>
    <mergeCell ref="F68:G68"/>
    <mergeCell ref="H68:I68"/>
    <mergeCell ref="J68:L68"/>
    <mergeCell ref="A70:H70"/>
    <mergeCell ref="F71:G71"/>
    <mergeCell ref="H71:I71"/>
    <mergeCell ref="J71:L71"/>
    <mergeCell ref="F116:G116"/>
    <mergeCell ref="H116:I116"/>
    <mergeCell ref="J116:L116"/>
    <mergeCell ref="A118:H118"/>
    <mergeCell ref="F119:G119"/>
    <mergeCell ref="H119:I119"/>
    <mergeCell ref="J119:L119"/>
    <mergeCell ref="A113:H113"/>
    <mergeCell ref="F114:G114"/>
    <mergeCell ref="H114:I114"/>
    <mergeCell ref="J114:L114"/>
    <mergeCell ref="F115:G115"/>
    <mergeCell ref="H115:I115"/>
    <mergeCell ref="J115:L115"/>
    <mergeCell ref="F102:G102"/>
    <mergeCell ref="H102:I102"/>
    <mergeCell ref="J102:L102"/>
    <mergeCell ref="F103:G103"/>
    <mergeCell ref="H103:I103"/>
    <mergeCell ref="J103:L103"/>
    <mergeCell ref="F98:G98"/>
    <mergeCell ref="H98:I98"/>
    <mergeCell ref="J98:L98"/>
    <mergeCell ref="A100:H100"/>
    <mergeCell ref="F101:G101"/>
    <mergeCell ref="H101:I101"/>
    <mergeCell ref="J101:L101"/>
    <mergeCell ref="F94:G94"/>
    <mergeCell ref="H94:I94"/>
    <mergeCell ref="J94:L94"/>
    <mergeCell ref="A96:H96"/>
    <mergeCell ref="F97:G97"/>
    <mergeCell ref="H97:I97"/>
    <mergeCell ref="J97:L97"/>
    <mergeCell ref="F132:G132"/>
    <mergeCell ref="H132:I132"/>
    <mergeCell ref="J132:L132"/>
    <mergeCell ref="A142:H142"/>
    <mergeCell ref="F143:G143"/>
    <mergeCell ref="H143:I143"/>
    <mergeCell ref="J143:L143"/>
    <mergeCell ref="F130:G130"/>
    <mergeCell ref="H130:I130"/>
    <mergeCell ref="J130:L130"/>
    <mergeCell ref="F131:G131"/>
    <mergeCell ref="H131:I131"/>
    <mergeCell ref="J131:L131"/>
    <mergeCell ref="F128:G128"/>
    <mergeCell ref="H128:I128"/>
    <mergeCell ref="J128:L128"/>
    <mergeCell ref="F129:G129"/>
    <mergeCell ref="H129:I129"/>
    <mergeCell ref="J129:L129"/>
    <mergeCell ref="F126:G126"/>
    <mergeCell ref="H126:I126"/>
    <mergeCell ref="J126:L126"/>
    <mergeCell ref="F127:G127"/>
    <mergeCell ref="H127:I127"/>
    <mergeCell ref="J127:L127"/>
    <mergeCell ref="F124:G124"/>
    <mergeCell ref="H124:I124"/>
    <mergeCell ref="J124:L124"/>
    <mergeCell ref="F125:G125"/>
    <mergeCell ref="H125:I125"/>
    <mergeCell ref="J125:L125"/>
    <mergeCell ref="F120:G120"/>
    <mergeCell ref="H120:I120"/>
    <mergeCell ref="J120:L120"/>
    <mergeCell ref="A122:H122"/>
    <mergeCell ref="F123:G123"/>
    <mergeCell ref="H123:I123"/>
    <mergeCell ref="J123:L123"/>
    <mergeCell ref="F158:G158"/>
    <mergeCell ref="H158:I158"/>
    <mergeCell ref="J158:L158"/>
    <mergeCell ref="F159:G159"/>
    <mergeCell ref="H159:I159"/>
    <mergeCell ref="J159:L159"/>
    <mergeCell ref="F154:G154"/>
    <mergeCell ref="H154:I154"/>
    <mergeCell ref="J154:L154"/>
    <mergeCell ref="A156:H156"/>
    <mergeCell ref="F157:G157"/>
    <mergeCell ref="H157:I157"/>
    <mergeCell ref="J157:L157"/>
    <mergeCell ref="F150:G150"/>
    <mergeCell ref="H150:I150"/>
    <mergeCell ref="J150:L150"/>
    <mergeCell ref="A152:H152"/>
    <mergeCell ref="F153:G153"/>
    <mergeCell ref="H153:I153"/>
    <mergeCell ref="J153:L153"/>
    <mergeCell ref="F148:G148"/>
    <mergeCell ref="H148:I148"/>
    <mergeCell ref="J148:L148"/>
    <mergeCell ref="F149:G149"/>
    <mergeCell ref="H149:I149"/>
    <mergeCell ref="J149:L149"/>
    <mergeCell ref="F146:G146"/>
    <mergeCell ref="H146:I146"/>
    <mergeCell ref="J146:L146"/>
    <mergeCell ref="F147:G147"/>
    <mergeCell ref="H147:I147"/>
    <mergeCell ref="J147:L147"/>
    <mergeCell ref="F144:G144"/>
    <mergeCell ref="H144:I144"/>
    <mergeCell ref="J144:L144"/>
    <mergeCell ref="F145:G145"/>
    <mergeCell ref="H145:I145"/>
    <mergeCell ref="J145:L145"/>
    <mergeCell ref="F170:G170"/>
    <mergeCell ref="H170:I170"/>
    <mergeCell ref="J170:L170"/>
    <mergeCell ref="F171:G171"/>
    <mergeCell ref="H171:I171"/>
    <mergeCell ref="J171:L171"/>
    <mergeCell ref="F168:G168"/>
    <mergeCell ref="H168:I168"/>
    <mergeCell ref="J168:L168"/>
    <mergeCell ref="F169:G169"/>
    <mergeCell ref="H169:I169"/>
    <mergeCell ref="J169:L169"/>
    <mergeCell ref="F166:G166"/>
    <mergeCell ref="H166:I166"/>
    <mergeCell ref="J166:L166"/>
    <mergeCell ref="F167:G167"/>
    <mergeCell ref="H167:I167"/>
    <mergeCell ref="J167:L167"/>
    <mergeCell ref="F164:G164"/>
    <mergeCell ref="H164:I164"/>
    <mergeCell ref="J164:L164"/>
    <mergeCell ref="F165:G165"/>
    <mergeCell ref="H165:I165"/>
    <mergeCell ref="J165:L165"/>
    <mergeCell ref="F162:G162"/>
    <mergeCell ref="H162:I162"/>
    <mergeCell ref="J162:L162"/>
    <mergeCell ref="F163:G163"/>
    <mergeCell ref="H163:I163"/>
    <mergeCell ref="J163:L163"/>
    <mergeCell ref="F160:G160"/>
    <mergeCell ref="H160:I160"/>
    <mergeCell ref="J160:L160"/>
    <mergeCell ref="F161:G161"/>
    <mergeCell ref="H161:I161"/>
    <mergeCell ref="J161:L161"/>
    <mergeCell ref="F186:G186"/>
    <mergeCell ref="H186:I186"/>
    <mergeCell ref="J186:L186"/>
    <mergeCell ref="A196:H196"/>
    <mergeCell ref="F197:G197"/>
    <mergeCell ref="H197:I197"/>
    <mergeCell ref="J197:L197"/>
    <mergeCell ref="A183:H183"/>
    <mergeCell ref="F184:G184"/>
    <mergeCell ref="H184:I184"/>
    <mergeCell ref="J184:L184"/>
    <mergeCell ref="F185:G185"/>
    <mergeCell ref="H185:I185"/>
    <mergeCell ref="J185:L185"/>
    <mergeCell ref="A179:H179"/>
    <mergeCell ref="F180:G180"/>
    <mergeCell ref="H180:I180"/>
    <mergeCell ref="J180:L180"/>
    <mergeCell ref="F181:G181"/>
    <mergeCell ref="H181:I181"/>
    <mergeCell ref="J181:L181"/>
    <mergeCell ref="A175:H175"/>
    <mergeCell ref="F176:G176"/>
    <mergeCell ref="H176:I176"/>
    <mergeCell ref="J176:L176"/>
    <mergeCell ref="F177:G177"/>
    <mergeCell ref="H177:I177"/>
    <mergeCell ref="J177:L177"/>
    <mergeCell ref="F172:G172"/>
    <mergeCell ref="H172:I172"/>
    <mergeCell ref="J172:L172"/>
    <mergeCell ref="F173:G173"/>
    <mergeCell ref="H173:I173"/>
    <mergeCell ref="J173:L173"/>
    <mergeCell ref="F210:G210"/>
    <mergeCell ref="H210:I210"/>
    <mergeCell ref="J210:L210"/>
    <mergeCell ref="A212:H212"/>
    <mergeCell ref="F213:G213"/>
    <mergeCell ref="H213:I213"/>
    <mergeCell ref="J213:L213"/>
    <mergeCell ref="F208:G208"/>
    <mergeCell ref="H208:I208"/>
    <mergeCell ref="J208:L208"/>
    <mergeCell ref="F209:G209"/>
    <mergeCell ref="H209:I209"/>
    <mergeCell ref="J209:L209"/>
    <mergeCell ref="F204:G204"/>
    <mergeCell ref="H204:I204"/>
    <mergeCell ref="J204:L204"/>
    <mergeCell ref="A206:H206"/>
    <mergeCell ref="F207:G207"/>
    <mergeCell ref="H207:I207"/>
    <mergeCell ref="J207:L207"/>
    <mergeCell ref="F202:G202"/>
    <mergeCell ref="H202:I202"/>
    <mergeCell ref="J202:L202"/>
    <mergeCell ref="F203:G203"/>
    <mergeCell ref="H203:I203"/>
    <mergeCell ref="J203:L203"/>
    <mergeCell ref="F200:G200"/>
    <mergeCell ref="H200:I200"/>
    <mergeCell ref="J200:L200"/>
    <mergeCell ref="F201:G201"/>
    <mergeCell ref="H201:I201"/>
    <mergeCell ref="J201:L201"/>
    <mergeCell ref="F198:G198"/>
    <mergeCell ref="H198:I198"/>
    <mergeCell ref="J198:L198"/>
    <mergeCell ref="F199:G199"/>
    <mergeCell ref="H199:I199"/>
    <mergeCell ref="J199:L199"/>
    <mergeCell ref="F224:G224"/>
    <mergeCell ref="H224:I224"/>
    <mergeCell ref="J224:L224"/>
    <mergeCell ref="F225:G225"/>
    <mergeCell ref="H225:I225"/>
    <mergeCell ref="J225:L225"/>
    <mergeCell ref="F222:G222"/>
    <mergeCell ref="H222:I222"/>
    <mergeCell ref="J222:L222"/>
    <mergeCell ref="F223:G223"/>
    <mergeCell ref="H223:I223"/>
    <mergeCell ref="J223:L223"/>
    <mergeCell ref="F220:G220"/>
    <mergeCell ref="H220:I220"/>
    <mergeCell ref="J220:L220"/>
    <mergeCell ref="F221:G221"/>
    <mergeCell ref="H221:I221"/>
    <mergeCell ref="J221:L221"/>
    <mergeCell ref="F218:G218"/>
    <mergeCell ref="H218:I218"/>
    <mergeCell ref="J218:L218"/>
    <mergeCell ref="F219:G219"/>
    <mergeCell ref="H219:I219"/>
    <mergeCell ref="J219:L219"/>
    <mergeCell ref="F216:G216"/>
    <mergeCell ref="H216:I216"/>
    <mergeCell ref="J216:L216"/>
    <mergeCell ref="F217:G217"/>
    <mergeCell ref="H217:I217"/>
    <mergeCell ref="J217:L217"/>
    <mergeCell ref="F214:G214"/>
    <mergeCell ref="H214:I214"/>
    <mergeCell ref="J214:L214"/>
    <mergeCell ref="F215:G215"/>
    <mergeCell ref="H215:I215"/>
    <mergeCell ref="J215:L215"/>
    <mergeCell ref="F236:G236"/>
    <mergeCell ref="H236:I236"/>
    <mergeCell ref="J236:L236"/>
    <mergeCell ref="A238:H238"/>
    <mergeCell ref="F239:G239"/>
    <mergeCell ref="H239:I239"/>
    <mergeCell ref="J239:L239"/>
    <mergeCell ref="F234:G234"/>
    <mergeCell ref="H234:I234"/>
    <mergeCell ref="J234:L234"/>
    <mergeCell ref="F235:G235"/>
    <mergeCell ref="H235:I235"/>
    <mergeCell ref="J235:L235"/>
    <mergeCell ref="F232:G232"/>
    <mergeCell ref="H232:I232"/>
    <mergeCell ref="J232:L232"/>
    <mergeCell ref="F233:G233"/>
    <mergeCell ref="H233:I233"/>
    <mergeCell ref="J233:L233"/>
    <mergeCell ref="F230:G230"/>
    <mergeCell ref="H230:I230"/>
    <mergeCell ref="J230:L230"/>
    <mergeCell ref="F231:G231"/>
    <mergeCell ref="H231:I231"/>
    <mergeCell ref="J231:L231"/>
    <mergeCell ref="F228:G228"/>
    <mergeCell ref="H228:I228"/>
    <mergeCell ref="J228:L228"/>
    <mergeCell ref="F229:G229"/>
    <mergeCell ref="H229:I229"/>
    <mergeCell ref="J229:L229"/>
    <mergeCell ref="F226:G226"/>
    <mergeCell ref="H226:I226"/>
    <mergeCell ref="J226:L226"/>
    <mergeCell ref="F227:G227"/>
    <mergeCell ref="H227:I227"/>
    <mergeCell ref="J227:L227"/>
    <mergeCell ref="F264:G264"/>
    <mergeCell ref="H264:I264"/>
    <mergeCell ref="J264:L264"/>
    <mergeCell ref="F265:G265"/>
    <mergeCell ref="H265:I265"/>
    <mergeCell ref="J265:L265"/>
    <mergeCell ref="F262:G262"/>
    <mergeCell ref="H262:I262"/>
    <mergeCell ref="J262:L262"/>
    <mergeCell ref="F263:G263"/>
    <mergeCell ref="H263:I263"/>
    <mergeCell ref="J263:L263"/>
    <mergeCell ref="A259:H259"/>
    <mergeCell ref="F260:G260"/>
    <mergeCell ref="H260:I260"/>
    <mergeCell ref="J260:L260"/>
    <mergeCell ref="F261:G261"/>
    <mergeCell ref="H261:I261"/>
    <mergeCell ref="J261:L261"/>
    <mergeCell ref="F248:G248"/>
    <mergeCell ref="H248:I248"/>
    <mergeCell ref="J248:L248"/>
    <mergeCell ref="F249:G249"/>
    <mergeCell ref="H249:I249"/>
    <mergeCell ref="J249:L249"/>
    <mergeCell ref="F244:G244"/>
    <mergeCell ref="H244:I244"/>
    <mergeCell ref="J244:L244"/>
    <mergeCell ref="A246:H246"/>
    <mergeCell ref="F247:G247"/>
    <mergeCell ref="H247:I247"/>
    <mergeCell ref="J247:L247"/>
    <mergeCell ref="F240:G240"/>
    <mergeCell ref="H240:I240"/>
    <mergeCell ref="J240:L240"/>
    <mergeCell ref="A242:H242"/>
    <mergeCell ref="F243:G243"/>
    <mergeCell ref="H243:I243"/>
    <mergeCell ref="J243:L243"/>
    <mergeCell ref="F280:G280"/>
    <mergeCell ref="H280:I280"/>
    <mergeCell ref="J280:L280"/>
    <mergeCell ref="F281:G281"/>
    <mergeCell ref="H281:I281"/>
    <mergeCell ref="J281:L281"/>
    <mergeCell ref="F278:G278"/>
    <mergeCell ref="H278:I278"/>
    <mergeCell ref="J278:L278"/>
    <mergeCell ref="F279:G279"/>
    <mergeCell ref="H279:I279"/>
    <mergeCell ref="J279:L279"/>
    <mergeCell ref="F276:G276"/>
    <mergeCell ref="H276:I276"/>
    <mergeCell ref="J276:L276"/>
    <mergeCell ref="F277:G277"/>
    <mergeCell ref="H277:I277"/>
    <mergeCell ref="J277:L277"/>
    <mergeCell ref="F272:G272"/>
    <mergeCell ref="H272:I272"/>
    <mergeCell ref="J272:L272"/>
    <mergeCell ref="A274:H274"/>
    <mergeCell ref="F275:G275"/>
    <mergeCell ref="H275:I275"/>
    <mergeCell ref="J275:L275"/>
    <mergeCell ref="F270:G270"/>
    <mergeCell ref="H270:I270"/>
    <mergeCell ref="J270:L270"/>
    <mergeCell ref="F271:G271"/>
    <mergeCell ref="H271:I271"/>
    <mergeCell ref="J271:L271"/>
    <mergeCell ref="F266:G266"/>
    <mergeCell ref="H266:I266"/>
    <mergeCell ref="J266:L266"/>
    <mergeCell ref="A268:H268"/>
    <mergeCell ref="F269:G269"/>
    <mergeCell ref="H269:I269"/>
    <mergeCell ref="J269:L269"/>
    <mergeCell ref="F292:G292"/>
    <mergeCell ref="H292:I292"/>
    <mergeCell ref="J292:L292"/>
    <mergeCell ref="F293:G293"/>
    <mergeCell ref="H293:I293"/>
    <mergeCell ref="J293:L293"/>
    <mergeCell ref="F290:G290"/>
    <mergeCell ref="H290:I290"/>
    <mergeCell ref="J290:L290"/>
    <mergeCell ref="F291:G291"/>
    <mergeCell ref="H291:I291"/>
    <mergeCell ref="J291:L291"/>
    <mergeCell ref="F288:G288"/>
    <mergeCell ref="H288:I288"/>
    <mergeCell ref="J288:L288"/>
    <mergeCell ref="F289:G289"/>
    <mergeCell ref="H289:I289"/>
    <mergeCell ref="J289:L289"/>
    <mergeCell ref="F286:G286"/>
    <mergeCell ref="H286:I286"/>
    <mergeCell ref="J286:L286"/>
    <mergeCell ref="F287:G287"/>
    <mergeCell ref="H287:I287"/>
    <mergeCell ref="J287:L287"/>
    <mergeCell ref="F284:G284"/>
    <mergeCell ref="H284:I284"/>
    <mergeCell ref="J284:L284"/>
    <mergeCell ref="F285:G285"/>
    <mergeCell ref="H285:I285"/>
    <mergeCell ref="J285:L285"/>
    <mergeCell ref="F282:G282"/>
    <mergeCell ref="H282:I282"/>
    <mergeCell ref="J282:L282"/>
    <mergeCell ref="F283:G283"/>
    <mergeCell ref="H283:I283"/>
    <mergeCell ref="J283:L283"/>
    <mergeCell ref="F308:G308"/>
    <mergeCell ref="H308:I308"/>
    <mergeCell ref="J308:L308"/>
    <mergeCell ref="A318:H318"/>
    <mergeCell ref="F319:G319"/>
    <mergeCell ref="H319:I319"/>
    <mergeCell ref="J319:L319"/>
    <mergeCell ref="A305:H305"/>
    <mergeCell ref="F306:G306"/>
    <mergeCell ref="H306:I306"/>
    <mergeCell ref="J306:L306"/>
    <mergeCell ref="F307:G307"/>
    <mergeCell ref="H307:I307"/>
    <mergeCell ref="J307:L307"/>
    <mergeCell ref="A301:H301"/>
    <mergeCell ref="F302:G302"/>
    <mergeCell ref="H302:I302"/>
    <mergeCell ref="J302:L302"/>
    <mergeCell ref="F303:G303"/>
    <mergeCell ref="H303:I303"/>
    <mergeCell ref="J303:L303"/>
    <mergeCell ref="A297:H297"/>
    <mergeCell ref="F298:G298"/>
    <mergeCell ref="H298:I298"/>
    <mergeCell ref="J298:L298"/>
    <mergeCell ref="F299:G299"/>
    <mergeCell ref="H299:I299"/>
    <mergeCell ref="J299:L299"/>
    <mergeCell ref="F294:G294"/>
    <mergeCell ref="H294:I294"/>
    <mergeCell ref="J294:L294"/>
    <mergeCell ref="F295:G295"/>
    <mergeCell ref="H295:I295"/>
    <mergeCell ref="J295:L295"/>
    <mergeCell ref="F332:G332"/>
    <mergeCell ref="H332:I332"/>
    <mergeCell ref="J332:L332"/>
    <mergeCell ref="F333:G333"/>
    <mergeCell ref="H333:I333"/>
    <mergeCell ref="J333:L333"/>
    <mergeCell ref="A329:H329"/>
    <mergeCell ref="F330:G330"/>
    <mergeCell ref="H330:I330"/>
    <mergeCell ref="J330:L330"/>
    <mergeCell ref="F331:G331"/>
    <mergeCell ref="H331:I331"/>
    <mergeCell ref="J331:L331"/>
    <mergeCell ref="F326:G326"/>
    <mergeCell ref="H326:I326"/>
    <mergeCell ref="J326:L326"/>
    <mergeCell ref="F327:G327"/>
    <mergeCell ref="H327:I327"/>
    <mergeCell ref="J327:L327"/>
    <mergeCell ref="F324:G324"/>
    <mergeCell ref="H324:I324"/>
    <mergeCell ref="J324:L324"/>
    <mergeCell ref="F325:G325"/>
    <mergeCell ref="H325:I325"/>
    <mergeCell ref="J325:L325"/>
    <mergeCell ref="F322:G322"/>
    <mergeCell ref="H322:I322"/>
    <mergeCell ref="J322:L322"/>
    <mergeCell ref="F323:G323"/>
    <mergeCell ref="H323:I323"/>
    <mergeCell ref="J323:L323"/>
    <mergeCell ref="F320:G320"/>
    <mergeCell ref="H320:I320"/>
    <mergeCell ref="J320:L320"/>
    <mergeCell ref="F321:G321"/>
    <mergeCell ref="H321:I321"/>
    <mergeCell ref="J321:L321"/>
    <mergeCell ref="A345:H345"/>
    <mergeCell ref="F346:G346"/>
    <mergeCell ref="H346:I346"/>
    <mergeCell ref="J346:L346"/>
    <mergeCell ref="F347:G347"/>
    <mergeCell ref="H347:I347"/>
    <mergeCell ref="J347:L347"/>
    <mergeCell ref="F342:G342"/>
    <mergeCell ref="H342:I342"/>
    <mergeCell ref="J342:L342"/>
    <mergeCell ref="F343:G343"/>
    <mergeCell ref="H343:I343"/>
    <mergeCell ref="J343:L343"/>
    <mergeCell ref="F340:G340"/>
    <mergeCell ref="H340:I340"/>
    <mergeCell ref="J340:L340"/>
    <mergeCell ref="F341:G341"/>
    <mergeCell ref="H341:I341"/>
    <mergeCell ref="J341:L341"/>
    <mergeCell ref="F338:G338"/>
    <mergeCell ref="H338:I338"/>
    <mergeCell ref="J338:L338"/>
    <mergeCell ref="F339:G339"/>
    <mergeCell ref="H339:I339"/>
    <mergeCell ref="J339:L339"/>
    <mergeCell ref="F336:G336"/>
    <mergeCell ref="H336:I336"/>
    <mergeCell ref="J336:L336"/>
    <mergeCell ref="F337:G337"/>
    <mergeCell ref="H337:I337"/>
    <mergeCell ref="J337:L337"/>
    <mergeCell ref="F334:G334"/>
    <mergeCell ref="H334:I334"/>
    <mergeCell ref="J334:L334"/>
    <mergeCell ref="F335:G335"/>
    <mergeCell ref="H335:I335"/>
    <mergeCell ref="J335:L335"/>
    <mergeCell ref="F358:G358"/>
    <mergeCell ref="H358:I358"/>
    <mergeCell ref="J358:L358"/>
    <mergeCell ref="F359:G359"/>
    <mergeCell ref="H359:I359"/>
    <mergeCell ref="J359:L359"/>
    <mergeCell ref="F356:G356"/>
    <mergeCell ref="H356:I356"/>
    <mergeCell ref="J356:L356"/>
    <mergeCell ref="F357:G357"/>
    <mergeCell ref="H357:I357"/>
    <mergeCell ref="J357:L357"/>
    <mergeCell ref="F354:G354"/>
    <mergeCell ref="H354:I354"/>
    <mergeCell ref="J354:L354"/>
    <mergeCell ref="F355:G355"/>
    <mergeCell ref="H355:I355"/>
    <mergeCell ref="J355:L355"/>
    <mergeCell ref="F352:G352"/>
    <mergeCell ref="H352:I352"/>
    <mergeCell ref="J352:L352"/>
    <mergeCell ref="F353:G353"/>
    <mergeCell ref="H353:I353"/>
    <mergeCell ref="J353:L353"/>
    <mergeCell ref="F350:G350"/>
    <mergeCell ref="H350:I350"/>
    <mergeCell ref="J350:L350"/>
    <mergeCell ref="F351:G351"/>
    <mergeCell ref="H351:I351"/>
    <mergeCell ref="J351:L351"/>
    <mergeCell ref="F348:G348"/>
    <mergeCell ref="H348:I348"/>
    <mergeCell ref="J348:L348"/>
    <mergeCell ref="F349:G349"/>
    <mergeCell ref="H349:I349"/>
    <mergeCell ref="J349:L349"/>
    <mergeCell ref="F370:G370"/>
    <mergeCell ref="H370:I370"/>
    <mergeCell ref="J370:L370"/>
    <mergeCell ref="F371:G371"/>
    <mergeCell ref="H371:I371"/>
    <mergeCell ref="J371:L371"/>
    <mergeCell ref="F368:G368"/>
    <mergeCell ref="H368:I368"/>
    <mergeCell ref="J368:L368"/>
    <mergeCell ref="F369:G369"/>
    <mergeCell ref="H369:I369"/>
    <mergeCell ref="J369:L369"/>
    <mergeCell ref="F366:G366"/>
    <mergeCell ref="H366:I366"/>
    <mergeCell ref="J366:L366"/>
    <mergeCell ref="F367:G367"/>
    <mergeCell ref="H367:I367"/>
    <mergeCell ref="J367:L367"/>
    <mergeCell ref="F364:G364"/>
    <mergeCell ref="H364:I364"/>
    <mergeCell ref="J364:L364"/>
    <mergeCell ref="F365:G365"/>
    <mergeCell ref="H365:I365"/>
    <mergeCell ref="J365:L365"/>
    <mergeCell ref="F362:G362"/>
    <mergeCell ref="H362:I362"/>
    <mergeCell ref="J362:L362"/>
    <mergeCell ref="F363:G363"/>
    <mergeCell ref="H363:I363"/>
    <mergeCell ref="J363:L363"/>
    <mergeCell ref="F360:G360"/>
    <mergeCell ref="H360:I360"/>
    <mergeCell ref="J360:L360"/>
    <mergeCell ref="F361:G361"/>
    <mergeCell ref="H361:I361"/>
    <mergeCell ref="J361:L361"/>
    <mergeCell ref="F382:G382"/>
    <mergeCell ref="H382:I382"/>
    <mergeCell ref="J382:L382"/>
    <mergeCell ref="F383:G383"/>
    <mergeCell ref="H383:I383"/>
    <mergeCell ref="J383:L383"/>
    <mergeCell ref="F380:G380"/>
    <mergeCell ref="H380:I380"/>
    <mergeCell ref="J380:L380"/>
    <mergeCell ref="F381:G381"/>
    <mergeCell ref="H381:I381"/>
    <mergeCell ref="J381:L381"/>
    <mergeCell ref="F378:G378"/>
    <mergeCell ref="H378:I378"/>
    <mergeCell ref="J378:L378"/>
    <mergeCell ref="F379:G379"/>
    <mergeCell ref="H379:I379"/>
    <mergeCell ref="J379:L379"/>
    <mergeCell ref="F376:G376"/>
    <mergeCell ref="H376:I376"/>
    <mergeCell ref="J376:L376"/>
    <mergeCell ref="F377:G377"/>
    <mergeCell ref="H377:I377"/>
    <mergeCell ref="J377:L377"/>
    <mergeCell ref="F374:G374"/>
    <mergeCell ref="H374:I374"/>
    <mergeCell ref="J374:L374"/>
    <mergeCell ref="F375:G375"/>
    <mergeCell ref="H375:I375"/>
    <mergeCell ref="J375:L375"/>
    <mergeCell ref="F372:G372"/>
    <mergeCell ref="H372:I372"/>
    <mergeCell ref="J372:L372"/>
    <mergeCell ref="F373:G373"/>
    <mergeCell ref="H373:I373"/>
    <mergeCell ref="J373:L373"/>
    <mergeCell ref="F394:G394"/>
    <mergeCell ref="H394:I394"/>
    <mergeCell ref="J394:L394"/>
    <mergeCell ref="F395:G395"/>
    <mergeCell ref="H395:I395"/>
    <mergeCell ref="J395:L395"/>
    <mergeCell ref="F392:G392"/>
    <mergeCell ref="H392:I392"/>
    <mergeCell ref="J392:L392"/>
    <mergeCell ref="F393:G393"/>
    <mergeCell ref="H393:I393"/>
    <mergeCell ref="J393:L393"/>
    <mergeCell ref="F390:G390"/>
    <mergeCell ref="H390:I390"/>
    <mergeCell ref="J390:L390"/>
    <mergeCell ref="F391:G391"/>
    <mergeCell ref="H391:I391"/>
    <mergeCell ref="J391:L391"/>
    <mergeCell ref="F388:G388"/>
    <mergeCell ref="H388:I388"/>
    <mergeCell ref="J388:L388"/>
    <mergeCell ref="F389:G389"/>
    <mergeCell ref="H389:I389"/>
    <mergeCell ref="J389:L389"/>
    <mergeCell ref="F386:G386"/>
    <mergeCell ref="H386:I386"/>
    <mergeCell ref="J386:L386"/>
    <mergeCell ref="F387:G387"/>
    <mergeCell ref="H387:I387"/>
    <mergeCell ref="J387:L387"/>
    <mergeCell ref="F384:G384"/>
    <mergeCell ref="H384:I384"/>
    <mergeCell ref="J384:L384"/>
    <mergeCell ref="F385:G385"/>
    <mergeCell ref="H385:I385"/>
    <mergeCell ref="J385:L385"/>
    <mergeCell ref="A407:H407"/>
    <mergeCell ref="F408:G408"/>
    <mergeCell ref="H408:I408"/>
    <mergeCell ref="J408:L408"/>
    <mergeCell ref="F409:G409"/>
    <mergeCell ref="H409:I409"/>
    <mergeCell ref="J409:L409"/>
    <mergeCell ref="F404:G404"/>
    <mergeCell ref="H404:I404"/>
    <mergeCell ref="J404:L404"/>
    <mergeCell ref="F405:G405"/>
    <mergeCell ref="H405:I405"/>
    <mergeCell ref="J405:L405"/>
    <mergeCell ref="F402:G402"/>
    <mergeCell ref="H402:I402"/>
    <mergeCell ref="J402:L402"/>
    <mergeCell ref="F403:G403"/>
    <mergeCell ref="H403:I403"/>
    <mergeCell ref="J403:L403"/>
    <mergeCell ref="F400:G400"/>
    <mergeCell ref="H400:I400"/>
    <mergeCell ref="J400:L400"/>
    <mergeCell ref="F401:G401"/>
    <mergeCell ref="H401:I401"/>
    <mergeCell ref="J401:L401"/>
    <mergeCell ref="F398:G398"/>
    <mergeCell ref="H398:I398"/>
    <mergeCell ref="J398:L398"/>
    <mergeCell ref="F399:G399"/>
    <mergeCell ref="H399:I399"/>
    <mergeCell ref="J399:L399"/>
    <mergeCell ref="F396:G396"/>
    <mergeCell ref="H396:I396"/>
    <mergeCell ref="J396:L396"/>
    <mergeCell ref="F397:G397"/>
    <mergeCell ref="H397:I397"/>
    <mergeCell ref="J397:L397"/>
    <mergeCell ref="F434:G434"/>
    <mergeCell ref="H434:I434"/>
    <mergeCell ref="J434:L434"/>
    <mergeCell ref="F435:G435"/>
    <mergeCell ref="H435:I435"/>
    <mergeCell ref="J435:L435"/>
    <mergeCell ref="F432:G432"/>
    <mergeCell ref="H432:I432"/>
    <mergeCell ref="J432:L432"/>
    <mergeCell ref="F433:G433"/>
    <mergeCell ref="H433:I433"/>
    <mergeCell ref="J433:L433"/>
    <mergeCell ref="F430:G430"/>
    <mergeCell ref="H430:I430"/>
    <mergeCell ref="J430:L430"/>
    <mergeCell ref="F431:G431"/>
    <mergeCell ref="H431:I431"/>
    <mergeCell ref="J431:L431"/>
    <mergeCell ref="F418:G418"/>
    <mergeCell ref="H418:I418"/>
    <mergeCell ref="J418:L418"/>
    <mergeCell ref="A428:H428"/>
    <mergeCell ref="F429:G429"/>
    <mergeCell ref="H429:I429"/>
    <mergeCell ref="J429:L429"/>
    <mergeCell ref="A415:H415"/>
    <mergeCell ref="F416:G416"/>
    <mergeCell ref="H416:I416"/>
    <mergeCell ref="J416:L416"/>
    <mergeCell ref="F417:G417"/>
    <mergeCell ref="H417:I417"/>
    <mergeCell ref="J417:L417"/>
    <mergeCell ref="A411:H411"/>
    <mergeCell ref="F412:G412"/>
    <mergeCell ref="H412:I412"/>
    <mergeCell ref="J412:L412"/>
    <mergeCell ref="F413:G413"/>
    <mergeCell ref="H413:I413"/>
    <mergeCell ref="J413:L413"/>
    <mergeCell ref="F448:G448"/>
    <mergeCell ref="H448:I448"/>
    <mergeCell ref="J448:L448"/>
    <mergeCell ref="F449:G449"/>
    <mergeCell ref="H449:I449"/>
    <mergeCell ref="J449:L449"/>
    <mergeCell ref="F446:G446"/>
    <mergeCell ref="H446:I446"/>
    <mergeCell ref="J446:L446"/>
    <mergeCell ref="F447:G447"/>
    <mergeCell ref="H447:I447"/>
    <mergeCell ref="J447:L447"/>
    <mergeCell ref="A443:H443"/>
    <mergeCell ref="F444:G444"/>
    <mergeCell ref="H444:I444"/>
    <mergeCell ref="J444:L444"/>
    <mergeCell ref="F445:G445"/>
    <mergeCell ref="H445:I445"/>
    <mergeCell ref="J445:L445"/>
    <mergeCell ref="F440:G440"/>
    <mergeCell ref="H440:I440"/>
    <mergeCell ref="J440:L440"/>
    <mergeCell ref="F441:G441"/>
    <mergeCell ref="H441:I441"/>
    <mergeCell ref="J441:L441"/>
    <mergeCell ref="F438:G438"/>
    <mergeCell ref="H438:I438"/>
    <mergeCell ref="J438:L438"/>
    <mergeCell ref="F439:G439"/>
    <mergeCell ref="H439:I439"/>
    <mergeCell ref="J439:L439"/>
    <mergeCell ref="F436:G436"/>
    <mergeCell ref="H436:I436"/>
    <mergeCell ref="J436:L436"/>
    <mergeCell ref="F437:G437"/>
    <mergeCell ref="H437:I437"/>
    <mergeCell ref="J437:L437"/>
    <mergeCell ref="F460:G460"/>
    <mergeCell ref="H460:I460"/>
    <mergeCell ref="J460:L460"/>
    <mergeCell ref="F461:G461"/>
    <mergeCell ref="H461:I461"/>
    <mergeCell ref="J461:L461"/>
    <mergeCell ref="F458:G458"/>
    <mergeCell ref="H458:I458"/>
    <mergeCell ref="J458:L458"/>
    <mergeCell ref="F459:G459"/>
    <mergeCell ref="H459:I459"/>
    <mergeCell ref="J459:L459"/>
    <mergeCell ref="F456:G456"/>
    <mergeCell ref="H456:I456"/>
    <mergeCell ref="J456:L456"/>
    <mergeCell ref="F457:G457"/>
    <mergeCell ref="H457:I457"/>
    <mergeCell ref="J457:L457"/>
    <mergeCell ref="F454:G454"/>
    <mergeCell ref="H454:I454"/>
    <mergeCell ref="J454:L454"/>
    <mergeCell ref="F455:G455"/>
    <mergeCell ref="H455:I455"/>
    <mergeCell ref="J455:L455"/>
    <mergeCell ref="F452:G452"/>
    <mergeCell ref="H452:I452"/>
    <mergeCell ref="J452:L452"/>
    <mergeCell ref="F453:G453"/>
    <mergeCell ref="H453:I453"/>
    <mergeCell ref="J453:L453"/>
    <mergeCell ref="F450:G450"/>
    <mergeCell ref="H450:I450"/>
    <mergeCell ref="J450:L450"/>
    <mergeCell ref="F451:G451"/>
    <mergeCell ref="H451:I451"/>
    <mergeCell ref="J451:L451"/>
    <mergeCell ref="F474:G474"/>
    <mergeCell ref="H474:I474"/>
    <mergeCell ref="J474:L474"/>
    <mergeCell ref="F475:G475"/>
    <mergeCell ref="H475:I475"/>
    <mergeCell ref="J475:L475"/>
    <mergeCell ref="F472:G472"/>
    <mergeCell ref="H472:I472"/>
    <mergeCell ref="J472:L472"/>
    <mergeCell ref="F473:G473"/>
    <mergeCell ref="H473:I473"/>
    <mergeCell ref="J473:L473"/>
    <mergeCell ref="F470:G470"/>
    <mergeCell ref="H470:I470"/>
    <mergeCell ref="J470:L470"/>
    <mergeCell ref="F471:G471"/>
    <mergeCell ref="H471:I471"/>
    <mergeCell ref="J471:L471"/>
    <mergeCell ref="F468:G468"/>
    <mergeCell ref="H468:I468"/>
    <mergeCell ref="J468:L468"/>
    <mergeCell ref="F469:G469"/>
    <mergeCell ref="H469:I469"/>
    <mergeCell ref="J469:L469"/>
    <mergeCell ref="F466:G466"/>
    <mergeCell ref="H466:I466"/>
    <mergeCell ref="J466:L466"/>
    <mergeCell ref="F467:G467"/>
    <mergeCell ref="H467:I467"/>
    <mergeCell ref="J467:L467"/>
    <mergeCell ref="A463:H463"/>
    <mergeCell ref="F464:G464"/>
    <mergeCell ref="H464:I464"/>
    <mergeCell ref="J464:L464"/>
    <mergeCell ref="F465:G465"/>
    <mergeCell ref="H465:I465"/>
    <mergeCell ref="J465:L465"/>
    <mergeCell ref="F486:G486"/>
    <mergeCell ref="H486:I486"/>
    <mergeCell ref="J486:L486"/>
    <mergeCell ref="F487:G487"/>
    <mergeCell ref="H487:I487"/>
    <mergeCell ref="J487:L487"/>
    <mergeCell ref="F484:G484"/>
    <mergeCell ref="H484:I484"/>
    <mergeCell ref="J484:L484"/>
    <mergeCell ref="F485:G485"/>
    <mergeCell ref="H485:I485"/>
    <mergeCell ref="J485:L485"/>
    <mergeCell ref="F482:G482"/>
    <mergeCell ref="H482:I482"/>
    <mergeCell ref="J482:L482"/>
    <mergeCell ref="F483:G483"/>
    <mergeCell ref="H483:I483"/>
    <mergeCell ref="J483:L483"/>
    <mergeCell ref="F480:G480"/>
    <mergeCell ref="H480:I480"/>
    <mergeCell ref="J480:L480"/>
    <mergeCell ref="F481:G481"/>
    <mergeCell ref="H481:I481"/>
    <mergeCell ref="J481:L481"/>
    <mergeCell ref="F478:G478"/>
    <mergeCell ref="H478:I478"/>
    <mergeCell ref="J478:L478"/>
    <mergeCell ref="F479:G479"/>
    <mergeCell ref="H479:I479"/>
    <mergeCell ref="J479:L479"/>
    <mergeCell ref="F476:G476"/>
    <mergeCell ref="H476:I476"/>
    <mergeCell ref="J476:L476"/>
    <mergeCell ref="F477:G477"/>
    <mergeCell ref="H477:I477"/>
    <mergeCell ref="J477:L477"/>
    <mergeCell ref="F498:G498"/>
    <mergeCell ref="H498:I498"/>
    <mergeCell ref="J498:L498"/>
    <mergeCell ref="F499:G499"/>
    <mergeCell ref="H499:I499"/>
    <mergeCell ref="J499:L499"/>
    <mergeCell ref="F496:G496"/>
    <mergeCell ref="H496:I496"/>
    <mergeCell ref="J496:L496"/>
    <mergeCell ref="F497:G497"/>
    <mergeCell ref="H497:I497"/>
    <mergeCell ref="J497:L497"/>
    <mergeCell ref="F494:G494"/>
    <mergeCell ref="H494:I494"/>
    <mergeCell ref="J494:L494"/>
    <mergeCell ref="F495:G495"/>
    <mergeCell ref="H495:I495"/>
    <mergeCell ref="J495:L495"/>
    <mergeCell ref="F492:G492"/>
    <mergeCell ref="H492:I492"/>
    <mergeCell ref="J492:L492"/>
    <mergeCell ref="F493:G493"/>
    <mergeCell ref="H493:I493"/>
    <mergeCell ref="J493:L493"/>
    <mergeCell ref="F490:G490"/>
    <mergeCell ref="H490:I490"/>
    <mergeCell ref="J490:L490"/>
    <mergeCell ref="F491:G491"/>
    <mergeCell ref="H491:I491"/>
    <mergeCell ref="J491:L491"/>
    <mergeCell ref="F488:G488"/>
    <mergeCell ref="H488:I488"/>
    <mergeCell ref="J488:L488"/>
    <mergeCell ref="F489:G489"/>
    <mergeCell ref="H489:I489"/>
    <mergeCell ref="J489:L489"/>
    <mergeCell ref="F510:G510"/>
    <mergeCell ref="H510:I510"/>
    <mergeCell ref="J510:L510"/>
    <mergeCell ref="F511:G511"/>
    <mergeCell ref="H511:I511"/>
    <mergeCell ref="J511:L511"/>
    <mergeCell ref="F508:G508"/>
    <mergeCell ref="H508:I508"/>
    <mergeCell ref="J508:L508"/>
    <mergeCell ref="F509:G509"/>
    <mergeCell ref="H509:I509"/>
    <mergeCell ref="J509:L509"/>
    <mergeCell ref="F506:G506"/>
    <mergeCell ref="H506:I506"/>
    <mergeCell ref="J506:L506"/>
    <mergeCell ref="F507:G507"/>
    <mergeCell ref="H507:I507"/>
    <mergeCell ref="J507:L507"/>
    <mergeCell ref="F504:G504"/>
    <mergeCell ref="H504:I504"/>
    <mergeCell ref="J504:L504"/>
    <mergeCell ref="F505:G505"/>
    <mergeCell ref="H505:I505"/>
    <mergeCell ref="J505:L505"/>
    <mergeCell ref="F502:G502"/>
    <mergeCell ref="H502:I502"/>
    <mergeCell ref="J502:L502"/>
    <mergeCell ref="F503:G503"/>
    <mergeCell ref="H503:I503"/>
    <mergeCell ref="J503:L503"/>
    <mergeCell ref="F500:G500"/>
    <mergeCell ref="H500:I500"/>
    <mergeCell ref="J500:L500"/>
    <mergeCell ref="F501:G501"/>
    <mergeCell ref="H501:I501"/>
    <mergeCell ref="J501:L501"/>
    <mergeCell ref="F522:G522"/>
    <mergeCell ref="H522:I522"/>
    <mergeCell ref="J522:L522"/>
    <mergeCell ref="F523:G523"/>
    <mergeCell ref="H523:I523"/>
    <mergeCell ref="J523:L523"/>
    <mergeCell ref="F520:G520"/>
    <mergeCell ref="H520:I520"/>
    <mergeCell ref="J520:L520"/>
    <mergeCell ref="F521:G521"/>
    <mergeCell ref="H521:I521"/>
    <mergeCell ref="J521:L521"/>
    <mergeCell ref="F518:G518"/>
    <mergeCell ref="H518:I518"/>
    <mergeCell ref="J518:L518"/>
    <mergeCell ref="F519:G519"/>
    <mergeCell ref="H519:I519"/>
    <mergeCell ref="J519:L519"/>
    <mergeCell ref="F516:G516"/>
    <mergeCell ref="H516:I516"/>
    <mergeCell ref="J516:L516"/>
    <mergeCell ref="F517:G517"/>
    <mergeCell ref="H517:I517"/>
    <mergeCell ref="J517:L517"/>
    <mergeCell ref="F514:G514"/>
    <mergeCell ref="H514:I514"/>
    <mergeCell ref="J514:L514"/>
    <mergeCell ref="F515:G515"/>
    <mergeCell ref="H515:I515"/>
    <mergeCell ref="J515:L515"/>
    <mergeCell ref="F512:G512"/>
    <mergeCell ref="H512:I512"/>
    <mergeCell ref="J512:L512"/>
    <mergeCell ref="F513:G513"/>
    <mergeCell ref="H513:I513"/>
    <mergeCell ref="J513:L513"/>
    <mergeCell ref="F534:G534"/>
    <mergeCell ref="H534:I534"/>
    <mergeCell ref="J534:L534"/>
    <mergeCell ref="F535:G535"/>
    <mergeCell ref="H535:I535"/>
    <mergeCell ref="J535:L535"/>
    <mergeCell ref="F532:G532"/>
    <mergeCell ref="H532:I532"/>
    <mergeCell ref="J532:L532"/>
    <mergeCell ref="F533:G533"/>
    <mergeCell ref="H533:I533"/>
    <mergeCell ref="J533:L533"/>
    <mergeCell ref="F530:G530"/>
    <mergeCell ref="H530:I530"/>
    <mergeCell ref="J530:L530"/>
    <mergeCell ref="F531:G531"/>
    <mergeCell ref="H531:I531"/>
    <mergeCell ref="J531:L531"/>
    <mergeCell ref="F528:G528"/>
    <mergeCell ref="H528:I528"/>
    <mergeCell ref="J528:L528"/>
    <mergeCell ref="F529:G529"/>
    <mergeCell ref="H529:I529"/>
    <mergeCell ref="J529:L529"/>
    <mergeCell ref="F526:G526"/>
    <mergeCell ref="H526:I526"/>
    <mergeCell ref="J526:L526"/>
    <mergeCell ref="F527:G527"/>
    <mergeCell ref="H527:I527"/>
    <mergeCell ref="J527:L527"/>
    <mergeCell ref="F524:G524"/>
    <mergeCell ref="H524:I524"/>
    <mergeCell ref="J524:L524"/>
    <mergeCell ref="F525:G525"/>
    <mergeCell ref="H525:I525"/>
    <mergeCell ref="J525:L525"/>
    <mergeCell ref="F546:G546"/>
    <mergeCell ref="H546:I546"/>
    <mergeCell ref="J546:L546"/>
    <mergeCell ref="F547:G547"/>
    <mergeCell ref="H547:I547"/>
    <mergeCell ref="J547:L547"/>
    <mergeCell ref="F544:G544"/>
    <mergeCell ref="H544:I544"/>
    <mergeCell ref="J544:L544"/>
    <mergeCell ref="F545:G545"/>
    <mergeCell ref="H545:I545"/>
    <mergeCell ref="J545:L545"/>
    <mergeCell ref="F542:G542"/>
    <mergeCell ref="H542:I542"/>
    <mergeCell ref="J542:L542"/>
    <mergeCell ref="F543:G543"/>
    <mergeCell ref="H543:I543"/>
    <mergeCell ref="J543:L543"/>
    <mergeCell ref="F540:G540"/>
    <mergeCell ref="H540:I540"/>
    <mergeCell ref="J540:L540"/>
    <mergeCell ref="F541:G541"/>
    <mergeCell ref="H541:I541"/>
    <mergeCell ref="J541:L541"/>
    <mergeCell ref="F538:G538"/>
    <mergeCell ref="H538:I538"/>
    <mergeCell ref="J538:L538"/>
    <mergeCell ref="F539:G539"/>
    <mergeCell ref="H539:I539"/>
    <mergeCell ref="J539:L539"/>
    <mergeCell ref="F536:G536"/>
    <mergeCell ref="H536:I536"/>
    <mergeCell ref="J536:L536"/>
    <mergeCell ref="F537:G537"/>
    <mergeCell ref="H537:I537"/>
    <mergeCell ref="J537:L537"/>
    <mergeCell ref="F558:G558"/>
    <mergeCell ref="H558:I558"/>
    <mergeCell ref="J558:L558"/>
    <mergeCell ref="F559:G559"/>
    <mergeCell ref="H559:I559"/>
    <mergeCell ref="J559:L559"/>
    <mergeCell ref="F556:G556"/>
    <mergeCell ref="H556:I556"/>
    <mergeCell ref="J556:L556"/>
    <mergeCell ref="F557:G557"/>
    <mergeCell ref="H557:I557"/>
    <mergeCell ref="J557:L557"/>
    <mergeCell ref="F554:G554"/>
    <mergeCell ref="H554:I554"/>
    <mergeCell ref="J554:L554"/>
    <mergeCell ref="F555:G555"/>
    <mergeCell ref="H555:I555"/>
    <mergeCell ref="J555:L555"/>
    <mergeCell ref="F552:G552"/>
    <mergeCell ref="H552:I552"/>
    <mergeCell ref="J552:L552"/>
    <mergeCell ref="F553:G553"/>
    <mergeCell ref="H553:I553"/>
    <mergeCell ref="J553:L553"/>
    <mergeCell ref="F550:G550"/>
    <mergeCell ref="H550:I550"/>
    <mergeCell ref="J550:L550"/>
    <mergeCell ref="F551:G551"/>
    <mergeCell ref="H551:I551"/>
    <mergeCell ref="J551:L551"/>
    <mergeCell ref="F548:G548"/>
    <mergeCell ref="H548:I548"/>
    <mergeCell ref="J548:L548"/>
    <mergeCell ref="F549:G549"/>
    <mergeCell ref="H549:I549"/>
    <mergeCell ref="J549:L549"/>
    <mergeCell ref="F570:G570"/>
    <mergeCell ref="H570:I570"/>
    <mergeCell ref="J570:L570"/>
    <mergeCell ref="F571:G571"/>
    <mergeCell ref="H571:I571"/>
    <mergeCell ref="J571:L571"/>
    <mergeCell ref="F568:G568"/>
    <mergeCell ref="H568:I568"/>
    <mergeCell ref="J568:L568"/>
    <mergeCell ref="F569:G569"/>
    <mergeCell ref="H569:I569"/>
    <mergeCell ref="J569:L569"/>
    <mergeCell ref="F566:G566"/>
    <mergeCell ref="H566:I566"/>
    <mergeCell ref="J566:L566"/>
    <mergeCell ref="F567:G567"/>
    <mergeCell ref="H567:I567"/>
    <mergeCell ref="J567:L567"/>
    <mergeCell ref="F564:G564"/>
    <mergeCell ref="H564:I564"/>
    <mergeCell ref="J564:L564"/>
    <mergeCell ref="F565:G565"/>
    <mergeCell ref="H565:I565"/>
    <mergeCell ref="J565:L565"/>
    <mergeCell ref="F562:G562"/>
    <mergeCell ref="H562:I562"/>
    <mergeCell ref="J562:L562"/>
    <mergeCell ref="F563:G563"/>
    <mergeCell ref="H563:I563"/>
    <mergeCell ref="J563:L563"/>
    <mergeCell ref="F560:G560"/>
    <mergeCell ref="H560:I560"/>
    <mergeCell ref="J560:L560"/>
    <mergeCell ref="F561:G561"/>
    <mergeCell ref="H561:I561"/>
    <mergeCell ref="J561:L561"/>
    <mergeCell ref="F582:G582"/>
    <mergeCell ref="H582:I582"/>
    <mergeCell ref="J582:L582"/>
    <mergeCell ref="F583:G583"/>
    <mergeCell ref="H583:I583"/>
    <mergeCell ref="J583:L583"/>
    <mergeCell ref="F580:G580"/>
    <mergeCell ref="H580:I580"/>
    <mergeCell ref="J580:L580"/>
    <mergeCell ref="F581:G581"/>
    <mergeCell ref="H581:I581"/>
    <mergeCell ref="J581:L581"/>
    <mergeCell ref="F578:G578"/>
    <mergeCell ref="H578:I578"/>
    <mergeCell ref="J578:L578"/>
    <mergeCell ref="F579:G579"/>
    <mergeCell ref="H579:I579"/>
    <mergeCell ref="J579:L579"/>
    <mergeCell ref="F576:G576"/>
    <mergeCell ref="H576:I576"/>
    <mergeCell ref="J576:L576"/>
    <mergeCell ref="F577:G577"/>
    <mergeCell ref="H577:I577"/>
    <mergeCell ref="J577:L577"/>
    <mergeCell ref="F574:G574"/>
    <mergeCell ref="H574:I574"/>
    <mergeCell ref="J574:L574"/>
    <mergeCell ref="F575:G575"/>
    <mergeCell ref="H575:I575"/>
    <mergeCell ref="J575:L575"/>
    <mergeCell ref="F572:G572"/>
    <mergeCell ref="H572:I572"/>
    <mergeCell ref="J572:L572"/>
    <mergeCell ref="F573:G573"/>
    <mergeCell ref="H573:I573"/>
    <mergeCell ref="J573:L573"/>
    <mergeCell ref="F594:G594"/>
    <mergeCell ref="H594:I594"/>
    <mergeCell ref="J594:L594"/>
    <mergeCell ref="A596:H596"/>
    <mergeCell ref="F597:G597"/>
    <mergeCell ref="H597:I597"/>
    <mergeCell ref="J597:L597"/>
    <mergeCell ref="F592:G592"/>
    <mergeCell ref="H592:I592"/>
    <mergeCell ref="J592:L592"/>
    <mergeCell ref="F593:G593"/>
    <mergeCell ref="H593:I593"/>
    <mergeCell ref="J593:L593"/>
    <mergeCell ref="F590:G590"/>
    <mergeCell ref="H590:I590"/>
    <mergeCell ref="J590:L590"/>
    <mergeCell ref="F591:G591"/>
    <mergeCell ref="H591:I591"/>
    <mergeCell ref="J591:L591"/>
    <mergeCell ref="F588:G588"/>
    <mergeCell ref="H588:I588"/>
    <mergeCell ref="J588:L588"/>
    <mergeCell ref="F589:G589"/>
    <mergeCell ref="H589:I589"/>
    <mergeCell ref="J589:L589"/>
    <mergeCell ref="F586:G586"/>
    <mergeCell ref="H586:I586"/>
    <mergeCell ref="J586:L586"/>
    <mergeCell ref="F587:G587"/>
    <mergeCell ref="H587:I587"/>
    <mergeCell ref="J587:L587"/>
    <mergeCell ref="F584:G584"/>
    <mergeCell ref="H584:I584"/>
    <mergeCell ref="J584:L584"/>
    <mergeCell ref="F585:G585"/>
    <mergeCell ref="H585:I585"/>
    <mergeCell ref="J585:L585"/>
    <mergeCell ref="F620:G620"/>
    <mergeCell ref="H620:I620"/>
    <mergeCell ref="J620:L620"/>
    <mergeCell ref="F621:G621"/>
    <mergeCell ref="H621:I621"/>
    <mergeCell ref="J621:L621"/>
    <mergeCell ref="A617:H617"/>
    <mergeCell ref="F618:G618"/>
    <mergeCell ref="H618:I618"/>
    <mergeCell ref="J618:L618"/>
    <mergeCell ref="F619:G619"/>
    <mergeCell ref="H619:I619"/>
    <mergeCell ref="J619:L619"/>
    <mergeCell ref="F606:G606"/>
    <mergeCell ref="H606:I606"/>
    <mergeCell ref="J606:L606"/>
    <mergeCell ref="F607:G607"/>
    <mergeCell ref="H607:I607"/>
    <mergeCell ref="J607:L607"/>
    <mergeCell ref="F602:G602"/>
    <mergeCell ref="H602:I602"/>
    <mergeCell ref="J602:L602"/>
    <mergeCell ref="A604:H604"/>
    <mergeCell ref="F605:G605"/>
    <mergeCell ref="H605:I605"/>
    <mergeCell ref="J605:L605"/>
    <mergeCell ref="F598:G598"/>
    <mergeCell ref="H598:I598"/>
    <mergeCell ref="J598:L598"/>
    <mergeCell ref="A600:H600"/>
    <mergeCell ref="F601:G601"/>
    <mergeCell ref="H601:I601"/>
    <mergeCell ref="J601:L601"/>
    <mergeCell ref="F634:G634"/>
    <mergeCell ref="H634:I634"/>
    <mergeCell ref="J634:L634"/>
    <mergeCell ref="F635:G635"/>
    <mergeCell ref="H635:I635"/>
    <mergeCell ref="J635:L635"/>
    <mergeCell ref="A631:H631"/>
    <mergeCell ref="F632:G632"/>
    <mergeCell ref="H632:I632"/>
    <mergeCell ref="J632:L632"/>
    <mergeCell ref="F633:G633"/>
    <mergeCell ref="H633:I633"/>
    <mergeCell ref="J633:L633"/>
    <mergeCell ref="F628:G628"/>
    <mergeCell ref="H628:I628"/>
    <mergeCell ref="J628:L628"/>
    <mergeCell ref="F629:G629"/>
    <mergeCell ref="H629:I629"/>
    <mergeCell ref="J629:L629"/>
    <mergeCell ref="F626:G626"/>
    <mergeCell ref="H626:I626"/>
    <mergeCell ref="J626:L626"/>
    <mergeCell ref="F627:G627"/>
    <mergeCell ref="H627:I627"/>
    <mergeCell ref="J627:L627"/>
    <mergeCell ref="F624:G624"/>
    <mergeCell ref="H624:I624"/>
    <mergeCell ref="J624:L624"/>
    <mergeCell ref="F625:G625"/>
    <mergeCell ref="H625:I625"/>
    <mergeCell ref="J625:L625"/>
    <mergeCell ref="F622:G622"/>
    <mergeCell ref="H622:I622"/>
    <mergeCell ref="J622:L622"/>
    <mergeCell ref="F623:G623"/>
    <mergeCell ref="H623:I623"/>
    <mergeCell ref="J623:L623"/>
    <mergeCell ref="F646:G646"/>
    <mergeCell ref="H646:I646"/>
    <mergeCell ref="J646:L646"/>
    <mergeCell ref="F647:G647"/>
    <mergeCell ref="H647:I647"/>
    <mergeCell ref="J647:L647"/>
    <mergeCell ref="F644:G644"/>
    <mergeCell ref="H644:I644"/>
    <mergeCell ref="J644:L644"/>
    <mergeCell ref="F645:G645"/>
    <mergeCell ref="H645:I645"/>
    <mergeCell ref="J645:L645"/>
    <mergeCell ref="F642:G642"/>
    <mergeCell ref="H642:I642"/>
    <mergeCell ref="J642:L642"/>
    <mergeCell ref="F643:G643"/>
    <mergeCell ref="H643:I643"/>
    <mergeCell ref="J643:L643"/>
    <mergeCell ref="F640:G640"/>
    <mergeCell ref="H640:I640"/>
    <mergeCell ref="J640:L640"/>
    <mergeCell ref="F641:G641"/>
    <mergeCell ref="H641:I641"/>
    <mergeCell ref="J641:L641"/>
    <mergeCell ref="F638:G638"/>
    <mergeCell ref="H638:I638"/>
    <mergeCell ref="J638:L638"/>
    <mergeCell ref="F639:G639"/>
    <mergeCell ref="H639:I639"/>
    <mergeCell ref="J639:L639"/>
    <mergeCell ref="F636:G636"/>
    <mergeCell ref="H636:I636"/>
    <mergeCell ref="J636:L636"/>
    <mergeCell ref="F637:G637"/>
    <mergeCell ref="H637:I637"/>
    <mergeCell ref="J637:L637"/>
    <mergeCell ref="F660:G660"/>
    <mergeCell ref="H660:I660"/>
    <mergeCell ref="J660:L660"/>
    <mergeCell ref="F661:G661"/>
    <mergeCell ref="H661:I661"/>
    <mergeCell ref="J661:L661"/>
    <mergeCell ref="F658:G658"/>
    <mergeCell ref="H658:I658"/>
    <mergeCell ref="J658:L658"/>
    <mergeCell ref="F659:G659"/>
    <mergeCell ref="H659:I659"/>
    <mergeCell ref="J659:L659"/>
    <mergeCell ref="F656:G656"/>
    <mergeCell ref="H656:I656"/>
    <mergeCell ref="J656:L656"/>
    <mergeCell ref="F657:G657"/>
    <mergeCell ref="H657:I657"/>
    <mergeCell ref="J657:L657"/>
    <mergeCell ref="F654:G654"/>
    <mergeCell ref="H654:I654"/>
    <mergeCell ref="J654:L654"/>
    <mergeCell ref="F655:G655"/>
    <mergeCell ref="H655:I655"/>
    <mergeCell ref="J655:L655"/>
    <mergeCell ref="F652:G652"/>
    <mergeCell ref="H652:I652"/>
    <mergeCell ref="J652:L652"/>
    <mergeCell ref="F653:G653"/>
    <mergeCell ref="H653:I653"/>
    <mergeCell ref="J653:L653"/>
    <mergeCell ref="A649:H649"/>
    <mergeCell ref="F650:G650"/>
    <mergeCell ref="H650:I650"/>
    <mergeCell ref="J650:L650"/>
    <mergeCell ref="F651:G651"/>
    <mergeCell ref="H651:I651"/>
    <mergeCell ref="J651:L651"/>
    <mergeCell ref="F672:G672"/>
    <mergeCell ref="H672:I672"/>
    <mergeCell ref="J672:L672"/>
    <mergeCell ref="F673:G673"/>
    <mergeCell ref="H673:I673"/>
    <mergeCell ref="J673:L673"/>
    <mergeCell ref="F670:G670"/>
    <mergeCell ref="H670:I670"/>
    <mergeCell ref="J670:L670"/>
    <mergeCell ref="F671:G671"/>
    <mergeCell ref="H671:I671"/>
    <mergeCell ref="J671:L671"/>
    <mergeCell ref="F668:G668"/>
    <mergeCell ref="H668:I668"/>
    <mergeCell ref="J668:L668"/>
    <mergeCell ref="F669:G669"/>
    <mergeCell ref="H669:I669"/>
    <mergeCell ref="J669:L669"/>
    <mergeCell ref="F666:G666"/>
    <mergeCell ref="H666:I666"/>
    <mergeCell ref="J666:L666"/>
    <mergeCell ref="F667:G667"/>
    <mergeCell ref="H667:I667"/>
    <mergeCell ref="J667:L667"/>
    <mergeCell ref="F664:G664"/>
    <mergeCell ref="H664:I664"/>
    <mergeCell ref="J664:L664"/>
    <mergeCell ref="F665:G665"/>
    <mergeCell ref="H665:I665"/>
    <mergeCell ref="J665:L665"/>
    <mergeCell ref="F662:G662"/>
    <mergeCell ref="H662:I662"/>
    <mergeCell ref="J662:L662"/>
    <mergeCell ref="F663:G663"/>
    <mergeCell ref="H663:I663"/>
    <mergeCell ref="J663:L663"/>
    <mergeCell ref="F684:G684"/>
    <mergeCell ref="H684:I684"/>
    <mergeCell ref="J684:L684"/>
    <mergeCell ref="F685:G685"/>
    <mergeCell ref="H685:I685"/>
    <mergeCell ref="J685:L685"/>
    <mergeCell ref="F682:G682"/>
    <mergeCell ref="H682:I682"/>
    <mergeCell ref="J682:L682"/>
    <mergeCell ref="F683:G683"/>
    <mergeCell ref="H683:I683"/>
    <mergeCell ref="J683:L683"/>
    <mergeCell ref="F680:G680"/>
    <mergeCell ref="H680:I680"/>
    <mergeCell ref="J680:L680"/>
    <mergeCell ref="F681:G681"/>
    <mergeCell ref="H681:I681"/>
    <mergeCell ref="J681:L681"/>
    <mergeCell ref="F678:G678"/>
    <mergeCell ref="H678:I678"/>
    <mergeCell ref="J678:L678"/>
    <mergeCell ref="F679:G679"/>
    <mergeCell ref="H679:I679"/>
    <mergeCell ref="J679:L679"/>
    <mergeCell ref="F676:G676"/>
    <mergeCell ref="H676:I676"/>
    <mergeCell ref="J676:L676"/>
    <mergeCell ref="F677:G677"/>
    <mergeCell ref="H677:I677"/>
    <mergeCell ref="J677:L677"/>
    <mergeCell ref="F674:G674"/>
    <mergeCell ref="H674:I674"/>
    <mergeCell ref="J674:L674"/>
    <mergeCell ref="F675:G675"/>
    <mergeCell ref="H675:I675"/>
    <mergeCell ref="J675:L675"/>
    <mergeCell ref="F696:G696"/>
    <mergeCell ref="H696:I696"/>
    <mergeCell ref="J696:L696"/>
    <mergeCell ref="F697:G697"/>
    <mergeCell ref="H697:I697"/>
    <mergeCell ref="J697:L697"/>
    <mergeCell ref="F694:G694"/>
    <mergeCell ref="H694:I694"/>
    <mergeCell ref="J694:L694"/>
    <mergeCell ref="F695:G695"/>
    <mergeCell ref="H695:I695"/>
    <mergeCell ref="J695:L695"/>
    <mergeCell ref="F692:G692"/>
    <mergeCell ref="H692:I692"/>
    <mergeCell ref="J692:L692"/>
    <mergeCell ref="F693:G693"/>
    <mergeCell ref="H693:I693"/>
    <mergeCell ref="J693:L693"/>
    <mergeCell ref="F690:G690"/>
    <mergeCell ref="H690:I690"/>
    <mergeCell ref="J690:L690"/>
    <mergeCell ref="F691:G691"/>
    <mergeCell ref="H691:I691"/>
    <mergeCell ref="J691:L691"/>
    <mergeCell ref="F688:G688"/>
    <mergeCell ref="H688:I688"/>
    <mergeCell ref="J688:L688"/>
    <mergeCell ref="F689:G689"/>
    <mergeCell ref="H689:I689"/>
    <mergeCell ref="J689:L689"/>
    <mergeCell ref="F686:G686"/>
    <mergeCell ref="H686:I686"/>
    <mergeCell ref="J686:L686"/>
    <mergeCell ref="F687:G687"/>
    <mergeCell ref="H687:I687"/>
    <mergeCell ref="J687:L687"/>
    <mergeCell ref="F708:G708"/>
    <mergeCell ref="H708:I708"/>
    <mergeCell ref="J708:L708"/>
    <mergeCell ref="F709:G709"/>
    <mergeCell ref="H709:I709"/>
    <mergeCell ref="J709:L709"/>
    <mergeCell ref="F706:G706"/>
    <mergeCell ref="H706:I706"/>
    <mergeCell ref="J706:L706"/>
    <mergeCell ref="F707:G707"/>
    <mergeCell ref="H707:I707"/>
    <mergeCell ref="J707:L707"/>
    <mergeCell ref="F704:G704"/>
    <mergeCell ref="H704:I704"/>
    <mergeCell ref="J704:L704"/>
    <mergeCell ref="F705:G705"/>
    <mergeCell ref="H705:I705"/>
    <mergeCell ref="J705:L705"/>
    <mergeCell ref="F702:G702"/>
    <mergeCell ref="H702:I702"/>
    <mergeCell ref="J702:L702"/>
    <mergeCell ref="F703:G703"/>
    <mergeCell ref="H703:I703"/>
    <mergeCell ref="J703:L703"/>
    <mergeCell ref="F700:G700"/>
    <mergeCell ref="H700:I700"/>
    <mergeCell ref="J700:L700"/>
    <mergeCell ref="F701:G701"/>
    <mergeCell ref="H701:I701"/>
    <mergeCell ref="J701:L701"/>
    <mergeCell ref="F698:G698"/>
    <mergeCell ref="H698:I698"/>
    <mergeCell ref="J698:L698"/>
    <mergeCell ref="F699:G699"/>
    <mergeCell ref="H699:I699"/>
    <mergeCell ref="J699:L699"/>
    <mergeCell ref="F720:G720"/>
    <mergeCell ref="H720:I720"/>
    <mergeCell ref="J720:L720"/>
    <mergeCell ref="F721:G721"/>
    <mergeCell ref="H721:I721"/>
    <mergeCell ref="J721:L721"/>
    <mergeCell ref="F718:G718"/>
    <mergeCell ref="H718:I718"/>
    <mergeCell ref="J718:L718"/>
    <mergeCell ref="F719:G719"/>
    <mergeCell ref="H719:I719"/>
    <mergeCell ref="J719:L719"/>
    <mergeCell ref="F716:G716"/>
    <mergeCell ref="H716:I716"/>
    <mergeCell ref="J716:L716"/>
    <mergeCell ref="F717:G717"/>
    <mergeCell ref="H717:I717"/>
    <mergeCell ref="J717:L717"/>
    <mergeCell ref="F714:G714"/>
    <mergeCell ref="H714:I714"/>
    <mergeCell ref="J714:L714"/>
    <mergeCell ref="F715:G715"/>
    <mergeCell ref="H715:I715"/>
    <mergeCell ref="J715:L715"/>
    <mergeCell ref="F712:G712"/>
    <mergeCell ref="H712:I712"/>
    <mergeCell ref="J712:L712"/>
    <mergeCell ref="F713:G713"/>
    <mergeCell ref="H713:I713"/>
    <mergeCell ref="J713:L713"/>
    <mergeCell ref="F710:G710"/>
    <mergeCell ref="H710:I710"/>
    <mergeCell ref="J710:L710"/>
    <mergeCell ref="F711:G711"/>
    <mergeCell ref="H711:I711"/>
    <mergeCell ref="J711:L711"/>
    <mergeCell ref="F732:G732"/>
    <mergeCell ref="H732:I732"/>
    <mergeCell ref="J732:L732"/>
    <mergeCell ref="F733:G733"/>
    <mergeCell ref="H733:I733"/>
    <mergeCell ref="J733:L733"/>
    <mergeCell ref="F730:G730"/>
    <mergeCell ref="H730:I730"/>
    <mergeCell ref="J730:L730"/>
    <mergeCell ref="F731:G731"/>
    <mergeCell ref="H731:I731"/>
    <mergeCell ref="J731:L731"/>
    <mergeCell ref="F728:G728"/>
    <mergeCell ref="H728:I728"/>
    <mergeCell ref="J728:L728"/>
    <mergeCell ref="F729:G729"/>
    <mergeCell ref="H729:I729"/>
    <mergeCell ref="J729:L729"/>
    <mergeCell ref="F726:G726"/>
    <mergeCell ref="H726:I726"/>
    <mergeCell ref="J726:L726"/>
    <mergeCell ref="F727:G727"/>
    <mergeCell ref="H727:I727"/>
    <mergeCell ref="J727:L727"/>
    <mergeCell ref="F724:G724"/>
    <mergeCell ref="H724:I724"/>
    <mergeCell ref="J724:L724"/>
    <mergeCell ref="F725:G725"/>
    <mergeCell ref="H725:I725"/>
    <mergeCell ref="J725:L725"/>
    <mergeCell ref="F722:G722"/>
    <mergeCell ref="H722:I722"/>
    <mergeCell ref="J722:L722"/>
    <mergeCell ref="F723:G723"/>
    <mergeCell ref="H723:I723"/>
    <mergeCell ref="J723:L723"/>
    <mergeCell ref="F758:G758"/>
    <mergeCell ref="H758:I758"/>
    <mergeCell ref="J758:L758"/>
    <mergeCell ref="F759:G759"/>
    <mergeCell ref="H759:I759"/>
    <mergeCell ref="J759:L759"/>
    <mergeCell ref="F746:G746"/>
    <mergeCell ref="H746:I746"/>
    <mergeCell ref="J746:L746"/>
    <mergeCell ref="A756:H756"/>
    <mergeCell ref="F757:G757"/>
    <mergeCell ref="H757:I757"/>
    <mergeCell ref="J757:L757"/>
    <mergeCell ref="A743:H743"/>
    <mergeCell ref="F744:G744"/>
    <mergeCell ref="H744:I744"/>
    <mergeCell ref="J744:L744"/>
    <mergeCell ref="F745:G745"/>
    <mergeCell ref="H745:I745"/>
    <mergeCell ref="J745:L745"/>
    <mergeCell ref="A739:H739"/>
    <mergeCell ref="F740:G740"/>
    <mergeCell ref="H740:I740"/>
    <mergeCell ref="J740:L740"/>
    <mergeCell ref="F741:G741"/>
    <mergeCell ref="H741:I741"/>
    <mergeCell ref="J741:L741"/>
    <mergeCell ref="A735:H735"/>
    <mergeCell ref="F736:G736"/>
    <mergeCell ref="H736:I736"/>
    <mergeCell ref="J736:L736"/>
    <mergeCell ref="F737:G737"/>
    <mergeCell ref="H737:I737"/>
    <mergeCell ref="J737:L737"/>
    <mergeCell ref="A771:H771"/>
    <mergeCell ref="F772:G772"/>
    <mergeCell ref="H772:I772"/>
    <mergeCell ref="J772:L772"/>
    <mergeCell ref="F773:G773"/>
    <mergeCell ref="H773:I773"/>
    <mergeCell ref="J773:L773"/>
    <mergeCell ref="F768:G768"/>
    <mergeCell ref="H768:I768"/>
    <mergeCell ref="J768:L768"/>
    <mergeCell ref="F769:G769"/>
    <mergeCell ref="H769:I769"/>
    <mergeCell ref="J769:L769"/>
    <mergeCell ref="F766:G766"/>
    <mergeCell ref="H766:I766"/>
    <mergeCell ref="J766:L766"/>
    <mergeCell ref="F767:G767"/>
    <mergeCell ref="H767:I767"/>
    <mergeCell ref="J767:L767"/>
    <mergeCell ref="F764:G764"/>
    <mergeCell ref="H764:I764"/>
    <mergeCell ref="J764:L764"/>
    <mergeCell ref="F765:G765"/>
    <mergeCell ref="H765:I765"/>
    <mergeCell ref="J765:L765"/>
    <mergeCell ref="F762:G762"/>
    <mergeCell ref="H762:I762"/>
    <mergeCell ref="J762:L762"/>
    <mergeCell ref="F763:G763"/>
    <mergeCell ref="H763:I763"/>
    <mergeCell ref="J763:L763"/>
    <mergeCell ref="F760:G760"/>
    <mergeCell ref="H760:I760"/>
    <mergeCell ref="J760:L760"/>
    <mergeCell ref="F761:G761"/>
    <mergeCell ref="H761:I761"/>
    <mergeCell ref="J761:L761"/>
    <mergeCell ref="F784:G784"/>
    <mergeCell ref="H784:I784"/>
    <mergeCell ref="J784:L784"/>
    <mergeCell ref="F785:G785"/>
    <mergeCell ref="H785:I785"/>
    <mergeCell ref="J785:L785"/>
    <mergeCell ref="F782:G782"/>
    <mergeCell ref="H782:I782"/>
    <mergeCell ref="J782:L782"/>
    <mergeCell ref="F783:G783"/>
    <mergeCell ref="H783:I783"/>
    <mergeCell ref="J783:L783"/>
    <mergeCell ref="F780:G780"/>
    <mergeCell ref="H780:I780"/>
    <mergeCell ref="J780:L780"/>
    <mergeCell ref="F781:G781"/>
    <mergeCell ref="H781:I781"/>
    <mergeCell ref="J781:L781"/>
    <mergeCell ref="F778:G778"/>
    <mergeCell ref="H778:I778"/>
    <mergeCell ref="J778:L778"/>
    <mergeCell ref="F779:G779"/>
    <mergeCell ref="H779:I779"/>
    <mergeCell ref="J779:L779"/>
    <mergeCell ref="F776:G776"/>
    <mergeCell ref="H776:I776"/>
    <mergeCell ref="J776:L776"/>
    <mergeCell ref="F777:G777"/>
    <mergeCell ref="H777:I777"/>
    <mergeCell ref="J777:L777"/>
    <mergeCell ref="F774:G774"/>
    <mergeCell ref="H774:I774"/>
    <mergeCell ref="J774:L774"/>
    <mergeCell ref="F775:G775"/>
    <mergeCell ref="H775:I775"/>
    <mergeCell ref="J775:L775"/>
    <mergeCell ref="F798:G798"/>
    <mergeCell ref="H798:I798"/>
    <mergeCell ref="J798:L798"/>
    <mergeCell ref="F799:G799"/>
    <mergeCell ref="H799:I799"/>
    <mergeCell ref="J799:L799"/>
    <mergeCell ref="F796:G796"/>
    <mergeCell ref="H796:I796"/>
    <mergeCell ref="J796:L796"/>
    <mergeCell ref="F797:G797"/>
    <mergeCell ref="H797:I797"/>
    <mergeCell ref="J797:L797"/>
    <mergeCell ref="F794:G794"/>
    <mergeCell ref="H794:I794"/>
    <mergeCell ref="J794:L794"/>
    <mergeCell ref="F795:G795"/>
    <mergeCell ref="H795:I795"/>
    <mergeCell ref="J795:L795"/>
    <mergeCell ref="A791:H791"/>
    <mergeCell ref="F792:G792"/>
    <mergeCell ref="H792:I792"/>
    <mergeCell ref="J792:L792"/>
    <mergeCell ref="F793:G793"/>
    <mergeCell ref="H793:I793"/>
    <mergeCell ref="J793:L793"/>
    <mergeCell ref="F788:G788"/>
    <mergeCell ref="H788:I788"/>
    <mergeCell ref="J788:L788"/>
    <mergeCell ref="F789:G789"/>
    <mergeCell ref="H789:I789"/>
    <mergeCell ref="J789:L789"/>
    <mergeCell ref="F786:G786"/>
    <mergeCell ref="H786:I786"/>
    <mergeCell ref="J786:L786"/>
    <mergeCell ref="F787:G787"/>
    <mergeCell ref="H787:I787"/>
    <mergeCell ref="J787:L787"/>
    <mergeCell ref="F810:G810"/>
    <mergeCell ref="H810:I810"/>
    <mergeCell ref="J810:L810"/>
    <mergeCell ref="F811:G811"/>
    <mergeCell ref="H811:I811"/>
    <mergeCell ref="J811:L811"/>
    <mergeCell ref="F808:G808"/>
    <mergeCell ref="H808:I808"/>
    <mergeCell ref="J808:L808"/>
    <mergeCell ref="F809:G809"/>
    <mergeCell ref="H809:I809"/>
    <mergeCell ref="J809:L809"/>
    <mergeCell ref="F806:G806"/>
    <mergeCell ref="H806:I806"/>
    <mergeCell ref="J806:L806"/>
    <mergeCell ref="F807:G807"/>
    <mergeCell ref="H807:I807"/>
    <mergeCell ref="J807:L807"/>
    <mergeCell ref="F804:G804"/>
    <mergeCell ref="H804:I804"/>
    <mergeCell ref="J804:L804"/>
    <mergeCell ref="F805:G805"/>
    <mergeCell ref="H805:I805"/>
    <mergeCell ref="J805:L805"/>
    <mergeCell ref="F802:G802"/>
    <mergeCell ref="H802:I802"/>
    <mergeCell ref="J802:L802"/>
    <mergeCell ref="F803:G803"/>
    <mergeCell ref="H803:I803"/>
    <mergeCell ref="J803:L803"/>
    <mergeCell ref="F800:G800"/>
    <mergeCell ref="H800:I800"/>
    <mergeCell ref="J800:L800"/>
    <mergeCell ref="F801:G801"/>
    <mergeCell ref="H801:I801"/>
    <mergeCell ref="J801:L801"/>
    <mergeCell ref="F822:G822"/>
    <mergeCell ref="H822:I822"/>
    <mergeCell ref="J822:L822"/>
    <mergeCell ref="F823:G823"/>
    <mergeCell ref="H823:I823"/>
    <mergeCell ref="J823:L823"/>
    <mergeCell ref="F820:G820"/>
    <mergeCell ref="H820:I820"/>
    <mergeCell ref="J820:L820"/>
    <mergeCell ref="F821:G821"/>
    <mergeCell ref="H821:I821"/>
    <mergeCell ref="J821:L821"/>
    <mergeCell ref="F818:G818"/>
    <mergeCell ref="H818:I818"/>
    <mergeCell ref="J818:L818"/>
    <mergeCell ref="F819:G819"/>
    <mergeCell ref="H819:I819"/>
    <mergeCell ref="J819:L819"/>
    <mergeCell ref="F816:G816"/>
    <mergeCell ref="H816:I816"/>
    <mergeCell ref="J816:L816"/>
    <mergeCell ref="F817:G817"/>
    <mergeCell ref="H817:I817"/>
    <mergeCell ref="J817:L817"/>
    <mergeCell ref="F814:G814"/>
    <mergeCell ref="H814:I814"/>
    <mergeCell ref="J814:L814"/>
    <mergeCell ref="F815:G815"/>
    <mergeCell ref="H815:I815"/>
    <mergeCell ref="J815:L815"/>
    <mergeCell ref="F812:G812"/>
    <mergeCell ref="H812:I812"/>
    <mergeCell ref="J812:L812"/>
    <mergeCell ref="F813:G813"/>
    <mergeCell ref="H813:I813"/>
    <mergeCell ref="J813:L813"/>
    <mergeCell ref="F834:G834"/>
    <mergeCell ref="H834:I834"/>
    <mergeCell ref="J834:L834"/>
    <mergeCell ref="F835:G835"/>
    <mergeCell ref="H835:I835"/>
    <mergeCell ref="J835:L835"/>
    <mergeCell ref="F832:G832"/>
    <mergeCell ref="H832:I832"/>
    <mergeCell ref="J832:L832"/>
    <mergeCell ref="F833:G833"/>
    <mergeCell ref="H833:I833"/>
    <mergeCell ref="J833:L833"/>
    <mergeCell ref="F830:G830"/>
    <mergeCell ref="H830:I830"/>
    <mergeCell ref="J830:L830"/>
    <mergeCell ref="F831:G831"/>
    <mergeCell ref="H831:I831"/>
    <mergeCell ref="J831:L831"/>
    <mergeCell ref="F828:G828"/>
    <mergeCell ref="H828:I828"/>
    <mergeCell ref="J828:L828"/>
    <mergeCell ref="F829:G829"/>
    <mergeCell ref="H829:I829"/>
    <mergeCell ref="J829:L829"/>
    <mergeCell ref="F826:G826"/>
    <mergeCell ref="H826:I826"/>
    <mergeCell ref="J826:L826"/>
    <mergeCell ref="F827:G827"/>
    <mergeCell ref="H827:I827"/>
    <mergeCell ref="J827:L827"/>
    <mergeCell ref="F824:G824"/>
    <mergeCell ref="H824:I824"/>
    <mergeCell ref="J824:L824"/>
    <mergeCell ref="F825:G825"/>
    <mergeCell ref="H825:I825"/>
    <mergeCell ref="J825:L825"/>
    <mergeCell ref="F846:G846"/>
    <mergeCell ref="H846:I846"/>
    <mergeCell ref="J846:L846"/>
    <mergeCell ref="F847:G847"/>
    <mergeCell ref="H847:I847"/>
    <mergeCell ref="J847:L847"/>
    <mergeCell ref="F844:G844"/>
    <mergeCell ref="H844:I844"/>
    <mergeCell ref="J844:L844"/>
    <mergeCell ref="F845:G845"/>
    <mergeCell ref="H845:I845"/>
    <mergeCell ref="J845:L845"/>
    <mergeCell ref="F842:G842"/>
    <mergeCell ref="H842:I842"/>
    <mergeCell ref="J842:L842"/>
    <mergeCell ref="F843:G843"/>
    <mergeCell ref="H843:I843"/>
    <mergeCell ref="J843:L843"/>
    <mergeCell ref="F840:G840"/>
    <mergeCell ref="H840:I840"/>
    <mergeCell ref="J840:L840"/>
    <mergeCell ref="F841:G841"/>
    <mergeCell ref="H841:I841"/>
    <mergeCell ref="J841:L841"/>
    <mergeCell ref="F838:G838"/>
    <mergeCell ref="H838:I838"/>
    <mergeCell ref="J838:L838"/>
    <mergeCell ref="F839:G839"/>
    <mergeCell ref="H839:I839"/>
    <mergeCell ref="J839:L839"/>
    <mergeCell ref="F836:G836"/>
    <mergeCell ref="H836:I836"/>
    <mergeCell ref="J836:L836"/>
    <mergeCell ref="F837:G837"/>
    <mergeCell ref="H837:I837"/>
    <mergeCell ref="J837:L837"/>
    <mergeCell ref="F858:G858"/>
    <mergeCell ref="H858:I858"/>
    <mergeCell ref="J858:L858"/>
    <mergeCell ref="F859:G859"/>
    <mergeCell ref="H859:I859"/>
    <mergeCell ref="J859:L859"/>
    <mergeCell ref="F856:G856"/>
    <mergeCell ref="H856:I856"/>
    <mergeCell ref="J856:L856"/>
    <mergeCell ref="F857:G857"/>
    <mergeCell ref="H857:I857"/>
    <mergeCell ref="J857:L857"/>
    <mergeCell ref="F854:G854"/>
    <mergeCell ref="H854:I854"/>
    <mergeCell ref="J854:L854"/>
    <mergeCell ref="F855:G855"/>
    <mergeCell ref="H855:I855"/>
    <mergeCell ref="J855:L855"/>
    <mergeCell ref="F852:G852"/>
    <mergeCell ref="H852:I852"/>
    <mergeCell ref="J852:L852"/>
    <mergeCell ref="F853:G853"/>
    <mergeCell ref="H853:I853"/>
    <mergeCell ref="J853:L853"/>
    <mergeCell ref="F850:G850"/>
    <mergeCell ref="H850:I850"/>
    <mergeCell ref="J850:L850"/>
    <mergeCell ref="F851:G851"/>
    <mergeCell ref="H851:I851"/>
    <mergeCell ref="J851:L851"/>
    <mergeCell ref="F848:G848"/>
    <mergeCell ref="H848:I848"/>
    <mergeCell ref="J848:L848"/>
    <mergeCell ref="F849:G849"/>
    <mergeCell ref="H849:I849"/>
    <mergeCell ref="J849:L849"/>
    <mergeCell ref="F870:G870"/>
    <mergeCell ref="H870:I870"/>
    <mergeCell ref="J870:L870"/>
    <mergeCell ref="F871:G871"/>
    <mergeCell ref="H871:I871"/>
    <mergeCell ref="J871:L871"/>
    <mergeCell ref="F868:G868"/>
    <mergeCell ref="H868:I868"/>
    <mergeCell ref="J868:L868"/>
    <mergeCell ref="F869:G869"/>
    <mergeCell ref="H869:I869"/>
    <mergeCell ref="J869:L869"/>
    <mergeCell ref="F866:G866"/>
    <mergeCell ref="H866:I866"/>
    <mergeCell ref="J866:L866"/>
    <mergeCell ref="F867:G867"/>
    <mergeCell ref="H867:I867"/>
    <mergeCell ref="J867:L867"/>
    <mergeCell ref="F864:G864"/>
    <mergeCell ref="H864:I864"/>
    <mergeCell ref="J864:L864"/>
    <mergeCell ref="F865:G865"/>
    <mergeCell ref="H865:I865"/>
    <mergeCell ref="J865:L865"/>
    <mergeCell ref="F862:G862"/>
    <mergeCell ref="H862:I862"/>
    <mergeCell ref="J862:L862"/>
    <mergeCell ref="F863:G863"/>
    <mergeCell ref="H863:I863"/>
    <mergeCell ref="J863:L863"/>
    <mergeCell ref="F860:G860"/>
    <mergeCell ref="H860:I860"/>
    <mergeCell ref="J860:L860"/>
    <mergeCell ref="F861:G861"/>
    <mergeCell ref="H861:I861"/>
    <mergeCell ref="J861:L861"/>
    <mergeCell ref="F882:G882"/>
    <mergeCell ref="H882:I882"/>
    <mergeCell ref="J882:L882"/>
    <mergeCell ref="F883:G883"/>
    <mergeCell ref="H883:I883"/>
    <mergeCell ref="J883:L883"/>
    <mergeCell ref="F880:G880"/>
    <mergeCell ref="H880:I880"/>
    <mergeCell ref="J880:L880"/>
    <mergeCell ref="F881:G881"/>
    <mergeCell ref="H881:I881"/>
    <mergeCell ref="J881:L881"/>
    <mergeCell ref="F878:G878"/>
    <mergeCell ref="H878:I878"/>
    <mergeCell ref="J878:L878"/>
    <mergeCell ref="F879:G879"/>
    <mergeCell ref="H879:I879"/>
    <mergeCell ref="J879:L879"/>
    <mergeCell ref="F876:G876"/>
    <mergeCell ref="H876:I876"/>
    <mergeCell ref="J876:L876"/>
    <mergeCell ref="F877:G877"/>
    <mergeCell ref="H877:I877"/>
    <mergeCell ref="J877:L877"/>
    <mergeCell ref="F874:G874"/>
    <mergeCell ref="H874:I874"/>
    <mergeCell ref="J874:L874"/>
    <mergeCell ref="F875:G875"/>
    <mergeCell ref="H875:I875"/>
    <mergeCell ref="J875:L875"/>
    <mergeCell ref="F872:G872"/>
    <mergeCell ref="H872:I872"/>
    <mergeCell ref="J872:L872"/>
    <mergeCell ref="F873:G873"/>
    <mergeCell ref="H873:I873"/>
    <mergeCell ref="J873:L873"/>
    <mergeCell ref="F894:G894"/>
    <mergeCell ref="H894:I894"/>
    <mergeCell ref="J894:L894"/>
    <mergeCell ref="F895:G895"/>
    <mergeCell ref="H895:I895"/>
    <mergeCell ref="J895:L895"/>
    <mergeCell ref="F892:G892"/>
    <mergeCell ref="H892:I892"/>
    <mergeCell ref="J892:L892"/>
    <mergeCell ref="F893:G893"/>
    <mergeCell ref="H893:I893"/>
    <mergeCell ref="J893:L893"/>
    <mergeCell ref="F890:G890"/>
    <mergeCell ref="H890:I890"/>
    <mergeCell ref="J890:L890"/>
    <mergeCell ref="F891:G891"/>
    <mergeCell ref="H891:I891"/>
    <mergeCell ref="J891:L891"/>
    <mergeCell ref="F888:G888"/>
    <mergeCell ref="H888:I888"/>
    <mergeCell ref="J888:L888"/>
    <mergeCell ref="F889:G889"/>
    <mergeCell ref="H889:I889"/>
    <mergeCell ref="J889:L889"/>
    <mergeCell ref="F886:G886"/>
    <mergeCell ref="H886:I886"/>
    <mergeCell ref="J886:L886"/>
    <mergeCell ref="F887:G887"/>
    <mergeCell ref="H887:I887"/>
    <mergeCell ref="J887:L887"/>
    <mergeCell ref="F884:G884"/>
    <mergeCell ref="H884:I884"/>
    <mergeCell ref="J884:L884"/>
    <mergeCell ref="F885:G885"/>
    <mergeCell ref="H885:I885"/>
    <mergeCell ref="J885:L885"/>
    <mergeCell ref="F906:G906"/>
    <mergeCell ref="H906:I906"/>
    <mergeCell ref="J906:L906"/>
    <mergeCell ref="F907:G907"/>
    <mergeCell ref="H907:I907"/>
    <mergeCell ref="J907:L907"/>
    <mergeCell ref="F904:G904"/>
    <mergeCell ref="H904:I904"/>
    <mergeCell ref="J904:L904"/>
    <mergeCell ref="F905:G905"/>
    <mergeCell ref="H905:I905"/>
    <mergeCell ref="J905:L905"/>
    <mergeCell ref="F902:G902"/>
    <mergeCell ref="H902:I902"/>
    <mergeCell ref="J902:L902"/>
    <mergeCell ref="F903:G903"/>
    <mergeCell ref="H903:I903"/>
    <mergeCell ref="J903:L903"/>
    <mergeCell ref="F900:G900"/>
    <mergeCell ref="H900:I900"/>
    <mergeCell ref="J900:L900"/>
    <mergeCell ref="F901:G901"/>
    <mergeCell ref="H901:I901"/>
    <mergeCell ref="J901:L901"/>
    <mergeCell ref="F898:G898"/>
    <mergeCell ref="H898:I898"/>
    <mergeCell ref="J898:L898"/>
    <mergeCell ref="F899:G899"/>
    <mergeCell ref="H899:I899"/>
    <mergeCell ref="J899:L899"/>
    <mergeCell ref="F896:G896"/>
    <mergeCell ref="H896:I896"/>
    <mergeCell ref="J896:L896"/>
    <mergeCell ref="F897:G897"/>
    <mergeCell ref="H897:I897"/>
    <mergeCell ref="J897:L897"/>
    <mergeCell ref="F920:G920"/>
    <mergeCell ref="H920:I920"/>
    <mergeCell ref="J920:L920"/>
    <mergeCell ref="A922:H922"/>
    <mergeCell ref="F923:G923"/>
    <mergeCell ref="H923:I923"/>
    <mergeCell ref="J923:L923"/>
    <mergeCell ref="F916:G916"/>
    <mergeCell ref="H916:I916"/>
    <mergeCell ref="J916:L916"/>
    <mergeCell ref="A918:H918"/>
    <mergeCell ref="F919:G919"/>
    <mergeCell ref="H919:I919"/>
    <mergeCell ref="J919:L919"/>
    <mergeCell ref="F914:G914"/>
    <mergeCell ref="H914:I914"/>
    <mergeCell ref="J914:L914"/>
    <mergeCell ref="F915:G915"/>
    <mergeCell ref="H915:I915"/>
    <mergeCell ref="J915:L915"/>
    <mergeCell ref="F912:G912"/>
    <mergeCell ref="H912:I912"/>
    <mergeCell ref="J912:L912"/>
    <mergeCell ref="F913:G913"/>
    <mergeCell ref="H913:I913"/>
    <mergeCell ref="J913:L913"/>
    <mergeCell ref="F910:G910"/>
    <mergeCell ref="H910:I910"/>
    <mergeCell ref="J910:L910"/>
    <mergeCell ref="F911:G911"/>
    <mergeCell ref="H911:I911"/>
    <mergeCell ref="J911:L911"/>
    <mergeCell ref="F908:G908"/>
    <mergeCell ref="H908:I908"/>
    <mergeCell ref="J908:L908"/>
    <mergeCell ref="F909:G909"/>
    <mergeCell ref="H909:I909"/>
    <mergeCell ref="J909:L909"/>
    <mergeCell ref="F946:G946"/>
    <mergeCell ref="H946:I946"/>
    <mergeCell ref="J946:L946"/>
    <mergeCell ref="A948:H948"/>
    <mergeCell ref="F949:G949"/>
    <mergeCell ref="H949:I949"/>
    <mergeCell ref="J949:L949"/>
    <mergeCell ref="F944:G944"/>
    <mergeCell ref="H944:I944"/>
    <mergeCell ref="J944:L944"/>
    <mergeCell ref="F945:G945"/>
    <mergeCell ref="H945:I945"/>
    <mergeCell ref="J945:L945"/>
    <mergeCell ref="F942:G942"/>
    <mergeCell ref="H942:I942"/>
    <mergeCell ref="J942:L942"/>
    <mergeCell ref="F943:G943"/>
    <mergeCell ref="H943:I943"/>
    <mergeCell ref="J943:L943"/>
    <mergeCell ref="A939:H939"/>
    <mergeCell ref="F940:G940"/>
    <mergeCell ref="H940:I940"/>
    <mergeCell ref="J940:L940"/>
    <mergeCell ref="F941:G941"/>
    <mergeCell ref="H941:I941"/>
    <mergeCell ref="J941:L941"/>
    <mergeCell ref="F928:G928"/>
    <mergeCell ref="H928:I928"/>
    <mergeCell ref="J928:L928"/>
    <mergeCell ref="F929:G929"/>
    <mergeCell ref="H929:I929"/>
    <mergeCell ref="J929:L929"/>
    <mergeCell ref="F924:G924"/>
    <mergeCell ref="H924:I924"/>
    <mergeCell ref="J924:L924"/>
    <mergeCell ref="A926:H926"/>
    <mergeCell ref="F927:G927"/>
    <mergeCell ref="H927:I927"/>
    <mergeCell ref="J927:L927"/>
    <mergeCell ref="F962:G962"/>
    <mergeCell ref="H962:I962"/>
    <mergeCell ref="J962:L962"/>
    <mergeCell ref="F963:G963"/>
    <mergeCell ref="H963:I963"/>
    <mergeCell ref="J963:L963"/>
    <mergeCell ref="F960:G960"/>
    <mergeCell ref="H960:I960"/>
    <mergeCell ref="J960:L960"/>
    <mergeCell ref="F961:G961"/>
    <mergeCell ref="H961:I961"/>
    <mergeCell ref="J961:L961"/>
    <mergeCell ref="F958:G958"/>
    <mergeCell ref="H958:I958"/>
    <mergeCell ref="J958:L958"/>
    <mergeCell ref="F959:G959"/>
    <mergeCell ref="H959:I959"/>
    <mergeCell ref="J959:L959"/>
    <mergeCell ref="F956:G956"/>
    <mergeCell ref="H956:I956"/>
    <mergeCell ref="J956:L956"/>
    <mergeCell ref="F957:G957"/>
    <mergeCell ref="H957:I957"/>
    <mergeCell ref="J957:L957"/>
    <mergeCell ref="A953:H953"/>
    <mergeCell ref="F954:G954"/>
    <mergeCell ref="H954:I954"/>
    <mergeCell ref="J954:L954"/>
    <mergeCell ref="F955:G955"/>
    <mergeCell ref="H955:I955"/>
    <mergeCell ref="J955:L955"/>
    <mergeCell ref="F950:G950"/>
    <mergeCell ref="H950:I950"/>
    <mergeCell ref="J950:L950"/>
    <mergeCell ref="F951:G951"/>
    <mergeCell ref="H951:I951"/>
    <mergeCell ref="J951:L951"/>
    <mergeCell ref="F974:G974"/>
    <mergeCell ref="H974:I974"/>
    <mergeCell ref="J974:L974"/>
    <mergeCell ref="F975:G975"/>
    <mergeCell ref="H975:I975"/>
    <mergeCell ref="J975:L975"/>
    <mergeCell ref="F972:G972"/>
    <mergeCell ref="H972:I972"/>
    <mergeCell ref="J972:L972"/>
    <mergeCell ref="F973:G973"/>
    <mergeCell ref="H973:I973"/>
    <mergeCell ref="J973:L973"/>
    <mergeCell ref="F970:G970"/>
    <mergeCell ref="H970:I970"/>
    <mergeCell ref="J970:L970"/>
    <mergeCell ref="F971:G971"/>
    <mergeCell ref="H971:I971"/>
    <mergeCell ref="J971:L971"/>
    <mergeCell ref="F968:G968"/>
    <mergeCell ref="H968:I968"/>
    <mergeCell ref="J968:L968"/>
    <mergeCell ref="F969:G969"/>
    <mergeCell ref="H969:I969"/>
    <mergeCell ref="J969:L969"/>
    <mergeCell ref="F966:G966"/>
    <mergeCell ref="H966:I966"/>
    <mergeCell ref="J966:L966"/>
    <mergeCell ref="F967:G967"/>
    <mergeCell ref="H967:I967"/>
    <mergeCell ref="J967:L967"/>
    <mergeCell ref="F964:G964"/>
    <mergeCell ref="H964:I964"/>
    <mergeCell ref="J964:L964"/>
    <mergeCell ref="F965:G965"/>
    <mergeCell ref="H965:I965"/>
    <mergeCell ref="J965:L965"/>
    <mergeCell ref="F986:G986"/>
    <mergeCell ref="H986:I986"/>
    <mergeCell ref="J986:L986"/>
    <mergeCell ref="A988:H988"/>
    <mergeCell ref="F989:G989"/>
    <mergeCell ref="H989:I989"/>
    <mergeCell ref="J989:L989"/>
    <mergeCell ref="F984:G984"/>
    <mergeCell ref="H984:I984"/>
    <mergeCell ref="J984:L984"/>
    <mergeCell ref="F985:G985"/>
    <mergeCell ref="H985:I985"/>
    <mergeCell ref="J985:L985"/>
    <mergeCell ref="F982:G982"/>
    <mergeCell ref="H982:I982"/>
    <mergeCell ref="J982:L982"/>
    <mergeCell ref="F983:G983"/>
    <mergeCell ref="H983:I983"/>
    <mergeCell ref="J983:L983"/>
    <mergeCell ref="F980:G980"/>
    <mergeCell ref="H980:I980"/>
    <mergeCell ref="J980:L980"/>
    <mergeCell ref="F981:G981"/>
    <mergeCell ref="H981:I981"/>
    <mergeCell ref="J981:L981"/>
    <mergeCell ref="F978:G978"/>
    <mergeCell ref="H978:I978"/>
    <mergeCell ref="J978:L978"/>
    <mergeCell ref="F979:G979"/>
    <mergeCell ref="H979:I979"/>
    <mergeCell ref="J979:L979"/>
    <mergeCell ref="F976:G976"/>
    <mergeCell ref="H976:I976"/>
    <mergeCell ref="J976:L976"/>
    <mergeCell ref="F977:G977"/>
    <mergeCell ref="H977:I977"/>
    <mergeCell ref="J977:L977"/>
    <mergeCell ref="F1014:G1014"/>
    <mergeCell ref="H1014:I1014"/>
    <mergeCell ref="J1014:L1014"/>
    <mergeCell ref="F1015:G1015"/>
    <mergeCell ref="H1015:I1015"/>
    <mergeCell ref="J1015:L1015"/>
    <mergeCell ref="F1012:G1012"/>
    <mergeCell ref="H1012:I1012"/>
    <mergeCell ref="J1012:L1012"/>
    <mergeCell ref="F1013:G1013"/>
    <mergeCell ref="H1013:I1013"/>
    <mergeCell ref="J1013:L1013"/>
    <mergeCell ref="A1009:H1009"/>
    <mergeCell ref="F1010:G1010"/>
    <mergeCell ref="H1010:I1010"/>
    <mergeCell ref="J1010:L1010"/>
    <mergeCell ref="F1011:G1011"/>
    <mergeCell ref="H1011:I1011"/>
    <mergeCell ref="J1011:L1011"/>
    <mergeCell ref="F998:G998"/>
    <mergeCell ref="H998:I998"/>
    <mergeCell ref="J998:L998"/>
    <mergeCell ref="F999:G999"/>
    <mergeCell ref="H999:I999"/>
    <mergeCell ref="J999:L999"/>
    <mergeCell ref="F994:G994"/>
    <mergeCell ref="H994:I994"/>
    <mergeCell ref="J994:L994"/>
    <mergeCell ref="A996:H996"/>
    <mergeCell ref="F997:G997"/>
    <mergeCell ref="H997:I997"/>
    <mergeCell ref="J997:L997"/>
    <mergeCell ref="F990:G990"/>
    <mergeCell ref="H990:I990"/>
    <mergeCell ref="J990:L990"/>
    <mergeCell ref="A992:H992"/>
    <mergeCell ref="F993:G993"/>
    <mergeCell ref="H993:I993"/>
    <mergeCell ref="J993:L993"/>
    <mergeCell ref="F1030:G1030"/>
    <mergeCell ref="H1030:I1030"/>
    <mergeCell ref="J1030:L1030"/>
    <mergeCell ref="F1031:G1031"/>
    <mergeCell ref="H1031:I1031"/>
    <mergeCell ref="J1031:L1031"/>
    <mergeCell ref="F1028:G1028"/>
    <mergeCell ref="H1028:I1028"/>
    <mergeCell ref="J1028:L1028"/>
    <mergeCell ref="F1029:G1029"/>
    <mergeCell ref="H1029:I1029"/>
    <mergeCell ref="J1029:L1029"/>
    <mergeCell ref="A1025:H1025"/>
    <mergeCell ref="F1026:G1026"/>
    <mergeCell ref="H1026:I1026"/>
    <mergeCell ref="J1026:L1026"/>
    <mergeCell ref="F1027:G1027"/>
    <mergeCell ref="H1027:I1027"/>
    <mergeCell ref="J1027:L1027"/>
    <mergeCell ref="F1022:G1022"/>
    <mergeCell ref="H1022:I1022"/>
    <mergeCell ref="J1022:L1022"/>
    <mergeCell ref="F1023:G1023"/>
    <mergeCell ref="H1023:I1023"/>
    <mergeCell ref="J1023:L1023"/>
    <mergeCell ref="F1020:G1020"/>
    <mergeCell ref="H1020:I1020"/>
    <mergeCell ref="J1020:L1020"/>
    <mergeCell ref="F1021:G1021"/>
    <mergeCell ref="H1021:I1021"/>
    <mergeCell ref="J1021:L1021"/>
    <mergeCell ref="F1016:G1016"/>
    <mergeCell ref="H1016:I1016"/>
    <mergeCell ref="J1016:L1016"/>
    <mergeCell ref="A1018:H1018"/>
    <mergeCell ref="F1019:G1019"/>
    <mergeCell ref="H1019:I1019"/>
    <mergeCell ref="J1019:L1019"/>
    <mergeCell ref="F1042:G1042"/>
    <mergeCell ref="H1042:I1042"/>
    <mergeCell ref="J1042:L1042"/>
    <mergeCell ref="F1043:G1043"/>
    <mergeCell ref="H1043:I1043"/>
    <mergeCell ref="J1043:L1043"/>
    <mergeCell ref="F1040:G1040"/>
    <mergeCell ref="H1040:I1040"/>
    <mergeCell ref="J1040:L1040"/>
    <mergeCell ref="F1041:G1041"/>
    <mergeCell ref="H1041:I1041"/>
    <mergeCell ref="J1041:L1041"/>
    <mergeCell ref="F1038:G1038"/>
    <mergeCell ref="H1038:I1038"/>
    <mergeCell ref="J1038:L1038"/>
    <mergeCell ref="F1039:G1039"/>
    <mergeCell ref="H1039:I1039"/>
    <mergeCell ref="J1039:L1039"/>
    <mergeCell ref="F1036:G1036"/>
    <mergeCell ref="H1036:I1036"/>
    <mergeCell ref="J1036:L1036"/>
    <mergeCell ref="F1037:G1037"/>
    <mergeCell ref="H1037:I1037"/>
    <mergeCell ref="J1037:L1037"/>
    <mergeCell ref="F1034:G1034"/>
    <mergeCell ref="H1034:I1034"/>
    <mergeCell ref="J1034:L1034"/>
    <mergeCell ref="F1035:G1035"/>
    <mergeCell ref="H1035:I1035"/>
    <mergeCell ref="J1035:L1035"/>
    <mergeCell ref="F1032:G1032"/>
    <mergeCell ref="H1032:I1032"/>
    <mergeCell ref="J1032:L1032"/>
    <mergeCell ref="F1033:G1033"/>
    <mergeCell ref="H1033:I1033"/>
    <mergeCell ref="J1033:L1033"/>
    <mergeCell ref="A1057:H1057"/>
    <mergeCell ref="F1058:G1058"/>
    <mergeCell ref="H1058:I1058"/>
    <mergeCell ref="J1058:L1058"/>
    <mergeCell ref="F1059:G1059"/>
    <mergeCell ref="H1059:I1059"/>
    <mergeCell ref="J1059:L1059"/>
    <mergeCell ref="A1053:H1053"/>
    <mergeCell ref="F1054:G1054"/>
    <mergeCell ref="H1054:I1054"/>
    <mergeCell ref="J1054:L1054"/>
    <mergeCell ref="F1055:G1055"/>
    <mergeCell ref="H1055:I1055"/>
    <mergeCell ref="J1055:L1055"/>
    <mergeCell ref="F1050:G1050"/>
    <mergeCell ref="H1050:I1050"/>
    <mergeCell ref="J1050:L1050"/>
    <mergeCell ref="F1051:G1051"/>
    <mergeCell ref="H1051:I1051"/>
    <mergeCell ref="J1051:L1051"/>
    <mergeCell ref="F1048:G1048"/>
    <mergeCell ref="H1048:I1048"/>
    <mergeCell ref="J1048:L1048"/>
    <mergeCell ref="F1049:G1049"/>
    <mergeCell ref="H1049:I1049"/>
    <mergeCell ref="J1049:L1049"/>
    <mergeCell ref="F1046:G1046"/>
    <mergeCell ref="H1046:I1046"/>
    <mergeCell ref="J1046:L1046"/>
    <mergeCell ref="F1047:G1047"/>
    <mergeCell ref="H1047:I1047"/>
    <mergeCell ref="J1047:L1047"/>
    <mergeCell ref="F1044:G1044"/>
    <mergeCell ref="H1044:I1044"/>
    <mergeCell ref="J1044:L1044"/>
    <mergeCell ref="F1045:G1045"/>
    <mergeCell ref="H1045:I1045"/>
    <mergeCell ref="J1045:L1045"/>
    <mergeCell ref="F1082:G1082"/>
    <mergeCell ref="H1082:I1082"/>
    <mergeCell ref="J1082:L1082"/>
    <mergeCell ref="A1084:H1084"/>
    <mergeCell ref="F1085:G1085"/>
    <mergeCell ref="H1085:I1085"/>
    <mergeCell ref="J1085:L1085"/>
    <mergeCell ref="F1080:G1080"/>
    <mergeCell ref="H1080:I1080"/>
    <mergeCell ref="J1080:L1080"/>
    <mergeCell ref="F1081:G1081"/>
    <mergeCell ref="H1081:I1081"/>
    <mergeCell ref="J1081:L1081"/>
    <mergeCell ref="F1078:G1078"/>
    <mergeCell ref="H1078:I1078"/>
    <mergeCell ref="J1078:L1078"/>
    <mergeCell ref="F1079:G1079"/>
    <mergeCell ref="H1079:I1079"/>
    <mergeCell ref="J1079:L1079"/>
    <mergeCell ref="F1076:G1076"/>
    <mergeCell ref="H1076:I1076"/>
    <mergeCell ref="J1076:L1076"/>
    <mergeCell ref="F1077:G1077"/>
    <mergeCell ref="H1077:I1077"/>
    <mergeCell ref="J1077:L1077"/>
    <mergeCell ref="F1064:G1064"/>
    <mergeCell ref="H1064:I1064"/>
    <mergeCell ref="J1064:L1064"/>
    <mergeCell ref="A1074:H1074"/>
    <mergeCell ref="F1075:G1075"/>
    <mergeCell ref="H1075:I1075"/>
    <mergeCell ref="J1075:L1075"/>
    <mergeCell ref="A1061:H1061"/>
    <mergeCell ref="F1062:G1062"/>
    <mergeCell ref="H1062:I1062"/>
    <mergeCell ref="J1062:L1062"/>
    <mergeCell ref="F1063:G1063"/>
    <mergeCell ref="H1063:I1063"/>
    <mergeCell ref="J1063:L1063"/>
    <mergeCell ref="F1098:G1098"/>
    <mergeCell ref="H1098:I1098"/>
    <mergeCell ref="J1098:L1098"/>
    <mergeCell ref="F1099:G1099"/>
    <mergeCell ref="H1099:I1099"/>
    <mergeCell ref="J1099:L1099"/>
    <mergeCell ref="F1096:G1096"/>
    <mergeCell ref="H1096:I1096"/>
    <mergeCell ref="J1096:L1096"/>
    <mergeCell ref="F1097:G1097"/>
    <mergeCell ref="H1097:I1097"/>
    <mergeCell ref="J1097:L1097"/>
    <mergeCell ref="F1094:G1094"/>
    <mergeCell ref="H1094:I1094"/>
    <mergeCell ref="J1094:L1094"/>
    <mergeCell ref="F1095:G1095"/>
    <mergeCell ref="H1095:I1095"/>
    <mergeCell ref="J1095:L1095"/>
    <mergeCell ref="F1092:G1092"/>
    <mergeCell ref="H1092:I1092"/>
    <mergeCell ref="J1092:L1092"/>
    <mergeCell ref="F1093:G1093"/>
    <mergeCell ref="H1093:I1093"/>
    <mergeCell ref="J1093:L1093"/>
    <mergeCell ref="F1088:G1088"/>
    <mergeCell ref="H1088:I1088"/>
    <mergeCell ref="J1088:L1088"/>
    <mergeCell ref="A1090:H1090"/>
    <mergeCell ref="F1091:G1091"/>
    <mergeCell ref="H1091:I1091"/>
    <mergeCell ref="J1091:L1091"/>
    <mergeCell ref="F1086:G1086"/>
    <mergeCell ref="H1086:I1086"/>
    <mergeCell ref="J1086:L1086"/>
    <mergeCell ref="F1087:G1087"/>
    <mergeCell ref="H1087:I1087"/>
    <mergeCell ref="J1087:L1087"/>
    <mergeCell ref="A1113:H1113"/>
    <mergeCell ref="F1114:G1114"/>
    <mergeCell ref="H1114:I1114"/>
    <mergeCell ref="J1114:L1114"/>
    <mergeCell ref="F1115:G1115"/>
    <mergeCell ref="H1115:I1115"/>
    <mergeCell ref="J1115:L1115"/>
    <mergeCell ref="A1109:H1109"/>
    <mergeCell ref="F1110:G1110"/>
    <mergeCell ref="H1110:I1110"/>
    <mergeCell ref="J1110:L1110"/>
    <mergeCell ref="F1111:G1111"/>
    <mergeCell ref="H1111:I1111"/>
    <mergeCell ref="J1111:L1111"/>
    <mergeCell ref="F1106:G1106"/>
    <mergeCell ref="H1106:I1106"/>
    <mergeCell ref="J1106:L1106"/>
    <mergeCell ref="F1107:G1107"/>
    <mergeCell ref="H1107:I1107"/>
    <mergeCell ref="J1107:L1107"/>
    <mergeCell ref="F1104:G1104"/>
    <mergeCell ref="H1104:I1104"/>
    <mergeCell ref="J1104:L1104"/>
    <mergeCell ref="F1105:G1105"/>
    <mergeCell ref="H1105:I1105"/>
    <mergeCell ref="J1105:L1105"/>
    <mergeCell ref="F1102:G1102"/>
    <mergeCell ref="H1102:I1102"/>
    <mergeCell ref="J1102:L1102"/>
    <mergeCell ref="F1103:G1103"/>
    <mergeCell ref="H1103:I1103"/>
    <mergeCell ref="J1103:L1103"/>
    <mergeCell ref="F1100:G1100"/>
    <mergeCell ref="H1100:I1100"/>
    <mergeCell ref="J1100:L1100"/>
    <mergeCell ref="F1101:G1101"/>
    <mergeCell ref="H1101:I1101"/>
    <mergeCell ref="J1101:L1101"/>
    <mergeCell ref="A1139:H1139"/>
    <mergeCell ref="F1140:G1140"/>
    <mergeCell ref="H1140:I1140"/>
    <mergeCell ref="J1140:L1140"/>
    <mergeCell ref="F1141:G1141"/>
    <mergeCell ref="H1141:I1141"/>
    <mergeCell ref="J1141:L1141"/>
    <mergeCell ref="F1136:G1136"/>
    <mergeCell ref="H1136:I1136"/>
    <mergeCell ref="J1136:L1136"/>
    <mergeCell ref="F1137:G1137"/>
    <mergeCell ref="H1137:I1137"/>
    <mergeCell ref="J1137:L1137"/>
    <mergeCell ref="F1134:G1134"/>
    <mergeCell ref="H1134:I1134"/>
    <mergeCell ref="J1134:L1134"/>
    <mergeCell ref="F1135:G1135"/>
    <mergeCell ref="H1135:I1135"/>
    <mergeCell ref="J1135:L1135"/>
    <mergeCell ref="F1132:G1132"/>
    <mergeCell ref="H1132:I1132"/>
    <mergeCell ref="J1132:L1132"/>
    <mergeCell ref="F1133:G1133"/>
    <mergeCell ref="H1133:I1133"/>
    <mergeCell ref="J1133:L1133"/>
    <mergeCell ref="F1120:G1120"/>
    <mergeCell ref="H1120:I1120"/>
    <mergeCell ref="J1120:L1120"/>
    <mergeCell ref="A1130:H1130"/>
    <mergeCell ref="F1131:G1131"/>
    <mergeCell ref="H1131:I1131"/>
    <mergeCell ref="J1131:L1131"/>
    <mergeCell ref="A1117:H1117"/>
    <mergeCell ref="F1118:G1118"/>
    <mergeCell ref="H1118:I1118"/>
    <mergeCell ref="J1118:L1118"/>
    <mergeCell ref="F1119:G1119"/>
    <mergeCell ref="H1119:I1119"/>
    <mergeCell ref="J1119:L1119"/>
    <mergeCell ref="F1154:G1154"/>
    <mergeCell ref="H1154:I1154"/>
    <mergeCell ref="J1154:L1154"/>
    <mergeCell ref="F1155:G1155"/>
    <mergeCell ref="H1155:I1155"/>
    <mergeCell ref="J1155:L1155"/>
    <mergeCell ref="F1152:G1152"/>
    <mergeCell ref="H1152:I1152"/>
    <mergeCell ref="J1152:L1152"/>
    <mergeCell ref="F1153:G1153"/>
    <mergeCell ref="H1153:I1153"/>
    <mergeCell ref="J1153:L1153"/>
    <mergeCell ref="F1150:G1150"/>
    <mergeCell ref="H1150:I1150"/>
    <mergeCell ref="J1150:L1150"/>
    <mergeCell ref="F1151:G1151"/>
    <mergeCell ref="H1151:I1151"/>
    <mergeCell ref="J1151:L1151"/>
    <mergeCell ref="F1148:G1148"/>
    <mergeCell ref="H1148:I1148"/>
    <mergeCell ref="J1148:L1148"/>
    <mergeCell ref="F1149:G1149"/>
    <mergeCell ref="H1149:I1149"/>
    <mergeCell ref="J1149:L1149"/>
    <mergeCell ref="F1146:G1146"/>
    <mergeCell ref="H1146:I1146"/>
    <mergeCell ref="J1146:L1146"/>
    <mergeCell ref="F1147:G1147"/>
    <mergeCell ref="H1147:I1147"/>
    <mergeCell ref="J1147:L1147"/>
    <mergeCell ref="F1142:G1142"/>
    <mergeCell ref="H1142:I1142"/>
    <mergeCell ref="J1142:L1142"/>
    <mergeCell ref="A1144:H1144"/>
    <mergeCell ref="F1145:G1145"/>
    <mergeCell ref="H1145:I1145"/>
    <mergeCell ref="J1145:L1145"/>
    <mergeCell ref="F1168:G1168"/>
    <mergeCell ref="H1168:I1168"/>
    <mergeCell ref="J1168:L1168"/>
    <mergeCell ref="A1170:H1170"/>
    <mergeCell ref="F1171:G1171"/>
    <mergeCell ref="H1171:I1171"/>
    <mergeCell ref="J1171:L1171"/>
    <mergeCell ref="F1164:G1164"/>
    <mergeCell ref="H1164:I1164"/>
    <mergeCell ref="J1164:L1164"/>
    <mergeCell ref="A1166:H1166"/>
    <mergeCell ref="F1167:G1167"/>
    <mergeCell ref="H1167:I1167"/>
    <mergeCell ref="J1167:L1167"/>
    <mergeCell ref="F1160:G1160"/>
    <mergeCell ref="H1160:I1160"/>
    <mergeCell ref="J1160:L1160"/>
    <mergeCell ref="A1162:H1162"/>
    <mergeCell ref="F1163:G1163"/>
    <mergeCell ref="H1163:I1163"/>
    <mergeCell ref="J1163:L1163"/>
    <mergeCell ref="F1158:G1158"/>
    <mergeCell ref="H1158:I1158"/>
    <mergeCell ref="J1158:L1158"/>
    <mergeCell ref="F1159:G1159"/>
    <mergeCell ref="H1159:I1159"/>
    <mergeCell ref="J1159:L1159"/>
    <mergeCell ref="F1156:G1156"/>
    <mergeCell ref="H1156:I1156"/>
    <mergeCell ref="J1156:L1156"/>
    <mergeCell ref="F1157:G1157"/>
    <mergeCell ref="H1157:I1157"/>
    <mergeCell ref="J1157:L1157"/>
    <mergeCell ref="F1194:G1194"/>
    <mergeCell ref="H1194:I1194"/>
    <mergeCell ref="J1194:L1194"/>
    <mergeCell ref="F1195:G1195"/>
    <mergeCell ref="H1195:I1195"/>
    <mergeCell ref="J1195:L1195"/>
    <mergeCell ref="F1190:G1190"/>
    <mergeCell ref="H1190:I1190"/>
    <mergeCell ref="J1190:L1190"/>
    <mergeCell ref="A1192:H1192"/>
    <mergeCell ref="F1193:G1193"/>
    <mergeCell ref="H1193:I1193"/>
    <mergeCell ref="J1193:L1193"/>
    <mergeCell ref="F1188:G1188"/>
    <mergeCell ref="H1188:I1188"/>
    <mergeCell ref="J1188:L1188"/>
    <mergeCell ref="F1189:G1189"/>
    <mergeCell ref="H1189:I1189"/>
    <mergeCell ref="J1189:L1189"/>
    <mergeCell ref="F1186:G1186"/>
    <mergeCell ref="H1186:I1186"/>
    <mergeCell ref="J1186:L1186"/>
    <mergeCell ref="F1187:G1187"/>
    <mergeCell ref="H1187:I1187"/>
    <mergeCell ref="J1187:L1187"/>
    <mergeCell ref="A1183:H1183"/>
    <mergeCell ref="F1184:G1184"/>
    <mergeCell ref="H1184:I1184"/>
    <mergeCell ref="J1184:L1184"/>
    <mergeCell ref="F1185:G1185"/>
    <mergeCell ref="H1185:I1185"/>
    <mergeCell ref="J1185:L1185"/>
    <mergeCell ref="F1172:G1172"/>
    <mergeCell ref="H1172:I1172"/>
    <mergeCell ref="J1172:L1172"/>
    <mergeCell ref="F1173:G1173"/>
    <mergeCell ref="H1173:I1173"/>
    <mergeCell ref="J1173:L1173"/>
    <mergeCell ref="F1208:G1208"/>
    <mergeCell ref="H1208:I1208"/>
    <mergeCell ref="J1208:L1208"/>
    <mergeCell ref="F1209:G1209"/>
    <mergeCell ref="H1209:I1209"/>
    <mergeCell ref="J1209:L1209"/>
    <mergeCell ref="F1206:G1206"/>
    <mergeCell ref="H1206:I1206"/>
    <mergeCell ref="J1206:L1206"/>
    <mergeCell ref="F1207:G1207"/>
    <mergeCell ref="H1207:I1207"/>
    <mergeCell ref="J1207:L1207"/>
    <mergeCell ref="F1204:G1204"/>
    <mergeCell ref="H1204:I1204"/>
    <mergeCell ref="J1204:L1204"/>
    <mergeCell ref="F1205:G1205"/>
    <mergeCell ref="H1205:I1205"/>
    <mergeCell ref="J1205:L1205"/>
    <mergeCell ref="F1202:G1202"/>
    <mergeCell ref="H1202:I1202"/>
    <mergeCell ref="J1202:L1202"/>
    <mergeCell ref="F1203:G1203"/>
    <mergeCell ref="H1203:I1203"/>
    <mergeCell ref="J1203:L1203"/>
    <mergeCell ref="F1200:G1200"/>
    <mergeCell ref="H1200:I1200"/>
    <mergeCell ref="J1200:L1200"/>
    <mergeCell ref="F1201:G1201"/>
    <mergeCell ref="H1201:I1201"/>
    <mergeCell ref="J1201:L1201"/>
    <mergeCell ref="A1197:H1197"/>
    <mergeCell ref="F1198:G1198"/>
    <mergeCell ref="H1198:I1198"/>
    <mergeCell ref="J1198:L1198"/>
    <mergeCell ref="F1199:G1199"/>
    <mergeCell ref="H1199:I1199"/>
    <mergeCell ref="J1199:L1199"/>
    <mergeCell ref="A1223:H1223"/>
    <mergeCell ref="F1224:G1224"/>
    <mergeCell ref="H1224:I1224"/>
    <mergeCell ref="J1224:L1224"/>
    <mergeCell ref="F1225:G1225"/>
    <mergeCell ref="H1225:I1225"/>
    <mergeCell ref="J1225:L1225"/>
    <mergeCell ref="A1219:H1219"/>
    <mergeCell ref="F1220:G1220"/>
    <mergeCell ref="H1220:I1220"/>
    <mergeCell ref="J1220:L1220"/>
    <mergeCell ref="F1221:G1221"/>
    <mergeCell ref="H1221:I1221"/>
    <mergeCell ref="J1221:L1221"/>
    <mergeCell ref="A1215:H1215"/>
    <mergeCell ref="F1216:G1216"/>
    <mergeCell ref="H1216:I1216"/>
    <mergeCell ref="J1216:L1216"/>
    <mergeCell ref="F1217:G1217"/>
    <mergeCell ref="H1217:I1217"/>
    <mergeCell ref="J1217:L1217"/>
    <mergeCell ref="F1212:G1212"/>
    <mergeCell ref="H1212:I1212"/>
    <mergeCell ref="J1212:L1212"/>
    <mergeCell ref="F1213:G1213"/>
    <mergeCell ref="H1213:I1213"/>
    <mergeCell ref="J1213:L1213"/>
    <mergeCell ref="F1210:G1210"/>
    <mergeCell ref="H1210:I1210"/>
    <mergeCell ref="J1210:L1210"/>
    <mergeCell ref="F1211:G1211"/>
    <mergeCell ref="H1211:I1211"/>
    <mergeCell ref="J1211:L1211"/>
    <mergeCell ref="A1249:H1249"/>
    <mergeCell ref="F1250:G1250"/>
    <mergeCell ref="H1250:I1250"/>
    <mergeCell ref="J1250:L1250"/>
    <mergeCell ref="F1251:G1251"/>
    <mergeCell ref="H1251:I1251"/>
    <mergeCell ref="J1251:L1251"/>
    <mergeCell ref="F1246:G1246"/>
    <mergeCell ref="H1246:I1246"/>
    <mergeCell ref="J1246:L1246"/>
    <mergeCell ref="F1247:G1247"/>
    <mergeCell ref="H1247:I1247"/>
    <mergeCell ref="J1247:L1247"/>
    <mergeCell ref="F1242:G1242"/>
    <mergeCell ref="H1242:I1242"/>
    <mergeCell ref="J1242:L1242"/>
    <mergeCell ref="A1244:H1244"/>
    <mergeCell ref="F1245:G1245"/>
    <mergeCell ref="H1245:I1245"/>
    <mergeCell ref="J1245:L1245"/>
    <mergeCell ref="F1238:G1238"/>
    <mergeCell ref="H1238:I1238"/>
    <mergeCell ref="J1238:L1238"/>
    <mergeCell ref="A1240:H1240"/>
    <mergeCell ref="F1241:G1241"/>
    <mergeCell ref="H1241:I1241"/>
    <mergeCell ref="J1241:L1241"/>
    <mergeCell ref="F1226:G1226"/>
    <mergeCell ref="H1226:I1226"/>
    <mergeCell ref="J1226:L1226"/>
    <mergeCell ref="A1236:H1236"/>
    <mergeCell ref="F1237:G1237"/>
    <mergeCell ref="H1237:I1237"/>
    <mergeCell ref="J1237:L1237"/>
    <mergeCell ref="F1276:G1276"/>
    <mergeCell ref="H1276:I1276"/>
    <mergeCell ref="J1276:L1276"/>
    <mergeCell ref="A1278:H1278"/>
    <mergeCell ref="F1279:G1279"/>
    <mergeCell ref="H1279:I1279"/>
    <mergeCell ref="J1279:L1279"/>
    <mergeCell ref="F1272:G1272"/>
    <mergeCell ref="H1272:I1272"/>
    <mergeCell ref="J1272:L1272"/>
    <mergeCell ref="A1274:H1274"/>
    <mergeCell ref="F1275:G1275"/>
    <mergeCell ref="H1275:I1275"/>
    <mergeCell ref="J1275:L1275"/>
    <mergeCell ref="F1260:G1260"/>
    <mergeCell ref="H1260:I1260"/>
    <mergeCell ref="J1260:L1260"/>
    <mergeCell ref="A1270:H1270"/>
    <mergeCell ref="F1271:G1271"/>
    <mergeCell ref="H1271:I1271"/>
    <mergeCell ref="J1271:L1271"/>
    <mergeCell ref="A1257:H1257"/>
    <mergeCell ref="F1258:G1258"/>
    <mergeCell ref="H1258:I1258"/>
    <mergeCell ref="J1258:L1258"/>
    <mergeCell ref="F1259:G1259"/>
    <mergeCell ref="H1259:I1259"/>
    <mergeCell ref="J1259:L1259"/>
    <mergeCell ref="A1253:H1253"/>
    <mergeCell ref="F1254:G1254"/>
    <mergeCell ref="H1254:I1254"/>
    <mergeCell ref="J1254:L1254"/>
    <mergeCell ref="F1255:G1255"/>
    <mergeCell ref="H1255:I1255"/>
    <mergeCell ref="J1255:L1255"/>
    <mergeCell ref="F1294:G1294"/>
    <mergeCell ref="H1294:I1294"/>
    <mergeCell ref="J1294:L1294"/>
    <mergeCell ref="A1304:H1304"/>
    <mergeCell ref="F1305:G1305"/>
    <mergeCell ref="H1305:I1305"/>
    <mergeCell ref="J1305:L1305"/>
    <mergeCell ref="A1291:H1291"/>
    <mergeCell ref="F1292:G1292"/>
    <mergeCell ref="H1292:I1292"/>
    <mergeCell ref="J1292:L1292"/>
    <mergeCell ref="F1293:G1293"/>
    <mergeCell ref="H1293:I1293"/>
    <mergeCell ref="J1293:L1293"/>
    <mergeCell ref="A1287:H1287"/>
    <mergeCell ref="F1288:G1288"/>
    <mergeCell ref="H1288:I1288"/>
    <mergeCell ref="J1288:L1288"/>
    <mergeCell ref="F1289:G1289"/>
    <mergeCell ref="H1289:I1289"/>
    <mergeCell ref="J1289:L1289"/>
    <mergeCell ref="A1283:H1283"/>
    <mergeCell ref="F1284:G1284"/>
    <mergeCell ref="H1284:I1284"/>
    <mergeCell ref="J1284:L1284"/>
    <mergeCell ref="F1285:G1285"/>
    <mergeCell ref="H1285:I1285"/>
    <mergeCell ref="J1285:L1285"/>
    <mergeCell ref="F1280:G1280"/>
    <mergeCell ref="H1280:I1280"/>
    <mergeCell ref="J1280:L1280"/>
    <mergeCell ref="F1281:G1281"/>
    <mergeCell ref="H1281:I1281"/>
    <mergeCell ref="J1281:L1281"/>
    <mergeCell ref="F1320:G1320"/>
    <mergeCell ref="H1320:I1320"/>
    <mergeCell ref="J1320:L1320"/>
    <mergeCell ref="F1321:G1321"/>
    <mergeCell ref="H1321:I1321"/>
    <mergeCell ref="J1321:L1321"/>
    <mergeCell ref="A1317:H1317"/>
    <mergeCell ref="F1318:G1318"/>
    <mergeCell ref="H1318:I1318"/>
    <mergeCell ref="J1318:L1318"/>
    <mergeCell ref="F1319:G1319"/>
    <mergeCell ref="H1319:I1319"/>
    <mergeCell ref="J1319:L1319"/>
    <mergeCell ref="A1313:H1313"/>
    <mergeCell ref="F1314:G1314"/>
    <mergeCell ref="H1314:I1314"/>
    <mergeCell ref="J1314:L1314"/>
    <mergeCell ref="F1315:G1315"/>
    <mergeCell ref="H1315:I1315"/>
    <mergeCell ref="J1315:L1315"/>
    <mergeCell ref="F1310:G1310"/>
    <mergeCell ref="H1310:I1310"/>
    <mergeCell ref="J1310:L1310"/>
    <mergeCell ref="F1311:G1311"/>
    <mergeCell ref="H1311:I1311"/>
    <mergeCell ref="J1311:L1311"/>
    <mergeCell ref="F1308:G1308"/>
    <mergeCell ref="H1308:I1308"/>
    <mergeCell ref="J1308:L1308"/>
    <mergeCell ref="F1309:G1309"/>
    <mergeCell ref="H1309:I1309"/>
    <mergeCell ref="J1309:L1309"/>
    <mergeCell ref="F1306:G1306"/>
    <mergeCell ref="H1306:I1306"/>
    <mergeCell ref="J1306:L1306"/>
    <mergeCell ref="F1307:G1307"/>
    <mergeCell ref="H1307:I1307"/>
    <mergeCell ref="J1307:L1307"/>
    <mergeCell ref="F1332:G1332"/>
    <mergeCell ref="H1332:I1332"/>
    <mergeCell ref="J1332:L1332"/>
    <mergeCell ref="F1333:G1333"/>
    <mergeCell ref="H1333:I1333"/>
    <mergeCell ref="J1333:L1333"/>
    <mergeCell ref="F1330:G1330"/>
    <mergeCell ref="H1330:I1330"/>
    <mergeCell ref="J1330:L1330"/>
    <mergeCell ref="F1331:G1331"/>
    <mergeCell ref="H1331:I1331"/>
    <mergeCell ref="J1331:L1331"/>
    <mergeCell ref="F1328:G1328"/>
    <mergeCell ref="H1328:I1328"/>
    <mergeCell ref="J1328:L1328"/>
    <mergeCell ref="F1329:G1329"/>
    <mergeCell ref="H1329:I1329"/>
    <mergeCell ref="J1329:L1329"/>
    <mergeCell ref="F1326:G1326"/>
    <mergeCell ref="H1326:I1326"/>
    <mergeCell ref="J1326:L1326"/>
    <mergeCell ref="F1327:G1327"/>
    <mergeCell ref="H1327:I1327"/>
    <mergeCell ref="J1327:L1327"/>
    <mergeCell ref="F1324:G1324"/>
    <mergeCell ref="H1324:I1324"/>
    <mergeCell ref="J1324:L1324"/>
    <mergeCell ref="F1325:G1325"/>
    <mergeCell ref="H1325:I1325"/>
    <mergeCell ref="J1325:L1325"/>
    <mergeCell ref="F1322:G1322"/>
    <mergeCell ref="H1322:I1322"/>
    <mergeCell ref="J1322:L1322"/>
    <mergeCell ref="F1323:G1323"/>
    <mergeCell ref="H1323:I1323"/>
    <mergeCell ref="J1323:L1323"/>
    <mergeCell ref="F1358:G1358"/>
    <mergeCell ref="H1358:I1358"/>
    <mergeCell ref="J1358:L1358"/>
    <mergeCell ref="F1359:G1359"/>
    <mergeCell ref="H1359:I1359"/>
    <mergeCell ref="J1359:L1359"/>
    <mergeCell ref="F1346:G1346"/>
    <mergeCell ref="H1346:I1346"/>
    <mergeCell ref="J1346:L1346"/>
    <mergeCell ref="A1356:H1356"/>
    <mergeCell ref="F1357:G1357"/>
    <mergeCell ref="H1357:I1357"/>
    <mergeCell ref="J1357:L1357"/>
    <mergeCell ref="A1343:H1343"/>
    <mergeCell ref="F1344:G1344"/>
    <mergeCell ref="H1344:I1344"/>
    <mergeCell ref="J1344:L1344"/>
    <mergeCell ref="F1345:G1345"/>
    <mergeCell ref="H1345:I1345"/>
    <mergeCell ref="J1345:L1345"/>
    <mergeCell ref="A1339:H1339"/>
    <mergeCell ref="F1340:G1340"/>
    <mergeCell ref="H1340:I1340"/>
    <mergeCell ref="J1340:L1340"/>
    <mergeCell ref="F1341:G1341"/>
    <mergeCell ref="H1341:I1341"/>
    <mergeCell ref="J1341:L1341"/>
    <mergeCell ref="A1335:H1335"/>
    <mergeCell ref="F1336:G1336"/>
    <mergeCell ref="H1336:I1336"/>
    <mergeCell ref="J1336:L1336"/>
    <mergeCell ref="F1337:G1337"/>
    <mergeCell ref="H1337:I1337"/>
    <mergeCell ref="J1337:L1337"/>
    <mergeCell ref="F1374:G1374"/>
    <mergeCell ref="H1374:I1374"/>
    <mergeCell ref="J1374:L1374"/>
    <mergeCell ref="F1375:G1375"/>
    <mergeCell ref="H1375:I1375"/>
    <mergeCell ref="J1375:L1375"/>
    <mergeCell ref="F1370:G1370"/>
    <mergeCell ref="H1370:I1370"/>
    <mergeCell ref="J1370:L1370"/>
    <mergeCell ref="A1372:H1372"/>
    <mergeCell ref="F1373:G1373"/>
    <mergeCell ref="H1373:I1373"/>
    <mergeCell ref="J1373:L1373"/>
    <mergeCell ref="F1368:G1368"/>
    <mergeCell ref="H1368:I1368"/>
    <mergeCell ref="J1368:L1368"/>
    <mergeCell ref="F1369:G1369"/>
    <mergeCell ref="H1369:I1369"/>
    <mergeCell ref="J1369:L1369"/>
    <mergeCell ref="F1364:G1364"/>
    <mergeCell ref="H1364:I1364"/>
    <mergeCell ref="J1364:L1364"/>
    <mergeCell ref="A1366:H1366"/>
    <mergeCell ref="F1367:G1367"/>
    <mergeCell ref="H1367:I1367"/>
    <mergeCell ref="J1367:L1367"/>
    <mergeCell ref="F1362:G1362"/>
    <mergeCell ref="H1362:I1362"/>
    <mergeCell ref="J1362:L1362"/>
    <mergeCell ref="F1363:G1363"/>
    <mergeCell ref="H1363:I1363"/>
    <mergeCell ref="J1363:L1363"/>
    <mergeCell ref="F1360:G1360"/>
    <mergeCell ref="H1360:I1360"/>
    <mergeCell ref="J1360:L1360"/>
    <mergeCell ref="F1361:G1361"/>
    <mergeCell ref="H1361:I1361"/>
    <mergeCell ref="J1361:L1361"/>
    <mergeCell ref="F1386:G1386"/>
    <mergeCell ref="H1386:I1386"/>
    <mergeCell ref="J1386:L1386"/>
    <mergeCell ref="F1387:G1387"/>
    <mergeCell ref="H1387:I1387"/>
    <mergeCell ref="J1387:L1387"/>
    <mergeCell ref="F1384:G1384"/>
    <mergeCell ref="H1384:I1384"/>
    <mergeCell ref="J1384:L1384"/>
    <mergeCell ref="F1385:G1385"/>
    <mergeCell ref="H1385:I1385"/>
    <mergeCell ref="J1385:L1385"/>
    <mergeCell ref="F1382:G1382"/>
    <mergeCell ref="H1382:I1382"/>
    <mergeCell ref="J1382:L1382"/>
    <mergeCell ref="F1383:G1383"/>
    <mergeCell ref="H1383:I1383"/>
    <mergeCell ref="J1383:L1383"/>
    <mergeCell ref="F1380:G1380"/>
    <mergeCell ref="H1380:I1380"/>
    <mergeCell ref="J1380:L1380"/>
    <mergeCell ref="F1381:G1381"/>
    <mergeCell ref="H1381:I1381"/>
    <mergeCell ref="J1381:L1381"/>
    <mergeCell ref="F1378:G1378"/>
    <mergeCell ref="H1378:I1378"/>
    <mergeCell ref="J1378:L1378"/>
    <mergeCell ref="F1379:G1379"/>
    <mergeCell ref="H1379:I1379"/>
    <mergeCell ref="J1379:L1379"/>
    <mergeCell ref="F1376:G1376"/>
    <mergeCell ref="H1376:I1376"/>
    <mergeCell ref="J1376:L1376"/>
    <mergeCell ref="F1377:G1377"/>
    <mergeCell ref="H1377:I1377"/>
    <mergeCell ref="J1377:L1377"/>
    <mergeCell ref="F1402:G1402"/>
    <mergeCell ref="H1402:I1402"/>
    <mergeCell ref="J1402:L1402"/>
    <mergeCell ref="A1412:H1412"/>
    <mergeCell ref="F1413:G1413"/>
    <mergeCell ref="H1413:I1413"/>
    <mergeCell ref="J1413:L1413"/>
    <mergeCell ref="A1399:H1399"/>
    <mergeCell ref="F1400:G1400"/>
    <mergeCell ref="H1400:I1400"/>
    <mergeCell ref="J1400:L1400"/>
    <mergeCell ref="F1401:G1401"/>
    <mergeCell ref="H1401:I1401"/>
    <mergeCell ref="J1401:L1401"/>
    <mergeCell ref="A1395:H1395"/>
    <mergeCell ref="F1396:G1396"/>
    <mergeCell ref="H1396:I1396"/>
    <mergeCell ref="J1396:L1396"/>
    <mergeCell ref="F1397:G1397"/>
    <mergeCell ref="H1397:I1397"/>
    <mergeCell ref="J1397:L1397"/>
    <mergeCell ref="A1391:H1391"/>
    <mergeCell ref="F1392:G1392"/>
    <mergeCell ref="H1392:I1392"/>
    <mergeCell ref="J1392:L1392"/>
    <mergeCell ref="F1393:G1393"/>
    <mergeCell ref="H1393:I1393"/>
    <mergeCell ref="J1393:L1393"/>
    <mergeCell ref="F1388:G1388"/>
    <mergeCell ref="H1388:I1388"/>
    <mergeCell ref="J1388:L1388"/>
    <mergeCell ref="F1389:G1389"/>
    <mergeCell ref="H1389:I1389"/>
    <mergeCell ref="J1389:L1389"/>
    <mergeCell ref="F1426:G1426"/>
    <mergeCell ref="H1426:I1426"/>
    <mergeCell ref="J1426:L1426"/>
    <mergeCell ref="A1428:H1428"/>
    <mergeCell ref="F1429:G1429"/>
    <mergeCell ref="H1429:I1429"/>
    <mergeCell ref="J1429:L1429"/>
    <mergeCell ref="F1424:G1424"/>
    <mergeCell ref="H1424:I1424"/>
    <mergeCell ref="J1424:L1424"/>
    <mergeCell ref="F1425:G1425"/>
    <mergeCell ref="H1425:I1425"/>
    <mergeCell ref="J1425:L1425"/>
    <mergeCell ref="F1420:G1420"/>
    <mergeCell ref="H1420:I1420"/>
    <mergeCell ref="J1420:L1420"/>
    <mergeCell ref="A1422:H1422"/>
    <mergeCell ref="F1423:G1423"/>
    <mergeCell ref="H1423:I1423"/>
    <mergeCell ref="J1423:L1423"/>
    <mergeCell ref="F1418:G1418"/>
    <mergeCell ref="H1418:I1418"/>
    <mergeCell ref="J1418:L1418"/>
    <mergeCell ref="F1419:G1419"/>
    <mergeCell ref="H1419:I1419"/>
    <mergeCell ref="J1419:L1419"/>
    <mergeCell ref="F1416:G1416"/>
    <mergeCell ref="H1416:I1416"/>
    <mergeCell ref="J1416:L1416"/>
    <mergeCell ref="F1417:G1417"/>
    <mergeCell ref="H1417:I1417"/>
    <mergeCell ref="J1417:L1417"/>
    <mergeCell ref="F1414:G1414"/>
    <mergeCell ref="H1414:I1414"/>
    <mergeCell ref="J1414:L1414"/>
    <mergeCell ref="F1415:G1415"/>
    <mergeCell ref="H1415:I1415"/>
    <mergeCell ref="J1415:L1415"/>
    <mergeCell ref="F1440:G1440"/>
    <mergeCell ref="H1440:I1440"/>
    <mergeCell ref="J1440:L1440"/>
    <mergeCell ref="F1441:G1441"/>
    <mergeCell ref="H1441:I1441"/>
    <mergeCell ref="J1441:L1441"/>
    <mergeCell ref="F1438:G1438"/>
    <mergeCell ref="H1438:I1438"/>
    <mergeCell ref="J1438:L1438"/>
    <mergeCell ref="F1439:G1439"/>
    <mergeCell ref="H1439:I1439"/>
    <mergeCell ref="J1439:L1439"/>
    <mergeCell ref="F1436:G1436"/>
    <mergeCell ref="H1436:I1436"/>
    <mergeCell ref="J1436:L1436"/>
    <mergeCell ref="F1437:G1437"/>
    <mergeCell ref="H1437:I1437"/>
    <mergeCell ref="J1437:L1437"/>
    <mergeCell ref="F1434:G1434"/>
    <mergeCell ref="H1434:I1434"/>
    <mergeCell ref="J1434:L1434"/>
    <mergeCell ref="F1435:G1435"/>
    <mergeCell ref="H1435:I1435"/>
    <mergeCell ref="J1435:L1435"/>
    <mergeCell ref="F1432:G1432"/>
    <mergeCell ref="H1432:I1432"/>
    <mergeCell ref="J1432:L1432"/>
    <mergeCell ref="F1433:G1433"/>
    <mergeCell ref="H1433:I1433"/>
    <mergeCell ref="J1433:L1433"/>
    <mergeCell ref="F1430:G1430"/>
    <mergeCell ref="H1430:I1430"/>
    <mergeCell ref="J1430:L1430"/>
    <mergeCell ref="F1431:G1431"/>
    <mergeCell ref="H1431:I1431"/>
    <mergeCell ref="J1431:L1431"/>
    <mergeCell ref="F1454:G1454"/>
    <mergeCell ref="H1454:I1454"/>
    <mergeCell ref="J1454:L1454"/>
    <mergeCell ref="A1456:H1456"/>
    <mergeCell ref="F1457:G1457"/>
    <mergeCell ref="H1457:I1457"/>
    <mergeCell ref="J1457:L1457"/>
    <mergeCell ref="F1450:G1450"/>
    <mergeCell ref="H1450:I1450"/>
    <mergeCell ref="J1450:L1450"/>
    <mergeCell ref="A1452:H1452"/>
    <mergeCell ref="F1453:G1453"/>
    <mergeCell ref="H1453:I1453"/>
    <mergeCell ref="J1453:L1453"/>
    <mergeCell ref="F1446:G1446"/>
    <mergeCell ref="H1446:I1446"/>
    <mergeCell ref="J1446:L1446"/>
    <mergeCell ref="A1448:H1448"/>
    <mergeCell ref="F1449:G1449"/>
    <mergeCell ref="H1449:I1449"/>
    <mergeCell ref="J1449:L1449"/>
    <mergeCell ref="F1444:G1444"/>
    <mergeCell ref="H1444:I1444"/>
    <mergeCell ref="J1444:L1444"/>
    <mergeCell ref="F1445:G1445"/>
    <mergeCell ref="H1445:I1445"/>
    <mergeCell ref="J1445:L1445"/>
    <mergeCell ref="F1442:G1442"/>
    <mergeCell ref="H1442:I1442"/>
    <mergeCell ref="J1442:L1442"/>
    <mergeCell ref="F1443:G1443"/>
    <mergeCell ref="H1443:I1443"/>
    <mergeCell ref="J1443:L1443"/>
    <mergeCell ref="F1478:G1478"/>
    <mergeCell ref="H1478:I1478"/>
    <mergeCell ref="J1478:L1478"/>
    <mergeCell ref="A1480:H1480"/>
    <mergeCell ref="F1481:G1481"/>
    <mergeCell ref="H1481:I1481"/>
    <mergeCell ref="J1481:L1481"/>
    <mergeCell ref="F1476:G1476"/>
    <mergeCell ref="H1476:I1476"/>
    <mergeCell ref="J1476:L1476"/>
    <mergeCell ref="F1477:G1477"/>
    <mergeCell ref="H1477:I1477"/>
    <mergeCell ref="J1477:L1477"/>
    <mergeCell ref="F1474:G1474"/>
    <mergeCell ref="H1474:I1474"/>
    <mergeCell ref="J1474:L1474"/>
    <mergeCell ref="F1475:G1475"/>
    <mergeCell ref="H1475:I1475"/>
    <mergeCell ref="J1475:L1475"/>
    <mergeCell ref="F1472:G1472"/>
    <mergeCell ref="H1472:I1472"/>
    <mergeCell ref="J1472:L1472"/>
    <mergeCell ref="F1473:G1473"/>
    <mergeCell ref="H1473:I1473"/>
    <mergeCell ref="J1473:L1473"/>
    <mergeCell ref="A1469:H1469"/>
    <mergeCell ref="F1470:G1470"/>
    <mergeCell ref="H1470:I1470"/>
    <mergeCell ref="J1470:L1470"/>
    <mergeCell ref="F1471:G1471"/>
    <mergeCell ref="H1471:I1471"/>
    <mergeCell ref="J1471:L1471"/>
    <mergeCell ref="F1458:G1458"/>
    <mergeCell ref="H1458:I1458"/>
    <mergeCell ref="J1458:L1458"/>
    <mergeCell ref="F1459:G1459"/>
    <mergeCell ref="H1459:I1459"/>
    <mergeCell ref="J1459:L1459"/>
    <mergeCell ref="F1494:G1494"/>
    <mergeCell ref="H1494:I1494"/>
    <mergeCell ref="J1494:L1494"/>
    <mergeCell ref="F1495:G1495"/>
    <mergeCell ref="H1495:I1495"/>
    <mergeCell ref="J1495:L1495"/>
    <mergeCell ref="F1492:G1492"/>
    <mergeCell ref="H1492:I1492"/>
    <mergeCell ref="J1492:L1492"/>
    <mergeCell ref="F1493:G1493"/>
    <mergeCell ref="H1493:I1493"/>
    <mergeCell ref="J1493:L1493"/>
    <mergeCell ref="F1490:G1490"/>
    <mergeCell ref="H1490:I1490"/>
    <mergeCell ref="J1490:L1490"/>
    <mergeCell ref="F1491:G1491"/>
    <mergeCell ref="H1491:I1491"/>
    <mergeCell ref="J1491:L1491"/>
    <mergeCell ref="F1488:G1488"/>
    <mergeCell ref="H1488:I1488"/>
    <mergeCell ref="J1488:L1488"/>
    <mergeCell ref="F1489:G1489"/>
    <mergeCell ref="H1489:I1489"/>
    <mergeCell ref="J1489:L1489"/>
    <mergeCell ref="F1484:G1484"/>
    <mergeCell ref="H1484:I1484"/>
    <mergeCell ref="J1484:L1484"/>
    <mergeCell ref="A1486:H1486"/>
    <mergeCell ref="F1487:G1487"/>
    <mergeCell ref="H1487:I1487"/>
    <mergeCell ref="J1487:L1487"/>
    <mergeCell ref="F1482:G1482"/>
    <mergeCell ref="H1482:I1482"/>
    <mergeCell ref="J1482:L1482"/>
    <mergeCell ref="F1483:G1483"/>
    <mergeCell ref="H1483:I1483"/>
    <mergeCell ref="J1483:L1483"/>
    <mergeCell ref="A1507:H1507"/>
    <mergeCell ref="F1508:G1508"/>
    <mergeCell ref="H1508:I1508"/>
    <mergeCell ref="J1508:L1508"/>
    <mergeCell ref="F1509:G1509"/>
    <mergeCell ref="H1509:I1509"/>
    <mergeCell ref="J1509:L1509"/>
    <mergeCell ref="F1504:G1504"/>
    <mergeCell ref="H1504:I1504"/>
    <mergeCell ref="J1504:L1504"/>
    <mergeCell ref="F1505:G1505"/>
    <mergeCell ref="H1505:I1505"/>
    <mergeCell ref="J1505:L1505"/>
    <mergeCell ref="F1502:G1502"/>
    <mergeCell ref="H1502:I1502"/>
    <mergeCell ref="J1502:L1502"/>
    <mergeCell ref="F1503:G1503"/>
    <mergeCell ref="H1503:I1503"/>
    <mergeCell ref="J1503:L1503"/>
    <mergeCell ref="F1500:G1500"/>
    <mergeCell ref="H1500:I1500"/>
    <mergeCell ref="J1500:L1500"/>
    <mergeCell ref="F1501:G1501"/>
    <mergeCell ref="H1501:I1501"/>
    <mergeCell ref="J1501:L1501"/>
    <mergeCell ref="F1498:G1498"/>
    <mergeCell ref="H1498:I1498"/>
    <mergeCell ref="J1498:L1498"/>
    <mergeCell ref="F1499:G1499"/>
    <mergeCell ref="H1499:I1499"/>
    <mergeCell ref="J1499:L1499"/>
    <mergeCell ref="F1496:G1496"/>
    <mergeCell ref="H1496:I1496"/>
    <mergeCell ref="J1496:L1496"/>
    <mergeCell ref="F1497:G1497"/>
    <mergeCell ref="H1497:I1497"/>
    <mergeCell ref="J1497:L1497"/>
    <mergeCell ref="F1532:G1532"/>
    <mergeCell ref="H1532:I1532"/>
    <mergeCell ref="J1532:L1532"/>
    <mergeCell ref="F1533:G1533"/>
    <mergeCell ref="H1533:I1533"/>
    <mergeCell ref="J1533:L1533"/>
    <mergeCell ref="F1530:G1530"/>
    <mergeCell ref="H1530:I1530"/>
    <mergeCell ref="J1530:L1530"/>
    <mergeCell ref="F1531:G1531"/>
    <mergeCell ref="H1531:I1531"/>
    <mergeCell ref="J1531:L1531"/>
    <mergeCell ref="F1518:G1518"/>
    <mergeCell ref="H1518:I1518"/>
    <mergeCell ref="J1518:L1518"/>
    <mergeCell ref="A1528:H1528"/>
    <mergeCell ref="F1529:G1529"/>
    <mergeCell ref="H1529:I1529"/>
    <mergeCell ref="J1529:L1529"/>
    <mergeCell ref="A1515:H1515"/>
    <mergeCell ref="F1516:G1516"/>
    <mergeCell ref="H1516:I1516"/>
    <mergeCell ref="J1516:L1516"/>
    <mergeCell ref="F1517:G1517"/>
    <mergeCell ref="H1517:I1517"/>
    <mergeCell ref="J1517:L1517"/>
    <mergeCell ref="A1511:H1511"/>
    <mergeCell ref="F1512:G1512"/>
    <mergeCell ref="H1512:I1512"/>
    <mergeCell ref="J1512:L1512"/>
    <mergeCell ref="F1513:G1513"/>
    <mergeCell ref="H1513:I1513"/>
    <mergeCell ref="J1513:L1513"/>
    <mergeCell ref="F1548:G1548"/>
    <mergeCell ref="H1548:I1548"/>
    <mergeCell ref="J1548:L1548"/>
    <mergeCell ref="F1549:G1549"/>
    <mergeCell ref="H1549:I1549"/>
    <mergeCell ref="J1549:L1549"/>
    <mergeCell ref="A1545:H1545"/>
    <mergeCell ref="F1546:G1546"/>
    <mergeCell ref="H1546:I1546"/>
    <mergeCell ref="J1546:L1546"/>
    <mergeCell ref="F1547:G1547"/>
    <mergeCell ref="H1547:I1547"/>
    <mergeCell ref="J1547:L1547"/>
    <mergeCell ref="F1542:G1542"/>
    <mergeCell ref="H1542:I1542"/>
    <mergeCell ref="J1542:L1542"/>
    <mergeCell ref="F1543:G1543"/>
    <mergeCell ref="H1543:I1543"/>
    <mergeCell ref="J1543:L1543"/>
    <mergeCell ref="A1539:H1539"/>
    <mergeCell ref="F1540:G1540"/>
    <mergeCell ref="H1540:I1540"/>
    <mergeCell ref="J1540:L1540"/>
    <mergeCell ref="F1541:G1541"/>
    <mergeCell ref="H1541:I1541"/>
    <mergeCell ref="J1541:L1541"/>
    <mergeCell ref="F1536:G1536"/>
    <mergeCell ref="H1536:I1536"/>
    <mergeCell ref="J1536:L1536"/>
    <mergeCell ref="F1537:G1537"/>
    <mergeCell ref="H1537:I1537"/>
    <mergeCell ref="J1537:L1537"/>
    <mergeCell ref="F1534:G1534"/>
    <mergeCell ref="H1534:I1534"/>
    <mergeCell ref="J1534:L1534"/>
    <mergeCell ref="F1535:G1535"/>
    <mergeCell ref="H1535:I1535"/>
    <mergeCell ref="J1535:L1535"/>
    <mergeCell ref="F1560:G1560"/>
    <mergeCell ref="H1560:I1560"/>
    <mergeCell ref="J1560:L1560"/>
    <mergeCell ref="F1561:G1561"/>
    <mergeCell ref="H1561:I1561"/>
    <mergeCell ref="J1561:L1561"/>
    <mergeCell ref="F1558:G1558"/>
    <mergeCell ref="H1558:I1558"/>
    <mergeCell ref="J1558:L1558"/>
    <mergeCell ref="F1559:G1559"/>
    <mergeCell ref="H1559:I1559"/>
    <mergeCell ref="J1559:L1559"/>
    <mergeCell ref="F1556:G1556"/>
    <mergeCell ref="H1556:I1556"/>
    <mergeCell ref="J1556:L1556"/>
    <mergeCell ref="F1557:G1557"/>
    <mergeCell ref="H1557:I1557"/>
    <mergeCell ref="J1557:L1557"/>
    <mergeCell ref="F1554:G1554"/>
    <mergeCell ref="H1554:I1554"/>
    <mergeCell ref="J1554:L1554"/>
    <mergeCell ref="F1555:G1555"/>
    <mergeCell ref="H1555:I1555"/>
    <mergeCell ref="J1555:L1555"/>
    <mergeCell ref="F1552:G1552"/>
    <mergeCell ref="H1552:I1552"/>
    <mergeCell ref="J1552:L1552"/>
    <mergeCell ref="F1553:G1553"/>
    <mergeCell ref="H1553:I1553"/>
    <mergeCell ref="J1553:L1553"/>
    <mergeCell ref="F1550:G1550"/>
    <mergeCell ref="H1550:I1550"/>
    <mergeCell ref="J1550:L1550"/>
    <mergeCell ref="F1551:G1551"/>
    <mergeCell ref="H1551:I1551"/>
    <mergeCell ref="J1551:L1551"/>
    <mergeCell ref="A1575:H1575"/>
    <mergeCell ref="F1576:G1576"/>
    <mergeCell ref="H1576:I1576"/>
    <mergeCell ref="J1576:L1576"/>
    <mergeCell ref="F1577:G1577"/>
    <mergeCell ref="H1577:I1577"/>
    <mergeCell ref="J1577:L1577"/>
    <mergeCell ref="A1571:H1571"/>
    <mergeCell ref="F1572:G1572"/>
    <mergeCell ref="H1572:I1572"/>
    <mergeCell ref="J1572:L1572"/>
    <mergeCell ref="F1573:G1573"/>
    <mergeCell ref="H1573:I1573"/>
    <mergeCell ref="J1573:L1573"/>
    <mergeCell ref="A1567:H1567"/>
    <mergeCell ref="F1568:G1568"/>
    <mergeCell ref="H1568:I1568"/>
    <mergeCell ref="J1568:L1568"/>
    <mergeCell ref="F1569:G1569"/>
    <mergeCell ref="H1569:I1569"/>
    <mergeCell ref="J1569:L1569"/>
    <mergeCell ref="F1564:G1564"/>
    <mergeCell ref="H1564:I1564"/>
    <mergeCell ref="J1564:L1564"/>
    <mergeCell ref="F1565:G1565"/>
    <mergeCell ref="H1565:I1565"/>
    <mergeCell ref="J1565:L1565"/>
    <mergeCell ref="F1562:G1562"/>
    <mergeCell ref="H1562:I1562"/>
    <mergeCell ref="J1562:L1562"/>
    <mergeCell ref="F1563:G1563"/>
    <mergeCell ref="H1563:I1563"/>
    <mergeCell ref="J1563:L1563"/>
    <mergeCell ref="F1600:G1600"/>
    <mergeCell ref="H1600:I1600"/>
    <mergeCell ref="J1600:L1600"/>
    <mergeCell ref="F1601:G1601"/>
    <mergeCell ref="H1601:I1601"/>
    <mergeCell ref="J1601:L1601"/>
    <mergeCell ref="F1596:G1596"/>
    <mergeCell ref="H1596:I1596"/>
    <mergeCell ref="J1596:L1596"/>
    <mergeCell ref="A1598:H1598"/>
    <mergeCell ref="F1599:G1599"/>
    <mergeCell ref="H1599:I1599"/>
    <mergeCell ref="J1599:L1599"/>
    <mergeCell ref="F1594:G1594"/>
    <mergeCell ref="H1594:I1594"/>
    <mergeCell ref="J1594:L1594"/>
    <mergeCell ref="F1595:G1595"/>
    <mergeCell ref="H1595:I1595"/>
    <mergeCell ref="J1595:L1595"/>
    <mergeCell ref="F1592:G1592"/>
    <mergeCell ref="H1592:I1592"/>
    <mergeCell ref="J1592:L1592"/>
    <mergeCell ref="F1593:G1593"/>
    <mergeCell ref="H1593:I1593"/>
    <mergeCell ref="J1593:L1593"/>
    <mergeCell ref="F1590:G1590"/>
    <mergeCell ref="H1590:I1590"/>
    <mergeCell ref="J1590:L1590"/>
    <mergeCell ref="F1591:G1591"/>
    <mergeCell ref="H1591:I1591"/>
    <mergeCell ref="J1591:L1591"/>
    <mergeCell ref="F1578:G1578"/>
    <mergeCell ref="H1578:I1578"/>
    <mergeCell ref="J1578:L1578"/>
    <mergeCell ref="A1588:H1588"/>
    <mergeCell ref="F1589:G1589"/>
    <mergeCell ref="H1589:I1589"/>
    <mergeCell ref="J1589:L1589"/>
    <mergeCell ref="F1614:G1614"/>
    <mergeCell ref="H1614:I1614"/>
    <mergeCell ref="J1614:L1614"/>
    <mergeCell ref="F1615:G1615"/>
    <mergeCell ref="H1615:I1615"/>
    <mergeCell ref="J1615:L1615"/>
    <mergeCell ref="F1612:G1612"/>
    <mergeCell ref="H1612:I1612"/>
    <mergeCell ref="J1612:L1612"/>
    <mergeCell ref="F1613:G1613"/>
    <mergeCell ref="H1613:I1613"/>
    <mergeCell ref="J1613:L1613"/>
    <mergeCell ref="F1610:G1610"/>
    <mergeCell ref="H1610:I1610"/>
    <mergeCell ref="J1610:L1610"/>
    <mergeCell ref="F1611:G1611"/>
    <mergeCell ref="H1611:I1611"/>
    <mergeCell ref="J1611:L1611"/>
    <mergeCell ref="F1608:G1608"/>
    <mergeCell ref="H1608:I1608"/>
    <mergeCell ref="J1608:L1608"/>
    <mergeCell ref="F1609:G1609"/>
    <mergeCell ref="H1609:I1609"/>
    <mergeCell ref="J1609:L1609"/>
    <mergeCell ref="F1606:G1606"/>
    <mergeCell ref="H1606:I1606"/>
    <mergeCell ref="J1606:L1606"/>
    <mergeCell ref="F1607:G1607"/>
    <mergeCell ref="H1607:I1607"/>
    <mergeCell ref="J1607:L1607"/>
    <mergeCell ref="F1602:G1602"/>
    <mergeCell ref="H1602:I1602"/>
    <mergeCell ref="J1602:L1602"/>
    <mergeCell ref="A1604:H1604"/>
    <mergeCell ref="F1605:G1605"/>
    <mergeCell ref="H1605:I1605"/>
    <mergeCell ref="J1605:L1605"/>
    <mergeCell ref="A1627:H1627"/>
    <mergeCell ref="F1628:G1628"/>
    <mergeCell ref="H1628:I1628"/>
    <mergeCell ref="J1628:L1628"/>
    <mergeCell ref="F1629:G1629"/>
    <mergeCell ref="H1629:I1629"/>
    <mergeCell ref="J1629:L1629"/>
    <mergeCell ref="F1624:G1624"/>
    <mergeCell ref="H1624:I1624"/>
    <mergeCell ref="J1624:L1624"/>
    <mergeCell ref="F1625:G1625"/>
    <mergeCell ref="H1625:I1625"/>
    <mergeCell ref="J1625:L1625"/>
    <mergeCell ref="F1622:G1622"/>
    <mergeCell ref="H1622:I1622"/>
    <mergeCell ref="J1622:L1622"/>
    <mergeCell ref="F1623:G1623"/>
    <mergeCell ref="H1623:I1623"/>
    <mergeCell ref="J1623:L1623"/>
    <mergeCell ref="F1620:G1620"/>
    <mergeCell ref="H1620:I1620"/>
    <mergeCell ref="J1620:L1620"/>
    <mergeCell ref="F1621:G1621"/>
    <mergeCell ref="H1621:I1621"/>
    <mergeCell ref="J1621:L1621"/>
    <mergeCell ref="F1618:G1618"/>
    <mergeCell ref="H1618:I1618"/>
    <mergeCell ref="J1618:L1618"/>
    <mergeCell ref="F1619:G1619"/>
    <mergeCell ref="H1619:I1619"/>
    <mergeCell ref="J1619:L1619"/>
    <mergeCell ref="F1616:G1616"/>
    <mergeCell ref="H1616:I1616"/>
    <mergeCell ref="J1616:L1616"/>
    <mergeCell ref="F1617:G1617"/>
    <mergeCell ref="H1617:I1617"/>
    <mergeCell ref="J1617:L1617"/>
    <mergeCell ref="F1654:G1654"/>
    <mergeCell ref="H1654:I1654"/>
    <mergeCell ref="J1654:L1654"/>
    <mergeCell ref="F1655:G1655"/>
    <mergeCell ref="H1655:I1655"/>
    <mergeCell ref="J1655:L1655"/>
    <mergeCell ref="F1652:G1652"/>
    <mergeCell ref="H1652:I1652"/>
    <mergeCell ref="J1652:L1652"/>
    <mergeCell ref="F1653:G1653"/>
    <mergeCell ref="H1653:I1653"/>
    <mergeCell ref="J1653:L1653"/>
    <mergeCell ref="F1650:G1650"/>
    <mergeCell ref="H1650:I1650"/>
    <mergeCell ref="J1650:L1650"/>
    <mergeCell ref="F1651:G1651"/>
    <mergeCell ref="H1651:I1651"/>
    <mergeCell ref="J1651:L1651"/>
    <mergeCell ref="F1638:G1638"/>
    <mergeCell ref="H1638:I1638"/>
    <mergeCell ref="J1638:L1638"/>
    <mergeCell ref="A1648:H1648"/>
    <mergeCell ref="F1649:G1649"/>
    <mergeCell ref="H1649:I1649"/>
    <mergeCell ref="J1649:L1649"/>
    <mergeCell ref="A1635:H1635"/>
    <mergeCell ref="F1636:G1636"/>
    <mergeCell ref="H1636:I1636"/>
    <mergeCell ref="J1636:L1636"/>
    <mergeCell ref="F1637:G1637"/>
    <mergeCell ref="H1637:I1637"/>
    <mergeCell ref="J1637:L1637"/>
    <mergeCell ref="A1631:H1631"/>
    <mergeCell ref="F1632:G1632"/>
    <mergeCell ref="H1632:I1632"/>
    <mergeCell ref="J1632:L1632"/>
    <mergeCell ref="F1633:G1633"/>
    <mergeCell ref="H1633:I1633"/>
    <mergeCell ref="J1633:L1633"/>
    <mergeCell ref="F1670:G1670"/>
    <mergeCell ref="H1670:I1670"/>
    <mergeCell ref="J1670:L1670"/>
    <mergeCell ref="F1671:G1671"/>
    <mergeCell ref="H1671:I1671"/>
    <mergeCell ref="J1671:L1671"/>
    <mergeCell ref="F1668:G1668"/>
    <mergeCell ref="H1668:I1668"/>
    <mergeCell ref="J1668:L1668"/>
    <mergeCell ref="F1669:G1669"/>
    <mergeCell ref="H1669:I1669"/>
    <mergeCell ref="J1669:L1669"/>
    <mergeCell ref="F1666:G1666"/>
    <mergeCell ref="H1666:I1666"/>
    <mergeCell ref="J1666:L1666"/>
    <mergeCell ref="F1667:G1667"/>
    <mergeCell ref="H1667:I1667"/>
    <mergeCell ref="J1667:L1667"/>
    <mergeCell ref="A1663:H1663"/>
    <mergeCell ref="F1664:G1664"/>
    <mergeCell ref="H1664:I1664"/>
    <mergeCell ref="J1664:L1664"/>
    <mergeCell ref="F1665:G1665"/>
    <mergeCell ref="H1665:I1665"/>
    <mergeCell ref="J1665:L1665"/>
    <mergeCell ref="F1660:G1660"/>
    <mergeCell ref="H1660:I1660"/>
    <mergeCell ref="J1660:L1660"/>
    <mergeCell ref="F1661:G1661"/>
    <mergeCell ref="H1661:I1661"/>
    <mergeCell ref="J1661:L1661"/>
    <mergeCell ref="F1656:G1656"/>
    <mergeCell ref="H1656:I1656"/>
    <mergeCell ref="J1656:L1656"/>
    <mergeCell ref="A1658:H1658"/>
    <mergeCell ref="F1659:G1659"/>
    <mergeCell ref="H1659:I1659"/>
    <mergeCell ref="J1659:L1659"/>
    <mergeCell ref="F1682:G1682"/>
    <mergeCell ref="H1682:I1682"/>
    <mergeCell ref="J1682:L1682"/>
    <mergeCell ref="F1683:G1683"/>
    <mergeCell ref="H1683:I1683"/>
    <mergeCell ref="J1683:L1683"/>
    <mergeCell ref="F1680:G1680"/>
    <mergeCell ref="H1680:I1680"/>
    <mergeCell ref="J1680:L1680"/>
    <mergeCell ref="F1681:G1681"/>
    <mergeCell ref="H1681:I1681"/>
    <mergeCell ref="J1681:L1681"/>
    <mergeCell ref="F1678:G1678"/>
    <mergeCell ref="H1678:I1678"/>
    <mergeCell ref="J1678:L1678"/>
    <mergeCell ref="F1679:G1679"/>
    <mergeCell ref="H1679:I1679"/>
    <mergeCell ref="J1679:L1679"/>
    <mergeCell ref="F1676:G1676"/>
    <mergeCell ref="H1676:I1676"/>
    <mergeCell ref="J1676:L1676"/>
    <mergeCell ref="F1677:G1677"/>
    <mergeCell ref="H1677:I1677"/>
    <mergeCell ref="J1677:L1677"/>
    <mergeCell ref="F1674:G1674"/>
    <mergeCell ref="H1674:I1674"/>
    <mergeCell ref="J1674:L1674"/>
    <mergeCell ref="F1675:G1675"/>
    <mergeCell ref="H1675:I1675"/>
    <mergeCell ref="J1675:L1675"/>
    <mergeCell ref="F1672:G1672"/>
    <mergeCell ref="H1672:I1672"/>
    <mergeCell ref="J1672:L1672"/>
    <mergeCell ref="F1673:G1673"/>
    <mergeCell ref="H1673:I1673"/>
    <mergeCell ref="J1673:L1673"/>
    <mergeCell ref="F1708:G1708"/>
    <mergeCell ref="H1708:I1708"/>
    <mergeCell ref="J1708:L1708"/>
    <mergeCell ref="F1709:G1709"/>
    <mergeCell ref="H1709:I1709"/>
    <mergeCell ref="J1709:L1709"/>
    <mergeCell ref="F1696:G1696"/>
    <mergeCell ref="H1696:I1696"/>
    <mergeCell ref="J1696:L1696"/>
    <mergeCell ref="A1706:H1706"/>
    <mergeCell ref="F1707:G1707"/>
    <mergeCell ref="H1707:I1707"/>
    <mergeCell ref="J1707:L1707"/>
    <mergeCell ref="A1693:H1693"/>
    <mergeCell ref="F1694:G1694"/>
    <mergeCell ref="H1694:I1694"/>
    <mergeCell ref="J1694:L1694"/>
    <mergeCell ref="F1695:G1695"/>
    <mergeCell ref="H1695:I1695"/>
    <mergeCell ref="J1695:L1695"/>
    <mergeCell ref="A1689:H1689"/>
    <mergeCell ref="F1690:G1690"/>
    <mergeCell ref="H1690:I1690"/>
    <mergeCell ref="J1690:L1690"/>
    <mergeCell ref="F1691:G1691"/>
    <mergeCell ref="H1691:I1691"/>
    <mergeCell ref="J1691:L1691"/>
    <mergeCell ref="A1685:H1685"/>
    <mergeCell ref="F1686:G1686"/>
    <mergeCell ref="H1686:I1686"/>
    <mergeCell ref="J1686:L1686"/>
    <mergeCell ref="F1687:G1687"/>
    <mergeCell ref="H1687:I1687"/>
    <mergeCell ref="J1687:L1687"/>
    <mergeCell ref="F1724:G1724"/>
    <mergeCell ref="H1724:I1724"/>
    <mergeCell ref="J1724:L1724"/>
    <mergeCell ref="F1725:G1725"/>
    <mergeCell ref="H1725:I1725"/>
    <mergeCell ref="J1725:L1725"/>
    <mergeCell ref="A1721:H1721"/>
    <mergeCell ref="F1722:G1722"/>
    <mergeCell ref="H1722:I1722"/>
    <mergeCell ref="J1722:L1722"/>
    <mergeCell ref="F1723:G1723"/>
    <mergeCell ref="H1723:I1723"/>
    <mergeCell ref="J1723:L1723"/>
    <mergeCell ref="F1718:G1718"/>
    <mergeCell ref="H1718:I1718"/>
    <mergeCell ref="J1718:L1718"/>
    <mergeCell ref="F1719:G1719"/>
    <mergeCell ref="H1719:I1719"/>
    <mergeCell ref="J1719:L1719"/>
    <mergeCell ref="F1714:G1714"/>
    <mergeCell ref="H1714:I1714"/>
    <mergeCell ref="J1714:L1714"/>
    <mergeCell ref="A1716:H1716"/>
    <mergeCell ref="F1717:G1717"/>
    <mergeCell ref="H1717:I1717"/>
    <mergeCell ref="J1717:L1717"/>
    <mergeCell ref="F1712:G1712"/>
    <mergeCell ref="H1712:I1712"/>
    <mergeCell ref="J1712:L1712"/>
    <mergeCell ref="F1713:G1713"/>
    <mergeCell ref="H1713:I1713"/>
    <mergeCell ref="J1713:L1713"/>
    <mergeCell ref="F1710:G1710"/>
    <mergeCell ref="H1710:I1710"/>
    <mergeCell ref="J1710:L1710"/>
    <mergeCell ref="F1711:G1711"/>
    <mergeCell ref="H1711:I1711"/>
    <mergeCell ref="J1711:L1711"/>
    <mergeCell ref="F1736:G1736"/>
    <mergeCell ref="H1736:I1736"/>
    <mergeCell ref="J1736:L1736"/>
    <mergeCell ref="F1737:G1737"/>
    <mergeCell ref="H1737:I1737"/>
    <mergeCell ref="J1737:L1737"/>
    <mergeCell ref="F1734:G1734"/>
    <mergeCell ref="H1734:I1734"/>
    <mergeCell ref="J1734:L1734"/>
    <mergeCell ref="F1735:G1735"/>
    <mergeCell ref="H1735:I1735"/>
    <mergeCell ref="J1735:L1735"/>
    <mergeCell ref="F1732:G1732"/>
    <mergeCell ref="H1732:I1732"/>
    <mergeCell ref="J1732:L1732"/>
    <mergeCell ref="F1733:G1733"/>
    <mergeCell ref="H1733:I1733"/>
    <mergeCell ref="J1733:L1733"/>
    <mergeCell ref="F1730:G1730"/>
    <mergeCell ref="H1730:I1730"/>
    <mergeCell ref="J1730:L1730"/>
    <mergeCell ref="F1731:G1731"/>
    <mergeCell ref="H1731:I1731"/>
    <mergeCell ref="J1731:L1731"/>
    <mergeCell ref="F1728:G1728"/>
    <mergeCell ref="H1728:I1728"/>
    <mergeCell ref="J1728:L1728"/>
    <mergeCell ref="F1729:G1729"/>
    <mergeCell ref="H1729:I1729"/>
    <mergeCell ref="J1729:L1729"/>
    <mergeCell ref="F1726:G1726"/>
    <mergeCell ref="H1726:I1726"/>
    <mergeCell ref="J1726:L1726"/>
    <mergeCell ref="F1727:G1727"/>
    <mergeCell ref="H1727:I1727"/>
    <mergeCell ref="J1727:L1727"/>
    <mergeCell ref="A1761:H1761"/>
    <mergeCell ref="F1762:G1762"/>
    <mergeCell ref="H1762:I1762"/>
    <mergeCell ref="J1762:L1762"/>
    <mergeCell ref="F1763:G1763"/>
    <mergeCell ref="H1763:I1763"/>
    <mergeCell ref="J1763:L1763"/>
    <mergeCell ref="F1750:G1750"/>
    <mergeCell ref="H1750:I1750"/>
    <mergeCell ref="J1750:L1750"/>
    <mergeCell ref="F1751:G1751"/>
    <mergeCell ref="H1751:I1751"/>
    <mergeCell ref="J1751:L1751"/>
    <mergeCell ref="F1746:G1746"/>
    <mergeCell ref="H1746:I1746"/>
    <mergeCell ref="J1746:L1746"/>
    <mergeCell ref="A1748:H1748"/>
    <mergeCell ref="F1749:G1749"/>
    <mergeCell ref="H1749:I1749"/>
    <mergeCell ref="J1749:L1749"/>
    <mergeCell ref="F1742:G1742"/>
    <mergeCell ref="H1742:I1742"/>
    <mergeCell ref="J1742:L1742"/>
    <mergeCell ref="A1744:H1744"/>
    <mergeCell ref="F1745:G1745"/>
    <mergeCell ref="H1745:I1745"/>
    <mergeCell ref="J1745:L1745"/>
    <mergeCell ref="F1738:G1738"/>
    <mergeCell ref="H1738:I1738"/>
    <mergeCell ref="J1738:L1738"/>
    <mergeCell ref="A1740:H1740"/>
    <mergeCell ref="F1741:G1741"/>
    <mergeCell ref="H1741:I1741"/>
    <mergeCell ref="J1741:L1741"/>
    <mergeCell ref="F1778:G1778"/>
    <mergeCell ref="H1778:I1778"/>
    <mergeCell ref="J1778:L1778"/>
    <mergeCell ref="F1779:G1779"/>
    <mergeCell ref="H1779:I1779"/>
    <mergeCell ref="J1779:L1779"/>
    <mergeCell ref="F1774:G1774"/>
    <mergeCell ref="H1774:I1774"/>
    <mergeCell ref="J1774:L1774"/>
    <mergeCell ref="A1776:H1776"/>
    <mergeCell ref="F1777:G1777"/>
    <mergeCell ref="H1777:I1777"/>
    <mergeCell ref="J1777:L1777"/>
    <mergeCell ref="F1772:G1772"/>
    <mergeCell ref="H1772:I1772"/>
    <mergeCell ref="J1772:L1772"/>
    <mergeCell ref="F1773:G1773"/>
    <mergeCell ref="H1773:I1773"/>
    <mergeCell ref="J1773:L1773"/>
    <mergeCell ref="F1768:G1768"/>
    <mergeCell ref="H1768:I1768"/>
    <mergeCell ref="J1768:L1768"/>
    <mergeCell ref="A1770:H1770"/>
    <mergeCell ref="F1771:G1771"/>
    <mergeCell ref="H1771:I1771"/>
    <mergeCell ref="J1771:L1771"/>
    <mergeCell ref="F1766:G1766"/>
    <mergeCell ref="H1766:I1766"/>
    <mergeCell ref="J1766:L1766"/>
    <mergeCell ref="F1767:G1767"/>
    <mergeCell ref="H1767:I1767"/>
    <mergeCell ref="J1767:L1767"/>
    <mergeCell ref="F1764:G1764"/>
    <mergeCell ref="H1764:I1764"/>
    <mergeCell ref="J1764:L1764"/>
    <mergeCell ref="F1765:G1765"/>
    <mergeCell ref="H1765:I1765"/>
    <mergeCell ref="J1765:L1765"/>
    <mergeCell ref="F1790:G1790"/>
    <mergeCell ref="H1790:I1790"/>
    <mergeCell ref="J1790:L1790"/>
    <mergeCell ref="F1791:G1791"/>
    <mergeCell ref="H1791:I1791"/>
    <mergeCell ref="J1791:L1791"/>
    <mergeCell ref="F1788:G1788"/>
    <mergeCell ref="H1788:I1788"/>
    <mergeCell ref="J1788:L1788"/>
    <mergeCell ref="F1789:G1789"/>
    <mergeCell ref="H1789:I1789"/>
    <mergeCell ref="J1789:L1789"/>
    <mergeCell ref="F1786:G1786"/>
    <mergeCell ref="H1786:I1786"/>
    <mergeCell ref="J1786:L1786"/>
    <mergeCell ref="F1787:G1787"/>
    <mergeCell ref="H1787:I1787"/>
    <mergeCell ref="J1787:L1787"/>
    <mergeCell ref="F1784:G1784"/>
    <mergeCell ref="H1784:I1784"/>
    <mergeCell ref="J1784:L1784"/>
    <mergeCell ref="F1785:G1785"/>
    <mergeCell ref="H1785:I1785"/>
    <mergeCell ref="J1785:L1785"/>
    <mergeCell ref="F1782:G1782"/>
    <mergeCell ref="H1782:I1782"/>
    <mergeCell ref="J1782:L1782"/>
    <mergeCell ref="F1783:G1783"/>
    <mergeCell ref="H1783:I1783"/>
    <mergeCell ref="J1783:L1783"/>
    <mergeCell ref="F1780:G1780"/>
    <mergeCell ref="H1780:I1780"/>
    <mergeCell ref="J1780:L1780"/>
    <mergeCell ref="F1781:G1781"/>
    <mergeCell ref="H1781:I1781"/>
    <mergeCell ref="J1781:L1781"/>
    <mergeCell ref="F1804:G1804"/>
    <mergeCell ref="H1804:I1804"/>
    <mergeCell ref="J1804:L1804"/>
    <mergeCell ref="A1806:H1806"/>
    <mergeCell ref="F1807:G1807"/>
    <mergeCell ref="H1807:I1807"/>
    <mergeCell ref="J1807:L1807"/>
    <mergeCell ref="F1800:G1800"/>
    <mergeCell ref="H1800:I1800"/>
    <mergeCell ref="J1800:L1800"/>
    <mergeCell ref="A1802:H1802"/>
    <mergeCell ref="F1803:G1803"/>
    <mergeCell ref="H1803:I1803"/>
    <mergeCell ref="J1803:L1803"/>
    <mergeCell ref="F1798:G1798"/>
    <mergeCell ref="H1798:I1798"/>
    <mergeCell ref="J1798:L1798"/>
    <mergeCell ref="F1799:G1799"/>
    <mergeCell ref="H1799:I1799"/>
    <mergeCell ref="J1799:L1799"/>
    <mergeCell ref="F1796:G1796"/>
    <mergeCell ref="H1796:I1796"/>
    <mergeCell ref="J1796:L1796"/>
    <mergeCell ref="F1797:G1797"/>
    <mergeCell ref="H1797:I1797"/>
    <mergeCell ref="J1797:L1797"/>
    <mergeCell ref="F1794:G1794"/>
    <mergeCell ref="H1794:I1794"/>
    <mergeCell ref="J1794:L1794"/>
    <mergeCell ref="F1795:G1795"/>
    <mergeCell ref="H1795:I1795"/>
    <mergeCell ref="J1795:L1795"/>
    <mergeCell ref="F1792:G1792"/>
    <mergeCell ref="H1792:I1792"/>
    <mergeCell ref="J1792:L1792"/>
    <mergeCell ref="F1793:G1793"/>
    <mergeCell ref="H1793:I1793"/>
    <mergeCell ref="J1793:L1793"/>
    <mergeCell ref="F1830:G1830"/>
    <mergeCell ref="H1830:I1830"/>
    <mergeCell ref="J1830:L1830"/>
    <mergeCell ref="A1832:H1832"/>
    <mergeCell ref="F1833:G1833"/>
    <mergeCell ref="H1833:I1833"/>
    <mergeCell ref="J1833:L1833"/>
    <mergeCell ref="F1828:G1828"/>
    <mergeCell ref="H1828:I1828"/>
    <mergeCell ref="J1828:L1828"/>
    <mergeCell ref="F1829:G1829"/>
    <mergeCell ref="H1829:I1829"/>
    <mergeCell ref="J1829:L1829"/>
    <mergeCell ref="F1826:G1826"/>
    <mergeCell ref="H1826:I1826"/>
    <mergeCell ref="J1826:L1826"/>
    <mergeCell ref="F1827:G1827"/>
    <mergeCell ref="H1827:I1827"/>
    <mergeCell ref="J1827:L1827"/>
    <mergeCell ref="A1823:H1823"/>
    <mergeCell ref="F1824:G1824"/>
    <mergeCell ref="H1824:I1824"/>
    <mergeCell ref="J1824:L1824"/>
    <mergeCell ref="F1825:G1825"/>
    <mergeCell ref="H1825:I1825"/>
    <mergeCell ref="J1825:L1825"/>
    <mergeCell ref="F1812:G1812"/>
    <mergeCell ref="H1812:I1812"/>
    <mergeCell ref="J1812:L1812"/>
    <mergeCell ref="F1813:G1813"/>
    <mergeCell ref="H1813:I1813"/>
    <mergeCell ref="J1813:L1813"/>
    <mergeCell ref="F1808:G1808"/>
    <mergeCell ref="H1808:I1808"/>
    <mergeCell ref="J1808:L1808"/>
    <mergeCell ref="A1810:H1810"/>
    <mergeCell ref="F1811:G1811"/>
    <mergeCell ref="H1811:I1811"/>
    <mergeCell ref="J1811:L1811"/>
    <mergeCell ref="F1846:G1846"/>
    <mergeCell ref="H1846:I1846"/>
    <mergeCell ref="J1846:L1846"/>
    <mergeCell ref="F1847:G1847"/>
    <mergeCell ref="H1847:I1847"/>
    <mergeCell ref="J1847:L1847"/>
    <mergeCell ref="F1844:G1844"/>
    <mergeCell ref="H1844:I1844"/>
    <mergeCell ref="J1844:L1844"/>
    <mergeCell ref="F1845:G1845"/>
    <mergeCell ref="H1845:I1845"/>
    <mergeCell ref="J1845:L1845"/>
    <mergeCell ref="F1842:G1842"/>
    <mergeCell ref="H1842:I1842"/>
    <mergeCell ref="J1842:L1842"/>
    <mergeCell ref="F1843:G1843"/>
    <mergeCell ref="H1843:I1843"/>
    <mergeCell ref="J1843:L1843"/>
    <mergeCell ref="F1840:G1840"/>
    <mergeCell ref="H1840:I1840"/>
    <mergeCell ref="J1840:L1840"/>
    <mergeCell ref="F1841:G1841"/>
    <mergeCell ref="H1841:I1841"/>
    <mergeCell ref="J1841:L1841"/>
    <mergeCell ref="A1837:H1837"/>
    <mergeCell ref="F1838:G1838"/>
    <mergeCell ref="H1838:I1838"/>
    <mergeCell ref="J1838:L1838"/>
    <mergeCell ref="F1839:G1839"/>
    <mergeCell ref="H1839:I1839"/>
    <mergeCell ref="J1839:L1839"/>
    <mergeCell ref="F1834:G1834"/>
    <mergeCell ref="H1834:I1834"/>
    <mergeCell ref="J1834:L1834"/>
    <mergeCell ref="F1835:G1835"/>
    <mergeCell ref="H1835:I1835"/>
    <mergeCell ref="J1835:L1835"/>
    <mergeCell ref="F1860:G1860"/>
    <mergeCell ref="H1860:I1860"/>
    <mergeCell ref="J1860:L1860"/>
    <mergeCell ref="A1862:H1862"/>
    <mergeCell ref="F1863:G1863"/>
    <mergeCell ref="H1863:I1863"/>
    <mergeCell ref="J1863:L1863"/>
    <mergeCell ref="F1856:G1856"/>
    <mergeCell ref="H1856:I1856"/>
    <mergeCell ref="J1856:L1856"/>
    <mergeCell ref="A1858:H1858"/>
    <mergeCell ref="F1859:G1859"/>
    <mergeCell ref="H1859:I1859"/>
    <mergeCell ref="J1859:L1859"/>
    <mergeCell ref="F1854:G1854"/>
    <mergeCell ref="H1854:I1854"/>
    <mergeCell ref="J1854:L1854"/>
    <mergeCell ref="F1855:G1855"/>
    <mergeCell ref="H1855:I1855"/>
    <mergeCell ref="J1855:L1855"/>
    <mergeCell ref="F1852:G1852"/>
    <mergeCell ref="H1852:I1852"/>
    <mergeCell ref="J1852:L1852"/>
    <mergeCell ref="F1853:G1853"/>
    <mergeCell ref="H1853:I1853"/>
    <mergeCell ref="J1853:L1853"/>
    <mergeCell ref="F1850:G1850"/>
    <mergeCell ref="H1850:I1850"/>
    <mergeCell ref="J1850:L1850"/>
    <mergeCell ref="F1851:G1851"/>
    <mergeCell ref="H1851:I1851"/>
    <mergeCell ref="J1851:L1851"/>
    <mergeCell ref="F1848:G1848"/>
    <mergeCell ref="H1848:I1848"/>
    <mergeCell ref="J1848:L1848"/>
    <mergeCell ref="F1849:G1849"/>
    <mergeCell ref="H1849:I1849"/>
    <mergeCell ref="J1849:L1849"/>
    <mergeCell ref="F1886:G1886"/>
    <mergeCell ref="H1886:I1886"/>
    <mergeCell ref="J1886:L1886"/>
    <mergeCell ref="A1888:H1888"/>
    <mergeCell ref="F1889:G1889"/>
    <mergeCell ref="H1889:I1889"/>
    <mergeCell ref="J1889:L1889"/>
    <mergeCell ref="F1884:G1884"/>
    <mergeCell ref="H1884:I1884"/>
    <mergeCell ref="J1884:L1884"/>
    <mergeCell ref="F1885:G1885"/>
    <mergeCell ref="H1885:I1885"/>
    <mergeCell ref="J1885:L1885"/>
    <mergeCell ref="F1882:G1882"/>
    <mergeCell ref="H1882:I1882"/>
    <mergeCell ref="J1882:L1882"/>
    <mergeCell ref="F1883:G1883"/>
    <mergeCell ref="H1883:I1883"/>
    <mergeCell ref="J1883:L1883"/>
    <mergeCell ref="A1879:H1879"/>
    <mergeCell ref="F1880:G1880"/>
    <mergeCell ref="H1880:I1880"/>
    <mergeCell ref="J1880:L1880"/>
    <mergeCell ref="F1881:G1881"/>
    <mergeCell ref="H1881:I1881"/>
    <mergeCell ref="J1881:L1881"/>
    <mergeCell ref="F1868:G1868"/>
    <mergeCell ref="H1868:I1868"/>
    <mergeCell ref="J1868:L1868"/>
    <mergeCell ref="F1869:G1869"/>
    <mergeCell ref="H1869:I1869"/>
    <mergeCell ref="J1869:L1869"/>
    <mergeCell ref="F1864:G1864"/>
    <mergeCell ref="H1864:I1864"/>
    <mergeCell ref="J1864:L1864"/>
    <mergeCell ref="A1866:H1866"/>
    <mergeCell ref="F1867:G1867"/>
    <mergeCell ref="H1867:I1867"/>
    <mergeCell ref="J1867:L1867"/>
    <mergeCell ref="F1902:G1902"/>
    <mergeCell ref="H1902:I1902"/>
    <mergeCell ref="J1902:L1902"/>
    <mergeCell ref="F1903:G1903"/>
    <mergeCell ref="H1903:I1903"/>
    <mergeCell ref="J1903:L1903"/>
    <mergeCell ref="F1900:G1900"/>
    <mergeCell ref="H1900:I1900"/>
    <mergeCell ref="J1900:L1900"/>
    <mergeCell ref="F1901:G1901"/>
    <mergeCell ref="H1901:I1901"/>
    <mergeCell ref="J1901:L1901"/>
    <mergeCell ref="F1898:G1898"/>
    <mergeCell ref="H1898:I1898"/>
    <mergeCell ref="J1898:L1898"/>
    <mergeCell ref="F1899:G1899"/>
    <mergeCell ref="H1899:I1899"/>
    <mergeCell ref="J1899:L1899"/>
    <mergeCell ref="F1896:G1896"/>
    <mergeCell ref="H1896:I1896"/>
    <mergeCell ref="J1896:L1896"/>
    <mergeCell ref="F1897:G1897"/>
    <mergeCell ref="H1897:I1897"/>
    <mergeCell ref="J1897:L1897"/>
    <mergeCell ref="A1893:H1893"/>
    <mergeCell ref="F1894:G1894"/>
    <mergeCell ref="H1894:I1894"/>
    <mergeCell ref="J1894:L1894"/>
    <mergeCell ref="F1895:G1895"/>
    <mergeCell ref="H1895:I1895"/>
    <mergeCell ref="J1895:L1895"/>
    <mergeCell ref="F1890:G1890"/>
    <mergeCell ref="H1890:I1890"/>
    <mergeCell ref="J1890:L1890"/>
    <mergeCell ref="F1891:G1891"/>
    <mergeCell ref="H1891:I1891"/>
    <mergeCell ref="J1891:L1891"/>
    <mergeCell ref="F1916:G1916"/>
    <mergeCell ref="H1916:I1916"/>
    <mergeCell ref="J1916:L1916"/>
    <mergeCell ref="A1918:H1918"/>
    <mergeCell ref="F1919:G1919"/>
    <mergeCell ref="H1919:I1919"/>
    <mergeCell ref="J1919:L1919"/>
    <mergeCell ref="F1912:G1912"/>
    <mergeCell ref="H1912:I1912"/>
    <mergeCell ref="J1912:L1912"/>
    <mergeCell ref="A1914:H1914"/>
    <mergeCell ref="F1915:G1915"/>
    <mergeCell ref="H1915:I1915"/>
    <mergeCell ref="J1915:L1915"/>
    <mergeCell ref="F1910:G1910"/>
    <mergeCell ref="H1910:I1910"/>
    <mergeCell ref="J1910:L1910"/>
    <mergeCell ref="F1911:G1911"/>
    <mergeCell ref="H1911:I1911"/>
    <mergeCell ref="J1911:L1911"/>
    <mergeCell ref="F1908:G1908"/>
    <mergeCell ref="H1908:I1908"/>
    <mergeCell ref="J1908:L1908"/>
    <mergeCell ref="F1909:G1909"/>
    <mergeCell ref="H1909:I1909"/>
    <mergeCell ref="J1909:L1909"/>
    <mergeCell ref="F1906:G1906"/>
    <mergeCell ref="H1906:I1906"/>
    <mergeCell ref="J1906:L1906"/>
    <mergeCell ref="F1907:G1907"/>
    <mergeCell ref="H1907:I1907"/>
    <mergeCell ref="J1907:L1907"/>
    <mergeCell ref="F1904:G1904"/>
    <mergeCell ref="H1904:I1904"/>
    <mergeCell ref="J1904:L1904"/>
    <mergeCell ref="F1905:G1905"/>
    <mergeCell ref="H1905:I1905"/>
    <mergeCell ref="J1905:L1905"/>
    <mergeCell ref="F1942:G1942"/>
    <mergeCell ref="H1942:I1942"/>
    <mergeCell ref="J1942:L1942"/>
    <mergeCell ref="A1944:H1944"/>
    <mergeCell ref="F1945:G1945"/>
    <mergeCell ref="H1945:I1945"/>
    <mergeCell ref="J1945:L1945"/>
    <mergeCell ref="F1940:G1940"/>
    <mergeCell ref="H1940:I1940"/>
    <mergeCell ref="J1940:L1940"/>
    <mergeCell ref="F1941:G1941"/>
    <mergeCell ref="H1941:I1941"/>
    <mergeCell ref="J1941:L1941"/>
    <mergeCell ref="F1938:G1938"/>
    <mergeCell ref="H1938:I1938"/>
    <mergeCell ref="J1938:L1938"/>
    <mergeCell ref="F1939:G1939"/>
    <mergeCell ref="H1939:I1939"/>
    <mergeCell ref="J1939:L1939"/>
    <mergeCell ref="A1935:H1935"/>
    <mergeCell ref="F1936:G1936"/>
    <mergeCell ref="H1936:I1936"/>
    <mergeCell ref="J1936:L1936"/>
    <mergeCell ref="F1937:G1937"/>
    <mergeCell ref="H1937:I1937"/>
    <mergeCell ref="J1937:L1937"/>
    <mergeCell ref="F1924:G1924"/>
    <mergeCell ref="H1924:I1924"/>
    <mergeCell ref="J1924:L1924"/>
    <mergeCell ref="F1925:G1925"/>
    <mergeCell ref="H1925:I1925"/>
    <mergeCell ref="J1925:L1925"/>
    <mergeCell ref="F1920:G1920"/>
    <mergeCell ref="H1920:I1920"/>
    <mergeCell ref="J1920:L1920"/>
    <mergeCell ref="A1922:H1922"/>
    <mergeCell ref="F1923:G1923"/>
    <mergeCell ref="H1923:I1923"/>
    <mergeCell ref="J1923:L1923"/>
    <mergeCell ref="F1958:G1958"/>
    <mergeCell ref="H1958:I1958"/>
    <mergeCell ref="J1958:L1958"/>
    <mergeCell ref="F1959:G1959"/>
    <mergeCell ref="H1959:I1959"/>
    <mergeCell ref="J1959:L1959"/>
    <mergeCell ref="F1956:G1956"/>
    <mergeCell ref="H1956:I1956"/>
    <mergeCell ref="J1956:L1956"/>
    <mergeCell ref="F1957:G1957"/>
    <mergeCell ref="H1957:I1957"/>
    <mergeCell ref="J1957:L1957"/>
    <mergeCell ref="F1954:G1954"/>
    <mergeCell ref="H1954:I1954"/>
    <mergeCell ref="J1954:L1954"/>
    <mergeCell ref="F1955:G1955"/>
    <mergeCell ref="H1955:I1955"/>
    <mergeCell ref="J1955:L1955"/>
    <mergeCell ref="F1952:G1952"/>
    <mergeCell ref="H1952:I1952"/>
    <mergeCell ref="J1952:L1952"/>
    <mergeCell ref="F1953:G1953"/>
    <mergeCell ref="H1953:I1953"/>
    <mergeCell ref="J1953:L1953"/>
    <mergeCell ref="A1949:H1949"/>
    <mergeCell ref="F1950:G1950"/>
    <mergeCell ref="H1950:I1950"/>
    <mergeCell ref="J1950:L1950"/>
    <mergeCell ref="F1951:G1951"/>
    <mergeCell ref="H1951:I1951"/>
    <mergeCell ref="J1951:L1951"/>
    <mergeCell ref="F1946:G1946"/>
    <mergeCell ref="H1946:I1946"/>
    <mergeCell ref="J1946:L1946"/>
    <mergeCell ref="F1947:G1947"/>
    <mergeCell ref="H1947:I1947"/>
    <mergeCell ref="J1947:L1947"/>
    <mergeCell ref="F1972:G1972"/>
    <mergeCell ref="H1972:I1972"/>
    <mergeCell ref="J1972:L1972"/>
    <mergeCell ref="A1974:H1974"/>
    <mergeCell ref="F1975:G1975"/>
    <mergeCell ref="H1975:I1975"/>
    <mergeCell ref="J1975:L1975"/>
    <mergeCell ref="F1968:G1968"/>
    <mergeCell ref="H1968:I1968"/>
    <mergeCell ref="J1968:L1968"/>
    <mergeCell ref="A1970:H1970"/>
    <mergeCell ref="F1971:G1971"/>
    <mergeCell ref="H1971:I1971"/>
    <mergeCell ref="J1971:L1971"/>
    <mergeCell ref="F1966:G1966"/>
    <mergeCell ref="H1966:I1966"/>
    <mergeCell ref="J1966:L1966"/>
    <mergeCell ref="F1967:G1967"/>
    <mergeCell ref="H1967:I1967"/>
    <mergeCell ref="J1967:L1967"/>
    <mergeCell ref="F1964:G1964"/>
    <mergeCell ref="H1964:I1964"/>
    <mergeCell ref="J1964:L1964"/>
    <mergeCell ref="F1965:G1965"/>
    <mergeCell ref="H1965:I1965"/>
    <mergeCell ref="J1965:L1965"/>
    <mergeCell ref="F1962:G1962"/>
    <mergeCell ref="H1962:I1962"/>
    <mergeCell ref="J1962:L1962"/>
    <mergeCell ref="F1963:G1963"/>
    <mergeCell ref="H1963:I1963"/>
    <mergeCell ref="J1963:L1963"/>
    <mergeCell ref="F1960:G1960"/>
    <mergeCell ref="H1960:I1960"/>
    <mergeCell ref="J1960:L1960"/>
    <mergeCell ref="F1961:G1961"/>
    <mergeCell ref="H1961:I1961"/>
    <mergeCell ref="J1961:L1961"/>
    <mergeCell ref="F1998:G1998"/>
    <mergeCell ref="H1998:I1998"/>
    <mergeCell ref="J1998:L1998"/>
    <mergeCell ref="A2000:H2000"/>
    <mergeCell ref="F2001:G2001"/>
    <mergeCell ref="H2001:I2001"/>
    <mergeCell ref="J2001:L2001"/>
    <mergeCell ref="F1996:G1996"/>
    <mergeCell ref="H1996:I1996"/>
    <mergeCell ref="J1996:L1996"/>
    <mergeCell ref="F1997:G1997"/>
    <mergeCell ref="H1997:I1997"/>
    <mergeCell ref="J1997:L1997"/>
    <mergeCell ref="F1994:G1994"/>
    <mergeCell ref="H1994:I1994"/>
    <mergeCell ref="J1994:L1994"/>
    <mergeCell ref="F1995:G1995"/>
    <mergeCell ref="H1995:I1995"/>
    <mergeCell ref="J1995:L1995"/>
    <mergeCell ref="A1991:H1991"/>
    <mergeCell ref="F1992:G1992"/>
    <mergeCell ref="H1992:I1992"/>
    <mergeCell ref="J1992:L1992"/>
    <mergeCell ref="F1993:G1993"/>
    <mergeCell ref="H1993:I1993"/>
    <mergeCell ref="J1993:L1993"/>
    <mergeCell ref="F1980:G1980"/>
    <mergeCell ref="H1980:I1980"/>
    <mergeCell ref="J1980:L1980"/>
    <mergeCell ref="F1981:G1981"/>
    <mergeCell ref="H1981:I1981"/>
    <mergeCell ref="J1981:L1981"/>
    <mergeCell ref="F1976:G1976"/>
    <mergeCell ref="H1976:I1976"/>
    <mergeCell ref="J1976:L1976"/>
    <mergeCell ref="A1978:H1978"/>
    <mergeCell ref="F1979:G1979"/>
    <mergeCell ref="H1979:I1979"/>
    <mergeCell ref="J1979:L1979"/>
    <mergeCell ref="F2014:G2014"/>
    <mergeCell ref="H2014:I2014"/>
    <mergeCell ref="J2014:L2014"/>
    <mergeCell ref="F2015:G2015"/>
    <mergeCell ref="H2015:I2015"/>
    <mergeCell ref="J2015:L2015"/>
    <mergeCell ref="F2012:G2012"/>
    <mergeCell ref="H2012:I2012"/>
    <mergeCell ref="J2012:L2012"/>
    <mergeCell ref="F2013:G2013"/>
    <mergeCell ref="H2013:I2013"/>
    <mergeCell ref="J2013:L2013"/>
    <mergeCell ref="F2010:G2010"/>
    <mergeCell ref="H2010:I2010"/>
    <mergeCell ref="J2010:L2010"/>
    <mergeCell ref="F2011:G2011"/>
    <mergeCell ref="H2011:I2011"/>
    <mergeCell ref="J2011:L2011"/>
    <mergeCell ref="F2008:G2008"/>
    <mergeCell ref="H2008:I2008"/>
    <mergeCell ref="J2008:L2008"/>
    <mergeCell ref="F2009:G2009"/>
    <mergeCell ref="H2009:I2009"/>
    <mergeCell ref="J2009:L2009"/>
    <mergeCell ref="A2005:H2005"/>
    <mergeCell ref="F2006:G2006"/>
    <mergeCell ref="H2006:I2006"/>
    <mergeCell ref="J2006:L2006"/>
    <mergeCell ref="F2007:G2007"/>
    <mergeCell ref="H2007:I2007"/>
    <mergeCell ref="J2007:L2007"/>
    <mergeCell ref="F2002:G2002"/>
    <mergeCell ref="H2002:I2002"/>
    <mergeCell ref="J2002:L2002"/>
    <mergeCell ref="F2003:G2003"/>
    <mergeCell ref="H2003:I2003"/>
    <mergeCell ref="J2003:L2003"/>
    <mergeCell ref="F2028:G2028"/>
    <mergeCell ref="H2028:I2028"/>
    <mergeCell ref="J2028:L2028"/>
    <mergeCell ref="A2030:H2030"/>
    <mergeCell ref="F2031:G2031"/>
    <mergeCell ref="H2031:I2031"/>
    <mergeCell ref="J2031:L2031"/>
    <mergeCell ref="F2024:G2024"/>
    <mergeCell ref="H2024:I2024"/>
    <mergeCell ref="J2024:L2024"/>
    <mergeCell ref="A2026:H2026"/>
    <mergeCell ref="F2027:G2027"/>
    <mergeCell ref="H2027:I2027"/>
    <mergeCell ref="J2027:L2027"/>
    <mergeCell ref="F2022:G2022"/>
    <mergeCell ref="H2022:I2022"/>
    <mergeCell ref="J2022:L2022"/>
    <mergeCell ref="F2023:G2023"/>
    <mergeCell ref="H2023:I2023"/>
    <mergeCell ref="J2023:L2023"/>
    <mergeCell ref="F2020:G2020"/>
    <mergeCell ref="H2020:I2020"/>
    <mergeCell ref="J2020:L2020"/>
    <mergeCell ref="F2021:G2021"/>
    <mergeCell ref="H2021:I2021"/>
    <mergeCell ref="J2021:L2021"/>
    <mergeCell ref="F2018:G2018"/>
    <mergeCell ref="H2018:I2018"/>
    <mergeCell ref="J2018:L2018"/>
    <mergeCell ref="F2019:G2019"/>
    <mergeCell ref="H2019:I2019"/>
    <mergeCell ref="J2019:L2019"/>
    <mergeCell ref="F2016:G2016"/>
    <mergeCell ref="H2016:I2016"/>
    <mergeCell ref="J2016:L2016"/>
    <mergeCell ref="F2017:G2017"/>
    <mergeCell ref="H2017:I2017"/>
    <mergeCell ref="J2017:L2017"/>
    <mergeCell ref="F2054:G2054"/>
    <mergeCell ref="H2054:I2054"/>
    <mergeCell ref="J2054:L2054"/>
    <mergeCell ref="F2055:G2055"/>
    <mergeCell ref="H2055:I2055"/>
    <mergeCell ref="J2055:L2055"/>
    <mergeCell ref="F2052:G2052"/>
    <mergeCell ref="H2052:I2052"/>
    <mergeCell ref="J2052:L2052"/>
    <mergeCell ref="F2053:G2053"/>
    <mergeCell ref="H2053:I2053"/>
    <mergeCell ref="J2053:L2053"/>
    <mergeCell ref="F2050:G2050"/>
    <mergeCell ref="H2050:I2050"/>
    <mergeCell ref="J2050:L2050"/>
    <mergeCell ref="F2051:G2051"/>
    <mergeCell ref="H2051:I2051"/>
    <mergeCell ref="J2051:L2051"/>
    <mergeCell ref="A2047:H2047"/>
    <mergeCell ref="F2048:G2048"/>
    <mergeCell ref="H2048:I2048"/>
    <mergeCell ref="J2048:L2048"/>
    <mergeCell ref="F2049:G2049"/>
    <mergeCell ref="H2049:I2049"/>
    <mergeCell ref="J2049:L2049"/>
    <mergeCell ref="F2036:G2036"/>
    <mergeCell ref="H2036:I2036"/>
    <mergeCell ref="J2036:L2036"/>
    <mergeCell ref="F2037:G2037"/>
    <mergeCell ref="H2037:I2037"/>
    <mergeCell ref="J2037:L2037"/>
    <mergeCell ref="F2032:G2032"/>
    <mergeCell ref="H2032:I2032"/>
    <mergeCell ref="J2032:L2032"/>
    <mergeCell ref="A2034:H2034"/>
    <mergeCell ref="F2035:G2035"/>
    <mergeCell ref="H2035:I2035"/>
    <mergeCell ref="J2035:L2035"/>
    <mergeCell ref="F2070:G2070"/>
    <mergeCell ref="H2070:I2070"/>
    <mergeCell ref="J2070:L2070"/>
    <mergeCell ref="F2071:G2071"/>
    <mergeCell ref="H2071:I2071"/>
    <mergeCell ref="J2071:L2071"/>
    <mergeCell ref="F2068:G2068"/>
    <mergeCell ref="H2068:I2068"/>
    <mergeCell ref="J2068:L2068"/>
    <mergeCell ref="F2069:G2069"/>
    <mergeCell ref="H2069:I2069"/>
    <mergeCell ref="J2069:L2069"/>
    <mergeCell ref="F2066:G2066"/>
    <mergeCell ref="H2066:I2066"/>
    <mergeCell ref="J2066:L2066"/>
    <mergeCell ref="F2067:G2067"/>
    <mergeCell ref="H2067:I2067"/>
    <mergeCell ref="J2067:L2067"/>
    <mergeCell ref="F2064:G2064"/>
    <mergeCell ref="H2064:I2064"/>
    <mergeCell ref="J2064:L2064"/>
    <mergeCell ref="F2065:G2065"/>
    <mergeCell ref="H2065:I2065"/>
    <mergeCell ref="J2065:L2065"/>
    <mergeCell ref="F2060:G2060"/>
    <mergeCell ref="H2060:I2060"/>
    <mergeCell ref="J2060:L2060"/>
    <mergeCell ref="A2062:H2062"/>
    <mergeCell ref="F2063:G2063"/>
    <mergeCell ref="H2063:I2063"/>
    <mergeCell ref="J2063:L2063"/>
    <mergeCell ref="A2057:H2057"/>
    <mergeCell ref="F2058:G2058"/>
    <mergeCell ref="H2058:I2058"/>
    <mergeCell ref="J2058:L2058"/>
    <mergeCell ref="F2059:G2059"/>
    <mergeCell ref="H2059:I2059"/>
    <mergeCell ref="J2059:L2059"/>
    <mergeCell ref="F2082:G2082"/>
    <mergeCell ref="H2082:I2082"/>
    <mergeCell ref="J2082:L2082"/>
    <mergeCell ref="A2084:H2084"/>
    <mergeCell ref="F2085:G2085"/>
    <mergeCell ref="H2085:I2085"/>
    <mergeCell ref="J2085:L2085"/>
    <mergeCell ref="F2080:G2080"/>
    <mergeCell ref="H2080:I2080"/>
    <mergeCell ref="J2080:L2080"/>
    <mergeCell ref="F2081:G2081"/>
    <mergeCell ref="H2081:I2081"/>
    <mergeCell ref="J2081:L2081"/>
    <mergeCell ref="F2078:G2078"/>
    <mergeCell ref="H2078:I2078"/>
    <mergeCell ref="J2078:L2078"/>
    <mergeCell ref="F2079:G2079"/>
    <mergeCell ref="H2079:I2079"/>
    <mergeCell ref="J2079:L2079"/>
    <mergeCell ref="F2076:G2076"/>
    <mergeCell ref="H2076:I2076"/>
    <mergeCell ref="J2076:L2076"/>
    <mergeCell ref="F2077:G2077"/>
    <mergeCell ref="H2077:I2077"/>
    <mergeCell ref="J2077:L2077"/>
    <mergeCell ref="F2074:G2074"/>
    <mergeCell ref="H2074:I2074"/>
    <mergeCell ref="J2074:L2074"/>
    <mergeCell ref="F2075:G2075"/>
    <mergeCell ref="H2075:I2075"/>
    <mergeCell ref="J2075:L2075"/>
    <mergeCell ref="F2072:G2072"/>
    <mergeCell ref="H2072:I2072"/>
    <mergeCell ref="J2072:L2072"/>
    <mergeCell ref="F2073:G2073"/>
    <mergeCell ref="H2073:I2073"/>
    <mergeCell ref="J2073:L2073"/>
    <mergeCell ref="F2110:G2110"/>
    <mergeCell ref="H2110:I2110"/>
    <mergeCell ref="J2110:L2110"/>
    <mergeCell ref="F2111:G2111"/>
    <mergeCell ref="H2111:I2111"/>
    <mergeCell ref="J2111:L2111"/>
    <mergeCell ref="F2108:G2108"/>
    <mergeCell ref="H2108:I2108"/>
    <mergeCell ref="J2108:L2108"/>
    <mergeCell ref="F2109:G2109"/>
    <mergeCell ref="H2109:I2109"/>
    <mergeCell ref="J2109:L2109"/>
    <mergeCell ref="A2105:H2105"/>
    <mergeCell ref="F2106:G2106"/>
    <mergeCell ref="H2106:I2106"/>
    <mergeCell ref="J2106:L2106"/>
    <mergeCell ref="F2107:G2107"/>
    <mergeCell ref="H2107:I2107"/>
    <mergeCell ref="J2107:L2107"/>
    <mergeCell ref="F2094:G2094"/>
    <mergeCell ref="H2094:I2094"/>
    <mergeCell ref="J2094:L2094"/>
    <mergeCell ref="F2095:G2095"/>
    <mergeCell ref="H2095:I2095"/>
    <mergeCell ref="J2095:L2095"/>
    <mergeCell ref="F2090:G2090"/>
    <mergeCell ref="H2090:I2090"/>
    <mergeCell ref="J2090:L2090"/>
    <mergeCell ref="A2092:H2092"/>
    <mergeCell ref="F2093:G2093"/>
    <mergeCell ref="H2093:I2093"/>
    <mergeCell ref="J2093:L2093"/>
    <mergeCell ref="F2086:G2086"/>
    <mergeCell ref="H2086:I2086"/>
    <mergeCell ref="J2086:L2086"/>
    <mergeCell ref="A2088:H2088"/>
    <mergeCell ref="F2089:G2089"/>
    <mergeCell ref="H2089:I2089"/>
    <mergeCell ref="J2089:L2089"/>
    <mergeCell ref="F2126:G2126"/>
    <mergeCell ref="H2126:I2126"/>
    <mergeCell ref="J2126:L2126"/>
    <mergeCell ref="F2127:G2127"/>
    <mergeCell ref="H2127:I2127"/>
    <mergeCell ref="J2127:L2127"/>
    <mergeCell ref="F2124:G2124"/>
    <mergeCell ref="H2124:I2124"/>
    <mergeCell ref="J2124:L2124"/>
    <mergeCell ref="F2125:G2125"/>
    <mergeCell ref="H2125:I2125"/>
    <mergeCell ref="J2125:L2125"/>
    <mergeCell ref="A2121:H2121"/>
    <mergeCell ref="F2122:G2122"/>
    <mergeCell ref="H2122:I2122"/>
    <mergeCell ref="J2122:L2122"/>
    <mergeCell ref="F2123:G2123"/>
    <mergeCell ref="H2123:I2123"/>
    <mergeCell ref="J2123:L2123"/>
    <mergeCell ref="F2118:G2118"/>
    <mergeCell ref="H2118:I2118"/>
    <mergeCell ref="J2118:L2118"/>
    <mergeCell ref="F2119:G2119"/>
    <mergeCell ref="H2119:I2119"/>
    <mergeCell ref="J2119:L2119"/>
    <mergeCell ref="A2115:H2115"/>
    <mergeCell ref="F2116:G2116"/>
    <mergeCell ref="H2116:I2116"/>
    <mergeCell ref="J2116:L2116"/>
    <mergeCell ref="F2117:G2117"/>
    <mergeCell ref="H2117:I2117"/>
    <mergeCell ref="J2117:L2117"/>
    <mergeCell ref="F2112:G2112"/>
    <mergeCell ref="H2112:I2112"/>
    <mergeCell ref="J2112:L2112"/>
    <mergeCell ref="F2113:G2113"/>
    <mergeCell ref="H2113:I2113"/>
    <mergeCell ref="J2113:L2113"/>
    <mergeCell ref="F2138:G2138"/>
    <mergeCell ref="H2138:I2138"/>
    <mergeCell ref="J2138:L2138"/>
    <mergeCell ref="A2140:H2140"/>
    <mergeCell ref="F2141:G2141"/>
    <mergeCell ref="H2141:I2141"/>
    <mergeCell ref="J2141:L2141"/>
    <mergeCell ref="F2136:G2136"/>
    <mergeCell ref="H2136:I2136"/>
    <mergeCell ref="J2136:L2136"/>
    <mergeCell ref="F2137:G2137"/>
    <mergeCell ref="H2137:I2137"/>
    <mergeCell ref="J2137:L2137"/>
    <mergeCell ref="F2134:G2134"/>
    <mergeCell ref="H2134:I2134"/>
    <mergeCell ref="J2134:L2134"/>
    <mergeCell ref="F2135:G2135"/>
    <mergeCell ref="H2135:I2135"/>
    <mergeCell ref="J2135:L2135"/>
    <mergeCell ref="F2132:G2132"/>
    <mergeCell ref="H2132:I2132"/>
    <mergeCell ref="J2132:L2132"/>
    <mergeCell ref="F2133:G2133"/>
    <mergeCell ref="H2133:I2133"/>
    <mergeCell ref="J2133:L2133"/>
    <mergeCell ref="F2130:G2130"/>
    <mergeCell ref="H2130:I2130"/>
    <mergeCell ref="J2130:L2130"/>
    <mergeCell ref="F2131:G2131"/>
    <mergeCell ref="H2131:I2131"/>
    <mergeCell ref="J2131:L2131"/>
    <mergeCell ref="F2128:G2128"/>
    <mergeCell ref="H2128:I2128"/>
    <mergeCell ref="J2128:L2128"/>
    <mergeCell ref="F2129:G2129"/>
    <mergeCell ref="H2129:I2129"/>
    <mergeCell ref="J2129:L2129"/>
    <mergeCell ref="F2166:G2166"/>
    <mergeCell ref="H2166:I2166"/>
    <mergeCell ref="J2166:L2166"/>
    <mergeCell ref="F2167:G2167"/>
    <mergeCell ref="H2167:I2167"/>
    <mergeCell ref="J2167:L2167"/>
    <mergeCell ref="F2164:G2164"/>
    <mergeCell ref="H2164:I2164"/>
    <mergeCell ref="J2164:L2164"/>
    <mergeCell ref="F2165:G2165"/>
    <mergeCell ref="H2165:I2165"/>
    <mergeCell ref="J2165:L2165"/>
    <mergeCell ref="A2161:H2161"/>
    <mergeCell ref="F2162:G2162"/>
    <mergeCell ref="H2162:I2162"/>
    <mergeCell ref="J2162:L2162"/>
    <mergeCell ref="F2163:G2163"/>
    <mergeCell ref="H2163:I2163"/>
    <mergeCell ref="J2163:L2163"/>
    <mergeCell ref="F2150:G2150"/>
    <mergeCell ref="H2150:I2150"/>
    <mergeCell ref="J2150:L2150"/>
    <mergeCell ref="F2151:G2151"/>
    <mergeCell ref="H2151:I2151"/>
    <mergeCell ref="J2151:L2151"/>
    <mergeCell ref="F2146:G2146"/>
    <mergeCell ref="H2146:I2146"/>
    <mergeCell ref="J2146:L2146"/>
    <mergeCell ref="A2148:H2148"/>
    <mergeCell ref="F2149:G2149"/>
    <mergeCell ref="H2149:I2149"/>
    <mergeCell ref="J2149:L2149"/>
    <mergeCell ref="F2142:G2142"/>
    <mergeCell ref="H2142:I2142"/>
    <mergeCell ref="J2142:L2142"/>
    <mergeCell ref="A2144:H2144"/>
    <mergeCell ref="F2145:G2145"/>
    <mergeCell ref="H2145:I2145"/>
    <mergeCell ref="J2145:L2145"/>
    <mergeCell ref="F2182:G2182"/>
    <mergeCell ref="H2182:I2182"/>
    <mergeCell ref="J2182:L2182"/>
    <mergeCell ref="F2183:G2183"/>
    <mergeCell ref="H2183:I2183"/>
    <mergeCell ref="J2183:L2183"/>
    <mergeCell ref="F2180:G2180"/>
    <mergeCell ref="H2180:I2180"/>
    <mergeCell ref="J2180:L2180"/>
    <mergeCell ref="F2181:G2181"/>
    <mergeCell ref="H2181:I2181"/>
    <mergeCell ref="J2181:L2181"/>
    <mergeCell ref="F2178:G2178"/>
    <mergeCell ref="H2178:I2178"/>
    <mergeCell ref="J2178:L2178"/>
    <mergeCell ref="F2179:G2179"/>
    <mergeCell ref="H2179:I2179"/>
    <mergeCell ref="J2179:L2179"/>
    <mergeCell ref="A2175:H2175"/>
    <mergeCell ref="F2176:G2176"/>
    <mergeCell ref="H2176:I2176"/>
    <mergeCell ref="J2176:L2176"/>
    <mergeCell ref="F2177:G2177"/>
    <mergeCell ref="H2177:I2177"/>
    <mergeCell ref="J2177:L2177"/>
    <mergeCell ref="F2172:G2172"/>
    <mergeCell ref="H2172:I2172"/>
    <mergeCell ref="J2172:L2172"/>
    <mergeCell ref="F2173:G2173"/>
    <mergeCell ref="H2173:I2173"/>
    <mergeCell ref="J2173:L2173"/>
    <mergeCell ref="F2168:G2168"/>
    <mergeCell ref="H2168:I2168"/>
    <mergeCell ref="J2168:L2168"/>
    <mergeCell ref="A2170:H2170"/>
    <mergeCell ref="F2171:G2171"/>
    <mergeCell ref="H2171:I2171"/>
    <mergeCell ref="J2171:L2171"/>
    <mergeCell ref="F2194:G2194"/>
    <mergeCell ref="H2194:I2194"/>
    <mergeCell ref="J2194:L2194"/>
    <mergeCell ref="A2196:H2196"/>
    <mergeCell ref="F2197:G2197"/>
    <mergeCell ref="H2197:I2197"/>
    <mergeCell ref="J2197:L2197"/>
    <mergeCell ref="F2192:G2192"/>
    <mergeCell ref="H2192:I2192"/>
    <mergeCell ref="J2192:L2192"/>
    <mergeCell ref="F2193:G2193"/>
    <mergeCell ref="H2193:I2193"/>
    <mergeCell ref="J2193:L2193"/>
    <mergeCell ref="F2190:G2190"/>
    <mergeCell ref="H2190:I2190"/>
    <mergeCell ref="J2190:L2190"/>
    <mergeCell ref="F2191:G2191"/>
    <mergeCell ref="H2191:I2191"/>
    <mergeCell ref="J2191:L2191"/>
    <mergeCell ref="F2188:G2188"/>
    <mergeCell ref="H2188:I2188"/>
    <mergeCell ref="J2188:L2188"/>
    <mergeCell ref="F2189:G2189"/>
    <mergeCell ref="H2189:I2189"/>
    <mergeCell ref="J2189:L2189"/>
    <mergeCell ref="F2186:G2186"/>
    <mergeCell ref="H2186:I2186"/>
    <mergeCell ref="J2186:L2186"/>
    <mergeCell ref="F2187:G2187"/>
    <mergeCell ref="H2187:I2187"/>
    <mergeCell ref="J2187:L2187"/>
    <mergeCell ref="F2184:G2184"/>
    <mergeCell ref="H2184:I2184"/>
    <mergeCell ref="J2184:L2184"/>
    <mergeCell ref="F2185:G2185"/>
    <mergeCell ref="H2185:I2185"/>
    <mergeCell ref="J2185:L2185"/>
    <mergeCell ref="F2222:G2222"/>
    <mergeCell ref="H2222:I2222"/>
    <mergeCell ref="J2222:L2222"/>
    <mergeCell ref="F2223:G2223"/>
    <mergeCell ref="H2223:I2223"/>
    <mergeCell ref="J2223:L2223"/>
    <mergeCell ref="F2220:G2220"/>
    <mergeCell ref="H2220:I2220"/>
    <mergeCell ref="J2220:L2220"/>
    <mergeCell ref="F2221:G2221"/>
    <mergeCell ref="H2221:I2221"/>
    <mergeCell ref="J2221:L2221"/>
    <mergeCell ref="A2217:H2217"/>
    <mergeCell ref="F2218:G2218"/>
    <mergeCell ref="H2218:I2218"/>
    <mergeCell ref="J2218:L2218"/>
    <mergeCell ref="F2219:G2219"/>
    <mergeCell ref="H2219:I2219"/>
    <mergeCell ref="J2219:L2219"/>
    <mergeCell ref="F2206:G2206"/>
    <mergeCell ref="H2206:I2206"/>
    <mergeCell ref="J2206:L2206"/>
    <mergeCell ref="F2207:G2207"/>
    <mergeCell ref="H2207:I2207"/>
    <mergeCell ref="J2207:L2207"/>
    <mergeCell ref="F2202:G2202"/>
    <mergeCell ref="H2202:I2202"/>
    <mergeCell ref="J2202:L2202"/>
    <mergeCell ref="A2204:H2204"/>
    <mergeCell ref="F2205:G2205"/>
    <mergeCell ref="H2205:I2205"/>
    <mergeCell ref="J2205:L2205"/>
    <mergeCell ref="F2198:G2198"/>
    <mergeCell ref="H2198:I2198"/>
    <mergeCell ref="J2198:L2198"/>
    <mergeCell ref="A2200:H2200"/>
    <mergeCell ref="F2201:G2201"/>
    <mergeCell ref="H2201:I2201"/>
    <mergeCell ref="J2201:L2201"/>
    <mergeCell ref="F2238:G2238"/>
    <mergeCell ref="H2238:I2238"/>
    <mergeCell ref="J2238:L2238"/>
    <mergeCell ref="F2239:G2239"/>
    <mergeCell ref="H2239:I2239"/>
    <mergeCell ref="J2239:L2239"/>
    <mergeCell ref="F2236:G2236"/>
    <mergeCell ref="H2236:I2236"/>
    <mergeCell ref="J2236:L2236"/>
    <mergeCell ref="F2237:G2237"/>
    <mergeCell ref="H2237:I2237"/>
    <mergeCell ref="J2237:L2237"/>
    <mergeCell ref="F2234:G2234"/>
    <mergeCell ref="H2234:I2234"/>
    <mergeCell ref="J2234:L2234"/>
    <mergeCell ref="F2235:G2235"/>
    <mergeCell ref="H2235:I2235"/>
    <mergeCell ref="J2235:L2235"/>
    <mergeCell ref="A2231:H2231"/>
    <mergeCell ref="F2232:G2232"/>
    <mergeCell ref="H2232:I2232"/>
    <mergeCell ref="J2232:L2232"/>
    <mergeCell ref="F2233:G2233"/>
    <mergeCell ref="H2233:I2233"/>
    <mergeCell ref="J2233:L2233"/>
    <mergeCell ref="F2228:G2228"/>
    <mergeCell ref="H2228:I2228"/>
    <mergeCell ref="J2228:L2228"/>
    <mergeCell ref="F2229:G2229"/>
    <mergeCell ref="H2229:I2229"/>
    <mergeCell ref="J2229:L2229"/>
    <mergeCell ref="F2224:G2224"/>
    <mergeCell ref="H2224:I2224"/>
    <mergeCell ref="J2224:L2224"/>
    <mergeCell ref="A2226:H2226"/>
    <mergeCell ref="F2227:G2227"/>
    <mergeCell ref="H2227:I2227"/>
    <mergeCell ref="J2227:L2227"/>
    <mergeCell ref="F2250:G2250"/>
    <mergeCell ref="H2250:I2250"/>
    <mergeCell ref="J2250:L2250"/>
    <mergeCell ref="A2252:H2252"/>
    <mergeCell ref="F2253:G2253"/>
    <mergeCell ref="H2253:I2253"/>
    <mergeCell ref="J2253:L2253"/>
    <mergeCell ref="F2248:G2248"/>
    <mergeCell ref="H2248:I2248"/>
    <mergeCell ref="J2248:L2248"/>
    <mergeCell ref="F2249:G2249"/>
    <mergeCell ref="H2249:I2249"/>
    <mergeCell ref="J2249:L2249"/>
    <mergeCell ref="F2246:G2246"/>
    <mergeCell ref="H2246:I2246"/>
    <mergeCell ref="J2246:L2246"/>
    <mergeCell ref="F2247:G2247"/>
    <mergeCell ref="H2247:I2247"/>
    <mergeCell ref="J2247:L2247"/>
    <mergeCell ref="F2244:G2244"/>
    <mergeCell ref="H2244:I2244"/>
    <mergeCell ref="J2244:L2244"/>
    <mergeCell ref="F2245:G2245"/>
    <mergeCell ref="H2245:I2245"/>
    <mergeCell ref="J2245:L2245"/>
    <mergeCell ref="F2242:G2242"/>
    <mergeCell ref="H2242:I2242"/>
    <mergeCell ref="J2242:L2242"/>
    <mergeCell ref="F2243:G2243"/>
    <mergeCell ref="H2243:I2243"/>
    <mergeCell ref="J2243:L2243"/>
    <mergeCell ref="F2240:G2240"/>
    <mergeCell ref="H2240:I2240"/>
    <mergeCell ref="J2240:L2240"/>
    <mergeCell ref="F2241:G2241"/>
    <mergeCell ref="H2241:I2241"/>
    <mergeCell ref="J2241:L2241"/>
    <mergeCell ref="F2278:G2278"/>
    <mergeCell ref="H2278:I2278"/>
    <mergeCell ref="J2278:L2278"/>
    <mergeCell ref="F2279:G2279"/>
    <mergeCell ref="H2279:I2279"/>
    <mergeCell ref="J2279:L2279"/>
    <mergeCell ref="F2276:G2276"/>
    <mergeCell ref="H2276:I2276"/>
    <mergeCell ref="J2276:L2276"/>
    <mergeCell ref="F2277:G2277"/>
    <mergeCell ref="H2277:I2277"/>
    <mergeCell ref="J2277:L2277"/>
    <mergeCell ref="A2273:H2273"/>
    <mergeCell ref="F2274:G2274"/>
    <mergeCell ref="H2274:I2274"/>
    <mergeCell ref="J2274:L2274"/>
    <mergeCell ref="F2275:G2275"/>
    <mergeCell ref="H2275:I2275"/>
    <mergeCell ref="J2275:L2275"/>
    <mergeCell ref="F2262:G2262"/>
    <mergeCell ref="H2262:I2262"/>
    <mergeCell ref="J2262:L2262"/>
    <mergeCell ref="F2263:G2263"/>
    <mergeCell ref="H2263:I2263"/>
    <mergeCell ref="J2263:L2263"/>
    <mergeCell ref="F2258:G2258"/>
    <mergeCell ref="H2258:I2258"/>
    <mergeCell ref="J2258:L2258"/>
    <mergeCell ref="A2260:H2260"/>
    <mergeCell ref="F2261:G2261"/>
    <mergeCell ref="H2261:I2261"/>
    <mergeCell ref="J2261:L2261"/>
    <mergeCell ref="F2254:G2254"/>
    <mergeCell ref="H2254:I2254"/>
    <mergeCell ref="J2254:L2254"/>
    <mergeCell ref="A2256:H2256"/>
    <mergeCell ref="F2257:G2257"/>
    <mergeCell ref="H2257:I2257"/>
    <mergeCell ref="J2257:L2257"/>
    <mergeCell ref="F2294:G2294"/>
    <mergeCell ref="H2294:I2294"/>
    <mergeCell ref="J2294:L2294"/>
    <mergeCell ref="F2295:G2295"/>
    <mergeCell ref="H2295:I2295"/>
    <mergeCell ref="J2295:L2295"/>
    <mergeCell ref="F2292:G2292"/>
    <mergeCell ref="H2292:I2292"/>
    <mergeCell ref="J2292:L2292"/>
    <mergeCell ref="F2293:G2293"/>
    <mergeCell ref="H2293:I2293"/>
    <mergeCell ref="J2293:L2293"/>
    <mergeCell ref="F2290:G2290"/>
    <mergeCell ref="H2290:I2290"/>
    <mergeCell ref="J2290:L2290"/>
    <mergeCell ref="F2291:G2291"/>
    <mergeCell ref="H2291:I2291"/>
    <mergeCell ref="J2291:L2291"/>
    <mergeCell ref="A2287:H2287"/>
    <mergeCell ref="F2288:G2288"/>
    <mergeCell ref="H2288:I2288"/>
    <mergeCell ref="J2288:L2288"/>
    <mergeCell ref="F2289:G2289"/>
    <mergeCell ref="H2289:I2289"/>
    <mergeCell ref="J2289:L2289"/>
    <mergeCell ref="F2284:G2284"/>
    <mergeCell ref="H2284:I2284"/>
    <mergeCell ref="J2284:L2284"/>
    <mergeCell ref="F2285:G2285"/>
    <mergeCell ref="H2285:I2285"/>
    <mergeCell ref="J2285:L2285"/>
    <mergeCell ref="F2280:G2280"/>
    <mergeCell ref="H2280:I2280"/>
    <mergeCell ref="J2280:L2280"/>
    <mergeCell ref="A2282:H2282"/>
    <mergeCell ref="F2283:G2283"/>
    <mergeCell ref="H2283:I2283"/>
    <mergeCell ref="J2283:L2283"/>
    <mergeCell ref="F2306:G2306"/>
    <mergeCell ref="H2306:I2306"/>
    <mergeCell ref="J2306:L2306"/>
    <mergeCell ref="A2308:H2308"/>
    <mergeCell ref="F2309:G2309"/>
    <mergeCell ref="H2309:I2309"/>
    <mergeCell ref="J2309:L2309"/>
    <mergeCell ref="F2304:G2304"/>
    <mergeCell ref="H2304:I2304"/>
    <mergeCell ref="J2304:L2304"/>
    <mergeCell ref="F2305:G2305"/>
    <mergeCell ref="H2305:I2305"/>
    <mergeCell ref="J2305:L2305"/>
    <mergeCell ref="F2302:G2302"/>
    <mergeCell ref="H2302:I2302"/>
    <mergeCell ref="J2302:L2302"/>
    <mergeCell ref="F2303:G2303"/>
    <mergeCell ref="H2303:I2303"/>
    <mergeCell ref="J2303:L2303"/>
    <mergeCell ref="F2300:G2300"/>
    <mergeCell ref="H2300:I2300"/>
    <mergeCell ref="J2300:L2300"/>
    <mergeCell ref="F2301:G2301"/>
    <mergeCell ref="H2301:I2301"/>
    <mergeCell ref="J2301:L2301"/>
    <mergeCell ref="F2298:G2298"/>
    <mergeCell ref="H2298:I2298"/>
    <mergeCell ref="J2298:L2298"/>
    <mergeCell ref="F2299:G2299"/>
    <mergeCell ref="H2299:I2299"/>
    <mergeCell ref="J2299:L2299"/>
    <mergeCell ref="F2296:G2296"/>
    <mergeCell ref="H2296:I2296"/>
    <mergeCell ref="J2296:L2296"/>
    <mergeCell ref="F2297:G2297"/>
    <mergeCell ref="H2297:I2297"/>
    <mergeCell ref="J2297:L2297"/>
    <mergeCell ref="F2332:G2332"/>
    <mergeCell ref="H2332:I2332"/>
    <mergeCell ref="J2332:L2332"/>
    <mergeCell ref="F2333:G2333"/>
    <mergeCell ref="H2333:I2333"/>
    <mergeCell ref="J2333:L2333"/>
    <mergeCell ref="A2329:H2329"/>
    <mergeCell ref="F2330:G2330"/>
    <mergeCell ref="H2330:I2330"/>
    <mergeCell ref="J2330:L2330"/>
    <mergeCell ref="F2331:G2331"/>
    <mergeCell ref="H2331:I2331"/>
    <mergeCell ref="J2331:L2331"/>
    <mergeCell ref="F2318:G2318"/>
    <mergeCell ref="H2318:I2318"/>
    <mergeCell ref="J2318:L2318"/>
    <mergeCell ref="F2319:G2319"/>
    <mergeCell ref="H2319:I2319"/>
    <mergeCell ref="J2319:L2319"/>
    <mergeCell ref="F2314:G2314"/>
    <mergeCell ref="H2314:I2314"/>
    <mergeCell ref="J2314:L2314"/>
    <mergeCell ref="A2316:H2316"/>
    <mergeCell ref="F2317:G2317"/>
    <mergeCell ref="H2317:I2317"/>
    <mergeCell ref="J2317:L2317"/>
    <mergeCell ref="F2310:G2310"/>
    <mergeCell ref="H2310:I2310"/>
    <mergeCell ref="J2310:L2310"/>
    <mergeCell ref="A2312:H2312"/>
    <mergeCell ref="F2313:G2313"/>
    <mergeCell ref="H2313:I2313"/>
    <mergeCell ref="J2313:L2313"/>
    <mergeCell ref="F2348:G2348"/>
    <mergeCell ref="H2348:I2348"/>
    <mergeCell ref="J2348:L2348"/>
    <mergeCell ref="F2349:G2349"/>
    <mergeCell ref="H2349:I2349"/>
    <mergeCell ref="J2349:L2349"/>
    <mergeCell ref="F2346:G2346"/>
    <mergeCell ref="H2346:I2346"/>
    <mergeCell ref="J2346:L2346"/>
    <mergeCell ref="F2347:G2347"/>
    <mergeCell ref="H2347:I2347"/>
    <mergeCell ref="J2347:L2347"/>
    <mergeCell ref="A2343:H2343"/>
    <mergeCell ref="F2344:G2344"/>
    <mergeCell ref="H2344:I2344"/>
    <mergeCell ref="J2344:L2344"/>
    <mergeCell ref="F2345:G2345"/>
    <mergeCell ref="H2345:I2345"/>
    <mergeCell ref="J2345:L2345"/>
    <mergeCell ref="F2340:G2340"/>
    <mergeCell ref="H2340:I2340"/>
    <mergeCell ref="J2340:L2340"/>
    <mergeCell ref="F2341:G2341"/>
    <mergeCell ref="H2341:I2341"/>
    <mergeCell ref="J2341:L2341"/>
    <mergeCell ref="F2336:G2336"/>
    <mergeCell ref="H2336:I2336"/>
    <mergeCell ref="J2336:L2336"/>
    <mergeCell ref="A2338:H2338"/>
    <mergeCell ref="F2339:G2339"/>
    <mergeCell ref="H2339:I2339"/>
    <mergeCell ref="J2339:L2339"/>
    <mergeCell ref="F2334:G2334"/>
    <mergeCell ref="H2334:I2334"/>
    <mergeCell ref="J2334:L2334"/>
    <mergeCell ref="F2335:G2335"/>
    <mergeCell ref="H2335:I2335"/>
    <mergeCell ref="J2335:L2335"/>
    <mergeCell ref="F2360:G2360"/>
    <mergeCell ref="H2360:I2360"/>
    <mergeCell ref="J2360:L2360"/>
    <mergeCell ref="F2361:G2361"/>
    <mergeCell ref="H2361:I2361"/>
    <mergeCell ref="J2361:L2361"/>
    <mergeCell ref="F2358:G2358"/>
    <mergeCell ref="H2358:I2358"/>
    <mergeCell ref="J2358:L2358"/>
    <mergeCell ref="F2359:G2359"/>
    <mergeCell ref="H2359:I2359"/>
    <mergeCell ref="J2359:L2359"/>
    <mergeCell ref="F2356:G2356"/>
    <mergeCell ref="H2356:I2356"/>
    <mergeCell ref="J2356:L2356"/>
    <mergeCell ref="F2357:G2357"/>
    <mergeCell ref="H2357:I2357"/>
    <mergeCell ref="J2357:L2357"/>
    <mergeCell ref="F2354:G2354"/>
    <mergeCell ref="H2354:I2354"/>
    <mergeCell ref="J2354:L2354"/>
    <mergeCell ref="F2355:G2355"/>
    <mergeCell ref="H2355:I2355"/>
    <mergeCell ref="J2355:L2355"/>
    <mergeCell ref="F2352:G2352"/>
    <mergeCell ref="H2352:I2352"/>
    <mergeCell ref="J2352:L2352"/>
    <mergeCell ref="F2353:G2353"/>
    <mergeCell ref="H2353:I2353"/>
    <mergeCell ref="J2353:L2353"/>
    <mergeCell ref="F2350:G2350"/>
    <mergeCell ref="H2350:I2350"/>
    <mergeCell ref="J2350:L2350"/>
    <mergeCell ref="F2351:G2351"/>
    <mergeCell ref="H2351:I2351"/>
    <mergeCell ref="J2351:L2351"/>
    <mergeCell ref="A2385:H2385"/>
    <mergeCell ref="F2386:G2386"/>
    <mergeCell ref="H2386:I2386"/>
    <mergeCell ref="J2386:L2386"/>
    <mergeCell ref="F2387:G2387"/>
    <mergeCell ref="H2387:I2387"/>
    <mergeCell ref="J2387:L2387"/>
    <mergeCell ref="F2374:G2374"/>
    <mergeCell ref="H2374:I2374"/>
    <mergeCell ref="J2374:L2374"/>
    <mergeCell ref="F2375:G2375"/>
    <mergeCell ref="H2375:I2375"/>
    <mergeCell ref="J2375:L2375"/>
    <mergeCell ref="F2370:G2370"/>
    <mergeCell ref="H2370:I2370"/>
    <mergeCell ref="J2370:L2370"/>
    <mergeCell ref="A2372:H2372"/>
    <mergeCell ref="F2373:G2373"/>
    <mergeCell ref="H2373:I2373"/>
    <mergeCell ref="J2373:L2373"/>
    <mergeCell ref="F2366:G2366"/>
    <mergeCell ref="H2366:I2366"/>
    <mergeCell ref="J2366:L2366"/>
    <mergeCell ref="A2368:H2368"/>
    <mergeCell ref="F2369:G2369"/>
    <mergeCell ref="H2369:I2369"/>
    <mergeCell ref="J2369:L2369"/>
    <mergeCell ref="F2362:G2362"/>
    <mergeCell ref="H2362:I2362"/>
    <mergeCell ref="J2362:L2362"/>
    <mergeCell ref="A2364:H2364"/>
    <mergeCell ref="F2365:G2365"/>
    <mergeCell ref="H2365:I2365"/>
    <mergeCell ref="J2365:L2365"/>
    <mergeCell ref="F2402:G2402"/>
    <mergeCell ref="H2402:I2402"/>
    <mergeCell ref="J2402:L2402"/>
    <mergeCell ref="F2403:G2403"/>
    <mergeCell ref="H2403:I2403"/>
    <mergeCell ref="J2403:L2403"/>
    <mergeCell ref="A2399:H2399"/>
    <mergeCell ref="F2400:G2400"/>
    <mergeCell ref="H2400:I2400"/>
    <mergeCell ref="J2400:L2400"/>
    <mergeCell ref="F2401:G2401"/>
    <mergeCell ref="H2401:I2401"/>
    <mergeCell ref="J2401:L2401"/>
    <mergeCell ref="F2396:G2396"/>
    <mergeCell ref="H2396:I2396"/>
    <mergeCell ref="J2396:L2396"/>
    <mergeCell ref="F2397:G2397"/>
    <mergeCell ref="H2397:I2397"/>
    <mergeCell ref="J2397:L2397"/>
    <mergeCell ref="F2392:G2392"/>
    <mergeCell ref="H2392:I2392"/>
    <mergeCell ref="J2392:L2392"/>
    <mergeCell ref="A2394:H2394"/>
    <mergeCell ref="F2395:G2395"/>
    <mergeCell ref="H2395:I2395"/>
    <mergeCell ref="J2395:L2395"/>
    <mergeCell ref="F2390:G2390"/>
    <mergeCell ref="H2390:I2390"/>
    <mergeCell ref="J2390:L2390"/>
    <mergeCell ref="F2391:G2391"/>
    <mergeCell ref="H2391:I2391"/>
    <mergeCell ref="J2391:L2391"/>
    <mergeCell ref="F2388:G2388"/>
    <mergeCell ref="H2388:I2388"/>
    <mergeCell ref="J2388:L2388"/>
    <mergeCell ref="F2389:G2389"/>
    <mergeCell ref="H2389:I2389"/>
    <mergeCell ref="J2389:L2389"/>
    <mergeCell ref="F2414:G2414"/>
    <mergeCell ref="H2414:I2414"/>
    <mergeCell ref="J2414:L2414"/>
    <mergeCell ref="F2415:G2415"/>
    <mergeCell ref="H2415:I2415"/>
    <mergeCell ref="J2415:L2415"/>
    <mergeCell ref="F2412:G2412"/>
    <mergeCell ref="H2412:I2412"/>
    <mergeCell ref="J2412:L2412"/>
    <mergeCell ref="F2413:G2413"/>
    <mergeCell ref="H2413:I2413"/>
    <mergeCell ref="J2413:L2413"/>
    <mergeCell ref="F2410:G2410"/>
    <mergeCell ref="H2410:I2410"/>
    <mergeCell ref="J2410:L2410"/>
    <mergeCell ref="F2411:G2411"/>
    <mergeCell ref="H2411:I2411"/>
    <mergeCell ref="J2411:L2411"/>
    <mergeCell ref="F2408:G2408"/>
    <mergeCell ref="H2408:I2408"/>
    <mergeCell ref="J2408:L2408"/>
    <mergeCell ref="F2409:G2409"/>
    <mergeCell ref="H2409:I2409"/>
    <mergeCell ref="J2409:L2409"/>
    <mergeCell ref="F2406:G2406"/>
    <mergeCell ref="H2406:I2406"/>
    <mergeCell ref="J2406:L2406"/>
    <mergeCell ref="F2407:G2407"/>
    <mergeCell ref="H2407:I2407"/>
    <mergeCell ref="J2407:L2407"/>
    <mergeCell ref="F2404:G2404"/>
    <mergeCell ref="H2404:I2404"/>
    <mergeCell ref="J2404:L2404"/>
    <mergeCell ref="F2405:G2405"/>
    <mergeCell ref="H2405:I2405"/>
    <mergeCell ref="J2405:L2405"/>
    <mergeCell ref="F2430:G2430"/>
    <mergeCell ref="H2430:I2430"/>
    <mergeCell ref="J2430:L2430"/>
    <mergeCell ref="F2431:G2431"/>
    <mergeCell ref="H2431:I2431"/>
    <mergeCell ref="J2431:L2431"/>
    <mergeCell ref="F2426:G2426"/>
    <mergeCell ref="H2426:I2426"/>
    <mergeCell ref="J2426:L2426"/>
    <mergeCell ref="A2428:H2428"/>
    <mergeCell ref="F2429:G2429"/>
    <mergeCell ref="H2429:I2429"/>
    <mergeCell ref="J2429:L2429"/>
    <mergeCell ref="F2422:G2422"/>
    <mergeCell ref="H2422:I2422"/>
    <mergeCell ref="J2422:L2422"/>
    <mergeCell ref="A2424:H2424"/>
    <mergeCell ref="F2425:G2425"/>
    <mergeCell ref="H2425:I2425"/>
    <mergeCell ref="J2425:L2425"/>
    <mergeCell ref="F2418:G2418"/>
    <mergeCell ref="H2418:I2418"/>
    <mergeCell ref="J2418:L2418"/>
    <mergeCell ref="A2420:H2420"/>
    <mergeCell ref="F2421:G2421"/>
    <mergeCell ref="H2421:I2421"/>
    <mergeCell ref="J2421:L2421"/>
    <mergeCell ref="F2416:G2416"/>
    <mergeCell ref="H2416:I2416"/>
    <mergeCell ref="J2416:L2416"/>
    <mergeCell ref="F2417:G2417"/>
    <mergeCell ref="H2417:I2417"/>
    <mergeCell ref="J2417:L2417"/>
    <mergeCell ref="A2455:H2455"/>
    <mergeCell ref="F2456:G2456"/>
    <mergeCell ref="H2456:I2456"/>
    <mergeCell ref="J2456:L2456"/>
    <mergeCell ref="F2457:G2457"/>
    <mergeCell ref="H2457:I2457"/>
    <mergeCell ref="J2457:L2457"/>
    <mergeCell ref="F2452:G2452"/>
    <mergeCell ref="H2452:I2452"/>
    <mergeCell ref="J2452:L2452"/>
    <mergeCell ref="F2453:G2453"/>
    <mergeCell ref="H2453:I2453"/>
    <mergeCell ref="J2453:L2453"/>
    <mergeCell ref="F2448:G2448"/>
    <mergeCell ref="H2448:I2448"/>
    <mergeCell ref="J2448:L2448"/>
    <mergeCell ref="A2450:H2450"/>
    <mergeCell ref="F2451:G2451"/>
    <mergeCell ref="H2451:I2451"/>
    <mergeCell ref="J2451:L2451"/>
    <mergeCell ref="F2446:G2446"/>
    <mergeCell ref="H2446:I2446"/>
    <mergeCell ref="J2446:L2446"/>
    <mergeCell ref="F2447:G2447"/>
    <mergeCell ref="H2447:I2447"/>
    <mergeCell ref="J2447:L2447"/>
    <mergeCell ref="F2444:G2444"/>
    <mergeCell ref="H2444:I2444"/>
    <mergeCell ref="J2444:L2444"/>
    <mergeCell ref="F2445:G2445"/>
    <mergeCell ref="H2445:I2445"/>
    <mergeCell ref="J2445:L2445"/>
    <mergeCell ref="A2441:H2441"/>
    <mergeCell ref="F2442:G2442"/>
    <mergeCell ref="H2442:I2442"/>
    <mergeCell ref="J2442:L2442"/>
    <mergeCell ref="F2443:G2443"/>
    <mergeCell ref="H2443:I2443"/>
    <mergeCell ref="J2443:L2443"/>
    <mergeCell ref="F2468:G2468"/>
    <mergeCell ref="H2468:I2468"/>
    <mergeCell ref="J2468:L2468"/>
    <mergeCell ref="F2469:G2469"/>
    <mergeCell ref="H2469:I2469"/>
    <mergeCell ref="J2469:L2469"/>
    <mergeCell ref="F2466:G2466"/>
    <mergeCell ref="H2466:I2466"/>
    <mergeCell ref="J2466:L2466"/>
    <mergeCell ref="F2467:G2467"/>
    <mergeCell ref="H2467:I2467"/>
    <mergeCell ref="J2467:L2467"/>
    <mergeCell ref="F2464:G2464"/>
    <mergeCell ref="H2464:I2464"/>
    <mergeCell ref="J2464:L2464"/>
    <mergeCell ref="F2465:G2465"/>
    <mergeCell ref="H2465:I2465"/>
    <mergeCell ref="J2465:L2465"/>
    <mergeCell ref="F2462:G2462"/>
    <mergeCell ref="H2462:I2462"/>
    <mergeCell ref="J2462:L2462"/>
    <mergeCell ref="F2463:G2463"/>
    <mergeCell ref="H2463:I2463"/>
    <mergeCell ref="J2463:L2463"/>
    <mergeCell ref="F2460:G2460"/>
    <mergeCell ref="H2460:I2460"/>
    <mergeCell ref="J2460:L2460"/>
    <mergeCell ref="F2461:G2461"/>
    <mergeCell ref="H2461:I2461"/>
    <mergeCell ref="J2461:L2461"/>
    <mergeCell ref="F2458:G2458"/>
    <mergeCell ref="H2458:I2458"/>
    <mergeCell ref="J2458:L2458"/>
    <mergeCell ref="F2459:G2459"/>
    <mergeCell ref="H2459:I2459"/>
    <mergeCell ref="J2459:L2459"/>
    <mergeCell ref="F2482:G2482"/>
    <mergeCell ref="H2482:I2482"/>
    <mergeCell ref="J2482:L2482"/>
    <mergeCell ref="A2484:H2484"/>
    <mergeCell ref="F2485:G2485"/>
    <mergeCell ref="H2485:I2485"/>
    <mergeCell ref="J2485:L2485"/>
    <mergeCell ref="F2478:G2478"/>
    <mergeCell ref="H2478:I2478"/>
    <mergeCell ref="J2478:L2478"/>
    <mergeCell ref="A2480:H2480"/>
    <mergeCell ref="F2481:G2481"/>
    <mergeCell ref="H2481:I2481"/>
    <mergeCell ref="J2481:L2481"/>
    <mergeCell ref="F2474:G2474"/>
    <mergeCell ref="H2474:I2474"/>
    <mergeCell ref="J2474:L2474"/>
    <mergeCell ref="A2476:H2476"/>
    <mergeCell ref="F2477:G2477"/>
    <mergeCell ref="H2477:I2477"/>
    <mergeCell ref="J2477:L2477"/>
    <mergeCell ref="F2472:G2472"/>
    <mergeCell ref="H2472:I2472"/>
    <mergeCell ref="J2472:L2472"/>
    <mergeCell ref="F2473:G2473"/>
    <mergeCell ref="H2473:I2473"/>
    <mergeCell ref="J2473:L2473"/>
    <mergeCell ref="F2470:G2470"/>
    <mergeCell ref="H2470:I2470"/>
    <mergeCell ref="J2470:L2470"/>
    <mergeCell ref="F2471:G2471"/>
    <mergeCell ref="H2471:I2471"/>
    <mergeCell ref="J2471:L2471"/>
    <mergeCell ref="F2508:G2508"/>
    <mergeCell ref="H2508:I2508"/>
    <mergeCell ref="J2508:L2508"/>
    <mergeCell ref="F2509:G2509"/>
    <mergeCell ref="H2509:I2509"/>
    <mergeCell ref="J2509:L2509"/>
    <mergeCell ref="F2504:G2504"/>
    <mergeCell ref="H2504:I2504"/>
    <mergeCell ref="J2504:L2504"/>
    <mergeCell ref="A2506:H2506"/>
    <mergeCell ref="F2507:G2507"/>
    <mergeCell ref="H2507:I2507"/>
    <mergeCell ref="J2507:L2507"/>
    <mergeCell ref="F2502:G2502"/>
    <mergeCell ref="H2502:I2502"/>
    <mergeCell ref="J2502:L2502"/>
    <mergeCell ref="F2503:G2503"/>
    <mergeCell ref="H2503:I2503"/>
    <mergeCell ref="J2503:L2503"/>
    <mergeCell ref="F2500:G2500"/>
    <mergeCell ref="H2500:I2500"/>
    <mergeCell ref="J2500:L2500"/>
    <mergeCell ref="F2501:G2501"/>
    <mergeCell ref="H2501:I2501"/>
    <mergeCell ref="J2501:L2501"/>
    <mergeCell ref="A2497:H2497"/>
    <mergeCell ref="F2498:G2498"/>
    <mergeCell ref="H2498:I2498"/>
    <mergeCell ref="J2498:L2498"/>
    <mergeCell ref="F2499:G2499"/>
    <mergeCell ref="H2499:I2499"/>
    <mergeCell ref="J2499:L2499"/>
    <mergeCell ref="F2486:G2486"/>
    <mergeCell ref="H2486:I2486"/>
    <mergeCell ref="J2486:L2486"/>
    <mergeCell ref="F2487:G2487"/>
    <mergeCell ref="H2487:I2487"/>
    <mergeCell ref="J2487:L2487"/>
    <mergeCell ref="F2522:G2522"/>
    <mergeCell ref="H2522:I2522"/>
    <mergeCell ref="J2522:L2522"/>
    <mergeCell ref="F2523:G2523"/>
    <mergeCell ref="H2523:I2523"/>
    <mergeCell ref="J2523:L2523"/>
    <mergeCell ref="F2520:G2520"/>
    <mergeCell ref="H2520:I2520"/>
    <mergeCell ref="J2520:L2520"/>
    <mergeCell ref="F2521:G2521"/>
    <mergeCell ref="H2521:I2521"/>
    <mergeCell ref="J2521:L2521"/>
    <mergeCell ref="F2518:G2518"/>
    <mergeCell ref="H2518:I2518"/>
    <mergeCell ref="J2518:L2518"/>
    <mergeCell ref="F2519:G2519"/>
    <mergeCell ref="H2519:I2519"/>
    <mergeCell ref="J2519:L2519"/>
    <mergeCell ref="F2516:G2516"/>
    <mergeCell ref="H2516:I2516"/>
    <mergeCell ref="J2516:L2516"/>
    <mergeCell ref="F2517:G2517"/>
    <mergeCell ref="H2517:I2517"/>
    <mergeCell ref="J2517:L2517"/>
    <mergeCell ref="F2514:G2514"/>
    <mergeCell ref="H2514:I2514"/>
    <mergeCell ref="J2514:L2514"/>
    <mergeCell ref="F2515:G2515"/>
    <mergeCell ref="H2515:I2515"/>
    <mergeCell ref="J2515:L2515"/>
    <mergeCell ref="F2510:G2510"/>
    <mergeCell ref="H2510:I2510"/>
    <mergeCell ref="J2510:L2510"/>
    <mergeCell ref="A2512:H2512"/>
    <mergeCell ref="F2513:G2513"/>
    <mergeCell ref="H2513:I2513"/>
    <mergeCell ref="J2513:L2513"/>
    <mergeCell ref="F2534:G2534"/>
    <mergeCell ref="H2534:I2534"/>
    <mergeCell ref="J2534:L2534"/>
    <mergeCell ref="A2536:H2536"/>
    <mergeCell ref="F2537:G2537"/>
    <mergeCell ref="H2537:I2537"/>
    <mergeCell ref="J2537:L2537"/>
    <mergeCell ref="F2532:G2532"/>
    <mergeCell ref="H2532:I2532"/>
    <mergeCell ref="J2532:L2532"/>
    <mergeCell ref="F2533:G2533"/>
    <mergeCell ref="H2533:I2533"/>
    <mergeCell ref="J2533:L2533"/>
    <mergeCell ref="F2530:G2530"/>
    <mergeCell ref="H2530:I2530"/>
    <mergeCell ref="J2530:L2530"/>
    <mergeCell ref="F2531:G2531"/>
    <mergeCell ref="H2531:I2531"/>
    <mergeCell ref="J2531:L2531"/>
    <mergeCell ref="F2528:G2528"/>
    <mergeCell ref="H2528:I2528"/>
    <mergeCell ref="J2528:L2528"/>
    <mergeCell ref="F2529:G2529"/>
    <mergeCell ref="H2529:I2529"/>
    <mergeCell ref="J2529:L2529"/>
    <mergeCell ref="F2526:G2526"/>
    <mergeCell ref="H2526:I2526"/>
    <mergeCell ref="J2526:L2526"/>
    <mergeCell ref="F2527:G2527"/>
    <mergeCell ref="H2527:I2527"/>
    <mergeCell ref="J2527:L2527"/>
    <mergeCell ref="F2524:G2524"/>
    <mergeCell ref="H2524:I2524"/>
    <mergeCell ref="J2524:L2524"/>
    <mergeCell ref="F2525:G2525"/>
    <mergeCell ref="H2525:I2525"/>
    <mergeCell ref="J2525:L2525"/>
    <mergeCell ref="F2562:G2562"/>
    <mergeCell ref="H2562:I2562"/>
    <mergeCell ref="J2562:L2562"/>
    <mergeCell ref="F2563:G2563"/>
    <mergeCell ref="H2563:I2563"/>
    <mergeCell ref="J2563:L2563"/>
    <mergeCell ref="F2560:G2560"/>
    <mergeCell ref="H2560:I2560"/>
    <mergeCell ref="J2560:L2560"/>
    <mergeCell ref="F2561:G2561"/>
    <mergeCell ref="H2561:I2561"/>
    <mergeCell ref="J2561:L2561"/>
    <mergeCell ref="A2557:H2557"/>
    <mergeCell ref="F2558:G2558"/>
    <mergeCell ref="H2558:I2558"/>
    <mergeCell ref="J2558:L2558"/>
    <mergeCell ref="F2559:G2559"/>
    <mergeCell ref="H2559:I2559"/>
    <mergeCell ref="J2559:L2559"/>
    <mergeCell ref="F2546:G2546"/>
    <mergeCell ref="H2546:I2546"/>
    <mergeCell ref="J2546:L2546"/>
    <mergeCell ref="F2547:G2547"/>
    <mergeCell ref="H2547:I2547"/>
    <mergeCell ref="J2547:L2547"/>
    <mergeCell ref="F2542:G2542"/>
    <mergeCell ref="H2542:I2542"/>
    <mergeCell ref="J2542:L2542"/>
    <mergeCell ref="A2544:H2544"/>
    <mergeCell ref="F2545:G2545"/>
    <mergeCell ref="H2545:I2545"/>
    <mergeCell ref="J2545:L2545"/>
    <mergeCell ref="F2538:G2538"/>
    <mergeCell ref="H2538:I2538"/>
    <mergeCell ref="J2538:L2538"/>
    <mergeCell ref="A2540:H2540"/>
    <mergeCell ref="F2541:G2541"/>
    <mergeCell ref="H2541:I2541"/>
    <mergeCell ref="J2541:L2541"/>
    <mergeCell ref="F2578:G2578"/>
    <mergeCell ref="H2578:I2578"/>
    <mergeCell ref="J2578:L2578"/>
    <mergeCell ref="F2579:G2579"/>
    <mergeCell ref="H2579:I2579"/>
    <mergeCell ref="J2579:L2579"/>
    <mergeCell ref="F2576:G2576"/>
    <mergeCell ref="H2576:I2576"/>
    <mergeCell ref="J2576:L2576"/>
    <mergeCell ref="F2577:G2577"/>
    <mergeCell ref="H2577:I2577"/>
    <mergeCell ref="J2577:L2577"/>
    <mergeCell ref="F2574:G2574"/>
    <mergeCell ref="H2574:I2574"/>
    <mergeCell ref="J2574:L2574"/>
    <mergeCell ref="F2575:G2575"/>
    <mergeCell ref="H2575:I2575"/>
    <mergeCell ref="J2575:L2575"/>
    <mergeCell ref="F2570:G2570"/>
    <mergeCell ref="H2570:I2570"/>
    <mergeCell ref="J2570:L2570"/>
    <mergeCell ref="A2572:H2572"/>
    <mergeCell ref="F2573:G2573"/>
    <mergeCell ref="H2573:I2573"/>
    <mergeCell ref="J2573:L2573"/>
    <mergeCell ref="F2568:G2568"/>
    <mergeCell ref="H2568:I2568"/>
    <mergeCell ref="J2568:L2568"/>
    <mergeCell ref="F2569:G2569"/>
    <mergeCell ref="H2569:I2569"/>
    <mergeCell ref="J2569:L2569"/>
    <mergeCell ref="F2564:G2564"/>
    <mergeCell ref="H2564:I2564"/>
    <mergeCell ref="J2564:L2564"/>
    <mergeCell ref="A2566:H2566"/>
    <mergeCell ref="F2567:G2567"/>
    <mergeCell ref="H2567:I2567"/>
    <mergeCell ref="J2567:L2567"/>
    <mergeCell ref="F2590:G2590"/>
    <mergeCell ref="H2590:I2590"/>
    <mergeCell ref="J2590:L2590"/>
    <mergeCell ref="F2591:G2591"/>
    <mergeCell ref="H2591:I2591"/>
    <mergeCell ref="J2591:L2591"/>
    <mergeCell ref="F2588:G2588"/>
    <mergeCell ref="H2588:I2588"/>
    <mergeCell ref="J2588:L2588"/>
    <mergeCell ref="F2589:G2589"/>
    <mergeCell ref="H2589:I2589"/>
    <mergeCell ref="J2589:L2589"/>
    <mergeCell ref="F2586:G2586"/>
    <mergeCell ref="H2586:I2586"/>
    <mergeCell ref="J2586:L2586"/>
    <mergeCell ref="F2587:G2587"/>
    <mergeCell ref="H2587:I2587"/>
    <mergeCell ref="J2587:L2587"/>
    <mergeCell ref="F2584:G2584"/>
    <mergeCell ref="H2584:I2584"/>
    <mergeCell ref="J2584:L2584"/>
    <mergeCell ref="F2585:G2585"/>
    <mergeCell ref="H2585:I2585"/>
    <mergeCell ref="J2585:L2585"/>
    <mergeCell ref="F2582:G2582"/>
    <mergeCell ref="H2582:I2582"/>
    <mergeCell ref="J2582:L2582"/>
    <mergeCell ref="F2583:G2583"/>
    <mergeCell ref="H2583:I2583"/>
    <mergeCell ref="J2583:L2583"/>
    <mergeCell ref="F2580:G2580"/>
    <mergeCell ref="H2580:I2580"/>
    <mergeCell ref="J2580:L2580"/>
    <mergeCell ref="F2581:G2581"/>
    <mergeCell ref="H2581:I2581"/>
    <mergeCell ref="J2581:L2581"/>
    <mergeCell ref="F2606:G2606"/>
    <mergeCell ref="H2606:I2606"/>
    <mergeCell ref="J2606:L2606"/>
    <mergeCell ref="F2607:G2607"/>
    <mergeCell ref="H2607:I2607"/>
    <mergeCell ref="J2607:L2607"/>
    <mergeCell ref="F2602:G2602"/>
    <mergeCell ref="H2602:I2602"/>
    <mergeCell ref="J2602:L2602"/>
    <mergeCell ref="A2604:H2604"/>
    <mergeCell ref="F2605:G2605"/>
    <mergeCell ref="H2605:I2605"/>
    <mergeCell ref="J2605:L2605"/>
    <mergeCell ref="F2598:G2598"/>
    <mergeCell ref="H2598:I2598"/>
    <mergeCell ref="J2598:L2598"/>
    <mergeCell ref="A2600:H2600"/>
    <mergeCell ref="F2601:G2601"/>
    <mergeCell ref="H2601:I2601"/>
    <mergeCell ref="J2601:L2601"/>
    <mergeCell ref="F2594:G2594"/>
    <mergeCell ref="H2594:I2594"/>
    <mergeCell ref="J2594:L2594"/>
    <mergeCell ref="A2596:H2596"/>
    <mergeCell ref="F2597:G2597"/>
    <mergeCell ref="H2597:I2597"/>
    <mergeCell ref="J2597:L2597"/>
    <mergeCell ref="F2592:G2592"/>
    <mergeCell ref="H2592:I2592"/>
    <mergeCell ref="J2592:L2592"/>
    <mergeCell ref="F2593:G2593"/>
    <mergeCell ref="H2593:I2593"/>
    <mergeCell ref="J2593:L2593"/>
    <mergeCell ref="F2630:G2630"/>
    <mergeCell ref="H2630:I2630"/>
    <mergeCell ref="J2630:L2630"/>
    <mergeCell ref="A2632:H2632"/>
    <mergeCell ref="F2633:G2633"/>
    <mergeCell ref="H2633:I2633"/>
    <mergeCell ref="J2633:L2633"/>
    <mergeCell ref="F2628:G2628"/>
    <mergeCell ref="H2628:I2628"/>
    <mergeCell ref="J2628:L2628"/>
    <mergeCell ref="F2629:G2629"/>
    <mergeCell ref="H2629:I2629"/>
    <mergeCell ref="J2629:L2629"/>
    <mergeCell ref="F2624:G2624"/>
    <mergeCell ref="H2624:I2624"/>
    <mergeCell ref="J2624:L2624"/>
    <mergeCell ref="A2626:H2626"/>
    <mergeCell ref="F2627:G2627"/>
    <mergeCell ref="H2627:I2627"/>
    <mergeCell ref="J2627:L2627"/>
    <mergeCell ref="F2622:G2622"/>
    <mergeCell ref="H2622:I2622"/>
    <mergeCell ref="J2622:L2622"/>
    <mergeCell ref="F2623:G2623"/>
    <mergeCell ref="H2623:I2623"/>
    <mergeCell ref="J2623:L2623"/>
    <mergeCell ref="F2620:G2620"/>
    <mergeCell ref="H2620:I2620"/>
    <mergeCell ref="J2620:L2620"/>
    <mergeCell ref="F2621:G2621"/>
    <mergeCell ref="H2621:I2621"/>
    <mergeCell ref="J2621:L2621"/>
    <mergeCell ref="A2617:H2617"/>
    <mergeCell ref="F2618:G2618"/>
    <mergeCell ref="H2618:I2618"/>
    <mergeCell ref="J2618:L2618"/>
    <mergeCell ref="F2619:G2619"/>
    <mergeCell ref="H2619:I2619"/>
    <mergeCell ref="J2619:L2619"/>
    <mergeCell ref="F2644:G2644"/>
    <mergeCell ref="H2644:I2644"/>
    <mergeCell ref="J2644:L2644"/>
    <mergeCell ref="F2645:G2645"/>
    <mergeCell ref="H2645:I2645"/>
    <mergeCell ref="J2645:L2645"/>
    <mergeCell ref="F2642:G2642"/>
    <mergeCell ref="H2642:I2642"/>
    <mergeCell ref="J2642:L2642"/>
    <mergeCell ref="F2643:G2643"/>
    <mergeCell ref="H2643:I2643"/>
    <mergeCell ref="J2643:L2643"/>
    <mergeCell ref="F2640:G2640"/>
    <mergeCell ref="H2640:I2640"/>
    <mergeCell ref="J2640:L2640"/>
    <mergeCell ref="F2641:G2641"/>
    <mergeCell ref="H2641:I2641"/>
    <mergeCell ref="J2641:L2641"/>
    <mergeCell ref="F2638:G2638"/>
    <mergeCell ref="H2638:I2638"/>
    <mergeCell ref="J2638:L2638"/>
    <mergeCell ref="F2639:G2639"/>
    <mergeCell ref="H2639:I2639"/>
    <mergeCell ref="J2639:L2639"/>
    <mergeCell ref="F2636:G2636"/>
    <mergeCell ref="H2636:I2636"/>
    <mergeCell ref="J2636:L2636"/>
    <mergeCell ref="F2637:G2637"/>
    <mergeCell ref="H2637:I2637"/>
    <mergeCell ref="J2637:L2637"/>
    <mergeCell ref="F2634:G2634"/>
    <mergeCell ref="H2634:I2634"/>
    <mergeCell ref="J2634:L2634"/>
    <mergeCell ref="F2635:G2635"/>
    <mergeCell ref="H2635:I2635"/>
    <mergeCell ref="J2635:L2635"/>
    <mergeCell ref="A2657:H2657"/>
    <mergeCell ref="F2658:G2658"/>
    <mergeCell ref="H2658:I2658"/>
    <mergeCell ref="J2658:L2658"/>
    <mergeCell ref="F2659:G2659"/>
    <mergeCell ref="H2659:I2659"/>
    <mergeCell ref="J2659:L2659"/>
    <mergeCell ref="F2654:G2654"/>
    <mergeCell ref="H2654:I2654"/>
    <mergeCell ref="J2654:L2654"/>
    <mergeCell ref="F2655:G2655"/>
    <mergeCell ref="H2655:I2655"/>
    <mergeCell ref="J2655:L2655"/>
    <mergeCell ref="F2652:G2652"/>
    <mergeCell ref="H2652:I2652"/>
    <mergeCell ref="J2652:L2652"/>
    <mergeCell ref="F2653:G2653"/>
    <mergeCell ref="H2653:I2653"/>
    <mergeCell ref="J2653:L2653"/>
    <mergeCell ref="F2650:G2650"/>
    <mergeCell ref="H2650:I2650"/>
    <mergeCell ref="J2650:L2650"/>
    <mergeCell ref="F2651:G2651"/>
    <mergeCell ref="H2651:I2651"/>
    <mergeCell ref="J2651:L2651"/>
    <mergeCell ref="F2648:G2648"/>
    <mergeCell ref="H2648:I2648"/>
    <mergeCell ref="J2648:L2648"/>
    <mergeCell ref="F2649:G2649"/>
    <mergeCell ref="H2649:I2649"/>
    <mergeCell ref="J2649:L2649"/>
    <mergeCell ref="F2646:G2646"/>
    <mergeCell ref="H2646:I2646"/>
    <mergeCell ref="J2646:L2646"/>
    <mergeCell ref="F2647:G2647"/>
    <mergeCell ref="H2647:I2647"/>
    <mergeCell ref="J2647:L2647"/>
    <mergeCell ref="F2684:G2684"/>
    <mergeCell ref="H2684:I2684"/>
    <mergeCell ref="J2684:L2684"/>
    <mergeCell ref="F2685:G2685"/>
    <mergeCell ref="H2685:I2685"/>
    <mergeCell ref="J2685:L2685"/>
    <mergeCell ref="F2682:G2682"/>
    <mergeCell ref="H2682:I2682"/>
    <mergeCell ref="J2682:L2682"/>
    <mergeCell ref="F2683:G2683"/>
    <mergeCell ref="H2683:I2683"/>
    <mergeCell ref="J2683:L2683"/>
    <mergeCell ref="F2680:G2680"/>
    <mergeCell ref="H2680:I2680"/>
    <mergeCell ref="J2680:L2680"/>
    <mergeCell ref="F2681:G2681"/>
    <mergeCell ref="H2681:I2681"/>
    <mergeCell ref="J2681:L2681"/>
    <mergeCell ref="F2668:G2668"/>
    <mergeCell ref="H2668:I2668"/>
    <mergeCell ref="J2668:L2668"/>
    <mergeCell ref="A2678:H2678"/>
    <mergeCell ref="F2679:G2679"/>
    <mergeCell ref="H2679:I2679"/>
    <mergeCell ref="J2679:L2679"/>
    <mergeCell ref="A2665:H2665"/>
    <mergeCell ref="F2666:G2666"/>
    <mergeCell ref="H2666:I2666"/>
    <mergeCell ref="J2666:L2666"/>
    <mergeCell ref="F2667:G2667"/>
    <mergeCell ref="H2667:I2667"/>
    <mergeCell ref="J2667:L2667"/>
    <mergeCell ref="A2661:H2661"/>
    <mergeCell ref="F2662:G2662"/>
    <mergeCell ref="H2662:I2662"/>
    <mergeCell ref="J2662:L2662"/>
    <mergeCell ref="F2663:G2663"/>
    <mergeCell ref="H2663:I2663"/>
    <mergeCell ref="J2663:L2663"/>
    <mergeCell ref="F2700:G2700"/>
    <mergeCell ref="H2700:I2700"/>
    <mergeCell ref="J2700:L2700"/>
    <mergeCell ref="F2701:G2701"/>
    <mergeCell ref="H2701:I2701"/>
    <mergeCell ref="J2701:L2701"/>
    <mergeCell ref="F2698:G2698"/>
    <mergeCell ref="H2698:I2698"/>
    <mergeCell ref="J2698:L2698"/>
    <mergeCell ref="F2699:G2699"/>
    <mergeCell ref="H2699:I2699"/>
    <mergeCell ref="J2699:L2699"/>
    <mergeCell ref="F2696:G2696"/>
    <mergeCell ref="H2696:I2696"/>
    <mergeCell ref="J2696:L2696"/>
    <mergeCell ref="F2697:G2697"/>
    <mergeCell ref="H2697:I2697"/>
    <mergeCell ref="J2697:L2697"/>
    <mergeCell ref="A2693:H2693"/>
    <mergeCell ref="F2694:G2694"/>
    <mergeCell ref="H2694:I2694"/>
    <mergeCell ref="J2694:L2694"/>
    <mergeCell ref="F2695:G2695"/>
    <mergeCell ref="H2695:I2695"/>
    <mergeCell ref="J2695:L2695"/>
    <mergeCell ref="F2690:G2690"/>
    <mergeCell ref="H2690:I2690"/>
    <mergeCell ref="J2690:L2690"/>
    <mergeCell ref="F2691:G2691"/>
    <mergeCell ref="H2691:I2691"/>
    <mergeCell ref="J2691:L2691"/>
    <mergeCell ref="A2687:H2687"/>
    <mergeCell ref="F2688:G2688"/>
    <mergeCell ref="H2688:I2688"/>
    <mergeCell ref="J2688:L2688"/>
    <mergeCell ref="F2689:G2689"/>
    <mergeCell ref="H2689:I2689"/>
    <mergeCell ref="J2689:L2689"/>
    <mergeCell ref="F2712:G2712"/>
    <mergeCell ref="H2712:I2712"/>
    <mergeCell ref="J2712:L2712"/>
    <mergeCell ref="A2714:H2714"/>
    <mergeCell ref="F2715:G2715"/>
    <mergeCell ref="H2715:I2715"/>
    <mergeCell ref="J2715:L2715"/>
    <mergeCell ref="F2710:G2710"/>
    <mergeCell ref="H2710:I2710"/>
    <mergeCell ref="J2710:L2710"/>
    <mergeCell ref="F2711:G2711"/>
    <mergeCell ref="H2711:I2711"/>
    <mergeCell ref="J2711:L2711"/>
    <mergeCell ref="F2708:G2708"/>
    <mergeCell ref="H2708:I2708"/>
    <mergeCell ref="J2708:L2708"/>
    <mergeCell ref="F2709:G2709"/>
    <mergeCell ref="H2709:I2709"/>
    <mergeCell ref="J2709:L2709"/>
    <mergeCell ref="F2706:G2706"/>
    <mergeCell ref="H2706:I2706"/>
    <mergeCell ref="J2706:L2706"/>
    <mergeCell ref="F2707:G2707"/>
    <mergeCell ref="H2707:I2707"/>
    <mergeCell ref="J2707:L2707"/>
    <mergeCell ref="F2704:G2704"/>
    <mergeCell ref="H2704:I2704"/>
    <mergeCell ref="J2704:L2704"/>
    <mergeCell ref="F2705:G2705"/>
    <mergeCell ref="H2705:I2705"/>
    <mergeCell ref="J2705:L2705"/>
    <mergeCell ref="F2702:G2702"/>
    <mergeCell ref="H2702:I2702"/>
    <mergeCell ref="J2702:L2702"/>
    <mergeCell ref="F2703:G2703"/>
    <mergeCell ref="H2703:I2703"/>
    <mergeCell ref="J2703:L2703"/>
    <mergeCell ref="F2740:G2740"/>
    <mergeCell ref="H2740:I2740"/>
    <mergeCell ref="J2740:L2740"/>
    <mergeCell ref="F2741:G2741"/>
    <mergeCell ref="H2741:I2741"/>
    <mergeCell ref="J2741:L2741"/>
    <mergeCell ref="F2738:G2738"/>
    <mergeCell ref="H2738:I2738"/>
    <mergeCell ref="J2738:L2738"/>
    <mergeCell ref="F2739:G2739"/>
    <mergeCell ref="H2739:I2739"/>
    <mergeCell ref="J2739:L2739"/>
    <mergeCell ref="A2735:H2735"/>
    <mergeCell ref="F2736:G2736"/>
    <mergeCell ref="H2736:I2736"/>
    <mergeCell ref="J2736:L2736"/>
    <mergeCell ref="F2737:G2737"/>
    <mergeCell ref="H2737:I2737"/>
    <mergeCell ref="J2737:L2737"/>
    <mergeCell ref="F2724:G2724"/>
    <mergeCell ref="H2724:I2724"/>
    <mergeCell ref="J2724:L2724"/>
    <mergeCell ref="F2725:G2725"/>
    <mergeCell ref="H2725:I2725"/>
    <mergeCell ref="J2725:L2725"/>
    <mergeCell ref="F2720:G2720"/>
    <mergeCell ref="H2720:I2720"/>
    <mergeCell ref="J2720:L2720"/>
    <mergeCell ref="A2722:H2722"/>
    <mergeCell ref="F2723:G2723"/>
    <mergeCell ref="H2723:I2723"/>
    <mergeCell ref="J2723:L2723"/>
    <mergeCell ref="F2716:G2716"/>
    <mergeCell ref="H2716:I2716"/>
    <mergeCell ref="J2716:L2716"/>
    <mergeCell ref="A2718:H2718"/>
    <mergeCell ref="F2719:G2719"/>
    <mergeCell ref="H2719:I2719"/>
    <mergeCell ref="J2719:L2719"/>
    <mergeCell ref="F2756:G2756"/>
    <mergeCell ref="H2756:I2756"/>
    <mergeCell ref="J2756:L2756"/>
    <mergeCell ref="F2757:G2757"/>
    <mergeCell ref="H2757:I2757"/>
    <mergeCell ref="J2757:L2757"/>
    <mergeCell ref="F2754:G2754"/>
    <mergeCell ref="H2754:I2754"/>
    <mergeCell ref="J2754:L2754"/>
    <mergeCell ref="F2755:G2755"/>
    <mergeCell ref="H2755:I2755"/>
    <mergeCell ref="J2755:L2755"/>
    <mergeCell ref="F2752:G2752"/>
    <mergeCell ref="H2752:I2752"/>
    <mergeCell ref="J2752:L2752"/>
    <mergeCell ref="F2753:G2753"/>
    <mergeCell ref="H2753:I2753"/>
    <mergeCell ref="J2753:L2753"/>
    <mergeCell ref="A2749:H2749"/>
    <mergeCell ref="F2750:G2750"/>
    <mergeCell ref="H2750:I2750"/>
    <mergeCell ref="J2750:L2750"/>
    <mergeCell ref="F2751:G2751"/>
    <mergeCell ref="H2751:I2751"/>
    <mergeCell ref="J2751:L2751"/>
    <mergeCell ref="F2746:G2746"/>
    <mergeCell ref="H2746:I2746"/>
    <mergeCell ref="J2746:L2746"/>
    <mergeCell ref="F2747:G2747"/>
    <mergeCell ref="H2747:I2747"/>
    <mergeCell ref="J2747:L2747"/>
    <mergeCell ref="F2742:G2742"/>
    <mergeCell ref="H2742:I2742"/>
    <mergeCell ref="J2742:L2742"/>
    <mergeCell ref="A2744:H2744"/>
    <mergeCell ref="F2745:G2745"/>
    <mergeCell ref="H2745:I2745"/>
    <mergeCell ref="J2745:L2745"/>
    <mergeCell ref="F2768:G2768"/>
    <mergeCell ref="H2768:I2768"/>
    <mergeCell ref="J2768:L2768"/>
    <mergeCell ref="A2770:H2770"/>
    <mergeCell ref="F2771:G2771"/>
    <mergeCell ref="H2771:I2771"/>
    <mergeCell ref="J2771:L2771"/>
    <mergeCell ref="F2766:G2766"/>
    <mergeCell ref="H2766:I2766"/>
    <mergeCell ref="J2766:L2766"/>
    <mergeCell ref="F2767:G2767"/>
    <mergeCell ref="H2767:I2767"/>
    <mergeCell ref="J2767:L2767"/>
    <mergeCell ref="F2764:G2764"/>
    <mergeCell ref="H2764:I2764"/>
    <mergeCell ref="J2764:L2764"/>
    <mergeCell ref="F2765:G2765"/>
    <mergeCell ref="H2765:I2765"/>
    <mergeCell ref="J2765:L2765"/>
    <mergeCell ref="F2762:G2762"/>
    <mergeCell ref="H2762:I2762"/>
    <mergeCell ref="J2762:L2762"/>
    <mergeCell ref="F2763:G2763"/>
    <mergeCell ref="H2763:I2763"/>
    <mergeCell ref="J2763:L2763"/>
    <mergeCell ref="F2760:G2760"/>
    <mergeCell ref="H2760:I2760"/>
    <mergeCell ref="J2760:L2760"/>
    <mergeCell ref="F2761:G2761"/>
    <mergeCell ref="H2761:I2761"/>
    <mergeCell ref="J2761:L2761"/>
    <mergeCell ref="F2758:G2758"/>
    <mergeCell ref="H2758:I2758"/>
    <mergeCell ref="J2758:L2758"/>
    <mergeCell ref="F2759:G2759"/>
    <mergeCell ref="H2759:I2759"/>
    <mergeCell ref="J2759:L2759"/>
    <mergeCell ref="F2794:G2794"/>
    <mergeCell ref="H2794:I2794"/>
    <mergeCell ref="J2794:L2794"/>
    <mergeCell ref="F2795:G2795"/>
    <mergeCell ref="H2795:I2795"/>
    <mergeCell ref="J2795:L2795"/>
    <mergeCell ref="A2791:H2791"/>
    <mergeCell ref="F2792:G2792"/>
    <mergeCell ref="H2792:I2792"/>
    <mergeCell ref="J2792:L2792"/>
    <mergeCell ref="F2793:G2793"/>
    <mergeCell ref="H2793:I2793"/>
    <mergeCell ref="J2793:L2793"/>
    <mergeCell ref="F2780:G2780"/>
    <mergeCell ref="H2780:I2780"/>
    <mergeCell ref="J2780:L2780"/>
    <mergeCell ref="F2781:G2781"/>
    <mergeCell ref="H2781:I2781"/>
    <mergeCell ref="J2781:L2781"/>
    <mergeCell ref="F2776:G2776"/>
    <mergeCell ref="H2776:I2776"/>
    <mergeCell ref="J2776:L2776"/>
    <mergeCell ref="A2778:H2778"/>
    <mergeCell ref="F2779:G2779"/>
    <mergeCell ref="H2779:I2779"/>
    <mergeCell ref="J2779:L2779"/>
    <mergeCell ref="F2772:G2772"/>
    <mergeCell ref="H2772:I2772"/>
    <mergeCell ref="J2772:L2772"/>
    <mergeCell ref="A2774:H2774"/>
    <mergeCell ref="F2775:G2775"/>
    <mergeCell ref="H2775:I2775"/>
    <mergeCell ref="J2775:L2775"/>
    <mergeCell ref="A2809:H2809"/>
    <mergeCell ref="F2810:G2810"/>
    <mergeCell ref="H2810:I2810"/>
    <mergeCell ref="J2810:L2810"/>
    <mergeCell ref="F2811:G2811"/>
    <mergeCell ref="H2811:I2811"/>
    <mergeCell ref="J2811:L2811"/>
    <mergeCell ref="F2806:G2806"/>
    <mergeCell ref="H2806:I2806"/>
    <mergeCell ref="J2806:L2806"/>
    <mergeCell ref="F2807:G2807"/>
    <mergeCell ref="H2807:I2807"/>
    <mergeCell ref="J2807:L2807"/>
    <mergeCell ref="F2804:G2804"/>
    <mergeCell ref="H2804:I2804"/>
    <mergeCell ref="J2804:L2804"/>
    <mergeCell ref="F2805:G2805"/>
    <mergeCell ref="H2805:I2805"/>
    <mergeCell ref="J2805:L2805"/>
    <mergeCell ref="F2800:G2800"/>
    <mergeCell ref="H2800:I2800"/>
    <mergeCell ref="J2800:L2800"/>
    <mergeCell ref="A2802:H2802"/>
    <mergeCell ref="F2803:G2803"/>
    <mergeCell ref="H2803:I2803"/>
    <mergeCell ref="J2803:L2803"/>
    <mergeCell ref="F2798:G2798"/>
    <mergeCell ref="H2798:I2798"/>
    <mergeCell ref="J2798:L2798"/>
    <mergeCell ref="F2799:G2799"/>
    <mergeCell ref="H2799:I2799"/>
    <mergeCell ref="J2799:L2799"/>
    <mergeCell ref="F2796:G2796"/>
    <mergeCell ref="H2796:I2796"/>
    <mergeCell ref="J2796:L2796"/>
    <mergeCell ref="F2797:G2797"/>
    <mergeCell ref="H2797:I2797"/>
    <mergeCell ref="J2797:L2797"/>
    <mergeCell ref="F2822:G2822"/>
    <mergeCell ref="H2822:I2822"/>
    <mergeCell ref="J2822:L2822"/>
    <mergeCell ref="F2823:G2823"/>
    <mergeCell ref="H2823:I2823"/>
    <mergeCell ref="J2823:L2823"/>
    <mergeCell ref="F2820:G2820"/>
    <mergeCell ref="H2820:I2820"/>
    <mergeCell ref="J2820:L2820"/>
    <mergeCell ref="F2821:G2821"/>
    <mergeCell ref="H2821:I2821"/>
    <mergeCell ref="J2821:L2821"/>
    <mergeCell ref="F2818:G2818"/>
    <mergeCell ref="H2818:I2818"/>
    <mergeCell ref="J2818:L2818"/>
    <mergeCell ref="F2819:G2819"/>
    <mergeCell ref="H2819:I2819"/>
    <mergeCell ref="J2819:L2819"/>
    <mergeCell ref="F2816:G2816"/>
    <mergeCell ref="H2816:I2816"/>
    <mergeCell ref="J2816:L2816"/>
    <mergeCell ref="F2817:G2817"/>
    <mergeCell ref="H2817:I2817"/>
    <mergeCell ref="J2817:L2817"/>
    <mergeCell ref="F2814:G2814"/>
    <mergeCell ref="H2814:I2814"/>
    <mergeCell ref="J2814:L2814"/>
    <mergeCell ref="F2815:G2815"/>
    <mergeCell ref="H2815:I2815"/>
    <mergeCell ref="J2815:L2815"/>
    <mergeCell ref="F2812:G2812"/>
    <mergeCell ref="H2812:I2812"/>
    <mergeCell ref="J2812:L2812"/>
    <mergeCell ref="F2813:G2813"/>
    <mergeCell ref="H2813:I2813"/>
    <mergeCell ref="J2813:L2813"/>
    <mergeCell ref="A2835:H2835"/>
    <mergeCell ref="F2836:G2836"/>
    <mergeCell ref="H2836:I2836"/>
    <mergeCell ref="J2836:L2836"/>
    <mergeCell ref="F2837:G2837"/>
    <mergeCell ref="H2837:I2837"/>
    <mergeCell ref="J2837:L2837"/>
    <mergeCell ref="F2832:G2832"/>
    <mergeCell ref="H2832:I2832"/>
    <mergeCell ref="J2832:L2832"/>
    <mergeCell ref="F2833:G2833"/>
    <mergeCell ref="H2833:I2833"/>
    <mergeCell ref="J2833:L2833"/>
    <mergeCell ref="F2830:G2830"/>
    <mergeCell ref="H2830:I2830"/>
    <mergeCell ref="J2830:L2830"/>
    <mergeCell ref="F2831:G2831"/>
    <mergeCell ref="H2831:I2831"/>
    <mergeCell ref="J2831:L2831"/>
    <mergeCell ref="F2828:G2828"/>
    <mergeCell ref="H2828:I2828"/>
    <mergeCell ref="J2828:L2828"/>
    <mergeCell ref="F2829:G2829"/>
    <mergeCell ref="H2829:I2829"/>
    <mergeCell ref="J2829:L2829"/>
    <mergeCell ref="F2826:G2826"/>
    <mergeCell ref="H2826:I2826"/>
    <mergeCell ref="J2826:L2826"/>
    <mergeCell ref="F2827:G2827"/>
    <mergeCell ref="H2827:I2827"/>
    <mergeCell ref="J2827:L2827"/>
    <mergeCell ref="F2824:G2824"/>
    <mergeCell ref="H2824:I2824"/>
    <mergeCell ref="J2824:L2824"/>
    <mergeCell ref="F2825:G2825"/>
    <mergeCell ref="H2825:I2825"/>
    <mergeCell ref="J2825:L2825"/>
    <mergeCell ref="F2860:G2860"/>
    <mergeCell ref="H2860:I2860"/>
    <mergeCell ref="J2860:L2860"/>
    <mergeCell ref="F2861:G2861"/>
    <mergeCell ref="H2861:I2861"/>
    <mergeCell ref="J2861:L2861"/>
    <mergeCell ref="F2858:G2858"/>
    <mergeCell ref="H2858:I2858"/>
    <mergeCell ref="J2858:L2858"/>
    <mergeCell ref="F2859:G2859"/>
    <mergeCell ref="H2859:I2859"/>
    <mergeCell ref="J2859:L2859"/>
    <mergeCell ref="F2846:G2846"/>
    <mergeCell ref="H2846:I2846"/>
    <mergeCell ref="J2846:L2846"/>
    <mergeCell ref="A2856:H2856"/>
    <mergeCell ref="F2857:G2857"/>
    <mergeCell ref="H2857:I2857"/>
    <mergeCell ref="J2857:L2857"/>
    <mergeCell ref="A2843:H2843"/>
    <mergeCell ref="F2844:G2844"/>
    <mergeCell ref="H2844:I2844"/>
    <mergeCell ref="J2844:L2844"/>
    <mergeCell ref="F2845:G2845"/>
    <mergeCell ref="H2845:I2845"/>
    <mergeCell ref="J2845:L2845"/>
    <mergeCell ref="A2839:H2839"/>
    <mergeCell ref="F2840:G2840"/>
    <mergeCell ref="H2840:I2840"/>
    <mergeCell ref="J2840:L2840"/>
    <mergeCell ref="F2841:G2841"/>
    <mergeCell ref="H2841:I2841"/>
    <mergeCell ref="J2841:L2841"/>
    <mergeCell ref="F2876:G2876"/>
    <mergeCell ref="H2876:I2876"/>
    <mergeCell ref="J2876:L2876"/>
    <mergeCell ref="F2877:G2877"/>
    <mergeCell ref="H2877:I2877"/>
    <mergeCell ref="J2877:L2877"/>
    <mergeCell ref="F2872:G2872"/>
    <mergeCell ref="H2872:I2872"/>
    <mergeCell ref="J2872:L2872"/>
    <mergeCell ref="A2874:H2874"/>
    <mergeCell ref="F2875:G2875"/>
    <mergeCell ref="H2875:I2875"/>
    <mergeCell ref="J2875:L2875"/>
    <mergeCell ref="F2870:G2870"/>
    <mergeCell ref="H2870:I2870"/>
    <mergeCell ref="J2870:L2870"/>
    <mergeCell ref="F2871:G2871"/>
    <mergeCell ref="H2871:I2871"/>
    <mergeCell ref="J2871:L2871"/>
    <mergeCell ref="A2867:H2867"/>
    <mergeCell ref="F2868:G2868"/>
    <mergeCell ref="H2868:I2868"/>
    <mergeCell ref="J2868:L2868"/>
    <mergeCell ref="F2869:G2869"/>
    <mergeCell ref="H2869:I2869"/>
    <mergeCell ref="J2869:L2869"/>
    <mergeCell ref="F2864:G2864"/>
    <mergeCell ref="H2864:I2864"/>
    <mergeCell ref="J2864:L2864"/>
    <mergeCell ref="F2865:G2865"/>
    <mergeCell ref="H2865:I2865"/>
    <mergeCell ref="J2865:L2865"/>
    <mergeCell ref="F2862:G2862"/>
    <mergeCell ref="H2862:I2862"/>
    <mergeCell ref="J2862:L2862"/>
    <mergeCell ref="F2863:G2863"/>
    <mergeCell ref="H2863:I2863"/>
    <mergeCell ref="J2863:L2863"/>
    <mergeCell ref="F2888:G2888"/>
    <mergeCell ref="H2888:I2888"/>
    <mergeCell ref="J2888:L2888"/>
    <mergeCell ref="F2889:G2889"/>
    <mergeCell ref="H2889:I2889"/>
    <mergeCell ref="J2889:L2889"/>
    <mergeCell ref="F2886:G2886"/>
    <mergeCell ref="H2886:I2886"/>
    <mergeCell ref="J2886:L2886"/>
    <mergeCell ref="F2887:G2887"/>
    <mergeCell ref="H2887:I2887"/>
    <mergeCell ref="J2887:L2887"/>
    <mergeCell ref="F2884:G2884"/>
    <mergeCell ref="H2884:I2884"/>
    <mergeCell ref="J2884:L2884"/>
    <mergeCell ref="F2885:G2885"/>
    <mergeCell ref="H2885:I2885"/>
    <mergeCell ref="J2885:L2885"/>
    <mergeCell ref="F2882:G2882"/>
    <mergeCell ref="H2882:I2882"/>
    <mergeCell ref="J2882:L2882"/>
    <mergeCell ref="F2883:G2883"/>
    <mergeCell ref="H2883:I2883"/>
    <mergeCell ref="J2883:L2883"/>
    <mergeCell ref="F2880:G2880"/>
    <mergeCell ref="H2880:I2880"/>
    <mergeCell ref="J2880:L2880"/>
    <mergeCell ref="F2881:G2881"/>
    <mergeCell ref="H2881:I2881"/>
    <mergeCell ref="J2881:L2881"/>
    <mergeCell ref="F2878:G2878"/>
    <mergeCell ref="H2878:I2878"/>
    <mergeCell ref="J2878:L2878"/>
    <mergeCell ref="F2879:G2879"/>
    <mergeCell ref="H2879:I2879"/>
    <mergeCell ref="J2879:L2879"/>
    <mergeCell ref="F2902:G2902"/>
    <mergeCell ref="H2902:I2902"/>
    <mergeCell ref="J2902:L2902"/>
    <mergeCell ref="A2904:H2904"/>
    <mergeCell ref="F2905:G2905"/>
    <mergeCell ref="H2905:I2905"/>
    <mergeCell ref="J2905:L2905"/>
    <mergeCell ref="F2898:G2898"/>
    <mergeCell ref="H2898:I2898"/>
    <mergeCell ref="J2898:L2898"/>
    <mergeCell ref="A2900:H2900"/>
    <mergeCell ref="F2901:G2901"/>
    <mergeCell ref="H2901:I2901"/>
    <mergeCell ref="J2901:L2901"/>
    <mergeCell ref="F2896:G2896"/>
    <mergeCell ref="H2896:I2896"/>
    <mergeCell ref="J2896:L2896"/>
    <mergeCell ref="F2897:G2897"/>
    <mergeCell ref="H2897:I2897"/>
    <mergeCell ref="J2897:L2897"/>
    <mergeCell ref="F2894:G2894"/>
    <mergeCell ref="H2894:I2894"/>
    <mergeCell ref="J2894:L2894"/>
    <mergeCell ref="F2895:G2895"/>
    <mergeCell ref="H2895:I2895"/>
    <mergeCell ref="J2895:L2895"/>
    <mergeCell ref="F2892:G2892"/>
    <mergeCell ref="H2892:I2892"/>
    <mergeCell ref="J2892:L2892"/>
    <mergeCell ref="F2893:G2893"/>
    <mergeCell ref="H2893:I2893"/>
    <mergeCell ref="J2893:L2893"/>
    <mergeCell ref="F2890:G2890"/>
    <mergeCell ref="H2890:I2890"/>
    <mergeCell ref="J2890:L2890"/>
    <mergeCell ref="F2891:G2891"/>
    <mergeCell ref="H2891:I2891"/>
    <mergeCell ref="J2891:L2891"/>
    <mergeCell ref="F2928:G2928"/>
    <mergeCell ref="H2928:I2928"/>
    <mergeCell ref="J2928:L2928"/>
    <mergeCell ref="F2929:G2929"/>
    <mergeCell ref="H2929:I2929"/>
    <mergeCell ref="J2929:L2929"/>
    <mergeCell ref="F2926:G2926"/>
    <mergeCell ref="H2926:I2926"/>
    <mergeCell ref="J2926:L2926"/>
    <mergeCell ref="F2927:G2927"/>
    <mergeCell ref="H2927:I2927"/>
    <mergeCell ref="J2927:L2927"/>
    <mergeCell ref="F2924:G2924"/>
    <mergeCell ref="H2924:I2924"/>
    <mergeCell ref="J2924:L2924"/>
    <mergeCell ref="F2925:G2925"/>
    <mergeCell ref="H2925:I2925"/>
    <mergeCell ref="J2925:L2925"/>
    <mergeCell ref="A2921:H2921"/>
    <mergeCell ref="F2922:G2922"/>
    <mergeCell ref="H2922:I2922"/>
    <mergeCell ref="J2922:L2922"/>
    <mergeCell ref="F2923:G2923"/>
    <mergeCell ref="H2923:I2923"/>
    <mergeCell ref="J2923:L2923"/>
    <mergeCell ref="F2910:G2910"/>
    <mergeCell ref="H2910:I2910"/>
    <mergeCell ref="J2910:L2910"/>
    <mergeCell ref="F2911:G2911"/>
    <mergeCell ref="H2911:I2911"/>
    <mergeCell ref="J2911:L2911"/>
    <mergeCell ref="F2906:G2906"/>
    <mergeCell ref="H2906:I2906"/>
    <mergeCell ref="J2906:L2906"/>
    <mergeCell ref="A2908:H2908"/>
    <mergeCell ref="F2909:G2909"/>
    <mergeCell ref="H2909:I2909"/>
    <mergeCell ref="J2909:L2909"/>
    <mergeCell ref="F2944:G2944"/>
    <mergeCell ref="H2944:I2944"/>
    <mergeCell ref="J2944:L2944"/>
    <mergeCell ref="F2945:G2945"/>
    <mergeCell ref="H2945:I2945"/>
    <mergeCell ref="J2945:L2945"/>
    <mergeCell ref="F2942:G2942"/>
    <mergeCell ref="H2942:I2942"/>
    <mergeCell ref="J2942:L2942"/>
    <mergeCell ref="F2943:G2943"/>
    <mergeCell ref="H2943:I2943"/>
    <mergeCell ref="J2943:L2943"/>
    <mergeCell ref="F2940:G2940"/>
    <mergeCell ref="H2940:I2940"/>
    <mergeCell ref="J2940:L2940"/>
    <mergeCell ref="F2941:G2941"/>
    <mergeCell ref="H2941:I2941"/>
    <mergeCell ref="J2941:L2941"/>
    <mergeCell ref="A2937:H2937"/>
    <mergeCell ref="F2938:G2938"/>
    <mergeCell ref="H2938:I2938"/>
    <mergeCell ref="J2938:L2938"/>
    <mergeCell ref="F2939:G2939"/>
    <mergeCell ref="H2939:I2939"/>
    <mergeCell ref="J2939:L2939"/>
    <mergeCell ref="F2934:G2934"/>
    <mergeCell ref="H2934:I2934"/>
    <mergeCell ref="J2934:L2934"/>
    <mergeCell ref="F2935:G2935"/>
    <mergeCell ref="H2935:I2935"/>
    <mergeCell ref="J2935:L2935"/>
    <mergeCell ref="A2931:H2931"/>
    <mergeCell ref="F2932:G2932"/>
    <mergeCell ref="H2932:I2932"/>
    <mergeCell ref="J2932:L2932"/>
    <mergeCell ref="F2933:G2933"/>
    <mergeCell ref="H2933:I2933"/>
    <mergeCell ref="J2933:L2933"/>
    <mergeCell ref="A2957:H2957"/>
    <mergeCell ref="F2958:G2958"/>
    <mergeCell ref="H2958:I2958"/>
    <mergeCell ref="J2958:L2958"/>
    <mergeCell ref="F2959:G2959"/>
    <mergeCell ref="H2959:I2959"/>
    <mergeCell ref="J2959:L2959"/>
    <mergeCell ref="F2954:G2954"/>
    <mergeCell ref="H2954:I2954"/>
    <mergeCell ref="J2954:L2954"/>
    <mergeCell ref="F2955:G2955"/>
    <mergeCell ref="H2955:I2955"/>
    <mergeCell ref="J2955:L2955"/>
    <mergeCell ref="F2952:G2952"/>
    <mergeCell ref="H2952:I2952"/>
    <mergeCell ref="J2952:L2952"/>
    <mergeCell ref="F2953:G2953"/>
    <mergeCell ref="H2953:I2953"/>
    <mergeCell ref="J2953:L2953"/>
    <mergeCell ref="F2950:G2950"/>
    <mergeCell ref="H2950:I2950"/>
    <mergeCell ref="J2950:L2950"/>
    <mergeCell ref="F2951:G2951"/>
    <mergeCell ref="H2951:I2951"/>
    <mergeCell ref="J2951:L2951"/>
    <mergeCell ref="F2948:G2948"/>
    <mergeCell ref="H2948:I2948"/>
    <mergeCell ref="J2948:L2948"/>
    <mergeCell ref="F2949:G2949"/>
    <mergeCell ref="H2949:I2949"/>
    <mergeCell ref="J2949:L2949"/>
    <mergeCell ref="F2946:G2946"/>
    <mergeCell ref="H2946:I2946"/>
    <mergeCell ref="J2946:L2946"/>
    <mergeCell ref="F2947:G2947"/>
    <mergeCell ref="H2947:I2947"/>
    <mergeCell ref="J2947:L2947"/>
    <mergeCell ref="F2984:G2984"/>
    <mergeCell ref="H2984:I2984"/>
    <mergeCell ref="J2984:L2984"/>
    <mergeCell ref="F2985:G2985"/>
    <mergeCell ref="H2985:I2985"/>
    <mergeCell ref="J2985:L2985"/>
    <mergeCell ref="F2982:G2982"/>
    <mergeCell ref="H2982:I2982"/>
    <mergeCell ref="J2982:L2982"/>
    <mergeCell ref="F2983:G2983"/>
    <mergeCell ref="H2983:I2983"/>
    <mergeCell ref="J2983:L2983"/>
    <mergeCell ref="F2980:G2980"/>
    <mergeCell ref="H2980:I2980"/>
    <mergeCell ref="J2980:L2980"/>
    <mergeCell ref="F2981:G2981"/>
    <mergeCell ref="H2981:I2981"/>
    <mergeCell ref="J2981:L2981"/>
    <mergeCell ref="F2968:G2968"/>
    <mergeCell ref="H2968:I2968"/>
    <mergeCell ref="J2968:L2968"/>
    <mergeCell ref="A2978:H2978"/>
    <mergeCell ref="F2979:G2979"/>
    <mergeCell ref="H2979:I2979"/>
    <mergeCell ref="J2979:L2979"/>
    <mergeCell ref="A2965:H2965"/>
    <mergeCell ref="F2966:G2966"/>
    <mergeCell ref="H2966:I2966"/>
    <mergeCell ref="J2966:L2966"/>
    <mergeCell ref="F2967:G2967"/>
    <mergeCell ref="H2967:I2967"/>
    <mergeCell ref="J2967:L2967"/>
    <mergeCell ref="A2961:H2961"/>
    <mergeCell ref="F2962:G2962"/>
    <mergeCell ref="H2962:I2962"/>
    <mergeCell ref="J2962:L2962"/>
    <mergeCell ref="F2963:G2963"/>
    <mergeCell ref="H2963:I2963"/>
    <mergeCell ref="J2963:L2963"/>
    <mergeCell ref="F3000:G3000"/>
    <mergeCell ref="H3000:I3000"/>
    <mergeCell ref="J3000:L3000"/>
    <mergeCell ref="F3001:G3001"/>
    <mergeCell ref="H3001:I3001"/>
    <mergeCell ref="J3001:L3001"/>
    <mergeCell ref="F2998:G2998"/>
    <mergeCell ref="H2998:I2998"/>
    <mergeCell ref="J2998:L2998"/>
    <mergeCell ref="F2999:G2999"/>
    <mergeCell ref="H2999:I2999"/>
    <mergeCell ref="J2999:L2999"/>
    <mergeCell ref="F2996:G2996"/>
    <mergeCell ref="H2996:I2996"/>
    <mergeCell ref="J2996:L2996"/>
    <mergeCell ref="F2997:G2997"/>
    <mergeCell ref="H2997:I2997"/>
    <mergeCell ref="J2997:L2997"/>
    <mergeCell ref="F2992:G2992"/>
    <mergeCell ref="H2992:I2992"/>
    <mergeCell ref="J2992:L2992"/>
    <mergeCell ref="A2994:H2994"/>
    <mergeCell ref="F2995:G2995"/>
    <mergeCell ref="H2995:I2995"/>
    <mergeCell ref="J2995:L2995"/>
    <mergeCell ref="F2990:G2990"/>
    <mergeCell ref="H2990:I2990"/>
    <mergeCell ref="J2990:L2990"/>
    <mergeCell ref="F2991:G2991"/>
    <mergeCell ref="H2991:I2991"/>
    <mergeCell ref="J2991:L2991"/>
    <mergeCell ref="F2986:G2986"/>
    <mergeCell ref="H2986:I2986"/>
    <mergeCell ref="J2986:L2986"/>
    <mergeCell ref="A2988:H2988"/>
    <mergeCell ref="F2989:G2989"/>
    <mergeCell ref="H2989:I2989"/>
    <mergeCell ref="J2989:L2989"/>
    <mergeCell ref="F3012:G3012"/>
    <mergeCell ref="H3012:I3012"/>
    <mergeCell ref="J3012:L3012"/>
    <mergeCell ref="A3014:H3014"/>
    <mergeCell ref="F3015:G3015"/>
    <mergeCell ref="H3015:I3015"/>
    <mergeCell ref="J3015:L3015"/>
    <mergeCell ref="F3010:G3010"/>
    <mergeCell ref="H3010:I3010"/>
    <mergeCell ref="J3010:L3010"/>
    <mergeCell ref="F3011:G3011"/>
    <mergeCell ref="H3011:I3011"/>
    <mergeCell ref="J3011:L3011"/>
    <mergeCell ref="F3008:G3008"/>
    <mergeCell ref="H3008:I3008"/>
    <mergeCell ref="J3008:L3008"/>
    <mergeCell ref="F3009:G3009"/>
    <mergeCell ref="H3009:I3009"/>
    <mergeCell ref="J3009:L3009"/>
    <mergeCell ref="F3006:G3006"/>
    <mergeCell ref="H3006:I3006"/>
    <mergeCell ref="J3006:L3006"/>
    <mergeCell ref="F3007:G3007"/>
    <mergeCell ref="H3007:I3007"/>
    <mergeCell ref="J3007:L3007"/>
    <mergeCell ref="F3004:G3004"/>
    <mergeCell ref="H3004:I3004"/>
    <mergeCell ref="J3004:L3004"/>
    <mergeCell ref="F3005:G3005"/>
    <mergeCell ref="H3005:I3005"/>
    <mergeCell ref="J3005:L3005"/>
    <mergeCell ref="F3002:G3002"/>
    <mergeCell ref="H3002:I3002"/>
    <mergeCell ref="J3002:L3002"/>
    <mergeCell ref="F3003:G3003"/>
    <mergeCell ref="H3003:I3003"/>
    <mergeCell ref="J3003:L3003"/>
    <mergeCell ref="F3040:G3040"/>
    <mergeCell ref="H3040:I3040"/>
    <mergeCell ref="J3040:L3040"/>
    <mergeCell ref="F3041:G3041"/>
    <mergeCell ref="H3041:I3041"/>
    <mergeCell ref="J3041:L3041"/>
    <mergeCell ref="F3038:G3038"/>
    <mergeCell ref="H3038:I3038"/>
    <mergeCell ref="J3038:L3038"/>
    <mergeCell ref="F3039:G3039"/>
    <mergeCell ref="H3039:I3039"/>
    <mergeCell ref="J3039:L3039"/>
    <mergeCell ref="A3035:H3035"/>
    <mergeCell ref="F3036:G3036"/>
    <mergeCell ref="H3036:I3036"/>
    <mergeCell ref="J3036:L3036"/>
    <mergeCell ref="F3037:G3037"/>
    <mergeCell ref="H3037:I3037"/>
    <mergeCell ref="J3037:L3037"/>
    <mergeCell ref="F3024:G3024"/>
    <mergeCell ref="H3024:I3024"/>
    <mergeCell ref="J3024:L3024"/>
    <mergeCell ref="F3025:G3025"/>
    <mergeCell ref="H3025:I3025"/>
    <mergeCell ref="J3025:L3025"/>
    <mergeCell ref="F3020:G3020"/>
    <mergeCell ref="H3020:I3020"/>
    <mergeCell ref="J3020:L3020"/>
    <mergeCell ref="A3022:H3022"/>
    <mergeCell ref="F3023:G3023"/>
    <mergeCell ref="H3023:I3023"/>
    <mergeCell ref="J3023:L3023"/>
    <mergeCell ref="F3016:G3016"/>
    <mergeCell ref="H3016:I3016"/>
    <mergeCell ref="J3016:L3016"/>
    <mergeCell ref="A3018:H3018"/>
    <mergeCell ref="F3019:G3019"/>
    <mergeCell ref="H3019:I3019"/>
    <mergeCell ref="J3019:L3019"/>
    <mergeCell ref="F3056:G3056"/>
    <mergeCell ref="H3056:I3056"/>
    <mergeCell ref="J3056:L3056"/>
    <mergeCell ref="F3057:G3057"/>
    <mergeCell ref="H3057:I3057"/>
    <mergeCell ref="J3057:L3057"/>
    <mergeCell ref="F3054:G3054"/>
    <mergeCell ref="H3054:I3054"/>
    <mergeCell ref="J3054:L3054"/>
    <mergeCell ref="F3055:G3055"/>
    <mergeCell ref="H3055:I3055"/>
    <mergeCell ref="J3055:L3055"/>
    <mergeCell ref="F3052:G3052"/>
    <mergeCell ref="H3052:I3052"/>
    <mergeCell ref="J3052:L3052"/>
    <mergeCell ref="F3053:G3053"/>
    <mergeCell ref="H3053:I3053"/>
    <mergeCell ref="J3053:L3053"/>
    <mergeCell ref="A3049:H3049"/>
    <mergeCell ref="F3050:G3050"/>
    <mergeCell ref="H3050:I3050"/>
    <mergeCell ref="J3050:L3050"/>
    <mergeCell ref="F3051:G3051"/>
    <mergeCell ref="H3051:I3051"/>
    <mergeCell ref="J3051:L3051"/>
    <mergeCell ref="F3046:G3046"/>
    <mergeCell ref="H3046:I3046"/>
    <mergeCell ref="J3046:L3046"/>
    <mergeCell ref="F3047:G3047"/>
    <mergeCell ref="H3047:I3047"/>
    <mergeCell ref="J3047:L3047"/>
    <mergeCell ref="F3042:G3042"/>
    <mergeCell ref="H3042:I3042"/>
    <mergeCell ref="J3042:L3042"/>
    <mergeCell ref="A3044:H3044"/>
    <mergeCell ref="F3045:G3045"/>
    <mergeCell ref="H3045:I3045"/>
    <mergeCell ref="J3045:L3045"/>
    <mergeCell ref="F3068:G3068"/>
    <mergeCell ref="H3068:I3068"/>
    <mergeCell ref="J3068:L3068"/>
    <mergeCell ref="A3070:H3070"/>
    <mergeCell ref="F3071:G3071"/>
    <mergeCell ref="H3071:I3071"/>
    <mergeCell ref="J3071:L3071"/>
    <mergeCell ref="F3066:G3066"/>
    <mergeCell ref="H3066:I3066"/>
    <mergeCell ref="J3066:L3066"/>
    <mergeCell ref="F3067:G3067"/>
    <mergeCell ref="H3067:I3067"/>
    <mergeCell ref="J3067:L3067"/>
    <mergeCell ref="F3064:G3064"/>
    <mergeCell ref="H3064:I3064"/>
    <mergeCell ref="J3064:L3064"/>
    <mergeCell ref="F3065:G3065"/>
    <mergeCell ref="H3065:I3065"/>
    <mergeCell ref="J3065:L3065"/>
    <mergeCell ref="F3062:G3062"/>
    <mergeCell ref="H3062:I3062"/>
    <mergeCell ref="J3062:L3062"/>
    <mergeCell ref="F3063:G3063"/>
    <mergeCell ref="H3063:I3063"/>
    <mergeCell ref="J3063:L3063"/>
    <mergeCell ref="F3060:G3060"/>
    <mergeCell ref="H3060:I3060"/>
    <mergeCell ref="J3060:L3060"/>
    <mergeCell ref="F3061:G3061"/>
    <mergeCell ref="H3061:I3061"/>
    <mergeCell ref="J3061:L3061"/>
    <mergeCell ref="F3058:G3058"/>
    <mergeCell ref="H3058:I3058"/>
    <mergeCell ref="J3058:L3058"/>
    <mergeCell ref="F3059:G3059"/>
    <mergeCell ref="H3059:I3059"/>
    <mergeCell ref="J3059:L3059"/>
    <mergeCell ref="F3094:G3094"/>
    <mergeCell ref="H3094:I3094"/>
    <mergeCell ref="J3094:L3094"/>
    <mergeCell ref="F3095:G3095"/>
    <mergeCell ref="H3095:I3095"/>
    <mergeCell ref="J3095:L3095"/>
    <mergeCell ref="A3091:H3091"/>
    <mergeCell ref="F3092:G3092"/>
    <mergeCell ref="H3092:I3092"/>
    <mergeCell ref="J3092:L3092"/>
    <mergeCell ref="F3093:G3093"/>
    <mergeCell ref="H3093:I3093"/>
    <mergeCell ref="J3093:L3093"/>
    <mergeCell ref="F3080:G3080"/>
    <mergeCell ref="H3080:I3080"/>
    <mergeCell ref="J3080:L3080"/>
    <mergeCell ref="F3081:G3081"/>
    <mergeCell ref="H3081:I3081"/>
    <mergeCell ref="J3081:L3081"/>
    <mergeCell ref="F3076:G3076"/>
    <mergeCell ref="H3076:I3076"/>
    <mergeCell ref="J3076:L3076"/>
    <mergeCell ref="A3078:H3078"/>
    <mergeCell ref="F3079:G3079"/>
    <mergeCell ref="H3079:I3079"/>
    <mergeCell ref="J3079:L3079"/>
    <mergeCell ref="F3072:G3072"/>
    <mergeCell ref="H3072:I3072"/>
    <mergeCell ref="J3072:L3072"/>
    <mergeCell ref="A3074:H3074"/>
    <mergeCell ref="F3075:G3075"/>
    <mergeCell ref="H3075:I3075"/>
    <mergeCell ref="J3075:L3075"/>
    <mergeCell ref="F3110:G3110"/>
    <mergeCell ref="H3110:I3110"/>
    <mergeCell ref="J3110:L3110"/>
    <mergeCell ref="F3111:G3111"/>
    <mergeCell ref="H3111:I3111"/>
    <mergeCell ref="J3111:L3111"/>
    <mergeCell ref="F3108:G3108"/>
    <mergeCell ref="H3108:I3108"/>
    <mergeCell ref="J3108:L3108"/>
    <mergeCell ref="F3109:G3109"/>
    <mergeCell ref="H3109:I3109"/>
    <mergeCell ref="J3109:L3109"/>
    <mergeCell ref="A3105:H3105"/>
    <mergeCell ref="F3106:G3106"/>
    <mergeCell ref="H3106:I3106"/>
    <mergeCell ref="J3106:L3106"/>
    <mergeCell ref="F3107:G3107"/>
    <mergeCell ref="H3107:I3107"/>
    <mergeCell ref="J3107:L3107"/>
    <mergeCell ref="F3102:G3102"/>
    <mergeCell ref="H3102:I3102"/>
    <mergeCell ref="J3102:L3102"/>
    <mergeCell ref="F3103:G3103"/>
    <mergeCell ref="H3103:I3103"/>
    <mergeCell ref="J3103:L3103"/>
    <mergeCell ref="F3098:G3098"/>
    <mergeCell ref="H3098:I3098"/>
    <mergeCell ref="J3098:L3098"/>
    <mergeCell ref="A3100:H3100"/>
    <mergeCell ref="F3101:G3101"/>
    <mergeCell ref="H3101:I3101"/>
    <mergeCell ref="J3101:L3101"/>
    <mergeCell ref="F3096:G3096"/>
    <mergeCell ref="H3096:I3096"/>
    <mergeCell ref="J3096:L3096"/>
    <mergeCell ref="F3097:G3097"/>
    <mergeCell ref="H3097:I3097"/>
    <mergeCell ref="J3097:L3097"/>
    <mergeCell ref="F3122:G3122"/>
    <mergeCell ref="H3122:I3122"/>
    <mergeCell ref="J3122:L3122"/>
    <mergeCell ref="A3124:H3124"/>
    <mergeCell ref="F3125:G3125"/>
    <mergeCell ref="H3125:I3125"/>
    <mergeCell ref="J3125:L3125"/>
    <mergeCell ref="F3120:G3120"/>
    <mergeCell ref="H3120:I3120"/>
    <mergeCell ref="J3120:L3120"/>
    <mergeCell ref="F3121:G3121"/>
    <mergeCell ref="H3121:I3121"/>
    <mergeCell ref="J3121:L3121"/>
    <mergeCell ref="F3118:G3118"/>
    <mergeCell ref="H3118:I3118"/>
    <mergeCell ref="J3118:L3118"/>
    <mergeCell ref="F3119:G3119"/>
    <mergeCell ref="H3119:I3119"/>
    <mergeCell ref="J3119:L3119"/>
    <mergeCell ref="F3116:G3116"/>
    <mergeCell ref="H3116:I3116"/>
    <mergeCell ref="J3116:L3116"/>
    <mergeCell ref="F3117:G3117"/>
    <mergeCell ref="H3117:I3117"/>
    <mergeCell ref="J3117:L3117"/>
    <mergeCell ref="F3114:G3114"/>
    <mergeCell ref="H3114:I3114"/>
    <mergeCell ref="J3114:L3114"/>
    <mergeCell ref="F3115:G3115"/>
    <mergeCell ref="H3115:I3115"/>
    <mergeCell ref="J3115:L3115"/>
    <mergeCell ref="F3112:G3112"/>
    <mergeCell ref="H3112:I3112"/>
    <mergeCell ref="J3112:L3112"/>
    <mergeCell ref="F3113:G3113"/>
    <mergeCell ref="H3113:I3113"/>
    <mergeCell ref="J3113:L3113"/>
    <mergeCell ref="F3150:G3150"/>
    <mergeCell ref="H3150:I3150"/>
    <mergeCell ref="J3150:L3150"/>
    <mergeCell ref="F3151:G3151"/>
    <mergeCell ref="H3151:I3151"/>
    <mergeCell ref="J3151:L3151"/>
    <mergeCell ref="F3148:G3148"/>
    <mergeCell ref="H3148:I3148"/>
    <mergeCell ref="J3148:L3148"/>
    <mergeCell ref="F3149:G3149"/>
    <mergeCell ref="H3149:I3149"/>
    <mergeCell ref="J3149:L3149"/>
    <mergeCell ref="A3145:H3145"/>
    <mergeCell ref="F3146:G3146"/>
    <mergeCell ref="H3146:I3146"/>
    <mergeCell ref="J3146:L3146"/>
    <mergeCell ref="F3147:G3147"/>
    <mergeCell ref="H3147:I3147"/>
    <mergeCell ref="J3147:L3147"/>
    <mergeCell ref="F3134:G3134"/>
    <mergeCell ref="H3134:I3134"/>
    <mergeCell ref="J3134:L3134"/>
    <mergeCell ref="F3135:G3135"/>
    <mergeCell ref="H3135:I3135"/>
    <mergeCell ref="J3135:L3135"/>
    <mergeCell ref="F3130:G3130"/>
    <mergeCell ref="H3130:I3130"/>
    <mergeCell ref="J3130:L3130"/>
    <mergeCell ref="A3132:H3132"/>
    <mergeCell ref="F3133:G3133"/>
    <mergeCell ref="H3133:I3133"/>
    <mergeCell ref="J3133:L3133"/>
    <mergeCell ref="F3126:G3126"/>
    <mergeCell ref="H3126:I3126"/>
    <mergeCell ref="J3126:L3126"/>
    <mergeCell ref="A3128:H3128"/>
    <mergeCell ref="F3129:G3129"/>
    <mergeCell ref="H3129:I3129"/>
    <mergeCell ref="J3129:L3129"/>
    <mergeCell ref="F3166:G3166"/>
    <mergeCell ref="H3166:I3166"/>
    <mergeCell ref="J3166:L3166"/>
    <mergeCell ref="F3167:G3167"/>
    <mergeCell ref="H3167:I3167"/>
    <mergeCell ref="J3167:L3167"/>
    <mergeCell ref="F3164:G3164"/>
    <mergeCell ref="H3164:I3164"/>
    <mergeCell ref="J3164:L3164"/>
    <mergeCell ref="F3165:G3165"/>
    <mergeCell ref="H3165:I3165"/>
    <mergeCell ref="J3165:L3165"/>
    <mergeCell ref="A3161:H3161"/>
    <mergeCell ref="F3162:G3162"/>
    <mergeCell ref="H3162:I3162"/>
    <mergeCell ref="J3162:L3162"/>
    <mergeCell ref="F3163:G3163"/>
    <mergeCell ref="H3163:I3163"/>
    <mergeCell ref="J3163:L3163"/>
    <mergeCell ref="F3158:G3158"/>
    <mergeCell ref="H3158:I3158"/>
    <mergeCell ref="J3158:L3158"/>
    <mergeCell ref="F3159:G3159"/>
    <mergeCell ref="H3159:I3159"/>
    <mergeCell ref="J3159:L3159"/>
    <mergeCell ref="A3155:H3155"/>
    <mergeCell ref="F3156:G3156"/>
    <mergeCell ref="H3156:I3156"/>
    <mergeCell ref="J3156:L3156"/>
    <mergeCell ref="F3157:G3157"/>
    <mergeCell ref="H3157:I3157"/>
    <mergeCell ref="J3157:L3157"/>
    <mergeCell ref="F3152:G3152"/>
    <mergeCell ref="H3152:I3152"/>
    <mergeCell ref="J3152:L3152"/>
    <mergeCell ref="F3153:G3153"/>
    <mergeCell ref="H3153:I3153"/>
    <mergeCell ref="J3153:L3153"/>
    <mergeCell ref="F3178:G3178"/>
    <mergeCell ref="H3178:I3178"/>
    <mergeCell ref="J3178:L3178"/>
    <mergeCell ref="F3179:G3179"/>
    <mergeCell ref="H3179:I3179"/>
    <mergeCell ref="J3179:L3179"/>
    <mergeCell ref="F3176:G3176"/>
    <mergeCell ref="H3176:I3176"/>
    <mergeCell ref="J3176:L3176"/>
    <mergeCell ref="F3177:G3177"/>
    <mergeCell ref="H3177:I3177"/>
    <mergeCell ref="J3177:L3177"/>
    <mergeCell ref="F3174:G3174"/>
    <mergeCell ref="H3174:I3174"/>
    <mergeCell ref="J3174:L3174"/>
    <mergeCell ref="F3175:G3175"/>
    <mergeCell ref="H3175:I3175"/>
    <mergeCell ref="J3175:L3175"/>
    <mergeCell ref="F3172:G3172"/>
    <mergeCell ref="H3172:I3172"/>
    <mergeCell ref="J3172:L3172"/>
    <mergeCell ref="F3173:G3173"/>
    <mergeCell ref="H3173:I3173"/>
    <mergeCell ref="J3173:L3173"/>
    <mergeCell ref="F3170:G3170"/>
    <mergeCell ref="H3170:I3170"/>
    <mergeCell ref="J3170:L3170"/>
    <mergeCell ref="F3171:G3171"/>
    <mergeCell ref="H3171:I3171"/>
    <mergeCell ref="J3171:L3171"/>
    <mergeCell ref="F3168:G3168"/>
    <mergeCell ref="H3168:I3168"/>
    <mergeCell ref="J3168:L3168"/>
    <mergeCell ref="F3169:G3169"/>
    <mergeCell ref="H3169:I3169"/>
    <mergeCell ref="J3169:L3169"/>
    <mergeCell ref="F3192:G3192"/>
    <mergeCell ref="H3192:I3192"/>
    <mergeCell ref="J3192:L3192"/>
    <mergeCell ref="A3194:H3194"/>
    <mergeCell ref="F3195:G3195"/>
    <mergeCell ref="H3195:I3195"/>
    <mergeCell ref="J3195:L3195"/>
    <mergeCell ref="F3188:G3188"/>
    <mergeCell ref="H3188:I3188"/>
    <mergeCell ref="J3188:L3188"/>
    <mergeCell ref="A3190:H3190"/>
    <mergeCell ref="F3191:G3191"/>
    <mergeCell ref="H3191:I3191"/>
    <mergeCell ref="J3191:L3191"/>
    <mergeCell ref="F3184:G3184"/>
    <mergeCell ref="H3184:I3184"/>
    <mergeCell ref="J3184:L3184"/>
    <mergeCell ref="A3186:H3186"/>
    <mergeCell ref="F3187:G3187"/>
    <mergeCell ref="H3187:I3187"/>
    <mergeCell ref="J3187:L3187"/>
    <mergeCell ref="F3182:G3182"/>
    <mergeCell ref="H3182:I3182"/>
    <mergeCell ref="J3182:L3182"/>
    <mergeCell ref="F3183:G3183"/>
    <mergeCell ref="H3183:I3183"/>
    <mergeCell ref="J3183:L3183"/>
    <mergeCell ref="F3180:G3180"/>
    <mergeCell ref="H3180:I3180"/>
    <mergeCell ref="J3180:L3180"/>
    <mergeCell ref="F3181:G3181"/>
    <mergeCell ref="H3181:I3181"/>
    <mergeCell ref="J3181:L3181"/>
    <mergeCell ref="A3217:H3217"/>
    <mergeCell ref="F3218:G3218"/>
    <mergeCell ref="H3218:I3218"/>
    <mergeCell ref="J3218:L3218"/>
    <mergeCell ref="F3219:G3219"/>
    <mergeCell ref="H3219:I3219"/>
    <mergeCell ref="J3219:L3219"/>
    <mergeCell ref="F3214:G3214"/>
    <mergeCell ref="H3214:I3214"/>
    <mergeCell ref="J3214:L3214"/>
    <mergeCell ref="F3215:G3215"/>
    <mergeCell ref="H3215:I3215"/>
    <mergeCell ref="J3215:L3215"/>
    <mergeCell ref="F3212:G3212"/>
    <mergeCell ref="H3212:I3212"/>
    <mergeCell ref="J3212:L3212"/>
    <mergeCell ref="F3213:G3213"/>
    <mergeCell ref="H3213:I3213"/>
    <mergeCell ref="J3213:L3213"/>
    <mergeCell ref="F3210:G3210"/>
    <mergeCell ref="H3210:I3210"/>
    <mergeCell ref="J3210:L3210"/>
    <mergeCell ref="F3211:G3211"/>
    <mergeCell ref="H3211:I3211"/>
    <mergeCell ref="J3211:L3211"/>
    <mergeCell ref="A3207:H3207"/>
    <mergeCell ref="F3208:G3208"/>
    <mergeCell ref="H3208:I3208"/>
    <mergeCell ref="J3208:L3208"/>
    <mergeCell ref="F3209:G3209"/>
    <mergeCell ref="H3209:I3209"/>
    <mergeCell ref="J3209:L3209"/>
    <mergeCell ref="F3196:G3196"/>
    <mergeCell ref="H3196:I3196"/>
    <mergeCell ref="J3196:L3196"/>
    <mergeCell ref="F3197:G3197"/>
    <mergeCell ref="H3197:I3197"/>
    <mergeCell ref="J3197:L3197"/>
    <mergeCell ref="F3232:G3232"/>
    <mergeCell ref="H3232:I3232"/>
    <mergeCell ref="J3232:L3232"/>
    <mergeCell ref="F3233:G3233"/>
    <mergeCell ref="H3233:I3233"/>
    <mergeCell ref="J3233:L3233"/>
    <mergeCell ref="F3230:G3230"/>
    <mergeCell ref="H3230:I3230"/>
    <mergeCell ref="J3230:L3230"/>
    <mergeCell ref="F3231:G3231"/>
    <mergeCell ref="H3231:I3231"/>
    <mergeCell ref="J3231:L3231"/>
    <mergeCell ref="F3228:G3228"/>
    <mergeCell ref="H3228:I3228"/>
    <mergeCell ref="J3228:L3228"/>
    <mergeCell ref="F3229:G3229"/>
    <mergeCell ref="H3229:I3229"/>
    <mergeCell ref="J3229:L3229"/>
    <mergeCell ref="F3226:G3226"/>
    <mergeCell ref="H3226:I3226"/>
    <mergeCell ref="J3226:L3226"/>
    <mergeCell ref="F3227:G3227"/>
    <mergeCell ref="H3227:I3227"/>
    <mergeCell ref="J3227:L3227"/>
    <mergeCell ref="A3223:H3223"/>
    <mergeCell ref="F3224:G3224"/>
    <mergeCell ref="H3224:I3224"/>
    <mergeCell ref="J3224:L3224"/>
    <mergeCell ref="F3225:G3225"/>
    <mergeCell ref="H3225:I3225"/>
    <mergeCell ref="J3225:L3225"/>
    <mergeCell ref="F3220:G3220"/>
    <mergeCell ref="H3220:I3220"/>
    <mergeCell ref="J3220:L3220"/>
    <mergeCell ref="F3221:G3221"/>
    <mergeCell ref="H3221:I3221"/>
    <mergeCell ref="J3221:L3221"/>
    <mergeCell ref="F3244:G3244"/>
    <mergeCell ref="H3244:I3244"/>
    <mergeCell ref="J3244:L3244"/>
    <mergeCell ref="A3246:H3246"/>
    <mergeCell ref="F3247:G3247"/>
    <mergeCell ref="H3247:I3247"/>
    <mergeCell ref="J3247:L3247"/>
    <mergeCell ref="F3242:G3242"/>
    <mergeCell ref="H3242:I3242"/>
    <mergeCell ref="J3242:L3242"/>
    <mergeCell ref="F3243:G3243"/>
    <mergeCell ref="H3243:I3243"/>
    <mergeCell ref="J3243:L3243"/>
    <mergeCell ref="F3240:G3240"/>
    <mergeCell ref="H3240:I3240"/>
    <mergeCell ref="J3240:L3240"/>
    <mergeCell ref="F3241:G3241"/>
    <mergeCell ref="H3241:I3241"/>
    <mergeCell ref="J3241:L3241"/>
    <mergeCell ref="F3238:G3238"/>
    <mergeCell ref="H3238:I3238"/>
    <mergeCell ref="J3238:L3238"/>
    <mergeCell ref="F3239:G3239"/>
    <mergeCell ref="H3239:I3239"/>
    <mergeCell ref="J3239:L3239"/>
    <mergeCell ref="F3236:G3236"/>
    <mergeCell ref="H3236:I3236"/>
    <mergeCell ref="J3236:L3236"/>
    <mergeCell ref="F3237:G3237"/>
    <mergeCell ref="H3237:I3237"/>
    <mergeCell ref="J3237:L3237"/>
    <mergeCell ref="F3234:G3234"/>
    <mergeCell ref="H3234:I3234"/>
    <mergeCell ref="J3234:L3234"/>
    <mergeCell ref="F3235:G3235"/>
    <mergeCell ref="H3235:I3235"/>
    <mergeCell ref="J3235:L3235"/>
    <mergeCell ref="F3270:G3270"/>
    <mergeCell ref="H3270:I3270"/>
    <mergeCell ref="J3270:L3270"/>
    <mergeCell ref="F3271:G3271"/>
    <mergeCell ref="H3271:I3271"/>
    <mergeCell ref="J3271:L3271"/>
    <mergeCell ref="A3267:H3267"/>
    <mergeCell ref="F3268:G3268"/>
    <mergeCell ref="H3268:I3268"/>
    <mergeCell ref="J3268:L3268"/>
    <mergeCell ref="F3269:G3269"/>
    <mergeCell ref="H3269:I3269"/>
    <mergeCell ref="J3269:L3269"/>
    <mergeCell ref="F3256:G3256"/>
    <mergeCell ref="H3256:I3256"/>
    <mergeCell ref="J3256:L3256"/>
    <mergeCell ref="F3257:G3257"/>
    <mergeCell ref="H3257:I3257"/>
    <mergeCell ref="J3257:L3257"/>
    <mergeCell ref="F3252:G3252"/>
    <mergeCell ref="H3252:I3252"/>
    <mergeCell ref="J3252:L3252"/>
    <mergeCell ref="A3254:H3254"/>
    <mergeCell ref="F3255:G3255"/>
    <mergeCell ref="H3255:I3255"/>
    <mergeCell ref="J3255:L3255"/>
    <mergeCell ref="F3248:G3248"/>
    <mergeCell ref="H3248:I3248"/>
    <mergeCell ref="J3248:L3248"/>
    <mergeCell ref="A3250:H3250"/>
    <mergeCell ref="F3251:G3251"/>
    <mergeCell ref="H3251:I3251"/>
    <mergeCell ref="J3251:L3251"/>
    <mergeCell ref="F3284:G3284"/>
    <mergeCell ref="H3284:I3284"/>
    <mergeCell ref="J3284:L3284"/>
    <mergeCell ref="F3285:G3285"/>
    <mergeCell ref="H3285:I3285"/>
    <mergeCell ref="J3285:L3285"/>
    <mergeCell ref="F3282:G3282"/>
    <mergeCell ref="H3282:I3282"/>
    <mergeCell ref="J3282:L3282"/>
    <mergeCell ref="F3283:G3283"/>
    <mergeCell ref="H3283:I3283"/>
    <mergeCell ref="J3283:L3283"/>
    <mergeCell ref="F3280:G3280"/>
    <mergeCell ref="H3280:I3280"/>
    <mergeCell ref="J3280:L3280"/>
    <mergeCell ref="F3281:G3281"/>
    <mergeCell ref="H3281:I3281"/>
    <mergeCell ref="J3281:L3281"/>
    <mergeCell ref="A3277:H3277"/>
    <mergeCell ref="F3278:G3278"/>
    <mergeCell ref="H3278:I3278"/>
    <mergeCell ref="J3278:L3278"/>
    <mergeCell ref="F3279:G3279"/>
    <mergeCell ref="H3279:I3279"/>
    <mergeCell ref="J3279:L3279"/>
    <mergeCell ref="F3274:G3274"/>
    <mergeCell ref="H3274:I3274"/>
    <mergeCell ref="J3274:L3274"/>
    <mergeCell ref="F3275:G3275"/>
    <mergeCell ref="H3275:I3275"/>
    <mergeCell ref="J3275:L3275"/>
    <mergeCell ref="F3272:G3272"/>
    <mergeCell ref="H3272:I3272"/>
    <mergeCell ref="J3272:L3272"/>
    <mergeCell ref="F3273:G3273"/>
    <mergeCell ref="H3273:I3273"/>
    <mergeCell ref="J3273:L3273"/>
    <mergeCell ref="F3298:G3298"/>
    <mergeCell ref="H3298:I3298"/>
    <mergeCell ref="J3298:L3298"/>
    <mergeCell ref="F3299:G3299"/>
    <mergeCell ref="H3299:I3299"/>
    <mergeCell ref="J3299:L3299"/>
    <mergeCell ref="F3296:G3296"/>
    <mergeCell ref="H3296:I3296"/>
    <mergeCell ref="J3296:L3296"/>
    <mergeCell ref="F3297:G3297"/>
    <mergeCell ref="H3297:I3297"/>
    <mergeCell ref="J3297:L3297"/>
    <mergeCell ref="F3294:G3294"/>
    <mergeCell ref="H3294:I3294"/>
    <mergeCell ref="J3294:L3294"/>
    <mergeCell ref="F3295:G3295"/>
    <mergeCell ref="H3295:I3295"/>
    <mergeCell ref="J3295:L3295"/>
    <mergeCell ref="F3292:G3292"/>
    <mergeCell ref="H3292:I3292"/>
    <mergeCell ref="J3292:L3292"/>
    <mergeCell ref="F3293:G3293"/>
    <mergeCell ref="H3293:I3293"/>
    <mergeCell ref="J3293:L3293"/>
    <mergeCell ref="F3290:G3290"/>
    <mergeCell ref="H3290:I3290"/>
    <mergeCell ref="J3290:L3290"/>
    <mergeCell ref="F3291:G3291"/>
    <mergeCell ref="H3291:I3291"/>
    <mergeCell ref="J3291:L3291"/>
    <mergeCell ref="F3286:G3286"/>
    <mergeCell ref="H3286:I3286"/>
    <mergeCell ref="J3286:L3286"/>
    <mergeCell ref="A3288:H3288"/>
    <mergeCell ref="F3289:G3289"/>
    <mergeCell ref="H3289:I3289"/>
    <mergeCell ref="J3289:L3289"/>
    <mergeCell ref="F3310:G3310"/>
    <mergeCell ref="H3310:I3310"/>
    <mergeCell ref="J3310:L3310"/>
    <mergeCell ref="F3311:G3311"/>
    <mergeCell ref="H3311:I3311"/>
    <mergeCell ref="J3311:L3311"/>
    <mergeCell ref="F3308:G3308"/>
    <mergeCell ref="H3308:I3308"/>
    <mergeCell ref="J3308:L3308"/>
    <mergeCell ref="F3309:G3309"/>
    <mergeCell ref="H3309:I3309"/>
    <mergeCell ref="J3309:L3309"/>
    <mergeCell ref="F3306:G3306"/>
    <mergeCell ref="H3306:I3306"/>
    <mergeCell ref="J3306:L3306"/>
    <mergeCell ref="F3307:G3307"/>
    <mergeCell ref="H3307:I3307"/>
    <mergeCell ref="J3307:L3307"/>
    <mergeCell ref="F3304:G3304"/>
    <mergeCell ref="H3304:I3304"/>
    <mergeCell ref="J3304:L3304"/>
    <mergeCell ref="F3305:G3305"/>
    <mergeCell ref="H3305:I3305"/>
    <mergeCell ref="J3305:L3305"/>
    <mergeCell ref="F3302:G3302"/>
    <mergeCell ref="H3302:I3302"/>
    <mergeCell ref="J3302:L3302"/>
    <mergeCell ref="F3303:G3303"/>
    <mergeCell ref="H3303:I3303"/>
    <mergeCell ref="J3303:L3303"/>
    <mergeCell ref="F3300:G3300"/>
    <mergeCell ref="H3300:I3300"/>
    <mergeCell ref="J3300:L3300"/>
    <mergeCell ref="F3301:G3301"/>
    <mergeCell ref="H3301:I3301"/>
    <mergeCell ref="J3301:L3301"/>
    <mergeCell ref="F3324:G3324"/>
    <mergeCell ref="H3324:I3324"/>
    <mergeCell ref="J3324:L3324"/>
    <mergeCell ref="A3326:H3326"/>
    <mergeCell ref="F3327:G3327"/>
    <mergeCell ref="H3327:I3327"/>
    <mergeCell ref="J3327:L3327"/>
    <mergeCell ref="F3320:G3320"/>
    <mergeCell ref="H3320:I3320"/>
    <mergeCell ref="J3320:L3320"/>
    <mergeCell ref="A3322:H3322"/>
    <mergeCell ref="F3323:G3323"/>
    <mergeCell ref="H3323:I3323"/>
    <mergeCell ref="J3323:L3323"/>
    <mergeCell ref="F3316:G3316"/>
    <mergeCell ref="H3316:I3316"/>
    <mergeCell ref="J3316:L3316"/>
    <mergeCell ref="A3318:H3318"/>
    <mergeCell ref="F3319:G3319"/>
    <mergeCell ref="H3319:I3319"/>
    <mergeCell ref="J3319:L3319"/>
    <mergeCell ref="F3314:G3314"/>
    <mergeCell ref="H3314:I3314"/>
    <mergeCell ref="J3314:L3314"/>
    <mergeCell ref="F3315:G3315"/>
    <mergeCell ref="H3315:I3315"/>
    <mergeCell ref="J3315:L3315"/>
    <mergeCell ref="F3312:G3312"/>
    <mergeCell ref="H3312:I3312"/>
    <mergeCell ref="J3312:L3312"/>
    <mergeCell ref="F3313:G3313"/>
    <mergeCell ref="H3313:I3313"/>
    <mergeCell ref="J3313:L3313"/>
    <mergeCell ref="A3349:H3349"/>
    <mergeCell ref="F3350:G3350"/>
    <mergeCell ref="H3350:I3350"/>
    <mergeCell ref="J3350:L3350"/>
    <mergeCell ref="F3351:G3351"/>
    <mergeCell ref="H3351:I3351"/>
    <mergeCell ref="J3351:L3351"/>
    <mergeCell ref="F3346:G3346"/>
    <mergeCell ref="H3346:I3346"/>
    <mergeCell ref="J3346:L3346"/>
    <mergeCell ref="F3347:G3347"/>
    <mergeCell ref="H3347:I3347"/>
    <mergeCell ref="J3347:L3347"/>
    <mergeCell ref="F3344:G3344"/>
    <mergeCell ref="H3344:I3344"/>
    <mergeCell ref="J3344:L3344"/>
    <mergeCell ref="F3345:G3345"/>
    <mergeCell ref="H3345:I3345"/>
    <mergeCell ref="J3345:L3345"/>
    <mergeCell ref="F3342:G3342"/>
    <mergeCell ref="H3342:I3342"/>
    <mergeCell ref="J3342:L3342"/>
    <mergeCell ref="F3343:G3343"/>
    <mergeCell ref="H3343:I3343"/>
    <mergeCell ref="J3343:L3343"/>
    <mergeCell ref="A3339:H3339"/>
    <mergeCell ref="F3340:G3340"/>
    <mergeCell ref="H3340:I3340"/>
    <mergeCell ref="J3340:L3340"/>
    <mergeCell ref="F3341:G3341"/>
    <mergeCell ref="H3341:I3341"/>
    <mergeCell ref="J3341:L3341"/>
    <mergeCell ref="F3328:G3328"/>
    <mergeCell ref="H3328:I3328"/>
    <mergeCell ref="J3328:L3328"/>
    <mergeCell ref="F3329:G3329"/>
    <mergeCell ref="H3329:I3329"/>
    <mergeCell ref="J3329:L3329"/>
    <mergeCell ref="F3364:G3364"/>
    <mergeCell ref="H3364:I3364"/>
    <mergeCell ref="J3364:L3364"/>
    <mergeCell ref="F3365:G3365"/>
    <mergeCell ref="H3365:I3365"/>
    <mergeCell ref="J3365:L3365"/>
    <mergeCell ref="F3362:G3362"/>
    <mergeCell ref="H3362:I3362"/>
    <mergeCell ref="J3362:L3362"/>
    <mergeCell ref="F3363:G3363"/>
    <mergeCell ref="H3363:I3363"/>
    <mergeCell ref="J3363:L3363"/>
    <mergeCell ref="F3358:G3358"/>
    <mergeCell ref="H3358:I3358"/>
    <mergeCell ref="J3358:L3358"/>
    <mergeCell ref="A3360:H3360"/>
    <mergeCell ref="F3361:G3361"/>
    <mergeCell ref="H3361:I3361"/>
    <mergeCell ref="J3361:L3361"/>
    <mergeCell ref="F3356:G3356"/>
    <mergeCell ref="H3356:I3356"/>
    <mergeCell ref="J3356:L3356"/>
    <mergeCell ref="F3357:G3357"/>
    <mergeCell ref="H3357:I3357"/>
    <mergeCell ref="J3357:L3357"/>
    <mergeCell ref="F3354:G3354"/>
    <mergeCell ref="H3354:I3354"/>
    <mergeCell ref="J3354:L3354"/>
    <mergeCell ref="F3355:G3355"/>
    <mergeCell ref="H3355:I3355"/>
    <mergeCell ref="J3355:L3355"/>
    <mergeCell ref="F3352:G3352"/>
    <mergeCell ref="H3352:I3352"/>
    <mergeCell ref="J3352:L3352"/>
    <mergeCell ref="F3353:G3353"/>
    <mergeCell ref="H3353:I3353"/>
    <mergeCell ref="J3353:L3353"/>
    <mergeCell ref="F3376:G3376"/>
    <mergeCell ref="H3376:I3376"/>
    <mergeCell ref="J3376:L3376"/>
    <mergeCell ref="F3377:G3377"/>
    <mergeCell ref="H3377:I3377"/>
    <mergeCell ref="J3377:L3377"/>
    <mergeCell ref="F3374:G3374"/>
    <mergeCell ref="H3374:I3374"/>
    <mergeCell ref="J3374:L3374"/>
    <mergeCell ref="F3375:G3375"/>
    <mergeCell ref="H3375:I3375"/>
    <mergeCell ref="J3375:L3375"/>
    <mergeCell ref="F3372:G3372"/>
    <mergeCell ref="H3372:I3372"/>
    <mergeCell ref="J3372:L3372"/>
    <mergeCell ref="F3373:G3373"/>
    <mergeCell ref="H3373:I3373"/>
    <mergeCell ref="J3373:L3373"/>
    <mergeCell ref="F3370:G3370"/>
    <mergeCell ref="H3370:I3370"/>
    <mergeCell ref="J3370:L3370"/>
    <mergeCell ref="F3371:G3371"/>
    <mergeCell ref="H3371:I3371"/>
    <mergeCell ref="J3371:L3371"/>
    <mergeCell ref="F3368:G3368"/>
    <mergeCell ref="H3368:I3368"/>
    <mergeCell ref="J3368:L3368"/>
    <mergeCell ref="F3369:G3369"/>
    <mergeCell ref="H3369:I3369"/>
    <mergeCell ref="J3369:L3369"/>
    <mergeCell ref="F3366:G3366"/>
    <mergeCell ref="H3366:I3366"/>
    <mergeCell ref="J3366:L3366"/>
    <mergeCell ref="F3367:G3367"/>
    <mergeCell ref="H3367:I3367"/>
    <mergeCell ref="J3367:L3367"/>
    <mergeCell ref="F3388:G3388"/>
    <mergeCell ref="H3388:I3388"/>
    <mergeCell ref="J3388:L3388"/>
    <mergeCell ref="A3390:H3390"/>
    <mergeCell ref="F3391:G3391"/>
    <mergeCell ref="H3391:I3391"/>
    <mergeCell ref="J3391:L3391"/>
    <mergeCell ref="F3386:G3386"/>
    <mergeCell ref="H3386:I3386"/>
    <mergeCell ref="J3386:L3386"/>
    <mergeCell ref="F3387:G3387"/>
    <mergeCell ref="H3387:I3387"/>
    <mergeCell ref="J3387:L3387"/>
    <mergeCell ref="F3384:G3384"/>
    <mergeCell ref="H3384:I3384"/>
    <mergeCell ref="J3384:L3384"/>
    <mergeCell ref="F3385:G3385"/>
    <mergeCell ref="H3385:I3385"/>
    <mergeCell ref="J3385:L3385"/>
    <mergeCell ref="F3382:G3382"/>
    <mergeCell ref="H3382:I3382"/>
    <mergeCell ref="J3382:L3382"/>
    <mergeCell ref="F3383:G3383"/>
    <mergeCell ref="H3383:I3383"/>
    <mergeCell ref="J3383:L3383"/>
    <mergeCell ref="F3380:G3380"/>
    <mergeCell ref="H3380:I3380"/>
    <mergeCell ref="J3380:L3380"/>
    <mergeCell ref="F3381:G3381"/>
    <mergeCell ref="H3381:I3381"/>
    <mergeCell ref="J3381:L3381"/>
    <mergeCell ref="F3378:G3378"/>
    <mergeCell ref="H3378:I3378"/>
    <mergeCell ref="J3378:L3378"/>
    <mergeCell ref="F3379:G3379"/>
    <mergeCell ref="H3379:I3379"/>
    <mergeCell ref="J3379:L3379"/>
    <mergeCell ref="F3414:G3414"/>
    <mergeCell ref="H3414:I3414"/>
    <mergeCell ref="J3414:L3414"/>
    <mergeCell ref="F3415:G3415"/>
    <mergeCell ref="H3415:I3415"/>
    <mergeCell ref="J3415:L3415"/>
    <mergeCell ref="A3411:H3411"/>
    <mergeCell ref="F3412:G3412"/>
    <mergeCell ref="H3412:I3412"/>
    <mergeCell ref="J3412:L3412"/>
    <mergeCell ref="F3413:G3413"/>
    <mergeCell ref="H3413:I3413"/>
    <mergeCell ref="J3413:L3413"/>
    <mergeCell ref="F3400:G3400"/>
    <mergeCell ref="H3400:I3400"/>
    <mergeCell ref="J3400:L3400"/>
    <mergeCell ref="F3401:G3401"/>
    <mergeCell ref="H3401:I3401"/>
    <mergeCell ref="J3401:L3401"/>
    <mergeCell ref="F3396:G3396"/>
    <mergeCell ref="H3396:I3396"/>
    <mergeCell ref="J3396:L3396"/>
    <mergeCell ref="A3398:H3398"/>
    <mergeCell ref="F3399:G3399"/>
    <mergeCell ref="H3399:I3399"/>
    <mergeCell ref="J3399:L3399"/>
    <mergeCell ref="F3392:G3392"/>
    <mergeCell ref="H3392:I3392"/>
    <mergeCell ref="J3392:L3392"/>
    <mergeCell ref="A3394:H3394"/>
    <mergeCell ref="F3395:G3395"/>
    <mergeCell ref="H3395:I3395"/>
    <mergeCell ref="J3395:L3395"/>
    <mergeCell ref="F3430:G3430"/>
    <mergeCell ref="H3430:I3430"/>
    <mergeCell ref="J3430:L3430"/>
    <mergeCell ref="F3431:G3431"/>
    <mergeCell ref="H3431:I3431"/>
    <mergeCell ref="J3431:L3431"/>
    <mergeCell ref="A3427:H3427"/>
    <mergeCell ref="F3428:G3428"/>
    <mergeCell ref="H3428:I3428"/>
    <mergeCell ref="J3428:L3428"/>
    <mergeCell ref="F3429:G3429"/>
    <mergeCell ref="H3429:I3429"/>
    <mergeCell ref="J3429:L3429"/>
    <mergeCell ref="F3424:G3424"/>
    <mergeCell ref="H3424:I3424"/>
    <mergeCell ref="J3424:L3424"/>
    <mergeCell ref="F3425:G3425"/>
    <mergeCell ref="H3425:I3425"/>
    <mergeCell ref="J3425:L3425"/>
    <mergeCell ref="A3421:H3421"/>
    <mergeCell ref="F3422:G3422"/>
    <mergeCell ref="H3422:I3422"/>
    <mergeCell ref="J3422:L3422"/>
    <mergeCell ref="F3423:G3423"/>
    <mergeCell ref="H3423:I3423"/>
    <mergeCell ref="J3423:L3423"/>
    <mergeCell ref="F3418:G3418"/>
    <mergeCell ref="H3418:I3418"/>
    <mergeCell ref="J3418:L3418"/>
    <mergeCell ref="F3419:G3419"/>
    <mergeCell ref="H3419:I3419"/>
    <mergeCell ref="J3419:L3419"/>
    <mergeCell ref="F3416:G3416"/>
    <mergeCell ref="H3416:I3416"/>
    <mergeCell ref="J3416:L3416"/>
    <mergeCell ref="F3417:G3417"/>
    <mergeCell ref="H3417:I3417"/>
    <mergeCell ref="J3417:L3417"/>
    <mergeCell ref="F3442:G3442"/>
    <mergeCell ref="H3442:I3442"/>
    <mergeCell ref="J3442:L3442"/>
    <mergeCell ref="F3443:G3443"/>
    <mergeCell ref="H3443:I3443"/>
    <mergeCell ref="J3443:L3443"/>
    <mergeCell ref="F3440:G3440"/>
    <mergeCell ref="H3440:I3440"/>
    <mergeCell ref="J3440:L3440"/>
    <mergeCell ref="F3441:G3441"/>
    <mergeCell ref="H3441:I3441"/>
    <mergeCell ref="J3441:L3441"/>
    <mergeCell ref="F3438:G3438"/>
    <mergeCell ref="H3438:I3438"/>
    <mergeCell ref="J3438:L3438"/>
    <mergeCell ref="F3439:G3439"/>
    <mergeCell ref="H3439:I3439"/>
    <mergeCell ref="J3439:L3439"/>
    <mergeCell ref="F3436:G3436"/>
    <mergeCell ref="H3436:I3436"/>
    <mergeCell ref="J3436:L3436"/>
    <mergeCell ref="F3437:G3437"/>
    <mergeCell ref="H3437:I3437"/>
    <mergeCell ref="J3437:L3437"/>
    <mergeCell ref="F3434:G3434"/>
    <mergeCell ref="H3434:I3434"/>
    <mergeCell ref="J3434:L3434"/>
    <mergeCell ref="F3435:G3435"/>
    <mergeCell ref="H3435:I3435"/>
    <mergeCell ref="J3435:L3435"/>
    <mergeCell ref="F3432:G3432"/>
    <mergeCell ref="H3432:I3432"/>
    <mergeCell ref="J3432:L3432"/>
    <mergeCell ref="F3433:G3433"/>
    <mergeCell ref="H3433:I3433"/>
    <mergeCell ref="J3433:L3433"/>
    <mergeCell ref="A3457:H3457"/>
    <mergeCell ref="F3458:G3458"/>
    <mergeCell ref="H3458:I3458"/>
    <mergeCell ref="J3458:L3458"/>
    <mergeCell ref="F3459:G3459"/>
    <mergeCell ref="H3459:I3459"/>
    <mergeCell ref="J3459:L3459"/>
    <mergeCell ref="A3453:H3453"/>
    <mergeCell ref="F3454:G3454"/>
    <mergeCell ref="H3454:I3454"/>
    <mergeCell ref="J3454:L3454"/>
    <mergeCell ref="F3455:G3455"/>
    <mergeCell ref="H3455:I3455"/>
    <mergeCell ref="J3455:L3455"/>
    <mergeCell ref="A3449:H3449"/>
    <mergeCell ref="F3450:G3450"/>
    <mergeCell ref="H3450:I3450"/>
    <mergeCell ref="J3450:L3450"/>
    <mergeCell ref="F3451:G3451"/>
    <mergeCell ref="H3451:I3451"/>
    <mergeCell ref="J3451:L3451"/>
    <mergeCell ref="F3446:G3446"/>
    <mergeCell ref="H3446:I3446"/>
    <mergeCell ref="J3446:L3446"/>
    <mergeCell ref="F3447:G3447"/>
    <mergeCell ref="H3447:I3447"/>
    <mergeCell ref="J3447:L3447"/>
    <mergeCell ref="F3444:G3444"/>
    <mergeCell ref="H3444:I3444"/>
    <mergeCell ref="J3444:L3444"/>
    <mergeCell ref="F3445:G3445"/>
    <mergeCell ref="H3445:I3445"/>
    <mergeCell ref="J3445:L3445"/>
    <mergeCell ref="F3482:G3482"/>
    <mergeCell ref="H3482:I3482"/>
    <mergeCell ref="J3482:L3482"/>
    <mergeCell ref="F3483:G3483"/>
    <mergeCell ref="H3483:I3483"/>
    <mergeCell ref="J3483:L3483"/>
    <mergeCell ref="F3478:G3478"/>
    <mergeCell ref="H3478:I3478"/>
    <mergeCell ref="J3478:L3478"/>
    <mergeCell ref="A3480:H3480"/>
    <mergeCell ref="F3481:G3481"/>
    <mergeCell ref="H3481:I3481"/>
    <mergeCell ref="J3481:L3481"/>
    <mergeCell ref="F3476:G3476"/>
    <mergeCell ref="H3476:I3476"/>
    <mergeCell ref="J3476:L3476"/>
    <mergeCell ref="F3477:G3477"/>
    <mergeCell ref="H3477:I3477"/>
    <mergeCell ref="J3477:L3477"/>
    <mergeCell ref="F3474:G3474"/>
    <mergeCell ref="H3474:I3474"/>
    <mergeCell ref="J3474:L3474"/>
    <mergeCell ref="F3475:G3475"/>
    <mergeCell ref="H3475:I3475"/>
    <mergeCell ref="J3475:L3475"/>
    <mergeCell ref="F3472:G3472"/>
    <mergeCell ref="H3472:I3472"/>
    <mergeCell ref="J3472:L3472"/>
    <mergeCell ref="F3473:G3473"/>
    <mergeCell ref="H3473:I3473"/>
    <mergeCell ref="J3473:L3473"/>
    <mergeCell ref="F3460:G3460"/>
    <mergeCell ref="H3460:I3460"/>
    <mergeCell ref="J3460:L3460"/>
    <mergeCell ref="A3470:H3470"/>
    <mergeCell ref="F3471:G3471"/>
    <mergeCell ref="H3471:I3471"/>
    <mergeCell ref="J3471:L3471"/>
    <mergeCell ref="F3496:G3496"/>
    <mergeCell ref="H3496:I3496"/>
    <mergeCell ref="J3496:L3496"/>
    <mergeCell ref="F3497:G3497"/>
    <mergeCell ref="H3497:I3497"/>
    <mergeCell ref="J3497:L3497"/>
    <mergeCell ref="F3494:G3494"/>
    <mergeCell ref="H3494:I3494"/>
    <mergeCell ref="J3494:L3494"/>
    <mergeCell ref="F3495:G3495"/>
    <mergeCell ref="H3495:I3495"/>
    <mergeCell ref="J3495:L3495"/>
    <mergeCell ref="A3491:H3491"/>
    <mergeCell ref="F3492:G3492"/>
    <mergeCell ref="H3492:I3492"/>
    <mergeCell ref="J3492:L3492"/>
    <mergeCell ref="F3493:G3493"/>
    <mergeCell ref="H3493:I3493"/>
    <mergeCell ref="J3493:L3493"/>
    <mergeCell ref="F3488:G3488"/>
    <mergeCell ref="H3488:I3488"/>
    <mergeCell ref="J3488:L3488"/>
    <mergeCell ref="F3489:G3489"/>
    <mergeCell ref="H3489:I3489"/>
    <mergeCell ref="J3489:L3489"/>
    <mergeCell ref="F3486:G3486"/>
    <mergeCell ref="H3486:I3486"/>
    <mergeCell ref="J3486:L3486"/>
    <mergeCell ref="F3487:G3487"/>
    <mergeCell ref="H3487:I3487"/>
    <mergeCell ref="J3487:L3487"/>
    <mergeCell ref="F3484:G3484"/>
    <mergeCell ref="H3484:I3484"/>
    <mergeCell ref="J3484:L3484"/>
    <mergeCell ref="F3485:G3485"/>
    <mergeCell ref="H3485:I3485"/>
    <mergeCell ref="J3485:L3485"/>
    <mergeCell ref="F3508:G3508"/>
    <mergeCell ref="H3508:I3508"/>
    <mergeCell ref="J3508:L3508"/>
    <mergeCell ref="F3509:G3509"/>
    <mergeCell ref="H3509:I3509"/>
    <mergeCell ref="J3509:L3509"/>
    <mergeCell ref="F3506:G3506"/>
    <mergeCell ref="H3506:I3506"/>
    <mergeCell ref="J3506:L3506"/>
    <mergeCell ref="F3507:G3507"/>
    <mergeCell ref="H3507:I3507"/>
    <mergeCell ref="J3507:L3507"/>
    <mergeCell ref="F3504:G3504"/>
    <mergeCell ref="H3504:I3504"/>
    <mergeCell ref="J3504:L3504"/>
    <mergeCell ref="F3505:G3505"/>
    <mergeCell ref="H3505:I3505"/>
    <mergeCell ref="J3505:L3505"/>
    <mergeCell ref="F3502:G3502"/>
    <mergeCell ref="H3502:I3502"/>
    <mergeCell ref="J3502:L3502"/>
    <mergeCell ref="F3503:G3503"/>
    <mergeCell ref="H3503:I3503"/>
    <mergeCell ref="J3503:L3503"/>
    <mergeCell ref="F3500:G3500"/>
    <mergeCell ref="H3500:I3500"/>
    <mergeCell ref="J3500:L3500"/>
    <mergeCell ref="F3501:G3501"/>
    <mergeCell ref="H3501:I3501"/>
    <mergeCell ref="J3501:L3501"/>
    <mergeCell ref="F3498:G3498"/>
    <mergeCell ref="H3498:I3498"/>
    <mergeCell ref="J3498:L3498"/>
    <mergeCell ref="F3499:G3499"/>
    <mergeCell ref="H3499:I3499"/>
    <mergeCell ref="J3499:L3499"/>
    <mergeCell ref="F3522:G3522"/>
    <mergeCell ref="H3522:I3522"/>
    <mergeCell ref="J3522:L3522"/>
    <mergeCell ref="A3524:H3524"/>
    <mergeCell ref="F3525:G3525"/>
    <mergeCell ref="H3525:I3525"/>
    <mergeCell ref="J3525:L3525"/>
    <mergeCell ref="F3518:G3518"/>
    <mergeCell ref="H3518:I3518"/>
    <mergeCell ref="J3518:L3518"/>
    <mergeCell ref="A3520:H3520"/>
    <mergeCell ref="F3521:G3521"/>
    <mergeCell ref="H3521:I3521"/>
    <mergeCell ref="J3521:L3521"/>
    <mergeCell ref="F3516:G3516"/>
    <mergeCell ref="H3516:I3516"/>
    <mergeCell ref="J3516:L3516"/>
    <mergeCell ref="F3517:G3517"/>
    <mergeCell ref="H3517:I3517"/>
    <mergeCell ref="J3517:L3517"/>
    <mergeCell ref="F3514:G3514"/>
    <mergeCell ref="H3514:I3514"/>
    <mergeCell ref="J3514:L3514"/>
    <mergeCell ref="F3515:G3515"/>
    <mergeCell ref="H3515:I3515"/>
    <mergeCell ref="J3515:L3515"/>
    <mergeCell ref="F3512:G3512"/>
    <mergeCell ref="H3512:I3512"/>
    <mergeCell ref="J3512:L3512"/>
    <mergeCell ref="F3513:G3513"/>
    <mergeCell ref="H3513:I3513"/>
    <mergeCell ref="J3513:L3513"/>
    <mergeCell ref="F3510:G3510"/>
    <mergeCell ref="H3510:I3510"/>
    <mergeCell ref="J3510:L3510"/>
    <mergeCell ref="F3511:G3511"/>
    <mergeCell ref="H3511:I3511"/>
    <mergeCell ref="J3511:L3511"/>
    <mergeCell ref="F3548:G3548"/>
    <mergeCell ref="H3548:I3548"/>
    <mergeCell ref="J3548:L3548"/>
    <mergeCell ref="F3549:G3549"/>
    <mergeCell ref="H3549:I3549"/>
    <mergeCell ref="J3549:L3549"/>
    <mergeCell ref="F3546:G3546"/>
    <mergeCell ref="H3546:I3546"/>
    <mergeCell ref="J3546:L3546"/>
    <mergeCell ref="F3547:G3547"/>
    <mergeCell ref="H3547:I3547"/>
    <mergeCell ref="J3547:L3547"/>
    <mergeCell ref="F3544:G3544"/>
    <mergeCell ref="H3544:I3544"/>
    <mergeCell ref="J3544:L3544"/>
    <mergeCell ref="F3545:G3545"/>
    <mergeCell ref="H3545:I3545"/>
    <mergeCell ref="J3545:L3545"/>
    <mergeCell ref="A3541:H3541"/>
    <mergeCell ref="F3542:G3542"/>
    <mergeCell ref="H3542:I3542"/>
    <mergeCell ref="J3542:L3542"/>
    <mergeCell ref="F3543:G3543"/>
    <mergeCell ref="H3543:I3543"/>
    <mergeCell ref="J3543:L3543"/>
    <mergeCell ref="F3530:G3530"/>
    <mergeCell ref="H3530:I3530"/>
    <mergeCell ref="J3530:L3530"/>
    <mergeCell ref="F3531:G3531"/>
    <mergeCell ref="H3531:I3531"/>
    <mergeCell ref="J3531:L3531"/>
    <mergeCell ref="F3526:G3526"/>
    <mergeCell ref="H3526:I3526"/>
    <mergeCell ref="J3526:L3526"/>
    <mergeCell ref="A3528:H3528"/>
    <mergeCell ref="F3529:G3529"/>
    <mergeCell ref="H3529:I3529"/>
    <mergeCell ref="J3529:L3529"/>
    <mergeCell ref="F3564:G3564"/>
    <mergeCell ref="H3564:I3564"/>
    <mergeCell ref="J3564:L3564"/>
    <mergeCell ref="F3565:G3565"/>
    <mergeCell ref="H3565:I3565"/>
    <mergeCell ref="J3565:L3565"/>
    <mergeCell ref="F3562:G3562"/>
    <mergeCell ref="H3562:I3562"/>
    <mergeCell ref="J3562:L3562"/>
    <mergeCell ref="F3563:G3563"/>
    <mergeCell ref="H3563:I3563"/>
    <mergeCell ref="J3563:L3563"/>
    <mergeCell ref="F3560:G3560"/>
    <mergeCell ref="H3560:I3560"/>
    <mergeCell ref="J3560:L3560"/>
    <mergeCell ref="F3561:G3561"/>
    <mergeCell ref="H3561:I3561"/>
    <mergeCell ref="J3561:L3561"/>
    <mergeCell ref="A3557:H3557"/>
    <mergeCell ref="F3558:G3558"/>
    <mergeCell ref="H3558:I3558"/>
    <mergeCell ref="J3558:L3558"/>
    <mergeCell ref="F3559:G3559"/>
    <mergeCell ref="H3559:I3559"/>
    <mergeCell ref="J3559:L3559"/>
    <mergeCell ref="F3554:G3554"/>
    <mergeCell ref="H3554:I3554"/>
    <mergeCell ref="J3554:L3554"/>
    <mergeCell ref="F3555:G3555"/>
    <mergeCell ref="H3555:I3555"/>
    <mergeCell ref="J3555:L3555"/>
    <mergeCell ref="A3551:H3551"/>
    <mergeCell ref="F3552:G3552"/>
    <mergeCell ref="H3552:I3552"/>
    <mergeCell ref="J3552:L3552"/>
    <mergeCell ref="F3553:G3553"/>
    <mergeCell ref="H3553:I3553"/>
    <mergeCell ref="J3553:L3553"/>
    <mergeCell ref="F3576:G3576"/>
    <mergeCell ref="H3576:I3576"/>
    <mergeCell ref="J3576:L3576"/>
    <mergeCell ref="A3578:H3578"/>
    <mergeCell ref="F3579:G3579"/>
    <mergeCell ref="H3579:I3579"/>
    <mergeCell ref="J3579:L3579"/>
    <mergeCell ref="F3574:G3574"/>
    <mergeCell ref="H3574:I3574"/>
    <mergeCell ref="J3574:L3574"/>
    <mergeCell ref="F3575:G3575"/>
    <mergeCell ref="H3575:I3575"/>
    <mergeCell ref="J3575:L3575"/>
    <mergeCell ref="F3572:G3572"/>
    <mergeCell ref="H3572:I3572"/>
    <mergeCell ref="J3572:L3572"/>
    <mergeCell ref="F3573:G3573"/>
    <mergeCell ref="H3573:I3573"/>
    <mergeCell ref="J3573:L3573"/>
    <mergeCell ref="F3570:G3570"/>
    <mergeCell ref="H3570:I3570"/>
    <mergeCell ref="J3570:L3570"/>
    <mergeCell ref="F3571:G3571"/>
    <mergeCell ref="H3571:I3571"/>
    <mergeCell ref="J3571:L3571"/>
    <mergeCell ref="F3568:G3568"/>
    <mergeCell ref="H3568:I3568"/>
    <mergeCell ref="J3568:L3568"/>
    <mergeCell ref="F3569:G3569"/>
    <mergeCell ref="H3569:I3569"/>
    <mergeCell ref="J3569:L3569"/>
    <mergeCell ref="F3566:G3566"/>
    <mergeCell ref="H3566:I3566"/>
    <mergeCell ref="J3566:L3566"/>
    <mergeCell ref="F3567:G3567"/>
    <mergeCell ref="H3567:I3567"/>
    <mergeCell ref="J3567:L3567"/>
    <mergeCell ref="F3604:G3604"/>
    <mergeCell ref="H3604:I3604"/>
    <mergeCell ref="J3604:L3604"/>
    <mergeCell ref="F3605:G3605"/>
    <mergeCell ref="H3605:I3605"/>
    <mergeCell ref="J3605:L3605"/>
    <mergeCell ref="F3602:G3602"/>
    <mergeCell ref="H3602:I3602"/>
    <mergeCell ref="J3602:L3602"/>
    <mergeCell ref="F3603:G3603"/>
    <mergeCell ref="H3603:I3603"/>
    <mergeCell ref="J3603:L3603"/>
    <mergeCell ref="A3599:H3599"/>
    <mergeCell ref="F3600:G3600"/>
    <mergeCell ref="H3600:I3600"/>
    <mergeCell ref="J3600:L3600"/>
    <mergeCell ref="F3601:G3601"/>
    <mergeCell ref="H3601:I3601"/>
    <mergeCell ref="J3601:L3601"/>
    <mergeCell ref="F3588:G3588"/>
    <mergeCell ref="H3588:I3588"/>
    <mergeCell ref="J3588:L3588"/>
    <mergeCell ref="F3589:G3589"/>
    <mergeCell ref="H3589:I3589"/>
    <mergeCell ref="J3589:L3589"/>
    <mergeCell ref="F3584:G3584"/>
    <mergeCell ref="H3584:I3584"/>
    <mergeCell ref="J3584:L3584"/>
    <mergeCell ref="A3586:H3586"/>
    <mergeCell ref="F3587:G3587"/>
    <mergeCell ref="H3587:I3587"/>
    <mergeCell ref="J3587:L3587"/>
    <mergeCell ref="F3580:G3580"/>
    <mergeCell ref="H3580:I3580"/>
    <mergeCell ref="J3580:L3580"/>
    <mergeCell ref="A3582:H3582"/>
    <mergeCell ref="F3583:G3583"/>
    <mergeCell ref="H3583:I3583"/>
    <mergeCell ref="J3583:L3583"/>
    <mergeCell ref="F3620:G3620"/>
    <mergeCell ref="H3620:I3620"/>
    <mergeCell ref="J3620:L3620"/>
    <mergeCell ref="F3621:G3621"/>
    <mergeCell ref="H3621:I3621"/>
    <mergeCell ref="J3621:L3621"/>
    <mergeCell ref="F3618:G3618"/>
    <mergeCell ref="H3618:I3618"/>
    <mergeCell ref="J3618:L3618"/>
    <mergeCell ref="F3619:G3619"/>
    <mergeCell ref="H3619:I3619"/>
    <mergeCell ref="J3619:L3619"/>
    <mergeCell ref="A3615:H3615"/>
    <mergeCell ref="F3616:G3616"/>
    <mergeCell ref="H3616:I3616"/>
    <mergeCell ref="J3616:L3616"/>
    <mergeCell ref="F3617:G3617"/>
    <mergeCell ref="H3617:I3617"/>
    <mergeCell ref="J3617:L3617"/>
    <mergeCell ref="F3612:G3612"/>
    <mergeCell ref="H3612:I3612"/>
    <mergeCell ref="J3612:L3612"/>
    <mergeCell ref="F3613:G3613"/>
    <mergeCell ref="H3613:I3613"/>
    <mergeCell ref="J3613:L3613"/>
    <mergeCell ref="A3609:H3609"/>
    <mergeCell ref="F3610:G3610"/>
    <mergeCell ref="H3610:I3610"/>
    <mergeCell ref="J3610:L3610"/>
    <mergeCell ref="F3611:G3611"/>
    <mergeCell ref="H3611:I3611"/>
    <mergeCell ref="J3611:L3611"/>
    <mergeCell ref="F3606:G3606"/>
    <mergeCell ref="H3606:I3606"/>
    <mergeCell ref="J3606:L3606"/>
    <mergeCell ref="F3607:G3607"/>
    <mergeCell ref="H3607:I3607"/>
    <mergeCell ref="J3607:L3607"/>
    <mergeCell ref="F3632:G3632"/>
    <mergeCell ref="H3632:I3632"/>
    <mergeCell ref="J3632:L3632"/>
    <mergeCell ref="F3633:G3633"/>
    <mergeCell ref="H3633:I3633"/>
    <mergeCell ref="J3633:L3633"/>
    <mergeCell ref="F3630:G3630"/>
    <mergeCell ref="H3630:I3630"/>
    <mergeCell ref="J3630:L3630"/>
    <mergeCell ref="F3631:G3631"/>
    <mergeCell ref="H3631:I3631"/>
    <mergeCell ref="J3631:L3631"/>
    <mergeCell ref="F3628:G3628"/>
    <mergeCell ref="H3628:I3628"/>
    <mergeCell ref="J3628:L3628"/>
    <mergeCell ref="F3629:G3629"/>
    <mergeCell ref="H3629:I3629"/>
    <mergeCell ref="J3629:L3629"/>
    <mergeCell ref="F3626:G3626"/>
    <mergeCell ref="H3626:I3626"/>
    <mergeCell ref="J3626:L3626"/>
    <mergeCell ref="F3627:G3627"/>
    <mergeCell ref="H3627:I3627"/>
    <mergeCell ref="J3627:L3627"/>
    <mergeCell ref="F3624:G3624"/>
    <mergeCell ref="H3624:I3624"/>
    <mergeCell ref="J3624:L3624"/>
    <mergeCell ref="F3625:G3625"/>
    <mergeCell ref="H3625:I3625"/>
    <mergeCell ref="J3625:L3625"/>
    <mergeCell ref="F3622:G3622"/>
    <mergeCell ref="H3622:I3622"/>
    <mergeCell ref="J3622:L3622"/>
    <mergeCell ref="F3623:G3623"/>
    <mergeCell ref="H3623:I3623"/>
    <mergeCell ref="J3623:L3623"/>
    <mergeCell ref="A3647:H3647"/>
    <mergeCell ref="F3648:G3648"/>
    <mergeCell ref="H3648:I3648"/>
    <mergeCell ref="J3648:L3648"/>
    <mergeCell ref="F3649:G3649"/>
    <mergeCell ref="H3649:I3649"/>
    <mergeCell ref="J3649:L3649"/>
    <mergeCell ref="A3643:H3643"/>
    <mergeCell ref="F3644:G3644"/>
    <mergeCell ref="H3644:I3644"/>
    <mergeCell ref="J3644:L3644"/>
    <mergeCell ref="F3645:G3645"/>
    <mergeCell ref="H3645:I3645"/>
    <mergeCell ref="J3645:L3645"/>
    <mergeCell ref="A3639:H3639"/>
    <mergeCell ref="F3640:G3640"/>
    <mergeCell ref="H3640:I3640"/>
    <mergeCell ref="J3640:L3640"/>
    <mergeCell ref="F3641:G3641"/>
    <mergeCell ref="H3641:I3641"/>
    <mergeCell ref="J3641:L3641"/>
    <mergeCell ref="F3636:G3636"/>
    <mergeCell ref="H3636:I3636"/>
    <mergeCell ref="J3636:L3636"/>
    <mergeCell ref="F3637:G3637"/>
    <mergeCell ref="H3637:I3637"/>
    <mergeCell ref="J3637:L3637"/>
    <mergeCell ref="F3634:G3634"/>
    <mergeCell ref="H3634:I3634"/>
    <mergeCell ref="J3634:L3634"/>
    <mergeCell ref="F3635:G3635"/>
    <mergeCell ref="H3635:I3635"/>
    <mergeCell ref="J3635:L3635"/>
    <mergeCell ref="F3672:G3672"/>
    <mergeCell ref="H3672:I3672"/>
    <mergeCell ref="J3672:L3672"/>
    <mergeCell ref="F3673:G3673"/>
    <mergeCell ref="H3673:I3673"/>
    <mergeCell ref="J3673:L3673"/>
    <mergeCell ref="F3668:G3668"/>
    <mergeCell ref="H3668:I3668"/>
    <mergeCell ref="J3668:L3668"/>
    <mergeCell ref="A3670:H3670"/>
    <mergeCell ref="F3671:G3671"/>
    <mergeCell ref="H3671:I3671"/>
    <mergeCell ref="J3671:L3671"/>
    <mergeCell ref="F3666:G3666"/>
    <mergeCell ref="H3666:I3666"/>
    <mergeCell ref="J3666:L3666"/>
    <mergeCell ref="F3667:G3667"/>
    <mergeCell ref="H3667:I3667"/>
    <mergeCell ref="J3667:L3667"/>
    <mergeCell ref="F3664:G3664"/>
    <mergeCell ref="H3664:I3664"/>
    <mergeCell ref="J3664:L3664"/>
    <mergeCell ref="F3665:G3665"/>
    <mergeCell ref="H3665:I3665"/>
    <mergeCell ref="J3665:L3665"/>
    <mergeCell ref="F3662:G3662"/>
    <mergeCell ref="H3662:I3662"/>
    <mergeCell ref="J3662:L3662"/>
    <mergeCell ref="F3663:G3663"/>
    <mergeCell ref="H3663:I3663"/>
    <mergeCell ref="J3663:L3663"/>
    <mergeCell ref="F3650:G3650"/>
    <mergeCell ref="H3650:I3650"/>
    <mergeCell ref="J3650:L3650"/>
    <mergeCell ref="A3660:H3660"/>
    <mergeCell ref="F3661:G3661"/>
    <mergeCell ref="H3661:I3661"/>
    <mergeCell ref="J3661:L3661"/>
    <mergeCell ref="F3686:G3686"/>
    <mergeCell ref="H3686:I3686"/>
    <mergeCell ref="J3686:L3686"/>
    <mergeCell ref="F3687:G3687"/>
    <mergeCell ref="H3687:I3687"/>
    <mergeCell ref="J3687:L3687"/>
    <mergeCell ref="F3684:G3684"/>
    <mergeCell ref="H3684:I3684"/>
    <mergeCell ref="J3684:L3684"/>
    <mergeCell ref="F3685:G3685"/>
    <mergeCell ref="H3685:I3685"/>
    <mergeCell ref="J3685:L3685"/>
    <mergeCell ref="F3682:G3682"/>
    <mergeCell ref="H3682:I3682"/>
    <mergeCell ref="J3682:L3682"/>
    <mergeCell ref="F3683:G3683"/>
    <mergeCell ref="H3683:I3683"/>
    <mergeCell ref="J3683:L3683"/>
    <mergeCell ref="F3680:G3680"/>
    <mergeCell ref="H3680:I3680"/>
    <mergeCell ref="J3680:L3680"/>
    <mergeCell ref="F3681:G3681"/>
    <mergeCell ref="H3681:I3681"/>
    <mergeCell ref="J3681:L3681"/>
    <mergeCell ref="F3678:G3678"/>
    <mergeCell ref="H3678:I3678"/>
    <mergeCell ref="J3678:L3678"/>
    <mergeCell ref="F3679:G3679"/>
    <mergeCell ref="H3679:I3679"/>
    <mergeCell ref="J3679:L3679"/>
    <mergeCell ref="F3674:G3674"/>
    <mergeCell ref="H3674:I3674"/>
    <mergeCell ref="J3674:L3674"/>
    <mergeCell ref="A3676:H3676"/>
    <mergeCell ref="F3677:G3677"/>
    <mergeCell ref="H3677:I3677"/>
    <mergeCell ref="J3677:L3677"/>
    <mergeCell ref="F3698:G3698"/>
    <mergeCell ref="H3698:I3698"/>
    <mergeCell ref="J3698:L3698"/>
    <mergeCell ref="A3700:H3700"/>
    <mergeCell ref="F3701:G3701"/>
    <mergeCell ref="H3701:I3701"/>
    <mergeCell ref="J3701:L3701"/>
    <mergeCell ref="F3696:G3696"/>
    <mergeCell ref="H3696:I3696"/>
    <mergeCell ref="J3696:L3696"/>
    <mergeCell ref="F3697:G3697"/>
    <mergeCell ref="H3697:I3697"/>
    <mergeCell ref="J3697:L3697"/>
    <mergeCell ref="F3694:G3694"/>
    <mergeCell ref="H3694:I3694"/>
    <mergeCell ref="J3694:L3694"/>
    <mergeCell ref="F3695:G3695"/>
    <mergeCell ref="H3695:I3695"/>
    <mergeCell ref="J3695:L3695"/>
    <mergeCell ref="F3692:G3692"/>
    <mergeCell ref="H3692:I3692"/>
    <mergeCell ref="J3692:L3692"/>
    <mergeCell ref="F3693:G3693"/>
    <mergeCell ref="H3693:I3693"/>
    <mergeCell ref="J3693:L3693"/>
    <mergeCell ref="F3690:G3690"/>
    <mergeCell ref="H3690:I3690"/>
    <mergeCell ref="J3690:L3690"/>
    <mergeCell ref="F3691:G3691"/>
    <mergeCell ref="H3691:I3691"/>
    <mergeCell ref="J3691:L3691"/>
    <mergeCell ref="F3688:G3688"/>
    <mergeCell ref="H3688:I3688"/>
    <mergeCell ref="J3688:L3688"/>
    <mergeCell ref="F3689:G3689"/>
    <mergeCell ref="H3689:I3689"/>
    <mergeCell ref="J3689:L3689"/>
    <mergeCell ref="F3726:G3726"/>
    <mergeCell ref="H3726:I3726"/>
    <mergeCell ref="J3726:L3726"/>
    <mergeCell ref="F3727:G3727"/>
    <mergeCell ref="H3727:I3727"/>
    <mergeCell ref="J3727:L3727"/>
    <mergeCell ref="F3724:G3724"/>
    <mergeCell ref="H3724:I3724"/>
    <mergeCell ref="J3724:L3724"/>
    <mergeCell ref="F3725:G3725"/>
    <mergeCell ref="H3725:I3725"/>
    <mergeCell ref="J3725:L3725"/>
    <mergeCell ref="A3721:H3721"/>
    <mergeCell ref="F3722:G3722"/>
    <mergeCell ref="H3722:I3722"/>
    <mergeCell ref="J3722:L3722"/>
    <mergeCell ref="F3723:G3723"/>
    <mergeCell ref="H3723:I3723"/>
    <mergeCell ref="J3723:L3723"/>
    <mergeCell ref="F3710:G3710"/>
    <mergeCell ref="H3710:I3710"/>
    <mergeCell ref="J3710:L3710"/>
    <mergeCell ref="F3711:G3711"/>
    <mergeCell ref="H3711:I3711"/>
    <mergeCell ref="J3711:L3711"/>
    <mergeCell ref="F3706:G3706"/>
    <mergeCell ref="H3706:I3706"/>
    <mergeCell ref="J3706:L3706"/>
    <mergeCell ref="A3708:H3708"/>
    <mergeCell ref="F3709:G3709"/>
    <mergeCell ref="H3709:I3709"/>
    <mergeCell ref="J3709:L3709"/>
    <mergeCell ref="F3702:G3702"/>
    <mergeCell ref="H3702:I3702"/>
    <mergeCell ref="J3702:L3702"/>
    <mergeCell ref="A3704:H3704"/>
    <mergeCell ref="F3705:G3705"/>
    <mergeCell ref="H3705:I3705"/>
    <mergeCell ref="J3705:L3705"/>
    <mergeCell ref="F3742:G3742"/>
    <mergeCell ref="H3742:I3742"/>
    <mergeCell ref="J3742:L3742"/>
    <mergeCell ref="F3743:G3743"/>
    <mergeCell ref="H3743:I3743"/>
    <mergeCell ref="J3743:L3743"/>
    <mergeCell ref="F3740:G3740"/>
    <mergeCell ref="H3740:I3740"/>
    <mergeCell ref="J3740:L3740"/>
    <mergeCell ref="F3741:G3741"/>
    <mergeCell ref="H3741:I3741"/>
    <mergeCell ref="J3741:L3741"/>
    <mergeCell ref="F3738:G3738"/>
    <mergeCell ref="H3738:I3738"/>
    <mergeCell ref="J3738:L3738"/>
    <mergeCell ref="F3739:G3739"/>
    <mergeCell ref="H3739:I3739"/>
    <mergeCell ref="J3739:L3739"/>
    <mergeCell ref="A3735:H3735"/>
    <mergeCell ref="F3736:G3736"/>
    <mergeCell ref="H3736:I3736"/>
    <mergeCell ref="J3736:L3736"/>
    <mergeCell ref="F3737:G3737"/>
    <mergeCell ref="H3737:I3737"/>
    <mergeCell ref="J3737:L3737"/>
    <mergeCell ref="F3732:G3732"/>
    <mergeCell ref="H3732:I3732"/>
    <mergeCell ref="J3732:L3732"/>
    <mergeCell ref="F3733:G3733"/>
    <mergeCell ref="H3733:I3733"/>
    <mergeCell ref="J3733:L3733"/>
    <mergeCell ref="F3728:G3728"/>
    <mergeCell ref="H3728:I3728"/>
    <mergeCell ref="J3728:L3728"/>
    <mergeCell ref="A3730:H3730"/>
    <mergeCell ref="F3731:G3731"/>
    <mergeCell ref="H3731:I3731"/>
    <mergeCell ref="J3731:L3731"/>
    <mergeCell ref="F3756:G3756"/>
    <mergeCell ref="H3756:I3756"/>
    <mergeCell ref="J3756:L3756"/>
    <mergeCell ref="A3758:H3758"/>
    <mergeCell ref="F3759:G3759"/>
    <mergeCell ref="H3759:I3759"/>
    <mergeCell ref="J3759:L3759"/>
    <mergeCell ref="F3752:G3752"/>
    <mergeCell ref="H3752:I3752"/>
    <mergeCell ref="J3752:L3752"/>
    <mergeCell ref="A3754:H3754"/>
    <mergeCell ref="F3755:G3755"/>
    <mergeCell ref="H3755:I3755"/>
    <mergeCell ref="J3755:L3755"/>
    <mergeCell ref="F3750:G3750"/>
    <mergeCell ref="H3750:I3750"/>
    <mergeCell ref="J3750:L3750"/>
    <mergeCell ref="F3751:G3751"/>
    <mergeCell ref="H3751:I3751"/>
    <mergeCell ref="J3751:L3751"/>
    <mergeCell ref="F3748:G3748"/>
    <mergeCell ref="H3748:I3748"/>
    <mergeCell ref="J3748:L3748"/>
    <mergeCell ref="F3749:G3749"/>
    <mergeCell ref="H3749:I3749"/>
    <mergeCell ref="J3749:L3749"/>
    <mergeCell ref="F3746:G3746"/>
    <mergeCell ref="H3746:I3746"/>
    <mergeCell ref="J3746:L3746"/>
    <mergeCell ref="F3747:G3747"/>
    <mergeCell ref="H3747:I3747"/>
    <mergeCell ref="J3747:L3747"/>
    <mergeCell ref="F3744:G3744"/>
    <mergeCell ref="H3744:I3744"/>
    <mergeCell ref="J3744:L3744"/>
    <mergeCell ref="F3745:G3745"/>
    <mergeCell ref="H3745:I3745"/>
    <mergeCell ref="J3745:L3745"/>
    <mergeCell ref="F3782:G3782"/>
    <mergeCell ref="H3782:I3782"/>
    <mergeCell ref="J3782:L3782"/>
    <mergeCell ref="A3784:H3784"/>
    <mergeCell ref="F3785:G3785"/>
    <mergeCell ref="H3785:I3785"/>
    <mergeCell ref="J3785:L3785"/>
    <mergeCell ref="F3780:G3780"/>
    <mergeCell ref="H3780:I3780"/>
    <mergeCell ref="J3780:L3780"/>
    <mergeCell ref="F3781:G3781"/>
    <mergeCell ref="H3781:I3781"/>
    <mergeCell ref="J3781:L3781"/>
    <mergeCell ref="F3778:G3778"/>
    <mergeCell ref="H3778:I3778"/>
    <mergeCell ref="J3778:L3778"/>
    <mergeCell ref="F3779:G3779"/>
    <mergeCell ref="H3779:I3779"/>
    <mergeCell ref="J3779:L3779"/>
    <mergeCell ref="A3775:H3775"/>
    <mergeCell ref="F3776:G3776"/>
    <mergeCell ref="H3776:I3776"/>
    <mergeCell ref="J3776:L3776"/>
    <mergeCell ref="F3777:G3777"/>
    <mergeCell ref="H3777:I3777"/>
    <mergeCell ref="J3777:L3777"/>
    <mergeCell ref="F3764:G3764"/>
    <mergeCell ref="H3764:I3764"/>
    <mergeCell ref="J3764:L3764"/>
    <mergeCell ref="F3765:G3765"/>
    <mergeCell ref="H3765:I3765"/>
    <mergeCell ref="J3765:L3765"/>
    <mergeCell ref="F3760:G3760"/>
    <mergeCell ref="H3760:I3760"/>
    <mergeCell ref="J3760:L3760"/>
    <mergeCell ref="A3762:H3762"/>
    <mergeCell ref="F3763:G3763"/>
    <mergeCell ref="H3763:I3763"/>
    <mergeCell ref="J3763:L3763"/>
    <mergeCell ref="F3798:G3798"/>
    <mergeCell ref="H3798:I3798"/>
    <mergeCell ref="J3798:L3798"/>
    <mergeCell ref="F3799:G3799"/>
    <mergeCell ref="H3799:I3799"/>
    <mergeCell ref="J3799:L3799"/>
    <mergeCell ref="F3796:G3796"/>
    <mergeCell ref="H3796:I3796"/>
    <mergeCell ref="J3796:L3796"/>
    <mergeCell ref="F3797:G3797"/>
    <mergeCell ref="H3797:I3797"/>
    <mergeCell ref="J3797:L3797"/>
    <mergeCell ref="F3794:G3794"/>
    <mergeCell ref="H3794:I3794"/>
    <mergeCell ref="J3794:L3794"/>
    <mergeCell ref="F3795:G3795"/>
    <mergeCell ref="H3795:I3795"/>
    <mergeCell ref="J3795:L3795"/>
    <mergeCell ref="F3792:G3792"/>
    <mergeCell ref="H3792:I3792"/>
    <mergeCell ref="J3792:L3792"/>
    <mergeCell ref="F3793:G3793"/>
    <mergeCell ref="H3793:I3793"/>
    <mergeCell ref="J3793:L3793"/>
    <mergeCell ref="A3789:H3789"/>
    <mergeCell ref="F3790:G3790"/>
    <mergeCell ref="H3790:I3790"/>
    <mergeCell ref="J3790:L3790"/>
    <mergeCell ref="F3791:G3791"/>
    <mergeCell ref="H3791:I3791"/>
    <mergeCell ref="J3791:L3791"/>
    <mergeCell ref="F3786:G3786"/>
    <mergeCell ref="H3786:I3786"/>
    <mergeCell ref="J3786:L3786"/>
    <mergeCell ref="F3787:G3787"/>
    <mergeCell ref="H3787:I3787"/>
    <mergeCell ref="J3787:L3787"/>
    <mergeCell ref="A3811:H3811"/>
    <mergeCell ref="F3812:G3812"/>
    <mergeCell ref="H3812:I3812"/>
    <mergeCell ref="J3812:L3812"/>
    <mergeCell ref="F3813:G3813"/>
    <mergeCell ref="H3813:I3813"/>
    <mergeCell ref="J3813:L3813"/>
    <mergeCell ref="F3808:G3808"/>
    <mergeCell ref="H3808:I3808"/>
    <mergeCell ref="J3808:L3808"/>
    <mergeCell ref="F3809:G3809"/>
    <mergeCell ref="H3809:I3809"/>
    <mergeCell ref="J3809:L3809"/>
    <mergeCell ref="F3806:G3806"/>
    <mergeCell ref="H3806:I3806"/>
    <mergeCell ref="J3806:L3806"/>
    <mergeCell ref="F3807:G3807"/>
    <mergeCell ref="H3807:I3807"/>
    <mergeCell ref="J3807:L3807"/>
    <mergeCell ref="F3804:G3804"/>
    <mergeCell ref="H3804:I3804"/>
    <mergeCell ref="J3804:L3804"/>
    <mergeCell ref="F3805:G3805"/>
    <mergeCell ref="H3805:I3805"/>
    <mergeCell ref="J3805:L3805"/>
    <mergeCell ref="F3802:G3802"/>
    <mergeCell ref="H3802:I3802"/>
    <mergeCell ref="J3802:L3802"/>
    <mergeCell ref="F3803:G3803"/>
    <mergeCell ref="H3803:I3803"/>
    <mergeCell ref="J3803:L3803"/>
    <mergeCell ref="F3800:G3800"/>
    <mergeCell ref="H3800:I3800"/>
    <mergeCell ref="J3800:L3800"/>
    <mergeCell ref="F3801:G3801"/>
    <mergeCell ref="H3801:I3801"/>
    <mergeCell ref="J3801:L3801"/>
    <mergeCell ref="F3838:G3838"/>
    <mergeCell ref="H3838:I3838"/>
    <mergeCell ref="J3838:L3838"/>
    <mergeCell ref="F3839:G3839"/>
    <mergeCell ref="H3839:I3839"/>
    <mergeCell ref="J3839:L3839"/>
    <mergeCell ref="F3836:G3836"/>
    <mergeCell ref="H3836:I3836"/>
    <mergeCell ref="J3836:L3836"/>
    <mergeCell ref="F3837:G3837"/>
    <mergeCell ref="H3837:I3837"/>
    <mergeCell ref="J3837:L3837"/>
    <mergeCell ref="F3834:G3834"/>
    <mergeCell ref="H3834:I3834"/>
    <mergeCell ref="J3834:L3834"/>
    <mergeCell ref="F3835:G3835"/>
    <mergeCell ref="H3835:I3835"/>
    <mergeCell ref="J3835:L3835"/>
    <mergeCell ref="F3822:G3822"/>
    <mergeCell ref="H3822:I3822"/>
    <mergeCell ref="J3822:L3822"/>
    <mergeCell ref="A3832:H3832"/>
    <mergeCell ref="F3833:G3833"/>
    <mergeCell ref="H3833:I3833"/>
    <mergeCell ref="J3833:L3833"/>
    <mergeCell ref="A3819:H3819"/>
    <mergeCell ref="F3820:G3820"/>
    <mergeCell ref="H3820:I3820"/>
    <mergeCell ref="J3820:L3820"/>
    <mergeCell ref="F3821:G3821"/>
    <mergeCell ref="H3821:I3821"/>
    <mergeCell ref="J3821:L3821"/>
    <mergeCell ref="A3815:H3815"/>
    <mergeCell ref="F3816:G3816"/>
    <mergeCell ref="H3816:I3816"/>
    <mergeCell ref="J3816:L3816"/>
    <mergeCell ref="F3817:G3817"/>
    <mergeCell ref="H3817:I3817"/>
    <mergeCell ref="J3817:L3817"/>
    <mergeCell ref="F3854:G3854"/>
    <mergeCell ref="H3854:I3854"/>
    <mergeCell ref="J3854:L3854"/>
    <mergeCell ref="F3855:G3855"/>
    <mergeCell ref="H3855:I3855"/>
    <mergeCell ref="J3855:L3855"/>
    <mergeCell ref="F3852:G3852"/>
    <mergeCell ref="H3852:I3852"/>
    <mergeCell ref="J3852:L3852"/>
    <mergeCell ref="F3853:G3853"/>
    <mergeCell ref="H3853:I3853"/>
    <mergeCell ref="J3853:L3853"/>
    <mergeCell ref="F3850:G3850"/>
    <mergeCell ref="H3850:I3850"/>
    <mergeCell ref="J3850:L3850"/>
    <mergeCell ref="F3851:G3851"/>
    <mergeCell ref="H3851:I3851"/>
    <mergeCell ref="J3851:L3851"/>
    <mergeCell ref="F3848:G3848"/>
    <mergeCell ref="H3848:I3848"/>
    <mergeCell ref="J3848:L3848"/>
    <mergeCell ref="F3849:G3849"/>
    <mergeCell ref="H3849:I3849"/>
    <mergeCell ref="J3849:L3849"/>
    <mergeCell ref="F3844:G3844"/>
    <mergeCell ref="H3844:I3844"/>
    <mergeCell ref="J3844:L3844"/>
    <mergeCell ref="A3846:H3846"/>
    <mergeCell ref="F3847:G3847"/>
    <mergeCell ref="H3847:I3847"/>
    <mergeCell ref="J3847:L3847"/>
    <mergeCell ref="A3841:H3841"/>
    <mergeCell ref="F3842:G3842"/>
    <mergeCell ref="H3842:I3842"/>
    <mergeCell ref="J3842:L3842"/>
    <mergeCell ref="F3843:G3843"/>
    <mergeCell ref="H3843:I3843"/>
    <mergeCell ref="J3843:L3843"/>
    <mergeCell ref="F3866:G3866"/>
    <mergeCell ref="H3866:I3866"/>
    <mergeCell ref="J3866:L3866"/>
    <mergeCell ref="A3868:H3868"/>
    <mergeCell ref="F3869:G3869"/>
    <mergeCell ref="H3869:I3869"/>
    <mergeCell ref="J3869:L3869"/>
    <mergeCell ref="F3864:G3864"/>
    <mergeCell ref="H3864:I3864"/>
    <mergeCell ref="J3864:L3864"/>
    <mergeCell ref="F3865:G3865"/>
    <mergeCell ref="H3865:I3865"/>
    <mergeCell ref="J3865:L3865"/>
    <mergeCell ref="F3862:G3862"/>
    <mergeCell ref="H3862:I3862"/>
    <mergeCell ref="J3862:L3862"/>
    <mergeCell ref="F3863:G3863"/>
    <mergeCell ref="H3863:I3863"/>
    <mergeCell ref="J3863:L3863"/>
    <mergeCell ref="F3860:G3860"/>
    <mergeCell ref="H3860:I3860"/>
    <mergeCell ref="J3860:L3860"/>
    <mergeCell ref="F3861:G3861"/>
    <mergeCell ref="H3861:I3861"/>
    <mergeCell ref="J3861:L3861"/>
    <mergeCell ref="F3858:G3858"/>
    <mergeCell ref="H3858:I3858"/>
    <mergeCell ref="J3858:L3858"/>
    <mergeCell ref="F3859:G3859"/>
    <mergeCell ref="H3859:I3859"/>
    <mergeCell ref="J3859:L3859"/>
    <mergeCell ref="F3856:G3856"/>
    <mergeCell ref="H3856:I3856"/>
    <mergeCell ref="J3856:L3856"/>
    <mergeCell ref="F3857:G3857"/>
    <mergeCell ref="H3857:I3857"/>
    <mergeCell ref="J3857:L3857"/>
    <mergeCell ref="F3892:G3892"/>
    <mergeCell ref="H3892:I3892"/>
    <mergeCell ref="J3892:L3892"/>
    <mergeCell ref="F3893:G3893"/>
    <mergeCell ref="H3893:I3893"/>
    <mergeCell ref="J3893:L3893"/>
    <mergeCell ref="A3889:H3889"/>
    <mergeCell ref="F3890:G3890"/>
    <mergeCell ref="H3890:I3890"/>
    <mergeCell ref="J3890:L3890"/>
    <mergeCell ref="F3891:G3891"/>
    <mergeCell ref="H3891:I3891"/>
    <mergeCell ref="J3891:L3891"/>
    <mergeCell ref="F3878:G3878"/>
    <mergeCell ref="H3878:I3878"/>
    <mergeCell ref="J3878:L3878"/>
    <mergeCell ref="F3879:G3879"/>
    <mergeCell ref="H3879:I3879"/>
    <mergeCell ref="J3879:L3879"/>
    <mergeCell ref="F3874:G3874"/>
    <mergeCell ref="H3874:I3874"/>
    <mergeCell ref="J3874:L3874"/>
    <mergeCell ref="A3876:H3876"/>
    <mergeCell ref="F3877:G3877"/>
    <mergeCell ref="H3877:I3877"/>
    <mergeCell ref="J3877:L3877"/>
    <mergeCell ref="F3870:G3870"/>
    <mergeCell ref="H3870:I3870"/>
    <mergeCell ref="J3870:L3870"/>
    <mergeCell ref="A3872:H3872"/>
    <mergeCell ref="F3873:G3873"/>
    <mergeCell ref="H3873:I3873"/>
    <mergeCell ref="J3873:L3873"/>
    <mergeCell ref="F3908:G3908"/>
    <mergeCell ref="H3908:I3908"/>
    <mergeCell ref="J3908:L3908"/>
    <mergeCell ref="F3909:G3909"/>
    <mergeCell ref="H3909:I3909"/>
    <mergeCell ref="J3909:L3909"/>
    <mergeCell ref="F3906:G3906"/>
    <mergeCell ref="H3906:I3906"/>
    <mergeCell ref="J3906:L3906"/>
    <mergeCell ref="F3907:G3907"/>
    <mergeCell ref="H3907:I3907"/>
    <mergeCell ref="J3907:L3907"/>
    <mergeCell ref="A3903:H3903"/>
    <mergeCell ref="F3904:G3904"/>
    <mergeCell ref="H3904:I3904"/>
    <mergeCell ref="J3904:L3904"/>
    <mergeCell ref="F3905:G3905"/>
    <mergeCell ref="H3905:I3905"/>
    <mergeCell ref="J3905:L3905"/>
    <mergeCell ref="F3900:G3900"/>
    <mergeCell ref="H3900:I3900"/>
    <mergeCell ref="J3900:L3900"/>
    <mergeCell ref="F3901:G3901"/>
    <mergeCell ref="H3901:I3901"/>
    <mergeCell ref="J3901:L3901"/>
    <mergeCell ref="F3896:G3896"/>
    <mergeCell ref="H3896:I3896"/>
    <mergeCell ref="J3896:L3896"/>
    <mergeCell ref="A3898:H3898"/>
    <mergeCell ref="F3899:G3899"/>
    <mergeCell ref="H3899:I3899"/>
    <mergeCell ref="J3899:L3899"/>
    <mergeCell ref="F3894:G3894"/>
    <mergeCell ref="H3894:I3894"/>
    <mergeCell ref="J3894:L3894"/>
    <mergeCell ref="F3895:G3895"/>
    <mergeCell ref="H3895:I3895"/>
    <mergeCell ref="J3895:L3895"/>
    <mergeCell ref="F3920:G3920"/>
    <mergeCell ref="H3920:I3920"/>
    <mergeCell ref="J3920:L3920"/>
    <mergeCell ref="F3921:G3921"/>
    <mergeCell ref="H3921:I3921"/>
    <mergeCell ref="J3921:L3921"/>
    <mergeCell ref="F3918:G3918"/>
    <mergeCell ref="H3918:I3918"/>
    <mergeCell ref="J3918:L3918"/>
    <mergeCell ref="F3919:G3919"/>
    <mergeCell ref="H3919:I3919"/>
    <mergeCell ref="J3919:L3919"/>
    <mergeCell ref="F3916:G3916"/>
    <mergeCell ref="H3916:I3916"/>
    <mergeCell ref="J3916:L3916"/>
    <mergeCell ref="F3917:G3917"/>
    <mergeCell ref="H3917:I3917"/>
    <mergeCell ref="J3917:L3917"/>
    <mergeCell ref="F3914:G3914"/>
    <mergeCell ref="H3914:I3914"/>
    <mergeCell ref="J3914:L3914"/>
    <mergeCell ref="F3915:G3915"/>
    <mergeCell ref="H3915:I3915"/>
    <mergeCell ref="J3915:L3915"/>
    <mergeCell ref="F3912:G3912"/>
    <mergeCell ref="H3912:I3912"/>
    <mergeCell ref="J3912:L3912"/>
    <mergeCell ref="F3913:G3913"/>
    <mergeCell ref="H3913:I3913"/>
    <mergeCell ref="J3913:L3913"/>
    <mergeCell ref="F3910:G3910"/>
    <mergeCell ref="H3910:I3910"/>
    <mergeCell ref="J3910:L3910"/>
    <mergeCell ref="F3911:G3911"/>
    <mergeCell ref="H3911:I3911"/>
    <mergeCell ref="J3911:L3911"/>
    <mergeCell ref="A3945:H3945"/>
    <mergeCell ref="F3946:G3946"/>
    <mergeCell ref="H3946:I3946"/>
    <mergeCell ref="J3946:L3946"/>
    <mergeCell ref="F3947:G3947"/>
    <mergeCell ref="H3947:I3947"/>
    <mergeCell ref="J3947:L3947"/>
    <mergeCell ref="F3934:G3934"/>
    <mergeCell ref="H3934:I3934"/>
    <mergeCell ref="J3934:L3934"/>
    <mergeCell ref="F3935:G3935"/>
    <mergeCell ref="H3935:I3935"/>
    <mergeCell ref="J3935:L3935"/>
    <mergeCell ref="F3930:G3930"/>
    <mergeCell ref="H3930:I3930"/>
    <mergeCell ref="J3930:L3930"/>
    <mergeCell ref="A3932:H3932"/>
    <mergeCell ref="F3933:G3933"/>
    <mergeCell ref="H3933:I3933"/>
    <mergeCell ref="J3933:L3933"/>
    <mergeCell ref="F3926:G3926"/>
    <mergeCell ref="H3926:I3926"/>
    <mergeCell ref="J3926:L3926"/>
    <mergeCell ref="A3928:H3928"/>
    <mergeCell ref="F3929:G3929"/>
    <mergeCell ref="H3929:I3929"/>
    <mergeCell ref="J3929:L3929"/>
    <mergeCell ref="F3922:G3922"/>
    <mergeCell ref="H3922:I3922"/>
    <mergeCell ref="J3922:L3922"/>
    <mergeCell ref="A3924:H3924"/>
    <mergeCell ref="F3925:G3925"/>
    <mergeCell ref="H3925:I3925"/>
    <mergeCell ref="J3925:L3925"/>
    <mergeCell ref="F3962:G3962"/>
    <mergeCell ref="H3962:I3962"/>
    <mergeCell ref="J3962:L3962"/>
    <mergeCell ref="F3963:G3963"/>
    <mergeCell ref="H3963:I3963"/>
    <mergeCell ref="J3963:L3963"/>
    <mergeCell ref="A3959:H3959"/>
    <mergeCell ref="F3960:G3960"/>
    <mergeCell ref="H3960:I3960"/>
    <mergeCell ref="J3960:L3960"/>
    <mergeCell ref="F3961:G3961"/>
    <mergeCell ref="H3961:I3961"/>
    <mergeCell ref="J3961:L3961"/>
    <mergeCell ref="F3956:G3956"/>
    <mergeCell ref="H3956:I3956"/>
    <mergeCell ref="J3956:L3956"/>
    <mergeCell ref="F3957:G3957"/>
    <mergeCell ref="H3957:I3957"/>
    <mergeCell ref="J3957:L3957"/>
    <mergeCell ref="F3952:G3952"/>
    <mergeCell ref="H3952:I3952"/>
    <mergeCell ref="J3952:L3952"/>
    <mergeCell ref="A3954:H3954"/>
    <mergeCell ref="F3955:G3955"/>
    <mergeCell ref="H3955:I3955"/>
    <mergeCell ref="J3955:L3955"/>
    <mergeCell ref="F3950:G3950"/>
    <mergeCell ref="H3950:I3950"/>
    <mergeCell ref="J3950:L3950"/>
    <mergeCell ref="F3951:G3951"/>
    <mergeCell ref="H3951:I3951"/>
    <mergeCell ref="J3951:L3951"/>
    <mergeCell ref="F3948:G3948"/>
    <mergeCell ref="H3948:I3948"/>
    <mergeCell ref="J3948:L3948"/>
    <mergeCell ref="F3949:G3949"/>
    <mergeCell ref="H3949:I3949"/>
    <mergeCell ref="J3949:L3949"/>
    <mergeCell ref="F3974:G3974"/>
    <mergeCell ref="H3974:I3974"/>
    <mergeCell ref="J3974:L3974"/>
    <mergeCell ref="F3975:G3975"/>
    <mergeCell ref="H3975:I3975"/>
    <mergeCell ref="J3975:L3975"/>
    <mergeCell ref="F3972:G3972"/>
    <mergeCell ref="H3972:I3972"/>
    <mergeCell ref="J3972:L3972"/>
    <mergeCell ref="F3973:G3973"/>
    <mergeCell ref="H3973:I3973"/>
    <mergeCell ref="J3973:L3973"/>
    <mergeCell ref="F3970:G3970"/>
    <mergeCell ref="H3970:I3970"/>
    <mergeCell ref="J3970:L3970"/>
    <mergeCell ref="F3971:G3971"/>
    <mergeCell ref="H3971:I3971"/>
    <mergeCell ref="J3971:L3971"/>
    <mergeCell ref="F3968:G3968"/>
    <mergeCell ref="H3968:I3968"/>
    <mergeCell ref="J3968:L3968"/>
    <mergeCell ref="F3969:G3969"/>
    <mergeCell ref="H3969:I3969"/>
    <mergeCell ref="J3969:L3969"/>
    <mergeCell ref="F3966:G3966"/>
    <mergeCell ref="H3966:I3966"/>
    <mergeCell ref="J3966:L3966"/>
    <mergeCell ref="F3967:G3967"/>
    <mergeCell ref="H3967:I3967"/>
    <mergeCell ref="J3967:L3967"/>
    <mergeCell ref="F3964:G3964"/>
    <mergeCell ref="H3964:I3964"/>
    <mergeCell ref="J3964:L3964"/>
    <mergeCell ref="F3965:G3965"/>
    <mergeCell ref="H3965:I3965"/>
    <mergeCell ref="J3965:L3965"/>
    <mergeCell ref="F3990:G3990"/>
    <mergeCell ref="H3990:I3990"/>
    <mergeCell ref="J3990:L3990"/>
    <mergeCell ref="F3991:G3991"/>
    <mergeCell ref="H3991:I3991"/>
    <mergeCell ref="J3991:L3991"/>
    <mergeCell ref="F3986:G3986"/>
    <mergeCell ref="H3986:I3986"/>
    <mergeCell ref="J3986:L3986"/>
    <mergeCell ref="A3988:H3988"/>
    <mergeCell ref="F3989:G3989"/>
    <mergeCell ref="H3989:I3989"/>
    <mergeCell ref="J3989:L3989"/>
    <mergeCell ref="F3982:G3982"/>
    <mergeCell ref="H3982:I3982"/>
    <mergeCell ref="J3982:L3982"/>
    <mergeCell ref="A3984:H3984"/>
    <mergeCell ref="F3985:G3985"/>
    <mergeCell ref="H3985:I3985"/>
    <mergeCell ref="J3985:L3985"/>
    <mergeCell ref="F3978:G3978"/>
    <mergeCell ref="H3978:I3978"/>
    <mergeCell ref="J3978:L3978"/>
    <mergeCell ref="A3980:H3980"/>
    <mergeCell ref="F3981:G3981"/>
    <mergeCell ref="H3981:I3981"/>
    <mergeCell ref="J3981:L3981"/>
    <mergeCell ref="F3976:G3976"/>
    <mergeCell ref="H3976:I3976"/>
    <mergeCell ref="J3976:L3976"/>
    <mergeCell ref="F3977:G3977"/>
    <mergeCell ref="H3977:I3977"/>
    <mergeCell ref="J3977:L3977"/>
    <mergeCell ref="A4015:H4015"/>
    <mergeCell ref="F4016:G4016"/>
    <mergeCell ref="H4016:I4016"/>
    <mergeCell ref="J4016:L4016"/>
    <mergeCell ref="F4017:G4017"/>
    <mergeCell ref="H4017:I4017"/>
    <mergeCell ref="J4017:L4017"/>
    <mergeCell ref="F4012:G4012"/>
    <mergeCell ref="H4012:I4012"/>
    <mergeCell ref="J4012:L4012"/>
    <mergeCell ref="F4013:G4013"/>
    <mergeCell ref="H4013:I4013"/>
    <mergeCell ref="J4013:L4013"/>
    <mergeCell ref="F4008:G4008"/>
    <mergeCell ref="H4008:I4008"/>
    <mergeCell ref="J4008:L4008"/>
    <mergeCell ref="A4010:H4010"/>
    <mergeCell ref="F4011:G4011"/>
    <mergeCell ref="H4011:I4011"/>
    <mergeCell ref="J4011:L4011"/>
    <mergeCell ref="F4006:G4006"/>
    <mergeCell ref="H4006:I4006"/>
    <mergeCell ref="J4006:L4006"/>
    <mergeCell ref="F4007:G4007"/>
    <mergeCell ref="H4007:I4007"/>
    <mergeCell ref="J4007:L4007"/>
    <mergeCell ref="F4004:G4004"/>
    <mergeCell ref="H4004:I4004"/>
    <mergeCell ref="J4004:L4004"/>
    <mergeCell ref="F4005:G4005"/>
    <mergeCell ref="H4005:I4005"/>
    <mergeCell ref="J4005:L4005"/>
    <mergeCell ref="A4001:H4001"/>
    <mergeCell ref="F4002:G4002"/>
    <mergeCell ref="H4002:I4002"/>
    <mergeCell ref="J4002:L4002"/>
    <mergeCell ref="F4003:G4003"/>
    <mergeCell ref="H4003:I4003"/>
    <mergeCell ref="J4003:L4003"/>
    <mergeCell ref="F4028:G4028"/>
    <mergeCell ref="H4028:I4028"/>
    <mergeCell ref="J4028:L4028"/>
    <mergeCell ref="F4029:G4029"/>
    <mergeCell ref="H4029:I4029"/>
    <mergeCell ref="J4029:L4029"/>
    <mergeCell ref="F4026:G4026"/>
    <mergeCell ref="H4026:I4026"/>
    <mergeCell ref="J4026:L4026"/>
    <mergeCell ref="F4027:G4027"/>
    <mergeCell ref="H4027:I4027"/>
    <mergeCell ref="J4027:L4027"/>
    <mergeCell ref="F4024:G4024"/>
    <mergeCell ref="H4024:I4024"/>
    <mergeCell ref="J4024:L4024"/>
    <mergeCell ref="F4025:G4025"/>
    <mergeCell ref="H4025:I4025"/>
    <mergeCell ref="J4025:L4025"/>
    <mergeCell ref="F4022:G4022"/>
    <mergeCell ref="H4022:I4022"/>
    <mergeCell ref="J4022:L4022"/>
    <mergeCell ref="F4023:G4023"/>
    <mergeCell ref="H4023:I4023"/>
    <mergeCell ref="J4023:L4023"/>
    <mergeCell ref="F4020:G4020"/>
    <mergeCell ref="H4020:I4020"/>
    <mergeCell ref="J4020:L4020"/>
    <mergeCell ref="F4021:G4021"/>
    <mergeCell ref="H4021:I4021"/>
    <mergeCell ref="J4021:L4021"/>
    <mergeCell ref="F4018:G4018"/>
    <mergeCell ref="H4018:I4018"/>
    <mergeCell ref="J4018:L4018"/>
    <mergeCell ref="F4019:G4019"/>
    <mergeCell ref="H4019:I4019"/>
    <mergeCell ref="J4019:L4019"/>
    <mergeCell ref="F4042:G4042"/>
    <mergeCell ref="H4042:I4042"/>
    <mergeCell ref="J4042:L4042"/>
    <mergeCell ref="A4044:H4044"/>
    <mergeCell ref="F4045:G4045"/>
    <mergeCell ref="H4045:I4045"/>
    <mergeCell ref="J4045:L4045"/>
    <mergeCell ref="F4038:G4038"/>
    <mergeCell ref="H4038:I4038"/>
    <mergeCell ref="J4038:L4038"/>
    <mergeCell ref="A4040:H4040"/>
    <mergeCell ref="F4041:G4041"/>
    <mergeCell ref="H4041:I4041"/>
    <mergeCell ref="J4041:L4041"/>
    <mergeCell ref="F4034:G4034"/>
    <mergeCell ref="H4034:I4034"/>
    <mergeCell ref="J4034:L4034"/>
    <mergeCell ref="A4036:H4036"/>
    <mergeCell ref="F4037:G4037"/>
    <mergeCell ref="H4037:I4037"/>
    <mergeCell ref="J4037:L4037"/>
    <mergeCell ref="F4032:G4032"/>
    <mergeCell ref="H4032:I4032"/>
    <mergeCell ref="J4032:L4032"/>
    <mergeCell ref="F4033:G4033"/>
    <mergeCell ref="H4033:I4033"/>
    <mergeCell ref="J4033:L4033"/>
    <mergeCell ref="F4030:G4030"/>
    <mergeCell ref="H4030:I4030"/>
    <mergeCell ref="J4030:L4030"/>
    <mergeCell ref="F4031:G4031"/>
    <mergeCell ref="H4031:I4031"/>
    <mergeCell ref="J4031:L4031"/>
    <mergeCell ref="F4068:G4068"/>
    <mergeCell ref="H4068:I4068"/>
    <mergeCell ref="J4068:L4068"/>
    <mergeCell ref="F4069:G4069"/>
    <mergeCell ref="H4069:I4069"/>
    <mergeCell ref="J4069:L4069"/>
    <mergeCell ref="F4064:G4064"/>
    <mergeCell ref="H4064:I4064"/>
    <mergeCell ref="J4064:L4064"/>
    <mergeCell ref="A4066:H4066"/>
    <mergeCell ref="F4067:G4067"/>
    <mergeCell ref="H4067:I4067"/>
    <mergeCell ref="J4067:L4067"/>
    <mergeCell ref="F4062:G4062"/>
    <mergeCell ref="H4062:I4062"/>
    <mergeCell ref="J4062:L4062"/>
    <mergeCell ref="F4063:G4063"/>
    <mergeCell ref="H4063:I4063"/>
    <mergeCell ref="J4063:L4063"/>
    <mergeCell ref="F4060:G4060"/>
    <mergeCell ref="H4060:I4060"/>
    <mergeCell ref="J4060:L4060"/>
    <mergeCell ref="F4061:G4061"/>
    <mergeCell ref="H4061:I4061"/>
    <mergeCell ref="J4061:L4061"/>
    <mergeCell ref="A4057:H4057"/>
    <mergeCell ref="F4058:G4058"/>
    <mergeCell ref="H4058:I4058"/>
    <mergeCell ref="J4058:L4058"/>
    <mergeCell ref="F4059:G4059"/>
    <mergeCell ref="H4059:I4059"/>
    <mergeCell ref="J4059:L4059"/>
    <mergeCell ref="F4046:G4046"/>
    <mergeCell ref="H4046:I4046"/>
    <mergeCell ref="J4046:L4046"/>
    <mergeCell ref="F4047:G4047"/>
    <mergeCell ref="H4047:I4047"/>
    <mergeCell ref="J4047:L4047"/>
    <mergeCell ref="F4082:G4082"/>
    <mergeCell ref="H4082:I4082"/>
    <mergeCell ref="J4082:L4082"/>
    <mergeCell ref="F4083:G4083"/>
    <mergeCell ref="H4083:I4083"/>
    <mergeCell ref="J4083:L4083"/>
    <mergeCell ref="F4080:G4080"/>
    <mergeCell ref="H4080:I4080"/>
    <mergeCell ref="J4080:L4080"/>
    <mergeCell ref="F4081:G4081"/>
    <mergeCell ref="H4081:I4081"/>
    <mergeCell ref="J4081:L4081"/>
    <mergeCell ref="F4078:G4078"/>
    <mergeCell ref="H4078:I4078"/>
    <mergeCell ref="J4078:L4078"/>
    <mergeCell ref="F4079:G4079"/>
    <mergeCell ref="H4079:I4079"/>
    <mergeCell ref="J4079:L4079"/>
    <mergeCell ref="F4076:G4076"/>
    <mergeCell ref="H4076:I4076"/>
    <mergeCell ref="J4076:L4076"/>
    <mergeCell ref="F4077:G4077"/>
    <mergeCell ref="H4077:I4077"/>
    <mergeCell ref="J4077:L4077"/>
    <mergeCell ref="F4074:G4074"/>
    <mergeCell ref="H4074:I4074"/>
    <mergeCell ref="J4074:L4074"/>
    <mergeCell ref="F4075:G4075"/>
    <mergeCell ref="H4075:I4075"/>
    <mergeCell ref="J4075:L4075"/>
    <mergeCell ref="A4071:H4071"/>
    <mergeCell ref="F4072:G4072"/>
    <mergeCell ref="H4072:I4072"/>
    <mergeCell ref="J4072:L4072"/>
    <mergeCell ref="F4073:G4073"/>
    <mergeCell ref="H4073:I4073"/>
    <mergeCell ref="J4073:L4073"/>
    <mergeCell ref="A4097:H4097"/>
    <mergeCell ref="F4098:G4098"/>
    <mergeCell ref="H4098:I4098"/>
    <mergeCell ref="J4098:L4098"/>
    <mergeCell ref="F4099:G4099"/>
    <mergeCell ref="H4099:I4099"/>
    <mergeCell ref="J4099:L4099"/>
    <mergeCell ref="A4093:H4093"/>
    <mergeCell ref="F4094:G4094"/>
    <mergeCell ref="H4094:I4094"/>
    <mergeCell ref="J4094:L4094"/>
    <mergeCell ref="F4095:G4095"/>
    <mergeCell ref="H4095:I4095"/>
    <mergeCell ref="J4095:L4095"/>
    <mergeCell ref="F4090:G4090"/>
    <mergeCell ref="H4090:I4090"/>
    <mergeCell ref="J4090:L4090"/>
    <mergeCell ref="F4091:G4091"/>
    <mergeCell ref="H4091:I4091"/>
    <mergeCell ref="J4091:L4091"/>
    <mergeCell ref="F4088:G4088"/>
    <mergeCell ref="H4088:I4088"/>
    <mergeCell ref="J4088:L4088"/>
    <mergeCell ref="F4089:G4089"/>
    <mergeCell ref="H4089:I4089"/>
    <mergeCell ref="J4089:L4089"/>
    <mergeCell ref="F4086:G4086"/>
    <mergeCell ref="H4086:I4086"/>
    <mergeCell ref="J4086:L4086"/>
    <mergeCell ref="F4087:G4087"/>
    <mergeCell ref="H4087:I4087"/>
    <mergeCell ref="J4087:L4087"/>
    <mergeCell ref="F4084:G4084"/>
    <mergeCell ref="H4084:I4084"/>
    <mergeCell ref="J4084:L4084"/>
    <mergeCell ref="F4085:G4085"/>
    <mergeCell ref="H4085:I4085"/>
    <mergeCell ref="J4085:L4085"/>
    <mergeCell ref="A4123:H4123"/>
    <mergeCell ref="F4124:G4124"/>
    <mergeCell ref="H4124:I4124"/>
    <mergeCell ref="J4124:L4124"/>
    <mergeCell ref="F4125:G4125"/>
    <mergeCell ref="H4125:I4125"/>
    <mergeCell ref="J4125:L4125"/>
    <mergeCell ref="F4120:G4120"/>
    <mergeCell ref="H4120:I4120"/>
    <mergeCell ref="J4120:L4120"/>
    <mergeCell ref="F4121:G4121"/>
    <mergeCell ref="H4121:I4121"/>
    <mergeCell ref="J4121:L4121"/>
    <mergeCell ref="F4118:G4118"/>
    <mergeCell ref="H4118:I4118"/>
    <mergeCell ref="J4118:L4118"/>
    <mergeCell ref="F4119:G4119"/>
    <mergeCell ref="H4119:I4119"/>
    <mergeCell ref="J4119:L4119"/>
    <mergeCell ref="F4116:G4116"/>
    <mergeCell ref="H4116:I4116"/>
    <mergeCell ref="J4116:L4116"/>
    <mergeCell ref="F4117:G4117"/>
    <mergeCell ref="H4117:I4117"/>
    <mergeCell ref="J4117:L4117"/>
    <mergeCell ref="F4104:G4104"/>
    <mergeCell ref="H4104:I4104"/>
    <mergeCell ref="J4104:L4104"/>
    <mergeCell ref="A4114:H4114"/>
    <mergeCell ref="F4115:G4115"/>
    <mergeCell ref="H4115:I4115"/>
    <mergeCell ref="J4115:L4115"/>
    <mergeCell ref="A4101:H4101"/>
    <mergeCell ref="F4102:G4102"/>
    <mergeCell ref="H4102:I4102"/>
    <mergeCell ref="J4102:L4102"/>
    <mergeCell ref="F4103:G4103"/>
    <mergeCell ref="H4103:I4103"/>
    <mergeCell ref="J4103:L4103"/>
    <mergeCell ref="F4138:G4138"/>
    <mergeCell ref="H4138:I4138"/>
    <mergeCell ref="J4138:L4138"/>
    <mergeCell ref="F4139:G4139"/>
    <mergeCell ref="H4139:I4139"/>
    <mergeCell ref="J4139:L4139"/>
    <mergeCell ref="F4136:G4136"/>
    <mergeCell ref="H4136:I4136"/>
    <mergeCell ref="J4136:L4136"/>
    <mergeCell ref="F4137:G4137"/>
    <mergeCell ref="H4137:I4137"/>
    <mergeCell ref="J4137:L4137"/>
    <mergeCell ref="F4134:G4134"/>
    <mergeCell ref="H4134:I4134"/>
    <mergeCell ref="J4134:L4134"/>
    <mergeCell ref="F4135:G4135"/>
    <mergeCell ref="H4135:I4135"/>
    <mergeCell ref="J4135:L4135"/>
    <mergeCell ref="F4132:G4132"/>
    <mergeCell ref="H4132:I4132"/>
    <mergeCell ref="J4132:L4132"/>
    <mergeCell ref="F4133:G4133"/>
    <mergeCell ref="H4133:I4133"/>
    <mergeCell ref="J4133:L4133"/>
    <mergeCell ref="A4129:H4129"/>
    <mergeCell ref="F4130:G4130"/>
    <mergeCell ref="H4130:I4130"/>
    <mergeCell ref="J4130:L4130"/>
    <mergeCell ref="F4131:G4131"/>
    <mergeCell ref="H4131:I4131"/>
    <mergeCell ref="J4131:L4131"/>
    <mergeCell ref="F4126:G4126"/>
    <mergeCell ref="H4126:I4126"/>
    <mergeCell ref="J4126:L4126"/>
    <mergeCell ref="F4127:G4127"/>
    <mergeCell ref="H4127:I4127"/>
    <mergeCell ref="J4127:L4127"/>
    <mergeCell ref="A4151:H4151"/>
    <mergeCell ref="F4152:G4152"/>
    <mergeCell ref="H4152:I4152"/>
    <mergeCell ref="J4152:L4152"/>
    <mergeCell ref="F4153:G4153"/>
    <mergeCell ref="H4153:I4153"/>
    <mergeCell ref="J4153:L4153"/>
    <mergeCell ref="F4148:G4148"/>
    <mergeCell ref="H4148:I4148"/>
    <mergeCell ref="J4148:L4148"/>
    <mergeCell ref="F4149:G4149"/>
    <mergeCell ref="H4149:I4149"/>
    <mergeCell ref="J4149:L4149"/>
    <mergeCell ref="F4146:G4146"/>
    <mergeCell ref="H4146:I4146"/>
    <mergeCell ref="J4146:L4146"/>
    <mergeCell ref="F4147:G4147"/>
    <mergeCell ref="H4147:I4147"/>
    <mergeCell ref="J4147:L4147"/>
    <mergeCell ref="F4144:G4144"/>
    <mergeCell ref="H4144:I4144"/>
    <mergeCell ref="J4144:L4144"/>
    <mergeCell ref="F4145:G4145"/>
    <mergeCell ref="H4145:I4145"/>
    <mergeCell ref="J4145:L4145"/>
    <mergeCell ref="F4142:G4142"/>
    <mergeCell ref="H4142:I4142"/>
    <mergeCell ref="J4142:L4142"/>
    <mergeCell ref="F4143:G4143"/>
    <mergeCell ref="H4143:I4143"/>
    <mergeCell ref="J4143:L4143"/>
    <mergeCell ref="F4140:G4140"/>
    <mergeCell ref="H4140:I4140"/>
    <mergeCell ref="J4140:L4140"/>
    <mergeCell ref="F4141:G4141"/>
    <mergeCell ref="H4141:I4141"/>
    <mergeCell ref="J4141:L4141"/>
    <mergeCell ref="F4178:G4178"/>
    <mergeCell ref="H4178:I4178"/>
    <mergeCell ref="J4178:L4178"/>
    <mergeCell ref="F4179:G4179"/>
    <mergeCell ref="H4179:I4179"/>
    <mergeCell ref="J4179:L4179"/>
    <mergeCell ref="F4176:G4176"/>
    <mergeCell ref="H4176:I4176"/>
    <mergeCell ref="J4176:L4176"/>
    <mergeCell ref="F4177:G4177"/>
    <mergeCell ref="H4177:I4177"/>
    <mergeCell ref="J4177:L4177"/>
    <mergeCell ref="F4174:G4174"/>
    <mergeCell ref="H4174:I4174"/>
    <mergeCell ref="J4174:L4174"/>
    <mergeCell ref="F4175:G4175"/>
    <mergeCell ref="H4175:I4175"/>
    <mergeCell ref="J4175:L4175"/>
    <mergeCell ref="F4162:G4162"/>
    <mergeCell ref="H4162:I4162"/>
    <mergeCell ref="J4162:L4162"/>
    <mergeCell ref="A4172:H4172"/>
    <mergeCell ref="F4173:G4173"/>
    <mergeCell ref="H4173:I4173"/>
    <mergeCell ref="J4173:L4173"/>
    <mergeCell ref="A4159:H4159"/>
    <mergeCell ref="F4160:G4160"/>
    <mergeCell ref="H4160:I4160"/>
    <mergeCell ref="J4160:L4160"/>
    <mergeCell ref="F4161:G4161"/>
    <mergeCell ref="H4161:I4161"/>
    <mergeCell ref="J4161:L4161"/>
    <mergeCell ref="A4155:H4155"/>
    <mergeCell ref="F4156:G4156"/>
    <mergeCell ref="H4156:I4156"/>
    <mergeCell ref="J4156:L4156"/>
    <mergeCell ref="F4157:G4157"/>
    <mergeCell ref="H4157:I4157"/>
    <mergeCell ref="J4157:L4157"/>
    <mergeCell ref="F4194:G4194"/>
    <mergeCell ref="H4194:I4194"/>
    <mergeCell ref="J4194:L4194"/>
    <mergeCell ref="F4195:G4195"/>
    <mergeCell ref="H4195:I4195"/>
    <mergeCell ref="J4195:L4195"/>
    <mergeCell ref="F4192:G4192"/>
    <mergeCell ref="H4192:I4192"/>
    <mergeCell ref="J4192:L4192"/>
    <mergeCell ref="F4193:G4193"/>
    <mergeCell ref="H4193:I4193"/>
    <mergeCell ref="J4193:L4193"/>
    <mergeCell ref="F4190:G4190"/>
    <mergeCell ref="H4190:I4190"/>
    <mergeCell ref="J4190:L4190"/>
    <mergeCell ref="F4191:G4191"/>
    <mergeCell ref="H4191:I4191"/>
    <mergeCell ref="J4191:L4191"/>
    <mergeCell ref="F4188:G4188"/>
    <mergeCell ref="H4188:I4188"/>
    <mergeCell ref="J4188:L4188"/>
    <mergeCell ref="F4189:G4189"/>
    <mergeCell ref="H4189:I4189"/>
    <mergeCell ref="J4189:L4189"/>
    <mergeCell ref="F4184:G4184"/>
    <mergeCell ref="H4184:I4184"/>
    <mergeCell ref="J4184:L4184"/>
    <mergeCell ref="A4186:H4186"/>
    <mergeCell ref="F4187:G4187"/>
    <mergeCell ref="H4187:I4187"/>
    <mergeCell ref="J4187:L4187"/>
    <mergeCell ref="A4181:H4181"/>
    <mergeCell ref="F4182:G4182"/>
    <mergeCell ref="H4182:I4182"/>
    <mergeCell ref="J4182:L4182"/>
    <mergeCell ref="F4183:G4183"/>
    <mergeCell ref="H4183:I4183"/>
    <mergeCell ref="J4183:L4183"/>
    <mergeCell ref="F4206:G4206"/>
    <mergeCell ref="H4206:I4206"/>
    <mergeCell ref="J4206:L4206"/>
    <mergeCell ref="A4208:H4208"/>
    <mergeCell ref="F4209:G4209"/>
    <mergeCell ref="H4209:I4209"/>
    <mergeCell ref="J4209:L4209"/>
    <mergeCell ref="F4204:G4204"/>
    <mergeCell ref="H4204:I4204"/>
    <mergeCell ref="J4204:L4204"/>
    <mergeCell ref="F4205:G4205"/>
    <mergeCell ref="H4205:I4205"/>
    <mergeCell ref="J4205:L4205"/>
    <mergeCell ref="F4202:G4202"/>
    <mergeCell ref="H4202:I4202"/>
    <mergeCell ref="J4202:L4202"/>
    <mergeCell ref="F4203:G4203"/>
    <mergeCell ref="H4203:I4203"/>
    <mergeCell ref="J4203:L4203"/>
    <mergeCell ref="F4200:G4200"/>
    <mergeCell ref="H4200:I4200"/>
    <mergeCell ref="J4200:L4200"/>
    <mergeCell ref="F4201:G4201"/>
    <mergeCell ref="H4201:I4201"/>
    <mergeCell ref="J4201:L4201"/>
    <mergeCell ref="F4198:G4198"/>
    <mergeCell ref="H4198:I4198"/>
    <mergeCell ref="J4198:L4198"/>
    <mergeCell ref="F4199:G4199"/>
    <mergeCell ref="H4199:I4199"/>
    <mergeCell ref="J4199:L4199"/>
    <mergeCell ref="F4196:G4196"/>
    <mergeCell ref="H4196:I4196"/>
    <mergeCell ref="J4196:L4196"/>
    <mergeCell ref="F4197:G4197"/>
    <mergeCell ref="H4197:I4197"/>
    <mergeCell ref="J4197:L4197"/>
    <mergeCell ref="F4234:G4234"/>
    <mergeCell ref="H4234:I4234"/>
    <mergeCell ref="J4234:L4234"/>
    <mergeCell ref="F4235:G4235"/>
    <mergeCell ref="H4235:I4235"/>
    <mergeCell ref="J4235:L4235"/>
    <mergeCell ref="F4232:G4232"/>
    <mergeCell ref="H4232:I4232"/>
    <mergeCell ref="J4232:L4232"/>
    <mergeCell ref="F4233:G4233"/>
    <mergeCell ref="H4233:I4233"/>
    <mergeCell ref="J4233:L4233"/>
    <mergeCell ref="A4229:H4229"/>
    <mergeCell ref="F4230:G4230"/>
    <mergeCell ref="H4230:I4230"/>
    <mergeCell ref="J4230:L4230"/>
    <mergeCell ref="F4231:G4231"/>
    <mergeCell ref="H4231:I4231"/>
    <mergeCell ref="J4231:L4231"/>
    <mergeCell ref="F4218:G4218"/>
    <mergeCell ref="H4218:I4218"/>
    <mergeCell ref="J4218:L4218"/>
    <mergeCell ref="F4219:G4219"/>
    <mergeCell ref="H4219:I4219"/>
    <mergeCell ref="J4219:L4219"/>
    <mergeCell ref="F4214:G4214"/>
    <mergeCell ref="H4214:I4214"/>
    <mergeCell ref="J4214:L4214"/>
    <mergeCell ref="A4216:H4216"/>
    <mergeCell ref="F4217:G4217"/>
    <mergeCell ref="H4217:I4217"/>
    <mergeCell ref="J4217:L4217"/>
    <mergeCell ref="F4210:G4210"/>
    <mergeCell ref="H4210:I4210"/>
    <mergeCell ref="J4210:L4210"/>
    <mergeCell ref="A4212:H4212"/>
    <mergeCell ref="F4213:G4213"/>
    <mergeCell ref="H4213:I4213"/>
    <mergeCell ref="J4213:L4213"/>
    <mergeCell ref="F4250:G4250"/>
    <mergeCell ref="H4250:I4250"/>
    <mergeCell ref="J4250:L4250"/>
    <mergeCell ref="F4251:G4251"/>
    <mergeCell ref="H4251:I4251"/>
    <mergeCell ref="J4251:L4251"/>
    <mergeCell ref="F4248:G4248"/>
    <mergeCell ref="H4248:I4248"/>
    <mergeCell ref="J4248:L4248"/>
    <mergeCell ref="F4249:G4249"/>
    <mergeCell ref="H4249:I4249"/>
    <mergeCell ref="J4249:L4249"/>
    <mergeCell ref="F4246:G4246"/>
    <mergeCell ref="H4246:I4246"/>
    <mergeCell ref="J4246:L4246"/>
    <mergeCell ref="F4247:G4247"/>
    <mergeCell ref="H4247:I4247"/>
    <mergeCell ref="J4247:L4247"/>
    <mergeCell ref="A4243:H4243"/>
    <mergeCell ref="F4244:G4244"/>
    <mergeCell ref="H4244:I4244"/>
    <mergeCell ref="J4244:L4244"/>
    <mergeCell ref="F4245:G4245"/>
    <mergeCell ref="H4245:I4245"/>
    <mergeCell ref="J4245:L4245"/>
    <mergeCell ref="F4240:G4240"/>
    <mergeCell ref="H4240:I4240"/>
    <mergeCell ref="J4240:L4240"/>
    <mergeCell ref="F4241:G4241"/>
    <mergeCell ref="H4241:I4241"/>
    <mergeCell ref="J4241:L4241"/>
    <mergeCell ref="F4236:G4236"/>
    <mergeCell ref="H4236:I4236"/>
    <mergeCell ref="J4236:L4236"/>
    <mergeCell ref="A4238:H4238"/>
    <mergeCell ref="F4239:G4239"/>
    <mergeCell ref="H4239:I4239"/>
    <mergeCell ref="J4239:L4239"/>
    <mergeCell ref="A4263:H4263"/>
    <mergeCell ref="F4264:G4264"/>
    <mergeCell ref="H4264:I4264"/>
    <mergeCell ref="J4264:L4264"/>
    <mergeCell ref="F4265:G4265"/>
    <mergeCell ref="H4265:I4265"/>
    <mergeCell ref="J4265:L4265"/>
    <mergeCell ref="F4260:G4260"/>
    <mergeCell ref="H4260:I4260"/>
    <mergeCell ref="J4260:L4260"/>
    <mergeCell ref="F4261:G4261"/>
    <mergeCell ref="H4261:I4261"/>
    <mergeCell ref="J4261:L4261"/>
    <mergeCell ref="F4258:G4258"/>
    <mergeCell ref="H4258:I4258"/>
    <mergeCell ref="J4258:L4258"/>
    <mergeCell ref="F4259:G4259"/>
    <mergeCell ref="H4259:I4259"/>
    <mergeCell ref="J4259:L4259"/>
    <mergeCell ref="F4256:G4256"/>
    <mergeCell ref="H4256:I4256"/>
    <mergeCell ref="J4256:L4256"/>
    <mergeCell ref="F4257:G4257"/>
    <mergeCell ref="H4257:I4257"/>
    <mergeCell ref="J4257:L4257"/>
    <mergeCell ref="F4254:G4254"/>
    <mergeCell ref="H4254:I4254"/>
    <mergeCell ref="J4254:L4254"/>
    <mergeCell ref="F4255:G4255"/>
    <mergeCell ref="H4255:I4255"/>
    <mergeCell ref="J4255:L4255"/>
    <mergeCell ref="F4252:G4252"/>
    <mergeCell ref="H4252:I4252"/>
    <mergeCell ref="J4252:L4252"/>
    <mergeCell ref="F4253:G4253"/>
    <mergeCell ref="H4253:I4253"/>
    <mergeCell ref="J4253:L4253"/>
    <mergeCell ref="F4290:G4290"/>
    <mergeCell ref="H4290:I4290"/>
    <mergeCell ref="J4290:L4290"/>
    <mergeCell ref="F4291:G4291"/>
    <mergeCell ref="H4291:I4291"/>
    <mergeCell ref="J4291:L4291"/>
    <mergeCell ref="F4288:G4288"/>
    <mergeCell ref="H4288:I4288"/>
    <mergeCell ref="J4288:L4288"/>
    <mergeCell ref="F4289:G4289"/>
    <mergeCell ref="H4289:I4289"/>
    <mergeCell ref="J4289:L4289"/>
    <mergeCell ref="F4286:G4286"/>
    <mergeCell ref="H4286:I4286"/>
    <mergeCell ref="J4286:L4286"/>
    <mergeCell ref="F4287:G4287"/>
    <mergeCell ref="H4287:I4287"/>
    <mergeCell ref="J4287:L4287"/>
    <mergeCell ref="F4274:G4274"/>
    <mergeCell ref="H4274:I4274"/>
    <mergeCell ref="J4274:L4274"/>
    <mergeCell ref="A4284:H4284"/>
    <mergeCell ref="F4285:G4285"/>
    <mergeCell ref="H4285:I4285"/>
    <mergeCell ref="J4285:L4285"/>
    <mergeCell ref="A4271:H4271"/>
    <mergeCell ref="F4272:G4272"/>
    <mergeCell ref="H4272:I4272"/>
    <mergeCell ref="J4272:L4272"/>
    <mergeCell ref="F4273:G4273"/>
    <mergeCell ref="H4273:I4273"/>
    <mergeCell ref="J4273:L4273"/>
    <mergeCell ref="A4267:H4267"/>
    <mergeCell ref="F4268:G4268"/>
    <mergeCell ref="H4268:I4268"/>
    <mergeCell ref="J4268:L4268"/>
    <mergeCell ref="F4269:G4269"/>
    <mergeCell ref="H4269:I4269"/>
    <mergeCell ref="J4269:L4269"/>
    <mergeCell ref="F4306:G4306"/>
    <mergeCell ref="H4306:I4306"/>
    <mergeCell ref="J4306:L4306"/>
    <mergeCell ref="F4307:G4307"/>
    <mergeCell ref="H4307:I4307"/>
    <mergeCell ref="J4307:L4307"/>
    <mergeCell ref="F4304:G4304"/>
    <mergeCell ref="H4304:I4304"/>
    <mergeCell ref="J4304:L4304"/>
    <mergeCell ref="F4305:G4305"/>
    <mergeCell ref="H4305:I4305"/>
    <mergeCell ref="J4305:L4305"/>
    <mergeCell ref="F4302:G4302"/>
    <mergeCell ref="H4302:I4302"/>
    <mergeCell ref="J4302:L4302"/>
    <mergeCell ref="F4303:G4303"/>
    <mergeCell ref="H4303:I4303"/>
    <mergeCell ref="J4303:L4303"/>
    <mergeCell ref="F4298:G4298"/>
    <mergeCell ref="H4298:I4298"/>
    <mergeCell ref="J4298:L4298"/>
    <mergeCell ref="A4300:H4300"/>
    <mergeCell ref="F4301:G4301"/>
    <mergeCell ref="H4301:I4301"/>
    <mergeCell ref="J4301:L4301"/>
    <mergeCell ref="F4296:G4296"/>
    <mergeCell ref="H4296:I4296"/>
    <mergeCell ref="J4296:L4296"/>
    <mergeCell ref="F4297:G4297"/>
    <mergeCell ref="H4297:I4297"/>
    <mergeCell ref="J4297:L4297"/>
    <mergeCell ref="F4292:G4292"/>
    <mergeCell ref="H4292:I4292"/>
    <mergeCell ref="J4292:L4292"/>
    <mergeCell ref="A4294:H4294"/>
    <mergeCell ref="F4295:G4295"/>
    <mergeCell ref="H4295:I4295"/>
    <mergeCell ref="J4295:L4295"/>
    <mergeCell ref="F4318:G4318"/>
    <mergeCell ref="H4318:I4318"/>
    <mergeCell ref="J4318:L4318"/>
    <mergeCell ref="F4319:G4319"/>
    <mergeCell ref="H4319:I4319"/>
    <mergeCell ref="J4319:L4319"/>
    <mergeCell ref="F4316:G4316"/>
    <mergeCell ref="H4316:I4316"/>
    <mergeCell ref="J4316:L4316"/>
    <mergeCell ref="F4317:G4317"/>
    <mergeCell ref="H4317:I4317"/>
    <mergeCell ref="J4317:L4317"/>
    <mergeCell ref="F4314:G4314"/>
    <mergeCell ref="H4314:I4314"/>
    <mergeCell ref="J4314:L4314"/>
    <mergeCell ref="F4315:G4315"/>
    <mergeCell ref="H4315:I4315"/>
    <mergeCell ref="J4315:L4315"/>
    <mergeCell ref="F4312:G4312"/>
    <mergeCell ref="H4312:I4312"/>
    <mergeCell ref="J4312:L4312"/>
    <mergeCell ref="F4313:G4313"/>
    <mergeCell ref="H4313:I4313"/>
    <mergeCell ref="J4313:L4313"/>
    <mergeCell ref="F4310:G4310"/>
    <mergeCell ref="H4310:I4310"/>
    <mergeCell ref="J4310:L4310"/>
    <mergeCell ref="F4311:G4311"/>
    <mergeCell ref="H4311:I4311"/>
    <mergeCell ref="J4311:L4311"/>
    <mergeCell ref="F4308:G4308"/>
    <mergeCell ref="H4308:I4308"/>
    <mergeCell ref="J4308:L4308"/>
    <mergeCell ref="F4309:G4309"/>
    <mergeCell ref="H4309:I4309"/>
    <mergeCell ref="J4309:L4309"/>
    <mergeCell ref="F4344:G4344"/>
    <mergeCell ref="H4344:I4344"/>
    <mergeCell ref="J4344:L4344"/>
    <mergeCell ref="F4345:G4345"/>
    <mergeCell ref="H4345:I4345"/>
    <mergeCell ref="J4345:L4345"/>
    <mergeCell ref="F4332:G4332"/>
    <mergeCell ref="H4332:I4332"/>
    <mergeCell ref="J4332:L4332"/>
    <mergeCell ref="A4342:H4342"/>
    <mergeCell ref="F4343:G4343"/>
    <mergeCell ref="H4343:I4343"/>
    <mergeCell ref="J4343:L4343"/>
    <mergeCell ref="A4329:H4329"/>
    <mergeCell ref="F4330:G4330"/>
    <mergeCell ref="H4330:I4330"/>
    <mergeCell ref="J4330:L4330"/>
    <mergeCell ref="F4331:G4331"/>
    <mergeCell ref="H4331:I4331"/>
    <mergeCell ref="J4331:L4331"/>
    <mergeCell ref="A4325:H4325"/>
    <mergeCell ref="F4326:G4326"/>
    <mergeCell ref="H4326:I4326"/>
    <mergeCell ref="J4326:L4326"/>
    <mergeCell ref="F4327:G4327"/>
    <mergeCell ref="H4327:I4327"/>
    <mergeCell ref="J4327:L4327"/>
    <mergeCell ref="A4321:H4321"/>
    <mergeCell ref="F4322:G4322"/>
    <mergeCell ref="H4322:I4322"/>
    <mergeCell ref="J4322:L4322"/>
    <mergeCell ref="F4323:G4323"/>
    <mergeCell ref="H4323:I4323"/>
    <mergeCell ref="J4323:L4323"/>
    <mergeCell ref="F4360:G4360"/>
    <mergeCell ref="H4360:I4360"/>
    <mergeCell ref="J4360:L4360"/>
    <mergeCell ref="F4361:G4361"/>
    <mergeCell ref="H4361:I4361"/>
    <mergeCell ref="J4361:L4361"/>
    <mergeCell ref="F4356:G4356"/>
    <mergeCell ref="H4356:I4356"/>
    <mergeCell ref="J4356:L4356"/>
    <mergeCell ref="A4358:H4358"/>
    <mergeCell ref="F4359:G4359"/>
    <mergeCell ref="H4359:I4359"/>
    <mergeCell ref="J4359:L4359"/>
    <mergeCell ref="F4354:G4354"/>
    <mergeCell ref="H4354:I4354"/>
    <mergeCell ref="J4354:L4354"/>
    <mergeCell ref="F4355:G4355"/>
    <mergeCell ref="H4355:I4355"/>
    <mergeCell ref="J4355:L4355"/>
    <mergeCell ref="F4350:G4350"/>
    <mergeCell ref="H4350:I4350"/>
    <mergeCell ref="J4350:L4350"/>
    <mergeCell ref="A4352:H4352"/>
    <mergeCell ref="F4353:G4353"/>
    <mergeCell ref="H4353:I4353"/>
    <mergeCell ref="J4353:L4353"/>
    <mergeCell ref="F4348:G4348"/>
    <mergeCell ref="H4348:I4348"/>
    <mergeCell ref="J4348:L4348"/>
    <mergeCell ref="F4349:G4349"/>
    <mergeCell ref="H4349:I4349"/>
    <mergeCell ref="J4349:L4349"/>
    <mergeCell ref="F4346:G4346"/>
    <mergeCell ref="H4346:I4346"/>
    <mergeCell ref="J4346:L4346"/>
    <mergeCell ref="F4347:G4347"/>
    <mergeCell ref="H4347:I4347"/>
    <mergeCell ref="J4347:L4347"/>
    <mergeCell ref="F4372:G4372"/>
    <mergeCell ref="H4372:I4372"/>
    <mergeCell ref="J4372:L4372"/>
    <mergeCell ref="F4373:G4373"/>
    <mergeCell ref="H4373:I4373"/>
    <mergeCell ref="J4373:L4373"/>
    <mergeCell ref="F4370:G4370"/>
    <mergeCell ref="H4370:I4370"/>
    <mergeCell ref="J4370:L4370"/>
    <mergeCell ref="F4371:G4371"/>
    <mergeCell ref="H4371:I4371"/>
    <mergeCell ref="J4371:L4371"/>
    <mergeCell ref="F4368:G4368"/>
    <mergeCell ref="H4368:I4368"/>
    <mergeCell ref="J4368:L4368"/>
    <mergeCell ref="F4369:G4369"/>
    <mergeCell ref="H4369:I4369"/>
    <mergeCell ref="J4369:L4369"/>
    <mergeCell ref="F4366:G4366"/>
    <mergeCell ref="H4366:I4366"/>
    <mergeCell ref="J4366:L4366"/>
    <mergeCell ref="F4367:G4367"/>
    <mergeCell ref="H4367:I4367"/>
    <mergeCell ref="J4367:L4367"/>
    <mergeCell ref="F4364:G4364"/>
    <mergeCell ref="H4364:I4364"/>
    <mergeCell ref="J4364:L4364"/>
    <mergeCell ref="F4365:G4365"/>
    <mergeCell ref="H4365:I4365"/>
    <mergeCell ref="J4365:L4365"/>
    <mergeCell ref="F4362:G4362"/>
    <mergeCell ref="H4362:I4362"/>
    <mergeCell ref="J4362:L4362"/>
    <mergeCell ref="F4363:G4363"/>
    <mergeCell ref="H4363:I4363"/>
    <mergeCell ref="J4363:L4363"/>
    <mergeCell ref="F4386:G4386"/>
    <mergeCell ref="H4386:I4386"/>
    <mergeCell ref="J4386:L4386"/>
    <mergeCell ref="A4388:H4388"/>
    <mergeCell ref="F4389:G4389"/>
    <mergeCell ref="H4389:I4389"/>
    <mergeCell ref="J4389:L4389"/>
    <mergeCell ref="F4382:G4382"/>
    <mergeCell ref="H4382:I4382"/>
    <mergeCell ref="J4382:L4382"/>
    <mergeCell ref="A4384:H4384"/>
    <mergeCell ref="F4385:G4385"/>
    <mergeCell ref="H4385:I4385"/>
    <mergeCell ref="J4385:L4385"/>
    <mergeCell ref="F4378:G4378"/>
    <mergeCell ref="H4378:I4378"/>
    <mergeCell ref="J4378:L4378"/>
    <mergeCell ref="A4380:H4380"/>
    <mergeCell ref="F4381:G4381"/>
    <mergeCell ref="H4381:I4381"/>
    <mergeCell ref="J4381:L4381"/>
    <mergeCell ref="F4376:G4376"/>
    <mergeCell ref="H4376:I4376"/>
    <mergeCell ref="J4376:L4376"/>
    <mergeCell ref="F4377:G4377"/>
    <mergeCell ref="H4377:I4377"/>
    <mergeCell ref="J4377:L4377"/>
    <mergeCell ref="F4374:G4374"/>
    <mergeCell ref="H4374:I4374"/>
    <mergeCell ref="J4374:L4374"/>
    <mergeCell ref="F4375:G4375"/>
    <mergeCell ref="H4375:I4375"/>
    <mergeCell ref="J4375:L4375"/>
    <mergeCell ref="A4411:H4411"/>
    <mergeCell ref="F4412:G4412"/>
    <mergeCell ref="H4412:I4412"/>
    <mergeCell ref="J4412:L4412"/>
    <mergeCell ref="F4413:G4413"/>
    <mergeCell ref="H4413:I4413"/>
    <mergeCell ref="J4413:L4413"/>
    <mergeCell ref="F4408:G4408"/>
    <mergeCell ref="H4408:I4408"/>
    <mergeCell ref="J4408:L4408"/>
    <mergeCell ref="F4409:G4409"/>
    <mergeCell ref="H4409:I4409"/>
    <mergeCell ref="J4409:L4409"/>
    <mergeCell ref="F4406:G4406"/>
    <mergeCell ref="H4406:I4406"/>
    <mergeCell ref="J4406:L4406"/>
    <mergeCell ref="F4407:G4407"/>
    <mergeCell ref="H4407:I4407"/>
    <mergeCell ref="J4407:L4407"/>
    <mergeCell ref="F4404:G4404"/>
    <mergeCell ref="H4404:I4404"/>
    <mergeCell ref="J4404:L4404"/>
    <mergeCell ref="F4405:G4405"/>
    <mergeCell ref="H4405:I4405"/>
    <mergeCell ref="J4405:L4405"/>
    <mergeCell ref="A4401:H4401"/>
    <mergeCell ref="F4402:G4402"/>
    <mergeCell ref="H4402:I4402"/>
    <mergeCell ref="J4402:L4402"/>
    <mergeCell ref="F4403:G4403"/>
    <mergeCell ref="H4403:I4403"/>
    <mergeCell ref="J4403:L4403"/>
    <mergeCell ref="F4390:G4390"/>
    <mergeCell ref="H4390:I4390"/>
    <mergeCell ref="J4390:L4390"/>
    <mergeCell ref="F4391:G4391"/>
    <mergeCell ref="H4391:I4391"/>
    <mergeCell ref="J4391:L4391"/>
    <mergeCell ref="F4426:G4426"/>
    <mergeCell ref="H4426:I4426"/>
    <mergeCell ref="J4426:L4426"/>
    <mergeCell ref="F4427:G4427"/>
    <mergeCell ref="H4427:I4427"/>
    <mergeCell ref="J4427:L4427"/>
    <mergeCell ref="F4424:G4424"/>
    <mergeCell ref="H4424:I4424"/>
    <mergeCell ref="J4424:L4424"/>
    <mergeCell ref="F4425:G4425"/>
    <mergeCell ref="H4425:I4425"/>
    <mergeCell ref="J4425:L4425"/>
    <mergeCell ref="F4422:G4422"/>
    <mergeCell ref="H4422:I4422"/>
    <mergeCell ref="J4422:L4422"/>
    <mergeCell ref="F4423:G4423"/>
    <mergeCell ref="H4423:I4423"/>
    <mergeCell ref="J4423:L4423"/>
    <mergeCell ref="F4420:G4420"/>
    <mergeCell ref="H4420:I4420"/>
    <mergeCell ref="J4420:L4420"/>
    <mergeCell ref="F4421:G4421"/>
    <mergeCell ref="H4421:I4421"/>
    <mergeCell ref="J4421:L4421"/>
    <mergeCell ref="A4417:H4417"/>
    <mergeCell ref="F4418:G4418"/>
    <mergeCell ref="H4418:I4418"/>
    <mergeCell ref="J4418:L4418"/>
    <mergeCell ref="F4419:G4419"/>
    <mergeCell ref="H4419:I4419"/>
    <mergeCell ref="J4419:L4419"/>
    <mergeCell ref="F4414:G4414"/>
    <mergeCell ref="H4414:I4414"/>
    <mergeCell ref="J4414:L4414"/>
    <mergeCell ref="F4415:G4415"/>
    <mergeCell ref="H4415:I4415"/>
    <mergeCell ref="J4415:L4415"/>
    <mergeCell ref="F4438:G4438"/>
    <mergeCell ref="H4438:I4438"/>
    <mergeCell ref="J4438:L4438"/>
    <mergeCell ref="A4440:H4440"/>
    <mergeCell ref="F4441:G4441"/>
    <mergeCell ref="H4441:I4441"/>
    <mergeCell ref="J4441:L4441"/>
    <mergeCell ref="F4436:G4436"/>
    <mergeCell ref="H4436:I4436"/>
    <mergeCell ref="J4436:L4436"/>
    <mergeCell ref="F4437:G4437"/>
    <mergeCell ref="H4437:I4437"/>
    <mergeCell ref="J4437:L4437"/>
    <mergeCell ref="F4434:G4434"/>
    <mergeCell ref="H4434:I4434"/>
    <mergeCell ref="J4434:L4434"/>
    <mergeCell ref="F4435:G4435"/>
    <mergeCell ref="H4435:I4435"/>
    <mergeCell ref="J4435:L4435"/>
    <mergeCell ref="F4432:G4432"/>
    <mergeCell ref="H4432:I4432"/>
    <mergeCell ref="J4432:L4432"/>
    <mergeCell ref="F4433:G4433"/>
    <mergeCell ref="H4433:I4433"/>
    <mergeCell ref="J4433:L4433"/>
    <mergeCell ref="F4430:G4430"/>
    <mergeCell ref="H4430:I4430"/>
    <mergeCell ref="J4430:L4430"/>
    <mergeCell ref="F4431:G4431"/>
    <mergeCell ref="H4431:I4431"/>
    <mergeCell ref="J4431:L4431"/>
    <mergeCell ref="F4428:G4428"/>
    <mergeCell ref="H4428:I4428"/>
    <mergeCell ref="J4428:L4428"/>
    <mergeCell ref="F4429:G4429"/>
    <mergeCell ref="H4429:I4429"/>
    <mergeCell ref="J4429:L4429"/>
    <mergeCell ref="F4466:G4466"/>
    <mergeCell ref="H4466:I4466"/>
    <mergeCell ref="J4466:L4466"/>
    <mergeCell ref="F4467:G4467"/>
    <mergeCell ref="H4467:I4467"/>
    <mergeCell ref="J4467:L4467"/>
    <mergeCell ref="F4464:G4464"/>
    <mergeCell ref="H4464:I4464"/>
    <mergeCell ref="J4464:L4464"/>
    <mergeCell ref="F4465:G4465"/>
    <mergeCell ref="H4465:I4465"/>
    <mergeCell ref="J4465:L4465"/>
    <mergeCell ref="A4461:H4461"/>
    <mergeCell ref="F4462:G4462"/>
    <mergeCell ref="H4462:I4462"/>
    <mergeCell ref="J4462:L4462"/>
    <mergeCell ref="F4463:G4463"/>
    <mergeCell ref="H4463:I4463"/>
    <mergeCell ref="J4463:L4463"/>
    <mergeCell ref="F4450:G4450"/>
    <mergeCell ref="H4450:I4450"/>
    <mergeCell ref="J4450:L4450"/>
    <mergeCell ref="F4451:G4451"/>
    <mergeCell ref="H4451:I4451"/>
    <mergeCell ref="J4451:L4451"/>
    <mergeCell ref="F4446:G4446"/>
    <mergeCell ref="H4446:I4446"/>
    <mergeCell ref="J4446:L4446"/>
    <mergeCell ref="A4448:H4448"/>
    <mergeCell ref="F4449:G4449"/>
    <mergeCell ref="H4449:I4449"/>
    <mergeCell ref="J4449:L4449"/>
    <mergeCell ref="F4442:G4442"/>
    <mergeCell ref="H4442:I4442"/>
    <mergeCell ref="J4442:L4442"/>
    <mergeCell ref="A4444:H4444"/>
    <mergeCell ref="F4445:G4445"/>
    <mergeCell ref="H4445:I4445"/>
    <mergeCell ref="J4445:L4445"/>
    <mergeCell ref="F4482:G4482"/>
    <mergeCell ref="H4482:I4482"/>
    <mergeCell ref="J4482:L4482"/>
    <mergeCell ref="F4483:G4483"/>
    <mergeCell ref="H4483:I4483"/>
    <mergeCell ref="J4483:L4483"/>
    <mergeCell ref="F4480:G4480"/>
    <mergeCell ref="H4480:I4480"/>
    <mergeCell ref="J4480:L4480"/>
    <mergeCell ref="F4481:G4481"/>
    <mergeCell ref="H4481:I4481"/>
    <mergeCell ref="J4481:L4481"/>
    <mergeCell ref="F4478:G4478"/>
    <mergeCell ref="H4478:I4478"/>
    <mergeCell ref="J4478:L4478"/>
    <mergeCell ref="F4479:G4479"/>
    <mergeCell ref="H4479:I4479"/>
    <mergeCell ref="J4479:L4479"/>
    <mergeCell ref="A4475:H4475"/>
    <mergeCell ref="F4476:G4476"/>
    <mergeCell ref="H4476:I4476"/>
    <mergeCell ref="J4476:L4476"/>
    <mergeCell ref="F4477:G4477"/>
    <mergeCell ref="H4477:I4477"/>
    <mergeCell ref="J4477:L4477"/>
    <mergeCell ref="F4472:G4472"/>
    <mergeCell ref="H4472:I4472"/>
    <mergeCell ref="J4472:L4472"/>
    <mergeCell ref="F4473:G4473"/>
    <mergeCell ref="H4473:I4473"/>
    <mergeCell ref="J4473:L4473"/>
    <mergeCell ref="F4468:G4468"/>
    <mergeCell ref="H4468:I4468"/>
    <mergeCell ref="J4468:L4468"/>
    <mergeCell ref="A4470:H4470"/>
    <mergeCell ref="F4471:G4471"/>
    <mergeCell ref="H4471:I4471"/>
    <mergeCell ref="J4471:L4471"/>
    <mergeCell ref="A4495:H4495"/>
    <mergeCell ref="F4496:G4496"/>
    <mergeCell ref="H4496:I4496"/>
    <mergeCell ref="J4496:L4496"/>
    <mergeCell ref="F4497:G4497"/>
    <mergeCell ref="H4497:I4497"/>
    <mergeCell ref="J4497:L4497"/>
    <mergeCell ref="F4492:G4492"/>
    <mergeCell ref="H4492:I4492"/>
    <mergeCell ref="J4492:L4492"/>
    <mergeCell ref="F4493:G4493"/>
    <mergeCell ref="H4493:I4493"/>
    <mergeCell ref="J4493:L4493"/>
    <mergeCell ref="F4490:G4490"/>
    <mergeCell ref="H4490:I4490"/>
    <mergeCell ref="J4490:L4490"/>
    <mergeCell ref="F4491:G4491"/>
    <mergeCell ref="H4491:I4491"/>
    <mergeCell ref="J4491:L4491"/>
    <mergeCell ref="F4488:G4488"/>
    <mergeCell ref="H4488:I4488"/>
    <mergeCell ref="J4488:L4488"/>
    <mergeCell ref="F4489:G4489"/>
    <mergeCell ref="H4489:I4489"/>
    <mergeCell ref="J4489:L4489"/>
    <mergeCell ref="F4486:G4486"/>
    <mergeCell ref="H4486:I4486"/>
    <mergeCell ref="J4486:L4486"/>
    <mergeCell ref="F4487:G4487"/>
    <mergeCell ref="H4487:I4487"/>
    <mergeCell ref="J4487:L4487"/>
    <mergeCell ref="F4484:G4484"/>
    <mergeCell ref="H4484:I4484"/>
    <mergeCell ref="J4484:L4484"/>
    <mergeCell ref="F4485:G4485"/>
    <mergeCell ref="H4485:I4485"/>
    <mergeCell ref="J4485:L4485"/>
    <mergeCell ref="F4522:G4522"/>
    <mergeCell ref="H4522:I4522"/>
    <mergeCell ref="J4522:L4522"/>
    <mergeCell ref="F4523:G4523"/>
    <mergeCell ref="H4523:I4523"/>
    <mergeCell ref="J4523:L4523"/>
    <mergeCell ref="F4520:G4520"/>
    <mergeCell ref="H4520:I4520"/>
    <mergeCell ref="J4520:L4520"/>
    <mergeCell ref="F4521:G4521"/>
    <mergeCell ref="H4521:I4521"/>
    <mergeCell ref="J4521:L4521"/>
    <mergeCell ref="F4518:G4518"/>
    <mergeCell ref="H4518:I4518"/>
    <mergeCell ref="J4518:L4518"/>
    <mergeCell ref="F4519:G4519"/>
    <mergeCell ref="H4519:I4519"/>
    <mergeCell ref="J4519:L4519"/>
    <mergeCell ref="F4506:G4506"/>
    <mergeCell ref="H4506:I4506"/>
    <mergeCell ref="J4506:L4506"/>
    <mergeCell ref="A4516:H4516"/>
    <mergeCell ref="F4517:G4517"/>
    <mergeCell ref="H4517:I4517"/>
    <mergeCell ref="J4517:L4517"/>
    <mergeCell ref="A4503:H4503"/>
    <mergeCell ref="F4504:G4504"/>
    <mergeCell ref="H4504:I4504"/>
    <mergeCell ref="J4504:L4504"/>
    <mergeCell ref="F4505:G4505"/>
    <mergeCell ref="H4505:I4505"/>
    <mergeCell ref="J4505:L4505"/>
    <mergeCell ref="A4499:H4499"/>
    <mergeCell ref="F4500:G4500"/>
    <mergeCell ref="H4500:I4500"/>
    <mergeCell ref="J4500:L4500"/>
    <mergeCell ref="F4501:G4501"/>
    <mergeCell ref="H4501:I4501"/>
    <mergeCell ref="J4501:L4501"/>
    <mergeCell ref="F4538:G4538"/>
    <mergeCell ref="H4538:I4538"/>
    <mergeCell ref="J4538:L4538"/>
    <mergeCell ref="F4539:G4539"/>
    <mergeCell ref="H4539:I4539"/>
    <mergeCell ref="J4539:L4539"/>
    <mergeCell ref="F4536:G4536"/>
    <mergeCell ref="H4536:I4536"/>
    <mergeCell ref="J4536:L4536"/>
    <mergeCell ref="F4537:G4537"/>
    <mergeCell ref="H4537:I4537"/>
    <mergeCell ref="J4537:L4537"/>
    <mergeCell ref="F4534:G4534"/>
    <mergeCell ref="H4534:I4534"/>
    <mergeCell ref="J4534:L4534"/>
    <mergeCell ref="F4535:G4535"/>
    <mergeCell ref="H4535:I4535"/>
    <mergeCell ref="J4535:L4535"/>
    <mergeCell ref="F4532:G4532"/>
    <mergeCell ref="H4532:I4532"/>
    <mergeCell ref="J4532:L4532"/>
    <mergeCell ref="F4533:G4533"/>
    <mergeCell ref="H4533:I4533"/>
    <mergeCell ref="J4533:L4533"/>
    <mergeCell ref="F4528:G4528"/>
    <mergeCell ref="H4528:I4528"/>
    <mergeCell ref="J4528:L4528"/>
    <mergeCell ref="A4530:H4530"/>
    <mergeCell ref="F4531:G4531"/>
    <mergeCell ref="H4531:I4531"/>
    <mergeCell ref="J4531:L4531"/>
    <mergeCell ref="A4525:H4525"/>
    <mergeCell ref="F4526:G4526"/>
    <mergeCell ref="H4526:I4526"/>
    <mergeCell ref="J4526:L4526"/>
    <mergeCell ref="F4527:G4527"/>
    <mergeCell ref="H4527:I4527"/>
    <mergeCell ref="J4527:L4527"/>
    <mergeCell ref="A4551:H4551"/>
    <mergeCell ref="F4552:G4552"/>
    <mergeCell ref="H4552:I4552"/>
    <mergeCell ref="J4552:L4552"/>
    <mergeCell ref="F4553:G4553"/>
    <mergeCell ref="H4553:I4553"/>
    <mergeCell ref="J4553:L4553"/>
    <mergeCell ref="F4548:G4548"/>
    <mergeCell ref="H4548:I4548"/>
    <mergeCell ref="J4548:L4548"/>
    <mergeCell ref="F4549:G4549"/>
    <mergeCell ref="H4549:I4549"/>
    <mergeCell ref="J4549:L4549"/>
    <mergeCell ref="F4546:G4546"/>
    <mergeCell ref="H4546:I4546"/>
    <mergeCell ref="J4546:L4546"/>
    <mergeCell ref="F4547:G4547"/>
    <mergeCell ref="H4547:I4547"/>
    <mergeCell ref="J4547:L4547"/>
    <mergeCell ref="F4544:G4544"/>
    <mergeCell ref="H4544:I4544"/>
    <mergeCell ref="J4544:L4544"/>
    <mergeCell ref="F4545:G4545"/>
    <mergeCell ref="H4545:I4545"/>
    <mergeCell ref="J4545:L4545"/>
    <mergeCell ref="F4542:G4542"/>
    <mergeCell ref="H4542:I4542"/>
    <mergeCell ref="J4542:L4542"/>
    <mergeCell ref="F4543:G4543"/>
    <mergeCell ref="H4543:I4543"/>
    <mergeCell ref="J4543:L4543"/>
    <mergeCell ref="F4540:G4540"/>
    <mergeCell ref="H4540:I4540"/>
    <mergeCell ref="J4540:L4540"/>
    <mergeCell ref="F4541:G4541"/>
    <mergeCell ref="H4541:I4541"/>
    <mergeCell ref="J4541:L4541"/>
    <mergeCell ref="F4576:G4576"/>
    <mergeCell ref="H4576:I4576"/>
    <mergeCell ref="J4576:L4576"/>
    <mergeCell ref="F4577:G4577"/>
    <mergeCell ref="H4577:I4577"/>
    <mergeCell ref="J4577:L4577"/>
    <mergeCell ref="F4574:G4574"/>
    <mergeCell ref="H4574:I4574"/>
    <mergeCell ref="J4574:L4574"/>
    <mergeCell ref="F4575:G4575"/>
    <mergeCell ref="H4575:I4575"/>
    <mergeCell ref="J4575:L4575"/>
    <mergeCell ref="F4562:G4562"/>
    <mergeCell ref="H4562:I4562"/>
    <mergeCell ref="J4562:L4562"/>
    <mergeCell ref="A4572:H4572"/>
    <mergeCell ref="F4573:G4573"/>
    <mergeCell ref="H4573:I4573"/>
    <mergeCell ref="J4573:L4573"/>
    <mergeCell ref="A4559:H4559"/>
    <mergeCell ref="F4560:G4560"/>
    <mergeCell ref="H4560:I4560"/>
    <mergeCell ref="J4560:L4560"/>
    <mergeCell ref="F4561:G4561"/>
    <mergeCell ref="H4561:I4561"/>
    <mergeCell ref="J4561:L4561"/>
    <mergeCell ref="A4555:H4555"/>
    <mergeCell ref="F4556:G4556"/>
    <mergeCell ref="H4556:I4556"/>
    <mergeCell ref="J4556:L4556"/>
    <mergeCell ref="F4557:G4557"/>
    <mergeCell ref="H4557:I4557"/>
    <mergeCell ref="J4557:L4557"/>
    <mergeCell ref="F4592:G4592"/>
    <mergeCell ref="H4592:I4592"/>
    <mergeCell ref="J4592:L4592"/>
    <mergeCell ref="F4593:G4593"/>
    <mergeCell ref="H4593:I4593"/>
    <mergeCell ref="J4593:L4593"/>
    <mergeCell ref="F4590:G4590"/>
    <mergeCell ref="H4590:I4590"/>
    <mergeCell ref="J4590:L4590"/>
    <mergeCell ref="F4591:G4591"/>
    <mergeCell ref="H4591:I4591"/>
    <mergeCell ref="J4591:L4591"/>
    <mergeCell ref="F4588:G4588"/>
    <mergeCell ref="H4588:I4588"/>
    <mergeCell ref="J4588:L4588"/>
    <mergeCell ref="F4589:G4589"/>
    <mergeCell ref="H4589:I4589"/>
    <mergeCell ref="J4589:L4589"/>
    <mergeCell ref="F4584:G4584"/>
    <mergeCell ref="H4584:I4584"/>
    <mergeCell ref="J4584:L4584"/>
    <mergeCell ref="A4586:H4586"/>
    <mergeCell ref="F4587:G4587"/>
    <mergeCell ref="H4587:I4587"/>
    <mergeCell ref="J4587:L4587"/>
    <mergeCell ref="A4581:H4581"/>
    <mergeCell ref="F4582:G4582"/>
    <mergeCell ref="H4582:I4582"/>
    <mergeCell ref="J4582:L4582"/>
    <mergeCell ref="F4583:G4583"/>
    <mergeCell ref="H4583:I4583"/>
    <mergeCell ref="J4583:L4583"/>
    <mergeCell ref="F4578:G4578"/>
    <mergeCell ref="H4578:I4578"/>
    <mergeCell ref="J4578:L4578"/>
    <mergeCell ref="F4579:G4579"/>
    <mergeCell ref="H4579:I4579"/>
    <mergeCell ref="J4579:L4579"/>
    <mergeCell ref="F4604:G4604"/>
    <mergeCell ref="H4604:I4604"/>
    <mergeCell ref="J4604:L4604"/>
    <mergeCell ref="F4605:G4605"/>
    <mergeCell ref="H4605:I4605"/>
    <mergeCell ref="J4605:L4605"/>
    <mergeCell ref="F4602:G4602"/>
    <mergeCell ref="H4602:I4602"/>
    <mergeCell ref="J4602:L4602"/>
    <mergeCell ref="F4603:G4603"/>
    <mergeCell ref="H4603:I4603"/>
    <mergeCell ref="J4603:L4603"/>
    <mergeCell ref="F4600:G4600"/>
    <mergeCell ref="H4600:I4600"/>
    <mergeCell ref="J4600:L4600"/>
    <mergeCell ref="F4601:G4601"/>
    <mergeCell ref="H4601:I4601"/>
    <mergeCell ref="J4601:L4601"/>
    <mergeCell ref="F4598:G4598"/>
    <mergeCell ref="H4598:I4598"/>
    <mergeCell ref="J4598:L4598"/>
    <mergeCell ref="F4599:G4599"/>
    <mergeCell ref="H4599:I4599"/>
    <mergeCell ref="J4599:L4599"/>
    <mergeCell ref="F4596:G4596"/>
    <mergeCell ref="H4596:I4596"/>
    <mergeCell ref="J4596:L4596"/>
    <mergeCell ref="F4597:G4597"/>
    <mergeCell ref="H4597:I4597"/>
    <mergeCell ref="J4597:L4597"/>
    <mergeCell ref="F4594:G4594"/>
    <mergeCell ref="H4594:I4594"/>
    <mergeCell ref="J4594:L4594"/>
    <mergeCell ref="F4595:G4595"/>
    <mergeCell ref="H4595:I4595"/>
    <mergeCell ref="J4595:L4595"/>
    <mergeCell ref="F4630:G4630"/>
    <mergeCell ref="H4630:I4630"/>
    <mergeCell ref="J4630:L4630"/>
    <mergeCell ref="F4631:G4631"/>
    <mergeCell ref="H4631:I4631"/>
    <mergeCell ref="J4631:L4631"/>
    <mergeCell ref="F4618:G4618"/>
    <mergeCell ref="H4618:I4618"/>
    <mergeCell ref="J4618:L4618"/>
    <mergeCell ref="A4628:H4628"/>
    <mergeCell ref="F4629:G4629"/>
    <mergeCell ref="H4629:I4629"/>
    <mergeCell ref="J4629:L4629"/>
    <mergeCell ref="A4615:H4615"/>
    <mergeCell ref="F4616:G4616"/>
    <mergeCell ref="H4616:I4616"/>
    <mergeCell ref="J4616:L4616"/>
    <mergeCell ref="F4617:G4617"/>
    <mergeCell ref="H4617:I4617"/>
    <mergeCell ref="J4617:L4617"/>
    <mergeCell ref="A4611:H4611"/>
    <mergeCell ref="F4612:G4612"/>
    <mergeCell ref="H4612:I4612"/>
    <mergeCell ref="J4612:L4612"/>
    <mergeCell ref="F4613:G4613"/>
    <mergeCell ref="H4613:I4613"/>
    <mergeCell ref="J4613:L4613"/>
    <mergeCell ref="A4607:H4607"/>
    <mergeCell ref="F4608:G4608"/>
    <mergeCell ref="H4608:I4608"/>
    <mergeCell ref="J4608:L4608"/>
    <mergeCell ref="F4609:G4609"/>
    <mergeCell ref="H4609:I4609"/>
    <mergeCell ref="J4609:L4609"/>
    <mergeCell ref="F4646:G4646"/>
    <mergeCell ref="H4646:I4646"/>
    <mergeCell ref="J4646:L4646"/>
    <mergeCell ref="F4647:G4647"/>
    <mergeCell ref="H4647:I4647"/>
    <mergeCell ref="J4647:L4647"/>
    <mergeCell ref="F4642:G4642"/>
    <mergeCell ref="H4642:I4642"/>
    <mergeCell ref="J4642:L4642"/>
    <mergeCell ref="A4644:H4644"/>
    <mergeCell ref="F4645:G4645"/>
    <mergeCell ref="H4645:I4645"/>
    <mergeCell ref="J4645:L4645"/>
    <mergeCell ref="F4640:G4640"/>
    <mergeCell ref="H4640:I4640"/>
    <mergeCell ref="J4640:L4640"/>
    <mergeCell ref="F4641:G4641"/>
    <mergeCell ref="H4641:I4641"/>
    <mergeCell ref="J4641:L4641"/>
    <mergeCell ref="F4636:G4636"/>
    <mergeCell ref="H4636:I4636"/>
    <mergeCell ref="J4636:L4636"/>
    <mergeCell ref="A4638:H4638"/>
    <mergeCell ref="F4639:G4639"/>
    <mergeCell ref="H4639:I4639"/>
    <mergeCell ref="J4639:L4639"/>
    <mergeCell ref="F4634:G4634"/>
    <mergeCell ref="H4634:I4634"/>
    <mergeCell ref="J4634:L4634"/>
    <mergeCell ref="F4635:G4635"/>
    <mergeCell ref="H4635:I4635"/>
    <mergeCell ref="J4635:L4635"/>
    <mergeCell ref="F4632:G4632"/>
    <mergeCell ref="H4632:I4632"/>
    <mergeCell ref="J4632:L4632"/>
    <mergeCell ref="F4633:G4633"/>
    <mergeCell ref="H4633:I4633"/>
    <mergeCell ref="J4633:L4633"/>
    <mergeCell ref="F4658:G4658"/>
    <mergeCell ref="H4658:I4658"/>
    <mergeCell ref="J4658:L4658"/>
    <mergeCell ref="F4659:G4659"/>
    <mergeCell ref="H4659:I4659"/>
    <mergeCell ref="J4659:L4659"/>
    <mergeCell ref="F4656:G4656"/>
    <mergeCell ref="H4656:I4656"/>
    <mergeCell ref="J4656:L4656"/>
    <mergeCell ref="F4657:G4657"/>
    <mergeCell ref="H4657:I4657"/>
    <mergeCell ref="J4657:L4657"/>
    <mergeCell ref="F4654:G4654"/>
    <mergeCell ref="H4654:I4654"/>
    <mergeCell ref="J4654:L4654"/>
    <mergeCell ref="F4655:G4655"/>
    <mergeCell ref="H4655:I4655"/>
    <mergeCell ref="J4655:L4655"/>
    <mergeCell ref="F4652:G4652"/>
    <mergeCell ref="H4652:I4652"/>
    <mergeCell ref="J4652:L4652"/>
    <mergeCell ref="F4653:G4653"/>
    <mergeCell ref="H4653:I4653"/>
    <mergeCell ref="J4653:L4653"/>
    <mergeCell ref="F4650:G4650"/>
    <mergeCell ref="H4650:I4650"/>
    <mergeCell ref="J4650:L4650"/>
    <mergeCell ref="F4651:G4651"/>
    <mergeCell ref="H4651:I4651"/>
    <mergeCell ref="J4651:L4651"/>
    <mergeCell ref="F4648:G4648"/>
    <mergeCell ref="H4648:I4648"/>
    <mergeCell ref="J4648:L4648"/>
    <mergeCell ref="F4649:G4649"/>
    <mergeCell ref="H4649:I4649"/>
    <mergeCell ref="J4649:L4649"/>
    <mergeCell ref="F4672:G4672"/>
    <mergeCell ref="H4672:I4672"/>
    <mergeCell ref="J4672:L4672"/>
    <mergeCell ref="A4674:H4674"/>
    <mergeCell ref="F4675:G4675"/>
    <mergeCell ref="H4675:I4675"/>
    <mergeCell ref="J4675:L4675"/>
    <mergeCell ref="F4668:G4668"/>
    <mergeCell ref="H4668:I4668"/>
    <mergeCell ref="J4668:L4668"/>
    <mergeCell ref="A4670:H4670"/>
    <mergeCell ref="F4671:G4671"/>
    <mergeCell ref="H4671:I4671"/>
    <mergeCell ref="J4671:L4671"/>
    <mergeCell ref="F4664:G4664"/>
    <mergeCell ref="H4664:I4664"/>
    <mergeCell ref="J4664:L4664"/>
    <mergeCell ref="A4666:H4666"/>
    <mergeCell ref="F4667:G4667"/>
    <mergeCell ref="H4667:I4667"/>
    <mergeCell ref="J4667:L4667"/>
    <mergeCell ref="F4662:G4662"/>
    <mergeCell ref="H4662:I4662"/>
    <mergeCell ref="J4662:L4662"/>
    <mergeCell ref="F4663:G4663"/>
    <mergeCell ref="H4663:I4663"/>
    <mergeCell ref="J4663:L4663"/>
    <mergeCell ref="F4660:G4660"/>
    <mergeCell ref="H4660:I4660"/>
    <mergeCell ref="J4660:L4660"/>
    <mergeCell ref="F4661:G4661"/>
    <mergeCell ref="H4661:I4661"/>
    <mergeCell ref="J4661:L4661"/>
    <mergeCell ref="A4697:H4697"/>
    <mergeCell ref="F4698:G4698"/>
    <mergeCell ref="H4698:I4698"/>
    <mergeCell ref="J4698:L4698"/>
    <mergeCell ref="F4699:G4699"/>
    <mergeCell ref="H4699:I4699"/>
    <mergeCell ref="J4699:L4699"/>
    <mergeCell ref="F4694:G4694"/>
    <mergeCell ref="H4694:I4694"/>
    <mergeCell ref="J4694:L4694"/>
    <mergeCell ref="F4695:G4695"/>
    <mergeCell ref="H4695:I4695"/>
    <mergeCell ref="J4695:L4695"/>
    <mergeCell ref="F4692:G4692"/>
    <mergeCell ref="H4692:I4692"/>
    <mergeCell ref="J4692:L4692"/>
    <mergeCell ref="F4693:G4693"/>
    <mergeCell ref="H4693:I4693"/>
    <mergeCell ref="J4693:L4693"/>
    <mergeCell ref="F4690:G4690"/>
    <mergeCell ref="H4690:I4690"/>
    <mergeCell ref="J4690:L4690"/>
    <mergeCell ref="F4691:G4691"/>
    <mergeCell ref="H4691:I4691"/>
    <mergeCell ref="J4691:L4691"/>
    <mergeCell ref="A4687:H4687"/>
    <mergeCell ref="F4688:G4688"/>
    <mergeCell ref="H4688:I4688"/>
    <mergeCell ref="J4688:L4688"/>
    <mergeCell ref="F4689:G4689"/>
    <mergeCell ref="H4689:I4689"/>
    <mergeCell ref="J4689:L4689"/>
    <mergeCell ref="F4676:G4676"/>
    <mergeCell ref="H4676:I4676"/>
    <mergeCell ref="J4676:L4676"/>
    <mergeCell ref="F4677:G4677"/>
    <mergeCell ref="H4677:I4677"/>
    <mergeCell ref="J4677:L4677"/>
    <mergeCell ref="F4712:G4712"/>
    <mergeCell ref="H4712:I4712"/>
    <mergeCell ref="J4712:L4712"/>
    <mergeCell ref="F4713:G4713"/>
    <mergeCell ref="H4713:I4713"/>
    <mergeCell ref="J4713:L4713"/>
    <mergeCell ref="F4710:G4710"/>
    <mergeCell ref="H4710:I4710"/>
    <mergeCell ref="J4710:L4710"/>
    <mergeCell ref="F4711:G4711"/>
    <mergeCell ref="H4711:I4711"/>
    <mergeCell ref="J4711:L4711"/>
    <mergeCell ref="F4708:G4708"/>
    <mergeCell ref="H4708:I4708"/>
    <mergeCell ref="J4708:L4708"/>
    <mergeCell ref="F4709:G4709"/>
    <mergeCell ref="H4709:I4709"/>
    <mergeCell ref="J4709:L4709"/>
    <mergeCell ref="F4706:G4706"/>
    <mergeCell ref="H4706:I4706"/>
    <mergeCell ref="J4706:L4706"/>
    <mergeCell ref="F4707:G4707"/>
    <mergeCell ref="H4707:I4707"/>
    <mergeCell ref="J4707:L4707"/>
    <mergeCell ref="A4703:H4703"/>
    <mergeCell ref="F4704:G4704"/>
    <mergeCell ref="H4704:I4704"/>
    <mergeCell ref="J4704:L4704"/>
    <mergeCell ref="F4705:G4705"/>
    <mergeCell ref="H4705:I4705"/>
    <mergeCell ref="J4705:L4705"/>
    <mergeCell ref="F4700:G4700"/>
    <mergeCell ref="H4700:I4700"/>
    <mergeCell ref="J4700:L4700"/>
    <mergeCell ref="F4701:G4701"/>
    <mergeCell ref="H4701:I4701"/>
    <mergeCell ref="J4701:L4701"/>
    <mergeCell ref="A4725:H4725"/>
    <mergeCell ref="F4726:G4726"/>
    <mergeCell ref="H4726:I4726"/>
    <mergeCell ref="J4726:L4726"/>
    <mergeCell ref="F4727:G4727"/>
    <mergeCell ref="H4727:I4727"/>
    <mergeCell ref="J4727:L4727"/>
    <mergeCell ref="F4722:G4722"/>
    <mergeCell ref="H4722:I4722"/>
    <mergeCell ref="J4722:L4722"/>
    <mergeCell ref="F4723:G4723"/>
    <mergeCell ref="H4723:I4723"/>
    <mergeCell ref="J4723:L4723"/>
    <mergeCell ref="F4720:G4720"/>
    <mergeCell ref="H4720:I4720"/>
    <mergeCell ref="J4720:L4720"/>
    <mergeCell ref="F4721:G4721"/>
    <mergeCell ref="H4721:I4721"/>
    <mergeCell ref="J4721:L4721"/>
    <mergeCell ref="F4718:G4718"/>
    <mergeCell ref="H4718:I4718"/>
    <mergeCell ref="J4718:L4718"/>
    <mergeCell ref="F4719:G4719"/>
    <mergeCell ref="H4719:I4719"/>
    <mergeCell ref="J4719:L4719"/>
    <mergeCell ref="F4716:G4716"/>
    <mergeCell ref="H4716:I4716"/>
    <mergeCell ref="J4716:L4716"/>
    <mergeCell ref="F4717:G4717"/>
    <mergeCell ref="H4717:I4717"/>
    <mergeCell ref="J4717:L4717"/>
    <mergeCell ref="F4714:G4714"/>
    <mergeCell ref="H4714:I4714"/>
    <mergeCell ref="J4714:L4714"/>
    <mergeCell ref="F4715:G4715"/>
    <mergeCell ref="H4715:I4715"/>
    <mergeCell ref="J4715:L4715"/>
    <mergeCell ref="F4752:G4752"/>
    <mergeCell ref="H4752:I4752"/>
    <mergeCell ref="J4752:L4752"/>
    <mergeCell ref="F4753:G4753"/>
    <mergeCell ref="H4753:I4753"/>
    <mergeCell ref="J4753:L4753"/>
    <mergeCell ref="F4750:G4750"/>
    <mergeCell ref="H4750:I4750"/>
    <mergeCell ref="J4750:L4750"/>
    <mergeCell ref="F4751:G4751"/>
    <mergeCell ref="H4751:I4751"/>
    <mergeCell ref="J4751:L4751"/>
    <mergeCell ref="F4748:G4748"/>
    <mergeCell ref="H4748:I4748"/>
    <mergeCell ref="J4748:L4748"/>
    <mergeCell ref="F4749:G4749"/>
    <mergeCell ref="H4749:I4749"/>
    <mergeCell ref="J4749:L4749"/>
    <mergeCell ref="F4736:G4736"/>
    <mergeCell ref="H4736:I4736"/>
    <mergeCell ref="J4736:L4736"/>
    <mergeCell ref="A4746:H4746"/>
    <mergeCell ref="F4747:G4747"/>
    <mergeCell ref="H4747:I4747"/>
    <mergeCell ref="J4747:L4747"/>
    <mergeCell ref="A4733:H4733"/>
    <mergeCell ref="F4734:G4734"/>
    <mergeCell ref="H4734:I4734"/>
    <mergeCell ref="J4734:L4734"/>
    <mergeCell ref="F4735:G4735"/>
    <mergeCell ref="H4735:I4735"/>
    <mergeCell ref="J4735:L4735"/>
    <mergeCell ref="A4729:H4729"/>
    <mergeCell ref="F4730:G4730"/>
    <mergeCell ref="H4730:I4730"/>
    <mergeCell ref="J4730:L4730"/>
    <mergeCell ref="F4731:G4731"/>
    <mergeCell ref="H4731:I4731"/>
    <mergeCell ref="J4731:L4731"/>
    <mergeCell ref="F4768:G4768"/>
    <mergeCell ref="H4768:I4768"/>
    <mergeCell ref="J4768:L4768"/>
    <mergeCell ref="F4769:G4769"/>
    <mergeCell ref="H4769:I4769"/>
    <mergeCell ref="J4769:L4769"/>
    <mergeCell ref="F4766:G4766"/>
    <mergeCell ref="H4766:I4766"/>
    <mergeCell ref="J4766:L4766"/>
    <mergeCell ref="F4767:G4767"/>
    <mergeCell ref="H4767:I4767"/>
    <mergeCell ref="J4767:L4767"/>
    <mergeCell ref="F4764:G4764"/>
    <mergeCell ref="H4764:I4764"/>
    <mergeCell ref="J4764:L4764"/>
    <mergeCell ref="F4765:G4765"/>
    <mergeCell ref="H4765:I4765"/>
    <mergeCell ref="J4765:L4765"/>
    <mergeCell ref="F4762:G4762"/>
    <mergeCell ref="H4762:I4762"/>
    <mergeCell ref="J4762:L4762"/>
    <mergeCell ref="F4763:G4763"/>
    <mergeCell ref="H4763:I4763"/>
    <mergeCell ref="J4763:L4763"/>
    <mergeCell ref="F4758:G4758"/>
    <mergeCell ref="H4758:I4758"/>
    <mergeCell ref="J4758:L4758"/>
    <mergeCell ref="A4760:H4760"/>
    <mergeCell ref="F4761:G4761"/>
    <mergeCell ref="H4761:I4761"/>
    <mergeCell ref="J4761:L4761"/>
    <mergeCell ref="A4755:H4755"/>
    <mergeCell ref="F4756:G4756"/>
    <mergeCell ref="H4756:I4756"/>
    <mergeCell ref="J4756:L4756"/>
    <mergeCell ref="F4757:G4757"/>
    <mergeCell ref="H4757:I4757"/>
    <mergeCell ref="J4757:L4757"/>
    <mergeCell ref="F4780:G4780"/>
    <mergeCell ref="H4780:I4780"/>
    <mergeCell ref="J4780:L4780"/>
    <mergeCell ref="A4782:H4782"/>
    <mergeCell ref="F4783:G4783"/>
    <mergeCell ref="H4783:I4783"/>
    <mergeCell ref="J4783:L4783"/>
    <mergeCell ref="F4778:G4778"/>
    <mergeCell ref="H4778:I4778"/>
    <mergeCell ref="J4778:L4778"/>
    <mergeCell ref="F4779:G4779"/>
    <mergeCell ref="H4779:I4779"/>
    <mergeCell ref="J4779:L4779"/>
    <mergeCell ref="F4776:G4776"/>
    <mergeCell ref="H4776:I4776"/>
    <mergeCell ref="J4776:L4776"/>
    <mergeCell ref="F4777:G4777"/>
    <mergeCell ref="H4777:I4777"/>
    <mergeCell ref="J4777:L4777"/>
    <mergeCell ref="F4774:G4774"/>
    <mergeCell ref="H4774:I4774"/>
    <mergeCell ref="J4774:L4774"/>
    <mergeCell ref="F4775:G4775"/>
    <mergeCell ref="H4775:I4775"/>
    <mergeCell ref="J4775:L4775"/>
    <mergeCell ref="F4772:G4772"/>
    <mergeCell ref="H4772:I4772"/>
    <mergeCell ref="J4772:L4772"/>
    <mergeCell ref="F4773:G4773"/>
    <mergeCell ref="H4773:I4773"/>
    <mergeCell ref="J4773:L4773"/>
    <mergeCell ref="F4770:G4770"/>
    <mergeCell ref="H4770:I4770"/>
    <mergeCell ref="J4770:L4770"/>
    <mergeCell ref="F4771:G4771"/>
    <mergeCell ref="H4771:I4771"/>
    <mergeCell ref="J4771:L4771"/>
    <mergeCell ref="F4806:G4806"/>
    <mergeCell ref="H4806:I4806"/>
    <mergeCell ref="J4806:L4806"/>
    <mergeCell ref="F4807:G4807"/>
    <mergeCell ref="H4807:I4807"/>
    <mergeCell ref="J4807:L4807"/>
    <mergeCell ref="A4803:H4803"/>
    <mergeCell ref="F4804:G4804"/>
    <mergeCell ref="H4804:I4804"/>
    <mergeCell ref="J4804:L4804"/>
    <mergeCell ref="F4805:G4805"/>
    <mergeCell ref="H4805:I4805"/>
    <mergeCell ref="J4805:L4805"/>
    <mergeCell ref="F4792:G4792"/>
    <mergeCell ref="H4792:I4792"/>
    <mergeCell ref="J4792:L4792"/>
    <mergeCell ref="F4793:G4793"/>
    <mergeCell ref="H4793:I4793"/>
    <mergeCell ref="J4793:L4793"/>
    <mergeCell ref="F4788:G4788"/>
    <mergeCell ref="H4788:I4788"/>
    <mergeCell ref="J4788:L4788"/>
    <mergeCell ref="A4790:H4790"/>
    <mergeCell ref="F4791:G4791"/>
    <mergeCell ref="H4791:I4791"/>
    <mergeCell ref="J4791:L4791"/>
    <mergeCell ref="F4784:G4784"/>
    <mergeCell ref="H4784:I4784"/>
    <mergeCell ref="J4784:L4784"/>
    <mergeCell ref="A4786:H4786"/>
    <mergeCell ref="F4787:G4787"/>
    <mergeCell ref="H4787:I4787"/>
    <mergeCell ref="J4787:L4787"/>
    <mergeCell ref="F4822:G4822"/>
    <mergeCell ref="H4822:I4822"/>
    <mergeCell ref="J4822:L4822"/>
    <mergeCell ref="F4823:G4823"/>
    <mergeCell ref="H4823:I4823"/>
    <mergeCell ref="J4823:L4823"/>
    <mergeCell ref="F4818:G4818"/>
    <mergeCell ref="H4818:I4818"/>
    <mergeCell ref="J4818:L4818"/>
    <mergeCell ref="A4820:H4820"/>
    <mergeCell ref="F4821:G4821"/>
    <mergeCell ref="H4821:I4821"/>
    <mergeCell ref="J4821:L4821"/>
    <mergeCell ref="A4815:H4815"/>
    <mergeCell ref="F4816:G4816"/>
    <mergeCell ref="H4816:I4816"/>
    <mergeCell ref="J4816:L4816"/>
    <mergeCell ref="F4817:G4817"/>
    <mergeCell ref="H4817:I4817"/>
    <mergeCell ref="J4817:L4817"/>
    <mergeCell ref="F4812:G4812"/>
    <mergeCell ref="H4812:I4812"/>
    <mergeCell ref="J4812:L4812"/>
    <mergeCell ref="F4813:G4813"/>
    <mergeCell ref="H4813:I4813"/>
    <mergeCell ref="J4813:L4813"/>
    <mergeCell ref="F4810:G4810"/>
    <mergeCell ref="H4810:I4810"/>
    <mergeCell ref="J4810:L4810"/>
    <mergeCell ref="F4811:G4811"/>
    <mergeCell ref="H4811:I4811"/>
    <mergeCell ref="J4811:L4811"/>
    <mergeCell ref="F4808:G4808"/>
    <mergeCell ref="H4808:I4808"/>
    <mergeCell ref="J4808:L4808"/>
    <mergeCell ref="F4809:G4809"/>
    <mergeCell ref="H4809:I4809"/>
    <mergeCell ref="J4809:L4809"/>
    <mergeCell ref="F4834:G4834"/>
    <mergeCell ref="H4834:I4834"/>
    <mergeCell ref="J4834:L4834"/>
    <mergeCell ref="F4835:G4835"/>
    <mergeCell ref="H4835:I4835"/>
    <mergeCell ref="J4835:L4835"/>
    <mergeCell ref="F4832:G4832"/>
    <mergeCell ref="H4832:I4832"/>
    <mergeCell ref="J4832:L4832"/>
    <mergeCell ref="F4833:G4833"/>
    <mergeCell ref="H4833:I4833"/>
    <mergeCell ref="J4833:L4833"/>
    <mergeCell ref="F4830:G4830"/>
    <mergeCell ref="H4830:I4830"/>
    <mergeCell ref="J4830:L4830"/>
    <mergeCell ref="F4831:G4831"/>
    <mergeCell ref="H4831:I4831"/>
    <mergeCell ref="J4831:L4831"/>
    <mergeCell ref="F4828:G4828"/>
    <mergeCell ref="H4828:I4828"/>
    <mergeCell ref="J4828:L4828"/>
    <mergeCell ref="F4829:G4829"/>
    <mergeCell ref="H4829:I4829"/>
    <mergeCell ref="J4829:L4829"/>
    <mergeCell ref="F4826:G4826"/>
    <mergeCell ref="H4826:I4826"/>
    <mergeCell ref="J4826:L4826"/>
    <mergeCell ref="F4827:G4827"/>
    <mergeCell ref="H4827:I4827"/>
    <mergeCell ref="J4827:L4827"/>
    <mergeCell ref="F4824:G4824"/>
    <mergeCell ref="H4824:I4824"/>
    <mergeCell ref="J4824:L4824"/>
    <mergeCell ref="F4825:G4825"/>
    <mergeCell ref="H4825:I4825"/>
    <mergeCell ref="J4825:L4825"/>
    <mergeCell ref="F4848:G4848"/>
    <mergeCell ref="H4848:I4848"/>
    <mergeCell ref="J4848:L4848"/>
    <mergeCell ref="A4850:H4850"/>
    <mergeCell ref="F4851:G4851"/>
    <mergeCell ref="H4851:I4851"/>
    <mergeCell ref="J4851:L4851"/>
    <mergeCell ref="F4844:G4844"/>
    <mergeCell ref="H4844:I4844"/>
    <mergeCell ref="J4844:L4844"/>
    <mergeCell ref="A4846:H4846"/>
    <mergeCell ref="F4847:G4847"/>
    <mergeCell ref="H4847:I4847"/>
    <mergeCell ref="J4847:L4847"/>
    <mergeCell ref="F4840:G4840"/>
    <mergeCell ref="H4840:I4840"/>
    <mergeCell ref="J4840:L4840"/>
    <mergeCell ref="A4842:H4842"/>
    <mergeCell ref="F4843:G4843"/>
    <mergeCell ref="H4843:I4843"/>
    <mergeCell ref="J4843:L4843"/>
    <mergeCell ref="F4838:G4838"/>
    <mergeCell ref="H4838:I4838"/>
    <mergeCell ref="J4838:L4838"/>
    <mergeCell ref="F4839:G4839"/>
    <mergeCell ref="H4839:I4839"/>
    <mergeCell ref="J4839:L4839"/>
    <mergeCell ref="F4836:G4836"/>
    <mergeCell ref="H4836:I4836"/>
    <mergeCell ref="J4836:L4836"/>
    <mergeCell ref="F4837:G4837"/>
    <mergeCell ref="H4837:I4837"/>
    <mergeCell ref="J4837:L4837"/>
    <mergeCell ref="F4874:G4874"/>
    <mergeCell ref="H4874:I4874"/>
    <mergeCell ref="J4874:L4874"/>
    <mergeCell ref="F4875:G4875"/>
    <mergeCell ref="H4875:I4875"/>
    <mergeCell ref="J4875:L4875"/>
    <mergeCell ref="F4870:G4870"/>
    <mergeCell ref="H4870:I4870"/>
    <mergeCell ref="J4870:L4870"/>
    <mergeCell ref="A4872:H4872"/>
    <mergeCell ref="F4873:G4873"/>
    <mergeCell ref="H4873:I4873"/>
    <mergeCell ref="J4873:L4873"/>
    <mergeCell ref="F4868:G4868"/>
    <mergeCell ref="H4868:I4868"/>
    <mergeCell ref="J4868:L4868"/>
    <mergeCell ref="F4869:G4869"/>
    <mergeCell ref="H4869:I4869"/>
    <mergeCell ref="J4869:L4869"/>
    <mergeCell ref="F4866:G4866"/>
    <mergeCell ref="H4866:I4866"/>
    <mergeCell ref="J4866:L4866"/>
    <mergeCell ref="F4867:G4867"/>
    <mergeCell ref="H4867:I4867"/>
    <mergeCell ref="J4867:L4867"/>
    <mergeCell ref="A4863:H4863"/>
    <mergeCell ref="F4864:G4864"/>
    <mergeCell ref="H4864:I4864"/>
    <mergeCell ref="J4864:L4864"/>
    <mergeCell ref="F4865:G4865"/>
    <mergeCell ref="H4865:I4865"/>
    <mergeCell ref="J4865:L4865"/>
    <mergeCell ref="F4852:G4852"/>
    <mergeCell ref="H4852:I4852"/>
    <mergeCell ref="J4852:L4852"/>
    <mergeCell ref="F4853:G4853"/>
    <mergeCell ref="H4853:I4853"/>
    <mergeCell ref="J4853:L4853"/>
    <mergeCell ref="F4888:G4888"/>
    <mergeCell ref="H4888:I4888"/>
    <mergeCell ref="J4888:L4888"/>
    <mergeCell ref="F4889:G4889"/>
    <mergeCell ref="H4889:I4889"/>
    <mergeCell ref="J4889:L4889"/>
    <mergeCell ref="F4886:G4886"/>
    <mergeCell ref="H4886:I4886"/>
    <mergeCell ref="J4886:L4886"/>
    <mergeCell ref="F4887:G4887"/>
    <mergeCell ref="H4887:I4887"/>
    <mergeCell ref="J4887:L4887"/>
    <mergeCell ref="F4884:G4884"/>
    <mergeCell ref="H4884:I4884"/>
    <mergeCell ref="J4884:L4884"/>
    <mergeCell ref="F4885:G4885"/>
    <mergeCell ref="H4885:I4885"/>
    <mergeCell ref="J4885:L4885"/>
    <mergeCell ref="F4882:G4882"/>
    <mergeCell ref="H4882:I4882"/>
    <mergeCell ref="J4882:L4882"/>
    <mergeCell ref="F4883:G4883"/>
    <mergeCell ref="H4883:I4883"/>
    <mergeCell ref="J4883:L4883"/>
    <mergeCell ref="F4880:G4880"/>
    <mergeCell ref="H4880:I4880"/>
    <mergeCell ref="J4880:L4880"/>
    <mergeCell ref="F4881:G4881"/>
    <mergeCell ref="H4881:I4881"/>
    <mergeCell ref="J4881:L4881"/>
    <mergeCell ref="A4877:H4877"/>
    <mergeCell ref="F4878:G4878"/>
    <mergeCell ref="H4878:I4878"/>
    <mergeCell ref="J4878:L4878"/>
    <mergeCell ref="F4879:G4879"/>
    <mergeCell ref="H4879:I4879"/>
    <mergeCell ref="J4879:L4879"/>
    <mergeCell ref="A4903:H4903"/>
    <mergeCell ref="F4904:G4904"/>
    <mergeCell ref="H4904:I4904"/>
    <mergeCell ref="J4904:L4904"/>
    <mergeCell ref="F4905:G4905"/>
    <mergeCell ref="H4905:I4905"/>
    <mergeCell ref="J4905:L4905"/>
    <mergeCell ref="A4899:H4899"/>
    <mergeCell ref="F4900:G4900"/>
    <mergeCell ref="H4900:I4900"/>
    <mergeCell ref="J4900:L4900"/>
    <mergeCell ref="F4901:G4901"/>
    <mergeCell ref="H4901:I4901"/>
    <mergeCell ref="J4901:L4901"/>
    <mergeCell ref="F4896:G4896"/>
    <mergeCell ref="H4896:I4896"/>
    <mergeCell ref="J4896:L4896"/>
    <mergeCell ref="F4897:G4897"/>
    <mergeCell ref="H4897:I4897"/>
    <mergeCell ref="J4897:L4897"/>
    <mergeCell ref="F4894:G4894"/>
    <mergeCell ref="H4894:I4894"/>
    <mergeCell ref="J4894:L4894"/>
    <mergeCell ref="F4895:G4895"/>
    <mergeCell ref="H4895:I4895"/>
    <mergeCell ref="J4895:L4895"/>
    <mergeCell ref="F4892:G4892"/>
    <mergeCell ref="H4892:I4892"/>
    <mergeCell ref="J4892:L4892"/>
    <mergeCell ref="F4893:G4893"/>
    <mergeCell ref="H4893:I4893"/>
    <mergeCell ref="J4893:L4893"/>
    <mergeCell ref="F4890:G4890"/>
    <mergeCell ref="H4890:I4890"/>
    <mergeCell ref="J4890:L4890"/>
    <mergeCell ref="F4891:G4891"/>
    <mergeCell ref="H4891:I4891"/>
    <mergeCell ref="J4891:L4891"/>
    <mergeCell ref="F4928:G4928"/>
    <mergeCell ref="H4928:I4928"/>
    <mergeCell ref="J4928:L4928"/>
    <mergeCell ref="A4930:H4930"/>
    <mergeCell ref="F4931:G4931"/>
    <mergeCell ref="H4931:I4931"/>
    <mergeCell ref="J4931:L4931"/>
    <mergeCell ref="F4926:G4926"/>
    <mergeCell ref="H4926:I4926"/>
    <mergeCell ref="J4926:L4926"/>
    <mergeCell ref="F4927:G4927"/>
    <mergeCell ref="H4927:I4927"/>
    <mergeCell ref="J4927:L4927"/>
    <mergeCell ref="F4924:G4924"/>
    <mergeCell ref="H4924:I4924"/>
    <mergeCell ref="J4924:L4924"/>
    <mergeCell ref="F4925:G4925"/>
    <mergeCell ref="H4925:I4925"/>
    <mergeCell ref="J4925:L4925"/>
    <mergeCell ref="F4922:G4922"/>
    <mergeCell ref="H4922:I4922"/>
    <mergeCell ref="J4922:L4922"/>
    <mergeCell ref="F4923:G4923"/>
    <mergeCell ref="H4923:I4923"/>
    <mergeCell ref="J4923:L4923"/>
    <mergeCell ref="F4910:G4910"/>
    <mergeCell ref="H4910:I4910"/>
    <mergeCell ref="J4910:L4910"/>
    <mergeCell ref="A4920:H4920"/>
    <mergeCell ref="F4921:G4921"/>
    <mergeCell ref="H4921:I4921"/>
    <mergeCell ref="J4921:L4921"/>
    <mergeCell ref="A4907:H4907"/>
    <mergeCell ref="F4908:G4908"/>
    <mergeCell ref="H4908:I4908"/>
    <mergeCell ref="J4908:L4908"/>
    <mergeCell ref="F4909:G4909"/>
    <mergeCell ref="H4909:I4909"/>
    <mergeCell ref="J4909:L4909"/>
    <mergeCell ref="F4944:G4944"/>
    <mergeCell ref="H4944:I4944"/>
    <mergeCell ref="J4944:L4944"/>
    <mergeCell ref="F4945:G4945"/>
    <mergeCell ref="H4945:I4945"/>
    <mergeCell ref="J4945:L4945"/>
    <mergeCell ref="F4942:G4942"/>
    <mergeCell ref="H4942:I4942"/>
    <mergeCell ref="J4942:L4942"/>
    <mergeCell ref="F4943:G4943"/>
    <mergeCell ref="H4943:I4943"/>
    <mergeCell ref="J4943:L4943"/>
    <mergeCell ref="F4940:G4940"/>
    <mergeCell ref="H4940:I4940"/>
    <mergeCell ref="J4940:L4940"/>
    <mergeCell ref="F4941:G4941"/>
    <mergeCell ref="H4941:I4941"/>
    <mergeCell ref="J4941:L4941"/>
    <mergeCell ref="F4938:G4938"/>
    <mergeCell ref="H4938:I4938"/>
    <mergeCell ref="J4938:L4938"/>
    <mergeCell ref="F4939:G4939"/>
    <mergeCell ref="H4939:I4939"/>
    <mergeCell ref="J4939:L4939"/>
    <mergeCell ref="F4934:G4934"/>
    <mergeCell ref="H4934:I4934"/>
    <mergeCell ref="J4934:L4934"/>
    <mergeCell ref="A4936:H4936"/>
    <mergeCell ref="F4937:G4937"/>
    <mergeCell ref="H4937:I4937"/>
    <mergeCell ref="J4937:L4937"/>
    <mergeCell ref="F4932:G4932"/>
    <mergeCell ref="H4932:I4932"/>
    <mergeCell ref="J4932:L4932"/>
    <mergeCell ref="F4933:G4933"/>
    <mergeCell ref="H4933:I4933"/>
    <mergeCell ref="J4933:L4933"/>
    <mergeCell ref="F4956:G4956"/>
    <mergeCell ref="H4956:I4956"/>
    <mergeCell ref="J4956:L4956"/>
    <mergeCell ref="A4958:H4958"/>
    <mergeCell ref="F4959:G4959"/>
    <mergeCell ref="H4959:I4959"/>
    <mergeCell ref="J4959:L4959"/>
    <mergeCell ref="F4954:G4954"/>
    <mergeCell ref="H4954:I4954"/>
    <mergeCell ref="J4954:L4954"/>
    <mergeCell ref="F4955:G4955"/>
    <mergeCell ref="H4955:I4955"/>
    <mergeCell ref="J4955:L4955"/>
    <mergeCell ref="F4952:G4952"/>
    <mergeCell ref="H4952:I4952"/>
    <mergeCell ref="J4952:L4952"/>
    <mergeCell ref="F4953:G4953"/>
    <mergeCell ref="H4953:I4953"/>
    <mergeCell ref="J4953:L4953"/>
    <mergeCell ref="F4950:G4950"/>
    <mergeCell ref="H4950:I4950"/>
    <mergeCell ref="J4950:L4950"/>
    <mergeCell ref="F4951:G4951"/>
    <mergeCell ref="H4951:I4951"/>
    <mergeCell ref="J4951:L4951"/>
    <mergeCell ref="F4948:G4948"/>
    <mergeCell ref="H4948:I4948"/>
    <mergeCell ref="J4948:L4948"/>
    <mergeCell ref="F4949:G4949"/>
    <mergeCell ref="H4949:I4949"/>
    <mergeCell ref="J4949:L4949"/>
    <mergeCell ref="F4946:G4946"/>
    <mergeCell ref="H4946:I4946"/>
    <mergeCell ref="J4946:L4946"/>
    <mergeCell ref="F4947:G4947"/>
    <mergeCell ref="H4947:I4947"/>
    <mergeCell ref="J4947:L4947"/>
    <mergeCell ref="F4982:G4982"/>
    <mergeCell ref="H4982:I4982"/>
    <mergeCell ref="J4982:L4982"/>
    <mergeCell ref="F4983:G4983"/>
    <mergeCell ref="H4983:I4983"/>
    <mergeCell ref="J4983:L4983"/>
    <mergeCell ref="A4979:H4979"/>
    <mergeCell ref="F4980:G4980"/>
    <mergeCell ref="H4980:I4980"/>
    <mergeCell ref="J4980:L4980"/>
    <mergeCell ref="F4981:G4981"/>
    <mergeCell ref="H4981:I4981"/>
    <mergeCell ref="J4981:L4981"/>
    <mergeCell ref="F4968:G4968"/>
    <mergeCell ref="H4968:I4968"/>
    <mergeCell ref="J4968:L4968"/>
    <mergeCell ref="F4969:G4969"/>
    <mergeCell ref="H4969:I4969"/>
    <mergeCell ref="J4969:L4969"/>
    <mergeCell ref="F4964:G4964"/>
    <mergeCell ref="H4964:I4964"/>
    <mergeCell ref="J4964:L4964"/>
    <mergeCell ref="A4966:H4966"/>
    <mergeCell ref="F4967:G4967"/>
    <mergeCell ref="H4967:I4967"/>
    <mergeCell ref="J4967:L4967"/>
    <mergeCell ref="F4960:G4960"/>
    <mergeCell ref="H4960:I4960"/>
    <mergeCell ref="J4960:L4960"/>
    <mergeCell ref="A4962:H4962"/>
    <mergeCell ref="F4963:G4963"/>
    <mergeCell ref="H4963:I4963"/>
    <mergeCell ref="J4963:L4963"/>
    <mergeCell ref="F4998:G4998"/>
    <mergeCell ref="H4998:I4998"/>
    <mergeCell ref="J4998:L4998"/>
    <mergeCell ref="F4999:G4999"/>
    <mergeCell ref="H4999:I4999"/>
    <mergeCell ref="J4999:L4999"/>
    <mergeCell ref="F4996:G4996"/>
    <mergeCell ref="H4996:I4996"/>
    <mergeCell ref="J4996:L4996"/>
    <mergeCell ref="F4997:G4997"/>
    <mergeCell ref="H4997:I4997"/>
    <mergeCell ref="J4997:L4997"/>
    <mergeCell ref="A4993:H4993"/>
    <mergeCell ref="F4994:G4994"/>
    <mergeCell ref="H4994:I4994"/>
    <mergeCell ref="J4994:L4994"/>
    <mergeCell ref="F4995:G4995"/>
    <mergeCell ref="H4995:I4995"/>
    <mergeCell ref="J4995:L4995"/>
    <mergeCell ref="F4990:G4990"/>
    <mergeCell ref="H4990:I4990"/>
    <mergeCell ref="J4990:L4990"/>
    <mergeCell ref="F4991:G4991"/>
    <mergeCell ref="H4991:I4991"/>
    <mergeCell ref="J4991:L4991"/>
    <mergeCell ref="F4986:G4986"/>
    <mergeCell ref="H4986:I4986"/>
    <mergeCell ref="J4986:L4986"/>
    <mergeCell ref="A4988:H4988"/>
    <mergeCell ref="F4989:G4989"/>
    <mergeCell ref="H4989:I4989"/>
    <mergeCell ref="J4989:L4989"/>
    <mergeCell ref="F4984:G4984"/>
    <mergeCell ref="H4984:I4984"/>
    <mergeCell ref="J4984:L4984"/>
    <mergeCell ref="F4985:G4985"/>
    <mergeCell ref="H4985:I4985"/>
    <mergeCell ref="J4985:L4985"/>
    <mergeCell ref="F5010:G5010"/>
    <mergeCell ref="H5010:I5010"/>
    <mergeCell ref="J5010:L5010"/>
    <mergeCell ref="A5012:H5012"/>
    <mergeCell ref="F5013:G5013"/>
    <mergeCell ref="H5013:I5013"/>
    <mergeCell ref="J5013:L5013"/>
    <mergeCell ref="F5008:G5008"/>
    <mergeCell ref="H5008:I5008"/>
    <mergeCell ref="J5008:L5008"/>
    <mergeCell ref="F5009:G5009"/>
    <mergeCell ref="H5009:I5009"/>
    <mergeCell ref="J5009:L5009"/>
    <mergeCell ref="F5006:G5006"/>
    <mergeCell ref="H5006:I5006"/>
    <mergeCell ref="J5006:L5006"/>
    <mergeCell ref="F5007:G5007"/>
    <mergeCell ref="H5007:I5007"/>
    <mergeCell ref="J5007:L5007"/>
    <mergeCell ref="F5004:G5004"/>
    <mergeCell ref="H5004:I5004"/>
    <mergeCell ref="J5004:L5004"/>
    <mergeCell ref="F5005:G5005"/>
    <mergeCell ref="H5005:I5005"/>
    <mergeCell ref="J5005:L5005"/>
    <mergeCell ref="F5002:G5002"/>
    <mergeCell ref="H5002:I5002"/>
    <mergeCell ref="J5002:L5002"/>
    <mergeCell ref="F5003:G5003"/>
    <mergeCell ref="H5003:I5003"/>
    <mergeCell ref="J5003:L5003"/>
    <mergeCell ref="F5000:G5000"/>
    <mergeCell ref="H5000:I5000"/>
    <mergeCell ref="J5000:L5000"/>
    <mergeCell ref="F5001:G5001"/>
    <mergeCell ref="H5001:I5001"/>
    <mergeCell ref="J5001:L5001"/>
    <mergeCell ref="F5036:G5036"/>
    <mergeCell ref="H5036:I5036"/>
    <mergeCell ref="J5036:L5036"/>
    <mergeCell ref="F5037:G5037"/>
    <mergeCell ref="H5037:I5037"/>
    <mergeCell ref="J5037:L5037"/>
    <mergeCell ref="A5033:H5033"/>
    <mergeCell ref="F5034:G5034"/>
    <mergeCell ref="H5034:I5034"/>
    <mergeCell ref="J5034:L5034"/>
    <mergeCell ref="F5035:G5035"/>
    <mergeCell ref="H5035:I5035"/>
    <mergeCell ref="J5035:L5035"/>
    <mergeCell ref="F5022:G5022"/>
    <mergeCell ref="H5022:I5022"/>
    <mergeCell ref="J5022:L5022"/>
    <mergeCell ref="F5023:G5023"/>
    <mergeCell ref="H5023:I5023"/>
    <mergeCell ref="J5023:L5023"/>
    <mergeCell ref="F5018:G5018"/>
    <mergeCell ref="H5018:I5018"/>
    <mergeCell ref="J5018:L5018"/>
    <mergeCell ref="A5020:H5020"/>
    <mergeCell ref="F5021:G5021"/>
    <mergeCell ref="H5021:I5021"/>
    <mergeCell ref="J5021:L5021"/>
    <mergeCell ref="F5014:G5014"/>
    <mergeCell ref="H5014:I5014"/>
    <mergeCell ref="J5014:L5014"/>
    <mergeCell ref="A5016:H5016"/>
    <mergeCell ref="F5017:G5017"/>
    <mergeCell ref="H5017:I5017"/>
    <mergeCell ref="J5017:L5017"/>
    <mergeCell ref="F5052:G5052"/>
    <mergeCell ref="H5052:I5052"/>
    <mergeCell ref="J5052:L5052"/>
    <mergeCell ref="F5053:G5053"/>
    <mergeCell ref="H5053:I5053"/>
    <mergeCell ref="J5053:L5053"/>
    <mergeCell ref="A5049:H5049"/>
    <mergeCell ref="F5050:G5050"/>
    <mergeCell ref="H5050:I5050"/>
    <mergeCell ref="J5050:L5050"/>
    <mergeCell ref="F5051:G5051"/>
    <mergeCell ref="H5051:I5051"/>
    <mergeCell ref="J5051:L5051"/>
    <mergeCell ref="F5046:G5046"/>
    <mergeCell ref="H5046:I5046"/>
    <mergeCell ref="J5046:L5046"/>
    <mergeCell ref="F5047:G5047"/>
    <mergeCell ref="H5047:I5047"/>
    <mergeCell ref="J5047:L5047"/>
    <mergeCell ref="A5043:H5043"/>
    <mergeCell ref="F5044:G5044"/>
    <mergeCell ref="H5044:I5044"/>
    <mergeCell ref="J5044:L5044"/>
    <mergeCell ref="F5045:G5045"/>
    <mergeCell ref="H5045:I5045"/>
    <mergeCell ref="J5045:L5045"/>
    <mergeCell ref="F5040:G5040"/>
    <mergeCell ref="H5040:I5040"/>
    <mergeCell ref="J5040:L5040"/>
    <mergeCell ref="F5041:G5041"/>
    <mergeCell ref="H5041:I5041"/>
    <mergeCell ref="J5041:L5041"/>
    <mergeCell ref="F5038:G5038"/>
    <mergeCell ref="H5038:I5038"/>
    <mergeCell ref="J5038:L5038"/>
    <mergeCell ref="F5039:G5039"/>
    <mergeCell ref="H5039:I5039"/>
    <mergeCell ref="J5039:L5039"/>
    <mergeCell ref="F5064:G5064"/>
    <mergeCell ref="H5064:I5064"/>
    <mergeCell ref="J5064:L5064"/>
    <mergeCell ref="F5065:G5065"/>
    <mergeCell ref="H5065:I5065"/>
    <mergeCell ref="J5065:L5065"/>
    <mergeCell ref="F5062:G5062"/>
    <mergeCell ref="H5062:I5062"/>
    <mergeCell ref="J5062:L5062"/>
    <mergeCell ref="F5063:G5063"/>
    <mergeCell ref="H5063:I5063"/>
    <mergeCell ref="J5063:L5063"/>
    <mergeCell ref="F5060:G5060"/>
    <mergeCell ref="H5060:I5060"/>
    <mergeCell ref="J5060:L5060"/>
    <mergeCell ref="F5061:G5061"/>
    <mergeCell ref="H5061:I5061"/>
    <mergeCell ref="J5061:L5061"/>
    <mergeCell ref="F5058:G5058"/>
    <mergeCell ref="H5058:I5058"/>
    <mergeCell ref="J5058:L5058"/>
    <mergeCell ref="F5059:G5059"/>
    <mergeCell ref="H5059:I5059"/>
    <mergeCell ref="J5059:L5059"/>
    <mergeCell ref="F5056:G5056"/>
    <mergeCell ref="H5056:I5056"/>
    <mergeCell ref="J5056:L5056"/>
    <mergeCell ref="F5057:G5057"/>
    <mergeCell ref="H5057:I5057"/>
    <mergeCell ref="J5057:L5057"/>
    <mergeCell ref="F5054:G5054"/>
    <mergeCell ref="H5054:I5054"/>
    <mergeCell ref="J5054:L5054"/>
    <mergeCell ref="F5055:G5055"/>
    <mergeCell ref="H5055:I5055"/>
    <mergeCell ref="J5055:L5055"/>
    <mergeCell ref="A5079:H5079"/>
    <mergeCell ref="F5080:G5080"/>
    <mergeCell ref="H5080:I5080"/>
    <mergeCell ref="J5080:L5080"/>
    <mergeCell ref="F5081:G5081"/>
    <mergeCell ref="H5081:I5081"/>
    <mergeCell ref="J5081:L5081"/>
    <mergeCell ref="A5075:H5075"/>
    <mergeCell ref="F5076:G5076"/>
    <mergeCell ref="H5076:I5076"/>
    <mergeCell ref="J5076:L5076"/>
    <mergeCell ref="F5077:G5077"/>
    <mergeCell ref="H5077:I5077"/>
    <mergeCell ref="J5077:L5077"/>
    <mergeCell ref="A5071:H5071"/>
    <mergeCell ref="F5072:G5072"/>
    <mergeCell ref="H5072:I5072"/>
    <mergeCell ref="J5072:L5072"/>
    <mergeCell ref="F5073:G5073"/>
    <mergeCell ref="H5073:I5073"/>
    <mergeCell ref="J5073:L5073"/>
    <mergeCell ref="F5068:G5068"/>
    <mergeCell ref="H5068:I5068"/>
    <mergeCell ref="J5068:L5068"/>
    <mergeCell ref="F5069:G5069"/>
    <mergeCell ref="H5069:I5069"/>
    <mergeCell ref="J5069:L5069"/>
    <mergeCell ref="F5066:G5066"/>
    <mergeCell ref="H5066:I5066"/>
    <mergeCell ref="J5066:L5066"/>
    <mergeCell ref="F5067:G5067"/>
    <mergeCell ref="H5067:I5067"/>
    <mergeCell ref="J5067:L5067"/>
    <mergeCell ref="F5104:G5104"/>
    <mergeCell ref="H5104:I5104"/>
    <mergeCell ref="J5104:L5104"/>
    <mergeCell ref="F5105:G5105"/>
    <mergeCell ref="H5105:I5105"/>
    <mergeCell ref="J5105:L5105"/>
    <mergeCell ref="A5101:H5101"/>
    <mergeCell ref="F5102:G5102"/>
    <mergeCell ref="H5102:I5102"/>
    <mergeCell ref="J5102:L5102"/>
    <mergeCell ref="F5103:G5103"/>
    <mergeCell ref="H5103:I5103"/>
    <mergeCell ref="J5103:L5103"/>
    <mergeCell ref="F5098:G5098"/>
    <mergeCell ref="H5098:I5098"/>
    <mergeCell ref="J5098:L5098"/>
    <mergeCell ref="F5099:G5099"/>
    <mergeCell ref="H5099:I5099"/>
    <mergeCell ref="J5099:L5099"/>
    <mergeCell ref="F5096:G5096"/>
    <mergeCell ref="H5096:I5096"/>
    <mergeCell ref="J5096:L5096"/>
    <mergeCell ref="F5097:G5097"/>
    <mergeCell ref="H5097:I5097"/>
    <mergeCell ref="J5097:L5097"/>
    <mergeCell ref="F5094:G5094"/>
    <mergeCell ref="H5094:I5094"/>
    <mergeCell ref="J5094:L5094"/>
    <mergeCell ref="F5095:G5095"/>
    <mergeCell ref="H5095:I5095"/>
    <mergeCell ref="J5095:L5095"/>
    <mergeCell ref="F5082:G5082"/>
    <mergeCell ref="H5082:I5082"/>
    <mergeCell ref="J5082:L5082"/>
    <mergeCell ref="A5092:H5092"/>
    <mergeCell ref="F5093:G5093"/>
    <mergeCell ref="H5093:I5093"/>
    <mergeCell ref="J5093:L5093"/>
    <mergeCell ref="F5118:G5118"/>
    <mergeCell ref="H5118:I5118"/>
    <mergeCell ref="J5118:L5118"/>
    <mergeCell ref="F5119:G5119"/>
    <mergeCell ref="H5119:I5119"/>
    <mergeCell ref="J5119:L5119"/>
    <mergeCell ref="F5116:G5116"/>
    <mergeCell ref="H5116:I5116"/>
    <mergeCell ref="J5116:L5116"/>
    <mergeCell ref="F5117:G5117"/>
    <mergeCell ref="H5117:I5117"/>
    <mergeCell ref="J5117:L5117"/>
    <mergeCell ref="F5114:G5114"/>
    <mergeCell ref="H5114:I5114"/>
    <mergeCell ref="J5114:L5114"/>
    <mergeCell ref="F5115:G5115"/>
    <mergeCell ref="H5115:I5115"/>
    <mergeCell ref="J5115:L5115"/>
    <mergeCell ref="F5112:G5112"/>
    <mergeCell ref="H5112:I5112"/>
    <mergeCell ref="J5112:L5112"/>
    <mergeCell ref="F5113:G5113"/>
    <mergeCell ref="H5113:I5113"/>
    <mergeCell ref="J5113:L5113"/>
    <mergeCell ref="F5110:G5110"/>
    <mergeCell ref="H5110:I5110"/>
    <mergeCell ref="J5110:L5110"/>
    <mergeCell ref="F5111:G5111"/>
    <mergeCell ref="H5111:I5111"/>
    <mergeCell ref="J5111:L5111"/>
    <mergeCell ref="A5107:H5107"/>
    <mergeCell ref="F5108:G5108"/>
    <mergeCell ref="H5108:I5108"/>
    <mergeCell ref="J5108:L5108"/>
    <mergeCell ref="F5109:G5109"/>
    <mergeCell ref="H5109:I5109"/>
    <mergeCell ref="J5109:L5109"/>
    <mergeCell ref="F5132:G5132"/>
    <mergeCell ref="H5132:I5132"/>
    <mergeCell ref="J5132:L5132"/>
    <mergeCell ref="A5134:H5134"/>
    <mergeCell ref="F5135:G5135"/>
    <mergeCell ref="H5135:I5135"/>
    <mergeCell ref="J5135:L5135"/>
    <mergeCell ref="F5128:G5128"/>
    <mergeCell ref="H5128:I5128"/>
    <mergeCell ref="J5128:L5128"/>
    <mergeCell ref="A5130:H5130"/>
    <mergeCell ref="F5131:G5131"/>
    <mergeCell ref="H5131:I5131"/>
    <mergeCell ref="J5131:L5131"/>
    <mergeCell ref="F5126:G5126"/>
    <mergeCell ref="H5126:I5126"/>
    <mergeCell ref="J5126:L5126"/>
    <mergeCell ref="F5127:G5127"/>
    <mergeCell ref="H5127:I5127"/>
    <mergeCell ref="J5127:L5127"/>
    <mergeCell ref="F5124:G5124"/>
    <mergeCell ref="H5124:I5124"/>
    <mergeCell ref="J5124:L5124"/>
    <mergeCell ref="F5125:G5125"/>
    <mergeCell ref="H5125:I5125"/>
    <mergeCell ref="J5125:L5125"/>
    <mergeCell ref="F5122:G5122"/>
    <mergeCell ref="H5122:I5122"/>
    <mergeCell ref="J5122:L5122"/>
    <mergeCell ref="F5123:G5123"/>
    <mergeCell ref="H5123:I5123"/>
    <mergeCell ref="J5123:L5123"/>
    <mergeCell ref="F5120:G5120"/>
    <mergeCell ref="H5120:I5120"/>
    <mergeCell ref="J5120:L5120"/>
    <mergeCell ref="F5121:G5121"/>
    <mergeCell ref="H5121:I5121"/>
    <mergeCell ref="J5121:L5121"/>
    <mergeCell ref="F5158:G5158"/>
    <mergeCell ref="H5158:I5158"/>
    <mergeCell ref="J5158:L5158"/>
    <mergeCell ref="A5160:H5160"/>
    <mergeCell ref="F5161:G5161"/>
    <mergeCell ref="H5161:I5161"/>
    <mergeCell ref="J5161:L5161"/>
    <mergeCell ref="F5156:G5156"/>
    <mergeCell ref="H5156:I5156"/>
    <mergeCell ref="J5156:L5156"/>
    <mergeCell ref="F5157:G5157"/>
    <mergeCell ref="H5157:I5157"/>
    <mergeCell ref="J5157:L5157"/>
    <mergeCell ref="F5154:G5154"/>
    <mergeCell ref="H5154:I5154"/>
    <mergeCell ref="J5154:L5154"/>
    <mergeCell ref="F5155:G5155"/>
    <mergeCell ref="H5155:I5155"/>
    <mergeCell ref="J5155:L5155"/>
    <mergeCell ref="A5151:H5151"/>
    <mergeCell ref="F5152:G5152"/>
    <mergeCell ref="H5152:I5152"/>
    <mergeCell ref="J5152:L5152"/>
    <mergeCell ref="F5153:G5153"/>
    <mergeCell ref="H5153:I5153"/>
    <mergeCell ref="J5153:L5153"/>
    <mergeCell ref="F5140:G5140"/>
    <mergeCell ref="H5140:I5140"/>
    <mergeCell ref="J5140:L5140"/>
    <mergeCell ref="F5141:G5141"/>
    <mergeCell ref="H5141:I5141"/>
    <mergeCell ref="J5141:L5141"/>
    <mergeCell ref="F5136:G5136"/>
    <mergeCell ref="H5136:I5136"/>
    <mergeCell ref="J5136:L5136"/>
    <mergeCell ref="A5138:H5138"/>
    <mergeCell ref="F5139:G5139"/>
    <mergeCell ref="H5139:I5139"/>
    <mergeCell ref="J5139:L5139"/>
    <mergeCell ref="F5174:G5174"/>
    <mergeCell ref="H5174:I5174"/>
    <mergeCell ref="J5174:L5174"/>
    <mergeCell ref="F5175:G5175"/>
    <mergeCell ref="H5175:I5175"/>
    <mergeCell ref="J5175:L5175"/>
    <mergeCell ref="F5172:G5172"/>
    <mergeCell ref="H5172:I5172"/>
    <mergeCell ref="J5172:L5172"/>
    <mergeCell ref="F5173:G5173"/>
    <mergeCell ref="H5173:I5173"/>
    <mergeCell ref="J5173:L5173"/>
    <mergeCell ref="F5170:G5170"/>
    <mergeCell ref="H5170:I5170"/>
    <mergeCell ref="J5170:L5170"/>
    <mergeCell ref="F5171:G5171"/>
    <mergeCell ref="H5171:I5171"/>
    <mergeCell ref="J5171:L5171"/>
    <mergeCell ref="F5168:G5168"/>
    <mergeCell ref="H5168:I5168"/>
    <mergeCell ref="J5168:L5168"/>
    <mergeCell ref="F5169:G5169"/>
    <mergeCell ref="H5169:I5169"/>
    <mergeCell ref="J5169:L5169"/>
    <mergeCell ref="A5165:H5165"/>
    <mergeCell ref="F5166:G5166"/>
    <mergeCell ref="H5166:I5166"/>
    <mergeCell ref="J5166:L5166"/>
    <mergeCell ref="F5167:G5167"/>
    <mergeCell ref="H5167:I5167"/>
    <mergeCell ref="J5167:L5167"/>
    <mergeCell ref="F5162:G5162"/>
    <mergeCell ref="H5162:I5162"/>
    <mergeCell ref="J5162:L5162"/>
    <mergeCell ref="F5163:G5163"/>
    <mergeCell ref="H5163:I5163"/>
    <mergeCell ref="J5163:L5163"/>
    <mergeCell ref="F5186:G5186"/>
    <mergeCell ref="H5186:I5186"/>
    <mergeCell ref="J5186:L5186"/>
    <mergeCell ref="A5188:H5188"/>
    <mergeCell ref="F5189:G5189"/>
    <mergeCell ref="H5189:I5189"/>
    <mergeCell ref="J5189:L5189"/>
    <mergeCell ref="F5184:G5184"/>
    <mergeCell ref="H5184:I5184"/>
    <mergeCell ref="J5184:L5184"/>
    <mergeCell ref="F5185:G5185"/>
    <mergeCell ref="H5185:I5185"/>
    <mergeCell ref="J5185:L5185"/>
    <mergeCell ref="F5182:G5182"/>
    <mergeCell ref="H5182:I5182"/>
    <mergeCell ref="J5182:L5182"/>
    <mergeCell ref="F5183:G5183"/>
    <mergeCell ref="H5183:I5183"/>
    <mergeCell ref="J5183:L5183"/>
    <mergeCell ref="F5180:G5180"/>
    <mergeCell ref="H5180:I5180"/>
    <mergeCell ref="J5180:L5180"/>
    <mergeCell ref="F5181:G5181"/>
    <mergeCell ref="H5181:I5181"/>
    <mergeCell ref="J5181:L5181"/>
    <mergeCell ref="F5178:G5178"/>
    <mergeCell ref="H5178:I5178"/>
    <mergeCell ref="J5178:L5178"/>
    <mergeCell ref="F5179:G5179"/>
    <mergeCell ref="H5179:I5179"/>
    <mergeCell ref="J5179:L5179"/>
    <mergeCell ref="F5176:G5176"/>
    <mergeCell ref="H5176:I5176"/>
    <mergeCell ref="J5176:L5176"/>
    <mergeCell ref="F5177:G5177"/>
    <mergeCell ref="H5177:I5177"/>
    <mergeCell ref="J5177:L5177"/>
    <mergeCell ref="F5212:G5212"/>
    <mergeCell ref="H5212:I5212"/>
    <mergeCell ref="J5212:L5212"/>
    <mergeCell ref="F5213:G5213"/>
    <mergeCell ref="H5213:I5213"/>
    <mergeCell ref="J5213:L5213"/>
    <mergeCell ref="A5209:H5209"/>
    <mergeCell ref="F5210:G5210"/>
    <mergeCell ref="H5210:I5210"/>
    <mergeCell ref="J5210:L5210"/>
    <mergeCell ref="F5211:G5211"/>
    <mergeCell ref="H5211:I5211"/>
    <mergeCell ref="J5211:L5211"/>
    <mergeCell ref="F5198:G5198"/>
    <mergeCell ref="H5198:I5198"/>
    <mergeCell ref="J5198:L5198"/>
    <mergeCell ref="F5199:G5199"/>
    <mergeCell ref="H5199:I5199"/>
    <mergeCell ref="J5199:L5199"/>
    <mergeCell ref="F5194:G5194"/>
    <mergeCell ref="H5194:I5194"/>
    <mergeCell ref="J5194:L5194"/>
    <mergeCell ref="A5196:H5196"/>
    <mergeCell ref="F5197:G5197"/>
    <mergeCell ref="H5197:I5197"/>
    <mergeCell ref="J5197:L5197"/>
    <mergeCell ref="F5190:G5190"/>
    <mergeCell ref="H5190:I5190"/>
    <mergeCell ref="J5190:L5190"/>
    <mergeCell ref="A5192:H5192"/>
    <mergeCell ref="F5193:G5193"/>
    <mergeCell ref="H5193:I5193"/>
    <mergeCell ref="J5193:L5193"/>
    <mergeCell ref="F5228:G5228"/>
    <mergeCell ref="H5228:I5228"/>
    <mergeCell ref="J5228:L5228"/>
    <mergeCell ref="F5229:G5229"/>
    <mergeCell ref="H5229:I5229"/>
    <mergeCell ref="J5229:L5229"/>
    <mergeCell ref="F5226:G5226"/>
    <mergeCell ref="H5226:I5226"/>
    <mergeCell ref="J5226:L5226"/>
    <mergeCell ref="F5227:G5227"/>
    <mergeCell ref="H5227:I5227"/>
    <mergeCell ref="J5227:L5227"/>
    <mergeCell ref="A5223:H5223"/>
    <mergeCell ref="F5224:G5224"/>
    <mergeCell ref="H5224:I5224"/>
    <mergeCell ref="J5224:L5224"/>
    <mergeCell ref="F5225:G5225"/>
    <mergeCell ref="H5225:I5225"/>
    <mergeCell ref="J5225:L5225"/>
    <mergeCell ref="F5220:G5220"/>
    <mergeCell ref="H5220:I5220"/>
    <mergeCell ref="J5220:L5220"/>
    <mergeCell ref="F5221:G5221"/>
    <mergeCell ref="H5221:I5221"/>
    <mergeCell ref="J5221:L5221"/>
    <mergeCell ref="F5216:G5216"/>
    <mergeCell ref="H5216:I5216"/>
    <mergeCell ref="J5216:L5216"/>
    <mergeCell ref="A5218:H5218"/>
    <mergeCell ref="F5219:G5219"/>
    <mergeCell ref="H5219:I5219"/>
    <mergeCell ref="J5219:L5219"/>
    <mergeCell ref="F5214:G5214"/>
    <mergeCell ref="H5214:I5214"/>
    <mergeCell ref="J5214:L5214"/>
    <mergeCell ref="F5215:G5215"/>
    <mergeCell ref="H5215:I5215"/>
    <mergeCell ref="J5215:L5215"/>
    <mergeCell ref="F5240:G5240"/>
    <mergeCell ref="H5240:I5240"/>
    <mergeCell ref="J5240:L5240"/>
    <mergeCell ref="A5242:H5242"/>
    <mergeCell ref="F5243:G5243"/>
    <mergeCell ref="H5243:I5243"/>
    <mergeCell ref="J5243:L5243"/>
    <mergeCell ref="F5238:G5238"/>
    <mergeCell ref="H5238:I5238"/>
    <mergeCell ref="J5238:L5238"/>
    <mergeCell ref="F5239:G5239"/>
    <mergeCell ref="H5239:I5239"/>
    <mergeCell ref="J5239:L5239"/>
    <mergeCell ref="F5236:G5236"/>
    <mergeCell ref="H5236:I5236"/>
    <mergeCell ref="J5236:L5236"/>
    <mergeCell ref="F5237:G5237"/>
    <mergeCell ref="H5237:I5237"/>
    <mergeCell ref="J5237:L5237"/>
    <mergeCell ref="F5234:G5234"/>
    <mergeCell ref="H5234:I5234"/>
    <mergeCell ref="J5234:L5234"/>
    <mergeCell ref="F5235:G5235"/>
    <mergeCell ref="H5235:I5235"/>
    <mergeCell ref="J5235:L5235"/>
    <mergeCell ref="F5232:G5232"/>
    <mergeCell ref="H5232:I5232"/>
    <mergeCell ref="J5232:L5232"/>
    <mergeCell ref="F5233:G5233"/>
    <mergeCell ref="H5233:I5233"/>
    <mergeCell ref="J5233:L5233"/>
    <mergeCell ref="F5230:G5230"/>
    <mergeCell ref="H5230:I5230"/>
    <mergeCell ref="J5230:L5230"/>
    <mergeCell ref="F5231:G5231"/>
    <mergeCell ref="H5231:I5231"/>
    <mergeCell ref="J5231:L5231"/>
    <mergeCell ref="F5266:G5266"/>
    <mergeCell ref="H5266:I5266"/>
    <mergeCell ref="J5266:L5266"/>
    <mergeCell ref="F5267:G5267"/>
    <mergeCell ref="H5267:I5267"/>
    <mergeCell ref="J5267:L5267"/>
    <mergeCell ref="A5263:H5263"/>
    <mergeCell ref="F5264:G5264"/>
    <mergeCell ref="H5264:I5264"/>
    <mergeCell ref="J5264:L5264"/>
    <mergeCell ref="F5265:G5265"/>
    <mergeCell ref="H5265:I5265"/>
    <mergeCell ref="J5265:L5265"/>
    <mergeCell ref="F5252:G5252"/>
    <mergeCell ref="H5252:I5252"/>
    <mergeCell ref="J5252:L5252"/>
    <mergeCell ref="F5253:G5253"/>
    <mergeCell ref="H5253:I5253"/>
    <mergeCell ref="J5253:L5253"/>
    <mergeCell ref="F5248:G5248"/>
    <mergeCell ref="H5248:I5248"/>
    <mergeCell ref="J5248:L5248"/>
    <mergeCell ref="A5250:H5250"/>
    <mergeCell ref="F5251:G5251"/>
    <mergeCell ref="H5251:I5251"/>
    <mergeCell ref="J5251:L5251"/>
    <mergeCell ref="F5244:G5244"/>
    <mergeCell ref="H5244:I5244"/>
    <mergeCell ref="J5244:L5244"/>
    <mergeCell ref="A5246:H5246"/>
    <mergeCell ref="F5247:G5247"/>
    <mergeCell ref="H5247:I5247"/>
    <mergeCell ref="J5247:L5247"/>
    <mergeCell ref="F5282:G5282"/>
    <mergeCell ref="H5282:I5282"/>
    <mergeCell ref="J5282:L5282"/>
    <mergeCell ref="F5283:G5283"/>
    <mergeCell ref="H5283:I5283"/>
    <mergeCell ref="J5283:L5283"/>
    <mergeCell ref="F5280:G5280"/>
    <mergeCell ref="H5280:I5280"/>
    <mergeCell ref="J5280:L5280"/>
    <mergeCell ref="F5281:G5281"/>
    <mergeCell ref="H5281:I5281"/>
    <mergeCell ref="J5281:L5281"/>
    <mergeCell ref="A5277:H5277"/>
    <mergeCell ref="F5278:G5278"/>
    <mergeCell ref="H5278:I5278"/>
    <mergeCell ref="J5278:L5278"/>
    <mergeCell ref="F5279:G5279"/>
    <mergeCell ref="H5279:I5279"/>
    <mergeCell ref="J5279:L5279"/>
    <mergeCell ref="F5274:G5274"/>
    <mergeCell ref="H5274:I5274"/>
    <mergeCell ref="J5274:L5274"/>
    <mergeCell ref="F5275:G5275"/>
    <mergeCell ref="H5275:I5275"/>
    <mergeCell ref="J5275:L5275"/>
    <mergeCell ref="F5270:G5270"/>
    <mergeCell ref="H5270:I5270"/>
    <mergeCell ref="J5270:L5270"/>
    <mergeCell ref="A5272:H5272"/>
    <mergeCell ref="F5273:G5273"/>
    <mergeCell ref="H5273:I5273"/>
    <mergeCell ref="J5273:L5273"/>
    <mergeCell ref="F5268:G5268"/>
    <mergeCell ref="H5268:I5268"/>
    <mergeCell ref="J5268:L5268"/>
    <mergeCell ref="F5269:G5269"/>
    <mergeCell ref="H5269:I5269"/>
    <mergeCell ref="J5269:L5269"/>
    <mergeCell ref="F5294:G5294"/>
    <mergeCell ref="H5294:I5294"/>
    <mergeCell ref="J5294:L5294"/>
    <mergeCell ref="A5296:H5296"/>
    <mergeCell ref="F5297:G5297"/>
    <mergeCell ref="H5297:I5297"/>
    <mergeCell ref="J5297:L5297"/>
    <mergeCell ref="F5292:G5292"/>
    <mergeCell ref="H5292:I5292"/>
    <mergeCell ref="J5292:L5292"/>
    <mergeCell ref="F5293:G5293"/>
    <mergeCell ref="H5293:I5293"/>
    <mergeCell ref="J5293:L5293"/>
    <mergeCell ref="F5290:G5290"/>
    <mergeCell ref="H5290:I5290"/>
    <mergeCell ref="J5290:L5290"/>
    <mergeCell ref="F5291:G5291"/>
    <mergeCell ref="H5291:I5291"/>
    <mergeCell ref="J5291:L5291"/>
    <mergeCell ref="F5288:G5288"/>
    <mergeCell ref="H5288:I5288"/>
    <mergeCell ref="J5288:L5288"/>
    <mergeCell ref="F5289:G5289"/>
    <mergeCell ref="H5289:I5289"/>
    <mergeCell ref="J5289:L5289"/>
    <mergeCell ref="F5286:G5286"/>
    <mergeCell ref="H5286:I5286"/>
    <mergeCell ref="J5286:L5286"/>
    <mergeCell ref="F5287:G5287"/>
    <mergeCell ref="H5287:I5287"/>
    <mergeCell ref="J5287:L5287"/>
    <mergeCell ref="F5284:G5284"/>
    <mergeCell ref="H5284:I5284"/>
    <mergeCell ref="J5284:L5284"/>
    <mergeCell ref="F5285:G5285"/>
    <mergeCell ref="H5285:I5285"/>
    <mergeCell ref="J5285:L5285"/>
    <mergeCell ref="F5322:G5322"/>
    <mergeCell ref="H5322:I5322"/>
    <mergeCell ref="J5322:L5322"/>
    <mergeCell ref="F5323:G5323"/>
    <mergeCell ref="H5323:I5323"/>
    <mergeCell ref="J5323:L5323"/>
    <mergeCell ref="F5320:G5320"/>
    <mergeCell ref="H5320:I5320"/>
    <mergeCell ref="J5320:L5320"/>
    <mergeCell ref="F5321:G5321"/>
    <mergeCell ref="H5321:I5321"/>
    <mergeCell ref="J5321:L5321"/>
    <mergeCell ref="A5317:H5317"/>
    <mergeCell ref="F5318:G5318"/>
    <mergeCell ref="H5318:I5318"/>
    <mergeCell ref="J5318:L5318"/>
    <mergeCell ref="F5319:G5319"/>
    <mergeCell ref="H5319:I5319"/>
    <mergeCell ref="J5319:L5319"/>
    <mergeCell ref="F5306:G5306"/>
    <mergeCell ref="H5306:I5306"/>
    <mergeCell ref="J5306:L5306"/>
    <mergeCell ref="F5307:G5307"/>
    <mergeCell ref="H5307:I5307"/>
    <mergeCell ref="J5307:L5307"/>
    <mergeCell ref="F5302:G5302"/>
    <mergeCell ref="H5302:I5302"/>
    <mergeCell ref="J5302:L5302"/>
    <mergeCell ref="A5304:H5304"/>
    <mergeCell ref="F5305:G5305"/>
    <mergeCell ref="H5305:I5305"/>
    <mergeCell ref="J5305:L5305"/>
    <mergeCell ref="F5298:G5298"/>
    <mergeCell ref="H5298:I5298"/>
    <mergeCell ref="J5298:L5298"/>
    <mergeCell ref="A5300:H5300"/>
    <mergeCell ref="F5301:G5301"/>
    <mergeCell ref="H5301:I5301"/>
    <mergeCell ref="J5301:L5301"/>
    <mergeCell ref="F5338:G5338"/>
    <mergeCell ref="H5338:I5338"/>
    <mergeCell ref="J5338:L5338"/>
    <mergeCell ref="F5339:G5339"/>
    <mergeCell ref="H5339:I5339"/>
    <mergeCell ref="J5339:L5339"/>
    <mergeCell ref="F5336:G5336"/>
    <mergeCell ref="H5336:I5336"/>
    <mergeCell ref="J5336:L5336"/>
    <mergeCell ref="F5337:G5337"/>
    <mergeCell ref="H5337:I5337"/>
    <mergeCell ref="J5337:L5337"/>
    <mergeCell ref="F5334:G5334"/>
    <mergeCell ref="H5334:I5334"/>
    <mergeCell ref="J5334:L5334"/>
    <mergeCell ref="F5335:G5335"/>
    <mergeCell ref="H5335:I5335"/>
    <mergeCell ref="J5335:L5335"/>
    <mergeCell ref="A5331:H5331"/>
    <mergeCell ref="F5332:G5332"/>
    <mergeCell ref="H5332:I5332"/>
    <mergeCell ref="J5332:L5332"/>
    <mergeCell ref="F5333:G5333"/>
    <mergeCell ref="H5333:I5333"/>
    <mergeCell ref="J5333:L5333"/>
    <mergeCell ref="F5328:G5328"/>
    <mergeCell ref="H5328:I5328"/>
    <mergeCell ref="J5328:L5328"/>
    <mergeCell ref="F5329:G5329"/>
    <mergeCell ref="H5329:I5329"/>
    <mergeCell ref="J5329:L5329"/>
    <mergeCell ref="F5324:G5324"/>
    <mergeCell ref="H5324:I5324"/>
    <mergeCell ref="J5324:L5324"/>
    <mergeCell ref="A5326:H5326"/>
    <mergeCell ref="F5327:G5327"/>
    <mergeCell ref="H5327:I5327"/>
    <mergeCell ref="J5327:L5327"/>
    <mergeCell ref="F5352:G5352"/>
    <mergeCell ref="H5352:I5352"/>
    <mergeCell ref="J5352:L5352"/>
    <mergeCell ref="A5354:H5354"/>
    <mergeCell ref="F5355:G5355"/>
    <mergeCell ref="H5355:I5355"/>
    <mergeCell ref="J5355:L5355"/>
    <mergeCell ref="F5348:G5348"/>
    <mergeCell ref="H5348:I5348"/>
    <mergeCell ref="J5348:L5348"/>
    <mergeCell ref="A5350:H5350"/>
    <mergeCell ref="F5351:G5351"/>
    <mergeCell ref="H5351:I5351"/>
    <mergeCell ref="J5351:L5351"/>
    <mergeCell ref="F5346:G5346"/>
    <mergeCell ref="H5346:I5346"/>
    <mergeCell ref="J5346:L5346"/>
    <mergeCell ref="F5347:G5347"/>
    <mergeCell ref="H5347:I5347"/>
    <mergeCell ref="J5347:L5347"/>
    <mergeCell ref="F5344:G5344"/>
    <mergeCell ref="H5344:I5344"/>
    <mergeCell ref="J5344:L5344"/>
    <mergeCell ref="F5345:G5345"/>
    <mergeCell ref="H5345:I5345"/>
    <mergeCell ref="J5345:L5345"/>
    <mergeCell ref="F5342:G5342"/>
    <mergeCell ref="H5342:I5342"/>
    <mergeCell ref="J5342:L5342"/>
    <mergeCell ref="F5343:G5343"/>
    <mergeCell ref="H5343:I5343"/>
    <mergeCell ref="J5343:L5343"/>
    <mergeCell ref="F5340:G5340"/>
    <mergeCell ref="H5340:I5340"/>
    <mergeCell ref="J5340:L5340"/>
    <mergeCell ref="F5341:G5341"/>
    <mergeCell ref="H5341:I5341"/>
    <mergeCell ref="J5341:L5341"/>
    <mergeCell ref="F5378:G5378"/>
    <mergeCell ref="H5378:I5378"/>
    <mergeCell ref="J5378:L5378"/>
    <mergeCell ref="A5380:H5380"/>
    <mergeCell ref="F5381:G5381"/>
    <mergeCell ref="H5381:I5381"/>
    <mergeCell ref="J5381:L5381"/>
    <mergeCell ref="F5376:G5376"/>
    <mergeCell ref="H5376:I5376"/>
    <mergeCell ref="J5376:L5376"/>
    <mergeCell ref="F5377:G5377"/>
    <mergeCell ref="H5377:I5377"/>
    <mergeCell ref="J5377:L5377"/>
    <mergeCell ref="F5374:G5374"/>
    <mergeCell ref="H5374:I5374"/>
    <mergeCell ref="J5374:L5374"/>
    <mergeCell ref="F5375:G5375"/>
    <mergeCell ref="H5375:I5375"/>
    <mergeCell ref="J5375:L5375"/>
    <mergeCell ref="A5371:H5371"/>
    <mergeCell ref="F5372:G5372"/>
    <mergeCell ref="H5372:I5372"/>
    <mergeCell ref="J5372:L5372"/>
    <mergeCell ref="F5373:G5373"/>
    <mergeCell ref="H5373:I5373"/>
    <mergeCell ref="J5373:L5373"/>
    <mergeCell ref="F5360:G5360"/>
    <mergeCell ref="H5360:I5360"/>
    <mergeCell ref="J5360:L5360"/>
    <mergeCell ref="F5361:G5361"/>
    <mergeCell ref="H5361:I5361"/>
    <mergeCell ref="J5361:L5361"/>
    <mergeCell ref="F5356:G5356"/>
    <mergeCell ref="H5356:I5356"/>
    <mergeCell ref="J5356:L5356"/>
    <mergeCell ref="A5358:H5358"/>
    <mergeCell ref="F5359:G5359"/>
    <mergeCell ref="H5359:I5359"/>
    <mergeCell ref="J5359:L5359"/>
    <mergeCell ref="F5394:G5394"/>
    <mergeCell ref="H5394:I5394"/>
    <mergeCell ref="J5394:L5394"/>
    <mergeCell ref="F5395:G5395"/>
    <mergeCell ref="H5395:I5395"/>
    <mergeCell ref="J5395:L5395"/>
    <mergeCell ref="F5392:G5392"/>
    <mergeCell ref="H5392:I5392"/>
    <mergeCell ref="J5392:L5392"/>
    <mergeCell ref="F5393:G5393"/>
    <mergeCell ref="H5393:I5393"/>
    <mergeCell ref="J5393:L5393"/>
    <mergeCell ref="F5390:G5390"/>
    <mergeCell ref="H5390:I5390"/>
    <mergeCell ref="J5390:L5390"/>
    <mergeCell ref="F5391:G5391"/>
    <mergeCell ref="H5391:I5391"/>
    <mergeCell ref="J5391:L5391"/>
    <mergeCell ref="F5388:G5388"/>
    <mergeCell ref="H5388:I5388"/>
    <mergeCell ref="J5388:L5388"/>
    <mergeCell ref="F5389:G5389"/>
    <mergeCell ref="H5389:I5389"/>
    <mergeCell ref="J5389:L5389"/>
    <mergeCell ref="A5385:H5385"/>
    <mergeCell ref="F5386:G5386"/>
    <mergeCell ref="H5386:I5386"/>
    <mergeCell ref="J5386:L5386"/>
    <mergeCell ref="F5387:G5387"/>
    <mergeCell ref="H5387:I5387"/>
    <mergeCell ref="J5387:L5387"/>
    <mergeCell ref="F5382:G5382"/>
    <mergeCell ref="H5382:I5382"/>
    <mergeCell ref="J5382:L5382"/>
    <mergeCell ref="F5383:G5383"/>
    <mergeCell ref="H5383:I5383"/>
    <mergeCell ref="J5383:L5383"/>
    <mergeCell ref="A5407:H5407"/>
    <mergeCell ref="F5408:G5408"/>
    <mergeCell ref="H5408:I5408"/>
    <mergeCell ref="J5408:L5408"/>
    <mergeCell ref="F5409:G5409"/>
    <mergeCell ref="H5409:I5409"/>
    <mergeCell ref="J5409:L5409"/>
    <mergeCell ref="F5404:G5404"/>
    <mergeCell ref="H5404:I5404"/>
    <mergeCell ref="J5404:L5404"/>
    <mergeCell ref="F5405:G5405"/>
    <mergeCell ref="H5405:I5405"/>
    <mergeCell ref="J5405:L5405"/>
    <mergeCell ref="F5402:G5402"/>
    <mergeCell ref="H5402:I5402"/>
    <mergeCell ref="J5402:L5402"/>
    <mergeCell ref="F5403:G5403"/>
    <mergeCell ref="H5403:I5403"/>
    <mergeCell ref="J5403:L5403"/>
    <mergeCell ref="F5400:G5400"/>
    <mergeCell ref="H5400:I5400"/>
    <mergeCell ref="J5400:L5400"/>
    <mergeCell ref="F5401:G5401"/>
    <mergeCell ref="H5401:I5401"/>
    <mergeCell ref="J5401:L5401"/>
    <mergeCell ref="F5398:G5398"/>
    <mergeCell ref="H5398:I5398"/>
    <mergeCell ref="J5398:L5398"/>
    <mergeCell ref="F5399:G5399"/>
    <mergeCell ref="H5399:I5399"/>
    <mergeCell ref="J5399:L5399"/>
    <mergeCell ref="F5396:G5396"/>
    <mergeCell ref="H5396:I5396"/>
    <mergeCell ref="J5396:L5396"/>
    <mergeCell ref="F5397:G5397"/>
    <mergeCell ref="H5397:I5397"/>
    <mergeCell ref="J5397:L5397"/>
    <mergeCell ref="F5432:G5432"/>
    <mergeCell ref="H5432:I5432"/>
    <mergeCell ref="J5432:L5432"/>
    <mergeCell ref="F5433:G5433"/>
    <mergeCell ref="H5433:I5433"/>
    <mergeCell ref="J5433:L5433"/>
    <mergeCell ref="F5430:G5430"/>
    <mergeCell ref="H5430:I5430"/>
    <mergeCell ref="J5430:L5430"/>
    <mergeCell ref="F5431:G5431"/>
    <mergeCell ref="H5431:I5431"/>
    <mergeCell ref="J5431:L5431"/>
    <mergeCell ref="F5418:G5418"/>
    <mergeCell ref="H5418:I5418"/>
    <mergeCell ref="J5418:L5418"/>
    <mergeCell ref="A5428:H5428"/>
    <mergeCell ref="F5429:G5429"/>
    <mergeCell ref="H5429:I5429"/>
    <mergeCell ref="J5429:L5429"/>
    <mergeCell ref="A5415:H5415"/>
    <mergeCell ref="F5416:G5416"/>
    <mergeCell ref="H5416:I5416"/>
    <mergeCell ref="J5416:L5416"/>
    <mergeCell ref="F5417:G5417"/>
    <mergeCell ref="H5417:I5417"/>
    <mergeCell ref="J5417:L5417"/>
    <mergeCell ref="A5411:H5411"/>
    <mergeCell ref="F5412:G5412"/>
    <mergeCell ref="H5412:I5412"/>
    <mergeCell ref="J5412:L5412"/>
    <mergeCell ref="F5413:G5413"/>
    <mergeCell ref="H5413:I5413"/>
    <mergeCell ref="J5413:L5413"/>
    <mergeCell ref="F5448:G5448"/>
    <mergeCell ref="H5448:I5448"/>
    <mergeCell ref="J5448:L5448"/>
    <mergeCell ref="F5449:G5449"/>
    <mergeCell ref="H5449:I5449"/>
    <mergeCell ref="J5449:L5449"/>
    <mergeCell ref="F5446:G5446"/>
    <mergeCell ref="H5446:I5446"/>
    <mergeCell ref="J5446:L5446"/>
    <mergeCell ref="F5447:G5447"/>
    <mergeCell ref="H5447:I5447"/>
    <mergeCell ref="J5447:L5447"/>
    <mergeCell ref="F5444:G5444"/>
    <mergeCell ref="H5444:I5444"/>
    <mergeCell ref="J5444:L5444"/>
    <mergeCell ref="F5445:G5445"/>
    <mergeCell ref="H5445:I5445"/>
    <mergeCell ref="J5445:L5445"/>
    <mergeCell ref="F5440:G5440"/>
    <mergeCell ref="H5440:I5440"/>
    <mergeCell ref="J5440:L5440"/>
    <mergeCell ref="A5442:H5442"/>
    <mergeCell ref="F5443:G5443"/>
    <mergeCell ref="H5443:I5443"/>
    <mergeCell ref="J5443:L5443"/>
    <mergeCell ref="A5437:H5437"/>
    <mergeCell ref="F5438:G5438"/>
    <mergeCell ref="H5438:I5438"/>
    <mergeCell ref="J5438:L5438"/>
    <mergeCell ref="F5439:G5439"/>
    <mergeCell ref="H5439:I5439"/>
    <mergeCell ref="J5439:L5439"/>
    <mergeCell ref="F5434:G5434"/>
    <mergeCell ref="H5434:I5434"/>
    <mergeCell ref="J5434:L5434"/>
    <mergeCell ref="F5435:G5435"/>
    <mergeCell ref="H5435:I5435"/>
    <mergeCell ref="J5435:L5435"/>
    <mergeCell ref="A5461:H5461"/>
    <mergeCell ref="F5462:G5462"/>
    <mergeCell ref="H5462:I5462"/>
    <mergeCell ref="J5462:L5462"/>
    <mergeCell ref="F5463:G5463"/>
    <mergeCell ref="H5463:I5463"/>
    <mergeCell ref="J5463:L5463"/>
    <mergeCell ref="F5458:G5458"/>
    <mergeCell ref="H5458:I5458"/>
    <mergeCell ref="J5458:L5458"/>
    <mergeCell ref="F5459:G5459"/>
    <mergeCell ref="H5459:I5459"/>
    <mergeCell ref="J5459:L5459"/>
    <mergeCell ref="F5456:G5456"/>
    <mergeCell ref="H5456:I5456"/>
    <mergeCell ref="J5456:L5456"/>
    <mergeCell ref="F5457:G5457"/>
    <mergeCell ref="H5457:I5457"/>
    <mergeCell ref="J5457:L5457"/>
    <mergeCell ref="F5454:G5454"/>
    <mergeCell ref="H5454:I5454"/>
    <mergeCell ref="J5454:L5454"/>
    <mergeCell ref="F5455:G5455"/>
    <mergeCell ref="H5455:I5455"/>
    <mergeCell ref="J5455:L5455"/>
    <mergeCell ref="F5452:G5452"/>
    <mergeCell ref="H5452:I5452"/>
    <mergeCell ref="J5452:L5452"/>
    <mergeCell ref="F5453:G5453"/>
    <mergeCell ref="H5453:I5453"/>
    <mergeCell ref="J5453:L5453"/>
    <mergeCell ref="F5450:G5450"/>
    <mergeCell ref="H5450:I5450"/>
    <mergeCell ref="J5450:L5450"/>
    <mergeCell ref="F5451:G5451"/>
    <mergeCell ref="H5451:I5451"/>
    <mergeCell ref="J5451:L5451"/>
    <mergeCell ref="F5486:G5486"/>
    <mergeCell ref="H5486:I5486"/>
    <mergeCell ref="J5486:L5486"/>
    <mergeCell ref="F5487:G5487"/>
    <mergeCell ref="H5487:I5487"/>
    <mergeCell ref="J5487:L5487"/>
    <mergeCell ref="F5484:G5484"/>
    <mergeCell ref="H5484:I5484"/>
    <mergeCell ref="J5484:L5484"/>
    <mergeCell ref="F5485:G5485"/>
    <mergeCell ref="H5485:I5485"/>
    <mergeCell ref="J5485:L5485"/>
    <mergeCell ref="F5472:G5472"/>
    <mergeCell ref="H5472:I5472"/>
    <mergeCell ref="J5472:L5472"/>
    <mergeCell ref="A5482:H5482"/>
    <mergeCell ref="F5483:G5483"/>
    <mergeCell ref="H5483:I5483"/>
    <mergeCell ref="J5483:L5483"/>
    <mergeCell ref="A5469:H5469"/>
    <mergeCell ref="F5470:G5470"/>
    <mergeCell ref="H5470:I5470"/>
    <mergeCell ref="J5470:L5470"/>
    <mergeCell ref="F5471:G5471"/>
    <mergeCell ref="H5471:I5471"/>
    <mergeCell ref="J5471:L5471"/>
    <mergeCell ref="A5465:H5465"/>
    <mergeCell ref="F5466:G5466"/>
    <mergeCell ref="H5466:I5466"/>
    <mergeCell ref="J5466:L5466"/>
    <mergeCell ref="F5467:G5467"/>
    <mergeCell ref="H5467:I5467"/>
    <mergeCell ref="J5467:L5467"/>
    <mergeCell ref="F5502:G5502"/>
    <mergeCell ref="H5502:I5502"/>
    <mergeCell ref="J5502:L5502"/>
    <mergeCell ref="F5503:G5503"/>
    <mergeCell ref="H5503:I5503"/>
    <mergeCell ref="J5503:L5503"/>
    <mergeCell ref="F5500:G5500"/>
    <mergeCell ref="H5500:I5500"/>
    <mergeCell ref="J5500:L5500"/>
    <mergeCell ref="F5501:G5501"/>
    <mergeCell ref="H5501:I5501"/>
    <mergeCell ref="J5501:L5501"/>
    <mergeCell ref="F5498:G5498"/>
    <mergeCell ref="H5498:I5498"/>
    <mergeCell ref="J5498:L5498"/>
    <mergeCell ref="F5499:G5499"/>
    <mergeCell ref="H5499:I5499"/>
    <mergeCell ref="J5499:L5499"/>
    <mergeCell ref="F5494:G5494"/>
    <mergeCell ref="H5494:I5494"/>
    <mergeCell ref="J5494:L5494"/>
    <mergeCell ref="A5496:H5496"/>
    <mergeCell ref="F5497:G5497"/>
    <mergeCell ref="H5497:I5497"/>
    <mergeCell ref="J5497:L5497"/>
    <mergeCell ref="A5491:H5491"/>
    <mergeCell ref="F5492:G5492"/>
    <mergeCell ref="H5492:I5492"/>
    <mergeCell ref="J5492:L5492"/>
    <mergeCell ref="F5493:G5493"/>
    <mergeCell ref="H5493:I5493"/>
    <mergeCell ref="J5493:L5493"/>
    <mergeCell ref="F5488:G5488"/>
    <mergeCell ref="H5488:I5488"/>
    <mergeCell ref="J5488:L5488"/>
    <mergeCell ref="F5489:G5489"/>
    <mergeCell ref="H5489:I5489"/>
    <mergeCell ref="J5489:L5489"/>
    <mergeCell ref="A5515:H5515"/>
    <mergeCell ref="F5516:G5516"/>
    <mergeCell ref="H5516:I5516"/>
    <mergeCell ref="J5516:L5516"/>
    <mergeCell ref="F5517:G5517"/>
    <mergeCell ref="H5517:I5517"/>
    <mergeCell ref="J5517:L5517"/>
    <mergeCell ref="F5512:G5512"/>
    <mergeCell ref="H5512:I5512"/>
    <mergeCell ref="J5512:L5512"/>
    <mergeCell ref="F5513:G5513"/>
    <mergeCell ref="H5513:I5513"/>
    <mergeCell ref="J5513:L5513"/>
    <mergeCell ref="F5510:G5510"/>
    <mergeCell ref="H5510:I5510"/>
    <mergeCell ref="J5510:L5510"/>
    <mergeCell ref="F5511:G5511"/>
    <mergeCell ref="H5511:I5511"/>
    <mergeCell ref="J5511:L5511"/>
    <mergeCell ref="F5508:G5508"/>
    <mergeCell ref="H5508:I5508"/>
    <mergeCell ref="J5508:L5508"/>
    <mergeCell ref="F5509:G5509"/>
    <mergeCell ref="H5509:I5509"/>
    <mergeCell ref="J5509:L5509"/>
    <mergeCell ref="F5506:G5506"/>
    <mergeCell ref="H5506:I5506"/>
    <mergeCell ref="J5506:L5506"/>
    <mergeCell ref="F5507:G5507"/>
    <mergeCell ref="H5507:I5507"/>
    <mergeCell ref="J5507:L5507"/>
    <mergeCell ref="F5504:G5504"/>
    <mergeCell ref="H5504:I5504"/>
    <mergeCell ref="J5504:L5504"/>
    <mergeCell ref="F5505:G5505"/>
    <mergeCell ref="H5505:I5505"/>
    <mergeCell ref="J5505:L5505"/>
    <mergeCell ref="F5540:G5540"/>
    <mergeCell ref="H5540:I5540"/>
    <mergeCell ref="J5540:L5540"/>
    <mergeCell ref="F5541:G5541"/>
    <mergeCell ref="H5541:I5541"/>
    <mergeCell ref="J5541:L5541"/>
    <mergeCell ref="F5538:G5538"/>
    <mergeCell ref="H5538:I5538"/>
    <mergeCell ref="J5538:L5538"/>
    <mergeCell ref="F5539:G5539"/>
    <mergeCell ref="H5539:I5539"/>
    <mergeCell ref="J5539:L5539"/>
    <mergeCell ref="F5526:G5526"/>
    <mergeCell ref="H5526:I5526"/>
    <mergeCell ref="J5526:L5526"/>
    <mergeCell ref="A5536:H5536"/>
    <mergeCell ref="F5537:G5537"/>
    <mergeCell ref="H5537:I5537"/>
    <mergeCell ref="J5537:L5537"/>
    <mergeCell ref="A5523:H5523"/>
    <mergeCell ref="F5524:G5524"/>
    <mergeCell ref="H5524:I5524"/>
    <mergeCell ref="J5524:L5524"/>
    <mergeCell ref="F5525:G5525"/>
    <mergeCell ref="H5525:I5525"/>
    <mergeCell ref="J5525:L5525"/>
    <mergeCell ref="A5519:H5519"/>
    <mergeCell ref="F5520:G5520"/>
    <mergeCell ref="H5520:I5520"/>
    <mergeCell ref="J5520:L5520"/>
    <mergeCell ref="F5521:G5521"/>
    <mergeCell ref="H5521:I5521"/>
    <mergeCell ref="J5521:L5521"/>
    <mergeCell ref="F5556:G5556"/>
    <mergeCell ref="H5556:I5556"/>
    <mergeCell ref="J5556:L5556"/>
    <mergeCell ref="F5557:G5557"/>
    <mergeCell ref="H5557:I5557"/>
    <mergeCell ref="J5557:L5557"/>
    <mergeCell ref="F5554:G5554"/>
    <mergeCell ref="H5554:I5554"/>
    <mergeCell ref="J5554:L5554"/>
    <mergeCell ref="F5555:G5555"/>
    <mergeCell ref="H5555:I5555"/>
    <mergeCell ref="J5555:L5555"/>
    <mergeCell ref="F5552:G5552"/>
    <mergeCell ref="H5552:I5552"/>
    <mergeCell ref="J5552:L5552"/>
    <mergeCell ref="F5553:G5553"/>
    <mergeCell ref="H5553:I5553"/>
    <mergeCell ref="J5553:L5553"/>
    <mergeCell ref="F5548:G5548"/>
    <mergeCell ref="H5548:I5548"/>
    <mergeCell ref="J5548:L5548"/>
    <mergeCell ref="A5550:H5550"/>
    <mergeCell ref="F5551:G5551"/>
    <mergeCell ref="H5551:I5551"/>
    <mergeCell ref="J5551:L5551"/>
    <mergeCell ref="A5545:H5545"/>
    <mergeCell ref="F5546:G5546"/>
    <mergeCell ref="H5546:I5546"/>
    <mergeCell ref="J5546:L5546"/>
    <mergeCell ref="F5547:G5547"/>
    <mergeCell ref="H5547:I5547"/>
    <mergeCell ref="J5547:L5547"/>
    <mergeCell ref="F5542:G5542"/>
    <mergeCell ref="H5542:I5542"/>
    <mergeCell ref="J5542:L5542"/>
    <mergeCell ref="F5543:G5543"/>
    <mergeCell ref="H5543:I5543"/>
    <mergeCell ref="J5543:L5543"/>
    <mergeCell ref="F5568:G5568"/>
    <mergeCell ref="H5568:I5568"/>
    <mergeCell ref="J5568:L5568"/>
    <mergeCell ref="A5570:H5570"/>
    <mergeCell ref="F5571:G5571"/>
    <mergeCell ref="H5571:I5571"/>
    <mergeCell ref="J5571:L5571"/>
    <mergeCell ref="F5566:G5566"/>
    <mergeCell ref="H5566:I5566"/>
    <mergeCell ref="J5566:L5566"/>
    <mergeCell ref="F5567:G5567"/>
    <mergeCell ref="H5567:I5567"/>
    <mergeCell ref="J5567:L5567"/>
    <mergeCell ref="F5564:G5564"/>
    <mergeCell ref="H5564:I5564"/>
    <mergeCell ref="J5564:L5564"/>
    <mergeCell ref="F5565:G5565"/>
    <mergeCell ref="H5565:I5565"/>
    <mergeCell ref="J5565:L5565"/>
    <mergeCell ref="F5562:G5562"/>
    <mergeCell ref="H5562:I5562"/>
    <mergeCell ref="J5562:L5562"/>
    <mergeCell ref="F5563:G5563"/>
    <mergeCell ref="H5563:I5563"/>
    <mergeCell ref="J5563:L5563"/>
    <mergeCell ref="F5560:G5560"/>
    <mergeCell ref="H5560:I5560"/>
    <mergeCell ref="J5560:L5560"/>
    <mergeCell ref="F5561:G5561"/>
    <mergeCell ref="H5561:I5561"/>
    <mergeCell ref="J5561:L5561"/>
    <mergeCell ref="F5558:G5558"/>
    <mergeCell ref="H5558:I5558"/>
    <mergeCell ref="J5558:L5558"/>
    <mergeCell ref="F5559:G5559"/>
    <mergeCell ref="H5559:I5559"/>
    <mergeCell ref="J5559:L5559"/>
    <mergeCell ref="F5596:G5596"/>
    <mergeCell ref="H5596:I5596"/>
    <mergeCell ref="J5596:L5596"/>
    <mergeCell ref="F5597:G5597"/>
    <mergeCell ref="H5597:I5597"/>
    <mergeCell ref="J5597:L5597"/>
    <mergeCell ref="F5594:G5594"/>
    <mergeCell ref="H5594:I5594"/>
    <mergeCell ref="J5594:L5594"/>
    <mergeCell ref="F5595:G5595"/>
    <mergeCell ref="H5595:I5595"/>
    <mergeCell ref="J5595:L5595"/>
    <mergeCell ref="A5591:H5591"/>
    <mergeCell ref="F5592:G5592"/>
    <mergeCell ref="H5592:I5592"/>
    <mergeCell ref="J5592:L5592"/>
    <mergeCell ref="F5593:G5593"/>
    <mergeCell ref="H5593:I5593"/>
    <mergeCell ref="J5593:L5593"/>
    <mergeCell ref="F5580:G5580"/>
    <mergeCell ref="H5580:I5580"/>
    <mergeCell ref="J5580:L5580"/>
    <mergeCell ref="F5581:G5581"/>
    <mergeCell ref="H5581:I5581"/>
    <mergeCell ref="J5581:L5581"/>
    <mergeCell ref="F5576:G5576"/>
    <mergeCell ref="H5576:I5576"/>
    <mergeCell ref="J5576:L5576"/>
    <mergeCell ref="A5578:H5578"/>
    <mergeCell ref="F5579:G5579"/>
    <mergeCell ref="H5579:I5579"/>
    <mergeCell ref="J5579:L5579"/>
    <mergeCell ref="F5572:G5572"/>
    <mergeCell ref="H5572:I5572"/>
    <mergeCell ref="J5572:L5572"/>
    <mergeCell ref="A5574:H5574"/>
    <mergeCell ref="F5575:G5575"/>
    <mergeCell ref="H5575:I5575"/>
    <mergeCell ref="J5575:L5575"/>
    <mergeCell ref="F5612:G5612"/>
    <mergeCell ref="H5612:I5612"/>
    <mergeCell ref="J5612:L5612"/>
    <mergeCell ref="F5613:G5613"/>
    <mergeCell ref="H5613:I5613"/>
    <mergeCell ref="J5613:L5613"/>
    <mergeCell ref="F5610:G5610"/>
    <mergeCell ref="H5610:I5610"/>
    <mergeCell ref="J5610:L5610"/>
    <mergeCell ref="F5611:G5611"/>
    <mergeCell ref="H5611:I5611"/>
    <mergeCell ref="J5611:L5611"/>
    <mergeCell ref="F5608:G5608"/>
    <mergeCell ref="H5608:I5608"/>
    <mergeCell ref="J5608:L5608"/>
    <mergeCell ref="F5609:G5609"/>
    <mergeCell ref="H5609:I5609"/>
    <mergeCell ref="J5609:L5609"/>
    <mergeCell ref="A5605:H5605"/>
    <mergeCell ref="F5606:G5606"/>
    <mergeCell ref="H5606:I5606"/>
    <mergeCell ref="J5606:L5606"/>
    <mergeCell ref="F5607:G5607"/>
    <mergeCell ref="H5607:I5607"/>
    <mergeCell ref="J5607:L5607"/>
    <mergeCell ref="F5602:G5602"/>
    <mergeCell ref="H5602:I5602"/>
    <mergeCell ref="J5602:L5602"/>
    <mergeCell ref="F5603:G5603"/>
    <mergeCell ref="H5603:I5603"/>
    <mergeCell ref="J5603:L5603"/>
    <mergeCell ref="F5598:G5598"/>
    <mergeCell ref="H5598:I5598"/>
    <mergeCell ref="J5598:L5598"/>
    <mergeCell ref="A5600:H5600"/>
    <mergeCell ref="F5601:G5601"/>
    <mergeCell ref="H5601:I5601"/>
    <mergeCell ref="J5601:L5601"/>
    <mergeCell ref="A5625:H5625"/>
    <mergeCell ref="F5626:G5626"/>
    <mergeCell ref="H5626:I5626"/>
    <mergeCell ref="J5626:L5626"/>
    <mergeCell ref="F5627:G5627"/>
    <mergeCell ref="H5627:I5627"/>
    <mergeCell ref="J5627:L5627"/>
    <mergeCell ref="F5622:G5622"/>
    <mergeCell ref="H5622:I5622"/>
    <mergeCell ref="J5622:L5622"/>
    <mergeCell ref="F5623:G5623"/>
    <mergeCell ref="H5623:I5623"/>
    <mergeCell ref="J5623:L5623"/>
    <mergeCell ref="F5620:G5620"/>
    <mergeCell ref="H5620:I5620"/>
    <mergeCell ref="J5620:L5620"/>
    <mergeCell ref="F5621:G5621"/>
    <mergeCell ref="H5621:I5621"/>
    <mergeCell ref="J5621:L5621"/>
    <mergeCell ref="F5618:G5618"/>
    <mergeCell ref="H5618:I5618"/>
    <mergeCell ref="J5618:L5618"/>
    <mergeCell ref="F5619:G5619"/>
    <mergeCell ref="H5619:I5619"/>
    <mergeCell ref="J5619:L5619"/>
    <mergeCell ref="F5616:G5616"/>
    <mergeCell ref="H5616:I5616"/>
    <mergeCell ref="J5616:L5616"/>
    <mergeCell ref="F5617:G5617"/>
    <mergeCell ref="H5617:I5617"/>
    <mergeCell ref="J5617:L5617"/>
    <mergeCell ref="F5614:G5614"/>
    <mergeCell ref="H5614:I5614"/>
    <mergeCell ref="J5614:L5614"/>
    <mergeCell ref="F5615:G5615"/>
    <mergeCell ref="H5615:I5615"/>
    <mergeCell ref="J5615:L5615"/>
    <mergeCell ref="F5650:G5650"/>
    <mergeCell ref="H5650:I5650"/>
    <mergeCell ref="J5650:L5650"/>
    <mergeCell ref="F5651:G5651"/>
    <mergeCell ref="H5651:I5651"/>
    <mergeCell ref="J5651:L5651"/>
    <mergeCell ref="F5648:G5648"/>
    <mergeCell ref="H5648:I5648"/>
    <mergeCell ref="J5648:L5648"/>
    <mergeCell ref="F5649:G5649"/>
    <mergeCell ref="H5649:I5649"/>
    <mergeCell ref="J5649:L5649"/>
    <mergeCell ref="F5636:G5636"/>
    <mergeCell ref="H5636:I5636"/>
    <mergeCell ref="J5636:L5636"/>
    <mergeCell ref="A5646:H5646"/>
    <mergeCell ref="F5647:G5647"/>
    <mergeCell ref="H5647:I5647"/>
    <mergeCell ref="J5647:L5647"/>
    <mergeCell ref="A5633:H5633"/>
    <mergeCell ref="F5634:G5634"/>
    <mergeCell ref="H5634:I5634"/>
    <mergeCell ref="J5634:L5634"/>
    <mergeCell ref="F5635:G5635"/>
    <mergeCell ref="H5635:I5635"/>
    <mergeCell ref="J5635:L5635"/>
    <mergeCell ref="A5629:H5629"/>
    <mergeCell ref="F5630:G5630"/>
    <mergeCell ref="H5630:I5630"/>
    <mergeCell ref="J5630:L5630"/>
    <mergeCell ref="F5631:G5631"/>
    <mergeCell ref="H5631:I5631"/>
    <mergeCell ref="J5631:L5631"/>
    <mergeCell ref="F5666:G5666"/>
    <mergeCell ref="H5666:I5666"/>
    <mergeCell ref="J5666:L5666"/>
    <mergeCell ref="F5667:G5667"/>
    <mergeCell ref="H5667:I5667"/>
    <mergeCell ref="J5667:L5667"/>
    <mergeCell ref="F5664:G5664"/>
    <mergeCell ref="H5664:I5664"/>
    <mergeCell ref="J5664:L5664"/>
    <mergeCell ref="F5665:G5665"/>
    <mergeCell ref="H5665:I5665"/>
    <mergeCell ref="J5665:L5665"/>
    <mergeCell ref="F5662:G5662"/>
    <mergeCell ref="H5662:I5662"/>
    <mergeCell ref="J5662:L5662"/>
    <mergeCell ref="F5663:G5663"/>
    <mergeCell ref="H5663:I5663"/>
    <mergeCell ref="J5663:L5663"/>
    <mergeCell ref="F5658:G5658"/>
    <mergeCell ref="H5658:I5658"/>
    <mergeCell ref="J5658:L5658"/>
    <mergeCell ref="A5660:H5660"/>
    <mergeCell ref="F5661:G5661"/>
    <mergeCell ref="H5661:I5661"/>
    <mergeCell ref="J5661:L5661"/>
    <mergeCell ref="A5655:H5655"/>
    <mergeCell ref="F5656:G5656"/>
    <mergeCell ref="H5656:I5656"/>
    <mergeCell ref="J5656:L5656"/>
    <mergeCell ref="F5657:G5657"/>
    <mergeCell ref="H5657:I5657"/>
    <mergeCell ref="J5657:L5657"/>
    <mergeCell ref="F5652:G5652"/>
    <mergeCell ref="H5652:I5652"/>
    <mergeCell ref="J5652:L5652"/>
    <mergeCell ref="F5653:G5653"/>
    <mergeCell ref="H5653:I5653"/>
    <mergeCell ref="J5653:L5653"/>
    <mergeCell ref="F5678:G5678"/>
    <mergeCell ref="H5678:I5678"/>
    <mergeCell ref="J5678:L5678"/>
    <mergeCell ref="A5680:H5680"/>
    <mergeCell ref="F5681:G5681"/>
    <mergeCell ref="H5681:I5681"/>
    <mergeCell ref="J5681:L5681"/>
    <mergeCell ref="F5676:G5676"/>
    <mergeCell ref="H5676:I5676"/>
    <mergeCell ref="J5676:L5676"/>
    <mergeCell ref="F5677:G5677"/>
    <mergeCell ref="H5677:I5677"/>
    <mergeCell ref="J5677:L5677"/>
    <mergeCell ref="F5674:G5674"/>
    <mergeCell ref="H5674:I5674"/>
    <mergeCell ref="J5674:L5674"/>
    <mergeCell ref="F5675:G5675"/>
    <mergeCell ref="H5675:I5675"/>
    <mergeCell ref="J5675:L5675"/>
    <mergeCell ref="F5672:G5672"/>
    <mergeCell ref="H5672:I5672"/>
    <mergeCell ref="J5672:L5672"/>
    <mergeCell ref="F5673:G5673"/>
    <mergeCell ref="H5673:I5673"/>
    <mergeCell ref="J5673:L5673"/>
    <mergeCell ref="F5670:G5670"/>
    <mergeCell ref="H5670:I5670"/>
    <mergeCell ref="J5670:L5670"/>
    <mergeCell ref="F5671:G5671"/>
    <mergeCell ref="H5671:I5671"/>
    <mergeCell ref="J5671:L5671"/>
    <mergeCell ref="F5668:G5668"/>
    <mergeCell ref="H5668:I5668"/>
    <mergeCell ref="J5668:L5668"/>
    <mergeCell ref="F5669:G5669"/>
    <mergeCell ref="H5669:I5669"/>
    <mergeCell ref="J5669:L5669"/>
    <mergeCell ref="F5706:G5706"/>
    <mergeCell ref="H5706:I5706"/>
    <mergeCell ref="J5706:L5706"/>
    <mergeCell ref="F5707:G5707"/>
    <mergeCell ref="H5707:I5707"/>
    <mergeCell ref="J5707:L5707"/>
    <mergeCell ref="F5704:G5704"/>
    <mergeCell ref="H5704:I5704"/>
    <mergeCell ref="J5704:L5704"/>
    <mergeCell ref="F5705:G5705"/>
    <mergeCell ref="H5705:I5705"/>
    <mergeCell ref="J5705:L5705"/>
    <mergeCell ref="A5701:H5701"/>
    <mergeCell ref="F5702:G5702"/>
    <mergeCell ref="H5702:I5702"/>
    <mergeCell ref="J5702:L5702"/>
    <mergeCell ref="F5703:G5703"/>
    <mergeCell ref="H5703:I5703"/>
    <mergeCell ref="J5703:L5703"/>
    <mergeCell ref="F5690:G5690"/>
    <mergeCell ref="H5690:I5690"/>
    <mergeCell ref="J5690:L5690"/>
    <mergeCell ref="F5691:G5691"/>
    <mergeCell ref="H5691:I5691"/>
    <mergeCell ref="J5691:L5691"/>
    <mergeCell ref="F5686:G5686"/>
    <mergeCell ref="H5686:I5686"/>
    <mergeCell ref="J5686:L5686"/>
    <mergeCell ref="A5688:H5688"/>
    <mergeCell ref="F5689:G5689"/>
    <mergeCell ref="H5689:I5689"/>
    <mergeCell ref="J5689:L5689"/>
    <mergeCell ref="F5682:G5682"/>
    <mergeCell ref="H5682:I5682"/>
    <mergeCell ref="J5682:L5682"/>
    <mergeCell ref="A5684:H5684"/>
    <mergeCell ref="F5685:G5685"/>
    <mergeCell ref="H5685:I5685"/>
    <mergeCell ref="J5685:L5685"/>
    <mergeCell ref="F5722:G5722"/>
    <mergeCell ref="H5722:I5722"/>
    <mergeCell ref="J5722:L5722"/>
    <mergeCell ref="F5723:G5723"/>
    <mergeCell ref="H5723:I5723"/>
    <mergeCell ref="J5723:L5723"/>
    <mergeCell ref="F5720:G5720"/>
    <mergeCell ref="H5720:I5720"/>
    <mergeCell ref="J5720:L5720"/>
    <mergeCell ref="F5721:G5721"/>
    <mergeCell ref="H5721:I5721"/>
    <mergeCell ref="J5721:L5721"/>
    <mergeCell ref="F5718:G5718"/>
    <mergeCell ref="H5718:I5718"/>
    <mergeCell ref="J5718:L5718"/>
    <mergeCell ref="F5719:G5719"/>
    <mergeCell ref="H5719:I5719"/>
    <mergeCell ref="J5719:L5719"/>
    <mergeCell ref="A5715:H5715"/>
    <mergeCell ref="F5716:G5716"/>
    <mergeCell ref="H5716:I5716"/>
    <mergeCell ref="J5716:L5716"/>
    <mergeCell ref="F5717:G5717"/>
    <mergeCell ref="H5717:I5717"/>
    <mergeCell ref="J5717:L5717"/>
    <mergeCell ref="F5712:G5712"/>
    <mergeCell ref="H5712:I5712"/>
    <mergeCell ref="J5712:L5712"/>
    <mergeCell ref="F5713:G5713"/>
    <mergeCell ref="H5713:I5713"/>
    <mergeCell ref="J5713:L5713"/>
    <mergeCell ref="F5708:G5708"/>
    <mergeCell ref="H5708:I5708"/>
    <mergeCell ref="J5708:L5708"/>
    <mergeCell ref="A5710:H5710"/>
    <mergeCell ref="F5711:G5711"/>
    <mergeCell ref="H5711:I5711"/>
    <mergeCell ref="J5711:L5711"/>
    <mergeCell ref="A5735:H5735"/>
    <mergeCell ref="F5736:G5736"/>
    <mergeCell ref="H5736:I5736"/>
    <mergeCell ref="J5736:L5736"/>
    <mergeCell ref="F5737:G5737"/>
    <mergeCell ref="H5737:I5737"/>
    <mergeCell ref="J5737:L5737"/>
    <mergeCell ref="F5732:G5732"/>
    <mergeCell ref="H5732:I5732"/>
    <mergeCell ref="J5732:L5732"/>
    <mergeCell ref="F5733:G5733"/>
    <mergeCell ref="H5733:I5733"/>
    <mergeCell ref="J5733:L5733"/>
    <mergeCell ref="F5730:G5730"/>
    <mergeCell ref="H5730:I5730"/>
    <mergeCell ref="J5730:L5730"/>
    <mergeCell ref="F5731:G5731"/>
    <mergeCell ref="H5731:I5731"/>
    <mergeCell ref="J5731:L5731"/>
    <mergeCell ref="F5728:G5728"/>
    <mergeCell ref="H5728:I5728"/>
    <mergeCell ref="J5728:L5728"/>
    <mergeCell ref="F5729:G5729"/>
    <mergeCell ref="H5729:I5729"/>
    <mergeCell ref="J5729:L5729"/>
    <mergeCell ref="F5726:G5726"/>
    <mergeCell ref="H5726:I5726"/>
    <mergeCell ref="J5726:L5726"/>
    <mergeCell ref="F5727:G5727"/>
    <mergeCell ref="H5727:I5727"/>
    <mergeCell ref="J5727:L5727"/>
    <mergeCell ref="F5724:G5724"/>
    <mergeCell ref="H5724:I5724"/>
    <mergeCell ref="J5724:L5724"/>
    <mergeCell ref="F5725:G5725"/>
    <mergeCell ref="H5725:I5725"/>
    <mergeCell ref="J5725:L5725"/>
    <mergeCell ref="F5760:G5760"/>
    <mergeCell ref="H5760:I5760"/>
    <mergeCell ref="J5760:L5760"/>
    <mergeCell ref="F5761:G5761"/>
    <mergeCell ref="H5761:I5761"/>
    <mergeCell ref="J5761:L5761"/>
    <mergeCell ref="F5758:G5758"/>
    <mergeCell ref="H5758:I5758"/>
    <mergeCell ref="J5758:L5758"/>
    <mergeCell ref="F5759:G5759"/>
    <mergeCell ref="H5759:I5759"/>
    <mergeCell ref="J5759:L5759"/>
    <mergeCell ref="F5746:G5746"/>
    <mergeCell ref="H5746:I5746"/>
    <mergeCell ref="J5746:L5746"/>
    <mergeCell ref="A5756:H5756"/>
    <mergeCell ref="F5757:G5757"/>
    <mergeCell ref="H5757:I5757"/>
    <mergeCell ref="J5757:L5757"/>
    <mergeCell ref="A5743:H5743"/>
    <mergeCell ref="F5744:G5744"/>
    <mergeCell ref="H5744:I5744"/>
    <mergeCell ref="J5744:L5744"/>
    <mergeCell ref="F5745:G5745"/>
    <mergeCell ref="H5745:I5745"/>
    <mergeCell ref="J5745:L5745"/>
    <mergeCell ref="A5739:H5739"/>
    <mergeCell ref="F5740:G5740"/>
    <mergeCell ref="H5740:I5740"/>
    <mergeCell ref="J5740:L5740"/>
    <mergeCell ref="F5741:G5741"/>
    <mergeCell ref="H5741:I5741"/>
    <mergeCell ref="J5741:L5741"/>
    <mergeCell ref="F5776:G5776"/>
    <mergeCell ref="H5776:I5776"/>
    <mergeCell ref="J5776:L5776"/>
    <mergeCell ref="F5777:G5777"/>
    <mergeCell ref="H5777:I5777"/>
    <mergeCell ref="J5777:L5777"/>
    <mergeCell ref="F5774:G5774"/>
    <mergeCell ref="H5774:I5774"/>
    <mergeCell ref="J5774:L5774"/>
    <mergeCell ref="F5775:G5775"/>
    <mergeCell ref="H5775:I5775"/>
    <mergeCell ref="J5775:L5775"/>
    <mergeCell ref="F5772:G5772"/>
    <mergeCell ref="H5772:I5772"/>
    <mergeCell ref="J5772:L5772"/>
    <mergeCell ref="F5773:G5773"/>
    <mergeCell ref="H5773:I5773"/>
    <mergeCell ref="J5773:L5773"/>
    <mergeCell ref="F5768:G5768"/>
    <mergeCell ref="H5768:I5768"/>
    <mergeCell ref="J5768:L5768"/>
    <mergeCell ref="A5770:H5770"/>
    <mergeCell ref="F5771:G5771"/>
    <mergeCell ref="H5771:I5771"/>
    <mergeCell ref="J5771:L5771"/>
    <mergeCell ref="A5765:H5765"/>
    <mergeCell ref="F5766:G5766"/>
    <mergeCell ref="H5766:I5766"/>
    <mergeCell ref="J5766:L5766"/>
    <mergeCell ref="F5767:G5767"/>
    <mergeCell ref="H5767:I5767"/>
    <mergeCell ref="J5767:L5767"/>
    <mergeCell ref="F5762:G5762"/>
    <mergeCell ref="H5762:I5762"/>
    <mergeCell ref="J5762:L5762"/>
    <mergeCell ref="F5763:G5763"/>
    <mergeCell ref="H5763:I5763"/>
    <mergeCell ref="J5763:L5763"/>
    <mergeCell ref="F5788:G5788"/>
    <mergeCell ref="H5788:I5788"/>
    <mergeCell ref="J5788:L5788"/>
    <mergeCell ref="A5790:H5790"/>
    <mergeCell ref="F5791:G5791"/>
    <mergeCell ref="H5791:I5791"/>
    <mergeCell ref="J5791:L5791"/>
    <mergeCell ref="F5786:G5786"/>
    <mergeCell ref="H5786:I5786"/>
    <mergeCell ref="J5786:L5786"/>
    <mergeCell ref="F5787:G5787"/>
    <mergeCell ref="H5787:I5787"/>
    <mergeCell ref="J5787:L5787"/>
    <mergeCell ref="F5784:G5784"/>
    <mergeCell ref="H5784:I5784"/>
    <mergeCell ref="J5784:L5784"/>
    <mergeCell ref="F5785:G5785"/>
    <mergeCell ref="H5785:I5785"/>
    <mergeCell ref="J5785:L5785"/>
    <mergeCell ref="F5782:G5782"/>
    <mergeCell ref="H5782:I5782"/>
    <mergeCell ref="J5782:L5782"/>
    <mergeCell ref="F5783:G5783"/>
    <mergeCell ref="H5783:I5783"/>
    <mergeCell ref="J5783:L5783"/>
    <mergeCell ref="F5780:G5780"/>
    <mergeCell ref="H5780:I5780"/>
    <mergeCell ref="J5780:L5780"/>
    <mergeCell ref="F5781:G5781"/>
    <mergeCell ref="H5781:I5781"/>
    <mergeCell ref="J5781:L5781"/>
    <mergeCell ref="F5778:G5778"/>
    <mergeCell ref="H5778:I5778"/>
    <mergeCell ref="J5778:L5778"/>
    <mergeCell ref="F5779:G5779"/>
    <mergeCell ref="H5779:I5779"/>
    <mergeCell ref="J5779:L5779"/>
    <mergeCell ref="F5816:G5816"/>
    <mergeCell ref="H5816:I5816"/>
    <mergeCell ref="J5816:L5816"/>
    <mergeCell ref="F5817:G5817"/>
    <mergeCell ref="H5817:I5817"/>
    <mergeCell ref="J5817:L5817"/>
    <mergeCell ref="F5814:G5814"/>
    <mergeCell ref="H5814:I5814"/>
    <mergeCell ref="J5814:L5814"/>
    <mergeCell ref="F5815:G5815"/>
    <mergeCell ref="H5815:I5815"/>
    <mergeCell ref="J5815:L5815"/>
    <mergeCell ref="A5811:H5811"/>
    <mergeCell ref="F5812:G5812"/>
    <mergeCell ref="H5812:I5812"/>
    <mergeCell ref="J5812:L5812"/>
    <mergeCell ref="F5813:G5813"/>
    <mergeCell ref="H5813:I5813"/>
    <mergeCell ref="J5813:L5813"/>
    <mergeCell ref="F5800:G5800"/>
    <mergeCell ref="H5800:I5800"/>
    <mergeCell ref="J5800:L5800"/>
    <mergeCell ref="F5801:G5801"/>
    <mergeCell ref="H5801:I5801"/>
    <mergeCell ref="J5801:L5801"/>
    <mergeCell ref="F5796:G5796"/>
    <mergeCell ref="H5796:I5796"/>
    <mergeCell ref="J5796:L5796"/>
    <mergeCell ref="A5798:H5798"/>
    <mergeCell ref="F5799:G5799"/>
    <mergeCell ref="H5799:I5799"/>
    <mergeCell ref="J5799:L5799"/>
    <mergeCell ref="F5792:G5792"/>
    <mergeCell ref="H5792:I5792"/>
    <mergeCell ref="J5792:L5792"/>
    <mergeCell ref="A5794:H5794"/>
    <mergeCell ref="F5795:G5795"/>
    <mergeCell ref="H5795:I5795"/>
    <mergeCell ref="J5795:L5795"/>
    <mergeCell ref="F5832:G5832"/>
    <mergeCell ref="H5832:I5832"/>
    <mergeCell ref="J5832:L5832"/>
    <mergeCell ref="F5833:G5833"/>
    <mergeCell ref="H5833:I5833"/>
    <mergeCell ref="J5833:L5833"/>
    <mergeCell ref="F5830:G5830"/>
    <mergeCell ref="H5830:I5830"/>
    <mergeCell ref="J5830:L5830"/>
    <mergeCell ref="F5831:G5831"/>
    <mergeCell ref="H5831:I5831"/>
    <mergeCell ref="J5831:L5831"/>
    <mergeCell ref="F5828:G5828"/>
    <mergeCell ref="H5828:I5828"/>
    <mergeCell ref="J5828:L5828"/>
    <mergeCell ref="F5829:G5829"/>
    <mergeCell ref="H5829:I5829"/>
    <mergeCell ref="J5829:L5829"/>
    <mergeCell ref="A5825:H5825"/>
    <mergeCell ref="F5826:G5826"/>
    <mergeCell ref="H5826:I5826"/>
    <mergeCell ref="J5826:L5826"/>
    <mergeCell ref="F5827:G5827"/>
    <mergeCell ref="H5827:I5827"/>
    <mergeCell ref="J5827:L5827"/>
    <mergeCell ref="F5822:G5822"/>
    <mergeCell ref="H5822:I5822"/>
    <mergeCell ref="J5822:L5822"/>
    <mergeCell ref="F5823:G5823"/>
    <mergeCell ref="H5823:I5823"/>
    <mergeCell ref="J5823:L5823"/>
    <mergeCell ref="F5818:G5818"/>
    <mergeCell ref="H5818:I5818"/>
    <mergeCell ref="J5818:L5818"/>
    <mergeCell ref="A5820:H5820"/>
    <mergeCell ref="F5821:G5821"/>
    <mergeCell ref="H5821:I5821"/>
    <mergeCell ref="J5821:L5821"/>
    <mergeCell ref="A5845:H5845"/>
    <mergeCell ref="F5846:G5846"/>
    <mergeCell ref="H5846:I5846"/>
    <mergeCell ref="J5846:L5846"/>
    <mergeCell ref="F5847:G5847"/>
    <mergeCell ref="H5847:I5847"/>
    <mergeCell ref="J5847:L5847"/>
    <mergeCell ref="F5842:G5842"/>
    <mergeCell ref="H5842:I5842"/>
    <mergeCell ref="J5842:L5842"/>
    <mergeCell ref="F5843:G5843"/>
    <mergeCell ref="H5843:I5843"/>
    <mergeCell ref="J5843:L5843"/>
    <mergeCell ref="F5840:G5840"/>
    <mergeCell ref="H5840:I5840"/>
    <mergeCell ref="J5840:L5840"/>
    <mergeCell ref="F5841:G5841"/>
    <mergeCell ref="H5841:I5841"/>
    <mergeCell ref="J5841:L5841"/>
    <mergeCell ref="F5838:G5838"/>
    <mergeCell ref="H5838:I5838"/>
    <mergeCell ref="J5838:L5838"/>
    <mergeCell ref="F5839:G5839"/>
    <mergeCell ref="H5839:I5839"/>
    <mergeCell ref="J5839:L5839"/>
    <mergeCell ref="F5836:G5836"/>
    <mergeCell ref="H5836:I5836"/>
    <mergeCell ref="J5836:L5836"/>
    <mergeCell ref="F5837:G5837"/>
    <mergeCell ref="H5837:I5837"/>
    <mergeCell ref="J5837:L5837"/>
    <mergeCell ref="F5834:G5834"/>
    <mergeCell ref="H5834:I5834"/>
    <mergeCell ref="J5834:L5834"/>
    <mergeCell ref="F5835:G5835"/>
    <mergeCell ref="H5835:I5835"/>
    <mergeCell ref="J5835:L5835"/>
    <mergeCell ref="F5870:G5870"/>
    <mergeCell ref="H5870:I5870"/>
    <mergeCell ref="J5870:L5870"/>
    <mergeCell ref="F5871:G5871"/>
    <mergeCell ref="H5871:I5871"/>
    <mergeCell ref="J5871:L5871"/>
    <mergeCell ref="F5868:G5868"/>
    <mergeCell ref="H5868:I5868"/>
    <mergeCell ref="J5868:L5868"/>
    <mergeCell ref="F5869:G5869"/>
    <mergeCell ref="H5869:I5869"/>
    <mergeCell ref="J5869:L5869"/>
    <mergeCell ref="F5856:G5856"/>
    <mergeCell ref="H5856:I5856"/>
    <mergeCell ref="J5856:L5856"/>
    <mergeCell ref="A5866:H5866"/>
    <mergeCell ref="F5867:G5867"/>
    <mergeCell ref="H5867:I5867"/>
    <mergeCell ref="J5867:L5867"/>
    <mergeCell ref="A5853:H5853"/>
    <mergeCell ref="F5854:G5854"/>
    <mergeCell ref="H5854:I5854"/>
    <mergeCell ref="J5854:L5854"/>
    <mergeCell ref="F5855:G5855"/>
    <mergeCell ref="H5855:I5855"/>
    <mergeCell ref="J5855:L5855"/>
    <mergeCell ref="A5849:H5849"/>
    <mergeCell ref="F5850:G5850"/>
    <mergeCell ref="H5850:I5850"/>
    <mergeCell ref="J5850:L5850"/>
    <mergeCell ref="F5851:G5851"/>
    <mergeCell ref="H5851:I5851"/>
    <mergeCell ref="J5851:L5851"/>
    <mergeCell ref="F5886:G5886"/>
    <mergeCell ref="H5886:I5886"/>
    <mergeCell ref="J5886:L5886"/>
    <mergeCell ref="F5887:G5887"/>
    <mergeCell ref="H5887:I5887"/>
    <mergeCell ref="J5887:L5887"/>
    <mergeCell ref="F5884:G5884"/>
    <mergeCell ref="H5884:I5884"/>
    <mergeCell ref="J5884:L5884"/>
    <mergeCell ref="F5885:G5885"/>
    <mergeCell ref="H5885:I5885"/>
    <mergeCell ref="J5885:L5885"/>
    <mergeCell ref="F5882:G5882"/>
    <mergeCell ref="H5882:I5882"/>
    <mergeCell ref="J5882:L5882"/>
    <mergeCell ref="F5883:G5883"/>
    <mergeCell ref="H5883:I5883"/>
    <mergeCell ref="J5883:L5883"/>
    <mergeCell ref="F5878:G5878"/>
    <mergeCell ref="H5878:I5878"/>
    <mergeCell ref="J5878:L5878"/>
    <mergeCell ref="A5880:H5880"/>
    <mergeCell ref="F5881:G5881"/>
    <mergeCell ref="H5881:I5881"/>
    <mergeCell ref="J5881:L5881"/>
    <mergeCell ref="A5875:H5875"/>
    <mergeCell ref="F5876:G5876"/>
    <mergeCell ref="H5876:I5876"/>
    <mergeCell ref="J5876:L5876"/>
    <mergeCell ref="F5877:G5877"/>
    <mergeCell ref="H5877:I5877"/>
    <mergeCell ref="J5877:L5877"/>
    <mergeCell ref="F5872:G5872"/>
    <mergeCell ref="H5872:I5872"/>
    <mergeCell ref="J5872:L5872"/>
    <mergeCell ref="F5873:G5873"/>
    <mergeCell ref="H5873:I5873"/>
    <mergeCell ref="J5873:L5873"/>
    <mergeCell ref="F5898:G5898"/>
    <mergeCell ref="H5898:I5898"/>
    <mergeCell ref="J5898:L5898"/>
    <mergeCell ref="A5900:H5900"/>
    <mergeCell ref="F5901:G5901"/>
    <mergeCell ref="H5901:I5901"/>
    <mergeCell ref="J5901:L5901"/>
    <mergeCell ref="F5896:G5896"/>
    <mergeCell ref="H5896:I5896"/>
    <mergeCell ref="J5896:L5896"/>
    <mergeCell ref="F5897:G5897"/>
    <mergeCell ref="H5897:I5897"/>
    <mergeCell ref="J5897:L5897"/>
    <mergeCell ref="F5894:G5894"/>
    <mergeCell ref="H5894:I5894"/>
    <mergeCell ref="J5894:L5894"/>
    <mergeCell ref="F5895:G5895"/>
    <mergeCell ref="H5895:I5895"/>
    <mergeCell ref="J5895:L5895"/>
    <mergeCell ref="F5892:G5892"/>
    <mergeCell ref="H5892:I5892"/>
    <mergeCell ref="J5892:L5892"/>
    <mergeCell ref="F5893:G5893"/>
    <mergeCell ref="H5893:I5893"/>
    <mergeCell ref="J5893:L5893"/>
    <mergeCell ref="F5890:G5890"/>
    <mergeCell ref="H5890:I5890"/>
    <mergeCell ref="J5890:L5890"/>
    <mergeCell ref="F5891:G5891"/>
    <mergeCell ref="H5891:I5891"/>
    <mergeCell ref="J5891:L5891"/>
    <mergeCell ref="F5888:G5888"/>
    <mergeCell ref="H5888:I5888"/>
    <mergeCell ref="J5888:L5888"/>
    <mergeCell ref="F5889:G5889"/>
    <mergeCell ref="H5889:I5889"/>
    <mergeCell ref="J5889:L5889"/>
    <mergeCell ref="F5926:G5926"/>
    <mergeCell ref="H5926:I5926"/>
    <mergeCell ref="J5926:L5926"/>
    <mergeCell ref="F5927:G5927"/>
    <mergeCell ref="H5927:I5927"/>
    <mergeCell ref="J5927:L5927"/>
    <mergeCell ref="F5924:G5924"/>
    <mergeCell ref="H5924:I5924"/>
    <mergeCell ref="J5924:L5924"/>
    <mergeCell ref="F5925:G5925"/>
    <mergeCell ref="H5925:I5925"/>
    <mergeCell ref="J5925:L5925"/>
    <mergeCell ref="A5921:H5921"/>
    <mergeCell ref="F5922:G5922"/>
    <mergeCell ref="H5922:I5922"/>
    <mergeCell ref="J5922:L5922"/>
    <mergeCell ref="F5923:G5923"/>
    <mergeCell ref="H5923:I5923"/>
    <mergeCell ref="J5923:L5923"/>
    <mergeCell ref="F5910:G5910"/>
    <mergeCell ref="H5910:I5910"/>
    <mergeCell ref="J5910:L5910"/>
    <mergeCell ref="F5911:G5911"/>
    <mergeCell ref="H5911:I5911"/>
    <mergeCell ref="J5911:L5911"/>
    <mergeCell ref="F5906:G5906"/>
    <mergeCell ref="H5906:I5906"/>
    <mergeCell ref="J5906:L5906"/>
    <mergeCell ref="A5908:H5908"/>
    <mergeCell ref="F5909:G5909"/>
    <mergeCell ref="H5909:I5909"/>
    <mergeCell ref="J5909:L5909"/>
    <mergeCell ref="F5902:G5902"/>
    <mergeCell ref="H5902:I5902"/>
    <mergeCell ref="J5902:L5902"/>
    <mergeCell ref="A5904:H5904"/>
    <mergeCell ref="F5905:G5905"/>
    <mergeCell ref="H5905:I5905"/>
    <mergeCell ref="J5905:L5905"/>
    <mergeCell ref="F5942:G5942"/>
    <mergeCell ref="H5942:I5942"/>
    <mergeCell ref="J5942:L5942"/>
    <mergeCell ref="F5943:G5943"/>
    <mergeCell ref="H5943:I5943"/>
    <mergeCell ref="J5943:L5943"/>
    <mergeCell ref="F5940:G5940"/>
    <mergeCell ref="H5940:I5940"/>
    <mergeCell ref="J5940:L5940"/>
    <mergeCell ref="F5941:G5941"/>
    <mergeCell ref="H5941:I5941"/>
    <mergeCell ref="J5941:L5941"/>
    <mergeCell ref="F5938:G5938"/>
    <mergeCell ref="H5938:I5938"/>
    <mergeCell ref="J5938:L5938"/>
    <mergeCell ref="F5939:G5939"/>
    <mergeCell ref="H5939:I5939"/>
    <mergeCell ref="J5939:L5939"/>
    <mergeCell ref="A5935:H5935"/>
    <mergeCell ref="F5936:G5936"/>
    <mergeCell ref="H5936:I5936"/>
    <mergeCell ref="J5936:L5936"/>
    <mergeCell ref="F5937:G5937"/>
    <mergeCell ref="H5937:I5937"/>
    <mergeCell ref="J5937:L5937"/>
    <mergeCell ref="F5932:G5932"/>
    <mergeCell ref="H5932:I5932"/>
    <mergeCell ref="J5932:L5932"/>
    <mergeCell ref="F5933:G5933"/>
    <mergeCell ref="H5933:I5933"/>
    <mergeCell ref="J5933:L5933"/>
    <mergeCell ref="F5928:G5928"/>
    <mergeCell ref="H5928:I5928"/>
    <mergeCell ref="J5928:L5928"/>
    <mergeCell ref="A5930:H5930"/>
    <mergeCell ref="F5931:G5931"/>
    <mergeCell ref="H5931:I5931"/>
    <mergeCell ref="J5931:L5931"/>
    <mergeCell ref="A5955:H5955"/>
    <mergeCell ref="F5956:G5956"/>
    <mergeCell ref="H5956:I5956"/>
    <mergeCell ref="J5956:L5956"/>
    <mergeCell ref="F5957:G5957"/>
    <mergeCell ref="H5957:I5957"/>
    <mergeCell ref="J5957:L5957"/>
    <mergeCell ref="F5952:G5952"/>
    <mergeCell ref="H5952:I5952"/>
    <mergeCell ref="J5952:L5952"/>
    <mergeCell ref="F5953:G5953"/>
    <mergeCell ref="H5953:I5953"/>
    <mergeCell ref="J5953:L5953"/>
    <mergeCell ref="F5950:G5950"/>
    <mergeCell ref="H5950:I5950"/>
    <mergeCell ref="J5950:L5950"/>
    <mergeCell ref="F5951:G5951"/>
    <mergeCell ref="H5951:I5951"/>
    <mergeCell ref="J5951:L5951"/>
    <mergeCell ref="F5948:G5948"/>
    <mergeCell ref="H5948:I5948"/>
    <mergeCell ref="J5948:L5948"/>
    <mergeCell ref="F5949:G5949"/>
    <mergeCell ref="H5949:I5949"/>
    <mergeCell ref="J5949:L5949"/>
    <mergeCell ref="F5946:G5946"/>
    <mergeCell ref="H5946:I5946"/>
    <mergeCell ref="J5946:L5946"/>
    <mergeCell ref="F5947:G5947"/>
    <mergeCell ref="H5947:I5947"/>
    <mergeCell ref="J5947:L5947"/>
    <mergeCell ref="F5944:G5944"/>
    <mergeCell ref="H5944:I5944"/>
    <mergeCell ref="J5944:L5944"/>
    <mergeCell ref="F5945:G5945"/>
    <mergeCell ref="H5945:I5945"/>
    <mergeCell ref="J5945:L5945"/>
    <mergeCell ref="F5980:G5980"/>
    <mergeCell ref="H5980:I5980"/>
    <mergeCell ref="J5980:L5980"/>
    <mergeCell ref="F5981:G5981"/>
    <mergeCell ref="H5981:I5981"/>
    <mergeCell ref="J5981:L5981"/>
    <mergeCell ref="F5978:G5978"/>
    <mergeCell ref="H5978:I5978"/>
    <mergeCell ref="J5978:L5978"/>
    <mergeCell ref="F5979:G5979"/>
    <mergeCell ref="H5979:I5979"/>
    <mergeCell ref="J5979:L5979"/>
    <mergeCell ref="F5966:G5966"/>
    <mergeCell ref="H5966:I5966"/>
    <mergeCell ref="J5966:L5966"/>
    <mergeCell ref="A5976:H5976"/>
    <mergeCell ref="F5977:G5977"/>
    <mergeCell ref="H5977:I5977"/>
    <mergeCell ref="J5977:L5977"/>
    <mergeCell ref="A5963:H5963"/>
    <mergeCell ref="F5964:G5964"/>
    <mergeCell ref="H5964:I5964"/>
    <mergeCell ref="J5964:L5964"/>
    <mergeCell ref="F5965:G5965"/>
    <mergeCell ref="H5965:I5965"/>
    <mergeCell ref="J5965:L5965"/>
    <mergeCell ref="A5959:H5959"/>
    <mergeCell ref="F5960:G5960"/>
    <mergeCell ref="H5960:I5960"/>
    <mergeCell ref="J5960:L5960"/>
    <mergeCell ref="F5961:G5961"/>
    <mergeCell ref="H5961:I5961"/>
    <mergeCell ref="J5961:L5961"/>
    <mergeCell ref="F5996:G5996"/>
    <mergeCell ref="H5996:I5996"/>
    <mergeCell ref="J5996:L5996"/>
    <mergeCell ref="F5997:G5997"/>
    <mergeCell ref="H5997:I5997"/>
    <mergeCell ref="J5997:L5997"/>
    <mergeCell ref="F5994:G5994"/>
    <mergeCell ref="H5994:I5994"/>
    <mergeCell ref="J5994:L5994"/>
    <mergeCell ref="F5995:G5995"/>
    <mergeCell ref="H5995:I5995"/>
    <mergeCell ref="J5995:L5995"/>
    <mergeCell ref="F5992:G5992"/>
    <mergeCell ref="H5992:I5992"/>
    <mergeCell ref="J5992:L5992"/>
    <mergeCell ref="F5993:G5993"/>
    <mergeCell ref="H5993:I5993"/>
    <mergeCell ref="J5993:L5993"/>
    <mergeCell ref="F5988:G5988"/>
    <mergeCell ref="H5988:I5988"/>
    <mergeCell ref="J5988:L5988"/>
    <mergeCell ref="A5990:H5990"/>
    <mergeCell ref="F5991:G5991"/>
    <mergeCell ref="H5991:I5991"/>
    <mergeCell ref="J5991:L5991"/>
    <mergeCell ref="A5985:H5985"/>
    <mergeCell ref="F5986:G5986"/>
    <mergeCell ref="H5986:I5986"/>
    <mergeCell ref="J5986:L5986"/>
    <mergeCell ref="F5987:G5987"/>
    <mergeCell ref="H5987:I5987"/>
    <mergeCell ref="J5987:L5987"/>
    <mergeCell ref="F5982:G5982"/>
    <mergeCell ref="H5982:I5982"/>
    <mergeCell ref="J5982:L5982"/>
    <mergeCell ref="F5983:G5983"/>
    <mergeCell ref="H5983:I5983"/>
    <mergeCell ref="J5983:L5983"/>
    <mergeCell ref="F6008:G6008"/>
    <mergeCell ref="H6008:I6008"/>
    <mergeCell ref="J6008:L6008"/>
    <mergeCell ref="A6010:H6010"/>
    <mergeCell ref="F6011:G6011"/>
    <mergeCell ref="H6011:I6011"/>
    <mergeCell ref="J6011:L6011"/>
    <mergeCell ref="F6006:G6006"/>
    <mergeCell ref="H6006:I6006"/>
    <mergeCell ref="J6006:L6006"/>
    <mergeCell ref="F6007:G6007"/>
    <mergeCell ref="H6007:I6007"/>
    <mergeCell ref="J6007:L6007"/>
    <mergeCell ref="F6004:G6004"/>
    <mergeCell ref="H6004:I6004"/>
    <mergeCell ref="J6004:L6004"/>
    <mergeCell ref="F6005:G6005"/>
    <mergeCell ref="H6005:I6005"/>
    <mergeCell ref="J6005:L6005"/>
    <mergeCell ref="F6002:G6002"/>
    <mergeCell ref="H6002:I6002"/>
    <mergeCell ref="J6002:L6002"/>
    <mergeCell ref="F6003:G6003"/>
    <mergeCell ref="H6003:I6003"/>
    <mergeCell ref="J6003:L6003"/>
    <mergeCell ref="F6000:G6000"/>
    <mergeCell ref="H6000:I6000"/>
    <mergeCell ref="J6000:L6000"/>
    <mergeCell ref="F6001:G6001"/>
    <mergeCell ref="H6001:I6001"/>
    <mergeCell ref="J6001:L6001"/>
    <mergeCell ref="F5998:G5998"/>
    <mergeCell ref="H5998:I5998"/>
    <mergeCell ref="J5998:L5998"/>
    <mergeCell ref="F5999:G5999"/>
    <mergeCell ref="H5999:I5999"/>
    <mergeCell ref="J5999:L5999"/>
    <mergeCell ref="F6036:G6036"/>
    <mergeCell ref="H6036:I6036"/>
    <mergeCell ref="J6036:L6036"/>
    <mergeCell ref="F6037:G6037"/>
    <mergeCell ref="H6037:I6037"/>
    <mergeCell ref="J6037:L6037"/>
    <mergeCell ref="F6034:G6034"/>
    <mergeCell ref="H6034:I6034"/>
    <mergeCell ref="J6034:L6034"/>
    <mergeCell ref="F6035:G6035"/>
    <mergeCell ref="H6035:I6035"/>
    <mergeCell ref="J6035:L6035"/>
    <mergeCell ref="A6031:H6031"/>
    <mergeCell ref="F6032:G6032"/>
    <mergeCell ref="H6032:I6032"/>
    <mergeCell ref="J6032:L6032"/>
    <mergeCell ref="F6033:G6033"/>
    <mergeCell ref="H6033:I6033"/>
    <mergeCell ref="J6033:L6033"/>
    <mergeCell ref="F6020:G6020"/>
    <mergeCell ref="H6020:I6020"/>
    <mergeCell ref="J6020:L6020"/>
    <mergeCell ref="F6021:G6021"/>
    <mergeCell ref="H6021:I6021"/>
    <mergeCell ref="J6021:L6021"/>
    <mergeCell ref="F6016:G6016"/>
    <mergeCell ref="H6016:I6016"/>
    <mergeCell ref="J6016:L6016"/>
    <mergeCell ref="A6018:H6018"/>
    <mergeCell ref="F6019:G6019"/>
    <mergeCell ref="H6019:I6019"/>
    <mergeCell ref="J6019:L6019"/>
    <mergeCell ref="F6012:G6012"/>
    <mergeCell ref="H6012:I6012"/>
    <mergeCell ref="J6012:L6012"/>
    <mergeCell ref="A6014:H6014"/>
    <mergeCell ref="F6015:G6015"/>
    <mergeCell ref="H6015:I6015"/>
    <mergeCell ref="J6015:L6015"/>
    <mergeCell ref="F6052:G6052"/>
    <mergeCell ref="H6052:I6052"/>
    <mergeCell ref="J6052:L6052"/>
    <mergeCell ref="F6053:G6053"/>
    <mergeCell ref="H6053:I6053"/>
    <mergeCell ref="J6053:L6053"/>
    <mergeCell ref="F6050:G6050"/>
    <mergeCell ref="H6050:I6050"/>
    <mergeCell ref="J6050:L6050"/>
    <mergeCell ref="F6051:G6051"/>
    <mergeCell ref="H6051:I6051"/>
    <mergeCell ref="J6051:L6051"/>
    <mergeCell ref="F6048:G6048"/>
    <mergeCell ref="H6048:I6048"/>
    <mergeCell ref="J6048:L6048"/>
    <mergeCell ref="F6049:G6049"/>
    <mergeCell ref="H6049:I6049"/>
    <mergeCell ref="J6049:L6049"/>
    <mergeCell ref="A6045:H6045"/>
    <mergeCell ref="F6046:G6046"/>
    <mergeCell ref="H6046:I6046"/>
    <mergeCell ref="J6046:L6046"/>
    <mergeCell ref="F6047:G6047"/>
    <mergeCell ref="H6047:I6047"/>
    <mergeCell ref="J6047:L6047"/>
    <mergeCell ref="F6042:G6042"/>
    <mergeCell ref="H6042:I6042"/>
    <mergeCell ref="J6042:L6042"/>
    <mergeCell ref="F6043:G6043"/>
    <mergeCell ref="H6043:I6043"/>
    <mergeCell ref="J6043:L6043"/>
    <mergeCell ref="F6038:G6038"/>
    <mergeCell ref="H6038:I6038"/>
    <mergeCell ref="J6038:L6038"/>
    <mergeCell ref="A6040:H6040"/>
    <mergeCell ref="F6041:G6041"/>
    <mergeCell ref="H6041:I6041"/>
    <mergeCell ref="J6041:L6041"/>
    <mergeCell ref="A6065:H6065"/>
    <mergeCell ref="F6066:G6066"/>
    <mergeCell ref="H6066:I6066"/>
    <mergeCell ref="J6066:L6066"/>
    <mergeCell ref="F6067:G6067"/>
    <mergeCell ref="H6067:I6067"/>
    <mergeCell ref="J6067:L6067"/>
    <mergeCell ref="F6062:G6062"/>
    <mergeCell ref="H6062:I6062"/>
    <mergeCell ref="J6062:L6062"/>
    <mergeCell ref="F6063:G6063"/>
    <mergeCell ref="H6063:I6063"/>
    <mergeCell ref="J6063:L6063"/>
    <mergeCell ref="F6060:G6060"/>
    <mergeCell ref="H6060:I6060"/>
    <mergeCell ref="J6060:L6060"/>
    <mergeCell ref="F6061:G6061"/>
    <mergeCell ref="H6061:I6061"/>
    <mergeCell ref="J6061:L6061"/>
    <mergeCell ref="F6058:G6058"/>
    <mergeCell ref="H6058:I6058"/>
    <mergeCell ref="J6058:L6058"/>
    <mergeCell ref="F6059:G6059"/>
    <mergeCell ref="H6059:I6059"/>
    <mergeCell ref="J6059:L6059"/>
    <mergeCell ref="F6056:G6056"/>
    <mergeCell ref="H6056:I6056"/>
    <mergeCell ref="J6056:L6056"/>
    <mergeCell ref="F6057:G6057"/>
    <mergeCell ref="H6057:I6057"/>
    <mergeCell ref="J6057:L6057"/>
    <mergeCell ref="F6054:G6054"/>
    <mergeCell ref="H6054:I6054"/>
    <mergeCell ref="J6054:L6054"/>
    <mergeCell ref="F6055:G6055"/>
    <mergeCell ref="H6055:I6055"/>
    <mergeCell ref="J6055:L6055"/>
    <mergeCell ref="F6090:G6090"/>
    <mergeCell ref="H6090:I6090"/>
    <mergeCell ref="J6090:L6090"/>
    <mergeCell ref="F6091:G6091"/>
    <mergeCell ref="H6091:I6091"/>
    <mergeCell ref="J6091:L6091"/>
    <mergeCell ref="F6088:G6088"/>
    <mergeCell ref="H6088:I6088"/>
    <mergeCell ref="J6088:L6088"/>
    <mergeCell ref="F6089:G6089"/>
    <mergeCell ref="H6089:I6089"/>
    <mergeCell ref="J6089:L6089"/>
    <mergeCell ref="F6076:G6076"/>
    <mergeCell ref="H6076:I6076"/>
    <mergeCell ref="J6076:L6076"/>
    <mergeCell ref="A6086:H6086"/>
    <mergeCell ref="F6087:G6087"/>
    <mergeCell ref="H6087:I6087"/>
    <mergeCell ref="J6087:L6087"/>
    <mergeCell ref="A6073:H6073"/>
    <mergeCell ref="F6074:G6074"/>
    <mergeCell ref="H6074:I6074"/>
    <mergeCell ref="J6074:L6074"/>
    <mergeCell ref="F6075:G6075"/>
    <mergeCell ref="H6075:I6075"/>
    <mergeCell ref="J6075:L6075"/>
    <mergeCell ref="A6069:H6069"/>
    <mergeCell ref="F6070:G6070"/>
    <mergeCell ref="H6070:I6070"/>
    <mergeCell ref="J6070:L6070"/>
    <mergeCell ref="F6071:G6071"/>
    <mergeCell ref="H6071:I6071"/>
    <mergeCell ref="J6071:L6071"/>
    <mergeCell ref="F6106:G6106"/>
    <mergeCell ref="H6106:I6106"/>
    <mergeCell ref="J6106:L6106"/>
    <mergeCell ref="F6107:G6107"/>
    <mergeCell ref="H6107:I6107"/>
    <mergeCell ref="J6107:L6107"/>
    <mergeCell ref="F6104:G6104"/>
    <mergeCell ref="H6104:I6104"/>
    <mergeCell ref="J6104:L6104"/>
    <mergeCell ref="F6105:G6105"/>
    <mergeCell ref="H6105:I6105"/>
    <mergeCell ref="J6105:L6105"/>
    <mergeCell ref="F6102:G6102"/>
    <mergeCell ref="H6102:I6102"/>
    <mergeCell ref="J6102:L6102"/>
    <mergeCell ref="F6103:G6103"/>
    <mergeCell ref="H6103:I6103"/>
    <mergeCell ref="J6103:L6103"/>
    <mergeCell ref="F6098:G6098"/>
    <mergeCell ref="H6098:I6098"/>
    <mergeCell ref="J6098:L6098"/>
    <mergeCell ref="A6100:H6100"/>
    <mergeCell ref="F6101:G6101"/>
    <mergeCell ref="H6101:I6101"/>
    <mergeCell ref="J6101:L6101"/>
    <mergeCell ref="A6095:H6095"/>
    <mergeCell ref="F6096:G6096"/>
    <mergeCell ref="H6096:I6096"/>
    <mergeCell ref="J6096:L6096"/>
    <mergeCell ref="F6097:G6097"/>
    <mergeCell ref="H6097:I6097"/>
    <mergeCell ref="J6097:L6097"/>
    <mergeCell ref="F6092:G6092"/>
    <mergeCell ref="H6092:I6092"/>
    <mergeCell ref="J6092:L6092"/>
    <mergeCell ref="F6093:G6093"/>
    <mergeCell ref="H6093:I6093"/>
    <mergeCell ref="J6093:L6093"/>
    <mergeCell ref="F6118:G6118"/>
    <mergeCell ref="H6118:I6118"/>
    <mergeCell ref="J6118:L6118"/>
    <mergeCell ref="A6120:H6120"/>
    <mergeCell ref="F6121:G6121"/>
    <mergeCell ref="H6121:I6121"/>
    <mergeCell ref="J6121:L6121"/>
    <mergeCell ref="F6116:G6116"/>
    <mergeCell ref="H6116:I6116"/>
    <mergeCell ref="J6116:L6116"/>
    <mergeCell ref="F6117:G6117"/>
    <mergeCell ref="H6117:I6117"/>
    <mergeCell ref="J6117:L6117"/>
    <mergeCell ref="F6114:G6114"/>
    <mergeCell ref="H6114:I6114"/>
    <mergeCell ref="J6114:L6114"/>
    <mergeCell ref="F6115:G6115"/>
    <mergeCell ref="H6115:I6115"/>
    <mergeCell ref="J6115:L6115"/>
    <mergeCell ref="F6112:G6112"/>
    <mergeCell ref="H6112:I6112"/>
    <mergeCell ref="J6112:L6112"/>
    <mergeCell ref="F6113:G6113"/>
    <mergeCell ref="H6113:I6113"/>
    <mergeCell ref="J6113:L6113"/>
    <mergeCell ref="F6110:G6110"/>
    <mergeCell ref="H6110:I6110"/>
    <mergeCell ref="J6110:L6110"/>
    <mergeCell ref="F6111:G6111"/>
    <mergeCell ref="H6111:I6111"/>
    <mergeCell ref="J6111:L6111"/>
    <mergeCell ref="F6108:G6108"/>
    <mergeCell ref="H6108:I6108"/>
    <mergeCell ref="J6108:L6108"/>
    <mergeCell ref="F6109:G6109"/>
    <mergeCell ref="H6109:I6109"/>
    <mergeCell ref="J6109:L6109"/>
    <mergeCell ref="F6146:G6146"/>
    <mergeCell ref="H6146:I6146"/>
    <mergeCell ref="J6146:L6146"/>
    <mergeCell ref="F6147:G6147"/>
    <mergeCell ref="H6147:I6147"/>
    <mergeCell ref="J6147:L6147"/>
    <mergeCell ref="F6144:G6144"/>
    <mergeCell ref="H6144:I6144"/>
    <mergeCell ref="J6144:L6144"/>
    <mergeCell ref="F6145:G6145"/>
    <mergeCell ref="H6145:I6145"/>
    <mergeCell ref="J6145:L6145"/>
    <mergeCell ref="A6141:H6141"/>
    <mergeCell ref="F6142:G6142"/>
    <mergeCell ref="H6142:I6142"/>
    <mergeCell ref="J6142:L6142"/>
    <mergeCell ref="F6143:G6143"/>
    <mergeCell ref="H6143:I6143"/>
    <mergeCell ref="J6143:L6143"/>
    <mergeCell ref="F6130:G6130"/>
    <mergeCell ref="H6130:I6130"/>
    <mergeCell ref="J6130:L6130"/>
    <mergeCell ref="F6131:G6131"/>
    <mergeCell ref="H6131:I6131"/>
    <mergeCell ref="J6131:L6131"/>
    <mergeCell ref="F6126:G6126"/>
    <mergeCell ref="H6126:I6126"/>
    <mergeCell ref="J6126:L6126"/>
    <mergeCell ref="A6128:H6128"/>
    <mergeCell ref="F6129:G6129"/>
    <mergeCell ref="H6129:I6129"/>
    <mergeCell ref="J6129:L6129"/>
    <mergeCell ref="F6122:G6122"/>
    <mergeCell ref="H6122:I6122"/>
    <mergeCell ref="J6122:L6122"/>
    <mergeCell ref="A6124:H6124"/>
    <mergeCell ref="F6125:G6125"/>
    <mergeCell ref="H6125:I6125"/>
    <mergeCell ref="J6125:L6125"/>
    <mergeCell ref="F6162:G6162"/>
    <mergeCell ref="H6162:I6162"/>
    <mergeCell ref="J6162:L6162"/>
    <mergeCell ref="F6163:G6163"/>
    <mergeCell ref="H6163:I6163"/>
    <mergeCell ref="J6163:L6163"/>
    <mergeCell ref="F6160:G6160"/>
    <mergeCell ref="H6160:I6160"/>
    <mergeCell ref="J6160:L6160"/>
    <mergeCell ref="F6161:G6161"/>
    <mergeCell ref="H6161:I6161"/>
    <mergeCell ref="J6161:L6161"/>
    <mergeCell ref="F6158:G6158"/>
    <mergeCell ref="H6158:I6158"/>
    <mergeCell ref="J6158:L6158"/>
    <mergeCell ref="F6159:G6159"/>
    <mergeCell ref="H6159:I6159"/>
    <mergeCell ref="J6159:L6159"/>
    <mergeCell ref="A6155:H6155"/>
    <mergeCell ref="F6156:G6156"/>
    <mergeCell ref="H6156:I6156"/>
    <mergeCell ref="J6156:L6156"/>
    <mergeCell ref="F6157:G6157"/>
    <mergeCell ref="H6157:I6157"/>
    <mergeCell ref="J6157:L6157"/>
    <mergeCell ref="F6152:G6152"/>
    <mergeCell ref="H6152:I6152"/>
    <mergeCell ref="J6152:L6152"/>
    <mergeCell ref="F6153:G6153"/>
    <mergeCell ref="H6153:I6153"/>
    <mergeCell ref="J6153:L6153"/>
    <mergeCell ref="F6148:G6148"/>
    <mergeCell ref="H6148:I6148"/>
    <mergeCell ref="J6148:L6148"/>
    <mergeCell ref="A6150:H6150"/>
    <mergeCell ref="F6151:G6151"/>
    <mergeCell ref="H6151:I6151"/>
    <mergeCell ref="J6151:L6151"/>
    <mergeCell ref="A6175:H6175"/>
    <mergeCell ref="F6176:G6176"/>
    <mergeCell ref="H6176:I6176"/>
    <mergeCell ref="J6176:L6176"/>
    <mergeCell ref="F6177:G6177"/>
    <mergeCell ref="H6177:I6177"/>
    <mergeCell ref="J6177:L6177"/>
    <mergeCell ref="F6172:G6172"/>
    <mergeCell ref="H6172:I6172"/>
    <mergeCell ref="J6172:L6172"/>
    <mergeCell ref="F6173:G6173"/>
    <mergeCell ref="H6173:I6173"/>
    <mergeCell ref="J6173:L6173"/>
    <mergeCell ref="F6170:G6170"/>
    <mergeCell ref="H6170:I6170"/>
    <mergeCell ref="J6170:L6170"/>
    <mergeCell ref="F6171:G6171"/>
    <mergeCell ref="H6171:I6171"/>
    <mergeCell ref="J6171:L6171"/>
    <mergeCell ref="F6168:G6168"/>
    <mergeCell ref="H6168:I6168"/>
    <mergeCell ref="J6168:L6168"/>
    <mergeCell ref="F6169:G6169"/>
    <mergeCell ref="H6169:I6169"/>
    <mergeCell ref="J6169:L6169"/>
    <mergeCell ref="F6166:G6166"/>
    <mergeCell ref="H6166:I6166"/>
    <mergeCell ref="J6166:L6166"/>
    <mergeCell ref="F6167:G6167"/>
    <mergeCell ref="H6167:I6167"/>
    <mergeCell ref="J6167:L6167"/>
    <mergeCell ref="F6164:G6164"/>
    <mergeCell ref="H6164:I6164"/>
    <mergeCell ref="J6164:L6164"/>
    <mergeCell ref="F6165:G6165"/>
    <mergeCell ref="H6165:I6165"/>
    <mergeCell ref="J6165:L6165"/>
    <mergeCell ref="F6202:G6202"/>
    <mergeCell ref="H6202:I6202"/>
    <mergeCell ref="J6202:L6202"/>
    <mergeCell ref="F6203:G6203"/>
    <mergeCell ref="H6203:I6203"/>
    <mergeCell ref="J6203:L6203"/>
    <mergeCell ref="F6200:G6200"/>
    <mergeCell ref="H6200:I6200"/>
    <mergeCell ref="J6200:L6200"/>
    <mergeCell ref="F6201:G6201"/>
    <mergeCell ref="H6201:I6201"/>
    <mergeCell ref="J6201:L6201"/>
    <mergeCell ref="F6198:G6198"/>
    <mergeCell ref="H6198:I6198"/>
    <mergeCell ref="J6198:L6198"/>
    <mergeCell ref="F6199:G6199"/>
    <mergeCell ref="H6199:I6199"/>
    <mergeCell ref="J6199:L6199"/>
    <mergeCell ref="F6186:G6186"/>
    <mergeCell ref="H6186:I6186"/>
    <mergeCell ref="J6186:L6186"/>
    <mergeCell ref="A6196:H6196"/>
    <mergeCell ref="F6197:G6197"/>
    <mergeCell ref="H6197:I6197"/>
    <mergeCell ref="J6197:L6197"/>
    <mergeCell ref="A6183:H6183"/>
    <mergeCell ref="F6184:G6184"/>
    <mergeCell ref="H6184:I6184"/>
    <mergeCell ref="J6184:L6184"/>
    <mergeCell ref="F6185:G6185"/>
    <mergeCell ref="H6185:I6185"/>
    <mergeCell ref="J6185:L6185"/>
    <mergeCell ref="A6179:H6179"/>
    <mergeCell ref="F6180:G6180"/>
    <mergeCell ref="H6180:I6180"/>
    <mergeCell ref="J6180:L6180"/>
    <mergeCell ref="F6181:G6181"/>
    <mergeCell ref="H6181:I6181"/>
    <mergeCell ref="J6181:L6181"/>
    <mergeCell ref="F6218:G6218"/>
    <mergeCell ref="H6218:I6218"/>
    <mergeCell ref="J6218:L6218"/>
    <mergeCell ref="F6219:G6219"/>
    <mergeCell ref="H6219:I6219"/>
    <mergeCell ref="J6219:L6219"/>
    <mergeCell ref="F6216:G6216"/>
    <mergeCell ref="H6216:I6216"/>
    <mergeCell ref="J6216:L6216"/>
    <mergeCell ref="F6217:G6217"/>
    <mergeCell ref="H6217:I6217"/>
    <mergeCell ref="J6217:L6217"/>
    <mergeCell ref="F6214:G6214"/>
    <mergeCell ref="H6214:I6214"/>
    <mergeCell ref="J6214:L6214"/>
    <mergeCell ref="F6215:G6215"/>
    <mergeCell ref="H6215:I6215"/>
    <mergeCell ref="J6215:L6215"/>
    <mergeCell ref="F6212:G6212"/>
    <mergeCell ref="H6212:I6212"/>
    <mergeCell ref="J6212:L6212"/>
    <mergeCell ref="F6213:G6213"/>
    <mergeCell ref="H6213:I6213"/>
    <mergeCell ref="J6213:L6213"/>
    <mergeCell ref="F6208:G6208"/>
    <mergeCell ref="H6208:I6208"/>
    <mergeCell ref="J6208:L6208"/>
    <mergeCell ref="A6210:H6210"/>
    <mergeCell ref="F6211:G6211"/>
    <mergeCell ref="H6211:I6211"/>
    <mergeCell ref="J6211:L6211"/>
    <mergeCell ref="A6205:H6205"/>
    <mergeCell ref="F6206:G6206"/>
    <mergeCell ref="H6206:I6206"/>
    <mergeCell ref="J6206:L6206"/>
    <mergeCell ref="F6207:G6207"/>
    <mergeCell ref="H6207:I6207"/>
    <mergeCell ref="J6207:L6207"/>
    <mergeCell ref="A6231:H6231"/>
    <mergeCell ref="F6232:G6232"/>
    <mergeCell ref="H6232:I6232"/>
    <mergeCell ref="J6232:L6232"/>
    <mergeCell ref="F6233:G6233"/>
    <mergeCell ref="H6233:I6233"/>
    <mergeCell ref="J6233:L6233"/>
    <mergeCell ref="F6228:G6228"/>
    <mergeCell ref="H6228:I6228"/>
    <mergeCell ref="J6228:L6228"/>
    <mergeCell ref="F6229:G6229"/>
    <mergeCell ref="H6229:I6229"/>
    <mergeCell ref="J6229:L6229"/>
    <mergeCell ref="F6226:G6226"/>
    <mergeCell ref="H6226:I6226"/>
    <mergeCell ref="J6226:L6226"/>
    <mergeCell ref="F6227:G6227"/>
    <mergeCell ref="H6227:I6227"/>
    <mergeCell ref="J6227:L6227"/>
    <mergeCell ref="F6224:G6224"/>
    <mergeCell ref="H6224:I6224"/>
    <mergeCell ref="J6224:L6224"/>
    <mergeCell ref="F6225:G6225"/>
    <mergeCell ref="H6225:I6225"/>
    <mergeCell ref="J6225:L6225"/>
    <mergeCell ref="F6222:G6222"/>
    <mergeCell ref="H6222:I6222"/>
    <mergeCell ref="J6222:L6222"/>
    <mergeCell ref="F6223:G6223"/>
    <mergeCell ref="H6223:I6223"/>
    <mergeCell ref="J6223:L6223"/>
    <mergeCell ref="F6220:G6220"/>
    <mergeCell ref="H6220:I6220"/>
    <mergeCell ref="J6220:L6220"/>
    <mergeCell ref="F6221:G6221"/>
    <mergeCell ref="H6221:I6221"/>
    <mergeCell ref="J6221:L6221"/>
    <mergeCell ref="F6258:G6258"/>
    <mergeCell ref="H6258:I6258"/>
    <mergeCell ref="J6258:L6258"/>
    <mergeCell ref="F6259:G6259"/>
    <mergeCell ref="H6259:I6259"/>
    <mergeCell ref="J6259:L6259"/>
    <mergeCell ref="F6256:G6256"/>
    <mergeCell ref="H6256:I6256"/>
    <mergeCell ref="J6256:L6256"/>
    <mergeCell ref="F6257:G6257"/>
    <mergeCell ref="H6257:I6257"/>
    <mergeCell ref="J6257:L6257"/>
    <mergeCell ref="F6254:G6254"/>
    <mergeCell ref="H6254:I6254"/>
    <mergeCell ref="J6254:L6254"/>
    <mergeCell ref="F6255:G6255"/>
    <mergeCell ref="H6255:I6255"/>
    <mergeCell ref="J6255:L6255"/>
    <mergeCell ref="F6242:G6242"/>
    <mergeCell ref="H6242:I6242"/>
    <mergeCell ref="J6242:L6242"/>
    <mergeCell ref="A6252:H6252"/>
    <mergeCell ref="F6253:G6253"/>
    <mergeCell ref="H6253:I6253"/>
    <mergeCell ref="J6253:L6253"/>
    <mergeCell ref="A6239:H6239"/>
    <mergeCell ref="F6240:G6240"/>
    <mergeCell ref="H6240:I6240"/>
    <mergeCell ref="J6240:L6240"/>
    <mergeCell ref="F6241:G6241"/>
    <mergeCell ref="H6241:I6241"/>
    <mergeCell ref="J6241:L6241"/>
    <mergeCell ref="A6235:H6235"/>
    <mergeCell ref="F6236:G6236"/>
    <mergeCell ref="H6236:I6236"/>
    <mergeCell ref="J6236:L6236"/>
    <mergeCell ref="F6237:G6237"/>
    <mergeCell ref="H6237:I6237"/>
    <mergeCell ref="J6237:L6237"/>
    <mergeCell ref="F6274:G6274"/>
    <mergeCell ref="H6274:I6274"/>
    <mergeCell ref="J6274:L6274"/>
    <mergeCell ref="F6275:G6275"/>
    <mergeCell ref="H6275:I6275"/>
    <mergeCell ref="J6275:L6275"/>
    <mergeCell ref="F6272:G6272"/>
    <mergeCell ref="H6272:I6272"/>
    <mergeCell ref="J6272:L6272"/>
    <mergeCell ref="F6273:G6273"/>
    <mergeCell ref="H6273:I6273"/>
    <mergeCell ref="J6273:L6273"/>
    <mergeCell ref="F6270:G6270"/>
    <mergeCell ref="H6270:I6270"/>
    <mergeCell ref="J6270:L6270"/>
    <mergeCell ref="F6271:G6271"/>
    <mergeCell ref="H6271:I6271"/>
    <mergeCell ref="J6271:L6271"/>
    <mergeCell ref="F6268:G6268"/>
    <mergeCell ref="H6268:I6268"/>
    <mergeCell ref="J6268:L6268"/>
    <mergeCell ref="F6269:G6269"/>
    <mergeCell ref="H6269:I6269"/>
    <mergeCell ref="J6269:L6269"/>
    <mergeCell ref="F6264:G6264"/>
    <mergeCell ref="H6264:I6264"/>
    <mergeCell ref="J6264:L6264"/>
    <mergeCell ref="A6266:H6266"/>
    <mergeCell ref="F6267:G6267"/>
    <mergeCell ref="H6267:I6267"/>
    <mergeCell ref="J6267:L6267"/>
    <mergeCell ref="A6261:H6261"/>
    <mergeCell ref="F6262:G6262"/>
    <mergeCell ref="H6262:I6262"/>
    <mergeCell ref="J6262:L6262"/>
    <mergeCell ref="F6263:G6263"/>
    <mergeCell ref="H6263:I6263"/>
    <mergeCell ref="J6263:L6263"/>
    <mergeCell ref="A6287:H6287"/>
    <mergeCell ref="F6288:G6288"/>
    <mergeCell ref="H6288:I6288"/>
    <mergeCell ref="J6288:L6288"/>
    <mergeCell ref="F6289:G6289"/>
    <mergeCell ref="H6289:I6289"/>
    <mergeCell ref="J6289:L6289"/>
    <mergeCell ref="F6284:G6284"/>
    <mergeCell ref="H6284:I6284"/>
    <mergeCell ref="J6284:L6284"/>
    <mergeCell ref="F6285:G6285"/>
    <mergeCell ref="H6285:I6285"/>
    <mergeCell ref="J6285:L6285"/>
    <mergeCell ref="F6282:G6282"/>
    <mergeCell ref="H6282:I6282"/>
    <mergeCell ref="J6282:L6282"/>
    <mergeCell ref="F6283:G6283"/>
    <mergeCell ref="H6283:I6283"/>
    <mergeCell ref="J6283:L6283"/>
    <mergeCell ref="F6280:G6280"/>
    <mergeCell ref="H6280:I6280"/>
    <mergeCell ref="J6280:L6280"/>
    <mergeCell ref="F6281:G6281"/>
    <mergeCell ref="H6281:I6281"/>
    <mergeCell ref="J6281:L6281"/>
    <mergeCell ref="F6278:G6278"/>
    <mergeCell ref="H6278:I6278"/>
    <mergeCell ref="J6278:L6278"/>
    <mergeCell ref="F6279:G6279"/>
    <mergeCell ref="H6279:I6279"/>
    <mergeCell ref="J6279:L6279"/>
    <mergeCell ref="F6276:G6276"/>
    <mergeCell ref="H6276:I6276"/>
    <mergeCell ref="J6276:L6276"/>
    <mergeCell ref="F6277:G6277"/>
    <mergeCell ref="H6277:I6277"/>
    <mergeCell ref="J6277:L6277"/>
    <mergeCell ref="F6314:G6314"/>
    <mergeCell ref="H6314:I6314"/>
    <mergeCell ref="J6314:L6314"/>
    <mergeCell ref="F6315:G6315"/>
    <mergeCell ref="H6315:I6315"/>
    <mergeCell ref="J6315:L6315"/>
    <mergeCell ref="F6312:G6312"/>
    <mergeCell ref="H6312:I6312"/>
    <mergeCell ref="J6312:L6312"/>
    <mergeCell ref="F6313:G6313"/>
    <mergeCell ref="H6313:I6313"/>
    <mergeCell ref="J6313:L6313"/>
    <mergeCell ref="F6310:G6310"/>
    <mergeCell ref="H6310:I6310"/>
    <mergeCell ref="J6310:L6310"/>
    <mergeCell ref="F6311:G6311"/>
    <mergeCell ref="H6311:I6311"/>
    <mergeCell ref="J6311:L6311"/>
    <mergeCell ref="F6298:G6298"/>
    <mergeCell ref="H6298:I6298"/>
    <mergeCell ref="J6298:L6298"/>
    <mergeCell ref="A6308:H6308"/>
    <mergeCell ref="F6309:G6309"/>
    <mergeCell ref="H6309:I6309"/>
    <mergeCell ref="J6309:L6309"/>
    <mergeCell ref="A6295:H6295"/>
    <mergeCell ref="F6296:G6296"/>
    <mergeCell ref="H6296:I6296"/>
    <mergeCell ref="J6296:L6296"/>
    <mergeCell ref="F6297:G6297"/>
    <mergeCell ref="H6297:I6297"/>
    <mergeCell ref="J6297:L6297"/>
    <mergeCell ref="A6291:H6291"/>
    <mergeCell ref="F6292:G6292"/>
    <mergeCell ref="H6292:I6292"/>
    <mergeCell ref="J6292:L6292"/>
    <mergeCell ref="F6293:G6293"/>
    <mergeCell ref="H6293:I6293"/>
    <mergeCell ref="J6293:L6293"/>
    <mergeCell ref="F6330:G6330"/>
    <mergeCell ref="H6330:I6330"/>
    <mergeCell ref="J6330:L6330"/>
    <mergeCell ref="F6331:G6331"/>
    <mergeCell ref="H6331:I6331"/>
    <mergeCell ref="J6331:L6331"/>
    <mergeCell ref="F6328:G6328"/>
    <mergeCell ref="H6328:I6328"/>
    <mergeCell ref="J6328:L6328"/>
    <mergeCell ref="F6329:G6329"/>
    <mergeCell ref="H6329:I6329"/>
    <mergeCell ref="J6329:L6329"/>
    <mergeCell ref="F6326:G6326"/>
    <mergeCell ref="H6326:I6326"/>
    <mergeCell ref="J6326:L6326"/>
    <mergeCell ref="F6327:G6327"/>
    <mergeCell ref="H6327:I6327"/>
    <mergeCell ref="J6327:L6327"/>
    <mergeCell ref="F6324:G6324"/>
    <mergeCell ref="H6324:I6324"/>
    <mergeCell ref="J6324:L6324"/>
    <mergeCell ref="F6325:G6325"/>
    <mergeCell ref="H6325:I6325"/>
    <mergeCell ref="J6325:L6325"/>
    <mergeCell ref="F6320:G6320"/>
    <mergeCell ref="H6320:I6320"/>
    <mergeCell ref="J6320:L6320"/>
    <mergeCell ref="A6322:H6322"/>
    <mergeCell ref="F6323:G6323"/>
    <mergeCell ref="H6323:I6323"/>
    <mergeCell ref="J6323:L6323"/>
    <mergeCell ref="A6317:H6317"/>
    <mergeCell ref="F6318:G6318"/>
    <mergeCell ref="H6318:I6318"/>
    <mergeCell ref="J6318:L6318"/>
    <mergeCell ref="F6319:G6319"/>
    <mergeCell ref="H6319:I6319"/>
    <mergeCell ref="J6319:L6319"/>
    <mergeCell ref="A6343:H6343"/>
    <mergeCell ref="F6344:G6344"/>
    <mergeCell ref="H6344:I6344"/>
    <mergeCell ref="J6344:L6344"/>
    <mergeCell ref="F6345:G6345"/>
    <mergeCell ref="H6345:I6345"/>
    <mergeCell ref="J6345:L6345"/>
    <mergeCell ref="F6340:G6340"/>
    <mergeCell ref="H6340:I6340"/>
    <mergeCell ref="J6340:L6340"/>
    <mergeCell ref="F6341:G6341"/>
    <mergeCell ref="H6341:I6341"/>
    <mergeCell ref="J6341:L6341"/>
    <mergeCell ref="F6338:G6338"/>
    <mergeCell ref="H6338:I6338"/>
    <mergeCell ref="J6338:L6338"/>
    <mergeCell ref="F6339:G6339"/>
    <mergeCell ref="H6339:I6339"/>
    <mergeCell ref="J6339:L6339"/>
    <mergeCell ref="F6336:G6336"/>
    <mergeCell ref="H6336:I6336"/>
    <mergeCell ref="J6336:L6336"/>
    <mergeCell ref="F6337:G6337"/>
    <mergeCell ref="H6337:I6337"/>
    <mergeCell ref="J6337:L6337"/>
    <mergeCell ref="F6334:G6334"/>
    <mergeCell ref="H6334:I6334"/>
    <mergeCell ref="J6334:L6334"/>
    <mergeCell ref="F6335:G6335"/>
    <mergeCell ref="H6335:I6335"/>
    <mergeCell ref="J6335:L6335"/>
    <mergeCell ref="F6332:G6332"/>
    <mergeCell ref="H6332:I6332"/>
    <mergeCell ref="J6332:L6332"/>
    <mergeCell ref="F6333:G6333"/>
    <mergeCell ref="H6333:I6333"/>
    <mergeCell ref="J6333:L6333"/>
    <mergeCell ref="F6370:G6370"/>
    <mergeCell ref="H6370:I6370"/>
    <mergeCell ref="J6370:L6370"/>
    <mergeCell ref="F6371:G6371"/>
    <mergeCell ref="H6371:I6371"/>
    <mergeCell ref="J6371:L6371"/>
    <mergeCell ref="F6368:G6368"/>
    <mergeCell ref="H6368:I6368"/>
    <mergeCell ref="J6368:L6368"/>
    <mergeCell ref="F6369:G6369"/>
    <mergeCell ref="H6369:I6369"/>
    <mergeCell ref="J6369:L6369"/>
    <mergeCell ref="F6366:G6366"/>
    <mergeCell ref="H6366:I6366"/>
    <mergeCell ref="J6366:L6366"/>
    <mergeCell ref="F6367:G6367"/>
    <mergeCell ref="H6367:I6367"/>
    <mergeCell ref="J6367:L6367"/>
    <mergeCell ref="F6354:G6354"/>
    <mergeCell ref="H6354:I6354"/>
    <mergeCell ref="J6354:L6354"/>
    <mergeCell ref="A6364:H6364"/>
    <mergeCell ref="F6365:G6365"/>
    <mergeCell ref="H6365:I6365"/>
    <mergeCell ref="J6365:L6365"/>
    <mergeCell ref="A6351:H6351"/>
    <mergeCell ref="F6352:G6352"/>
    <mergeCell ref="H6352:I6352"/>
    <mergeCell ref="J6352:L6352"/>
    <mergeCell ref="F6353:G6353"/>
    <mergeCell ref="H6353:I6353"/>
    <mergeCell ref="J6353:L6353"/>
    <mergeCell ref="A6347:H6347"/>
    <mergeCell ref="F6348:G6348"/>
    <mergeCell ref="H6348:I6348"/>
    <mergeCell ref="J6348:L6348"/>
    <mergeCell ref="F6349:G6349"/>
    <mergeCell ref="H6349:I6349"/>
    <mergeCell ref="J6349:L6349"/>
    <mergeCell ref="F6386:G6386"/>
    <mergeCell ref="H6386:I6386"/>
    <mergeCell ref="J6386:L6386"/>
    <mergeCell ref="F6387:G6387"/>
    <mergeCell ref="H6387:I6387"/>
    <mergeCell ref="J6387:L6387"/>
    <mergeCell ref="F6384:G6384"/>
    <mergeCell ref="H6384:I6384"/>
    <mergeCell ref="J6384:L6384"/>
    <mergeCell ref="F6385:G6385"/>
    <mergeCell ref="H6385:I6385"/>
    <mergeCell ref="J6385:L6385"/>
    <mergeCell ref="F6382:G6382"/>
    <mergeCell ref="H6382:I6382"/>
    <mergeCell ref="J6382:L6382"/>
    <mergeCell ref="F6383:G6383"/>
    <mergeCell ref="H6383:I6383"/>
    <mergeCell ref="J6383:L6383"/>
    <mergeCell ref="F6380:G6380"/>
    <mergeCell ref="H6380:I6380"/>
    <mergeCell ref="J6380:L6380"/>
    <mergeCell ref="F6381:G6381"/>
    <mergeCell ref="H6381:I6381"/>
    <mergeCell ref="J6381:L6381"/>
    <mergeCell ref="F6376:G6376"/>
    <mergeCell ref="H6376:I6376"/>
    <mergeCell ref="J6376:L6376"/>
    <mergeCell ref="A6378:H6378"/>
    <mergeCell ref="F6379:G6379"/>
    <mergeCell ref="H6379:I6379"/>
    <mergeCell ref="J6379:L6379"/>
    <mergeCell ref="A6373:H6373"/>
    <mergeCell ref="F6374:G6374"/>
    <mergeCell ref="H6374:I6374"/>
    <mergeCell ref="J6374:L6374"/>
    <mergeCell ref="F6375:G6375"/>
    <mergeCell ref="H6375:I6375"/>
    <mergeCell ref="J6375:L6375"/>
    <mergeCell ref="A6399:H6399"/>
    <mergeCell ref="F6400:G6400"/>
    <mergeCell ref="H6400:I6400"/>
    <mergeCell ref="J6400:L6400"/>
    <mergeCell ref="F6401:G6401"/>
    <mergeCell ref="H6401:I6401"/>
    <mergeCell ref="J6401:L6401"/>
    <mergeCell ref="F6396:G6396"/>
    <mergeCell ref="H6396:I6396"/>
    <mergeCell ref="J6396:L6396"/>
    <mergeCell ref="F6397:G6397"/>
    <mergeCell ref="H6397:I6397"/>
    <mergeCell ref="J6397:L6397"/>
    <mergeCell ref="F6394:G6394"/>
    <mergeCell ref="H6394:I6394"/>
    <mergeCell ref="J6394:L6394"/>
    <mergeCell ref="F6395:G6395"/>
    <mergeCell ref="H6395:I6395"/>
    <mergeCell ref="J6395:L6395"/>
    <mergeCell ref="F6392:G6392"/>
    <mergeCell ref="H6392:I6392"/>
    <mergeCell ref="J6392:L6392"/>
    <mergeCell ref="F6393:G6393"/>
    <mergeCell ref="H6393:I6393"/>
    <mergeCell ref="J6393:L6393"/>
    <mergeCell ref="F6390:G6390"/>
    <mergeCell ref="H6390:I6390"/>
    <mergeCell ref="J6390:L6390"/>
    <mergeCell ref="F6391:G6391"/>
    <mergeCell ref="H6391:I6391"/>
    <mergeCell ref="J6391:L6391"/>
    <mergeCell ref="F6388:G6388"/>
    <mergeCell ref="H6388:I6388"/>
    <mergeCell ref="J6388:L6388"/>
    <mergeCell ref="F6389:G6389"/>
    <mergeCell ref="H6389:I6389"/>
    <mergeCell ref="J6389:L6389"/>
    <mergeCell ref="F6426:G6426"/>
    <mergeCell ref="H6426:I6426"/>
    <mergeCell ref="J6426:L6426"/>
    <mergeCell ref="F6427:G6427"/>
    <mergeCell ref="H6427:I6427"/>
    <mergeCell ref="J6427:L6427"/>
    <mergeCell ref="F6424:G6424"/>
    <mergeCell ref="H6424:I6424"/>
    <mergeCell ref="J6424:L6424"/>
    <mergeCell ref="F6425:G6425"/>
    <mergeCell ref="H6425:I6425"/>
    <mergeCell ref="J6425:L6425"/>
    <mergeCell ref="F6422:G6422"/>
    <mergeCell ref="H6422:I6422"/>
    <mergeCell ref="J6422:L6422"/>
    <mergeCell ref="F6423:G6423"/>
    <mergeCell ref="H6423:I6423"/>
    <mergeCell ref="J6423:L6423"/>
    <mergeCell ref="F6410:G6410"/>
    <mergeCell ref="H6410:I6410"/>
    <mergeCell ref="J6410:L6410"/>
    <mergeCell ref="A6420:H6420"/>
    <mergeCell ref="F6421:G6421"/>
    <mergeCell ref="H6421:I6421"/>
    <mergeCell ref="J6421:L6421"/>
    <mergeCell ref="A6407:H6407"/>
    <mergeCell ref="F6408:G6408"/>
    <mergeCell ref="H6408:I6408"/>
    <mergeCell ref="J6408:L6408"/>
    <mergeCell ref="F6409:G6409"/>
    <mergeCell ref="H6409:I6409"/>
    <mergeCell ref="J6409:L6409"/>
    <mergeCell ref="A6403:H6403"/>
    <mergeCell ref="F6404:G6404"/>
    <mergeCell ref="H6404:I6404"/>
    <mergeCell ref="J6404:L6404"/>
    <mergeCell ref="F6405:G6405"/>
    <mergeCell ref="H6405:I6405"/>
    <mergeCell ref="J6405:L6405"/>
    <mergeCell ref="F6442:G6442"/>
    <mergeCell ref="H6442:I6442"/>
    <mergeCell ref="J6442:L6442"/>
    <mergeCell ref="F6443:G6443"/>
    <mergeCell ref="H6443:I6443"/>
    <mergeCell ref="J6443:L6443"/>
    <mergeCell ref="F6440:G6440"/>
    <mergeCell ref="H6440:I6440"/>
    <mergeCell ref="J6440:L6440"/>
    <mergeCell ref="F6441:G6441"/>
    <mergeCell ref="H6441:I6441"/>
    <mergeCell ref="J6441:L6441"/>
    <mergeCell ref="F6438:G6438"/>
    <mergeCell ref="H6438:I6438"/>
    <mergeCell ref="J6438:L6438"/>
    <mergeCell ref="F6439:G6439"/>
    <mergeCell ref="H6439:I6439"/>
    <mergeCell ref="J6439:L6439"/>
    <mergeCell ref="F6436:G6436"/>
    <mergeCell ref="H6436:I6436"/>
    <mergeCell ref="J6436:L6436"/>
    <mergeCell ref="F6437:G6437"/>
    <mergeCell ref="H6437:I6437"/>
    <mergeCell ref="J6437:L6437"/>
    <mergeCell ref="F6432:G6432"/>
    <mergeCell ref="H6432:I6432"/>
    <mergeCell ref="J6432:L6432"/>
    <mergeCell ref="A6434:H6434"/>
    <mergeCell ref="F6435:G6435"/>
    <mergeCell ref="H6435:I6435"/>
    <mergeCell ref="J6435:L6435"/>
    <mergeCell ref="A6429:H6429"/>
    <mergeCell ref="F6430:G6430"/>
    <mergeCell ref="H6430:I6430"/>
    <mergeCell ref="J6430:L6430"/>
    <mergeCell ref="F6431:G6431"/>
    <mergeCell ref="H6431:I6431"/>
    <mergeCell ref="J6431:L6431"/>
    <mergeCell ref="A6455:H6455"/>
    <mergeCell ref="F6456:G6456"/>
    <mergeCell ref="H6456:I6456"/>
    <mergeCell ref="J6456:L6456"/>
    <mergeCell ref="F6457:G6457"/>
    <mergeCell ref="H6457:I6457"/>
    <mergeCell ref="J6457:L6457"/>
    <mergeCell ref="F6452:G6452"/>
    <mergeCell ref="H6452:I6452"/>
    <mergeCell ref="J6452:L6452"/>
    <mergeCell ref="F6453:G6453"/>
    <mergeCell ref="H6453:I6453"/>
    <mergeCell ref="J6453:L6453"/>
    <mergeCell ref="F6450:G6450"/>
    <mergeCell ref="H6450:I6450"/>
    <mergeCell ref="J6450:L6450"/>
    <mergeCell ref="F6451:G6451"/>
    <mergeCell ref="H6451:I6451"/>
    <mergeCell ref="J6451:L6451"/>
    <mergeCell ref="F6448:G6448"/>
    <mergeCell ref="H6448:I6448"/>
    <mergeCell ref="J6448:L6448"/>
    <mergeCell ref="F6449:G6449"/>
    <mergeCell ref="H6449:I6449"/>
    <mergeCell ref="J6449:L6449"/>
    <mergeCell ref="F6446:G6446"/>
    <mergeCell ref="H6446:I6446"/>
    <mergeCell ref="J6446:L6446"/>
    <mergeCell ref="F6447:G6447"/>
    <mergeCell ref="H6447:I6447"/>
    <mergeCell ref="J6447:L6447"/>
    <mergeCell ref="F6444:G6444"/>
    <mergeCell ref="H6444:I6444"/>
    <mergeCell ref="J6444:L6444"/>
    <mergeCell ref="F6445:G6445"/>
    <mergeCell ref="H6445:I6445"/>
    <mergeCell ref="J6445:L6445"/>
    <mergeCell ref="F6482:G6482"/>
    <mergeCell ref="H6482:I6482"/>
    <mergeCell ref="J6482:L6482"/>
    <mergeCell ref="F6483:G6483"/>
    <mergeCell ref="H6483:I6483"/>
    <mergeCell ref="J6483:L6483"/>
    <mergeCell ref="F6480:G6480"/>
    <mergeCell ref="H6480:I6480"/>
    <mergeCell ref="J6480:L6480"/>
    <mergeCell ref="F6481:G6481"/>
    <mergeCell ref="H6481:I6481"/>
    <mergeCell ref="J6481:L6481"/>
    <mergeCell ref="F6478:G6478"/>
    <mergeCell ref="H6478:I6478"/>
    <mergeCell ref="J6478:L6478"/>
    <mergeCell ref="F6479:G6479"/>
    <mergeCell ref="H6479:I6479"/>
    <mergeCell ref="J6479:L6479"/>
    <mergeCell ref="F6466:G6466"/>
    <mergeCell ref="H6466:I6466"/>
    <mergeCell ref="J6466:L6466"/>
    <mergeCell ref="A6476:H6476"/>
    <mergeCell ref="F6477:G6477"/>
    <mergeCell ref="H6477:I6477"/>
    <mergeCell ref="J6477:L6477"/>
    <mergeCell ref="A6463:H6463"/>
    <mergeCell ref="F6464:G6464"/>
    <mergeCell ref="H6464:I6464"/>
    <mergeCell ref="J6464:L6464"/>
    <mergeCell ref="F6465:G6465"/>
    <mergeCell ref="H6465:I6465"/>
    <mergeCell ref="J6465:L6465"/>
    <mergeCell ref="A6459:H6459"/>
    <mergeCell ref="F6460:G6460"/>
    <mergeCell ref="H6460:I6460"/>
    <mergeCell ref="J6460:L6460"/>
    <mergeCell ref="F6461:G6461"/>
    <mergeCell ref="H6461:I6461"/>
    <mergeCell ref="J6461:L6461"/>
    <mergeCell ref="F6498:G6498"/>
    <mergeCell ref="H6498:I6498"/>
    <mergeCell ref="J6498:L6498"/>
    <mergeCell ref="F6499:G6499"/>
    <mergeCell ref="H6499:I6499"/>
    <mergeCell ref="J6499:L6499"/>
    <mergeCell ref="F6496:G6496"/>
    <mergeCell ref="H6496:I6496"/>
    <mergeCell ref="J6496:L6496"/>
    <mergeCell ref="F6497:G6497"/>
    <mergeCell ref="H6497:I6497"/>
    <mergeCell ref="J6497:L6497"/>
    <mergeCell ref="F6494:G6494"/>
    <mergeCell ref="H6494:I6494"/>
    <mergeCell ref="J6494:L6494"/>
    <mergeCell ref="F6495:G6495"/>
    <mergeCell ref="H6495:I6495"/>
    <mergeCell ref="J6495:L6495"/>
    <mergeCell ref="F6492:G6492"/>
    <mergeCell ref="H6492:I6492"/>
    <mergeCell ref="J6492:L6492"/>
    <mergeCell ref="F6493:G6493"/>
    <mergeCell ref="H6493:I6493"/>
    <mergeCell ref="J6493:L6493"/>
    <mergeCell ref="F6488:G6488"/>
    <mergeCell ref="H6488:I6488"/>
    <mergeCell ref="J6488:L6488"/>
    <mergeCell ref="A6490:H6490"/>
    <mergeCell ref="F6491:G6491"/>
    <mergeCell ref="H6491:I6491"/>
    <mergeCell ref="J6491:L6491"/>
    <mergeCell ref="A6485:H6485"/>
    <mergeCell ref="F6486:G6486"/>
    <mergeCell ref="H6486:I6486"/>
    <mergeCell ref="J6486:L6486"/>
    <mergeCell ref="F6487:G6487"/>
    <mergeCell ref="H6487:I6487"/>
    <mergeCell ref="J6487:L6487"/>
    <mergeCell ref="A6511:H6511"/>
    <mergeCell ref="F6512:G6512"/>
    <mergeCell ref="H6512:I6512"/>
    <mergeCell ref="J6512:L6512"/>
    <mergeCell ref="F6513:G6513"/>
    <mergeCell ref="H6513:I6513"/>
    <mergeCell ref="J6513:L6513"/>
    <mergeCell ref="F6508:G6508"/>
    <mergeCell ref="H6508:I6508"/>
    <mergeCell ref="J6508:L6508"/>
    <mergeCell ref="F6509:G6509"/>
    <mergeCell ref="H6509:I6509"/>
    <mergeCell ref="J6509:L6509"/>
    <mergeCell ref="F6506:G6506"/>
    <mergeCell ref="H6506:I6506"/>
    <mergeCell ref="J6506:L6506"/>
    <mergeCell ref="F6507:G6507"/>
    <mergeCell ref="H6507:I6507"/>
    <mergeCell ref="J6507:L6507"/>
    <mergeCell ref="F6504:G6504"/>
    <mergeCell ref="H6504:I6504"/>
    <mergeCell ref="J6504:L6504"/>
    <mergeCell ref="F6505:G6505"/>
    <mergeCell ref="H6505:I6505"/>
    <mergeCell ref="J6505:L6505"/>
    <mergeCell ref="F6502:G6502"/>
    <mergeCell ref="H6502:I6502"/>
    <mergeCell ref="J6502:L6502"/>
    <mergeCell ref="F6503:G6503"/>
    <mergeCell ref="H6503:I6503"/>
    <mergeCell ref="J6503:L6503"/>
    <mergeCell ref="F6500:G6500"/>
    <mergeCell ref="H6500:I6500"/>
    <mergeCell ref="J6500:L6500"/>
    <mergeCell ref="F6501:G6501"/>
    <mergeCell ref="H6501:I6501"/>
    <mergeCell ref="J6501:L6501"/>
    <mergeCell ref="F6536:G6536"/>
    <mergeCell ref="H6536:I6536"/>
    <mergeCell ref="J6536:L6536"/>
    <mergeCell ref="F6537:G6537"/>
    <mergeCell ref="H6537:I6537"/>
    <mergeCell ref="J6537:L6537"/>
    <mergeCell ref="F6534:G6534"/>
    <mergeCell ref="H6534:I6534"/>
    <mergeCell ref="J6534:L6534"/>
    <mergeCell ref="F6535:G6535"/>
    <mergeCell ref="H6535:I6535"/>
    <mergeCell ref="J6535:L6535"/>
    <mergeCell ref="F6522:G6522"/>
    <mergeCell ref="H6522:I6522"/>
    <mergeCell ref="J6522:L6522"/>
    <mergeCell ref="A6532:H6532"/>
    <mergeCell ref="F6533:G6533"/>
    <mergeCell ref="H6533:I6533"/>
    <mergeCell ref="J6533:L6533"/>
    <mergeCell ref="A6519:H6519"/>
    <mergeCell ref="F6520:G6520"/>
    <mergeCell ref="H6520:I6520"/>
    <mergeCell ref="J6520:L6520"/>
    <mergeCell ref="F6521:G6521"/>
    <mergeCell ref="H6521:I6521"/>
    <mergeCell ref="J6521:L6521"/>
    <mergeCell ref="A6515:H6515"/>
    <mergeCell ref="F6516:G6516"/>
    <mergeCell ref="H6516:I6516"/>
    <mergeCell ref="J6516:L6516"/>
    <mergeCell ref="F6517:G6517"/>
    <mergeCell ref="H6517:I6517"/>
    <mergeCell ref="J6517:L6517"/>
    <mergeCell ref="F6552:G6552"/>
    <mergeCell ref="H6552:I6552"/>
    <mergeCell ref="J6552:L6552"/>
    <mergeCell ref="F6553:G6553"/>
    <mergeCell ref="H6553:I6553"/>
    <mergeCell ref="J6553:L6553"/>
    <mergeCell ref="F6550:G6550"/>
    <mergeCell ref="H6550:I6550"/>
    <mergeCell ref="J6550:L6550"/>
    <mergeCell ref="F6551:G6551"/>
    <mergeCell ref="H6551:I6551"/>
    <mergeCell ref="J6551:L6551"/>
    <mergeCell ref="F6548:G6548"/>
    <mergeCell ref="H6548:I6548"/>
    <mergeCell ref="J6548:L6548"/>
    <mergeCell ref="F6549:G6549"/>
    <mergeCell ref="H6549:I6549"/>
    <mergeCell ref="J6549:L6549"/>
    <mergeCell ref="F6544:G6544"/>
    <mergeCell ref="H6544:I6544"/>
    <mergeCell ref="J6544:L6544"/>
    <mergeCell ref="A6546:H6546"/>
    <mergeCell ref="F6547:G6547"/>
    <mergeCell ref="H6547:I6547"/>
    <mergeCell ref="J6547:L6547"/>
    <mergeCell ref="A6541:H6541"/>
    <mergeCell ref="F6542:G6542"/>
    <mergeCell ref="H6542:I6542"/>
    <mergeCell ref="J6542:L6542"/>
    <mergeCell ref="F6543:G6543"/>
    <mergeCell ref="H6543:I6543"/>
    <mergeCell ref="J6543:L6543"/>
    <mergeCell ref="F6538:G6538"/>
    <mergeCell ref="H6538:I6538"/>
    <mergeCell ref="J6538:L6538"/>
    <mergeCell ref="F6539:G6539"/>
    <mergeCell ref="H6539:I6539"/>
    <mergeCell ref="J6539:L6539"/>
    <mergeCell ref="F6564:G6564"/>
    <mergeCell ref="H6564:I6564"/>
    <mergeCell ref="J6564:L6564"/>
    <mergeCell ref="A6566:H6566"/>
    <mergeCell ref="F6567:G6567"/>
    <mergeCell ref="H6567:I6567"/>
    <mergeCell ref="J6567:L6567"/>
    <mergeCell ref="F6562:G6562"/>
    <mergeCell ref="H6562:I6562"/>
    <mergeCell ref="J6562:L6562"/>
    <mergeCell ref="F6563:G6563"/>
    <mergeCell ref="H6563:I6563"/>
    <mergeCell ref="J6563:L6563"/>
    <mergeCell ref="F6560:G6560"/>
    <mergeCell ref="H6560:I6560"/>
    <mergeCell ref="J6560:L6560"/>
    <mergeCell ref="F6561:G6561"/>
    <mergeCell ref="H6561:I6561"/>
    <mergeCell ref="J6561:L6561"/>
    <mergeCell ref="F6558:G6558"/>
    <mergeCell ref="H6558:I6558"/>
    <mergeCell ref="J6558:L6558"/>
    <mergeCell ref="F6559:G6559"/>
    <mergeCell ref="H6559:I6559"/>
    <mergeCell ref="J6559:L6559"/>
    <mergeCell ref="F6556:G6556"/>
    <mergeCell ref="H6556:I6556"/>
    <mergeCell ref="J6556:L6556"/>
    <mergeCell ref="F6557:G6557"/>
    <mergeCell ref="H6557:I6557"/>
    <mergeCell ref="J6557:L6557"/>
    <mergeCell ref="F6554:G6554"/>
    <mergeCell ref="H6554:I6554"/>
    <mergeCell ref="J6554:L6554"/>
    <mergeCell ref="F6555:G6555"/>
    <mergeCell ref="H6555:I6555"/>
    <mergeCell ref="J6555:L6555"/>
    <mergeCell ref="F6592:G6592"/>
    <mergeCell ref="H6592:I6592"/>
    <mergeCell ref="J6592:L6592"/>
    <mergeCell ref="F6593:G6593"/>
    <mergeCell ref="H6593:I6593"/>
    <mergeCell ref="J6593:L6593"/>
    <mergeCell ref="F6590:G6590"/>
    <mergeCell ref="H6590:I6590"/>
    <mergeCell ref="J6590:L6590"/>
    <mergeCell ref="F6591:G6591"/>
    <mergeCell ref="H6591:I6591"/>
    <mergeCell ref="J6591:L6591"/>
    <mergeCell ref="A6587:H6587"/>
    <mergeCell ref="F6588:G6588"/>
    <mergeCell ref="H6588:I6588"/>
    <mergeCell ref="J6588:L6588"/>
    <mergeCell ref="F6589:G6589"/>
    <mergeCell ref="H6589:I6589"/>
    <mergeCell ref="J6589:L6589"/>
    <mergeCell ref="F6576:G6576"/>
    <mergeCell ref="H6576:I6576"/>
    <mergeCell ref="J6576:L6576"/>
    <mergeCell ref="F6577:G6577"/>
    <mergeCell ref="H6577:I6577"/>
    <mergeCell ref="J6577:L6577"/>
    <mergeCell ref="F6572:G6572"/>
    <mergeCell ref="H6572:I6572"/>
    <mergeCell ref="J6572:L6572"/>
    <mergeCell ref="A6574:H6574"/>
    <mergeCell ref="F6575:G6575"/>
    <mergeCell ref="H6575:I6575"/>
    <mergeCell ref="J6575:L6575"/>
    <mergeCell ref="F6568:G6568"/>
    <mergeCell ref="H6568:I6568"/>
    <mergeCell ref="J6568:L6568"/>
    <mergeCell ref="A6570:H6570"/>
    <mergeCell ref="F6571:G6571"/>
    <mergeCell ref="H6571:I6571"/>
    <mergeCell ref="J6571:L6571"/>
    <mergeCell ref="F6608:G6608"/>
    <mergeCell ref="H6608:I6608"/>
    <mergeCell ref="J6608:L6608"/>
    <mergeCell ref="F6609:G6609"/>
    <mergeCell ref="H6609:I6609"/>
    <mergeCell ref="J6609:L6609"/>
    <mergeCell ref="F6606:G6606"/>
    <mergeCell ref="H6606:I6606"/>
    <mergeCell ref="J6606:L6606"/>
    <mergeCell ref="F6607:G6607"/>
    <mergeCell ref="H6607:I6607"/>
    <mergeCell ref="J6607:L6607"/>
    <mergeCell ref="F6604:G6604"/>
    <mergeCell ref="H6604:I6604"/>
    <mergeCell ref="J6604:L6604"/>
    <mergeCell ref="F6605:G6605"/>
    <mergeCell ref="H6605:I6605"/>
    <mergeCell ref="J6605:L6605"/>
    <mergeCell ref="A6601:H6601"/>
    <mergeCell ref="F6602:G6602"/>
    <mergeCell ref="H6602:I6602"/>
    <mergeCell ref="J6602:L6602"/>
    <mergeCell ref="F6603:G6603"/>
    <mergeCell ref="H6603:I6603"/>
    <mergeCell ref="J6603:L6603"/>
    <mergeCell ref="F6598:G6598"/>
    <mergeCell ref="H6598:I6598"/>
    <mergeCell ref="J6598:L6598"/>
    <mergeCell ref="F6599:G6599"/>
    <mergeCell ref="H6599:I6599"/>
    <mergeCell ref="J6599:L6599"/>
    <mergeCell ref="F6594:G6594"/>
    <mergeCell ref="H6594:I6594"/>
    <mergeCell ref="J6594:L6594"/>
    <mergeCell ref="A6596:H6596"/>
    <mergeCell ref="F6597:G6597"/>
    <mergeCell ref="H6597:I6597"/>
    <mergeCell ref="J6597:L6597"/>
    <mergeCell ref="A6621:H6621"/>
    <mergeCell ref="F6622:G6622"/>
    <mergeCell ref="H6622:I6622"/>
    <mergeCell ref="J6622:L6622"/>
    <mergeCell ref="F6623:G6623"/>
    <mergeCell ref="H6623:I6623"/>
    <mergeCell ref="J6623:L6623"/>
    <mergeCell ref="F6618:G6618"/>
    <mergeCell ref="H6618:I6618"/>
    <mergeCell ref="J6618:L6618"/>
    <mergeCell ref="F6619:G6619"/>
    <mergeCell ref="H6619:I6619"/>
    <mergeCell ref="J6619:L6619"/>
    <mergeCell ref="F6616:G6616"/>
    <mergeCell ref="H6616:I6616"/>
    <mergeCell ref="J6616:L6616"/>
    <mergeCell ref="F6617:G6617"/>
    <mergeCell ref="H6617:I6617"/>
    <mergeCell ref="J6617:L6617"/>
    <mergeCell ref="F6614:G6614"/>
    <mergeCell ref="H6614:I6614"/>
    <mergeCell ref="J6614:L6614"/>
    <mergeCell ref="F6615:G6615"/>
    <mergeCell ref="H6615:I6615"/>
    <mergeCell ref="J6615:L6615"/>
    <mergeCell ref="F6612:G6612"/>
    <mergeCell ref="H6612:I6612"/>
    <mergeCell ref="J6612:L6612"/>
    <mergeCell ref="F6613:G6613"/>
    <mergeCell ref="H6613:I6613"/>
    <mergeCell ref="J6613:L6613"/>
    <mergeCell ref="F6610:G6610"/>
    <mergeCell ref="H6610:I6610"/>
    <mergeCell ref="J6610:L6610"/>
    <mergeCell ref="F6611:G6611"/>
    <mergeCell ref="H6611:I6611"/>
    <mergeCell ref="J6611:L6611"/>
    <mergeCell ref="F6646:G6646"/>
    <mergeCell ref="H6646:I6646"/>
    <mergeCell ref="J6646:L6646"/>
    <mergeCell ref="F6647:G6647"/>
    <mergeCell ref="H6647:I6647"/>
    <mergeCell ref="J6647:L6647"/>
    <mergeCell ref="F6644:G6644"/>
    <mergeCell ref="H6644:I6644"/>
    <mergeCell ref="J6644:L6644"/>
    <mergeCell ref="F6645:G6645"/>
    <mergeCell ref="H6645:I6645"/>
    <mergeCell ref="J6645:L6645"/>
    <mergeCell ref="F6632:G6632"/>
    <mergeCell ref="H6632:I6632"/>
    <mergeCell ref="J6632:L6632"/>
    <mergeCell ref="A6642:H6642"/>
    <mergeCell ref="F6643:G6643"/>
    <mergeCell ref="H6643:I6643"/>
    <mergeCell ref="J6643:L6643"/>
    <mergeCell ref="A6629:H6629"/>
    <mergeCell ref="F6630:G6630"/>
    <mergeCell ref="H6630:I6630"/>
    <mergeCell ref="J6630:L6630"/>
    <mergeCell ref="F6631:G6631"/>
    <mergeCell ref="H6631:I6631"/>
    <mergeCell ref="J6631:L6631"/>
    <mergeCell ref="A6625:H6625"/>
    <mergeCell ref="F6626:G6626"/>
    <mergeCell ref="H6626:I6626"/>
    <mergeCell ref="J6626:L6626"/>
    <mergeCell ref="F6627:G6627"/>
    <mergeCell ref="H6627:I6627"/>
    <mergeCell ref="J6627:L6627"/>
    <mergeCell ref="F6662:G6662"/>
    <mergeCell ref="H6662:I6662"/>
    <mergeCell ref="J6662:L6662"/>
    <mergeCell ref="F6663:G6663"/>
    <mergeCell ref="H6663:I6663"/>
    <mergeCell ref="J6663:L6663"/>
    <mergeCell ref="F6660:G6660"/>
    <mergeCell ref="H6660:I6660"/>
    <mergeCell ref="J6660:L6660"/>
    <mergeCell ref="F6661:G6661"/>
    <mergeCell ref="H6661:I6661"/>
    <mergeCell ref="J6661:L6661"/>
    <mergeCell ref="F6658:G6658"/>
    <mergeCell ref="H6658:I6658"/>
    <mergeCell ref="J6658:L6658"/>
    <mergeCell ref="F6659:G6659"/>
    <mergeCell ref="H6659:I6659"/>
    <mergeCell ref="J6659:L6659"/>
    <mergeCell ref="F6654:G6654"/>
    <mergeCell ref="H6654:I6654"/>
    <mergeCell ref="J6654:L6654"/>
    <mergeCell ref="A6656:H6656"/>
    <mergeCell ref="F6657:G6657"/>
    <mergeCell ref="H6657:I6657"/>
    <mergeCell ref="J6657:L6657"/>
    <mergeCell ref="A6651:H6651"/>
    <mergeCell ref="F6652:G6652"/>
    <mergeCell ref="H6652:I6652"/>
    <mergeCell ref="J6652:L6652"/>
    <mergeCell ref="F6653:G6653"/>
    <mergeCell ref="H6653:I6653"/>
    <mergeCell ref="J6653:L6653"/>
    <mergeCell ref="F6648:G6648"/>
    <mergeCell ref="H6648:I6648"/>
    <mergeCell ref="J6648:L6648"/>
    <mergeCell ref="F6649:G6649"/>
    <mergeCell ref="H6649:I6649"/>
    <mergeCell ref="J6649:L6649"/>
    <mergeCell ref="A6675:H6675"/>
    <mergeCell ref="F6676:G6676"/>
    <mergeCell ref="H6676:I6676"/>
    <mergeCell ref="J6676:L6676"/>
    <mergeCell ref="F6677:G6677"/>
    <mergeCell ref="H6677:I6677"/>
    <mergeCell ref="J6677:L6677"/>
    <mergeCell ref="F6672:G6672"/>
    <mergeCell ref="H6672:I6672"/>
    <mergeCell ref="J6672:L6672"/>
    <mergeCell ref="F6673:G6673"/>
    <mergeCell ref="H6673:I6673"/>
    <mergeCell ref="J6673:L6673"/>
    <mergeCell ref="F6670:G6670"/>
    <mergeCell ref="H6670:I6670"/>
    <mergeCell ref="J6670:L6670"/>
    <mergeCell ref="F6671:G6671"/>
    <mergeCell ref="H6671:I6671"/>
    <mergeCell ref="J6671:L6671"/>
    <mergeCell ref="F6668:G6668"/>
    <mergeCell ref="H6668:I6668"/>
    <mergeCell ref="J6668:L6668"/>
    <mergeCell ref="F6669:G6669"/>
    <mergeCell ref="H6669:I6669"/>
    <mergeCell ref="J6669:L6669"/>
    <mergeCell ref="F6666:G6666"/>
    <mergeCell ref="H6666:I6666"/>
    <mergeCell ref="J6666:L6666"/>
    <mergeCell ref="F6667:G6667"/>
    <mergeCell ref="H6667:I6667"/>
    <mergeCell ref="J6667:L6667"/>
    <mergeCell ref="F6664:G6664"/>
    <mergeCell ref="H6664:I6664"/>
    <mergeCell ref="J6664:L6664"/>
    <mergeCell ref="F6665:G6665"/>
    <mergeCell ref="H6665:I6665"/>
    <mergeCell ref="J6665:L6665"/>
    <mergeCell ref="F6700:G6700"/>
    <mergeCell ref="H6700:I6700"/>
    <mergeCell ref="J6700:L6700"/>
    <mergeCell ref="F6701:G6701"/>
    <mergeCell ref="H6701:I6701"/>
    <mergeCell ref="J6701:L6701"/>
    <mergeCell ref="F6698:G6698"/>
    <mergeCell ref="H6698:I6698"/>
    <mergeCell ref="J6698:L6698"/>
    <mergeCell ref="F6699:G6699"/>
    <mergeCell ref="H6699:I6699"/>
    <mergeCell ref="J6699:L6699"/>
    <mergeCell ref="F6686:G6686"/>
    <mergeCell ref="H6686:I6686"/>
    <mergeCell ref="J6686:L6686"/>
    <mergeCell ref="A6696:H6696"/>
    <mergeCell ref="F6697:G6697"/>
    <mergeCell ref="H6697:I6697"/>
    <mergeCell ref="J6697:L6697"/>
    <mergeCell ref="A6683:H6683"/>
    <mergeCell ref="F6684:G6684"/>
    <mergeCell ref="H6684:I6684"/>
    <mergeCell ref="J6684:L6684"/>
    <mergeCell ref="F6685:G6685"/>
    <mergeCell ref="H6685:I6685"/>
    <mergeCell ref="J6685:L6685"/>
    <mergeCell ref="A6679:H6679"/>
    <mergeCell ref="F6680:G6680"/>
    <mergeCell ref="H6680:I6680"/>
    <mergeCell ref="J6680:L6680"/>
    <mergeCell ref="F6681:G6681"/>
    <mergeCell ref="H6681:I6681"/>
    <mergeCell ref="J6681:L6681"/>
    <mergeCell ref="F6716:G6716"/>
    <mergeCell ref="H6716:I6716"/>
    <mergeCell ref="J6716:L6716"/>
    <mergeCell ref="F6717:G6717"/>
    <mergeCell ref="H6717:I6717"/>
    <mergeCell ref="J6717:L6717"/>
    <mergeCell ref="F6714:G6714"/>
    <mergeCell ref="H6714:I6714"/>
    <mergeCell ref="J6714:L6714"/>
    <mergeCell ref="F6715:G6715"/>
    <mergeCell ref="H6715:I6715"/>
    <mergeCell ref="J6715:L6715"/>
    <mergeCell ref="F6712:G6712"/>
    <mergeCell ref="H6712:I6712"/>
    <mergeCell ref="J6712:L6712"/>
    <mergeCell ref="F6713:G6713"/>
    <mergeCell ref="H6713:I6713"/>
    <mergeCell ref="J6713:L6713"/>
    <mergeCell ref="F6708:G6708"/>
    <mergeCell ref="H6708:I6708"/>
    <mergeCell ref="J6708:L6708"/>
    <mergeCell ref="A6710:H6710"/>
    <mergeCell ref="F6711:G6711"/>
    <mergeCell ref="H6711:I6711"/>
    <mergeCell ref="J6711:L6711"/>
    <mergeCell ref="A6705:H6705"/>
    <mergeCell ref="F6706:G6706"/>
    <mergeCell ref="H6706:I6706"/>
    <mergeCell ref="J6706:L6706"/>
    <mergeCell ref="F6707:G6707"/>
    <mergeCell ref="H6707:I6707"/>
    <mergeCell ref="J6707:L6707"/>
    <mergeCell ref="F6702:G6702"/>
    <mergeCell ref="H6702:I6702"/>
    <mergeCell ref="J6702:L6702"/>
    <mergeCell ref="F6703:G6703"/>
    <mergeCell ref="H6703:I6703"/>
    <mergeCell ref="J6703:L6703"/>
    <mergeCell ref="A6729:H6729"/>
    <mergeCell ref="F6730:G6730"/>
    <mergeCell ref="H6730:I6730"/>
    <mergeCell ref="J6730:L6730"/>
    <mergeCell ref="F6731:G6731"/>
    <mergeCell ref="H6731:I6731"/>
    <mergeCell ref="J6731:L6731"/>
    <mergeCell ref="F6726:G6726"/>
    <mergeCell ref="H6726:I6726"/>
    <mergeCell ref="J6726:L6726"/>
    <mergeCell ref="F6727:G6727"/>
    <mergeCell ref="H6727:I6727"/>
    <mergeCell ref="J6727:L6727"/>
    <mergeCell ref="F6724:G6724"/>
    <mergeCell ref="H6724:I6724"/>
    <mergeCell ref="J6724:L6724"/>
    <mergeCell ref="F6725:G6725"/>
    <mergeCell ref="H6725:I6725"/>
    <mergeCell ref="J6725:L6725"/>
    <mergeCell ref="F6722:G6722"/>
    <mergeCell ref="H6722:I6722"/>
    <mergeCell ref="J6722:L6722"/>
    <mergeCell ref="F6723:G6723"/>
    <mergeCell ref="H6723:I6723"/>
    <mergeCell ref="J6723:L6723"/>
    <mergeCell ref="F6720:G6720"/>
    <mergeCell ref="H6720:I6720"/>
    <mergeCell ref="J6720:L6720"/>
    <mergeCell ref="F6721:G6721"/>
    <mergeCell ref="H6721:I6721"/>
    <mergeCell ref="J6721:L6721"/>
    <mergeCell ref="F6718:G6718"/>
    <mergeCell ref="H6718:I6718"/>
    <mergeCell ref="J6718:L6718"/>
    <mergeCell ref="F6719:G6719"/>
    <mergeCell ref="H6719:I6719"/>
    <mergeCell ref="J6719:L6719"/>
    <mergeCell ref="F6754:G6754"/>
    <mergeCell ref="H6754:I6754"/>
    <mergeCell ref="J6754:L6754"/>
    <mergeCell ref="F6755:G6755"/>
    <mergeCell ref="H6755:I6755"/>
    <mergeCell ref="J6755:L6755"/>
    <mergeCell ref="F6752:G6752"/>
    <mergeCell ref="H6752:I6752"/>
    <mergeCell ref="J6752:L6752"/>
    <mergeCell ref="F6753:G6753"/>
    <mergeCell ref="H6753:I6753"/>
    <mergeCell ref="J6753:L6753"/>
    <mergeCell ref="F6740:G6740"/>
    <mergeCell ref="H6740:I6740"/>
    <mergeCell ref="J6740:L6740"/>
    <mergeCell ref="A6750:H6750"/>
    <mergeCell ref="F6751:G6751"/>
    <mergeCell ref="H6751:I6751"/>
    <mergeCell ref="J6751:L6751"/>
    <mergeCell ref="A6737:H6737"/>
    <mergeCell ref="F6738:G6738"/>
    <mergeCell ref="H6738:I6738"/>
    <mergeCell ref="J6738:L6738"/>
    <mergeCell ref="F6739:G6739"/>
    <mergeCell ref="H6739:I6739"/>
    <mergeCell ref="J6739:L6739"/>
    <mergeCell ref="A6733:H6733"/>
    <mergeCell ref="F6734:G6734"/>
    <mergeCell ref="H6734:I6734"/>
    <mergeCell ref="J6734:L6734"/>
    <mergeCell ref="F6735:G6735"/>
    <mergeCell ref="H6735:I6735"/>
    <mergeCell ref="J6735:L6735"/>
    <mergeCell ref="F6770:G6770"/>
    <mergeCell ref="H6770:I6770"/>
    <mergeCell ref="J6770:L6770"/>
    <mergeCell ref="F6771:G6771"/>
    <mergeCell ref="H6771:I6771"/>
    <mergeCell ref="J6771:L6771"/>
    <mergeCell ref="F6768:G6768"/>
    <mergeCell ref="H6768:I6768"/>
    <mergeCell ref="J6768:L6768"/>
    <mergeCell ref="F6769:G6769"/>
    <mergeCell ref="H6769:I6769"/>
    <mergeCell ref="J6769:L6769"/>
    <mergeCell ref="F6766:G6766"/>
    <mergeCell ref="H6766:I6766"/>
    <mergeCell ref="J6766:L6766"/>
    <mergeCell ref="F6767:G6767"/>
    <mergeCell ref="H6767:I6767"/>
    <mergeCell ref="J6767:L6767"/>
    <mergeCell ref="F6762:G6762"/>
    <mergeCell ref="H6762:I6762"/>
    <mergeCell ref="J6762:L6762"/>
    <mergeCell ref="A6764:H6764"/>
    <mergeCell ref="F6765:G6765"/>
    <mergeCell ref="H6765:I6765"/>
    <mergeCell ref="J6765:L6765"/>
    <mergeCell ref="A6759:H6759"/>
    <mergeCell ref="F6760:G6760"/>
    <mergeCell ref="H6760:I6760"/>
    <mergeCell ref="J6760:L6760"/>
    <mergeCell ref="F6761:G6761"/>
    <mergeCell ref="H6761:I6761"/>
    <mergeCell ref="J6761:L6761"/>
    <mergeCell ref="F6756:G6756"/>
    <mergeCell ref="H6756:I6756"/>
    <mergeCell ref="J6756:L6756"/>
    <mergeCell ref="F6757:G6757"/>
    <mergeCell ref="H6757:I6757"/>
    <mergeCell ref="J6757:L6757"/>
    <mergeCell ref="A6783:H6783"/>
    <mergeCell ref="F6784:G6784"/>
    <mergeCell ref="H6784:I6784"/>
    <mergeCell ref="J6784:L6784"/>
    <mergeCell ref="F6785:G6785"/>
    <mergeCell ref="H6785:I6785"/>
    <mergeCell ref="J6785:L6785"/>
    <mergeCell ref="F6780:G6780"/>
    <mergeCell ref="H6780:I6780"/>
    <mergeCell ref="J6780:L6780"/>
    <mergeCell ref="F6781:G6781"/>
    <mergeCell ref="H6781:I6781"/>
    <mergeCell ref="J6781:L6781"/>
    <mergeCell ref="F6778:G6778"/>
    <mergeCell ref="H6778:I6778"/>
    <mergeCell ref="J6778:L6778"/>
    <mergeCell ref="F6779:G6779"/>
    <mergeCell ref="H6779:I6779"/>
    <mergeCell ref="J6779:L6779"/>
    <mergeCell ref="F6776:G6776"/>
    <mergeCell ref="H6776:I6776"/>
    <mergeCell ref="J6776:L6776"/>
    <mergeCell ref="F6777:G6777"/>
    <mergeCell ref="H6777:I6777"/>
    <mergeCell ref="J6777:L6777"/>
    <mergeCell ref="F6774:G6774"/>
    <mergeCell ref="H6774:I6774"/>
    <mergeCell ref="J6774:L6774"/>
    <mergeCell ref="F6775:G6775"/>
    <mergeCell ref="H6775:I6775"/>
    <mergeCell ref="J6775:L6775"/>
    <mergeCell ref="F6772:G6772"/>
    <mergeCell ref="H6772:I6772"/>
    <mergeCell ref="J6772:L6772"/>
    <mergeCell ref="F6773:G6773"/>
    <mergeCell ref="H6773:I6773"/>
    <mergeCell ref="J6773:L6773"/>
    <mergeCell ref="F6808:G6808"/>
    <mergeCell ref="H6808:I6808"/>
    <mergeCell ref="J6808:L6808"/>
    <mergeCell ref="F6809:G6809"/>
    <mergeCell ref="H6809:I6809"/>
    <mergeCell ref="J6809:L6809"/>
    <mergeCell ref="F6806:G6806"/>
    <mergeCell ref="H6806:I6806"/>
    <mergeCell ref="J6806:L6806"/>
    <mergeCell ref="F6807:G6807"/>
    <mergeCell ref="H6807:I6807"/>
    <mergeCell ref="J6807:L6807"/>
    <mergeCell ref="F6794:G6794"/>
    <mergeCell ref="H6794:I6794"/>
    <mergeCell ref="J6794:L6794"/>
    <mergeCell ref="A6804:H6804"/>
    <mergeCell ref="F6805:G6805"/>
    <mergeCell ref="H6805:I6805"/>
    <mergeCell ref="J6805:L6805"/>
    <mergeCell ref="A6791:H6791"/>
    <mergeCell ref="F6792:G6792"/>
    <mergeCell ref="H6792:I6792"/>
    <mergeCell ref="J6792:L6792"/>
    <mergeCell ref="F6793:G6793"/>
    <mergeCell ref="H6793:I6793"/>
    <mergeCell ref="J6793:L6793"/>
    <mergeCell ref="A6787:H6787"/>
    <mergeCell ref="F6788:G6788"/>
    <mergeCell ref="H6788:I6788"/>
    <mergeCell ref="J6788:L6788"/>
    <mergeCell ref="F6789:G6789"/>
    <mergeCell ref="H6789:I6789"/>
    <mergeCell ref="J6789:L6789"/>
    <mergeCell ref="F6824:G6824"/>
    <mergeCell ref="H6824:I6824"/>
    <mergeCell ref="J6824:L6824"/>
    <mergeCell ref="F6825:G6825"/>
    <mergeCell ref="H6825:I6825"/>
    <mergeCell ref="J6825:L6825"/>
    <mergeCell ref="F6822:G6822"/>
    <mergeCell ref="H6822:I6822"/>
    <mergeCell ref="J6822:L6822"/>
    <mergeCell ref="F6823:G6823"/>
    <mergeCell ref="H6823:I6823"/>
    <mergeCell ref="J6823:L6823"/>
    <mergeCell ref="F6820:G6820"/>
    <mergeCell ref="H6820:I6820"/>
    <mergeCell ref="J6820:L6820"/>
    <mergeCell ref="F6821:G6821"/>
    <mergeCell ref="H6821:I6821"/>
    <mergeCell ref="J6821:L6821"/>
    <mergeCell ref="F6816:G6816"/>
    <mergeCell ref="H6816:I6816"/>
    <mergeCell ref="J6816:L6816"/>
    <mergeCell ref="A6818:H6818"/>
    <mergeCell ref="F6819:G6819"/>
    <mergeCell ref="H6819:I6819"/>
    <mergeCell ref="J6819:L6819"/>
    <mergeCell ref="A6813:H6813"/>
    <mergeCell ref="F6814:G6814"/>
    <mergeCell ref="H6814:I6814"/>
    <mergeCell ref="J6814:L6814"/>
    <mergeCell ref="F6815:G6815"/>
    <mergeCell ref="H6815:I6815"/>
    <mergeCell ref="J6815:L6815"/>
    <mergeCell ref="F6810:G6810"/>
    <mergeCell ref="H6810:I6810"/>
    <mergeCell ref="J6810:L6810"/>
    <mergeCell ref="F6811:G6811"/>
    <mergeCell ref="H6811:I6811"/>
    <mergeCell ref="J6811:L6811"/>
    <mergeCell ref="F6836:G6836"/>
    <mergeCell ref="H6836:I6836"/>
    <mergeCell ref="J6836:L6836"/>
    <mergeCell ref="A6838:H6838"/>
    <mergeCell ref="F6839:G6839"/>
    <mergeCell ref="H6839:I6839"/>
    <mergeCell ref="J6839:L6839"/>
    <mergeCell ref="F6834:G6834"/>
    <mergeCell ref="H6834:I6834"/>
    <mergeCell ref="J6834:L6834"/>
    <mergeCell ref="F6835:G6835"/>
    <mergeCell ref="H6835:I6835"/>
    <mergeCell ref="J6835:L6835"/>
    <mergeCell ref="F6832:G6832"/>
    <mergeCell ref="H6832:I6832"/>
    <mergeCell ref="J6832:L6832"/>
    <mergeCell ref="F6833:G6833"/>
    <mergeCell ref="H6833:I6833"/>
    <mergeCell ref="J6833:L6833"/>
    <mergeCell ref="F6830:G6830"/>
    <mergeCell ref="H6830:I6830"/>
    <mergeCell ref="J6830:L6830"/>
    <mergeCell ref="F6831:G6831"/>
    <mergeCell ref="H6831:I6831"/>
    <mergeCell ref="J6831:L6831"/>
    <mergeCell ref="F6828:G6828"/>
    <mergeCell ref="H6828:I6828"/>
    <mergeCell ref="J6828:L6828"/>
    <mergeCell ref="F6829:G6829"/>
    <mergeCell ref="H6829:I6829"/>
    <mergeCell ref="J6829:L6829"/>
    <mergeCell ref="F6826:G6826"/>
    <mergeCell ref="H6826:I6826"/>
    <mergeCell ref="J6826:L6826"/>
    <mergeCell ref="F6827:G6827"/>
    <mergeCell ref="H6827:I6827"/>
    <mergeCell ref="J6827:L6827"/>
    <mergeCell ref="F6864:G6864"/>
    <mergeCell ref="H6864:I6864"/>
    <mergeCell ref="J6864:L6864"/>
    <mergeCell ref="F6865:G6865"/>
    <mergeCell ref="H6865:I6865"/>
    <mergeCell ref="J6865:L6865"/>
    <mergeCell ref="F6862:G6862"/>
    <mergeCell ref="H6862:I6862"/>
    <mergeCell ref="J6862:L6862"/>
    <mergeCell ref="F6863:G6863"/>
    <mergeCell ref="H6863:I6863"/>
    <mergeCell ref="J6863:L6863"/>
    <mergeCell ref="A6859:H6859"/>
    <mergeCell ref="F6860:G6860"/>
    <mergeCell ref="H6860:I6860"/>
    <mergeCell ref="J6860:L6860"/>
    <mergeCell ref="F6861:G6861"/>
    <mergeCell ref="H6861:I6861"/>
    <mergeCell ref="J6861:L6861"/>
    <mergeCell ref="F6848:G6848"/>
    <mergeCell ref="H6848:I6848"/>
    <mergeCell ref="J6848:L6848"/>
    <mergeCell ref="F6849:G6849"/>
    <mergeCell ref="H6849:I6849"/>
    <mergeCell ref="J6849:L6849"/>
    <mergeCell ref="F6844:G6844"/>
    <mergeCell ref="H6844:I6844"/>
    <mergeCell ref="J6844:L6844"/>
    <mergeCell ref="A6846:H6846"/>
    <mergeCell ref="F6847:G6847"/>
    <mergeCell ref="H6847:I6847"/>
    <mergeCell ref="J6847:L6847"/>
    <mergeCell ref="F6840:G6840"/>
    <mergeCell ref="H6840:I6840"/>
    <mergeCell ref="J6840:L6840"/>
    <mergeCell ref="A6842:H6842"/>
    <mergeCell ref="F6843:G6843"/>
    <mergeCell ref="H6843:I6843"/>
    <mergeCell ref="J6843:L6843"/>
    <mergeCell ref="F6880:G6880"/>
    <mergeCell ref="H6880:I6880"/>
    <mergeCell ref="J6880:L6880"/>
    <mergeCell ref="F6881:G6881"/>
    <mergeCell ref="H6881:I6881"/>
    <mergeCell ref="J6881:L6881"/>
    <mergeCell ref="F6878:G6878"/>
    <mergeCell ref="H6878:I6878"/>
    <mergeCell ref="J6878:L6878"/>
    <mergeCell ref="F6879:G6879"/>
    <mergeCell ref="H6879:I6879"/>
    <mergeCell ref="J6879:L6879"/>
    <mergeCell ref="F6876:G6876"/>
    <mergeCell ref="H6876:I6876"/>
    <mergeCell ref="J6876:L6876"/>
    <mergeCell ref="F6877:G6877"/>
    <mergeCell ref="H6877:I6877"/>
    <mergeCell ref="J6877:L6877"/>
    <mergeCell ref="A6873:H6873"/>
    <mergeCell ref="F6874:G6874"/>
    <mergeCell ref="H6874:I6874"/>
    <mergeCell ref="J6874:L6874"/>
    <mergeCell ref="F6875:G6875"/>
    <mergeCell ref="H6875:I6875"/>
    <mergeCell ref="J6875:L6875"/>
    <mergeCell ref="F6870:G6870"/>
    <mergeCell ref="H6870:I6870"/>
    <mergeCell ref="J6870:L6870"/>
    <mergeCell ref="F6871:G6871"/>
    <mergeCell ref="H6871:I6871"/>
    <mergeCell ref="J6871:L6871"/>
    <mergeCell ref="F6866:G6866"/>
    <mergeCell ref="H6866:I6866"/>
    <mergeCell ref="J6866:L6866"/>
    <mergeCell ref="A6868:H6868"/>
    <mergeCell ref="F6869:G6869"/>
    <mergeCell ref="H6869:I6869"/>
    <mergeCell ref="J6869:L6869"/>
    <mergeCell ref="A6893:H6893"/>
    <mergeCell ref="F6894:G6894"/>
    <mergeCell ref="H6894:I6894"/>
    <mergeCell ref="J6894:L6894"/>
    <mergeCell ref="F6895:G6895"/>
    <mergeCell ref="H6895:I6895"/>
    <mergeCell ref="J6895:L6895"/>
    <mergeCell ref="F6890:G6890"/>
    <mergeCell ref="H6890:I6890"/>
    <mergeCell ref="J6890:L6890"/>
    <mergeCell ref="F6891:G6891"/>
    <mergeCell ref="H6891:I6891"/>
    <mergeCell ref="J6891:L6891"/>
    <mergeCell ref="F6888:G6888"/>
    <mergeCell ref="H6888:I6888"/>
    <mergeCell ref="J6888:L6888"/>
    <mergeCell ref="F6889:G6889"/>
    <mergeCell ref="H6889:I6889"/>
    <mergeCell ref="J6889:L6889"/>
    <mergeCell ref="F6886:G6886"/>
    <mergeCell ref="H6886:I6886"/>
    <mergeCell ref="J6886:L6886"/>
    <mergeCell ref="F6887:G6887"/>
    <mergeCell ref="H6887:I6887"/>
    <mergeCell ref="J6887:L6887"/>
    <mergeCell ref="F6884:G6884"/>
    <mergeCell ref="H6884:I6884"/>
    <mergeCell ref="J6884:L6884"/>
    <mergeCell ref="F6885:G6885"/>
    <mergeCell ref="H6885:I6885"/>
    <mergeCell ref="J6885:L6885"/>
    <mergeCell ref="F6882:G6882"/>
    <mergeCell ref="H6882:I6882"/>
    <mergeCell ref="J6882:L6882"/>
    <mergeCell ref="F6883:G6883"/>
    <mergeCell ref="H6883:I6883"/>
    <mergeCell ref="J6883:L6883"/>
    <mergeCell ref="F6918:G6918"/>
    <mergeCell ref="H6918:I6918"/>
    <mergeCell ref="J6918:L6918"/>
    <mergeCell ref="F6919:G6919"/>
    <mergeCell ref="H6919:I6919"/>
    <mergeCell ref="J6919:L6919"/>
    <mergeCell ref="F6916:G6916"/>
    <mergeCell ref="H6916:I6916"/>
    <mergeCell ref="J6916:L6916"/>
    <mergeCell ref="F6917:G6917"/>
    <mergeCell ref="H6917:I6917"/>
    <mergeCell ref="J6917:L6917"/>
    <mergeCell ref="F6904:G6904"/>
    <mergeCell ref="H6904:I6904"/>
    <mergeCell ref="J6904:L6904"/>
    <mergeCell ref="A6914:H6914"/>
    <mergeCell ref="F6915:G6915"/>
    <mergeCell ref="H6915:I6915"/>
    <mergeCell ref="J6915:L6915"/>
    <mergeCell ref="A6901:H6901"/>
    <mergeCell ref="F6902:G6902"/>
    <mergeCell ref="H6902:I6902"/>
    <mergeCell ref="J6902:L6902"/>
    <mergeCell ref="F6903:G6903"/>
    <mergeCell ref="H6903:I6903"/>
    <mergeCell ref="J6903:L6903"/>
    <mergeCell ref="A6897:H6897"/>
    <mergeCell ref="F6898:G6898"/>
    <mergeCell ref="H6898:I6898"/>
    <mergeCell ref="J6898:L6898"/>
    <mergeCell ref="F6899:G6899"/>
    <mergeCell ref="H6899:I6899"/>
    <mergeCell ref="J6899:L6899"/>
    <mergeCell ref="F6934:G6934"/>
    <mergeCell ref="H6934:I6934"/>
    <mergeCell ref="J6934:L6934"/>
    <mergeCell ref="F6935:G6935"/>
    <mergeCell ref="H6935:I6935"/>
    <mergeCell ref="J6935:L6935"/>
    <mergeCell ref="F6932:G6932"/>
    <mergeCell ref="H6932:I6932"/>
    <mergeCell ref="J6932:L6932"/>
    <mergeCell ref="F6933:G6933"/>
    <mergeCell ref="H6933:I6933"/>
    <mergeCell ref="J6933:L6933"/>
    <mergeCell ref="F6930:G6930"/>
    <mergeCell ref="H6930:I6930"/>
    <mergeCell ref="J6930:L6930"/>
    <mergeCell ref="F6931:G6931"/>
    <mergeCell ref="H6931:I6931"/>
    <mergeCell ref="J6931:L6931"/>
    <mergeCell ref="F6926:G6926"/>
    <mergeCell ref="H6926:I6926"/>
    <mergeCell ref="J6926:L6926"/>
    <mergeCell ref="A6928:H6928"/>
    <mergeCell ref="F6929:G6929"/>
    <mergeCell ref="H6929:I6929"/>
    <mergeCell ref="J6929:L6929"/>
    <mergeCell ref="A6923:H6923"/>
    <mergeCell ref="F6924:G6924"/>
    <mergeCell ref="H6924:I6924"/>
    <mergeCell ref="J6924:L6924"/>
    <mergeCell ref="F6925:G6925"/>
    <mergeCell ref="H6925:I6925"/>
    <mergeCell ref="J6925:L6925"/>
    <mergeCell ref="F6920:G6920"/>
    <mergeCell ref="H6920:I6920"/>
    <mergeCell ref="J6920:L6920"/>
    <mergeCell ref="F6921:G6921"/>
    <mergeCell ref="H6921:I6921"/>
    <mergeCell ref="J6921:L6921"/>
    <mergeCell ref="A6947:H6947"/>
    <mergeCell ref="F6948:G6948"/>
    <mergeCell ref="H6948:I6948"/>
    <mergeCell ref="J6948:L6948"/>
    <mergeCell ref="F6949:G6949"/>
    <mergeCell ref="H6949:I6949"/>
    <mergeCell ref="J6949:L6949"/>
    <mergeCell ref="F6944:G6944"/>
    <mergeCell ref="H6944:I6944"/>
    <mergeCell ref="J6944:L6944"/>
    <mergeCell ref="F6945:G6945"/>
    <mergeCell ref="H6945:I6945"/>
    <mergeCell ref="J6945:L6945"/>
    <mergeCell ref="F6942:G6942"/>
    <mergeCell ref="H6942:I6942"/>
    <mergeCell ref="J6942:L6942"/>
    <mergeCell ref="F6943:G6943"/>
    <mergeCell ref="H6943:I6943"/>
    <mergeCell ref="J6943:L6943"/>
    <mergeCell ref="F6940:G6940"/>
    <mergeCell ref="H6940:I6940"/>
    <mergeCell ref="J6940:L6940"/>
    <mergeCell ref="F6941:G6941"/>
    <mergeCell ref="H6941:I6941"/>
    <mergeCell ref="J6941:L6941"/>
    <mergeCell ref="F6938:G6938"/>
    <mergeCell ref="H6938:I6938"/>
    <mergeCell ref="J6938:L6938"/>
    <mergeCell ref="F6939:G6939"/>
    <mergeCell ref="H6939:I6939"/>
    <mergeCell ref="J6939:L6939"/>
    <mergeCell ref="F6936:G6936"/>
    <mergeCell ref="H6936:I6936"/>
    <mergeCell ref="J6936:L6936"/>
    <mergeCell ref="F6937:G6937"/>
    <mergeCell ref="H6937:I6937"/>
    <mergeCell ref="J6937:L6937"/>
    <mergeCell ref="F6972:G6972"/>
    <mergeCell ref="H6972:I6972"/>
    <mergeCell ref="J6972:L6972"/>
    <mergeCell ref="F6973:G6973"/>
    <mergeCell ref="H6973:I6973"/>
    <mergeCell ref="J6973:L6973"/>
    <mergeCell ref="F6970:G6970"/>
    <mergeCell ref="H6970:I6970"/>
    <mergeCell ref="J6970:L6970"/>
    <mergeCell ref="F6971:G6971"/>
    <mergeCell ref="H6971:I6971"/>
    <mergeCell ref="J6971:L6971"/>
    <mergeCell ref="F6958:G6958"/>
    <mergeCell ref="H6958:I6958"/>
    <mergeCell ref="J6958:L6958"/>
    <mergeCell ref="A6968:H6968"/>
    <mergeCell ref="F6969:G6969"/>
    <mergeCell ref="H6969:I6969"/>
    <mergeCell ref="J6969:L6969"/>
    <mergeCell ref="A6955:H6955"/>
    <mergeCell ref="F6956:G6956"/>
    <mergeCell ref="H6956:I6956"/>
    <mergeCell ref="J6956:L6956"/>
    <mergeCell ref="F6957:G6957"/>
    <mergeCell ref="H6957:I6957"/>
    <mergeCell ref="J6957:L6957"/>
    <mergeCell ref="A6951:H6951"/>
    <mergeCell ref="F6952:G6952"/>
    <mergeCell ref="H6952:I6952"/>
    <mergeCell ref="J6952:L6952"/>
    <mergeCell ref="F6953:G6953"/>
    <mergeCell ref="H6953:I6953"/>
    <mergeCell ref="J6953:L6953"/>
    <mergeCell ref="F6988:G6988"/>
    <mergeCell ref="H6988:I6988"/>
    <mergeCell ref="J6988:L6988"/>
    <mergeCell ref="F6989:G6989"/>
    <mergeCell ref="H6989:I6989"/>
    <mergeCell ref="J6989:L6989"/>
    <mergeCell ref="F6986:G6986"/>
    <mergeCell ref="H6986:I6986"/>
    <mergeCell ref="J6986:L6986"/>
    <mergeCell ref="F6987:G6987"/>
    <mergeCell ref="H6987:I6987"/>
    <mergeCell ref="J6987:L6987"/>
    <mergeCell ref="F6984:G6984"/>
    <mergeCell ref="H6984:I6984"/>
    <mergeCell ref="J6984:L6984"/>
    <mergeCell ref="F6985:G6985"/>
    <mergeCell ref="H6985:I6985"/>
    <mergeCell ref="J6985:L6985"/>
    <mergeCell ref="F6980:G6980"/>
    <mergeCell ref="H6980:I6980"/>
    <mergeCell ref="J6980:L6980"/>
    <mergeCell ref="A6982:H6982"/>
    <mergeCell ref="F6983:G6983"/>
    <mergeCell ref="H6983:I6983"/>
    <mergeCell ref="J6983:L6983"/>
    <mergeCell ref="A6977:H6977"/>
    <mergeCell ref="F6978:G6978"/>
    <mergeCell ref="H6978:I6978"/>
    <mergeCell ref="J6978:L6978"/>
    <mergeCell ref="F6979:G6979"/>
    <mergeCell ref="H6979:I6979"/>
    <mergeCell ref="J6979:L6979"/>
    <mergeCell ref="F6974:G6974"/>
    <mergeCell ref="H6974:I6974"/>
    <mergeCell ref="J6974:L6974"/>
    <mergeCell ref="F6975:G6975"/>
    <mergeCell ref="H6975:I6975"/>
    <mergeCell ref="J6975:L6975"/>
    <mergeCell ref="F7000:G7000"/>
    <mergeCell ref="H7000:I7000"/>
    <mergeCell ref="J7000:L7000"/>
    <mergeCell ref="A7002:H7002"/>
    <mergeCell ref="F7003:G7003"/>
    <mergeCell ref="H7003:I7003"/>
    <mergeCell ref="J7003:L7003"/>
    <mergeCell ref="F6998:G6998"/>
    <mergeCell ref="H6998:I6998"/>
    <mergeCell ref="J6998:L6998"/>
    <mergeCell ref="F6999:G6999"/>
    <mergeCell ref="H6999:I6999"/>
    <mergeCell ref="J6999:L6999"/>
    <mergeCell ref="F6996:G6996"/>
    <mergeCell ref="H6996:I6996"/>
    <mergeCell ref="J6996:L6996"/>
    <mergeCell ref="F6997:G6997"/>
    <mergeCell ref="H6997:I6997"/>
    <mergeCell ref="J6997:L6997"/>
    <mergeCell ref="F6994:G6994"/>
    <mergeCell ref="H6994:I6994"/>
    <mergeCell ref="J6994:L6994"/>
    <mergeCell ref="F6995:G6995"/>
    <mergeCell ref="H6995:I6995"/>
    <mergeCell ref="J6995:L6995"/>
    <mergeCell ref="F6992:G6992"/>
    <mergeCell ref="H6992:I6992"/>
    <mergeCell ref="J6992:L6992"/>
    <mergeCell ref="F6993:G6993"/>
    <mergeCell ref="H6993:I6993"/>
    <mergeCell ref="J6993:L6993"/>
    <mergeCell ref="F6990:G6990"/>
    <mergeCell ref="H6990:I6990"/>
    <mergeCell ref="J6990:L6990"/>
    <mergeCell ref="F6991:G6991"/>
    <mergeCell ref="H6991:I6991"/>
    <mergeCell ref="J6991:L6991"/>
    <mergeCell ref="F7028:G7028"/>
    <mergeCell ref="H7028:I7028"/>
    <mergeCell ref="J7028:L7028"/>
    <mergeCell ref="F7029:G7029"/>
    <mergeCell ref="H7029:I7029"/>
    <mergeCell ref="J7029:L7029"/>
    <mergeCell ref="F7026:G7026"/>
    <mergeCell ref="H7026:I7026"/>
    <mergeCell ref="J7026:L7026"/>
    <mergeCell ref="F7027:G7027"/>
    <mergeCell ref="H7027:I7027"/>
    <mergeCell ref="J7027:L7027"/>
    <mergeCell ref="A7023:H7023"/>
    <mergeCell ref="F7024:G7024"/>
    <mergeCell ref="H7024:I7024"/>
    <mergeCell ref="J7024:L7024"/>
    <mergeCell ref="F7025:G7025"/>
    <mergeCell ref="H7025:I7025"/>
    <mergeCell ref="J7025:L7025"/>
    <mergeCell ref="F7012:G7012"/>
    <mergeCell ref="H7012:I7012"/>
    <mergeCell ref="J7012:L7012"/>
    <mergeCell ref="F7013:G7013"/>
    <mergeCell ref="H7013:I7013"/>
    <mergeCell ref="J7013:L7013"/>
    <mergeCell ref="F7008:G7008"/>
    <mergeCell ref="H7008:I7008"/>
    <mergeCell ref="J7008:L7008"/>
    <mergeCell ref="A7010:H7010"/>
    <mergeCell ref="F7011:G7011"/>
    <mergeCell ref="H7011:I7011"/>
    <mergeCell ref="J7011:L7011"/>
    <mergeCell ref="F7004:G7004"/>
    <mergeCell ref="H7004:I7004"/>
    <mergeCell ref="J7004:L7004"/>
    <mergeCell ref="A7006:H7006"/>
    <mergeCell ref="F7007:G7007"/>
    <mergeCell ref="H7007:I7007"/>
    <mergeCell ref="J7007:L7007"/>
    <mergeCell ref="F7044:G7044"/>
    <mergeCell ref="H7044:I7044"/>
    <mergeCell ref="J7044:L7044"/>
    <mergeCell ref="F7045:G7045"/>
    <mergeCell ref="H7045:I7045"/>
    <mergeCell ref="J7045:L7045"/>
    <mergeCell ref="F7042:G7042"/>
    <mergeCell ref="H7042:I7042"/>
    <mergeCell ref="J7042:L7042"/>
    <mergeCell ref="F7043:G7043"/>
    <mergeCell ref="H7043:I7043"/>
    <mergeCell ref="J7043:L7043"/>
    <mergeCell ref="F7040:G7040"/>
    <mergeCell ref="H7040:I7040"/>
    <mergeCell ref="J7040:L7040"/>
    <mergeCell ref="F7041:G7041"/>
    <mergeCell ref="H7041:I7041"/>
    <mergeCell ref="J7041:L7041"/>
    <mergeCell ref="A7037:H7037"/>
    <mergeCell ref="F7038:G7038"/>
    <mergeCell ref="H7038:I7038"/>
    <mergeCell ref="J7038:L7038"/>
    <mergeCell ref="F7039:G7039"/>
    <mergeCell ref="H7039:I7039"/>
    <mergeCell ref="J7039:L7039"/>
    <mergeCell ref="F7034:G7034"/>
    <mergeCell ref="H7034:I7034"/>
    <mergeCell ref="J7034:L7034"/>
    <mergeCell ref="F7035:G7035"/>
    <mergeCell ref="H7035:I7035"/>
    <mergeCell ref="J7035:L7035"/>
    <mergeCell ref="F7030:G7030"/>
    <mergeCell ref="H7030:I7030"/>
    <mergeCell ref="J7030:L7030"/>
    <mergeCell ref="A7032:H7032"/>
    <mergeCell ref="F7033:G7033"/>
    <mergeCell ref="H7033:I7033"/>
    <mergeCell ref="J7033:L7033"/>
    <mergeCell ref="A7057:H7057"/>
    <mergeCell ref="F7058:G7058"/>
    <mergeCell ref="H7058:I7058"/>
    <mergeCell ref="J7058:L7058"/>
    <mergeCell ref="F7059:G7059"/>
    <mergeCell ref="H7059:I7059"/>
    <mergeCell ref="J7059:L7059"/>
    <mergeCell ref="F7054:G7054"/>
    <mergeCell ref="H7054:I7054"/>
    <mergeCell ref="J7054:L7054"/>
    <mergeCell ref="F7055:G7055"/>
    <mergeCell ref="H7055:I7055"/>
    <mergeCell ref="J7055:L7055"/>
    <mergeCell ref="F7052:G7052"/>
    <mergeCell ref="H7052:I7052"/>
    <mergeCell ref="J7052:L7052"/>
    <mergeCell ref="F7053:G7053"/>
    <mergeCell ref="H7053:I7053"/>
    <mergeCell ref="J7053:L7053"/>
    <mergeCell ref="F7050:G7050"/>
    <mergeCell ref="H7050:I7050"/>
    <mergeCell ref="J7050:L7050"/>
    <mergeCell ref="F7051:G7051"/>
    <mergeCell ref="H7051:I7051"/>
    <mergeCell ref="J7051:L7051"/>
    <mergeCell ref="F7048:G7048"/>
    <mergeCell ref="H7048:I7048"/>
    <mergeCell ref="J7048:L7048"/>
    <mergeCell ref="F7049:G7049"/>
    <mergeCell ref="H7049:I7049"/>
    <mergeCell ref="J7049:L7049"/>
    <mergeCell ref="F7046:G7046"/>
    <mergeCell ref="H7046:I7046"/>
    <mergeCell ref="J7046:L7046"/>
    <mergeCell ref="F7047:G7047"/>
    <mergeCell ref="H7047:I7047"/>
    <mergeCell ref="J7047:L7047"/>
    <mergeCell ref="F7084:G7084"/>
    <mergeCell ref="H7084:I7084"/>
    <mergeCell ref="J7084:L7084"/>
    <mergeCell ref="F7085:G7085"/>
    <mergeCell ref="H7085:I7085"/>
    <mergeCell ref="J7085:L7085"/>
    <mergeCell ref="F7082:G7082"/>
    <mergeCell ref="H7082:I7082"/>
    <mergeCell ref="J7082:L7082"/>
    <mergeCell ref="F7083:G7083"/>
    <mergeCell ref="H7083:I7083"/>
    <mergeCell ref="J7083:L7083"/>
    <mergeCell ref="F7080:G7080"/>
    <mergeCell ref="H7080:I7080"/>
    <mergeCell ref="J7080:L7080"/>
    <mergeCell ref="F7081:G7081"/>
    <mergeCell ref="H7081:I7081"/>
    <mergeCell ref="J7081:L7081"/>
    <mergeCell ref="F7068:G7068"/>
    <mergeCell ref="H7068:I7068"/>
    <mergeCell ref="J7068:L7068"/>
    <mergeCell ref="A7078:H7078"/>
    <mergeCell ref="F7079:G7079"/>
    <mergeCell ref="H7079:I7079"/>
    <mergeCell ref="J7079:L7079"/>
    <mergeCell ref="A7065:H7065"/>
    <mergeCell ref="F7066:G7066"/>
    <mergeCell ref="H7066:I7066"/>
    <mergeCell ref="J7066:L7066"/>
    <mergeCell ref="F7067:G7067"/>
    <mergeCell ref="H7067:I7067"/>
    <mergeCell ref="J7067:L7067"/>
    <mergeCell ref="A7061:H7061"/>
    <mergeCell ref="F7062:G7062"/>
    <mergeCell ref="H7062:I7062"/>
    <mergeCell ref="J7062:L7062"/>
    <mergeCell ref="F7063:G7063"/>
    <mergeCell ref="H7063:I7063"/>
    <mergeCell ref="J7063:L7063"/>
    <mergeCell ref="F7100:G7100"/>
    <mergeCell ref="H7100:I7100"/>
    <mergeCell ref="J7100:L7100"/>
    <mergeCell ref="F7101:G7101"/>
    <mergeCell ref="H7101:I7101"/>
    <mergeCell ref="J7101:L7101"/>
    <mergeCell ref="F7098:G7098"/>
    <mergeCell ref="H7098:I7098"/>
    <mergeCell ref="J7098:L7098"/>
    <mergeCell ref="F7099:G7099"/>
    <mergeCell ref="H7099:I7099"/>
    <mergeCell ref="J7099:L7099"/>
    <mergeCell ref="F7096:G7096"/>
    <mergeCell ref="H7096:I7096"/>
    <mergeCell ref="J7096:L7096"/>
    <mergeCell ref="F7097:G7097"/>
    <mergeCell ref="H7097:I7097"/>
    <mergeCell ref="J7097:L7097"/>
    <mergeCell ref="F7094:G7094"/>
    <mergeCell ref="H7094:I7094"/>
    <mergeCell ref="J7094:L7094"/>
    <mergeCell ref="F7095:G7095"/>
    <mergeCell ref="H7095:I7095"/>
    <mergeCell ref="J7095:L7095"/>
    <mergeCell ref="F7090:G7090"/>
    <mergeCell ref="H7090:I7090"/>
    <mergeCell ref="J7090:L7090"/>
    <mergeCell ref="A7092:H7092"/>
    <mergeCell ref="F7093:G7093"/>
    <mergeCell ref="H7093:I7093"/>
    <mergeCell ref="J7093:L7093"/>
    <mergeCell ref="A7087:H7087"/>
    <mergeCell ref="F7088:G7088"/>
    <mergeCell ref="H7088:I7088"/>
    <mergeCell ref="J7088:L7088"/>
    <mergeCell ref="F7089:G7089"/>
    <mergeCell ref="H7089:I7089"/>
    <mergeCell ref="J7089:L7089"/>
    <mergeCell ref="A7115:H7115"/>
    <mergeCell ref="F7116:G7116"/>
    <mergeCell ref="H7116:I7116"/>
    <mergeCell ref="J7116:L7116"/>
    <mergeCell ref="F7117:G7117"/>
    <mergeCell ref="H7117:I7117"/>
    <mergeCell ref="J7117:L7117"/>
    <mergeCell ref="A7111:H7111"/>
    <mergeCell ref="F7112:G7112"/>
    <mergeCell ref="H7112:I7112"/>
    <mergeCell ref="J7112:L7112"/>
    <mergeCell ref="F7113:G7113"/>
    <mergeCell ref="H7113:I7113"/>
    <mergeCell ref="J7113:L7113"/>
    <mergeCell ref="F7108:G7108"/>
    <mergeCell ref="H7108:I7108"/>
    <mergeCell ref="J7108:L7108"/>
    <mergeCell ref="F7109:G7109"/>
    <mergeCell ref="H7109:I7109"/>
    <mergeCell ref="J7109:L7109"/>
    <mergeCell ref="F7106:G7106"/>
    <mergeCell ref="H7106:I7106"/>
    <mergeCell ref="J7106:L7106"/>
    <mergeCell ref="F7107:G7107"/>
    <mergeCell ref="H7107:I7107"/>
    <mergeCell ref="J7107:L7107"/>
    <mergeCell ref="F7104:G7104"/>
    <mergeCell ref="H7104:I7104"/>
    <mergeCell ref="J7104:L7104"/>
    <mergeCell ref="F7105:G7105"/>
    <mergeCell ref="H7105:I7105"/>
    <mergeCell ref="J7105:L7105"/>
    <mergeCell ref="F7102:G7102"/>
    <mergeCell ref="H7102:I7102"/>
    <mergeCell ref="J7102:L7102"/>
    <mergeCell ref="F7103:G7103"/>
    <mergeCell ref="H7103:I7103"/>
    <mergeCell ref="J7103:L7103"/>
    <mergeCell ref="A7141:H7141"/>
    <mergeCell ref="F7142:G7142"/>
    <mergeCell ref="H7142:I7142"/>
    <mergeCell ref="J7142:L7142"/>
    <mergeCell ref="F7143:G7143"/>
    <mergeCell ref="H7143:I7143"/>
    <mergeCell ref="J7143:L7143"/>
    <mergeCell ref="F7138:G7138"/>
    <mergeCell ref="H7138:I7138"/>
    <mergeCell ref="J7138:L7138"/>
    <mergeCell ref="F7139:G7139"/>
    <mergeCell ref="H7139:I7139"/>
    <mergeCell ref="J7139:L7139"/>
    <mergeCell ref="F7136:G7136"/>
    <mergeCell ref="H7136:I7136"/>
    <mergeCell ref="J7136:L7136"/>
    <mergeCell ref="F7137:G7137"/>
    <mergeCell ref="H7137:I7137"/>
    <mergeCell ref="J7137:L7137"/>
    <mergeCell ref="F7134:G7134"/>
    <mergeCell ref="H7134:I7134"/>
    <mergeCell ref="J7134:L7134"/>
    <mergeCell ref="F7135:G7135"/>
    <mergeCell ref="H7135:I7135"/>
    <mergeCell ref="J7135:L7135"/>
    <mergeCell ref="F7122:G7122"/>
    <mergeCell ref="H7122:I7122"/>
    <mergeCell ref="J7122:L7122"/>
    <mergeCell ref="A7132:H7132"/>
    <mergeCell ref="F7133:G7133"/>
    <mergeCell ref="H7133:I7133"/>
    <mergeCell ref="J7133:L7133"/>
    <mergeCell ref="A7119:H7119"/>
    <mergeCell ref="F7120:G7120"/>
    <mergeCell ref="H7120:I7120"/>
    <mergeCell ref="J7120:L7120"/>
    <mergeCell ref="F7121:G7121"/>
    <mergeCell ref="H7121:I7121"/>
    <mergeCell ref="J7121:L7121"/>
    <mergeCell ref="F7156:G7156"/>
    <mergeCell ref="H7156:I7156"/>
    <mergeCell ref="J7156:L7156"/>
    <mergeCell ref="F7157:G7157"/>
    <mergeCell ref="H7157:I7157"/>
    <mergeCell ref="J7157:L7157"/>
    <mergeCell ref="F7154:G7154"/>
    <mergeCell ref="H7154:I7154"/>
    <mergeCell ref="J7154:L7154"/>
    <mergeCell ref="F7155:G7155"/>
    <mergeCell ref="H7155:I7155"/>
    <mergeCell ref="J7155:L7155"/>
    <mergeCell ref="F7152:G7152"/>
    <mergeCell ref="H7152:I7152"/>
    <mergeCell ref="J7152:L7152"/>
    <mergeCell ref="F7153:G7153"/>
    <mergeCell ref="H7153:I7153"/>
    <mergeCell ref="J7153:L7153"/>
    <mergeCell ref="F7150:G7150"/>
    <mergeCell ref="H7150:I7150"/>
    <mergeCell ref="J7150:L7150"/>
    <mergeCell ref="F7151:G7151"/>
    <mergeCell ref="H7151:I7151"/>
    <mergeCell ref="J7151:L7151"/>
    <mergeCell ref="F7146:G7146"/>
    <mergeCell ref="H7146:I7146"/>
    <mergeCell ref="J7146:L7146"/>
    <mergeCell ref="A7148:H7148"/>
    <mergeCell ref="F7149:G7149"/>
    <mergeCell ref="H7149:I7149"/>
    <mergeCell ref="J7149:L7149"/>
    <mergeCell ref="F7144:G7144"/>
    <mergeCell ref="H7144:I7144"/>
    <mergeCell ref="J7144:L7144"/>
    <mergeCell ref="F7145:G7145"/>
    <mergeCell ref="H7145:I7145"/>
    <mergeCell ref="J7145:L7145"/>
    <mergeCell ref="F7170:G7170"/>
    <mergeCell ref="H7170:I7170"/>
    <mergeCell ref="J7170:L7170"/>
    <mergeCell ref="A7172:H7172"/>
    <mergeCell ref="F7173:G7173"/>
    <mergeCell ref="H7173:I7173"/>
    <mergeCell ref="J7173:L7173"/>
    <mergeCell ref="F7166:G7166"/>
    <mergeCell ref="H7166:I7166"/>
    <mergeCell ref="J7166:L7166"/>
    <mergeCell ref="A7168:H7168"/>
    <mergeCell ref="F7169:G7169"/>
    <mergeCell ref="H7169:I7169"/>
    <mergeCell ref="J7169:L7169"/>
    <mergeCell ref="F7164:G7164"/>
    <mergeCell ref="H7164:I7164"/>
    <mergeCell ref="J7164:L7164"/>
    <mergeCell ref="F7165:G7165"/>
    <mergeCell ref="H7165:I7165"/>
    <mergeCell ref="J7165:L7165"/>
    <mergeCell ref="F7162:G7162"/>
    <mergeCell ref="H7162:I7162"/>
    <mergeCell ref="J7162:L7162"/>
    <mergeCell ref="F7163:G7163"/>
    <mergeCell ref="H7163:I7163"/>
    <mergeCell ref="J7163:L7163"/>
    <mergeCell ref="F7160:G7160"/>
    <mergeCell ref="H7160:I7160"/>
    <mergeCell ref="J7160:L7160"/>
    <mergeCell ref="F7161:G7161"/>
    <mergeCell ref="H7161:I7161"/>
    <mergeCell ref="J7161:L7161"/>
    <mergeCell ref="F7158:G7158"/>
    <mergeCell ref="H7158:I7158"/>
    <mergeCell ref="J7158:L7158"/>
    <mergeCell ref="F7159:G7159"/>
    <mergeCell ref="H7159:I7159"/>
    <mergeCell ref="J7159:L7159"/>
    <mergeCell ref="F7196:G7196"/>
    <mergeCell ref="H7196:I7196"/>
    <mergeCell ref="J7196:L7196"/>
    <mergeCell ref="A7198:H7198"/>
    <mergeCell ref="F7199:G7199"/>
    <mergeCell ref="H7199:I7199"/>
    <mergeCell ref="J7199:L7199"/>
    <mergeCell ref="F7194:G7194"/>
    <mergeCell ref="H7194:I7194"/>
    <mergeCell ref="J7194:L7194"/>
    <mergeCell ref="F7195:G7195"/>
    <mergeCell ref="H7195:I7195"/>
    <mergeCell ref="J7195:L7195"/>
    <mergeCell ref="F7192:G7192"/>
    <mergeCell ref="H7192:I7192"/>
    <mergeCell ref="J7192:L7192"/>
    <mergeCell ref="F7193:G7193"/>
    <mergeCell ref="H7193:I7193"/>
    <mergeCell ref="J7193:L7193"/>
    <mergeCell ref="A7189:H7189"/>
    <mergeCell ref="F7190:G7190"/>
    <mergeCell ref="H7190:I7190"/>
    <mergeCell ref="J7190:L7190"/>
    <mergeCell ref="F7191:G7191"/>
    <mergeCell ref="H7191:I7191"/>
    <mergeCell ref="J7191:L7191"/>
    <mergeCell ref="F7178:G7178"/>
    <mergeCell ref="H7178:I7178"/>
    <mergeCell ref="J7178:L7178"/>
    <mergeCell ref="F7179:G7179"/>
    <mergeCell ref="H7179:I7179"/>
    <mergeCell ref="J7179:L7179"/>
    <mergeCell ref="F7174:G7174"/>
    <mergeCell ref="H7174:I7174"/>
    <mergeCell ref="J7174:L7174"/>
    <mergeCell ref="A7176:H7176"/>
    <mergeCell ref="F7177:G7177"/>
    <mergeCell ref="H7177:I7177"/>
    <mergeCell ref="J7177:L7177"/>
    <mergeCell ref="F7212:G7212"/>
    <mergeCell ref="H7212:I7212"/>
    <mergeCell ref="J7212:L7212"/>
    <mergeCell ref="F7213:G7213"/>
    <mergeCell ref="H7213:I7213"/>
    <mergeCell ref="J7213:L7213"/>
    <mergeCell ref="F7210:G7210"/>
    <mergeCell ref="H7210:I7210"/>
    <mergeCell ref="J7210:L7210"/>
    <mergeCell ref="F7211:G7211"/>
    <mergeCell ref="H7211:I7211"/>
    <mergeCell ref="J7211:L7211"/>
    <mergeCell ref="F7208:G7208"/>
    <mergeCell ref="H7208:I7208"/>
    <mergeCell ref="J7208:L7208"/>
    <mergeCell ref="F7209:G7209"/>
    <mergeCell ref="H7209:I7209"/>
    <mergeCell ref="J7209:L7209"/>
    <mergeCell ref="A7205:H7205"/>
    <mergeCell ref="F7206:G7206"/>
    <mergeCell ref="H7206:I7206"/>
    <mergeCell ref="J7206:L7206"/>
    <mergeCell ref="F7207:G7207"/>
    <mergeCell ref="H7207:I7207"/>
    <mergeCell ref="J7207:L7207"/>
    <mergeCell ref="F7202:G7202"/>
    <mergeCell ref="H7202:I7202"/>
    <mergeCell ref="J7202:L7202"/>
    <mergeCell ref="F7203:G7203"/>
    <mergeCell ref="H7203:I7203"/>
    <mergeCell ref="J7203:L7203"/>
    <mergeCell ref="F7200:G7200"/>
    <mergeCell ref="H7200:I7200"/>
    <mergeCell ref="J7200:L7200"/>
    <mergeCell ref="F7201:G7201"/>
    <mergeCell ref="H7201:I7201"/>
    <mergeCell ref="J7201:L7201"/>
    <mergeCell ref="A7225:H7225"/>
    <mergeCell ref="F7226:G7226"/>
    <mergeCell ref="H7226:I7226"/>
    <mergeCell ref="J7226:L7226"/>
    <mergeCell ref="F7227:G7227"/>
    <mergeCell ref="H7227:I7227"/>
    <mergeCell ref="J7227:L7227"/>
    <mergeCell ref="F7222:G7222"/>
    <mergeCell ref="H7222:I7222"/>
    <mergeCell ref="J7222:L7222"/>
    <mergeCell ref="F7223:G7223"/>
    <mergeCell ref="H7223:I7223"/>
    <mergeCell ref="J7223:L7223"/>
    <mergeCell ref="F7220:G7220"/>
    <mergeCell ref="H7220:I7220"/>
    <mergeCell ref="J7220:L7220"/>
    <mergeCell ref="F7221:G7221"/>
    <mergeCell ref="H7221:I7221"/>
    <mergeCell ref="J7221:L7221"/>
    <mergeCell ref="F7218:G7218"/>
    <mergeCell ref="H7218:I7218"/>
    <mergeCell ref="J7218:L7218"/>
    <mergeCell ref="F7219:G7219"/>
    <mergeCell ref="H7219:I7219"/>
    <mergeCell ref="J7219:L7219"/>
    <mergeCell ref="F7216:G7216"/>
    <mergeCell ref="H7216:I7216"/>
    <mergeCell ref="J7216:L7216"/>
    <mergeCell ref="F7217:G7217"/>
    <mergeCell ref="H7217:I7217"/>
    <mergeCell ref="J7217:L7217"/>
    <mergeCell ref="F7214:G7214"/>
    <mergeCell ref="H7214:I7214"/>
    <mergeCell ref="J7214:L7214"/>
    <mergeCell ref="F7215:G7215"/>
    <mergeCell ref="H7215:I7215"/>
    <mergeCell ref="J7215:L7215"/>
    <mergeCell ref="F7250:G7250"/>
    <mergeCell ref="H7250:I7250"/>
    <mergeCell ref="J7250:L7250"/>
    <mergeCell ref="F7251:G7251"/>
    <mergeCell ref="H7251:I7251"/>
    <mergeCell ref="J7251:L7251"/>
    <mergeCell ref="F7248:G7248"/>
    <mergeCell ref="H7248:I7248"/>
    <mergeCell ref="J7248:L7248"/>
    <mergeCell ref="F7249:G7249"/>
    <mergeCell ref="H7249:I7249"/>
    <mergeCell ref="J7249:L7249"/>
    <mergeCell ref="F7236:G7236"/>
    <mergeCell ref="H7236:I7236"/>
    <mergeCell ref="J7236:L7236"/>
    <mergeCell ref="A7246:H7246"/>
    <mergeCell ref="F7247:G7247"/>
    <mergeCell ref="H7247:I7247"/>
    <mergeCell ref="J7247:L7247"/>
    <mergeCell ref="A7233:H7233"/>
    <mergeCell ref="F7234:G7234"/>
    <mergeCell ref="H7234:I7234"/>
    <mergeCell ref="J7234:L7234"/>
    <mergeCell ref="F7235:G7235"/>
    <mergeCell ref="H7235:I7235"/>
    <mergeCell ref="J7235:L7235"/>
    <mergeCell ref="A7229:H7229"/>
    <mergeCell ref="F7230:G7230"/>
    <mergeCell ref="H7230:I7230"/>
    <mergeCell ref="J7230:L7230"/>
    <mergeCell ref="F7231:G7231"/>
    <mergeCell ref="H7231:I7231"/>
    <mergeCell ref="J7231:L7231"/>
    <mergeCell ref="F7266:G7266"/>
    <mergeCell ref="H7266:I7266"/>
    <mergeCell ref="J7266:L7266"/>
    <mergeCell ref="F7267:G7267"/>
    <mergeCell ref="H7267:I7267"/>
    <mergeCell ref="J7267:L7267"/>
    <mergeCell ref="F7264:G7264"/>
    <mergeCell ref="H7264:I7264"/>
    <mergeCell ref="J7264:L7264"/>
    <mergeCell ref="F7265:G7265"/>
    <mergeCell ref="H7265:I7265"/>
    <mergeCell ref="J7265:L7265"/>
    <mergeCell ref="F7262:G7262"/>
    <mergeCell ref="H7262:I7262"/>
    <mergeCell ref="J7262:L7262"/>
    <mergeCell ref="F7263:G7263"/>
    <mergeCell ref="H7263:I7263"/>
    <mergeCell ref="J7263:L7263"/>
    <mergeCell ref="F7258:G7258"/>
    <mergeCell ref="H7258:I7258"/>
    <mergeCell ref="J7258:L7258"/>
    <mergeCell ref="A7260:H7260"/>
    <mergeCell ref="F7261:G7261"/>
    <mergeCell ref="H7261:I7261"/>
    <mergeCell ref="J7261:L7261"/>
    <mergeCell ref="A7255:H7255"/>
    <mergeCell ref="F7256:G7256"/>
    <mergeCell ref="H7256:I7256"/>
    <mergeCell ref="J7256:L7256"/>
    <mergeCell ref="F7257:G7257"/>
    <mergeCell ref="H7257:I7257"/>
    <mergeCell ref="J7257:L7257"/>
    <mergeCell ref="F7252:G7252"/>
    <mergeCell ref="H7252:I7252"/>
    <mergeCell ref="J7252:L7252"/>
    <mergeCell ref="F7253:G7253"/>
    <mergeCell ref="H7253:I7253"/>
    <mergeCell ref="J7253:L7253"/>
    <mergeCell ref="A7279:H7279"/>
    <mergeCell ref="F7280:G7280"/>
    <mergeCell ref="H7280:I7280"/>
    <mergeCell ref="J7280:L7280"/>
    <mergeCell ref="F7281:G7281"/>
    <mergeCell ref="H7281:I7281"/>
    <mergeCell ref="J7281:L7281"/>
    <mergeCell ref="F7276:G7276"/>
    <mergeCell ref="H7276:I7276"/>
    <mergeCell ref="J7276:L7276"/>
    <mergeCell ref="F7277:G7277"/>
    <mergeCell ref="H7277:I7277"/>
    <mergeCell ref="J7277:L7277"/>
    <mergeCell ref="F7274:G7274"/>
    <mergeCell ref="H7274:I7274"/>
    <mergeCell ref="J7274:L7274"/>
    <mergeCell ref="F7275:G7275"/>
    <mergeCell ref="H7275:I7275"/>
    <mergeCell ref="J7275:L7275"/>
    <mergeCell ref="F7272:G7272"/>
    <mergeCell ref="H7272:I7272"/>
    <mergeCell ref="J7272:L7272"/>
    <mergeCell ref="F7273:G7273"/>
    <mergeCell ref="H7273:I7273"/>
    <mergeCell ref="J7273:L7273"/>
    <mergeCell ref="F7270:G7270"/>
    <mergeCell ref="H7270:I7270"/>
    <mergeCell ref="J7270:L7270"/>
    <mergeCell ref="F7271:G7271"/>
    <mergeCell ref="H7271:I7271"/>
    <mergeCell ref="J7271:L7271"/>
    <mergeCell ref="F7268:G7268"/>
    <mergeCell ref="H7268:I7268"/>
    <mergeCell ref="J7268:L7268"/>
    <mergeCell ref="F7269:G7269"/>
    <mergeCell ref="H7269:I7269"/>
    <mergeCell ref="J7269:L7269"/>
    <mergeCell ref="F7306:G7306"/>
    <mergeCell ref="H7306:I7306"/>
    <mergeCell ref="J7306:L7306"/>
    <mergeCell ref="F7307:G7307"/>
    <mergeCell ref="H7307:I7307"/>
    <mergeCell ref="J7307:L7307"/>
    <mergeCell ref="F7304:G7304"/>
    <mergeCell ref="H7304:I7304"/>
    <mergeCell ref="J7304:L7304"/>
    <mergeCell ref="F7305:G7305"/>
    <mergeCell ref="H7305:I7305"/>
    <mergeCell ref="J7305:L7305"/>
    <mergeCell ref="F7302:G7302"/>
    <mergeCell ref="H7302:I7302"/>
    <mergeCell ref="J7302:L7302"/>
    <mergeCell ref="F7303:G7303"/>
    <mergeCell ref="H7303:I7303"/>
    <mergeCell ref="J7303:L7303"/>
    <mergeCell ref="F7290:G7290"/>
    <mergeCell ref="H7290:I7290"/>
    <mergeCell ref="J7290:L7290"/>
    <mergeCell ref="A7300:H7300"/>
    <mergeCell ref="F7301:G7301"/>
    <mergeCell ref="H7301:I7301"/>
    <mergeCell ref="J7301:L7301"/>
    <mergeCell ref="A7287:H7287"/>
    <mergeCell ref="F7288:G7288"/>
    <mergeCell ref="H7288:I7288"/>
    <mergeCell ref="J7288:L7288"/>
    <mergeCell ref="F7289:G7289"/>
    <mergeCell ref="H7289:I7289"/>
    <mergeCell ref="J7289:L7289"/>
    <mergeCell ref="A7283:H7283"/>
    <mergeCell ref="F7284:G7284"/>
    <mergeCell ref="H7284:I7284"/>
    <mergeCell ref="J7284:L7284"/>
    <mergeCell ref="F7285:G7285"/>
    <mergeCell ref="H7285:I7285"/>
    <mergeCell ref="J7285:L7285"/>
    <mergeCell ref="F7322:G7322"/>
    <mergeCell ref="H7322:I7322"/>
    <mergeCell ref="J7322:L7322"/>
    <mergeCell ref="F7323:G7323"/>
    <mergeCell ref="H7323:I7323"/>
    <mergeCell ref="J7323:L7323"/>
    <mergeCell ref="F7320:G7320"/>
    <mergeCell ref="H7320:I7320"/>
    <mergeCell ref="J7320:L7320"/>
    <mergeCell ref="F7321:G7321"/>
    <mergeCell ref="H7321:I7321"/>
    <mergeCell ref="J7321:L7321"/>
    <mergeCell ref="F7318:G7318"/>
    <mergeCell ref="H7318:I7318"/>
    <mergeCell ref="J7318:L7318"/>
    <mergeCell ref="F7319:G7319"/>
    <mergeCell ref="H7319:I7319"/>
    <mergeCell ref="J7319:L7319"/>
    <mergeCell ref="F7316:G7316"/>
    <mergeCell ref="H7316:I7316"/>
    <mergeCell ref="J7316:L7316"/>
    <mergeCell ref="F7317:G7317"/>
    <mergeCell ref="H7317:I7317"/>
    <mergeCell ref="J7317:L7317"/>
    <mergeCell ref="F7312:G7312"/>
    <mergeCell ref="H7312:I7312"/>
    <mergeCell ref="J7312:L7312"/>
    <mergeCell ref="A7314:H7314"/>
    <mergeCell ref="F7315:G7315"/>
    <mergeCell ref="H7315:I7315"/>
    <mergeCell ref="J7315:L7315"/>
    <mergeCell ref="A7309:H7309"/>
    <mergeCell ref="F7310:G7310"/>
    <mergeCell ref="H7310:I7310"/>
    <mergeCell ref="J7310:L7310"/>
    <mergeCell ref="F7311:G7311"/>
    <mergeCell ref="H7311:I7311"/>
    <mergeCell ref="J7311:L7311"/>
    <mergeCell ref="A7337:H7337"/>
    <mergeCell ref="F7338:G7338"/>
    <mergeCell ref="H7338:I7338"/>
    <mergeCell ref="J7338:L7338"/>
    <mergeCell ref="F7339:G7339"/>
    <mergeCell ref="H7339:I7339"/>
    <mergeCell ref="J7339:L7339"/>
    <mergeCell ref="A7333:H7333"/>
    <mergeCell ref="F7334:G7334"/>
    <mergeCell ref="H7334:I7334"/>
    <mergeCell ref="J7334:L7334"/>
    <mergeCell ref="F7335:G7335"/>
    <mergeCell ref="H7335:I7335"/>
    <mergeCell ref="J7335:L7335"/>
    <mergeCell ref="F7330:G7330"/>
    <mergeCell ref="H7330:I7330"/>
    <mergeCell ref="J7330:L7330"/>
    <mergeCell ref="F7331:G7331"/>
    <mergeCell ref="H7331:I7331"/>
    <mergeCell ref="J7331:L7331"/>
    <mergeCell ref="F7328:G7328"/>
    <mergeCell ref="H7328:I7328"/>
    <mergeCell ref="J7328:L7328"/>
    <mergeCell ref="F7329:G7329"/>
    <mergeCell ref="H7329:I7329"/>
    <mergeCell ref="J7329:L7329"/>
    <mergeCell ref="F7326:G7326"/>
    <mergeCell ref="H7326:I7326"/>
    <mergeCell ref="J7326:L7326"/>
    <mergeCell ref="F7327:G7327"/>
    <mergeCell ref="H7327:I7327"/>
    <mergeCell ref="J7327:L7327"/>
    <mergeCell ref="F7324:G7324"/>
    <mergeCell ref="H7324:I7324"/>
    <mergeCell ref="J7324:L7324"/>
    <mergeCell ref="F7325:G7325"/>
    <mergeCell ref="H7325:I7325"/>
    <mergeCell ref="J7325:L7325"/>
    <mergeCell ref="A7363:H7363"/>
    <mergeCell ref="F7364:G7364"/>
    <mergeCell ref="H7364:I7364"/>
    <mergeCell ref="J7364:L7364"/>
    <mergeCell ref="F7365:G7365"/>
    <mergeCell ref="H7365:I7365"/>
    <mergeCell ref="J7365:L7365"/>
    <mergeCell ref="F7360:G7360"/>
    <mergeCell ref="H7360:I7360"/>
    <mergeCell ref="J7360:L7360"/>
    <mergeCell ref="F7361:G7361"/>
    <mergeCell ref="H7361:I7361"/>
    <mergeCell ref="J7361:L7361"/>
    <mergeCell ref="F7358:G7358"/>
    <mergeCell ref="H7358:I7358"/>
    <mergeCell ref="J7358:L7358"/>
    <mergeCell ref="F7359:G7359"/>
    <mergeCell ref="H7359:I7359"/>
    <mergeCell ref="J7359:L7359"/>
    <mergeCell ref="F7356:G7356"/>
    <mergeCell ref="H7356:I7356"/>
    <mergeCell ref="J7356:L7356"/>
    <mergeCell ref="F7357:G7357"/>
    <mergeCell ref="H7357:I7357"/>
    <mergeCell ref="J7357:L7357"/>
    <mergeCell ref="F7344:G7344"/>
    <mergeCell ref="H7344:I7344"/>
    <mergeCell ref="J7344:L7344"/>
    <mergeCell ref="A7354:H7354"/>
    <mergeCell ref="F7355:G7355"/>
    <mergeCell ref="H7355:I7355"/>
    <mergeCell ref="J7355:L7355"/>
    <mergeCell ref="A7341:H7341"/>
    <mergeCell ref="F7342:G7342"/>
    <mergeCell ref="H7342:I7342"/>
    <mergeCell ref="J7342:L7342"/>
    <mergeCell ref="F7343:G7343"/>
    <mergeCell ref="H7343:I7343"/>
    <mergeCell ref="J7343:L7343"/>
    <mergeCell ref="F7378:G7378"/>
    <mergeCell ref="H7378:I7378"/>
    <mergeCell ref="J7378:L7378"/>
    <mergeCell ref="F7379:G7379"/>
    <mergeCell ref="H7379:I7379"/>
    <mergeCell ref="J7379:L7379"/>
    <mergeCell ref="F7376:G7376"/>
    <mergeCell ref="H7376:I7376"/>
    <mergeCell ref="J7376:L7376"/>
    <mergeCell ref="F7377:G7377"/>
    <mergeCell ref="H7377:I7377"/>
    <mergeCell ref="J7377:L7377"/>
    <mergeCell ref="F7374:G7374"/>
    <mergeCell ref="H7374:I7374"/>
    <mergeCell ref="J7374:L7374"/>
    <mergeCell ref="F7375:G7375"/>
    <mergeCell ref="H7375:I7375"/>
    <mergeCell ref="J7375:L7375"/>
    <mergeCell ref="F7372:G7372"/>
    <mergeCell ref="H7372:I7372"/>
    <mergeCell ref="J7372:L7372"/>
    <mergeCell ref="F7373:G7373"/>
    <mergeCell ref="H7373:I7373"/>
    <mergeCell ref="J7373:L7373"/>
    <mergeCell ref="F7368:G7368"/>
    <mergeCell ref="H7368:I7368"/>
    <mergeCell ref="J7368:L7368"/>
    <mergeCell ref="A7370:H7370"/>
    <mergeCell ref="F7371:G7371"/>
    <mergeCell ref="H7371:I7371"/>
    <mergeCell ref="J7371:L7371"/>
    <mergeCell ref="F7366:G7366"/>
    <mergeCell ref="H7366:I7366"/>
    <mergeCell ref="J7366:L7366"/>
    <mergeCell ref="F7367:G7367"/>
    <mergeCell ref="H7367:I7367"/>
    <mergeCell ref="J7367:L7367"/>
    <mergeCell ref="A7391:H7391"/>
    <mergeCell ref="F7392:G7392"/>
    <mergeCell ref="H7392:I7392"/>
    <mergeCell ref="J7392:L7392"/>
    <mergeCell ref="F7393:G7393"/>
    <mergeCell ref="H7393:I7393"/>
    <mergeCell ref="J7393:L7393"/>
    <mergeCell ref="F7388:G7388"/>
    <mergeCell ref="H7388:I7388"/>
    <mergeCell ref="J7388:L7388"/>
    <mergeCell ref="F7389:G7389"/>
    <mergeCell ref="H7389:I7389"/>
    <mergeCell ref="J7389:L7389"/>
    <mergeCell ref="F7386:G7386"/>
    <mergeCell ref="H7386:I7386"/>
    <mergeCell ref="J7386:L7386"/>
    <mergeCell ref="F7387:G7387"/>
    <mergeCell ref="H7387:I7387"/>
    <mergeCell ref="J7387:L7387"/>
    <mergeCell ref="F7384:G7384"/>
    <mergeCell ref="H7384:I7384"/>
    <mergeCell ref="J7384:L7384"/>
    <mergeCell ref="F7385:G7385"/>
    <mergeCell ref="H7385:I7385"/>
    <mergeCell ref="J7385:L7385"/>
    <mergeCell ref="F7382:G7382"/>
    <mergeCell ref="H7382:I7382"/>
    <mergeCell ref="J7382:L7382"/>
    <mergeCell ref="F7383:G7383"/>
    <mergeCell ref="H7383:I7383"/>
    <mergeCell ref="J7383:L7383"/>
    <mergeCell ref="F7380:G7380"/>
    <mergeCell ref="H7380:I7380"/>
    <mergeCell ref="J7380:L7380"/>
    <mergeCell ref="F7381:G7381"/>
    <mergeCell ref="H7381:I7381"/>
    <mergeCell ref="J7381:L7381"/>
    <mergeCell ref="F7416:G7416"/>
    <mergeCell ref="H7416:I7416"/>
    <mergeCell ref="J7416:L7416"/>
    <mergeCell ref="F7417:G7417"/>
    <mergeCell ref="H7417:I7417"/>
    <mergeCell ref="J7417:L7417"/>
    <mergeCell ref="F7414:G7414"/>
    <mergeCell ref="H7414:I7414"/>
    <mergeCell ref="J7414:L7414"/>
    <mergeCell ref="F7415:G7415"/>
    <mergeCell ref="H7415:I7415"/>
    <mergeCell ref="J7415:L7415"/>
    <mergeCell ref="F7402:G7402"/>
    <mergeCell ref="H7402:I7402"/>
    <mergeCell ref="J7402:L7402"/>
    <mergeCell ref="A7412:H7412"/>
    <mergeCell ref="F7413:G7413"/>
    <mergeCell ref="H7413:I7413"/>
    <mergeCell ref="J7413:L7413"/>
    <mergeCell ref="A7399:H7399"/>
    <mergeCell ref="F7400:G7400"/>
    <mergeCell ref="H7400:I7400"/>
    <mergeCell ref="J7400:L7400"/>
    <mergeCell ref="F7401:G7401"/>
    <mergeCell ref="H7401:I7401"/>
    <mergeCell ref="J7401:L7401"/>
    <mergeCell ref="A7395:H7395"/>
    <mergeCell ref="F7396:G7396"/>
    <mergeCell ref="H7396:I7396"/>
    <mergeCell ref="J7396:L7396"/>
    <mergeCell ref="F7397:G7397"/>
    <mergeCell ref="H7397:I7397"/>
    <mergeCell ref="J7397:L7397"/>
    <mergeCell ref="F7432:G7432"/>
    <mergeCell ref="H7432:I7432"/>
    <mergeCell ref="J7432:L7432"/>
    <mergeCell ref="F7433:G7433"/>
    <mergeCell ref="H7433:I7433"/>
    <mergeCell ref="J7433:L7433"/>
    <mergeCell ref="F7430:G7430"/>
    <mergeCell ref="H7430:I7430"/>
    <mergeCell ref="J7430:L7430"/>
    <mergeCell ref="F7431:G7431"/>
    <mergeCell ref="H7431:I7431"/>
    <mergeCell ref="J7431:L7431"/>
    <mergeCell ref="F7428:G7428"/>
    <mergeCell ref="H7428:I7428"/>
    <mergeCell ref="J7428:L7428"/>
    <mergeCell ref="F7429:G7429"/>
    <mergeCell ref="H7429:I7429"/>
    <mergeCell ref="J7429:L7429"/>
    <mergeCell ref="F7424:G7424"/>
    <mergeCell ref="H7424:I7424"/>
    <mergeCell ref="J7424:L7424"/>
    <mergeCell ref="A7426:H7426"/>
    <mergeCell ref="F7427:G7427"/>
    <mergeCell ref="H7427:I7427"/>
    <mergeCell ref="J7427:L7427"/>
    <mergeCell ref="A7421:H7421"/>
    <mergeCell ref="F7422:G7422"/>
    <mergeCell ref="H7422:I7422"/>
    <mergeCell ref="J7422:L7422"/>
    <mergeCell ref="F7423:G7423"/>
    <mergeCell ref="H7423:I7423"/>
    <mergeCell ref="J7423:L7423"/>
    <mergeCell ref="F7418:G7418"/>
    <mergeCell ref="H7418:I7418"/>
    <mergeCell ref="J7418:L7418"/>
    <mergeCell ref="F7419:G7419"/>
    <mergeCell ref="H7419:I7419"/>
    <mergeCell ref="J7419:L7419"/>
    <mergeCell ref="A7445:H7445"/>
    <mergeCell ref="F7446:G7446"/>
    <mergeCell ref="H7446:I7446"/>
    <mergeCell ref="J7446:L7446"/>
    <mergeCell ref="F7447:G7447"/>
    <mergeCell ref="H7447:I7447"/>
    <mergeCell ref="J7447:L7447"/>
    <mergeCell ref="F7442:G7442"/>
    <mergeCell ref="H7442:I7442"/>
    <mergeCell ref="J7442:L7442"/>
    <mergeCell ref="F7443:G7443"/>
    <mergeCell ref="H7443:I7443"/>
    <mergeCell ref="J7443:L7443"/>
    <mergeCell ref="F7440:G7440"/>
    <mergeCell ref="H7440:I7440"/>
    <mergeCell ref="J7440:L7440"/>
    <mergeCell ref="F7441:G7441"/>
    <mergeCell ref="H7441:I7441"/>
    <mergeCell ref="J7441:L7441"/>
    <mergeCell ref="F7438:G7438"/>
    <mergeCell ref="H7438:I7438"/>
    <mergeCell ref="J7438:L7438"/>
    <mergeCell ref="F7439:G7439"/>
    <mergeCell ref="H7439:I7439"/>
    <mergeCell ref="J7439:L7439"/>
    <mergeCell ref="F7436:G7436"/>
    <mergeCell ref="H7436:I7436"/>
    <mergeCell ref="J7436:L7436"/>
    <mergeCell ref="F7437:G7437"/>
    <mergeCell ref="H7437:I7437"/>
    <mergeCell ref="J7437:L7437"/>
    <mergeCell ref="F7434:G7434"/>
    <mergeCell ref="H7434:I7434"/>
    <mergeCell ref="J7434:L7434"/>
    <mergeCell ref="F7435:G7435"/>
    <mergeCell ref="H7435:I7435"/>
    <mergeCell ref="J7435:L7435"/>
    <mergeCell ref="F7470:G7470"/>
    <mergeCell ref="H7470:I7470"/>
    <mergeCell ref="J7470:L7470"/>
    <mergeCell ref="F7471:G7471"/>
    <mergeCell ref="H7471:I7471"/>
    <mergeCell ref="J7471:L7471"/>
    <mergeCell ref="F7468:G7468"/>
    <mergeCell ref="H7468:I7468"/>
    <mergeCell ref="J7468:L7468"/>
    <mergeCell ref="F7469:G7469"/>
    <mergeCell ref="H7469:I7469"/>
    <mergeCell ref="J7469:L7469"/>
    <mergeCell ref="F7456:G7456"/>
    <mergeCell ref="H7456:I7456"/>
    <mergeCell ref="J7456:L7456"/>
    <mergeCell ref="A7466:H7466"/>
    <mergeCell ref="F7467:G7467"/>
    <mergeCell ref="H7467:I7467"/>
    <mergeCell ref="J7467:L7467"/>
    <mergeCell ref="A7453:H7453"/>
    <mergeCell ref="F7454:G7454"/>
    <mergeCell ref="H7454:I7454"/>
    <mergeCell ref="J7454:L7454"/>
    <mergeCell ref="F7455:G7455"/>
    <mergeCell ref="H7455:I7455"/>
    <mergeCell ref="J7455:L7455"/>
    <mergeCell ref="A7449:H7449"/>
    <mergeCell ref="F7450:G7450"/>
    <mergeCell ref="H7450:I7450"/>
    <mergeCell ref="J7450:L7450"/>
    <mergeCell ref="F7451:G7451"/>
    <mergeCell ref="H7451:I7451"/>
    <mergeCell ref="J7451:L7451"/>
    <mergeCell ref="F7486:G7486"/>
    <mergeCell ref="H7486:I7486"/>
    <mergeCell ref="J7486:L7486"/>
    <mergeCell ref="F7487:G7487"/>
    <mergeCell ref="H7487:I7487"/>
    <mergeCell ref="J7487:L7487"/>
    <mergeCell ref="F7484:G7484"/>
    <mergeCell ref="H7484:I7484"/>
    <mergeCell ref="J7484:L7484"/>
    <mergeCell ref="F7485:G7485"/>
    <mergeCell ref="H7485:I7485"/>
    <mergeCell ref="J7485:L7485"/>
    <mergeCell ref="F7482:G7482"/>
    <mergeCell ref="H7482:I7482"/>
    <mergeCell ref="J7482:L7482"/>
    <mergeCell ref="F7483:G7483"/>
    <mergeCell ref="H7483:I7483"/>
    <mergeCell ref="J7483:L7483"/>
    <mergeCell ref="F7478:G7478"/>
    <mergeCell ref="H7478:I7478"/>
    <mergeCell ref="J7478:L7478"/>
    <mergeCell ref="A7480:H7480"/>
    <mergeCell ref="F7481:G7481"/>
    <mergeCell ref="H7481:I7481"/>
    <mergeCell ref="J7481:L7481"/>
    <mergeCell ref="A7475:H7475"/>
    <mergeCell ref="F7476:G7476"/>
    <mergeCell ref="H7476:I7476"/>
    <mergeCell ref="J7476:L7476"/>
    <mergeCell ref="F7477:G7477"/>
    <mergeCell ref="H7477:I7477"/>
    <mergeCell ref="J7477:L7477"/>
    <mergeCell ref="F7472:G7472"/>
    <mergeCell ref="H7472:I7472"/>
    <mergeCell ref="J7472:L7472"/>
    <mergeCell ref="F7473:G7473"/>
    <mergeCell ref="H7473:I7473"/>
    <mergeCell ref="J7473:L7473"/>
    <mergeCell ref="A7499:H7499"/>
    <mergeCell ref="F7500:G7500"/>
    <mergeCell ref="H7500:I7500"/>
    <mergeCell ref="J7500:L7500"/>
    <mergeCell ref="F7501:G7501"/>
    <mergeCell ref="H7501:I7501"/>
    <mergeCell ref="J7501:L7501"/>
    <mergeCell ref="F7496:G7496"/>
    <mergeCell ref="H7496:I7496"/>
    <mergeCell ref="J7496:L7496"/>
    <mergeCell ref="F7497:G7497"/>
    <mergeCell ref="H7497:I7497"/>
    <mergeCell ref="J7497:L7497"/>
    <mergeCell ref="F7494:G7494"/>
    <mergeCell ref="H7494:I7494"/>
    <mergeCell ref="J7494:L7494"/>
    <mergeCell ref="F7495:G7495"/>
    <mergeCell ref="H7495:I7495"/>
    <mergeCell ref="J7495:L7495"/>
    <mergeCell ref="F7492:G7492"/>
    <mergeCell ref="H7492:I7492"/>
    <mergeCell ref="J7492:L7492"/>
    <mergeCell ref="F7493:G7493"/>
    <mergeCell ref="H7493:I7493"/>
    <mergeCell ref="J7493:L7493"/>
    <mergeCell ref="F7490:G7490"/>
    <mergeCell ref="H7490:I7490"/>
    <mergeCell ref="J7490:L7490"/>
    <mergeCell ref="F7491:G7491"/>
    <mergeCell ref="H7491:I7491"/>
    <mergeCell ref="J7491:L7491"/>
    <mergeCell ref="F7488:G7488"/>
    <mergeCell ref="H7488:I7488"/>
    <mergeCell ref="J7488:L7488"/>
    <mergeCell ref="F7489:G7489"/>
    <mergeCell ref="H7489:I7489"/>
    <mergeCell ref="J7489:L7489"/>
    <mergeCell ref="F7526:G7526"/>
    <mergeCell ref="H7526:I7526"/>
    <mergeCell ref="J7526:L7526"/>
    <mergeCell ref="F7527:G7527"/>
    <mergeCell ref="H7527:I7527"/>
    <mergeCell ref="J7527:L7527"/>
    <mergeCell ref="F7524:G7524"/>
    <mergeCell ref="H7524:I7524"/>
    <mergeCell ref="J7524:L7524"/>
    <mergeCell ref="F7525:G7525"/>
    <mergeCell ref="H7525:I7525"/>
    <mergeCell ref="J7525:L7525"/>
    <mergeCell ref="F7522:G7522"/>
    <mergeCell ref="H7522:I7522"/>
    <mergeCell ref="J7522:L7522"/>
    <mergeCell ref="F7523:G7523"/>
    <mergeCell ref="H7523:I7523"/>
    <mergeCell ref="J7523:L7523"/>
    <mergeCell ref="F7510:G7510"/>
    <mergeCell ref="H7510:I7510"/>
    <mergeCell ref="J7510:L7510"/>
    <mergeCell ref="A7520:H7520"/>
    <mergeCell ref="F7521:G7521"/>
    <mergeCell ref="H7521:I7521"/>
    <mergeCell ref="J7521:L7521"/>
    <mergeCell ref="A7507:H7507"/>
    <mergeCell ref="F7508:G7508"/>
    <mergeCell ref="H7508:I7508"/>
    <mergeCell ref="J7508:L7508"/>
    <mergeCell ref="F7509:G7509"/>
    <mergeCell ref="H7509:I7509"/>
    <mergeCell ref="J7509:L7509"/>
    <mergeCell ref="A7503:H7503"/>
    <mergeCell ref="F7504:G7504"/>
    <mergeCell ref="H7504:I7504"/>
    <mergeCell ref="J7504:L7504"/>
    <mergeCell ref="F7505:G7505"/>
    <mergeCell ref="H7505:I7505"/>
    <mergeCell ref="J7505:L7505"/>
    <mergeCell ref="F7542:G7542"/>
    <mergeCell ref="H7542:I7542"/>
    <mergeCell ref="J7542:L7542"/>
    <mergeCell ref="F7543:G7543"/>
    <mergeCell ref="H7543:I7543"/>
    <mergeCell ref="J7543:L7543"/>
    <mergeCell ref="F7540:G7540"/>
    <mergeCell ref="H7540:I7540"/>
    <mergeCell ref="J7540:L7540"/>
    <mergeCell ref="F7541:G7541"/>
    <mergeCell ref="H7541:I7541"/>
    <mergeCell ref="J7541:L7541"/>
    <mergeCell ref="F7538:G7538"/>
    <mergeCell ref="H7538:I7538"/>
    <mergeCell ref="J7538:L7538"/>
    <mergeCell ref="F7539:G7539"/>
    <mergeCell ref="H7539:I7539"/>
    <mergeCell ref="J7539:L7539"/>
    <mergeCell ref="F7536:G7536"/>
    <mergeCell ref="H7536:I7536"/>
    <mergeCell ref="J7536:L7536"/>
    <mergeCell ref="F7537:G7537"/>
    <mergeCell ref="H7537:I7537"/>
    <mergeCell ref="J7537:L7537"/>
    <mergeCell ref="F7532:G7532"/>
    <mergeCell ref="H7532:I7532"/>
    <mergeCell ref="J7532:L7532"/>
    <mergeCell ref="A7534:H7534"/>
    <mergeCell ref="F7535:G7535"/>
    <mergeCell ref="H7535:I7535"/>
    <mergeCell ref="J7535:L7535"/>
    <mergeCell ref="A7529:H7529"/>
    <mergeCell ref="F7530:G7530"/>
    <mergeCell ref="H7530:I7530"/>
    <mergeCell ref="J7530:L7530"/>
    <mergeCell ref="F7531:G7531"/>
    <mergeCell ref="H7531:I7531"/>
    <mergeCell ref="J7531:L7531"/>
    <mergeCell ref="A7557:H7557"/>
    <mergeCell ref="F7558:G7558"/>
    <mergeCell ref="H7558:I7558"/>
    <mergeCell ref="J7558:L7558"/>
    <mergeCell ref="F7559:G7559"/>
    <mergeCell ref="H7559:I7559"/>
    <mergeCell ref="J7559:L7559"/>
    <mergeCell ref="A7553:H7553"/>
    <mergeCell ref="F7554:G7554"/>
    <mergeCell ref="H7554:I7554"/>
    <mergeCell ref="J7554:L7554"/>
    <mergeCell ref="F7555:G7555"/>
    <mergeCell ref="H7555:I7555"/>
    <mergeCell ref="J7555:L7555"/>
    <mergeCell ref="F7550:G7550"/>
    <mergeCell ref="H7550:I7550"/>
    <mergeCell ref="J7550:L7550"/>
    <mergeCell ref="F7551:G7551"/>
    <mergeCell ref="H7551:I7551"/>
    <mergeCell ref="J7551:L7551"/>
    <mergeCell ref="F7548:G7548"/>
    <mergeCell ref="H7548:I7548"/>
    <mergeCell ref="J7548:L7548"/>
    <mergeCell ref="F7549:G7549"/>
    <mergeCell ref="H7549:I7549"/>
    <mergeCell ref="J7549:L7549"/>
    <mergeCell ref="F7546:G7546"/>
    <mergeCell ref="H7546:I7546"/>
    <mergeCell ref="J7546:L7546"/>
    <mergeCell ref="F7547:G7547"/>
    <mergeCell ref="H7547:I7547"/>
    <mergeCell ref="J7547:L7547"/>
    <mergeCell ref="F7544:G7544"/>
    <mergeCell ref="H7544:I7544"/>
    <mergeCell ref="J7544:L7544"/>
    <mergeCell ref="F7545:G7545"/>
    <mergeCell ref="H7545:I7545"/>
    <mergeCell ref="J7545:L7545"/>
    <mergeCell ref="A7583:H7583"/>
    <mergeCell ref="F7584:G7584"/>
    <mergeCell ref="H7584:I7584"/>
    <mergeCell ref="J7584:L7584"/>
    <mergeCell ref="F7585:G7585"/>
    <mergeCell ref="H7585:I7585"/>
    <mergeCell ref="J7585:L7585"/>
    <mergeCell ref="F7580:G7580"/>
    <mergeCell ref="H7580:I7580"/>
    <mergeCell ref="J7580:L7580"/>
    <mergeCell ref="F7581:G7581"/>
    <mergeCell ref="H7581:I7581"/>
    <mergeCell ref="J7581:L7581"/>
    <mergeCell ref="F7578:G7578"/>
    <mergeCell ref="H7578:I7578"/>
    <mergeCell ref="J7578:L7578"/>
    <mergeCell ref="F7579:G7579"/>
    <mergeCell ref="H7579:I7579"/>
    <mergeCell ref="J7579:L7579"/>
    <mergeCell ref="F7576:G7576"/>
    <mergeCell ref="H7576:I7576"/>
    <mergeCell ref="J7576:L7576"/>
    <mergeCell ref="F7577:G7577"/>
    <mergeCell ref="H7577:I7577"/>
    <mergeCell ref="J7577:L7577"/>
    <mergeCell ref="F7564:G7564"/>
    <mergeCell ref="H7564:I7564"/>
    <mergeCell ref="J7564:L7564"/>
    <mergeCell ref="A7574:H7574"/>
    <mergeCell ref="F7575:G7575"/>
    <mergeCell ref="H7575:I7575"/>
    <mergeCell ref="J7575:L7575"/>
    <mergeCell ref="A7561:H7561"/>
    <mergeCell ref="F7562:G7562"/>
    <mergeCell ref="H7562:I7562"/>
    <mergeCell ref="J7562:L7562"/>
    <mergeCell ref="F7563:G7563"/>
    <mergeCell ref="H7563:I7563"/>
    <mergeCell ref="J7563:L7563"/>
    <mergeCell ref="F7598:G7598"/>
    <mergeCell ref="H7598:I7598"/>
    <mergeCell ref="J7598:L7598"/>
    <mergeCell ref="F7599:G7599"/>
    <mergeCell ref="H7599:I7599"/>
    <mergeCell ref="J7599:L7599"/>
    <mergeCell ref="F7596:G7596"/>
    <mergeCell ref="H7596:I7596"/>
    <mergeCell ref="J7596:L7596"/>
    <mergeCell ref="F7597:G7597"/>
    <mergeCell ref="H7597:I7597"/>
    <mergeCell ref="J7597:L7597"/>
    <mergeCell ref="F7594:G7594"/>
    <mergeCell ref="H7594:I7594"/>
    <mergeCell ref="J7594:L7594"/>
    <mergeCell ref="F7595:G7595"/>
    <mergeCell ref="H7595:I7595"/>
    <mergeCell ref="J7595:L7595"/>
    <mergeCell ref="F7592:G7592"/>
    <mergeCell ref="H7592:I7592"/>
    <mergeCell ref="J7592:L7592"/>
    <mergeCell ref="F7593:G7593"/>
    <mergeCell ref="H7593:I7593"/>
    <mergeCell ref="J7593:L7593"/>
    <mergeCell ref="F7590:G7590"/>
    <mergeCell ref="H7590:I7590"/>
    <mergeCell ref="J7590:L7590"/>
    <mergeCell ref="F7591:G7591"/>
    <mergeCell ref="H7591:I7591"/>
    <mergeCell ref="J7591:L7591"/>
    <mergeCell ref="A7587:H7587"/>
    <mergeCell ref="F7588:G7588"/>
    <mergeCell ref="H7588:I7588"/>
    <mergeCell ref="J7588:L7588"/>
    <mergeCell ref="F7589:G7589"/>
    <mergeCell ref="H7589:I7589"/>
    <mergeCell ref="J7589:L7589"/>
    <mergeCell ref="F7612:G7612"/>
    <mergeCell ref="H7612:I7612"/>
    <mergeCell ref="J7612:L7612"/>
    <mergeCell ref="A7614:H7614"/>
    <mergeCell ref="F7615:G7615"/>
    <mergeCell ref="H7615:I7615"/>
    <mergeCell ref="J7615:L7615"/>
    <mergeCell ref="F7608:G7608"/>
    <mergeCell ref="H7608:I7608"/>
    <mergeCell ref="J7608:L7608"/>
    <mergeCell ref="A7610:H7610"/>
    <mergeCell ref="F7611:G7611"/>
    <mergeCell ref="H7611:I7611"/>
    <mergeCell ref="J7611:L7611"/>
    <mergeCell ref="F7604:G7604"/>
    <mergeCell ref="H7604:I7604"/>
    <mergeCell ref="J7604:L7604"/>
    <mergeCell ref="A7606:H7606"/>
    <mergeCell ref="F7607:G7607"/>
    <mergeCell ref="H7607:I7607"/>
    <mergeCell ref="J7607:L7607"/>
    <mergeCell ref="F7602:G7602"/>
    <mergeCell ref="H7602:I7602"/>
    <mergeCell ref="J7602:L7602"/>
    <mergeCell ref="F7603:G7603"/>
    <mergeCell ref="H7603:I7603"/>
    <mergeCell ref="J7603:L7603"/>
    <mergeCell ref="F7600:G7600"/>
    <mergeCell ref="H7600:I7600"/>
    <mergeCell ref="J7600:L7600"/>
    <mergeCell ref="F7601:G7601"/>
    <mergeCell ref="H7601:I7601"/>
    <mergeCell ref="J7601:L7601"/>
    <mergeCell ref="F7638:G7638"/>
    <mergeCell ref="H7638:I7638"/>
    <mergeCell ref="J7638:L7638"/>
    <mergeCell ref="F7639:G7639"/>
    <mergeCell ref="H7639:I7639"/>
    <mergeCell ref="J7639:L7639"/>
    <mergeCell ref="F7634:G7634"/>
    <mergeCell ref="H7634:I7634"/>
    <mergeCell ref="J7634:L7634"/>
    <mergeCell ref="A7636:H7636"/>
    <mergeCell ref="F7637:G7637"/>
    <mergeCell ref="H7637:I7637"/>
    <mergeCell ref="J7637:L7637"/>
    <mergeCell ref="F7632:G7632"/>
    <mergeCell ref="H7632:I7632"/>
    <mergeCell ref="J7632:L7632"/>
    <mergeCell ref="F7633:G7633"/>
    <mergeCell ref="H7633:I7633"/>
    <mergeCell ref="J7633:L7633"/>
    <mergeCell ref="F7630:G7630"/>
    <mergeCell ref="H7630:I7630"/>
    <mergeCell ref="J7630:L7630"/>
    <mergeCell ref="F7631:G7631"/>
    <mergeCell ref="H7631:I7631"/>
    <mergeCell ref="J7631:L7631"/>
    <mergeCell ref="A7627:H7627"/>
    <mergeCell ref="F7628:G7628"/>
    <mergeCell ref="H7628:I7628"/>
    <mergeCell ref="J7628:L7628"/>
    <mergeCell ref="F7629:G7629"/>
    <mergeCell ref="H7629:I7629"/>
    <mergeCell ref="J7629:L7629"/>
    <mergeCell ref="F7616:G7616"/>
    <mergeCell ref="H7616:I7616"/>
    <mergeCell ref="J7616:L7616"/>
    <mergeCell ref="F7617:G7617"/>
    <mergeCell ref="H7617:I7617"/>
    <mergeCell ref="J7617:L7617"/>
    <mergeCell ref="F7652:G7652"/>
    <mergeCell ref="H7652:I7652"/>
    <mergeCell ref="J7652:L7652"/>
    <mergeCell ref="F7653:G7653"/>
    <mergeCell ref="H7653:I7653"/>
    <mergeCell ref="J7653:L7653"/>
    <mergeCell ref="F7650:G7650"/>
    <mergeCell ref="H7650:I7650"/>
    <mergeCell ref="J7650:L7650"/>
    <mergeCell ref="F7651:G7651"/>
    <mergeCell ref="H7651:I7651"/>
    <mergeCell ref="J7651:L7651"/>
    <mergeCell ref="F7648:G7648"/>
    <mergeCell ref="H7648:I7648"/>
    <mergeCell ref="J7648:L7648"/>
    <mergeCell ref="F7649:G7649"/>
    <mergeCell ref="H7649:I7649"/>
    <mergeCell ref="J7649:L7649"/>
    <mergeCell ref="F7646:G7646"/>
    <mergeCell ref="H7646:I7646"/>
    <mergeCell ref="J7646:L7646"/>
    <mergeCell ref="F7647:G7647"/>
    <mergeCell ref="H7647:I7647"/>
    <mergeCell ref="J7647:L7647"/>
    <mergeCell ref="F7644:G7644"/>
    <mergeCell ref="H7644:I7644"/>
    <mergeCell ref="J7644:L7644"/>
    <mergeCell ref="F7645:G7645"/>
    <mergeCell ref="H7645:I7645"/>
    <mergeCell ref="J7645:L7645"/>
    <mergeCell ref="A7641:H7641"/>
    <mergeCell ref="F7642:G7642"/>
    <mergeCell ref="H7642:I7642"/>
    <mergeCell ref="J7642:L7642"/>
    <mergeCell ref="F7643:G7643"/>
    <mergeCell ref="H7643:I7643"/>
    <mergeCell ref="J7643:L7643"/>
    <mergeCell ref="F7664:G7664"/>
    <mergeCell ref="H7664:I7664"/>
    <mergeCell ref="J7664:L7664"/>
    <mergeCell ref="F7665:G7665"/>
    <mergeCell ref="H7665:I7665"/>
    <mergeCell ref="J7665:L7665"/>
    <mergeCell ref="F7662:G7662"/>
    <mergeCell ref="H7662:I7662"/>
    <mergeCell ref="J7662:L7662"/>
    <mergeCell ref="F7663:G7663"/>
    <mergeCell ref="H7663:I7663"/>
    <mergeCell ref="J7663:L7663"/>
    <mergeCell ref="F7660:G7660"/>
    <mergeCell ref="H7660:I7660"/>
    <mergeCell ref="J7660:L7660"/>
    <mergeCell ref="F7661:G7661"/>
    <mergeCell ref="H7661:I7661"/>
    <mergeCell ref="J7661:L7661"/>
    <mergeCell ref="F7658:G7658"/>
    <mergeCell ref="H7658:I7658"/>
    <mergeCell ref="J7658:L7658"/>
    <mergeCell ref="F7659:G7659"/>
    <mergeCell ref="H7659:I7659"/>
    <mergeCell ref="J7659:L7659"/>
    <mergeCell ref="F7656:G7656"/>
    <mergeCell ref="H7656:I7656"/>
    <mergeCell ref="J7656:L7656"/>
    <mergeCell ref="F7657:G7657"/>
    <mergeCell ref="H7657:I7657"/>
    <mergeCell ref="J7657:L7657"/>
    <mergeCell ref="F7654:G7654"/>
    <mergeCell ref="H7654:I7654"/>
    <mergeCell ref="J7654:L7654"/>
    <mergeCell ref="F7655:G7655"/>
    <mergeCell ref="H7655:I7655"/>
    <mergeCell ref="J7655:L7655"/>
    <mergeCell ref="F7690:G7690"/>
    <mergeCell ref="H7690:I7690"/>
    <mergeCell ref="J7690:L7690"/>
    <mergeCell ref="F7691:G7691"/>
    <mergeCell ref="H7691:I7691"/>
    <mergeCell ref="J7691:L7691"/>
    <mergeCell ref="F7678:G7678"/>
    <mergeCell ref="H7678:I7678"/>
    <mergeCell ref="J7678:L7678"/>
    <mergeCell ref="A7688:H7688"/>
    <mergeCell ref="F7689:G7689"/>
    <mergeCell ref="H7689:I7689"/>
    <mergeCell ref="J7689:L7689"/>
    <mergeCell ref="A7675:H7675"/>
    <mergeCell ref="F7676:G7676"/>
    <mergeCell ref="H7676:I7676"/>
    <mergeCell ref="J7676:L7676"/>
    <mergeCell ref="F7677:G7677"/>
    <mergeCell ref="H7677:I7677"/>
    <mergeCell ref="J7677:L7677"/>
    <mergeCell ref="A7671:H7671"/>
    <mergeCell ref="F7672:G7672"/>
    <mergeCell ref="H7672:I7672"/>
    <mergeCell ref="J7672:L7672"/>
    <mergeCell ref="F7673:G7673"/>
    <mergeCell ref="H7673:I7673"/>
    <mergeCell ref="J7673:L7673"/>
    <mergeCell ref="A7667:H7667"/>
    <mergeCell ref="F7668:G7668"/>
    <mergeCell ref="H7668:I7668"/>
    <mergeCell ref="J7668:L7668"/>
    <mergeCell ref="F7669:G7669"/>
    <mergeCell ref="H7669:I7669"/>
    <mergeCell ref="J7669:L7669"/>
    <mergeCell ref="F7706:G7706"/>
    <mergeCell ref="H7706:I7706"/>
    <mergeCell ref="J7706:L7706"/>
    <mergeCell ref="F7707:G7707"/>
    <mergeCell ref="H7707:I7707"/>
    <mergeCell ref="J7707:L7707"/>
    <mergeCell ref="F7702:G7702"/>
    <mergeCell ref="H7702:I7702"/>
    <mergeCell ref="J7702:L7702"/>
    <mergeCell ref="A7704:H7704"/>
    <mergeCell ref="F7705:G7705"/>
    <mergeCell ref="H7705:I7705"/>
    <mergeCell ref="J7705:L7705"/>
    <mergeCell ref="F7700:G7700"/>
    <mergeCell ref="H7700:I7700"/>
    <mergeCell ref="J7700:L7700"/>
    <mergeCell ref="F7701:G7701"/>
    <mergeCell ref="H7701:I7701"/>
    <mergeCell ref="J7701:L7701"/>
    <mergeCell ref="A7697:H7697"/>
    <mergeCell ref="F7698:G7698"/>
    <mergeCell ref="H7698:I7698"/>
    <mergeCell ref="J7698:L7698"/>
    <mergeCell ref="F7699:G7699"/>
    <mergeCell ref="H7699:I7699"/>
    <mergeCell ref="J7699:L7699"/>
    <mergeCell ref="F7694:G7694"/>
    <mergeCell ref="H7694:I7694"/>
    <mergeCell ref="J7694:L7694"/>
    <mergeCell ref="F7695:G7695"/>
    <mergeCell ref="H7695:I7695"/>
    <mergeCell ref="J7695:L7695"/>
    <mergeCell ref="F7692:G7692"/>
    <mergeCell ref="H7692:I7692"/>
    <mergeCell ref="J7692:L7692"/>
    <mergeCell ref="F7693:G7693"/>
    <mergeCell ref="H7693:I7693"/>
    <mergeCell ref="J7693:L7693"/>
    <mergeCell ref="F7718:G7718"/>
    <mergeCell ref="H7718:I7718"/>
    <mergeCell ref="J7718:L7718"/>
    <mergeCell ref="F7719:G7719"/>
    <mergeCell ref="H7719:I7719"/>
    <mergeCell ref="J7719:L7719"/>
    <mergeCell ref="F7716:G7716"/>
    <mergeCell ref="H7716:I7716"/>
    <mergeCell ref="J7716:L7716"/>
    <mergeCell ref="F7717:G7717"/>
    <mergeCell ref="H7717:I7717"/>
    <mergeCell ref="J7717:L7717"/>
    <mergeCell ref="F7714:G7714"/>
    <mergeCell ref="H7714:I7714"/>
    <mergeCell ref="J7714:L7714"/>
    <mergeCell ref="F7715:G7715"/>
    <mergeCell ref="H7715:I7715"/>
    <mergeCell ref="J7715:L7715"/>
    <mergeCell ref="F7712:G7712"/>
    <mergeCell ref="H7712:I7712"/>
    <mergeCell ref="J7712:L7712"/>
    <mergeCell ref="F7713:G7713"/>
    <mergeCell ref="H7713:I7713"/>
    <mergeCell ref="J7713:L7713"/>
    <mergeCell ref="F7710:G7710"/>
    <mergeCell ref="H7710:I7710"/>
    <mergeCell ref="J7710:L7710"/>
    <mergeCell ref="F7711:G7711"/>
    <mergeCell ref="H7711:I7711"/>
    <mergeCell ref="J7711:L7711"/>
    <mergeCell ref="F7708:G7708"/>
    <mergeCell ref="H7708:I7708"/>
    <mergeCell ref="J7708:L7708"/>
    <mergeCell ref="F7709:G7709"/>
    <mergeCell ref="H7709:I7709"/>
    <mergeCell ref="J7709:L7709"/>
    <mergeCell ref="A7733:H7733"/>
    <mergeCell ref="F7734:G7734"/>
    <mergeCell ref="H7734:I7734"/>
    <mergeCell ref="J7734:L7734"/>
    <mergeCell ref="F7735:G7735"/>
    <mergeCell ref="H7735:I7735"/>
    <mergeCell ref="J7735:L7735"/>
    <mergeCell ref="A7729:H7729"/>
    <mergeCell ref="F7730:G7730"/>
    <mergeCell ref="H7730:I7730"/>
    <mergeCell ref="J7730:L7730"/>
    <mergeCell ref="F7731:G7731"/>
    <mergeCell ref="H7731:I7731"/>
    <mergeCell ref="J7731:L7731"/>
    <mergeCell ref="A7725:H7725"/>
    <mergeCell ref="F7726:G7726"/>
    <mergeCell ref="H7726:I7726"/>
    <mergeCell ref="J7726:L7726"/>
    <mergeCell ref="F7727:G7727"/>
    <mergeCell ref="H7727:I7727"/>
    <mergeCell ref="J7727:L7727"/>
    <mergeCell ref="F7722:G7722"/>
    <mergeCell ref="H7722:I7722"/>
    <mergeCell ref="J7722:L7722"/>
    <mergeCell ref="F7723:G7723"/>
    <mergeCell ref="H7723:I7723"/>
    <mergeCell ref="J7723:L7723"/>
    <mergeCell ref="F7720:G7720"/>
    <mergeCell ref="H7720:I7720"/>
    <mergeCell ref="J7720:L7720"/>
    <mergeCell ref="F7721:G7721"/>
    <mergeCell ref="H7721:I7721"/>
    <mergeCell ref="J7721:L7721"/>
    <mergeCell ref="F7758:G7758"/>
    <mergeCell ref="H7758:I7758"/>
    <mergeCell ref="J7758:L7758"/>
    <mergeCell ref="A7760:H7760"/>
    <mergeCell ref="F7761:G7761"/>
    <mergeCell ref="H7761:I7761"/>
    <mergeCell ref="J7761:L7761"/>
    <mergeCell ref="A7755:H7755"/>
    <mergeCell ref="F7756:G7756"/>
    <mergeCell ref="H7756:I7756"/>
    <mergeCell ref="J7756:L7756"/>
    <mergeCell ref="F7757:G7757"/>
    <mergeCell ref="H7757:I7757"/>
    <mergeCell ref="J7757:L7757"/>
    <mergeCell ref="F7752:G7752"/>
    <mergeCell ref="H7752:I7752"/>
    <mergeCell ref="J7752:L7752"/>
    <mergeCell ref="F7753:G7753"/>
    <mergeCell ref="H7753:I7753"/>
    <mergeCell ref="J7753:L7753"/>
    <mergeCell ref="F7750:G7750"/>
    <mergeCell ref="H7750:I7750"/>
    <mergeCell ref="J7750:L7750"/>
    <mergeCell ref="F7751:G7751"/>
    <mergeCell ref="H7751:I7751"/>
    <mergeCell ref="J7751:L7751"/>
    <mergeCell ref="F7748:G7748"/>
    <mergeCell ref="H7748:I7748"/>
    <mergeCell ref="J7748:L7748"/>
    <mergeCell ref="F7749:G7749"/>
    <mergeCell ref="H7749:I7749"/>
    <mergeCell ref="J7749:L7749"/>
    <mergeCell ref="F7736:G7736"/>
    <mergeCell ref="H7736:I7736"/>
    <mergeCell ref="J7736:L7736"/>
    <mergeCell ref="A7746:H7746"/>
    <mergeCell ref="F7747:G7747"/>
    <mergeCell ref="H7747:I7747"/>
    <mergeCell ref="J7747:L7747"/>
    <mergeCell ref="F7772:G7772"/>
    <mergeCell ref="H7772:I7772"/>
    <mergeCell ref="J7772:L7772"/>
    <mergeCell ref="F7773:G7773"/>
    <mergeCell ref="H7773:I7773"/>
    <mergeCell ref="J7773:L7773"/>
    <mergeCell ref="F7770:G7770"/>
    <mergeCell ref="H7770:I7770"/>
    <mergeCell ref="J7770:L7770"/>
    <mergeCell ref="F7771:G7771"/>
    <mergeCell ref="H7771:I7771"/>
    <mergeCell ref="J7771:L7771"/>
    <mergeCell ref="F7768:G7768"/>
    <mergeCell ref="H7768:I7768"/>
    <mergeCell ref="J7768:L7768"/>
    <mergeCell ref="F7769:G7769"/>
    <mergeCell ref="H7769:I7769"/>
    <mergeCell ref="J7769:L7769"/>
    <mergeCell ref="F7766:G7766"/>
    <mergeCell ref="H7766:I7766"/>
    <mergeCell ref="J7766:L7766"/>
    <mergeCell ref="F7767:G7767"/>
    <mergeCell ref="H7767:I7767"/>
    <mergeCell ref="J7767:L7767"/>
    <mergeCell ref="F7764:G7764"/>
    <mergeCell ref="H7764:I7764"/>
    <mergeCell ref="J7764:L7764"/>
    <mergeCell ref="F7765:G7765"/>
    <mergeCell ref="H7765:I7765"/>
    <mergeCell ref="J7765:L7765"/>
    <mergeCell ref="F7762:G7762"/>
    <mergeCell ref="H7762:I7762"/>
    <mergeCell ref="J7762:L7762"/>
    <mergeCell ref="F7763:G7763"/>
    <mergeCell ref="H7763:I7763"/>
    <mergeCell ref="J7763:L7763"/>
    <mergeCell ref="A7787:H7787"/>
    <mergeCell ref="F7788:G7788"/>
    <mergeCell ref="H7788:I7788"/>
    <mergeCell ref="J7788:L7788"/>
    <mergeCell ref="F7789:G7789"/>
    <mergeCell ref="H7789:I7789"/>
    <mergeCell ref="J7789:L7789"/>
    <mergeCell ref="A7783:H7783"/>
    <mergeCell ref="F7784:G7784"/>
    <mergeCell ref="H7784:I7784"/>
    <mergeCell ref="J7784:L7784"/>
    <mergeCell ref="F7785:G7785"/>
    <mergeCell ref="H7785:I7785"/>
    <mergeCell ref="J7785:L7785"/>
    <mergeCell ref="A7779:H7779"/>
    <mergeCell ref="F7780:G7780"/>
    <mergeCell ref="H7780:I7780"/>
    <mergeCell ref="J7780:L7780"/>
    <mergeCell ref="F7781:G7781"/>
    <mergeCell ref="H7781:I7781"/>
    <mergeCell ref="J7781:L7781"/>
    <mergeCell ref="F7776:G7776"/>
    <mergeCell ref="H7776:I7776"/>
    <mergeCell ref="J7776:L7776"/>
    <mergeCell ref="F7777:G7777"/>
    <mergeCell ref="H7777:I7777"/>
    <mergeCell ref="J7777:L7777"/>
    <mergeCell ref="F7774:G7774"/>
    <mergeCell ref="H7774:I7774"/>
    <mergeCell ref="J7774:L7774"/>
    <mergeCell ref="F7775:G7775"/>
    <mergeCell ref="H7775:I7775"/>
    <mergeCell ref="J7775:L7775"/>
    <mergeCell ref="F7812:G7812"/>
    <mergeCell ref="H7812:I7812"/>
    <mergeCell ref="J7812:L7812"/>
    <mergeCell ref="A7814:H7814"/>
    <mergeCell ref="F7815:G7815"/>
    <mergeCell ref="H7815:I7815"/>
    <mergeCell ref="J7815:L7815"/>
    <mergeCell ref="A7809:H7809"/>
    <mergeCell ref="F7810:G7810"/>
    <mergeCell ref="H7810:I7810"/>
    <mergeCell ref="J7810:L7810"/>
    <mergeCell ref="F7811:G7811"/>
    <mergeCell ref="H7811:I7811"/>
    <mergeCell ref="J7811:L7811"/>
    <mergeCell ref="F7806:G7806"/>
    <mergeCell ref="H7806:I7806"/>
    <mergeCell ref="J7806:L7806"/>
    <mergeCell ref="F7807:G7807"/>
    <mergeCell ref="H7807:I7807"/>
    <mergeCell ref="J7807:L7807"/>
    <mergeCell ref="F7804:G7804"/>
    <mergeCell ref="H7804:I7804"/>
    <mergeCell ref="J7804:L7804"/>
    <mergeCell ref="F7805:G7805"/>
    <mergeCell ref="H7805:I7805"/>
    <mergeCell ref="J7805:L7805"/>
    <mergeCell ref="F7802:G7802"/>
    <mergeCell ref="H7802:I7802"/>
    <mergeCell ref="J7802:L7802"/>
    <mergeCell ref="F7803:G7803"/>
    <mergeCell ref="H7803:I7803"/>
    <mergeCell ref="J7803:L7803"/>
    <mergeCell ref="F7790:G7790"/>
    <mergeCell ref="H7790:I7790"/>
    <mergeCell ref="J7790:L7790"/>
    <mergeCell ref="A7800:H7800"/>
    <mergeCell ref="F7801:G7801"/>
    <mergeCell ref="H7801:I7801"/>
    <mergeCell ref="J7801:L7801"/>
    <mergeCell ref="F7826:G7826"/>
    <mergeCell ref="H7826:I7826"/>
    <mergeCell ref="J7826:L7826"/>
    <mergeCell ref="F7827:G7827"/>
    <mergeCell ref="H7827:I7827"/>
    <mergeCell ref="J7827:L7827"/>
    <mergeCell ref="F7824:G7824"/>
    <mergeCell ref="H7824:I7824"/>
    <mergeCell ref="J7824:L7824"/>
    <mergeCell ref="F7825:G7825"/>
    <mergeCell ref="H7825:I7825"/>
    <mergeCell ref="J7825:L7825"/>
    <mergeCell ref="F7822:G7822"/>
    <mergeCell ref="H7822:I7822"/>
    <mergeCell ref="J7822:L7822"/>
    <mergeCell ref="F7823:G7823"/>
    <mergeCell ref="H7823:I7823"/>
    <mergeCell ref="J7823:L7823"/>
    <mergeCell ref="F7820:G7820"/>
    <mergeCell ref="H7820:I7820"/>
    <mergeCell ref="J7820:L7820"/>
    <mergeCell ref="F7821:G7821"/>
    <mergeCell ref="H7821:I7821"/>
    <mergeCell ref="J7821:L7821"/>
    <mergeCell ref="F7818:G7818"/>
    <mergeCell ref="H7818:I7818"/>
    <mergeCell ref="J7818:L7818"/>
    <mergeCell ref="F7819:G7819"/>
    <mergeCell ref="H7819:I7819"/>
    <mergeCell ref="J7819:L7819"/>
    <mergeCell ref="F7816:G7816"/>
    <mergeCell ref="H7816:I7816"/>
    <mergeCell ref="J7816:L7816"/>
    <mergeCell ref="F7817:G7817"/>
    <mergeCell ref="H7817:I7817"/>
    <mergeCell ref="J7817:L7817"/>
    <mergeCell ref="A7841:H7841"/>
    <mergeCell ref="F7842:G7842"/>
    <mergeCell ref="H7842:I7842"/>
    <mergeCell ref="J7842:L7842"/>
    <mergeCell ref="F7843:G7843"/>
    <mergeCell ref="H7843:I7843"/>
    <mergeCell ref="J7843:L7843"/>
    <mergeCell ref="A7837:H7837"/>
    <mergeCell ref="F7838:G7838"/>
    <mergeCell ref="H7838:I7838"/>
    <mergeCell ref="J7838:L7838"/>
    <mergeCell ref="F7839:G7839"/>
    <mergeCell ref="H7839:I7839"/>
    <mergeCell ref="J7839:L7839"/>
    <mergeCell ref="A7833:H7833"/>
    <mergeCell ref="F7834:G7834"/>
    <mergeCell ref="H7834:I7834"/>
    <mergeCell ref="J7834:L7834"/>
    <mergeCell ref="F7835:G7835"/>
    <mergeCell ref="H7835:I7835"/>
    <mergeCell ref="J7835:L7835"/>
    <mergeCell ref="F7830:G7830"/>
    <mergeCell ref="H7830:I7830"/>
    <mergeCell ref="J7830:L7830"/>
    <mergeCell ref="F7831:G7831"/>
    <mergeCell ref="H7831:I7831"/>
    <mergeCell ref="J7831:L7831"/>
    <mergeCell ref="F7828:G7828"/>
    <mergeCell ref="H7828:I7828"/>
    <mergeCell ref="J7828:L7828"/>
    <mergeCell ref="F7829:G7829"/>
    <mergeCell ref="H7829:I7829"/>
    <mergeCell ref="J7829:L7829"/>
    <mergeCell ref="F7866:G7866"/>
    <mergeCell ref="H7866:I7866"/>
    <mergeCell ref="J7866:L7866"/>
    <mergeCell ref="A7868:H7868"/>
    <mergeCell ref="F7869:G7869"/>
    <mergeCell ref="H7869:I7869"/>
    <mergeCell ref="J7869:L7869"/>
    <mergeCell ref="A7863:H7863"/>
    <mergeCell ref="F7864:G7864"/>
    <mergeCell ref="H7864:I7864"/>
    <mergeCell ref="J7864:L7864"/>
    <mergeCell ref="F7865:G7865"/>
    <mergeCell ref="H7865:I7865"/>
    <mergeCell ref="J7865:L7865"/>
    <mergeCell ref="F7860:G7860"/>
    <mergeCell ref="H7860:I7860"/>
    <mergeCell ref="J7860:L7860"/>
    <mergeCell ref="F7861:G7861"/>
    <mergeCell ref="H7861:I7861"/>
    <mergeCell ref="J7861:L7861"/>
    <mergeCell ref="F7858:G7858"/>
    <mergeCell ref="H7858:I7858"/>
    <mergeCell ref="J7858:L7858"/>
    <mergeCell ref="F7859:G7859"/>
    <mergeCell ref="H7859:I7859"/>
    <mergeCell ref="J7859:L7859"/>
    <mergeCell ref="F7856:G7856"/>
    <mergeCell ref="H7856:I7856"/>
    <mergeCell ref="J7856:L7856"/>
    <mergeCell ref="F7857:G7857"/>
    <mergeCell ref="H7857:I7857"/>
    <mergeCell ref="J7857:L7857"/>
    <mergeCell ref="F7844:G7844"/>
    <mergeCell ref="H7844:I7844"/>
    <mergeCell ref="J7844:L7844"/>
    <mergeCell ref="A7854:H7854"/>
    <mergeCell ref="F7855:G7855"/>
    <mergeCell ref="H7855:I7855"/>
    <mergeCell ref="J7855:L7855"/>
    <mergeCell ref="F7880:G7880"/>
    <mergeCell ref="H7880:I7880"/>
    <mergeCell ref="J7880:L7880"/>
    <mergeCell ref="F7881:G7881"/>
    <mergeCell ref="H7881:I7881"/>
    <mergeCell ref="J7881:L7881"/>
    <mergeCell ref="F7878:G7878"/>
    <mergeCell ref="H7878:I7878"/>
    <mergeCell ref="J7878:L7878"/>
    <mergeCell ref="F7879:G7879"/>
    <mergeCell ref="H7879:I7879"/>
    <mergeCell ref="J7879:L7879"/>
    <mergeCell ref="F7876:G7876"/>
    <mergeCell ref="H7876:I7876"/>
    <mergeCell ref="J7876:L7876"/>
    <mergeCell ref="F7877:G7877"/>
    <mergeCell ref="H7877:I7877"/>
    <mergeCell ref="J7877:L7877"/>
    <mergeCell ref="F7874:G7874"/>
    <mergeCell ref="H7874:I7874"/>
    <mergeCell ref="J7874:L7874"/>
    <mergeCell ref="F7875:G7875"/>
    <mergeCell ref="H7875:I7875"/>
    <mergeCell ref="J7875:L7875"/>
    <mergeCell ref="F7872:G7872"/>
    <mergeCell ref="H7872:I7872"/>
    <mergeCell ref="J7872:L7872"/>
    <mergeCell ref="F7873:G7873"/>
    <mergeCell ref="H7873:I7873"/>
    <mergeCell ref="J7873:L7873"/>
    <mergeCell ref="F7870:G7870"/>
    <mergeCell ref="H7870:I7870"/>
    <mergeCell ref="J7870:L7870"/>
    <mergeCell ref="F7871:G7871"/>
    <mergeCell ref="H7871:I7871"/>
    <mergeCell ref="J7871:L7871"/>
    <mergeCell ref="A7895:H7895"/>
    <mergeCell ref="F7896:G7896"/>
    <mergeCell ref="H7896:I7896"/>
    <mergeCell ref="J7896:L7896"/>
    <mergeCell ref="F7897:G7897"/>
    <mergeCell ref="H7897:I7897"/>
    <mergeCell ref="J7897:L7897"/>
    <mergeCell ref="A7891:H7891"/>
    <mergeCell ref="F7892:G7892"/>
    <mergeCell ref="H7892:I7892"/>
    <mergeCell ref="J7892:L7892"/>
    <mergeCell ref="F7893:G7893"/>
    <mergeCell ref="H7893:I7893"/>
    <mergeCell ref="J7893:L7893"/>
    <mergeCell ref="A7887:H7887"/>
    <mergeCell ref="F7888:G7888"/>
    <mergeCell ref="H7888:I7888"/>
    <mergeCell ref="J7888:L7888"/>
    <mergeCell ref="F7889:G7889"/>
    <mergeCell ref="H7889:I7889"/>
    <mergeCell ref="J7889:L7889"/>
    <mergeCell ref="F7884:G7884"/>
    <mergeCell ref="H7884:I7884"/>
    <mergeCell ref="J7884:L7884"/>
    <mergeCell ref="F7885:G7885"/>
    <mergeCell ref="H7885:I7885"/>
    <mergeCell ref="J7885:L7885"/>
    <mergeCell ref="F7882:G7882"/>
    <mergeCell ref="H7882:I7882"/>
    <mergeCell ref="J7882:L7882"/>
    <mergeCell ref="F7883:G7883"/>
    <mergeCell ref="H7883:I7883"/>
    <mergeCell ref="J7883:L7883"/>
    <mergeCell ref="F7920:G7920"/>
    <mergeCell ref="H7920:I7920"/>
    <mergeCell ref="J7920:L7920"/>
    <mergeCell ref="A7922:H7922"/>
    <mergeCell ref="F7923:G7923"/>
    <mergeCell ref="H7923:I7923"/>
    <mergeCell ref="J7923:L7923"/>
    <mergeCell ref="A7917:H7917"/>
    <mergeCell ref="F7918:G7918"/>
    <mergeCell ref="H7918:I7918"/>
    <mergeCell ref="J7918:L7918"/>
    <mergeCell ref="F7919:G7919"/>
    <mergeCell ref="H7919:I7919"/>
    <mergeCell ref="J7919:L7919"/>
    <mergeCell ref="F7914:G7914"/>
    <mergeCell ref="H7914:I7914"/>
    <mergeCell ref="J7914:L7914"/>
    <mergeCell ref="F7915:G7915"/>
    <mergeCell ref="H7915:I7915"/>
    <mergeCell ref="J7915:L7915"/>
    <mergeCell ref="F7912:G7912"/>
    <mergeCell ref="H7912:I7912"/>
    <mergeCell ref="J7912:L7912"/>
    <mergeCell ref="F7913:G7913"/>
    <mergeCell ref="H7913:I7913"/>
    <mergeCell ref="J7913:L7913"/>
    <mergeCell ref="F7910:G7910"/>
    <mergeCell ref="H7910:I7910"/>
    <mergeCell ref="J7910:L7910"/>
    <mergeCell ref="F7911:G7911"/>
    <mergeCell ref="H7911:I7911"/>
    <mergeCell ref="J7911:L7911"/>
    <mergeCell ref="F7898:G7898"/>
    <mergeCell ref="H7898:I7898"/>
    <mergeCell ref="J7898:L7898"/>
    <mergeCell ref="A7908:H7908"/>
    <mergeCell ref="F7909:G7909"/>
    <mergeCell ref="H7909:I7909"/>
    <mergeCell ref="J7909:L7909"/>
    <mergeCell ref="F7934:G7934"/>
    <mergeCell ref="H7934:I7934"/>
    <mergeCell ref="J7934:L7934"/>
    <mergeCell ref="F7935:G7935"/>
    <mergeCell ref="H7935:I7935"/>
    <mergeCell ref="J7935:L7935"/>
    <mergeCell ref="F7932:G7932"/>
    <mergeCell ref="H7932:I7932"/>
    <mergeCell ref="J7932:L7932"/>
    <mergeCell ref="F7933:G7933"/>
    <mergeCell ref="H7933:I7933"/>
    <mergeCell ref="J7933:L7933"/>
    <mergeCell ref="F7930:G7930"/>
    <mergeCell ref="H7930:I7930"/>
    <mergeCell ref="J7930:L7930"/>
    <mergeCell ref="F7931:G7931"/>
    <mergeCell ref="H7931:I7931"/>
    <mergeCell ref="J7931:L7931"/>
    <mergeCell ref="F7928:G7928"/>
    <mergeCell ref="H7928:I7928"/>
    <mergeCell ref="J7928:L7928"/>
    <mergeCell ref="F7929:G7929"/>
    <mergeCell ref="H7929:I7929"/>
    <mergeCell ref="J7929:L7929"/>
    <mergeCell ref="F7926:G7926"/>
    <mergeCell ref="H7926:I7926"/>
    <mergeCell ref="J7926:L7926"/>
    <mergeCell ref="F7927:G7927"/>
    <mergeCell ref="H7927:I7927"/>
    <mergeCell ref="J7927:L7927"/>
    <mergeCell ref="F7924:G7924"/>
    <mergeCell ref="H7924:I7924"/>
    <mergeCell ref="J7924:L7924"/>
    <mergeCell ref="F7925:G7925"/>
    <mergeCell ref="H7925:I7925"/>
    <mergeCell ref="J7925:L7925"/>
    <mergeCell ref="A7949:H7949"/>
    <mergeCell ref="F7950:G7950"/>
    <mergeCell ref="H7950:I7950"/>
    <mergeCell ref="J7950:L7950"/>
    <mergeCell ref="F7951:G7951"/>
    <mergeCell ref="H7951:I7951"/>
    <mergeCell ref="J7951:L7951"/>
    <mergeCell ref="A7945:H7945"/>
    <mergeCell ref="F7946:G7946"/>
    <mergeCell ref="H7946:I7946"/>
    <mergeCell ref="J7946:L7946"/>
    <mergeCell ref="F7947:G7947"/>
    <mergeCell ref="H7947:I7947"/>
    <mergeCell ref="J7947:L7947"/>
    <mergeCell ref="A7941:H7941"/>
    <mergeCell ref="F7942:G7942"/>
    <mergeCell ref="H7942:I7942"/>
    <mergeCell ref="J7942:L7942"/>
    <mergeCell ref="F7943:G7943"/>
    <mergeCell ref="H7943:I7943"/>
    <mergeCell ref="J7943:L7943"/>
    <mergeCell ref="F7938:G7938"/>
    <mergeCell ref="H7938:I7938"/>
    <mergeCell ref="J7938:L7938"/>
    <mergeCell ref="F7939:G7939"/>
    <mergeCell ref="H7939:I7939"/>
    <mergeCell ref="J7939:L7939"/>
    <mergeCell ref="F7936:G7936"/>
    <mergeCell ref="H7936:I7936"/>
    <mergeCell ref="J7936:L7936"/>
    <mergeCell ref="F7937:G7937"/>
    <mergeCell ref="H7937:I7937"/>
    <mergeCell ref="J7937:L7937"/>
    <mergeCell ref="A7975:H7975"/>
    <mergeCell ref="F7976:G7976"/>
    <mergeCell ref="H7976:I7976"/>
    <mergeCell ref="J7976:L7976"/>
    <mergeCell ref="F7977:G7977"/>
    <mergeCell ref="H7977:I7977"/>
    <mergeCell ref="J7977:L7977"/>
    <mergeCell ref="A7971:H7971"/>
    <mergeCell ref="F7972:G7972"/>
    <mergeCell ref="H7972:I7972"/>
    <mergeCell ref="J7972:L7972"/>
    <mergeCell ref="F7973:G7973"/>
    <mergeCell ref="H7973:I7973"/>
    <mergeCell ref="J7973:L7973"/>
    <mergeCell ref="F7968:G7968"/>
    <mergeCell ref="H7968:I7968"/>
    <mergeCell ref="J7968:L7968"/>
    <mergeCell ref="F7969:G7969"/>
    <mergeCell ref="H7969:I7969"/>
    <mergeCell ref="J7969:L7969"/>
    <mergeCell ref="F7966:G7966"/>
    <mergeCell ref="H7966:I7966"/>
    <mergeCell ref="J7966:L7966"/>
    <mergeCell ref="F7967:G7967"/>
    <mergeCell ref="H7967:I7967"/>
    <mergeCell ref="J7967:L7967"/>
    <mergeCell ref="F7964:G7964"/>
    <mergeCell ref="H7964:I7964"/>
    <mergeCell ref="J7964:L7964"/>
    <mergeCell ref="F7965:G7965"/>
    <mergeCell ref="H7965:I7965"/>
    <mergeCell ref="J7965:L7965"/>
    <mergeCell ref="F7952:G7952"/>
    <mergeCell ref="H7952:I7952"/>
    <mergeCell ref="J7952:L7952"/>
    <mergeCell ref="A7962:H7962"/>
    <mergeCell ref="F7963:G7963"/>
    <mergeCell ref="H7963:I7963"/>
    <mergeCell ref="J7963:L7963"/>
    <mergeCell ref="F7988:G7988"/>
    <mergeCell ref="H7988:I7988"/>
    <mergeCell ref="J7988:L7988"/>
    <mergeCell ref="F7989:G7989"/>
    <mergeCell ref="H7989:I7989"/>
    <mergeCell ref="J7989:L7989"/>
    <mergeCell ref="F7986:G7986"/>
    <mergeCell ref="H7986:I7986"/>
    <mergeCell ref="J7986:L7986"/>
    <mergeCell ref="F7987:G7987"/>
    <mergeCell ref="H7987:I7987"/>
    <mergeCell ref="J7987:L7987"/>
    <mergeCell ref="F7984:G7984"/>
    <mergeCell ref="H7984:I7984"/>
    <mergeCell ref="J7984:L7984"/>
    <mergeCell ref="F7985:G7985"/>
    <mergeCell ref="H7985:I7985"/>
    <mergeCell ref="J7985:L7985"/>
    <mergeCell ref="F7982:G7982"/>
    <mergeCell ref="H7982:I7982"/>
    <mergeCell ref="J7982:L7982"/>
    <mergeCell ref="F7983:G7983"/>
    <mergeCell ref="H7983:I7983"/>
    <mergeCell ref="J7983:L7983"/>
    <mergeCell ref="F7980:G7980"/>
    <mergeCell ref="H7980:I7980"/>
    <mergeCell ref="J7980:L7980"/>
    <mergeCell ref="F7981:G7981"/>
    <mergeCell ref="H7981:I7981"/>
    <mergeCell ref="J7981:L7981"/>
    <mergeCell ref="F7978:G7978"/>
    <mergeCell ref="H7978:I7978"/>
    <mergeCell ref="J7978:L7978"/>
    <mergeCell ref="F7979:G7979"/>
    <mergeCell ref="H7979:I7979"/>
    <mergeCell ref="J7979:L7979"/>
    <mergeCell ref="F8004:G8004"/>
    <mergeCell ref="H8004:I8004"/>
    <mergeCell ref="J8004:L8004"/>
    <mergeCell ref="F8005:G8005"/>
    <mergeCell ref="H8005:I8005"/>
    <mergeCell ref="J8005:L8005"/>
    <mergeCell ref="F8000:G8000"/>
    <mergeCell ref="H8000:I8000"/>
    <mergeCell ref="J8000:L8000"/>
    <mergeCell ref="A8002:H8002"/>
    <mergeCell ref="F8003:G8003"/>
    <mergeCell ref="H8003:I8003"/>
    <mergeCell ref="J8003:L8003"/>
    <mergeCell ref="F7996:G7996"/>
    <mergeCell ref="H7996:I7996"/>
    <mergeCell ref="J7996:L7996"/>
    <mergeCell ref="A7998:H7998"/>
    <mergeCell ref="F7999:G7999"/>
    <mergeCell ref="H7999:I7999"/>
    <mergeCell ref="J7999:L7999"/>
    <mergeCell ref="F7992:G7992"/>
    <mergeCell ref="H7992:I7992"/>
    <mergeCell ref="J7992:L7992"/>
    <mergeCell ref="A7994:H7994"/>
    <mergeCell ref="F7995:G7995"/>
    <mergeCell ref="H7995:I7995"/>
    <mergeCell ref="J7995:L7995"/>
    <mergeCell ref="F7990:G7990"/>
    <mergeCell ref="H7990:I7990"/>
    <mergeCell ref="J7990:L7990"/>
    <mergeCell ref="F7991:G7991"/>
    <mergeCell ref="H7991:I7991"/>
    <mergeCell ref="J7991:L7991"/>
    <mergeCell ref="A8029:H8029"/>
    <mergeCell ref="F8030:G8030"/>
    <mergeCell ref="H8030:I8030"/>
    <mergeCell ref="J8030:L8030"/>
    <mergeCell ref="F8031:G8031"/>
    <mergeCell ref="H8031:I8031"/>
    <mergeCell ref="J8031:L8031"/>
    <mergeCell ref="F8026:G8026"/>
    <mergeCell ref="H8026:I8026"/>
    <mergeCell ref="J8026:L8026"/>
    <mergeCell ref="F8027:G8027"/>
    <mergeCell ref="H8027:I8027"/>
    <mergeCell ref="J8027:L8027"/>
    <mergeCell ref="F8022:G8022"/>
    <mergeCell ref="H8022:I8022"/>
    <mergeCell ref="J8022:L8022"/>
    <mergeCell ref="A8024:H8024"/>
    <mergeCell ref="F8025:G8025"/>
    <mergeCell ref="H8025:I8025"/>
    <mergeCell ref="J8025:L8025"/>
    <mergeCell ref="F8020:G8020"/>
    <mergeCell ref="H8020:I8020"/>
    <mergeCell ref="J8020:L8020"/>
    <mergeCell ref="F8021:G8021"/>
    <mergeCell ref="H8021:I8021"/>
    <mergeCell ref="J8021:L8021"/>
    <mergeCell ref="F8018:G8018"/>
    <mergeCell ref="H8018:I8018"/>
    <mergeCell ref="J8018:L8018"/>
    <mergeCell ref="F8019:G8019"/>
    <mergeCell ref="H8019:I8019"/>
    <mergeCell ref="J8019:L8019"/>
    <mergeCell ref="A8015:H8015"/>
    <mergeCell ref="F8016:G8016"/>
    <mergeCell ref="H8016:I8016"/>
    <mergeCell ref="J8016:L8016"/>
    <mergeCell ref="F8017:G8017"/>
    <mergeCell ref="H8017:I8017"/>
    <mergeCell ref="J8017:L8017"/>
    <mergeCell ref="F8042:G8042"/>
    <mergeCell ref="H8042:I8042"/>
    <mergeCell ref="J8042:L8042"/>
    <mergeCell ref="F8043:G8043"/>
    <mergeCell ref="H8043:I8043"/>
    <mergeCell ref="J8043:L8043"/>
    <mergeCell ref="F8040:G8040"/>
    <mergeCell ref="H8040:I8040"/>
    <mergeCell ref="J8040:L8040"/>
    <mergeCell ref="F8041:G8041"/>
    <mergeCell ref="H8041:I8041"/>
    <mergeCell ref="J8041:L8041"/>
    <mergeCell ref="F8038:G8038"/>
    <mergeCell ref="H8038:I8038"/>
    <mergeCell ref="J8038:L8038"/>
    <mergeCell ref="F8039:G8039"/>
    <mergeCell ref="H8039:I8039"/>
    <mergeCell ref="J8039:L8039"/>
    <mergeCell ref="F8036:G8036"/>
    <mergeCell ref="H8036:I8036"/>
    <mergeCell ref="J8036:L8036"/>
    <mergeCell ref="F8037:G8037"/>
    <mergeCell ref="H8037:I8037"/>
    <mergeCell ref="J8037:L8037"/>
    <mergeCell ref="F8034:G8034"/>
    <mergeCell ref="H8034:I8034"/>
    <mergeCell ref="J8034:L8034"/>
    <mergeCell ref="F8035:G8035"/>
    <mergeCell ref="H8035:I8035"/>
    <mergeCell ref="J8035:L8035"/>
    <mergeCell ref="F8032:G8032"/>
    <mergeCell ref="H8032:I8032"/>
    <mergeCell ref="J8032:L8032"/>
    <mergeCell ref="F8033:G8033"/>
    <mergeCell ref="H8033:I8033"/>
    <mergeCell ref="J8033:L8033"/>
    <mergeCell ref="F8058:G8058"/>
    <mergeCell ref="H8058:I8058"/>
    <mergeCell ref="J8058:L8058"/>
    <mergeCell ref="F8059:G8059"/>
    <mergeCell ref="H8059:I8059"/>
    <mergeCell ref="J8059:L8059"/>
    <mergeCell ref="F8054:G8054"/>
    <mergeCell ref="H8054:I8054"/>
    <mergeCell ref="J8054:L8054"/>
    <mergeCell ref="A8056:H8056"/>
    <mergeCell ref="F8057:G8057"/>
    <mergeCell ref="H8057:I8057"/>
    <mergeCell ref="J8057:L8057"/>
    <mergeCell ref="F8050:G8050"/>
    <mergeCell ref="H8050:I8050"/>
    <mergeCell ref="J8050:L8050"/>
    <mergeCell ref="A8052:H8052"/>
    <mergeCell ref="F8053:G8053"/>
    <mergeCell ref="H8053:I8053"/>
    <mergeCell ref="J8053:L8053"/>
    <mergeCell ref="F8046:G8046"/>
    <mergeCell ref="H8046:I8046"/>
    <mergeCell ref="J8046:L8046"/>
    <mergeCell ref="A8048:H8048"/>
    <mergeCell ref="F8049:G8049"/>
    <mergeCell ref="H8049:I8049"/>
    <mergeCell ref="J8049:L8049"/>
    <mergeCell ref="F8044:G8044"/>
    <mergeCell ref="H8044:I8044"/>
    <mergeCell ref="J8044:L8044"/>
    <mergeCell ref="F8045:G8045"/>
    <mergeCell ref="H8045:I8045"/>
    <mergeCell ref="J8045:L8045"/>
    <mergeCell ref="F8084:G8084"/>
    <mergeCell ref="H8084:I8084"/>
    <mergeCell ref="J8084:L8084"/>
    <mergeCell ref="F8085:G8085"/>
    <mergeCell ref="H8085:I8085"/>
    <mergeCell ref="J8085:L8085"/>
    <mergeCell ref="F8080:G8080"/>
    <mergeCell ref="H8080:I8080"/>
    <mergeCell ref="J8080:L8080"/>
    <mergeCell ref="A8082:H8082"/>
    <mergeCell ref="F8083:G8083"/>
    <mergeCell ref="H8083:I8083"/>
    <mergeCell ref="J8083:L8083"/>
    <mergeCell ref="F8076:G8076"/>
    <mergeCell ref="H8076:I8076"/>
    <mergeCell ref="J8076:L8076"/>
    <mergeCell ref="A8078:H8078"/>
    <mergeCell ref="F8079:G8079"/>
    <mergeCell ref="H8079:I8079"/>
    <mergeCell ref="J8079:L8079"/>
    <mergeCell ref="F8074:G8074"/>
    <mergeCell ref="H8074:I8074"/>
    <mergeCell ref="J8074:L8074"/>
    <mergeCell ref="F8075:G8075"/>
    <mergeCell ref="H8075:I8075"/>
    <mergeCell ref="J8075:L8075"/>
    <mergeCell ref="F8072:G8072"/>
    <mergeCell ref="H8072:I8072"/>
    <mergeCell ref="J8072:L8072"/>
    <mergeCell ref="F8073:G8073"/>
    <mergeCell ref="H8073:I8073"/>
    <mergeCell ref="J8073:L8073"/>
    <mergeCell ref="A8069:H8069"/>
    <mergeCell ref="F8070:G8070"/>
    <mergeCell ref="H8070:I8070"/>
    <mergeCell ref="J8070:L8070"/>
    <mergeCell ref="F8071:G8071"/>
    <mergeCell ref="H8071:I8071"/>
    <mergeCell ref="J8071:L8071"/>
    <mergeCell ref="F8096:G8096"/>
    <mergeCell ref="H8096:I8096"/>
    <mergeCell ref="J8096:L8096"/>
    <mergeCell ref="F8097:G8097"/>
    <mergeCell ref="H8097:I8097"/>
    <mergeCell ref="J8097:L8097"/>
    <mergeCell ref="F8094:G8094"/>
    <mergeCell ref="H8094:I8094"/>
    <mergeCell ref="J8094:L8094"/>
    <mergeCell ref="F8095:G8095"/>
    <mergeCell ref="H8095:I8095"/>
    <mergeCell ref="J8095:L8095"/>
    <mergeCell ref="F8092:G8092"/>
    <mergeCell ref="H8092:I8092"/>
    <mergeCell ref="J8092:L8092"/>
    <mergeCell ref="F8093:G8093"/>
    <mergeCell ref="H8093:I8093"/>
    <mergeCell ref="J8093:L8093"/>
    <mergeCell ref="F8090:G8090"/>
    <mergeCell ref="H8090:I8090"/>
    <mergeCell ref="J8090:L8090"/>
    <mergeCell ref="F8091:G8091"/>
    <mergeCell ref="H8091:I8091"/>
    <mergeCell ref="J8091:L8091"/>
    <mergeCell ref="F8088:G8088"/>
    <mergeCell ref="H8088:I8088"/>
    <mergeCell ref="J8088:L8088"/>
    <mergeCell ref="F8089:G8089"/>
    <mergeCell ref="H8089:I8089"/>
    <mergeCell ref="J8089:L8089"/>
    <mergeCell ref="F8086:G8086"/>
    <mergeCell ref="H8086:I8086"/>
    <mergeCell ref="J8086:L8086"/>
    <mergeCell ref="F8087:G8087"/>
    <mergeCell ref="H8087:I8087"/>
    <mergeCell ref="J8087:L8087"/>
    <mergeCell ref="F8112:G8112"/>
    <mergeCell ref="H8112:I8112"/>
    <mergeCell ref="J8112:L8112"/>
    <mergeCell ref="A8122:H8122"/>
    <mergeCell ref="F8123:G8123"/>
    <mergeCell ref="H8123:I8123"/>
    <mergeCell ref="J8123:L8123"/>
    <mergeCell ref="A8109:H8109"/>
    <mergeCell ref="F8110:G8110"/>
    <mergeCell ref="H8110:I8110"/>
    <mergeCell ref="J8110:L8110"/>
    <mergeCell ref="F8111:G8111"/>
    <mergeCell ref="H8111:I8111"/>
    <mergeCell ref="J8111:L8111"/>
    <mergeCell ref="A8105:H8105"/>
    <mergeCell ref="F8106:G8106"/>
    <mergeCell ref="H8106:I8106"/>
    <mergeCell ref="J8106:L8106"/>
    <mergeCell ref="F8107:G8107"/>
    <mergeCell ref="H8107:I8107"/>
    <mergeCell ref="J8107:L8107"/>
    <mergeCell ref="A8101:H8101"/>
    <mergeCell ref="F8102:G8102"/>
    <mergeCell ref="H8102:I8102"/>
    <mergeCell ref="J8102:L8102"/>
    <mergeCell ref="F8103:G8103"/>
    <mergeCell ref="H8103:I8103"/>
    <mergeCell ref="J8103:L8103"/>
    <mergeCell ref="F8098:G8098"/>
    <mergeCell ref="H8098:I8098"/>
    <mergeCell ref="J8098:L8098"/>
    <mergeCell ref="F8099:G8099"/>
    <mergeCell ref="H8099:I8099"/>
    <mergeCell ref="J8099:L8099"/>
    <mergeCell ref="F8138:G8138"/>
    <mergeCell ref="H8138:I8138"/>
    <mergeCell ref="J8138:L8138"/>
    <mergeCell ref="F8139:G8139"/>
    <mergeCell ref="H8139:I8139"/>
    <mergeCell ref="J8139:L8139"/>
    <mergeCell ref="F8134:G8134"/>
    <mergeCell ref="H8134:I8134"/>
    <mergeCell ref="J8134:L8134"/>
    <mergeCell ref="A8136:H8136"/>
    <mergeCell ref="F8137:G8137"/>
    <mergeCell ref="H8137:I8137"/>
    <mergeCell ref="J8137:L8137"/>
    <mergeCell ref="A8131:H8131"/>
    <mergeCell ref="F8132:G8132"/>
    <mergeCell ref="H8132:I8132"/>
    <mergeCell ref="J8132:L8132"/>
    <mergeCell ref="F8133:G8133"/>
    <mergeCell ref="H8133:I8133"/>
    <mergeCell ref="J8133:L8133"/>
    <mergeCell ref="F8128:G8128"/>
    <mergeCell ref="H8128:I8128"/>
    <mergeCell ref="J8128:L8128"/>
    <mergeCell ref="F8129:G8129"/>
    <mergeCell ref="H8129:I8129"/>
    <mergeCell ref="J8129:L8129"/>
    <mergeCell ref="F8126:G8126"/>
    <mergeCell ref="H8126:I8126"/>
    <mergeCell ref="J8126:L8126"/>
    <mergeCell ref="F8127:G8127"/>
    <mergeCell ref="H8127:I8127"/>
    <mergeCell ref="J8127:L8127"/>
    <mergeCell ref="F8124:G8124"/>
    <mergeCell ref="H8124:I8124"/>
    <mergeCell ref="J8124:L8124"/>
    <mergeCell ref="F8125:G8125"/>
    <mergeCell ref="H8125:I8125"/>
    <mergeCell ref="J8125:L8125"/>
    <mergeCell ref="F8150:G8150"/>
    <mergeCell ref="H8150:I8150"/>
    <mergeCell ref="J8150:L8150"/>
    <mergeCell ref="F8151:G8151"/>
    <mergeCell ref="H8151:I8151"/>
    <mergeCell ref="J8151:L8151"/>
    <mergeCell ref="F8148:G8148"/>
    <mergeCell ref="H8148:I8148"/>
    <mergeCell ref="J8148:L8148"/>
    <mergeCell ref="F8149:G8149"/>
    <mergeCell ref="H8149:I8149"/>
    <mergeCell ref="J8149:L8149"/>
    <mergeCell ref="F8146:G8146"/>
    <mergeCell ref="H8146:I8146"/>
    <mergeCell ref="J8146:L8146"/>
    <mergeCell ref="F8147:G8147"/>
    <mergeCell ref="H8147:I8147"/>
    <mergeCell ref="J8147:L8147"/>
    <mergeCell ref="F8144:G8144"/>
    <mergeCell ref="H8144:I8144"/>
    <mergeCell ref="J8144:L8144"/>
    <mergeCell ref="F8145:G8145"/>
    <mergeCell ref="H8145:I8145"/>
    <mergeCell ref="J8145:L8145"/>
    <mergeCell ref="F8142:G8142"/>
    <mergeCell ref="H8142:I8142"/>
    <mergeCell ref="J8142:L8142"/>
    <mergeCell ref="F8143:G8143"/>
    <mergeCell ref="H8143:I8143"/>
    <mergeCell ref="J8143:L8143"/>
    <mergeCell ref="F8140:G8140"/>
    <mergeCell ref="H8140:I8140"/>
    <mergeCell ref="J8140:L8140"/>
    <mergeCell ref="F8141:G8141"/>
    <mergeCell ref="H8141:I8141"/>
    <mergeCell ref="J8141:L8141"/>
    <mergeCell ref="F8166:G8166"/>
    <mergeCell ref="H8166:I8166"/>
    <mergeCell ref="J8166:L8166"/>
    <mergeCell ref="F8167:G8167"/>
    <mergeCell ref="H8167:I8167"/>
    <mergeCell ref="J8167:L8167"/>
    <mergeCell ref="F8162:G8162"/>
    <mergeCell ref="H8162:I8162"/>
    <mergeCell ref="J8162:L8162"/>
    <mergeCell ref="A8164:H8164"/>
    <mergeCell ref="F8165:G8165"/>
    <mergeCell ref="H8165:I8165"/>
    <mergeCell ref="J8165:L8165"/>
    <mergeCell ref="F8158:G8158"/>
    <mergeCell ref="H8158:I8158"/>
    <mergeCell ref="J8158:L8158"/>
    <mergeCell ref="A8160:H8160"/>
    <mergeCell ref="F8161:G8161"/>
    <mergeCell ref="H8161:I8161"/>
    <mergeCell ref="J8161:L8161"/>
    <mergeCell ref="F8154:G8154"/>
    <mergeCell ref="H8154:I8154"/>
    <mergeCell ref="J8154:L8154"/>
    <mergeCell ref="A8156:H8156"/>
    <mergeCell ref="F8157:G8157"/>
    <mergeCell ref="H8157:I8157"/>
    <mergeCell ref="J8157:L8157"/>
    <mergeCell ref="F8152:G8152"/>
    <mergeCell ref="H8152:I8152"/>
    <mergeCell ref="J8152:L8152"/>
    <mergeCell ref="F8153:G8153"/>
    <mergeCell ref="H8153:I8153"/>
    <mergeCell ref="J8153:L8153"/>
    <mergeCell ref="A8191:H8191"/>
    <mergeCell ref="F8192:G8192"/>
    <mergeCell ref="H8192:I8192"/>
    <mergeCell ref="J8192:L8192"/>
    <mergeCell ref="F8193:G8193"/>
    <mergeCell ref="H8193:I8193"/>
    <mergeCell ref="J8193:L8193"/>
    <mergeCell ref="F8188:G8188"/>
    <mergeCell ref="H8188:I8188"/>
    <mergeCell ref="J8188:L8188"/>
    <mergeCell ref="F8189:G8189"/>
    <mergeCell ref="H8189:I8189"/>
    <mergeCell ref="J8189:L8189"/>
    <mergeCell ref="F8184:G8184"/>
    <mergeCell ref="H8184:I8184"/>
    <mergeCell ref="J8184:L8184"/>
    <mergeCell ref="A8186:H8186"/>
    <mergeCell ref="F8187:G8187"/>
    <mergeCell ref="H8187:I8187"/>
    <mergeCell ref="J8187:L8187"/>
    <mergeCell ref="F8182:G8182"/>
    <mergeCell ref="H8182:I8182"/>
    <mergeCell ref="J8182:L8182"/>
    <mergeCell ref="F8183:G8183"/>
    <mergeCell ref="H8183:I8183"/>
    <mergeCell ref="J8183:L8183"/>
    <mergeCell ref="F8180:G8180"/>
    <mergeCell ref="H8180:I8180"/>
    <mergeCell ref="J8180:L8180"/>
    <mergeCell ref="F8181:G8181"/>
    <mergeCell ref="H8181:I8181"/>
    <mergeCell ref="J8181:L8181"/>
    <mergeCell ref="A8177:H8177"/>
    <mergeCell ref="F8178:G8178"/>
    <mergeCell ref="H8178:I8178"/>
    <mergeCell ref="J8178:L8178"/>
    <mergeCell ref="F8179:G8179"/>
    <mergeCell ref="H8179:I8179"/>
    <mergeCell ref="J8179:L8179"/>
    <mergeCell ref="F8204:G8204"/>
    <mergeCell ref="H8204:I8204"/>
    <mergeCell ref="J8204:L8204"/>
    <mergeCell ref="F8205:G8205"/>
    <mergeCell ref="H8205:I8205"/>
    <mergeCell ref="J8205:L8205"/>
    <mergeCell ref="F8202:G8202"/>
    <mergeCell ref="H8202:I8202"/>
    <mergeCell ref="J8202:L8202"/>
    <mergeCell ref="F8203:G8203"/>
    <mergeCell ref="H8203:I8203"/>
    <mergeCell ref="J8203:L8203"/>
    <mergeCell ref="F8200:G8200"/>
    <mergeCell ref="H8200:I8200"/>
    <mergeCell ref="J8200:L8200"/>
    <mergeCell ref="F8201:G8201"/>
    <mergeCell ref="H8201:I8201"/>
    <mergeCell ref="J8201:L8201"/>
    <mergeCell ref="F8198:G8198"/>
    <mergeCell ref="H8198:I8198"/>
    <mergeCell ref="J8198:L8198"/>
    <mergeCell ref="F8199:G8199"/>
    <mergeCell ref="H8199:I8199"/>
    <mergeCell ref="J8199:L8199"/>
    <mergeCell ref="F8196:G8196"/>
    <mergeCell ref="H8196:I8196"/>
    <mergeCell ref="J8196:L8196"/>
    <mergeCell ref="F8197:G8197"/>
    <mergeCell ref="H8197:I8197"/>
    <mergeCell ref="J8197:L8197"/>
    <mergeCell ref="F8194:G8194"/>
    <mergeCell ref="H8194:I8194"/>
    <mergeCell ref="J8194:L8194"/>
    <mergeCell ref="F8195:G8195"/>
    <mergeCell ref="H8195:I8195"/>
    <mergeCell ref="J8195:L8195"/>
    <mergeCell ref="F8220:G8220"/>
    <mergeCell ref="H8220:I8220"/>
    <mergeCell ref="J8220:L8220"/>
    <mergeCell ref="F8221:G8221"/>
    <mergeCell ref="H8221:I8221"/>
    <mergeCell ref="J8221:L8221"/>
    <mergeCell ref="F8216:G8216"/>
    <mergeCell ref="H8216:I8216"/>
    <mergeCell ref="J8216:L8216"/>
    <mergeCell ref="A8218:H8218"/>
    <mergeCell ref="F8219:G8219"/>
    <mergeCell ref="H8219:I8219"/>
    <mergeCell ref="J8219:L8219"/>
    <mergeCell ref="F8212:G8212"/>
    <mergeCell ref="H8212:I8212"/>
    <mergeCell ref="J8212:L8212"/>
    <mergeCell ref="A8214:H8214"/>
    <mergeCell ref="F8215:G8215"/>
    <mergeCell ref="H8215:I8215"/>
    <mergeCell ref="J8215:L8215"/>
    <mergeCell ref="F8208:G8208"/>
    <mergeCell ref="H8208:I8208"/>
    <mergeCell ref="J8208:L8208"/>
    <mergeCell ref="A8210:H8210"/>
    <mergeCell ref="F8211:G8211"/>
    <mergeCell ref="H8211:I8211"/>
    <mergeCell ref="J8211:L8211"/>
    <mergeCell ref="F8206:G8206"/>
    <mergeCell ref="H8206:I8206"/>
    <mergeCell ref="J8206:L8206"/>
    <mergeCell ref="F8207:G8207"/>
    <mergeCell ref="H8207:I8207"/>
    <mergeCell ref="J8207:L8207"/>
    <mergeCell ref="A8245:H8245"/>
    <mergeCell ref="F8246:G8246"/>
    <mergeCell ref="H8246:I8246"/>
    <mergeCell ref="J8246:L8246"/>
    <mergeCell ref="F8247:G8247"/>
    <mergeCell ref="H8247:I8247"/>
    <mergeCell ref="J8247:L8247"/>
    <mergeCell ref="F8242:G8242"/>
    <mergeCell ref="H8242:I8242"/>
    <mergeCell ref="J8242:L8242"/>
    <mergeCell ref="F8243:G8243"/>
    <mergeCell ref="H8243:I8243"/>
    <mergeCell ref="J8243:L8243"/>
    <mergeCell ref="F8238:G8238"/>
    <mergeCell ref="H8238:I8238"/>
    <mergeCell ref="J8238:L8238"/>
    <mergeCell ref="A8240:H8240"/>
    <mergeCell ref="F8241:G8241"/>
    <mergeCell ref="H8241:I8241"/>
    <mergeCell ref="J8241:L8241"/>
    <mergeCell ref="F8236:G8236"/>
    <mergeCell ref="H8236:I8236"/>
    <mergeCell ref="J8236:L8236"/>
    <mergeCell ref="F8237:G8237"/>
    <mergeCell ref="H8237:I8237"/>
    <mergeCell ref="J8237:L8237"/>
    <mergeCell ref="F8234:G8234"/>
    <mergeCell ref="H8234:I8234"/>
    <mergeCell ref="J8234:L8234"/>
    <mergeCell ref="F8235:G8235"/>
    <mergeCell ref="H8235:I8235"/>
    <mergeCell ref="J8235:L8235"/>
    <mergeCell ref="A8231:H8231"/>
    <mergeCell ref="F8232:G8232"/>
    <mergeCell ref="H8232:I8232"/>
    <mergeCell ref="J8232:L8232"/>
    <mergeCell ref="F8233:G8233"/>
    <mergeCell ref="H8233:I8233"/>
    <mergeCell ref="J8233:L8233"/>
    <mergeCell ref="F8258:G8258"/>
    <mergeCell ref="H8258:I8258"/>
    <mergeCell ref="J8258:L8258"/>
    <mergeCell ref="F8259:G8259"/>
    <mergeCell ref="H8259:I8259"/>
    <mergeCell ref="J8259:L8259"/>
    <mergeCell ref="F8256:G8256"/>
    <mergeCell ref="H8256:I8256"/>
    <mergeCell ref="J8256:L8256"/>
    <mergeCell ref="F8257:G8257"/>
    <mergeCell ref="H8257:I8257"/>
    <mergeCell ref="J8257:L8257"/>
    <mergeCell ref="F8254:G8254"/>
    <mergeCell ref="H8254:I8254"/>
    <mergeCell ref="J8254:L8254"/>
    <mergeCell ref="F8255:G8255"/>
    <mergeCell ref="H8255:I8255"/>
    <mergeCell ref="J8255:L8255"/>
    <mergeCell ref="F8252:G8252"/>
    <mergeCell ref="H8252:I8252"/>
    <mergeCell ref="J8252:L8252"/>
    <mergeCell ref="F8253:G8253"/>
    <mergeCell ref="H8253:I8253"/>
    <mergeCell ref="J8253:L8253"/>
    <mergeCell ref="F8250:G8250"/>
    <mergeCell ref="H8250:I8250"/>
    <mergeCell ref="J8250:L8250"/>
    <mergeCell ref="F8251:G8251"/>
    <mergeCell ref="H8251:I8251"/>
    <mergeCell ref="J8251:L8251"/>
    <mergeCell ref="F8248:G8248"/>
    <mergeCell ref="H8248:I8248"/>
    <mergeCell ref="J8248:L8248"/>
    <mergeCell ref="F8249:G8249"/>
    <mergeCell ref="H8249:I8249"/>
    <mergeCell ref="J8249:L8249"/>
    <mergeCell ref="A8271:H8271"/>
    <mergeCell ref="F8272:G8272"/>
    <mergeCell ref="H8272:I8272"/>
    <mergeCell ref="J8272:L8272"/>
    <mergeCell ref="F8273:G8273"/>
    <mergeCell ref="H8273:I8273"/>
    <mergeCell ref="J8273:L8273"/>
    <mergeCell ref="F8268:G8268"/>
    <mergeCell ref="H8268:I8268"/>
    <mergeCell ref="J8268:L8268"/>
    <mergeCell ref="F8269:G8269"/>
    <mergeCell ref="H8269:I8269"/>
    <mergeCell ref="J8269:L8269"/>
    <mergeCell ref="F8266:G8266"/>
    <mergeCell ref="H8266:I8266"/>
    <mergeCell ref="J8266:L8266"/>
    <mergeCell ref="F8267:G8267"/>
    <mergeCell ref="H8267:I8267"/>
    <mergeCell ref="J8267:L8267"/>
    <mergeCell ref="F8264:G8264"/>
    <mergeCell ref="H8264:I8264"/>
    <mergeCell ref="J8264:L8264"/>
    <mergeCell ref="F8265:G8265"/>
    <mergeCell ref="H8265:I8265"/>
    <mergeCell ref="J8265:L8265"/>
    <mergeCell ref="F8262:G8262"/>
    <mergeCell ref="H8262:I8262"/>
    <mergeCell ref="J8262:L8262"/>
    <mergeCell ref="F8263:G8263"/>
    <mergeCell ref="H8263:I8263"/>
    <mergeCell ref="J8263:L8263"/>
    <mergeCell ref="F8260:G8260"/>
    <mergeCell ref="H8260:I8260"/>
    <mergeCell ref="J8260:L8260"/>
    <mergeCell ref="F8261:G8261"/>
    <mergeCell ref="H8261:I8261"/>
    <mergeCell ref="J8261:L8261"/>
    <mergeCell ref="F8296:G8296"/>
    <mergeCell ref="H8296:I8296"/>
    <mergeCell ref="J8296:L8296"/>
    <mergeCell ref="F8297:G8297"/>
    <mergeCell ref="H8297:I8297"/>
    <mergeCell ref="J8297:L8297"/>
    <mergeCell ref="F8294:G8294"/>
    <mergeCell ref="H8294:I8294"/>
    <mergeCell ref="J8294:L8294"/>
    <mergeCell ref="F8295:G8295"/>
    <mergeCell ref="H8295:I8295"/>
    <mergeCell ref="J8295:L8295"/>
    <mergeCell ref="F8282:G8282"/>
    <mergeCell ref="H8282:I8282"/>
    <mergeCell ref="J8282:L8282"/>
    <mergeCell ref="A8292:H8292"/>
    <mergeCell ref="F8293:G8293"/>
    <mergeCell ref="H8293:I8293"/>
    <mergeCell ref="J8293:L8293"/>
    <mergeCell ref="A8279:H8279"/>
    <mergeCell ref="F8280:G8280"/>
    <mergeCell ref="H8280:I8280"/>
    <mergeCell ref="J8280:L8280"/>
    <mergeCell ref="F8281:G8281"/>
    <mergeCell ref="H8281:I8281"/>
    <mergeCell ref="J8281:L8281"/>
    <mergeCell ref="A8275:H8275"/>
    <mergeCell ref="F8276:G8276"/>
    <mergeCell ref="H8276:I8276"/>
    <mergeCell ref="J8276:L8276"/>
    <mergeCell ref="F8277:G8277"/>
    <mergeCell ref="H8277:I8277"/>
    <mergeCell ref="J8277:L8277"/>
    <mergeCell ref="F8312:G8312"/>
    <mergeCell ref="H8312:I8312"/>
    <mergeCell ref="J8312:L8312"/>
    <mergeCell ref="F8313:G8313"/>
    <mergeCell ref="H8313:I8313"/>
    <mergeCell ref="J8313:L8313"/>
    <mergeCell ref="F8310:G8310"/>
    <mergeCell ref="H8310:I8310"/>
    <mergeCell ref="J8310:L8310"/>
    <mergeCell ref="F8311:G8311"/>
    <mergeCell ref="H8311:I8311"/>
    <mergeCell ref="J8311:L8311"/>
    <mergeCell ref="F8308:G8308"/>
    <mergeCell ref="H8308:I8308"/>
    <mergeCell ref="J8308:L8308"/>
    <mergeCell ref="F8309:G8309"/>
    <mergeCell ref="H8309:I8309"/>
    <mergeCell ref="J8309:L8309"/>
    <mergeCell ref="F8304:G8304"/>
    <mergeCell ref="H8304:I8304"/>
    <mergeCell ref="J8304:L8304"/>
    <mergeCell ref="A8306:H8306"/>
    <mergeCell ref="F8307:G8307"/>
    <mergeCell ref="H8307:I8307"/>
    <mergeCell ref="J8307:L8307"/>
    <mergeCell ref="A8301:H8301"/>
    <mergeCell ref="F8302:G8302"/>
    <mergeCell ref="H8302:I8302"/>
    <mergeCell ref="J8302:L8302"/>
    <mergeCell ref="F8303:G8303"/>
    <mergeCell ref="H8303:I8303"/>
    <mergeCell ref="J8303:L8303"/>
    <mergeCell ref="F8298:G8298"/>
    <mergeCell ref="H8298:I8298"/>
    <mergeCell ref="J8298:L8298"/>
    <mergeCell ref="F8299:G8299"/>
    <mergeCell ref="H8299:I8299"/>
    <mergeCell ref="J8299:L8299"/>
    <mergeCell ref="A8325:H8325"/>
    <mergeCell ref="F8326:G8326"/>
    <mergeCell ref="H8326:I8326"/>
    <mergeCell ref="J8326:L8326"/>
    <mergeCell ref="F8327:G8327"/>
    <mergeCell ref="H8327:I8327"/>
    <mergeCell ref="J8327:L8327"/>
    <mergeCell ref="F8322:G8322"/>
    <mergeCell ref="H8322:I8322"/>
    <mergeCell ref="J8322:L8322"/>
    <mergeCell ref="F8323:G8323"/>
    <mergeCell ref="H8323:I8323"/>
    <mergeCell ref="J8323:L8323"/>
    <mergeCell ref="F8320:G8320"/>
    <mergeCell ref="H8320:I8320"/>
    <mergeCell ref="J8320:L8320"/>
    <mergeCell ref="F8321:G8321"/>
    <mergeCell ref="H8321:I8321"/>
    <mergeCell ref="J8321:L8321"/>
    <mergeCell ref="F8318:G8318"/>
    <mergeCell ref="H8318:I8318"/>
    <mergeCell ref="J8318:L8318"/>
    <mergeCell ref="F8319:G8319"/>
    <mergeCell ref="H8319:I8319"/>
    <mergeCell ref="J8319:L8319"/>
    <mergeCell ref="F8316:G8316"/>
    <mergeCell ref="H8316:I8316"/>
    <mergeCell ref="J8316:L8316"/>
    <mergeCell ref="F8317:G8317"/>
    <mergeCell ref="H8317:I8317"/>
    <mergeCell ref="J8317:L8317"/>
    <mergeCell ref="F8314:G8314"/>
    <mergeCell ref="H8314:I8314"/>
    <mergeCell ref="J8314:L8314"/>
    <mergeCell ref="F8315:G8315"/>
    <mergeCell ref="H8315:I8315"/>
    <mergeCell ref="J8315:L8315"/>
    <mergeCell ref="F8350:G8350"/>
    <mergeCell ref="H8350:I8350"/>
    <mergeCell ref="J8350:L8350"/>
    <mergeCell ref="F8351:G8351"/>
    <mergeCell ref="H8351:I8351"/>
    <mergeCell ref="J8351:L8351"/>
    <mergeCell ref="F8348:G8348"/>
    <mergeCell ref="H8348:I8348"/>
    <mergeCell ref="J8348:L8348"/>
    <mergeCell ref="F8349:G8349"/>
    <mergeCell ref="H8349:I8349"/>
    <mergeCell ref="J8349:L8349"/>
    <mergeCell ref="F8336:G8336"/>
    <mergeCell ref="H8336:I8336"/>
    <mergeCell ref="J8336:L8336"/>
    <mergeCell ref="A8346:H8346"/>
    <mergeCell ref="F8347:G8347"/>
    <mergeCell ref="H8347:I8347"/>
    <mergeCell ref="J8347:L8347"/>
    <mergeCell ref="A8333:H8333"/>
    <mergeCell ref="F8334:G8334"/>
    <mergeCell ref="H8334:I8334"/>
    <mergeCell ref="J8334:L8334"/>
    <mergeCell ref="F8335:G8335"/>
    <mergeCell ref="H8335:I8335"/>
    <mergeCell ref="J8335:L8335"/>
    <mergeCell ref="A8329:H8329"/>
    <mergeCell ref="F8330:G8330"/>
    <mergeCell ref="H8330:I8330"/>
    <mergeCell ref="J8330:L8330"/>
    <mergeCell ref="F8331:G8331"/>
    <mergeCell ref="H8331:I8331"/>
    <mergeCell ref="J8331:L8331"/>
    <mergeCell ref="F8366:G8366"/>
    <mergeCell ref="H8366:I8366"/>
    <mergeCell ref="J8366:L8366"/>
    <mergeCell ref="F8367:G8367"/>
    <mergeCell ref="H8367:I8367"/>
    <mergeCell ref="J8367:L8367"/>
    <mergeCell ref="F8364:G8364"/>
    <mergeCell ref="H8364:I8364"/>
    <mergeCell ref="J8364:L8364"/>
    <mergeCell ref="F8365:G8365"/>
    <mergeCell ref="H8365:I8365"/>
    <mergeCell ref="J8365:L8365"/>
    <mergeCell ref="F8362:G8362"/>
    <mergeCell ref="H8362:I8362"/>
    <mergeCell ref="J8362:L8362"/>
    <mergeCell ref="F8363:G8363"/>
    <mergeCell ref="H8363:I8363"/>
    <mergeCell ref="J8363:L8363"/>
    <mergeCell ref="F8358:G8358"/>
    <mergeCell ref="H8358:I8358"/>
    <mergeCell ref="J8358:L8358"/>
    <mergeCell ref="A8360:H8360"/>
    <mergeCell ref="F8361:G8361"/>
    <mergeCell ref="H8361:I8361"/>
    <mergeCell ref="J8361:L8361"/>
    <mergeCell ref="A8355:H8355"/>
    <mergeCell ref="F8356:G8356"/>
    <mergeCell ref="H8356:I8356"/>
    <mergeCell ref="J8356:L8356"/>
    <mergeCell ref="F8357:G8357"/>
    <mergeCell ref="H8357:I8357"/>
    <mergeCell ref="J8357:L8357"/>
    <mergeCell ref="F8352:G8352"/>
    <mergeCell ref="H8352:I8352"/>
    <mergeCell ref="J8352:L8352"/>
    <mergeCell ref="F8353:G8353"/>
    <mergeCell ref="H8353:I8353"/>
    <mergeCell ref="J8353:L8353"/>
    <mergeCell ref="F8378:G8378"/>
    <mergeCell ref="H8378:I8378"/>
    <mergeCell ref="J8378:L8378"/>
    <mergeCell ref="A8380:H8380"/>
    <mergeCell ref="F8381:G8381"/>
    <mergeCell ref="H8381:I8381"/>
    <mergeCell ref="J8381:L8381"/>
    <mergeCell ref="F8376:G8376"/>
    <mergeCell ref="H8376:I8376"/>
    <mergeCell ref="J8376:L8376"/>
    <mergeCell ref="F8377:G8377"/>
    <mergeCell ref="H8377:I8377"/>
    <mergeCell ref="J8377:L8377"/>
    <mergeCell ref="F8374:G8374"/>
    <mergeCell ref="H8374:I8374"/>
    <mergeCell ref="J8374:L8374"/>
    <mergeCell ref="F8375:G8375"/>
    <mergeCell ref="H8375:I8375"/>
    <mergeCell ref="J8375:L8375"/>
    <mergeCell ref="F8372:G8372"/>
    <mergeCell ref="H8372:I8372"/>
    <mergeCell ref="J8372:L8372"/>
    <mergeCell ref="F8373:G8373"/>
    <mergeCell ref="H8373:I8373"/>
    <mergeCell ref="J8373:L8373"/>
    <mergeCell ref="F8370:G8370"/>
    <mergeCell ref="H8370:I8370"/>
    <mergeCell ref="J8370:L8370"/>
    <mergeCell ref="F8371:G8371"/>
    <mergeCell ref="H8371:I8371"/>
    <mergeCell ref="J8371:L8371"/>
    <mergeCell ref="F8368:G8368"/>
    <mergeCell ref="H8368:I8368"/>
    <mergeCell ref="J8368:L8368"/>
    <mergeCell ref="F8369:G8369"/>
    <mergeCell ref="H8369:I8369"/>
    <mergeCell ref="J8369:L8369"/>
    <mergeCell ref="F8406:G8406"/>
    <mergeCell ref="H8406:I8406"/>
    <mergeCell ref="J8406:L8406"/>
    <mergeCell ref="F8407:G8407"/>
    <mergeCell ref="H8407:I8407"/>
    <mergeCell ref="J8407:L8407"/>
    <mergeCell ref="F8404:G8404"/>
    <mergeCell ref="H8404:I8404"/>
    <mergeCell ref="J8404:L8404"/>
    <mergeCell ref="F8405:G8405"/>
    <mergeCell ref="H8405:I8405"/>
    <mergeCell ref="J8405:L8405"/>
    <mergeCell ref="A8401:H8401"/>
    <mergeCell ref="F8402:G8402"/>
    <mergeCell ref="H8402:I8402"/>
    <mergeCell ref="J8402:L8402"/>
    <mergeCell ref="F8403:G8403"/>
    <mergeCell ref="H8403:I8403"/>
    <mergeCell ref="J8403:L8403"/>
    <mergeCell ref="F8390:G8390"/>
    <mergeCell ref="H8390:I8390"/>
    <mergeCell ref="J8390:L8390"/>
    <mergeCell ref="F8391:G8391"/>
    <mergeCell ref="H8391:I8391"/>
    <mergeCell ref="J8391:L8391"/>
    <mergeCell ref="F8386:G8386"/>
    <mergeCell ref="H8386:I8386"/>
    <mergeCell ref="J8386:L8386"/>
    <mergeCell ref="A8388:H8388"/>
    <mergeCell ref="F8389:G8389"/>
    <mergeCell ref="H8389:I8389"/>
    <mergeCell ref="J8389:L8389"/>
    <mergeCell ref="F8382:G8382"/>
    <mergeCell ref="H8382:I8382"/>
    <mergeCell ref="J8382:L8382"/>
    <mergeCell ref="A8384:H8384"/>
    <mergeCell ref="F8385:G8385"/>
    <mergeCell ref="H8385:I8385"/>
    <mergeCell ref="J8385:L8385"/>
    <mergeCell ref="F8422:G8422"/>
    <mergeCell ref="H8422:I8422"/>
    <mergeCell ref="J8422:L8422"/>
    <mergeCell ref="F8423:G8423"/>
    <mergeCell ref="H8423:I8423"/>
    <mergeCell ref="J8423:L8423"/>
    <mergeCell ref="F8420:G8420"/>
    <mergeCell ref="H8420:I8420"/>
    <mergeCell ref="J8420:L8420"/>
    <mergeCell ref="F8421:G8421"/>
    <mergeCell ref="H8421:I8421"/>
    <mergeCell ref="J8421:L8421"/>
    <mergeCell ref="F8418:G8418"/>
    <mergeCell ref="H8418:I8418"/>
    <mergeCell ref="J8418:L8418"/>
    <mergeCell ref="F8419:G8419"/>
    <mergeCell ref="H8419:I8419"/>
    <mergeCell ref="J8419:L8419"/>
    <mergeCell ref="A8415:H8415"/>
    <mergeCell ref="F8416:G8416"/>
    <mergeCell ref="H8416:I8416"/>
    <mergeCell ref="J8416:L8416"/>
    <mergeCell ref="F8417:G8417"/>
    <mergeCell ref="H8417:I8417"/>
    <mergeCell ref="J8417:L8417"/>
    <mergeCell ref="F8412:G8412"/>
    <mergeCell ref="H8412:I8412"/>
    <mergeCell ref="J8412:L8412"/>
    <mergeCell ref="F8413:G8413"/>
    <mergeCell ref="H8413:I8413"/>
    <mergeCell ref="J8413:L8413"/>
    <mergeCell ref="F8408:G8408"/>
    <mergeCell ref="H8408:I8408"/>
    <mergeCell ref="J8408:L8408"/>
    <mergeCell ref="A8410:H8410"/>
    <mergeCell ref="F8411:G8411"/>
    <mergeCell ref="H8411:I8411"/>
    <mergeCell ref="J8411:L8411"/>
    <mergeCell ref="A8435:H8435"/>
    <mergeCell ref="F8436:G8436"/>
    <mergeCell ref="H8436:I8436"/>
    <mergeCell ref="J8436:L8436"/>
    <mergeCell ref="F8437:G8437"/>
    <mergeCell ref="H8437:I8437"/>
    <mergeCell ref="J8437:L8437"/>
    <mergeCell ref="F8432:G8432"/>
    <mergeCell ref="H8432:I8432"/>
    <mergeCell ref="J8432:L8432"/>
    <mergeCell ref="F8433:G8433"/>
    <mergeCell ref="H8433:I8433"/>
    <mergeCell ref="J8433:L8433"/>
    <mergeCell ref="F8430:G8430"/>
    <mergeCell ref="H8430:I8430"/>
    <mergeCell ref="J8430:L8430"/>
    <mergeCell ref="F8431:G8431"/>
    <mergeCell ref="H8431:I8431"/>
    <mergeCell ref="J8431:L8431"/>
    <mergeCell ref="F8428:G8428"/>
    <mergeCell ref="H8428:I8428"/>
    <mergeCell ref="J8428:L8428"/>
    <mergeCell ref="F8429:G8429"/>
    <mergeCell ref="H8429:I8429"/>
    <mergeCell ref="J8429:L8429"/>
    <mergeCell ref="F8426:G8426"/>
    <mergeCell ref="H8426:I8426"/>
    <mergeCell ref="J8426:L8426"/>
    <mergeCell ref="F8427:G8427"/>
    <mergeCell ref="H8427:I8427"/>
    <mergeCell ref="J8427:L8427"/>
    <mergeCell ref="F8424:G8424"/>
    <mergeCell ref="H8424:I8424"/>
    <mergeCell ref="J8424:L8424"/>
    <mergeCell ref="F8425:G8425"/>
    <mergeCell ref="H8425:I8425"/>
    <mergeCell ref="J8425:L8425"/>
    <mergeCell ref="F8460:G8460"/>
    <mergeCell ref="H8460:I8460"/>
    <mergeCell ref="J8460:L8460"/>
    <mergeCell ref="F8461:G8461"/>
    <mergeCell ref="H8461:I8461"/>
    <mergeCell ref="J8461:L8461"/>
    <mergeCell ref="F8458:G8458"/>
    <mergeCell ref="H8458:I8458"/>
    <mergeCell ref="J8458:L8458"/>
    <mergeCell ref="F8459:G8459"/>
    <mergeCell ref="H8459:I8459"/>
    <mergeCell ref="J8459:L8459"/>
    <mergeCell ref="F8446:G8446"/>
    <mergeCell ref="H8446:I8446"/>
    <mergeCell ref="J8446:L8446"/>
    <mergeCell ref="A8456:H8456"/>
    <mergeCell ref="F8457:G8457"/>
    <mergeCell ref="H8457:I8457"/>
    <mergeCell ref="J8457:L8457"/>
    <mergeCell ref="A8443:H8443"/>
    <mergeCell ref="F8444:G8444"/>
    <mergeCell ref="H8444:I8444"/>
    <mergeCell ref="J8444:L8444"/>
    <mergeCell ref="F8445:G8445"/>
    <mergeCell ref="H8445:I8445"/>
    <mergeCell ref="J8445:L8445"/>
    <mergeCell ref="A8439:H8439"/>
    <mergeCell ref="F8440:G8440"/>
    <mergeCell ref="H8440:I8440"/>
    <mergeCell ref="J8440:L8440"/>
    <mergeCell ref="F8441:G8441"/>
    <mergeCell ref="H8441:I8441"/>
    <mergeCell ref="J8441:L8441"/>
    <mergeCell ref="F8476:G8476"/>
    <mergeCell ref="H8476:I8476"/>
    <mergeCell ref="J8476:L8476"/>
    <mergeCell ref="F8477:G8477"/>
    <mergeCell ref="H8477:I8477"/>
    <mergeCell ref="J8477:L8477"/>
    <mergeCell ref="F8474:G8474"/>
    <mergeCell ref="H8474:I8474"/>
    <mergeCell ref="J8474:L8474"/>
    <mergeCell ref="F8475:G8475"/>
    <mergeCell ref="H8475:I8475"/>
    <mergeCell ref="J8475:L8475"/>
    <mergeCell ref="F8472:G8472"/>
    <mergeCell ref="H8472:I8472"/>
    <mergeCell ref="J8472:L8472"/>
    <mergeCell ref="F8473:G8473"/>
    <mergeCell ref="H8473:I8473"/>
    <mergeCell ref="J8473:L8473"/>
    <mergeCell ref="F8468:G8468"/>
    <mergeCell ref="H8468:I8468"/>
    <mergeCell ref="J8468:L8468"/>
    <mergeCell ref="A8470:H8470"/>
    <mergeCell ref="F8471:G8471"/>
    <mergeCell ref="H8471:I8471"/>
    <mergeCell ref="J8471:L8471"/>
    <mergeCell ref="A8465:H8465"/>
    <mergeCell ref="F8466:G8466"/>
    <mergeCell ref="H8466:I8466"/>
    <mergeCell ref="J8466:L8466"/>
    <mergeCell ref="F8467:G8467"/>
    <mergeCell ref="H8467:I8467"/>
    <mergeCell ref="J8467:L8467"/>
    <mergeCell ref="F8462:G8462"/>
    <mergeCell ref="H8462:I8462"/>
    <mergeCell ref="J8462:L8462"/>
    <mergeCell ref="F8463:G8463"/>
    <mergeCell ref="H8463:I8463"/>
    <mergeCell ref="J8463:L8463"/>
    <mergeCell ref="A8489:H8489"/>
    <mergeCell ref="F8490:G8490"/>
    <mergeCell ref="H8490:I8490"/>
    <mergeCell ref="J8490:L8490"/>
    <mergeCell ref="F8491:G8491"/>
    <mergeCell ref="H8491:I8491"/>
    <mergeCell ref="J8491:L8491"/>
    <mergeCell ref="F8486:G8486"/>
    <mergeCell ref="H8486:I8486"/>
    <mergeCell ref="J8486:L8486"/>
    <mergeCell ref="F8487:G8487"/>
    <mergeCell ref="H8487:I8487"/>
    <mergeCell ref="J8487:L8487"/>
    <mergeCell ref="F8484:G8484"/>
    <mergeCell ref="H8484:I8484"/>
    <mergeCell ref="J8484:L8484"/>
    <mergeCell ref="F8485:G8485"/>
    <mergeCell ref="H8485:I8485"/>
    <mergeCell ref="J8485:L8485"/>
    <mergeCell ref="F8482:G8482"/>
    <mergeCell ref="H8482:I8482"/>
    <mergeCell ref="J8482:L8482"/>
    <mergeCell ref="F8483:G8483"/>
    <mergeCell ref="H8483:I8483"/>
    <mergeCell ref="J8483:L8483"/>
    <mergeCell ref="F8480:G8480"/>
    <mergeCell ref="H8480:I8480"/>
    <mergeCell ref="J8480:L8480"/>
    <mergeCell ref="F8481:G8481"/>
    <mergeCell ref="H8481:I8481"/>
    <mergeCell ref="J8481:L8481"/>
    <mergeCell ref="F8478:G8478"/>
    <mergeCell ref="H8478:I8478"/>
    <mergeCell ref="J8478:L8478"/>
    <mergeCell ref="F8479:G8479"/>
    <mergeCell ref="H8479:I8479"/>
    <mergeCell ref="J8479:L8479"/>
    <mergeCell ref="F8516:G8516"/>
    <mergeCell ref="H8516:I8516"/>
    <mergeCell ref="J8516:L8516"/>
    <mergeCell ref="F8517:G8517"/>
    <mergeCell ref="H8517:I8517"/>
    <mergeCell ref="J8517:L8517"/>
    <mergeCell ref="F8514:G8514"/>
    <mergeCell ref="H8514:I8514"/>
    <mergeCell ref="J8514:L8514"/>
    <mergeCell ref="F8515:G8515"/>
    <mergeCell ref="H8515:I8515"/>
    <mergeCell ref="J8515:L8515"/>
    <mergeCell ref="F8512:G8512"/>
    <mergeCell ref="H8512:I8512"/>
    <mergeCell ref="J8512:L8512"/>
    <mergeCell ref="F8513:G8513"/>
    <mergeCell ref="H8513:I8513"/>
    <mergeCell ref="J8513:L8513"/>
    <mergeCell ref="F8500:G8500"/>
    <mergeCell ref="H8500:I8500"/>
    <mergeCell ref="J8500:L8500"/>
    <mergeCell ref="A8510:H8510"/>
    <mergeCell ref="F8511:G8511"/>
    <mergeCell ref="H8511:I8511"/>
    <mergeCell ref="J8511:L8511"/>
    <mergeCell ref="A8497:H8497"/>
    <mergeCell ref="F8498:G8498"/>
    <mergeCell ref="H8498:I8498"/>
    <mergeCell ref="J8498:L8498"/>
    <mergeCell ref="F8499:G8499"/>
    <mergeCell ref="H8499:I8499"/>
    <mergeCell ref="J8499:L8499"/>
    <mergeCell ref="A8493:H8493"/>
    <mergeCell ref="F8494:G8494"/>
    <mergeCell ref="H8494:I8494"/>
    <mergeCell ref="J8494:L8494"/>
    <mergeCell ref="F8495:G8495"/>
    <mergeCell ref="H8495:I8495"/>
    <mergeCell ref="J8495:L8495"/>
    <mergeCell ref="F8532:G8532"/>
    <mergeCell ref="H8532:I8532"/>
    <mergeCell ref="J8532:L8532"/>
    <mergeCell ref="F8533:G8533"/>
    <mergeCell ref="H8533:I8533"/>
    <mergeCell ref="J8533:L8533"/>
    <mergeCell ref="F8530:G8530"/>
    <mergeCell ref="H8530:I8530"/>
    <mergeCell ref="J8530:L8530"/>
    <mergeCell ref="F8531:G8531"/>
    <mergeCell ref="H8531:I8531"/>
    <mergeCell ref="J8531:L8531"/>
    <mergeCell ref="F8528:G8528"/>
    <mergeCell ref="H8528:I8528"/>
    <mergeCell ref="J8528:L8528"/>
    <mergeCell ref="F8529:G8529"/>
    <mergeCell ref="H8529:I8529"/>
    <mergeCell ref="J8529:L8529"/>
    <mergeCell ref="F8526:G8526"/>
    <mergeCell ref="H8526:I8526"/>
    <mergeCell ref="J8526:L8526"/>
    <mergeCell ref="F8527:G8527"/>
    <mergeCell ref="H8527:I8527"/>
    <mergeCell ref="J8527:L8527"/>
    <mergeCell ref="F8522:G8522"/>
    <mergeCell ref="H8522:I8522"/>
    <mergeCell ref="J8522:L8522"/>
    <mergeCell ref="A8524:H8524"/>
    <mergeCell ref="F8525:G8525"/>
    <mergeCell ref="H8525:I8525"/>
    <mergeCell ref="J8525:L8525"/>
    <mergeCell ref="A8519:H8519"/>
    <mergeCell ref="F8520:G8520"/>
    <mergeCell ref="H8520:I8520"/>
    <mergeCell ref="J8520:L8520"/>
    <mergeCell ref="F8521:G8521"/>
    <mergeCell ref="H8521:I8521"/>
    <mergeCell ref="J8521:L8521"/>
    <mergeCell ref="A8547:H8547"/>
    <mergeCell ref="F8548:G8548"/>
    <mergeCell ref="H8548:I8548"/>
    <mergeCell ref="J8548:L8548"/>
    <mergeCell ref="F8549:G8549"/>
    <mergeCell ref="H8549:I8549"/>
    <mergeCell ref="J8549:L8549"/>
    <mergeCell ref="A8543:H8543"/>
    <mergeCell ref="F8544:G8544"/>
    <mergeCell ref="H8544:I8544"/>
    <mergeCell ref="J8544:L8544"/>
    <mergeCell ref="F8545:G8545"/>
    <mergeCell ref="H8545:I8545"/>
    <mergeCell ref="J8545:L8545"/>
    <mergeCell ref="F8540:G8540"/>
    <mergeCell ref="H8540:I8540"/>
    <mergeCell ref="J8540:L8540"/>
    <mergeCell ref="F8541:G8541"/>
    <mergeCell ref="H8541:I8541"/>
    <mergeCell ref="J8541:L8541"/>
    <mergeCell ref="F8538:G8538"/>
    <mergeCell ref="H8538:I8538"/>
    <mergeCell ref="J8538:L8538"/>
    <mergeCell ref="F8539:G8539"/>
    <mergeCell ref="H8539:I8539"/>
    <mergeCell ref="J8539:L8539"/>
    <mergeCell ref="F8536:G8536"/>
    <mergeCell ref="H8536:I8536"/>
    <mergeCell ref="J8536:L8536"/>
    <mergeCell ref="F8537:G8537"/>
    <mergeCell ref="H8537:I8537"/>
    <mergeCell ref="J8537:L8537"/>
    <mergeCell ref="F8534:G8534"/>
    <mergeCell ref="H8534:I8534"/>
    <mergeCell ref="J8534:L8534"/>
    <mergeCell ref="F8535:G8535"/>
    <mergeCell ref="H8535:I8535"/>
    <mergeCell ref="J8535:L8535"/>
    <mergeCell ref="A8573:H8573"/>
    <mergeCell ref="F8574:G8574"/>
    <mergeCell ref="H8574:I8574"/>
    <mergeCell ref="J8574:L8574"/>
    <mergeCell ref="F8575:G8575"/>
    <mergeCell ref="H8575:I8575"/>
    <mergeCell ref="J8575:L8575"/>
    <mergeCell ref="F8570:G8570"/>
    <mergeCell ref="H8570:I8570"/>
    <mergeCell ref="J8570:L8570"/>
    <mergeCell ref="F8571:G8571"/>
    <mergeCell ref="H8571:I8571"/>
    <mergeCell ref="J8571:L8571"/>
    <mergeCell ref="F8568:G8568"/>
    <mergeCell ref="H8568:I8568"/>
    <mergeCell ref="J8568:L8568"/>
    <mergeCell ref="F8569:G8569"/>
    <mergeCell ref="H8569:I8569"/>
    <mergeCell ref="J8569:L8569"/>
    <mergeCell ref="F8566:G8566"/>
    <mergeCell ref="H8566:I8566"/>
    <mergeCell ref="J8566:L8566"/>
    <mergeCell ref="F8567:G8567"/>
    <mergeCell ref="H8567:I8567"/>
    <mergeCell ref="J8567:L8567"/>
    <mergeCell ref="F8554:G8554"/>
    <mergeCell ref="H8554:I8554"/>
    <mergeCell ref="J8554:L8554"/>
    <mergeCell ref="A8564:H8564"/>
    <mergeCell ref="F8565:G8565"/>
    <mergeCell ref="H8565:I8565"/>
    <mergeCell ref="J8565:L8565"/>
    <mergeCell ref="A8551:H8551"/>
    <mergeCell ref="F8552:G8552"/>
    <mergeCell ref="H8552:I8552"/>
    <mergeCell ref="J8552:L8552"/>
    <mergeCell ref="F8553:G8553"/>
    <mergeCell ref="H8553:I8553"/>
    <mergeCell ref="J8553:L8553"/>
    <mergeCell ref="F8588:G8588"/>
    <mergeCell ref="H8588:I8588"/>
    <mergeCell ref="J8588:L8588"/>
    <mergeCell ref="F8589:G8589"/>
    <mergeCell ref="H8589:I8589"/>
    <mergeCell ref="J8589:L8589"/>
    <mergeCell ref="F8586:G8586"/>
    <mergeCell ref="H8586:I8586"/>
    <mergeCell ref="J8586:L8586"/>
    <mergeCell ref="F8587:G8587"/>
    <mergeCell ref="H8587:I8587"/>
    <mergeCell ref="J8587:L8587"/>
    <mergeCell ref="F8584:G8584"/>
    <mergeCell ref="H8584:I8584"/>
    <mergeCell ref="J8584:L8584"/>
    <mergeCell ref="F8585:G8585"/>
    <mergeCell ref="H8585:I8585"/>
    <mergeCell ref="J8585:L8585"/>
    <mergeCell ref="F8582:G8582"/>
    <mergeCell ref="H8582:I8582"/>
    <mergeCell ref="J8582:L8582"/>
    <mergeCell ref="F8583:G8583"/>
    <mergeCell ref="H8583:I8583"/>
    <mergeCell ref="J8583:L8583"/>
    <mergeCell ref="F8580:G8580"/>
    <mergeCell ref="H8580:I8580"/>
    <mergeCell ref="J8580:L8580"/>
    <mergeCell ref="F8581:G8581"/>
    <mergeCell ref="H8581:I8581"/>
    <mergeCell ref="J8581:L8581"/>
    <mergeCell ref="A8577:H8577"/>
    <mergeCell ref="F8578:G8578"/>
    <mergeCell ref="H8578:I8578"/>
    <mergeCell ref="J8578:L8578"/>
    <mergeCell ref="F8579:G8579"/>
    <mergeCell ref="H8579:I8579"/>
    <mergeCell ref="J8579:L8579"/>
    <mergeCell ref="A8603:H8603"/>
    <mergeCell ref="F8604:G8604"/>
    <mergeCell ref="H8604:I8604"/>
    <mergeCell ref="J8604:L8604"/>
    <mergeCell ref="F8605:G8605"/>
    <mergeCell ref="H8605:I8605"/>
    <mergeCell ref="J8605:L8605"/>
    <mergeCell ref="A8599:H8599"/>
    <mergeCell ref="F8600:G8600"/>
    <mergeCell ref="H8600:I8600"/>
    <mergeCell ref="J8600:L8600"/>
    <mergeCell ref="F8601:G8601"/>
    <mergeCell ref="H8601:I8601"/>
    <mergeCell ref="J8601:L8601"/>
    <mergeCell ref="A8595:H8595"/>
    <mergeCell ref="F8596:G8596"/>
    <mergeCell ref="H8596:I8596"/>
    <mergeCell ref="J8596:L8596"/>
    <mergeCell ref="F8597:G8597"/>
    <mergeCell ref="H8597:I8597"/>
    <mergeCell ref="J8597:L8597"/>
    <mergeCell ref="F8592:G8592"/>
    <mergeCell ref="H8592:I8592"/>
    <mergeCell ref="J8592:L8592"/>
    <mergeCell ref="F8593:G8593"/>
    <mergeCell ref="H8593:I8593"/>
    <mergeCell ref="J8593:L8593"/>
    <mergeCell ref="F8590:G8590"/>
    <mergeCell ref="H8590:I8590"/>
    <mergeCell ref="J8590:L8590"/>
    <mergeCell ref="F8591:G8591"/>
    <mergeCell ref="H8591:I8591"/>
    <mergeCell ref="J8591:L8591"/>
    <mergeCell ref="A8627:H8627"/>
    <mergeCell ref="F8628:G8628"/>
    <mergeCell ref="H8628:I8628"/>
    <mergeCell ref="J8628:L8628"/>
    <mergeCell ref="F8629:G8629"/>
    <mergeCell ref="H8629:I8629"/>
    <mergeCell ref="J8629:L8629"/>
    <mergeCell ref="F8624:G8624"/>
    <mergeCell ref="H8624:I8624"/>
    <mergeCell ref="J8624:L8624"/>
    <mergeCell ref="F8625:G8625"/>
    <mergeCell ref="H8625:I8625"/>
    <mergeCell ref="J8625:L8625"/>
    <mergeCell ref="F8622:G8622"/>
    <mergeCell ref="H8622:I8622"/>
    <mergeCell ref="J8622:L8622"/>
    <mergeCell ref="F8623:G8623"/>
    <mergeCell ref="H8623:I8623"/>
    <mergeCell ref="J8623:L8623"/>
    <mergeCell ref="F8620:G8620"/>
    <mergeCell ref="H8620:I8620"/>
    <mergeCell ref="J8620:L8620"/>
    <mergeCell ref="F8621:G8621"/>
    <mergeCell ref="H8621:I8621"/>
    <mergeCell ref="J8621:L8621"/>
    <mergeCell ref="F8618:G8618"/>
    <mergeCell ref="H8618:I8618"/>
    <mergeCell ref="J8618:L8618"/>
    <mergeCell ref="F8619:G8619"/>
    <mergeCell ref="H8619:I8619"/>
    <mergeCell ref="J8619:L8619"/>
    <mergeCell ref="F8606:G8606"/>
    <mergeCell ref="H8606:I8606"/>
    <mergeCell ref="J8606:L8606"/>
    <mergeCell ref="A8616:H8616"/>
    <mergeCell ref="F8617:G8617"/>
    <mergeCell ref="H8617:I8617"/>
    <mergeCell ref="J8617:L8617"/>
    <mergeCell ref="F8642:G8642"/>
    <mergeCell ref="H8642:I8642"/>
    <mergeCell ref="J8642:L8642"/>
    <mergeCell ref="F8643:G8643"/>
    <mergeCell ref="H8643:I8643"/>
    <mergeCell ref="J8643:L8643"/>
    <mergeCell ref="F8640:G8640"/>
    <mergeCell ref="H8640:I8640"/>
    <mergeCell ref="J8640:L8640"/>
    <mergeCell ref="F8641:G8641"/>
    <mergeCell ref="H8641:I8641"/>
    <mergeCell ref="J8641:L8641"/>
    <mergeCell ref="F8638:G8638"/>
    <mergeCell ref="H8638:I8638"/>
    <mergeCell ref="J8638:L8638"/>
    <mergeCell ref="F8639:G8639"/>
    <mergeCell ref="H8639:I8639"/>
    <mergeCell ref="J8639:L8639"/>
    <mergeCell ref="F8636:G8636"/>
    <mergeCell ref="H8636:I8636"/>
    <mergeCell ref="J8636:L8636"/>
    <mergeCell ref="F8637:G8637"/>
    <mergeCell ref="H8637:I8637"/>
    <mergeCell ref="J8637:L8637"/>
    <mergeCell ref="A8633:H8633"/>
    <mergeCell ref="F8634:G8634"/>
    <mergeCell ref="H8634:I8634"/>
    <mergeCell ref="J8634:L8634"/>
    <mergeCell ref="F8635:G8635"/>
    <mergeCell ref="H8635:I8635"/>
    <mergeCell ref="J8635:L8635"/>
    <mergeCell ref="F8630:G8630"/>
    <mergeCell ref="H8630:I8630"/>
    <mergeCell ref="J8630:L8630"/>
    <mergeCell ref="F8631:G8631"/>
    <mergeCell ref="H8631:I8631"/>
    <mergeCell ref="J8631:L8631"/>
    <mergeCell ref="F8656:G8656"/>
    <mergeCell ref="H8656:I8656"/>
    <mergeCell ref="J8656:L8656"/>
    <mergeCell ref="A8658:H8658"/>
    <mergeCell ref="F8659:G8659"/>
    <mergeCell ref="H8659:I8659"/>
    <mergeCell ref="J8659:L8659"/>
    <mergeCell ref="F8652:G8652"/>
    <mergeCell ref="H8652:I8652"/>
    <mergeCell ref="J8652:L8652"/>
    <mergeCell ref="A8654:H8654"/>
    <mergeCell ref="F8655:G8655"/>
    <mergeCell ref="H8655:I8655"/>
    <mergeCell ref="J8655:L8655"/>
    <mergeCell ref="F8650:G8650"/>
    <mergeCell ref="H8650:I8650"/>
    <mergeCell ref="J8650:L8650"/>
    <mergeCell ref="F8651:G8651"/>
    <mergeCell ref="H8651:I8651"/>
    <mergeCell ref="J8651:L8651"/>
    <mergeCell ref="F8648:G8648"/>
    <mergeCell ref="H8648:I8648"/>
    <mergeCell ref="J8648:L8648"/>
    <mergeCell ref="F8649:G8649"/>
    <mergeCell ref="H8649:I8649"/>
    <mergeCell ref="J8649:L8649"/>
    <mergeCell ref="F8646:G8646"/>
    <mergeCell ref="H8646:I8646"/>
    <mergeCell ref="J8646:L8646"/>
    <mergeCell ref="F8647:G8647"/>
    <mergeCell ref="H8647:I8647"/>
    <mergeCell ref="J8647:L8647"/>
    <mergeCell ref="F8644:G8644"/>
    <mergeCell ref="H8644:I8644"/>
    <mergeCell ref="J8644:L8644"/>
    <mergeCell ref="F8645:G8645"/>
    <mergeCell ref="H8645:I8645"/>
    <mergeCell ref="J8645:L8645"/>
    <mergeCell ref="F8682:G8682"/>
    <mergeCell ref="H8682:I8682"/>
    <mergeCell ref="J8682:L8682"/>
    <mergeCell ref="A8684:H8684"/>
    <mergeCell ref="F8685:G8685"/>
    <mergeCell ref="H8685:I8685"/>
    <mergeCell ref="J8685:L8685"/>
    <mergeCell ref="F8680:G8680"/>
    <mergeCell ref="H8680:I8680"/>
    <mergeCell ref="J8680:L8680"/>
    <mergeCell ref="F8681:G8681"/>
    <mergeCell ref="H8681:I8681"/>
    <mergeCell ref="J8681:L8681"/>
    <mergeCell ref="F8678:G8678"/>
    <mergeCell ref="H8678:I8678"/>
    <mergeCell ref="J8678:L8678"/>
    <mergeCell ref="F8679:G8679"/>
    <mergeCell ref="H8679:I8679"/>
    <mergeCell ref="J8679:L8679"/>
    <mergeCell ref="A8675:H8675"/>
    <mergeCell ref="F8676:G8676"/>
    <mergeCell ref="H8676:I8676"/>
    <mergeCell ref="J8676:L8676"/>
    <mergeCell ref="F8677:G8677"/>
    <mergeCell ref="H8677:I8677"/>
    <mergeCell ref="J8677:L8677"/>
    <mergeCell ref="F8664:G8664"/>
    <mergeCell ref="H8664:I8664"/>
    <mergeCell ref="J8664:L8664"/>
    <mergeCell ref="F8665:G8665"/>
    <mergeCell ref="H8665:I8665"/>
    <mergeCell ref="J8665:L8665"/>
    <mergeCell ref="F8660:G8660"/>
    <mergeCell ref="H8660:I8660"/>
    <mergeCell ref="J8660:L8660"/>
    <mergeCell ref="A8662:H8662"/>
    <mergeCell ref="F8663:G8663"/>
    <mergeCell ref="H8663:I8663"/>
    <mergeCell ref="J8663:L8663"/>
    <mergeCell ref="F8698:G8698"/>
    <mergeCell ref="H8698:I8698"/>
    <mergeCell ref="J8698:L8698"/>
    <mergeCell ref="F8699:G8699"/>
    <mergeCell ref="H8699:I8699"/>
    <mergeCell ref="J8699:L8699"/>
    <mergeCell ref="F8696:G8696"/>
    <mergeCell ref="H8696:I8696"/>
    <mergeCell ref="J8696:L8696"/>
    <mergeCell ref="F8697:G8697"/>
    <mergeCell ref="H8697:I8697"/>
    <mergeCell ref="J8697:L8697"/>
    <mergeCell ref="F8694:G8694"/>
    <mergeCell ref="H8694:I8694"/>
    <mergeCell ref="J8694:L8694"/>
    <mergeCell ref="F8695:G8695"/>
    <mergeCell ref="H8695:I8695"/>
    <mergeCell ref="J8695:L8695"/>
    <mergeCell ref="F8692:G8692"/>
    <mergeCell ref="H8692:I8692"/>
    <mergeCell ref="J8692:L8692"/>
    <mergeCell ref="F8693:G8693"/>
    <mergeCell ref="H8693:I8693"/>
    <mergeCell ref="J8693:L8693"/>
    <mergeCell ref="F8688:G8688"/>
    <mergeCell ref="H8688:I8688"/>
    <mergeCell ref="J8688:L8688"/>
    <mergeCell ref="A8690:H8690"/>
    <mergeCell ref="F8691:G8691"/>
    <mergeCell ref="H8691:I8691"/>
    <mergeCell ref="J8691:L8691"/>
    <mergeCell ref="F8686:G8686"/>
    <mergeCell ref="H8686:I8686"/>
    <mergeCell ref="J8686:L8686"/>
    <mergeCell ref="F8687:G8687"/>
    <mergeCell ref="H8687:I8687"/>
    <mergeCell ref="J8687:L8687"/>
    <mergeCell ref="A8711:H8711"/>
    <mergeCell ref="F8712:G8712"/>
    <mergeCell ref="H8712:I8712"/>
    <mergeCell ref="J8712:L8712"/>
    <mergeCell ref="F8713:G8713"/>
    <mergeCell ref="H8713:I8713"/>
    <mergeCell ref="J8713:L8713"/>
    <mergeCell ref="F8708:G8708"/>
    <mergeCell ref="H8708:I8708"/>
    <mergeCell ref="J8708:L8708"/>
    <mergeCell ref="F8709:G8709"/>
    <mergeCell ref="H8709:I8709"/>
    <mergeCell ref="J8709:L8709"/>
    <mergeCell ref="F8706:G8706"/>
    <mergeCell ref="H8706:I8706"/>
    <mergeCell ref="J8706:L8706"/>
    <mergeCell ref="F8707:G8707"/>
    <mergeCell ref="H8707:I8707"/>
    <mergeCell ref="J8707:L8707"/>
    <mergeCell ref="F8704:G8704"/>
    <mergeCell ref="H8704:I8704"/>
    <mergeCell ref="J8704:L8704"/>
    <mergeCell ref="F8705:G8705"/>
    <mergeCell ref="H8705:I8705"/>
    <mergeCell ref="J8705:L8705"/>
    <mergeCell ref="F8702:G8702"/>
    <mergeCell ref="H8702:I8702"/>
    <mergeCell ref="J8702:L8702"/>
    <mergeCell ref="F8703:G8703"/>
    <mergeCell ref="H8703:I8703"/>
    <mergeCell ref="J8703:L8703"/>
    <mergeCell ref="F8700:G8700"/>
    <mergeCell ref="H8700:I8700"/>
    <mergeCell ref="J8700:L8700"/>
    <mergeCell ref="F8701:G8701"/>
    <mergeCell ref="H8701:I8701"/>
    <mergeCell ref="J8701:L8701"/>
    <mergeCell ref="F8736:G8736"/>
    <mergeCell ref="H8736:I8736"/>
    <mergeCell ref="J8736:L8736"/>
    <mergeCell ref="F8737:G8737"/>
    <mergeCell ref="H8737:I8737"/>
    <mergeCell ref="J8737:L8737"/>
    <mergeCell ref="F8734:G8734"/>
    <mergeCell ref="H8734:I8734"/>
    <mergeCell ref="J8734:L8734"/>
    <mergeCell ref="F8735:G8735"/>
    <mergeCell ref="H8735:I8735"/>
    <mergeCell ref="J8735:L8735"/>
    <mergeCell ref="F8722:G8722"/>
    <mergeCell ref="H8722:I8722"/>
    <mergeCell ref="J8722:L8722"/>
    <mergeCell ref="A8732:H8732"/>
    <mergeCell ref="F8733:G8733"/>
    <mergeCell ref="H8733:I8733"/>
    <mergeCell ref="J8733:L8733"/>
    <mergeCell ref="A8719:H8719"/>
    <mergeCell ref="F8720:G8720"/>
    <mergeCell ref="H8720:I8720"/>
    <mergeCell ref="J8720:L8720"/>
    <mergeCell ref="F8721:G8721"/>
    <mergeCell ref="H8721:I8721"/>
    <mergeCell ref="J8721:L8721"/>
    <mergeCell ref="A8715:H8715"/>
    <mergeCell ref="F8716:G8716"/>
    <mergeCell ref="H8716:I8716"/>
    <mergeCell ref="J8716:L8716"/>
    <mergeCell ref="F8717:G8717"/>
    <mergeCell ref="H8717:I8717"/>
    <mergeCell ref="J8717:L8717"/>
    <mergeCell ref="F8752:G8752"/>
    <mergeCell ref="H8752:I8752"/>
    <mergeCell ref="J8752:L8752"/>
    <mergeCell ref="F8753:G8753"/>
    <mergeCell ref="H8753:I8753"/>
    <mergeCell ref="J8753:L8753"/>
    <mergeCell ref="F8750:G8750"/>
    <mergeCell ref="H8750:I8750"/>
    <mergeCell ref="J8750:L8750"/>
    <mergeCell ref="F8751:G8751"/>
    <mergeCell ref="H8751:I8751"/>
    <mergeCell ref="J8751:L8751"/>
    <mergeCell ref="F8748:G8748"/>
    <mergeCell ref="H8748:I8748"/>
    <mergeCell ref="J8748:L8748"/>
    <mergeCell ref="F8749:G8749"/>
    <mergeCell ref="H8749:I8749"/>
    <mergeCell ref="J8749:L8749"/>
    <mergeCell ref="F8744:G8744"/>
    <mergeCell ref="H8744:I8744"/>
    <mergeCell ref="J8744:L8744"/>
    <mergeCell ref="A8746:H8746"/>
    <mergeCell ref="F8747:G8747"/>
    <mergeCell ref="H8747:I8747"/>
    <mergeCell ref="J8747:L8747"/>
    <mergeCell ref="A8741:H8741"/>
    <mergeCell ref="F8742:G8742"/>
    <mergeCell ref="H8742:I8742"/>
    <mergeCell ref="J8742:L8742"/>
    <mergeCell ref="F8743:G8743"/>
    <mergeCell ref="H8743:I8743"/>
    <mergeCell ref="J8743:L8743"/>
    <mergeCell ref="F8738:G8738"/>
    <mergeCell ref="H8738:I8738"/>
    <mergeCell ref="J8738:L8738"/>
    <mergeCell ref="F8739:G8739"/>
    <mergeCell ref="H8739:I8739"/>
    <mergeCell ref="J8739:L8739"/>
    <mergeCell ref="F8764:G8764"/>
    <mergeCell ref="H8764:I8764"/>
    <mergeCell ref="J8764:L8764"/>
    <mergeCell ref="A8766:H8766"/>
    <mergeCell ref="F8767:G8767"/>
    <mergeCell ref="H8767:I8767"/>
    <mergeCell ref="J8767:L8767"/>
    <mergeCell ref="F8762:G8762"/>
    <mergeCell ref="H8762:I8762"/>
    <mergeCell ref="J8762:L8762"/>
    <mergeCell ref="F8763:G8763"/>
    <mergeCell ref="H8763:I8763"/>
    <mergeCell ref="J8763:L8763"/>
    <mergeCell ref="F8760:G8760"/>
    <mergeCell ref="H8760:I8760"/>
    <mergeCell ref="J8760:L8760"/>
    <mergeCell ref="F8761:G8761"/>
    <mergeCell ref="H8761:I8761"/>
    <mergeCell ref="J8761:L8761"/>
    <mergeCell ref="F8758:G8758"/>
    <mergeCell ref="H8758:I8758"/>
    <mergeCell ref="J8758:L8758"/>
    <mergeCell ref="F8759:G8759"/>
    <mergeCell ref="H8759:I8759"/>
    <mergeCell ref="J8759:L8759"/>
    <mergeCell ref="F8756:G8756"/>
    <mergeCell ref="H8756:I8756"/>
    <mergeCell ref="J8756:L8756"/>
    <mergeCell ref="F8757:G8757"/>
    <mergeCell ref="H8757:I8757"/>
    <mergeCell ref="J8757:L8757"/>
    <mergeCell ref="F8754:G8754"/>
    <mergeCell ref="H8754:I8754"/>
    <mergeCell ref="J8754:L8754"/>
    <mergeCell ref="F8755:G8755"/>
    <mergeCell ref="H8755:I8755"/>
    <mergeCell ref="J8755:L8755"/>
    <mergeCell ref="F8790:G8790"/>
    <mergeCell ref="H8790:I8790"/>
    <mergeCell ref="J8790:L8790"/>
    <mergeCell ref="F8791:G8791"/>
    <mergeCell ref="H8791:I8791"/>
    <mergeCell ref="J8791:L8791"/>
    <mergeCell ref="A8787:H8787"/>
    <mergeCell ref="F8788:G8788"/>
    <mergeCell ref="H8788:I8788"/>
    <mergeCell ref="J8788:L8788"/>
    <mergeCell ref="F8789:G8789"/>
    <mergeCell ref="H8789:I8789"/>
    <mergeCell ref="J8789:L8789"/>
    <mergeCell ref="F8776:G8776"/>
    <mergeCell ref="H8776:I8776"/>
    <mergeCell ref="J8776:L8776"/>
    <mergeCell ref="F8777:G8777"/>
    <mergeCell ref="H8777:I8777"/>
    <mergeCell ref="J8777:L8777"/>
    <mergeCell ref="F8772:G8772"/>
    <mergeCell ref="H8772:I8772"/>
    <mergeCell ref="J8772:L8772"/>
    <mergeCell ref="A8774:H8774"/>
    <mergeCell ref="F8775:G8775"/>
    <mergeCell ref="H8775:I8775"/>
    <mergeCell ref="J8775:L8775"/>
    <mergeCell ref="F8768:G8768"/>
    <mergeCell ref="H8768:I8768"/>
    <mergeCell ref="J8768:L8768"/>
    <mergeCell ref="A8770:H8770"/>
    <mergeCell ref="F8771:G8771"/>
    <mergeCell ref="H8771:I8771"/>
    <mergeCell ref="J8771:L8771"/>
    <mergeCell ref="F8806:G8806"/>
    <mergeCell ref="H8806:I8806"/>
    <mergeCell ref="J8806:L8806"/>
    <mergeCell ref="F8807:G8807"/>
    <mergeCell ref="H8807:I8807"/>
    <mergeCell ref="J8807:L8807"/>
    <mergeCell ref="F8804:G8804"/>
    <mergeCell ref="H8804:I8804"/>
    <mergeCell ref="J8804:L8804"/>
    <mergeCell ref="F8805:G8805"/>
    <mergeCell ref="H8805:I8805"/>
    <mergeCell ref="J8805:L8805"/>
    <mergeCell ref="A8801:H8801"/>
    <mergeCell ref="F8802:G8802"/>
    <mergeCell ref="H8802:I8802"/>
    <mergeCell ref="J8802:L8802"/>
    <mergeCell ref="F8803:G8803"/>
    <mergeCell ref="H8803:I8803"/>
    <mergeCell ref="J8803:L8803"/>
    <mergeCell ref="F8798:G8798"/>
    <mergeCell ref="H8798:I8798"/>
    <mergeCell ref="J8798:L8798"/>
    <mergeCell ref="F8799:G8799"/>
    <mergeCell ref="H8799:I8799"/>
    <mergeCell ref="J8799:L8799"/>
    <mergeCell ref="F8794:G8794"/>
    <mergeCell ref="H8794:I8794"/>
    <mergeCell ref="J8794:L8794"/>
    <mergeCell ref="A8796:H8796"/>
    <mergeCell ref="F8797:G8797"/>
    <mergeCell ref="H8797:I8797"/>
    <mergeCell ref="J8797:L8797"/>
    <mergeCell ref="F8792:G8792"/>
    <mergeCell ref="H8792:I8792"/>
    <mergeCell ref="J8792:L8792"/>
    <mergeCell ref="F8793:G8793"/>
    <mergeCell ref="H8793:I8793"/>
    <mergeCell ref="J8793:L8793"/>
    <mergeCell ref="F8818:G8818"/>
    <mergeCell ref="H8818:I8818"/>
    <mergeCell ref="J8818:L8818"/>
    <mergeCell ref="F8819:G8819"/>
    <mergeCell ref="H8819:I8819"/>
    <mergeCell ref="J8819:L8819"/>
    <mergeCell ref="F8816:G8816"/>
    <mergeCell ref="H8816:I8816"/>
    <mergeCell ref="J8816:L8816"/>
    <mergeCell ref="F8817:G8817"/>
    <mergeCell ref="H8817:I8817"/>
    <mergeCell ref="J8817:L8817"/>
    <mergeCell ref="F8814:G8814"/>
    <mergeCell ref="H8814:I8814"/>
    <mergeCell ref="J8814:L8814"/>
    <mergeCell ref="F8815:G8815"/>
    <mergeCell ref="H8815:I8815"/>
    <mergeCell ref="J8815:L8815"/>
    <mergeCell ref="F8812:G8812"/>
    <mergeCell ref="H8812:I8812"/>
    <mergeCell ref="J8812:L8812"/>
    <mergeCell ref="F8813:G8813"/>
    <mergeCell ref="H8813:I8813"/>
    <mergeCell ref="J8813:L8813"/>
    <mergeCell ref="F8810:G8810"/>
    <mergeCell ref="H8810:I8810"/>
    <mergeCell ref="J8810:L8810"/>
    <mergeCell ref="F8811:G8811"/>
    <mergeCell ref="H8811:I8811"/>
    <mergeCell ref="J8811:L8811"/>
    <mergeCell ref="F8808:G8808"/>
    <mergeCell ref="H8808:I8808"/>
    <mergeCell ref="J8808:L8808"/>
    <mergeCell ref="F8809:G8809"/>
    <mergeCell ref="H8809:I8809"/>
    <mergeCell ref="J8809:L8809"/>
    <mergeCell ref="F8832:G8832"/>
    <mergeCell ref="H8832:I8832"/>
    <mergeCell ref="J8832:L8832"/>
    <mergeCell ref="A8834:H8834"/>
    <mergeCell ref="F8835:G8835"/>
    <mergeCell ref="H8835:I8835"/>
    <mergeCell ref="J8835:L8835"/>
    <mergeCell ref="F8828:G8828"/>
    <mergeCell ref="H8828:I8828"/>
    <mergeCell ref="J8828:L8828"/>
    <mergeCell ref="A8830:H8830"/>
    <mergeCell ref="F8831:G8831"/>
    <mergeCell ref="H8831:I8831"/>
    <mergeCell ref="J8831:L8831"/>
    <mergeCell ref="F8824:G8824"/>
    <mergeCell ref="H8824:I8824"/>
    <mergeCell ref="J8824:L8824"/>
    <mergeCell ref="A8826:H8826"/>
    <mergeCell ref="F8827:G8827"/>
    <mergeCell ref="H8827:I8827"/>
    <mergeCell ref="J8827:L8827"/>
    <mergeCell ref="F8822:G8822"/>
    <mergeCell ref="H8822:I8822"/>
    <mergeCell ref="J8822:L8822"/>
    <mergeCell ref="F8823:G8823"/>
    <mergeCell ref="H8823:I8823"/>
    <mergeCell ref="J8823:L8823"/>
    <mergeCell ref="F8820:G8820"/>
    <mergeCell ref="H8820:I8820"/>
    <mergeCell ref="J8820:L8820"/>
    <mergeCell ref="F8821:G8821"/>
    <mergeCell ref="H8821:I8821"/>
    <mergeCell ref="J8821:L8821"/>
    <mergeCell ref="A8857:H8857"/>
    <mergeCell ref="F8858:G8858"/>
    <mergeCell ref="H8858:I8858"/>
    <mergeCell ref="J8858:L8858"/>
    <mergeCell ref="F8859:G8859"/>
    <mergeCell ref="H8859:I8859"/>
    <mergeCell ref="J8859:L8859"/>
    <mergeCell ref="F8854:G8854"/>
    <mergeCell ref="H8854:I8854"/>
    <mergeCell ref="J8854:L8854"/>
    <mergeCell ref="F8855:G8855"/>
    <mergeCell ref="H8855:I8855"/>
    <mergeCell ref="J8855:L8855"/>
    <mergeCell ref="F8852:G8852"/>
    <mergeCell ref="H8852:I8852"/>
    <mergeCell ref="J8852:L8852"/>
    <mergeCell ref="F8853:G8853"/>
    <mergeCell ref="H8853:I8853"/>
    <mergeCell ref="J8853:L8853"/>
    <mergeCell ref="F8850:G8850"/>
    <mergeCell ref="H8850:I8850"/>
    <mergeCell ref="J8850:L8850"/>
    <mergeCell ref="F8851:G8851"/>
    <mergeCell ref="H8851:I8851"/>
    <mergeCell ref="J8851:L8851"/>
    <mergeCell ref="A8847:H8847"/>
    <mergeCell ref="F8848:G8848"/>
    <mergeCell ref="H8848:I8848"/>
    <mergeCell ref="J8848:L8848"/>
    <mergeCell ref="F8849:G8849"/>
    <mergeCell ref="H8849:I8849"/>
    <mergeCell ref="J8849:L8849"/>
    <mergeCell ref="F8836:G8836"/>
    <mergeCell ref="H8836:I8836"/>
    <mergeCell ref="J8836:L8836"/>
    <mergeCell ref="F8837:G8837"/>
    <mergeCell ref="H8837:I8837"/>
    <mergeCell ref="J8837:L8837"/>
    <mergeCell ref="F8872:G8872"/>
    <mergeCell ref="H8872:I8872"/>
    <mergeCell ref="J8872:L8872"/>
    <mergeCell ref="F8873:G8873"/>
    <mergeCell ref="H8873:I8873"/>
    <mergeCell ref="J8873:L8873"/>
    <mergeCell ref="F8870:G8870"/>
    <mergeCell ref="H8870:I8870"/>
    <mergeCell ref="J8870:L8870"/>
    <mergeCell ref="F8871:G8871"/>
    <mergeCell ref="H8871:I8871"/>
    <mergeCell ref="J8871:L8871"/>
    <mergeCell ref="F8868:G8868"/>
    <mergeCell ref="H8868:I8868"/>
    <mergeCell ref="J8868:L8868"/>
    <mergeCell ref="F8869:G8869"/>
    <mergeCell ref="H8869:I8869"/>
    <mergeCell ref="J8869:L8869"/>
    <mergeCell ref="F8866:G8866"/>
    <mergeCell ref="H8866:I8866"/>
    <mergeCell ref="J8866:L8866"/>
    <mergeCell ref="F8867:G8867"/>
    <mergeCell ref="H8867:I8867"/>
    <mergeCell ref="J8867:L8867"/>
    <mergeCell ref="F8864:G8864"/>
    <mergeCell ref="H8864:I8864"/>
    <mergeCell ref="J8864:L8864"/>
    <mergeCell ref="F8865:G8865"/>
    <mergeCell ref="H8865:I8865"/>
    <mergeCell ref="J8865:L8865"/>
    <mergeCell ref="F8860:G8860"/>
    <mergeCell ref="H8860:I8860"/>
    <mergeCell ref="J8860:L8860"/>
    <mergeCell ref="A8862:H8862"/>
    <mergeCell ref="F8863:G8863"/>
    <mergeCell ref="H8863:I8863"/>
    <mergeCell ref="J8863:L8863"/>
    <mergeCell ref="F8886:G8886"/>
    <mergeCell ref="H8886:I8886"/>
    <mergeCell ref="J8886:L8886"/>
    <mergeCell ref="A8888:H8888"/>
    <mergeCell ref="F8889:G8889"/>
    <mergeCell ref="H8889:I8889"/>
    <mergeCell ref="J8889:L8889"/>
    <mergeCell ref="F8882:G8882"/>
    <mergeCell ref="H8882:I8882"/>
    <mergeCell ref="J8882:L8882"/>
    <mergeCell ref="A8884:H8884"/>
    <mergeCell ref="F8885:G8885"/>
    <mergeCell ref="H8885:I8885"/>
    <mergeCell ref="J8885:L8885"/>
    <mergeCell ref="F8878:G8878"/>
    <mergeCell ref="H8878:I8878"/>
    <mergeCell ref="J8878:L8878"/>
    <mergeCell ref="A8880:H8880"/>
    <mergeCell ref="F8881:G8881"/>
    <mergeCell ref="H8881:I8881"/>
    <mergeCell ref="J8881:L8881"/>
    <mergeCell ref="F8876:G8876"/>
    <mergeCell ref="H8876:I8876"/>
    <mergeCell ref="J8876:L8876"/>
    <mergeCell ref="F8877:G8877"/>
    <mergeCell ref="H8877:I8877"/>
    <mergeCell ref="J8877:L8877"/>
    <mergeCell ref="F8874:G8874"/>
    <mergeCell ref="H8874:I8874"/>
    <mergeCell ref="J8874:L8874"/>
    <mergeCell ref="F8875:G8875"/>
    <mergeCell ref="H8875:I8875"/>
    <mergeCell ref="J8875:L8875"/>
    <mergeCell ref="F8912:G8912"/>
    <mergeCell ref="H8912:I8912"/>
    <mergeCell ref="J8912:L8912"/>
    <mergeCell ref="F8913:G8913"/>
    <mergeCell ref="H8913:I8913"/>
    <mergeCell ref="J8913:L8913"/>
    <mergeCell ref="F8908:G8908"/>
    <mergeCell ref="H8908:I8908"/>
    <mergeCell ref="J8908:L8908"/>
    <mergeCell ref="A8910:H8910"/>
    <mergeCell ref="F8911:G8911"/>
    <mergeCell ref="H8911:I8911"/>
    <mergeCell ref="J8911:L8911"/>
    <mergeCell ref="F8906:G8906"/>
    <mergeCell ref="H8906:I8906"/>
    <mergeCell ref="J8906:L8906"/>
    <mergeCell ref="F8907:G8907"/>
    <mergeCell ref="H8907:I8907"/>
    <mergeCell ref="J8907:L8907"/>
    <mergeCell ref="F8904:G8904"/>
    <mergeCell ref="H8904:I8904"/>
    <mergeCell ref="J8904:L8904"/>
    <mergeCell ref="F8905:G8905"/>
    <mergeCell ref="H8905:I8905"/>
    <mergeCell ref="J8905:L8905"/>
    <mergeCell ref="A8901:H8901"/>
    <mergeCell ref="F8902:G8902"/>
    <mergeCell ref="H8902:I8902"/>
    <mergeCell ref="J8902:L8902"/>
    <mergeCell ref="F8903:G8903"/>
    <mergeCell ref="H8903:I8903"/>
    <mergeCell ref="J8903:L8903"/>
    <mergeCell ref="F8890:G8890"/>
    <mergeCell ref="H8890:I8890"/>
    <mergeCell ref="J8890:L8890"/>
    <mergeCell ref="F8891:G8891"/>
    <mergeCell ref="H8891:I8891"/>
    <mergeCell ref="J8891:L8891"/>
    <mergeCell ref="F8926:G8926"/>
    <mergeCell ref="H8926:I8926"/>
    <mergeCell ref="J8926:L8926"/>
    <mergeCell ref="F8927:G8927"/>
    <mergeCell ref="H8927:I8927"/>
    <mergeCell ref="J8927:L8927"/>
    <mergeCell ref="F8924:G8924"/>
    <mergeCell ref="H8924:I8924"/>
    <mergeCell ref="J8924:L8924"/>
    <mergeCell ref="F8925:G8925"/>
    <mergeCell ref="H8925:I8925"/>
    <mergeCell ref="J8925:L8925"/>
    <mergeCell ref="F8922:G8922"/>
    <mergeCell ref="H8922:I8922"/>
    <mergeCell ref="J8922:L8922"/>
    <mergeCell ref="F8923:G8923"/>
    <mergeCell ref="H8923:I8923"/>
    <mergeCell ref="J8923:L8923"/>
    <mergeCell ref="F8920:G8920"/>
    <mergeCell ref="H8920:I8920"/>
    <mergeCell ref="J8920:L8920"/>
    <mergeCell ref="F8921:G8921"/>
    <mergeCell ref="H8921:I8921"/>
    <mergeCell ref="J8921:L8921"/>
    <mergeCell ref="F8918:G8918"/>
    <mergeCell ref="H8918:I8918"/>
    <mergeCell ref="J8918:L8918"/>
    <mergeCell ref="F8919:G8919"/>
    <mergeCell ref="H8919:I8919"/>
    <mergeCell ref="J8919:L8919"/>
    <mergeCell ref="F8914:G8914"/>
    <mergeCell ref="H8914:I8914"/>
    <mergeCell ref="J8914:L8914"/>
    <mergeCell ref="A8916:H8916"/>
    <mergeCell ref="F8917:G8917"/>
    <mergeCell ref="H8917:I8917"/>
    <mergeCell ref="J8917:L8917"/>
    <mergeCell ref="A8939:H8939"/>
    <mergeCell ref="F8940:G8940"/>
    <mergeCell ref="H8940:I8940"/>
    <mergeCell ref="J8940:L8940"/>
    <mergeCell ref="F8941:G8941"/>
    <mergeCell ref="H8941:I8941"/>
    <mergeCell ref="J8941:L8941"/>
    <mergeCell ref="F8936:G8936"/>
    <mergeCell ref="H8936:I8936"/>
    <mergeCell ref="J8936:L8936"/>
    <mergeCell ref="F8937:G8937"/>
    <mergeCell ref="H8937:I8937"/>
    <mergeCell ref="J8937:L8937"/>
    <mergeCell ref="F8934:G8934"/>
    <mergeCell ref="H8934:I8934"/>
    <mergeCell ref="J8934:L8934"/>
    <mergeCell ref="F8935:G8935"/>
    <mergeCell ref="H8935:I8935"/>
    <mergeCell ref="J8935:L8935"/>
    <mergeCell ref="F8932:G8932"/>
    <mergeCell ref="H8932:I8932"/>
    <mergeCell ref="J8932:L8932"/>
    <mergeCell ref="F8933:G8933"/>
    <mergeCell ref="H8933:I8933"/>
    <mergeCell ref="J8933:L8933"/>
    <mergeCell ref="F8930:G8930"/>
    <mergeCell ref="H8930:I8930"/>
    <mergeCell ref="J8930:L8930"/>
    <mergeCell ref="F8931:G8931"/>
    <mergeCell ref="H8931:I8931"/>
    <mergeCell ref="J8931:L8931"/>
    <mergeCell ref="F8928:G8928"/>
    <mergeCell ref="H8928:I8928"/>
    <mergeCell ref="J8928:L8928"/>
    <mergeCell ref="F8929:G8929"/>
    <mergeCell ref="H8929:I8929"/>
    <mergeCell ref="J8929:L8929"/>
    <mergeCell ref="F8966:G8966"/>
    <mergeCell ref="H8966:I8966"/>
    <mergeCell ref="J8966:L8966"/>
    <mergeCell ref="F8967:G8967"/>
    <mergeCell ref="H8967:I8967"/>
    <mergeCell ref="J8967:L8967"/>
    <mergeCell ref="F8964:G8964"/>
    <mergeCell ref="H8964:I8964"/>
    <mergeCell ref="J8964:L8964"/>
    <mergeCell ref="F8965:G8965"/>
    <mergeCell ref="H8965:I8965"/>
    <mergeCell ref="J8965:L8965"/>
    <mergeCell ref="F8962:G8962"/>
    <mergeCell ref="H8962:I8962"/>
    <mergeCell ref="J8962:L8962"/>
    <mergeCell ref="F8963:G8963"/>
    <mergeCell ref="H8963:I8963"/>
    <mergeCell ref="J8963:L8963"/>
    <mergeCell ref="F8950:G8950"/>
    <mergeCell ref="H8950:I8950"/>
    <mergeCell ref="J8950:L8950"/>
    <mergeCell ref="A8960:H8960"/>
    <mergeCell ref="F8961:G8961"/>
    <mergeCell ref="H8961:I8961"/>
    <mergeCell ref="J8961:L8961"/>
    <mergeCell ref="A8947:H8947"/>
    <mergeCell ref="F8948:G8948"/>
    <mergeCell ref="H8948:I8948"/>
    <mergeCell ref="J8948:L8948"/>
    <mergeCell ref="F8949:G8949"/>
    <mergeCell ref="H8949:I8949"/>
    <mergeCell ref="J8949:L8949"/>
    <mergeCell ref="A8943:H8943"/>
    <mergeCell ref="F8944:G8944"/>
    <mergeCell ref="H8944:I8944"/>
    <mergeCell ref="J8944:L8944"/>
    <mergeCell ref="F8945:G8945"/>
    <mergeCell ref="H8945:I8945"/>
    <mergeCell ref="J8945:L8945"/>
    <mergeCell ref="F8982:G8982"/>
    <mergeCell ref="H8982:I8982"/>
    <mergeCell ref="J8982:L8982"/>
    <mergeCell ref="F8983:G8983"/>
    <mergeCell ref="H8983:I8983"/>
    <mergeCell ref="J8983:L8983"/>
    <mergeCell ref="F8980:G8980"/>
    <mergeCell ref="H8980:I8980"/>
    <mergeCell ref="J8980:L8980"/>
    <mergeCell ref="F8981:G8981"/>
    <mergeCell ref="H8981:I8981"/>
    <mergeCell ref="J8981:L8981"/>
    <mergeCell ref="F8978:G8978"/>
    <mergeCell ref="H8978:I8978"/>
    <mergeCell ref="J8978:L8978"/>
    <mergeCell ref="F8979:G8979"/>
    <mergeCell ref="H8979:I8979"/>
    <mergeCell ref="J8979:L8979"/>
    <mergeCell ref="A8975:H8975"/>
    <mergeCell ref="F8976:G8976"/>
    <mergeCell ref="H8976:I8976"/>
    <mergeCell ref="J8976:L8976"/>
    <mergeCell ref="F8977:G8977"/>
    <mergeCell ref="H8977:I8977"/>
    <mergeCell ref="J8977:L8977"/>
    <mergeCell ref="F8972:G8972"/>
    <mergeCell ref="H8972:I8972"/>
    <mergeCell ref="J8972:L8972"/>
    <mergeCell ref="F8973:G8973"/>
    <mergeCell ref="H8973:I8973"/>
    <mergeCell ref="J8973:L8973"/>
    <mergeCell ref="A8969:H8969"/>
    <mergeCell ref="F8970:G8970"/>
    <mergeCell ref="H8970:I8970"/>
    <mergeCell ref="J8970:L8970"/>
    <mergeCell ref="F8971:G8971"/>
    <mergeCell ref="H8971:I8971"/>
    <mergeCell ref="J8971:L8971"/>
    <mergeCell ref="F8994:G8994"/>
    <mergeCell ref="H8994:I8994"/>
    <mergeCell ref="J8994:L8994"/>
    <mergeCell ref="F8995:G8995"/>
    <mergeCell ref="H8995:I8995"/>
    <mergeCell ref="J8995:L8995"/>
    <mergeCell ref="F8992:G8992"/>
    <mergeCell ref="H8992:I8992"/>
    <mergeCell ref="J8992:L8992"/>
    <mergeCell ref="F8993:G8993"/>
    <mergeCell ref="H8993:I8993"/>
    <mergeCell ref="J8993:L8993"/>
    <mergeCell ref="F8990:G8990"/>
    <mergeCell ref="H8990:I8990"/>
    <mergeCell ref="J8990:L8990"/>
    <mergeCell ref="F8991:G8991"/>
    <mergeCell ref="H8991:I8991"/>
    <mergeCell ref="J8991:L8991"/>
    <mergeCell ref="F8988:G8988"/>
    <mergeCell ref="H8988:I8988"/>
    <mergeCell ref="J8988:L8988"/>
    <mergeCell ref="F8989:G8989"/>
    <mergeCell ref="H8989:I8989"/>
    <mergeCell ref="J8989:L8989"/>
    <mergeCell ref="F8986:G8986"/>
    <mergeCell ref="H8986:I8986"/>
    <mergeCell ref="J8986:L8986"/>
    <mergeCell ref="F8987:G8987"/>
    <mergeCell ref="H8987:I8987"/>
    <mergeCell ref="J8987:L8987"/>
    <mergeCell ref="F8984:G8984"/>
    <mergeCell ref="H8984:I8984"/>
    <mergeCell ref="J8984:L8984"/>
    <mergeCell ref="F8985:G8985"/>
    <mergeCell ref="H8985:I8985"/>
    <mergeCell ref="J8985:L8985"/>
    <mergeCell ref="A9019:H9019"/>
    <mergeCell ref="F9020:G9020"/>
    <mergeCell ref="H9020:I9020"/>
    <mergeCell ref="J9020:L9020"/>
    <mergeCell ref="F9021:G9021"/>
    <mergeCell ref="H9021:I9021"/>
    <mergeCell ref="J9021:L9021"/>
    <mergeCell ref="F9008:G9008"/>
    <mergeCell ref="H9008:I9008"/>
    <mergeCell ref="J9008:L9008"/>
    <mergeCell ref="F9009:G9009"/>
    <mergeCell ref="H9009:I9009"/>
    <mergeCell ref="J9009:L9009"/>
    <mergeCell ref="F9004:G9004"/>
    <mergeCell ref="H9004:I9004"/>
    <mergeCell ref="J9004:L9004"/>
    <mergeCell ref="A9006:H9006"/>
    <mergeCell ref="F9007:G9007"/>
    <mergeCell ref="H9007:I9007"/>
    <mergeCell ref="J9007:L9007"/>
    <mergeCell ref="F9000:G9000"/>
    <mergeCell ref="H9000:I9000"/>
    <mergeCell ref="J9000:L9000"/>
    <mergeCell ref="A9002:H9002"/>
    <mergeCell ref="F9003:G9003"/>
    <mergeCell ref="H9003:I9003"/>
    <mergeCell ref="J9003:L9003"/>
    <mergeCell ref="F8996:G8996"/>
    <mergeCell ref="H8996:I8996"/>
    <mergeCell ref="J8996:L8996"/>
    <mergeCell ref="A8998:H8998"/>
    <mergeCell ref="F8999:G8999"/>
    <mergeCell ref="H8999:I8999"/>
    <mergeCell ref="J8999:L8999"/>
    <mergeCell ref="F9036:G9036"/>
    <mergeCell ref="H9036:I9036"/>
    <mergeCell ref="J9036:L9036"/>
    <mergeCell ref="F9037:G9037"/>
    <mergeCell ref="H9037:I9037"/>
    <mergeCell ref="J9037:L9037"/>
    <mergeCell ref="A9033:H9033"/>
    <mergeCell ref="F9034:G9034"/>
    <mergeCell ref="H9034:I9034"/>
    <mergeCell ref="J9034:L9034"/>
    <mergeCell ref="F9035:G9035"/>
    <mergeCell ref="H9035:I9035"/>
    <mergeCell ref="J9035:L9035"/>
    <mergeCell ref="F9030:G9030"/>
    <mergeCell ref="H9030:I9030"/>
    <mergeCell ref="J9030:L9030"/>
    <mergeCell ref="F9031:G9031"/>
    <mergeCell ref="H9031:I9031"/>
    <mergeCell ref="J9031:L9031"/>
    <mergeCell ref="F9026:G9026"/>
    <mergeCell ref="H9026:I9026"/>
    <mergeCell ref="J9026:L9026"/>
    <mergeCell ref="A9028:H9028"/>
    <mergeCell ref="F9029:G9029"/>
    <mergeCell ref="H9029:I9029"/>
    <mergeCell ref="J9029:L9029"/>
    <mergeCell ref="F9024:G9024"/>
    <mergeCell ref="H9024:I9024"/>
    <mergeCell ref="J9024:L9024"/>
    <mergeCell ref="F9025:G9025"/>
    <mergeCell ref="H9025:I9025"/>
    <mergeCell ref="J9025:L9025"/>
    <mergeCell ref="F9022:G9022"/>
    <mergeCell ref="H9022:I9022"/>
    <mergeCell ref="J9022:L9022"/>
    <mergeCell ref="F9023:G9023"/>
    <mergeCell ref="H9023:I9023"/>
    <mergeCell ref="J9023:L9023"/>
    <mergeCell ref="F9048:G9048"/>
    <mergeCell ref="H9048:I9048"/>
    <mergeCell ref="J9048:L9048"/>
    <mergeCell ref="F9049:G9049"/>
    <mergeCell ref="H9049:I9049"/>
    <mergeCell ref="J9049:L9049"/>
    <mergeCell ref="F9046:G9046"/>
    <mergeCell ref="H9046:I9046"/>
    <mergeCell ref="J9046:L9046"/>
    <mergeCell ref="F9047:G9047"/>
    <mergeCell ref="H9047:I9047"/>
    <mergeCell ref="J9047:L9047"/>
    <mergeCell ref="F9044:G9044"/>
    <mergeCell ref="H9044:I9044"/>
    <mergeCell ref="J9044:L9044"/>
    <mergeCell ref="F9045:G9045"/>
    <mergeCell ref="H9045:I9045"/>
    <mergeCell ref="J9045:L9045"/>
    <mergeCell ref="F9042:G9042"/>
    <mergeCell ref="H9042:I9042"/>
    <mergeCell ref="J9042:L9042"/>
    <mergeCell ref="F9043:G9043"/>
    <mergeCell ref="H9043:I9043"/>
    <mergeCell ref="J9043:L9043"/>
    <mergeCell ref="F9040:G9040"/>
    <mergeCell ref="H9040:I9040"/>
    <mergeCell ref="J9040:L9040"/>
    <mergeCell ref="F9041:G9041"/>
    <mergeCell ref="H9041:I9041"/>
    <mergeCell ref="J9041:L9041"/>
    <mergeCell ref="F9038:G9038"/>
    <mergeCell ref="H9038:I9038"/>
    <mergeCell ref="J9038:L9038"/>
    <mergeCell ref="F9039:G9039"/>
    <mergeCell ref="H9039:I9039"/>
    <mergeCell ref="J9039:L9039"/>
    <mergeCell ref="F9062:G9062"/>
    <mergeCell ref="H9062:I9062"/>
    <mergeCell ref="J9062:L9062"/>
    <mergeCell ref="A9064:H9064"/>
    <mergeCell ref="F9065:G9065"/>
    <mergeCell ref="H9065:I9065"/>
    <mergeCell ref="J9065:L9065"/>
    <mergeCell ref="F9058:G9058"/>
    <mergeCell ref="H9058:I9058"/>
    <mergeCell ref="J9058:L9058"/>
    <mergeCell ref="A9060:H9060"/>
    <mergeCell ref="F9061:G9061"/>
    <mergeCell ref="H9061:I9061"/>
    <mergeCell ref="J9061:L9061"/>
    <mergeCell ref="F9054:G9054"/>
    <mergeCell ref="H9054:I9054"/>
    <mergeCell ref="J9054:L9054"/>
    <mergeCell ref="A9056:H9056"/>
    <mergeCell ref="F9057:G9057"/>
    <mergeCell ref="H9057:I9057"/>
    <mergeCell ref="J9057:L9057"/>
    <mergeCell ref="F9052:G9052"/>
    <mergeCell ref="H9052:I9052"/>
    <mergeCell ref="J9052:L9052"/>
    <mergeCell ref="F9053:G9053"/>
    <mergeCell ref="H9053:I9053"/>
    <mergeCell ref="J9053:L9053"/>
    <mergeCell ref="F9050:G9050"/>
    <mergeCell ref="H9050:I9050"/>
    <mergeCell ref="J9050:L9050"/>
    <mergeCell ref="F9051:G9051"/>
    <mergeCell ref="H9051:I9051"/>
    <mergeCell ref="J9051:L9051"/>
    <mergeCell ref="F9088:G9088"/>
    <mergeCell ref="H9088:I9088"/>
    <mergeCell ref="J9088:L9088"/>
    <mergeCell ref="F9089:G9089"/>
    <mergeCell ref="H9089:I9089"/>
    <mergeCell ref="J9089:L9089"/>
    <mergeCell ref="F9084:G9084"/>
    <mergeCell ref="H9084:I9084"/>
    <mergeCell ref="J9084:L9084"/>
    <mergeCell ref="A9086:H9086"/>
    <mergeCell ref="F9087:G9087"/>
    <mergeCell ref="H9087:I9087"/>
    <mergeCell ref="J9087:L9087"/>
    <mergeCell ref="F9082:G9082"/>
    <mergeCell ref="H9082:I9082"/>
    <mergeCell ref="J9082:L9082"/>
    <mergeCell ref="F9083:G9083"/>
    <mergeCell ref="H9083:I9083"/>
    <mergeCell ref="J9083:L9083"/>
    <mergeCell ref="F9080:G9080"/>
    <mergeCell ref="H9080:I9080"/>
    <mergeCell ref="J9080:L9080"/>
    <mergeCell ref="F9081:G9081"/>
    <mergeCell ref="H9081:I9081"/>
    <mergeCell ref="J9081:L9081"/>
    <mergeCell ref="A9077:H9077"/>
    <mergeCell ref="F9078:G9078"/>
    <mergeCell ref="H9078:I9078"/>
    <mergeCell ref="J9078:L9078"/>
    <mergeCell ref="F9079:G9079"/>
    <mergeCell ref="H9079:I9079"/>
    <mergeCell ref="J9079:L9079"/>
    <mergeCell ref="F9066:G9066"/>
    <mergeCell ref="H9066:I9066"/>
    <mergeCell ref="J9066:L9066"/>
    <mergeCell ref="F9067:G9067"/>
    <mergeCell ref="H9067:I9067"/>
    <mergeCell ref="J9067:L9067"/>
    <mergeCell ref="F9102:G9102"/>
    <mergeCell ref="H9102:I9102"/>
    <mergeCell ref="J9102:L9102"/>
    <mergeCell ref="F9103:G9103"/>
    <mergeCell ref="H9103:I9103"/>
    <mergeCell ref="J9103:L9103"/>
    <mergeCell ref="F9100:G9100"/>
    <mergeCell ref="H9100:I9100"/>
    <mergeCell ref="J9100:L9100"/>
    <mergeCell ref="F9101:G9101"/>
    <mergeCell ref="H9101:I9101"/>
    <mergeCell ref="J9101:L9101"/>
    <mergeCell ref="F9098:G9098"/>
    <mergeCell ref="H9098:I9098"/>
    <mergeCell ref="J9098:L9098"/>
    <mergeCell ref="F9099:G9099"/>
    <mergeCell ref="H9099:I9099"/>
    <mergeCell ref="J9099:L9099"/>
    <mergeCell ref="F9096:G9096"/>
    <mergeCell ref="H9096:I9096"/>
    <mergeCell ref="J9096:L9096"/>
    <mergeCell ref="F9097:G9097"/>
    <mergeCell ref="H9097:I9097"/>
    <mergeCell ref="J9097:L9097"/>
    <mergeCell ref="F9094:G9094"/>
    <mergeCell ref="H9094:I9094"/>
    <mergeCell ref="J9094:L9094"/>
    <mergeCell ref="F9095:G9095"/>
    <mergeCell ref="H9095:I9095"/>
    <mergeCell ref="J9095:L9095"/>
    <mergeCell ref="A9091:H9091"/>
    <mergeCell ref="F9092:G9092"/>
    <mergeCell ref="H9092:I9092"/>
    <mergeCell ref="J9092:L9092"/>
    <mergeCell ref="F9093:G9093"/>
    <mergeCell ref="H9093:I9093"/>
    <mergeCell ref="J9093:L9093"/>
    <mergeCell ref="F9116:G9116"/>
    <mergeCell ref="H9116:I9116"/>
    <mergeCell ref="J9116:L9116"/>
    <mergeCell ref="A9118:H9118"/>
    <mergeCell ref="F9119:G9119"/>
    <mergeCell ref="H9119:I9119"/>
    <mergeCell ref="J9119:L9119"/>
    <mergeCell ref="F9112:G9112"/>
    <mergeCell ref="H9112:I9112"/>
    <mergeCell ref="J9112:L9112"/>
    <mergeCell ref="A9114:H9114"/>
    <mergeCell ref="F9115:G9115"/>
    <mergeCell ref="H9115:I9115"/>
    <mergeCell ref="J9115:L9115"/>
    <mergeCell ref="F9110:G9110"/>
    <mergeCell ref="H9110:I9110"/>
    <mergeCell ref="J9110:L9110"/>
    <mergeCell ref="F9111:G9111"/>
    <mergeCell ref="H9111:I9111"/>
    <mergeCell ref="J9111:L9111"/>
    <mergeCell ref="F9108:G9108"/>
    <mergeCell ref="H9108:I9108"/>
    <mergeCell ref="J9108:L9108"/>
    <mergeCell ref="F9109:G9109"/>
    <mergeCell ref="H9109:I9109"/>
    <mergeCell ref="J9109:L9109"/>
    <mergeCell ref="F9106:G9106"/>
    <mergeCell ref="H9106:I9106"/>
    <mergeCell ref="J9106:L9106"/>
    <mergeCell ref="F9107:G9107"/>
    <mergeCell ref="H9107:I9107"/>
    <mergeCell ref="J9107:L9107"/>
    <mergeCell ref="F9104:G9104"/>
    <mergeCell ref="H9104:I9104"/>
    <mergeCell ref="J9104:L9104"/>
    <mergeCell ref="F9105:G9105"/>
    <mergeCell ref="H9105:I9105"/>
    <mergeCell ref="J9105:L9105"/>
    <mergeCell ref="F9142:G9142"/>
    <mergeCell ref="H9142:I9142"/>
    <mergeCell ref="J9142:L9142"/>
    <mergeCell ref="A9144:H9144"/>
    <mergeCell ref="F9145:G9145"/>
    <mergeCell ref="H9145:I9145"/>
    <mergeCell ref="J9145:L9145"/>
    <mergeCell ref="F9140:G9140"/>
    <mergeCell ref="H9140:I9140"/>
    <mergeCell ref="J9140:L9140"/>
    <mergeCell ref="F9141:G9141"/>
    <mergeCell ref="H9141:I9141"/>
    <mergeCell ref="J9141:L9141"/>
    <mergeCell ref="F9138:G9138"/>
    <mergeCell ref="H9138:I9138"/>
    <mergeCell ref="J9138:L9138"/>
    <mergeCell ref="F9139:G9139"/>
    <mergeCell ref="H9139:I9139"/>
    <mergeCell ref="J9139:L9139"/>
    <mergeCell ref="A9135:H9135"/>
    <mergeCell ref="F9136:G9136"/>
    <mergeCell ref="H9136:I9136"/>
    <mergeCell ref="J9136:L9136"/>
    <mergeCell ref="F9137:G9137"/>
    <mergeCell ref="H9137:I9137"/>
    <mergeCell ref="J9137:L9137"/>
    <mergeCell ref="F9124:G9124"/>
    <mergeCell ref="H9124:I9124"/>
    <mergeCell ref="J9124:L9124"/>
    <mergeCell ref="F9125:G9125"/>
    <mergeCell ref="H9125:I9125"/>
    <mergeCell ref="J9125:L9125"/>
    <mergeCell ref="F9120:G9120"/>
    <mergeCell ref="H9120:I9120"/>
    <mergeCell ref="J9120:L9120"/>
    <mergeCell ref="A9122:H9122"/>
    <mergeCell ref="F9123:G9123"/>
    <mergeCell ref="H9123:I9123"/>
    <mergeCell ref="J9123:L9123"/>
    <mergeCell ref="F9158:G9158"/>
    <mergeCell ref="H9158:I9158"/>
    <mergeCell ref="J9158:L9158"/>
    <mergeCell ref="F9159:G9159"/>
    <mergeCell ref="H9159:I9159"/>
    <mergeCell ref="J9159:L9159"/>
    <mergeCell ref="F9156:G9156"/>
    <mergeCell ref="H9156:I9156"/>
    <mergeCell ref="J9156:L9156"/>
    <mergeCell ref="F9157:G9157"/>
    <mergeCell ref="H9157:I9157"/>
    <mergeCell ref="J9157:L9157"/>
    <mergeCell ref="F9154:G9154"/>
    <mergeCell ref="H9154:I9154"/>
    <mergeCell ref="J9154:L9154"/>
    <mergeCell ref="F9155:G9155"/>
    <mergeCell ref="H9155:I9155"/>
    <mergeCell ref="J9155:L9155"/>
    <mergeCell ref="F9152:G9152"/>
    <mergeCell ref="H9152:I9152"/>
    <mergeCell ref="J9152:L9152"/>
    <mergeCell ref="F9153:G9153"/>
    <mergeCell ref="H9153:I9153"/>
    <mergeCell ref="J9153:L9153"/>
    <mergeCell ref="A9149:H9149"/>
    <mergeCell ref="F9150:G9150"/>
    <mergeCell ref="H9150:I9150"/>
    <mergeCell ref="J9150:L9150"/>
    <mergeCell ref="F9151:G9151"/>
    <mergeCell ref="H9151:I9151"/>
    <mergeCell ref="J9151:L9151"/>
    <mergeCell ref="F9146:G9146"/>
    <mergeCell ref="H9146:I9146"/>
    <mergeCell ref="J9146:L9146"/>
    <mergeCell ref="F9147:G9147"/>
    <mergeCell ref="H9147:I9147"/>
    <mergeCell ref="J9147:L9147"/>
    <mergeCell ref="F9170:G9170"/>
    <mergeCell ref="H9170:I9170"/>
    <mergeCell ref="J9170:L9170"/>
    <mergeCell ref="A9172:H9172"/>
    <mergeCell ref="F9173:G9173"/>
    <mergeCell ref="H9173:I9173"/>
    <mergeCell ref="J9173:L9173"/>
    <mergeCell ref="F9168:G9168"/>
    <mergeCell ref="H9168:I9168"/>
    <mergeCell ref="J9168:L9168"/>
    <mergeCell ref="F9169:G9169"/>
    <mergeCell ref="H9169:I9169"/>
    <mergeCell ref="J9169:L9169"/>
    <mergeCell ref="F9166:G9166"/>
    <mergeCell ref="H9166:I9166"/>
    <mergeCell ref="J9166:L9166"/>
    <mergeCell ref="F9167:G9167"/>
    <mergeCell ref="H9167:I9167"/>
    <mergeCell ref="J9167:L9167"/>
    <mergeCell ref="F9164:G9164"/>
    <mergeCell ref="H9164:I9164"/>
    <mergeCell ref="J9164:L9164"/>
    <mergeCell ref="F9165:G9165"/>
    <mergeCell ref="H9165:I9165"/>
    <mergeCell ref="J9165:L9165"/>
    <mergeCell ref="F9162:G9162"/>
    <mergeCell ref="H9162:I9162"/>
    <mergeCell ref="J9162:L9162"/>
    <mergeCell ref="F9163:G9163"/>
    <mergeCell ref="H9163:I9163"/>
    <mergeCell ref="J9163:L9163"/>
    <mergeCell ref="F9160:G9160"/>
    <mergeCell ref="H9160:I9160"/>
    <mergeCell ref="J9160:L9160"/>
    <mergeCell ref="F9161:G9161"/>
    <mergeCell ref="H9161:I9161"/>
    <mergeCell ref="J9161:L9161"/>
    <mergeCell ref="F9198:G9198"/>
    <mergeCell ref="H9198:I9198"/>
    <mergeCell ref="J9198:L9198"/>
    <mergeCell ref="F9199:G9199"/>
    <mergeCell ref="H9199:I9199"/>
    <mergeCell ref="J9199:L9199"/>
    <mergeCell ref="F9196:G9196"/>
    <mergeCell ref="H9196:I9196"/>
    <mergeCell ref="J9196:L9196"/>
    <mergeCell ref="F9197:G9197"/>
    <mergeCell ref="H9197:I9197"/>
    <mergeCell ref="J9197:L9197"/>
    <mergeCell ref="A9193:H9193"/>
    <mergeCell ref="F9194:G9194"/>
    <mergeCell ref="H9194:I9194"/>
    <mergeCell ref="J9194:L9194"/>
    <mergeCell ref="F9195:G9195"/>
    <mergeCell ref="H9195:I9195"/>
    <mergeCell ref="J9195:L9195"/>
    <mergeCell ref="F9182:G9182"/>
    <mergeCell ref="H9182:I9182"/>
    <mergeCell ref="J9182:L9182"/>
    <mergeCell ref="F9183:G9183"/>
    <mergeCell ref="H9183:I9183"/>
    <mergeCell ref="J9183:L9183"/>
    <mergeCell ref="F9178:G9178"/>
    <mergeCell ref="H9178:I9178"/>
    <mergeCell ref="J9178:L9178"/>
    <mergeCell ref="A9180:H9180"/>
    <mergeCell ref="F9181:G9181"/>
    <mergeCell ref="H9181:I9181"/>
    <mergeCell ref="J9181:L9181"/>
    <mergeCell ref="F9174:G9174"/>
    <mergeCell ref="H9174:I9174"/>
    <mergeCell ref="J9174:L9174"/>
    <mergeCell ref="A9176:H9176"/>
    <mergeCell ref="F9177:G9177"/>
    <mergeCell ref="H9177:I9177"/>
    <mergeCell ref="J9177:L9177"/>
    <mergeCell ref="F9214:G9214"/>
    <mergeCell ref="H9214:I9214"/>
    <mergeCell ref="J9214:L9214"/>
    <mergeCell ref="F9215:G9215"/>
    <mergeCell ref="H9215:I9215"/>
    <mergeCell ref="J9215:L9215"/>
    <mergeCell ref="F9212:G9212"/>
    <mergeCell ref="H9212:I9212"/>
    <mergeCell ref="J9212:L9212"/>
    <mergeCell ref="F9213:G9213"/>
    <mergeCell ref="H9213:I9213"/>
    <mergeCell ref="J9213:L9213"/>
    <mergeCell ref="F9210:G9210"/>
    <mergeCell ref="H9210:I9210"/>
    <mergeCell ref="J9210:L9210"/>
    <mergeCell ref="F9211:G9211"/>
    <mergeCell ref="H9211:I9211"/>
    <mergeCell ref="J9211:L9211"/>
    <mergeCell ref="A9207:H9207"/>
    <mergeCell ref="F9208:G9208"/>
    <mergeCell ref="H9208:I9208"/>
    <mergeCell ref="J9208:L9208"/>
    <mergeCell ref="F9209:G9209"/>
    <mergeCell ref="H9209:I9209"/>
    <mergeCell ref="J9209:L9209"/>
    <mergeCell ref="F9204:G9204"/>
    <mergeCell ref="H9204:I9204"/>
    <mergeCell ref="J9204:L9204"/>
    <mergeCell ref="F9205:G9205"/>
    <mergeCell ref="H9205:I9205"/>
    <mergeCell ref="J9205:L9205"/>
    <mergeCell ref="F9200:G9200"/>
    <mergeCell ref="H9200:I9200"/>
    <mergeCell ref="J9200:L9200"/>
    <mergeCell ref="A9202:H9202"/>
    <mergeCell ref="F9203:G9203"/>
    <mergeCell ref="H9203:I9203"/>
    <mergeCell ref="J9203:L9203"/>
    <mergeCell ref="F9226:G9226"/>
    <mergeCell ref="H9226:I9226"/>
    <mergeCell ref="J9226:L9226"/>
    <mergeCell ref="F9227:G9227"/>
    <mergeCell ref="H9227:I9227"/>
    <mergeCell ref="J9227:L9227"/>
    <mergeCell ref="F9224:G9224"/>
    <mergeCell ref="H9224:I9224"/>
    <mergeCell ref="J9224:L9224"/>
    <mergeCell ref="F9225:G9225"/>
    <mergeCell ref="H9225:I9225"/>
    <mergeCell ref="J9225:L9225"/>
    <mergeCell ref="F9222:G9222"/>
    <mergeCell ref="H9222:I9222"/>
    <mergeCell ref="J9222:L9222"/>
    <mergeCell ref="F9223:G9223"/>
    <mergeCell ref="H9223:I9223"/>
    <mergeCell ref="J9223:L9223"/>
    <mergeCell ref="F9220:G9220"/>
    <mergeCell ref="H9220:I9220"/>
    <mergeCell ref="J9220:L9220"/>
    <mergeCell ref="F9221:G9221"/>
    <mergeCell ref="H9221:I9221"/>
    <mergeCell ref="J9221:L9221"/>
    <mergeCell ref="F9218:G9218"/>
    <mergeCell ref="H9218:I9218"/>
    <mergeCell ref="J9218:L9218"/>
    <mergeCell ref="F9219:G9219"/>
    <mergeCell ref="H9219:I9219"/>
    <mergeCell ref="J9219:L9219"/>
    <mergeCell ref="F9216:G9216"/>
    <mergeCell ref="H9216:I9216"/>
    <mergeCell ref="J9216:L9216"/>
    <mergeCell ref="F9217:G9217"/>
    <mergeCell ref="H9217:I9217"/>
    <mergeCell ref="J9217:L9217"/>
    <mergeCell ref="F9242:G9242"/>
    <mergeCell ref="H9242:I9242"/>
    <mergeCell ref="J9242:L9242"/>
    <mergeCell ref="F9243:G9243"/>
    <mergeCell ref="H9243:I9243"/>
    <mergeCell ref="J9243:L9243"/>
    <mergeCell ref="F9238:G9238"/>
    <mergeCell ref="H9238:I9238"/>
    <mergeCell ref="J9238:L9238"/>
    <mergeCell ref="A9240:H9240"/>
    <mergeCell ref="F9241:G9241"/>
    <mergeCell ref="H9241:I9241"/>
    <mergeCell ref="J9241:L9241"/>
    <mergeCell ref="F9234:G9234"/>
    <mergeCell ref="H9234:I9234"/>
    <mergeCell ref="J9234:L9234"/>
    <mergeCell ref="A9236:H9236"/>
    <mergeCell ref="F9237:G9237"/>
    <mergeCell ref="H9237:I9237"/>
    <mergeCell ref="J9237:L9237"/>
    <mergeCell ref="F9230:G9230"/>
    <mergeCell ref="H9230:I9230"/>
    <mergeCell ref="J9230:L9230"/>
    <mergeCell ref="A9232:H9232"/>
    <mergeCell ref="F9233:G9233"/>
    <mergeCell ref="H9233:I9233"/>
    <mergeCell ref="J9233:L9233"/>
    <mergeCell ref="F9228:G9228"/>
    <mergeCell ref="H9228:I9228"/>
    <mergeCell ref="J9228:L9228"/>
    <mergeCell ref="F9229:G9229"/>
    <mergeCell ref="H9229:I9229"/>
    <mergeCell ref="J9229:L9229"/>
    <mergeCell ref="A9267:H9267"/>
    <mergeCell ref="F9268:G9268"/>
    <mergeCell ref="H9268:I9268"/>
    <mergeCell ref="J9268:L9268"/>
    <mergeCell ref="F9269:G9269"/>
    <mergeCell ref="H9269:I9269"/>
    <mergeCell ref="J9269:L9269"/>
    <mergeCell ref="F9264:G9264"/>
    <mergeCell ref="H9264:I9264"/>
    <mergeCell ref="J9264:L9264"/>
    <mergeCell ref="F9265:G9265"/>
    <mergeCell ref="H9265:I9265"/>
    <mergeCell ref="J9265:L9265"/>
    <mergeCell ref="F9260:G9260"/>
    <mergeCell ref="H9260:I9260"/>
    <mergeCell ref="J9260:L9260"/>
    <mergeCell ref="A9262:H9262"/>
    <mergeCell ref="F9263:G9263"/>
    <mergeCell ref="H9263:I9263"/>
    <mergeCell ref="J9263:L9263"/>
    <mergeCell ref="F9258:G9258"/>
    <mergeCell ref="H9258:I9258"/>
    <mergeCell ref="J9258:L9258"/>
    <mergeCell ref="F9259:G9259"/>
    <mergeCell ref="H9259:I9259"/>
    <mergeCell ref="J9259:L9259"/>
    <mergeCell ref="F9256:G9256"/>
    <mergeCell ref="H9256:I9256"/>
    <mergeCell ref="J9256:L9256"/>
    <mergeCell ref="F9257:G9257"/>
    <mergeCell ref="H9257:I9257"/>
    <mergeCell ref="J9257:L9257"/>
    <mergeCell ref="A9253:H9253"/>
    <mergeCell ref="F9254:G9254"/>
    <mergeCell ref="H9254:I9254"/>
    <mergeCell ref="J9254:L9254"/>
    <mergeCell ref="F9255:G9255"/>
    <mergeCell ref="H9255:I9255"/>
    <mergeCell ref="J9255:L9255"/>
    <mergeCell ref="F9280:G9280"/>
    <mergeCell ref="H9280:I9280"/>
    <mergeCell ref="J9280:L9280"/>
    <mergeCell ref="F9281:G9281"/>
    <mergeCell ref="H9281:I9281"/>
    <mergeCell ref="J9281:L9281"/>
    <mergeCell ref="F9278:G9278"/>
    <mergeCell ref="H9278:I9278"/>
    <mergeCell ref="J9278:L9278"/>
    <mergeCell ref="F9279:G9279"/>
    <mergeCell ref="H9279:I9279"/>
    <mergeCell ref="J9279:L9279"/>
    <mergeCell ref="F9276:G9276"/>
    <mergeCell ref="H9276:I9276"/>
    <mergeCell ref="J9276:L9276"/>
    <mergeCell ref="F9277:G9277"/>
    <mergeCell ref="H9277:I9277"/>
    <mergeCell ref="J9277:L9277"/>
    <mergeCell ref="F9274:G9274"/>
    <mergeCell ref="H9274:I9274"/>
    <mergeCell ref="J9274:L9274"/>
    <mergeCell ref="F9275:G9275"/>
    <mergeCell ref="H9275:I9275"/>
    <mergeCell ref="J9275:L9275"/>
    <mergeCell ref="F9272:G9272"/>
    <mergeCell ref="H9272:I9272"/>
    <mergeCell ref="J9272:L9272"/>
    <mergeCell ref="F9273:G9273"/>
    <mergeCell ref="H9273:I9273"/>
    <mergeCell ref="J9273:L9273"/>
    <mergeCell ref="F9270:G9270"/>
    <mergeCell ref="H9270:I9270"/>
    <mergeCell ref="J9270:L9270"/>
    <mergeCell ref="F9271:G9271"/>
    <mergeCell ref="H9271:I9271"/>
    <mergeCell ref="J9271:L9271"/>
    <mergeCell ref="A9293:H9293"/>
    <mergeCell ref="F9294:G9294"/>
    <mergeCell ref="H9294:I9294"/>
    <mergeCell ref="J9294:L9294"/>
    <mergeCell ref="F9295:G9295"/>
    <mergeCell ref="H9295:I9295"/>
    <mergeCell ref="J9295:L9295"/>
    <mergeCell ref="F9290:G9290"/>
    <mergeCell ref="H9290:I9290"/>
    <mergeCell ref="J9290:L9290"/>
    <mergeCell ref="F9291:G9291"/>
    <mergeCell ref="H9291:I9291"/>
    <mergeCell ref="J9291:L9291"/>
    <mergeCell ref="F9288:G9288"/>
    <mergeCell ref="H9288:I9288"/>
    <mergeCell ref="J9288:L9288"/>
    <mergeCell ref="F9289:G9289"/>
    <mergeCell ref="H9289:I9289"/>
    <mergeCell ref="J9289:L9289"/>
    <mergeCell ref="F9286:G9286"/>
    <mergeCell ref="H9286:I9286"/>
    <mergeCell ref="J9286:L9286"/>
    <mergeCell ref="F9287:G9287"/>
    <mergeCell ref="H9287:I9287"/>
    <mergeCell ref="J9287:L9287"/>
    <mergeCell ref="F9284:G9284"/>
    <mergeCell ref="H9284:I9284"/>
    <mergeCell ref="J9284:L9284"/>
    <mergeCell ref="F9285:G9285"/>
    <mergeCell ref="H9285:I9285"/>
    <mergeCell ref="J9285:L9285"/>
    <mergeCell ref="F9282:G9282"/>
    <mergeCell ref="H9282:I9282"/>
    <mergeCell ref="J9282:L9282"/>
    <mergeCell ref="F9283:G9283"/>
    <mergeCell ref="H9283:I9283"/>
    <mergeCell ref="J9283:L9283"/>
    <mergeCell ref="F9318:G9318"/>
    <mergeCell ref="H9318:I9318"/>
    <mergeCell ref="J9318:L9318"/>
    <mergeCell ref="F9319:G9319"/>
    <mergeCell ref="H9319:I9319"/>
    <mergeCell ref="J9319:L9319"/>
    <mergeCell ref="F9316:G9316"/>
    <mergeCell ref="H9316:I9316"/>
    <mergeCell ref="J9316:L9316"/>
    <mergeCell ref="F9317:G9317"/>
    <mergeCell ref="H9317:I9317"/>
    <mergeCell ref="J9317:L9317"/>
    <mergeCell ref="F9304:G9304"/>
    <mergeCell ref="H9304:I9304"/>
    <mergeCell ref="J9304:L9304"/>
    <mergeCell ref="A9314:H9314"/>
    <mergeCell ref="F9315:G9315"/>
    <mergeCell ref="H9315:I9315"/>
    <mergeCell ref="J9315:L9315"/>
    <mergeCell ref="A9301:H9301"/>
    <mergeCell ref="F9302:G9302"/>
    <mergeCell ref="H9302:I9302"/>
    <mergeCell ref="J9302:L9302"/>
    <mergeCell ref="F9303:G9303"/>
    <mergeCell ref="H9303:I9303"/>
    <mergeCell ref="J9303:L9303"/>
    <mergeCell ref="A9297:H9297"/>
    <mergeCell ref="F9298:G9298"/>
    <mergeCell ref="H9298:I9298"/>
    <mergeCell ref="J9298:L9298"/>
    <mergeCell ref="F9299:G9299"/>
    <mergeCell ref="H9299:I9299"/>
    <mergeCell ref="J9299:L9299"/>
    <mergeCell ref="F9334:G9334"/>
    <mergeCell ref="H9334:I9334"/>
    <mergeCell ref="J9334:L9334"/>
    <mergeCell ref="F9335:G9335"/>
    <mergeCell ref="H9335:I9335"/>
    <mergeCell ref="J9335:L9335"/>
    <mergeCell ref="F9332:G9332"/>
    <mergeCell ref="H9332:I9332"/>
    <mergeCell ref="J9332:L9332"/>
    <mergeCell ref="F9333:G9333"/>
    <mergeCell ref="H9333:I9333"/>
    <mergeCell ref="J9333:L9333"/>
    <mergeCell ref="F9330:G9330"/>
    <mergeCell ref="H9330:I9330"/>
    <mergeCell ref="J9330:L9330"/>
    <mergeCell ref="F9331:G9331"/>
    <mergeCell ref="H9331:I9331"/>
    <mergeCell ref="J9331:L9331"/>
    <mergeCell ref="F9326:G9326"/>
    <mergeCell ref="H9326:I9326"/>
    <mergeCell ref="J9326:L9326"/>
    <mergeCell ref="A9328:H9328"/>
    <mergeCell ref="F9329:G9329"/>
    <mergeCell ref="H9329:I9329"/>
    <mergeCell ref="J9329:L9329"/>
    <mergeCell ref="A9323:H9323"/>
    <mergeCell ref="F9324:G9324"/>
    <mergeCell ref="H9324:I9324"/>
    <mergeCell ref="J9324:L9324"/>
    <mergeCell ref="F9325:G9325"/>
    <mergeCell ref="H9325:I9325"/>
    <mergeCell ref="J9325:L9325"/>
    <mergeCell ref="F9320:G9320"/>
    <mergeCell ref="H9320:I9320"/>
    <mergeCell ref="J9320:L9320"/>
    <mergeCell ref="F9321:G9321"/>
    <mergeCell ref="H9321:I9321"/>
    <mergeCell ref="J9321:L9321"/>
    <mergeCell ref="F9346:G9346"/>
    <mergeCell ref="H9346:I9346"/>
    <mergeCell ref="J9346:L9346"/>
    <mergeCell ref="A9348:H9348"/>
    <mergeCell ref="F9349:G9349"/>
    <mergeCell ref="H9349:I9349"/>
    <mergeCell ref="J9349:L9349"/>
    <mergeCell ref="F9344:G9344"/>
    <mergeCell ref="H9344:I9344"/>
    <mergeCell ref="J9344:L9344"/>
    <mergeCell ref="F9345:G9345"/>
    <mergeCell ref="H9345:I9345"/>
    <mergeCell ref="J9345:L9345"/>
    <mergeCell ref="F9342:G9342"/>
    <mergeCell ref="H9342:I9342"/>
    <mergeCell ref="J9342:L9342"/>
    <mergeCell ref="F9343:G9343"/>
    <mergeCell ref="H9343:I9343"/>
    <mergeCell ref="J9343:L9343"/>
    <mergeCell ref="F9340:G9340"/>
    <mergeCell ref="H9340:I9340"/>
    <mergeCell ref="J9340:L9340"/>
    <mergeCell ref="F9341:G9341"/>
    <mergeCell ref="H9341:I9341"/>
    <mergeCell ref="J9341:L9341"/>
    <mergeCell ref="F9338:G9338"/>
    <mergeCell ref="H9338:I9338"/>
    <mergeCell ref="J9338:L9338"/>
    <mergeCell ref="F9339:G9339"/>
    <mergeCell ref="H9339:I9339"/>
    <mergeCell ref="J9339:L9339"/>
    <mergeCell ref="F9336:G9336"/>
    <mergeCell ref="H9336:I9336"/>
    <mergeCell ref="J9336:L9336"/>
    <mergeCell ref="F9337:G9337"/>
    <mergeCell ref="H9337:I9337"/>
    <mergeCell ref="J9337:L9337"/>
    <mergeCell ref="F9374:G9374"/>
    <mergeCell ref="H9374:I9374"/>
    <mergeCell ref="J9374:L9374"/>
    <mergeCell ref="F9375:G9375"/>
    <mergeCell ref="H9375:I9375"/>
    <mergeCell ref="J9375:L9375"/>
    <mergeCell ref="F9372:G9372"/>
    <mergeCell ref="H9372:I9372"/>
    <mergeCell ref="J9372:L9372"/>
    <mergeCell ref="F9373:G9373"/>
    <mergeCell ref="H9373:I9373"/>
    <mergeCell ref="J9373:L9373"/>
    <mergeCell ref="A9369:H9369"/>
    <mergeCell ref="F9370:G9370"/>
    <mergeCell ref="H9370:I9370"/>
    <mergeCell ref="J9370:L9370"/>
    <mergeCell ref="F9371:G9371"/>
    <mergeCell ref="H9371:I9371"/>
    <mergeCell ref="J9371:L9371"/>
    <mergeCell ref="F9358:G9358"/>
    <mergeCell ref="H9358:I9358"/>
    <mergeCell ref="J9358:L9358"/>
    <mergeCell ref="F9359:G9359"/>
    <mergeCell ref="H9359:I9359"/>
    <mergeCell ref="J9359:L9359"/>
    <mergeCell ref="F9354:G9354"/>
    <mergeCell ref="H9354:I9354"/>
    <mergeCell ref="J9354:L9354"/>
    <mergeCell ref="A9356:H9356"/>
    <mergeCell ref="F9357:G9357"/>
    <mergeCell ref="H9357:I9357"/>
    <mergeCell ref="J9357:L9357"/>
    <mergeCell ref="F9350:G9350"/>
    <mergeCell ref="H9350:I9350"/>
    <mergeCell ref="J9350:L9350"/>
    <mergeCell ref="A9352:H9352"/>
    <mergeCell ref="F9353:G9353"/>
    <mergeCell ref="H9353:I9353"/>
    <mergeCell ref="J9353:L9353"/>
    <mergeCell ref="F9390:G9390"/>
    <mergeCell ref="H9390:I9390"/>
    <mergeCell ref="J9390:L9390"/>
    <mergeCell ref="F9391:G9391"/>
    <mergeCell ref="H9391:I9391"/>
    <mergeCell ref="J9391:L9391"/>
    <mergeCell ref="F9388:G9388"/>
    <mergeCell ref="H9388:I9388"/>
    <mergeCell ref="J9388:L9388"/>
    <mergeCell ref="F9389:G9389"/>
    <mergeCell ref="H9389:I9389"/>
    <mergeCell ref="J9389:L9389"/>
    <mergeCell ref="F9386:G9386"/>
    <mergeCell ref="H9386:I9386"/>
    <mergeCell ref="J9386:L9386"/>
    <mergeCell ref="F9387:G9387"/>
    <mergeCell ref="H9387:I9387"/>
    <mergeCell ref="J9387:L9387"/>
    <mergeCell ref="A9383:H9383"/>
    <mergeCell ref="F9384:G9384"/>
    <mergeCell ref="H9384:I9384"/>
    <mergeCell ref="J9384:L9384"/>
    <mergeCell ref="F9385:G9385"/>
    <mergeCell ref="H9385:I9385"/>
    <mergeCell ref="J9385:L9385"/>
    <mergeCell ref="F9380:G9380"/>
    <mergeCell ref="H9380:I9380"/>
    <mergeCell ref="J9380:L9380"/>
    <mergeCell ref="F9381:G9381"/>
    <mergeCell ref="H9381:I9381"/>
    <mergeCell ref="J9381:L9381"/>
    <mergeCell ref="F9376:G9376"/>
    <mergeCell ref="H9376:I9376"/>
    <mergeCell ref="J9376:L9376"/>
    <mergeCell ref="A9378:H9378"/>
    <mergeCell ref="F9379:G9379"/>
    <mergeCell ref="H9379:I9379"/>
    <mergeCell ref="J9379:L9379"/>
    <mergeCell ref="A9403:H9403"/>
    <mergeCell ref="F9404:G9404"/>
    <mergeCell ref="H9404:I9404"/>
    <mergeCell ref="J9404:L9404"/>
    <mergeCell ref="F9405:G9405"/>
    <mergeCell ref="H9405:I9405"/>
    <mergeCell ref="J9405:L9405"/>
    <mergeCell ref="F9400:G9400"/>
    <mergeCell ref="H9400:I9400"/>
    <mergeCell ref="J9400:L9400"/>
    <mergeCell ref="F9401:G9401"/>
    <mergeCell ref="H9401:I9401"/>
    <mergeCell ref="J9401:L9401"/>
    <mergeCell ref="F9398:G9398"/>
    <mergeCell ref="H9398:I9398"/>
    <mergeCell ref="J9398:L9398"/>
    <mergeCell ref="F9399:G9399"/>
    <mergeCell ref="H9399:I9399"/>
    <mergeCell ref="J9399:L9399"/>
    <mergeCell ref="F9396:G9396"/>
    <mergeCell ref="H9396:I9396"/>
    <mergeCell ref="J9396:L9396"/>
    <mergeCell ref="F9397:G9397"/>
    <mergeCell ref="H9397:I9397"/>
    <mergeCell ref="J9397:L9397"/>
    <mergeCell ref="F9394:G9394"/>
    <mergeCell ref="H9394:I9394"/>
    <mergeCell ref="J9394:L9394"/>
    <mergeCell ref="F9395:G9395"/>
    <mergeCell ref="H9395:I9395"/>
    <mergeCell ref="J9395:L9395"/>
    <mergeCell ref="F9392:G9392"/>
    <mergeCell ref="H9392:I9392"/>
    <mergeCell ref="J9392:L9392"/>
    <mergeCell ref="F9393:G9393"/>
    <mergeCell ref="H9393:I9393"/>
    <mergeCell ref="J9393:L9393"/>
    <mergeCell ref="F9428:G9428"/>
    <mergeCell ref="H9428:I9428"/>
    <mergeCell ref="J9428:L9428"/>
    <mergeCell ref="F9429:G9429"/>
    <mergeCell ref="H9429:I9429"/>
    <mergeCell ref="J9429:L9429"/>
    <mergeCell ref="F9426:G9426"/>
    <mergeCell ref="H9426:I9426"/>
    <mergeCell ref="J9426:L9426"/>
    <mergeCell ref="F9427:G9427"/>
    <mergeCell ref="H9427:I9427"/>
    <mergeCell ref="J9427:L9427"/>
    <mergeCell ref="F9414:G9414"/>
    <mergeCell ref="H9414:I9414"/>
    <mergeCell ref="J9414:L9414"/>
    <mergeCell ref="A9424:H9424"/>
    <mergeCell ref="F9425:G9425"/>
    <mergeCell ref="H9425:I9425"/>
    <mergeCell ref="J9425:L9425"/>
    <mergeCell ref="A9411:H9411"/>
    <mergeCell ref="F9412:G9412"/>
    <mergeCell ref="H9412:I9412"/>
    <mergeCell ref="J9412:L9412"/>
    <mergeCell ref="F9413:G9413"/>
    <mergeCell ref="H9413:I9413"/>
    <mergeCell ref="J9413:L9413"/>
    <mergeCell ref="A9407:H9407"/>
    <mergeCell ref="F9408:G9408"/>
    <mergeCell ref="H9408:I9408"/>
    <mergeCell ref="J9408:L9408"/>
    <mergeCell ref="F9409:G9409"/>
    <mergeCell ref="H9409:I9409"/>
    <mergeCell ref="J9409:L9409"/>
    <mergeCell ref="F9444:G9444"/>
    <mergeCell ref="H9444:I9444"/>
    <mergeCell ref="J9444:L9444"/>
    <mergeCell ref="F9445:G9445"/>
    <mergeCell ref="H9445:I9445"/>
    <mergeCell ref="J9445:L9445"/>
    <mergeCell ref="F9442:G9442"/>
    <mergeCell ref="H9442:I9442"/>
    <mergeCell ref="J9442:L9442"/>
    <mergeCell ref="F9443:G9443"/>
    <mergeCell ref="H9443:I9443"/>
    <mergeCell ref="J9443:L9443"/>
    <mergeCell ref="F9440:G9440"/>
    <mergeCell ref="H9440:I9440"/>
    <mergeCell ref="J9440:L9440"/>
    <mergeCell ref="F9441:G9441"/>
    <mergeCell ref="H9441:I9441"/>
    <mergeCell ref="J9441:L9441"/>
    <mergeCell ref="F9436:G9436"/>
    <mergeCell ref="H9436:I9436"/>
    <mergeCell ref="J9436:L9436"/>
    <mergeCell ref="A9438:H9438"/>
    <mergeCell ref="F9439:G9439"/>
    <mergeCell ref="H9439:I9439"/>
    <mergeCell ref="J9439:L9439"/>
    <mergeCell ref="A9433:H9433"/>
    <mergeCell ref="F9434:G9434"/>
    <mergeCell ref="H9434:I9434"/>
    <mergeCell ref="J9434:L9434"/>
    <mergeCell ref="F9435:G9435"/>
    <mergeCell ref="H9435:I9435"/>
    <mergeCell ref="J9435:L9435"/>
    <mergeCell ref="F9430:G9430"/>
    <mergeCell ref="H9430:I9430"/>
    <mergeCell ref="J9430:L9430"/>
    <mergeCell ref="F9431:G9431"/>
    <mergeCell ref="H9431:I9431"/>
    <mergeCell ref="J9431:L9431"/>
    <mergeCell ref="F9456:G9456"/>
    <mergeCell ref="H9456:I9456"/>
    <mergeCell ref="J9456:L9456"/>
    <mergeCell ref="A9458:H9458"/>
    <mergeCell ref="F9459:G9459"/>
    <mergeCell ref="H9459:I9459"/>
    <mergeCell ref="J9459:L9459"/>
    <mergeCell ref="F9454:G9454"/>
    <mergeCell ref="H9454:I9454"/>
    <mergeCell ref="J9454:L9454"/>
    <mergeCell ref="F9455:G9455"/>
    <mergeCell ref="H9455:I9455"/>
    <mergeCell ref="J9455:L9455"/>
    <mergeCell ref="F9452:G9452"/>
    <mergeCell ref="H9452:I9452"/>
    <mergeCell ref="J9452:L9452"/>
    <mergeCell ref="F9453:G9453"/>
    <mergeCell ref="H9453:I9453"/>
    <mergeCell ref="J9453:L9453"/>
    <mergeCell ref="F9450:G9450"/>
    <mergeCell ref="H9450:I9450"/>
    <mergeCell ref="J9450:L9450"/>
    <mergeCell ref="F9451:G9451"/>
    <mergeCell ref="H9451:I9451"/>
    <mergeCell ref="J9451:L9451"/>
    <mergeCell ref="F9448:G9448"/>
    <mergeCell ref="H9448:I9448"/>
    <mergeCell ref="J9448:L9448"/>
    <mergeCell ref="F9449:G9449"/>
    <mergeCell ref="H9449:I9449"/>
    <mergeCell ref="J9449:L9449"/>
    <mergeCell ref="F9446:G9446"/>
    <mergeCell ref="H9446:I9446"/>
    <mergeCell ref="J9446:L9446"/>
    <mergeCell ref="F9447:G9447"/>
    <mergeCell ref="H9447:I9447"/>
    <mergeCell ref="J9447:L9447"/>
    <mergeCell ref="F9482:G9482"/>
    <mergeCell ref="H9482:I9482"/>
    <mergeCell ref="J9482:L9482"/>
    <mergeCell ref="F9483:G9483"/>
    <mergeCell ref="H9483:I9483"/>
    <mergeCell ref="J9483:L9483"/>
    <mergeCell ref="A9479:H9479"/>
    <mergeCell ref="F9480:G9480"/>
    <mergeCell ref="H9480:I9480"/>
    <mergeCell ref="J9480:L9480"/>
    <mergeCell ref="F9481:G9481"/>
    <mergeCell ref="H9481:I9481"/>
    <mergeCell ref="J9481:L9481"/>
    <mergeCell ref="F9468:G9468"/>
    <mergeCell ref="H9468:I9468"/>
    <mergeCell ref="J9468:L9468"/>
    <mergeCell ref="F9469:G9469"/>
    <mergeCell ref="H9469:I9469"/>
    <mergeCell ref="J9469:L9469"/>
    <mergeCell ref="F9464:G9464"/>
    <mergeCell ref="H9464:I9464"/>
    <mergeCell ref="J9464:L9464"/>
    <mergeCell ref="A9466:H9466"/>
    <mergeCell ref="F9467:G9467"/>
    <mergeCell ref="H9467:I9467"/>
    <mergeCell ref="J9467:L9467"/>
    <mergeCell ref="F9460:G9460"/>
    <mergeCell ref="H9460:I9460"/>
    <mergeCell ref="J9460:L9460"/>
    <mergeCell ref="A9462:H9462"/>
    <mergeCell ref="F9463:G9463"/>
    <mergeCell ref="H9463:I9463"/>
    <mergeCell ref="J9463:L9463"/>
    <mergeCell ref="F9498:G9498"/>
    <mergeCell ref="H9498:I9498"/>
    <mergeCell ref="J9498:L9498"/>
    <mergeCell ref="F9499:G9499"/>
    <mergeCell ref="H9499:I9499"/>
    <mergeCell ref="J9499:L9499"/>
    <mergeCell ref="F9496:G9496"/>
    <mergeCell ref="H9496:I9496"/>
    <mergeCell ref="J9496:L9496"/>
    <mergeCell ref="F9497:G9497"/>
    <mergeCell ref="H9497:I9497"/>
    <mergeCell ref="J9497:L9497"/>
    <mergeCell ref="A9493:H9493"/>
    <mergeCell ref="F9494:G9494"/>
    <mergeCell ref="H9494:I9494"/>
    <mergeCell ref="J9494:L9494"/>
    <mergeCell ref="F9495:G9495"/>
    <mergeCell ref="H9495:I9495"/>
    <mergeCell ref="J9495:L9495"/>
    <mergeCell ref="F9490:G9490"/>
    <mergeCell ref="H9490:I9490"/>
    <mergeCell ref="J9490:L9490"/>
    <mergeCell ref="F9491:G9491"/>
    <mergeCell ref="H9491:I9491"/>
    <mergeCell ref="J9491:L9491"/>
    <mergeCell ref="F9486:G9486"/>
    <mergeCell ref="H9486:I9486"/>
    <mergeCell ref="J9486:L9486"/>
    <mergeCell ref="A9488:H9488"/>
    <mergeCell ref="F9489:G9489"/>
    <mergeCell ref="H9489:I9489"/>
    <mergeCell ref="J9489:L9489"/>
    <mergeCell ref="F9484:G9484"/>
    <mergeCell ref="H9484:I9484"/>
    <mergeCell ref="J9484:L9484"/>
    <mergeCell ref="F9485:G9485"/>
    <mergeCell ref="H9485:I9485"/>
    <mergeCell ref="J9485:L9485"/>
    <mergeCell ref="F9510:G9510"/>
    <mergeCell ref="H9510:I9510"/>
    <mergeCell ref="J9510:L9510"/>
    <mergeCell ref="A9512:H9512"/>
    <mergeCell ref="F9513:G9513"/>
    <mergeCell ref="H9513:I9513"/>
    <mergeCell ref="J9513:L9513"/>
    <mergeCell ref="F9508:G9508"/>
    <mergeCell ref="H9508:I9508"/>
    <mergeCell ref="J9508:L9508"/>
    <mergeCell ref="F9509:G9509"/>
    <mergeCell ref="H9509:I9509"/>
    <mergeCell ref="J9509:L9509"/>
    <mergeCell ref="F9506:G9506"/>
    <mergeCell ref="H9506:I9506"/>
    <mergeCell ref="J9506:L9506"/>
    <mergeCell ref="F9507:G9507"/>
    <mergeCell ref="H9507:I9507"/>
    <mergeCell ref="J9507:L9507"/>
    <mergeCell ref="F9504:G9504"/>
    <mergeCell ref="H9504:I9504"/>
    <mergeCell ref="J9504:L9504"/>
    <mergeCell ref="F9505:G9505"/>
    <mergeCell ref="H9505:I9505"/>
    <mergeCell ref="J9505:L9505"/>
    <mergeCell ref="F9502:G9502"/>
    <mergeCell ref="H9502:I9502"/>
    <mergeCell ref="J9502:L9502"/>
    <mergeCell ref="F9503:G9503"/>
    <mergeCell ref="H9503:I9503"/>
    <mergeCell ref="J9503:L9503"/>
    <mergeCell ref="F9500:G9500"/>
    <mergeCell ref="H9500:I9500"/>
    <mergeCell ref="J9500:L9500"/>
    <mergeCell ref="F9501:G9501"/>
    <mergeCell ref="H9501:I9501"/>
    <mergeCell ref="J9501:L9501"/>
    <mergeCell ref="F9538:G9538"/>
    <mergeCell ref="H9538:I9538"/>
    <mergeCell ref="J9538:L9538"/>
    <mergeCell ref="F9539:G9539"/>
    <mergeCell ref="H9539:I9539"/>
    <mergeCell ref="J9539:L9539"/>
    <mergeCell ref="F9536:G9536"/>
    <mergeCell ref="H9536:I9536"/>
    <mergeCell ref="J9536:L9536"/>
    <mergeCell ref="F9537:G9537"/>
    <mergeCell ref="H9537:I9537"/>
    <mergeCell ref="J9537:L9537"/>
    <mergeCell ref="A9533:H9533"/>
    <mergeCell ref="F9534:G9534"/>
    <mergeCell ref="H9534:I9534"/>
    <mergeCell ref="J9534:L9534"/>
    <mergeCell ref="F9535:G9535"/>
    <mergeCell ref="H9535:I9535"/>
    <mergeCell ref="J9535:L9535"/>
    <mergeCell ref="F9522:G9522"/>
    <mergeCell ref="H9522:I9522"/>
    <mergeCell ref="J9522:L9522"/>
    <mergeCell ref="F9523:G9523"/>
    <mergeCell ref="H9523:I9523"/>
    <mergeCell ref="J9523:L9523"/>
    <mergeCell ref="F9518:G9518"/>
    <mergeCell ref="H9518:I9518"/>
    <mergeCell ref="J9518:L9518"/>
    <mergeCell ref="A9520:H9520"/>
    <mergeCell ref="F9521:G9521"/>
    <mergeCell ref="H9521:I9521"/>
    <mergeCell ref="J9521:L9521"/>
    <mergeCell ref="F9514:G9514"/>
    <mergeCell ref="H9514:I9514"/>
    <mergeCell ref="J9514:L9514"/>
    <mergeCell ref="A9516:H9516"/>
    <mergeCell ref="F9517:G9517"/>
    <mergeCell ref="H9517:I9517"/>
    <mergeCell ref="J9517:L9517"/>
    <mergeCell ref="F9554:G9554"/>
    <mergeCell ref="H9554:I9554"/>
    <mergeCell ref="J9554:L9554"/>
    <mergeCell ref="F9555:G9555"/>
    <mergeCell ref="H9555:I9555"/>
    <mergeCell ref="J9555:L9555"/>
    <mergeCell ref="A9551:H9551"/>
    <mergeCell ref="F9552:G9552"/>
    <mergeCell ref="H9552:I9552"/>
    <mergeCell ref="J9552:L9552"/>
    <mergeCell ref="F9553:G9553"/>
    <mergeCell ref="H9553:I9553"/>
    <mergeCell ref="J9553:L9553"/>
    <mergeCell ref="F9548:G9548"/>
    <mergeCell ref="H9548:I9548"/>
    <mergeCell ref="J9548:L9548"/>
    <mergeCell ref="F9549:G9549"/>
    <mergeCell ref="H9549:I9549"/>
    <mergeCell ref="J9549:L9549"/>
    <mergeCell ref="F9546:G9546"/>
    <mergeCell ref="H9546:I9546"/>
    <mergeCell ref="J9546:L9546"/>
    <mergeCell ref="F9547:G9547"/>
    <mergeCell ref="H9547:I9547"/>
    <mergeCell ref="J9547:L9547"/>
    <mergeCell ref="F9542:G9542"/>
    <mergeCell ref="H9542:I9542"/>
    <mergeCell ref="J9542:L9542"/>
    <mergeCell ref="A9544:H9544"/>
    <mergeCell ref="F9545:G9545"/>
    <mergeCell ref="H9545:I9545"/>
    <mergeCell ref="J9545:L9545"/>
    <mergeCell ref="F9540:G9540"/>
    <mergeCell ref="H9540:I9540"/>
    <mergeCell ref="J9540:L9540"/>
    <mergeCell ref="F9541:G9541"/>
    <mergeCell ref="H9541:I9541"/>
    <mergeCell ref="J9541:L9541"/>
    <mergeCell ref="F9566:G9566"/>
    <mergeCell ref="H9566:I9566"/>
    <mergeCell ref="J9566:L9566"/>
    <mergeCell ref="F9567:G9567"/>
    <mergeCell ref="H9567:I9567"/>
    <mergeCell ref="J9567:L9567"/>
    <mergeCell ref="F9564:G9564"/>
    <mergeCell ref="H9564:I9564"/>
    <mergeCell ref="J9564:L9564"/>
    <mergeCell ref="F9565:G9565"/>
    <mergeCell ref="H9565:I9565"/>
    <mergeCell ref="J9565:L9565"/>
    <mergeCell ref="F9562:G9562"/>
    <mergeCell ref="H9562:I9562"/>
    <mergeCell ref="J9562:L9562"/>
    <mergeCell ref="F9563:G9563"/>
    <mergeCell ref="H9563:I9563"/>
    <mergeCell ref="J9563:L9563"/>
    <mergeCell ref="F9560:G9560"/>
    <mergeCell ref="H9560:I9560"/>
    <mergeCell ref="J9560:L9560"/>
    <mergeCell ref="F9561:G9561"/>
    <mergeCell ref="H9561:I9561"/>
    <mergeCell ref="J9561:L9561"/>
    <mergeCell ref="F9558:G9558"/>
    <mergeCell ref="H9558:I9558"/>
    <mergeCell ref="J9558:L9558"/>
    <mergeCell ref="F9559:G9559"/>
    <mergeCell ref="H9559:I9559"/>
    <mergeCell ref="J9559:L9559"/>
    <mergeCell ref="F9556:G9556"/>
    <mergeCell ref="H9556:I9556"/>
    <mergeCell ref="J9556:L9556"/>
    <mergeCell ref="F9557:G9557"/>
    <mergeCell ref="H9557:I9557"/>
    <mergeCell ref="J9557:L9557"/>
    <mergeCell ref="A9581:H9581"/>
    <mergeCell ref="F9582:G9582"/>
    <mergeCell ref="H9582:I9582"/>
    <mergeCell ref="J9582:L9582"/>
    <mergeCell ref="F9583:G9583"/>
    <mergeCell ref="H9583:I9583"/>
    <mergeCell ref="J9583:L9583"/>
    <mergeCell ref="A9577:H9577"/>
    <mergeCell ref="F9578:G9578"/>
    <mergeCell ref="H9578:I9578"/>
    <mergeCell ref="J9578:L9578"/>
    <mergeCell ref="F9579:G9579"/>
    <mergeCell ref="H9579:I9579"/>
    <mergeCell ref="J9579:L9579"/>
    <mergeCell ref="A9573:H9573"/>
    <mergeCell ref="F9574:G9574"/>
    <mergeCell ref="H9574:I9574"/>
    <mergeCell ref="J9574:L9574"/>
    <mergeCell ref="F9575:G9575"/>
    <mergeCell ref="H9575:I9575"/>
    <mergeCell ref="J9575:L9575"/>
    <mergeCell ref="F9570:G9570"/>
    <mergeCell ref="H9570:I9570"/>
    <mergeCell ref="J9570:L9570"/>
    <mergeCell ref="F9571:G9571"/>
    <mergeCell ref="H9571:I9571"/>
    <mergeCell ref="J9571:L9571"/>
    <mergeCell ref="F9568:G9568"/>
    <mergeCell ref="H9568:I9568"/>
    <mergeCell ref="J9568:L9568"/>
    <mergeCell ref="F9569:G9569"/>
    <mergeCell ref="H9569:I9569"/>
    <mergeCell ref="J9569:L9569"/>
    <mergeCell ref="F9606:G9606"/>
    <mergeCell ref="H9606:I9606"/>
    <mergeCell ref="J9606:L9606"/>
    <mergeCell ref="A9608:H9608"/>
    <mergeCell ref="F9609:G9609"/>
    <mergeCell ref="H9609:I9609"/>
    <mergeCell ref="J9609:L9609"/>
    <mergeCell ref="A9603:H9603"/>
    <mergeCell ref="F9604:G9604"/>
    <mergeCell ref="H9604:I9604"/>
    <mergeCell ref="J9604:L9604"/>
    <mergeCell ref="F9605:G9605"/>
    <mergeCell ref="H9605:I9605"/>
    <mergeCell ref="J9605:L9605"/>
    <mergeCell ref="F9600:G9600"/>
    <mergeCell ref="H9600:I9600"/>
    <mergeCell ref="J9600:L9600"/>
    <mergeCell ref="F9601:G9601"/>
    <mergeCell ref="H9601:I9601"/>
    <mergeCell ref="J9601:L9601"/>
    <mergeCell ref="F9598:G9598"/>
    <mergeCell ref="H9598:I9598"/>
    <mergeCell ref="J9598:L9598"/>
    <mergeCell ref="F9599:G9599"/>
    <mergeCell ref="H9599:I9599"/>
    <mergeCell ref="J9599:L9599"/>
    <mergeCell ref="F9596:G9596"/>
    <mergeCell ref="H9596:I9596"/>
    <mergeCell ref="J9596:L9596"/>
    <mergeCell ref="F9597:G9597"/>
    <mergeCell ref="H9597:I9597"/>
    <mergeCell ref="J9597:L9597"/>
    <mergeCell ref="F9584:G9584"/>
    <mergeCell ref="H9584:I9584"/>
    <mergeCell ref="J9584:L9584"/>
    <mergeCell ref="A9594:H9594"/>
    <mergeCell ref="F9595:G9595"/>
    <mergeCell ref="H9595:I9595"/>
    <mergeCell ref="J9595:L9595"/>
    <mergeCell ref="F9620:G9620"/>
    <mergeCell ref="H9620:I9620"/>
    <mergeCell ref="J9620:L9620"/>
    <mergeCell ref="F9621:G9621"/>
    <mergeCell ref="H9621:I9621"/>
    <mergeCell ref="J9621:L9621"/>
    <mergeCell ref="F9618:G9618"/>
    <mergeCell ref="H9618:I9618"/>
    <mergeCell ref="J9618:L9618"/>
    <mergeCell ref="F9619:G9619"/>
    <mergeCell ref="H9619:I9619"/>
    <mergeCell ref="J9619:L9619"/>
    <mergeCell ref="F9616:G9616"/>
    <mergeCell ref="H9616:I9616"/>
    <mergeCell ref="J9616:L9616"/>
    <mergeCell ref="F9617:G9617"/>
    <mergeCell ref="H9617:I9617"/>
    <mergeCell ref="J9617:L9617"/>
    <mergeCell ref="F9614:G9614"/>
    <mergeCell ref="H9614:I9614"/>
    <mergeCell ref="J9614:L9614"/>
    <mergeCell ref="F9615:G9615"/>
    <mergeCell ref="H9615:I9615"/>
    <mergeCell ref="J9615:L9615"/>
    <mergeCell ref="F9612:G9612"/>
    <mergeCell ref="H9612:I9612"/>
    <mergeCell ref="J9612:L9612"/>
    <mergeCell ref="F9613:G9613"/>
    <mergeCell ref="H9613:I9613"/>
    <mergeCell ref="J9613:L9613"/>
    <mergeCell ref="F9610:G9610"/>
    <mergeCell ref="H9610:I9610"/>
    <mergeCell ref="J9610:L9610"/>
    <mergeCell ref="F9611:G9611"/>
    <mergeCell ref="H9611:I9611"/>
    <mergeCell ref="J9611:L9611"/>
    <mergeCell ref="F9634:G9634"/>
    <mergeCell ref="H9634:I9634"/>
    <mergeCell ref="J9634:L9634"/>
    <mergeCell ref="A9636:H9636"/>
    <mergeCell ref="F9637:G9637"/>
    <mergeCell ref="H9637:I9637"/>
    <mergeCell ref="J9637:L9637"/>
    <mergeCell ref="F9630:G9630"/>
    <mergeCell ref="H9630:I9630"/>
    <mergeCell ref="J9630:L9630"/>
    <mergeCell ref="A9632:H9632"/>
    <mergeCell ref="F9633:G9633"/>
    <mergeCell ref="H9633:I9633"/>
    <mergeCell ref="J9633:L9633"/>
    <mergeCell ref="F9628:G9628"/>
    <mergeCell ref="H9628:I9628"/>
    <mergeCell ref="J9628:L9628"/>
    <mergeCell ref="F9629:G9629"/>
    <mergeCell ref="H9629:I9629"/>
    <mergeCell ref="J9629:L9629"/>
    <mergeCell ref="F9626:G9626"/>
    <mergeCell ref="H9626:I9626"/>
    <mergeCell ref="J9626:L9626"/>
    <mergeCell ref="F9627:G9627"/>
    <mergeCell ref="H9627:I9627"/>
    <mergeCell ref="J9627:L9627"/>
    <mergeCell ref="F9624:G9624"/>
    <mergeCell ref="H9624:I9624"/>
    <mergeCell ref="J9624:L9624"/>
    <mergeCell ref="F9625:G9625"/>
    <mergeCell ref="H9625:I9625"/>
    <mergeCell ref="J9625:L9625"/>
    <mergeCell ref="F9622:G9622"/>
    <mergeCell ref="H9622:I9622"/>
    <mergeCell ref="J9622:L9622"/>
    <mergeCell ref="F9623:G9623"/>
    <mergeCell ref="H9623:I9623"/>
    <mergeCell ref="J9623:L9623"/>
    <mergeCell ref="F9660:G9660"/>
    <mergeCell ref="H9660:I9660"/>
    <mergeCell ref="J9660:L9660"/>
    <mergeCell ref="A9662:H9662"/>
    <mergeCell ref="F9663:G9663"/>
    <mergeCell ref="H9663:I9663"/>
    <mergeCell ref="J9663:L9663"/>
    <mergeCell ref="F9658:G9658"/>
    <mergeCell ref="H9658:I9658"/>
    <mergeCell ref="J9658:L9658"/>
    <mergeCell ref="F9659:G9659"/>
    <mergeCell ref="H9659:I9659"/>
    <mergeCell ref="J9659:L9659"/>
    <mergeCell ref="F9656:G9656"/>
    <mergeCell ref="H9656:I9656"/>
    <mergeCell ref="J9656:L9656"/>
    <mergeCell ref="F9657:G9657"/>
    <mergeCell ref="H9657:I9657"/>
    <mergeCell ref="J9657:L9657"/>
    <mergeCell ref="A9653:H9653"/>
    <mergeCell ref="F9654:G9654"/>
    <mergeCell ref="H9654:I9654"/>
    <mergeCell ref="J9654:L9654"/>
    <mergeCell ref="F9655:G9655"/>
    <mergeCell ref="H9655:I9655"/>
    <mergeCell ref="J9655:L9655"/>
    <mergeCell ref="F9642:G9642"/>
    <mergeCell ref="H9642:I9642"/>
    <mergeCell ref="J9642:L9642"/>
    <mergeCell ref="F9643:G9643"/>
    <mergeCell ref="H9643:I9643"/>
    <mergeCell ref="J9643:L9643"/>
    <mergeCell ref="F9638:G9638"/>
    <mergeCell ref="H9638:I9638"/>
    <mergeCell ref="J9638:L9638"/>
    <mergeCell ref="A9640:H9640"/>
    <mergeCell ref="F9641:G9641"/>
    <mergeCell ref="H9641:I9641"/>
    <mergeCell ref="J9641:L9641"/>
    <mergeCell ref="F9676:G9676"/>
    <mergeCell ref="H9676:I9676"/>
    <mergeCell ref="J9676:L9676"/>
    <mergeCell ref="F9677:G9677"/>
    <mergeCell ref="H9677:I9677"/>
    <mergeCell ref="J9677:L9677"/>
    <mergeCell ref="F9674:G9674"/>
    <mergeCell ref="H9674:I9674"/>
    <mergeCell ref="J9674:L9674"/>
    <mergeCell ref="F9675:G9675"/>
    <mergeCell ref="H9675:I9675"/>
    <mergeCell ref="J9675:L9675"/>
    <mergeCell ref="F9672:G9672"/>
    <mergeCell ref="H9672:I9672"/>
    <mergeCell ref="J9672:L9672"/>
    <mergeCell ref="F9673:G9673"/>
    <mergeCell ref="H9673:I9673"/>
    <mergeCell ref="J9673:L9673"/>
    <mergeCell ref="A9669:H9669"/>
    <mergeCell ref="F9670:G9670"/>
    <mergeCell ref="H9670:I9670"/>
    <mergeCell ref="J9670:L9670"/>
    <mergeCell ref="F9671:G9671"/>
    <mergeCell ref="H9671:I9671"/>
    <mergeCell ref="J9671:L9671"/>
    <mergeCell ref="F9666:G9666"/>
    <mergeCell ref="H9666:I9666"/>
    <mergeCell ref="J9666:L9666"/>
    <mergeCell ref="F9667:G9667"/>
    <mergeCell ref="H9667:I9667"/>
    <mergeCell ref="J9667:L9667"/>
    <mergeCell ref="F9664:G9664"/>
    <mergeCell ref="H9664:I9664"/>
    <mergeCell ref="J9664:L9664"/>
    <mergeCell ref="F9665:G9665"/>
    <mergeCell ref="H9665:I9665"/>
    <mergeCell ref="J9665:L9665"/>
    <mergeCell ref="F9688:G9688"/>
    <mergeCell ref="H9688:I9688"/>
    <mergeCell ref="J9688:L9688"/>
    <mergeCell ref="A9690:H9690"/>
    <mergeCell ref="F9691:G9691"/>
    <mergeCell ref="H9691:I9691"/>
    <mergeCell ref="J9691:L9691"/>
    <mergeCell ref="F9686:G9686"/>
    <mergeCell ref="H9686:I9686"/>
    <mergeCell ref="J9686:L9686"/>
    <mergeCell ref="F9687:G9687"/>
    <mergeCell ref="H9687:I9687"/>
    <mergeCell ref="J9687:L9687"/>
    <mergeCell ref="F9684:G9684"/>
    <mergeCell ref="H9684:I9684"/>
    <mergeCell ref="J9684:L9684"/>
    <mergeCell ref="F9685:G9685"/>
    <mergeCell ref="H9685:I9685"/>
    <mergeCell ref="J9685:L9685"/>
    <mergeCell ref="F9682:G9682"/>
    <mergeCell ref="H9682:I9682"/>
    <mergeCell ref="J9682:L9682"/>
    <mergeCell ref="F9683:G9683"/>
    <mergeCell ref="H9683:I9683"/>
    <mergeCell ref="J9683:L9683"/>
    <mergeCell ref="F9680:G9680"/>
    <mergeCell ref="H9680:I9680"/>
    <mergeCell ref="J9680:L9680"/>
    <mergeCell ref="F9681:G9681"/>
    <mergeCell ref="H9681:I9681"/>
    <mergeCell ref="J9681:L9681"/>
    <mergeCell ref="F9678:G9678"/>
    <mergeCell ref="H9678:I9678"/>
    <mergeCell ref="J9678:L9678"/>
    <mergeCell ref="F9679:G9679"/>
    <mergeCell ref="H9679:I9679"/>
    <mergeCell ref="J9679:L9679"/>
    <mergeCell ref="F9716:G9716"/>
    <mergeCell ref="H9716:I9716"/>
    <mergeCell ref="J9716:L9716"/>
    <mergeCell ref="F9717:G9717"/>
    <mergeCell ref="H9717:I9717"/>
    <mergeCell ref="J9717:L9717"/>
    <mergeCell ref="F9714:G9714"/>
    <mergeCell ref="H9714:I9714"/>
    <mergeCell ref="J9714:L9714"/>
    <mergeCell ref="F9715:G9715"/>
    <mergeCell ref="H9715:I9715"/>
    <mergeCell ref="J9715:L9715"/>
    <mergeCell ref="A9711:H9711"/>
    <mergeCell ref="F9712:G9712"/>
    <mergeCell ref="H9712:I9712"/>
    <mergeCell ref="J9712:L9712"/>
    <mergeCell ref="F9713:G9713"/>
    <mergeCell ref="H9713:I9713"/>
    <mergeCell ref="J9713:L9713"/>
    <mergeCell ref="F9700:G9700"/>
    <mergeCell ref="H9700:I9700"/>
    <mergeCell ref="J9700:L9700"/>
    <mergeCell ref="F9701:G9701"/>
    <mergeCell ref="H9701:I9701"/>
    <mergeCell ref="J9701:L9701"/>
    <mergeCell ref="F9696:G9696"/>
    <mergeCell ref="H9696:I9696"/>
    <mergeCell ref="J9696:L9696"/>
    <mergeCell ref="A9698:H9698"/>
    <mergeCell ref="F9699:G9699"/>
    <mergeCell ref="H9699:I9699"/>
    <mergeCell ref="J9699:L9699"/>
    <mergeCell ref="F9692:G9692"/>
    <mergeCell ref="H9692:I9692"/>
    <mergeCell ref="J9692:L9692"/>
    <mergeCell ref="A9694:H9694"/>
    <mergeCell ref="F9695:G9695"/>
    <mergeCell ref="H9695:I9695"/>
    <mergeCell ref="J9695:L9695"/>
    <mergeCell ref="F9732:G9732"/>
    <mergeCell ref="H9732:I9732"/>
    <mergeCell ref="J9732:L9732"/>
    <mergeCell ref="F9733:G9733"/>
    <mergeCell ref="H9733:I9733"/>
    <mergeCell ref="J9733:L9733"/>
    <mergeCell ref="F9730:G9730"/>
    <mergeCell ref="H9730:I9730"/>
    <mergeCell ref="J9730:L9730"/>
    <mergeCell ref="F9731:G9731"/>
    <mergeCell ref="H9731:I9731"/>
    <mergeCell ref="J9731:L9731"/>
    <mergeCell ref="F9728:G9728"/>
    <mergeCell ref="H9728:I9728"/>
    <mergeCell ref="J9728:L9728"/>
    <mergeCell ref="F9729:G9729"/>
    <mergeCell ref="H9729:I9729"/>
    <mergeCell ref="J9729:L9729"/>
    <mergeCell ref="A9725:H9725"/>
    <mergeCell ref="F9726:G9726"/>
    <mergeCell ref="H9726:I9726"/>
    <mergeCell ref="J9726:L9726"/>
    <mergeCell ref="F9727:G9727"/>
    <mergeCell ref="H9727:I9727"/>
    <mergeCell ref="J9727:L9727"/>
    <mergeCell ref="F9722:G9722"/>
    <mergeCell ref="H9722:I9722"/>
    <mergeCell ref="J9722:L9722"/>
    <mergeCell ref="F9723:G9723"/>
    <mergeCell ref="H9723:I9723"/>
    <mergeCell ref="J9723:L9723"/>
    <mergeCell ref="F9718:G9718"/>
    <mergeCell ref="H9718:I9718"/>
    <mergeCell ref="J9718:L9718"/>
    <mergeCell ref="A9720:H9720"/>
    <mergeCell ref="F9721:G9721"/>
    <mergeCell ref="H9721:I9721"/>
    <mergeCell ref="J9721:L9721"/>
    <mergeCell ref="A9745:H9745"/>
    <mergeCell ref="F9746:G9746"/>
    <mergeCell ref="H9746:I9746"/>
    <mergeCell ref="J9746:L9746"/>
    <mergeCell ref="F9747:G9747"/>
    <mergeCell ref="H9747:I9747"/>
    <mergeCell ref="J9747:L9747"/>
    <mergeCell ref="F9742:G9742"/>
    <mergeCell ref="H9742:I9742"/>
    <mergeCell ref="J9742:L9742"/>
    <mergeCell ref="F9743:G9743"/>
    <mergeCell ref="H9743:I9743"/>
    <mergeCell ref="J9743:L9743"/>
    <mergeCell ref="F9740:G9740"/>
    <mergeCell ref="H9740:I9740"/>
    <mergeCell ref="J9740:L9740"/>
    <mergeCell ref="F9741:G9741"/>
    <mergeCell ref="H9741:I9741"/>
    <mergeCell ref="J9741:L9741"/>
    <mergeCell ref="F9738:G9738"/>
    <mergeCell ref="H9738:I9738"/>
    <mergeCell ref="J9738:L9738"/>
    <mergeCell ref="F9739:G9739"/>
    <mergeCell ref="H9739:I9739"/>
    <mergeCell ref="J9739:L9739"/>
    <mergeCell ref="F9736:G9736"/>
    <mergeCell ref="H9736:I9736"/>
    <mergeCell ref="J9736:L9736"/>
    <mergeCell ref="F9737:G9737"/>
    <mergeCell ref="H9737:I9737"/>
    <mergeCell ref="J9737:L9737"/>
    <mergeCell ref="F9734:G9734"/>
    <mergeCell ref="H9734:I9734"/>
    <mergeCell ref="J9734:L9734"/>
    <mergeCell ref="F9735:G9735"/>
    <mergeCell ref="H9735:I9735"/>
    <mergeCell ref="J9735:L9735"/>
    <mergeCell ref="F9770:G9770"/>
    <mergeCell ref="H9770:I9770"/>
    <mergeCell ref="J9770:L9770"/>
    <mergeCell ref="F9771:G9771"/>
    <mergeCell ref="H9771:I9771"/>
    <mergeCell ref="J9771:L9771"/>
    <mergeCell ref="F9768:G9768"/>
    <mergeCell ref="H9768:I9768"/>
    <mergeCell ref="J9768:L9768"/>
    <mergeCell ref="F9769:G9769"/>
    <mergeCell ref="H9769:I9769"/>
    <mergeCell ref="J9769:L9769"/>
    <mergeCell ref="F9756:G9756"/>
    <mergeCell ref="H9756:I9756"/>
    <mergeCell ref="J9756:L9756"/>
    <mergeCell ref="A9766:H9766"/>
    <mergeCell ref="F9767:G9767"/>
    <mergeCell ref="H9767:I9767"/>
    <mergeCell ref="J9767:L9767"/>
    <mergeCell ref="A9753:H9753"/>
    <mergeCell ref="F9754:G9754"/>
    <mergeCell ref="H9754:I9754"/>
    <mergeCell ref="J9754:L9754"/>
    <mergeCell ref="F9755:G9755"/>
    <mergeCell ref="H9755:I9755"/>
    <mergeCell ref="J9755:L9755"/>
    <mergeCell ref="A9749:H9749"/>
    <mergeCell ref="F9750:G9750"/>
    <mergeCell ref="H9750:I9750"/>
    <mergeCell ref="J9750:L9750"/>
    <mergeCell ref="F9751:G9751"/>
    <mergeCell ref="H9751:I9751"/>
    <mergeCell ref="J9751:L9751"/>
    <mergeCell ref="F9786:G9786"/>
    <mergeCell ref="H9786:I9786"/>
    <mergeCell ref="J9786:L9786"/>
    <mergeCell ref="F9787:G9787"/>
    <mergeCell ref="H9787:I9787"/>
    <mergeCell ref="J9787:L9787"/>
    <mergeCell ref="F9784:G9784"/>
    <mergeCell ref="H9784:I9784"/>
    <mergeCell ref="J9784:L9784"/>
    <mergeCell ref="F9785:G9785"/>
    <mergeCell ref="H9785:I9785"/>
    <mergeCell ref="J9785:L9785"/>
    <mergeCell ref="F9782:G9782"/>
    <mergeCell ref="H9782:I9782"/>
    <mergeCell ref="J9782:L9782"/>
    <mergeCell ref="F9783:G9783"/>
    <mergeCell ref="H9783:I9783"/>
    <mergeCell ref="J9783:L9783"/>
    <mergeCell ref="F9778:G9778"/>
    <mergeCell ref="H9778:I9778"/>
    <mergeCell ref="J9778:L9778"/>
    <mergeCell ref="A9780:H9780"/>
    <mergeCell ref="F9781:G9781"/>
    <mergeCell ref="H9781:I9781"/>
    <mergeCell ref="J9781:L9781"/>
    <mergeCell ref="A9775:H9775"/>
    <mergeCell ref="F9776:G9776"/>
    <mergeCell ref="H9776:I9776"/>
    <mergeCell ref="J9776:L9776"/>
    <mergeCell ref="F9777:G9777"/>
    <mergeCell ref="H9777:I9777"/>
    <mergeCell ref="J9777:L9777"/>
    <mergeCell ref="F9772:G9772"/>
    <mergeCell ref="H9772:I9772"/>
    <mergeCell ref="J9772:L9772"/>
    <mergeCell ref="F9773:G9773"/>
    <mergeCell ref="H9773:I9773"/>
    <mergeCell ref="J9773:L9773"/>
    <mergeCell ref="F9798:G9798"/>
    <mergeCell ref="H9798:I9798"/>
    <mergeCell ref="J9798:L9798"/>
    <mergeCell ref="A9800:H9800"/>
    <mergeCell ref="F9801:G9801"/>
    <mergeCell ref="H9801:I9801"/>
    <mergeCell ref="J9801:L9801"/>
    <mergeCell ref="F9796:G9796"/>
    <mergeCell ref="H9796:I9796"/>
    <mergeCell ref="J9796:L9796"/>
    <mergeCell ref="F9797:G9797"/>
    <mergeCell ref="H9797:I9797"/>
    <mergeCell ref="J9797:L9797"/>
    <mergeCell ref="F9794:G9794"/>
    <mergeCell ref="H9794:I9794"/>
    <mergeCell ref="J9794:L9794"/>
    <mergeCell ref="F9795:G9795"/>
    <mergeCell ref="H9795:I9795"/>
    <mergeCell ref="J9795:L9795"/>
    <mergeCell ref="F9792:G9792"/>
    <mergeCell ref="H9792:I9792"/>
    <mergeCell ref="J9792:L9792"/>
    <mergeCell ref="F9793:G9793"/>
    <mergeCell ref="H9793:I9793"/>
    <mergeCell ref="J9793:L9793"/>
    <mergeCell ref="F9790:G9790"/>
    <mergeCell ref="H9790:I9790"/>
    <mergeCell ref="J9790:L9790"/>
    <mergeCell ref="F9791:G9791"/>
    <mergeCell ref="H9791:I9791"/>
    <mergeCell ref="J9791:L9791"/>
    <mergeCell ref="F9788:G9788"/>
    <mergeCell ref="H9788:I9788"/>
    <mergeCell ref="J9788:L9788"/>
    <mergeCell ref="F9789:G9789"/>
    <mergeCell ref="H9789:I9789"/>
    <mergeCell ref="J9789:L9789"/>
    <mergeCell ref="F9826:G9826"/>
    <mergeCell ref="H9826:I9826"/>
    <mergeCell ref="J9826:L9826"/>
    <mergeCell ref="F9827:G9827"/>
    <mergeCell ref="H9827:I9827"/>
    <mergeCell ref="J9827:L9827"/>
    <mergeCell ref="F9824:G9824"/>
    <mergeCell ref="H9824:I9824"/>
    <mergeCell ref="J9824:L9824"/>
    <mergeCell ref="F9825:G9825"/>
    <mergeCell ref="H9825:I9825"/>
    <mergeCell ref="J9825:L9825"/>
    <mergeCell ref="A9821:H9821"/>
    <mergeCell ref="F9822:G9822"/>
    <mergeCell ref="H9822:I9822"/>
    <mergeCell ref="J9822:L9822"/>
    <mergeCell ref="F9823:G9823"/>
    <mergeCell ref="H9823:I9823"/>
    <mergeCell ref="J9823:L9823"/>
    <mergeCell ref="F9810:G9810"/>
    <mergeCell ref="H9810:I9810"/>
    <mergeCell ref="J9810:L9810"/>
    <mergeCell ref="F9811:G9811"/>
    <mergeCell ref="H9811:I9811"/>
    <mergeCell ref="J9811:L9811"/>
    <mergeCell ref="F9806:G9806"/>
    <mergeCell ref="H9806:I9806"/>
    <mergeCell ref="J9806:L9806"/>
    <mergeCell ref="A9808:H9808"/>
    <mergeCell ref="F9809:G9809"/>
    <mergeCell ref="H9809:I9809"/>
    <mergeCell ref="J9809:L9809"/>
    <mergeCell ref="F9802:G9802"/>
    <mergeCell ref="H9802:I9802"/>
    <mergeCell ref="J9802:L9802"/>
    <mergeCell ref="A9804:H9804"/>
    <mergeCell ref="F9805:G9805"/>
    <mergeCell ref="H9805:I9805"/>
    <mergeCell ref="J9805:L9805"/>
    <mergeCell ref="F9842:G9842"/>
    <mergeCell ref="H9842:I9842"/>
    <mergeCell ref="J9842:L9842"/>
    <mergeCell ref="F9843:G9843"/>
    <mergeCell ref="H9843:I9843"/>
    <mergeCell ref="J9843:L9843"/>
    <mergeCell ref="F9840:G9840"/>
    <mergeCell ref="H9840:I9840"/>
    <mergeCell ref="J9840:L9840"/>
    <mergeCell ref="F9841:G9841"/>
    <mergeCell ref="H9841:I9841"/>
    <mergeCell ref="J9841:L9841"/>
    <mergeCell ref="F9838:G9838"/>
    <mergeCell ref="H9838:I9838"/>
    <mergeCell ref="J9838:L9838"/>
    <mergeCell ref="F9839:G9839"/>
    <mergeCell ref="H9839:I9839"/>
    <mergeCell ref="J9839:L9839"/>
    <mergeCell ref="A9835:H9835"/>
    <mergeCell ref="F9836:G9836"/>
    <mergeCell ref="H9836:I9836"/>
    <mergeCell ref="J9836:L9836"/>
    <mergeCell ref="F9837:G9837"/>
    <mergeCell ref="H9837:I9837"/>
    <mergeCell ref="J9837:L9837"/>
    <mergeCell ref="F9832:G9832"/>
    <mergeCell ref="H9832:I9832"/>
    <mergeCell ref="J9832:L9832"/>
    <mergeCell ref="F9833:G9833"/>
    <mergeCell ref="H9833:I9833"/>
    <mergeCell ref="J9833:L9833"/>
    <mergeCell ref="F9828:G9828"/>
    <mergeCell ref="H9828:I9828"/>
    <mergeCell ref="J9828:L9828"/>
    <mergeCell ref="A9830:H9830"/>
    <mergeCell ref="F9831:G9831"/>
    <mergeCell ref="H9831:I9831"/>
    <mergeCell ref="J9831:L9831"/>
    <mergeCell ref="A9855:H9855"/>
    <mergeCell ref="F9856:G9856"/>
    <mergeCell ref="H9856:I9856"/>
    <mergeCell ref="J9856:L9856"/>
    <mergeCell ref="F9857:G9857"/>
    <mergeCell ref="H9857:I9857"/>
    <mergeCell ref="J9857:L9857"/>
    <mergeCell ref="F9852:G9852"/>
    <mergeCell ref="H9852:I9852"/>
    <mergeCell ref="J9852:L9852"/>
    <mergeCell ref="F9853:G9853"/>
    <mergeCell ref="H9853:I9853"/>
    <mergeCell ref="J9853:L9853"/>
    <mergeCell ref="F9850:G9850"/>
    <mergeCell ref="H9850:I9850"/>
    <mergeCell ref="J9850:L9850"/>
    <mergeCell ref="F9851:G9851"/>
    <mergeCell ref="H9851:I9851"/>
    <mergeCell ref="J9851:L9851"/>
    <mergeCell ref="F9848:G9848"/>
    <mergeCell ref="H9848:I9848"/>
    <mergeCell ref="J9848:L9848"/>
    <mergeCell ref="F9849:G9849"/>
    <mergeCell ref="H9849:I9849"/>
    <mergeCell ref="J9849:L9849"/>
    <mergeCell ref="F9846:G9846"/>
    <mergeCell ref="H9846:I9846"/>
    <mergeCell ref="J9846:L9846"/>
    <mergeCell ref="F9847:G9847"/>
    <mergeCell ref="H9847:I9847"/>
    <mergeCell ref="J9847:L9847"/>
    <mergeCell ref="F9844:G9844"/>
    <mergeCell ref="H9844:I9844"/>
    <mergeCell ref="J9844:L9844"/>
    <mergeCell ref="F9845:G9845"/>
    <mergeCell ref="H9845:I9845"/>
    <mergeCell ref="J9845:L9845"/>
    <mergeCell ref="F9880:G9880"/>
    <mergeCell ref="H9880:I9880"/>
    <mergeCell ref="J9880:L9880"/>
    <mergeCell ref="F9881:G9881"/>
    <mergeCell ref="H9881:I9881"/>
    <mergeCell ref="J9881:L9881"/>
    <mergeCell ref="F9878:G9878"/>
    <mergeCell ref="H9878:I9878"/>
    <mergeCell ref="J9878:L9878"/>
    <mergeCell ref="F9879:G9879"/>
    <mergeCell ref="H9879:I9879"/>
    <mergeCell ref="J9879:L9879"/>
    <mergeCell ref="F9866:G9866"/>
    <mergeCell ref="H9866:I9866"/>
    <mergeCell ref="J9866:L9866"/>
    <mergeCell ref="A9876:H9876"/>
    <mergeCell ref="F9877:G9877"/>
    <mergeCell ref="H9877:I9877"/>
    <mergeCell ref="J9877:L9877"/>
    <mergeCell ref="A9863:H9863"/>
    <mergeCell ref="F9864:G9864"/>
    <mergeCell ref="H9864:I9864"/>
    <mergeCell ref="J9864:L9864"/>
    <mergeCell ref="F9865:G9865"/>
    <mergeCell ref="H9865:I9865"/>
    <mergeCell ref="J9865:L9865"/>
    <mergeCell ref="A9859:H9859"/>
    <mergeCell ref="F9860:G9860"/>
    <mergeCell ref="H9860:I9860"/>
    <mergeCell ref="J9860:L9860"/>
    <mergeCell ref="F9861:G9861"/>
    <mergeCell ref="H9861:I9861"/>
    <mergeCell ref="J9861:L9861"/>
    <mergeCell ref="F9896:G9896"/>
    <mergeCell ref="H9896:I9896"/>
    <mergeCell ref="J9896:L9896"/>
    <mergeCell ref="F9897:G9897"/>
    <mergeCell ref="H9897:I9897"/>
    <mergeCell ref="J9897:L9897"/>
    <mergeCell ref="F9894:G9894"/>
    <mergeCell ref="H9894:I9894"/>
    <mergeCell ref="J9894:L9894"/>
    <mergeCell ref="F9895:G9895"/>
    <mergeCell ref="H9895:I9895"/>
    <mergeCell ref="J9895:L9895"/>
    <mergeCell ref="F9892:G9892"/>
    <mergeCell ref="H9892:I9892"/>
    <mergeCell ref="J9892:L9892"/>
    <mergeCell ref="F9893:G9893"/>
    <mergeCell ref="H9893:I9893"/>
    <mergeCell ref="J9893:L9893"/>
    <mergeCell ref="F9888:G9888"/>
    <mergeCell ref="H9888:I9888"/>
    <mergeCell ref="J9888:L9888"/>
    <mergeCell ref="A9890:H9890"/>
    <mergeCell ref="F9891:G9891"/>
    <mergeCell ref="H9891:I9891"/>
    <mergeCell ref="J9891:L9891"/>
    <mergeCell ref="A9885:H9885"/>
    <mergeCell ref="F9886:G9886"/>
    <mergeCell ref="H9886:I9886"/>
    <mergeCell ref="J9886:L9886"/>
    <mergeCell ref="F9887:G9887"/>
    <mergeCell ref="H9887:I9887"/>
    <mergeCell ref="J9887:L9887"/>
    <mergeCell ref="F9882:G9882"/>
    <mergeCell ref="H9882:I9882"/>
    <mergeCell ref="J9882:L9882"/>
    <mergeCell ref="F9883:G9883"/>
    <mergeCell ref="H9883:I9883"/>
    <mergeCell ref="J9883:L9883"/>
    <mergeCell ref="F9908:G9908"/>
    <mergeCell ref="H9908:I9908"/>
    <mergeCell ref="J9908:L9908"/>
    <mergeCell ref="A9910:H9910"/>
    <mergeCell ref="F9911:G9911"/>
    <mergeCell ref="H9911:I9911"/>
    <mergeCell ref="J9911:L9911"/>
    <mergeCell ref="F9906:G9906"/>
    <mergeCell ref="H9906:I9906"/>
    <mergeCell ref="J9906:L9906"/>
    <mergeCell ref="F9907:G9907"/>
    <mergeCell ref="H9907:I9907"/>
    <mergeCell ref="J9907:L9907"/>
    <mergeCell ref="F9904:G9904"/>
    <mergeCell ref="H9904:I9904"/>
    <mergeCell ref="J9904:L9904"/>
    <mergeCell ref="F9905:G9905"/>
    <mergeCell ref="H9905:I9905"/>
    <mergeCell ref="J9905:L9905"/>
    <mergeCell ref="F9902:G9902"/>
    <mergeCell ref="H9902:I9902"/>
    <mergeCell ref="J9902:L9902"/>
    <mergeCell ref="F9903:G9903"/>
    <mergeCell ref="H9903:I9903"/>
    <mergeCell ref="J9903:L9903"/>
    <mergeCell ref="F9900:G9900"/>
    <mergeCell ref="H9900:I9900"/>
    <mergeCell ref="J9900:L9900"/>
    <mergeCell ref="F9901:G9901"/>
    <mergeCell ref="H9901:I9901"/>
    <mergeCell ref="J9901:L9901"/>
    <mergeCell ref="F9898:G9898"/>
    <mergeCell ref="H9898:I9898"/>
    <mergeCell ref="J9898:L9898"/>
    <mergeCell ref="F9899:G9899"/>
    <mergeCell ref="H9899:I9899"/>
    <mergeCell ref="J9899:L9899"/>
    <mergeCell ref="F9936:G9936"/>
    <mergeCell ref="H9936:I9936"/>
    <mergeCell ref="J9936:L9936"/>
    <mergeCell ref="F9937:G9937"/>
    <mergeCell ref="H9937:I9937"/>
    <mergeCell ref="J9937:L9937"/>
    <mergeCell ref="F9934:G9934"/>
    <mergeCell ref="H9934:I9934"/>
    <mergeCell ref="J9934:L9934"/>
    <mergeCell ref="F9935:G9935"/>
    <mergeCell ref="H9935:I9935"/>
    <mergeCell ref="J9935:L9935"/>
    <mergeCell ref="A9931:H9931"/>
    <mergeCell ref="F9932:G9932"/>
    <mergeCell ref="H9932:I9932"/>
    <mergeCell ref="J9932:L9932"/>
    <mergeCell ref="F9933:G9933"/>
    <mergeCell ref="H9933:I9933"/>
    <mergeCell ref="J9933:L9933"/>
    <mergeCell ref="F9920:G9920"/>
    <mergeCell ref="H9920:I9920"/>
    <mergeCell ref="J9920:L9920"/>
    <mergeCell ref="F9921:G9921"/>
    <mergeCell ref="H9921:I9921"/>
    <mergeCell ref="J9921:L9921"/>
    <mergeCell ref="F9916:G9916"/>
    <mergeCell ref="H9916:I9916"/>
    <mergeCell ref="J9916:L9916"/>
    <mergeCell ref="A9918:H9918"/>
    <mergeCell ref="F9919:G9919"/>
    <mergeCell ref="H9919:I9919"/>
    <mergeCell ref="J9919:L9919"/>
    <mergeCell ref="F9912:G9912"/>
    <mergeCell ref="H9912:I9912"/>
    <mergeCell ref="J9912:L9912"/>
    <mergeCell ref="A9914:H9914"/>
    <mergeCell ref="F9915:G9915"/>
    <mergeCell ref="H9915:I9915"/>
    <mergeCell ref="J9915:L9915"/>
    <mergeCell ref="F9952:G9952"/>
    <mergeCell ref="H9952:I9952"/>
    <mergeCell ref="J9952:L9952"/>
    <mergeCell ref="F9953:G9953"/>
    <mergeCell ref="H9953:I9953"/>
    <mergeCell ref="J9953:L9953"/>
    <mergeCell ref="F9950:G9950"/>
    <mergeCell ref="H9950:I9950"/>
    <mergeCell ref="J9950:L9950"/>
    <mergeCell ref="F9951:G9951"/>
    <mergeCell ref="H9951:I9951"/>
    <mergeCell ref="J9951:L9951"/>
    <mergeCell ref="F9948:G9948"/>
    <mergeCell ref="H9948:I9948"/>
    <mergeCell ref="J9948:L9948"/>
    <mergeCell ref="F9949:G9949"/>
    <mergeCell ref="H9949:I9949"/>
    <mergeCell ref="J9949:L9949"/>
    <mergeCell ref="A9945:H9945"/>
    <mergeCell ref="F9946:G9946"/>
    <mergeCell ref="H9946:I9946"/>
    <mergeCell ref="J9946:L9946"/>
    <mergeCell ref="F9947:G9947"/>
    <mergeCell ref="H9947:I9947"/>
    <mergeCell ref="J9947:L9947"/>
    <mergeCell ref="F9942:G9942"/>
    <mergeCell ref="H9942:I9942"/>
    <mergeCell ref="J9942:L9942"/>
    <mergeCell ref="F9943:G9943"/>
    <mergeCell ref="H9943:I9943"/>
    <mergeCell ref="J9943:L9943"/>
    <mergeCell ref="F9938:G9938"/>
    <mergeCell ref="H9938:I9938"/>
    <mergeCell ref="J9938:L9938"/>
    <mergeCell ref="A9940:H9940"/>
    <mergeCell ref="F9941:G9941"/>
    <mergeCell ref="H9941:I9941"/>
    <mergeCell ref="J9941:L9941"/>
    <mergeCell ref="A9965:H9965"/>
    <mergeCell ref="F9966:G9966"/>
    <mergeCell ref="H9966:I9966"/>
    <mergeCell ref="J9966:L9966"/>
    <mergeCell ref="F9967:G9967"/>
    <mergeCell ref="H9967:I9967"/>
    <mergeCell ref="J9967:L9967"/>
    <mergeCell ref="F9962:G9962"/>
    <mergeCell ref="H9962:I9962"/>
    <mergeCell ref="J9962:L9962"/>
    <mergeCell ref="F9963:G9963"/>
    <mergeCell ref="H9963:I9963"/>
    <mergeCell ref="J9963:L9963"/>
    <mergeCell ref="F9960:G9960"/>
    <mergeCell ref="H9960:I9960"/>
    <mergeCell ref="J9960:L9960"/>
    <mergeCell ref="F9961:G9961"/>
    <mergeCell ref="H9961:I9961"/>
    <mergeCell ref="J9961:L9961"/>
    <mergeCell ref="F9958:G9958"/>
    <mergeCell ref="H9958:I9958"/>
    <mergeCell ref="J9958:L9958"/>
    <mergeCell ref="F9959:G9959"/>
    <mergeCell ref="H9959:I9959"/>
    <mergeCell ref="J9959:L9959"/>
    <mergeCell ref="F9956:G9956"/>
    <mergeCell ref="H9956:I9956"/>
    <mergeCell ref="J9956:L9956"/>
    <mergeCell ref="F9957:G9957"/>
    <mergeCell ref="H9957:I9957"/>
    <mergeCell ref="J9957:L9957"/>
    <mergeCell ref="F9954:G9954"/>
    <mergeCell ref="H9954:I9954"/>
    <mergeCell ref="J9954:L9954"/>
    <mergeCell ref="F9955:G9955"/>
    <mergeCell ref="H9955:I9955"/>
    <mergeCell ref="J9955:L9955"/>
    <mergeCell ref="F9990:G9990"/>
    <mergeCell ref="H9990:I9990"/>
    <mergeCell ref="J9990:L9990"/>
    <mergeCell ref="F9991:G9991"/>
    <mergeCell ref="H9991:I9991"/>
    <mergeCell ref="J9991:L9991"/>
    <mergeCell ref="F9988:G9988"/>
    <mergeCell ref="H9988:I9988"/>
    <mergeCell ref="J9988:L9988"/>
    <mergeCell ref="F9989:G9989"/>
    <mergeCell ref="H9989:I9989"/>
    <mergeCell ref="J9989:L9989"/>
    <mergeCell ref="F9976:G9976"/>
    <mergeCell ref="H9976:I9976"/>
    <mergeCell ref="J9976:L9976"/>
    <mergeCell ref="A9986:H9986"/>
    <mergeCell ref="F9987:G9987"/>
    <mergeCell ref="H9987:I9987"/>
    <mergeCell ref="J9987:L9987"/>
    <mergeCell ref="A9973:H9973"/>
    <mergeCell ref="F9974:G9974"/>
    <mergeCell ref="H9974:I9974"/>
    <mergeCell ref="J9974:L9974"/>
    <mergeCell ref="F9975:G9975"/>
    <mergeCell ref="H9975:I9975"/>
    <mergeCell ref="J9975:L9975"/>
    <mergeCell ref="A9969:H9969"/>
    <mergeCell ref="F9970:G9970"/>
    <mergeCell ref="H9970:I9970"/>
    <mergeCell ref="J9970:L9970"/>
    <mergeCell ref="F9971:G9971"/>
    <mergeCell ref="H9971:I9971"/>
    <mergeCell ref="J9971:L9971"/>
    <mergeCell ref="F10006:G10006"/>
    <mergeCell ref="H10006:I10006"/>
    <mergeCell ref="J10006:L10006"/>
    <mergeCell ref="F10007:G10007"/>
    <mergeCell ref="H10007:I10007"/>
    <mergeCell ref="J10007:L10007"/>
    <mergeCell ref="F10004:G10004"/>
    <mergeCell ref="H10004:I10004"/>
    <mergeCell ref="J10004:L10004"/>
    <mergeCell ref="F10005:G10005"/>
    <mergeCell ref="H10005:I10005"/>
    <mergeCell ref="J10005:L10005"/>
    <mergeCell ref="F10002:G10002"/>
    <mergeCell ref="H10002:I10002"/>
    <mergeCell ref="J10002:L10002"/>
    <mergeCell ref="F10003:G10003"/>
    <mergeCell ref="H10003:I10003"/>
    <mergeCell ref="J10003:L10003"/>
    <mergeCell ref="F9998:G9998"/>
    <mergeCell ref="H9998:I9998"/>
    <mergeCell ref="J9998:L9998"/>
    <mergeCell ref="A10000:H10000"/>
    <mergeCell ref="F10001:G10001"/>
    <mergeCell ref="H10001:I10001"/>
    <mergeCell ref="J10001:L10001"/>
    <mergeCell ref="A9995:H9995"/>
    <mergeCell ref="F9996:G9996"/>
    <mergeCell ref="H9996:I9996"/>
    <mergeCell ref="J9996:L9996"/>
    <mergeCell ref="F9997:G9997"/>
    <mergeCell ref="H9997:I9997"/>
    <mergeCell ref="J9997:L9997"/>
    <mergeCell ref="F9992:G9992"/>
    <mergeCell ref="H9992:I9992"/>
    <mergeCell ref="J9992:L9992"/>
    <mergeCell ref="F9993:G9993"/>
    <mergeCell ref="H9993:I9993"/>
    <mergeCell ref="J9993:L9993"/>
    <mergeCell ref="F10018:G10018"/>
    <mergeCell ref="H10018:I10018"/>
    <mergeCell ref="J10018:L10018"/>
    <mergeCell ref="A10020:H10020"/>
    <mergeCell ref="F10021:G10021"/>
    <mergeCell ref="H10021:I10021"/>
    <mergeCell ref="J10021:L10021"/>
    <mergeCell ref="F10016:G10016"/>
    <mergeCell ref="H10016:I10016"/>
    <mergeCell ref="J10016:L10016"/>
    <mergeCell ref="F10017:G10017"/>
    <mergeCell ref="H10017:I10017"/>
    <mergeCell ref="J10017:L10017"/>
    <mergeCell ref="F10014:G10014"/>
    <mergeCell ref="H10014:I10014"/>
    <mergeCell ref="J10014:L10014"/>
    <mergeCell ref="F10015:G10015"/>
    <mergeCell ref="H10015:I10015"/>
    <mergeCell ref="J10015:L10015"/>
    <mergeCell ref="F10012:G10012"/>
    <mergeCell ref="H10012:I10012"/>
    <mergeCell ref="J10012:L10012"/>
    <mergeCell ref="F10013:G10013"/>
    <mergeCell ref="H10013:I10013"/>
    <mergeCell ref="J10013:L10013"/>
    <mergeCell ref="F10010:G10010"/>
    <mergeCell ref="H10010:I10010"/>
    <mergeCell ref="J10010:L10010"/>
    <mergeCell ref="F10011:G10011"/>
    <mergeCell ref="H10011:I10011"/>
    <mergeCell ref="J10011:L10011"/>
    <mergeCell ref="F10008:G10008"/>
    <mergeCell ref="H10008:I10008"/>
    <mergeCell ref="J10008:L10008"/>
    <mergeCell ref="F10009:G10009"/>
    <mergeCell ref="H10009:I10009"/>
    <mergeCell ref="J10009:L10009"/>
    <mergeCell ref="F10046:G10046"/>
    <mergeCell ref="H10046:I10046"/>
    <mergeCell ref="J10046:L10046"/>
    <mergeCell ref="F10047:G10047"/>
    <mergeCell ref="H10047:I10047"/>
    <mergeCell ref="J10047:L10047"/>
    <mergeCell ref="F10044:G10044"/>
    <mergeCell ref="H10044:I10044"/>
    <mergeCell ref="J10044:L10044"/>
    <mergeCell ref="F10045:G10045"/>
    <mergeCell ref="H10045:I10045"/>
    <mergeCell ref="J10045:L10045"/>
    <mergeCell ref="A10041:H10041"/>
    <mergeCell ref="F10042:G10042"/>
    <mergeCell ref="H10042:I10042"/>
    <mergeCell ref="J10042:L10042"/>
    <mergeCell ref="F10043:G10043"/>
    <mergeCell ref="H10043:I10043"/>
    <mergeCell ref="J10043:L10043"/>
    <mergeCell ref="F10030:G10030"/>
    <mergeCell ref="H10030:I10030"/>
    <mergeCell ref="J10030:L10030"/>
    <mergeCell ref="F10031:G10031"/>
    <mergeCell ref="H10031:I10031"/>
    <mergeCell ref="J10031:L10031"/>
    <mergeCell ref="F10026:G10026"/>
    <mergeCell ref="H10026:I10026"/>
    <mergeCell ref="J10026:L10026"/>
    <mergeCell ref="A10028:H10028"/>
    <mergeCell ref="F10029:G10029"/>
    <mergeCell ref="H10029:I10029"/>
    <mergeCell ref="J10029:L10029"/>
    <mergeCell ref="F10022:G10022"/>
    <mergeCell ref="H10022:I10022"/>
    <mergeCell ref="J10022:L10022"/>
    <mergeCell ref="A10024:H10024"/>
    <mergeCell ref="F10025:G10025"/>
    <mergeCell ref="H10025:I10025"/>
    <mergeCell ref="J10025:L10025"/>
    <mergeCell ref="F10062:G10062"/>
    <mergeCell ref="H10062:I10062"/>
    <mergeCell ref="J10062:L10062"/>
    <mergeCell ref="F10063:G10063"/>
    <mergeCell ref="H10063:I10063"/>
    <mergeCell ref="J10063:L10063"/>
    <mergeCell ref="F10060:G10060"/>
    <mergeCell ref="H10060:I10060"/>
    <mergeCell ref="J10060:L10060"/>
    <mergeCell ref="F10061:G10061"/>
    <mergeCell ref="H10061:I10061"/>
    <mergeCell ref="J10061:L10061"/>
    <mergeCell ref="F10058:G10058"/>
    <mergeCell ref="H10058:I10058"/>
    <mergeCell ref="J10058:L10058"/>
    <mergeCell ref="F10059:G10059"/>
    <mergeCell ref="H10059:I10059"/>
    <mergeCell ref="J10059:L10059"/>
    <mergeCell ref="A10055:H10055"/>
    <mergeCell ref="F10056:G10056"/>
    <mergeCell ref="H10056:I10056"/>
    <mergeCell ref="J10056:L10056"/>
    <mergeCell ref="F10057:G10057"/>
    <mergeCell ref="H10057:I10057"/>
    <mergeCell ref="J10057:L10057"/>
    <mergeCell ref="F10052:G10052"/>
    <mergeCell ref="H10052:I10052"/>
    <mergeCell ref="J10052:L10052"/>
    <mergeCell ref="F10053:G10053"/>
    <mergeCell ref="H10053:I10053"/>
    <mergeCell ref="J10053:L10053"/>
    <mergeCell ref="F10048:G10048"/>
    <mergeCell ref="H10048:I10048"/>
    <mergeCell ref="J10048:L10048"/>
    <mergeCell ref="A10050:H10050"/>
    <mergeCell ref="F10051:G10051"/>
    <mergeCell ref="H10051:I10051"/>
    <mergeCell ref="J10051:L10051"/>
    <mergeCell ref="A10075:H10075"/>
    <mergeCell ref="F10076:G10076"/>
    <mergeCell ref="H10076:I10076"/>
    <mergeCell ref="J10076:L10076"/>
    <mergeCell ref="F10077:G10077"/>
    <mergeCell ref="H10077:I10077"/>
    <mergeCell ref="J10077:L10077"/>
    <mergeCell ref="F10072:G10072"/>
    <mergeCell ref="H10072:I10072"/>
    <mergeCell ref="J10072:L10072"/>
    <mergeCell ref="F10073:G10073"/>
    <mergeCell ref="H10073:I10073"/>
    <mergeCell ref="J10073:L10073"/>
    <mergeCell ref="F10070:G10070"/>
    <mergeCell ref="H10070:I10070"/>
    <mergeCell ref="J10070:L10070"/>
    <mergeCell ref="F10071:G10071"/>
    <mergeCell ref="H10071:I10071"/>
    <mergeCell ref="J10071:L10071"/>
    <mergeCell ref="F10068:G10068"/>
    <mergeCell ref="H10068:I10068"/>
    <mergeCell ref="J10068:L10068"/>
    <mergeCell ref="F10069:G10069"/>
    <mergeCell ref="H10069:I10069"/>
    <mergeCell ref="J10069:L10069"/>
    <mergeCell ref="F10066:G10066"/>
    <mergeCell ref="H10066:I10066"/>
    <mergeCell ref="J10066:L10066"/>
    <mergeCell ref="F10067:G10067"/>
    <mergeCell ref="H10067:I10067"/>
    <mergeCell ref="J10067:L10067"/>
    <mergeCell ref="F10064:G10064"/>
    <mergeCell ref="H10064:I10064"/>
    <mergeCell ref="J10064:L10064"/>
    <mergeCell ref="F10065:G10065"/>
    <mergeCell ref="H10065:I10065"/>
    <mergeCell ref="J10065:L10065"/>
    <mergeCell ref="F10102:G10102"/>
    <mergeCell ref="H10102:I10102"/>
    <mergeCell ref="J10102:L10102"/>
    <mergeCell ref="F10103:G10103"/>
    <mergeCell ref="H10103:I10103"/>
    <mergeCell ref="J10103:L10103"/>
    <mergeCell ref="F10100:G10100"/>
    <mergeCell ref="H10100:I10100"/>
    <mergeCell ref="J10100:L10100"/>
    <mergeCell ref="F10101:G10101"/>
    <mergeCell ref="H10101:I10101"/>
    <mergeCell ref="J10101:L10101"/>
    <mergeCell ref="F10098:G10098"/>
    <mergeCell ref="H10098:I10098"/>
    <mergeCell ref="J10098:L10098"/>
    <mergeCell ref="F10099:G10099"/>
    <mergeCell ref="H10099:I10099"/>
    <mergeCell ref="J10099:L10099"/>
    <mergeCell ref="F10086:G10086"/>
    <mergeCell ref="H10086:I10086"/>
    <mergeCell ref="J10086:L10086"/>
    <mergeCell ref="A10096:H10096"/>
    <mergeCell ref="F10097:G10097"/>
    <mergeCell ref="H10097:I10097"/>
    <mergeCell ref="J10097:L10097"/>
    <mergeCell ref="A10083:H10083"/>
    <mergeCell ref="F10084:G10084"/>
    <mergeCell ref="H10084:I10084"/>
    <mergeCell ref="J10084:L10084"/>
    <mergeCell ref="F10085:G10085"/>
    <mergeCell ref="H10085:I10085"/>
    <mergeCell ref="J10085:L10085"/>
    <mergeCell ref="A10079:H10079"/>
    <mergeCell ref="F10080:G10080"/>
    <mergeCell ref="H10080:I10080"/>
    <mergeCell ref="J10080:L10080"/>
    <mergeCell ref="F10081:G10081"/>
    <mergeCell ref="H10081:I10081"/>
    <mergeCell ref="J10081:L10081"/>
    <mergeCell ref="F10118:G10118"/>
    <mergeCell ref="H10118:I10118"/>
    <mergeCell ref="J10118:L10118"/>
    <mergeCell ref="F10119:G10119"/>
    <mergeCell ref="H10119:I10119"/>
    <mergeCell ref="J10119:L10119"/>
    <mergeCell ref="F10116:G10116"/>
    <mergeCell ref="H10116:I10116"/>
    <mergeCell ref="J10116:L10116"/>
    <mergeCell ref="F10117:G10117"/>
    <mergeCell ref="H10117:I10117"/>
    <mergeCell ref="J10117:L10117"/>
    <mergeCell ref="F10114:G10114"/>
    <mergeCell ref="H10114:I10114"/>
    <mergeCell ref="J10114:L10114"/>
    <mergeCell ref="F10115:G10115"/>
    <mergeCell ref="H10115:I10115"/>
    <mergeCell ref="J10115:L10115"/>
    <mergeCell ref="F10112:G10112"/>
    <mergeCell ref="H10112:I10112"/>
    <mergeCell ref="J10112:L10112"/>
    <mergeCell ref="F10113:G10113"/>
    <mergeCell ref="H10113:I10113"/>
    <mergeCell ref="J10113:L10113"/>
    <mergeCell ref="F10108:G10108"/>
    <mergeCell ref="H10108:I10108"/>
    <mergeCell ref="J10108:L10108"/>
    <mergeCell ref="A10110:H10110"/>
    <mergeCell ref="F10111:G10111"/>
    <mergeCell ref="H10111:I10111"/>
    <mergeCell ref="J10111:L10111"/>
    <mergeCell ref="A10105:H10105"/>
    <mergeCell ref="F10106:G10106"/>
    <mergeCell ref="H10106:I10106"/>
    <mergeCell ref="J10106:L10106"/>
    <mergeCell ref="F10107:G10107"/>
    <mergeCell ref="H10107:I10107"/>
    <mergeCell ref="J10107:L10107"/>
    <mergeCell ref="F10132:G10132"/>
    <mergeCell ref="H10132:I10132"/>
    <mergeCell ref="J10132:L10132"/>
    <mergeCell ref="A10134:H10134"/>
    <mergeCell ref="F10135:G10135"/>
    <mergeCell ref="H10135:I10135"/>
    <mergeCell ref="J10135:L10135"/>
    <mergeCell ref="F10128:G10128"/>
    <mergeCell ref="H10128:I10128"/>
    <mergeCell ref="J10128:L10128"/>
    <mergeCell ref="A10130:H10130"/>
    <mergeCell ref="F10131:G10131"/>
    <mergeCell ref="H10131:I10131"/>
    <mergeCell ref="J10131:L10131"/>
    <mergeCell ref="F10126:G10126"/>
    <mergeCell ref="H10126:I10126"/>
    <mergeCell ref="J10126:L10126"/>
    <mergeCell ref="F10127:G10127"/>
    <mergeCell ref="H10127:I10127"/>
    <mergeCell ref="J10127:L10127"/>
    <mergeCell ref="F10124:G10124"/>
    <mergeCell ref="H10124:I10124"/>
    <mergeCell ref="J10124:L10124"/>
    <mergeCell ref="F10125:G10125"/>
    <mergeCell ref="H10125:I10125"/>
    <mergeCell ref="J10125:L10125"/>
    <mergeCell ref="F10122:G10122"/>
    <mergeCell ref="H10122:I10122"/>
    <mergeCell ref="J10122:L10122"/>
    <mergeCell ref="F10123:G10123"/>
    <mergeCell ref="H10123:I10123"/>
    <mergeCell ref="J10123:L10123"/>
    <mergeCell ref="F10120:G10120"/>
    <mergeCell ref="H10120:I10120"/>
    <mergeCell ref="J10120:L10120"/>
    <mergeCell ref="F10121:G10121"/>
    <mergeCell ref="H10121:I10121"/>
    <mergeCell ref="J10121:L10121"/>
    <mergeCell ref="F10158:G10158"/>
    <mergeCell ref="H10158:I10158"/>
    <mergeCell ref="J10158:L10158"/>
    <mergeCell ref="A10160:H10160"/>
    <mergeCell ref="F10161:G10161"/>
    <mergeCell ref="H10161:I10161"/>
    <mergeCell ref="J10161:L10161"/>
    <mergeCell ref="F10156:G10156"/>
    <mergeCell ref="H10156:I10156"/>
    <mergeCell ref="J10156:L10156"/>
    <mergeCell ref="F10157:G10157"/>
    <mergeCell ref="H10157:I10157"/>
    <mergeCell ref="J10157:L10157"/>
    <mergeCell ref="F10154:G10154"/>
    <mergeCell ref="H10154:I10154"/>
    <mergeCell ref="J10154:L10154"/>
    <mergeCell ref="F10155:G10155"/>
    <mergeCell ref="H10155:I10155"/>
    <mergeCell ref="J10155:L10155"/>
    <mergeCell ref="A10151:H10151"/>
    <mergeCell ref="F10152:G10152"/>
    <mergeCell ref="H10152:I10152"/>
    <mergeCell ref="J10152:L10152"/>
    <mergeCell ref="F10153:G10153"/>
    <mergeCell ref="H10153:I10153"/>
    <mergeCell ref="J10153:L10153"/>
    <mergeCell ref="F10140:G10140"/>
    <mergeCell ref="H10140:I10140"/>
    <mergeCell ref="J10140:L10140"/>
    <mergeCell ref="F10141:G10141"/>
    <mergeCell ref="H10141:I10141"/>
    <mergeCell ref="J10141:L10141"/>
    <mergeCell ref="F10136:G10136"/>
    <mergeCell ref="H10136:I10136"/>
    <mergeCell ref="J10136:L10136"/>
    <mergeCell ref="A10138:H10138"/>
    <mergeCell ref="F10139:G10139"/>
    <mergeCell ref="H10139:I10139"/>
    <mergeCell ref="J10139:L10139"/>
    <mergeCell ref="F10174:G10174"/>
    <mergeCell ref="H10174:I10174"/>
    <mergeCell ref="J10174:L10174"/>
    <mergeCell ref="F10175:G10175"/>
    <mergeCell ref="H10175:I10175"/>
    <mergeCell ref="J10175:L10175"/>
    <mergeCell ref="F10172:G10172"/>
    <mergeCell ref="H10172:I10172"/>
    <mergeCell ref="J10172:L10172"/>
    <mergeCell ref="F10173:G10173"/>
    <mergeCell ref="H10173:I10173"/>
    <mergeCell ref="J10173:L10173"/>
    <mergeCell ref="F10170:G10170"/>
    <mergeCell ref="H10170:I10170"/>
    <mergeCell ref="J10170:L10170"/>
    <mergeCell ref="F10171:G10171"/>
    <mergeCell ref="H10171:I10171"/>
    <mergeCell ref="J10171:L10171"/>
    <mergeCell ref="F10168:G10168"/>
    <mergeCell ref="H10168:I10168"/>
    <mergeCell ref="J10168:L10168"/>
    <mergeCell ref="F10169:G10169"/>
    <mergeCell ref="H10169:I10169"/>
    <mergeCell ref="J10169:L10169"/>
    <mergeCell ref="A10165:H10165"/>
    <mergeCell ref="F10166:G10166"/>
    <mergeCell ref="H10166:I10166"/>
    <mergeCell ref="J10166:L10166"/>
    <mergeCell ref="F10167:G10167"/>
    <mergeCell ref="H10167:I10167"/>
    <mergeCell ref="J10167:L10167"/>
    <mergeCell ref="F10162:G10162"/>
    <mergeCell ref="H10162:I10162"/>
    <mergeCell ref="J10162:L10162"/>
    <mergeCell ref="F10163:G10163"/>
    <mergeCell ref="H10163:I10163"/>
    <mergeCell ref="J10163:L10163"/>
    <mergeCell ref="A10189:H10189"/>
    <mergeCell ref="F10190:G10190"/>
    <mergeCell ref="H10190:I10190"/>
    <mergeCell ref="J10190:L10190"/>
    <mergeCell ref="F10191:G10191"/>
    <mergeCell ref="H10191:I10191"/>
    <mergeCell ref="J10191:L10191"/>
    <mergeCell ref="A10185:H10185"/>
    <mergeCell ref="F10186:G10186"/>
    <mergeCell ref="H10186:I10186"/>
    <mergeCell ref="J10186:L10186"/>
    <mergeCell ref="F10187:G10187"/>
    <mergeCell ref="H10187:I10187"/>
    <mergeCell ref="J10187:L10187"/>
    <mergeCell ref="F10182:G10182"/>
    <mergeCell ref="H10182:I10182"/>
    <mergeCell ref="J10182:L10182"/>
    <mergeCell ref="F10183:G10183"/>
    <mergeCell ref="H10183:I10183"/>
    <mergeCell ref="J10183:L10183"/>
    <mergeCell ref="F10180:G10180"/>
    <mergeCell ref="H10180:I10180"/>
    <mergeCell ref="J10180:L10180"/>
    <mergeCell ref="F10181:G10181"/>
    <mergeCell ref="H10181:I10181"/>
    <mergeCell ref="J10181:L10181"/>
    <mergeCell ref="F10178:G10178"/>
    <mergeCell ref="H10178:I10178"/>
    <mergeCell ref="J10178:L10178"/>
    <mergeCell ref="F10179:G10179"/>
    <mergeCell ref="H10179:I10179"/>
    <mergeCell ref="J10179:L10179"/>
    <mergeCell ref="F10176:G10176"/>
    <mergeCell ref="H10176:I10176"/>
    <mergeCell ref="J10176:L10176"/>
    <mergeCell ref="F10177:G10177"/>
    <mergeCell ref="H10177:I10177"/>
    <mergeCell ref="J10177:L10177"/>
    <mergeCell ref="A10215:H10215"/>
    <mergeCell ref="F10216:G10216"/>
    <mergeCell ref="H10216:I10216"/>
    <mergeCell ref="J10216:L10216"/>
    <mergeCell ref="F10217:G10217"/>
    <mergeCell ref="H10217:I10217"/>
    <mergeCell ref="J10217:L10217"/>
    <mergeCell ref="F10212:G10212"/>
    <mergeCell ref="H10212:I10212"/>
    <mergeCell ref="J10212:L10212"/>
    <mergeCell ref="F10213:G10213"/>
    <mergeCell ref="H10213:I10213"/>
    <mergeCell ref="J10213:L10213"/>
    <mergeCell ref="F10210:G10210"/>
    <mergeCell ref="H10210:I10210"/>
    <mergeCell ref="J10210:L10210"/>
    <mergeCell ref="F10211:G10211"/>
    <mergeCell ref="H10211:I10211"/>
    <mergeCell ref="J10211:L10211"/>
    <mergeCell ref="F10208:G10208"/>
    <mergeCell ref="H10208:I10208"/>
    <mergeCell ref="J10208:L10208"/>
    <mergeCell ref="F10209:G10209"/>
    <mergeCell ref="H10209:I10209"/>
    <mergeCell ref="J10209:L10209"/>
    <mergeCell ref="F10196:G10196"/>
    <mergeCell ref="H10196:I10196"/>
    <mergeCell ref="J10196:L10196"/>
    <mergeCell ref="A10206:H10206"/>
    <mergeCell ref="F10207:G10207"/>
    <mergeCell ref="H10207:I10207"/>
    <mergeCell ref="J10207:L10207"/>
    <mergeCell ref="A10193:H10193"/>
    <mergeCell ref="F10194:G10194"/>
    <mergeCell ref="H10194:I10194"/>
    <mergeCell ref="J10194:L10194"/>
    <mergeCell ref="F10195:G10195"/>
    <mergeCell ref="H10195:I10195"/>
    <mergeCell ref="J10195:L10195"/>
    <mergeCell ref="F10230:G10230"/>
    <mergeCell ref="H10230:I10230"/>
    <mergeCell ref="J10230:L10230"/>
    <mergeCell ref="F10231:G10231"/>
    <mergeCell ref="H10231:I10231"/>
    <mergeCell ref="J10231:L10231"/>
    <mergeCell ref="F10228:G10228"/>
    <mergeCell ref="H10228:I10228"/>
    <mergeCell ref="J10228:L10228"/>
    <mergeCell ref="F10229:G10229"/>
    <mergeCell ref="H10229:I10229"/>
    <mergeCell ref="J10229:L10229"/>
    <mergeCell ref="F10226:G10226"/>
    <mergeCell ref="H10226:I10226"/>
    <mergeCell ref="J10226:L10226"/>
    <mergeCell ref="F10227:G10227"/>
    <mergeCell ref="H10227:I10227"/>
    <mergeCell ref="J10227:L10227"/>
    <mergeCell ref="F10224:G10224"/>
    <mergeCell ref="H10224:I10224"/>
    <mergeCell ref="J10224:L10224"/>
    <mergeCell ref="F10225:G10225"/>
    <mergeCell ref="H10225:I10225"/>
    <mergeCell ref="J10225:L10225"/>
    <mergeCell ref="F10222:G10222"/>
    <mergeCell ref="H10222:I10222"/>
    <mergeCell ref="J10222:L10222"/>
    <mergeCell ref="F10223:G10223"/>
    <mergeCell ref="H10223:I10223"/>
    <mergeCell ref="J10223:L10223"/>
    <mergeCell ref="F10218:G10218"/>
    <mergeCell ref="H10218:I10218"/>
    <mergeCell ref="J10218:L10218"/>
    <mergeCell ref="A10220:H10220"/>
    <mergeCell ref="F10221:G10221"/>
    <mergeCell ref="H10221:I10221"/>
    <mergeCell ref="J10221:L10221"/>
    <mergeCell ref="F10242:G10242"/>
    <mergeCell ref="H10242:I10242"/>
    <mergeCell ref="J10242:L10242"/>
    <mergeCell ref="A10244:H10244"/>
    <mergeCell ref="F10245:G10245"/>
    <mergeCell ref="H10245:I10245"/>
    <mergeCell ref="J10245:L10245"/>
    <mergeCell ref="F10240:G10240"/>
    <mergeCell ref="H10240:I10240"/>
    <mergeCell ref="J10240:L10240"/>
    <mergeCell ref="F10241:G10241"/>
    <mergeCell ref="H10241:I10241"/>
    <mergeCell ref="J10241:L10241"/>
    <mergeCell ref="F10238:G10238"/>
    <mergeCell ref="H10238:I10238"/>
    <mergeCell ref="J10238:L10238"/>
    <mergeCell ref="F10239:G10239"/>
    <mergeCell ref="H10239:I10239"/>
    <mergeCell ref="J10239:L10239"/>
    <mergeCell ref="F10236:G10236"/>
    <mergeCell ref="H10236:I10236"/>
    <mergeCell ref="J10236:L10236"/>
    <mergeCell ref="F10237:G10237"/>
    <mergeCell ref="H10237:I10237"/>
    <mergeCell ref="J10237:L10237"/>
    <mergeCell ref="F10234:G10234"/>
    <mergeCell ref="H10234:I10234"/>
    <mergeCell ref="J10234:L10234"/>
    <mergeCell ref="F10235:G10235"/>
    <mergeCell ref="H10235:I10235"/>
    <mergeCell ref="J10235:L10235"/>
    <mergeCell ref="F10232:G10232"/>
    <mergeCell ref="H10232:I10232"/>
    <mergeCell ref="J10232:L10232"/>
    <mergeCell ref="F10233:G10233"/>
    <mergeCell ref="H10233:I10233"/>
    <mergeCell ref="J10233:L10233"/>
    <mergeCell ref="F10270:G10270"/>
    <mergeCell ref="H10270:I10270"/>
    <mergeCell ref="J10270:L10270"/>
    <mergeCell ref="F10271:G10271"/>
    <mergeCell ref="H10271:I10271"/>
    <mergeCell ref="J10271:L10271"/>
    <mergeCell ref="F10268:G10268"/>
    <mergeCell ref="H10268:I10268"/>
    <mergeCell ref="J10268:L10268"/>
    <mergeCell ref="F10269:G10269"/>
    <mergeCell ref="H10269:I10269"/>
    <mergeCell ref="J10269:L10269"/>
    <mergeCell ref="A10265:H10265"/>
    <mergeCell ref="F10266:G10266"/>
    <mergeCell ref="H10266:I10266"/>
    <mergeCell ref="J10266:L10266"/>
    <mergeCell ref="F10267:G10267"/>
    <mergeCell ref="H10267:I10267"/>
    <mergeCell ref="J10267:L10267"/>
    <mergeCell ref="F10254:G10254"/>
    <mergeCell ref="H10254:I10254"/>
    <mergeCell ref="J10254:L10254"/>
    <mergeCell ref="F10255:G10255"/>
    <mergeCell ref="H10255:I10255"/>
    <mergeCell ref="J10255:L10255"/>
    <mergeCell ref="F10250:G10250"/>
    <mergeCell ref="H10250:I10250"/>
    <mergeCell ref="J10250:L10250"/>
    <mergeCell ref="A10252:H10252"/>
    <mergeCell ref="F10253:G10253"/>
    <mergeCell ref="H10253:I10253"/>
    <mergeCell ref="J10253:L10253"/>
    <mergeCell ref="F10246:G10246"/>
    <mergeCell ref="H10246:I10246"/>
    <mergeCell ref="J10246:L10246"/>
    <mergeCell ref="A10248:H10248"/>
    <mergeCell ref="F10249:G10249"/>
    <mergeCell ref="H10249:I10249"/>
    <mergeCell ref="J10249:L10249"/>
    <mergeCell ref="F10286:G10286"/>
    <mergeCell ref="H10286:I10286"/>
    <mergeCell ref="J10286:L10286"/>
    <mergeCell ref="F10287:G10287"/>
    <mergeCell ref="H10287:I10287"/>
    <mergeCell ref="J10287:L10287"/>
    <mergeCell ref="F10284:G10284"/>
    <mergeCell ref="H10284:I10284"/>
    <mergeCell ref="J10284:L10284"/>
    <mergeCell ref="F10285:G10285"/>
    <mergeCell ref="H10285:I10285"/>
    <mergeCell ref="J10285:L10285"/>
    <mergeCell ref="F10282:G10282"/>
    <mergeCell ref="H10282:I10282"/>
    <mergeCell ref="J10282:L10282"/>
    <mergeCell ref="F10283:G10283"/>
    <mergeCell ref="H10283:I10283"/>
    <mergeCell ref="J10283:L10283"/>
    <mergeCell ref="A10279:H10279"/>
    <mergeCell ref="F10280:G10280"/>
    <mergeCell ref="H10280:I10280"/>
    <mergeCell ref="J10280:L10280"/>
    <mergeCell ref="F10281:G10281"/>
    <mergeCell ref="H10281:I10281"/>
    <mergeCell ref="J10281:L10281"/>
    <mergeCell ref="F10276:G10276"/>
    <mergeCell ref="H10276:I10276"/>
    <mergeCell ref="J10276:L10276"/>
    <mergeCell ref="F10277:G10277"/>
    <mergeCell ref="H10277:I10277"/>
    <mergeCell ref="J10277:L10277"/>
    <mergeCell ref="F10272:G10272"/>
    <mergeCell ref="H10272:I10272"/>
    <mergeCell ref="J10272:L10272"/>
    <mergeCell ref="A10274:H10274"/>
    <mergeCell ref="F10275:G10275"/>
    <mergeCell ref="H10275:I10275"/>
    <mergeCell ref="J10275:L10275"/>
    <mergeCell ref="A10299:H10299"/>
    <mergeCell ref="F10300:G10300"/>
    <mergeCell ref="H10300:I10300"/>
    <mergeCell ref="J10300:L10300"/>
    <mergeCell ref="F10301:G10301"/>
    <mergeCell ref="H10301:I10301"/>
    <mergeCell ref="J10301:L10301"/>
    <mergeCell ref="F10296:G10296"/>
    <mergeCell ref="H10296:I10296"/>
    <mergeCell ref="J10296:L10296"/>
    <mergeCell ref="F10297:G10297"/>
    <mergeCell ref="H10297:I10297"/>
    <mergeCell ref="J10297:L10297"/>
    <mergeCell ref="F10294:G10294"/>
    <mergeCell ref="H10294:I10294"/>
    <mergeCell ref="J10294:L10294"/>
    <mergeCell ref="F10295:G10295"/>
    <mergeCell ref="H10295:I10295"/>
    <mergeCell ref="J10295:L10295"/>
    <mergeCell ref="F10292:G10292"/>
    <mergeCell ref="H10292:I10292"/>
    <mergeCell ref="J10292:L10292"/>
    <mergeCell ref="F10293:G10293"/>
    <mergeCell ref="H10293:I10293"/>
    <mergeCell ref="J10293:L10293"/>
    <mergeCell ref="F10290:G10290"/>
    <mergeCell ref="H10290:I10290"/>
    <mergeCell ref="J10290:L10290"/>
    <mergeCell ref="F10291:G10291"/>
    <mergeCell ref="H10291:I10291"/>
    <mergeCell ref="J10291:L10291"/>
    <mergeCell ref="F10288:G10288"/>
    <mergeCell ref="H10288:I10288"/>
    <mergeCell ref="J10288:L10288"/>
    <mergeCell ref="F10289:G10289"/>
    <mergeCell ref="H10289:I10289"/>
    <mergeCell ref="J10289:L10289"/>
    <mergeCell ref="F10326:G10326"/>
    <mergeCell ref="H10326:I10326"/>
    <mergeCell ref="J10326:L10326"/>
    <mergeCell ref="F10327:G10327"/>
    <mergeCell ref="H10327:I10327"/>
    <mergeCell ref="J10327:L10327"/>
    <mergeCell ref="F10324:G10324"/>
    <mergeCell ref="H10324:I10324"/>
    <mergeCell ref="J10324:L10324"/>
    <mergeCell ref="F10325:G10325"/>
    <mergeCell ref="H10325:I10325"/>
    <mergeCell ref="J10325:L10325"/>
    <mergeCell ref="F10322:G10322"/>
    <mergeCell ref="H10322:I10322"/>
    <mergeCell ref="J10322:L10322"/>
    <mergeCell ref="F10323:G10323"/>
    <mergeCell ref="H10323:I10323"/>
    <mergeCell ref="J10323:L10323"/>
    <mergeCell ref="F10310:G10310"/>
    <mergeCell ref="H10310:I10310"/>
    <mergeCell ref="J10310:L10310"/>
    <mergeCell ref="A10320:H10320"/>
    <mergeCell ref="F10321:G10321"/>
    <mergeCell ref="H10321:I10321"/>
    <mergeCell ref="J10321:L10321"/>
    <mergeCell ref="A10307:H10307"/>
    <mergeCell ref="F10308:G10308"/>
    <mergeCell ref="H10308:I10308"/>
    <mergeCell ref="J10308:L10308"/>
    <mergeCell ref="F10309:G10309"/>
    <mergeCell ref="H10309:I10309"/>
    <mergeCell ref="J10309:L10309"/>
    <mergeCell ref="A10303:H10303"/>
    <mergeCell ref="F10304:G10304"/>
    <mergeCell ref="H10304:I10304"/>
    <mergeCell ref="J10304:L10304"/>
    <mergeCell ref="F10305:G10305"/>
    <mergeCell ref="H10305:I10305"/>
    <mergeCell ref="J10305:L10305"/>
    <mergeCell ref="F10342:G10342"/>
    <mergeCell ref="H10342:I10342"/>
    <mergeCell ref="J10342:L10342"/>
    <mergeCell ref="F10343:G10343"/>
    <mergeCell ref="H10343:I10343"/>
    <mergeCell ref="J10343:L10343"/>
    <mergeCell ref="F10340:G10340"/>
    <mergeCell ref="H10340:I10340"/>
    <mergeCell ref="J10340:L10340"/>
    <mergeCell ref="F10341:G10341"/>
    <mergeCell ref="H10341:I10341"/>
    <mergeCell ref="J10341:L10341"/>
    <mergeCell ref="F10338:G10338"/>
    <mergeCell ref="H10338:I10338"/>
    <mergeCell ref="J10338:L10338"/>
    <mergeCell ref="F10339:G10339"/>
    <mergeCell ref="H10339:I10339"/>
    <mergeCell ref="J10339:L10339"/>
    <mergeCell ref="F10336:G10336"/>
    <mergeCell ref="H10336:I10336"/>
    <mergeCell ref="J10336:L10336"/>
    <mergeCell ref="F10337:G10337"/>
    <mergeCell ref="H10337:I10337"/>
    <mergeCell ref="J10337:L10337"/>
    <mergeCell ref="F10332:G10332"/>
    <mergeCell ref="H10332:I10332"/>
    <mergeCell ref="J10332:L10332"/>
    <mergeCell ref="A10334:H10334"/>
    <mergeCell ref="F10335:G10335"/>
    <mergeCell ref="H10335:I10335"/>
    <mergeCell ref="J10335:L10335"/>
    <mergeCell ref="A10329:H10329"/>
    <mergeCell ref="F10330:G10330"/>
    <mergeCell ref="H10330:I10330"/>
    <mergeCell ref="J10330:L10330"/>
    <mergeCell ref="F10331:G10331"/>
    <mergeCell ref="H10331:I10331"/>
    <mergeCell ref="J10331:L10331"/>
    <mergeCell ref="F10354:G10354"/>
    <mergeCell ref="H10354:I10354"/>
    <mergeCell ref="J10354:L10354"/>
    <mergeCell ref="A10356:H10356"/>
    <mergeCell ref="F10357:G10357"/>
    <mergeCell ref="H10357:I10357"/>
    <mergeCell ref="J10357:L10357"/>
    <mergeCell ref="F10352:G10352"/>
    <mergeCell ref="H10352:I10352"/>
    <mergeCell ref="J10352:L10352"/>
    <mergeCell ref="F10353:G10353"/>
    <mergeCell ref="H10353:I10353"/>
    <mergeCell ref="J10353:L10353"/>
    <mergeCell ref="F10350:G10350"/>
    <mergeCell ref="H10350:I10350"/>
    <mergeCell ref="J10350:L10350"/>
    <mergeCell ref="F10351:G10351"/>
    <mergeCell ref="H10351:I10351"/>
    <mergeCell ref="J10351:L10351"/>
    <mergeCell ref="F10348:G10348"/>
    <mergeCell ref="H10348:I10348"/>
    <mergeCell ref="J10348:L10348"/>
    <mergeCell ref="F10349:G10349"/>
    <mergeCell ref="H10349:I10349"/>
    <mergeCell ref="J10349:L10349"/>
    <mergeCell ref="F10346:G10346"/>
    <mergeCell ref="H10346:I10346"/>
    <mergeCell ref="J10346:L10346"/>
    <mergeCell ref="F10347:G10347"/>
    <mergeCell ref="H10347:I10347"/>
    <mergeCell ref="J10347:L10347"/>
    <mergeCell ref="F10344:G10344"/>
    <mergeCell ref="H10344:I10344"/>
    <mergeCell ref="J10344:L10344"/>
    <mergeCell ref="F10345:G10345"/>
    <mergeCell ref="H10345:I10345"/>
    <mergeCell ref="J10345:L10345"/>
    <mergeCell ref="F10382:G10382"/>
    <mergeCell ref="H10382:I10382"/>
    <mergeCell ref="J10382:L10382"/>
    <mergeCell ref="F10383:G10383"/>
    <mergeCell ref="H10383:I10383"/>
    <mergeCell ref="J10383:L10383"/>
    <mergeCell ref="F10380:G10380"/>
    <mergeCell ref="H10380:I10380"/>
    <mergeCell ref="J10380:L10380"/>
    <mergeCell ref="F10381:G10381"/>
    <mergeCell ref="H10381:I10381"/>
    <mergeCell ref="J10381:L10381"/>
    <mergeCell ref="A10377:H10377"/>
    <mergeCell ref="F10378:G10378"/>
    <mergeCell ref="H10378:I10378"/>
    <mergeCell ref="J10378:L10378"/>
    <mergeCell ref="F10379:G10379"/>
    <mergeCell ref="H10379:I10379"/>
    <mergeCell ref="J10379:L10379"/>
    <mergeCell ref="F10366:G10366"/>
    <mergeCell ref="H10366:I10366"/>
    <mergeCell ref="J10366:L10366"/>
    <mergeCell ref="F10367:G10367"/>
    <mergeCell ref="H10367:I10367"/>
    <mergeCell ref="J10367:L10367"/>
    <mergeCell ref="F10362:G10362"/>
    <mergeCell ref="H10362:I10362"/>
    <mergeCell ref="J10362:L10362"/>
    <mergeCell ref="A10364:H10364"/>
    <mergeCell ref="F10365:G10365"/>
    <mergeCell ref="H10365:I10365"/>
    <mergeCell ref="J10365:L10365"/>
    <mergeCell ref="F10358:G10358"/>
    <mergeCell ref="H10358:I10358"/>
    <mergeCell ref="J10358:L10358"/>
    <mergeCell ref="A10360:H10360"/>
    <mergeCell ref="F10361:G10361"/>
    <mergeCell ref="H10361:I10361"/>
    <mergeCell ref="J10361:L10361"/>
    <mergeCell ref="F10398:G10398"/>
    <mergeCell ref="H10398:I10398"/>
    <mergeCell ref="J10398:L10398"/>
    <mergeCell ref="F10399:G10399"/>
    <mergeCell ref="H10399:I10399"/>
    <mergeCell ref="J10399:L10399"/>
    <mergeCell ref="F10396:G10396"/>
    <mergeCell ref="H10396:I10396"/>
    <mergeCell ref="J10396:L10396"/>
    <mergeCell ref="F10397:G10397"/>
    <mergeCell ref="H10397:I10397"/>
    <mergeCell ref="J10397:L10397"/>
    <mergeCell ref="F10394:G10394"/>
    <mergeCell ref="H10394:I10394"/>
    <mergeCell ref="J10394:L10394"/>
    <mergeCell ref="F10395:G10395"/>
    <mergeCell ref="H10395:I10395"/>
    <mergeCell ref="J10395:L10395"/>
    <mergeCell ref="A10391:H10391"/>
    <mergeCell ref="F10392:G10392"/>
    <mergeCell ref="H10392:I10392"/>
    <mergeCell ref="J10392:L10392"/>
    <mergeCell ref="F10393:G10393"/>
    <mergeCell ref="H10393:I10393"/>
    <mergeCell ref="J10393:L10393"/>
    <mergeCell ref="F10388:G10388"/>
    <mergeCell ref="H10388:I10388"/>
    <mergeCell ref="J10388:L10388"/>
    <mergeCell ref="F10389:G10389"/>
    <mergeCell ref="H10389:I10389"/>
    <mergeCell ref="J10389:L10389"/>
    <mergeCell ref="F10384:G10384"/>
    <mergeCell ref="H10384:I10384"/>
    <mergeCell ref="J10384:L10384"/>
    <mergeCell ref="A10386:H10386"/>
    <mergeCell ref="F10387:G10387"/>
    <mergeCell ref="H10387:I10387"/>
    <mergeCell ref="J10387:L10387"/>
    <mergeCell ref="A10411:H10411"/>
    <mergeCell ref="F10412:G10412"/>
    <mergeCell ref="H10412:I10412"/>
    <mergeCell ref="J10412:L10412"/>
    <mergeCell ref="F10413:G10413"/>
    <mergeCell ref="H10413:I10413"/>
    <mergeCell ref="J10413:L10413"/>
    <mergeCell ref="F10408:G10408"/>
    <mergeCell ref="H10408:I10408"/>
    <mergeCell ref="J10408:L10408"/>
    <mergeCell ref="F10409:G10409"/>
    <mergeCell ref="H10409:I10409"/>
    <mergeCell ref="J10409:L10409"/>
    <mergeCell ref="F10406:G10406"/>
    <mergeCell ref="H10406:I10406"/>
    <mergeCell ref="J10406:L10406"/>
    <mergeCell ref="F10407:G10407"/>
    <mergeCell ref="H10407:I10407"/>
    <mergeCell ref="J10407:L10407"/>
    <mergeCell ref="F10404:G10404"/>
    <mergeCell ref="H10404:I10404"/>
    <mergeCell ref="J10404:L10404"/>
    <mergeCell ref="F10405:G10405"/>
    <mergeCell ref="H10405:I10405"/>
    <mergeCell ref="J10405:L10405"/>
    <mergeCell ref="F10402:G10402"/>
    <mergeCell ref="H10402:I10402"/>
    <mergeCell ref="J10402:L10402"/>
    <mergeCell ref="F10403:G10403"/>
    <mergeCell ref="H10403:I10403"/>
    <mergeCell ref="J10403:L10403"/>
    <mergeCell ref="F10400:G10400"/>
    <mergeCell ref="H10400:I10400"/>
    <mergeCell ref="J10400:L10400"/>
    <mergeCell ref="F10401:G10401"/>
    <mergeCell ref="H10401:I10401"/>
    <mergeCell ref="J10401:L10401"/>
    <mergeCell ref="F10436:G10436"/>
    <mergeCell ref="H10436:I10436"/>
    <mergeCell ref="J10436:L10436"/>
    <mergeCell ref="F10437:G10437"/>
    <mergeCell ref="H10437:I10437"/>
    <mergeCell ref="J10437:L10437"/>
    <mergeCell ref="F10434:G10434"/>
    <mergeCell ref="H10434:I10434"/>
    <mergeCell ref="J10434:L10434"/>
    <mergeCell ref="F10435:G10435"/>
    <mergeCell ref="H10435:I10435"/>
    <mergeCell ref="J10435:L10435"/>
    <mergeCell ref="F10422:G10422"/>
    <mergeCell ref="H10422:I10422"/>
    <mergeCell ref="J10422:L10422"/>
    <mergeCell ref="A10432:H10432"/>
    <mergeCell ref="F10433:G10433"/>
    <mergeCell ref="H10433:I10433"/>
    <mergeCell ref="J10433:L10433"/>
    <mergeCell ref="A10419:H10419"/>
    <mergeCell ref="F10420:G10420"/>
    <mergeCell ref="H10420:I10420"/>
    <mergeCell ref="J10420:L10420"/>
    <mergeCell ref="F10421:G10421"/>
    <mergeCell ref="H10421:I10421"/>
    <mergeCell ref="J10421:L10421"/>
    <mergeCell ref="A10415:H10415"/>
    <mergeCell ref="F10416:G10416"/>
    <mergeCell ref="H10416:I10416"/>
    <mergeCell ref="J10416:L10416"/>
    <mergeCell ref="F10417:G10417"/>
    <mergeCell ref="H10417:I10417"/>
    <mergeCell ref="J10417:L10417"/>
    <mergeCell ref="F10452:G10452"/>
    <mergeCell ref="H10452:I10452"/>
    <mergeCell ref="J10452:L10452"/>
    <mergeCell ref="F10453:G10453"/>
    <mergeCell ref="H10453:I10453"/>
    <mergeCell ref="J10453:L10453"/>
    <mergeCell ref="F10450:G10450"/>
    <mergeCell ref="H10450:I10450"/>
    <mergeCell ref="J10450:L10450"/>
    <mergeCell ref="F10451:G10451"/>
    <mergeCell ref="H10451:I10451"/>
    <mergeCell ref="J10451:L10451"/>
    <mergeCell ref="F10448:G10448"/>
    <mergeCell ref="H10448:I10448"/>
    <mergeCell ref="J10448:L10448"/>
    <mergeCell ref="F10449:G10449"/>
    <mergeCell ref="H10449:I10449"/>
    <mergeCell ref="J10449:L10449"/>
    <mergeCell ref="F10444:G10444"/>
    <mergeCell ref="H10444:I10444"/>
    <mergeCell ref="J10444:L10444"/>
    <mergeCell ref="A10446:H10446"/>
    <mergeCell ref="F10447:G10447"/>
    <mergeCell ref="H10447:I10447"/>
    <mergeCell ref="J10447:L10447"/>
    <mergeCell ref="A10441:H10441"/>
    <mergeCell ref="F10442:G10442"/>
    <mergeCell ref="H10442:I10442"/>
    <mergeCell ref="J10442:L10442"/>
    <mergeCell ref="F10443:G10443"/>
    <mergeCell ref="H10443:I10443"/>
    <mergeCell ref="J10443:L10443"/>
    <mergeCell ref="F10438:G10438"/>
    <mergeCell ref="H10438:I10438"/>
    <mergeCell ref="J10438:L10438"/>
    <mergeCell ref="F10439:G10439"/>
    <mergeCell ref="H10439:I10439"/>
    <mergeCell ref="J10439:L10439"/>
    <mergeCell ref="F10464:G10464"/>
    <mergeCell ref="H10464:I10464"/>
    <mergeCell ref="J10464:L10464"/>
    <mergeCell ref="A10466:H10466"/>
    <mergeCell ref="F10467:G10467"/>
    <mergeCell ref="H10467:I10467"/>
    <mergeCell ref="J10467:L10467"/>
    <mergeCell ref="F10462:G10462"/>
    <mergeCell ref="H10462:I10462"/>
    <mergeCell ref="J10462:L10462"/>
    <mergeCell ref="F10463:G10463"/>
    <mergeCell ref="H10463:I10463"/>
    <mergeCell ref="J10463:L10463"/>
    <mergeCell ref="F10460:G10460"/>
    <mergeCell ref="H10460:I10460"/>
    <mergeCell ref="J10460:L10460"/>
    <mergeCell ref="F10461:G10461"/>
    <mergeCell ref="H10461:I10461"/>
    <mergeCell ref="J10461:L10461"/>
    <mergeCell ref="F10458:G10458"/>
    <mergeCell ref="H10458:I10458"/>
    <mergeCell ref="J10458:L10458"/>
    <mergeCell ref="F10459:G10459"/>
    <mergeCell ref="H10459:I10459"/>
    <mergeCell ref="J10459:L10459"/>
    <mergeCell ref="F10456:G10456"/>
    <mergeCell ref="H10456:I10456"/>
    <mergeCell ref="J10456:L10456"/>
    <mergeCell ref="F10457:G10457"/>
    <mergeCell ref="H10457:I10457"/>
    <mergeCell ref="J10457:L10457"/>
    <mergeCell ref="F10454:G10454"/>
    <mergeCell ref="H10454:I10454"/>
    <mergeCell ref="J10454:L10454"/>
    <mergeCell ref="F10455:G10455"/>
    <mergeCell ref="H10455:I10455"/>
    <mergeCell ref="J10455:L10455"/>
    <mergeCell ref="F10490:G10490"/>
    <mergeCell ref="H10490:I10490"/>
    <mergeCell ref="J10490:L10490"/>
    <mergeCell ref="F10491:G10491"/>
    <mergeCell ref="H10491:I10491"/>
    <mergeCell ref="J10491:L10491"/>
    <mergeCell ref="A10487:H10487"/>
    <mergeCell ref="F10488:G10488"/>
    <mergeCell ref="H10488:I10488"/>
    <mergeCell ref="J10488:L10488"/>
    <mergeCell ref="F10489:G10489"/>
    <mergeCell ref="H10489:I10489"/>
    <mergeCell ref="J10489:L10489"/>
    <mergeCell ref="F10476:G10476"/>
    <mergeCell ref="H10476:I10476"/>
    <mergeCell ref="J10476:L10476"/>
    <mergeCell ref="F10477:G10477"/>
    <mergeCell ref="H10477:I10477"/>
    <mergeCell ref="J10477:L10477"/>
    <mergeCell ref="F10472:G10472"/>
    <mergeCell ref="H10472:I10472"/>
    <mergeCell ref="J10472:L10472"/>
    <mergeCell ref="A10474:H10474"/>
    <mergeCell ref="F10475:G10475"/>
    <mergeCell ref="H10475:I10475"/>
    <mergeCell ref="J10475:L10475"/>
    <mergeCell ref="F10468:G10468"/>
    <mergeCell ref="H10468:I10468"/>
    <mergeCell ref="J10468:L10468"/>
    <mergeCell ref="A10470:H10470"/>
    <mergeCell ref="F10471:G10471"/>
    <mergeCell ref="H10471:I10471"/>
    <mergeCell ref="J10471:L10471"/>
    <mergeCell ref="F10506:G10506"/>
    <mergeCell ref="H10506:I10506"/>
    <mergeCell ref="J10506:L10506"/>
    <mergeCell ref="F10507:G10507"/>
    <mergeCell ref="H10507:I10507"/>
    <mergeCell ref="J10507:L10507"/>
    <mergeCell ref="F10504:G10504"/>
    <mergeCell ref="H10504:I10504"/>
    <mergeCell ref="J10504:L10504"/>
    <mergeCell ref="F10505:G10505"/>
    <mergeCell ref="H10505:I10505"/>
    <mergeCell ref="J10505:L10505"/>
    <mergeCell ref="A10501:H10501"/>
    <mergeCell ref="F10502:G10502"/>
    <mergeCell ref="H10502:I10502"/>
    <mergeCell ref="J10502:L10502"/>
    <mergeCell ref="F10503:G10503"/>
    <mergeCell ref="H10503:I10503"/>
    <mergeCell ref="J10503:L10503"/>
    <mergeCell ref="F10498:G10498"/>
    <mergeCell ref="H10498:I10498"/>
    <mergeCell ref="J10498:L10498"/>
    <mergeCell ref="F10499:G10499"/>
    <mergeCell ref="H10499:I10499"/>
    <mergeCell ref="J10499:L10499"/>
    <mergeCell ref="F10494:G10494"/>
    <mergeCell ref="H10494:I10494"/>
    <mergeCell ref="J10494:L10494"/>
    <mergeCell ref="A10496:H10496"/>
    <mergeCell ref="F10497:G10497"/>
    <mergeCell ref="H10497:I10497"/>
    <mergeCell ref="J10497:L10497"/>
    <mergeCell ref="F10492:G10492"/>
    <mergeCell ref="H10492:I10492"/>
    <mergeCell ref="J10492:L10492"/>
    <mergeCell ref="F10493:G10493"/>
    <mergeCell ref="H10493:I10493"/>
    <mergeCell ref="J10493:L10493"/>
    <mergeCell ref="F10518:G10518"/>
    <mergeCell ref="H10518:I10518"/>
    <mergeCell ref="J10518:L10518"/>
    <mergeCell ref="F10519:G10519"/>
    <mergeCell ref="H10519:I10519"/>
    <mergeCell ref="J10519:L10519"/>
    <mergeCell ref="F10516:G10516"/>
    <mergeCell ref="H10516:I10516"/>
    <mergeCell ref="J10516:L10516"/>
    <mergeCell ref="F10517:G10517"/>
    <mergeCell ref="H10517:I10517"/>
    <mergeCell ref="J10517:L10517"/>
    <mergeCell ref="F10514:G10514"/>
    <mergeCell ref="H10514:I10514"/>
    <mergeCell ref="J10514:L10514"/>
    <mergeCell ref="F10515:G10515"/>
    <mergeCell ref="H10515:I10515"/>
    <mergeCell ref="J10515:L10515"/>
    <mergeCell ref="F10512:G10512"/>
    <mergeCell ref="H10512:I10512"/>
    <mergeCell ref="J10512:L10512"/>
    <mergeCell ref="F10513:G10513"/>
    <mergeCell ref="H10513:I10513"/>
    <mergeCell ref="J10513:L10513"/>
    <mergeCell ref="F10510:G10510"/>
    <mergeCell ref="H10510:I10510"/>
    <mergeCell ref="J10510:L10510"/>
    <mergeCell ref="F10511:G10511"/>
    <mergeCell ref="H10511:I10511"/>
    <mergeCell ref="J10511:L10511"/>
    <mergeCell ref="F10508:G10508"/>
    <mergeCell ref="H10508:I10508"/>
    <mergeCell ref="J10508:L10508"/>
    <mergeCell ref="F10509:G10509"/>
    <mergeCell ref="H10509:I10509"/>
    <mergeCell ref="J10509:L10509"/>
    <mergeCell ref="F10544:G10544"/>
    <mergeCell ref="H10544:I10544"/>
    <mergeCell ref="J10544:L10544"/>
    <mergeCell ref="F10545:G10545"/>
    <mergeCell ref="H10545:I10545"/>
    <mergeCell ref="J10545:L10545"/>
    <mergeCell ref="F10532:G10532"/>
    <mergeCell ref="H10532:I10532"/>
    <mergeCell ref="J10532:L10532"/>
    <mergeCell ref="A10542:H10542"/>
    <mergeCell ref="F10543:G10543"/>
    <mergeCell ref="H10543:I10543"/>
    <mergeCell ref="J10543:L10543"/>
    <mergeCell ref="A10529:H10529"/>
    <mergeCell ref="F10530:G10530"/>
    <mergeCell ref="H10530:I10530"/>
    <mergeCell ref="J10530:L10530"/>
    <mergeCell ref="F10531:G10531"/>
    <mergeCell ref="H10531:I10531"/>
    <mergeCell ref="J10531:L10531"/>
    <mergeCell ref="A10525:H10525"/>
    <mergeCell ref="F10526:G10526"/>
    <mergeCell ref="H10526:I10526"/>
    <mergeCell ref="J10526:L10526"/>
    <mergeCell ref="F10527:G10527"/>
    <mergeCell ref="H10527:I10527"/>
    <mergeCell ref="J10527:L10527"/>
    <mergeCell ref="A10521:H10521"/>
    <mergeCell ref="F10522:G10522"/>
    <mergeCell ref="H10522:I10522"/>
    <mergeCell ref="J10522:L10522"/>
    <mergeCell ref="F10523:G10523"/>
    <mergeCell ref="H10523:I10523"/>
    <mergeCell ref="J10523:L10523"/>
    <mergeCell ref="F10560:G10560"/>
    <mergeCell ref="H10560:I10560"/>
    <mergeCell ref="J10560:L10560"/>
    <mergeCell ref="F10561:G10561"/>
    <mergeCell ref="H10561:I10561"/>
    <mergeCell ref="J10561:L10561"/>
    <mergeCell ref="F10558:G10558"/>
    <mergeCell ref="H10558:I10558"/>
    <mergeCell ref="J10558:L10558"/>
    <mergeCell ref="F10559:G10559"/>
    <mergeCell ref="H10559:I10559"/>
    <mergeCell ref="J10559:L10559"/>
    <mergeCell ref="F10554:G10554"/>
    <mergeCell ref="H10554:I10554"/>
    <mergeCell ref="J10554:L10554"/>
    <mergeCell ref="A10556:H10556"/>
    <mergeCell ref="F10557:G10557"/>
    <mergeCell ref="H10557:I10557"/>
    <mergeCell ref="J10557:L10557"/>
    <mergeCell ref="A10551:H10551"/>
    <mergeCell ref="F10552:G10552"/>
    <mergeCell ref="H10552:I10552"/>
    <mergeCell ref="J10552:L10552"/>
    <mergeCell ref="F10553:G10553"/>
    <mergeCell ref="H10553:I10553"/>
    <mergeCell ref="J10553:L10553"/>
    <mergeCell ref="F10548:G10548"/>
    <mergeCell ref="H10548:I10548"/>
    <mergeCell ref="J10548:L10548"/>
    <mergeCell ref="F10549:G10549"/>
    <mergeCell ref="H10549:I10549"/>
    <mergeCell ref="J10549:L10549"/>
    <mergeCell ref="F10546:G10546"/>
    <mergeCell ref="H10546:I10546"/>
    <mergeCell ref="J10546:L10546"/>
    <mergeCell ref="F10547:G10547"/>
    <mergeCell ref="H10547:I10547"/>
    <mergeCell ref="J10547:L10547"/>
    <mergeCell ref="F10572:G10572"/>
    <mergeCell ref="H10572:I10572"/>
    <mergeCell ref="J10572:L10572"/>
    <mergeCell ref="F10573:G10573"/>
    <mergeCell ref="H10573:I10573"/>
    <mergeCell ref="J10573:L10573"/>
    <mergeCell ref="F10570:G10570"/>
    <mergeCell ref="H10570:I10570"/>
    <mergeCell ref="J10570:L10570"/>
    <mergeCell ref="F10571:G10571"/>
    <mergeCell ref="H10571:I10571"/>
    <mergeCell ref="J10571:L10571"/>
    <mergeCell ref="F10568:G10568"/>
    <mergeCell ref="H10568:I10568"/>
    <mergeCell ref="J10568:L10568"/>
    <mergeCell ref="F10569:G10569"/>
    <mergeCell ref="H10569:I10569"/>
    <mergeCell ref="J10569:L10569"/>
    <mergeCell ref="F10566:G10566"/>
    <mergeCell ref="H10566:I10566"/>
    <mergeCell ref="J10566:L10566"/>
    <mergeCell ref="F10567:G10567"/>
    <mergeCell ref="H10567:I10567"/>
    <mergeCell ref="J10567:L10567"/>
    <mergeCell ref="F10564:G10564"/>
    <mergeCell ref="H10564:I10564"/>
    <mergeCell ref="J10564:L10564"/>
    <mergeCell ref="F10565:G10565"/>
    <mergeCell ref="H10565:I10565"/>
    <mergeCell ref="J10565:L10565"/>
    <mergeCell ref="F10562:G10562"/>
    <mergeCell ref="H10562:I10562"/>
    <mergeCell ref="J10562:L10562"/>
    <mergeCell ref="F10563:G10563"/>
    <mergeCell ref="H10563:I10563"/>
    <mergeCell ref="J10563:L10563"/>
    <mergeCell ref="A10597:H10597"/>
    <mergeCell ref="F10598:G10598"/>
    <mergeCell ref="H10598:I10598"/>
    <mergeCell ref="J10598:L10598"/>
    <mergeCell ref="F10599:G10599"/>
    <mergeCell ref="H10599:I10599"/>
    <mergeCell ref="J10599:L10599"/>
    <mergeCell ref="F10586:G10586"/>
    <mergeCell ref="H10586:I10586"/>
    <mergeCell ref="J10586:L10586"/>
    <mergeCell ref="F10587:G10587"/>
    <mergeCell ref="H10587:I10587"/>
    <mergeCell ref="J10587:L10587"/>
    <mergeCell ref="F10582:G10582"/>
    <mergeCell ref="H10582:I10582"/>
    <mergeCell ref="J10582:L10582"/>
    <mergeCell ref="A10584:H10584"/>
    <mergeCell ref="F10585:G10585"/>
    <mergeCell ref="H10585:I10585"/>
    <mergeCell ref="J10585:L10585"/>
    <mergeCell ref="F10578:G10578"/>
    <mergeCell ref="H10578:I10578"/>
    <mergeCell ref="J10578:L10578"/>
    <mergeCell ref="A10580:H10580"/>
    <mergeCell ref="F10581:G10581"/>
    <mergeCell ref="H10581:I10581"/>
    <mergeCell ref="J10581:L10581"/>
    <mergeCell ref="F10574:G10574"/>
    <mergeCell ref="H10574:I10574"/>
    <mergeCell ref="J10574:L10574"/>
    <mergeCell ref="A10576:H10576"/>
    <mergeCell ref="F10577:G10577"/>
    <mergeCell ref="H10577:I10577"/>
    <mergeCell ref="J10577:L10577"/>
    <mergeCell ref="F10614:G10614"/>
    <mergeCell ref="H10614:I10614"/>
    <mergeCell ref="J10614:L10614"/>
    <mergeCell ref="F10615:G10615"/>
    <mergeCell ref="H10615:I10615"/>
    <mergeCell ref="J10615:L10615"/>
    <mergeCell ref="A10611:H10611"/>
    <mergeCell ref="F10612:G10612"/>
    <mergeCell ref="H10612:I10612"/>
    <mergeCell ref="J10612:L10612"/>
    <mergeCell ref="F10613:G10613"/>
    <mergeCell ref="H10613:I10613"/>
    <mergeCell ref="J10613:L10613"/>
    <mergeCell ref="F10608:G10608"/>
    <mergeCell ref="H10608:I10608"/>
    <mergeCell ref="J10608:L10608"/>
    <mergeCell ref="F10609:G10609"/>
    <mergeCell ref="H10609:I10609"/>
    <mergeCell ref="J10609:L10609"/>
    <mergeCell ref="F10604:G10604"/>
    <mergeCell ref="H10604:I10604"/>
    <mergeCell ref="J10604:L10604"/>
    <mergeCell ref="A10606:H10606"/>
    <mergeCell ref="F10607:G10607"/>
    <mergeCell ref="H10607:I10607"/>
    <mergeCell ref="J10607:L10607"/>
    <mergeCell ref="F10602:G10602"/>
    <mergeCell ref="H10602:I10602"/>
    <mergeCell ref="J10602:L10602"/>
    <mergeCell ref="F10603:G10603"/>
    <mergeCell ref="H10603:I10603"/>
    <mergeCell ref="J10603:L10603"/>
    <mergeCell ref="F10600:G10600"/>
    <mergeCell ref="H10600:I10600"/>
    <mergeCell ref="J10600:L10600"/>
    <mergeCell ref="F10601:G10601"/>
    <mergeCell ref="H10601:I10601"/>
    <mergeCell ref="J10601:L10601"/>
    <mergeCell ref="F10626:G10626"/>
    <mergeCell ref="H10626:I10626"/>
    <mergeCell ref="J10626:L10626"/>
    <mergeCell ref="F10627:G10627"/>
    <mergeCell ref="H10627:I10627"/>
    <mergeCell ref="J10627:L10627"/>
    <mergeCell ref="F10624:G10624"/>
    <mergeCell ref="H10624:I10624"/>
    <mergeCell ref="J10624:L10624"/>
    <mergeCell ref="F10625:G10625"/>
    <mergeCell ref="H10625:I10625"/>
    <mergeCell ref="J10625:L10625"/>
    <mergeCell ref="F10622:G10622"/>
    <mergeCell ref="H10622:I10622"/>
    <mergeCell ref="J10622:L10622"/>
    <mergeCell ref="F10623:G10623"/>
    <mergeCell ref="H10623:I10623"/>
    <mergeCell ref="J10623:L10623"/>
    <mergeCell ref="F10620:G10620"/>
    <mergeCell ref="H10620:I10620"/>
    <mergeCell ref="J10620:L10620"/>
    <mergeCell ref="F10621:G10621"/>
    <mergeCell ref="H10621:I10621"/>
    <mergeCell ref="J10621:L10621"/>
    <mergeCell ref="F10618:G10618"/>
    <mergeCell ref="H10618:I10618"/>
    <mergeCell ref="J10618:L10618"/>
    <mergeCell ref="F10619:G10619"/>
    <mergeCell ref="H10619:I10619"/>
    <mergeCell ref="J10619:L10619"/>
    <mergeCell ref="F10616:G10616"/>
    <mergeCell ref="H10616:I10616"/>
    <mergeCell ref="J10616:L10616"/>
    <mergeCell ref="F10617:G10617"/>
    <mergeCell ref="H10617:I10617"/>
    <mergeCell ref="J10617:L10617"/>
    <mergeCell ref="F10642:G10642"/>
    <mergeCell ref="H10642:I10642"/>
    <mergeCell ref="J10642:L10642"/>
    <mergeCell ref="A10652:H10652"/>
    <mergeCell ref="F10653:G10653"/>
    <mergeCell ref="H10653:I10653"/>
    <mergeCell ref="J10653:L10653"/>
    <mergeCell ref="A10639:H10639"/>
    <mergeCell ref="F10640:G10640"/>
    <mergeCell ref="H10640:I10640"/>
    <mergeCell ref="J10640:L10640"/>
    <mergeCell ref="F10641:G10641"/>
    <mergeCell ref="H10641:I10641"/>
    <mergeCell ref="J10641:L10641"/>
    <mergeCell ref="A10635:H10635"/>
    <mergeCell ref="F10636:G10636"/>
    <mergeCell ref="H10636:I10636"/>
    <mergeCell ref="J10636:L10636"/>
    <mergeCell ref="F10637:G10637"/>
    <mergeCell ref="H10637:I10637"/>
    <mergeCell ref="J10637:L10637"/>
    <mergeCell ref="A10631:H10631"/>
    <mergeCell ref="F10632:G10632"/>
    <mergeCell ref="H10632:I10632"/>
    <mergeCell ref="J10632:L10632"/>
    <mergeCell ref="F10633:G10633"/>
    <mergeCell ref="H10633:I10633"/>
    <mergeCell ref="J10633:L10633"/>
    <mergeCell ref="F10628:G10628"/>
    <mergeCell ref="H10628:I10628"/>
    <mergeCell ref="J10628:L10628"/>
    <mergeCell ref="F10629:G10629"/>
    <mergeCell ref="H10629:I10629"/>
    <mergeCell ref="J10629:L10629"/>
    <mergeCell ref="F10668:G10668"/>
    <mergeCell ref="H10668:I10668"/>
    <mergeCell ref="J10668:L10668"/>
    <mergeCell ref="F10669:G10669"/>
    <mergeCell ref="H10669:I10669"/>
    <mergeCell ref="J10669:L10669"/>
    <mergeCell ref="F10664:G10664"/>
    <mergeCell ref="H10664:I10664"/>
    <mergeCell ref="J10664:L10664"/>
    <mergeCell ref="A10666:H10666"/>
    <mergeCell ref="F10667:G10667"/>
    <mergeCell ref="H10667:I10667"/>
    <mergeCell ref="J10667:L10667"/>
    <mergeCell ref="A10661:H10661"/>
    <mergeCell ref="F10662:G10662"/>
    <mergeCell ref="H10662:I10662"/>
    <mergeCell ref="J10662:L10662"/>
    <mergeCell ref="F10663:G10663"/>
    <mergeCell ref="H10663:I10663"/>
    <mergeCell ref="J10663:L10663"/>
    <mergeCell ref="F10658:G10658"/>
    <mergeCell ref="H10658:I10658"/>
    <mergeCell ref="J10658:L10658"/>
    <mergeCell ref="F10659:G10659"/>
    <mergeCell ref="H10659:I10659"/>
    <mergeCell ref="J10659:L10659"/>
    <mergeCell ref="F10656:G10656"/>
    <mergeCell ref="H10656:I10656"/>
    <mergeCell ref="J10656:L10656"/>
    <mergeCell ref="F10657:G10657"/>
    <mergeCell ref="H10657:I10657"/>
    <mergeCell ref="J10657:L10657"/>
    <mergeCell ref="F10654:G10654"/>
    <mergeCell ref="H10654:I10654"/>
    <mergeCell ref="J10654:L10654"/>
    <mergeCell ref="F10655:G10655"/>
    <mergeCell ref="H10655:I10655"/>
    <mergeCell ref="J10655:L10655"/>
    <mergeCell ref="F10680:G10680"/>
    <mergeCell ref="H10680:I10680"/>
    <mergeCell ref="J10680:L10680"/>
    <mergeCell ref="F10681:G10681"/>
    <mergeCell ref="H10681:I10681"/>
    <mergeCell ref="J10681:L10681"/>
    <mergeCell ref="F10678:G10678"/>
    <mergeCell ref="H10678:I10678"/>
    <mergeCell ref="J10678:L10678"/>
    <mergeCell ref="F10679:G10679"/>
    <mergeCell ref="H10679:I10679"/>
    <mergeCell ref="J10679:L10679"/>
    <mergeCell ref="F10676:G10676"/>
    <mergeCell ref="H10676:I10676"/>
    <mergeCell ref="J10676:L10676"/>
    <mergeCell ref="F10677:G10677"/>
    <mergeCell ref="H10677:I10677"/>
    <mergeCell ref="J10677:L10677"/>
    <mergeCell ref="F10674:G10674"/>
    <mergeCell ref="H10674:I10674"/>
    <mergeCell ref="J10674:L10674"/>
    <mergeCell ref="F10675:G10675"/>
    <mergeCell ref="H10675:I10675"/>
    <mergeCell ref="J10675:L10675"/>
    <mergeCell ref="F10672:G10672"/>
    <mergeCell ref="H10672:I10672"/>
    <mergeCell ref="J10672:L10672"/>
    <mergeCell ref="F10673:G10673"/>
    <mergeCell ref="H10673:I10673"/>
    <mergeCell ref="J10673:L10673"/>
    <mergeCell ref="F10670:G10670"/>
    <mergeCell ref="H10670:I10670"/>
    <mergeCell ref="J10670:L10670"/>
    <mergeCell ref="F10671:G10671"/>
    <mergeCell ref="H10671:I10671"/>
    <mergeCell ref="J10671:L10671"/>
    <mergeCell ref="F10694:G10694"/>
    <mergeCell ref="H10694:I10694"/>
    <mergeCell ref="J10694:L10694"/>
    <mergeCell ref="A10696:H10696"/>
    <mergeCell ref="F10697:G10697"/>
    <mergeCell ref="H10697:I10697"/>
    <mergeCell ref="J10697:L10697"/>
    <mergeCell ref="F10690:G10690"/>
    <mergeCell ref="H10690:I10690"/>
    <mergeCell ref="J10690:L10690"/>
    <mergeCell ref="A10692:H10692"/>
    <mergeCell ref="F10693:G10693"/>
    <mergeCell ref="H10693:I10693"/>
    <mergeCell ref="J10693:L10693"/>
    <mergeCell ref="F10686:G10686"/>
    <mergeCell ref="H10686:I10686"/>
    <mergeCell ref="J10686:L10686"/>
    <mergeCell ref="A10688:H10688"/>
    <mergeCell ref="F10689:G10689"/>
    <mergeCell ref="H10689:I10689"/>
    <mergeCell ref="J10689:L10689"/>
    <mergeCell ref="F10684:G10684"/>
    <mergeCell ref="H10684:I10684"/>
    <mergeCell ref="J10684:L10684"/>
    <mergeCell ref="F10685:G10685"/>
    <mergeCell ref="H10685:I10685"/>
    <mergeCell ref="J10685:L10685"/>
    <mergeCell ref="F10682:G10682"/>
    <mergeCell ref="H10682:I10682"/>
    <mergeCell ref="J10682:L10682"/>
    <mergeCell ref="F10683:G10683"/>
    <mergeCell ref="H10683:I10683"/>
    <mergeCell ref="J10683:L10683"/>
    <mergeCell ref="F10720:G10720"/>
    <mergeCell ref="H10720:I10720"/>
    <mergeCell ref="J10720:L10720"/>
    <mergeCell ref="F10721:G10721"/>
    <mergeCell ref="H10721:I10721"/>
    <mergeCell ref="J10721:L10721"/>
    <mergeCell ref="F10716:G10716"/>
    <mergeCell ref="H10716:I10716"/>
    <mergeCell ref="J10716:L10716"/>
    <mergeCell ref="A10718:H10718"/>
    <mergeCell ref="F10719:G10719"/>
    <mergeCell ref="H10719:I10719"/>
    <mergeCell ref="J10719:L10719"/>
    <mergeCell ref="F10714:G10714"/>
    <mergeCell ref="H10714:I10714"/>
    <mergeCell ref="J10714:L10714"/>
    <mergeCell ref="F10715:G10715"/>
    <mergeCell ref="H10715:I10715"/>
    <mergeCell ref="J10715:L10715"/>
    <mergeCell ref="F10712:G10712"/>
    <mergeCell ref="H10712:I10712"/>
    <mergeCell ref="J10712:L10712"/>
    <mergeCell ref="F10713:G10713"/>
    <mergeCell ref="H10713:I10713"/>
    <mergeCell ref="J10713:L10713"/>
    <mergeCell ref="A10709:H10709"/>
    <mergeCell ref="F10710:G10710"/>
    <mergeCell ref="H10710:I10710"/>
    <mergeCell ref="J10710:L10710"/>
    <mergeCell ref="F10711:G10711"/>
    <mergeCell ref="H10711:I10711"/>
    <mergeCell ref="J10711:L10711"/>
    <mergeCell ref="F10698:G10698"/>
    <mergeCell ref="H10698:I10698"/>
    <mergeCell ref="J10698:L10698"/>
    <mergeCell ref="F10699:G10699"/>
    <mergeCell ref="H10699:I10699"/>
    <mergeCell ref="J10699:L10699"/>
    <mergeCell ref="F10734:G10734"/>
    <mergeCell ref="H10734:I10734"/>
    <mergeCell ref="J10734:L10734"/>
    <mergeCell ref="F10735:G10735"/>
    <mergeCell ref="H10735:I10735"/>
    <mergeCell ref="J10735:L10735"/>
    <mergeCell ref="F10732:G10732"/>
    <mergeCell ref="H10732:I10732"/>
    <mergeCell ref="J10732:L10732"/>
    <mergeCell ref="F10733:G10733"/>
    <mergeCell ref="H10733:I10733"/>
    <mergeCell ref="J10733:L10733"/>
    <mergeCell ref="F10730:G10730"/>
    <mergeCell ref="H10730:I10730"/>
    <mergeCell ref="J10730:L10730"/>
    <mergeCell ref="F10731:G10731"/>
    <mergeCell ref="H10731:I10731"/>
    <mergeCell ref="J10731:L10731"/>
    <mergeCell ref="F10728:G10728"/>
    <mergeCell ref="H10728:I10728"/>
    <mergeCell ref="J10728:L10728"/>
    <mergeCell ref="F10729:G10729"/>
    <mergeCell ref="H10729:I10729"/>
    <mergeCell ref="J10729:L10729"/>
    <mergeCell ref="F10726:G10726"/>
    <mergeCell ref="H10726:I10726"/>
    <mergeCell ref="J10726:L10726"/>
    <mergeCell ref="F10727:G10727"/>
    <mergeCell ref="H10727:I10727"/>
    <mergeCell ref="J10727:L10727"/>
    <mergeCell ref="A10723:H10723"/>
    <mergeCell ref="F10724:G10724"/>
    <mergeCell ref="H10724:I10724"/>
    <mergeCell ref="J10724:L10724"/>
    <mergeCell ref="F10725:G10725"/>
    <mergeCell ref="H10725:I10725"/>
    <mergeCell ref="J10725:L10725"/>
    <mergeCell ref="A10749:H10749"/>
    <mergeCell ref="F10750:G10750"/>
    <mergeCell ref="H10750:I10750"/>
    <mergeCell ref="J10750:L10750"/>
    <mergeCell ref="F10751:G10751"/>
    <mergeCell ref="H10751:I10751"/>
    <mergeCell ref="J10751:L10751"/>
    <mergeCell ref="A10745:H10745"/>
    <mergeCell ref="F10746:G10746"/>
    <mergeCell ref="H10746:I10746"/>
    <mergeCell ref="J10746:L10746"/>
    <mergeCell ref="F10747:G10747"/>
    <mergeCell ref="H10747:I10747"/>
    <mergeCell ref="J10747:L10747"/>
    <mergeCell ref="F10742:G10742"/>
    <mergeCell ref="H10742:I10742"/>
    <mergeCell ref="J10742:L10742"/>
    <mergeCell ref="F10743:G10743"/>
    <mergeCell ref="H10743:I10743"/>
    <mergeCell ref="J10743:L10743"/>
    <mergeCell ref="F10740:G10740"/>
    <mergeCell ref="H10740:I10740"/>
    <mergeCell ref="J10740:L10740"/>
    <mergeCell ref="F10741:G10741"/>
    <mergeCell ref="H10741:I10741"/>
    <mergeCell ref="J10741:L10741"/>
    <mergeCell ref="F10738:G10738"/>
    <mergeCell ref="H10738:I10738"/>
    <mergeCell ref="J10738:L10738"/>
    <mergeCell ref="F10739:G10739"/>
    <mergeCell ref="H10739:I10739"/>
    <mergeCell ref="J10739:L10739"/>
    <mergeCell ref="F10736:G10736"/>
    <mergeCell ref="H10736:I10736"/>
    <mergeCell ref="J10736:L10736"/>
    <mergeCell ref="F10737:G10737"/>
    <mergeCell ref="H10737:I10737"/>
    <mergeCell ref="J10737:L10737"/>
    <mergeCell ref="A10775:H10775"/>
    <mergeCell ref="F10776:G10776"/>
    <mergeCell ref="H10776:I10776"/>
    <mergeCell ref="J10776:L10776"/>
    <mergeCell ref="F10777:G10777"/>
    <mergeCell ref="H10777:I10777"/>
    <mergeCell ref="J10777:L10777"/>
    <mergeCell ref="F10772:G10772"/>
    <mergeCell ref="H10772:I10772"/>
    <mergeCell ref="J10772:L10772"/>
    <mergeCell ref="F10773:G10773"/>
    <mergeCell ref="H10773:I10773"/>
    <mergeCell ref="J10773:L10773"/>
    <mergeCell ref="F10770:G10770"/>
    <mergeCell ref="H10770:I10770"/>
    <mergeCell ref="J10770:L10770"/>
    <mergeCell ref="F10771:G10771"/>
    <mergeCell ref="H10771:I10771"/>
    <mergeCell ref="J10771:L10771"/>
    <mergeCell ref="F10768:G10768"/>
    <mergeCell ref="H10768:I10768"/>
    <mergeCell ref="J10768:L10768"/>
    <mergeCell ref="F10769:G10769"/>
    <mergeCell ref="H10769:I10769"/>
    <mergeCell ref="J10769:L10769"/>
    <mergeCell ref="F10756:G10756"/>
    <mergeCell ref="H10756:I10756"/>
    <mergeCell ref="J10756:L10756"/>
    <mergeCell ref="A10766:H10766"/>
    <mergeCell ref="F10767:G10767"/>
    <mergeCell ref="H10767:I10767"/>
    <mergeCell ref="J10767:L10767"/>
    <mergeCell ref="A10753:H10753"/>
    <mergeCell ref="F10754:G10754"/>
    <mergeCell ref="H10754:I10754"/>
    <mergeCell ref="J10754:L10754"/>
    <mergeCell ref="F10755:G10755"/>
    <mergeCell ref="H10755:I10755"/>
    <mergeCell ref="J10755:L10755"/>
    <mergeCell ref="F10790:G10790"/>
    <mergeCell ref="H10790:I10790"/>
    <mergeCell ref="J10790:L10790"/>
    <mergeCell ref="F10791:G10791"/>
    <mergeCell ref="H10791:I10791"/>
    <mergeCell ref="J10791:L10791"/>
    <mergeCell ref="F10788:G10788"/>
    <mergeCell ref="H10788:I10788"/>
    <mergeCell ref="J10788:L10788"/>
    <mergeCell ref="F10789:G10789"/>
    <mergeCell ref="H10789:I10789"/>
    <mergeCell ref="J10789:L10789"/>
    <mergeCell ref="F10786:G10786"/>
    <mergeCell ref="H10786:I10786"/>
    <mergeCell ref="J10786:L10786"/>
    <mergeCell ref="F10787:G10787"/>
    <mergeCell ref="H10787:I10787"/>
    <mergeCell ref="J10787:L10787"/>
    <mergeCell ref="F10784:G10784"/>
    <mergeCell ref="H10784:I10784"/>
    <mergeCell ref="J10784:L10784"/>
    <mergeCell ref="F10785:G10785"/>
    <mergeCell ref="H10785:I10785"/>
    <mergeCell ref="J10785:L10785"/>
    <mergeCell ref="F10782:G10782"/>
    <mergeCell ref="H10782:I10782"/>
    <mergeCell ref="J10782:L10782"/>
    <mergeCell ref="F10783:G10783"/>
    <mergeCell ref="H10783:I10783"/>
    <mergeCell ref="J10783:L10783"/>
    <mergeCell ref="F10778:G10778"/>
    <mergeCell ref="H10778:I10778"/>
    <mergeCell ref="J10778:L10778"/>
    <mergeCell ref="A10780:H10780"/>
    <mergeCell ref="F10781:G10781"/>
    <mergeCell ref="H10781:I10781"/>
    <mergeCell ref="J10781:L10781"/>
    <mergeCell ref="A10805:H10805"/>
    <mergeCell ref="F10806:G10806"/>
    <mergeCell ref="H10806:I10806"/>
    <mergeCell ref="J10806:L10806"/>
    <mergeCell ref="F10807:G10807"/>
    <mergeCell ref="H10807:I10807"/>
    <mergeCell ref="J10807:L10807"/>
    <mergeCell ref="A10801:H10801"/>
    <mergeCell ref="F10802:G10802"/>
    <mergeCell ref="H10802:I10802"/>
    <mergeCell ref="J10802:L10802"/>
    <mergeCell ref="F10803:G10803"/>
    <mergeCell ref="H10803:I10803"/>
    <mergeCell ref="J10803:L10803"/>
    <mergeCell ref="F10798:G10798"/>
    <mergeCell ref="H10798:I10798"/>
    <mergeCell ref="J10798:L10798"/>
    <mergeCell ref="F10799:G10799"/>
    <mergeCell ref="H10799:I10799"/>
    <mergeCell ref="J10799:L10799"/>
    <mergeCell ref="F10796:G10796"/>
    <mergeCell ref="H10796:I10796"/>
    <mergeCell ref="J10796:L10796"/>
    <mergeCell ref="F10797:G10797"/>
    <mergeCell ref="H10797:I10797"/>
    <mergeCell ref="J10797:L10797"/>
    <mergeCell ref="F10794:G10794"/>
    <mergeCell ref="H10794:I10794"/>
    <mergeCell ref="J10794:L10794"/>
    <mergeCell ref="F10795:G10795"/>
    <mergeCell ref="H10795:I10795"/>
    <mergeCell ref="J10795:L10795"/>
    <mergeCell ref="F10792:G10792"/>
    <mergeCell ref="H10792:I10792"/>
    <mergeCell ref="J10792:L10792"/>
    <mergeCell ref="F10793:G10793"/>
    <mergeCell ref="H10793:I10793"/>
    <mergeCell ref="J10793:L10793"/>
    <mergeCell ref="A10831:H10831"/>
    <mergeCell ref="F10832:G10832"/>
    <mergeCell ref="H10832:I10832"/>
    <mergeCell ref="J10832:L10832"/>
    <mergeCell ref="F10833:G10833"/>
    <mergeCell ref="H10833:I10833"/>
    <mergeCell ref="J10833:L10833"/>
    <mergeCell ref="F10828:G10828"/>
    <mergeCell ref="H10828:I10828"/>
    <mergeCell ref="J10828:L10828"/>
    <mergeCell ref="F10829:G10829"/>
    <mergeCell ref="H10829:I10829"/>
    <mergeCell ref="J10829:L10829"/>
    <mergeCell ref="F10826:G10826"/>
    <mergeCell ref="H10826:I10826"/>
    <mergeCell ref="J10826:L10826"/>
    <mergeCell ref="F10827:G10827"/>
    <mergeCell ref="H10827:I10827"/>
    <mergeCell ref="J10827:L10827"/>
    <mergeCell ref="F10824:G10824"/>
    <mergeCell ref="H10824:I10824"/>
    <mergeCell ref="J10824:L10824"/>
    <mergeCell ref="F10825:G10825"/>
    <mergeCell ref="H10825:I10825"/>
    <mergeCell ref="J10825:L10825"/>
    <mergeCell ref="F10812:G10812"/>
    <mergeCell ref="H10812:I10812"/>
    <mergeCell ref="J10812:L10812"/>
    <mergeCell ref="A10822:H10822"/>
    <mergeCell ref="F10823:G10823"/>
    <mergeCell ref="H10823:I10823"/>
    <mergeCell ref="J10823:L10823"/>
    <mergeCell ref="A10809:H10809"/>
    <mergeCell ref="F10810:G10810"/>
    <mergeCell ref="H10810:I10810"/>
    <mergeCell ref="J10810:L10810"/>
    <mergeCell ref="F10811:G10811"/>
    <mergeCell ref="H10811:I10811"/>
    <mergeCell ref="J10811:L10811"/>
    <mergeCell ref="F10846:G10846"/>
    <mergeCell ref="H10846:I10846"/>
    <mergeCell ref="J10846:L10846"/>
    <mergeCell ref="F10847:G10847"/>
    <mergeCell ref="H10847:I10847"/>
    <mergeCell ref="J10847:L10847"/>
    <mergeCell ref="F10844:G10844"/>
    <mergeCell ref="H10844:I10844"/>
    <mergeCell ref="J10844:L10844"/>
    <mergeCell ref="F10845:G10845"/>
    <mergeCell ref="H10845:I10845"/>
    <mergeCell ref="J10845:L10845"/>
    <mergeCell ref="F10842:G10842"/>
    <mergeCell ref="H10842:I10842"/>
    <mergeCell ref="J10842:L10842"/>
    <mergeCell ref="F10843:G10843"/>
    <mergeCell ref="H10843:I10843"/>
    <mergeCell ref="J10843:L10843"/>
    <mergeCell ref="F10840:G10840"/>
    <mergeCell ref="H10840:I10840"/>
    <mergeCell ref="J10840:L10840"/>
    <mergeCell ref="F10841:G10841"/>
    <mergeCell ref="H10841:I10841"/>
    <mergeCell ref="J10841:L10841"/>
    <mergeCell ref="F10838:G10838"/>
    <mergeCell ref="H10838:I10838"/>
    <mergeCell ref="J10838:L10838"/>
    <mergeCell ref="F10839:G10839"/>
    <mergeCell ref="H10839:I10839"/>
    <mergeCell ref="J10839:L10839"/>
    <mergeCell ref="F10834:G10834"/>
    <mergeCell ref="H10834:I10834"/>
    <mergeCell ref="J10834:L10834"/>
    <mergeCell ref="A10836:H10836"/>
    <mergeCell ref="F10837:G10837"/>
    <mergeCell ref="H10837:I10837"/>
    <mergeCell ref="J10837:L10837"/>
    <mergeCell ref="A10861:H10861"/>
    <mergeCell ref="F10862:G10862"/>
    <mergeCell ref="H10862:I10862"/>
    <mergeCell ref="J10862:L10862"/>
    <mergeCell ref="F10863:G10863"/>
    <mergeCell ref="H10863:I10863"/>
    <mergeCell ref="J10863:L10863"/>
    <mergeCell ref="A10857:H10857"/>
    <mergeCell ref="F10858:G10858"/>
    <mergeCell ref="H10858:I10858"/>
    <mergeCell ref="J10858:L10858"/>
    <mergeCell ref="F10859:G10859"/>
    <mergeCell ref="H10859:I10859"/>
    <mergeCell ref="J10859:L10859"/>
    <mergeCell ref="F10854:G10854"/>
    <mergeCell ref="H10854:I10854"/>
    <mergeCell ref="J10854:L10854"/>
    <mergeCell ref="F10855:G10855"/>
    <mergeCell ref="H10855:I10855"/>
    <mergeCell ref="J10855:L10855"/>
    <mergeCell ref="F10852:G10852"/>
    <mergeCell ref="H10852:I10852"/>
    <mergeCell ref="J10852:L10852"/>
    <mergeCell ref="F10853:G10853"/>
    <mergeCell ref="H10853:I10853"/>
    <mergeCell ref="J10853:L10853"/>
    <mergeCell ref="F10850:G10850"/>
    <mergeCell ref="H10850:I10850"/>
    <mergeCell ref="J10850:L10850"/>
    <mergeCell ref="F10851:G10851"/>
    <mergeCell ref="H10851:I10851"/>
    <mergeCell ref="J10851:L10851"/>
    <mergeCell ref="F10848:G10848"/>
    <mergeCell ref="H10848:I10848"/>
    <mergeCell ref="J10848:L10848"/>
    <mergeCell ref="F10849:G10849"/>
    <mergeCell ref="H10849:I10849"/>
    <mergeCell ref="J10849:L10849"/>
    <mergeCell ref="A10887:H10887"/>
    <mergeCell ref="F10888:G10888"/>
    <mergeCell ref="H10888:I10888"/>
    <mergeCell ref="J10888:L10888"/>
    <mergeCell ref="F10889:G10889"/>
    <mergeCell ref="H10889:I10889"/>
    <mergeCell ref="J10889:L10889"/>
    <mergeCell ref="F10884:G10884"/>
    <mergeCell ref="H10884:I10884"/>
    <mergeCell ref="J10884:L10884"/>
    <mergeCell ref="F10885:G10885"/>
    <mergeCell ref="H10885:I10885"/>
    <mergeCell ref="J10885:L10885"/>
    <mergeCell ref="F10882:G10882"/>
    <mergeCell ref="H10882:I10882"/>
    <mergeCell ref="J10882:L10882"/>
    <mergeCell ref="F10883:G10883"/>
    <mergeCell ref="H10883:I10883"/>
    <mergeCell ref="J10883:L10883"/>
    <mergeCell ref="F10880:G10880"/>
    <mergeCell ref="H10880:I10880"/>
    <mergeCell ref="J10880:L10880"/>
    <mergeCell ref="F10881:G10881"/>
    <mergeCell ref="H10881:I10881"/>
    <mergeCell ref="J10881:L10881"/>
    <mergeCell ref="F10868:G10868"/>
    <mergeCell ref="H10868:I10868"/>
    <mergeCell ref="J10868:L10868"/>
    <mergeCell ref="A10878:H10878"/>
    <mergeCell ref="F10879:G10879"/>
    <mergeCell ref="H10879:I10879"/>
    <mergeCell ref="J10879:L10879"/>
    <mergeCell ref="A10865:H10865"/>
    <mergeCell ref="F10866:G10866"/>
    <mergeCell ref="H10866:I10866"/>
    <mergeCell ref="J10866:L10866"/>
    <mergeCell ref="F10867:G10867"/>
    <mergeCell ref="H10867:I10867"/>
    <mergeCell ref="J10867:L10867"/>
    <mergeCell ref="F10902:G10902"/>
    <mergeCell ref="H10902:I10902"/>
    <mergeCell ref="J10902:L10902"/>
    <mergeCell ref="F10903:G10903"/>
    <mergeCell ref="H10903:I10903"/>
    <mergeCell ref="J10903:L10903"/>
    <mergeCell ref="F10900:G10900"/>
    <mergeCell ref="H10900:I10900"/>
    <mergeCell ref="J10900:L10900"/>
    <mergeCell ref="F10901:G10901"/>
    <mergeCell ref="H10901:I10901"/>
    <mergeCell ref="J10901:L10901"/>
    <mergeCell ref="F10898:G10898"/>
    <mergeCell ref="H10898:I10898"/>
    <mergeCell ref="J10898:L10898"/>
    <mergeCell ref="F10899:G10899"/>
    <mergeCell ref="H10899:I10899"/>
    <mergeCell ref="J10899:L10899"/>
    <mergeCell ref="F10896:G10896"/>
    <mergeCell ref="H10896:I10896"/>
    <mergeCell ref="J10896:L10896"/>
    <mergeCell ref="F10897:G10897"/>
    <mergeCell ref="H10897:I10897"/>
    <mergeCell ref="J10897:L10897"/>
    <mergeCell ref="F10894:G10894"/>
    <mergeCell ref="H10894:I10894"/>
    <mergeCell ref="J10894:L10894"/>
    <mergeCell ref="F10895:G10895"/>
    <mergeCell ref="H10895:I10895"/>
    <mergeCell ref="J10895:L10895"/>
    <mergeCell ref="F10890:G10890"/>
    <mergeCell ref="H10890:I10890"/>
    <mergeCell ref="J10890:L10890"/>
    <mergeCell ref="A10892:H10892"/>
    <mergeCell ref="F10893:G10893"/>
    <mergeCell ref="H10893:I10893"/>
    <mergeCell ref="J10893:L10893"/>
    <mergeCell ref="A10917:H10917"/>
    <mergeCell ref="F10918:G10918"/>
    <mergeCell ref="H10918:I10918"/>
    <mergeCell ref="J10918:L10918"/>
    <mergeCell ref="F10919:G10919"/>
    <mergeCell ref="H10919:I10919"/>
    <mergeCell ref="J10919:L10919"/>
    <mergeCell ref="A10913:H10913"/>
    <mergeCell ref="F10914:G10914"/>
    <mergeCell ref="H10914:I10914"/>
    <mergeCell ref="J10914:L10914"/>
    <mergeCell ref="F10915:G10915"/>
    <mergeCell ref="H10915:I10915"/>
    <mergeCell ref="J10915:L10915"/>
    <mergeCell ref="F10910:G10910"/>
    <mergeCell ref="H10910:I10910"/>
    <mergeCell ref="J10910:L10910"/>
    <mergeCell ref="F10911:G10911"/>
    <mergeCell ref="H10911:I10911"/>
    <mergeCell ref="J10911:L10911"/>
    <mergeCell ref="F10908:G10908"/>
    <mergeCell ref="H10908:I10908"/>
    <mergeCell ref="J10908:L10908"/>
    <mergeCell ref="F10909:G10909"/>
    <mergeCell ref="H10909:I10909"/>
    <mergeCell ref="J10909:L10909"/>
    <mergeCell ref="F10906:G10906"/>
    <mergeCell ref="H10906:I10906"/>
    <mergeCell ref="J10906:L10906"/>
    <mergeCell ref="F10907:G10907"/>
    <mergeCell ref="H10907:I10907"/>
    <mergeCell ref="J10907:L10907"/>
    <mergeCell ref="F10904:G10904"/>
    <mergeCell ref="H10904:I10904"/>
    <mergeCell ref="J10904:L10904"/>
    <mergeCell ref="F10905:G10905"/>
    <mergeCell ref="H10905:I10905"/>
    <mergeCell ref="J10905:L10905"/>
    <mergeCell ref="A10943:H10943"/>
    <mergeCell ref="F10944:G10944"/>
    <mergeCell ref="H10944:I10944"/>
    <mergeCell ref="J10944:L10944"/>
    <mergeCell ref="F10945:G10945"/>
    <mergeCell ref="H10945:I10945"/>
    <mergeCell ref="J10945:L10945"/>
    <mergeCell ref="F10940:G10940"/>
    <mergeCell ref="H10940:I10940"/>
    <mergeCell ref="J10940:L10940"/>
    <mergeCell ref="F10941:G10941"/>
    <mergeCell ref="H10941:I10941"/>
    <mergeCell ref="J10941:L10941"/>
    <mergeCell ref="F10938:G10938"/>
    <mergeCell ref="H10938:I10938"/>
    <mergeCell ref="J10938:L10938"/>
    <mergeCell ref="F10939:G10939"/>
    <mergeCell ref="H10939:I10939"/>
    <mergeCell ref="J10939:L10939"/>
    <mergeCell ref="F10936:G10936"/>
    <mergeCell ref="H10936:I10936"/>
    <mergeCell ref="J10936:L10936"/>
    <mergeCell ref="F10937:G10937"/>
    <mergeCell ref="H10937:I10937"/>
    <mergeCell ref="J10937:L10937"/>
    <mergeCell ref="F10924:G10924"/>
    <mergeCell ref="H10924:I10924"/>
    <mergeCell ref="J10924:L10924"/>
    <mergeCell ref="A10934:H10934"/>
    <mergeCell ref="F10935:G10935"/>
    <mergeCell ref="H10935:I10935"/>
    <mergeCell ref="J10935:L10935"/>
    <mergeCell ref="A10921:H10921"/>
    <mergeCell ref="F10922:G10922"/>
    <mergeCell ref="H10922:I10922"/>
    <mergeCell ref="J10922:L10922"/>
    <mergeCell ref="F10923:G10923"/>
    <mergeCell ref="H10923:I10923"/>
    <mergeCell ref="J10923:L10923"/>
    <mergeCell ref="F10958:G10958"/>
    <mergeCell ref="H10958:I10958"/>
    <mergeCell ref="J10958:L10958"/>
    <mergeCell ref="F10959:G10959"/>
    <mergeCell ref="H10959:I10959"/>
    <mergeCell ref="J10959:L10959"/>
    <mergeCell ref="F10956:G10956"/>
    <mergeCell ref="H10956:I10956"/>
    <mergeCell ref="J10956:L10956"/>
    <mergeCell ref="F10957:G10957"/>
    <mergeCell ref="H10957:I10957"/>
    <mergeCell ref="J10957:L10957"/>
    <mergeCell ref="F10954:G10954"/>
    <mergeCell ref="H10954:I10954"/>
    <mergeCell ref="J10954:L10954"/>
    <mergeCell ref="F10955:G10955"/>
    <mergeCell ref="H10955:I10955"/>
    <mergeCell ref="J10955:L10955"/>
    <mergeCell ref="F10952:G10952"/>
    <mergeCell ref="H10952:I10952"/>
    <mergeCell ref="J10952:L10952"/>
    <mergeCell ref="F10953:G10953"/>
    <mergeCell ref="H10953:I10953"/>
    <mergeCell ref="J10953:L10953"/>
    <mergeCell ref="F10950:G10950"/>
    <mergeCell ref="H10950:I10950"/>
    <mergeCell ref="J10950:L10950"/>
    <mergeCell ref="F10951:G10951"/>
    <mergeCell ref="H10951:I10951"/>
    <mergeCell ref="J10951:L10951"/>
    <mergeCell ref="F10946:G10946"/>
    <mergeCell ref="H10946:I10946"/>
    <mergeCell ref="J10946:L10946"/>
    <mergeCell ref="A10948:H10948"/>
    <mergeCell ref="F10949:G10949"/>
    <mergeCell ref="H10949:I10949"/>
    <mergeCell ref="J10949:L10949"/>
    <mergeCell ref="A10973:H10973"/>
    <mergeCell ref="F10974:G10974"/>
    <mergeCell ref="H10974:I10974"/>
    <mergeCell ref="J10974:L10974"/>
    <mergeCell ref="F10975:G10975"/>
    <mergeCell ref="H10975:I10975"/>
    <mergeCell ref="J10975:L10975"/>
    <mergeCell ref="A10969:H10969"/>
    <mergeCell ref="F10970:G10970"/>
    <mergeCell ref="H10970:I10970"/>
    <mergeCell ref="J10970:L10970"/>
    <mergeCell ref="F10971:G10971"/>
    <mergeCell ref="H10971:I10971"/>
    <mergeCell ref="J10971:L10971"/>
    <mergeCell ref="F10966:G10966"/>
    <mergeCell ref="H10966:I10966"/>
    <mergeCell ref="J10966:L10966"/>
    <mergeCell ref="F10967:G10967"/>
    <mergeCell ref="H10967:I10967"/>
    <mergeCell ref="J10967:L10967"/>
    <mergeCell ref="F10964:G10964"/>
    <mergeCell ref="H10964:I10964"/>
    <mergeCell ref="J10964:L10964"/>
    <mergeCell ref="F10965:G10965"/>
    <mergeCell ref="H10965:I10965"/>
    <mergeCell ref="J10965:L10965"/>
    <mergeCell ref="F10962:G10962"/>
    <mergeCell ref="H10962:I10962"/>
    <mergeCell ref="J10962:L10962"/>
    <mergeCell ref="F10963:G10963"/>
    <mergeCell ref="H10963:I10963"/>
    <mergeCell ref="J10963:L10963"/>
    <mergeCell ref="F10960:G10960"/>
    <mergeCell ref="H10960:I10960"/>
    <mergeCell ref="J10960:L10960"/>
    <mergeCell ref="F10961:G10961"/>
    <mergeCell ref="H10961:I10961"/>
    <mergeCell ref="J10961:L10961"/>
    <mergeCell ref="A10999:H10999"/>
    <mergeCell ref="F11000:G11000"/>
    <mergeCell ref="H11000:I11000"/>
    <mergeCell ref="J11000:L11000"/>
    <mergeCell ref="F11001:G11001"/>
    <mergeCell ref="H11001:I11001"/>
    <mergeCell ref="J11001:L11001"/>
    <mergeCell ref="F10996:G10996"/>
    <mergeCell ref="H10996:I10996"/>
    <mergeCell ref="J10996:L10996"/>
    <mergeCell ref="F10997:G10997"/>
    <mergeCell ref="H10997:I10997"/>
    <mergeCell ref="J10997:L10997"/>
    <mergeCell ref="F10994:G10994"/>
    <mergeCell ref="H10994:I10994"/>
    <mergeCell ref="J10994:L10994"/>
    <mergeCell ref="F10995:G10995"/>
    <mergeCell ref="H10995:I10995"/>
    <mergeCell ref="J10995:L10995"/>
    <mergeCell ref="F10992:G10992"/>
    <mergeCell ref="H10992:I10992"/>
    <mergeCell ref="J10992:L10992"/>
    <mergeCell ref="F10993:G10993"/>
    <mergeCell ref="H10993:I10993"/>
    <mergeCell ref="J10993:L10993"/>
    <mergeCell ref="F10980:G10980"/>
    <mergeCell ref="H10980:I10980"/>
    <mergeCell ref="J10980:L10980"/>
    <mergeCell ref="A10990:H10990"/>
    <mergeCell ref="F10991:G10991"/>
    <mergeCell ref="H10991:I10991"/>
    <mergeCell ref="J10991:L10991"/>
    <mergeCell ref="A10977:H10977"/>
    <mergeCell ref="F10978:G10978"/>
    <mergeCell ref="H10978:I10978"/>
    <mergeCell ref="J10978:L10978"/>
    <mergeCell ref="F10979:G10979"/>
    <mergeCell ref="H10979:I10979"/>
    <mergeCell ref="J10979:L10979"/>
    <mergeCell ref="F11014:G11014"/>
    <mergeCell ref="H11014:I11014"/>
    <mergeCell ref="J11014:L11014"/>
    <mergeCell ref="F11015:G11015"/>
    <mergeCell ref="H11015:I11015"/>
    <mergeCell ref="J11015:L11015"/>
    <mergeCell ref="F11012:G11012"/>
    <mergeCell ref="H11012:I11012"/>
    <mergeCell ref="J11012:L11012"/>
    <mergeCell ref="F11013:G11013"/>
    <mergeCell ref="H11013:I11013"/>
    <mergeCell ref="J11013:L11013"/>
    <mergeCell ref="F11010:G11010"/>
    <mergeCell ref="H11010:I11010"/>
    <mergeCell ref="J11010:L11010"/>
    <mergeCell ref="F11011:G11011"/>
    <mergeCell ref="H11011:I11011"/>
    <mergeCell ref="J11011:L11011"/>
    <mergeCell ref="F11008:G11008"/>
    <mergeCell ref="H11008:I11008"/>
    <mergeCell ref="J11008:L11008"/>
    <mergeCell ref="F11009:G11009"/>
    <mergeCell ref="H11009:I11009"/>
    <mergeCell ref="J11009:L11009"/>
    <mergeCell ref="F11006:G11006"/>
    <mergeCell ref="H11006:I11006"/>
    <mergeCell ref="J11006:L11006"/>
    <mergeCell ref="F11007:G11007"/>
    <mergeCell ref="H11007:I11007"/>
    <mergeCell ref="J11007:L11007"/>
    <mergeCell ref="F11002:G11002"/>
    <mergeCell ref="H11002:I11002"/>
    <mergeCell ref="J11002:L11002"/>
    <mergeCell ref="A11004:H11004"/>
    <mergeCell ref="F11005:G11005"/>
    <mergeCell ref="H11005:I11005"/>
    <mergeCell ref="J11005:L11005"/>
    <mergeCell ref="A11029:H11029"/>
    <mergeCell ref="F11030:G11030"/>
    <mergeCell ref="H11030:I11030"/>
    <mergeCell ref="J11030:L11030"/>
    <mergeCell ref="F11031:G11031"/>
    <mergeCell ref="H11031:I11031"/>
    <mergeCell ref="J11031:L11031"/>
    <mergeCell ref="A11025:H11025"/>
    <mergeCell ref="F11026:G11026"/>
    <mergeCell ref="H11026:I11026"/>
    <mergeCell ref="J11026:L11026"/>
    <mergeCell ref="F11027:G11027"/>
    <mergeCell ref="H11027:I11027"/>
    <mergeCell ref="J11027:L11027"/>
    <mergeCell ref="F11022:G11022"/>
    <mergeCell ref="H11022:I11022"/>
    <mergeCell ref="J11022:L11022"/>
    <mergeCell ref="F11023:G11023"/>
    <mergeCell ref="H11023:I11023"/>
    <mergeCell ref="J11023:L11023"/>
    <mergeCell ref="F11020:G11020"/>
    <mergeCell ref="H11020:I11020"/>
    <mergeCell ref="J11020:L11020"/>
    <mergeCell ref="F11021:G11021"/>
    <mergeCell ref="H11021:I11021"/>
    <mergeCell ref="J11021:L11021"/>
    <mergeCell ref="F11018:G11018"/>
    <mergeCell ref="H11018:I11018"/>
    <mergeCell ref="J11018:L11018"/>
    <mergeCell ref="F11019:G11019"/>
    <mergeCell ref="H11019:I11019"/>
    <mergeCell ref="J11019:L11019"/>
    <mergeCell ref="F11016:G11016"/>
    <mergeCell ref="H11016:I11016"/>
    <mergeCell ref="J11016:L11016"/>
    <mergeCell ref="F11017:G11017"/>
    <mergeCell ref="H11017:I11017"/>
    <mergeCell ref="J11017:L11017"/>
    <mergeCell ref="A11055:H11055"/>
    <mergeCell ref="F11056:G11056"/>
    <mergeCell ref="H11056:I11056"/>
    <mergeCell ref="J11056:L11056"/>
    <mergeCell ref="F11057:G11057"/>
    <mergeCell ref="H11057:I11057"/>
    <mergeCell ref="J11057:L11057"/>
    <mergeCell ref="F11052:G11052"/>
    <mergeCell ref="H11052:I11052"/>
    <mergeCell ref="J11052:L11052"/>
    <mergeCell ref="F11053:G11053"/>
    <mergeCell ref="H11053:I11053"/>
    <mergeCell ref="J11053:L11053"/>
    <mergeCell ref="F11050:G11050"/>
    <mergeCell ref="H11050:I11050"/>
    <mergeCell ref="J11050:L11050"/>
    <mergeCell ref="F11051:G11051"/>
    <mergeCell ref="H11051:I11051"/>
    <mergeCell ref="J11051:L11051"/>
    <mergeCell ref="F11048:G11048"/>
    <mergeCell ref="H11048:I11048"/>
    <mergeCell ref="J11048:L11048"/>
    <mergeCell ref="F11049:G11049"/>
    <mergeCell ref="H11049:I11049"/>
    <mergeCell ref="J11049:L11049"/>
    <mergeCell ref="F11036:G11036"/>
    <mergeCell ref="H11036:I11036"/>
    <mergeCell ref="J11036:L11036"/>
    <mergeCell ref="A11046:H11046"/>
    <mergeCell ref="F11047:G11047"/>
    <mergeCell ref="H11047:I11047"/>
    <mergeCell ref="J11047:L11047"/>
    <mergeCell ref="A11033:H11033"/>
    <mergeCell ref="F11034:G11034"/>
    <mergeCell ref="H11034:I11034"/>
    <mergeCell ref="J11034:L11034"/>
    <mergeCell ref="F11035:G11035"/>
    <mergeCell ref="H11035:I11035"/>
    <mergeCell ref="J11035:L11035"/>
    <mergeCell ref="F11070:G11070"/>
    <mergeCell ref="H11070:I11070"/>
    <mergeCell ref="J11070:L11070"/>
    <mergeCell ref="F11071:G11071"/>
    <mergeCell ref="H11071:I11071"/>
    <mergeCell ref="J11071:L11071"/>
    <mergeCell ref="F11068:G11068"/>
    <mergeCell ref="H11068:I11068"/>
    <mergeCell ref="J11068:L11068"/>
    <mergeCell ref="F11069:G11069"/>
    <mergeCell ref="H11069:I11069"/>
    <mergeCell ref="J11069:L11069"/>
    <mergeCell ref="F11066:G11066"/>
    <mergeCell ref="H11066:I11066"/>
    <mergeCell ref="J11066:L11066"/>
    <mergeCell ref="F11067:G11067"/>
    <mergeCell ref="H11067:I11067"/>
    <mergeCell ref="J11067:L11067"/>
    <mergeCell ref="F11064:G11064"/>
    <mergeCell ref="H11064:I11064"/>
    <mergeCell ref="J11064:L11064"/>
    <mergeCell ref="F11065:G11065"/>
    <mergeCell ref="H11065:I11065"/>
    <mergeCell ref="J11065:L11065"/>
    <mergeCell ref="F11062:G11062"/>
    <mergeCell ref="H11062:I11062"/>
    <mergeCell ref="J11062:L11062"/>
    <mergeCell ref="F11063:G11063"/>
    <mergeCell ref="H11063:I11063"/>
    <mergeCell ref="J11063:L11063"/>
    <mergeCell ref="F11058:G11058"/>
    <mergeCell ref="H11058:I11058"/>
    <mergeCell ref="J11058:L11058"/>
    <mergeCell ref="A11060:H11060"/>
    <mergeCell ref="F11061:G11061"/>
    <mergeCell ref="H11061:I11061"/>
    <mergeCell ref="J11061:L11061"/>
    <mergeCell ref="A11085:H11085"/>
    <mergeCell ref="F11086:G11086"/>
    <mergeCell ref="H11086:I11086"/>
    <mergeCell ref="J11086:L11086"/>
    <mergeCell ref="F11087:G11087"/>
    <mergeCell ref="H11087:I11087"/>
    <mergeCell ref="J11087:L11087"/>
    <mergeCell ref="A11081:H11081"/>
    <mergeCell ref="F11082:G11082"/>
    <mergeCell ref="H11082:I11082"/>
    <mergeCell ref="J11082:L11082"/>
    <mergeCell ref="F11083:G11083"/>
    <mergeCell ref="H11083:I11083"/>
    <mergeCell ref="J11083:L11083"/>
    <mergeCell ref="F11078:G11078"/>
    <mergeCell ref="H11078:I11078"/>
    <mergeCell ref="J11078:L11078"/>
    <mergeCell ref="F11079:G11079"/>
    <mergeCell ref="H11079:I11079"/>
    <mergeCell ref="J11079:L11079"/>
    <mergeCell ref="F11076:G11076"/>
    <mergeCell ref="H11076:I11076"/>
    <mergeCell ref="J11076:L11076"/>
    <mergeCell ref="F11077:G11077"/>
    <mergeCell ref="H11077:I11077"/>
    <mergeCell ref="J11077:L11077"/>
    <mergeCell ref="F11074:G11074"/>
    <mergeCell ref="H11074:I11074"/>
    <mergeCell ref="J11074:L11074"/>
    <mergeCell ref="F11075:G11075"/>
    <mergeCell ref="H11075:I11075"/>
    <mergeCell ref="J11075:L11075"/>
    <mergeCell ref="F11072:G11072"/>
    <mergeCell ref="H11072:I11072"/>
    <mergeCell ref="J11072:L11072"/>
    <mergeCell ref="F11073:G11073"/>
    <mergeCell ref="H11073:I11073"/>
    <mergeCell ref="J11073:L11073"/>
    <mergeCell ref="A11111:H11111"/>
    <mergeCell ref="F11112:G11112"/>
    <mergeCell ref="H11112:I11112"/>
    <mergeCell ref="J11112:L11112"/>
    <mergeCell ref="F11113:G11113"/>
    <mergeCell ref="H11113:I11113"/>
    <mergeCell ref="J11113:L11113"/>
    <mergeCell ref="F11108:G11108"/>
    <mergeCell ref="H11108:I11108"/>
    <mergeCell ref="J11108:L11108"/>
    <mergeCell ref="F11109:G11109"/>
    <mergeCell ref="H11109:I11109"/>
    <mergeCell ref="J11109:L11109"/>
    <mergeCell ref="F11106:G11106"/>
    <mergeCell ref="H11106:I11106"/>
    <mergeCell ref="J11106:L11106"/>
    <mergeCell ref="F11107:G11107"/>
    <mergeCell ref="H11107:I11107"/>
    <mergeCell ref="J11107:L11107"/>
    <mergeCell ref="F11104:G11104"/>
    <mergeCell ref="H11104:I11104"/>
    <mergeCell ref="J11104:L11104"/>
    <mergeCell ref="F11105:G11105"/>
    <mergeCell ref="H11105:I11105"/>
    <mergeCell ref="J11105:L11105"/>
    <mergeCell ref="F11092:G11092"/>
    <mergeCell ref="H11092:I11092"/>
    <mergeCell ref="J11092:L11092"/>
    <mergeCell ref="A11102:H11102"/>
    <mergeCell ref="F11103:G11103"/>
    <mergeCell ref="H11103:I11103"/>
    <mergeCell ref="J11103:L11103"/>
    <mergeCell ref="A11089:H11089"/>
    <mergeCell ref="F11090:G11090"/>
    <mergeCell ref="H11090:I11090"/>
    <mergeCell ref="J11090:L11090"/>
    <mergeCell ref="F11091:G11091"/>
    <mergeCell ref="H11091:I11091"/>
    <mergeCell ref="J11091:L11091"/>
    <mergeCell ref="F11126:G11126"/>
    <mergeCell ref="H11126:I11126"/>
    <mergeCell ref="J11126:L11126"/>
    <mergeCell ref="F11127:G11127"/>
    <mergeCell ref="H11127:I11127"/>
    <mergeCell ref="J11127:L11127"/>
    <mergeCell ref="F11124:G11124"/>
    <mergeCell ref="H11124:I11124"/>
    <mergeCell ref="J11124:L11124"/>
    <mergeCell ref="F11125:G11125"/>
    <mergeCell ref="H11125:I11125"/>
    <mergeCell ref="J11125:L11125"/>
    <mergeCell ref="F11122:G11122"/>
    <mergeCell ref="H11122:I11122"/>
    <mergeCell ref="J11122:L11122"/>
    <mergeCell ref="F11123:G11123"/>
    <mergeCell ref="H11123:I11123"/>
    <mergeCell ref="J11123:L11123"/>
    <mergeCell ref="F11120:G11120"/>
    <mergeCell ref="H11120:I11120"/>
    <mergeCell ref="J11120:L11120"/>
    <mergeCell ref="F11121:G11121"/>
    <mergeCell ref="H11121:I11121"/>
    <mergeCell ref="J11121:L11121"/>
    <mergeCell ref="F11118:G11118"/>
    <mergeCell ref="H11118:I11118"/>
    <mergeCell ref="J11118:L11118"/>
    <mergeCell ref="F11119:G11119"/>
    <mergeCell ref="H11119:I11119"/>
    <mergeCell ref="J11119:L11119"/>
    <mergeCell ref="F11114:G11114"/>
    <mergeCell ref="H11114:I11114"/>
    <mergeCell ref="J11114:L11114"/>
    <mergeCell ref="A11116:H11116"/>
    <mergeCell ref="F11117:G11117"/>
    <mergeCell ref="H11117:I11117"/>
    <mergeCell ref="J11117:L11117"/>
    <mergeCell ref="A11141:H11141"/>
    <mergeCell ref="F11142:G11142"/>
    <mergeCell ref="H11142:I11142"/>
    <mergeCell ref="J11142:L11142"/>
    <mergeCell ref="F11143:G11143"/>
    <mergeCell ref="H11143:I11143"/>
    <mergeCell ref="J11143:L11143"/>
    <mergeCell ref="A11137:H11137"/>
    <mergeCell ref="F11138:G11138"/>
    <mergeCell ref="H11138:I11138"/>
    <mergeCell ref="J11138:L11138"/>
    <mergeCell ref="F11139:G11139"/>
    <mergeCell ref="H11139:I11139"/>
    <mergeCell ref="J11139:L11139"/>
    <mergeCell ref="F11134:G11134"/>
    <mergeCell ref="H11134:I11134"/>
    <mergeCell ref="J11134:L11134"/>
    <mergeCell ref="F11135:G11135"/>
    <mergeCell ref="H11135:I11135"/>
    <mergeCell ref="J11135:L11135"/>
    <mergeCell ref="F11132:G11132"/>
    <mergeCell ref="H11132:I11132"/>
    <mergeCell ref="J11132:L11132"/>
    <mergeCell ref="F11133:G11133"/>
    <mergeCell ref="H11133:I11133"/>
    <mergeCell ref="J11133:L11133"/>
    <mergeCell ref="F11130:G11130"/>
    <mergeCell ref="H11130:I11130"/>
    <mergeCell ref="J11130:L11130"/>
    <mergeCell ref="F11131:G11131"/>
    <mergeCell ref="H11131:I11131"/>
    <mergeCell ref="J11131:L11131"/>
    <mergeCell ref="F11128:G11128"/>
    <mergeCell ref="H11128:I11128"/>
    <mergeCell ref="J11128:L11128"/>
    <mergeCell ref="F11129:G11129"/>
    <mergeCell ref="H11129:I11129"/>
    <mergeCell ref="J11129:L11129"/>
    <mergeCell ref="A11167:H11167"/>
    <mergeCell ref="F11168:G11168"/>
    <mergeCell ref="H11168:I11168"/>
    <mergeCell ref="J11168:L11168"/>
    <mergeCell ref="F11169:G11169"/>
    <mergeCell ref="H11169:I11169"/>
    <mergeCell ref="J11169:L11169"/>
    <mergeCell ref="F11164:G11164"/>
    <mergeCell ref="H11164:I11164"/>
    <mergeCell ref="J11164:L11164"/>
    <mergeCell ref="F11165:G11165"/>
    <mergeCell ref="H11165:I11165"/>
    <mergeCell ref="J11165:L11165"/>
    <mergeCell ref="F11162:G11162"/>
    <mergeCell ref="H11162:I11162"/>
    <mergeCell ref="J11162:L11162"/>
    <mergeCell ref="F11163:G11163"/>
    <mergeCell ref="H11163:I11163"/>
    <mergeCell ref="J11163:L11163"/>
    <mergeCell ref="F11160:G11160"/>
    <mergeCell ref="H11160:I11160"/>
    <mergeCell ref="J11160:L11160"/>
    <mergeCell ref="F11161:G11161"/>
    <mergeCell ref="H11161:I11161"/>
    <mergeCell ref="J11161:L11161"/>
    <mergeCell ref="F11148:G11148"/>
    <mergeCell ref="H11148:I11148"/>
    <mergeCell ref="J11148:L11148"/>
    <mergeCell ref="A11158:H11158"/>
    <mergeCell ref="F11159:G11159"/>
    <mergeCell ref="H11159:I11159"/>
    <mergeCell ref="J11159:L11159"/>
    <mergeCell ref="A11145:H11145"/>
    <mergeCell ref="F11146:G11146"/>
    <mergeCell ref="H11146:I11146"/>
    <mergeCell ref="J11146:L11146"/>
    <mergeCell ref="F11147:G11147"/>
    <mergeCell ref="H11147:I11147"/>
    <mergeCell ref="J11147:L11147"/>
    <mergeCell ref="F11182:G11182"/>
    <mergeCell ref="H11182:I11182"/>
    <mergeCell ref="J11182:L11182"/>
    <mergeCell ref="F11183:G11183"/>
    <mergeCell ref="H11183:I11183"/>
    <mergeCell ref="J11183:L11183"/>
    <mergeCell ref="F11180:G11180"/>
    <mergeCell ref="H11180:I11180"/>
    <mergeCell ref="J11180:L11180"/>
    <mergeCell ref="F11181:G11181"/>
    <mergeCell ref="H11181:I11181"/>
    <mergeCell ref="J11181:L11181"/>
    <mergeCell ref="F11178:G11178"/>
    <mergeCell ref="H11178:I11178"/>
    <mergeCell ref="J11178:L11178"/>
    <mergeCell ref="F11179:G11179"/>
    <mergeCell ref="H11179:I11179"/>
    <mergeCell ref="J11179:L11179"/>
    <mergeCell ref="F11176:G11176"/>
    <mergeCell ref="H11176:I11176"/>
    <mergeCell ref="J11176:L11176"/>
    <mergeCell ref="F11177:G11177"/>
    <mergeCell ref="H11177:I11177"/>
    <mergeCell ref="J11177:L11177"/>
    <mergeCell ref="F11174:G11174"/>
    <mergeCell ref="H11174:I11174"/>
    <mergeCell ref="J11174:L11174"/>
    <mergeCell ref="F11175:G11175"/>
    <mergeCell ref="H11175:I11175"/>
    <mergeCell ref="J11175:L11175"/>
    <mergeCell ref="F11170:G11170"/>
    <mergeCell ref="H11170:I11170"/>
    <mergeCell ref="J11170:L11170"/>
    <mergeCell ref="A11172:H11172"/>
    <mergeCell ref="F11173:G11173"/>
    <mergeCell ref="H11173:I11173"/>
    <mergeCell ref="J11173:L11173"/>
    <mergeCell ref="F11196:G11196"/>
    <mergeCell ref="H11196:I11196"/>
    <mergeCell ref="J11196:L11196"/>
    <mergeCell ref="A11198:H11198"/>
    <mergeCell ref="F11199:G11199"/>
    <mergeCell ref="H11199:I11199"/>
    <mergeCell ref="J11199:L11199"/>
    <mergeCell ref="F11192:G11192"/>
    <mergeCell ref="H11192:I11192"/>
    <mergeCell ref="J11192:L11192"/>
    <mergeCell ref="A11194:H11194"/>
    <mergeCell ref="F11195:G11195"/>
    <mergeCell ref="H11195:I11195"/>
    <mergeCell ref="J11195:L11195"/>
    <mergeCell ref="F11190:G11190"/>
    <mergeCell ref="H11190:I11190"/>
    <mergeCell ref="J11190:L11190"/>
    <mergeCell ref="F11191:G11191"/>
    <mergeCell ref="H11191:I11191"/>
    <mergeCell ref="J11191:L11191"/>
    <mergeCell ref="F11188:G11188"/>
    <mergeCell ref="H11188:I11188"/>
    <mergeCell ref="J11188:L11188"/>
    <mergeCell ref="F11189:G11189"/>
    <mergeCell ref="H11189:I11189"/>
    <mergeCell ref="J11189:L11189"/>
    <mergeCell ref="F11186:G11186"/>
    <mergeCell ref="H11186:I11186"/>
    <mergeCell ref="J11186:L11186"/>
    <mergeCell ref="F11187:G11187"/>
    <mergeCell ref="H11187:I11187"/>
    <mergeCell ref="J11187:L11187"/>
    <mergeCell ref="F11184:G11184"/>
    <mergeCell ref="H11184:I11184"/>
    <mergeCell ref="J11184:L11184"/>
    <mergeCell ref="F11185:G11185"/>
    <mergeCell ref="H11185:I11185"/>
    <mergeCell ref="J11185:L11185"/>
    <mergeCell ref="F11222:G11222"/>
    <mergeCell ref="H11222:I11222"/>
    <mergeCell ref="J11222:L11222"/>
    <mergeCell ref="A11224:H11224"/>
    <mergeCell ref="F11225:G11225"/>
    <mergeCell ref="H11225:I11225"/>
    <mergeCell ref="J11225:L11225"/>
    <mergeCell ref="F11220:G11220"/>
    <mergeCell ref="H11220:I11220"/>
    <mergeCell ref="J11220:L11220"/>
    <mergeCell ref="F11221:G11221"/>
    <mergeCell ref="H11221:I11221"/>
    <mergeCell ref="J11221:L11221"/>
    <mergeCell ref="F11218:G11218"/>
    <mergeCell ref="H11218:I11218"/>
    <mergeCell ref="J11218:L11218"/>
    <mergeCell ref="F11219:G11219"/>
    <mergeCell ref="H11219:I11219"/>
    <mergeCell ref="J11219:L11219"/>
    <mergeCell ref="A11215:H11215"/>
    <mergeCell ref="F11216:G11216"/>
    <mergeCell ref="H11216:I11216"/>
    <mergeCell ref="J11216:L11216"/>
    <mergeCell ref="F11217:G11217"/>
    <mergeCell ref="H11217:I11217"/>
    <mergeCell ref="J11217:L11217"/>
    <mergeCell ref="F11204:G11204"/>
    <mergeCell ref="H11204:I11204"/>
    <mergeCell ref="J11204:L11204"/>
    <mergeCell ref="F11205:G11205"/>
    <mergeCell ref="H11205:I11205"/>
    <mergeCell ref="J11205:L11205"/>
    <mergeCell ref="F11200:G11200"/>
    <mergeCell ref="H11200:I11200"/>
    <mergeCell ref="J11200:L11200"/>
    <mergeCell ref="A11202:H11202"/>
    <mergeCell ref="F11203:G11203"/>
    <mergeCell ref="H11203:I11203"/>
    <mergeCell ref="J11203:L11203"/>
    <mergeCell ref="F11238:G11238"/>
    <mergeCell ref="H11238:I11238"/>
    <mergeCell ref="J11238:L11238"/>
    <mergeCell ref="F11239:G11239"/>
    <mergeCell ref="H11239:I11239"/>
    <mergeCell ref="J11239:L11239"/>
    <mergeCell ref="F11236:G11236"/>
    <mergeCell ref="H11236:I11236"/>
    <mergeCell ref="J11236:L11236"/>
    <mergeCell ref="F11237:G11237"/>
    <mergeCell ref="H11237:I11237"/>
    <mergeCell ref="J11237:L11237"/>
    <mergeCell ref="F11234:G11234"/>
    <mergeCell ref="H11234:I11234"/>
    <mergeCell ref="J11234:L11234"/>
    <mergeCell ref="F11235:G11235"/>
    <mergeCell ref="H11235:I11235"/>
    <mergeCell ref="J11235:L11235"/>
    <mergeCell ref="F11232:G11232"/>
    <mergeCell ref="H11232:I11232"/>
    <mergeCell ref="J11232:L11232"/>
    <mergeCell ref="F11233:G11233"/>
    <mergeCell ref="H11233:I11233"/>
    <mergeCell ref="J11233:L11233"/>
    <mergeCell ref="A11229:H11229"/>
    <mergeCell ref="F11230:G11230"/>
    <mergeCell ref="H11230:I11230"/>
    <mergeCell ref="J11230:L11230"/>
    <mergeCell ref="F11231:G11231"/>
    <mergeCell ref="H11231:I11231"/>
    <mergeCell ref="J11231:L11231"/>
    <mergeCell ref="F11226:G11226"/>
    <mergeCell ref="H11226:I11226"/>
    <mergeCell ref="J11226:L11226"/>
    <mergeCell ref="F11227:G11227"/>
    <mergeCell ref="H11227:I11227"/>
    <mergeCell ref="J11227:L11227"/>
    <mergeCell ref="F11252:G11252"/>
    <mergeCell ref="H11252:I11252"/>
    <mergeCell ref="J11252:L11252"/>
    <mergeCell ref="A11254:H11254"/>
    <mergeCell ref="F11255:G11255"/>
    <mergeCell ref="H11255:I11255"/>
    <mergeCell ref="J11255:L11255"/>
    <mergeCell ref="F11248:G11248"/>
    <mergeCell ref="H11248:I11248"/>
    <mergeCell ref="J11248:L11248"/>
    <mergeCell ref="A11250:H11250"/>
    <mergeCell ref="F11251:G11251"/>
    <mergeCell ref="H11251:I11251"/>
    <mergeCell ref="J11251:L11251"/>
    <mergeCell ref="F11246:G11246"/>
    <mergeCell ref="H11246:I11246"/>
    <mergeCell ref="J11246:L11246"/>
    <mergeCell ref="F11247:G11247"/>
    <mergeCell ref="H11247:I11247"/>
    <mergeCell ref="J11247:L11247"/>
    <mergeCell ref="F11244:G11244"/>
    <mergeCell ref="H11244:I11244"/>
    <mergeCell ref="J11244:L11244"/>
    <mergeCell ref="F11245:G11245"/>
    <mergeCell ref="H11245:I11245"/>
    <mergeCell ref="J11245:L11245"/>
    <mergeCell ref="F11242:G11242"/>
    <mergeCell ref="H11242:I11242"/>
    <mergeCell ref="J11242:L11242"/>
    <mergeCell ref="F11243:G11243"/>
    <mergeCell ref="H11243:I11243"/>
    <mergeCell ref="J11243:L11243"/>
    <mergeCell ref="F11240:G11240"/>
    <mergeCell ref="H11240:I11240"/>
    <mergeCell ref="J11240:L11240"/>
    <mergeCell ref="F11241:G11241"/>
    <mergeCell ref="H11241:I11241"/>
    <mergeCell ref="J11241:L11241"/>
    <mergeCell ref="F11278:G11278"/>
    <mergeCell ref="H11278:I11278"/>
    <mergeCell ref="J11278:L11278"/>
    <mergeCell ref="A11280:H11280"/>
    <mergeCell ref="F11281:G11281"/>
    <mergeCell ref="H11281:I11281"/>
    <mergeCell ref="J11281:L11281"/>
    <mergeCell ref="F11276:G11276"/>
    <mergeCell ref="H11276:I11276"/>
    <mergeCell ref="J11276:L11276"/>
    <mergeCell ref="F11277:G11277"/>
    <mergeCell ref="H11277:I11277"/>
    <mergeCell ref="J11277:L11277"/>
    <mergeCell ref="F11274:G11274"/>
    <mergeCell ref="H11274:I11274"/>
    <mergeCell ref="J11274:L11274"/>
    <mergeCell ref="F11275:G11275"/>
    <mergeCell ref="H11275:I11275"/>
    <mergeCell ref="J11275:L11275"/>
    <mergeCell ref="A11271:H11271"/>
    <mergeCell ref="F11272:G11272"/>
    <mergeCell ref="H11272:I11272"/>
    <mergeCell ref="J11272:L11272"/>
    <mergeCell ref="F11273:G11273"/>
    <mergeCell ref="H11273:I11273"/>
    <mergeCell ref="J11273:L11273"/>
    <mergeCell ref="F11260:G11260"/>
    <mergeCell ref="H11260:I11260"/>
    <mergeCell ref="J11260:L11260"/>
    <mergeCell ref="F11261:G11261"/>
    <mergeCell ref="H11261:I11261"/>
    <mergeCell ref="J11261:L11261"/>
    <mergeCell ref="F11256:G11256"/>
    <mergeCell ref="H11256:I11256"/>
    <mergeCell ref="J11256:L11256"/>
    <mergeCell ref="A11258:H11258"/>
    <mergeCell ref="F11259:G11259"/>
    <mergeCell ref="H11259:I11259"/>
    <mergeCell ref="J11259:L11259"/>
    <mergeCell ref="F11294:G11294"/>
    <mergeCell ref="H11294:I11294"/>
    <mergeCell ref="J11294:L11294"/>
    <mergeCell ref="F11295:G11295"/>
    <mergeCell ref="H11295:I11295"/>
    <mergeCell ref="J11295:L11295"/>
    <mergeCell ref="F11292:G11292"/>
    <mergeCell ref="H11292:I11292"/>
    <mergeCell ref="J11292:L11292"/>
    <mergeCell ref="F11293:G11293"/>
    <mergeCell ref="H11293:I11293"/>
    <mergeCell ref="J11293:L11293"/>
    <mergeCell ref="F11290:G11290"/>
    <mergeCell ref="H11290:I11290"/>
    <mergeCell ref="J11290:L11290"/>
    <mergeCell ref="F11291:G11291"/>
    <mergeCell ref="H11291:I11291"/>
    <mergeCell ref="J11291:L11291"/>
    <mergeCell ref="F11288:G11288"/>
    <mergeCell ref="H11288:I11288"/>
    <mergeCell ref="J11288:L11288"/>
    <mergeCell ref="F11289:G11289"/>
    <mergeCell ref="H11289:I11289"/>
    <mergeCell ref="J11289:L11289"/>
    <mergeCell ref="A11285:H11285"/>
    <mergeCell ref="F11286:G11286"/>
    <mergeCell ref="H11286:I11286"/>
    <mergeCell ref="J11286:L11286"/>
    <mergeCell ref="F11287:G11287"/>
    <mergeCell ref="H11287:I11287"/>
    <mergeCell ref="J11287:L11287"/>
    <mergeCell ref="F11282:G11282"/>
    <mergeCell ref="H11282:I11282"/>
    <mergeCell ref="J11282:L11282"/>
    <mergeCell ref="F11283:G11283"/>
    <mergeCell ref="H11283:I11283"/>
    <mergeCell ref="J11283:L11283"/>
    <mergeCell ref="F11308:G11308"/>
    <mergeCell ref="H11308:I11308"/>
    <mergeCell ref="J11308:L11308"/>
    <mergeCell ref="A11310:H11310"/>
    <mergeCell ref="F11311:G11311"/>
    <mergeCell ref="H11311:I11311"/>
    <mergeCell ref="J11311:L11311"/>
    <mergeCell ref="F11304:G11304"/>
    <mergeCell ref="H11304:I11304"/>
    <mergeCell ref="J11304:L11304"/>
    <mergeCell ref="A11306:H11306"/>
    <mergeCell ref="F11307:G11307"/>
    <mergeCell ref="H11307:I11307"/>
    <mergeCell ref="J11307:L11307"/>
    <mergeCell ref="F11302:G11302"/>
    <mergeCell ref="H11302:I11302"/>
    <mergeCell ref="J11302:L11302"/>
    <mergeCell ref="F11303:G11303"/>
    <mergeCell ref="H11303:I11303"/>
    <mergeCell ref="J11303:L11303"/>
    <mergeCell ref="F11300:G11300"/>
    <mergeCell ref="H11300:I11300"/>
    <mergeCell ref="J11300:L11300"/>
    <mergeCell ref="F11301:G11301"/>
    <mergeCell ref="H11301:I11301"/>
    <mergeCell ref="J11301:L11301"/>
    <mergeCell ref="F11298:G11298"/>
    <mergeCell ref="H11298:I11298"/>
    <mergeCell ref="J11298:L11298"/>
    <mergeCell ref="F11299:G11299"/>
    <mergeCell ref="H11299:I11299"/>
    <mergeCell ref="J11299:L11299"/>
    <mergeCell ref="F11296:G11296"/>
    <mergeCell ref="H11296:I11296"/>
    <mergeCell ref="J11296:L11296"/>
    <mergeCell ref="F11297:G11297"/>
    <mergeCell ref="H11297:I11297"/>
    <mergeCell ref="J11297:L11297"/>
    <mergeCell ref="F11334:G11334"/>
    <mergeCell ref="H11334:I11334"/>
    <mergeCell ref="J11334:L11334"/>
    <mergeCell ref="A11336:H11336"/>
    <mergeCell ref="F11337:G11337"/>
    <mergeCell ref="H11337:I11337"/>
    <mergeCell ref="J11337:L11337"/>
    <mergeCell ref="F11332:G11332"/>
    <mergeCell ref="H11332:I11332"/>
    <mergeCell ref="J11332:L11332"/>
    <mergeCell ref="F11333:G11333"/>
    <mergeCell ref="H11333:I11333"/>
    <mergeCell ref="J11333:L11333"/>
    <mergeCell ref="F11330:G11330"/>
    <mergeCell ref="H11330:I11330"/>
    <mergeCell ref="J11330:L11330"/>
    <mergeCell ref="F11331:G11331"/>
    <mergeCell ref="H11331:I11331"/>
    <mergeCell ref="J11331:L11331"/>
    <mergeCell ref="A11327:H11327"/>
    <mergeCell ref="F11328:G11328"/>
    <mergeCell ref="H11328:I11328"/>
    <mergeCell ref="J11328:L11328"/>
    <mergeCell ref="F11329:G11329"/>
    <mergeCell ref="H11329:I11329"/>
    <mergeCell ref="J11329:L11329"/>
    <mergeCell ref="F11316:G11316"/>
    <mergeCell ref="H11316:I11316"/>
    <mergeCell ref="J11316:L11316"/>
    <mergeCell ref="F11317:G11317"/>
    <mergeCell ref="H11317:I11317"/>
    <mergeCell ref="J11317:L11317"/>
    <mergeCell ref="F11312:G11312"/>
    <mergeCell ref="H11312:I11312"/>
    <mergeCell ref="J11312:L11312"/>
    <mergeCell ref="A11314:H11314"/>
    <mergeCell ref="F11315:G11315"/>
    <mergeCell ref="H11315:I11315"/>
    <mergeCell ref="J11315:L11315"/>
    <mergeCell ref="F11350:G11350"/>
    <mergeCell ref="H11350:I11350"/>
    <mergeCell ref="J11350:L11350"/>
    <mergeCell ref="F11351:G11351"/>
    <mergeCell ref="H11351:I11351"/>
    <mergeCell ref="J11351:L11351"/>
    <mergeCell ref="F11348:G11348"/>
    <mergeCell ref="H11348:I11348"/>
    <mergeCell ref="J11348:L11348"/>
    <mergeCell ref="F11349:G11349"/>
    <mergeCell ref="H11349:I11349"/>
    <mergeCell ref="J11349:L11349"/>
    <mergeCell ref="F11346:G11346"/>
    <mergeCell ref="H11346:I11346"/>
    <mergeCell ref="J11346:L11346"/>
    <mergeCell ref="F11347:G11347"/>
    <mergeCell ref="H11347:I11347"/>
    <mergeCell ref="J11347:L11347"/>
    <mergeCell ref="F11344:G11344"/>
    <mergeCell ref="H11344:I11344"/>
    <mergeCell ref="J11344:L11344"/>
    <mergeCell ref="F11345:G11345"/>
    <mergeCell ref="H11345:I11345"/>
    <mergeCell ref="J11345:L11345"/>
    <mergeCell ref="A11341:H11341"/>
    <mergeCell ref="F11342:G11342"/>
    <mergeCell ref="H11342:I11342"/>
    <mergeCell ref="J11342:L11342"/>
    <mergeCell ref="F11343:G11343"/>
    <mergeCell ref="H11343:I11343"/>
    <mergeCell ref="J11343:L11343"/>
    <mergeCell ref="F11338:G11338"/>
    <mergeCell ref="H11338:I11338"/>
    <mergeCell ref="J11338:L11338"/>
    <mergeCell ref="F11339:G11339"/>
    <mergeCell ref="H11339:I11339"/>
    <mergeCell ref="J11339:L11339"/>
    <mergeCell ref="F11364:G11364"/>
    <mergeCell ref="H11364:I11364"/>
    <mergeCell ref="J11364:L11364"/>
    <mergeCell ref="A11366:H11366"/>
    <mergeCell ref="F11367:G11367"/>
    <mergeCell ref="H11367:I11367"/>
    <mergeCell ref="J11367:L11367"/>
    <mergeCell ref="F11360:G11360"/>
    <mergeCell ref="H11360:I11360"/>
    <mergeCell ref="J11360:L11360"/>
    <mergeCell ref="A11362:H11362"/>
    <mergeCell ref="F11363:G11363"/>
    <mergeCell ref="H11363:I11363"/>
    <mergeCell ref="J11363:L11363"/>
    <mergeCell ref="F11358:G11358"/>
    <mergeCell ref="H11358:I11358"/>
    <mergeCell ref="J11358:L11358"/>
    <mergeCell ref="F11359:G11359"/>
    <mergeCell ref="H11359:I11359"/>
    <mergeCell ref="J11359:L11359"/>
    <mergeCell ref="F11356:G11356"/>
    <mergeCell ref="H11356:I11356"/>
    <mergeCell ref="J11356:L11356"/>
    <mergeCell ref="F11357:G11357"/>
    <mergeCell ref="H11357:I11357"/>
    <mergeCell ref="J11357:L11357"/>
    <mergeCell ref="F11354:G11354"/>
    <mergeCell ref="H11354:I11354"/>
    <mergeCell ref="J11354:L11354"/>
    <mergeCell ref="F11355:G11355"/>
    <mergeCell ref="H11355:I11355"/>
    <mergeCell ref="J11355:L11355"/>
    <mergeCell ref="F11352:G11352"/>
    <mergeCell ref="H11352:I11352"/>
    <mergeCell ref="J11352:L11352"/>
    <mergeCell ref="F11353:G11353"/>
    <mergeCell ref="H11353:I11353"/>
    <mergeCell ref="J11353:L11353"/>
    <mergeCell ref="F11390:G11390"/>
    <mergeCell ref="H11390:I11390"/>
    <mergeCell ref="J11390:L11390"/>
    <mergeCell ref="A11392:H11392"/>
    <mergeCell ref="F11393:G11393"/>
    <mergeCell ref="H11393:I11393"/>
    <mergeCell ref="J11393:L11393"/>
    <mergeCell ref="F11388:G11388"/>
    <mergeCell ref="H11388:I11388"/>
    <mergeCell ref="J11388:L11388"/>
    <mergeCell ref="F11389:G11389"/>
    <mergeCell ref="H11389:I11389"/>
    <mergeCell ref="J11389:L11389"/>
    <mergeCell ref="F11386:G11386"/>
    <mergeCell ref="H11386:I11386"/>
    <mergeCell ref="J11386:L11386"/>
    <mergeCell ref="F11387:G11387"/>
    <mergeCell ref="H11387:I11387"/>
    <mergeCell ref="J11387:L11387"/>
    <mergeCell ref="A11383:H11383"/>
    <mergeCell ref="F11384:G11384"/>
    <mergeCell ref="H11384:I11384"/>
    <mergeCell ref="J11384:L11384"/>
    <mergeCell ref="F11385:G11385"/>
    <mergeCell ref="H11385:I11385"/>
    <mergeCell ref="J11385:L11385"/>
    <mergeCell ref="F11372:G11372"/>
    <mergeCell ref="H11372:I11372"/>
    <mergeCell ref="J11372:L11372"/>
    <mergeCell ref="F11373:G11373"/>
    <mergeCell ref="H11373:I11373"/>
    <mergeCell ref="J11373:L11373"/>
    <mergeCell ref="F11368:G11368"/>
    <mergeCell ref="H11368:I11368"/>
    <mergeCell ref="J11368:L11368"/>
    <mergeCell ref="A11370:H11370"/>
    <mergeCell ref="F11371:G11371"/>
    <mergeCell ref="H11371:I11371"/>
    <mergeCell ref="J11371:L11371"/>
    <mergeCell ref="F11406:G11406"/>
    <mergeCell ref="H11406:I11406"/>
    <mergeCell ref="J11406:L11406"/>
    <mergeCell ref="F11407:G11407"/>
    <mergeCell ref="H11407:I11407"/>
    <mergeCell ref="J11407:L11407"/>
    <mergeCell ref="F11404:G11404"/>
    <mergeCell ref="H11404:I11404"/>
    <mergeCell ref="J11404:L11404"/>
    <mergeCell ref="F11405:G11405"/>
    <mergeCell ref="H11405:I11405"/>
    <mergeCell ref="J11405:L11405"/>
    <mergeCell ref="F11402:G11402"/>
    <mergeCell ref="H11402:I11402"/>
    <mergeCell ref="J11402:L11402"/>
    <mergeCell ref="F11403:G11403"/>
    <mergeCell ref="H11403:I11403"/>
    <mergeCell ref="J11403:L11403"/>
    <mergeCell ref="F11400:G11400"/>
    <mergeCell ref="H11400:I11400"/>
    <mergeCell ref="J11400:L11400"/>
    <mergeCell ref="F11401:G11401"/>
    <mergeCell ref="H11401:I11401"/>
    <mergeCell ref="J11401:L11401"/>
    <mergeCell ref="A11397:H11397"/>
    <mergeCell ref="F11398:G11398"/>
    <mergeCell ref="H11398:I11398"/>
    <mergeCell ref="J11398:L11398"/>
    <mergeCell ref="F11399:G11399"/>
    <mergeCell ref="H11399:I11399"/>
    <mergeCell ref="J11399:L11399"/>
    <mergeCell ref="F11394:G11394"/>
    <mergeCell ref="H11394:I11394"/>
    <mergeCell ref="J11394:L11394"/>
    <mergeCell ref="F11395:G11395"/>
    <mergeCell ref="H11395:I11395"/>
    <mergeCell ref="J11395:L11395"/>
    <mergeCell ref="A11419:H11419"/>
    <mergeCell ref="F11420:G11420"/>
    <mergeCell ref="H11420:I11420"/>
    <mergeCell ref="J11420:L11420"/>
    <mergeCell ref="F11421:G11421"/>
    <mergeCell ref="H11421:I11421"/>
    <mergeCell ref="J11421:L11421"/>
    <mergeCell ref="F11416:G11416"/>
    <mergeCell ref="H11416:I11416"/>
    <mergeCell ref="J11416:L11416"/>
    <mergeCell ref="F11417:G11417"/>
    <mergeCell ref="H11417:I11417"/>
    <mergeCell ref="J11417:L11417"/>
    <mergeCell ref="F11414:G11414"/>
    <mergeCell ref="H11414:I11414"/>
    <mergeCell ref="J11414:L11414"/>
    <mergeCell ref="F11415:G11415"/>
    <mergeCell ref="H11415:I11415"/>
    <mergeCell ref="J11415:L11415"/>
    <mergeCell ref="F11412:G11412"/>
    <mergeCell ref="H11412:I11412"/>
    <mergeCell ref="J11412:L11412"/>
    <mergeCell ref="F11413:G11413"/>
    <mergeCell ref="H11413:I11413"/>
    <mergeCell ref="J11413:L11413"/>
    <mergeCell ref="F11410:G11410"/>
    <mergeCell ref="H11410:I11410"/>
    <mergeCell ref="J11410:L11410"/>
    <mergeCell ref="F11411:G11411"/>
    <mergeCell ref="H11411:I11411"/>
    <mergeCell ref="J11411:L11411"/>
    <mergeCell ref="F11408:G11408"/>
    <mergeCell ref="H11408:I11408"/>
    <mergeCell ref="J11408:L11408"/>
    <mergeCell ref="F11409:G11409"/>
    <mergeCell ref="H11409:I11409"/>
    <mergeCell ref="J11409:L11409"/>
    <mergeCell ref="F11446:G11446"/>
    <mergeCell ref="H11446:I11446"/>
    <mergeCell ref="J11446:L11446"/>
    <mergeCell ref="F11447:G11447"/>
    <mergeCell ref="H11447:I11447"/>
    <mergeCell ref="J11447:L11447"/>
    <mergeCell ref="F11444:G11444"/>
    <mergeCell ref="H11444:I11444"/>
    <mergeCell ref="J11444:L11444"/>
    <mergeCell ref="F11445:G11445"/>
    <mergeCell ref="H11445:I11445"/>
    <mergeCell ref="J11445:L11445"/>
    <mergeCell ref="F11442:G11442"/>
    <mergeCell ref="H11442:I11442"/>
    <mergeCell ref="J11442:L11442"/>
    <mergeCell ref="F11443:G11443"/>
    <mergeCell ref="H11443:I11443"/>
    <mergeCell ref="J11443:L11443"/>
    <mergeCell ref="F11430:G11430"/>
    <mergeCell ref="H11430:I11430"/>
    <mergeCell ref="J11430:L11430"/>
    <mergeCell ref="A11440:H11440"/>
    <mergeCell ref="F11441:G11441"/>
    <mergeCell ref="H11441:I11441"/>
    <mergeCell ref="J11441:L11441"/>
    <mergeCell ref="A11427:H11427"/>
    <mergeCell ref="F11428:G11428"/>
    <mergeCell ref="H11428:I11428"/>
    <mergeCell ref="J11428:L11428"/>
    <mergeCell ref="F11429:G11429"/>
    <mergeCell ref="H11429:I11429"/>
    <mergeCell ref="J11429:L11429"/>
    <mergeCell ref="A11423:H11423"/>
    <mergeCell ref="F11424:G11424"/>
    <mergeCell ref="H11424:I11424"/>
    <mergeCell ref="J11424:L11424"/>
    <mergeCell ref="F11425:G11425"/>
    <mergeCell ref="H11425:I11425"/>
    <mergeCell ref="J11425:L11425"/>
    <mergeCell ref="F11462:G11462"/>
    <mergeCell ref="H11462:I11462"/>
    <mergeCell ref="J11462:L11462"/>
    <mergeCell ref="F11463:G11463"/>
    <mergeCell ref="H11463:I11463"/>
    <mergeCell ref="J11463:L11463"/>
    <mergeCell ref="F11460:G11460"/>
    <mergeCell ref="H11460:I11460"/>
    <mergeCell ref="J11460:L11460"/>
    <mergeCell ref="F11461:G11461"/>
    <mergeCell ref="H11461:I11461"/>
    <mergeCell ref="J11461:L11461"/>
    <mergeCell ref="F11458:G11458"/>
    <mergeCell ref="H11458:I11458"/>
    <mergeCell ref="J11458:L11458"/>
    <mergeCell ref="F11459:G11459"/>
    <mergeCell ref="H11459:I11459"/>
    <mergeCell ref="J11459:L11459"/>
    <mergeCell ref="F11456:G11456"/>
    <mergeCell ref="H11456:I11456"/>
    <mergeCell ref="J11456:L11456"/>
    <mergeCell ref="F11457:G11457"/>
    <mergeCell ref="H11457:I11457"/>
    <mergeCell ref="J11457:L11457"/>
    <mergeCell ref="F11452:G11452"/>
    <mergeCell ref="H11452:I11452"/>
    <mergeCell ref="J11452:L11452"/>
    <mergeCell ref="A11454:H11454"/>
    <mergeCell ref="F11455:G11455"/>
    <mergeCell ref="H11455:I11455"/>
    <mergeCell ref="J11455:L11455"/>
    <mergeCell ref="A11449:H11449"/>
    <mergeCell ref="F11450:G11450"/>
    <mergeCell ref="H11450:I11450"/>
    <mergeCell ref="J11450:L11450"/>
    <mergeCell ref="F11451:G11451"/>
    <mergeCell ref="H11451:I11451"/>
    <mergeCell ref="J11451:L11451"/>
    <mergeCell ref="A11475:H11475"/>
    <mergeCell ref="F11476:G11476"/>
    <mergeCell ref="H11476:I11476"/>
    <mergeCell ref="J11476:L11476"/>
    <mergeCell ref="F11477:G11477"/>
    <mergeCell ref="H11477:I11477"/>
    <mergeCell ref="J11477:L11477"/>
    <mergeCell ref="F11472:G11472"/>
    <mergeCell ref="H11472:I11472"/>
    <mergeCell ref="J11472:L11472"/>
    <mergeCell ref="F11473:G11473"/>
    <mergeCell ref="H11473:I11473"/>
    <mergeCell ref="J11473:L11473"/>
    <mergeCell ref="F11470:G11470"/>
    <mergeCell ref="H11470:I11470"/>
    <mergeCell ref="J11470:L11470"/>
    <mergeCell ref="F11471:G11471"/>
    <mergeCell ref="H11471:I11471"/>
    <mergeCell ref="J11471:L11471"/>
    <mergeCell ref="F11468:G11468"/>
    <mergeCell ref="H11468:I11468"/>
    <mergeCell ref="J11468:L11468"/>
    <mergeCell ref="F11469:G11469"/>
    <mergeCell ref="H11469:I11469"/>
    <mergeCell ref="J11469:L11469"/>
    <mergeCell ref="F11466:G11466"/>
    <mergeCell ref="H11466:I11466"/>
    <mergeCell ref="J11466:L11466"/>
    <mergeCell ref="F11467:G11467"/>
    <mergeCell ref="H11467:I11467"/>
    <mergeCell ref="J11467:L11467"/>
    <mergeCell ref="F11464:G11464"/>
    <mergeCell ref="H11464:I11464"/>
    <mergeCell ref="J11464:L11464"/>
    <mergeCell ref="F11465:G11465"/>
    <mergeCell ref="H11465:I11465"/>
    <mergeCell ref="J11465:L11465"/>
    <mergeCell ref="F11502:G11502"/>
    <mergeCell ref="H11502:I11502"/>
    <mergeCell ref="J11502:L11502"/>
    <mergeCell ref="F11503:G11503"/>
    <mergeCell ref="H11503:I11503"/>
    <mergeCell ref="J11503:L11503"/>
    <mergeCell ref="F11500:G11500"/>
    <mergeCell ref="H11500:I11500"/>
    <mergeCell ref="J11500:L11500"/>
    <mergeCell ref="F11501:G11501"/>
    <mergeCell ref="H11501:I11501"/>
    <mergeCell ref="J11501:L11501"/>
    <mergeCell ref="F11498:G11498"/>
    <mergeCell ref="H11498:I11498"/>
    <mergeCell ref="J11498:L11498"/>
    <mergeCell ref="F11499:G11499"/>
    <mergeCell ref="H11499:I11499"/>
    <mergeCell ref="J11499:L11499"/>
    <mergeCell ref="F11486:G11486"/>
    <mergeCell ref="H11486:I11486"/>
    <mergeCell ref="J11486:L11486"/>
    <mergeCell ref="A11496:H11496"/>
    <mergeCell ref="F11497:G11497"/>
    <mergeCell ref="H11497:I11497"/>
    <mergeCell ref="J11497:L11497"/>
    <mergeCell ref="A11483:H11483"/>
    <mergeCell ref="F11484:G11484"/>
    <mergeCell ref="H11484:I11484"/>
    <mergeCell ref="J11484:L11484"/>
    <mergeCell ref="F11485:G11485"/>
    <mergeCell ref="H11485:I11485"/>
    <mergeCell ref="J11485:L11485"/>
    <mergeCell ref="A11479:H11479"/>
    <mergeCell ref="F11480:G11480"/>
    <mergeCell ref="H11480:I11480"/>
    <mergeCell ref="J11480:L11480"/>
    <mergeCell ref="F11481:G11481"/>
    <mergeCell ref="H11481:I11481"/>
    <mergeCell ref="J11481:L11481"/>
    <mergeCell ref="F11518:G11518"/>
    <mergeCell ref="H11518:I11518"/>
    <mergeCell ref="J11518:L11518"/>
    <mergeCell ref="F11519:G11519"/>
    <mergeCell ref="H11519:I11519"/>
    <mergeCell ref="J11519:L11519"/>
    <mergeCell ref="F11516:G11516"/>
    <mergeCell ref="H11516:I11516"/>
    <mergeCell ref="J11516:L11516"/>
    <mergeCell ref="F11517:G11517"/>
    <mergeCell ref="H11517:I11517"/>
    <mergeCell ref="J11517:L11517"/>
    <mergeCell ref="F11514:G11514"/>
    <mergeCell ref="H11514:I11514"/>
    <mergeCell ref="J11514:L11514"/>
    <mergeCell ref="F11515:G11515"/>
    <mergeCell ref="H11515:I11515"/>
    <mergeCell ref="J11515:L11515"/>
    <mergeCell ref="F11512:G11512"/>
    <mergeCell ref="H11512:I11512"/>
    <mergeCell ref="J11512:L11512"/>
    <mergeCell ref="F11513:G11513"/>
    <mergeCell ref="H11513:I11513"/>
    <mergeCell ref="J11513:L11513"/>
    <mergeCell ref="F11508:G11508"/>
    <mergeCell ref="H11508:I11508"/>
    <mergeCell ref="J11508:L11508"/>
    <mergeCell ref="A11510:H11510"/>
    <mergeCell ref="F11511:G11511"/>
    <mergeCell ref="H11511:I11511"/>
    <mergeCell ref="J11511:L11511"/>
    <mergeCell ref="A11505:H11505"/>
    <mergeCell ref="F11506:G11506"/>
    <mergeCell ref="H11506:I11506"/>
    <mergeCell ref="J11506:L11506"/>
    <mergeCell ref="F11507:G11507"/>
    <mergeCell ref="H11507:I11507"/>
    <mergeCell ref="J11507:L11507"/>
    <mergeCell ref="A11531:H11531"/>
    <mergeCell ref="F11532:G11532"/>
    <mergeCell ref="H11532:I11532"/>
    <mergeCell ref="J11532:L11532"/>
    <mergeCell ref="F11533:G11533"/>
    <mergeCell ref="H11533:I11533"/>
    <mergeCell ref="J11533:L11533"/>
    <mergeCell ref="F11528:G11528"/>
    <mergeCell ref="H11528:I11528"/>
    <mergeCell ref="J11528:L11528"/>
    <mergeCell ref="F11529:G11529"/>
    <mergeCell ref="H11529:I11529"/>
    <mergeCell ref="J11529:L11529"/>
    <mergeCell ref="F11526:G11526"/>
    <mergeCell ref="H11526:I11526"/>
    <mergeCell ref="J11526:L11526"/>
    <mergeCell ref="F11527:G11527"/>
    <mergeCell ref="H11527:I11527"/>
    <mergeCell ref="J11527:L11527"/>
    <mergeCell ref="F11524:G11524"/>
    <mergeCell ref="H11524:I11524"/>
    <mergeCell ref="J11524:L11524"/>
    <mergeCell ref="F11525:G11525"/>
    <mergeCell ref="H11525:I11525"/>
    <mergeCell ref="J11525:L11525"/>
    <mergeCell ref="F11522:G11522"/>
    <mergeCell ref="H11522:I11522"/>
    <mergeCell ref="J11522:L11522"/>
    <mergeCell ref="F11523:G11523"/>
    <mergeCell ref="H11523:I11523"/>
    <mergeCell ref="J11523:L11523"/>
    <mergeCell ref="F11520:G11520"/>
    <mergeCell ref="H11520:I11520"/>
    <mergeCell ref="J11520:L11520"/>
    <mergeCell ref="F11521:G11521"/>
    <mergeCell ref="H11521:I11521"/>
    <mergeCell ref="J11521:L11521"/>
    <mergeCell ref="F11558:G11558"/>
    <mergeCell ref="H11558:I11558"/>
    <mergeCell ref="J11558:L11558"/>
    <mergeCell ref="F11559:G11559"/>
    <mergeCell ref="H11559:I11559"/>
    <mergeCell ref="J11559:L11559"/>
    <mergeCell ref="F11556:G11556"/>
    <mergeCell ref="H11556:I11556"/>
    <mergeCell ref="J11556:L11556"/>
    <mergeCell ref="F11557:G11557"/>
    <mergeCell ref="H11557:I11557"/>
    <mergeCell ref="J11557:L11557"/>
    <mergeCell ref="F11554:G11554"/>
    <mergeCell ref="H11554:I11554"/>
    <mergeCell ref="J11554:L11554"/>
    <mergeCell ref="F11555:G11555"/>
    <mergeCell ref="H11555:I11555"/>
    <mergeCell ref="J11555:L11555"/>
    <mergeCell ref="F11542:G11542"/>
    <mergeCell ref="H11542:I11542"/>
    <mergeCell ref="J11542:L11542"/>
    <mergeCell ref="A11552:H11552"/>
    <mergeCell ref="F11553:G11553"/>
    <mergeCell ref="H11553:I11553"/>
    <mergeCell ref="J11553:L11553"/>
    <mergeCell ref="A11539:H11539"/>
    <mergeCell ref="F11540:G11540"/>
    <mergeCell ref="H11540:I11540"/>
    <mergeCell ref="J11540:L11540"/>
    <mergeCell ref="F11541:G11541"/>
    <mergeCell ref="H11541:I11541"/>
    <mergeCell ref="J11541:L11541"/>
    <mergeCell ref="A11535:H11535"/>
    <mergeCell ref="F11536:G11536"/>
    <mergeCell ref="H11536:I11536"/>
    <mergeCell ref="J11536:L11536"/>
    <mergeCell ref="F11537:G11537"/>
    <mergeCell ref="H11537:I11537"/>
    <mergeCell ref="J11537:L11537"/>
    <mergeCell ref="F11574:G11574"/>
    <mergeCell ref="H11574:I11574"/>
    <mergeCell ref="J11574:L11574"/>
    <mergeCell ref="F11575:G11575"/>
    <mergeCell ref="H11575:I11575"/>
    <mergeCell ref="J11575:L11575"/>
    <mergeCell ref="F11572:G11572"/>
    <mergeCell ref="H11572:I11572"/>
    <mergeCell ref="J11572:L11572"/>
    <mergeCell ref="F11573:G11573"/>
    <mergeCell ref="H11573:I11573"/>
    <mergeCell ref="J11573:L11573"/>
    <mergeCell ref="F11570:G11570"/>
    <mergeCell ref="H11570:I11570"/>
    <mergeCell ref="J11570:L11570"/>
    <mergeCell ref="F11571:G11571"/>
    <mergeCell ref="H11571:I11571"/>
    <mergeCell ref="J11571:L11571"/>
    <mergeCell ref="F11568:G11568"/>
    <mergeCell ref="H11568:I11568"/>
    <mergeCell ref="J11568:L11568"/>
    <mergeCell ref="F11569:G11569"/>
    <mergeCell ref="H11569:I11569"/>
    <mergeCell ref="J11569:L11569"/>
    <mergeCell ref="F11564:G11564"/>
    <mergeCell ref="H11564:I11564"/>
    <mergeCell ref="J11564:L11564"/>
    <mergeCell ref="A11566:H11566"/>
    <mergeCell ref="F11567:G11567"/>
    <mergeCell ref="H11567:I11567"/>
    <mergeCell ref="J11567:L11567"/>
    <mergeCell ref="A11561:H11561"/>
    <mergeCell ref="F11562:G11562"/>
    <mergeCell ref="H11562:I11562"/>
    <mergeCell ref="J11562:L11562"/>
    <mergeCell ref="F11563:G11563"/>
    <mergeCell ref="H11563:I11563"/>
    <mergeCell ref="J11563:L11563"/>
    <mergeCell ref="A11587:H11587"/>
    <mergeCell ref="F11588:G11588"/>
    <mergeCell ref="H11588:I11588"/>
    <mergeCell ref="J11588:L11588"/>
    <mergeCell ref="F11589:G11589"/>
    <mergeCell ref="H11589:I11589"/>
    <mergeCell ref="J11589:L11589"/>
    <mergeCell ref="F11584:G11584"/>
    <mergeCell ref="H11584:I11584"/>
    <mergeCell ref="J11584:L11584"/>
    <mergeCell ref="F11585:G11585"/>
    <mergeCell ref="H11585:I11585"/>
    <mergeCell ref="J11585:L11585"/>
    <mergeCell ref="F11582:G11582"/>
    <mergeCell ref="H11582:I11582"/>
    <mergeCell ref="J11582:L11582"/>
    <mergeCell ref="F11583:G11583"/>
    <mergeCell ref="H11583:I11583"/>
    <mergeCell ref="J11583:L11583"/>
    <mergeCell ref="F11580:G11580"/>
    <mergeCell ref="H11580:I11580"/>
    <mergeCell ref="J11580:L11580"/>
    <mergeCell ref="F11581:G11581"/>
    <mergeCell ref="H11581:I11581"/>
    <mergeCell ref="J11581:L11581"/>
    <mergeCell ref="F11578:G11578"/>
    <mergeCell ref="H11578:I11578"/>
    <mergeCell ref="J11578:L11578"/>
    <mergeCell ref="F11579:G11579"/>
    <mergeCell ref="H11579:I11579"/>
    <mergeCell ref="J11579:L11579"/>
    <mergeCell ref="F11576:G11576"/>
    <mergeCell ref="H11576:I11576"/>
    <mergeCell ref="J11576:L11576"/>
    <mergeCell ref="F11577:G11577"/>
    <mergeCell ref="H11577:I11577"/>
    <mergeCell ref="J11577:L11577"/>
    <mergeCell ref="F11614:G11614"/>
    <mergeCell ref="H11614:I11614"/>
    <mergeCell ref="J11614:L11614"/>
    <mergeCell ref="F11615:G11615"/>
    <mergeCell ref="H11615:I11615"/>
    <mergeCell ref="J11615:L11615"/>
    <mergeCell ref="F11612:G11612"/>
    <mergeCell ref="H11612:I11612"/>
    <mergeCell ref="J11612:L11612"/>
    <mergeCell ref="F11613:G11613"/>
    <mergeCell ref="H11613:I11613"/>
    <mergeCell ref="J11613:L11613"/>
    <mergeCell ref="F11610:G11610"/>
    <mergeCell ref="H11610:I11610"/>
    <mergeCell ref="J11610:L11610"/>
    <mergeCell ref="F11611:G11611"/>
    <mergeCell ref="H11611:I11611"/>
    <mergeCell ref="J11611:L11611"/>
    <mergeCell ref="F11598:G11598"/>
    <mergeCell ref="H11598:I11598"/>
    <mergeCell ref="J11598:L11598"/>
    <mergeCell ref="A11608:H11608"/>
    <mergeCell ref="F11609:G11609"/>
    <mergeCell ref="H11609:I11609"/>
    <mergeCell ref="J11609:L11609"/>
    <mergeCell ref="A11595:H11595"/>
    <mergeCell ref="F11596:G11596"/>
    <mergeCell ref="H11596:I11596"/>
    <mergeCell ref="J11596:L11596"/>
    <mergeCell ref="F11597:G11597"/>
    <mergeCell ref="H11597:I11597"/>
    <mergeCell ref="J11597:L11597"/>
    <mergeCell ref="A11591:H11591"/>
    <mergeCell ref="F11592:G11592"/>
    <mergeCell ref="H11592:I11592"/>
    <mergeCell ref="J11592:L11592"/>
    <mergeCell ref="F11593:G11593"/>
    <mergeCell ref="H11593:I11593"/>
    <mergeCell ref="J11593:L11593"/>
    <mergeCell ref="F11630:G11630"/>
    <mergeCell ref="H11630:I11630"/>
    <mergeCell ref="J11630:L11630"/>
    <mergeCell ref="F11631:G11631"/>
    <mergeCell ref="H11631:I11631"/>
    <mergeCell ref="J11631:L11631"/>
    <mergeCell ref="F11628:G11628"/>
    <mergeCell ref="H11628:I11628"/>
    <mergeCell ref="J11628:L11628"/>
    <mergeCell ref="F11629:G11629"/>
    <mergeCell ref="H11629:I11629"/>
    <mergeCell ref="J11629:L11629"/>
    <mergeCell ref="F11626:G11626"/>
    <mergeCell ref="H11626:I11626"/>
    <mergeCell ref="J11626:L11626"/>
    <mergeCell ref="F11627:G11627"/>
    <mergeCell ref="H11627:I11627"/>
    <mergeCell ref="J11627:L11627"/>
    <mergeCell ref="F11624:G11624"/>
    <mergeCell ref="H11624:I11624"/>
    <mergeCell ref="J11624:L11624"/>
    <mergeCell ref="F11625:G11625"/>
    <mergeCell ref="H11625:I11625"/>
    <mergeCell ref="J11625:L11625"/>
    <mergeCell ref="F11620:G11620"/>
    <mergeCell ref="H11620:I11620"/>
    <mergeCell ref="J11620:L11620"/>
    <mergeCell ref="A11622:H11622"/>
    <mergeCell ref="F11623:G11623"/>
    <mergeCell ref="H11623:I11623"/>
    <mergeCell ref="J11623:L11623"/>
    <mergeCell ref="A11617:H11617"/>
    <mergeCell ref="F11618:G11618"/>
    <mergeCell ref="H11618:I11618"/>
    <mergeCell ref="J11618:L11618"/>
    <mergeCell ref="F11619:G11619"/>
    <mergeCell ref="H11619:I11619"/>
    <mergeCell ref="J11619:L11619"/>
    <mergeCell ref="A11643:H11643"/>
    <mergeCell ref="F11644:G11644"/>
    <mergeCell ref="H11644:I11644"/>
    <mergeCell ref="J11644:L11644"/>
    <mergeCell ref="F11645:G11645"/>
    <mergeCell ref="H11645:I11645"/>
    <mergeCell ref="J11645:L11645"/>
    <mergeCell ref="F11640:G11640"/>
    <mergeCell ref="H11640:I11640"/>
    <mergeCell ref="J11640:L11640"/>
    <mergeCell ref="F11641:G11641"/>
    <mergeCell ref="H11641:I11641"/>
    <mergeCell ref="J11641:L11641"/>
    <mergeCell ref="F11638:G11638"/>
    <mergeCell ref="H11638:I11638"/>
    <mergeCell ref="J11638:L11638"/>
    <mergeCell ref="F11639:G11639"/>
    <mergeCell ref="H11639:I11639"/>
    <mergeCell ref="J11639:L11639"/>
    <mergeCell ref="F11636:G11636"/>
    <mergeCell ref="H11636:I11636"/>
    <mergeCell ref="J11636:L11636"/>
    <mergeCell ref="F11637:G11637"/>
    <mergeCell ref="H11637:I11637"/>
    <mergeCell ref="J11637:L11637"/>
    <mergeCell ref="F11634:G11634"/>
    <mergeCell ref="H11634:I11634"/>
    <mergeCell ref="J11634:L11634"/>
    <mergeCell ref="F11635:G11635"/>
    <mergeCell ref="H11635:I11635"/>
    <mergeCell ref="J11635:L11635"/>
    <mergeCell ref="F11632:G11632"/>
    <mergeCell ref="H11632:I11632"/>
    <mergeCell ref="J11632:L11632"/>
    <mergeCell ref="F11633:G11633"/>
    <mergeCell ref="H11633:I11633"/>
    <mergeCell ref="J11633:L11633"/>
    <mergeCell ref="F11670:G11670"/>
    <mergeCell ref="H11670:I11670"/>
    <mergeCell ref="J11670:L11670"/>
    <mergeCell ref="F11671:G11671"/>
    <mergeCell ref="H11671:I11671"/>
    <mergeCell ref="J11671:L11671"/>
    <mergeCell ref="F11668:G11668"/>
    <mergeCell ref="H11668:I11668"/>
    <mergeCell ref="J11668:L11668"/>
    <mergeCell ref="F11669:G11669"/>
    <mergeCell ref="H11669:I11669"/>
    <mergeCell ref="J11669:L11669"/>
    <mergeCell ref="F11666:G11666"/>
    <mergeCell ref="H11666:I11666"/>
    <mergeCell ref="J11666:L11666"/>
    <mergeCell ref="F11667:G11667"/>
    <mergeCell ref="H11667:I11667"/>
    <mergeCell ref="J11667:L11667"/>
    <mergeCell ref="F11654:G11654"/>
    <mergeCell ref="H11654:I11654"/>
    <mergeCell ref="J11654:L11654"/>
    <mergeCell ref="A11664:H11664"/>
    <mergeCell ref="F11665:G11665"/>
    <mergeCell ref="H11665:I11665"/>
    <mergeCell ref="J11665:L11665"/>
    <mergeCell ref="A11651:H11651"/>
    <mergeCell ref="F11652:G11652"/>
    <mergeCell ref="H11652:I11652"/>
    <mergeCell ref="J11652:L11652"/>
    <mergeCell ref="F11653:G11653"/>
    <mergeCell ref="H11653:I11653"/>
    <mergeCell ref="J11653:L11653"/>
    <mergeCell ref="A11647:H11647"/>
    <mergeCell ref="F11648:G11648"/>
    <mergeCell ref="H11648:I11648"/>
    <mergeCell ref="J11648:L11648"/>
    <mergeCell ref="F11649:G11649"/>
    <mergeCell ref="H11649:I11649"/>
    <mergeCell ref="J11649:L11649"/>
    <mergeCell ref="F11686:G11686"/>
    <mergeCell ref="H11686:I11686"/>
    <mergeCell ref="J11686:L11686"/>
    <mergeCell ref="F11687:G11687"/>
    <mergeCell ref="H11687:I11687"/>
    <mergeCell ref="J11687:L11687"/>
    <mergeCell ref="F11684:G11684"/>
    <mergeCell ref="H11684:I11684"/>
    <mergeCell ref="J11684:L11684"/>
    <mergeCell ref="F11685:G11685"/>
    <mergeCell ref="H11685:I11685"/>
    <mergeCell ref="J11685:L11685"/>
    <mergeCell ref="F11682:G11682"/>
    <mergeCell ref="H11682:I11682"/>
    <mergeCell ref="J11682:L11682"/>
    <mergeCell ref="F11683:G11683"/>
    <mergeCell ref="H11683:I11683"/>
    <mergeCell ref="J11683:L11683"/>
    <mergeCell ref="F11680:G11680"/>
    <mergeCell ref="H11680:I11680"/>
    <mergeCell ref="J11680:L11680"/>
    <mergeCell ref="F11681:G11681"/>
    <mergeCell ref="H11681:I11681"/>
    <mergeCell ref="J11681:L11681"/>
    <mergeCell ref="F11676:G11676"/>
    <mergeCell ref="H11676:I11676"/>
    <mergeCell ref="J11676:L11676"/>
    <mergeCell ref="A11678:H11678"/>
    <mergeCell ref="F11679:G11679"/>
    <mergeCell ref="H11679:I11679"/>
    <mergeCell ref="J11679:L11679"/>
    <mergeCell ref="A11673:H11673"/>
    <mergeCell ref="F11674:G11674"/>
    <mergeCell ref="H11674:I11674"/>
    <mergeCell ref="J11674:L11674"/>
    <mergeCell ref="F11675:G11675"/>
    <mergeCell ref="H11675:I11675"/>
    <mergeCell ref="J11675:L11675"/>
    <mergeCell ref="A11699:H11699"/>
    <mergeCell ref="F11700:G11700"/>
    <mergeCell ref="H11700:I11700"/>
    <mergeCell ref="J11700:L11700"/>
    <mergeCell ref="F11701:G11701"/>
    <mergeCell ref="H11701:I11701"/>
    <mergeCell ref="J11701:L11701"/>
    <mergeCell ref="F11696:G11696"/>
    <mergeCell ref="H11696:I11696"/>
    <mergeCell ref="J11696:L11696"/>
    <mergeCell ref="F11697:G11697"/>
    <mergeCell ref="H11697:I11697"/>
    <mergeCell ref="J11697:L11697"/>
    <mergeCell ref="F11694:G11694"/>
    <mergeCell ref="H11694:I11694"/>
    <mergeCell ref="J11694:L11694"/>
    <mergeCell ref="F11695:G11695"/>
    <mergeCell ref="H11695:I11695"/>
    <mergeCell ref="J11695:L11695"/>
    <mergeCell ref="F11692:G11692"/>
    <mergeCell ref="H11692:I11692"/>
    <mergeCell ref="J11692:L11692"/>
    <mergeCell ref="F11693:G11693"/>
    <mergeCell ref="H11693:I11693"/>
    <mergeCell ref="J11693:L11693"/>
    <mergeCell ref="F11690:G11690"/>
    <mergeCell ref="H11690:I11690"/>
    <mergeCell ref="J11690:L11690"/>
    <mergeCell ref="F11691:G11691"/>
    <mergeCell ref="H11691:I11691"/>
    <mergeCell ref="J11691:L11691"/>
    <mergeCell ref="F11688:G11688"/>
    <mergeCell ref="H11688:I11688"/>
    <mergeCell ref="J11688:L11688"/>
    <mergeCell ref="F11689:G11689"/>
    <mergeCell ref="H11689:I11689"/>
    <mergeCell ref="J11689:L11689"/>
    <mergeCell ref="F11726:G11726"/>
    <mergeCell ref="H11726:I11726"/>
    <mergeCell ref="J11726:L11726"/>
    <mergeCell ref="F11727:G11727"/>
    <mergeCell ref="H11727:I11727"/>
    <mergeCell ref="J11727:L11727"/>
    <mergeCell ref="F11724:G11724"/>
    <mergeCell ref="H11724:I11724"/>
    <mergeCell ref="J11724:L11724"/>
    <mergeCell ref="F11725:G11725"/>
    <mergeCell ref="H11725:I11725"/>
    <mergeCell ref="J11725:L11725"/>
    <mergeCell ref="F11722:G11722"/>
    <mergeCell ref="H11722:I11722"/>
    <mergeCell ref="J11722:L11722"/>
    <mergeCell ref="F11723:G11723"/>
    <mergeCell ref="H11723:I11723"/>
    <mergeCell ref="J11723:L11723"/>
    <mergeCell ref="F11710:G11710"/>
    <mergeCell ref="H11710:I11710"/>
    <mergeCell ref="J11710:L11710"/>
    <mergeCell ref="A11720:H11720"/>
    <mergeCell ref="F11721:G11721"/>
    <mergeCell ref="H11721:I11721"/>
    <mergeCell ref="J11721:L11721"/>
    <mergeCell ref="A11707:H11707"/>
    <mergeCell ref="F11708:G11708"/>
    <mergeCell ref="H11708:I11708"/>
    <mergeCell ref="J11708:L11708"/>
    <mergeCell ref="F11709:G11709"/>
    <mergeCell ref="H11709:I11709"/>
    <mergeCell ref="J11709:L11709"/>
    <mergeCell ref="A11703:H11703"/>
    <mergeCell ref="F11704:G11704"/>
    <mergeCell ref="H11704:I11704"/>
    <mergeCell ref="J11704:L11704"/>
    <mergeCell ref="F11705:G11705"/>
    <mergeCell ref="H11705:I11705"/>
    <mergeCell ref="J11705:L11705"/>
    <mergeCell ref="F11742:G11742"/>
    <mergeCell ref="H11742:I11742"/>
    <mergeCell ref="J11742:L11742"/>
    <mergeCell ref="F11743:G11743"/>
    <mergeCell ref="H11743:I11743"/>
    <mergeCell ref="J11743:L11743"/>
    <mergeCell ref="F11740:G11740"/>
    <mergeCell ref="H11740:I11740"/>
    <mergeCell ref="J11740:L11740"/>
    <mergeCell ref="F11741:G11741"/>
    <mergeCell ref="H11741:I11741"/>
    <mergeCell ref="J11741:L11741"/>
    <mergeCell ref="F11738:G11738"/>
    <mergeCell ref="H11738:I11738"/>
    <mergeCell ref="J11738:L11738"/>
    <mergeCell ref="F11739:G11739"/>
    <mergeCell ref="H11739:I11739"/>
    <mergeCell ref="J11739:L11739"/>
    <mergeCell ref="F11736:G11736"/>
    <mergeCell ref="H11736:I11736"/>
    <mergeCell ref="J11736:L11736"/>
    <mergeCell ref="F11737:G11737"/>
    <mergeCell ref="H11737:I11737"/>
    <mergeCell ref="J11737:L11737"/>
    <mergeCell ref="F11732:G11732"/>
    <mergeCell ref="H11732:I11732"/>
    <mergeCell ref="J11732:L11732"/>
    <mergeCell ref="A11734:H11734"/>
    <mergeCell ref="F11735:G11735"/>
    <mergeCell ref="H11735:I11735"/>
    <mergeCell ref="J11735:L11735"/>
    <mergeCell ref="A11729:H11729"/>
    <mergeCell ref="F11730:G11730"/>
    <mergeCell ref="H11730:I11730"/>
    <mergeCell ref="J11730:L11730"/>
    <mergeCell ref="F11731:G11731"/>
    <mergeCell ref="H11731:I11731"/>
    <mergeCell ref="J11731:L11731"/>
    <mergeCell ref="A11755:H11755"/>
    <mergeCell ref="F11756:G11756"/>
    <mergeCell ref="H11756:I11756"/>
    <mergeCell ref="J11756:L11756"/>
    <mergeCell ref="F11757:G11757"/>
    <mergeCell ref="H11757:I11757"/>
    <mergeCell ref="J11757:L11757"/>
    <mergeCell ref="F11752:G11752"/>
    <mergeCell ref="H11752:I11752"/>
    <mergeCell ref="J11752:L11752"/>
    <mergeCell ref="F11753:G11753"/>
    <mergeCell ref="H11753:I11753"/>
    <mergeCell ref="J11753:L11753"/>
    <mergeCell ref="F11750:G11750"/>
    <mergeCell ref="H11750:I11750"/>
    <mergeCell ref="J11750:L11750"/>
    <mergeCell ref="F11751:G11751"/>
    <mergeCell ref="H11751:I11751"/>
    <mergeCell ref="J11751:L11751"/>
    <mergeCell ref="F11748:G11748"/>
    <mergeCell ref="H11748:I11748"/>
    <mergeCell ref="J11748:L11748"/>
    <mergeCell ref="F11749:G11749"/>
    <mergeCell ref="H11749:I11749"/>
    <mergeCell ref="J11749:L11749"/>
    <mergeCell ref="F11746:G11746"/>
    <mergeCell ref="H11746:I11746"/>
    <mergeCell ref="J11746:L11746"/>
    <mergeCell ref="F11747:G11747"/>
    <mergeCell ref="H11747:I11747"/>
    <mergeCell ref="J11747:L11747"/>
    <mergeCell ref="F11744:G11744"/>
    <mergeCell ref="H11744:I11744"/>
    <mergeCell ref="J11744:L11744"/>
    <mergeCell ref="F11745:G11745"/>
    <mergeCell ref="H11745:I11745"/>
    <mergeCell ref="J11745:L11745"/>
    <mergeCell ref="F11782:G11782"/>
    <mergeCell ref="H11782:I11782"/>
    <mergeCell ref="J11782:L11782"/>
    <mergeCell ref="F11783:G11783"/>
    <mergeCell ref="H11783:I11783"/>
    <mergeCell ref="J11783:L11783"/>
    <mergeCell ref="F11780:G11780"/>
    <mergeCell ref="H11780:I11780"/>
    <mergeCell ref="J11780:L11780"/>
    <mergeCell ref="F11781:G11781"/>
    <mergeCell ref="H11781:I11781"/>
    <mergeCell ref="J11781:L11781"/>
    <mergeCell ref="F11778:G11778"/>
    <mergeCell ref="H11778:I11778"/>
    <mergeCell ref="J11778:L11778"/>
    <mergeCell ref="F11779:G11779"/>
    <mergeCell ref="H11779:I11779"/>
    <mergeCell ref="J11779:L11779"/>
    <mergeCell ref="F11766:G11766"/>
    <mergeCell ref="H11766:I11766"/>
    <mergeCell ref="J11766:L11766"/>
    <mergeCell ref="A11776:H11776"/>
    <mergeCell ref="F11777:G11777"/>
    <mergeCell ref="H11777:I11777"/>
    <mergeCell ref="J11777:L11777"/>
    <mergeCell ref="A11763:H11763"/>
    <mergeCell ref="F11764:G11764"/>
    <mergeCell ref="H11764:I11764"/>
    <mergeCell ref="J11764:L11764"/>
    <mergeCell ref="F11765:G11765"/>
    <mergeCell ref="H11765:I11765"/>
    <mergeCell ref="J11765:L11765"/>
    <mergeCell ref="A11759:H11759"/>
    <mergeCell ref="F11760:G11760"/>
    <mergeCell ref="H11760:I11760"/>
    <mergeCell ref="J11760:L11760"/>
    <mergeCell ref="F11761:G11761"/>
    <mergeCell ref="H11761:I11761"/>
    <mergeCell ref="J11761:L11761"/>
    <mergeCell ref="F11798:G11798"/>
    <mergeCell ref="H11798:I11798"/>
    <mergeCell ref="J11798:L11798"/>
    <mergeCell ref="F11799:G11799"/>
    <mergeCell ref="H11799:I11799"/>
    <mergeCell ref="J11799:L11799"/>
    <mergeCell ref="F11796:G11796"/>
    <mergeCell ref="H11796:I11796"/>
    <mergeCell ref="J11796:L11796"/>
    <mergeCell ref="F11797:G11797"/>
    <mergeCell ref="H11797:I11797"/>
    <mergeCell ref="J11797:L11797"/>
    <mergeCell ref="F11794:G11794"/>
    <mergeCell ref="H11794:I11794"/>
    <mergeCell ref="J11794:L11794"/>
    <mergeCell ref="F11795:G11795"/>
    <mergeCell ref="H11795:I11795"/>
    <mergeCell ref="J11795:L11795"/>
    <mergeCell ref="F11792:G11792"/>
    <mergeCell ref="H11792:I11792"/>
    <mergeCell ref="J11792:L11792"/>
    <mergeCell ref="F11793:G11793"/>
    <mergeCell ref="H11793:I11793"/>
    <mergeCell ref="J11793:L11793"/>
    <mergeCell ref="F11788:G11788"/>
    <mergeCell ref="H11788:I11788"/>
    <mergeCell ref="J11788:L11788"/>
    <mergeCell ref="A11790:H11790"/>
    <mergeCell ref="F11791:G11791"/>
    <mergeCell ref="H11791:I11791"/>
    <mergeCell ref="J11791:L11791"/>
    <mergeCell ref="A11785:H11785"/>
    <mergeCell ref="F11786:G11786"/>
    <mergeCell ref="H11786:I11786"/>
    <mergeCell ref="J11786:L11786"/>
    <mergeCell ref="F11787:G11787"/>
    <mergeCell ref="H11787:I11787"/>
    <mergeCell ref="J11787:L11787"/>
    <mergeCell ref="A11811:H11811"/>
    <mergeCell ref="F11812:G11812"/>
    <mergeCell ref="H11812:I11812"/>
    <mergeCell ref="J11812:L11812"/>
    <mergeCell ref="F11813:G11813"/>
    <mergeCell ref="H11813:I11813"/>
    <mergeCell ref="J11813:L11813"/>
    <mergeCell ref="F11808:G11808"/>
    <mergeCell ref="H11808:I11808"/>
    <mergeCell ref="J11808:L11808"/>
    <mergeCell ref="F11809:G11809"/>
    <mergeCell ref="H11809:I11809"/>
    <mergeCell ref="J11809:L11809"/>
    <mergeCell ref="F11806:G11806"/>
    <mergeCell ref="H11806:I11806"/>
    <mergeCell ref="J11806:L11806"/>
    <mergeCell ref="F11807:G11807"/>
    <mergeCell ref="H11807:I11807"/>
    <mergeCell ref="J11807:L11807"/>
    <mergeCell ref="F11804:G11804"/>
    <mergeCell ref="H11804:I11804"/>
    <mergeCell ref="J11804:L11804"/>
    <mergeCell ref="F11805:G11805"/>
    <mergeCell ref="H11805:I11805"/>
    <mergeCell ref="J11805:L11805"/>
    <mergeCell ref="F11802:G11802"/>
    <mergeCell ref="H11802:I11802"/>
    <mergeCell ref="J11802:L11802"/>
    <mergeCell ref="F11803:G11803"/>
    <mergeCell ref="H11803:I11803"/>
    <mergeCell ref="J11803:L11803"/>
    <mergeCell ref="F11800:G11800"/>
    <mergeCell ref="H11800:I11800"/>
    <mergeCell ref="J11800:L11800"/>
    <mergeCell ref="F11801:G11801"/>
    <mergeCell ref="H11801:I11801"/>
    <mergeCell ref="J11801:L11801"/>
    <mergeCell ref="F11838:G11838"/>
    <mergeCell ref="H11838:I11838"/>
    <mergeCell ref="J11838:L11838"/>
    <mergeCell ref="F11839:G11839"/>
    <mergeCell ref="H11839:I11839"/>
    <mergeCell ref="J11839:L11839"/>
    <mergeCell ref="F11836:G11836"/>
    <mergeCell ref="H11836:I11836"/>
    <mergeCell ref="J11836:L11836"/>
    <mergeCell ref="F11837:G11837"/>
    <mergeCell ref="H11837:I11837"/>
    <mergeCell ref="J11837:L11837"/>
    <mergeCell ref="F11834:G11834"/>
    <mergeCell ref="H11834:I11834"/>
    <mergeCell ref="J11834:L11834"/>
    <mergeCell ref="F11835:G11835"/>
    <mergeCell ref="H11835:I11835"/>
    <mergeCell ref="J11835:L11835"/>
    <mergeCell ref="F11822:G11822"/>
    <mergeCell ref="H11822:I11822"/>
    <mergeCell ref="J11822:L11822"/>
    <mergeCell ref="A11832:H11832"/>
    <mergeCell ref="F11833:G11833"/>
    <mergeCell ref="H11833:I11833"/>
    <mergeCell ref="J11833:L11833"/>
    <mergeCell ref="A11819:H11819"/>
    <mergeCell ref="F11820:G11820"/>
    <mergeCell ref="H11820:I11820"/>
    <mergeCell ref="J11820:L11820"/>
    <mergeCell ref="F11821:G11821"/>
    <mergeCell ref="H11821:I11821"/>
    <mergeCell ref="J11821:L11821"/>
    <mergeCell ref="A11815:H11815"/>
    <mergeCell ref="F11816:G11816"/>
    <mergeCell ref="H11816:I11816"/>
    <mergeCell ref="J11816:L11816"/>
    <mergeCell ref="F11817:G11817"/>
    <mergeCell ref="H11817:I11817"/>
    <mergeCell ref="J11817:L11817"/>
    <mergeCell ref="F11854:G11854"/>
    <mergeCell ref="H11854:I11854"/>
    <mergeCell ref="J11854:L11854"/>
    <mergeCell ref="F11855:G11855"/>
    <mergeCell ref="H11855:I11855"/>
    <mergeCell ref="J11855:L11855"/>
    <mergeCell ref="F11852:G11852"/>
    <mergeCell ref="H11852:I11852"/>
    <mergeCell ref="J11852:L11852"/>
    <mergeCell ref="F11853:G11853"/>
    <mergeCell ref="H11853:I11853"/>
    <mergeCell ref="J11853:L11853"/>
    <mergeCell ref="F11850:G11850"/>
    <mergeCell ref="H11850:I11850"/>
    <mergeCell ref="J11850:L11850"/>
    <mergeCell ref="F11851:G11851"/>
    <mergeCell ref="H11851:I11851"/>
    <mergeCell ref="J11851:L11851"/>
    <mergeCell ref="F11848:G11848"/>
    <mergeCell ref="H11848:I11848"/>
    <mergeCell ref="J11848:L11848"/>
    <mergeCell ref="F11849:G11849"/>
    <mergeCell ref="H11849:I11849"/>
    <mergeCell ref="J11849:L11849"/>
    <mergeCell ref="F11844:G11844"/>
    <mergeCell ref="H11844:I11844"/>
    <mergeCell ref="J11844:L11844"/>
    <mergeCell ref="A11846:H11846"/>
    <mergeCell ref="F11847:G11847"/>
    <mergeCell ref="H11847:I11847"/>
    <mergeCell ref="J11847:L11847"/>
    <mergeCell ref="A11841:H11841"/>
    <mergeCell ref="F11842:G11842"/>
    <mergeCell ref="H11842:I11842"/>
    <mergeCell ref="J11842:L11842"/>
    <mergeCell ref="F11843:G11843"/>
    <mergeCell ref="H11843:I11843"/>
    <mergeCell ref="J11843:L11843"/>
    <mergeCell ref="A11867:H11867"/>
    <mergeCell ref="F11868:G11868"/>
    <mergeCell ref="H11868:I11868"/>
    <mergeCell ref="J11868:L11868"/>
    <mergeCell ref="F11869:G11869"/>
    <mergeCell ref="H11869:I11869"/>
    <mergeCell ref="J11869:L11869"/>
    <mergeCell ref="F11864:G11864"/>
    <mergeCell ref="H11864:I11864"/>
    <mergeCell ref="J11864:L11864"/>
    <mergeCell ref="F11865:G11865"/>
    <mergeCell ref="H11865:I11865"/>
    <mergeCell ref="J11865:L11865"/>
    <mergeCell ref="F11862:G11862"/>
    <mergeCell ref="H11862:I11862"/>
    <mergeCell ref="J11862:L11862"/>
    <mergeCell ref="F11863:G11863"/>
    <mergeCell ref="H11863:I11863"/>
    <mergeCell ref="J11863:L11863"/>
    <mergeCell ref="F11860:G11860"/>
    <mergeCell ref="H11860:I11860"/>
    <mergeCell ref="J11860:L11860"/>
    <mergeCell ref="F11861:G11861"/>
    <mergeCell ref="H11861:I11861"/>
    <mergeCell ref="J11861:L11861"/>
    <mergeCell ref="F11858:G11858"/>
    <mergeCell ref="H11858:I11858"/>
    <mergeCell ref="J11858:L11858"/>
    <mergeCell ref="F11859:G11859"/>
    <mergeCell ref="H11859:I11859"/>
    <mergeCell ref="J11859:L11859"/>
    <mergeCell ref="F11856:G11856"/>
    <mergeCell ref="H11856:I11856"/>
    <mergeCell ref="J11856:L11856"/>
    <mergeCell ref="F11857:G11857"/>
    <mergeCell ref="H11857:I11857"/>
    <mergeCell ref="J11857:L11857"/>
    <mergeCell ref="F11894:G11894"/>
    <mergeCell ref="H11894:I11894"/>
    <mergeCell ref="J11894:L11894"/>
    <mergeCell ref="F11895:G11895"/>
    <mergeCell ref="H11895:I11895"/>
    <mergeCell ref="J11895:L11895"/>
    <mergeCell ref="F11892:G11892"/>
    <mergeCell ref="H11892:I11892"/>
    <mergeCell ref="J11892:L11892"/>
    <mergeCell ref="F11893:G11893"/>
    <mergeCell ref="H11893:I11893"/>
    <mergeCell ref="J11893:L11893"/>
    <mergeCell ref="F11890:G11890"/>
    <mergeCell ref="H11890:I11890"/>
    <mergeCell ref="J11890:L11890"/>
    <mergeCell ref="F11891:G11891"/>
    <mergeCell ref="H11891:I11891"/>
    <mergeCell ref="J11891:L11891"/>
    <mergeCell ref="F11878:G11878"/>
    <mergeCell ref="H11878:I11878"/>
    <mergeCell ref="J11878:L11878"/>
    <mergeCell ref="A11888:H11888"/>
    <mergeCell ref="F11889:G11889"/>
    <mergeCell ref="H11889:I11889"/>
    <mergeCell ref="J11889:L11889"/>
    <mergeCell ref="A11875:H11875"/>
    <mergeCell ref="F11876:G11876"/>
    <mergeCell ref="H11876:I11876"/>
    <mergeCell ref="J11876:L11876"/>
    <mergeCell ref="F11877:G11877"/>
    <mergeCell ref="H11877:I11877"/>
    <mergeCell ref="J11877:L11877"/>
    <mergeCell ref="A11871:H11871"/>
    <mergeCell ref="F11872:G11872"/>
    <mergeCell ref="H11872:I11872"/>
    <mergeCell ref="J11872:L11872"/>
    <mergeCell ref="F11873:G11873"/>
    <mergeCell ref="H11873:I11873"/>
    <mergeCell ref="J11873:L11873"/>
    <mergeCell ref="F11910:G11910"/>
    <mergeCell ref="H11910:I11910"/>
    <mergeCell ref="J11910:L11910"/>
    <mergeCell ref="F11911:G11911"/>
    <mergeCell ref="H11911:I11911"/>
    <mergeCell ref="J11911:L11911"/>
    <mergeCell ref="F11908:G11908"/>
    <mergeCell ref="H11908:I11908"/>
    <mergeCell ref="J11908:L11908"/>
    <mergeCell ref="F11909:G11909"/>
    <mergeCell ref="H11909:I11909"/>
    <mergeCell ref="J11909:L11909"/>
    <mergeCell ref="F11906:G11906"/>
    <mergeCell ref="H11906:I11906"/>
    <mergeCell ref="J11906:L11906"/>
    <mergeCell ref="F11907:G11907"/>
    <mergeCell ref="H11907:I11907"/>
    <mergeCell ref="J11907:L11907"/>
    <mergeCell ref="F11904:G11904"/>
    <mergeCell ref="H11904:I11904"/>
    <mergeCell ref="J11904:L11904"/>
    <mergeCell ref="F11905:G11905"/>
    <mergeCell ref="H11905:I11905"/>
    <mergeCell ref="J11905:L11905"/>
    <mergeCell ref="F11900:G11900"/>
    <mergeCell ref="H11900:I11900"/>
    <mergeCell ref="J11900:L11900"/>
    <mergeCell ref="A11902:H11902"/>
    <mergeCell ref="F11903:G11903"/>
    <mergeCell ref="H11903:I11903"/>
    <mergeCell ref="J11903:L11903"/>
    <mergeCell ref="A11897:H11897"/>
    <mergeCell ref="F11898:G11898"/>
    <mergeCell ref="H11898:I11898"/>
    <mergeCell ref="J11898:L11898"/>
    <mergeCell ref="F11899:G11899"/>
    <mergeCell ref="H11899:I11899"/>
    <mergeCell ref="J11899:L11899"/>
    <mergeCell ref="A11923:H11923"/>
    <mergeCell ref="F11924:G11924"/>
    <mergeCell ref="H11924:I11924"/>
    <mergeCell ref="J11924:L11924"/>
    <mergeCell ref="F11925:G11925"/>
    <mergeCell ref="H11925:I11925"/>
    <mergeCell ref="J11925:L11925"/>
    <mergeCell ref="F11920:G11920"/>
    <mergeCell ref="H11920:I11920"/>
    <mergeCell ref="J11920:L11920"/>
    <mergeCell ref="F11921:G11921"/>
    <mergeCell ref="H11921:I11921"/>
    <mergeCell ref="J11921:L11921"/>
    <mergeCell ref="F11918:G11918"/>
    <mergeCell ref="H11918:I11918"/>
    <mergeCell ref="J11918:L11918"/>
    <mergeCell ref="F11919:G11919"/>
    <mergeCell ref="H11919:I11919"/>
    <mergeCell ref="J11919:L11919"/>
    <mergeCell ref="F11916:G11916"/>
    <mergeCell ref="H11916:I11916"/>
    <mergeCell ref="J11916:L11916"/>
    <mergeCell ref="F11917:G11917"/>
    <mergeCell ref="H11917:I11917"/>
    <mergeCell ref="J11917:L11917"/>
    <mergeCell ref="F11914:G11914"/>
    <mergeCell ref="H11914:I11914"/>
    <mergeCell ref="J11914:L11914"/>
    <mergeCell ref="F11915:G11915"/>
    <mergeCell ref="H11915:I11915"/>
    <mergeCell ref="J11915:L11915"/>
    <mergeCell ref="F11912:G11912"/>
    <mergeCell ref="H11912:I11912"/>
    <mergeCell ref="J11912:L11912"/>
    <mergeCell ref="F11913:G11913"/>
    <mergeCell ref="H11913:I11913"/>
    <mergeCell ref="J11913:L11913"/>
    <mergeCell ref="F11948:G11948"/>
    <mergeCell ref="H11948:I11948"/>
    <mergeCell ref="J11948:L11948"/>
    <mergeCell ref="F11949:G11949"/>
    <mergeCell ref="H11949:I11949"/>
    <mergeCell ref="J11949:L11949"/>
    <mergeCell ref="F11946:G11946"/>
    <mergeCell ref="H11946:I11946"/>
    <mergeCell ref="J11946:L11946"/>
    <mergeCell ref="F11947:G11947"/>
    <mergeCell ref="H11947:I11947"/>
    <mergeCell ref="J11947:L11947"/>
    <mergeCell ref="F11934:G11934"/>
    <mergeCell ref="H11934:I11934"/>
    <mergeCell ref="J11934:L11934"/>
    <mergeCell ref="A11944:H11944"/>
    <mergeCell ref="F11945:G11945"/>
    <mergeCell ref="H11945:I11945"/>
    <mergeCell ref="J11945:L11945"/>
    <mergeCell ref="A11931:H11931"/>
    <mergeCell ref="F11932:G11932"/>
    <mergeCell ref="H11932:I11932"/>
    <mergeCell ref="J11932:L11932"/>
    <mergeCell ref="F11933:G11933"/>
    <mergeCell ref="H11933:I11933"/>
    <mergeCell ref="J11933:L11933"/>
    <mergeCell ref="A11927:H11927"/>
    <mergeCell ref="F11928:G11928"/>
    <mergeCell ref="H11928:I11928"/>
    <mergeCell ref="J11928:L11928"/>
    <mergeCell ref="F11929:G11929"/>
    <mergeCell ref="H11929:I11929"/>
    <mergeCell ref="J11929:L11929"/>
    <mergeCell ref="F11964:G11964"/>
    <mergeCell ref="H11964:I11964"/>
    <mergeCell ref="J11964:L11964"/>
    <mergeCell ref="F11965:G11965"/>
    <mergeCell ref="H11965:I11965"/>
    <mergeCell ref="J11965:L11965"/>
    <mergeCell ref="F11962:G11962"/>
    <mergeCell ref="H11962:I11962"/>
    <mergeCell ref="J11962:L11962"/>
    <mergeCell ref="F11963:G11963"/>
    <mergeCell ref="H11963:I11963"/>
    <mergeCell ref="J11963:L11963"/>
    <mergeCell ref="F11960:G11960"/>
    <mergeCell ref="H11960:I11960"/>
    <mergeCell ref="J11960:L11960"/>
    <mergeCell ref="F11961:G11961"/>
    <mergeCell ref="H11961:I11961"/>
    <mergeCell ref="J11961:L11961"/>
    <mergeCell ref="F11956:G11956"/>
    <mergeCell ref="H11956:I11956"/>
    <mergeCell ref="J11956:L11956"/>
    <mergeCell ref="A11958:H11958"/>
    <mergeCell ref="F11959:G11959"/>
    <mergeCell ref="H11959:I11959"/>
    <mergeCell ref="J11959:L11959"/>
    <mergeCell ref="A11953:H11953"/>
    <mergeCell ref="F11954:G11954"/>
    <mergeCell ref="H11954:I11954"/>
    <mergeCell ref="J11954:L11954"/>
    <mergeCell ref="F11955:G11955"/>
    <mergeCell ref="H11955:I11955"/>
    <mergeCell ref="J11955:L11955"/>
    <mergeCell ref="F11950:G11950"/>
    <mergeCell ref="H11950:I11950"/>
    <mergeCell ref="J11950:L11950"/>
    <mergeCell ref="F11951:G11951"/>
    <mergeCell ref="H11951:I11951"/>
    <mergeCell ref="J11951:L11951"/>
    <mergeCell ref="F11976:G11976"/>
    <mergeCell ref="H11976:I11976"/>
    <mergeCell ref="J11976:L11976"/>
    <mergeCell ref="F11977:G11977"/>
    <mergeCell ref="H11977:I11977"/>
    <mergeCell ref="J11977:L11977"/>
    <mergeCell ref="F11974:G11974"/>
    <mergeCell ref="H11974:I11974"/>
    <mergeCell ref="J11974:L11974"/>
    <mergeCell ref="F11975:G11975"/>
    <mergeCell ref="H11975:I11975"/>
    <mergeCell ref="J11975:L11975"/>
    <mergeCell ref="F11972:G11972"/>
    <mergeCell ref="H11972:I11972"/>
    <mergeCell ref="J11972:L11972"/>
    <mergeCell ref="F11973:G11973"/>
    <mergeCell ref="H11973:I11973"/>
    <mergeCell ref="J11973:L11973"/>
    <mergeCell ref="F11970:G11970"/>
    <mergeCell ref="H11970:I11970"/>
    <mergeCell ref="J11970:L11970"/>
    <mergeCell ref="F11971:G11971"/>
    <mergeCell ref="H11971:I11971"/>
    <mergeCell ref="J11971:L11971"/>
    <mergeCell ref="F11968:G11968"/>
    <mergeCell ref="H11968:I11968"/>
    <mergeCell ref="J11968:L11968"/>
    <mergeCell ref="F11969:G11969"/>
    <mergeCell ref="H11969:I11969"/>
    <mergeCell ref="J11969:L11969"/>
    <mergeCell ref="F11966:G11966"/>
    <mergeCell ref="H11966:I11966"/>
    <mergeCell ref="J11966:L11966"/>
    <mergeCell ref="F11967:G11967"/>
    <mergeCell ref="H11967:I11967"/>
    <mergeCell ref="J11967:L11967"/>
    <mergeCell ref="A12001:H12001"/>
    <mergeCell ref="F12002:G12002"/>
    <mergeCell ref="H12002:I12002"/>
    <mergeCell ref="J12002:L12002"/>
    <mergeCell ref="F12003:G12003"/>
    <mergeCell ref="H12003:I12003"/>
    <mergeCell ref="J12003:L12003"/>
    <mergeCell ref="F11990:G11990"/>
    <mergeCell ref="H11990:I11990"/>
    <mergeCell ref="J11990:L11990"/>
    <mergeCell ref="F11991:G11991"/>
    <mergeCell ref="H11991:I11991"/>
    <mergeCell ref="J11991:L11991"/>
    <mergeCell ref="F11986:G11986"/>
    <mergeCell ref="H11986:I11986"/>
    <mergeCell ref="J11986:L11986"/>
    <mergeCell ref="A11988:H11988"/>
    <mergeCell ref="F11989:G11989"/>
    <mergeCell ref="H11989:I11989"/>
    <mergeCell ref="J11989:L11989"/>
    <mergeCell ref="F11982:G11982"/>
    <mergeCell ref="H11982:I11982"/>
    <mergeCell ref="J11982:L11982"/>
    <mergeCell ref="A11984:H11984"/>
    <mergeCell ref="F11985:G11985"/>
    <mergeCell ref="H11985:I11985"/>
    <mergeCell ref="J11985:L11985"/>
    <mergeCell ref="F11978:G11978"/>
    <mergeCell ref="H11978:I11978"/>
    <mergeCell ref="J11978:L11978"/>
    <mergeCell ref="A11980:H11980"/>
    <mergeCell ref="F11981:G11981"/>
    <mergeCell ref="H11981:I11981"/>
    <mergeCell ref="J11981:L11981"/>
    <mergeCell ref="F12018:G12018"/>
    <mergeCell ref="H12018:I12018"/>
    <mergeCell ref="J12018:L12018"/>
    <mergeCell ref="F12019:G12019"/>
    <mergeCell ref="H12019:I12019"/>
    <mergeCell ref="J12019:L12019"/>
    <mergeCell ref="A12015:H12015"/>
    <mergeCell ref="F12016:G12016"/>
    <mergeCell ref="H12016:I12016"/>
    <mergeCell ref="J12016:L12016"/>
    <mergeCell ref="F12017:G12017"/>
    <mergeCell ref="H12017:I12017"/>
    <mergeCell ref="J12017:L12017"/>
    <mergeCell ref="F12012:G12012"/>
    <mergeCell ref="H12012:I12012"/>
    <mergeCell ref="J12012:L12012"/>
    <mergeCell ref="F12013:G12013"/>
    <mergeCell ref="H12013:I12013"/>
    <mergeCell ref="J12013:L12013"/>
    <mergeCell ref="F12008:G12008"/>
    <mergeCell ref="H12008:I12008"/>
    <mergeCell ref="J12008:L12008"/>
    <mergeCell ref="A12010:H12010"/>
    <mergeCell ref="F12011:G12011"/>
    <mergeCell ref="H12011:I12011"/>
    <mergeCell ref="J12011:L12011"/>
    <mergeCell ref="F12006:G12006"/>
    <mergeCell ref="H12006:I12006"/>
    <mergeCell ref="J12006:L12006"/>
    <mergeCell ref="F12007:G12007"/>
    <mergeCell ref="H12007:I12007"/>
    <mergeCell ref="J12007:L12007"/>
    <mergeCell ref="F12004:G12004"/>
    <mergeCell ref="H12004:I12004"/>
    <mergeCell ref="J12004:L12004"/>
    <mergeCell ref="F12005:G12005"/>
    <mergeCell ref="H12005:I12005"/>
    <mergeCell ref="J12005:L12005"/>
    <mergeCell ref="F12030:G12030"/>
    <mergeCell ref="H12030:I12030"/>
    <mergeCell ref="J12030:L12030"/>
    <mergeCell ref="F12031:G12031"/>
    <mergeCell ref="H12031:I12031"/>
    <mergeCell ref="J12031:L12031"/>
    <mergeCell ref="F12028:G12028"/>
    <mergeCell ref="H12028:I12028"/>
    <mergeCell ref="J12028:L12028"/>
    <mergeCell ref="F12029:G12029"/>
    <mergeCell ref="H12029:I12029"/>
    <mergeCell ref="J12029:L12029"/>
    <mergeCell ref="F12026:G12026"/>
    <mergeCell ref="H12026:I12026"/>
    <mergeCell ref="J12026:L12026"/>
    <mergeCell ref="F12027:G12027"/>
    <mergeCell ref="H12027:I12027"/>
    <mergeCell ref="J12027:L12027"/>
    <mergeCell ref="F12024:G12024"/>
    <mergeCell ref="H12024:I12024"/>
    <mergeCell ref="J12024:L12024"/>
    <mergeCell ref="F12025:G12025"/>
    <mergeCell ref="H12025:I12025"/>
    <mergeCell ref="J12025:L12025"/>
    <mergeCell ref="F12022:G12022"/>
    <mergeCell ref="H12022:I12022"/>
    <mergeCell ref="J12022:L12022"/>
    <mergeCell ref="F12023:G12023"/>
    <mergeCell ref="H12023:I12023"/>
    <mergeCell ref="J12023:L12023"/>
    <mergeCell ref="F12020:G12020"/>
    <mergeCell ref="H12020:I12020"/>
    <mergeCell ref="J12020:L12020"/>
    <mergeCell ref="F12021:G12021"/>
    <mergeCell ref="H12021:I12021"/>
    <mergeCell ref="J12021:L12021"/>
    <mergeCell ref="A12045:H12045"/>
    <mergeCell ref="F12046:G12046"/>
    <mergeCell ref="H12046:I12046"/>
    <mergeCell ref="J12046:L12046"/>
    <mergeCell ref="F12047:G12047"/>
    <mergeCell ref="H12047:I12047"/>
    <mergeCell ref="J12047:L12047"/>
    <mergeCell ref="A12041:H12041"/>
    <mergeCell ref="F12042:G12042"/>
    <mergeCell ref="H12042:I12042"/>
    <mergeCell ref="J12042:L12042"/>
    <mergeCell ref="F12043:G12043"/>
    <mergeCell ref="H12043:I12043"/>
    <mergeCell ref="J12043:L12043"/>
    <mergeCell ref="A12037:H12037"/>
    <mergeCell ref="F12038:G12038"/>
    <mergeCell ref="H12038:I12038"/>
    <mergeCell ref="J12038:L12038"/>
    <mergeCell ref="F12039:G12039"/>
    <mergeCell ref="H12039:I12039"/>
    <mergeCell ref="J12039:L12039"/>
    <mergeCell ref="F12034:G12034"/>
    <mergeCell ref="H12034:I12034"/>
    <mergeCell ref="J12034:L12034"/>
    <mergeCell ref="F12035:G12035"/>
    <mergeCell ref="H12035:I12035"/>
    <mergeCell ref="J12035:L12035"/>
    <mergeCell ref="F12032:G12032"/>
    <mergeCell ref="H12032:I12032"/>
    <mergeCell ref="J12032:L12032"/>
    <mergeCell ref="F12033:G12033"/>
    <mergeCell ref="H12033:I12033"/>
    <mergeCell ref="J12033:L12033"/>
    <mergeCell ref="F12070:G12070"/>
    <mergeCell ref="H12070:I12070"/>
    <mergeCell ref="J12070:L12070"/>
    <mergeCell ref="A12072:H12072"/>
    <mergeCell ref="F12073:G12073"/>
    <mergeCell ref="H12073:I12073"/>
    <mergeCell ref="J12073:L12073"/>
    <mergeCell ref="A12067:H12067"/>
    <mergeCell ref="F12068:G12068"/>
    <mergeCell ref="H12068:I12068"/>
    <mergeCell ref="J12068:L12068"/>
    <mergeCell ref="F12069:G12069"/>
    <mergeCell ref="H12069:I12069"/>
    <mergeCell ref="J12069:L12069"/>
    <mergeCell ref="F12064:G12064"/>
    <mergeCell ref="H12064:I12064"/>
    <mergeCell ref="J12064:L12064"/>
    <mergeCell ref="F12065:G12065"/>
    <mergeCell ref="H12065:I12065"/>
    <mergeCell ref="J12065:L12065"/>
    <mergeCell ref="F12062:G12062"/>
    <mergeCell ref="H12062:I12062"/>
    <mergeCell ref="J12062:L12062"/>
    <mergeCell ref="F12063:G12063"/>
    <mergeCell ref="H12063:I12063"/>
    <mergeCell ref="J12063:L12063"/>
    <mergeCell ref="F12060:G12060"/>
    <mergeCell ref="H12060:I12060"/>
    <mergeCell ref="J12060:L12060"/>
    <mergeCell ref="F12061:G12061"/>
    <mergeCell ref="H12061:I12061"/>
    <mergeCell ref="J12061:L12061"/>
    <mergeCell ref="F12048:G12048"/>
    <mergeCell ref="H12048:I12048"/>
    <mergeCell ref="J12048:L12048"/>
    <mergeCell ref="A12058:H12058"/>
    <mergeCell ref="F12059:G12059"/>
    <mergeCell ref="H12059:I12059"/>
    <mergeCell ref="J12059:L12059"/>
    <mergeCell ref="F12084:G12084"/>
    <mergeCell ref="H12084:I12084"/>
    <mergeCell ref="J12084:L12084"/>
    <mergeCell ref="F12085:G12085"/>
    <mergeCell ref="H12085:I12085"/>
    <mergeCell ref="J12085:L12085"/>
    <mergeCell ref="F12082:G12082"/>
    <mergeCell ref="H12082:I12082"/>
    <mergeCell ref="J12082:L12082"/>
    <mergeCell ref="F12083:G12083"/>
    <mergeCell ref="H12083:I12083"/>
    <mergeCell ref="J12083:L12083"/>
    <mergeCell ref="F12080:G12080"/>
    <mergeCell ref="H12080:I12080"/>
    <mergeCell ref="J12080:L12080"/>
    <mergeCell ref="F12081:G12081"/>
    <mergeCell ref="H12081:I12081"/>
    <mergeCell ref="J12081:L12081"/>
    <mergeCell ref="F12078:G12078"/>
    <mergeCell ref="H12078:I12078"/>
    <mergeCell ref="J12078:L12078"/>
    <mergeCell ref="F12079:G12079"/>
    <mergeCell ref="H12079:I12079"/>
    <mergeCell ref="J12079:L12079"/>
    <mergeCell ref="F12076:G12076"/>
    <mergeCell ref="H12076:I12076"/>
    <mergeCell ref="J12076:L12076"/>
    <mergeCell ref="F12077:G12077"/>
    <mergeCell ref="H12077:I12077"/>
    <mergeCell ref="J12077:L12077"/>
    <mergeCell ref="F12074:G12074"/>
    <mergeCell ref="H12074:I12074"/>
    <mergeCell ref="J12074:L12074"/>
    <mergeCell ref="F12075:G12075"/>
    <mergeCell ref="H12075:I12075"/>
    <mergeCell ref="J12075:L12075"/>
    <mergeCell ref="F12098:G12098"/>
    <mergeCell ref="H12098:I12098"/>
    <mergeCell ref="J12098:L12098"/>
    <mergeCell ref="A12100:H12100"/>
    <mergeCell ref="F12101:G12101"/>
    <mergeCell ref="H12101:I12101"/>
    <mergeCell ref="J12101:L12101"/>
    <mergeCell ref="F12094:G12094"/>
    <mergeCell ref="H12094:I12094"/>
    <mergeCell ref="J12094:L12094"/>
    <mergeCell ref="A12096:H12096"/>
    <mergeCell ref="F12097:G12097"/>
    <mergeCell ref="H12097:I12097"/>
    <mergeCell ref="J12097:L12097"/>
    <mergeCell ref="F12090:G12090"/>
    <mergeCell ref="H12090:I12090"/>
    <mergeCell ref="J12090:L12090"/>
    <mergeCell ref="A12092:H12092"/>
    <mergeCell ref="F12093:G12093"/>
    <mergeCell ref="H12093:I12093"/>
    <mergeCell ref="J12093:L12093"/>
    <mergeCell ref="F12088:G12088"/>
    <mergeCell ref="H12088:I12088"/>
    <mergeCell ref="J12088:L12088"/>
    <mergeCell ref="F12089:G12089"/>
    <mergeCell ref="H12089:I12089"/>
    <mergeCell ref="J12089:L12089"/>
    <mergeCell ref="F12086:G12086"/>
    <mergeCell ref="H12086:I12086"/>
    <mergeCell ref="J12086:L12086"/>
    <mergeCell ref="F12087:G12087"/>
    <mergeCell ref="H12087:I12087"/>
    <mergeCell ref="J12087:L12087"/>
    <mergeCell ref="F12124:G12124"/>
    <mergeCell ref="H12124:I12124"/>
    <mergeCell ref="J12124:L12124"/>
    <mergeCell ref="F12125:G12125"/>
    <mergeCell ref="H12125:I12125"/>
    <mergeCell ref="J12125:L12125"/>
    <mergeCell ref="F12120:G12120"/>
    <mergeCell ref="H12120:I12120"/>
    <mergeCell ref="J12120:L12120"/>
    <mergeCell ref="A12122:H12122"/>
    <mergeCell ref="F12123:G12123"/>
    <mergeCell ref="H12123:I12123"/>
    <mergeCell ref="J12123:L12123"/>
    <mergeCell ref="F12118:G12118"/>
    <mergeCell ref="H12118:I12118"/>
    <mergeCell ref="J12118:L12118"/>
    <mergeCell ref="F12119:G12119"/>
    <mergeCell ref="H12119:I12119"/>
    <mergeCell ref="J12119:L12119"/>
    <mergeCell ref="F12116:G12116"/>
    <mergeCell ref="H12116:I12116"/>
    <mergeCell ref="J12116:L12116"/>
    <mergeCell ref="F12117:G12117"/>
    <mergeCell ref="H12117:I12117"/>
    <mergeCell ref="J12117:L12117"/>
    <mergeCell ref="A12113:H12113"/>
    <mergeCell ref="F12114:G12114"/>
    <mergeCell ref="H12114:I12114"/>
    <mergeCell ref="J12114:L12114"/>
    <mergeCell ref="F12115:G12115"/>
    <mergeCell ref="H12115:I12115"/>
    <mergeCell ref="J12115:L12115"/>
    <mergeCell ref="F12102:G12102"/>
    <mergeCell ref="H12102:I12102"/>
    <mergeCell ref="J12102:L12102"/>
    <mergeCell ref="F12103:G12103"/>
    <mergeCell ref="H12103:I12103"/>
    <mergeCell ref="J12103:L12103"/>
    <mergeCell ref="F12138:G12138"/>
    <mergeCell ref="H12138:I12138"/>
    <mergeCell ref="J12138:L12138"/>
    <mergeCell ref="F12139:G12139"/>
    <mergeCell ref="H12139:I12139"/>
    <mergeCell ref="J12139:L12139"/>
    <mergeCell ref="F12136:G12136"/>
    <mergeCell ref="H12136:I12136"/>
    <mergeCell ref="J12136:L12136"/>
    <mergeCell ref="F12137:G12137"/>
    <mergeCell ref="H12137:I12137"/>
    <mergeCell ref="J12137:L12137"/>
    <mergeCell ref="F12134:G12134"/>
    <mergeCell ref="H12134:I12134"/>
    <mergeCell ref="J12134:L12134"/>
    <mergeCell ref="F12135:G12135"/>
    <mergeCell ref="H12135:I12135"/>
    <mergeCell ref="J12135:L12135"/>
    <mergeCell ref="F12132:G12132"/>
    <mergeCell ref="H12132:I12132"/>
    <mergeCell ref="J12132:L12132"/>
    <mergeCell ref="F12133:G12133"/>
    <mergeCell ref="H12133:I12133"/>
    <mergeCell ref="J12133:L12133"/>
    <mergeCell ref="F12130:G12130"/>
    <mergeCell ref="H12130:I12130"/>
    <mergeCell ref="J12130:L12130"/>
    <mergeCell ref="F12131:G12131"/>
    <mergeCell ref="H12131:I12131"/>
    <mergeCell ref="J12131:L12131"/>
    <mergeCell ref="A12127:H12127"/>
    <mergeCell ref="F12128:G12128"/>
    <mergeCell ref="H12128:I12128"/>
    <mergeCell ref="J12128:L12128"/>
    <mergeCell ref="F12129:G12129"/>
    <mergeCell ref="H12129:I12129"/>
    <mergeCell ref="J12129:L12129"/>
    <mergeCell ref="A12153:H12153"/>
    <mergeCell ref="F12154:G12154"/>
    <mergeCell ref="H12154:I12154"/>
    <mergeCell ref="J12154:L12154"/>
    <mergeCell ref="F12155:G12155"/>
    <mergeCell ref="H12155:I12155"/>
    <mergeCell ref="J12155:L12155"/>
    <mergeCell ref="A12149:H12149"/>
    <mergeCell ref="F12150:G12150"/>
    <mergeCell ref="H12150:I12150"/>
    <mergeCell ref="J12150:L12150"/>
    <mergeCell ref="F12151:G12151"/>
    <mergeCell ref="H12151:I12151"/>
    <mergeCell ref="J12151:L12151"/>
    <mergeCell ref="F12146:G12146"/>
    <mergeCell ref="H12146:I12146"/>
    <mergeCell ref="J12146:L12146"/>
    <mergeCell ref="F12147:G12147"/>
    <mergeCell ref="H12147:I12147"/>
    <mergeCell ref="J12147:L12147"/>
    <mergeCell ref="F12144:G12144"/>
    <mergeCell ref="H12144:I12144"/>
    <mergeCell ref="J12144:L12144"/>
    <mergeCell ref="F12145:G12145"/>
    <mergeCell ref="H12145:I12145"/>
    <mergeCell ref="J12145:L12145"/>
    <mergeCell ref="F12142:G12142"/>
    <mergeCell ref="H12142:I12142"/>
    <mergeCell ref="J12142:L12142"/>
    <mergeCell ref="F12143:G12143"/>
    <mergeCell ref="H12143:I12143"/>
    <mergeCell ref="J12143:L12143"/>
    <mergeCell ref="F12140:G12140"/>
    <mergeCell ref="H12140:I12140"/>
    <mergeCell ref="J12140:L12140"/>
    <mergeCell ref="F12141:G12141"/>
    <mergeCell ref="H12141:I12141"/>
    <mergeCell ref="J12141:L12141"/>
    <mergeCell ref="A12179:H12179"/>
    <mergeCell ref="F12180:G12180"/>
    <mergeCell ref="H12180:I12180"/>
    <mergeCell ref="J12180:L12180"/>
    <mergeCell ref="F12181:G12181"/>
    <mergeCell ref="H12181:I12181"/>
    <mergeCell ref="J12181:L12181"/>
    <mergeCell ref="F12176:G12176"/>
    <mergeCell ref="H12176:I12176"/>
    <mergeCell ref="J12176:L12176"/>
    <mergeCell ref="F12177:G12177"/>
    <mergeCell ref="H12177:I12177"/>
    <mergeCell ref="J12177:L12177"/>
    <mergeCell ref="F12174:G12174"/>
    <mergeCell ref="H12174:I12174"/>
    <mergeCell ref="J12174:L12174"/>
    <mergeCell ref="F12175:G12175"/>
    <mergeCell ref="H12175:I12175"/>
    <mergeCell ref="J12175:L12175"/>
    <mergeCell ref="F12172:G12172"/>
    <mergeCell ref="H12172:I12172"/>
    <mergeCell ref="J12172:L12172"/>
    <mergeCell ref="F12173:G12173"/>
    <mergeCell ref="H12173:I12173"/>
    <mergeCell ref="J12173:L12173"/>
    <mergeCell ref="F12160:G12160"/>
    <mergeCell ref="H12160:I12160"/>
    <mergeCell ref="J12160:L12160"/>
    <mergeCell ref="A12170:H12170"/>
    <mergeCell ref="F12171:G12171"/>
    <mergeCell ref="H12171:I12171"/>
    <mergeCell ref="J12171:L12171"/>
    <mergeCell ref="A12157:H12157"/>
    <mergeCell ref="F12158:G12158"/>
    <mergeCell ref="H12158:I12158"/>
    <mergeCell ref="J12158:L12158"/>
    <mergeCell ref="F12159:G12159"/>
    <mergeCell ref="H12159:I12159"/>
    <mergeCell ref="J12159:L12159"/>
    <mergeCell ref="F12194:G12194"/>
    <mergeCell ref="H12194:I12194"/>
    <mergeCell ref="J12194:L12194"/>
    <mergeCell ref="F12195:G12195"/>
    <mergeCell ref="H12195:I12195"/>
    <mergeCell ref="J12195:L12195"/>
    <mergeCell ref="F12192:G12192"/>
    <mergeCell ref="H12192:I12192"/>
    <mergeCell ref="J12192:L12192"/>
    <mergeCell ref="F12193:G12193"/>
    <mergeCell ref="H12193:I12193"/>
    <mergeCell ref="J12193:L12193"/>
    <mergeCell ref="F12190:G12190"/>
    <mergeCell ref="H12190:I12190"/>
    <mergeCell ref="J12190:L12190"/>
    <mergeCell ref="F12191:G12191"/>
    <mergeCell ref="H12191:I12191"/>
    <mergeCell ref="J12191:L12191"/>
    <mergeCell ref="F12188:G12188"/>
    <mergeCell ref="H12188:I12188"/>
    <mergeCell ref="J12188:L12188"/>
    <mergeCell ref="F12189:G12189"/>
    <mergeCell ref="H12189:I12189"/>
    <mergeCell ref="J12189:L12189"/>
    <mergeCell ref="F12186:G12186"/>
    <mergeCell ref="H12186:I12186"/>
    <mergeCell ref="J12186:L12186"/>
    <mergeCell ref="F12187:G12187"/>
    <mergeCell ref="H12187:I12187"/>
    <mergeCell ref="J12187:L12187"/>
    <mergeCell ref="F12182:G12182"/>
    <mergeCell ref="H12182:I12182"/>
    <mergeCell ref="J12182:L12182"/>
    <mergeCell ref="A12184:H12184"/>
    <mergeCell ref="F12185:G12185"/>
    <mergeCell ref="H12185:I12185"/>
    <mergeCell ref="J12185:L12185"/>
    <mergeCell ref="A12209:H12209"/>
    <mergeCell ref="F12210:G12210"/>
    <mergeCell ref="H12210:I12210"/>
    <mergeCell ref="J12210:L12210"/>
    <mergeCell ref="F12211:G12211"/>
    <mergeCell ref="H12211:I12211"/>
    <mergeCell ref="J12211:L12211"/>
    <mergeCell ref="A12205:H12205"/>
    <mergeCell ref="F12206:G12206"/>
    <mergeCell ref="H12206:I12206"/>
    <mergeCell ref="J12206:L12206"/>
    <mergeCell ref="F12207:G12207"/>
    <mergeCell ref="H12207:I12207"/>
    <mergeCell ref="J12207:L12207"/>
    <mergeCell ref="F12202:G12202"/>
    <mergeCell ref="H12202:I12202"/>
    <mergeCell ref="J12202:L12202"/>
    <mergeCell ref="F12203:G12203"/>
    <mergeCell ref="H12203:I12203"/>
    <mergeCell ref="J12203:L12203"/>
    <mergeCell ref="F12200:G12200"/>
    <mergeCell ref="H12200:I12200"/>
    <mergeCell ref="J12200:L12200"/>
    <mergeCell ref="F12201:G12201"/>
    <mergeCell ref="H12201:I12201"/>
    <mergeCell ref="J12201:L12201"/>
    <mergeCell ref="F12198:G12198"/>
    <mergeCell ref="H12198:I12198"/>
    <mergeCell ref="J12198:L12198"/>
    <mergeCell ref="F12199:G12199"/>
    <mergeCell ref="H12199:I12199"/>
    <mergeCell ref="J12199:L12199"/>
    <mergeCell ref="F12196:G12196"/>
    <mergeCell ref="H12196:I12196"/>
    <mergeCell ref="J12196:L12196"/>
    <mergeCell ref="F12197:G12197"/>
    <mergeCell ref="H12197:I12197"/>
    <mergeCell ref="J12197:L12197"/>
    <mergeCell ref="A12235:H12235"/>
    <mergeCell ref="F12236:G12236"/>
    <mergeCell ref="H12236:I12236"/>
    <mergeCell ref="J12236:L12236"/>
    <mergeCell ref="F12237:G12237"/>
    <mergeCell ref="H12237:I12237"/>
    <mergeCell ref="J12237:L12237"/>
    <mergeCell ref="F12232:G12232"/>
    <mergeCell ref="H12232:I12232"/>
    <mergeCell ref="J12232:L12232"/>
    <mergeCell ref="F12233:G12233"/>
    <mergeCell ref="H12233:I12233"/>
    <mergeCell ref="J12233:L12233"/>
    <mergeCell ref="F12230:G12230"/>
    <mergeCell ref="H12230:I12230"/>
    <mergeCell ref="J12230:L12230"/>
    <mergeCell ref="F12231:G12231"/>
    <mergeCell ref="H12231:I12231"/>
    <mergeCell ref="J12231:L12231"/>
    <mergeCell ref="F12228:G12228"/>
    <mergeCell ref="H12228:I12228"/>
    <mergeCell ref="J12228:L12228"/>
    <mergeCell ref="F12229:G12229"/>
    <mergeCell ref="H12229:I12229"/>
    <mergeCell ref="J12229:L12229"/>
    <mergeCell ref="F12216:G12216"/>
    <mergeCell ref="H12216:I12216"/>
    <mergeCell ref="J12216:L12216"/>
    <mergeCell ref="A12226:H12226"/>
    <mergeCell ref="F12227:G12227"/>
    <mergeCell ref="H12227:I12227"/>
    <mergeCell ref="J12227:L12227"/>
    <mergeCell ref="A12213:H12213"/>
    <mergeCell ref="F12214:G12214"/>
    <mergeCell ref="H12214:I12214"/>
    <mergeCell ref="J12214:L12214"/>
    <mergeCell ref="F12215:G12215"/>
    <mergeCell ref="H12215:I12215"/>
    <mergeCell ref="J12215:L12215"/>
    <mergeCell ref="F12250:G12250"/>
    <mergeCell ref="H12250:I12250"/>
    <mergeCell ref="J12250:L12250"/>
    <mergeCell ref="F12251:G12251"/>
    <mergeCell ref="H12251:I12251"/>
    <mergeCell ref="J12251:L12251"/>
    <mergeCell ref="F12248:G12248"/>
    <mergeCell ref="H12248:I12248"/>
    <mergeCell ref="J12248:L12248"/>
    <mergeCell ref="F12249:G12249"/>
    <mergeCell ref="H12249:I12249"/>
    <mergeCell ref="J12249:L12249"/>
    <mergeCell ref="F12246:G12246"/>
    <mergeCell ref="H12246:I12246"/>
    <mergeCell ref="J12246:L12246"/>
    <mergeCell ref="F12247:G12247"/>
    <mergeCell ref="H12247:I12247"/>
    <mergeCell ref="J12247:L12247"/>
    <mergeCell ref="F12244:G12244"/>
    <mergeCell ref="H12244:I12244"/>
    <mergeCell ref="J12244:L12244"/>
    <mergeCell ref="F12245:G12245"/>
    <mergeCell ref="H12245:I12245"/>
    <mergeCell ref="J12245:L12245"/>
    <mergeCell ref="F12242:G12242"/>
    <mergeCell ref="H12242:I12242"/>
    <mergeCell ref="J12242:L12242"/>
    <mergeCell ref="F12243:G12243"/>
    <mergeCell ref="H12243:I12243"/>
    <mergeCell ref="J12243:L12243"/>
    <mergeCell ref="F12238:G12238"/>
    <mergeCell ref="H12238:I12238"/>
    <mergeCell ref="J12238:L12238"/>
    <mergeCell ref="A12240:H12240"/>
    <mergeCell ref="F12241:G12241"/>
    <mergeCell ref="H12241:I12241"/>
    <mergeCell ref="J12241:L12241"/>
    <mergeCell ref="F12264:G12264"/>
    <mergeCell ref="H12264:I12264"/>
    <mergeCell ref="J12264:L12264"/>
    <mergeCell ref="A12266:H12266"/>
    <mergeCell ref="F12267:G12267"/>
    <mergeCell ref="H12267:I12267"/>
    <mergeCell ref="J12267:L12267"/>
    <mergeCell ref="F12260:G12260"/>
    <mergeCell ref="H12260:I12260"/>
    <mergeCell ref="J12260:L12260"/>
    <mergeCell ref="A12262:H12262"/>
    <mergeCell ref="F12263:G12263"/>
    <mergeCell ref="H12263:I12263"/>
    <mergeCell ref="J12263:L12263"/>
    <mergeCell ref="F12258:G12258"/>
    <mergeCell ref="H12258:I12258"/>
    <mergeCell ref="J12258:L12258"/>
    <mergeCell ref="F12259:G12259"/>
    <mergeCell ref="H12259:I12259"/>
    <mergeCell ref="J12259:L12259"/>
    <mergeCell ref="F12256:G12256"/>
    <mergeCell ref="H12256:I12256"/>
    <mergeCell ref="J12256:L12256"/>
    <mergeCell ref="F12257:G12257"/>
    <mergeCell ref="H12257:I12257"/>
    <mergeCell ref="J12257:L12257"/>
    <mergeCell ref="F12254:G12254"/>
    <mergeCell ref="H12254:I12254"/>
    <mergeCell ref="J12254:L12254"/>
    <mergeCell ref="F12255:G12255"/>
    <mergeCell ref="H12255:I12255"/>
    <mergeCell ref="J12255:L12255"/>
    <mergeCell ref="F12252:G12252"/>
    <mergeCell ref="H12252:I12252"/>
    <mergeCell ref="J12252:L12252"/>
    <mergeCell ref="F12253:G12253"/>
    <mergeCell ref="H12253:I12253"/>
    <mergeCell ref="J12253:L12253"/>
    <mergeCell ref="F12290:G12290"/>
    <mergeCell ref="H12290:I12290"/>
    <mergeCell ref="J12290:L12290"/>
    <mergeCell ref="A12292:H12292"/>
    <mergeCell ref="F12293:G12293"/>
    <mergeCell ref="H12293:I12293"/>
    <mergeCell ref="J12293:L12293"/>
    <mergeCell ref="F12288:G12288"/>
    <mergeCell ref="H12288:I12288"/>
    <mergeCell ref="J12288:L12288"/>
    <mergeCell ref="F12289:G12289"/>
    <mergeCell ref="H12289:I12289"/>
    <mergeCell ref="J12289:L12289"/>
    <mergeCell ref="F12286:G12286"/>
    <mergeCell ref="H12286:I12286"/>
    <mergeCell ref="J12286:L12286"/>
    <mergeCell ref="F12287:G12287"/>
    <mergeCell ref="H12287:I12287"/>
    <mergeCell ref="J12287:L12287"/>
    <mergeCell ref="A12283:H12283"/>
    <mergeCell ref="F12284:G12284"/>
    <mergeCell ref="H12284:I12284"/>
    <mergeCell ref="J12284:L12284"/>
    <mergeCell ref="F12285:G12285"/>
    <mergeCell ref="H12285:I12285"/>
    <mergeCell ref="J12285:L12285"/>
    <mergeCell ref="F12272:G12272"/>
    <mergeCell ref="H12272:I12272"/>
    <mergeCell ref="J12272:L12272"/>
    <mergeCell ref="F12273:G12273"/>
    <mergeCell ref="H12273:I12273"/>
    <mergeCell ref="J12273:L12273"/>
    <mergeCell ref="F12268:G12268"/>
    <mergeCell ref="H12268:I12268"/>
    <mergeCell ref="J12268:L12268"/>
    <mergeCell ref="A12270:H12270"/>
    <mergeCell ref="F12271:G12271"/>
    <mergeCell ref="H12271:I12271"/>
    <mergeCell ref="J12271:L12271"/>
    <mergeCell ref="F12306:G12306"/>
    <mergeCell ref="H12306:I12306"/>
    <mergeCell ref="J12306:L12306"/>
    <mergeCell ref="F12307:G12307"/>
    <mergeCell ref="H12307:I12307"/>
    <mergeCell ref="J12307:L12307"/>
    <mergeCell ref="F12304:G12304"/>
    <mergeCell ref="H12304:I12304"/>
    <mergeCell ref="J12304:L12304"/>
    <mergeCell ref="F12305:G12305"/>
    <mergeCell ref="H12305:I12305"/>
    <mergeCell ref="J12305:L12305"/>
    <mergeCell ref="F12302:G12302"/>
    <mergeCell ref="H12302:I12302"/>
    <mergeCell ref="J12302:L12302"/>
    <mergeCell ref="F12303:G12303"/>
    <mergeCell ref="H12303:I12303"/>
    <mergeCell ref="J12303:L12303"/>
    <mergeCell ref="F12300:G12300"/>
    <mergeCell ref="H12300:I12300"/>
    <mergeCell ref="J12300:L12300"/>
    <mergeCell ref="F12301:G12301"/>
    <mergeCell ref="H12301:I12301"/>
    <mergeCell ref="J12301:L12301"/>
    <mergeCell ref="A12297:H12297"/>
    <mergeCell ref="F12298:G12298"/>
    <mergeCell ref="H12298:I12298"/>
    <mergeCell ref="J12298:L12298"/>
    <mergeCell ref="F12299:G12299"/>
    <mergeCell ref="H12299:I12299"/>
    <mergeCell ref="J12299:L12299"/>
    <mergeCell ref="F12294:G12294"/>
    <mergeCell ref="H12294:I12294"/>
    <mergeCell ref="J12294:L12294"/>
    <mergeCell ref="F12295:G12295"/>
    <mergeCell ref="H12295:I12295"/>
    <mergeCell ref="J12295:L12295"/>
    <mergeCell ref="A12319:H12319"/>
    <mergeCell ref="F12320:G12320"/>
    <mergeCell ref="H12320:I12320"/>
    <mergeCell ref="J12320:L12320"/>
    <mergeCell ref="F12321:G12321"/>
    <mergeCell ref="H12321:I12321"/>
    <mergeCell ref="J12321:L12321"/>
    <mergeCell ref="F12316:G12316"/>
    <mergeCell ref="H12316:I12316"/>
    <mergeCell ref="J12316:L12316"/>
    <mergeCell ref="F12317:G12317"/>
    <mergeCell ref="H12317:I12317"/>
    <mergeCell ref="J12317:L12317"/>
    <mergeCell ref="F12314:G12314"/>
    <mergeCell ref="H12314:I12314"/>
    <mergeCell ref="J12314:L12314"/>
    <mergeCell ref="F12315:G12315"/>
    <mergeCell ref="H12315:I12315"/>
    <mergeCell ref="J12315:L12315"/>
    <mergeCell ref="F12312:G12312"/>
    <mergeCell ref="H12312:I12312"/>
    <mergeCell ref="J12312:L12312"/>
    <mergeCell ref="F12313:G12313"/>
    <mergeCell ref="H12313:I12313"/>
    <mergeCell ref="J12313:L12313"/>
    <mergeCell ref="F12310:G12310"/>
    <mergeCell ref="H12310:I12310"/>
    <mergeCell ref="J12310:L12310"/>
    <mergeCell ref="F12311:G12311"/>
    <mergeCell ref="H12311:I12311"/>
    <mergeCell ref="J12311:L12311"/>
    <mergeCell ref="F12308:G12308"/>
    <mergeCell ref="H12308:I12308"/>
    <mergeCell ref="J12308:L12308"/>
    <mergeCell ref="F12309:G12309"/>
    <mergeCell ref="H12309:I12309"/>
    <mergeCell ref="J12309:L12309"/>
    <mergeCell ref="F12346:G12346"/>
    <mergeCell ref="H12346:I12346"/>
    <mergeCell ref="J12346:L12346"/>
    <mergeCell ref="F12347:G12347"/>
    <mergeCell ref="H12347:I12347"/>
    <mergeCell ref="J12347:L12347"/>
    <mergeCell ref="F12344:G12344"/>
    <mergeCell ref="H12344:I12344"/>
    <mergeCell ref="J12344:L12344"/>
    <mergeCell ref="F12345:G12345"/>
    <mergeCell ref="H12345:I12345"/>
    <mergeCell ref="J12345:L12345"/>
    <mergeCell ref="F12342:G12342"/>
    <mergeCell ref="H12342:I12342"/>
    <mergeCell ref="J12342:L12342"/>
    <mergeCell ref="F12343:G12343"/>
    <mergeCell ref="H12343:I12343"/>
    <mergeCell ref="J12343:L12343"/>
    <mergeCell ref="F12330:G12330"/>
    <mergeCell ref="H12330:I12330"/>
    <mergeCell ref="J12330:L12330"/>
    <mergeCell ref="A12340:H12340"/>
    <mergeCell ref="F12341:G12341"/>
    <mergeCell ref="H12341:I12341"/>
    <mergeCell ref="J12341:L12341"/>
    <mergeCell ref="A12327:H12327"/>
    <mergeCell ref="F12328:G12328"/>
    <mergeCell ref="H12328:I12328"/>
    <mergeCell ref="J12328:L12328"/>
    <mergeCell ref="F12329:G12329"/>
    <mergeCell ref="H12329:I12329"/>
    <mergeCell ref="J12329:L12329"/>
    <mergeCell ref="A12323:H12323"/>
    <mergeCell ref="F12324:G12324"/>
    <mergeCell ref="H12324:I12324"/>
    <mergeCell ref="J12324:L12324"/>
    <mergeCell ref="F12325:G12325"/>
    <mergeCell ref="H12325:I12325"/>
    <mergeCell ref="J12325:L12325"/>
    <mergeCell ref="F12362:G12362"/>
    <mergeCell ref="H12362:I12362"/>
    <mergeCell ref="J12362:L12362"/>
    <mergeCell ref="F12363:G12363"/>
    <mergeCell ref="H12363:I12363"/>
    <mergeCell ref="J12363:L12363"/>
    <mergeCell ref="F12360:G12360"/>
    <mergeCell ref="H12360:I12360"/>
    <mergeCell ref="J12360:L12360"/>
    <mergeCell ref="F12361:G12361"/>
    <mergeCell ref="H12361:I12361"/>
    <mergeCell ref="J12361:L12361"/>
    <mergeCell ref="F12358:G12358"/>
    <mergeCell ref="H12358:I12358"/>
    <mergeCell ref="J12358:L12358"/>
    <mergeCell ref="F12359:G12359"/>
    <mergeCell ref="H12359:I12359"/>
    <mergeCell ref="J12359:L12359"/>
    <mergeCell ref="F12356:G12356"/>
    <mergeCell ref="H12356:I12356"/>
    <mergeCell ref="J12356:L12356"/>
    <mergeCell ref="F12357:G12357"/>
    <mergeCell ref="H12357:I12357"/>
    <mergeCell ref="J12357:L12357"/>
    <mergeCell ref="F12352:G12352"/>
    <mergeCell ref="H12352:I12352"/>
    <mergeCell ref="J12352:L12352"/>
    <mergeCell ref="A12354:H12354"/>
    <mergeCell ref="F12355:G12355"/>
    <mergeCell ref="H12355:I12355"/>
    <mergeCell ref="J12355:L12355"/>
    <mergeCell ref="A12349:H12349"/>
    <mergeCell ref="F12350:G12350"/>
    <mergeCell ref="H12350:I12350"/>
    <mergeCell ref="J12350:L12350"/>
    <mergeCell ref="F12351:G12351"/>
    <mergeCell ref="H12351:I12351"/>
    <mergeCell ref="J12351:L12351"/>
    <mergeCell ref="F12374:G12374"/>
    <mergeCell ref="H12374:I12374"/>
    <mergeCell ref="J12374:L12374"/>
    <mergeCell ref="A12376:H12376"/>
    <mergeCell ref="F12377:G12377"/>
    <mergeCell ref="H12377:I12377"/>
    <mergeCell ref="J12377:L12377"/>
    <mergeCell ref="F12372:G12372"/>
    <mergeCell ref="H12372:I12372"/>
    <mergeCell ref="J12372:L12372"/>
    <mergeCell ref="F12373:G12373"/>
    <mergeCell ref="H12373:I12373"/>
    <mergeCell ref="J12373:L12373"/>
    <mergeCell ref="F12370:G12370"/>
    <mergeCell ref="H12370:I12370"/>
    <mergeCell ref="J12370:L12370"/>
    <mergeCell ref="F12371:G12371"/>
    <mergeCell ref="H12371:I12371"/>
    <mergeCell ref="J12371:L12371"/>
    <mergeCell ref="F12368:G12368"/>
    <mergeCell ref="H12368:I12368"/>
    <mergeCell ref="J12368:L12368"/>
    <mergeCell ref="F12369:G12369"/>
    <mergeCell ref="H12369:I12369"/>
    <mergeCell ref="J12369:L12369"/>
    <mergeCell ref="F12366:G12366"/>
    <mergeCell ref="H12366:I12366"/>
    <mergeCell ref="J12366:L12366"/>
    <mergeCell ref="F12367:G12367"/>
    <mergeCell ref="H12367:I12367"/>
    <mergeCell ref="J12367:L12367"/>
    <mergeCell ref="F12364:G12364"/>
    <mergeCell ref="H12364:I12364"/>
    <mergeCell ref="J12364:L12364"/>
    <mergeCell ref="F12365:G12365"/>
    <mergeCell ref="H12365:I12365"/>
    <mergeCell ref="J12365:L12365"/>
    <mergeCell ref="F12400:G12400"/>
    <mergeCell ref="H12400:I12400"/>
    <mergeCell ref="J12400:L12400"/>
    <mergeCell ref="F12401:G12401"/>
    <mergeCell ref="H12401:I12401"/>
    <mergeCell ref="J12401:L12401"/>
    <mergeCell ref="A12397:H12397"/>
    <mergeCell ref="F12398:G12398"/>
    <mergeCell ref="H12398:I12398"/>
    <mergeCell ref="J12398:L12398"/>
    <mergeCell ref="F12399:G12399"/>
    <mergeCell ref="H12399:I12399"/>
    <mergeCell ref="J12399:L12399"/>
    <mergeCell ref="F12386:G12386"/>
    <mergeCell ref="H12386:I12386"/>
    <mergeCell ref="J12386:L12386"/>
    <mergeCell ref="F12387:G12387"/>
    <mergeCell ref="H12387:I12387"/>
    <mergeCell ref="J12387:L12387"/>
    <mergeCell ref="F12382:G12382"/>
    <mergeCell ref="H12382:I12382"/>
    <mergeCell ref="J12382:L12382"/>
    <mergeCell ref="A12384:H12384"/>
    <mergeCell ref="F12385:G12385"/>
    <mergeCell ref="H12385:I12385"/>
    <mergeCell ref="J12385:L12385"/>
    <mergeCell ref="F12378:G12378"/>
    <mergeCell ref="H12378:I12378"/>
    <mergeCell ref="J12378:L12378"/>
    <mergeCell ref="A12380:H12380"/>
    <mergeCell ref="F12381:G12381"/>
    <mergeCell ref="H12381:I12381"/>
    <mergeCell ref="J12381:L12381"/>
    <mergeCell ref="F12416:G12416"/>
    <mergeCell ref="H12416:I12416"/>
    <mergeCell ref="J12416:L12416"/>
    <mergeCell ref="F12417:G12417"/>
    <mergeCell ref="H12417:I12417"/>
    <mergeCell ref="J12417:L12417"/>
    <mergeCell ref="F12414:G12414"/>
    <mergeCell ref="H12414:I12414"/>
    <mergeCell ref="J12414:L12414"/>
    <mergeCell ref="F12415:G12415"/>
    <mergeCell ref="H12415:I12415"/>
    <mergeCell ref="J12415:L12415"/>
    <mergeCell ref="A12411:H12411"/>
    <mergeCell ref="F12412:G12412"/>
    <mergeCell ref="H12412:I12412"/>
    <mergeCell ref="J12412:L12412"/>
    <mergeCell ref="F12413:G12413"/>
    <mergeCell ref="H12413:I12413"/>
    <mergeCell ref="J12413:L12413"/>
    <mergeCell ref="F12408:G12408"/>
    <mergeCell ref="H12408:I12408"/>
    <mergeCell ref="J12408:L12408"/>
    <mergeCell ref="F12409:G12409"/>
    <mergeCell ref="H12409:I12409"/>
    <mergeCell ref="J12409:L12409"/>
    <mergeCell ref="F12404:G12404"/>
    <mergeCell ref="H12404:I12404"/>
    <mergeCell ref="J12404:L12404"/>
    <mergeCell ref="A12406:H12406"/>
    <mergeCell ref="F12407:G12407"/>
    <mergeCell ref="H12407:I12407"/>
    <mergeCell ref="J12407:L12407"/>
    <mergeCell ref="F12402:G12402"/>
    <mergeCell ref="H12402:I12402"/>
    <mergeCell ref="J12402:L12402"/>
    <mergeCell ref="F12403:G12403"/>
    <mergeCell ref="H12403:I12403"/>
    <mergeCell ref="J12403:L12403"/>
    <mergeCell ref="F12428:G12428"/>
    <mergeCell ref="H12428:I12428"/>
    <mergeCell ref="J12428:L12428"/>
    <mergeCell ref="F12429:G12429"/>
    <mergeCell ref="H12429:I12429"/>
    <mergeCell ref="J12429:L12429"/>
    <mergeCell ref="F12426:G12426"/>
    <mergeCell ref="H12426:I12426"/>
    <mergeCell ref="J12426:L12426"/>
    <mergeCell ref="F12427:G12427"/>
    <mergeCell ref="H12427:I12427"/>
    <mergeCell ref="J12427:L12427"/>
    <mergeCell ref="F12424:G12424"/>
    <mergeCell ref="H12424:I12424"/>
    <mergeCell ref="J12424:L12424"/>
    <mergeCell ref="F12425:G12425"/>
    <mergeCell ref="H12425:I12425"/>
    <mergeCell ref="J12425:L12425"/>
    <mergeCell ref="F12422:G12422"/>
    <mergeCell ref="H12422:I12422"/>
    <mergeCell ref="J12422:L12422"/>
    <mergeCell ref="F12423:G12423"/>
    <mergeCell ref="H12423:I12423"/>
    <mergeCell ref="J12423:L12423"/>
    <mergeCell ref="F12420:G12420"/>
    <mergeCell ref="H12420:I12420"/>
    <mergeCell ref="J12420:L12420"/>
    <mergeCell ref="F12421:G12421"/>
    <mergeCell ref="H12421:I12421"/>
    <mergeCell ref="J12421:L12421"/>
    <mergeCell ref="F12418:G12418"/>
    <mergeCell ref="H12418:I12418"/>
    <mergeCell ref="J12418:L12418"/>
    <mergeCell ref="F12419:G12419"/>
    <mergeCell ref="H12419:I12419"/>
    <mergeCell ref="J12419:L12419"/>
    <mergeCell ref="F12444:G12444"/>
    <mergeCell ref="H12444:I12444"/>
    <mergeCell ref="J12444:L12444"/>
    <mergeCell ref="A12454:H12454"/>
    <mergeCell ref="F12455:G12455"/>
    <mergeCell ref="H12455:I12455"/>
    <mergeCell ref="J12455:L12455"/>
    <mergeCell ref="A12441:H12441"/>
    <mergeCell ref="F12442:G12442"/>
    <mergeCell ref="H12442:I12442"/>
    <mergeCell ref="J12442:L12442"/>
    <mergeCell ref="F12443:G12443"/>
    <mergeCell ref="H12443:I12443"/>
    <mergeCell ref="J12443:L12443"/>
    <mergeCell ref="A12437:H12437"/>
    <mergeCell ref="F12438:G12438"/>
    <mergeCell ref="H12438:I12438"/>
    <mergeCell ref="J12438:L12438"/>
    <mergeCell ref="F12439:G12439"/>
    <mergeCell ref="H12439:I12439"/>
    <mergeCell ref="J12439:L12439"/>
    <mergeCell ref="A12433:H12433"/>
    <mergeCell ref="F12434:G12434"/>
    <mergeCell ref="H12434:I12434"/>
    <mergeCell ref="J12434:L12434"/>
    <mergeCell ref="F12435:G12435"/>
    <mergeCell ref="H12435:I12435"/>
    <mergeCell ref="J12435:L12435"/>
    <mergeCell ref="F12430:G12430"/>
    <mergeCell ref="H12430:I12430"/>
    <mergeCell ref="J12430:L12430"/>
    <mergeCell ref="F12431:G12431"/>
    <mergeCell ref="H12431:I12431"/>
    <mergeCell ref="J12431:L12431"/>
    <mergeCell ref="F12470:G12470"/>
    <mergeCell ref="H12470:I12470"/>
    <mergeCell ref="J12470:L12470"/>
    <mergeCell ref="F12471:G12471"/>
    <mergeCell ref="H12471:I12471"/>
    <mergeCell ref="J12471:L12471"/>
    <mergeCell ref="F12466:G12466"/>
    <mergeCell ref="H12466:I12466"/>
    <mergeCell ref="J12466:L12466"/>
    <mergeCell ref="A12468:H12468"/>
    <mergeCell ref="F12469:G12469"/>
    <mergeCell ref="H12469:I12469"/>
    <mergeCell ref="J12469:L12469"/>
    <mergeCell ref="A12463:H12463"/>
    <mergeCell ref="F12464:G12464"/>
    <mergeCell ref="H12464:I12464"/>
    <mergeCell ref="J12464:L12464"/>
    <mergeCell ref="F12465:G12465"/>
    <mergeCell ref="H12465:I12465"/>
    <mergeCell ref="J12465:L12465"/>
    <mergeCell ref="F12460:G12460"/>
    <mergeCell ref="H12460:I12460"/>
    <mergeCell ref="J12460:L12460"/>
    <mergeCell ref="F12461:G12461"/>
    <mergeCell ref="H12461:I12461"/>
    <mergeCell ref="J12461:L12461"/>
    <mergeCell ref="F12458:G12458"/>
    <mergeCell ref="H12458:I12458"/>
    <mergeCell ref="J12458:L12458"/>
    <mergeCell ref="F12459:G12459"/>
    <mergeCell ref="H12459:I12459"/>
    <mergeCell ref="J12459:L12459"/>
    <mergeCell ref="F12456:G12456"/>
    <mergeCell ref="H12456:I12456"/>
    <mergeCell ref="J12456:L12456"/>
    <mergeCell ref="F12457:G12457"/>
    <mergeCell ref="H12457:I12457"/>
    <mergeCell ref="J12457:L12457"/>
    <mergeCell ref="F12482:G12482"/>
    <mergeCell ref="H12482:I12482"/>
    <mergeCell ref="J12482:L12482"/>
    <mergeCell ref="F12483:G12483"/>
    <mergeCell ref="H12483:I12483"/>
    <mergeCell ref="J12483:L12483"/>
    <mergeCell ref="F12480:G12480"/>
    <mergeCell ref="H12480:I12480"/>
    <mergeCell ref="J12480:L12480"/>
    <mergeCell ref="F12481:G12481"/>
    <mergeCell ref="H12481:I12481"/>
    <mergeCell ref="J12481:L12481"/>
    <mergeCell ref="F12478:G12478"/>
    <mergeCell ref="H12478:I12478"/>
    <mergeCell ref="J12478:L12478"/>
    <mergeCell ref="F12479:G12479"/>
    <mergeCell ref="H12479:I12479"/>
    <mergeCell ref="J12479:L12479"/>
    <mergeCell ref="F12476:G12476"/>
    <mergeCell ref="H12476:I12476"/>
    <mergeCell ref="J12476:L12476"/>
    <mergeCell ref="F12477:G12477"/>
    <mergeCell ref="H12477:I12477"/>
    <mergeCell ref="J12477:L12477"/>
    <mergeCell ref="F12474:G12474"/>
    <mergeCell ref="H12474:I12474"/>
    <mergeCell ref="J12474:L12474"/>
    <mergeCell ref="F12475:G12475"/>
    <mergeCell ref="H12475:I12475"/>
    <mergeCell ref="J12475:L12475"/>
    <mergeCell ref="F12472:G12472"/>
    <mergeCell ref="H12472:I12472"/>
    <mergeCell ref="J12472:L12472"/>
    <mergeCell ref="F12473:G12473"/>
    <mergeCell ref="H12473:I12473"/>
    <mergeCell ref="J12473:L12473"/>
    <mergeCell ref="F12496:G12496"/>
    <mergeCell ref="H12496:I12496"/>
    <mergeCell ref="J12496:L12496"/>
    <mergeCell ref="A12498:H12498"/>
    <mergeCell ref="F12499:G12499"/>
    <mergeCell ref="H12499:I12499"/>
    <mergeCell ref="J12499:L12499"/>
    <mergeCell ref="F12492:G12492"/>
    <mergeCell ref="H12492:I12492"/>
    <mergeCell ref="J12492:L12492"/>
    <mergeCell ref="A12494:H12494"/>
    <mergeCell ref="F12495:G12495"/>
    <mergeCell ref="H12495:I12495"/>
    <mergeCell ref="J12495:L12495"/>
    <mergeCell ref="F12488:G12488"/>
    <mergeCell ref="H12488:I12488"/>
    <mergeCell ref="J12488:L12488"/>
    <mergeCell ref="A12490:H12490"/>
    <mergeCell ref="F12491:G12491"/>
    <mergeCell ref="H12491:I12491"/>
    <mergeCell ref="J12491:L12491"/>
    <mergeCell ref="F12486:G12486"/>
    <mergeCell ref="H12486:I12486"/>
    <mergeCell ref="J12486:L12486"/>
    <mergeCell ref="F12487:G12487"/>
    <mergeCell ref="H12487:I12487"/>
    <mergeCell ref="J12487:L12487"/>
    <mergeCell ref="F12484:G12484"/>
    <mergeCell ref="H12484:I12484"/>
    <mergeCell ref="J12484:L12484"/>
    <mergeCell ref="F12485:G12485"/>
    <mergeCell ref="H12485:I12485"/>
    <mergeCell ref="J12485:L12485"/>
    <mergeCell ref="F12522:G12522"/>
    <mergeCell ref="H12522:I12522"/>
    <mergeCell ref="J12522:L12522"/>
    <mergeCell ref="F12523:G12523"/>
    <mergeCell ref="H12523:I12523"/>
    <mergeCell ref="J12523:L12523"/>
    <mergeCell ref="F12518:G12518"/>
    <mergeCell ref="H12518:I12518"/>
    <mergeCell ref="J12518:L12518"/>
    <mergeCell ref="A12520:H12520"/>
    <mergeCell ref="F12521:G12521"/>
    <mergeCell ref="H12521:I12521"/>
    <mergeCell ref="J12521:L12521"/>
    <mergeCell ref="F12516:G12516"/>
    <mergeCell ref="H12516:I12516"/>
    <mergeCell ref="J12516:L12516"/>
    <mergeCell ref="F12517:G12517"/>
    <mergeCell ref="H12517:I12517"/>
    <mergeCell ref="J12517:L12517"/>
    <mergeCell ref="F12514:G12514"/>
    <mergeCell ref="H12514:I12514"/>
    <mergeCell ref="J12514:L12514"/>
    <mergeCell ref="F12515:G12515"/>
    <mergeCell ref="H12515:I12515"/>
    <mergeCell ref="J12515:L12515"/>
    <mergeCell ref="A12511:H12511"/>
    <mergeCell ref="F12512:G12512"/>
    <mergeCell ref="H12512:I12512"/>
    <mergeCell ref="J12512:L12512"/>
    <mergeCell ref="F12513:G12513"/>
    <mergeCell ref="H12513:I12513"/>
    <mergeCell ref="J12513:L12513"/>
    <mergeCell ref="F12500:G12500"/>
    <mergeCell ref="H12500:I12500"/>
    <mergeCell ref="J12500:L12500"/>
    <mergeCell ref="F12501:G12501"/>
    <mergeCell ref="H12501:I12501"/>
    <mergeCell ref="J12501:L12501"/>
    <mergeCell ref="F12536:G12536"/>
    <mergeCell ref="H12536:I12536"/>
    <mergeCell ref="J12536:L12536"/>
    <mergeCell ref="F12537:G12537"/>
    <mergeCell ref="H12537:I12537"/>
    <mergeCell ref="J12537:L12537"/>
    <mergeCell ref="F12534:G12534"/>
    <mergeCell ref="H12534:I12534"/>
    <mergeCell ref="J12534:L12534"/>
    <mergeCell ref="F12535:G12535"/>
    <mergeCell ref="H12535:I12535"/>
    <mergeCell ref="J12535:L12535"/>
    <mergeCell ref="F12532:G12532"/>
    <mergeCell ref="H12532:I12532"/>
    <mergeCell ref="J12532:L12532"/>
    <mergeCell ref="F12533:G12533"/>
    <mergeCell ref="H12533:I12533"/>
    <mergeCell ref="J12533:L12533"/>
    <mergeCell ref="F12530:G12530"/>
    <mergeCell ref="H12530:I12530"/>
    <mergeCell ref="J12530:L12530"/>
    <mergeCell ref="F12531:G12531"/>
    <mergeCell ref="H12531:I12531"/>
    <mergeCell ref="J12531:L12531"/>
    <mergeCell ref="F12528:G12528"/>
    <mergeCell ref="H12528:I12528"/>
    <mergeCell ref="J12528:L12528"/>
    <mergeCell ref="F12529:G12529"/>
    <mergeCell ref="H12529:I12529"/>
    <mergeCell ref="J12529:L12529"/>
    <mergeCell ref="A12525:H12525"/>
    <mergeCell ref="F12526:G12526"/>
    <mergeCell ref="H12526:I12526"/>
    <mergeCell ref="J12526:L12526"/>
    <mergeCell ref="F12527:G12527"/>
    <mergeCell ref="H12527:I12527"/>
    <mergeCell ref="J12527:L12527"/>
    <mergeCell ref="A12551:H12551"/>
    <mergeCell ref="F12552:G12552"/>
    <mergeCell ref="H12552:I12552"/>
    <mergeCell ref="J12552:L12552"/>
    <mergeCell ref="F12553:G12553"/>
    <mergeCell ref="H12553:I12553"/>
    <mergeCell ref="J12553:L12553"/>
    <mergeCell ref="A12547:H12547"/>
    <mergeCell ref="F12548:G12548"/>
    <mergeCell ref="H12548:I12548"/>
    <mergeCell ref="J12548:L12548"/>
    <mergeCell ref="F12549:G12549"/>
    <mergeCell ref="H12549:I12549"/>
    <mergeCell ref="J12549:L12549"/>
    <mergeCell ref="F12544:G12544"/>
    <mergeCell ref="H12544:I12544"/>
    <mergeCell ref="J12544:L12544"/>
    <mergeCell ref="F12545:G12545"/>
    <mergeCell ref="H12545:I12545"/>
    <mergeCell ref="J12545:L12545"/>
    <mergeCell ref="F12542:G12542"/>
    <mergeCell ref="H12542:I12542"/>
    <mergeCell ref="J12542:L12542"/>
    <mergeCell ref="F12543:G12543"/>
    <mergeCell ref="H12543:I12543"/>
    <mergeCell ref="J12543:L12543"/>
    <mergeCell ref="F12540:G12540"/>
    <mergeCell ref="H12540:I12540"/>
    <mergeCell ref="J12540:L12540"/>
    <mergeCell ref="F12541:G12541"/>
    <mergeCell ref="H12541:I12541"/>
    <mergeCell ref="J12541:L12541"/>
    <mergeCell ref="F12538:G12538"/>
    <mergeCell ref="H12538:I12538"/>
    <mergeCell ref="J12538:L12538"/>
    <mergeCell ref="F12539:G12539"/>
    <mergeCell ref="H12539:I12539"/>
    <mergeCell ref="J12539:L12539"/>
    <mergeCell ref="A12577:H12577"/>
    <mergeCell ref="F12578:G12578"/>
    <mergeCell ref="H12578:I12578"/>
    <mergeCell ref="J12578:L12578"/>
    <mergeCell ref="F12579:G12579"/>
    <mergeCell ref="H12579:I12579"/>
    <mergeCell ref="J12579:L12579"/>
    <mergeCell ref="F12574:G12574"/>
    <mergeCell ref="H12574:I12574"/>
    <mergeCell ref="J12574:L12574"/>
    <mergeCell ref="F12575:G12575"/>
    <mergeCell ref="H12575:I12575"/>
    <mergeCell ref="J12575:L12575"/>
    <mergeCell ref="F12572:G12572"/>
    <mergeCell ref="H12572:I12572"/>
    <mergeCell ref="J12572:L12572"/>
    <mergeCell ref="F12573:G12573"/>
    <mergeCell ref="H12573:I12573"/>
    <mergeCell ref="J12573:L12573"/>
    <mergeCell ref="F12570:G12570"/>
    <mergeCell ref="H12570:I12570"/>
    <mergeCell ref="J12570:L12570"/>
    <mergeCell ref="F12571:G12571"/>
    <mergeCell ref="H12571:I12571"/>
    <mergeCell ref="J12571:L12571"/>
    <mergeCell ref="F12558:G12558"/>
    <mergeCell ref="H12558:I12558"/>
    <mergeCell ref="J12558:L12558"/>
    <mergeCell ref="A12568:H12568"/>
    <mergeCell ref="F12569:G12569"/>
    <mergeCell ref="H12569:I12569"/>
    <mergeCell ref="J12569:L12569"/>
    <mergeCell ref="A12555:H12555"/>
    <mergeCell ref="F12556:G12556"/>
    <mergeCell ref="H12556:I12556"/>
    <mergeCell ref="J12556:L12556"/>
    <mergeCell ref="F12557:G12557"/>
    <mergeCell ref="H12557:I12557"/>
    <mergeCell ref="J12557:L12557"/>
    <mergeCell ref="F12592:G12592"/>
    <mergeCell ref="H12592:I12592"/>
    <mergeCell ref="J12592:L12592"/>
    <mergeCell ref="F12593:G12593"/>
    <mergeCell ref="H12593:I12593"/>
    <mergeCell ref="J12593:L12593"/>
    <mergeCell ref="F12590:G12590"/>
    <mergeCell ref="H12590:I12590"/>
    <mergeCell ref="J12590:L12590"/>
    <mergeCell ref="F12591:G12591"/>
    <mergeCell ref="H12591:I12591"/>
    <mergeCell ref="J12591:L12591"/>
    <mergeCell ref="F12588:G12588"/>
    <mergeCell ref="H12588:I12588"/>
    <mergeCell ref="J12588:L12588"/>
    <mergeCell ref="F12589:G12589"/>
    <mergeCell ref="H12589:I12589"/>
    <mergeCell ref="J12589:L12589"/>
    <mergeCell ref="F12586:G12586"/>
    <mergeCell ref="H12586:I12586"/>
    <mergeCell ref="J12586:L12586"/>
    <mergeCell ref="F12587:G12587"/>
    <mergeCell ref="H12587:I12587"/>
    <mergeCell ref="J12587:L12587"/>
    <mergeCell ref="F12584:G12584"/>
    <mergeCell ref="H12584:I12584"/>
    <mergeCell ref="J12584:L12584"/>
    <mergeCell ref="F12585:G12585"/>
    <mergeCell ref="H12585:I12585"/>
    <mergeCell ref="J12585:L12585"/>
    <mergeCell ref="F12580:G12580"/>
    <mergeCell ref="H12580:I12580"/>
    <mergeCell ref="J12580:L12580"/>
    <mergeCell ref="A12582:H12582"/>
    <mergeCell ref="F12583:G12583"/>
    <mergeCell ref="H12583:I12583"/>
    <mergeCell ref="J12583:L12583"/>
    <mergeCell ref="F12606:G12606"/>
    <mergeCell ref="H12606:I12606"/>
    <mergeCell ref="J12606:L12606"/>
    <mergeCell ref="A12608:H12608"/>
    <mergeCell ref="F12609:G12609"/>
    <mergeCell ref="H12609:I12609"/>
    <mergeCell ref="J12609:L12609"/>
    <mergeCell ref="F12602:G12602"/>
    <mergeCell ref="H12602:I12602"/>
    <mergeCell ref="J12602:L12602"/>
    <mergeCell ref="A12604:H12604"/>
    <mergeCell ref="F12605:G12605"/>
    <mergeCell ref="H12605:I12605"/>
    <mergeCell ref="J12605:L12605"/>
    <mergeCell ref="F12600:G12600"/>
    <mergeCell ref="H12600:I12600"/>
    <mergeCell ref="J12600:L12600"/>
    <mergeCell ref="F12601:G12601"/>
    <mergeCell ref="H12601:I12601"/>
    <mergeCell ref="J12601:L12601"/>
    <mergeCell ref="F12598:G12598"/>
    <mergeCell ref="H12598:I12598"/>
    <mergeCell ref="J12598:L12598"/>
    <mergeCell ref="F12599:G12599"/>
    <mergeCell ref="H12599:I12599"/>
    <mergeCell ref="J12599:L12599"/>
    <mergeCell ref="F12596:G12596"/>
    <mergeCell ref="H12596:I12596"/>
    <mergeCell ref="J12596:L12596"/>
    <mergeCell ref="F12597:G12597"/>
    <mergeCell ref="H12597:I12597"/>
    <mergeCell ref="J12597:L12597"/>
    <mergeCell ref="F12594:G12594"/>
    <mergeCell ref="H12594:I12594"/>
    <mergeCell ref="J12594:L12594"/>
    <mergeCell ref="F12595:G12595"/>
    <mergeCell ref="H12595:I12595"/>
    <mergeCell ref="J12595:L12595"/>
    <mergeCell ref="F12632:G12632"/>
    <mergeCell ref="H12632:I12632"/>
    <mergeCell ref="J12632:L12632"/>
    <mergeCell ref="A12634:H12634"/>
    <mergeCell ref="F12635:G12635"/>
    <mergeCell ref="H12635:I12635"/>
    <mergeCell ref="J12635:L12635"/>
    <mergeCell ref="F12630:G12630"/>
    <mergeCell ref="H12630:I12630"/>
    <mergeCell ref="J12630:L12630"/>
    <mergeCell ref="F12631:G12631"/>
    <mergeCell ref="H12631:I12631"/>
    <mergeCell ref="J12631:L12631"/>
    <mergeCell ref="F12628:G12628"/>
    <mergeCell ref="H12628:I12628"/>
    <mergeCell ref="J12628:L12628"/>
    <mergeCell ref="F12629:G12629"/>
    <mergeCell ref="H12629:I12629"/>
    <mergeCell ref="J12629:L12629"/>
    <mergeCell ref="A12625:H12625"/>
    <mergeCell ref="F12626:G12626"/>
    <mergeCell ref="H12626:I12626"/>
    <mergeCell ref="J12626:L12626"/>
    <mergeCell ref="F12627:G12627"/>
    <mergeCell ref="H12627:I12627"/>
    <mergeCell ref="J12627:L12627"/>
    <mergeCell ref="F12614:G12614"/>
    <mergeCell ref="H12614:I12614"/>
    <mergeCell ref="J12614:L12614"/>
    <mergeCell ref="F12615:G12615"/>
    <mergeCell ref="H12615:I12615"/>
    <mergeCell ref="J12615:L12615"/>
    <mergeCell ref="F12610:G12610"/>
    <mergeCell ref="H12610:I12610"/>
    <mergeCell ref="J12610:L12610"/>
    <mergeCell ref="A12612:H12612"/>
    <mergeCell ref="F12613:G12613"/>
    <mergeCell ref="H12613:I12613"/>
    <mergeCell ref="J12613:L12613"/>
    <mergeCell ref="F12648:G12648"/>
    <mergeCell ref="H12648:I12648"/>
    <mergeCell ref="J12648:L12648"/>
    <mergeCell ref="F12649:G12649"/>
    <mergeCell ref="H12649:I12649"/>
    <mergeCell ref="J12649:L12649"/>
    <mergeCell ref="F12646:G12646"/>
    <mergeCell ref="H12646:I12646"/>
    <mergeCell ref="J12646:L12646"/>
    <mergeCell ref="F12647:G12647"/>
    <mergeCell ref="H12647:I12647"/>
    <mergeCell ref="J12647:L12647"/>
    <mergeCell ref="F12644:G12644"/>
    <mergeCell ref="H12644:I12644"/>
    <mergeCell ref="J12644:L12644"/>
    <mergeCell ref="F12645:G12645"/>
    <mergeCell ref="H12645:I12645"/>
    <mergeCell ref="J12645:L12645"/>
    <mergeCell ref="F12642:G12642"/>
    <mergeCell ref="H12642:I12642"/>
    <mergeCell ref="J12642:L12642"/>
    <mergeCell ref="F12643:G12643"/>
    <mergeCell ref="H12643:I12643"/>
    <mergeCell ref="J12643:L12643"/>
    <mergeCell ref="A12639:H12639"/>
    <mergeCell ref="F12640:G12640"/>
    <mergeCell ref="H12640:I12640"/>
    <mergeCell ref="J12640:L12640"/>
    <mergeCell ref="F12641:G12641"/>
    <mergeCell ref="H12641:I12641"/>
    <mergeCell ref="J12641:L12641"/>
    <mergeCell ref="F12636:G12636"/>
    <mergeCell ref="H12636:I12636"/>
    <mergeCell ref="J12636:L12636"/>
    <mergeCell ref="F12637:G12637"/>
    <mergeCell ref="H12637:I12637"/>
    <mergeCell ref="J12637:L12637"/>
    <mergeCell ref="A12661:H12661"/>
    <mergeCell ref="F12662:G12662"/>
    <mergeCell ref="H12662:I12662"/>
    <mergeCell ref="J12662:L12662"/>
    <mergeCell ref="F12663:G12663"/>
    <mergeCell ref="H12663:I12663"/>
    <mergeCell ref="J12663:L12663"/>
    <mergeCell ref="F12658:G12658"/>
    <mergeCell ref="H12658:I12658"/>
    <mergeCell ref="J12658:L12658"/>
    <mergeCell ref="F12659:G12659"/>
    <mergeCell ref="H12659:I12659"/>
    <mergeCell ref="J12659:L12659"/>
    <mergeCell ref="F12656:G12656"/>
    <mergeCell ref="H12656:I12656"/>
    <mergeCell ref="J12656:L12656"/>
    <mergeCell ref="F12657:G12657"/>
    <mergeCell ref="H12657:I12657"/>
    <mergeCell ref="J12657:L12657"/>
    <mergeCell ref="F12654:G12654"/>
    <mergeCell ref="H12654:I12654"/>
    <mergeCell ref="J12654:L12654"/>
    <mergeCell ref="F12655:G12655"/>
    <mergeCell ref="H12655:I12655"/>
    <mergeCell ref="J12655:L12655"/>
    <mergeCell ref="F12652:G12652"/>
    <mergeCell ref="H12652:I12652"/>
    <mergeCell ref="J12652:L12652"/>
    <mergeCell ref="F12653:G12653"/>
    <mergeCell ref="H12653:I12653"/>
    <mergeCell ref="J12653:L12653"/>
    <mergeCell ref="F12650:G12650"/>
    <mergeCell ref="H12650:I12650"/>
    <mergeCell ref="J12650:L12650"/>
    <mergeCell ref="F12651:G12651"/>
    <mergeCell ref="H12651:I12651"/>
    <mergeCell ref="J12651:L12651"/>
    <mergeCell ref="F12688:G12688"/>
    <mergeCell ref="H12688:I12688"/>
    <mergeCell ref="J12688:L12688"/>
    <mergeCell ref="F12689:G12689"/>
    <mergeCell ref="H12689:I12689"/>
    <mergeCell ref="J12689:L12689"/>
    <mergeCell ref="F12686:G12686"/>
    <mergeCell ref="H12686:I12686"/>
    <mergeCell ref="J12686:L12686"/>
    <mergeCell ref="F12687:G12687"/>
    <mergeCell ref="H12687:I12687"/>
    <mergeCell ref="J12687:L12687"/>
    <mergeCell ref="F12684:G12684"/>
    <mergeCell ref="H12684:I12684"/>
    <mergeCell ref="J12684:L12684"/>
    <mergeCell ref="F12685:G12685"/>
    <mergeCell ref="H12685:I12685"/>
    <mergeCell ref="J12685:L12685"/>
    <mergeCell ref="F12672:G12672"/>
    <mergeCell ref="H12672:I12672"/>
    <mergeCell ref="J12672:L12672"/>
    <mergeCell ref="A12682:H12682"/>
    <mergeCell ref="F12683:G12683"/>
    <mergeCell ref="H12683:I12683"/>
    <mergeCell ref="J12683:L12683"/>
    <mergeCell ref="A12669:H12669"/>
    <mergeCell ref="F12670:G12670"/>
    <mergeCell ref="H12670:I12670"/>
    <mergeCell ref="J12670:L12670"/>
    <mergeCell ref="F12671:G12671"/>
    <mergeCell ref="H12671:I12671"/>
    <mergeCell ref="J12671:L12671"/>
    <mergeCell ref="A12665:H12665"/>
    <mergeCell ref="F12666:G12666"/>
    <mergeCell ref="H12666:I12666"/>
    <mergeCell ref="J12666:L12666"/>
    <mergeCell ref="F12667:G12667"/>
    <mergeCell ref="H12667:I12667"/>
    <mergeCell ref="J12667:L12667"/>
    <mergeCell ref="F12704:G12704"/>
    <mergeCell ref="H12704:I12704"/>
    <mergeCell ref="J12704:L12704"/>
    <mergeCell ref="F12705:G12705"/>
    <mergeCell ref="H12705:I12705"/>
    <mergeCell ref="J12705:L12705"/>
    <mergeCell ref="F12702:G12702"/>
    <mergeCell ref="H12702:I12702"/>
    <mergeCell ref="J12702:L12702"/>
    <mergeCell ref="F12703:G12703"/>
    <mergeCell ref="H12703:I12703"/>
    <mergeCell ref="J12703:L12703"/>
    <mergeCell ref="F12700:G12700"/>
    <mergeCell ref="H12700:I12700"/>
    <mergeCell ref="J12700:L12700"/>
    <mergeCell ref="F12701:G12701"/>
    <mergeCell ref="H12701:I12701"/>
    <mergeCell ref="J12701:L12701"/>
    <mergeCell ref="F12698:G12698"/>
    <mergeCell ref="H12698:I12698"/>
    <mergeCell ref="J12698:L12698"/>
    <mergeCell ref="F12699:G12699"/>
    <mergeCell ref="H12699:I12699"/>
    <mergeCell ref="J12699:L12699"/>
    <mergeCell ref="F12694:G12694"/>
    <mergeCell ref="H12694:I12694"/>
    <mergeCell ref="J12694:L12694"/>
    <mergeCell ref="A12696:H12696"/>
    <mergeCell ref="F12697:G12697"/>
    <mergeCell ref="H12697:I12697"/>
    <mergeCell ref="J12697:L12697"/>
    <mergeCell ref="A12691:H12691"/>
    <mergeCell ref="F12692:G12692"/>
    <mergeCell ref="H12692:I12692"/>
    <mergeCell ref="J12692:L12692"/>
    <mergeCell ref="F12693:G12693"/>
    <mergeCell ref="H12693:I12693"/>
    <mergeCell ref="J12693:L12693"/>
    <mergeCell ref="F12716:G12716"/>
    <mergeCell ref="H12716:I12716"/>
    <mergeCell ref="J12716:L12716"/>
    <mergeCell ref="A12718:H12718"/>
    <mergeCell ref="F12719:G12719"/>
    <mergeCell ref="H12719:I12719"/>
    <mergeCell ref="J12719:L12719"/>
    <mergeCell ref="F12714:G12714"/>
    <mergeCell ref="H12714:I12714"/>
    <mergeCell ref="J12714:L12714"/>
    <mergeCell ref="F12715:G12715"/>
    <mergeCell ref="H12715:I12715"/>
    <mergeCell ref="J12715:L12715"/>
    <mergeCell ref="F12712:G12712"/>
    <mergeCell ref="H12712:I12712"/>
    <mergeCell ref="J12712:L12712"/>
    <mergeCell ref="F12713:G12713"/>
    <mergeCell ref="H12713:I12713"/>
    <mergeCell ref="J12713:L12713"/>
    <mergeCell ref="F12710:G12710"/>
    <mergeCell ref="H12710:I12710"/>
    <mergeCell ref="J12710:L12710"/>
    <mergeCell ref="F12711:G12711"/>
    <mergeCell ref="H12711:I12711"/>
    <mergeCell ref="J12711:L12711"/>
    <mergeCell ref="F12708:G12708"/>
    <mergeCell ref="H12708:I12708"/>
    <mergeCell ref="J12708:L12708"/>
    <mergeCell ref="F12709:G12709"/>
    <mergeCell ref="H12709:I12709"/>
    <mergeCell ref="J12709:L12709"/>
    <mergeCell ref="F12706:G12706"/>
    <mergeCell ref="H12706:I12706"/>
    <mergeCell ref="J12706:L12706"/>
    <mergeCell ref="F12707:G12707"/>
    <mergeCell ref="H12707:I12707"/>
    <mergeCell ref="J12707:L12707"/>
    <mergeCell ref="F12742:G12742"/>
    <mergeCell ref="H12742:I12742"/>
    <mergeCell ref="J12742:L12742"/>
    <mergeCell ref="F12743:G12743"/>
    <mergeCell ref="H12743:I12743"/>
    <mergeCell ref="J12743:L12743"/>
    <mergeCell ref="A12739:H12739"/>
    <mergeCell ref="F12740:G12740"/>
    <mergeCell ref="H12740:I12740"/>
    <mergeCell ref="J12740:L12740"/>
    <mergeCell ref="F12741:G12741"/>
    <mergeCell ref="H12741:I12741"/>
    <mergeCell ref="J12741:L12741"/>
    <mergeCell ref="F12728:G12728"/>
    <mergeCell ref="H12728:I12728"/>
    <mergeCell ref="J12728:L12728"/>
    <mergeCell ref="F12729:G12729"/>
    <mergeCell ref="H12729:I12729"/>
    <mergeCell ref="J12729:L12729"/>
    <mergeCell ref="F12724:G12724"/>
    <mergeCell ref="H12724:I12724"/>
    <mergeCell ref="J12724:L12724"/>
    <mergeCell ref="A12726:H12726"/>
    <mergeCell ref="F12727:G12727"/>
    <mergeCell ref="H12727:I12727"/>
    <mergeCell ref="J12727:L12727"/>
    <mergeCell ref="F12720:G12720"/>
    <mergeCell ref="H12720:I12720"/>
    <mergeCell ref="J12720:L12720"/>
    <mergeCell ref="A12722:H12722"/>
    <mergeCell ref="F12723:G12723"/>
    <mergeCell ref="H12723:I12723"/>
    <mergeCell ref="J12723:L12723"/>
    <mergeCell ref="F12758:G12758"/>
    <mergeCell ref="H12758:I12758"/>
    <mergeCell ref="J12758:L12758"/>
    <mergeCell ref="F12759:G12759"/>
    <mergeCell ref="H12759:I12759"/>
    <mergeCell ref="J12759:L12759"/>
    <mergeCell ref="F12756:G12756"/>
    <mergeCell ref="H12756:I12756"/>
    <mergeCell ref="J12756:L12756"/>
    <mergeCell ref="F12757:G12757"/>
    <mergeCell ref="H12757:I12757"/>
    <mergeCell ref="J12757:L12757"/>
    <mergeCell ref="A12753:H12753"/>
    <mergeCell ref="F12754:G12754"/>
    <mergeCell ref="H12754:I12754"/>
    <mergeCell ref="J12754:L12754"/>
    <mergeCell ref="F12755:G12755"/>
    <mergeCell ref="H12755:I12755"/>
    <mergeCell ref="J12755:L12755"/>
    <mergeCell ref="F12750:G12750"/>
    <mergeCell ref="H12750:I12750"/>
    <mergeCell ref="J12750:L12750"/>
    <mergeCell ref="F12751:G12751"/>
    <mergeCell ref="H12751:I12751"/>
    <mergeCell ref="J12751:L12751"/>
    <mergeCell ref="F12746:G12746"/>
    <mergeCell ref="H12746:I12746"/>
    <mergeCell ref="J12746:L12746"/>
    <mergeCell ref="A12748:H12748"/>
    <mergeCell ref="F12749:G12749"/>
    <mergeCell ref="H12749:I12749"/>
    <mergeCell ref="J12749:L12749"/>
    <mergeCell ref="F12744:G12744"/>
    <mergeCell ref="H12744:I12744"/>
    <mergeCell ref="J12744:L12744"/>
    <mergeCell ref="F12745:G12745"/>
    <mergeCell ref="H12745:I12745"/>
    <mergeCell ref="J12745:L12745"/>
    <mergeCell ref="F12770:G12770"/>
    <mergeCell ref="H12770:I12770"/>
    <mergeCell ref="J12770:L12770"/>
    <mergeCell ref="F12771:G12771"/>
    <mergeCell ref="H12771:I12771"/>
    <mergeCell ref="J12771:L12771"/>
    <mergeCell ref="F12768:G12768"/>
    <mergeCell ref="H12768:I12768"/>
    <mergeCell ref="J12768:L12768"/>
    <mergeCell ref="F12769:G12769"/>
    <mergeCell ref="H12769:I12769"/>
    <mergeCell ref="J12769:L12769"/>
    <mergeCell ref="F12766:G12766"/>
    <mergeCell ref="H12766:I12766"/>
    <mergeCell ref="J12766:L12766"/>
    <mergeCell ref="F12767:G12767"/>
    <mergeCell ref="H12767:I12767"/>
    <mergeCell ref="J12767:L12767"/>
    <mergeCell ref="F12764:G12764"/>
    <mergeCell ref="H12764:I12764"/>
    <mergeCell ref="J12764:L12764"/>
    <mergeCell ref="F12765:G12765"/>
    <mergeCell ref="H12765:I12765"/>
    <mergeCell ref="J12765:L12765"/>
    <mergeCell ref="F12762:G12762"/>
    <mergeCell ref="H12762:I12762"/>
    <mergeCell ref="J12762:L12762"/>
    <mergeCell ref="F12763:G12763"/>
    <mergeCell ref="H12763:I12763"/>
    <mergeCell ref="J12763:L12763"/>
    <mergeCell ref="F12760:G12760"/>
    <mergeCell ref="H12760:I12760"/>
    <mergeCell ref="J12760:L12760"/>
    <mergeCell ref="F12761:G12761"/>
    <mergeCell ref="H12761:I12761"/>
    <mergeCell ref="J12761:L12761"/>
    <mergeCell ref="F12786:G12786"/>
    <mergeCell ref="H12786:I12786"/>
    <mergeCell ref="J12786:L12786"/>
    <mergeCell ref="A12796:H12796"/>
    <mergeCell ref="F12797:G12797"/>
    <mergeCell ref="H12797:I12797"/>
    <mergeCell ref="J12797:L12797"/>
    <mergeCell ref="A12783:H12783"/>
    <mergeCell ref="F12784:G12784"/>
    <mergeCell ref="H12784:I12784"/>
    <mergeCell ref="J12784:L12784"/>
    <mergeCell ref="F12785:G12785"/>
    <mergeCell ref="H12785:I12785"/>
    <mergeCell ref="J12785:L12785"/>
    <mergeCell ref="A12779:H12779"/>
    <mergeCell ref="F12780:G12780"/>
    <mergeCell ref="H12780:I12780"/>
    <mergeCell ref="J12780:L12780"/>
    <mergeCell ref="F12781:G12781"/>
    <mergeCell ref="H12781:I12781"/>
    <mergeCell ref="J12781:L12781"/>
    <mergeCell ref="A12775:H12775"/>
    <mergeCell ref="F12776:G12776"/>
    <mergeCell ref="H12776:I12776"/>
    <mergeCell ref="J12776:L12776"/>
    <mergeCell ref="F12777:G12777"/>
    <mergeCell ref="H12777:I12777"/>
    <mergeCell ref="J12777:L12777"/>
    <mergeCell ref="F12772:G12772"/>
    <mergeCell ref="H12772:I12772"/>
    <mergeCell ref="J12772:L12772"/>
    <mergeCell ref="F12773:G12773"/>
    <mergeCell ref="H12773:I12773"/>
    <mergeCell ref="J12773:L12773"/>
    <mergeCell ref="F12812:G12812"/>
    <mergeCell ref="H12812:I12812"/>
    <mergeCell ref="J12812:L12812"/>
    <mergeCell ref="F12813:G12813"/>
    <mergeCell ref="H12813:I12813"/>
    <mergeCell ref="J12813:L12813"/>
    <mergeCell ref="F12808:G12808"/>
    <mergeCell ref="H12808:I12808"/>
    <mergeCell ref="J12808:L12808"/>
    <mergeCell ref="A12810:H12810"/>
    <mergeCell ref="F12811:G12811"/>
    <mergeCell ref="H12811:I12811"/>
    <mergeCell ref="J12811:L12811"/>
    <mergeCell ref="A12805:H12805"/>
    <mergeCell ref="F12806:G12806"/>
    <mergeCell ref="H12806:I12806"/>
    <mergeCell ref="J12806:L12806"/>
    <mergeCell ref="F12807:G12807"/>
    <mergeCell ref="H12807:I12807"/>
    <mergeCell ref="J12807:L12807"/>
    <mergeCell ref="F12802:G12802"/>
    <mergeCell ref="H12802:I12802"/>
    <mergeCell ref="J12802:L12802"/>
    <mergeCell ref="F12803:G12803"/>
    <mergeCell ref="H12803:I12803"/>
    <mergeCell ref="J12803:L12803"/>
    <mergeCell ref="F12800:G12800"/>
    <mergeCell ref="H12800:I12800"/>
    <mergeCell ref="J12800:L12800"/>
    <mergeCell ref="F12801:G12801"/>
    <mergeCell ref="H12801:I12801"/>
    <mergeCell ref="J12801:L12801"/>
    <mergeCell ref="F12798:G12798"/>
    <mergeCell ref="H12798:I12798"/>
    <mergeCell ref="J12798:L12798"/>
    <mergeCell ref="F12799:G12799"/>
    <mergeCell ref="H12799:I12799"/>
    <mergeCell ref="J12799:L12799"/>
    <mergeCell ref="F12824:G12824"/>
    <mergeCell ref="H12824:I12824"/>
    <mergeCell ref="J12824:L12824"/>
    <mergeCell ref="F12825:G12825"/>
    <mergeCell ref="H12825:I12825"/>
    <mergeCell ref="J12825:L12825"/>
    <mergeCell ref="F12822:G12822"/>
    <mergeCell ref="H12822:I12822"/>
    <mergeCell ref="J12822:L12822"/>
    <mergeCell ref="F12823:G12823"/>
    <mergeCell ref="H12823:I12823"/>
    <mergeCell ref="J12823:L12823"/>
    <mergeCell ref="F12820:G12820"/>
    <mergeCell ref="H12820:I12820"/>
    <mergeCell ref="J12820:L12820"/>
    <mergeCell ref="F12821:G12821"/>
    <mergeCell ref="H12821:I12821"/>
    <mergeCell ref="J12821:L12821"/>
    <mergeCell ref="F12818:G12818"/>
    <mergeCell ref="H12818:I12818"/>
    <mergeCell ref="J12818:L12818"/>
    <mergeCell ref="F12819:G12819"/>
    <mergeCell ref="H12819:I12819"/>
    <mergeCell ref="J12819:L12819"/>
    <mergeCell ref="F12816:G12816"/>
    <mergeCell ref="H12816:I12816"/>
    <mergeCell ref="J12816:L12816"/>
    <mergeCell ref="F12817:G12817"/>
    <mergeCell ref="H12817:I12817"/>
    <mergeCell ref="J12817:L12817"/>
    <mergeCell ref="F12814:G12814"/>
    <mergeCell ref="H12814:I12814"/>
    <mergeCell ref="J12814:L12814"/>
    <mergeCell ref="F12815:G12815"/>
    <mergeCell ref="H12815:I12815"/>
    <mergeCell ref="J12815:L12815"/>
    <mergeCell ref="F12838:G12838"/>
    <mergeCell ref="H12838:I12838"/>
    <mergeCell ref="J12838:L12838"/>
    <mergeCell ref="A12840:H12840"/>
    <mergeCell ref="F12841:G12841"/>
    <mergeCell ref="H12841:I12841"/>
    <mergeCell ref="J12841:L12841"/>
    <mergeCell ref="F12834:G12834"/>
    <mergeCell ref="H12834:I12834"/>
    <mergeCell ref="J12834:L12834"/>
    <mergeCell ref="A12836:H12836"/>
    <mergeCell ref="F12837:G12837"/>
    <mergeCell ref="H12837:I12837"/>
    <mergeCell ref="J12837:L12837"/>
    <mergeCell ref="F12830:G12830"/>
    <mergeCell ref="H12830:I12830"/>
    <mergeCell ref="J12830:L12830"/>
    <mergeCell ref="A12832:H12832"/>
    <mergeCell ref="F12833:G12833"/>
    <mergeCell ref="H12833:I12833"/>
    <mergeCell ref="J12833:L12833"/>
    <mergeCell ref="F12828:G12828"/>
    <mergeCell ref="H12828:I12828"/>
    <mergeCell ref="J12828:L12828"/>
    <mergeCell ref="F12829:G12829"/>
    <mergeCell ref="H12829:I12829"/>
    <mergeCell ref="J12829:L12829"/>
    <mergeCell ref="F12826:G12826"/>
    <mergeCell ref="H12826:I12826"/>
    <mergeCell ref="J12826:L12826"/>
    <mergeCell ref="F12827:G12827"/>
    <mergeCell ref="H12827:I12827"/>
    <mergeCell ref="J12827:L12827"/>
    <mergeCell ref="F12864:G12864"/>
    <mergeCell ref="H12864:I12864"/>
    <mergeCell ref="J12864:L12864"/>
    <mergeCell ref="F12865:G12865"/>
    <mergeCell ref="H12865:I12865"/>
    <mergeCell ref="J12865:L12865"/>
    <mergeCell ref="F12860:G12860"/>
    <mergeCell ref="H12860:I12860"/>
    <mergeCell ref="J12860:L12860"/>
    <mergeCell ref="A12862:H12862"/>
    <mergeCell ref="F12863:G12863"/>
    <mergeCell ref="H12863:I12863"/>
    <mergeCell ref="J12863:L12863"/>
    <mergeCell ref="F12858:G12858"/>
    <mergeCell ref="H12858:I12858"/>
    <mergeCell ref="J12858:L12858"/>
    <mergeCell ref="F12859:G12859"/>
    <mergeCell ref="H12859:I12859"/>
    <mergeCell ref="J12859:L12859"/>
    <mergeCell ref="F12856:G12856"/>
    <mergeCell ref="H12856:I12856"/>
    <mergeCell ref="J12856:L12856"/>
    <mergeCell ref="F12857:G12857"/>
    <mergeCell ref="H12857:I12857"/>
    <mergeCell ref="J12857:L12857"/>
    <mergeCell ref="A12853:H12853"/>
    <mergeCell ref="F12854:G12854"/>
    <mergeCell ref="H12854:I12854"/>
    <mergeCell ref="J12854:L12854"/>
    <mergeCell ref="F12855:G12855"/>
    <mergeCell ref="H12855:I12855"/>
    <mergeCell ref="J12855:L12855"/>
    <mergeCell ref="F12842:G12842"/>
    <mergeCell ref="H12842:I12842"/>
    <mergeCell ref="J12842:L12842"/>
    <mergeCell ref="F12843:G12843"/>
    <mergeCell ref="H12843:I12843"/>
    <mergeCell ref="J12843:L12843"/>
    <mergeCell ref="F12878:G12878"/>
    <mergeCell ref="H12878:I12878"/>
    <mergeCell ref="J12878:L12878"/>
    <mergeCell ref="F12879:G12879"/>
    <mergeCell ref="H12879:I12879"/>
    <mergeCell ref="J12879:L12879"/>
    <mergeCell ref="F12876:G12876"/>
    <mergeCell ref="H12876:I12876"/>
    <mergeCell ref="J12876:L12876"/>
    <mergeCell ref="F12877:G12877"/>
    <mergeCell ref="H12877:I12877"/>
    <mergeCell ref="J12877:L12877"/>
    <mergeCell ref="F12874:G12874"/>
    <mergeCell ref="H12874:I12874"/>
    <mergeCell ref="J12874:L12874"/>
    <mergeCell ref="F12875:G12875"/>
    <mergeCell ref="H12875:I12875"/>
    <mergeCell ref="J12875:L12875"/>
    <mergeCell ref="F12872:G12872"/>
    <mergeCell ref="H12872:I12872"/>
    <mergeCell ref="J12872:L12872"/>
    <mergeCell ref="F12873:G12873"/>
    <mergeCell ref="H12873:I12873"/>
    <mergeCell ref="J12873:L12873"/>
    <mergeCell ref="F12870:G12870"/>
    <mergeCell ref="H12870:I12870"/>
    <mergeCell ref="J12870:L12870"/>
    <mergeCell ref="F12871:G12871"/>
    <mergeCell ref="H12871:I12871"/>
    <mergeCell ref="J12871:L12871"/>
    <mergeCell ref="A12867:H12867"/>
    <mergeCell ref="F12868:G12868"/>
    <mergeCell ref="H12868:I12868"/>
    <mergeCell ref="J12868:L12868"/>
    <mergeCell ref="F12869:G12869"/>
    <mergeCell ref="H12869:I12869"/>
    <mergeCell ref="J12869:L12869"/>
    <mergeCell ref="A12893:H12893"/>
    <mergeCell ref="F12894:G12894"/>
    <mergeCell ref="H12894:I12894"/>
    <mergeCell ref="J12894:L12894"/>
    <mergeCell ref="F12895:G12895"/>
    <mergeCell ref="H12895:I12895"/>
    <mergeCell ref="J12895:L12895"/>
    <mergeCell ref="A12889:H12889"/>
    <mergeCell ref="F12890:G12890"/>
    <mergeCell ref="H12890:I12890"/>
    <mergeCell ref="J12890:L12890"/>
    <mergeCell ref="F12891:G12891"/>
    <mergeCell ref="H12891:I12891"/>
    <mergeCell ref="J12891:L12891"/>
    <mergeCell ref="F12886:G12886"/>
    <mergeCell ref="H12886:I12886"/>
    <mergeCell ref="J12886:L12886"/>
    <mergeCell ref="F12887:G12887"/>
    <mergeCell ref="H12887:I12887"/>
    <mergeCell ref="J12887:L12887"/>
    <mergeCell ref="F12884:G12884"/>
    <mergeCell ref="H12884:I12884"/>
    <mergeCell ref="J12884:L12884"/>
    <mergeCell ref="F12885:G12885"/>
    <mergeCell ref="H12885:I12885"/>
    <mergeCell ref="J12885:L12885"/>
    <mergeCell ref="F12882:G12882"/>
    <mergeCell ref="H12882:I12882"/>
    <mergeCell ref="J12882:L12882"/>
    <mergeCell ref="F12883:G12883"/>
    <mergeCell ref="H12883:I12883"/>
    <mergeCell ref="J12883:L12883"/>
    <mergeCell ref="F12880:G12880"/>
    <mergeCell ref="H12880:I12880"/>
    <mergeCell ref="J12880:L12880"/>
    <mergeCell ref="F12881:G12881"/>
    <mergeCell ref="H12881:I12881"/>
    <mergeCell ref="J12881:L12881"/>
    <mergeCell ref="A12919:H12919"/>
    <mergeCell ref="F12920:G12920"/>
    <mergeCell ref="H12920:I12920"/>
    <mergeCell ref="J12920:L12920"/>
    <mergeCell ref="F12921:G12921"/>
    <mergeCell ref="H12921:I12921"/>
    <mergeCell ref="J12921:L12921"/>
    <mergeCell ref="F12916:G12916"/>
    <mergeCell ref="H12916:I12916"/>
    <mergeCell ref="J12916:L12916"/>
    <mergeCell ref="F12917:G12917"/>
    <mergeCell ref="H12917:I12917"/>
    <mergeCell ref="J12917:L12917"/>
    <mergeCell ref="F12914:G12914"/>
    <mergeCell ref="H12914:I12914"/>
    <mergeCell ref="J12914:L12914"/>
    <mergeCell ref="F12915:G12915"/>
    <mergeCell ref="H12915:I12915"/>
    <mergeCell ref="J12915:L12915"/>
    <mergeCell ref="F12912:G12912"/>
    <mergeCell ref="H12912:I12912"/>
    <mergeCell ref="J12912:L12912"/>
    <mergeCell ref="F12913:G12913"/>
    <mergeCell ref="H12913:I12913"/>
    <mergeCell ref="J12913:L12913"/>
    <mergeCell ref="F12900:G12900"/>
    <mergeCell ref="H12900:I12900"/>
    <mergeCell ref="J12900:L12900"/>
    <mergeCell ref="A12910:H12910"/>
    <mergeCell ref="F12911:G12911"/>
    <mergeCell ref="H12911:I12911"/>
    <mergeCell ref="J12911:L12911"/>
    <mergeCell ref="A12897:H12897"/>
    <mergeCell ref="F12898:G12898"/>
    <mergeCell ref="H12898:I12898"/>
    <mergeCell ref="J12898:L12898"/>
    <mergeCell ref="F12899:G12899"/>
    <mergeCell ref="H12899:I12899"/>
    <mergeCell ref="J12899:L12899"/>
    <mergeCell ref="F12934:G12934"/>
    <mergeCell ref="H12934:I12934"/>
    <mergeCell ref="J12934:L12934"/>
    <mergeCell ref="F12935:G12935"/>
    <mergeCell ref="H12935:I12935"/>
    <mergeCell ref="J12935:L12935"/>
    <mergeCell ref="F12932:G12932"/>
    <mergeCell ref="H12932:I12932"/>
    <mergeCell ref="J12932:L12932"/>
    <mergeCell ref="F12933:G12933"/>
    <mergeCell ref="H12933:I12933"/>
    <mergeCell ref="J12933:L12933"/>
    <mergeCell ref="F12930:G12930"/>
    <mergeCell ref="H12930:I12930"/>
    <mergeCell ref="J12930:L12930"/>
    <mergeCell ref="F12931:G12931"/>
    <mergeCell ref="H12931:I12931"/>
    <mergeCell ref="J12931:L12931"/>
    <mergeCell ref="F12928:G12928"/>
    <mergeCell ref="H12928:I12928"/>
    <mergeCell ref="J12928:L12928"/>
    <mergeCell ref="F12929:G12929"/>
    <mergeCell ref="H12929:I12929"/>
    <mergeCell ref="J12929:L12929"/>
    <mergeCell ref="F12926:G12926"/>
    <mergeCell ref="H12926:I12926"/>
    <mergeCell ref="J12926:L12926"/>
    <mergeCell ref="F12927:G12927"/>
    <mergeCell ref="H12927:I12927"/>
    <mergeCell ref="J12927:L12927"/>
    <mergeCell ref="F12922:G12922"/>
    <mergeCell ref="H12922:I12922"/>
    <mergeCell ref="J12922:L12922"/>
    <mergeCell ref="A12924:H12924"/>
    <mergeCell ref="F12925:G12925"/>
    <mergeCell ref="H12925:I12925"/>
    <mergeCell ref="J12925:L12925"/>
    <mergeCell ref="F12948:G12948"/>
    <mergeCell ref="H12948:I12948"/>
    <mergeCell ref="J12948:L12948"/>
    <mergeCell ref="A12950:H12950"/>
    <mergeCell ref="F12951:G12951"/>
    <mergeCell ref="H12951:I12951"/>
    <mergeCell ref="J12951:L12951"/>
    <mergeCell ref="F12944:G12944"/>
    <mergeCell ref="H12944:I12944"/>
    <mergeCell ref="J12944:L12944"/>
    <mergeCell ref="A12946:H12946"/>
    <mergeCell ref="F12947:G12947"/>
    <mergeCell ref="H12947:I12947"/>
    <mergeCell ref="J12947:L12947"/>
    <mergeCell ref="F12942:G12942"/>
    <mergeCell ref="H12942:I12942"/>
    <mergeCell ref="J12942:L12942"/>
    <mergeCell ref="F12943:G12943"/>
    <mergeCell ref="H12943:I12943"/>
    <mergeCell ref="J12943:L12943"/>
    <mergeCell ref="F12940:G12940"/>
    <mergeCell ref="H12940:I12940"/>
    <mergeCell ref="J12940:L12940"/>
    <mergeCell ref="F12941:G12941"/>
    <mergeCell ref="H12941:I12941"/>
    <mergeCell ref="J12941:L12941"/>
    <mergeCell ref="F12938:G12938"/>
    <mergeCell ref="H12938:I12938"/>
    <mergeCell ref="J12938:L12938"/>
    <mergeCell ref="F12939:G12939"/>
    <mergeCell ref="H12939:I12939"/>
    <mergeCell ref="J12939:L12939"/>
    <mergeCell ref="F12936:G12936"/>
    <mergeCell ref="H12936:I12936"/>
    <mergeCell ref="J12936:L12936"/>
    <mergeCell ref="F12937:G12937"/>
    <mergeCell ref="H12937:I12937"/>
    <mergeCell ref="J12937:L12937"/>
    <mergeCell ref="F12974:G12974"/>
    <mergeCell ref="H12974:I12974"/>
    <mergeCell ref="J12974:L12974"/>
    <mergeCell ref="A12976:H12976"/>
    <mergeCell ref="F12977:G12977"/>
    <mergeCell ref="H12977:I12977"/>
    <mergeCell ref="J12977:L12977"/>
    <mergeCell ref="F12972:G12972"/>
    <mergeCell ref="H12972:I12972"/>
    <mergeCell ref="J12972:L12972"/>
    <mergeCell ref="F12973:G12973"/>
    <mergeCell ref="H12973:I12973"/>
    <mergeCell ref="J12973:L12973"/>
    <mergeCell ref="F12970:G12970"/>
    <mergeCell ref="H12970:I12970"/>
    <mergeCell ref="J12970:L12970"/>
    <mergeCell ref="F12971:G12971"/>
    <mergeCell ref="H12971:I12971"/>
    <mergeCell ref="J12971:L12971"/>
    <mergeCell ref="A12967:H12967"/>
    <mergeCell ref="F12968:G12968"/>
    <mergeCell ref="H12968:I12968"/>
    <mergeCell ref="J12968:L12968"/>
    <mergeCell ref="F12969:G12969"/>
    <mergeCell ref="H12969:I12969"/>
    <mergeCell ref="J12969:L12969"/>
    <mergeCell ref="F12956:G12956"/>
    <mergeCell ref="H12956:I12956"/>
    <mergeCell ref="J12956:L12956"/>
    <mergeCell ref="F12957:G12957"/>
    <mergeCell ref="H12957:I12957"/>
    <mergeCell ref="J12957:L12957"/>
    <mergeCell ref="F12952:G12952"/>
    <mergeCell ref="H12952:I12952"/>
    <mergeCell ref="J12952:L12952"/>
    <mergeCell ref="A12954:H12954"/>
    <mergeCell ref="F12955:G12955"/>
    <mergeCell ref="H12955:I12955"/>
    <mergeCell ref="J12955:L12955"/>
    <mergeCell ref="F12990:G12990"/>
    <mergeCell ref="H12990:I12990"/>
    <mergeCell ref="J12990:L12990"/>
    <mergeCell ref="F12991:G12991"/>
    <mergeCell ref="H12991:I12991"/>
    <mergeCell ref="J12991:L12991"/>
    <mergeCell ref="F12988:G12988"/>
    <mergeCell ref="H12988:I12988"/>
    <mergeCell ref="J12988:L12988"/>
    <mergeCell ref="F12989:G12989"/>
    <mergeCell ref="H12989:I12989"/>
    <mergeCell ref="J12989:L12989"/>
    <mergeCell ref="F12986:G12986"/>
    <mergeCell ref="H12986:I12986"/>
    <mergeCell ref="J12986:L12986"/>
    <mergeCell ref="F12987:G12987"/>
    <mergeCell ref="H12987:I12987"/>
    <mergeCell ref="J12987:L12987"/>
    <mergeCell ref="F12984:G12984"/>
    <mergeCell ref="H12984:I12984"/>
    <mergeCell ref="J12984:L12984"/>
    <mergeCell ref="F12985:G12985"/>
    <mergeCell ref="H12985:I12985"/>
    <mergeCell ref="J12985:L12985"/>
    <mergeCell ref="A12981:H12981"/>
    <mergeCell ref="F12982:G12982"/>
    <mergeCell ref="H12982:I12982"/>
    <mergeCell ref="J12982:L12982"/>
    <mergeCell ref="F12983:G12983"/>
    <mergeCell ref="H12983:I12983"/>
    <mergeCell ref="J12983:L12983"/>
    <mergeCell ref="F12978:G12978"/>
    <mergeCell ref="H12978:I12978"/>
    <mergeCell ref="J12978:L12978"/>
    <mergeCell ref="F12979:G12979"/>
    <mergeCell ref="H12979:I12979"/>
    <mergeCell ref="J12979:L12979"/>
    <mergeCell ref="A13003:H13003"/>
    <mergeCell ref="F13004:G13004"/>
    <mergeCell ref="H13004:I13004"/>
    <mergeCell ref="J13004:L13004"/>
    <mergeCell ref="F13005:G13005"/>
    <mergeCell ref="H13005:I13005"/>
    <mergeCell ref="J13005:L13005"/>
    <mergeCell ref="F13000:G13000"/>
    <mergeCell ref="H13000:I13000"/>
    <mergeCell ref="J13000:L13000"/>
    <mergeCell ref="F13001:G13001"/>
    <mergeCell ref="H13001:I13001"/>
    <mergeCell ref="J13001:L13001"/>
    <mergeCell ref="F12998:G12998"/>
    <mergeCell ref="H12998:I12998"/>
    <mergeCell ref="J12998:L12998"/>
    <mergeCell ref="F12999:G12999"/>
    <mergeCell ref="H12999:I12999"/>
    <mergeCell ref="J12999:L12999"/>
    <mergeCell ref="F12996:G12996"/>
    <mergeCell ref="H12996:I12996"/>
    <mergeCell ref="J12996:L12996"/>
    <mergeCell ref="F12997:G12997"/>
    <mergeCell ref="H12997:I12997"/>
    <mergeCell ref="J12997:L12997"/>
    <mergeCell ref="F12994:G12994"/>
    <mergeCell ref="H12994:I12994"/>
    <mergeCell ref="J12994:L12994"/>
    <mergeCell ref="F12995:G12995"/>
    <mergeCell ref="H12995:I12995"/>
    <mergeCell ref="J12995:L12995"/>
    <mergeCell ref="F12992:G12992"/>
    <mergeCell ref="H12992:I12992"/>
    <mergeCell ref="J12992:L12992"/>
    <mergeCell ref="F12993:G12993"/>
    <mergeCell ref="H12993:I12993"/>
    <mergeCell ref="J12993:L12993"/>
    <mergeCell ref="F13030:G13030"/>
    <mergeCell ref="H13030:I13030"/>
    <mergeCell ref="J13030:L13030"/>
    <mergeCell ref="F13031:G13031"/>
    <mergeCell ref="H13031:I13031"/>
    <mergeCell ref="J13031:L13031"/>
    <mergeCell ref="F13028:G13028"/>
    <mergeCell ref="H13028:I13028"/>
    <mergeCell ref="J13028:L13028"/>
    <mergeCell ref="F13029:G13029"/>
    <mergeCell ref="H13029:I13029"/>
    <mergeCell ref="J13029:L13029"/>
    <mergeCell ref="F13026:G13026"/>
    <mergeCell ref="H13026:I13026"/>
    <mergeCell ref="J13026:L13026"/>
    <mergeCell ref="F13027:G13027"/>
    <mergeCell ref="H13027:I13027"/>
    <mergeCell ref="J13027:L13027"/>
    <mergeCell ref="F13014:G13014"/>
    <mergeCell ref="H13014:I13014"/>
    <mergeCell ref="J13014:L13014"/>
    <mergeCell ref="A13024:H13024"/>
    <mergeCell ref="F13025:G13025"/>
    <mergeCell ref="H13025:I13025"/>
    <mergeCell ref="J13025:L13025"/>
    <mergeCell ref="A13011:H13011"/>
    <mergeCell ref="F13012:G13012"/>
    <mergeCell ref="H13012:I13012"/>
    <mergeCell ref="J13012:L13012"/>
    <mergeCell ref="F13013:G13013"/>
    <mergeCell ref="H13013:I13013"/>
    <mergeCell ref="J13013:L13013"/>
    <mergeCell ref="A13007:H13007"/>
    <mergeCell ref="F13008:G13008"/>
    <mergeCell ref="H13008:I13008"/>
    <mergeCell ref="J13008:L13008"/>
    <mergeCell ref="F13009:G13009"/>
    <mergeCell ref="H13009:I13009"/>
    <mergeCell ref="J13009:L13009"/>
    <mergeCell ref="F13046:G13046"/>
    <mergeCell ref="H13046:I13046"/>
    <mergeCell ref="J13046:L13046"/>
    <mergeCell ref="F13047:G13047"/>
    <mergeCell ref="H13047:I13047"/>
    <mergeCell ref="J13047:L13047"/>
    <mergeCell ref="F13044:G13044"/>
    <mergeCell ref="H13044:I13044"/>
    <mergeCell ref="J13044:L13044"/>
    <mergeCell ref="F13045:G13045"/>
    <mergeCell ref="H13045:I13045"/>
    <mergeCell ref="J13045:L13045"/>
    <mergeCell ref="F13042:G13042"/>
    <mergeCell ref="H13042:I13042"/>
    <mergeCell ref="J13042:L13042"/>
    <mergeCell ref="F13043:G13043"/>
    <mergeCell ref="H13043:I13043"/>
    <mergeCell ref="J13043:L13043"/>
    <mergeCell ref="F13040:G13040"/>
    <mergeCell ref="H13040:I13040"/>
    <mergeCell ref="J13040:L13040"/>
    <mergeCell ref="F13041:G13041"/>
    <mergeCell ref="H13041:I13041"/>
    <mergeCell ref="J13041:L13041"/>
    <mergeCell ref="F13036:G13036"/>
    <mergeCell ref="H13036:I13036"/>
    <mergeCell ref="J13036:L13036"/>
    <mergeCell ref="A13038:H13038"/>
    <mergeCell ref="F13039:G13039"/>
    <mergeCell ref="H13039:I13039"/>
    <mergeCell ref="J13039:L13039"/>
    <mergeCell ref="A13033:H13033"/>
    <mergeCell ref="F13034:G13034"/>
    <mergeCell ref="H13034:I13034"/>
    <mergeCell ref="J13034:L13034"/>
    <mergeCell ref="F13035:G13035"/>
    <mergeCell ref="H13035:I13035"/>
    <mergeCell ref="J13035:L13035"/>
    <mergeCell ref="F13058:G13058"/>
    <mergeCell ref="H13058:I13058"/>
    <mergeCell ref="J13058:L13058"/>
    <mergeCell ref="A13060:H13060"/>
    <mergeCell ref="F13061:G13061"/>
    <mergeCell ref="H13061:I13061"/>
    <mergeCell ref="J13061:L13061"/>
    <mergeCell ref="F13056:G13056"/>
    <mergeCell ref="H13056:I13056"/>
    <mergeCell ref="J13056:L13056"/>
    <mergeCell ref="F13057:G13057"/>
    <mergeCell ref="H13057:I13057"/>
    <mergeCell ref="J13057:L13057"/>
    <mergeCell ref="F13054:G13054"/>
    <mergeCell ref="H13054:I13054"/>
    <mergeCell ref="J13054:L13054"/>
    <mergeCell ref="F13055:G13055"/>
    <mergeCell ref="H13055:I13055"/>
    <mergeCell ref="J13055:L13055"/>
    <mergeCell ref="F13052:G13052"/>
    <mergeCell ref="H13052:I13052"/>
    <mergeCell ref="J13052:L13052"/>
    <mergeCell ref="F13053:G13053"/>
    <mergeCell ref="H13053:I13053"/>
    <mergeCell ref="J13053:L13053"/>
    <mergeCell ref="F13050:G13050"/>
    <mergeCell ref="H13050:I13050"/>
    <mergeCell ref="J13050:L13050"/>
    <mergeCell ref="F13051:G13051"/>
    <mergeCell ref="H13051:I13051"/>
    <mergeCell ref="J13051:L13051"/>
    <mergeCell ref="F13048:G13048"/>
    <mergeCell ref="H13048:I13048"/>
    <mergeCell ref="J13048:L13048"/>
    <mergeCell ref="F13049:G13049"/>
    <mergeCell ref="H13049:I13049"/>
    <mergeCell ref="J13049:L13049"/>
    <mergeCell ref="F13084:G13084"/>
    <mergeCell ref="H13084:I13084"/>
    <mergeCell ref="J13084:L13084"/>
    <mergeCell ref="F13085:G13085"/>
    <mergeCell ref="H13085:I13085"/>
    <mergeCell ref="J13085:L13085"/>
    <mergeCell ref="A13081:H13081"/>
    <mergeCell ref="F13082:G13082"/>
    <mergeCell ref="H13082:I13082"/>
    <mergeCell ref="J13082:L13082"/>
    <mergeCell ref="F13083:G13083"/>
    <mergeCell ref="H13083:I13083"/>
    <mergeCell ref="J13083:L13083"/>
    <mergeCell ref="F13070:G13070"/>
    <mergeCell ref="H13070:I13070"/>
    <mergeCell ref="J13070:L13070"/>
    <mergeCell ref="F13071:G13071"/>
    <mergeCell ref="H13071:I13071"/>
    <mergeCell ref="J13071:L13071"/>
    <mergeCell ref="F13066:G13066"/>
    <mergeCell ref="H13066:I13066"/>
    <mergeCell ref="J13066:L13066"/>
    <mergeCell ref="A13068:H13068"/>
    <mergeCell ref="F13069:G13069"/>
    <mergeCell ref="H13069:I13069"/>
    <mergeCell ref="J13069:L13069"/>
    <mergeCell ref="F13062:G13062"/>
    <mergeCell ref="H13062:I13062"/>
    <mergeCell ref="J13062:L13062"/>
    <mergeCell ref="A13064:H13064"/>
    <mergeCell ref="F13065:G13065"/>
    <mergeCell ref="H13065:I13065"/>
    <mergeCell ref="J13065:L13065"/>
    <mergeCell ref="F13100:G13100"/>
    <mergeCell ref="H13100:I13100"/>
    <mergeCell ref="J13100:L13100"/>
    <mergeCell ref="F13101:G13101"/>
    <mergeCell ref="H13101:I13101"/>
    <mergeCell ref="J13101:L13101"/>
    <mergeCell ref="F13098:G13098"/>
    <mergeCell ref="H13098:I13098"/>
    <mergeCell ref="J13098:L13098"/>
    <mergeCell ref="F13099:G13099"/>
    <mergeCell ref="H13099:I13099"/>
    <mergeCell ref="J13099:L13099"/>
    <mergeCell ref="A13095:H13095"/>
    <mergeCell ref="F13096:G13096"/>
    <mergeCell ref="H13096:I13096"/>
    <mergeCell ref="J13096:L13096"/>
    <mergeCell ref="F13097:G13097"/>
    <mergeCell ref="H13097:I13097"/>
    <mergeCell ref="J13097:L13097"/>
    <mergeCell ref="F13092:G13092"/>
    <mergeCell ref="H13092:I13092"/>
    <mergeCell ref="J13092:L13092"/>
    <mergeCell ref="F13093:G13093"/>
    <mergeCell ref="H13093:I13093"/>
    <mergeCell ref="J13093:L13093"/>
    <mergeCell ref="F13088:G13088"/>
    <mergeCell ref="H13088:I13088"/>
    <mergeCell ref="J13088:L13088"/>
    <mergeCell ref="A13090:H13090"/>
    <mergeCell ref="F13091:G13091"/>
    <mergeCell ref="H13091:I13091"/>
    <mergeCell ref="J13091:L13091"/>
    <mergeCell ref="F13086:G13086"/>
    <mergeCell ref="H13086:I13086"/>
    <mergeCell ref="J13086:L13086"/>
    <mergeCell ref="F13087:G13087"/>
    <mergeCell ref="H13087:I13087"/>
    <mergeCell ref="J13087:L13087"/>
    <mergeCell ref="F13112:G13112"/>
    <mergeCell ref="H13112:I13112"/>
    <mergeCell ref="J13112:L13112"/>
    <mergeCell ref="F13113:G13113"/>
    <mergeCell ref="H13113:I13113"/>
    <mergeCell ref="J13113:L13113"/>
    <mergeCell ref="F13110:G13110"/>
    <mergeCell ref="H13110:I13110"/>
    <mergeCell ref="J13110:L13110"/>
    <mergeCell ref="F13111:G13111"/>
    <mergeCell ref="H13111:I13111"/>
    <mergeCell ref="J13111:L13111"/>
    <mergeCell ref="F13108:G13108"/>
    <mergeCell ref="H13108:I13108"/>
    <mergeCell ref="J13108:L13108"/>
    <mergeCell ref="F13109:G13109"/>
    <mergeCell ref="H13109:I13109"/>
    <mergeCell ref="J13109:L13109"/>
    <mergeCell ref="F13106:G13106"/>
    <mergeCell ref="H13106:I13106"/>
    <mergeCell ref="J13106:L13106"/>
    <mergeCell ref="F13107:G13107"/>
    <mergeCell ref="H13107:I13107"/>
    <mergeCell ref="J13107:L13107"/>
    <mergeCell ref="F13104:G13104"/>
    <mergeCell ref="H13104:I13104"/>
    <mergeCell ref="J13104:L13104"/>
    <mergeCell ref="F13105:G13105"/>
    <mergeCell ref="H13105:I13105"/>
    <mergeCell ref="J13105:L13105"/>
    <mergeCell ref="F13102:G13102"/>
    <mergeCell ref="H13102:I13102"/>
    <mergeCell ref="J13102:L13102"/>
    <mergeCell ref="F13103:G13103"/>
    <mergeCell ref="H13103:I13103"/>
    <mergeCell ref="J13103:L13103"/>
    <mergeCell ref="F13128:G13128"/>
    <mergeCell ref="H13128:I13128"/>
    <mergeCell ref="J13128:L13128"/>
    <mergeCell ref="A13138:H13138"/>
    <mergeCell ref="F13139:G13139"/>
    <mergeCell ref="H13139:I13139"/>
    <mergeCell ref="J13139:L13139"/>
    <mergeCell ref="A13125:H13125"/>
    <mergeCell ref="F13126:G13126"/>
    <mergeCell ref="H13126:I13126"/>
    <mergeCell ref="J13126:L13126"/>
    <mergeCell ref="F13127:G13127"/>
    <mergeCell ref="H13127:I13127"/>
    <mergeCell ref="J13127:L13127"/>
    <mergeCell ref="A13121:H13121"/>
    <mergeCell ref="F13122:G13122"/>
    <mergeCell ref="H13122:I13122"/>
    <mergeCell ref="J13122:L13122"/>
    <mergeCell ref="F13123:G13123"/>
    <mergeCell ref="H13123:I13123"/>
    <mergeCell ref="J13123:L13123"/>
    <mergeCell ref="A13117:H13117"/>
    <mergeCell ref="F13118:G13118"/>
    <mergeCell ref="H13118:I13118"/>
    <mergeCell ref="J13118:L13118"/>
    <mergeCell ref="F13119:G13119"/>
    <mergeCell ref="H13119:I13119"/>
    <mergeCell ref="J13119:L13119"/>
    <mergeCell ref="F13114:G13114"/>
    <mergeCell ref="H13114:I13114"/>
    <mergeCell ref="J13114:L13114"/>
    <mergeCell ref="F13115:G13115"/>
    <mergeCell ref="H13115:I13115"/>
    <mergeCell ref="J13115:L13115"/>
    <mergeCell ref="F13154:G13154"/>
    <mergeCell ref="H13154:I13154"/>
    <mergeCell ref="J13154:L13154"/>
    <mergeCell ref="F13155:G13155"/>
    <mergeCell ref="H13155:I13155"/>
    <mergeCell ref="J13155:L13155"/>
    <mergeCell ref="F13150:G13150"/>
    <mergeCell ref="H13150:I13150"/>
    <mergeCell ref="J13150:L13150"/>
    <mergeCell ref="A13152:H13152"/>
    <mergeCell ref="F13153:G13153"/>
    <mergeCell ref="H13153:I13153"/>
    <mergeCell ref="J13153:L13153"/>
    <mergeCell ref="A13147:H13147"/>
    <mergeCell ref="F13148:G13148"/>
    <mergeCell ref="H13148:I13148"/>
    <mergeCell ref="J13148:L13148"/>
    <mergeCell ref="F13149:G13149"/>
    <mergeCell ref="H13149:I13149"/>
    <mergeCell ref="J13149:L13149"/>
    <mergeCell ref="F13144:G13144"/>
    <mergeCell ref="H13144:I13144"/>
    <mergeCell ref="J13144:L13144"/>
    <mergeCell ref="F13145:G13145"/>
    <mergeCell ref="H13145:I13145"/>
    <mergeCell ref="J13145:L13145"/>
    <mergeCell ref="F13142:G13142"/>
    <mergeCell ref="H13142:I13142"/>
    <mergeCell ref="J13142:L13142"/>
    <mergeCell ref="F13143:G13143"/>
    <mergeCell ref="H13143:I13143"/>
    <mergeCell ref="J13143:L13143"/>
    <mergeCell ref="F13140:G13140"/>
    <mergeCell ref="H13140:I13140"/>
    <mergeCell ref="J13140:L13140"/>
    <mergeCell ref="F13141:G13141"/>
    <mergeCell ref="H13141:I13141"/>
    <mergeCell ref="J13141:L13141"/>
    <mergeCell ref="F13166:G13166"/>
    <mergeCell ref="H13166:I13166"/>
    <mergeCell ref="J13166:L13166"/>
    <mergeCell ref="F13167:G13167"/>
    <mergeCell ref="H13167:I13167"/>
    <mergeCell ref="J13167:L13167"/>
    <mergeCell ref="F13164:G13164"/>
    <mergeCell ref="H13164:I13164"/>
    <mergeCell ref="J13164:L13164"/>
    <mergeCell ref="F13165:G13165"/>
    <mergeCell ref="H13165:I13165"/>
    <mergeCell ref="J13165:L13165"/>
    <mergeCell ref="F13162:G13162"/>
    <mergeCell ref="H13162:I13162"/>
    <mergeCell ref="J13162:L13162"/>
    <mergeCell ref="F13163:G13163"/>
    <mergeCell ref="H13163:I13163"/>
    <mergeCell ref="J13163:L13163"/>
    <mergeCell ref="F13160:G13160"/>
    <mergeCell ref="H13160:I13160"/>
    <mergeCell ref="J13160:L13160"/>
    <mergeCell ref="F13161:G13161"/>
    <mergeCell ref="H13161:I13161"/>
    <mergeCell ref="J13161:L13161"/>
    <mergeCell ref="F13158:G13158"/>
    <mergeCell ref="H13158:I13158"/>
    <mergeCell ref="J13158:L13158"/>
    <mergeCell ref="F13159:G13159"/>
    <mergeCell ref="H13159:I13159"/>
    <mergeCell ref="J13159:L13159"/>
    <mergeCell ref="F13156:G13156"/>
    <mergeCell ref="H13156:I13156"/>
    <mergeCell ref="J13156:L13156"/>
    <mergeCell ref="F13157:G13157"/>
    <mergeCell ref="H13157:I13157"/>
    <mergeCell ref="J13157:L13157"/>
    <mergeCell ref="F13180:G13180"/>
    <mergeCell ref="H13180:I13180"/>
    <mergeCell ref="J13180:L13180"/>
    <mergeCell ref="A13182:H13182"/>
    <mergeCell ref="F13183:G13183"/>
    <mergeCell ref="H13183:I13183"/>
    <mergeCell ref="J13183:L13183"/>
    <mergeCell ref="F13176:G13176"/>
    <mergeCell ref="H13176:I13176"/>
    <mergeCell ref="J13176:L13176"/>
    <mergeCell ref="A13178:H13178"/>
    <mergeCell ref="F13179:G13179"/>
    <mergeCell ref="H13179:I13179"/>
    <mergeCell ref="J13179:L13179"/>
    <mergeCell ref="F13172:G13172"/>
    <mergeCell ref="H13172:I13172"/>
    <mergeCell ref="J13172:L13172"/>
    <mergeCell ref="A13174:H13174"/>
    <mergeCell ref="F13175:G13175"/>
    <mergeCell ref="H13175:I13175"/>
    <mergeCell ref="J13175:L13175"/>
    <mergeCell ref="F13170:G13170"/>
    <mergeCell ref="H13170:I13170"/>
    <mergeCell ref="J13170:L13170"/>
    <mergeCell ref="F13171:G13171"/>
    <mergeCell ref="H13171:I13171"/>
    <mergeCell ref="J13171:L13171"/>
    <mergeCell ref="F13168:G13168"/>
    <mergeCell ref="H13168:I13168"/>
    <mergeCell ref="J13168:L13168"/>
    <mergeCell ref="F13169:G13169"/>
    <mergeCell ref="H13169:I13169"/>
    <mergeCell ref="J13169:L13169"/>
    <mergeCell ref="F13206:G13206"/>
    <mergeCell ref="H13206:I13206"/>
    <mergeCell ref="J13206:L13206"/>
    <mergeCell ref="F13207:G13207"/>
    <mergeCell ref="H13207:I13207"/>
    <mergeCell ref="J13207:L13207"/>
    <mergeCell ref="F13202:G13202"/>
    <mergeCell ref="H13202:I13202"/>
    <mergeCell ref="J13202:L13202"/>
    <mergeCell ref="A13204:H13204"/>
    <mergeCell ref="F13205:G13205"/>
    <mergeCell ref="H13205:I13205"/>
    <mergeCell ref="J13205:L13205"/>
    <mergeCell ref="F13200:G13200"/>
    <mergeCell ref="H13200:I13200"/>
    <mergeCell ref="J13200:L13200"/>
    <mergeCell ref="F13201:G13201"/>
    <mergeCell ref="H13201:I13201"/>
    <mergeCell ref="J13201:L13201"/>
    <mergeCell ref="F13198:G13198"/>
    <mergeCell ref="H13198:I13198"/>
    <mergeCell ref="J13198:L13198"/>
    <mergeCell ref="F13199:G13199"/>
    <mergeCell ref="H13199:I13199"/>
    <mergeCell ref="J13199:L13199"/>
    <mergeCell ref="A13195:H13195"/>
    <mergeCell ref="F13196:G13196"/>
    <mergeCell ref="H13196:I13196"/>
    <mergeCell ref="J13196:L13196"/>
    <mergeCell ref="F13197:G13197"/>
    <mergeCell ref="H13197:I13197"/>
    <mergeCell ref="J13197:L13197"/>
    <mergeCell ref="F13184:G13184"/>
    <mergeCell ref="H13184:I13184"/>
    <mergeCell ref="J13184:L13184"/>
    <mergeCell ref="F13185:G13185"/>
    <mergeCell ref="H13185:I13185"/>
    <mergeCell ref="J13185:L13185"/>
    <mergeCell ref="F13220:G13220"/>
    <mergeCell ref="H13220:I13220"/>
    <mergeCell ref="J13220:L13220"/>
    <mergeCell ref="F13221:G13221"/>
    <mergeCell ref="H13221:I13221"/>
    <mergeCell ref="J13221:L13221"/>
    <mergeCell ref="F13218:G13218"/>
    <mergeCell ref="H13218:I13218"/>
    <mergeCell ref="J13218:L13218"/>
    <mergeCell ref="F13219:G13219"/>
    <mergeCell ref="H13219:I13219"/>
    <mergeCell ref="J13219:L13219"/>
    <mergeCell ref="F13216:G13216"/>
    <mergeCell ref="H13216:I13216"/>
    <mergeCell ref="J13216:L13216"/>
    <mergeCell ref="F13217:G13217"/>
    <mergeCell ref="H13217:I13217"/>
    <mergeCell ref="J13217:L13217"/>
    <mergeCell ref="F13214:G13214"/>
    <mergeCell ref="H13214:I13214"/>
    <mergeCell ref="J13214:L13214"/>
    <mergeCell ref="F13215:G13215"/>
    <mergeCell ref="H13215:I13215"/>
    <mergeCell ref="J13215:L13215"/>
    <mergeCell ref="F13212:G13212"/>
    <mergeCell ref="H13212:I13212"/>
    <mergeCell ref="J13212:L13212"/>
    <mergeCell ref="F13213:G13213"/>
    <mergeCell ref="H13213:I13213"/>
    <mergeCell ref="J13213:L13213"/>
    <mergeCell ref="A13209:H13209"/>
    <mergeCell ref="F13210:G13210"/>
    <mergeCell ref="H13210:I13210"/>
    <mergeCell ref="J13210:L13210"/>
    <mergeCell ref="F13211:G13211"/>
    <mergeCell ref="H13211:I13211"/>
    <mergeCell ref="J13211:L13211"/>
    <mergeCell ref="A13235:H13235"/>
    <mergeCell ref="F13236:G13236"/>
    <mergeCell ref="H13236:I13236"/>
    <mergeCell ref="J13236:L13236"/>
    <mergeCell ref="F13237:G13237"/>
    <mergeCell ref="H13237:I13237"/>
    <mergeCell ref="J13237:L13237"/>
    <mergeCell ref="A13231:H13231"/>
    <mergeCell ref="F13232:G13232"/>
    <mergeCell ref="H13232:I13232"/>
    <mergeCell ref="J13232:L13232"/>
    <mergeCell ref="F13233:G13233"/>
    <mergeCell ref="H13233:I13233"/>
    <mergeCell ref="J13233:L13233"/>
    <mergeCell ref="F13228:G13228"/>
    <mergeCell ref="H13228:I13228"/>
    <mergeCell ref="J13228:L13228"/>
    <mergeCell ref="F13229:G13229"/>
    <mergeCell ref="H13229:I13229"/>
    <mergeCell ref="J13229:L13229"/>
    <mergeCell ref="F13226:G13226"/>
    <mergeCell ref="H13226:I13226"/>
    <mergeCell ref="J13226:L13226"/>
    <mergeCell ref="F13227:G13227"/>
    <mergeCell ref="H13227:I13227"/>
    <mergeCell ref="J13227:L13227"/>
    <mergeCell ref="F13224:G13224"/>
    <mergeCell ref="H13224:I13224"/>
    <mergeCell ref="J13224:L13224"/>
    <mergeCell ref="F13225:G13225"/>
    <mergeCell ref="H13225:I13225"/>
    <mergeCell ref="J13225:L13225"/>
    <mergeCell ref="F13222:G13222"/>
    <mergeCell ref="H13222:I13222"/>
    <mergeCell ref="J13222:L13222"/>
    <mergeCell ref="F13223:G13223"/>
    <mergeCell ref="H13223:I13223"/>
    <mergeCell ref="J13223:L13223"/>
    <mergeCell ref="A13261:H13261"/>
    <mergeCell ref="F13262:G13262"/>
    <mergeCell ref="H13262:I13262"/>
    <mergeCell ref="J13262:L13262"/>
    <mergeCell ref="F13263:G13263"/>
    <mergeCell ref="H13263:I13263"/>
    <mergeCell ref="J13263:L13263"/>
    <mergeCell ref="F13258:G13258"/>
    <mergeCell ref="H13258:I13258"/>
    <mergeCell ref="J13258:L13258"/>
    <mergeCell ref="F13259:G13259"/>
    <mergeCell ref="H13259:I13259"/>
    <mergeCell ref="J13259:L13259"/>
    <mergeCell ref="F13256:G13256"/>
    <mergeCell ref="H13256:I13256"/>
    <mergeCell ref="J13256:L13256"/>
    <mergeCell ref="F13257:G13257"/>
    <mergeCell ref="H13257:I13257"/>
    <mergeCell ref="J13257:L13257"/>
    <mergeCell ref="F13254:G13254"/>
    <mergeCell ref="H13254:I13254"/>
    <mergeCell ref="J13254:L13254"/>
    <mergeCell ref="F13255:G13255"/>
    <mergeCell ref="H13255:I13255"/>
    <mergeCell ref="J13255:L13255"/>
    <mergeCell ref="F13242:G13242"/>
    <mergeCell ref="H13242:I13242"/>
    <mergeCell ref="J13242:L13242"/>
    <mergeCell ref="A13252:H13252"/>
    <mergeCell ref="F13253:G13253"/>
    <mergeCell ref="H13253:I13253"/>
    <mergeCell ref="J13253:L13253"/>
    <mergeCell ref="A13239:H13239"/>
    <mergeCell ref="F13240:G13240"/>
    <mergeCell ref="H13240:I13240"/>
    <mergeCell ref="J13240:L13240"/>
    <mergeCell ref="F13241:G13241"/>
    <mergeCell ref="H13241:I13241"/>
    <mergeCell ref="J13241:L13241"/>
    <mergeCell ref="F13276:G13276"/>
    <mergeCell ref="H13276:I13276"/>
    <mergeCell ref="J13276:L13276"/>
    <mergeCell ref="F13277:G13277"/>
    <mergeCell ref="H13277:I13277"/>
    <mergeCell ref="J13277:L13277"/>
    <mergeCell ref="F13274:G13274"/>
    <mergeCell ref="H13274:I13274"/>
    <mergeCell ref="J13274:L13274"/>
    <mergeCell ref="F13275:G13275"/>
    <mergeCell ref="H13275:I13275"/>
    <mergeCell ref="J13275:L13275"/>
    <mergeCell ref="F13272:G13272"/>
    <mergeCell ref="H13272:I13272"/>
    <mergeCell ref="J13272:L13272"/>
    <mergeCell ref="F13273:G13273"/>
    <mergeCell ref="H13273:I13273"/>
    <mergeCell ref="J13273:L13273"/>
    <mergeCell ref="F13270:G13270"/>
    <mergeCell ref="H13270:I13270"/>
    <mergeCell ref="J13270:L13270"/>
    <mergeCell ref="F13271:G13271"/>
    <mergeCell ref="H13271:I13271"/>
    <mergeCell ref="J13271:L13271"/>
    <mergeCell ref="F13268:G13268"/>
    <mergeCell ref="H13268:I13268"/>
    <mergeCell ref="J13268:L13268"/>
    <mergeCell ref="F13269:G13269"/>
    <mergeCell ref="H13269:I13269"/>
    <mergeCell ref="J13269:L13269"/>
    <mergeCell ref="F13264:G13264"/>
    <mergeCell ref="H13264:I13264"/>
    <mergeCell ref="J13264:L13264"/>
    <mergeCell ref="A13266:H13266"/>
    <mergeCell ref="F13267:G13267"/>
    <mergeCell ref="H13267:I13267"/>
    <mergeCell ref="J13267:L13267"/>
    <mergeCell ref="F13290:G13290"/>
    <mergeCell ref="H13290:I13290"/>
    <mergeCell ref="J13290:L13290"/>
    <mergeCell ref="A13292:H13292"/>
    <mergeCell ref="F13293:G13293"/>
    <mergeCell ref="H13293:I13293"/>
    <mergeCell ref="J13293:L13293"/>
    <mergeCell ref="F13286:G13286"/>
    <mergeCell ref="H13286:I13286"/>
    <mergeCell ref="J13286:L13286"/>
    <mergeCell ref="A13288:H13288"/>
    <mergeCell ref="F13289:G13289"/>
    <mergeCell ref="H13289:I13289"/>
    <mergeCell ref="J13289:L13289"/>
    <mergeCell ref="F13284:G13284"/>
    <mergeCell ref="H13284:I13284"/>
    <mergeCell ref="J13284:L13284"/>
    <mergeCell ref="F13285:G13285"/>
    <mergeCell ref="H13285:I13285"/>
    <mergeCell ref="J13285:L13285"/>
    <mergeCell ref="F13282:G13282"/>
    <mergeCell ref="H13282:I13282"/>
    <mergeCell ref="J13282:L13282"/>
    <mergeCell ref="F13283:G13283"/>
    <mergeCell ref="H13283:I13283"/>
    <mergeCell ref="J13283:L13283"/>
    <mergeCell ref="F13280:G13280"/>
    <mergeCell ref="H13280:I13280"/>
    <mergeCell ref="J13280:L13280"/>
    <mergeCell ref="F13281:G13281"/>
    <mergeCell ref="H13281:I13281"/>
    <mergeCell ref="J13281:L13281"/>
    <mergeCell ref="F13278:G13278"/>
    <mergeCell ref="H13278:I13278"/>
    <mergeCell ref="J13278:L13278"/>
    <mergeCell ref="F13279:G13279"/>
    <mergeCell ref="H13279:I13279"/>
    <mergeCell ref="J13279:L13279"/>
    <mergeCell ref="F13316:G13316"/>
    <mergeCell ref="H13316:I13316"/>
    <mergeCell ref="J13316:L13316"/>
    <mergeCell ref="A13318:H13318"/>
    <mergeCell ref="F13319:G13319"/>
    <mergeCell ref="H13319:I13319"/>
    <mergeCell ref="J13319:L13319"/>
    <mergeCell ref="F13314:G13314"/>
    <mergeCell ref="H13314:I13314"/>
    <mergeCell ref="J13314:L13314"/>
    <mergeCell ref="F13315:G13315"/>
    <mergeCell ref="H13315:I13315"/>
    <mergeCell ref="J13315:L13315"/>
    <mergeCell ref="F13312:G13312"/>
    <mergeCell ref="H13312:I13312"/>
    <mergeCell ref="J13312:L13312"/>
    <mergeCell ref="F13313:G13313"/>
    <mergeCell ref="H13313:I13313"/>
    <mergeCell ref="J13313:L13313"/>
    <mergeCell ref="A13309:H13309"/>
    <mergeCell ref="F13310:G13310"/>
    <mergeCell ref="H13310:I13310"/>
    <mergeCell ref="J13310:L13310"/>
    <mergeCell ref="F13311:G13311"/>
    <mergeCell ref="H13311:I13311"/>
    <mergeCell ref="J13311:L13311"/>
    <mergeCell ref="F13298:G13298"/>
    <mergeCell ref="H13298:I13298"/>
    <mergeCell ref="J13298:L13298"/>
    <mergeCell ref="F13299:G13299"/>
    <mergeCell ref="H13299:I13299"/>
    <mergeCell ref="J13299:L13299"/>
    <mergeCell ref="F13294:G13294"/>
    <mergeCell ref="H13294:I13294"/>
    <mergeCell ref="J13294:L13294"/>
    <mergeCell ref="A13296:H13296"/>
    <mergeCell ref="F13297:G13297"/>
    <mergeCell ref="H13297:I13297"/>
    <mergeCell ref="J13297:L13297"/>
    <mergeCell ref="F13332:G13332"/>
    <mergeCell ref="H13332:I13332"/>
    <mergeCell ref="J13332:L13332"/>
    <mergeCell ref="F13333:G13333"/>
    <mergeCell ref="H13333:I13333"/>
    <mergeCell ref="J13333:L13333"/>
    <mergeCell ref="F13330:G13330"/>
    <mergeCell ref="H13330:I13330"/>
    <mergeCell ref="J13330:L13330"/>
    <mergeCell ref="F13331:G13331"/>
    <mergeCell ref="H13331:I13331"/>
    <mergeCell ref="J13331:L13331"/>
    <mergeCell ref="F13328:G13328"/>
    <mergeCell ref="H13328:I13328"/>
    <mergeCell ref="J13328:L13328"/>
    <mergeCell ref="F13329:G13329"/>
    <mergeCell ref="H13329:I13329"/>
    <mergeCell ref="J13329:L13329"/>
    <mergeCell ref="F13326:G13326"/>
    <mergeCell ref="H13326:I13326"/>
    <mergeCell ref="J13326:L13326"/>
    <mergeCell ref="F13327:G13327"/>
    <mergeCell ref="H13327:I13327"/>
    <mergeCell ref="J13327:L13327"/>
    <mergeCell ref="A13323:H13323"/>
    <mergeCell ref="F13324:G13324"/>
    <mergeCell ref="H13324:I13324"/>
    <mergeCell ref="J13324:L13324"/>
    <mergeCell ref="F13325:G13325"/>
    <mergeCell ref="H13325:I13325"/>
    <mergeCell ref="J13325:L13325"/>
    <mergeCell ref="F13320:G13320"/>
    <mergeCell ref="H13320:I13320"/>
    <mergeCell ref="J13320:L13320"/>
    <mergeCell ref="F13321:G13321"/>
    <mergeCell ref="H13321:I13321"/>
    <mergeCell ref="J13321:L13321"/>
    <mergeCell ref="A13345:H13345"/>
    <mergeCell ref="F13346:G13346"/>
    <mergeCell ref="H13346:I13346"/>
    <mergeCell ref="J13346:L13346"/>
    <mergeCell ref="F13347:G13347"/>
    <mergeCell ref="H13347:I13347"/>
    <mergeCell ref="J13347:L13347"/>
    <mergeCell ref="F13342:G13342"/>
    <mergeCell ref="H13342:I13342"/>
    <mergeCell ref="J13342:L13342"/>
    <mergeCell ref="F13343:G13343"/>
    <mergeCell ref="H13343:I13343"/>
    <mergeCell ref="J13343:L13343"/>
    <mergeCell ref="F13340:G13340"/>
    <mergeCell ref="H13340:I13340"/>
    <mergeCell ref="J13340:L13340"/>
    <mergeCell ref="F13341:G13341"/>
    <mergeCell ref="H13341:I13341"/>
    <mergeCell ref="J13341:L13341"/>
    <mergeCell ref="F13338:G13338"/>
    <mergeCell ref="H13338:I13338"/>
    <mergeCell ref="J13338:L13338"/>
    <mergeCell ref="F13339:G13339"/>
    <mergeCell ref="H13339:I13339"/>
    <mergeCell ref="J13339:L13339"/>
    <mergeCell ref="F13336:G13336"/>
    <mergeCell ref="H13336:I13336"/>
    <mergeCell ref="J13336:L13336"/>
    <mergeCell ref="F13337:G13337"/>
    <mergeCell ref="H13337:I13337"/>
    <mergeCell ref="J13337:L13337"/>
    <mergeCell ref="F13334:G13334"/>
    <mergeCell ref="H13334:I13334"/>
    <mergeCell ref="J13334:L13334"/>
    <mergeCell ref="F13335:G13335"/>
    <mergeCell ref="H13335:I13335"/>
    <mergeCell ref="J13335:L13335"/>
    <mergeCell ref="F13370:G13370"/>
    <mergeCell ref="H13370:I13370"/>
    <mergeCell ref="J13370:L13370"/>
    <mergeCell ref="F13371:G13371"/>
    <mergeCell ref="H13371:I13371"/>
    <mergeCell ref="J13371:L13371"/>
    <mergeCell ref="F13368:G13368"/>
    <mergeCell ref="H13368:I13368"/>
    <mergeCell ref="J13368:L13368"/>
    <mergeCell ref="F13369:G13369"/>
    <mergeCell ref="H13369:I13369"/>
    <mergeCell ref="J13369:L13369"/>
    <mergeCell ref="F13356:G13356"/>
    <mergeCell ref="H13356:I13356"/>
    <mergeCell ref="J13356:L13356"/>
    <mergeCell ref="A13366:H13366"/>
    <mergeCell ref="F13367:G13367"/>
    <mergeCell ref="H13367:I13367"/>
    <mergeCell ref="J13367:L13367"/>
    <mergeCell ref="A13353:H13353"/>
    <mergeCell ref="F13354:G13354"/>
    <mergeCell ref="H13354:I13354"/>
    <mergeCell ref="J13354:L13354"/>
    <mergeCell ref="F13355:G13355"/>
    <mergeCell ref="H13355:I13355"/>
    <mergeCell ref="J13355:L13355"/>
    <mergeCell ref="A13349:H13349"/>
    <mergeCell ref="F13350:G13350"/>
    <mergeCell ref="H13350:I13350"/>
    <mergeCell ref="J13350:L13350"/>
    <mergeCell ref="F13351:G13351"/>
    <mergeCell ref="H13351:I13351"/>
    <mergeCell ref="J13351:L13351"/>
    <mergeCell ref="F13386:G13386"/>
    <mergeCell ref="H13386:I13386"/>
    <mergeCell ref="J13386:L13386"/>
    <mergeCell ref="F13387:G13387"/>
    <mergeCell ref="H13387:I13387"/>
    <mergeCell ref="J13387:L13387"/>
    <mergeCell ref="F13384:G13384"/>
    <mergeCell ref="H13384:I13384"/>
    <mergeCell ref="J13384:L13384"/>
    <mergeCell ref="F13385:G13385"/>
    <mergeCell ref="H13385:I13385"/>
    <mergeCell ref="J13385:L13385"/>
    <mergeCell ref="F13382:G13382"/>
    <mergeCell ref="H13382:I13382"/>
    <mergeCell ref="J13382:L13382"/>
    <mergeCell ref="F13383:G13383"/>
    <mergeCell ref="H13383:I13383"/>
    <mergeCell ref="J13383:L13383"/>
    <mergeCell ref="F13378:G13378"/>
    <mergeCell ref="H13378:I13378"/>
    <mergeCell ref="J13378:L13378"/>
    <mergeCell ref="A13380:H13380"/>
    <mergeCell ref="F13381:G13381"/>
    <mergeCell ref="H13381:I13381"/>
    <mergeCell ref="J13381:L13381"/>
    <mergeCell ref="A13375:H13375"/>
    <mergeCell ref="F13376:G13376"/>
    <mergeCell ref="H13376:I13376"/>
    <mergeCell ref="J13376:L13376"/>
    <mergeCell ref="F13377:G13377"/>
    <mergeCell ref="H13377:I13377"/>
    <mergeCell ref="J13377:L13377"/>
    <mergeCell ref="F13372:G13372"/>
    <mergeCell ref="H13372:I13372"/>
    <mergeCell ref="J13372:L13372"/>
    <mergeCell ref="F13373:G13373"/>
    <mergeCell ref="H13373:I13373"/>
    <mergeCell ref="J13373:L13373"/>
    <mergeCell ref="F13398:G13398"/>
    <mergeCell ref="H13398:I13398"/>
    <mergeCell ref="J13398:L13398"/>
    <mergeCell ref="A13400:H13400"/>
    <mergeCell ref="F13401:G13401"/>
    <mergeCell ref="H13401:I13401"/>
    <mergeCell ref="J13401:L13401"/>
    <mergeCell ref="F13396:G13396"/>
    <mergeCell ref="H13396:I13396"/>
    <mergeCell ref="J13396:L13396"/>
    <mergeCell ref="F13397:G13397"/>
    <mergeCell ref="H13397:I13397"/>
    <mergeCell ref="J13397:L13397"/>
    <mergeCell ref="F13394:G13394"/>
    <mergeCell ref="H13394:I13394"/>
    <mergeCell ref="J13394:L13394"/>
    <mergeCell ref="F13395:G13395"/>
    <mergeCell ref="H13395:I13395"/>
    <mergeCell ref="J13395:L13395"/>
    <mergeCell ref="F13392:G13392"/>
    <mergeCell ref="H13392:I13392"/>
    <mergeCell ref="J13392:L13392"/>
    <mergeCell ref="F13393:G13393"/>
    <mergeCell ref="H13393:I13393"/>
    <mergeCell ref="J13393:L13393"/>
    <mergeCell ref="F13390:G13390"/>
    <mergeCell ref="H13390:I13390"/>
    <mergeCell ref="J13390:L13390"/>
    <mergeCell ref="F13391:G13391"/>
    <mergeCell ref="H13391:I13391"/>
    <mergeCell ref="J13391:L13391"/>
    <mergeCell ref="F13388:G13388"/>
    <mergeCell ref="H13388:I13388"/>
    <mergeCell ref="J13388:L13388"/>
    <mergeCell ref="F13389:G13389"/>
    <mergeCell ref="H13389:I13389"/>
    <mergeCell ref="J13389:L13389"/>
    <mergeCell ref="F13426:G13426"/>
    <mergeCell ref="H13426:I13426"/>
    <mergeCell ref="J13426:L13426"/>
    <mergeCell ref="F13427:G13427"/>
    <mergeCell ref="H13427:I13427"/>
    <mergeCell ref="J13427:L13427"/>
    <mergeCell ref="F13424:G13424"/>
    <mergeCell ref="H13424:I13424"/>
    <mergeCell ref="J13424:L13424"/>
    <mergeCell ref="F13425:G13425"/>
    <mergeCell ref="H13425:I13425"/>
    <mergeCell ref="J13425:L13425"/>
    <mergeCell ref="A13421:H13421"/>
    <mergeCell ref="F13422:G13422"/>
    <mergeCell ref="H13422:I13422"/>
    <mergeCell ref="J13422:L13422"/>
    <mergeCell ref="F13423:G13423"/>
    <mergeCell ref="H13423:I13423"/>
    <mergeCell ref="J13423:L13423"/>
    <mergeCell ref="F13410:G13410"/>
    <mergeCell ref="H13410:I13410"/>
    <mergeCell ref="J13410:L13410"/>
    <mergeCell ref="F13411:G13411"/>
    <mergeCell ref="H13411:I13411"/>
    <mergeCell ref="J13411:L13411"/>
    <mergeCell ref="F13406:G13406"/>
    <mergeCell ref="H13406:I13406"/>
    <mergeCell ref="J13406:L13406"/>
    <mergeCell ref="A13408:H13408"/>
    <mergeCell ref="F13409:G13409"/>
    <mergeCell ref="H13409:I13409"/>
    <mergeCell ref="J13409:L13409"/>
    <mergeCell ref="F13402:G13402"/>
    <mergeCell ref="H13402:I13402"/>
    <mergeCell ref="J13402:L13402"/>
    <mergeCell ref="A13404:H13404"/>
    <mergeCell ref="F13405:G13405"/>
    <mergeCell ref="H13405:I13405"/>
    <mergeCell ref="J13405:L13405"/>
    <mergeCell ref="F13442:G13442"/>
    <mergeCell ref="H13442:I13442"/>
    <mergeCell ref="J13442:L13442"/>
    <mergeCell ref="F13443:G13443"/>
    <mergeCell ref="H13443:I13443"/>
    <mergeCell ref="J13443:L13443"/>
    <mergeCell ref="F13440:G13440"/>
    <mergeCell ref="H13440:I13440"/>
    <mergeCell ref="J13440:L13440"/>
    <mergeCell ref="F13441:G13441"/>
    <mergeCell ref="H13441:I13441"/>
    <mergeCell ref="J13441:L13441"/>
    <mergeCell ref="F13438:G13438"/>
    <mergeCell ref="H13438:I13438"/>
    <mergeCell ref="J13438:L13438"/>
    <mergeCell ref="F13439:G13439"/>
    <mergeCell ref="H13439:I13439"/>
    <mergeCell ref="J13439:L13439"/>
    <mergeCell ref="A13435:H13435"/>
    <mergeCell ref="F13436:G13436"/>
    <mergeCell ref="H13436:I13436"/>
    <mergeCell ref="J13436:L13436"/>
    <mergeCell ref="F13437:G13437"/>
    <mergeCell ref="H13437:I13437"/>
    <mergeCell ref="J13437:L13437"/>
    <mergeCell ref="F13432:G13432"/>
    <mergeCell ref="H13432:I13432"/>
    <mergeCell ref="J13432:L13432"/>
    <mergeCell ref="F13433:G13433"/>
    <mergeCell ref="H13433:I13433"/>
    <mergeCell ref="J13433:L13433"/>
    <mergeCell ref="F13428:G13428"/>
    <mergeCell ref="H13428:I13428"/>
    <mergeCell ref="J13428:L13428"/>
    <mergeCell ref="A13430:H13430"/>
    <mergeCell ref="F13431:G13431"/>
    <mergeCell ref="H13431:I13431"/>
    <mergeCell ref="J13431:L13431"/>
    <mergeCell ref="A13455:H13455"/>
    <mergeCell ref="F13456:G13456"/>
    <mergeCell ref="H13456:I13456"/>
    <mergeCell ref="J13456:L13456"/>
    <mergeCell ref="F13457:G13457"/>
    <mergeCell ref="H13457:I13457"/>
    <mergeCell ref="J13457:L13457"/>
    <mergeCell ref="F13452:G13452"/>
    <mergeCell ref="H13452:I13452"/>
    <mergeCell ref="J13452:L13452"/>
    <mergeCell ref="F13453:G13453"/>
    <mergeCell ref="H13453:I13453"/>
    <mergeCell ref="J13453:L13453"/>
    <mergeCell ref="F13450:G13450"/>
    <mergeCell ref="H13450:I13450"/>
    <mergeCell ref="J13450:L13450"/>
    <mergeCell ref="F13451:G13451"/>
    <mergeCell ref="H13451:I13451"/>
    <mergeCell ref="J13451:L13451"/>
    <mergeCell ref="F13448:G13448"/>
    <mergeCell ref="H13448:I13448"/>
    <mergeCell ref="J13448:L13448"/>
    <mergeCell ref="F13449:G13449"/>
    <mergeCell ref="H13449:I13449"/>
    <mergeCell ref="J13449:L13449"/>
    <mergeCell ref="F13446:G13446"/>
    <mergeCell ref="H13446:I13446"/>
    <mergeCell ref="J13446:L13446"/>
    <mergeCell ref="F13447:G13447"/>
    <mergeCell ref="H13447:I13447"/>
    <mergeCell ref="J13447:L13447"/>
    <mergeCell ref="F13444:G13444"/>
    <mergeCell ref="H13444:I13444"/>
    <mergeCell ref="J13444:L13444"/>
    <mergeCell ref="F13445:G13445"/>
    <mergeCell ref="H13445:I13445"/>
    <mergeCell ref="J13445:L13445"/>
    <mergeCell ref="F13480:G13480"/>
    <mergeCell ref="H13480:I13480"/>
    <mergeCell ref="J13480:L13480"/>
    <mergeCell ref="F13481:G13481"/>
    <mergeCell ref="H13481:I13481"/>
    <mergeCell ref="J13481:L13481"/>
    <mergeCell ref="F13478:G13478"/>
    <mergeCell ref="H13478:I13478"/>
    <mergeCell ref="J13478:L13478"/>
    <mergeCell ref="F13479:G13479"/>
    <mergeCell ref="H13479:I13479"/>
    <mergeCell ref="J13479:L13479"/>
    <mergeCell ref="F13466:G13466"/>
    <mergeCell ref="H13466:I13466"/>
    <mergeCell ref="J13466:L13466"/>
    <mergeCell ref="A13476:H13476"/>
    <mergeCell ref="F13477:G13477"/>
    <mergeCell ref="H13477:I13477"/>
    <mergeCell ref="J13477:L13477"/>
    <mergeCell ref="A13463:H13463"/>
    <mergeCell ref="F13464:G13464"/>
    <mergeCell ref="H13464:I13464"/>
    <mergeCell ref="J13464:L13464"/>
    <mergeCell ref="F13465:G13465"/>
    <mergeCell ref="H13465:I13465"/>
    <mergeCell ref="J13465:L13465"/>
    <mergeCell ref="A13459:H13459"/>
    <mergeCell ref="F13460:G13460"/>
    <mergeCell ref="H13460:I13460"/>
    <mergeCell ref="J13460:L13460"/>
    <mergeCell ref="F13461:G13461"/>
    <mergeCell ref="H13461:I13461"/>
    <mergeCell ref="J13461:L13461"/>
    <mergeCell ref="F13496:G13496"/>
    <mergeCell ref="H13496:I13496"/>
    <mergeCell ref="J13496:L13496"/>
    <mergeCell ref="F13497:G13497"/>
    <mergeCell ref="H13497:I13497"/>
    <mergeCell ref="J13497:L13497"/>
    <mergeCell ref="F13494:G13494"/>
    <mergeCell ref="H13494:I13494"/>
    <mergeCell ref="J13494:L13494"/>
    <mergeCell ref="F13495:G13495"/>
    <mergeCell ref="H13495:I13495"/>
    <mergeCell ref="J13495:L13495"/>
    <mergeCell ref="F13492:G13492"/>
    <mergeCell ref="H13492:I13492"/>
    <mergeCell ref="J13492:L13492"/>
    <mergeCell ref="F13493:G13493"/>
    <mergeCell ref="H13493:I13493"/>
    <mergeCell ref="J13493:L13493"/>
    <mergeCell ref="F13488:G13488"/>
    <mergeCell ref="H13488:I13488"/>
    <mergeCell ref="J13488:L13488"/>
    <mergeCell ref="A13490:H13490"/>
    <mergeCell ref="F13491:G13491"/>
    <mergeCell ref="H13491:I13491"/>
    <mergeCell ref="J13491:L13491"/>
    <mergeCell ref="A13485:H13485"/>
    <mergeCell ref="F13486:G13486"/>
    <mergeCell ref="H13486:I13486"/>
    <mergeCell ref="J13486:L13486"/>
    <mergeCell ref="F13487:G13487"/>
    <mergeCell ref="H13487:I13487"/>
    <mergeCell ref="J13487:L13487"/>
    <mergeCell ref="F13482:G13482"/>
    <mergeCell ref="H13482:I13482"/>
    <mergeCell ref="J13482:L13482"/>
    <mergeCell ref="F13483:G13483"/>
    <mergeCell ref="H13483:I13483"/>
    <mergeCell ref="J13483:L13483"/>
    <mergeCell ref="F13508:G13508"/>
    <mergeCell ref="H13508:I13508"/>
    <mergeCell ref="J13508:L13508"/>
    <mergeCell ref="A13510:H13510"/>
    <mergeCell ref="F13511:G13511"/>
    <mergeCell ref="H13511:I13511"/>
    <mergeCell ref="J13511:L13511"/>
    <mergeCell ref="F13506:G13506"/>
    <mergeCell ref="H13506:I13506"/>
    <mergeCell ref="J13506:L13506"/>
    <mergeCell ref="F13507:G13507"/>
    <mergeCell ref="H13507:I13507"/>
    <mergeCell ref="J13507:L13507"/>
    <mergeCell ref="F13504:G13504"/>
    <mergeCell ref="H13504:I13504"/>
    <mergeCell ref="J13504:L13504"/>
    <mergeCell ref="F13505:G13505"/>
    <mergeCell ref="H13505:I13505"/>
    <mergeCell ref="J13505:L13505"/>
    <mergeCell ref="F13502:G13502"/>
    <mergeCell ref="H13502:I13502"/>
    <mergeCell ref="J13502:L13502"/>
    <mergeCell ref="F13503:G13503"/>
    <mergeCell ref="H13503:I13503"/>
    <mergeCell ref="J13503:L13503"/>
    <mergeCell ref="F13500:G13500"/>
    <mergeCell ref="H13500:I13500"/>
    <mergeCell ref="J13500:L13500"/>
    <mergeCell ref="F13501:G13501"/>
    <mergeCell ref="H13501:I13501"/>
    <mergeCell ref="J13501:L13501"/>
    <mergeCell ref="F13498:G13498"/>
    <mergeCell ref="H13498:I13498"/>
    <mergeCell ref="J13498:L13498"/>
    <mergeCell ref="F13499:G13499"/>
    <mergeCell ref="H13499:I13499"/>
    <mergeCell ref="J13499:L13499"/>
    <mergeCell ref="F13536:G13536"/>
    <mergeCell ref="H13536:I13536"/>
    <mergeCell ref="J13536:L13536"/>
    <mergeCell ref="F13537:G13537"/>
    <mergeCell ref="H13537:I13537"/>
    <mergeCell ref="J13537:L13537"/>
    <mergeCell ref="F13534:G13534"/>
    <mergeCell ref="H13534:I13534"/>
    <mergeCell ref="J13534:L13534"/>
    <mergeCell ref="F13535:G13535"/>
    <mergeCell ref="H13535:I13535"/>
    <mergeCell ref="J13535:L13535"/>
    <mergeCell ref="A13531:H13531"/>
    <mergeCell ref="F13532:G13532"/>
    <mergeCell ref="H13532:I13532"/>
    <mergeCell ref="J13532:L13532"/>
    <mergeCell ref="F13533:G13533"/>
    <mergeCell ref="H13533:I13533"/>
    <mergeCell ref="J13533:L13533"/>
    <mergeCell ref="F13520:G13520"/>
    <mergeCell ref="H13520:I13520"/>
    <mergeCell ref="J13520:L13520"/>
    <mergeCell ref="F13521:G13521"/>
    <mergeCell ref="H13521:I13521"/>
    <mergeCell ref="J13521:L13521"/>
    <mergeCell ref="F13516:G13516"/>
    <mergeCell ref="H13516:I13516"/>
    <mergeCell ref="J13516:L13516"/>
    <mergeCell ref="A13518:H13518"/>
    <mergeCell ref="F13519:G13519"/>
    <mergeCell ref="H13519:I13519"/>
    <mergeCell ref="J13519:L13519"/>
    <mergeCell ref="F13512:G13512"/>
    <mergeCell ref="H13512:I13512"/>
    <mergeCell ref="J13512:L13512"/>
    <mergeCell ref="A13514:H13514"/>
    <mergeCell ref="F13515:G13515"/>
    <mergeCell ref="H13515:I13515"/>
    <mergeCell ref="J13515:L13515"/>
    <mergeCell ref="F13552:G13552"/>
    <mergeCell ref="H13552:I13552"/>
    <mergeCell ref="J13552:L13552"/>
    <mergeCell ref="F13553:G13553"/>
    <mergeCell ref="H13553:I13553"/>
    <mergeCell ref="J13553:L13553"/>
    <mergeCell ref="F13550:G13550"/>
    <mergeCell ref="H13550:I13550"/>
    <mergeCell ref="J13550:L13550"/>
    <mergeCell ref="F13551:G13551"/>
    <mergeCell ref="H13551:I13551"/>
    <mergeCell ref="J13551:L13551"/>
    <mergeCell ref="F13548:G13548"/>
    <mergeCell ref="H13548:I13548"/>
    <mergeCell ref="J13548:L13548"/>
    <mergeCell ref="F13549:G13549"/>
    <mergeCell ref="H13549:I13549"/>
    <mergeCell ref="J13549:L13549"/>
    <mergeCell ref="A13545:H13545"/>
    <mergeCell ref="F13546:G13546"/>
    <mergeCell ref="H13546:I13546"/>
    <mergeCell ref="J13546:L13546"/>
    <mergeCell ref="F13547:G13547"/>
    <mergeCell ref="H13547:I13547"/>
    <mergeCell ref="J13547:L13547"/>
    <mergeCell ref="F13542:G13542"/>
    <mergeCell ref="H13542:I13542"/>
    <mergeCell ref="J13542:L13542"/>
    <mergeCell ref="F13543:G13543"/>
    <mergeCell ref="H13543:I13543"/>
    <mergeCell ref="J13543:L13543"/>
    <mergeCell ref="F13538:G13538"/>
    <mergeCell ref="H13538:I13538"/>
    <mergeCell ref="J13538:L13538"/>
    <mergeCell ref="A13540:H13540"/>
    <mergeCell ref="F13541:G13541"/>
    <mergeCell ref="H13541:I13541"/>
    <mergeCell ref="J13541:L13541"/>
    <mergeCell ref="A13565:H13565"/>
    <mergeCell ref="F13566:G13566"/>
    <mergeCell ref="H13566:I13566"/>
    <mergeCell ref="J13566:L13566"/>
    <mergeCell ref="F13567:G13567"/>
    <mergeCell ref="H13567:I13567"/>
    <mergeCell ref="J13567:L13567"/>
    <mergeCell ref="F13562:G13562"/>
    <mergeCell ref="H13562:I13562"/>
    <mergeCell ref="J13562:L13562"/>
    <mergeCell ref="F13563:G13563"/>
    <mergeCell ref="H13563:I13563"/>
    <mergeCell ref="J13563:L13563"/>
    <mergeCell ref="F13560:G13560"/>
    <mergeCell ref="H13560:I13560"/>
    <mergeCell ref="J13560:L13560"/>
    <mergeCell ref="F13561:G13561"/>
    <mergeCell ref="H13561:I13561"/>
    <mergeCell ref="J13561:L13561"/>
    <mergeCell ref="F13558:G13558"/>
    <mergeCell ref="H13558:I13558"/>
    <mergeCell ref="J13558:L13558"/>
    <mergeCell ref="F13559:G13559"/>
    <mergeCell ref="H13559:I13559"/>
    <mergeCell ref="J13559:L13559"/>
    <mergeCell ref="F13556:G13556"/>
    <mergeCell ref="H13556:I13556"/>
    <mergeCell ref="J13556:L13556"/>
    <mergeCell ref="F13557:G13557"/>
    <mergeCell ref="H13557:I13557"/>
    <mergeCell ref="J13557:L13557"/>
    <mergeCell ref="F13554:G13554"/>
    <mergeCell ref="H13554:I13554"/>
    <mergeCell ref="J13554:L13554"/>
    <mergeCell ref="F13555:G13555"/>
    <mergeCell ref="H13555:I13555"/>
    <mergeCell ref="J13555:L13555"/>
    <mergeCell ref="F13590:G13590"/>
    <mergeCell ref="H13590:I13590"/>
    <mergeCell ref="J13590:L13590"/>
    <mergeCell ref="F13591:G13591"/>
    <mergeCell ref="H13591:I13591"/>
    <mergeCell ref="J13591:L13591"/>
    <mergeCell ref="F13588:G13588"/>
    <mergeCell ref="H13588:I13588"/>
    <mergeCell ref="J13588:L13588"/>
    <mergeCell ref="F13589:G13589"/>
    <mergeCell ref="H13589:I13589"/>
    <mergeCell ref="J13589:L13589"/>
    <mergeCell ref="F13576:G13576"/>
    <mergeCell ref="H13576:I13576"/>
    <mergeCell ref="J13576:L13576"/>
    <mergeCell ref="A13586:H13586"/>
    <mergeCell ref="F13587:G13587"/>
    <mergeCell ref="H13587:I13587"/>
    <mergeCell ref="J13587:L13587"/>
    <mergeCell ref="A13573:H13573"/>
    <mergeCell ref="F13574:G13574"/>
    <mergeCell ref="H13574:I13574"/>
    <mergeCell ref="J13574:L13574"/>
    <mergeCell ref="F13575:G13575"/>
    <mergeCell ref="H13575:I13575"/>
    <mergeCell ref="J13575:L13575"/>
    <mergeCell ref="A13569:H13569"/>
    <mergeCell ref="F13570:G13570"/>
    <mergeCell ref="H13570:I13570"/>
    <mergeCell ref="J13570:L13570"/>
    <mergeCell ref="F13571:G13571"/>
    <mergeCell ref="H13571:I13571"/>
    <mergeCell ref="J13571:L13571"/>
    <mergeCell ref="F13606:G13606"/>
    <mergeCell ref="H13606:I13606"/>
    <mergeCell ref="J13606:L13606"/>
    <mergeCell ref="F13607:G13607"/>
    <mergeCell ref="H13607:I13607"/>
    <mergeCell ref="J13607:L13607"/>
    <mergeCell ref="F13604:G13604"/>
    <mergeCell ref="H13604:I13604"/>
    <mergeCell ref="J13604:L13604"/>
    <mergeCell ref="F13605:G13605"/>
    <mergeCell ref="H13605:I13605"/>
    <mergeCell ref="J13605:L13605"/>
    <mergeCell ref="F13602:G13602"/>
    <mergeCell ref="H13602:I13602"/>
    <mergeCell ref="J13602:L13602"/>
    <mergeCell ref="F13603:G13603"/>
    <mergeCell ref="H13603:I13603"/>
    <mergeCell ref="J13603:L13603"/>
    <mergeCell ref="F13598:G13598"/>
    <mergeCell ref="H13598:I13598"/>
    <mergeCell ref="J13598:L13598"/>
    <mergeCell ref="A13600:H13600"/>
    <mergeCell ref="F13601:G13601"/>
    <mergeCell ref="H13601:I13601"/>
    <mergeCell ref="J13601:L13601"/>
    <mergeCell ref="A13595:H13595"/>
    <mergeCell ref="F13596:G13596"/>
    <mergeCell ref="H13596:I13596"/>
    <mergeCell ref="J13596:L13596"/>
    <mergeCell ref="F13597:G13597"/>
    <mergeCell ref="H13597:I13597"/>
    <mergeCell ref="J13597:L13597"/>
    <mergeCell ref="F13592:G13592"/>
    <mergeCell ref="H13592:I13592"/>
    <mergeCell ref="J13592:L13592"/>
    <mergeCell ref="F13593:G13593"/>
    <mergeCell ref="H13593:I13593"/>
    <mergeCell ref="J13593:L13593"/>
    <mergeCell ref="F13618:G13618"/>
    <mergeCell ref="H13618:I13618"/>
    <mergeCell ref="J13618:L13618"/>
    <mergeCell ref="A13620:H13620"/>
    <mergeCell ref="F13621:G13621"/>
    <mergeCell ref="H13621:I13621"/>
    <mergeCell ref="J13621:L13621"/>
    <mergeCell ref="F13616:G13616"/>
    <mergeCell ref="H13616:I13616"/>
    <mergeCell ref="J13616:L13616"/>
    <mergeCell ref="F13617:G13617"/>
    <mergeCell ref="H13617:I13617"/>
    <mergeCell ref="J13617:L13617"/>
    <mergeCell ref="F13614:G13614"/>
    <mergeCell ref="H13614:I13614"/>
    <mergeCell ref="J13614:L13614"/>
    <mergeCell ref="F13615:G13615"/>
    <mergeCell ref="H13615:I13615"/>
    <mergeCell ref="J13615:L13615"/>
    <mergeCell ref="F13612:G13612"/>
    <mergeCell ref="H13612:I13612"/>
    <mergeCell ref="J13612:L13612"/>
    <mergeCell ref="F13613:G13613"/>
    <mergeCell ref="H13613:I13613"/>
    <mergeCell ref="J13613:L13613"/>
    <mergeCell ref="F13610:G13610"/>
    <mergeCell ref="H13610:I13610"/>
    <mergeCell ref="J13610:L13610"/>
    <mergeCell ref="F13611:G13611"/>
    <mergeCell ref="H13611:I13611"/>
    <mergeCell ref="J13611:L13611"/>
    <mergeCell ref="F13608:G13608"/>
    <mergeCell ref="H13608:I13608"/>
    <mergeCell ref="J13608:L13608"/>
    <mergeCell ref="F13609:G13609"/>
    <mergeCell ref="H13609:I13609"/>
    <mergeCell ref="J13609:L13609"/>
    <mergeCell ref="F13646:G13646"/>
    <mergeCell ref="H13646:I13646"/>
    <mergeCell ref="J13646:L13646"/>
    <mergeCell ref="F13647:G13647"/>
    <mergeCell ref="H13647:I13647"/>
    <mergeCell ref="J13647:L13647"/>
    <mergeCell ref="F13644:G13644"/>
    <mergeCell ref="H13644:I13644"/>
    <mergeCell ref="J13644:L13644"/>
    <mergeCell ref="F13645:G13645"/>
    <mergeCell ref="H13645:I13645"/>
    <mergeCell ref="J13645:L13645"/>
    <mergeCell ref="A13641:H13641"/>
    <mergeCell ref="F13642:G13642"/>
    <mergeCell ref="H13642:I13642"/>
    <mergeCell ref="J13642:L13642"/>
    <mergeCell ref="F13643:G13643"/>
    <mergeCell ref="H13643:I13643"/>
    <mergeCell ref="J13643:L13643"/>
    <mergeCell ref="F13630:G13630"/>
    <mergeCell ref="H13630:I13630"/>
    <mergeCell ref="J13630:L13630"/>
    <mergeCell ref="F13631:G13631"/>
    <mergeCell ref="H13631:I13631"/>
    <mergeCell ref="J13631:L13631"/>
    <mergeCell ref="F13626:G13626"/>
    <mergeCell ref="H13626:I13626"/>
    <mergeCell ref="J13626:L13626"/>
    <mergeCell ref="A13628:H13628"/>
    <mergeCell ref="F13629:G13629"/>
    <mergeCell ref="H13629:I13629"/>
    <mergeCell ref="J13629:L13629"/>
    <mergeCell ref="F13622:G13622"/>
    <mergeCell ref="H13622:I13622"/>
    <mergeCell ref="J13622:L13622"/>
    <mergeCell ref="A13624:H13624"/>
    <mergeCell ref="F13625:G13625"/>
    <mergeCell ref="H13625:I13625"/>
    <mergeCell ref="J13625:L13625"/>
    <mergeCell ref="F13662:G13662"/>
    <mergeCell ref="H13662:I13662"/>
    <mergeCell ref="J13662:L13662"/>
    <mergeCell ref="F13663:G13663"/>
    <mergeCell ref="H13663:I13663"/>
    <mergeCell ref="J13663:L13663"/>
    <mergeCell ref="F13660:G13660"/>
    <mergeCell ref="H13660:I13660"/>
    <mergeCell ref="J13660:L13660"/>
    <mergeCell ref="F13661:G13661"/>
    <mergeCell ref="H13661:I13661"/>
    <mergeCell ref="J13661:L13661"/>
    <mergeCell ref="F13658:G13658"/>
    <mergeCell ref="H13658:I13658"/>
    <mergeCell ref="J13658:L13658"/>
    <mergeCell ref="F13659:G13659"/>
    <mergeCell ref="H13659:I13659"/>
    <mergeCell ref="J13659:L13659"/>
    <mergeCell ref="A13655:H13655"/>
    <mergeCell ref="F13656:G13656"/>
    <mergeCell ref="H13656:I13656"/>
    <mergeCell ref="J13656:L13656"/>
    <mergeCell ref="F13657:G13657"/>
    <mergeCell ref="H13657:I13657"/>
    <mergeCell ref="J13657:L13657"/>
    <mergeCell ref="F13652:G13652"/>
    <mergeCell ref="H13652:I13652"/>
    <mergeCell ref="J13652:L13652"/>
    <mergeCell ref="F13653:G13653"/>
    <mergeCell ref="H13653:I13653"/>
    <mergeCell ref="J13653:L13653"/>
    <mergeCell ref="F13648:G13648"/>
    <mergeCell ref="H13648:I13648"/>
    <mergeCell ref="J13648:L13648"/>
    <mergeCell ref="A13650:H13650"/>
    <mergeCell ref="F13651:G13651"/>
    <mergeCell ref="H13651:I13651"/>
    <mergeCell ref="J13651:L13651"/>
    <mergeCell ref="A13675:H13675"/>
    <mergeCell ref="F13676:G13676"/>
    <mergeCell ref="H13676:I13676"/>
    <mergeCell ref="J13676:L13676"/>
    <mergeCell ref="F13677:G13677"/>
    <mergeCell ref="H13677:I13677"/>
    <mergeCell ref="J13677:L13677"/>
    <mergeCell ref="F13672:G13672"/>
    <mergeCell ref="H13672:I13672"/>
    <mergeCell ref="J13672:L13672"/>
    <mergeCell ref="F13673:G13673"/>
    <mergeCell ref="H13673:I13673"/>
    <mergeCell ref="J13673:L13673"/>
    <mergeCell ref="F13670:G13670"/>
    <mergeCell ref="H13670:I13670"/>
    <mergeCell ref="J13670:L13670"/>
    <mergeCell ref="F13671:G13671"/>
    <mergeCell ref="H13671:I13671"/>
    <mergeCell ref="J13671:L13671"/>
    <mergeCell ref="F13668:G13668"/>
    <mergeCell ref="H13668:I13668"/>
    <mergeCell ref="J13668:L13668"/>
    <mergeCell ref="F13669:G13669"/>
    <mergeCell ref="H13669:I13669"/>
    <mergeCell ref="J13669:L13669"/>
    <mergeCell ref="F13666:G13666"/>
    <mergeCell ref="H13666:I13666"/>
    <mergeCell ref="J13666:L13666"/>
    <mergeCell ref="F13667:G13667"/>
    <mergeCell ref="H13667:I13667"/>
    <mergeCell ref="J13667:L13667"/>
    <mergeCell ref="F13664:G13664"/>
    <mergeCell ref="H13664:I13664"/>
    <mergeCell ref="J13664:L13664"/>
    <mergeCell ref="F13665:G13665"/>
    <mergeCell ref="H13665:I13665"/>
    <mergeCell ref="J13665:L13665"/>
    <mergeCell ref="F13702:G13702"/>
    <mergeCell ref="H13702:I13702"/>
    <mergeCell ref="J13702:L13702"/>
    <mergeCell ref="F13703:G13703"/>
    <mergeCell ref="H13703:I13703"/>
    <mergeCell ref="J13703:L13703"/>
    <mergeCell ref="F13700:G13700"/>
    <mergeCell ref="H13700:I13700"/>
    <mergeCell ref="J13700:L13700"/>
    <mergeCell ref="F13701:G13701"/>
    <mergeCell ref="H13701:I13701"/>
    <mergeCell ref="J13701:L13701"/>
    <mergeCell ref="F13698:G13698"/>
    <mergeCell ref="H13698:I13698"/>
    <mergeCell ref="J13698:L13698"/>
    <mergeCell ref="F13699:G13699"/>
    <mergeCell ref="H13699:I13699"/>
    <mergeCell ref="J13699:L13699"/>
    <mergeCell ref="F13686:G13686"/>
    <mergeCell ref="H13686:I13686"/>
    <mergeCell ref="J13686:L13686"/>
    <mergeCell ref="A13696:H13696"/>
    <mergeCell ref="F13697:G13697"/>
    <mergeCell ref="H13697:I13697"/>
    <mergeCell ref="J13697:L13697"/>
    <mergeCell ref="A13683:H13683"/>
    <mergeCell ref="F13684:G13684"/>
    <mergeCell ref="H13684:I13684"/>
    <mergeCell ref="J13684:L13684"/>
    <mergeCell ref="F13685:G13685"/>
    <mergeCell ref="H13685:I13685"/>
    <mergeCell ref="J13685:L13685"/>
    <mergeCell ref="A13679:H13679"/>
    <mergeCell ref="F13680:G13680"/>
    <mergeCell ref="H13680:I13680"/>
    <mergeCell ref="J13680:L13680"/>
    <mergeCell ref="F13681:G13681"/>
    <mergeCell ref="H13681:I13681"/>
    <mergeCell ref="J13681:L13681"/>
    <mergeCell ref="F13718:G13718"/>
    <mergeCell ref="H13718:I13718"/>
    <mergeCell ref="J13718:L13718"/>
    <mergeCell ref="F13719:G13719"/>
    <mergeCell ref="H13719:I13719"/>
    <mergeCell ref="J13719:L13719"/>
    <mergeCell ref="F13716:G13716"/>
    <mergeCell ref="H13716:I13716"/>
    <mergeCell ref="J13716:L13716"/>
    <mergeCell ref="F13717:G13717"/>
    <mergeCell ref="H13717:I13717"/>
    <mergeCell ref="J13717:L13717"/>
    <mergeCell ref="F13714:G13714"/>
    <mergeCell ref="H13714:I13714"/>
    <mergeCell ref="J13714:L13714"/>
    <mergeCell ref="F13715:G13715"/>
    <mergeCell ref="H13715:I13715"/>
    <mergeCell ref="J13715:L13715"/>
    <mergeCell ref="F13712:G13712"/>
    <mergeCell ref="H13712:I13712"/>
    <mergeCell ref="J13712:L13712"/>
    <mergeCell ref="F13713:G13713"/>
    <mergeCell ref="H13713:I13713"/>
    <mergeCell ref="J13713:L13713"/>
    <mergeCell ref="F13708:G13708"/>
    <mergeCell ref="H13708:I13708"/>
    <mergeCell ref="J13708:L13708"/>
    <mergeCell ref="A13710:H13710"/>
    <mergeCell ref="F13711:G13711"/>
    <mergeCell ref="H13711:I13711"/>
    <mergeCell ref="J13711:L13711"/>
    <mergeCell ref="A13705:H13705"/>
    <mergeCell ref="F13706:G13706"/>
    <mergeCell ref="H13706:I13706"/>
    <mergeCell ref="J13706:L13706"/>
    <mergeCell ref="F13707:G13707"/>
    <mergeCell ref="H13707:I13707"/>
    <mergeCell ref="J13707:L13707"/>
    <mergeCell ref="F13730:G13730"/>
    <mergeCell ref="H13730:I13730"/>
    <mergeCell ref="J13730:L13730"/>
    <mergeCell ref="A13732:H13732"/>
    <mergeCell ref="F13733:G13733"/>
    <mergeCell ref="H13733:I13733"/>
    <mergeCell ref="J13733:L13733"/>
    <mergeCell ref="F13728:G13728"/>
    <mergeCell ref="H13728:I13728"/>
    <mergeCell ref="J13728:L13728"/>
    <mergeCell ref="F13729:G13729"/>
    <mergeCell ref="H13729:I13729"/>
    <mergeCell ref="J13729:L13729"/>
    <mergeCell ref="F13726:G13726"/>
    <mergeCell ref="H13726:I13726"/>
    <mergeCell ref="J13726:L13726"/>
    <mergeCell ref="F13727:G13727"/>
    <mergeCell ref="H13727:I13727"/>
    <mergeCell ref="J13727:L13727"/>
    <mergeCell ref="F13724:G13724"/>
    <mergeCell ref="H13724:I13724"/>
    <mergeCell ref="J13724:L13724"/>
    <mergeCell ref="F13725:G13725"/>
    <mergeCell ref="H13725:I13725"/>
    <mergeCell ref="J13725:L13725"/>
    <mergeCell ref="F13722:G13722"/>
    <mergeCell ref="H13722:I13722"/>
    <mergeCell ref="J13722:L13722"/>
    <mergeCell ref="F13723:G13723"/>
    <mergeCell ref="H13723:I13723"/>
    <mergeCell ref="J13723:L13723"/>
    <mergeCell ref="F13720:G13720"/>
    <mergeCell ref="H13720:I13720"/>
    <mergeCell ref="J13720:L13720"/>
    <mergeCell ref="F13721:G13721"/>
    <mergeCell ref="H13721:I13721"/>
    <mergeCell ref="J13721:L13721"/>
    <mergeCell ref="F13756:G13756"/>
    <mergeCell ref="H13756:I13756"/>
    <mergeCell ref="J13756:L13756"/>
    <mergeCell ref="F13757:G13757"/>
    <mergeCell ref="H13757:I13757"/>
    <mergeCell ref="J13757:L13757"/>
    <mergeCell ref="A13753:H13753"/>
    <mergeCell ref="F13754:G13754"/>
    <mergeCell ref="H13754:I13754"/>
    <mergeCell ref="J13754:L13754"/>
    <mergeCell ref="F13755:G13755"/>
    <mergeCell ref="H13755:I13755"/>
    <mergeCell ref="J13755:L13755"/>
    <mergeCell ref="F13742:G13742"/>
    <mergeCell ref="H13742:I13742"/>
    <mergeCell ref="J13742:L13742"/>
    <mergeCell ref="F13743:G13743"/>
    <mergeCell ref="H13743:I13743"/>
    <mergeCell ref="J13743:L13743"/>
    <mergeCell ref="F13738:G13738"/>
    <mergeCell ref="H13738:I13738"/>
    <mergeCell ref="J13738:L13738"/>
    <mergeCell ref="A13740:H13740"/>
    <mergeCell ref="F13741:G13741"/>
    <mergeCell ref="H13741:I13741"/>
    <mergeCell ref="J13741:L13741"/>
    <mergeCell ref="F13734:G13734"/>
    <mergeCell ref="H13734:I13734"/>
    <mergeCell ref="J13734:L13734"/>
    <mergeCell ref="A13736:H13736"/>
    <mergeCell ref="F13737:G13737"/>
    <mergeCell ref="H13737:I13737"/>
    <mergeCell ref="J13737:L13737"/>
    <mergeCell ref="F13772:G13772"/>
    <mergeCell ref="H13772:I13772"/>
    <mergeCell ref="J13772:L13772"/>
    <mergeCell ref="F13773:G13773"/>
    <mergeCell ref="H13773:I13773"/>
    <mergeCell ref="J13773:L13773"/>
    <mergeCell ref="F13770:G13770"/>
    <mergeCell ref="H13770:I13770"/>
    <mergeCell ref="J13770:L13770"/>
    <mergeCell ref="F13771:G13771"/>
    <mergeCell ref="H13771:I13771"/>
    <mergeCell ref="J13771:L13771"/>
    <mergeCell ref="A13767:H13767"/>
    <mergeCell ref="F13768:G13768"/>
    <mergeCell ref="H13768:I13768"/>
    <mergeCell ref="J13768:L13768"/>
    <mergeCell ref="F13769:G13769"/>
    <mergeCell ref="H13769:I13769"/>
    <mergeCell ref="J13769:L13769"/>
    <mergeCell ref="F13764:G13764"/>
    <mergeCell ref="H13764:I13764"/>
    <mergeCell ref="J13764:L13764"/>
    <mergeCell ref="F13765:G13765"/>
    <mergeCell ref="H13765:I13765"/>
    <mergeCell ref="J13765:L13765"/>
    <mergeCell ref="F13760:G13760"/>
    <mergeCell ref="H13760:I13760"/>
    <mergeCell ref="J13760:L13760"/>
    <mergeCell ref="A13762:H13762"/>
    <mergeCell ref="F13763:G13763"/>
    <mergeCell ref="H13763:I13763"/>
    <mergeCell ref="J13763:L13763"/>
    <mergeCell ref="F13758:G13758"/>
    <mergeCell ref="H13758:I13758"/>
    <mergeCell ref="J13758:L13758"/>
    <mergeCell ref="F13759:G13759"/>
    <mergeCell ref="H13759:I13759"/>
    <mergeCell ref="J13759:L13759"/>
    <mergeCell ref="F13784:G13784"/>
    <mergeCell ref="H13784:I13784"/>
    <mergeCell ref="J13784:L13784"/>
    <mergeCell ref="F13785:G13785"/>
    <mergeCell ref="H13785:I13785"/>
    <mergeCell ref="J13785:L13785"/>
    <mergeCell ref="F13782:G13782"/>
    <mergeCell ref="H13782:I13782"/>
    <mergeCell ref="J13782:L13782"/>
    <mergeCell ref="F13783:G13783"/>
    <mergeCell ref="H13783:I13783"/>
    <mergeCell ref="J13783:L13783"/>
    <mergeCell ref="F13780:G13780"/>
    <mergeCell ref="H13780:I13780"/>
    <mergeCell ref="J13780:L13780"/>
    <mergeCell ref="F13781:G13781"/>
    <mergeCell ref="H13781:I13781"/>
    <mergeCell ref="J13781:L13781"/>
    <mergeCell ref="F13778:G13778"/>
    <mergeCell ref="H13778:I13778"/>
    <mergeCell ref="J13778:L13778"/>
    <mergeCell ref="F13779:G13779"/>
    <mergeCell ref="H13779:I13779"/>
    <mergeCell ref="J13779:L13779"/>
    <mergeCell ref="F13776:G13776"/>
    <mergeCell ref="H13776:I13776"/>
    <mergeCell ref="J13776:L13776"/>
    <mergeCell ref="F13777:G13777"/>
    <mergeCell ref="H13777:I13777"/>
    <mergeCell ref="J13777:L13777"/>
    <mergeCell ref="F13774:G13774"/>
    <mergeCell ref="H13774:I13774"/>
    <mergeCell ref="J13774:L13774"/>
    <mergeCell ref="F13775:G13775"/>
    <mergeCell ref="H13775:I13775"/>
    <mergeCell ref="J13775:L13775"/>
    <mergeCell ref="F13800:G13800"/>
    <mergeCell ref="H13800:I13800"/>
    <mergeCell ref="J13800:L13800"/>
    <mergeCell ref="A13810:H13810"/>
    <mergeCell ref="F13811:G13811"/>
    <mergeCell ref="H13811:I13811"/>
    <mergeCell ref="J13811:L13811"/>
    <mergeCell ref="A13797:H13797"/>
    <mergeCell ref="F13798:G13798"/>
    <mergeCell ref="H13798:I13798"/>
    <mergeCell ref="J13798:L13798"/>
    <mergeCell ref="F13799:G13799"/>
    <mergeCell ref="H13799:I13799"/>
    <mergeCell ref="J13799:L13799"/>
    <mergeCell ref="A13793:H13793"/>
    <mergeCell ref="F13794:G13794"/>
    <mergeCell ref="H13794:I13794"/>
    <mergeCell ref="J13794:L13794"/>
    <mergeCell ref="F13795:G13795"/>
    <mergeCell ref="H13795:I13795"/>
    <mergeCell ref="J13795:L13795"/>
    <mergeCell ref="A13789:H13789"/>
    <mergeCell ref="F13790:G13790"/>
    <mergeCell ref="H13790:I13790"/>
    <mergeCell ref="J13790:L13790"/>
    <mergeCell ref="F13791:G13791"/>
    <mergeCell ref="H13791:I13791"/>
    <mergeCell ref="J13791:L13791"/>
    <mergeCell ref="F13786:G13786"/>
    <mergeCell ref="H13786:I13786"/>
    <mergeCell ref="J13786:L13786"/>
    <mergeCell ref="F13787:G13787"/>
    <mergeCell ref="H13787:I13787"/>
    <mergeCell ref="J13787:L13787"/>
    <mergeCell ref="F13826:G13826"/>
    <mergeCell ref="H13826:I13826"/>
    <mergeCell ref="J13826:L13826"/>
    <mergeCell ref="F13827:G13827"/>
    <mergeCell ref="H13827:I13827"/>
    <mergeCell ref="J13827:L13827"/>
    <mergeCell ref="F13822:G13822"/>
    <mergeCell ref="H13822:I13822"/>
    <mergeCell ref="J13822:L13822"/>
    <mergeCell ref="A13824:H13824"/>
    <mergeCell ref="F13825:G13825"/>
    <mergeCell ref="H13825:I13825"/>
    <mergeCell ref="J13825:L13825"/>
    <mergeCell ref="A13819:H13819"/>
    <mergeCell ref="F13820:G13820"/>
    <mergeCell ref="H13820:I13820"/>
    <mergeCell ref="J13820:L13820"/>
    <mergeCell ref="F13821:G13821"/>
    <mergeCell ref="H13821:I13821"/>
    <mergeCell ref="J13821:L13821"/>
    <mergeCell ref="F13816:G13816"/>
    <mergeCell ref="H13816:I13816"/>
    <mergeCell ref="J13816:L13816"/>
    <mergeCell ref="F13817:G13817"/>
    <mergeCell ref="H13817:I13817"/>
    <mergeCell ref="J13817:L13817"/>
    <mergeCell ref="F13814:G13814"/>
    <mergeCell ref="H13814:I13814"/>
    <mergeCell ref="J13814:L13814"/>
    <mergeCell ref="F13815:G13815"/>
    <mergeCell ref="H13815:I13815"/>
    <mergeCell ref="J13815:L13815"/>
    <mergeCell ref="F13812:G13812"/>
    <mergeCell ref="H13812:I13812"/>
    <mergeCell ref="J13812:L13812"/>
    <mergeCell ref="F13813:G13813"/>
    <mergeCell ref="H13813:I13813"/>
    <mergeCell ref="J13813:L13813"/>
    <mergeCell ref="F13838:G13838"/>
    <mergeCell ref="H13838:I13838"/>
    <mergeCell ref="J13838:L13838"/>
    <mergeCell ref="F13839:G13839"/>
    <mergeCell ref="H13839:I13839"/>
    <mergeCell ref="J13839:L13839"/>
    <mergeCell ref="F13836:G13836"/>
    <mergeCell ref="H13836:I13836"/>
    <mergeCell ref="J13836:L13836"/>
    <mergeCell ref="F13837:G13837"/>
    <mergeCell ref="H13837:I13837"/>
    <mergeCell ref="J13837:L13837"/>
    <mergeCell ref="F13834:G13834"/>
    <mergeCell ref="H13834:I13834"/>
    <mergeCell ref="J13834:L13834"/>
    <mergeCell ref="F13835:G13835"/>
    <mergeCell ref="H13835:I13835"/>
    <mergeCell ref="J13835:L13835"/>
    <mergeCell ref="F13832:G13832"/>
    <mergeCell ref="H13832:I13832"/>
    <mergeCell ref="J13832:L13832"/>
    <mergeCell ref="F13833:G13833"/>
    <mergeCell ref="H13833:I13833"/>
    <mergeCell ref="J13833:L13833"/>
    <mergeCell ref="F13830:G13830"/>
    <mergeCell ref="H13830:I13830"/>
    <mergeCell ref="J13830:L13830"/>
    <mergeCell ref="F13831:G13831"/>
    <mergeCell ref="H13831:I13831"/>
    <mergeCell ref="J13831:L13831"/>
    <mergeCell ref="F13828:G13828"/>
    <mergeCell ref="H13828:I13828"/>
    <mergeCell ref="J13828:L13828"/>
    <mergeCell ref="F13829:G13829"/>
    <mergeCell ref="H13829:I13829"/>
    <mergeCell ref="J13829:L13829"/>
    <mergeCell ref="F13852:G13852"/>
    <mergeCell ref="H13852:I13852"/>
    <mergeCell ref="J13852:L13852"/>
    <mergeCell ref="A13854:H13854"/>
    <mergeCell ref="F13855:G13855"/>
    <mergeCell ref="H13855:I13855"/>
    <mergeCell ref="J13855:L13855"/>
    <mergeCell ref="F13848:G13848"/>
    <mergeCell ref="H13848:I13848"/>
    <mergeCell ref="J13848:L13848"/>
    <mergeCell ref="A13850:H13850"/>
    <mergeCell ref="F13851:G13851"/>
    <mergeCell ref="H13851:I13851"/>
    <mergeCell ref="J13851:L13851"/>
    <mergeCell ref="F13844:G13844"/>
    <mergeCell ref="H13844:I13844"/>
    <mergeCell ref="J13844:L13844"/>
    <mergeCell ref="A13846:H13846"/>
    <mergeCell ref="F13847:G13847"/>
    <mergeCell ref="H13847:I13847"/>
    <mergeCell ref="J13847:L13847"/>
    <mergeCell ref="F13842:G13842"/>
    <mergeCell ref="H13842:I13842"/>
    <mergeCell ref="J13842:L13842"/>
    <mergeCell ref="F13843:G13843"/>
    <mergeCell ref="H13843:I13843"/>
    <mergeCell ref="J13843:L13843"/>
    <mergeCell ref="F13840:G13840"/>
    <mergeCell ref="H13840:I13840"/>
    <mergeCell ref="J13840:L13840"/>
    <mergeCell ref="F13841:G13841"/>
    <mergeCell ref="H13841:I13841"/>
    <mergeCell ref="J13841:L13841"/>
    <mergeCell ref="F13878:G13878"/>
    <mergeCell ref="H13878:I13878"/>
    <mergeCell ref="J13878:L13878"/>
    <mergeCell ref="F13879:G13879"/>
    <mergeCell ref="H13879:I13879"/>
    <mergeCell ref="J13879:L13879"/>
    <mergeCell ref="F13874:G13874"/>
    <mergeCell ref="H13874:I13874"/>
    <mergeCell ref="J13874:L13874"/>
    <mergeCell ref="A13876:H13876"/>
    <mergeCell ref="F13877:G13877"/>
    <mergeCell ref="H13877:I13877"/>
    <mergeCell ref="J13877:L13877"/>
    <mergeCell ref="F13872:G13872"/>
    <mergeCell ref="H13872:I13872"/>
    <mergeCell ref="J13872:L13872"/>
    <mergeCell ref="F13873:G13873"/>
    <mergeCell ref="H13873:I13873"/>
    <mergeCell ref="J13873:L13873"/>
    <mergeCell ref="F13870:G13870"/>
    <mergeCell ref="H13870:I13870"/>
    <mergeCell ref="J13870:L13870"/>
    <mergeCell ref="F13871:G13871"/>
    <mergeCell ref="H13871:I13871"/>
    <mergeCell ref="J13871:L13871"/>
    <mergeCell ref="A13867:H13867"/>
    <mergeCell ref="F13868:G13868"/>
    <mergeCell ref="H13868:I13868"/>
    <mergeCell ref="J13868:L13868"/>
    <mergeCell ref="F13869:G13869"/>
    <mergeCell ref="H13869:I13869"/>
    <mergeCell ref="J13869:L13869"/>
    <mergeCell ref="F13856:G13856"/>
    <mergeCell ref="H13856:I13856"/>
    <mergeCell ref="J13856:L13856"/>
    <mergeCell ref="F13857:G13857"/>
    <mergeCell ref="H13857:I13857"/>
    <mergeCell ref="J13857:L13857"/>
    <mergeCell ref="F13892:G13892"/>
    <mergeCell ref="H13892:I13892"/>
    <mergeCell ref="J13892:L13892"/>
    <mergeCell ref="F13893:G13893"/>
    <mergeCell ref="H13893:I13893"/>
    <mergeCell ref="J13893:L13893"/>
    <mergeCell ref="F13890:G13890"/>
    <mergeCell ref="H13890:I13890"/>
    <mergeCell ref="J13890:L13890"/>
    <mergeCell ref="F13891:G13891"/>
    <mergeCell ref="H13891:I13891"/>
    <mergeCell ref="J13891:L13891"/>
    <mergeCell ref="F13888:G13888"/>
    <mergeCell ref="H13888:I13888"/>
    <mergeCell ref="J13888:L13888"/>
    <mergeCell ref="F13889:G13889"/>
    <mergeCell ref="H13889:I13889"/>
    <mergeCell ref="J13889:L13889"/>
    <mergeCell ref="F13886:G13886"/>
    <mergeCell ref="H13886:I13886"/>
    <mergeCell ref="J13886:L13886"/>
    <mergeCell ref="F13887:G13887"/>
    <mergeCell ref="H13887:I13887"/>
    <mergeCell ref="J13887:L13887"/>
    <mergeCell ref="F13884:G13884"/>
    <mergeCell ref="H13884:I13884"/>
    <mergeCell ref="J13884:L13884"/>
    <mergeCell ref="F13885:G13885"/>
    <mergeCell ref="H13885:I13885"/>
    <mergeCell ref="J13885:L13885"/>
    <mergeCell ref="A13881:H13881"/>
    <mergeCell ref="F13882:G13882"/>
    <mergeCell ref="H13882:I13882"/>
    <mergeCell ref="J13882:L13882"/>
    <mergeCell ref="F13883:G13883"/>
    <mergeCell ref="H13883:I13883"/>
    <mergeCell ref="J13883:L13883"/>
    <mergeCell ref="A13907:H13907"/>
    <mergeCell ref="F13908:G13908"/>
    <mergeCell ref="H13908:I13908"/>
    <mergeCell ref="J13908:L13908"/>
    <mergeCell ref="F13909:G13909"/>
    <mergeCell ref="H13909:I13909"/>
    <mergeCell ref="J13909:L13909"/>
    <mergeCell ref="A13903:H13903"/>
    <mergeCell ref="F13904:G13904"/>
    <mergeCell ref="H13904:I13904"/>
    <mergeCell ref="J13904:L13904"/>
    <mergeCell ref="F13905:G13905"/>
    <mergeCell ref="H13905:I13905"/>
    <mergeCell ref="J13905:L13905"/>
    <mergeCell ref="F13900:G13900"/>
    <mergeCell ref="H13900:I13900"/>
    <mergeCell ref="J13900:L13900"/>
    <mergeCell ref="F13901:G13901"/>
    <mergeCell ref="H13901:I13901"/>
    <mergeCell ref="J13901:L13901"/>
    <mergeCell ref="F13898:G13898"/>
    <mergeCell ref="H13898:I13898"/>
    <mergeCell ref="J13898:L13898"/>
    <mergeCell ref="F13899:G13899"/>
    <mergeCell ref="H13899:I13899"/>
    <mergeCell ref="J13899:L13899"/>
    <mergeCell ref="F13896:G13896"/>
    <mergeCell ref="H13896:I13896"/>
    <mergeCell ref="J13896:L13896"/>
    <mergeCell ref="F13897:G13897"/>
    <mergeCell ref="H13897:I13897"/>
    <mergeCell ref="J13897:L13897"/>
    <mergeCell ref="F13894:G13894"/>
    <mergeCell ref="H13894:I13894"/>
    <mergeCell ref="J13894:L13894"/>
    <mergeCell ref="F13895:G13895"/>
    <mergeCell ref="H13895:I13895"/>
    <mergeCell ref="J13895:L13895"/>
    <mergeCell ref="A13933:H13933"/>
    <mergeCell ref="F13934:G13934"/>
    <mergeCell ref="H13934:I13934"/>
    <mergeCell ref="J13934:L13934"/>
    <mergeCell ref="F13935:G13935"/>
    <mergeCell ref="H13935:I13935"/>
    <mergeCell ref="J13935:L13935"/>
    <mergeCell ref="F13930:G13930"/>
    <mergeCell ref="H13930:I13930"/>
    <mergeCell ref="J13930:L13930"/>
    <mergeCell ref="F13931:G13931"/>
    <mergeCell ref="H13931:I13931"/>
    <mergeCell ref="J13931:L13931"/>
    <mergeCell ref="F13928:G13928"/>
    <mergeCell ref="H13928:I13928"/>
    <mergeCell ref="J13928:L13928"/>
    <mergeCell ref="F13929:G13929"/>
    <mergeCell ref="H13929:I13929"/>
    <mergeCell ref="J13929:L13929"/>
    <mergeCell ref="F13926:G13926"/>
    <mergeCell ref="H13926:I13926"/>
    <mergeCell ref="J13926:L13926"/>
    <mergeCell ref="F13927:G13927"/>
    <mergeCell ref="H13927:I13927"/>
    <mergeCell ref="J13927:L13927"/>
    <mergeCell ref="F13914:G13914"/>
    <mergeCell ref="H13914:I13914"/>
    <mergeCell ref="J13914:L13914"/>
    <mergeCell ref="A13924:H13924"/>
    <mergeCell ref="F13925:G13925"/>
    <mergeCell ref="H13925:I13925"/>
    <mergeCell ref="J13925:L13925"/>
    <mergeCell ref="A13911:H13911"/>
    <mergeCell ref="F13912:G13912"/>
    <mergeCell ref="H13912:I13912"/>
    <mergeCell ref="J13912:L13912"/>
    <mergeCell ref="F13913:G13913"/>
    <mergeCell ref="H13913:I13913"/>
    <mergeCell ref="J13913:L13913"/>
    <mergeCell ref="F13948:G13948"/>
    <mergeCell ref="H13948:I13948"/>
    <mergeCell ref="J13948:L13948"/>
    <mergeCell ref="F13949:G13949"/>
    <mergeCell ref="H13949:I13949"/>
    <mergeCell ref="J13949:L13949"/>
    <mergeCell ref="F13946:G13946"/>
    <mergeCell ref="H13946:I13946"/>
    <mergeCell ref="J13946:L13946"/>
    <mergeCell ref="F13947:G13947"/>
    <mergeCell ref="H13947:I13947"/>
    <mergeCell ref="J13947:L13947"/>
    <mergeCell ref="F13944:G13944"/>
    <mergeCell ref="H13944:I13944"/>
    <mergeCell ref="J13944:L13944"/>
    <mergeCell ref="F13945:G13945"/>
    <mergeCell ref="H13945:I13945"/>
    <mergeCell ref="J13945:L13945"/>
    <mergeCell ref="F13942:G13942"/>
    <mergeCell ref="H13942:I13942"/>
    <mergeCell ref="J13942:L13942"/>
    <mergeCell ref="F13943:G13943"/>
    <mergeCell ref="H13943:I13943"/>
    <mergeCell ref="J13943:L13943"/>
    <mergeCell ref="F13940:G13940"/>
    <mergeCell ref="H13940:I13940"/>
    <mergeCell ref="J13940:L13940"/>
    <mergeCell ref="F13941:G13941"/>
    <mergeCell ref="H13941:I13941"/>
    <mergeCell ref="J13941:L13941"/>
    <mergeCell ref="F13936:G13936"/>
    <mergeCell ref="H13936:I13936"/>
    <mergeCell ref="J13936:L13936"/>
    <mergeCell ref="A13938:H13938"/>
    <mergeCell ref="F13939:G13939"/>
    <mergeCell ref="H13939:I13939"/>
    <mergeCell ref="J13939:L13939"/>
    <mergeCell ref="F13962:G13962"/>
    <mergeCell ref="H13962:I13962"/>
    <mergeCell ref="J13962:L13962"/>
    <mergeCell ref="A13964:H13964"/>
    <mergeCell ref="F13965:G13965"/>
    <mergeCell ref="H13965:I13965"/>
    <mergeCell ref="J13965:L13965"/>
    <mergeCell ref="F13958:G13958"/>
    <mergeCell ref="H13958:I13958"/>
    <mergeCell ref="J13958:L13958"/>
    <mergeCell ref="A13960:H13960"/>
    <mergeCell ref="F13961:G13961"/>
    <mergeCell ref="H13961:I13961"/>
    <mergeCell ref="J13961:L13961"/>
    <mergeCell ref="F13956:G13956"/>
    <mergeCell ref="H13956:I13956"/>
    <mergeCell ref="J13956:L13956"/>
    <mergeCell ref="F13957:G13957"/>
    <mergeCell ref="H13957:I13957"/>
    <mergeCell ref="J13957:L13957"/>
    <mergeCell ref="F13954:G13954"/>
    <mergeCell ref="H13954:I13954"/>
    <mergeCell ref="J13954:L13954"/>
    <mergeCell ref="F13955:G13955"/>
    <mergeCell ref="H13955:I13955"/>
    <mergeCell ref="J13955:L13955"/>
    <mergeCell ref="F13952:G13952"/>
    <mergeCell ref="H13952:I13952"/>
    <mergeCell ref="J13952:L13952"/>
    <mergeCell ref="F13953:G13953"/>
    <mergeCell ref="H13953:I13953"/>
    <mergeCell ref="J13953:L13953"/>
    <mergeCell ref="F13950:G13950"/>
    <mergeCell ref="H13950:I13950"/>
    <mergeCell ref="J13950:L13950"/>
    <mergeCell ref="F13951:G13951"/>
    <mergeCell ref="H13951:I13951"/>
    <mergeCell ref="J13951:L13951"/>
    <mergeCell ref="F13988:G13988"/>
    <mergeCell ref="H13988:I13988"/>
    <mergeCell ref="J13988:L13988"/>
    <mergeCell ref="A13990:H13990"/>
    <mergeCell ref="F13991:G13991"/>
    <mergeCell ref="H13991:I13991"/>
    <mergeCell ref="J13991:L13991"/>
    <mergeCell ref="F13986:G13986"/>
    <mergeCell ref="H13986:I13986"/>
    <mergeCell ref="J13986:L13986"/>
    <mergeCell ref="F13987:G13987"/>
    <mergeCell ref="H13987:I13987"/>
    <mergeCell ref="J13987:L13987"/>
    <mergeCell ref="F13984:G13984"/>
    <mergeCell ref="H13984:I13984"/>
    <mergeCell ref="J13984:L13984"/>
    <mergeCell ref="F13985:G13985"/>
    <mergeCell ref="H13985:I13985"/>
    <mergeCell ref="J13985:L13985"/>
    <mergeCell ref="A13981:H13981"/>
    <mergeCell ref="F13982:G13982"/>
    <mergeCell ref="H13982:I13982"/>
    <mergeCell ref="J13982:L13982"/>
    <mergeCell ref="F13983:G13983"/>
    <mergeCell ref="H13983:I13983"/>
    <mergeCell ref="J13983:L13983"/>
    <mergeCell ref="F13970:G13970"/>
    <mergeCell ref="H13970:I13970"/>
    <mergeCell ref="J13970:L13970"/>
    <mergeCell ref="F13971:G13971"/>
    <mergeCell ref="H13971:I13971"/>
    <mergeCell ref="J13971:L13971"/>
    <mergeCell ref="F13966:G13966"/>
    <mergeCell ref="H13966:I13966"/>
    <mergeCell ref="J13966:L13966"/>
    <mergeCell ref="A13968:H13968"/>
    <mergeCell ref="F13969:G13969"/>
    <mergeCell ref="H13969:I13969"/>
    <mergeCell ref="J13969:L13969"/>
    <mergeCell ref="F14004:G14004"/>
    <mergeCell ref="H14004:I14004"/>
    <mergeCell ref="J14004:L14004"/>
    <mergeCell ref="F14005:G14005"/>
    <mergeCell ref="H14005:I14005"/>
    <mergeCell ref="J14005:L14005"/>
    <mergeCell ref="F14002:G14002"/>
    <mergeCell ref="H14002:I14002"/>
    <mergeCell ref="J14002:L14002"/>
    <mergeCell ref="F14003:G14003"/>
    <mergeCell ref="H14003:I14003"/>
    <mergeCell ref="J14003:L14003"/>
    <mergeCell ref="F14000:G14000"/>
    <mergeCell ref="H14000:I14000"/>
    <mergeCell ref="J14000:L14000"/>
    <mergeCell ref="F14001:G14001"/>
    <mergeCell ref="H14001:I14001"/>
    <mergeCell ref="J14001:L14001"/>
    <mergeCell ref="F13998:G13998"/>
    <mergeCell ref="H13998:I13998"/>
    <mergeCell ref="J13998:L13998"/>
    <mergeCell ref="F13999:G13999"/>
    <mergeCell ref="H13999:I13999"/>
    <mergeCell ref="J13999:L13999"/>
    <mergeCell ref="A13995:H13995"/>
    <mergeCell ref="F13996:G13996"/>
    <mergeCell ref="H13996:I13996"/>
    <mergeCell ref="J13996:L13996"/>
    <mergeCell ref="F13997:G13997"/>
    <mergeCell ref="H13997:I13997"/>
    <mergeCell ref="J13997:L13997"/>
    <mergeCell ref="F13992:G13992"/>
    <mergeCell ref="H13992:I13992"/>
    <mergeCell ref="J13992:L13992"/>
    <mergeCell ref="F13993:G13993"/>
    <mergeCell ref="H13993:I13993"/>
    <mergeCell ref="J13993:L13993"/>
    <mergeCell ref="A14017:H14017"/>
    <mergeCell ref="F14018:G14018"/>
    <mergeCell ref="H14018:I14018"/>
    <mergeCell ref="J14018:L14018"/>
    <mergeCell ref="F14019:G14019"/>
    <mergeCell ref="H14019:I14019"/>
    <mergeCell ref="J14019:L14019"/>
    <mergeCell ref="F14014:G14014"/>
    <mergeCell ref="H14014:I14014"/>
    <mergeCell ref="J14014:L14014"/>
    <mergeCell ref="F14015:G14015"/>
    <mergeCell ref="H14015:I14015"/>
    <mergeCell ref="J14015:L14015"/>
    <mergeCell ref="F14012:G14012"/>
    <mergeCell ref="H14012:I14012"/>
    <mergeCell ref="J14012:L14012"/>
    <mergeCell ref="F14013:G14013"/>
    <mergeCell ref="H14013:I14013"/>
    <mergeCell ref="J14013:L14013"/>
    <mergeCell ref="F14010:G14010"/>
    <mergeCell ref="H14010:I14010"/>
    <mergeCell ref="J14010:L14010"/>
    <mergeCell ref="F14011:G14011"/>
    <mergeCell ref="H14011:I14011"/>
    <mergeCell ref="J14011:L14011"/>
    <mergeCell ref="F14008:G14008"/>
    <mergeCell ref="H14008:I14008"/>
    <mergeCell ref="J14008:L14008"/>
    <mergeCell ref="F14009:G14009"/>
    <mergeCell ref="H14009:I14009"/>
    <mergeCell ref="J14009:L14009"/>
    <mergeCell ref="F14006:G14006"/>
    <mergeCell ref="H14006:I14006"/>
    <mergeCell ref="J14006:L14006"/>
    <mergeCell ref="F14007:G14007"/>
    <mergeCell ref="H14007:I14007"/>
    <mergeCell ref="J14007:L14007"/>
    <mergeCell ref="F14044:G14044"/>
    <mergeCell ref="H14044:I14044"/>
    <mergeCell ref="J14044:L14044"/>
    <mergeCell ref="F14045:G14045"/>
    <mergeCell ref="H14045:I14045"/>
    <mergeCell ref="J14045:L14045"/>
    <mergeCell ref="F14042:G14042"/>
    <mergeCell ref="H14042:I14042"/>
    <mergeCell ref="J14042:L14042"/>
    <mergeCell ref="F14043:G14043"/>
    <mergeCell ref="H14043:I14043"/>
    <mergeCell ref="J14043:L14043"/>
    <mergeCell ref="F14040:G14040"/>
    <mergeCell ref="H14040:I14040"/>
    <mergeCell ref="J14040:L14040"/>
    <mergeCell ref="F14041:G14041"/>
    <mergeCell ref="H14041:I14041"/>
    <mergeCell ref="J14041:L14041"/>
    <mergeCell ref="F14028:G14028"/>
    <mergeCell ref="H14028:I14028"/>
    <mergeCell ref="J14028:L14028"/>
    <mergeCell ref="A14038:H14038"/>
    <mergeCell ref="F14039:G14039"/>
    <mergeCell ref="H14039:I14039"/>
    <mergeCell ref="J14039:L14039"/>
    <mergeCell ref="A14025:H14025"/>
    <mergeCell ref="F14026:G14026"/>
    <mergeCell ref="H14026:I14026"/>
    <mergeCell ref="J14026:L14026"/>
    <mergeCell ref="F14027:G14027"/>
    <mergeCell ref="H14027:I14027"/>
    <mergeCell ref="J14027:L14027"/>
    <mergeCell ref="A14021:H14021"/>
    <mergeCell ref="F14022:G14022"/>
    <mergeCell ref="H14022:I14022"/>
    <mergeCell ref="J14022:L14022"/>
    <mergeCell ref="F14023:G14023"/>
    <mergeCell ref="H14023:I14023"/>
    <mergeCell ref="J14023:L14023"/>
    <mergeCell ref="F14060:G14060"/>
    <mergeCell ref="H14060:I14060"/>
    <mergeCell ref="J14060:L14060"/>
    <mergeCell ref="F14061:G14061"/>
    <mergeCell ref="H14061:I14061"/>
    <mergeCell ref="J14061:L14061"/>
    <mergeCell ref="F14058:G14058"/>
    <mergeCell ref="H14058:I14058"/>
    <mergeCell ref="J14058:L14058"/>
    <mergeCell ref="F14059:G14059"/>
    <mergeCell ref="H14059:I14059"/>
    <mergeCell ref="J14059:L14059"/>
    <mergeCell ref="F14056:G14056"/>
    <mergeCell ref="H14056:I14056"/>
    <mergeCell ref="J14056:L14056"/>
    <mergeCell ref="F14057:G14057"/>
    <mergeCell ref="H14057:I14057"/>
    <mergeCell ref="J14057:L14057"/>
    <mergeCell ref="F14054:G14054"/>
    <mergeCell ref="H14054:I14054"/>
    <mergeCell ref="J14054:L14054"/>
    <mergeCell ref="F14055:G14055"/>
    <mergeCell ref="H14055:I14055"/>
    <mergeCell ref="J14055:L14055"/>
    <mergeCell ref="F14050:G14050"/>
    <mergeCell ref="H14050:I14050"/>
    <mergeCell ref="J14050:L14050"/>
    <mergeCell ref="A14052:H14052"/>
    <mergeCell ref="F14053:G14053"/>
    <mergeCell ref="H14053:I14053"/>
    <mergeCell ref="J14053:L14053"/>
    <mergeCell ref="A14047:H14047"/>
    <mergeCell ref="F14048:G14048"/>
    <mergeCell ref="H14048:I14048"/>
    <mergeCell ref="J14048:L14048"/>
    <mergeCell ref="F14049:G14049"/>
    <mergeCell ref="H14049:I14049"/>
    <mergeCell ref="J14049:L14049"/>
    <mergeCell ref="F14072:G14072"/>
    <mergeCell ref="H14072:I14072"/>
    <mergeCell ref="J14072:L14072"/>
    <mergeCell ref="A14074:H14074"/>
    <mergeCell ref="F14075:G14075"/>
    <mergeCell ref="H14075:I14075"/>
    <mergeCell ref="J14075:L14075"/>
    <mergeCell ref="F14070:G14070"/>
    <mergeCell ref="H14070:I14070"/>
    <mergeCell ref="J14070:L14070"/>
    <mergeCell ref="F14071:G14071"/>
    <mergeCell ref="H14071:I14071"/>
    <mergeCell ref="J14071:L14071"/>
    <mergeCell ref="F14068:G14068"/>
    <mergeCell ref="H14068:I14068"/>
    <mergeCell ref="J14068:L14068"/>
    <mergeCell ref="F14069:G14069"/>
    <mergeCell ref="H14069:I14069"/>
    <mergeCell ref="J14069:L14069"/>
    <mergeCell ref="F14066:G14066"/>
    <mergeCell ref="H14066:I14066"/>
    <mergeCell ref="J14066:L14066"/>
    <mergeCell ref="F14067:G14067"/>
    <mergeCell ref="H14067:I14067"/>
    <mergeCell ref="J14067:L14067"/>
    <mergeCell ref="F14064:G14064"/>
    <mergeCell ref="H14064:I14064"/>
    <mergeCell ref="J14064:L14064"/>
    <mergeCell ref="F14065:G14065"/>
    <mergeCell ref="H14065:I14065"/>
    <mergeCell ref="J14065:L14065"/>
    <mergeCell ref="F14062:G14062"/>
    <mergeCell ref="H14062:I14062"/>
    <mergeCell ref="J14062:L14062"/>
    <mergeCell ref="F14063:G14063"/>
    <mergeCell ref="H14063:I14063"/>
    <mergeCell ref="J14063:L14063"/>
    <mergeCell ref="F14098:G14098"/>
    <mergeCell ref="H14098:I14098"/>
    <mergeCell ref="J14098:L14098"/>
    <mergeCell ref="F14099:G14099"/>
    <mergeCell ref="H14099:I14099"/>
    <mergeCell ref="J14099:L14099"/>
    <mergeCell ref="A14095:H14095"/>
    <mergeCell ref="F14096:G14096"/>
    <mergeCell ref="H14096:I14096"/>
    <mergeCell ref="J14096:L14096"/>
    <mergeCell ref="F14097:G14097"/>
    <mergeCell ref="H14097:I14097"/>
    <mergeCell ref="J14097:L14097"/>
    <mergeCell ref="F14084:G14084"/>
    <mergeCell ref="H14084:I14084"/>
    <mergeCell ref="J14084:L14084"/>
    <mergeCell ref="F14085:G14085"/>
    <mergeCell ref="H14085:I14085"/>
    <mergeCell ref="J14085:L14085"/>
    <mergeCell ref="F14080:G14080"/>
    <mergeCell ref="H14080:I14080"/>
    <mergeCell ref="J14080:L14080"/>
    <mergeCell ref="A14082:H14082"/>
    <mergeCell ref="F14083:G14083"/>
    <mergeCell ref="H14083:I14083"/>
    <mergeCell ref="J14083:L14083"/>
    <mergeCell ref="F14076:G14076"/>
    <mergeCell ref="H14076:I14076"/>
    <mergeCell ref="J14076:L14076"/>
    <mergeCell ref="A14078:H14078"/>
    <mergeCell ref="F14079:G14079"/>
    <mergeCell ref="H14079:I14079"/>
    <mergeCell ref="J14079:L14079"/>
    <mergeCell ref="F14114:G14114"/>
    <mergeCell ref="H14114:I14114"/>
    <mergeCell ref="J14114:L14114"/>
    <mergeCell ref="F14115:G14115"/>
    <mergeCell ref="H14115:I14115"/>
    <mergeCell ref="J14115:L14115"/>
    <mergeCell ref="F14112:G14112"/>
    <mergeCell ref="H14112:I14112"/>
    <mergeCell ref="J14112:L14112"/>
    <mergeCell ref="F14113:G14113"/>
    <mergeCell ref="H14113:I14113"/>
    <mergeCell ref="J14113:L14113"/>
    <mergeCell ref="A14109:H14109"/>
    <mergeCell ref="F14110:G14110"/>
    <mergeCell ref="H14110:I14110"/>
    <mergeCell ref="J14110:L14110"/>
    <mergeCell ref="F14111:G14111"/>
    <mergeCell ref="H14111:I14111"/>
    <mergeCell ref="J14111:L14111"/>
    <mergeCell ref="F14106:G14106"/>
    <mergeCell ref="H14106:I14106"/>
    <mergeCell ref="J14106:L14106"/>
    <mergeCell ref="F14107:G14107"/>
    <mergeCell ref="H14107:I14107"/>
    <mergeCell ref="J14107:L14107"/>
    <mergeCell ref="F14102:G14102"/>
    <mergeCell ref="H14102:I14102"/>
    <mergeCell ref="J14102:L14102"/>
    <mergeCell ref="A14104:H14104"/>
    <mergeCell ref="F14105:G14105"/>
    <mergeCell ref="H14105:I14105"/>
    <mergeCell ref="J14105:L14105"/>
    <mergeCell ref="F14100:G14100"/>
    <mergeCell ref="H14100:I14100"/>
    <mergeCell ref="J14100:L14100"/>
    <mergeCell ref="F14101:G14101"/>
    <mergeCell ref="H14101:I14101"/>
    <mergeCell ref="J14101:L14101"/>
    <mergeCell ref="F14126:G14126"/>
    <mergeCell ref="H14126:I14126"/>
    <mergeCell ref="J14126:L14126"/>
    <mergeCell ref="F14127:G14127"/>
    <mergeCell ref="H14127:I14127"/>
    <mergeCell ref="J14127:L14127"/>
    <mergeCell ref="F14124:G14124"/>
    <mergeCell ref="H14124:I14124"/>
    <mergeCell ref="J14124:L14124"/>
    <mergeCell ref="F14125:G14125"/>
    <mergeCell ref="H14125:I14125"/>
    <mergeCell ref="J14125:L14125"/>
    <mergeCell ref="F14122:G14122"/>
    <mergeCell ref="H14122:I14122"/>
    <mergeCell ref="J14122:L14122"/>
    <mergeCell ref="F14123:G14123"/>
    <mergeCell ref="H14123:I14123"/>
    <mergeCell ref="J14123:L14123"/>
    <mergeCell ref="F14120:G14120"/>
    <mergeCell ref="H14120:I14120"/>
    <mergeCell ref="J14120:L14120"/>
    <mergeCell ref="F14121:G14121"/>
    <mergeCell ref="H14121:I14121"/>
    <mergeCell ref="J14121:L14121"/>
    <mergeCell ref="F14118:G14118"/>
    <mergeCell ref="H14118:I14118"/>
    <mergeCell ref="J14118:L14118"/>
    <mergeCell ref="F14119:G14119"/>
    <mergeCell ref="H14119:I14119"/>
    <mergeCell ref="J14119:L14119"/>
    <mergeCell ref="F14116:G14116"/>
    <mergeCell ref="H14116:I14116"/>
    <mergeCell ref="J14116:L14116"/>
    <mergeCell ref="F14117:G14117"/>
    <mergeCell ref="H14117:I14117"/>
    <mergeCell ref="J14117:L14117"/>
    <mergeCell ref="F14142:G14142"/>
    <mergeCell ref="H14142:I14142"/>
    <mergeCell ref="J14142:L14142"/>
    <mergeCell ref="A14152:H14152"/>
    <mergeCell ref="F14153:G14153"/>
    <mergeCell ref="H14153:I14153"/>
    <mergeCell ref="J14153:L14153"/>
    <mergeCell ref="A14139:H14139"/>
    <mergeCell ref="F14140:G14140"/>
    <mergeCell ref="H14140:I14140"/>
    <mergeCell ref="J14140:L14140"/>
    <mergeCell ref="F14141:G14141"/>
    <mergeCell ref="H14141:I14141"/>
    <mergeCell ref="J14141:L14141"/>
    <mergeCell ref="A14135:H14135"/>
    <mergeCell ref="F14136:G14136"/>
    <mergeCell ref="H14136:I14136"/>
    <mergeCell ref="J14136:L14136"/>
    <mergeCell ref="F14137:G14137"/>
    <mergeCell ref="H14137:I14137"/>
    <mergeCell ref="J14137:L14137"/>
    <mergeCell ref="A14131:H14131"/>
    <mergeCell ref="F14132:G14132"/>
    <mergeCell ref="H14132:I14132"/>
    <mergeCell ref="J14132:L14132"/>
    <mergeCell ref="F14133:G14133"/>
    <mergeCell ref="H14133:I14133"/>
    <mergeCell ref="J14133:L14133"/>
    <mergeCell ref="F14128:G14128"/>
    <mergeCell ref="H14128:I14128"/>
    <mergeCell ref="J14128:L14128"/>
    <mergeCell ref="F14129:G14129"/>
    <mergeCell ref="H14129:I14129"/>
    <mergeCell ref="J14129:L14129"/>
    <mergeCell ref="F14168:G14168"/>
    <mergeCell ref="H14168:I14168"/>
    <mergeCell ref="J14168:L14168"/>
    <mergeCell ref="F14169:G14169"/>
    <mergeCell ref="H14169:I14169"/>
    <mergeCell ref="J14169:L14169"/>
    <mergeCell ref="F14164:G14164"/>
    <mergeCell ref="H14164:I14164"/>
    <mergeCell ref="J14164:L14164"/>
    <mergeCell ref="A14166:H14166"/>
    <mergeCell ref="F14167:G14167"/>
    <mergeCell ref="H14167:I14167"/>
    <mergeCell ref="J14167:L14167"/>
    <mergeCell ref="A14161:H14161"/>
    <mergeCell ref="F14162:G14162"/>
    <mergeCell ref="H14162:I14162"/>
    <mergeCell ref="J14162:L14162"/>
    <mergeCell ref="F14163:G14163"/>
    <mergeCell ref="H14163:I14163"/>
    <mergeCell ref="J14163:L14163"/>
    <mergeCell ref="F14158:G14158"/>
    <mergeCell ref="H14158:I14158"/>
    <mergeCell ref="J14158:L14158"/>
    <mergeCell ref="F14159:G14159"/>
    <mergeCell ref="H14159:I14159"/>
    <mergeCell ref="J14159:L14159"/>
    <mergeCell ref="F14156:G14156"/>
    <mergeCell ref="H14156:I14156"/>
    <mergeCell ref="J14156:L14156"/>
    <mergeCell ref="F14157:G14157"/>
    <mergeCell ref="H14157:I14157"/>
    <mergeCell ref="J14157:L14157"/>
    <mergeCell ref="F14154:G14154"/>
    <mergeCell ref="H14154:I14154"/>
    <mergeCell ref="J14154:L14154"/>
    <mergeCell ref="F14155:G14155"/>
    <mergeCell ref="H14155:I14155"/>
    <mergeCell ref="J14155:L14155"/>
    <mergeCell ref="F14180:G14180"/>
    <mergeCell ref="H14180:I14180"/>
    <mergeCell ref="J14180:L14180"/>
    <mergeCell ref="F14181:G14181"/>
    <mergeCell ref="H14181:I14181"/>
    <mergeCell ref="J14181:L14181"/>
    <mergeCell ref="F14178:G14178"/>
    <mergeCell ref="H14178:I14178"/>
    <mergeCell ref="J14178:L14178"/>
    <mergeCell ref="F14179:G14179"/>
    <mergeCell ref="H14179:I14179"/>
    <mergeCell ref="J14179:L14179"/>
    <mergeCell ref="F14176:G14176"/>
    <mergeCell ref="H14176:I14176"/>
    <mergeCell ref="J14176:L14176"/>
    <mergeCell ref="F14177:G14177"/>
    <mergeCell ref="H14177:I14177"/>
    <mergeCell ref="J14177:L14177"/>
    <mergeCell ref="F14174:G14174"/>
    <mergeCell ref="H14174:I14174"/>
    <mergeCell ref="J14174:L14174"/>
    <mergeCell ref="F14175:G14175"/>
    <mergeCell ref="H14175:I14175"/>
    <mergeCell ref="J14175:L14175"/>
    <mergeCell ref="F14172:G14172"/>
    <mergeCell ref="H14172:I14172"/>
    <mergeCell ref="J14172:L14172"/>
    <mergeCell ref="F14173:G14173"/>
    <mergeCell ref="H14173:I14173"/>
    <mergeCell ref="J14173:L14173"/>
    <mergeCell ref="F14170:G14170"/>
    <mergeCell ref="H14170:I14170"/>
    <mergeCell ref="J14170:L14170"/>
    <mergeCell ref="F14171:G14171"/>
    <mergeCell ref="H14171:I14171"/>
    <mergeCell ref="J14171:L14171"/>
    <mergeCell ref="F14194:G14194"/>
    <mergeCell ref="H14194:I14194"/>
    <mergeCell ref="J14194:L14194"/>
    <mergeCell ref="A14196:H14196"/>
    <mergeCell ref="F14197:G14197"/>
    <mergeCell ref="H14197:I14197"/>
    <mergeCell ref="J14197:L14197"/>
    <mergeCell ref="F14190:G14190"/>
    <mergeCell ref="H14190:I14190"/>
    <mergeCell ref="J14190:L14190"/>
    <mergeCell ref="A14192:H14192"/>
    <mergeCell ref="F14193:G14193"/>
    <mergeCell ref="H14193:I14193"/>
    <mergeCell ref="J14193:L14193"/>
    <mergeCell ref="F14186:G14186"/>
    <mergeCell ref="H14186:I14186"/>
    <mergeCell ref="J14186:L14186"/>
    <mergeCell ref="A14188:H14188"/>
    <mergeCell ref="F14189:G14189"/>
    <mergeCell ref="H14189:I14189"/>
    <mergeCell ref="J14189:L14189"/>
    <mergeCell ref="F14184:G14184"/>
    <mergeCell ref="H14184:I14184"/>
    <mergeCell ref="J14184:L14184"/>
    <mergeCell ref="F14185:G14185"/>
    <mergeCell ref="H14185:I14185"/>
    <mergeCell ref="J14185:L14185"/>
    <mergeCell ref="F14182:G14182"/>
    <mergeCell ref="H14182:I14182"/>
    <mergeCell ref="J14182:L14182"/>
    <mergeCell ref="F14183:G14183"/>
    <mergeCell ref="H14183:I14183"/>
    <mergeCell ref="J14183:L14183"/>
    <mergeCell ref="F14220:G14220"/>
    <mergeCell ref="H14220:I14220"/>
    <mergeCell ref="J14220:L14220"/>
    <mergeCell ref="F14221:G14221"/>
    <mergeCell ref="H14221:I14221"/>
    <mergeCell ref="J14221:L14221"/>
    <mergeCell ref="F14216:G14216"/>
    <mergeCell ref="H14216:I14216"/>
    <mergeCell ref="J14216:L14216"/>
    <mergeCell ref="A14218:H14218"/>
    <mergeCell ref="F14219:G14219"/>
    <mergeCell ref="H14219:I14219"/>
    <mergeCell ref="J14219:L14219"/>
    <mergeCell ref="F14214:G14214"/>
    <mergeCell ref="H14214:I14214"/>
    <mergeCell ref="J14214:L14214"/>
    <mergeCell ref="F14215:G14215"/>
    <mergeCell ref="H14215:I14215"/>
    <mergeCell ref="J14215:L14215"/>
    <mergeCell ref="F14212:G14212"/>
    <mergeCell ref="H14212:I14212"/>
    <mergeCell ref="J14212:L14212"/>
    <mergeCell ref="F14213:G14213"/>
    <mergeCell ref="H14213:I14213"/>
    <mergeCell ref="J14213:L14213"/>
    <mergeCell ref="A14209:H14209"/>
    <mergeCell ref="F14210:G14210"/>
    <mergeCell ref="H14210:I14210"/>
    <mergeCell ref="J14210:L14210"/>
    <mergeCell ref="F14211:G14211"/>
    <mergeCell ref="H14211:I14211"/>
    <mergeCell ref="J14211:L14211"/>
    <mergeCell ref="F14198:G14198"/>
    <mergeCell ref="H14198:I14198"/>
    <mergeCell ref="J14198:L14198"/>
    <mergeCell ref="F14199:G14199"/>
    <mergeCell ref="H14199:I14199"/>
    <mergeCell ref="J14199:L14199"/>
    <mergeCell ref="F14234:G14234"/>
    <mergeCell ref="H14234:I14234"/>
    <mergeCell ref="J14234:L14234"/>
    <mergeCell ref="F14235:G14235"/>
    <mergeCell ref="H14235:I14235"/>
    <mergeCell ref="J14235:L14235"/>
    <mergeCell ref="F14232:G14232"/>
    <mergeCell ref="H14232:I14232"/>
    <mergeCell ref="J14232:L14232"/>
    <mergeCell ref="F14233:G14233"/>
    <mergeCell ref="H14233:I14233"/>
    <mergeCell ref="J14233:L14233"/>
    <mergeCell ref="F14230:G14230"/>
    <mergeCell ref="H14230:I14230"/>
    <mergeCell ref="J14230:L14230"/>
    <mergeCell ref="F14231:G14231"/>
    <mergeCell ref="H14231:I14231"/>
    <mergeCell ref="J14231:L14231"/>
    <mergeCell ref="F14228:G14228"/>
    <mergeCell ref="H14228:I14228"/>
    <mergeCell ref="J14228:L14228"/>
    <mergeCell ref="F14229:G14229"/>
    <mergeCell ref="H14229:I14229"/>
    <mergeCell ref="J14229:L14229"/>
    <mergeCell ref="F14226:G14226"/>
    <mergeCell ref="H14226:I14226"/>
    <mergeCell ref="J14226:L14226"/>
    <mergeCell ref="F14227:G14227"/>
    <mergeCell ref="H14227:I14227"/>
    <mergeCell ref="J14227:L14227"/>
    <mergeCell ref="A14223:H14223"/>
    <mergeCell ref="F14224:G14224"/>
    <mergeCell ref="H14224:I14224"/>
    <mergeCell ref="J14224:L14224"/>
    <mergeCell ref="F14225:G14225"/>
    <mergeCell ref="H14225:I14225"/>
    <mergeCell ref="J14225:L14225"/>
    <mergeCell ref="A14249:H14249"/>
    <mergeCell ref="F14250:G14250"/>
    <mergeCell ref="H14250:I14250"/>
    <mergeCell ref="J14250:L14250"/>
    <mergeCell ref="F14251:G14251"/>
    <mergeCell ref="H14251:I14251"/>
    <mergeCell ref="J14251:L14251"/>
    <mergeCell ref="A14245:H14245"/>
    <mergeCell ref="F14246:G14246"/>
    <mergeCell ref="H14246:I14246"/>
    <mergeCell ref="J14246:L14246"/>
    <mergeCell ref="F14247:G14247"/>
    <mergeCell ref="H14247:I14247"/>
    <mergeCell ref="J14247:L14247"/>
    <mergeCell ref="F14242:G14242"/>
    <mergeCell ref="H14242:I14242"/>
    <mergeCell ref="J14242:L14242"/>
    <mergeCell ref="F14243:G14243"/>
    <mergeCell ref="H14243:I14243"/>
    <mergeCell ref="J14243:L14243"/>
    <mergeCell ref="F14240:G14240"/>
    <mergeCell ref="H14240:I14240"/>
    <mergeCell ref="J14240:L14240"/>
    <mergeCell ref="F14241:G14241"/>
    <mergeCell ref="H14241:I14241"/>
    <mergeCell ref="J14241:L14241"/>
    <mergeCell ref="F14238:G14238"/>
    <mergeCell ref="H14238:I14238"/>
    <mergeCell ref="J14238:L14238"/>
    <mergeCell ref="F14239:G14239"/>
    <mergeCell ref="H14239:I14239"/>
    <mergeCell ref="J14239:L14239"/>
    <mergeCell ref="F14236:G14236"/>
    <mergeCell ref="H14236:I14236"/>
    <mergeCell ref="J14236:L14236"/>
    <mergeCell ref="F14237:G14237"/>
    <mergeCell ref="H14237:I14237"/>
    <mergeCell ref="J14237:L14237"/>
    <mergeCell ref="A14275:H14275"/>
    <mergeCell ref="F14276:G14276"/>
    <mergeCell ref="H14276:I14276"/>
    <mergeCell ref="J14276:L14276"/>
    <mergeCell ref="F14277:G14277"/>
    <mergeCell ref="H14277:I14277"/>
    <mergeCell ref="J14277:L14277"/>
    <mergeCell ref="F14272:G14272"/>
    <mergeCell ref="H14272:I14272"/>
    <mergeCell ref="J14272:L14272"/>
    <mergeCell ref="F14273:G14273"/>
    <mergeCell ref="H14273:I14273"/>
    <mergeCell ref="J14273:L14273"/>
    <mergeCell ref="F14270:G14270"/>
    <mergeCell ref="H14270:I14270"/>
    <mergeCell ref="J14270:L14270"/>
    <mergeCell ref="F14271:G14271"/>
    <mergeCell ref="H14271:I14271"/>
    <mergeCell ref="J14271:L14271"/>
    <mergeCell ref="F14268:G14268"/>
    <mergeCell ref="H14268:I14268"/>
    <mergeCell ref="J14268:L14268"/>
    <mergeCell ref="F14269:G14269"/>
    <mergeCell ref="H14269:I14269"/>
    <mergeCell ref="J14269:L14269"/>
    <mergeCell ref="F14256:G14256"/>
    <mergeCell ref="H14256:I14256"/>
    <mergeCell ref="J14256:L14256"/>
    <mergeCell ref="A14266:H14266"/>
    <mergeCell ref="F14267:G14267"/>
    <mergeCell ref="H14267:I14267"/>
    <mergeCell ref="J14267:L14267"/>
    <mergeCell ref="A14253:H14253"/>
    <mergeCell ref="F14254:G14254"/>
    <mergeCell ref="H14254:I14254"/>
    <mergeCell ref="J14254:L14254"/>
    <mergeCell ref="F14255:G14255"/>
    <mergeCell ref="H14255:I14255"/>
    <mergeCell ref="J14255:L14255"/>
    <mergeCell ref="F14290:G14290"/>
    <mergeCell ref="H14290:I14290"/>
    <mergeCell ref="J14290:L14290"/>
    <mergeCell ref="F14291:G14291"/>
    <mergeCell ref="H14291:I14291"/>
    <mergeCell ref="J14291:L14291"/>
    <mergeCell ref="F14288:G14288"/>
    <mergeCell ref="H14288:I14288"/>
    <mergeCell ref="J14288:L14288"/>
    <mergeCell ref="F14289:G14289"/>
    <mergeCell ref="H14289:I14289"/>
    <mergeCell ref="J14289:L14289"/>
    <mergeCell ref="F14286:G14286"/>
    <mergeCell ref="H14286:I14286"/>
    <mergeCell ref="J14286:L14286"/>
    <mergeCell ref="F14287:G14287"/>
    <mergeCell ref="H14287:I14287"/>
    <mergeCell ref="J14287:L14287"/>
    <mergeCell ref="F14284:G14284"/>
    <mergeCell ref="H14284:I14284"/>
    <mergeCell ref="J14284:L14284"/>
    <mergeCell ref="F14285:G14285"/>
    <mergeCell ref="H14285:I14285"/>
    <mergeCell ref="J14285:L14285"/>
    <mergeCell ref="F14282:G14282"/>
    <mergeCell ref="H14282:I14282"/>
    <mergeCell ref="J14282:L14282"/>
    <mergeCell ref="F14283:G14283"/>
    <mergeCell ref="H14283:I14283"/>
    <mergeCell ref="J14283:L14283"/>
    <mergeCell ref="F14278:G14278"/>
    <mergeCell ref="H14278:I14278"/>
    <mergeCell ref="J14278:L14278"/>
    <mergeCell ref="A14280:H14280"/>
    <mergeCell ref="F14281:G14281"/>
    <mergeCell ref="H14281:I14281"/>
    <mergeCell ref="J14281:L14281"/>
    <mergeCell ref="F14304:G14304"/>
    <mergeCell ref="H14304:I14304"/>
    <mergeCell ref="J14304:L14304"/>
    <mergeCell ref="A14306:H14306"/>
    <mergeCell ref="F14307:G14307"/>
    <mergeCell ref="H14307:I14307"/>
    <mergeCell ref="J14307:L14307"/>
    <mergeCell ref="F14300:G14300"/>
    <mergeCell ref="H14300:I14300"/>
    <mergeCell ref="J14300:L14300"/>
    <mergeCell ref="A14302:H14302"/>
    <mergeCell ref="F14303:G14303"/>
    <mergeCell ref="H14303:I14303"/>
    <mergeCell ref="J14303:L14303"/>
    <mergeCell ref="F14298:G14298"/>
    <mergeCell ref="H14298:I14298"/>
    <mergeCell ref="J14298:L14298"/>
    <mergeCell ref="F14299:G14299"/>
    <mergeCell ref="H14299:I14299"/>
    <mergeCell ref="J14299:L14299"/>
    <mergeCell ref="F14296:G14296"/>
    <mergeCell ref="H14296:I14296"/>
    <mergeCell ref="J14296:L14296"/>
    <mergeCell ref="F14297:G14297"/>
    <mergeCell ref="H14297:I14297"/>
    <mergeCell ref="J14297:L14297"/>
    <mergeCell ref="F14294:G14294"/>
    <mergeCell ref="H14294:I14294"/>
    <mergeCell ref="J14294:L14294"/>
    <mergeCell ref="F14295:G14295"/>
    <mergeCell ref="H14295:I14295"/>
    <mergeCell ref="J14295:L14295"/>
    <mergeCell ref="F14292:G14292"/>
    <mergeCell ref="H14292:I14292"/>
    <mergeCell ref="J14292:L14292"/>
    <mergeCell ref="F14293:G14293"/>
    <mergeCell ref="H14293:I14293"/>
    <mergeCell ref="J14293:L14293"/>
    <mergeCell ref="F14330:G14330"/>
    <mergeCell ref="H14330:I14330"/>
    <mergeCell ref="J14330:L14330"/>
    <mergeCell ref="F14331:G14331"/>
    <mergeCell ref="H14331:I14331"/>
    <mergeCell ref="J14331:L14331"/>
    <mergeCell ref="F14328:G14328"/>
    <mergeCell ref="H14328:I14328"/>
    <mergeCell ref="J14328:L14328"/>
    <mergeCell ref="F14329:G14329"/>
    <mergeCell ref="H14329:I14329"/>
    <mergeCell ref="J14329:L14329"/>
    <mergeCell ref="F14326:G14326"/>
    <mergeCell ref="H14326:I14326"/>
    <mergeCell ref="J14326:L14326"/>
    <mergeCell ref="F14327:G14327"/>
    <mergeCell ref="H14327:I14327"/>
    <mergeCell ref="J14327:L14327"/>
    <mergeCell ref="A14323:H14323"/>
    <mergeCell ref="F14324:G14324"/>
    <mergeCell ref="H14324:I14324"/>
    <mergeCell ref="J14324:L14324"/>
    <mergeCell ref="F14325:G14325"/>
    <mergeCell ref="H14325:I14325"/>
    <mergeCell ref="J14325:L14325"/>
    <mergeCell ref="F14312:G14312"/>
    <mergeCell ref="H14312:I14312"/>
    <mergeCell ref="J14312:L14312"/>
    <mergeCell ref="F14313:G14313"/>
    <mergeCell ref="H14313:I14313"/>
    <mergeCell ref="J14313:L14313"/>
    <mergeCell ref="F14308:G14308"/>
    <mergeCell ref="H14308:I14308"/>
    <mergeCell ref="J14308:L14308"/>
    <mergeCell ref="A14310:H14310"/>
    <mergeCell ref="F14311:G14311"/>
    <mergeCell ref="H14311:I14311"/>
    <mergeCell ref="J14311:L14311"/>
    <mergeCell ref="F14346:G14346"/>
    <mergeCell ref="H14346:I14346"/>
    <mergeCell ref="J14346:L14346"/>
    <mergeCell ref="F14347:G14347"/>
    <mergeCell ref="H14347:I14347"/>
    <mergeCell ref="J14347:L14347"/>
    <mergeCell ref="F14344:G14344"/>
    <mergeCell ref="H14344:I14344"/>
    <mergeCell ref="J14344:L14344"/>
    <mergeCell ref="F14345:G14345"/>
    <mergeCell ref="H14345:I14345"/>
    <mergeCell ref="J14345:L14345"/>
    <mergeCell ref="F14342:G14342"/>
    <mergeCell ref="H14342:I14342"/>
    <mergeCell ref="J14342:L14342"/>
    <mergeCell ref="F14343:G14343"/>
    <mergeCell ref="H14343:I14343"/>
    <mergeCell ref="J14343:L14343"/>
    <mergeCell ref="F14340:G14340"/>
    <mergeCell ref="H14340:I14340"/>
    <mergeCell ref="J14340:L14340"/>
    <mergeCell ref="F14341:G14341"/>
    <mergeCell ref="H14341:I14341"/>
    <mergeCell ref="J14341:L14341"/>
    <mergeCell ref="F14336:G14336"/>
    <mergeCell ref="H14336:I14336"/>
    <mergeCell ref="J14336:L14336"/>
    <mergeCell ref="A14338:H14338"/>
    <mergeCell ref="F14339:G14339"/>
    <mergeCell ref="H14339:I14339"/>
    <mergeCell ref="J14339:L14339"/>
    <mergeCell ref="A14333:H14333"/>
    <mergeCell ref="F14334:G14334"/>
    <mergeCell ref="H14334:I14334"/>
    <mergeCell ref="J14334:L14334"/>
    <mergeCell ref="F14335:G14335"/>
    <mergeCell ref="H14335:I14335"/>
    <mergeCell ref="J14335:L14335"/>
    <mergeCell ref="F14358:G14358"/>
    <mergeCell ref="H14358:I14358"/>
    <mergeCell ref="J14358:L14358"/>
    <mergeCell ref="A14360:H14360"/>
    <mergeCell ref="F14361:G14361"/>
    <mergeCell ref="H14361:I14361"/>
    <mergeCell ref="J14361:L14361"/>
    <mergeCell ref="F14356:G14356"/>
    <mergeCell ref="H14356:I14356"/>
    <mergeCell ref="J14356:L14356"/>
    <mergeCell ref="F14357:G14357"/>
    <mergeCell ref="H14357:I14357"/>
    <mergeCell ref="J14357:L14357"/>
    <mergeCell ref="F14354:G14354"/>
    <mergeCell ref="H14354:I14354"/>
    <mergeCell ref="J14354:L14354"/>
    <mergeCell ref="F14355:G14355"/>
    <mergeCell ref="H14355:I14355"/>
    <mergeCell ref="J14355:L14355"/>
    <mergeCell ref="F14352:G14352"/>
    <mergeCell ref="H14352:I14352"/>
    <mergeCell ref="J14352:L14352"/>
    <mergeCell ref="F14353:G14353"/>
    <mergeCell ref="H14353:I14353"/>
    <mergeCell ref="J14353:L14353"/>
    <mergeCell ref="F14350:G14350"/>
    <mergeCell ref="H14350:I14350"/>
    <mergeCell ref="J14350:L14350"/>
    <mergeCell ref="F14351:G14351"/>
    <mergeCell ref="H14351:I14351"/>
    <mergeCell ref="J14351:L14351"/>
    <mergeCell ref="F14348:G14348"/>
    <mergeCell ref="H14348:I14348"/>
    <mergeCell ref="J14348:L14348"/>
    <mergeCell ref="F14349:G14349"/>
    <mergeCell ref="H14349:I14349"/>
    <mergeCell ref="J14349:L14349"/>
    <mergeCell ref="F14386:G14386"/>
    <mergeCell ref="H14386:I14386"/>
    <mergeCell ref="J14386:L14386"/>
    <mergeCell ref="F14387:G14387"/>
    <mergeCell ref="H14387:I14387"/>
    <mergeCell ref="J14387:L14387"/>
    <mergeCell ref="F14384:G14384"/>
    <mergeCell ref="H14384:I14384"/>
    <mergeCell ref="J14384:L14384"/>
    <mergeCell ref="F14385:G14385"/>
    <mergeCell ref="H14385:I14385"/>
    <mergeCell ref="J14385:L14385"/>
    <mergeCell ref="A14381:H14381"/>
    <mergeCell ref="F14382:G14382"/>
    <mergeCell ref="H14382:I14382"/>
    <mergeCell ref="J14382:L14382"/>
    <mergeCell ref="F14383:G14383"/>
    <mergeCell ref="H14383:I14383"/>
    <mergeCell ref="J14383:L14383"/>
    <mergeCell ref="F14370:G14370"/>
    <mergeCell ref="H14370:I14370"/>
    <mergeCell ref="J14370:L14370"/>
    <mergeCell ref="F14371:G14371"/>
    <mergeCell ref="H14371:I14371"/>
    <mergeCell ref="J14371:L14371"/>
    <mergeCell ref="F14366:G14366"/>
    <mergeCell ref="H14366:I14366"/>
    <mergeCell ref="J14366:L14366"/>
    <mergeCell ref="A14368:H14368"/>
    <mergeCell ref="F14369:G14369"/>
    <mergeCell ref="H14369:I14369"/>
    <mergeCell ref="J14369:L14369"/>
    <mergeCell ref="F14362:G14362"/>
    <mergeCell ref="H14362:I14362"/>
    <mergeCell ref="J14362:L14362"/>
    <mergeCell ref="A14364:H14364"/>
    <mergeCell ref="F14365:G14365"/>
    <mergeCell ref="H14365:I14365"/>
    <mergeCell ref="J14365:L14365"/>
    <mergeCell ref="F14402:G14402"/>
    <mergeCell ref="H14402:I14402"/>
    <mergeCell ref="J14402:L14402"/>
    <mergeCell ref="F14403:G14403"/>
    <mergeCell ref="H14403:I14403"/>
    <mergeCell ref="J14403:L14403"/>
    <mergeCell ref="F14400:G14400"/>
    <mergeCell ref="H14400:I14400"/>
    <mergeCell ref="J14400:L14400"/>
    <mergeCell ref="F14401:G14401"/>
    <mergeCell ref="H14401:I14401"/>
    <mergeCell ref="J14401:L14401"/>
    <mergeCell ref="F14398:G14398"/>
    <mergeCell ref="H14398:I14398"/>
    <mergeCell ref="J14398:L14398"/>
    <mergeCell ref="F14399:G14399"/>
    <mergeCell ref="H14399:I14399"/>
    <mergeCell ref="J14399:L14399"/>
    <mergeCell ref="F14396:G14396"/>
    <mergeCell ref="H14396:I14396"/>
    <mergeCell ref="J14396:L14396"/>
    <mergeCell ref="F14397:G14397"/>
    <mergeCell ref="H14397:I14397"/>
    <mergeCell ref="J14397:L14397"/>
    <mergeCell ref="F14392:G14392"/>
    <mergeCell ref="H14392:I14392"/>
    <mergeCell ref="J14392:L14392"/>
    <mergeCell ref="A14394:H14394"/>
    <mergeCell ref="F14395:G14395"/>
    <mergeCell ref="H14395:I14395"/>
    <mergeCell ref="J14395:L14395"/>
    <mergeCell ref="F14388:G14388"/>
    <mergeCell ref="H14388:I14388"/>
    <mergeCell ref="J14388:L14388"/>
    <mergeCell ref="A14390:H14390"/>
    <mergeCell ref="F14391:G14391"/>
    <mergeCell ref="H14391:I14391"/>
    <mergeCell ref="J14391:L14391"/>
    <mergeCell ref="A14415:H14415"/>
    <mergeCell ref="F14416:G14416"/>
    <mergeCell ref="H14416:I14416"/>
    <mergeCell ref="J14416:L14416"/>
    <mergeCell ref="F14417:G14417"/>
    <mergeCell ref="H14417:I14417"/>
    <mergeCell ref="J14417:L14417"/>
    <mergeCell ref="F14412:G14412"/>
    <mergeCell ref="H14412:I14412"/>
    <mergeCell ref="J14412:L14412"/>
    <mergeCell ref="F14413:G14413"/>
    <mergeCell ref="H14413:I14413"/>
    <mergeCell ref="J14413:L14413"/>
    <mergeCell ref="F14410:G14410"/>
    <mergeCell ref="H14410:I14410"/>
    <mergeCell ref="J14410:L14410"/>
    <mergeCell ref="F14411:G14411"/>
    <mergeCell ref="H14411:I14411"/>
    <mergeCell ref="J14411:L14411"/>
    <mergeCell ref="F14408:G14408"/>
    <mergeCell ref="H14408:I14408"/>
    <mergeCell ref="J14408:L14408"/>
    <mergeCell ref="F14409:G14409"/>
    <mergeCell ref="H14409:I14409"/>
    <mergeCell ref="J14409:L14409"/>
    <mergeCell ref="F14406:G14406"/>
    <mergeCell ref="H14406:I14406"/>
    <mergeCell ref="J14406:L14406"/>
    <mergeCell ref="F14407:G14407"/>
    <mergeCell ref="H14407:I14407"/>
    <mergeCell ref="J14407:L14407"/>
    <mergeCell ref="F14404:G14404"/>
    <mergeCell ref="H14404:I14404"/>
    <mergeCell ref="J14404:L14404"/>
    <mergeCell ref="F14405:G14405"/>
    <mergeCell ref="H14405:I14405"/>
    <mergeCell ref="J14405:L14405"/>
    <mergeCell ref="F14440:G14440"/>
    <mergeCell ref="H14440:I14440"/>
    <mergeCell ref="J14440:L14440"/>
    <mergeCell ref="F14441:G14441"/>
    <mergeCell ref="H14441:I14441"/>
    <mergeCell ref="J14441:L14441"/>
    <mergeCell ref="F14438:G14438"/>
    <mergeCell ref="H14438:I14438"/>
    <mergeCell ref="J14438:L14438"/>
    <mergeCell ref="F14439:G14439"/>
    <mergeCell ref="H14439:I14439"/>
    <mergeCell ref="J14439:L14439"/>
    <mergeCell ref="F14426:G14426"/>
    <mergeCell ref="H14426:I14426"/>
    <mergeCell ref="J14426:L14426"/>
    <mergeCell ref="A14436:H14436"/>
    <mergeCell ref="F14437:G14437"/>
    <mergeCell ref="H14437:I14437"/>
    <mergeCell ref="J14437:L14437"/>
    <mergeCell ref="A14423:H14423"/>
    <mergeCell ref="F14424:G14424"/>
    <mergeCell ref="H14424:I14424"/>
    <mergeCell ref="J14424:L14424"/>
    <mergeCell ref="F14425:G14425"/>
    <mergeCell ref="H14425:I14425"/>
    <mergeCell ref="J14425:L14425"/>
    <mergeCell ref="A14419:H14419"/>
    <mergeCell ref="F14420:G14420"/>
    <mergeCell ref="H14420:I14420"/>
    <mergeCell ref="J14420:L14420"/>
    <mergeCell ref="F14421:G14421"/>
    <mergeCell ref="H14421:I14421"/>
    <mergeCell ref="J14421:L14421"/>
    <mergeCell ref="F14456:G14456"/>
    <mergeCell ref="H14456:I14456"/>
    <mergeCell ref="J14456:L14456"/>
    <mergeCell ref="F14457:G14457"/>
    <mergeCell ref="H14457:I14457"/>
    <mergeCell ref="J14457:L14457"/>
    <mergeCell ref="F14454:G14454"/>
    <mergeCell ref="H14454:I14454"/>
    <mergeCell ref="J14454:L14454"/>
    <mergeCell ref="F14455:G14455"/>
    <mergeCell ref="H14455:I14455"/>
    <mergeCell ref="J14455:L14455"/>
    <mergeCell ref="A14451:H14451"/>
    <mergeCell ref="F14452:G14452"/>
    <mergeCell ref="H14452:I14452"/>
    <mergeCell ref="J14452:L14452"/>
    <mergeCell ref="F14453:G14453"/>
    <mergeCell ref="H14453:I14453"/>
    <mergeCell ref="J14453:L14453"/>
    <mergeCell ref="F14448:G14448"/>
    <mergeCell ref="H14448:I14448"/>
    <mergeCell ref="J14448:L14448"/>
    <mergeCell ref="F14449:G14449"/>
    <mergeCell ref="H14449:I14449"/>
    <mergeCell ref="J14449:L14449"/>
    <mergeCell ref="F14444:G14444"/>
    <mergeCell ref="H14444:I14444"/>
    <mergeCell ref="J14444:L14444"/>
    <mergeCell ref="A14446:H14446"/>
    <mergeCell ref="F14447:G14447"/>
    <mergeCell ref="H14447:I14447"/>
    <mergeCell ref="J14447:L14447"/>
    <mergeCell ref="F14442:G14442"/>
    <mergeCell ref="H14442:I14442"/>
    <mergeCell ref="J14442:L14442"/>
    <mergeCell ref="F14443:G14443"/>
    <mergeCell ref="H14443:I14443"/>
    <mergeCell ref="J14443:L14443"/>
    <mergeCell ref="A14469:H14469"/>
    <mergeCell ref="F14470:G14470"/>
    <mergeCell ref="H14470:I14470"/>
    <mergeCell ref="J14470:L14470"/>
    <mergeCell ref="F14471:G14471"/>
    <mergeCell ref="H14471:I14471"/>
    <mergeCell ref="J14471:L14471"/>
    <mergeCell ref="F14466:G14466"/>
    <mergeCell ref="H14466:I14466"/>
    <mergeCell ref="J14466:L14466"/>
    <mergeCell ref="F14467:G14467"/>
    <mergeCell ref="H14467:I14467"/>
    <mergeCell ref="J14467:L14467"/>
    <mergeCell ref="F14464:G14464"/>
    <mergeCell ref="H14464:I14464"/>
    <mergeCell ref="J14464:L14464"/>
    <mergeCell ref="F14465:G14465"/>
    <mergeCell ref="H14465:I14465"/>
    <mergeCell ref="J14465:L14465"/>
    <mergeCell ref="F14462:G14462"/>
    <mergeCell ref="H14462:I14462"/>
    <mergeCell ref="J14462:L14462"/>
    <mergeCell ref="F14463:G14463"/>
    <mergeCell ref="H14463:I14463"/>
    <mergeCell ref="J14463:L14463"/>
    <mergeCell ref="F14460:G14460"/>
    <mergeCell ref="H14460:I14460"/>
    <mergeCell ref="J14460:L14460"/>
    <mergeCell ref="F14461:G14461"/>
    <mergeCell ref="H14461:I14461"/>
    <mergeCell ref="J14461:L14461"/>
    <mergeCell ref="F14458:G14458"/>
    <mergeCell ref="H14458:I14458"/>
    <mergeCell ref="J14458:L14458"/>
    <mergeCell ref="F14459:G14459"/>
    <mergeCell ref="H14459:I14459"/>
    <mergeCell ref="J14459:L14459"/>
    <mergeCell ref="F14496:G14496"/>
    <mergeCell ref="H14496:I14496"/>
    <mergeCell ref="J14496:L14496"/>
    <mergeCell ref="F14497:G14497"/>
    <mergeCell ref="H14497:I14497"/>
    <mergeCell ref="J14497:L14497"/>
    <mergeCell ref="F14494:G14494"/>
    <mergeCell ref="H14494:I14494"/>
    <mergeCell ref="J14494:L14494"/>
    <mergeCell ref="F14495:G14495"/>
    <mergeCell ref="H14495:I14495"/>
    <mergeCell ref="J14495:L14495"/>
    <mergeCell ref="F14492:G14492"/>
    <mergeCell ref="H14492:I14492"/>
    <mergeCell ref="J14492:L14492"/>
    <mergeCell ref="F14493:G14493"/>
    <mergeCell ref="H14493:I14493"/>
    <mergeCell ref="J14493:L14493"/>
    <mergeCell ref="F14480:G14480"/>
    <mergeCell ref="H14480:I14480"/>
    <mergeCell ref="J14480:L14480"/>
    <mergeCell ref="A14490:H14490"/>
    <mergeCell ref="F14491:G14491"/>
    <mergeCell ref="H14491:I14491"/>
    <mergeCell ref="J14491:L14491"/>
    <mergeCell ref="A14477:H14477"/>
    <mergeCell ref="F14478:G14478"/>
    <mergeCell ref="H14478:I14478"/>
    <mergeCell ref="J14478:L14478"/>
    <mergeCell ref="F14479:G14479"/>
    <mergeCell ref="H14479:I14479"/>
    <mergeCell ref="J14479:L14479"/>
    <mergeCell ref="A14473:H14473"/>
    <mergeCell ref="F14474:G14474"/>
    <mergeCell ref="H14474:I14474"/>
    <mergeCell ref="J14474:L14474"/>
    <mergeCell ref="F14475:G14475"/>
    <mergeCell ref="H14475:I14475"/>
    <mergeCell ref="J14475:L14475"/>
    <mergeCell ref="F14512:G14512"/>
    <mergeCell ref="H14512:I14512"/>
    <mergeCell ref="J14512:L14512"/>
    <mergeCell ref="F14513:G14513"/>
    <mergeCell ref="H14513:I14513"/>
    <mergeCell ref="J14513:L14513"/>
    <mergeCell ref="F14510:G14510"/>
    <mergeCell ref="H14510:I14510"/>
    <mergeCell ref="J14510:L14510"/>
    <mergeCell ref="F14511:G14511"/>
    <mergeCell ref="H14511:I14511"/>
    <mergeCell ref="J14511:L14511"/>
    <mergeCell ref="F14508:G14508"/>
    <mergeCell ref="H14508:I14508"/>
    <mergeCell ref="J14508:L14508"/>
    <mergeCell ref="F14509:G14509"/>
    <mergeCell ref="H14509:I14509"/>
    <mergeCell ref="J14509:L14509"/>
    <mergeCell ref="F14506:G14506"/>
    <mergeCell ref="H14506:I14506"/>
    <mergeCell ref="J14506:L14506"/>
    <mergeCell ref="F14507:G14507"/>
    <mergeCell ref="H14507:I14507"/>
    <mergeCell ref="J14507:L14507"/>
    <mergeCell ref="F14502:G14502"/>
    <mergeCell ref="H14502:I14502"/>
    <mergeCell ref="J14502:L14502"/>
    <mergeCell ref="A14504:H14504"/>
    <mergeCell ref="F14505:G14505"/>
    <mergeCell ref="H14505:I14505"/>
    <mergeCell ref="J14505:L14505"/>
    <mergeCell ref="A14499:H14499"/>
    <mergeCell ref="F14500:G14500"/>
    <mergeCell ref="H14500:I14500"/>
    <mergeCell ref="J14500:L14500"/>
    <mergeCell ref="F14501:G14501"/>
    <mergeCell ref="H14501:I14501"/>
    <mergeCell ref="J14501:L14501"/>
    <mergeCell ref="F14524:G14524"/>
    <mergeCell ref="H14524:I14524"/>
    <mergeCell ref="J14524:L14524"/>
    <mergeCell ref="A14526:H14526"/>
    <mergeCell ref="F14527:G14527"/>
    <mergeCell ref="H14527:I14527"/>
    <mergeCell ref="J14527:L14527"/>
    <mergeCell ref="F14522:G14522"/>
    <mergeCell ref="H14522:I14522"/>
    <mergeCell ref="J14522:L14522"/>
    <mergeCell ref="F14523:G14523"/>
    <mergeCell ref="H14523:I14523"/>
    <mergeCell ref="J14523:L14523"/>
    <mergeCell ref="F14520:G14520"/>
    <mergeCell ref="H14520:I14520"/>
    <mergeCell ref="J14520:L14520"/>
    <mergeCell ref="F14521:G14521"/>
    <mergeCell ref="H14521:I14521"/>
    <mergeCell ref="J14521:L14521"/>
    <mergeCell ref="F14518:G14518"/>
    <mergeCell ref="H14518:I14518"/>
    <mergeCell ref="J14518:L14518"/>
    <mergeCell ref="F14519:G14519"/>
    <mergeCell ref="H14519:I14519"/>
    <mergeCell ref="J14519:L14519"/>
    <mergeCell ref="F14516:G14516"/>
    <mergeCell ref="H14516:I14516"/>
    <mergeCell ref="J14516:L14516"/>
    <mergeCell ref="F14517:G14517"/>
    <mergeCell ref="H14517:I14517"/>
    <mergeCell ref="J14517:L14517"/>
    <mergeCell ref="F14514:G14514"/>
    <mergeCell ref="H14514:I14514"/>
    <mergeCell ref="J14514:L14514"/>
    <mergeCell ref="F14515:G14515"/>
    <mergeCell ref="H14515:I14515"/>
    <mergeCell ref="J14515:L14515"/>
    <mergeCell ref="F14552:G14552"/>
    <mergeCell ref="H14552:I14552"/>
    <mergeCell ref="J14552:L14552"/>
    <mergeCell ref="F14553:G14553"/>
    <mergeCell ref="H14553:I14553"/>
    <mergeCell ref="J14553:L14553"/>
    <mergeCell ref="F14550:G14550"/>
    <mergeCell ref="H14550:I14550"/>
    <mergeCell ref="J14550:L14550"/>
    <mergeCell ref="F14551:G14551"/>
    <mergeCell ref="H14551:I14551"/>
    <mergeCell ref="J14551:L14551"/>
    <mergeCell ref="A14547:H14547"/>
    <mergeCell ref="F14548:G14548"/>
    <mergeCell ref="H14548:I14548"/>
    <mergeCell ref="J14548:L14548"/>
    <mergeCell ref="F14549:G14549"/>
    <mergeCell ref="H14549:I14549"/>
    <mergeCell ref="J14549:L14549"/>
    <mergeCell ref="F14536:G14536"/>
    <mergeCell ref="H14536:I14536"/>
    <mergeCell ref="J14536:L14536"/>
    <mergeCell ref="F14537:G14537"/>
    <mergeCell ref="H14537:I14537"/>
    <mergeCell ref="J14537:L14537"/>
    <mergeCell ref="F14532:G14532"/>
    <mergeCell ref="H14532:I14532"/>
    <mergeCell ref="J14532:L14532"/>
    <mergeCell ref="A14534:H14534"/>
    <mergeCell ref="F14535:G14535"/>
    <mergeCell ref="H14535:I14535"/>
    <mergeCell ref="J14535:L14535"/>
    <mergeCell ref="F14528:G14528"/>
    <mergeCell ref="H14528:I14528"/>
    <mergeCell ref="J14528:L14528"/>
    <mergeCell ref="A14530:H14530"/>
    <mergeCell ref="F14531:G14531"/>
    <mergeCell ref="H14531:I14531"/>
    <mergeCell ref="J14531:L14531"/>
    <mergeCell ref="F14568:G14568"/>
    <mergeCell ref="H14568:I14568"/>
    <mergeCell ref="J14568:L14568"/>
    <mergeCell ref="F14569:G14569"/>
    <mergeCell ref="H14569:I14569"/>
    <mergeCell ref="J14569:L14569"/>
    <mergeCell ref="F14566:G14566"/>
    <mergeCell ref="H14566:I14566"/>
    <mergeCell ref="J14566:L14566"/>
    <mergeCell ref="F14567:G14567"/>
    <mergeCell ref="H14567:I14567"/>
    <mergeCell ref="J14567:L14567"/>
    <mergeCell ref="F14564:G14564"/>
    <mergeCell ref="H14564:I14564"/>
    <mergeCell ref="J14564:L14564"/>
    <mergeCell ref="F14565:G14565"/>
    <mergeCell ref="H14565:I14565"/>
    <mergeCell ref="J14565:L14565"/>
    <mergeCell ref="A14561:H14561"/>
    <mergeCell ref="F14562:G14562"/>
    <mergeCell ref="H14562:I14562"/>
    <mergeCell ref="J14562:L14562"/>
    <mergeCell ref="F14563:G14563"/>
    <mergeCell ref="H14563:I14563"/>
    <mergeCell ref="J14563:L14563"/>
    <mergeCell ref="F14558:G14558"/>
    <mergeCell ref="H14558:I14558"/>
    <mergeCell ref="J14558:L14558"/>
    <mergeCell ref="F14559:G14559"/>
    <mergeCell ref="H14559:I14559"/>
    <mergeCell ref="J14559:L14559"/>
    <mergeCell ref="F14554:G14554"/>
    <mergeCell ref="H14554:I14554"/>
    <mergeCell ref="J14554:L14554"/>
    <mergeCell ref="A14556:H14556"/>
    <mergeCell ref="F14557:G14557"/>
    <mergeCell ref="H14557:I14557"/>
    <mergeCell ref="J14557:L14557"/>
    <mergeCell ref="F14580:G14580"/>
    <mergeCell ref="H14580:I14580"/>
    <mergeCell ref="J14580:L14580"/>
    <mergeCell ref="A14582:H14582"/>
    <mergeCell ref="F14583:G14583"/>
    <mergeCell ref="H14583:I14583"/>
    <mergeCell ref="J14583:L14583"/>
    <mergeCell ref="F14578:G14578"/>
    <mergeCell ref="H14578:I14578"/>
    <mergeCell ref="J14578:L14578"/>
    <mergeCell ref="F14579:G14579"/>
    <mergeCell ref="H14579:I14579"/>
    <mergeCell ref="J14579:L14579"/>
    <mergeCell ref="F14576:G14576"/>
    <mergeCell ref="H14576:I14576"/>
    <mergeCell ref="J14576:L14576"/>
    <mergeCell ref="F14577:G14577"/>
    <mergeCell ref="H14577:I14577"/>
    <mergeCell ref="J14577:L14577"/>
    <mergeCell ref="F14574:G14574"/>
    <mergeCell ref="H14574:I14574"/>
    <mergeCell ref="J14574:L14574"/>
    <mergeCell ref="F14575:G14575"/>
    <mergeCell ref="H14575:I14575"/>
    <mergeCell ref="J14575:L14575"/>
    <mergeCell ref="F14572:G14572"/>
    <mergeCell ref="H14572:I14572"/>
    <mergeCell ref="J14572:L14572"/>
    <mergeCell ref="F14573:G14573"/>
    <mergeCell ref="H14573:I14573"/>
    <mergeCell ref="J14573:L14573"/>
    <mergeCell ref="F14570:G14570"/>
    <mergeCell ref="H14570:I14570"/>
    <mergeCell ref="J14570:L14570"/>
    <mergeCell ref="F14571:G14571"/>
    <mergeCell ref="H14571:I14571"/>
    <mergeCell ref="J14571:L14571"/>
    <mergeCell ref="F14608:G14608"/>
    <mergeCell ref="H14608:I14608"/>
    <mergeCell ref="J14608:L14608"/>
    <mergeCell ref="F14609:G14609"/>
    <mergeCell ref="H14609:I14609"/>
    <mergeCell ref="J14609:L14609"/>
    <mergeCell ref="F14606:G14606"/>
    <mergeCell ref="H14606:I14606"/>
    <mergeCell ref="J14606:L14606"/>
    <mergeCell ref="F14607:G14607"/>
    <mergeCell ref="H14607:I14607"/>
    <mergeCell ref="J14607:L14607"/>
    <mergeCell ref="A14603:H14603"/>
    <mergeCell ref="F14604:G14604"/>
    <mergeCell ref="H14604:I14604"/>
    <mergeCell ref="J14604:L14604"/>
    <mergeCell ref="F14605:G14605"/>
    <mergeCell ref="H14605:I14605"/>
    <mergeCell ref="J14605:L14605"/>
    <mergeCell ref="F14592:G14592"/>
    <mergeCell ref="H14592:I14592"/>
    <mergeCell ref="J14592:L14592"/>
    <mergeCell ref="F14593:G14593"/>
    <mergeCell ref="H14593:I14593"/>
    <mergeCell ref="J14593:L14593"/>
    <mergeCell ref="F14588:G14588"/>
    <mergeCell ref="H14588:I14588"/>
    <mergeCell ref="J14588:L14588"/>
    <mergeCell ref="A14590:H14590"/>
    <mergeCell ref="F14591:G14591"/>
    <mergeCell ref="H14591:I14591"/>
    <mergeCell ref="J14591:L14591"/>
    <mergeCell ref="F14584:G14584"/>
    <mergeCell ref="H14584:I14584"/>
    <mergeCell ref="J14584:L14584"/>
    <mergeCell ref="A14586:H14586"/>
    <mergeCell ref="F14587:G14587"/>
    <mergeCell ref="H14587:I14587"/>
    <mergeCell ref="J14587:L14587"/>
    <mergeCell ref="F14624:G14624"/>
    <mergeCell ref="H14624:I14624"/>
    <mergeCell ref="J14624:L14624"/>
    <mergeCell ref="F14625:G14625"/>
    <mergeCell ref="H14625:I14625"/>
    <mergeCell ref="J14625:L14625"/>
    <mergeCell ref="F14622:G14622"/>
    <mergeCell ref="H14622:I14622"/>
    <mergeCell ref="J14622:L14622"/>
    <mergeCell ref="F14623:G14623"/>
    <mergeCell ref="H14623:I14623"/>
    <mergeCell ref="J14623:L14623"/>
    <mergeCell ref="F14620:G14620"/>
    <mergeCell ref="H14620:I14620"/>
    <mergeCell ref="J14620:L14620"/>
    <mergeCell ref="F14621:G14621"/>
    <mergeCell ref="H14621:I14621"/>
    <mergeCell ref="J14621:L14621"/>
    <mergeCell ref="A14617:H14617"/>
    <mergeCell ref="F14618:G14618"/>
    <mergeCell ref="H14618:I14618"/>
    <mergeCell ref="J14618:L14618"/>
    <mergeCell ref="F14619:G14619"/>
    <mergeCell ref="H14619:I14619"/>
    <mergeCell ref="J14619:L14619"/>
    <mergeCell ref="F14614:G14614"/>
    <mergeCell ref="H14614:I14614"/>
    <mergeCell ref="J14614:L14614"/>
    <mergeCell ref="F14615:G14615"/>
    <mergeCell ref="H14615:I14615"/>
    <mergeCell ref="J14615:L14615"/>
    <mergeCell ref="F14610:G14610"/>
    <mergeCell ref="H14610:I14610"/>
    <mergeCell ref="J14610:L14610"/>
    <mergeCell ref="A14612:H14612"/>
    <mergeCell ref="F14613:G14613"/>
    <mergeCell ref="H14613:I14613"/>
    <mergeCell ref="J14613:L14613"/>
    <mergeCell ref="F14636:G14636"/>
    <mergeCell ref="H14636:I14636"/>
    <mergeCell ref="J14636:L14636"/>
    <mergeCell ref="A14638:H14638"/>
    <mergeCell ref="F14639:G14639"/>
    <mergeCell ref="H14639:I14639"/>
    <mergeCell ref="J14639:L14639"/>
    <mergeCell ref="F14634:G14634"/>
    <mergeCell ref="H14634:I14634"/>
    <mergeCell ref="J14634:L14634"/>
    <mergeCell ref="F14635:G14635"/>
    <mergeCell ref="H14635:I14635"/>
    <mergeCell ref="J14635:L14635"/>
    <mergeCell ref="F14632:G14632"/>
    <mergeCell ref="H14632:I14632"/>
    <mergeCell ref="J14632:L14632"/>
    <mergeCell ref="F14633:G14633"/>
    <mergeCell ref="H14633:I14633"/>
    <mergeCell ref="J14633:L14633"/>
    <mergeCell ref="F14630:G14630"/>
    <mergeCell ref="H14630:I14630"/>
    <mergeCell ref="J14630:L14630"/>
    <mergeCell ref="F14631:G14631"/>
    <mergeCell ref="H14631:I14631"/>
    <mergeCell ref="J14631:L14631"/>
    <mergeCell ref="F14628:G14628"/>
    <mergeCell ref="H14628:I14628"/>
    <mergeCell ref="J14628:L14628"/>
    <mergeCell ref="F14629:G14629"/>
    <mergeCell ref="H14629:I14629"/>
    <mergeCell ref="J14629:L14629"/>
    <mergeCell ref="F14626:G14626"/>
    <mergeCell ref="H14626:I14626"/>
    <mergeCell ref="J14626:L14626"/>
    <mergeCell ref="F14627:G14627"/>
    <mergeCell ref="H14627:I14627"/>
    <mergeCell ref="J14627:L14627"/>
    <mergeCell ref="F14664:G14664"/>
    <mergeCell ref="H14664:I14664"/>
    <mergeCell ref="J14664:L14664"/>
    <mergeCell ref="F14665:G14665"/>
    <mergeCell ref="H14665:I14665"/>
    <mergeCell ref="J14665:L14665"/>
    <mergeCell ref="F14662:G14662"/>
    <mergeCell ref="H14662:I14662"/>
    <mergeCell ref="J14662:L14662"/>
    <mergeCell ref="F14663:G14663"/>
    <mergeCell ref="H14663:I14663"/>
    <mergeCell ref="J14663:L14663"/>
    <mergeCell ref="A14659:H14659"/>
    <mergeCell ref="F14660:G14660"/>
    <mergeCell ref="H14660:I14660"/>
    <mergeCell ref="J14660:L14660"/>
    <mergeCell ref="F14661:G14661"/>
    <mergeCell ref="H14661:I14661"/>
    <mergeCell ref="J14661:L14661"/>
    <mergeCell ref="F14648:G14648"/>
    <mergeCell ref="H14648:I14648"/>
    <mergeCell ref="J14648:L14648"/>
    <mergeCell ref="F14649:G14649"/>
    <mergeCell ref="H14649:I14649"/>
    <mergeCell ref="J14649:L14649"/>
    <mergeCell ref="F14644:G14644"/>
    <mergeCell ref="H14644:I14644"/>
    <mergeCell ref="J14644:L14644"/>
    <mergeCell ref="A14646:H14646"/>
    <mergeCell ref="F14647:G14647"/>
    <mergeCell ref="H14647:I14647"/>
    <mergeCell ref="J14647:L14647"/>
    <mergeCell ref="F14640:G14640"/>
    <mergeCell ref="H14640:I14640"/>
    <mergeCell ref="J14640:L14640"/>
    <mergeCell ref="A14642:H14642"/>
    <mergeCell ref="F14643:G14643"/>
    <mergeCell ref="H14643:I14643"/>
    <mergeCell ref="J14643:L14643"/>
    <mergeCell ref="F14680:G14680"/>
    <mergeCell ref="H14680:I14680"/>
    <mergeCell ref="J14680:L14680"/>
    <mergeCell ref="F14681:G14681"/>
    <mergeCell ref="H14681:I14681"/>
    <mergeCell ref="J14681:L14681"/>
    <mergeCell ref="F14678:G14678"/>
    <mergeCell ref="H14678:I14678"/>
    <mergeCell ref="J14678:L14678"/>
    <mergeCell ref="F14679:G14679"/>
    <mergeCell ref="H14679:I14679"/>
    <mergeCell ref="J14679:L14679"/>
    <mergeCell ref="F14676:G14676"/>
    <mergeCell ref="H14676:I14676"/>
    <mergeCell ref="J14676:L14676"/>
    <mergeCell ref="F14677:G14677"/>
    <mergeCell ref="H14677:I14677"/>
    <mergeCell ref="J14677:L14677"/>
    <mergeCell ref="A14673:H14673"/>
    <mergeCell ref="F14674:G14674"/>
    <mergeCell ref="H14674:I14674"/>
    <mergeCell ref="J14674:L14674"/>
    <mergeCell ref="F14675:G14675"/>
    <mergeCell ref="H14675:I14675"/>
    <mergeCell ref="J14675:L14675"/>
    <mergeCell ref="F14670:G14670"/>
    <mergeCell ref="H14670:I14670"/>
    <mergeCell ref="J14670:L14670"/>
    <mergeCell ref="F14671:G14671"/>
    <mergeCell ref="H14671:I14671"/>
    <mergeCell ref="J14671:L14671"/>
    <mergeCell ref="F14666:G14666"/>
    <mergeCell ref="H14666:I14666"/>
    <mergeCell ref="J14666:L14666"/>
    <mergeCell ref="A14668:H14668"/>
    <mergeCell ref="F14669:G14669"/>
    <mergeCell ref="H14669:I14669"/>
    <mergeCell ref="J14669:L14669"/>
    <mergeCell ref="F14692:G14692"/>
    <mergeCell ref="H14692:I14692"/>
    <mergeCell ref="J14692:L14692"/>
    <mergeCell ref="A14694:H14694"/>
    <mergeCell ref="F14695:G14695"/>
    <mergeCell ref="H14695:I14695"/>
    <mergeCell ref="J14695:L14695"/>
    <mergeCell ref="F14690:G14690"/>
    <mergeCell ref="H14690:I14690"/>
    <mergeCell ref="J14690:L14690"/>
    <mergeCell ref="F14691:G14691"/>
    <mergeCell ref="H14691:I14691"/>
    <mergeCell ref="J14691:L14691"/>
    <mergeCell ref="F14688:G14688"/>
    <mergeCell ref="H14688:I14688"/>
    <mergeCell ref="J14688:L14688"/>
    <mergeCell ref="F14689:G14689"/>
    <mergeCell ref="H14689:I14689"/>
    <mergeCell ref="J14689:L14689"/>
    <mergeCell ref="F14686:G14686"/>
    <mergeCell ref="H14686:I14686"/>
    <mergeCell ref="J14686:L14686"/>
    <mergeCell ref="F14687:G14687"/>
    <mergeCell ref="H14687:I14687"/>
    <mergeCell ref="J14687:L14687"/>
    <mergeCell ref="F14684:G14684"/>
    <mergeCell ref="H14684:I14684"/>
    <mergeCell ref="J14684:L14684"/>
    <mergeCell ref="F14685:G14685"/>
    <mergeCell ref="H14685:I14685"/>
    <mergeCell ref="J14685:L14685"/>
    <mergeCell ref="F14682:G14682"/>
    <mergeCell ref="H14682:I14682"/>
    <mergeCell ref="J14682:L14682"/>
    <mergeCell ref="F14683:G14683"/>
    <mergeCell ref="H14683:I14683"/>
    <mergeCell ref="J14683:L14683"/>
    <mergeCell ref="F14718:G14718"/>
    <mergeCell ref="H14718:I14718"/>
    <mergeCell ref="J14718:L14718"/>
    <mergeCell ref="F14719:G14719"/>
    <mergeCell ref="H14719:I14719"/>
    <mergeCell ref="J14719:L14719"/>
    <mergeCell ref="A14715:H14715"/>
    <mergeCell ref="F14716:G14716"/>
    <mergeCell ref="H14716:I14716"/>
    <mergeCell ref="J14716:L14716"/>
    <mergeCell ref="F14717:G14717"/>
    <mergeCell ref="H14717:I14717"/>
    <mergeCell ref="J14717:L14717"/>
    <mergeCell ref="F14704:G14704"/>
    <mergeCell ref="H14704:I14704"/>
    <mergeCell ref="J14704:L14704"/>
    <mergeCell ref="F14705:G14705"/>
    <mergeCell ref="H14705:I14705"/>
    <mergeCell ref="J14705:L14705"/>
    <mergeCell ref="F14700:G14700"/>
    <mergeCell ref="H14700:I14700"/>
    <mergeCell ref="J14700:L14700"/>
    <mergeCell ref="A14702:H14702"/>
    <mergeCell ref="F14703:G14703"/>
    <mergeCell ref="H14703:I14703"/>
    <mergeCell ref="J14703:L14703"/>
    <mergeCell ref="F14696:G14696"/>
    <mergeCell ref="H14696:I14696"/>
    <mergeCell ref="J14696:L14696"/>
    <mergeCell ref="A14698:H14698"/>
    <mergeCell ref="F14699:G14699"/>
    <mergeCell ref="H14699:I14699"/>
    <mergeCell ref="J14699:L14699"/>
    <mergeCell ref="F14734:G14734"/>
    <mergeCell ref="H14734:I14734"/>
    <mergeCell ref="J14734:L14734"/>
    <mergeCell ref="F14735:G14735"/>
    <mergeCell ref="H14735:I14735"/>
    <mergeCell ref="J14735:L14735"/>
    <mergeCell ref="F14732:G14732"/>
    <mergeCell ref="H14732:I14732"/>
    <mergeCell ref="J14732:L14732"/>
    <mergeCell ref="F14733:G14733"/>
    <mergeCell ref="H14733:I14733"/>
    <mergeCell ref="J14733:L14733"/>
    <mergeCell ref="A14729:H14729"/>
    <mergeCell ref="F14730:G14730"/>
    <mergeCell ref="H14730:I14730"/>
    <mergeCell ref="J14730:L14730"/>
    <mergeCell ref="F14731:G14731"/>
    <mergeCell ref="H14731:I14731"/>
    <mergeCell ref="J14731:L14731"/>
    <mergeCell ref="F14726:G14726"/>
    <mergeCell ref="H14726:I14726"/>
    <mergeCell ref="J14726:L14726"/>
    <mergeCell ref="F14727:G14727"/>
    <mergeCell ref="H14727:I14727"/>
    <mergeCell ref="J14727:L14727"/>
    <mergeCell ref="F14722:G14722"/>
    <mergeCell ref="H14722:I14722"/>
    <mergeCell ref="J14722:L14722"/>
    <mergeCell ref="A14724:H14724"/>
    <mergeCell ref="F14725:G14725"/>
    <mergeCell ref="H14725:I14725"/>
    <mergeCell ref="J14725:L14725"/>
    <mergeCell ref="F14720:G14720"/>
    <mergeCell ref="H14720:I14720"/>
    <mergeCell ref="J14720:L14720"/>
    <mergeCell ref="F14721:G14721"/>
    <mergeCell ref="H14721:I14721"/>
    <mergeCell ref="J14721:L14721"/>
    <mergeCell ref="F14746:G14746"/>
    <mergeCell ref="H14746:I14746"/>
    <mergeCell ref="J14746:L14746"/>
    <mergeCell ref="A14748:H14748"/>
    <mergeCell ref="F14749:G14749"/>
    <mergeCell ref="H14749:I14749"/>
    <mergeCell ref="J14749:L14749"/>
    <mergeCell ref="F14744:G14744"/>
    <mergeCell ref="H14744:I14744"/>
    <mergeCell ref="J14744:L14744"/>
    <mergeCell ref="F14745:G14745"/>
    <mergeCell ref="H14745:I14745"/>
    <mergeCell ref="J14745:L14745"/>
    <mergeCell ref="F14742:G14742"/>
    <mergeCell ref="H14742:I14742"/>
    <mergeCell ref="J14742:L14742"/>
    <mergeCell ref="F14743:G14743"/>
    <mergeCell ref="H14743:I14743"/>
    <mergeCell ref="J14743:L14743"/>
    <mergeCell ref="F14740:G14740"/>
    <mergeCell ref="H14740:I14740"/>
    <mergeCell ref="J14740:L14740"/>
    <mergeCell ref="F14741:G14741"/>
    <mergeCell ref="H14741:I14741"/>
    <mergeCell ref="J14741:L14741"/>
    <mergeCell ref="F14738:G14738"/>
    <mergeCell ref="H14738:I14738"/>
    <mergeCell ref="J14738:L14738"/>
    <mergeCell ref="F14739:G14739"/>
    <mergeCell ref="H14739:I14739"/>
    <mergeCell ref="J14739:L14739"/>
    <mergeCell ref="F14736:G14736"/>
    <mergeCell ref="H14736:I14736"/>
    <mergeCell ref="J14736:L14736"/>
    <mergeCell ref="F14737:G14737"/>
    <mergeCell ref="H14737:I14737"/>
    <mergeCell ref="J14737:L14737"/>
    <mergeCell ref="F14774:G14774"/>
    <mergeCell ref="H14774:I14774"/>
    <mergeCell ref="J14774:L14774"/>
    <mergeCell ref="F14775:G14775"/>
    <mergeCell ref="H14775:I14775"/>
    <mergeCell ref="J14775:L14775"/>
    <mergeCell ref="F14772:G14772"/>
    <mergeCell ref="H14772:I14772"/>
    <mergeCell ref="J14772:L14772"/>
    <mergeCell ref="F14773:G14773"/>
    <mergeCell ref="H14773:I14773"/>
    <mergeCell ref="J14773:L14773"/>
    <mergeCell ref="A14769:H14769"/>
    <mergeCell ref="F14770:G14770"/>
    <mergeCell ref="H14770:I14770"/>
    <mergeCell ref="J14770:L14770"/>
    <mergeCell ref="F14771:G14771"/>
    <mergeCell ref="H14771:I14771"/>
    <mergeCell ref="J14771:L14771"/>
    <mergeCell ref="F14758:G14758"/>
    <mergeCell ref="H14758:I14758"/>
    <mergeCell ref="J14758:L14758"/>
    <mergeCell ref="F14759:G14759"/>
    <mergeCell ref="H14759:I14759"/>
    <mergeCell ref="J14759:L14759"/>
    <mergeCell ref="F14754:G14754"/>
    <mergeCell ref="H14754:I14754"/>
    <mergeCell ref="J14754:L14754"/>
    <mergeCell ref="A14756:H14756"/>
    <mergeCell ref="F14757:G14757"/>
    <mergeCell ref="H14757:I14757"/>
    <mergeCell ref="J14757:L14757"/>
    <mergeCell ref="F14750:G14750"/>
    <mergeCell ref="H14750:I14750"/>
    <mergeCell ref="J14750:L14750"/>
    <mergeCell ref="A14752:H14752"/>
    <mergeCell ref="F14753:G14753"/>
    <mergeCell ref="H14753:I14753"/>
    <mergeCell ref="J14753:L14753"/>
    <mergeCell ref="F14790:G14790"/>
    <mergeCell ref="H14790:I14790"/>
    <mergeCell ref="J14790:L14790"/>
    <mergeCell ref="F14791:G14791"/>
    <mergeCell ref="H14791:I14791"/>
    <mergeCell ref="J14791:L14791"/>
    <mergeCell ref="F14788:G14788"/>
    <mergeCell ref="H14788:I14788"/>
    <mergeCell ref="J14788:L14788"/>
    <mergeCell ref="F14789:G14789"/>
    <mergeCell ref="H14789:I14789"/>
    <mergeCell ref="J14789:L14789"/>
    <mergeCell ref="F14786:G14786"/>
    <mergeCell ref="H14786:I14786"/>
    <mergeCell ref="J14786:L14786"/>
    <mergeCell ref="F14787:G14787"/>
    <mergeCell ref="H14787:I14787"/>
    <mergeCell ref="J14787:L14787"/>
    <mergeCell ref="A14783:H14783"/>
    <mergeCell ref="F14784:G14784"/>
    <mergeCell ref="H14784:I14784"/>
    <mergeCell ref="J14784:L14784"/>
    <mergeCell ref="F14785:G14785"/>
    <mergeCell ref="H14785:I14785"/>
    <mergeCell ref="J14785:L14785"/>
    <mergeCell ref="F14780:G14780"/>
    <mergeCell ref="H14780:I14780"/>
    <mergeCell ref="J14780:L14780"/>
    <mergeCell ref="F14781:G14781"/>
    <mergeCell ref="H14781:I14781"/>
    <mergeCell ref="J14781:L14781"/>
    <mergeCell ref="F14776:G14776"/>
    <mergeCell ref="H14776:I14776"/>
    <mergeCell ref="J14776:L14776"/>
    <mergeCell ref="A14778:H14778"/>
    <mergeCell ref="F14779:G14779"/>
    <mergeCell ref="H14779:I14779"/>
    <mergeCell ref="J14779:L14779"/>
    <mergeCell ref="F14802:G14802"/>
    <mergeCell ref="H14802:I14802"/>
    <mergeCell ref="J14802:L14802"/>
    <mergeCell ref="A14804:H14804"/>
    <mergeCell ref="F14805:G14805"/>
    <mergeCell ref="H14805:I14805"/>
    <mergeCell ref="J14805:L14805"/>
    <mergeCell ref="F14800:G14800"/>
    <mergeCell ref="H14800:I14800"/>
    <mergeCell ref="J14800:L14800"/>
    <mergeCell ref="F14801:G14801"/>
    <mergeCell ref="H14801:I14801"/>
    <mergeCell ref="J14801:L14801"/>
    <mergeCell ref="F14798:G14798"/>
    <mergeCell ref="H14798:I14798"/>
    <mergeCell ref="J14798:L14798"/>
    <mergeCell ref="F14799:G14799"/>
    <mergeCell ref="H14799:I14799"/>
    <mergeCell ref="J14799:L14799"/>
    <mergeCell ref="F14796:G14796"/>
    <mergeCell ref="H14796:I14796"/>
    <mergeCell ref="J14796:L14796"/>
    <mergeCell ref="F14797:G14797"/>
    <mergeCell ref="H14797:I14797"/>
    <mergeCell ref="J14797:L14797"/>
    <mergeCell ref="F14794:G14794"/>
    <mergeCell ref="H14794:I14794"/>
    <mergeCell ref="J14794:L14794"/>
    <mergeCell ref="F14795:G14795"/>
    <mergeCell ref="H14795:I14795"/>
    <mergeCell ref="J14795:L14795"/>
    <mergeCell ref="F14792:G14792"/>
    <mergeCell ref="H14792:I14792"/>
    <mergeCell ref="J14792:L14792"/>
    <mergeCell ref="F14793:G14793"/>
    <mergeCell ref="H14793:I14793"/>
    <mergeCell ref="J14793:L14793"/>
    <mergeCell ref="F14830:G14830"/>
    <mergeCell ref="H14830:I14830"/>
    <mergeCell ref="J14830:L14830"/>
    <mergeCell ref="F14831:G14831"/>
    <mergeCell ref="H14831:I14831"/>
    <mergeCell ref="J14831:L14831"/>
    <mergeCell ref="F14828:G14828"/>
    <mergeCell ref="H14828:I14828"/>
    <mergeCell ref="J14828:L14828"/>
    <mergeCell ref="F14829:G14829"/>
    <mergeCell ref="H14829:I14829"/>
    <mergeCell ref="J14829:L14829"/>
    <mergeCell ref="A14825:H14825"/>
    <mergeCell ref="F14826:G14826"/>
    <mergeCell ref="H14826:I14826"/>
    <mergeCell ref="J14826:L14826"/>
    <mergeCell ref="F14827:G14827"/>
    <mergeCell ref="H14827:I14827"/>
    <mergeCell ref="J14827:L14827"/>
    <mergeCell ref="F14814:G14814"/>
    <mergeCell ref="H14814:I14814"/>
    <mergeCell ref="J14814:L14814"/>
    <mergeCell ref="F14815:G14815"/>
    <mergeCell ref="H14815:I14815"/>
    <mergeCell ref="J14815:L14815"/>
    <mergeCell ref="F14810:G14810"/>
    <mergeCell ref="H14810:I14810"/>
    <mergeCell ref="J14810:L14810"/>
    <mergeCell ref="A14812:H14812"/>
    <mergeCell ref="F14813:G14813"/>
    <mergeCell ref="H14813:I14813"/>
    <mergeCell ref="J14813:L14813"/>
    <mergeCell ref="F14806:G14806"/>
    <mergeCell ref="H14806:I14806"/>
    <mergeCell ref="J14806:L14806"/>
    <mergeCell ref="A14808:H14808"/>
    <mergeCell ref="F14809:G14809"/>
    <mergeCell ref="H14809:I14809"/>
    <mergeCell ref="J14809:L14809"/>
    <mergeCell ref="F14846:G14846"/>
    <mergeCell ref="H14846:I14846"/>
    <mergeCell ref="J14846:L14846"/>
    <mergeCell ref="F14847:G14847"/>
    <mergeCell ref="H14847:I14847"/>
    <mergeCell ref="J14847:L14847"/>
    <mergeCell ref="F14844:G14844"/>
    <mergeCell ref="H14844:I14844"/>
    <mergeCell ref="J14844:L14844"/>
    <mergeCell ref="F14845:G14845"/>
    <mergeCell ref="H14845:I14845"/>
    <mergeCell ref="J14845:L14845"/>
    <mergeCell ref="F14842:G14842"/>
    <mergeCell ref="H14842:I14842"/>
    <mergeCell ref="J14842:L14842"/>
    <mergeCell ref="F14843:G14843"/>
    <mergeCell ref="H14843:I14843"/>
    <mergeCell ref="J14843:L14843"/>
    <mergeCell ref="A14839:H14839"/>
    <mergeCell ref="F14840:G14840"/>
    <mergeCell ref="H14840:I14840"/>
    <mergeCell ref="J14840:L14840"/>
    <mergeCell ref="F14841:G14841"/>
    <mergeCell ref="H14841:I14841"/>
    <mergeCell ref="J14841:L14841"/>
    <mergeCell ref="F14836:G14836"/>
    <mergeCell ref="H14836:I14836"/>
    <mergeCell ref="J14836:L14836"/>
    <mergeCell ref="F14837:G14837"/>
    <mergeCell ref="H14837:I14837"/>
    <mergeCell ref="J14837:L14837"/>
    <mergeCell ref="F14832:G14832"/>
    <mergeCell ref="H14832:I14832"/>
    <mergeCell ref="J14832:L14832"/>
    <mergeCell ref="A14834:H14834"/>
    <mergeCell ref="F14835:G14835"/>
    <mergeCell ref="H14835:I14835"/>
    <mergeCell ref="J14835:L14835"/>
    <mergeCell ref="F14858:G14858"/>
    <mergeCell ref="H14858:I14858"/>
    <mergeCell ref="J14858:L14858"/>
    <mergeCell ref="A14860:H14860"/>
    <mergeCell ref="F14861:G14861"/>
    <mergeCell ref="H14861:I14861"/>
    <mergeCell ref="J14861:L14861"/>
    <mergeCell ref="F14856:G14856"/>
    <mergeCell ref="H14856:I14856"/>
    <mergeCell ref="J14856:L14856"/>
    <mergeCell ref="F14857:G14857"/>
    <mergeCell ref="H14857:I14857"/>
    <mergeCell ref="J14857:L14857"/>
    <mergeCell ref="F14854:G14854"/>
    <mergeCell ref="H14854:I14854"/>
    <mergeCell ref="J14854:L14854"/>
    <mergeCell ref="F14855:G14855"/>
    <mergeCell ref="H14855:I14855"/>
    <mergeCell ref="J14855:L14855"/>
    <mergeCell ref="F14852:G14852"/>
    <mergeCell ref="H14852:I14852"/>
    <mergeCell ref="J14852:L14852"/>
    <mergeCell ref="F14853:G14853"/>
    <mergeCell ref="H14853:I14853"/>
    <mergeCell ref="J14853:L14853"/>
    <mergeCell ref="F14850:G14850"/>
    <mergeCell ref="H14850:I14850"/>
    <mergeCell ref="J14850:L14850"/>
    <mergeCell ref="F14851:G14851"/>
    <mergeCell ref="H14851:I14851"/>
    <mergeCell ref="J14851:L14851"/>
    <mergeCell ref="F14848:G14848"/>
    <mergeCell ref="H14848:I14848"/>
    <mergeCell ref="J14848:L14848"/>
    <mergeCell ref="F14849:G14849"/>
    <mergeCell ref="H14849:I14849"/>
    <mergeCell ref="J14849:L14849"/>
    <mergeCell ref="F14886:G14886"/>
    <mergeCell ref="H14886:I14886"/>
    <mergeCell ref="J14886:L14886"/>
    <mergeCell ref="F14887:G14887"/>
    <mergeCell ref="H14887:I14887"/>
    <mergeCell ref="J14887:L14887"/>
    <mergeCell ref="F14884:G14884"/>
    <mergeCell ref="H14884:I14884"/>
    <mergeCell ref="J14884:L14884"/>
    <mergeCell ref="F14885:G14885"/>
    <mergeCell ref="H14885:I14885"/>
    <mergeCell ref="J14885:L14885"/>
    <mergeCell ref="A14881:H14881"/>
    <mergeCell ref="F14882:G14882"/>
    <mergeCell ref="H14882:I14882"/>
    <mergeCell ref="J14882:L14882"/>
    <mergeCell ref="F14883:G14883"/>
    <mergeCell ref="H14883:I14883"/>
    <mergeCell ref="J14883:L14883"/>
    <mergeCell ref="F14870:G14870"/>
    <mergeCell ref="H14870:I14870"/>
    <mergeCell ref="J14870:L14870"/>
    <mergeCell ref="F14871:G14871"/>
    <mergeCell ref="H14871:I14871"/>
    <mergeCell ref="J14871:L14871"/>
    <mergeCell ref="F14866:G14866"/>
    <mergeCell ref="H14866:I14866"/>
    <mergeCell ref="J14866:L14866"/>
    <mergeCell ref="A14868:H14868"/>
    <mergeCell ref="F14869:G14869"/>
    <mergeCell ref="H14869:I14869"/>
    <mergeCell ref="J14869:L14869"/>
    <mergeCell ref="F14862:G14862"/>
    <mergeCell ref="H14862:I14862"/>
    <mergeCell ref="J14862:L14862"/>
    <mergeCell ref="A14864:H14864"/>
    <mergeCell ref="F14865:G14865"/>
    <mergeCell ref="H14865:I14865"/>
    <mergeCell ref="J14865:L14865"/>
    <mergeCell ref="F14902:G14902"/>
    <mergeCell ref="H14902:I14902"/>
    <mergeCell ref="J14902:L14902"/>
    <mergeCell ref="F14903:G14903"/>
    <mergeCell ref="H14903:I14903"/>
    <mergeCell ref="J14903:L14903"/>
    <mergeCell ref="F14900:G14900"/>
    <mergeCell ref="H14900:I14900"/>
    <mergeCell ref="J14900:L14900"/>
    <mergeCell ref="F14901:G14901"/>
    <mergeCell ref="H14901:I14901"/>
    <mergeCell ref="J14901:L14901"/>
    <mergeCell ref="F14898:G14898"/>
    <mergeCell ref="H14898:I14898"/>
    <mergeCell ref="J14898:L14898"/>
    <mergeCell ref="F14899:G14899"/>
    <mergeCell ref="H14899:I14899"/>
    <mergeCell ref="J14899:L14899"/>
    <mergeCell ref="A14895:H14895"/>
    <mergeCell ref="F14896:G14896"/>
    <mergeCell ref="H14896:I14896"/>
    <mergeCell ref="J14896:L14896"/>
    <mergeCell ref="F14897:G14897"/>
    <mergeCell ref="H14897:I14897"/>
    <mergeCell ref="J14897:L14897"/>
    <mergeCell ref="F14892:G14892"/>
    <mergeCell ref="H14892:I14892"/>
    <mergeCell ref="J14892:L14892"/>
    <mergeCell ref="F14893:G14893"/>
    <mergeCell ref="H14893:I14893"/>
    <mergeCell ref="J14893:L14893"/>
    <mergeCell ref="F14888:G14888"/>
    <mergeCell ref="H14888:I14888"/>
    <mergeCell ref="J14888:L14888"/>
    <mergeCell ref="A14890:H14890"/>
    <mergeCell ref="F14891:G14891"/>
    <mergeCell ref="H14891:I14891"/>
    <mergeCell ref="J14891:L14891"/>
    <mergeCell ref="F14914:G14914"/>
    <mergeCell ref="H14914:I14914"/>
    <mergeCell ref="J14914:L14914"/>
    <mergeCell ref="F14915:G14915"/>
    <mergeCell ref="H14915:I14915"/>
    <mergeCell ref="J14915:L14915"/>
    <mergeCell ref="F14912:G14912"/>
    <mergeCell ref="H14912:I14912"/>
    <mergeCell ref="J14912:L14912"/>
    <mergeCell ref="F14913:G14913"/>
    <mergeCell ref="H14913:I14913"/>
    <mergeCell ref="J14913:L14913"/>
    <mergeCell ref="F14910:G14910"/>
    <mergeCell ref="H14910:I14910"/>
    <mergeCell ref="J14910:L14910"/>
    <mergeCell ref="F14911:G14911"/>
    <mergeCell ref="H14911:I14911"/>
    <mergeCell ref="J14911:L14911"/>
    <mergeCell ref="F14908:G14908"/>
    <mergeCell ref="H14908:I14908"/>
    <mergeCell ref="J14908:L14908"/>
    <mergeCell ref="F14909:G14909"/>
    <mergeCell ref="H14909:I14909"/>
    <mergeCell ref="J14909:L14909"/>
    <mergeCell ref="F14906:G14906"/>
    <mergeCell ref="H14906:I14906"/>
    <mergeCell ref="J14906:L14906"/>
    <mergeCell ref="F14907:G14907"/>
    <mergeCell ref="H14907:I14907"/>
    <mergeCell ref="J14907:L14907"/>
    <mergeCell ref="F14904:G14904"/>
    <mergeCell ref="H14904:I14904"/>
    <mergeCell ref="J14904:L14904"/>
    <mergeCell ref="F14905:G14905"/>
    <mergeCell ref="H14905:I14905"/>
    <mergeCell ref="J14905:L14905"/>
    <mergeCell ref="F14930:G14930"/>
    <mergeCell ref="H14930:I14930"/>
    <mergeCell ref="J14930:L14930"/>
    <mergeCell ref="F14931:G14931"/>
    <mergeCell ref="H14931:I14931"/>
    <mergeCell ref="J14931:L14931"/>
    <mergeCell ref="F14926:G14926"/>
    <mergeCell ref="H14926:I14926"/>
    <mergeCell ref="J14926:L14926"/>
    <mergeCell ref="A14928:H14928"/>
    <mergeCell ref="F14929:G14929"/>
    <mergeCell ref="H14929:I14929"/>
    <mergeCell ref="J14929:L14929"/>
    <mergeCell ref="F14922:G14922"/>
    <mergeCell ref="H14922:I14922"/>
    <mergeCell ref="J14922:L14922"/>
    <mergeCell ref="A14924:H14924"/>
    <mergeCell ref="F14925:G14925"/>
    <mergeCell ref="H14925:I14925"/>
    <mergeCell ref="J14925:L14925"/>
    <mergeCell ref="F14918:G14918"/>
    <mergeCell ref="H14918:I14918"/>
    <mergeCell ref="J14918:L14918"/>
    <mergeCell ref="A14920:H14920"/>
    <mergeCell ref="F14921:G14921"/>
    <mergeCell ref="H14921:I14921"/>
    <mergeCell ref="J14921:L14921"/>
    <mergeCell ref="F14916:G14916"/>
    <mergeCell ref="H14916:I14916"/>
    <mergeCell ref="J14916:L14916"/>
    <mergeCell ref="F14917:G14917"/>
    <mergeCell ref="H14917:I14917"/>
    <mergeCell ref="J14917:L14917"/>
    <mergeCell ref="A14955:H14955"/>
    <mergeCell ref="F14956:G14956"/>
    <mergeCell ref="H14956:I14956"/>
    <mergeCell ref="J14956:L14956"/>
    <mergeCell ref="F14957:G14957"/>
    <mergeCell ref="H14957:I14957"/>
    <mergeCell ref="J14957:L14957"/>
    <mergeCell ref="F14952:G14952"/>
    <mergeCell ref="H14952:I14952"/>
    <mergeCell ref="J14952:L14952"/>
    <mergeCell ref="F14953:G14953"/>
    <mergeCell ref="H14953:I14953"/>
    <mergeCell ref="J14953:L14953"/>
    <mergeCell ref="F14948:G14948"/>
    <mergeCell ref="H14948:I14948"/>
    <mergeCell ref="J14948:L14948"/>
    <mergeCell ref="A14950:H14950"/>
    <mergeCell ref="F14951:G14951"/>
    <mergeCell ref="H14951:I14951"/>
    <mergeCell ref="J14951:L14951"/>
    <mergeCell ref="F14946:G14946"/>
    <mergeCell ref="H14946:I14946"/>
    <mergeCell ref="J14946:L14946"/>
    <mergeCell ref="F14947:G14947"/>
    <mergeCell ref="H14947:I14947"/>
    <mergeCell ref="J14947:L14947"/>
    <mergeCell ref="F14944:G14944"/>
    <mergeCell ref="H14944:I14944"/>
    <mergeCell ref="J14944:L14944"/>
    <mergeCell ref="F14945:G14945"/>
    <mergeCell ref="H14945:I14945"/>
    <mergeCell ref="J14945:L14945"/>
    <mergeCell ref="A14941:H14941"/>
    <mergeCell ref="F14942:G14942"/>
    <mergeCell ref="H14942:I14942"/>
    <mergeCell ref="J14942:L14942"/>
    <mergeCell ref="F14943:G14943"/>
    <mergeCell ref="H14943:I14943"/>
    <mergeCell ref="J14943:L14943"/>
    <mergeCell ref="F14968:G14968"/>
    <mergeCell ref="H14968:I14968"/>
    <mergeCell ref="J14968:L14968"/>
    <mergeCell ref="F14969:G14969"/>
    <mergeCell ref="H14969:I14969"/>
    <mergeCell ref="J14969:L14969"/>
    <mergeCell ref="F14966:G14966"/>
    <mergeCell ref="H14966:I14966"/>
    <mergeCell ref="J14966:L14966"/>
    <mergeCell ref="F14967:G14967"/>
    <mergeCell ref="H14967:I14967"/>
    <mergeCell ref="J14967:L14967"/>
    <mergeCell ref="F14964:G14964"/>
    <mergeCell ref="H14964:I14964"/>
    <mergeCell ref="J14964:L14964"/>
    <mergeCell ref="F14965:G14965"/>
    <mergeCell ref="H14965:I14965"/>
    <mergeCell ref="J14965:L14965"/>
    <mergeCell ref="F14962:G14962"/>
    <mergeCell ref="H14962:I14962"/>
    <mergeCell ref="J14962:L14962"/>
    <mergeCell ref="F14963:G14963"/>
    <mergeCell ref="H14963:I14963"/>
    <mergeCell ref="J14963:L14963"/>
    <mergeCell ref="F14960:G14960"/>
    <mergeCell ref="H14960:I14960"/>
    <mergeCell ref="J14960:L14960"/>
    <mergeCell ref="F14961:G14961"/>
    <mergeCell ref="H14961:I14961"/>
    <mergeCell ref="J14961:L14961"/>
    <mergeCell ref="F14958:G14958"/>
    <mergeCell ref="H14958:I14958"/>
    <mergeCell ref="J14958:L14958"/>
    <mergeCell ref="F14959:G14959"/>
    <mergeCell ref="H14959:I14959"/>
    <mergeCell ref="J14959:L14959"/>
    <mergeCell ref="A14983:H14983"/>
    <mergeCell ref="F14984:G14984"/>
    <mergeCell ref="H14984:I14984"/>
    <mergeCell ref="J14984:L14984"/>
    <mergeCell ref="F14985:G14985"/>
    <mergeCell ref="H14985:I14985"/>
    <mergeCell ref="J14985:L14985"/>
    <mergeCell ref="A14979:H14979"/>
    <mergeCell ref="F14980:G14980"/>
    <mergeCell ref="H14980:I14980"/>
    <mergeCell ref="J14980:L14980"/>
    <mergeCell ref="F14981:G14981"/>
    <mergeCell ref="H14981:I14981"/>
    <mergeCell ref="J14981:L14981"/>
    <mergeCell ref="A14975:H14975"/>
    <mergeCell ref="F14976:G14976"/>
    <mergeCell ref="H14976:I14976"/>
    <mergeCell ref="J14976:L14976"/>
    <mergeCell ref="F14977:G14977"/>
    <mergeCell ref="H14977:I14977"/>
    <mergeCell ref="J14977:L14977"/>
    <mergeCell ref="F14972:G14972"/>
    <mergeCell ref="H14972:I14972"/>
    <mergeCell ref="J14972:L14972"/>
    <mergeCell ref="F14973:G14973"/>
    <mergeCell ref="H14973:I14973"/>
    <mergeCell ref="J14973:L14973"/>
    <mergeCell ref="F14970:G14970"/>
    <mergeCell ref="H14970:I14970"/>
    <mergeCell ref="J14970:L14970"/>
    <mergeCell ref="F14971:G14971"/>
    <mergeCell ref="H14971:I14971"/>
    <mergeCell ref="J14971:L14971"/>
    <mergeCell ref="F15008:G15008"/>
    <mergeCell ref="H15008:I15008"/>
    <mergeCell ref="J15008:L15008"/>
    <mergeCell ref="F15009:G15009"/>
    <mergeCell ref="H15009:I15009"/>
    <mergeCell ref="J15009:L15009"/>
    <mergeCell ref="F15004:G15004"/>
    <mergeCell ref="H15004:I15004"/>
    <mergeCell ref="J15004:L15004"/>
    <mergeCell ref="A15006:H15006"/>
    <mergeCell ref="F15007:G15007"/>
    <mergeCell ref="H15007:I15007"/>
    <mergeCell ref="J15007:L15007"/>
    <mergeCell ref="F15002:G15002"/>
    <mergeCell ref="H15002:I15002"/>
    <mergeCell ref="J15002:L15002"/>
    <mergeCell ref="F15003:G15003"/>
    <mergeCell ref="H15003:I15003"/>
    <mergeCell ref="J15003:L15003"/>
    <mergeCell ref="F15000:G15000"/>
    <mergeCell ref="H15000:I15000"/>
    <mergeCell ref="J15000:L15000"/>
    <mergeCell ref="F15001:G15001"/>
    <mergeCell ref="H15001:I15001"/>
    <mergeCell ref="J15001:L15001"/>
    <mergeCell ref="F14998:G14998"/>
    <mergeCell ref="H14998:I14998"/>
    <mergeCell ref="J14998:L14998"/>
    <mergeCell ref="F14999:G14999"/>
    <mergeCell ref="H14999:I14999"/>
    <mergeCell ref="J14999:L14999"/>
    <mergeCell ref="F14986:G14986"/>
    <mergeCell ref="H14986:I14986"/>
    <mergeCell ref="J14986:L14986"/>
    <mergeCell ref="A14996:H14996"/>
    <mergeCell ref="F14997:G14997"/>
    <mergeCell ref="H14997:I14997"/>
    <mergeCell ref="J14997:L14997"/>
    <mergeCell ref="F15022:G15022"/>
    <mergeCell ref="H15022:I15022"/>
    <mergeCell ref="J15022:L15022"/>
    <mergeCell ref="F15023:G15023"/>
    <mergeCell ref="H15023:I15023"/>
    <mergeCell ref="J15023:L15023"/>
    <mergeCell ref="F15020:G15020"/>
    <mergeCell ref="H15020:I15020"/>
    <mergeCell ref="J15020:L15020"/>
    <mergeCell ref="F15021:G15021"/>
    <mergeCell ref="H15021:I15021"/>
    <mergeCell ref="J15021:L15021"/>
    <mergeCell ref="F15018:G15018"/>
    <mergeCell ref="H15018:I15018"/>
    <mergeCell ref="J15018:L15018"/>
    <mergeCell ref="F15019:G15019"/>
    <mergeCell ref="H15019:I15019"/>
    <mergeCell ref="J15019:L15019"/>
    <mergeCell ref="F15016:G15016"/>
    <mergeCell ref="H15016:I15016"/>
    <mergeCell ref="J15016:L15016"/>
    <mergeCell ref="F15017:G15017"/>
    <mergeCell ref="H15017:I15017"/>
    <mergeCell ref="J15017:L15017"/>
    <mergeCell ref="F15014:G15014"/>
    <mergeCell ref="H15014:I15014"/>
    <mergeCell ref="J15014:L15014"/>
    <mergeCell ref="F15015:G15015"/>
    <mergeCell ref="H15015:I15015"/>
    <mergeCell ref="J15015:L15015"/>
    <mergeCell ref="F15010:G15010"/>
    <mergeCell ref="H15010:I15010"/>
    <mergeCell ref="J15010:L15010"/>
    <mergeCell ref="A15012:H15012"/>
    <mergeCell ref="F15013:G15013"/>
    <mergeCell ref="H15013:I15013"/>
    <mergeCell ref="J15013:L15013"/>
    <mergeCell ref="F15036:G15036"/>
    <mergeCell ref="H15036:I15036"/>
    <mergeCell ref="J15036:L15036"/>
    <mergeCell ref="A15038:H15038"/>
    <mergeCell ref="F15039:G15039"/>
    <mergeCell ref="H15039:I15039"/>
    <mergeCell ref="J15039:L15039"/>
    <mergeCell ref="F15032:G15032"/>
    <mergeCell ref="H15032:I15032"/>
    <mergeCell ref="J15032:L15032"/>
    <mergeCell ref="A15034:H15034"/>
    <mergeCell ref="F15035:G15035"/>
    <mergeCell ref="H15035:I15035"/>
    <mergeCell ref="J15035:L15035"/>
    <mergeCell ref="F15030:G15030"/>
    <mergeCell ref="H15030:I15030"/>
    <mergeCell ref="J15030:L15030"/>
    <mergeCell ref="F15031:G15031"/>
    <mergeCell ref="H15031:I15031"/>
    <mergeCell ref="J15031:L15031"/>
    <mergeCell ref="F15028:G15028"/>
    <mergeCell ref="H15028:I15028"/>
    <mergeCell ref="J15028:L15028"/>
    <mergeCell ref="F15029:G15029"/>
    <mergeCell ref="H15029:I15029"/>
    <mergeCell ref="J15029:L15029"/>
    <mergeCell ref="F15026:G15026"/>
    <mergeCell ref="H15026:I15026"/>
    <mergeCell ref="J15026:L15026"/>
    <mergeCell ref="F15027:G15027"/>
    <mergeCell ref="H15027:I15027"/>
    <mergeCell ref="J15027:L15027"/>
    <mergeCell ref="F15024:G15024"/>
    <mergeCell ref="H15024:I15024"/>
    <mergeCell ref="J15024:L15024"/>
    <mergeCell ref="F15025:G15025"/>
    <mergeCell ref="H15025:I15025"/>
    <mergeCell ref="J15025:L15025"/>
    <mergeCell ref="F15062:G15062"/>
    <mergeCell ref="H15062:I15062"/>
    <mergeCell ref="J15062:L15062"/>
    <mergeCell ref="A15064:H15064"/>
    <mergeCell ref="F15065:G15065"/>
    <mergeCell ref="H15065:I15065"/>
    <mergeCell ref="J15065:L15065"/>
    <mergeCell ref="F15060:G15060"/>
    <mergeCell ref="H15060:I15060"/>
    <mergeCell ref="J15060:L15060"/>
    <mergeCell ref="F15061:G15061"/>
    <mergeCell ref="H15061:I15061"/>
    <mergeCell ref="J15061:L15061"/>
    <mergeCell ref="F15058:G15058"/>
    <mergeCell ref="H15058:I15058"/>
    <mergeCell ref="J15058:L15058"/>
    <mergeCell ref="F15059:G15059"/>
    <mergeCell ref="H15059:I15059"/>
    <mergeCell ref="J15059:L15059"/>
    <mergeCell ref="A15055:H15055"/>
    <mergeCell ref="F15056:G15056"/>
    <mergeCell ref="H15056:I15056"/>
    <mergeCell ref="J15056:L15056"/>
    <mergeCell ref="F15057:G15057"/>
    <mergeCell ref="H15057:I15057"/>
    <mergeCell ref="J15057:L15057"/>
    <mergeCell ref="F15044:G15044"/>
    <mergeCell ref="H15044:I15044"/>
    <mergeCell ref="J15044:L15044"/>
    <mergeCell ref="F15045:G15045"/>
    <mergeCell ref="H15045:I15045"/>
    <mergeCell ref="J15045:L15045"/>
    <mergeCell ref="F15040:G15040"/>
    <mergeCell ref="H15040:I15040"/>
    <mergeCell ref="J15040:L15040"/>
    <mergeCell ref="A15042:H15042"/>
    <mergeCell ref="F15043:G15043"/>
    <mergeCell ref="H15043:I15043"/>
    <mergeCell ref="J15043:L15043"/>
    <mergeCell ref="F15078:G15078"/>
    <mergeCell ref="H15078:I15078"/>
    <mergeCell ref="J15078:L15078"/>
    <mergeCell ref="F15079:G15079"/>
    <mergeCell ref="H15079:I15079"/>
    <mergeCell ref="J15079:L15079"/>
    <mergeCell ref="F15076:G15076"/>
    <mergeCell ref="H15076:I15076"/>
    <mergeCell ref="J15076:L15076"/>
    <mergeCell ref="F15077:G15077"/>
    <mergeCell ref="H15077:I15077"/>
    <mergeCell ref="J15077:L15077"/>
    <mergeCell ref="F15074:G15074"/>
    <mergeCell ref="H15074:I15074"/>
    <mergeCell ref="J15074:L15074"/>
    <mergeCell ref="F15075:G15075"/>
    <mergeCell ref="H15075:I15075"/>
    <mergeCell ref="J15075:L15075"/>
    <mergeCell ref="F15072:G15072"/>
    <mergeCell ref="H15072:I15072"/>
    <mergeCell ref="J15072:L15072"/>
    <mergeCell ref="F15073:G15073"/>
    <mergeCell ref="H15073:I15073"/>
    <mergeCell ref="J15073:L15073"/>
    <mergeCell ref="A15069:H15069"/>
    <mergeCell ref="F15070:G15070"/>
    <mergeCell ref="H15070:I15070"/>
    <mergeCell ref="J15070:L15070"/>
    <mergeCell ref="F15071:G15071"/>
    <mergeCell ref="H15071:I15071"/>
    <mergeCell ref="J15071:L15071"/>
    <mergeCell ref="F15066:G15066"/>
    <mergeCell ref="H15066:I15066"/>
    <mergeCell ref="J15066:L15066"/>
    <mergeCell ref="F15067:G15067"/>
    <mergeCell ref="H15067:I15067"/>
    <mergeCell ref="J15067:L15067"/>
    <mergeCell ref="A15093:H15093"/>
    <mergeCell ref="F15094:G15094"/>
    <mergeCell ref="H15094:I15094"/>
    <mergeCell ref="J15094:L15094"/>
    <mergeCell ref="F15095:G15095"/>
    <mergeCell ref="H15095:I15095"/>
    <mergeCell ref="J15095:L15095"/>
    <mergeCell ref="A15089:H15089"/>
    <mergeCell ref="F15090:G15090"/>
    <mergeCell ref="H15090:I15090"/>
    <mergeCell ref="J15090:L15090"/>
    <mergeCell ref="F15091:G15091"/>
    <mergeCell ref="H15091:I15091"/>
    <mergeCell ref="J15091:L15091"/>
    <mergeCell ref="F15086:G15086"/>
    <mergeCell ref="H15086:I15086"/>
    <mergeCell ref="J15086:L15086"/>
    <mergeCell ref="F15087:G15087"/>
    <mergeCell ref="H15087:I15087"/>
    <mergeCell ref="J15087:L15087"/>
    <mergeCell ref="F15084:G15084"/>
    <mergeCell ref="H15084:I15084"/>
    <mergeCell ref="J15084:L15084"/>
    <mergeCell ref="F15085:G15085"/>
    <mergeCell ref="H15085:I15085"/>
    <mergeCell ref="J15085:L15085"/>
    <mergeCell ref="F15082:G15082"/>
    <mergeCell ref="H15082:I15082"/>
    <mergeCell ref="J15082:L15082"/>
    <mergeCell ref="F15083:G15083"/>
    <mergeCell ref="H15083:I15083"/>
    <mergeCell ref="J15083:L15083"/>
    <mergeCell ref="F15080:G15080"/>
    <mergeCell ref="H15080:I15080"/>
    <mergeCell ref="J15080:L15080"/>
    <mergeCell ref="F15081:G15081"/>
    <mergeCell ref="H15081:I15081"/>
    <mergeCell ref="J15081:L15081"/>
    <mergeCell ref="F15126:G15126"/>
    <mergeCell ref="H15126:I15126"/>
    <mergeCell ref="J15126:L15126"/>
    <mergeCell ref="F15127:G15127"/>
    <mergeCell ref="H15127:I15127"/>
    <mergeCell ref="J15127:L15127"/>
    <mergeCell ref="F15124:G15124"/>
    <mergeCell ref="H15124:I15124"/>
    <mergeCell ref="J15124:L15124"/>
    <mergeCell ref="F15125:G15125"/>
    <mergeCell ref="H15125:I15125"/>
    <mergeCell ref="J15125:L15125"/>
    <mergeCell ref="F15112:G15112"/>
    <mergeCell ref="H15112:I15112"/>
    <mergeCell ref="J15112:L15112"/>
    <mergeCell ref="A15122:H15122"/>
    <mergeCell ref="F15123:G15123"/>
    <mergeCell ref="H15123:I15123"/>
    <mergeCell ref="J15123:L15123"/>
    <mergeCell ref="F15100:G15100"/>
    <mergeCell ref="H15100:I15100"/>
    <mergeCell ref="J15100:L15100"/>
    <mergeCell ref="A15110:H15110"/>
    <mergeCell ref="F15111:G15111"/>
    <mergeCell ref="H15111:I15111"/>
    <mergeCell ref="J15111:L15111"/>
    <mergeCell ref="A15097:H15097"/>
    <mergeCell ref="F15098:G15098"/>
    <mergeCell ref="H15098:I15098"/>
    <mergeCell ref="J15098:L15098"/>
    <mergeCell ref="F15099:G15099"/>
    <mergeCell ref="H15099:I15099"/>
    <mergeCell ref="J15099:L15099"/>
    <mergeCell ref="F15142:G15142"/>
    <mergeCell ref="H15142:I15142"/>
    <mergeCell ref="J15142:L15142"/>
    <mergeCell ref="F15143:G15143"/>
    <mergeCell ref="H15143:I15143"/>
    <mergeCell ref="J15143:L15143"/>
    <mergeCell ref="F15140:G15140"/>
    <mergeCell ref="H15140:I15140"/>
    <mergeCell ref="J15140:L15140"/>
    <mergeCell ref="F15141:G15141"/>
    <mergeCell ref="H15141:I15141"/>
    <mergeCell ref="J15141:L15141"/>
    <mergeCell ref="F15138:G15138"/>
    <mergeCell ref="H15138:I15138"/>
    <mergeCell ref="J15138:L15138"/>
    <mergeCell ref="F15139:G15139"/>
    <mergeCell ref="H15139:I15139"/>
    <mergeCell ref="J15139:L15139"/>
    <mergeCell ref="F15134:G15134"/>
    <mergeCell ref="H15134:I15134"/>
    <mergeCell ref="J15134:L15134"/>
    <mergeCell ref="A15136:H15136"/>
    <mergeCell ref="F15137:G15137"/>
    <mergeCell ref="H15137:I15137"/>
    <mergeCell ref="J15137:L15137"/>
    <mergeCell ref="A15131:H15131"/>
    <mergeCell ref="F15132:G15132"/>
    <mergeCell ref="H15132:I15132"/>
    <mergeCell ref="J15132:L15132"/>
    <mergeCell ref="F15133:G15133"/>
    <mergeCell ref="H15133:I15133"/>
    <mergeCell ref="J15133:L15133"/>
    <mergeCell ref="F15128:G15128"/>
    <mergeCell ref="H15128:I15128"/>
    <mergeCell ref="J15128:L15128"/>
    <mergeCell ref="F15129:G15129"/>
    <mergeCell ref="H15129:I15129"/>
    <mergeCell ref="J15129:L15129"/>
    <mergeCell ref="A15155:H15155"/>
    <mergeCell ref="F15156:G15156"/>
    <mergeCell ref="H15156:I15156"/>
    <mergeCell ref="J15156:L15156"/>
    <mergeCell ref="F15157:G15157"/>
    <mergeCell ref="H15157:I15157"/>
    <mergeCell ref="J15157:L15157"/>
    <mergeCell ref="F15152:G15152"/>
    <mergeCell ref="H15152:I15152"/>
    <mergeCell ref="J15152:L15152"/>
    <mergeCell ref="F15153:G15153"/>
    <mergeCell ref="H15153:I15153"/>
    <mergeCell ref="J15153:L15153"/>
    <mergeCell ref="F15150:G15150"/>
    <mergeCell ref="H15150:I15150"/>
    <mergeCell ref="J15150:L15150"/>
    <mergeCell ref="F15151:G15151"/>
    <mergeCell ref="H15151:I15151"/>
    <mergeCell ref="J15151:L15151"/>
    <mergeCell ref="F15148:G15148"/>
    <mergeCell ref="H15148:I15148"/>
    <mergeCell ref="J15148:L15148"/>
    <mergeCell ref="F15149:G15149"/>
    <mergeCell ref="H15149:I15149"/>
    <mergeCell ref="J15149:L15149"/>
    <mergeCell ref="F15146:G15146"/>
    <mergeCell ref="H15146:I15146"/>
    <mergeCell ref="J15146:L15146"/>
    <mergeCell ref="F15147:G15147"/>
    <mergeCell ref="H15147:I15147"/>
    <mergeCell ref="J15147:L15147"/>
    <mergeCell ref="F15144:G15144"/>
    <mergeCell ref="H15144:I15144"/>
    <mergeCell ref="J15144:L15144"/>
    <mergeCell ref="F15145:G15145"/>
    <mergeCell ref="H15145:I15145"/>
    <mergeCell ref="J15145:L15145"/>
    <mergeCell ref="F15180:G15180"/>
    <mergeCell ref="H15180:I15180"/>
    <mergeCell ref="J15180:L15180"/>
    <mergeCell ref="F15181:G15181"/>
    <mergeCell ref="H15181:I15181"/>
    <mergeCell ref="J15181:L15181"/>
    <mergeCell ref="F15178:G15178"/>
    <mergeCell ref="H15178:I15178"/>
    <mergeCell ref="J15178:L15178"/>
    <mergeCell ref="F15179:G15179"/>
    <mergeCell ref="H15179:I15179"/>
    <mergeCell ref="J15179:L15179"/>
    <mergeCell ref="F15166:G15166"/>
    <mergeCell ref="H15166:I15166"/>
    <mergeCell ref="J15166:L15166"/>
    <mergeCell ref="A15176:H15176"/>
    <mergeCell ref="F15177:G15177"/>
    <mergeCell ref="H15177:I15177"/>
    <mergeCell ref="J15177:L15177"/>
    <mergeCell ref="A15163:H15163"/>
    <mergeCell ref="F15164:G15164"/>
    <mergeCell ref="H15164:I15164"/>
    <mergeCell ref="J15164:L15164"/>
    <mergeCell ref="F15165:G15165"/>
    <mergeCell ref="H15165:I15165"/>
    <mergeCell ref="J15165:L15165"/>
    <mergeCell ref="A15159:H15159"/>
    <mergeCell ref="F15160:G15160"/>
    <mergeCell ref="H15160:I15160"/>
    <mergeCell ref="J15160:L15160"/>
    <mergeCell ref="F15161:G15161"/>
    <mergeCell ref="H15161:I15161"/>
    <mergeCell ref="J15161:L15161"/>
    <mergeCell ref="F15196:G15196"/>
    <mergeCell ref="H15196:I15196"/>
    <mergeCell ref="J15196:L15196"/>
    <mergeCell ref="F15197:G15197"/>
    <mergeCell ref="H15197:I15197"/>
    <mergeCell ref="J15197:L15197"/>
    <mergeCell ref="F15194:G15194"/>
    <mergeCell ref="H15194:I15194"/>
    <mergeCell ref="J15194:L15194"/>
    <mergeCell ref="F15195:G15195"/>
    <mergeCell ref="H15195:I15195"/>
    <mergeCell ref="J15195:L15195"/>
    <mergeCell ref="F15192:G15192"/>
    <mergeCell ref="H15192:I15192"/>
    <mergeCell ref="J15192:L15192"/>
    <mergeCell ref="F15193:G15193"/>
    <mergeCell ref="H15193:I15193"/>
    <mergeCell ref="J15193:L15193"/>
    <mergeCell ref="F15188:G15188"/>
    <mergeCell ref="H15188:I15188"/>
    <mergeCell ref="J15188:L15188"/>
    <mergeCell ref="A15190:H15190"/>
    <mergeCell ref="F15191:G15191"/>
    <mergeCell ref="H15191:I15191"/>
    <mergeCell ref="J15191:L15191"/>
    <mergeCell ref="A15185:H15185"/>
    <mergeCell ref="F15186:G15186"/>
    <mergeCell ref="H15186:I15186"/>
    <mergeCell ref="J15186:L15186"/>
    <mergeCell ref="F15187:G15187"/>
    <mergeCell ref="H15187:I15187"/>
    <mergeCell ref="J15187:L15187"/>
    <mergeCell ref="F15182:G15182"/>
    <mergeCell ref="H15182:I15182"/>
    <mergeCell ref="J15182:L15182"/>
    <mergeCell ref="F15183:G15183"/>
    <mergeCell ref="H15183:I15183"/>
    <mergeCell ref="J15183:L15183"/>
    <mergeCell ref="A15209:H15209"/>
    <mergeCell ref="F15210:G15210"/>
    <mergeCell ref="H15210:I15210"/>
    <mergeCell ref="J15210:L15210"/>
    <mergeCell ref="F15211:G15211"/>
    <mergeCell ref="H15211:I15211"/>
    <mergeCell ref="J15211:L15211"/>
    <mergeCell ref="F15206:G15206"/>
    <mergeCell ref="H15206:I15206"/>
    <mergeCell ref="J15206:L15206"/>
    <mergeCell ref="F15207:G15207"/>
    <mergeCell ref="H15207:I15207"/>
    <mergeCell ref="J15207:L15207"/>
    <mergeCell ref="F15204:G15204"/>
    <mergeCell ref="H15204:I15204"/>
    <mergeCell ref="J15204:L15204"/>
    <mergeCell ref="F15205:G15205"/>
    <mergeCell ref="H15205:I15205"/>
    <mergeCell ref="J15205:L15205"/>
    <mergeCell ref="F15202:G15202"/>
    <mergeCell ref="H15202:I15202"/>
    <mergeCell ref="J15202:L15202"/>
    <mergeCell ref="F15203:G15203"/>
    <mergeCell ref="H15203:I15203"/>
    <mergeCell ref="J15203:L15203"/>
    <mergeCell ref="F15200:G15200"/>
    <mergeCell ref="H15200:I15200"/>
    <mergeCell ref="J15200:L15200"/>
    <mergeCell ref="F15201:G15201"/>
    <mergeCell ref="H15201:I15201"/>
    <mergeCell ref="J15201:L15201"/>
    <mergeCell ref="F15198:G15198"/>
    <mergeCell ref="H15198:I15198"/>
    <mergeCell ref="J15198:L15198"/>
    <mergeCell ref="F15199:G15199"/>
    <mergeCell ref="H15199:I15199"/>
    <mergeCell ref="J15199:L15199"/>
    <mergeCell ref="F15234:G15234"/>
    <mergeCell ref="H15234:I15234"/>
    <mergeCell ref="J15234:L15234"/>
    <mergeCell ref="F15235:G15235"/>
    <mergeCell ref="H15235:I15235"/>
    <mergeCell ref="J15235:L15235"/>
    <mergeCell ref="F15232:G15232"/>
    <mergeCell ref="H15232:I15232"/>
    <mergeCell ref="J15232:L15232"/>
    <mergeCell ref="F15233:G15233"/>
    <mergeCell ref="H15233:I15233"/>
    <mergeCell ref="J15233:L15233"/>
    <mergeCell ref="F15220:G15220"/>
    <mergeCell ref="H15220:I15220"/>
    <mergeCell ref="J15220:L15220"/>
    <mergeCell ref="A15230:H15230"/>
    <mergeCell ref="F15231:G15231"/>
    <mergeCell ref="H15231:I15231"/>
    <mergeCell ref="J15231:L15231"/>
    <mergeCell ref="A15217:H15217"/>
    <mergeCell ref="F15218:G15218"/>
    <mergeCell ref="H15218:I15218"/>
    <mergeCell ref="J15218:L15218"/>
    <mergeCell ref="F15219:G15219"/>
    <mergeCell ref="H15219:I15219"/>
    <mergeCell ref="J15219:L15219"/>
    <mergeCell ref="A15213:H15213"/>
    <mergeCell ref="F15214:G15214"/>
    <mergeCell ref="H15214:I15214"/>
    <mergeCell ref="J15214:L15214"/>
    <mergeCell ref="F15215:G15215"/>
    <mergeCell ref="H15215:I15215"/>
    <mergeCell ref="J15215:L15215"/>
    <mergeCell ref="F15250:G15250"/>
    <mergeCell ref="H15250:I15250"/>
    <mergeCell ref="J15250:L15250"/>
    <mergeCell ref="F15251:G15251"/>
    <mergeCell ref="H15251:I15251"/>
    <mergeCell ref="J15251:L15251"/>
    <mergeCell ref="F15248:G15248"/>
    <mergeCell ref="H15248:I15248"/>
    <mergeCell ref="J15248:L15248"/>
    <mergeCell ref="F15249:G15249"/>
    <mergeCell ref="H15249:I15249"/>
    <mergeCell ref="J15249:L15249"/>
    <mergeCell ref="F15246:G15246"/>
    <mergeCell ref="H15246:I15246"/>
    <mergeCell ref="J15246:L15246"/>
    <mergeCell ref="F15247:G15247"/>
    <mergeCell ref="H15247:I15247"/>
    <mergeCell ref="J15247:L15247"/>
    <mergeCell ref="F15242:G15242"/>
    <mergeCell ref="H15242:I15242"/>
    <mergeCell ref="J15242:L15242"/>
    <mergeCell ref="A15244:H15244"/>
    <mergeCell ref="F15245:G15245"/>
    <mergeCell ref="H15245:I15245"/>
    <mergeCell ref="J15245:L15245"/>
    <mergeCell ref="A15239:H15239"/>
    <mergeCell ref="F15240:G15240"/>
    <mergeCell ref="H15240:I15240"/>
    <mergeCell ref="J15240:L15240"/>
    <mergeCell ref="F15241:G15241"/>
    <mergeCell ref="H15241:I15241"/>
    <mergeCell ref="J15241:L15241"/>
    <mergeCell ref="F15236:G15236"/>
    <mergeCell ref="H15236:I15236"/>
    <mergeCell ref="J15236:L15236"/>
    <mergeCell ref="F15237:G15237"/>
    <mergeCell ref="H15237:I15237"/>
    <mergeCell ref="J15237:L15237"/>
    <mergeCell ref="F15262:G15262"/>
    <mergeCell ref="H15262:I15262"/>
    <mergeCell ref="J15262:L15262"/>
    <mergeCell ref="A15264:H15264"/>
    <mergeCell ref="F15265:G15265"/>
    <mergeCell ref="H15265:I15265"/>
    <mergeCell ref="J15265:L15265"/>
    <mergeCell ref="F15260:G15260"/>
    <mergeCell ref="H15260:I15260"/>
    <mergeCell ref="J15260:L15260"/>
    <mergeCell ref="F15261:G15261"/>
    <mergeCell ref="H15261:I15261"/>
    <mergeCell ref="J15261:L15261"/>
    <mergeCell ref="F15258:G15258"/>
    <mergeCell ref="H15258:I15258"/>
    <mergeCell ref="J15258:L15258"/>
    <mergeCell ref="F15259:G15259"/>
    <mergeCell ref="H15259:I15259"/>
    <mergeCell ref="J15259:L15259"/>
    <mergeCell ref="F15256:G15256"/>
    <mergeCell ref="H15256:I15256"/>
    <mergeCell ref="J15256:L15256"/>
    <mergeCell ref="F15257:G15257"/>
    <mergeCell ref="H15257:I15257"/>
    <mergeCell ref="J15257:L15257"/>
    <mergeCell ref="F15254:G15254"/>
    <mergeCell ref="H15254:I15254"/>
    <mergeCell ref="J15254:L15254"/>
    <mergeCell ref="F15255:G15255"/>
    <mergeCell ref="H15255:I15255"/>
    <mergeCell ref="J15255:L15255"/>
    <mergeCell ref="F15252:G15252"/>
    <mergeCell ref="H15252:I15252"/>
    <mergeCell ref="J15252:L15252"/>
    <mergeCell ref="F15253:G15253"/>
    <mergeCell ref="H15253:I15253"/>
    <mergeCell ref="J15253:L15253"/>
    <mergeCell ref="F15288:G15288"/>
    <mergeCell ref="H15288:I15288"/>
    <mergeCell ref="J15288:L15288"/>
    <mergeCell ref="F15289:G15289"/>
    <mergeCell ref="H15289:I15289"/>
    <mergeCell ref="J15289:L15289"/>
    <mergeCell ref="A15285:H15285"/>
    <mergeCell ref="F15286:G15286"/>
    <mergeCell ref="H15286:I15286"/>
    <mergeCell ref="J15286:L15286"/>
    <mergeCell ref="F15287:G15287"/>
    <mergeCell ref="H15287:I15287"/>
    <mergeCell ref="J15287:L15287"/>
    <mergeCell ref="F15274:G15274"/>
    <mergeCell ref="H15274:I15274"/>
    <mergeCell ref="J15274:L15274"/>
    <mergeCell ref="F15275:G15275"/>
    <mergeCell ref="H15275:I15275"/>
    <mergeCell ref="J15275:L15275"/>
    <mergeCell ref="F15270:G15270"/>
    <mergeCell ref="H15270:I15270"/>
    <mergeCell ref="J15270:L15270"/>
    <mergeCell ref="A15272:H15272"/>
    <mergeCell ref="F15273:G15273"/>
    <mergeCell ref="H15273:I15273"/>
    <mergeCell ref="J15273:L15273"/>
    <mergeCell ref="F15266:G15266"/>
    <mergeCell ref="H15266:I15266"/>
    <mergeCell ref="J15266:L15266"/>
    <mergeCell ref="A15268:H15268"/>
    <mergeCell ref="F15269:G15269"/>
    <mergeCell ref="H15269:I15269"/>
    <mergeCell ref="J15269:L15269"/>
    <mergeCell ref="F15304:G15304"/>
    <mergeCell ref="H15304:I15304"/>
    <mergeCell ref="J15304:L15304"/>
    <mergeCell ref="F15305:G15305"/>
    <mergeCell ref="H15305:I15305"/>
    <mergeCell ref="J15305:L15305"/>
    <mergeCell ref="F15302:G15302"/>
    <mergeCell ref="H15302:I15302"/>
    <mergeCell ref="J15302:L15302"/>
    <mergeCell ref="F15303:G15303"/>
    <mergeCell ref="H15303:I15303"/>
    <mergeCell ref="J15303:L15303"/>
    <mergeCell ref="A15299:H15299"/>
    <mergeCell ref="F15300:G15300"/>
    <mergeCell ref="H15300:I15300"/>
    <mergeCell ref="J15300:L15300"/>
    <mergeCell ref="F15301:G15301"/>
    <mergeCell ref="H15301:I15301"/>
    <mergeCell ref="J15301:L15301"/>
    <mergeCell ref="F15296:G15296"/>
    <mergeCell ref="H15296:I15296"/>
    <mergeCell ref="J15296:L15296"/>
    <mergeCell ref="F15297:G15297"/>
    <mergeCell ref="H15297:I15297"/>
    <mergeCell ref="J15297:L15297"/>
    <mergeCell ref="F15292:G15292"/>
    <mergeCell ref="H15292:I15292"/>
    <mergeCell ref="J15292:L15292"/>
    <mergeCell ref="A15294:H15294"/>
    <mergeCell ref="F15295:G15295"/>
    <mergeCell ref="H15295:I15295"/>
    <mergeCell ref="J15295:L15295"/>
    <mergeCell ref="F15290:G15290"/>
    <mergeCell ref="H15290:I15290"/>
    <mergeCell ref="J15290:L15290"/>
    <mergeCell ref="F15291:G15291"/>
    <mergeCell ref="H15291:I15291"/>
    <mergeCell ref="J15291:L15291"/>
    <mergeCell ref="F15316:G15316"/>
    <mergeCell ref="H15316:I15316"/>
    <mergeCell ref="J15316:L15316"/>
    <mergeCell ref="A15318:H15318"/>
    <mergeCell ref="F15319:G15319"/>
    <mergeCell ref="H15319:I15319"/>
    <mergeCell ref="J15319:L15319"/>
    <mergeCell ref="F15314:G15314"/>
    <mergeCell ref="H15314:I15314"/>
    <mergeCell ref="J15314:L15314"/>
    <mergeCell ref="F15315:G15315"/>
    <mergeCell ref="H15315:I15315"/>
    <mergeCell ref="J15315:L15315"/>
    <mergeCell ref="F15312:G15312"/>
    <mergeCell ref="H15312:I15312"/>
    <mergeCell ref="J15312:L15312"/>
    <mergeCell ref="F15313:G15313"/>
    <mergeCell ref="H15313:I15313"/>
    <mergeCell ref="J15313:L15313"/>
    <mergeCell ref="F15310:G15310"/>
    <mergeCell ref="H15310:I15310"/>
    <mergeCell ref="J15310:L15310"/>
    <mergeCell ref="F15311:G15311"/>
    <mergeCell ref="H15311:I15311"/>
    <mergeCell ref="J15311:L15311"/>
    <mergeCell ref="F15308:G15308"/>
    <mergeCell ref="H15308:I15308"/>
    <mergeCell ref="J15308:L15308"/>
    <mergeCell ref="F15309:G15309"/>
    <mergeCell ref="H15309:I15309"/>
    <mergeCell ref="J15309:L15309"/>
    <mergeCell ref="F15306:G15306"/>
    <mergeCell ref="H15306:I15306"/>
    <mergeCell ref="J15306:L15306"/>
    <mergeCell ref="F15307:G15307"/>
    <mergeCell ref="H15307:I15307"/>
    <mergeCell ref="J15307:L15307"/>
    <mergeCell ref="F15344:G15344"/>
    <mergeCell ref="H15344:I15344"/>
    <mergeCell ref="J15344:L15344"/>
    <mergeCell ref="F15345:G15345"/>
    <mergeCell ref="H15345:I15345"/>
    <mergeCell ref="J15345:L15345"/>
    <mergeCell ref="F15342:G15342"/>
    <mergeCell ref="H15342:I15342"/>
    <mergeCell ref="J15342:L15342"/>
    <mergeCell ref="F15343:G15343"/>
    <mergeCell ref="H15343:I15343"/>
    <mergeCell ref="J15343:L15343"/>
    <mergeCell ref="A15339:H15339"/>
    <mergeCell ref="F15340:G15340"/>
    <mergeCell ref="H15340:I15340"/>
    <mergeCell ref="J15340:L15340"/>
    <mergeCell ref="F15341:G15341"/>
    <mergeCell ref="H15341:I15341"/>
    <mergeCell ref="J15341:L15341"/>
    <mergeCell ref="F15328:G15328"/>
    <mergeCell ref="H15328:I15328"/>
    <mergeCell ref="J15328:L15328"/>
    <mergeCell ref="F15329:G15329"/>
    <mergeCell ref="H15329:I15329"/>
    <mergeCell ref="J15329:L15329"/>
    <mergeCell ref="F15324:G15324"/>
    <mergeCell ref="H15324:I15324"/>
    <mergeCell ref="J15324:L15324"/>
    <mergeCell ref="A15326:H15326"/>
    <mergeCell ref="F15327:G15327"/>
    <mergeCell ref="H15327:I15327"/>
    <mergeCell ref="J15327:L15327"/>
    <mergeCell ref="F15320:G15320"/>
    <mergeCell ref="H15320:I15320"/>
    <mergeCell ref="J15320:L15320"/>
    <mergeCell ref="A15322:H15322"/>
    <mergeCell ref="F15323:G15323"/>
    <mergeCell ref="H15323:I15323"/>
    <mergeCell ref="J15323:L15323"/>
    <mergeCell ref="F15360:G15360"/>
    <mergeCell ref="H15360:I15360"/>
    <mergeCell ref="J15360:L15360"/>
    <mergeCell ref="F15361:G15361"/>
    <mergeCell ref="H15361:I15361"/>
    <mergeCell ref="J15361:L15361"/>
    <mergeCell ref="F15358:G15358"/>
    <mergeCell ref="H15358:I15358"/>
    <mergeCell ref="J15358:L15358"/>
    <mergeCell ref="F15359:G15359"/>
    <mergeCell ref="H15359:I15359"/>
    <mergeCell ref="J15359:L15359"/>
    <mergeCell ref="F15356:G15356"/>
    <mergeCell ref="H15356:I15356"/>
    <mergeCell ref="J15356:L15356"/>
    <mergeCell ref="F15357:G15357"/>
    <mergeCell ref="H15357:I15357"/>
    <mergeCell ref="J15357:L15357"/>
    <mergeCell ref="A15353:H15353"/>
    <mergeCell ref="F15354:G15354"/>
    <mergeCell ref="H15354:I15354"/>
    <mergeCell ref="J15354:L15354"/>
    <mergeCell ref="F15355:G15355"/>
    <mergeCell ref="H15355:I15355"/>
    <mergeCell ref="J15355:L15355"/>
    <mergeCell ref="F15350:G15350"/>
    <mergeCell ref="H15350:I15350"/>
    <mergeCell ref="J15350:L15350"/>
    <mergeCell ref="F15351:G15351"/>
    <mergeCell ref="H15351:I15351"/>
    <mergeCell ref="J15351:L15351"/>
    <mergeCell ref="F15346:G15346"/>
    <mergeCell ref="H15346:I15346"/>
    <mergeCell ref="J15346:L15346"/>
    <mergeCell ref="A15348:H15348"/>
    <mergeCell ref="F15349:G15349"/>
    <mergeCell ref="H15349:I15349"/>
    <mergeCell ref="J15349:L15349"/>
    <mergeCell ref="A15373:H15373"/>
    <mergeCell ref="F15374:G15374"/>
    <mergeCell ref="H15374:I15374"/>
    <mergeCell ref="J15374:L15374"/>
    <mergeCell ref="F15375:G15375"/>
    <mergeCell ref="H15375:I15375"/>
    <mergeCell ref="J15375:L15375"/>
    <mergeCell ref="F15370:G15370"/>
    <mergeCell ref="H15370:I15370"/>
    <mergeCell ref="J15370:L15370"/>
    <mergeCell ref="F15371:G15371"/>
    <mergeCell ref="H15371:I15371"/>
    <mergeCell ref="J15371:L15371"/>
    <mergeCell ref="F15368:G15368"/>
    <mergeCell ref="H15368:I15368"/>
    <mergeCell ref="J15368:L15368"/>
    <mergeCell ref="F15369:G15369"/>
    <mergeCell ref="H15369:I15369"/>
    <mergeCell ref="J15369:L15369"/>
    <mergeCell ref="F15366:G15366"/>
    <mergeCell ref="H15366:I15366"/>
    <mergeCell ref="J15366:L15366"/>
    <mergeCell ref="F15367:G15367"/>
    <mergeCell ref="H15367:I15367"/>
    <mergeCell ref="J15367:L15367"/>
    <mergeCell ref="F15364:G15364"/>
    <mergeCell ref="H15364:I15364"/>
    <mergeCell ref="J15364:L15364"/>
    <mergeCell ref="F15365:G15365"/>
    <mergeCell ref="H15365:I15365"/>
    <mergeCell ref="J15365:L15365"/>
    <mergeCell ref="F15362:G15362"/>
    <mergeCell ref="H15362:I15362"/>
    <mergeCell ref="J15362:L15362"/>
    <mergeCell ref="F15363:G15363"/>
    <mergeCell ref="H15363:I15363"/>
    <mergeCell ref="J15363:L15363"/>
    <mergeCell ref="F15398:G15398"/>
    <mergeCell ref="H15398:I15398"/>
    <mergeCell ref="J15398:L15398"/>
    <mergeCell ref="F15399:G15399"/>
    <mergeCell ref="H15399:I15399"/>
    <mergeCell ref="J15399:L15399"/>
    <mergeCell ref="F15396:G15396"/>
    <mergeCell ref="H15396:I15396"/>
    <mergeCell ref="J15396:L15396"/>
    <mergeCell ref="F15397:G15397"/>
    <mergeCell ref="H15397:I15397"/>
    <mergeCell ref="J15397:L15397"/>
    <mergeCell ref="F15384:G15384"/>
    <mergeCell ref="H15384:I15384"/>
    <mergeCell ref="J15384:L15384"/>
    <mergeCell ref="A15394:H15394"/>
    <mergeCell ref="F15395:G15395"/>
    <mergeCell ref="H15395:I15395"/>
    <mergeCell ref="J15395:L15395"/>
    <mergeCell ref="A15381:H15381"/>
    <mergeCell ref="F15382:G15382"/>
    <mergeCell ref="H15382:I15382"/>
    <mergeCell ref="J15382:L15382"/>
    <mergeCell ref="F15383:G15383"/>
    <mergeCell ref="H15383:I15383"/>
    <mergeCell ref="J15383:L15383"/>
    <mergeCell ref="A15377:H15377"/>
    <mergeCell ref="F15378:G15378"/>
    <mergeCell ref="H15378:I15378"/>
    <mergeCell ref="J15378:L15378"/>
    <mergeCell ref="F15379:G15379"/>
    <mergeCell ref="H15379:I15379"/>
    <mergeCell ref="J15379:L15379"/>
    <mergeCell ref="F15414:G15414"/>
    <mergeCell ref="H15414:I15414"/>
    <mergeCell ref="J15414:L15414"/>
    <mergeCell ref="F15415:G15415"/>
    <mergeCell ref="H15415:I15415"/>
    <mergeCell ref="J15415:L15415"/>
    <mergeCell ref="F15412:G15412"/>
    <mergeCell ref="H15412:I15412"/>
    <mergeCell ref="J15412:L15412"/>
    <mergeCell ref="F15413:G15413"/>
    <mergeCell ref="H15413:I15413"/>
    <mergeCell ref="J15413:L15413"/>
    <mergeCell ref="F15410:G15410"/>
    <mergeCell ref="H15410:I15410"/>
    <mergeCell ref="J15410:L15410"/>
    <mergeCell ref="F15411:G15411"/>
    <mergeCell ref="H15411:I15411"/>
    <mergeCell ref="J15411:L15411"/>
    <mergeCell ref="F15406:G15406"/>
    <mergeCell ref="H15406:I15406"/>
    <mergeCell ref="J15406:L15406"/>
    <mergeCell ref="A15408:H15408"/>
    <mergeCell ref="F15409:G15409"/>
    <mergeCell ref="H15409:I15409"/>
    <mergeCell ref="J15409:L15409"/>
    <mergeCell ref="A15403:H15403"/>
    <mergeCell ref="F15404:G15404"/>
    <mergeCell ref="H15404:I15404"/>
    <mergeCell ref="J15404:L15404"/>
    <mergeCell ref="F15405:G15405"/>
    <mergeCell ref="H15405:I15405"/>
    <mergeCell ref="J15405:L15405"/>
    <mergeCell ref="F15400:G15400"/>
    <mergeCell ref="H15400:I15400"/>
    <mergeCell ref="J15400:L15400"/>
    <mergeCell ref="F15401:G15401"/>
    <mergeCell ref="H15401:I15401"/>
    <mergeCell ref="J15401:L15401"/>
    <mergeCell ref="A15427:H15427"/>
    <mergeCell ref="F15428:G15428"/>
    <mergeCell ref="H15428:I15428"/>
    <mergeCell ref="J15428:L15428"/>
    <mergeCell ref="F15429:G15429"/>
    <mergeCell ref="H15429:I15429"/>
    <mergeCell ref="J15429:L15429"/>
    <mergeCell ref="F15424:G15424"/>
    <mergeCell ref="H15424:I15424"/>
    <mergeCell ref="J15424:L15424"/>
    <mergeCell ref="F15425:G15425"/>
    <mergeCell ref="H15425:I15425"/>
    <mergeCell ref="J15425:L15425"/>
    <mergeCell ref="F15422:G15422"/>
    <mergeCell ref="H15422:I15422"/>
    <mergeCell ref="J15422:L15422"/>
    <mergeCell ref="F15423:G15423"/>
    <mergeCell ref="H15423:I15423"/>
    <mergeCell ref="J15423:L15423"/>
    <mergeCell ref="F15420:G15420"/>
    <mergeCell ref="H15420:I15420"/>
    <mergeCell ref="J15420:L15420"/>
    <mergeCell ref="F15421:G15421"/>
    <mergeCell ref="H15421:I15421"/>
    <mergeCell ref="J15421:L15421"/>
    <mergeCell ref="F15418:G15418"/>
    <mergeCell ref="H15418:I15418"/>
    <mergeCell ref="J15418:L15418"/>
    <mergeCell ref="F15419:G15419"/>
    <mergeCell ref="H15419:I15419"/>
    <mergeCell ref="J15419:L15419"/>
    <mergeCell ref="F15416:G15416"/>
    <mergeCell ref="H15416:I15416"/>
    <mergeCell ref="J15416:L15416"/>
    <mergeCell ref="F15417:G15417"/>
    <mergeCell ref="H15417:I15417"/>
    <mergeCell ref="J15417:L15417"/>
    <mergeCell ref="F15454:G15454"/>
    <mergeCell ref="H15454:I15454"/>
    <mergeCell ref="J15454:L15454"/>
    <mergeCell ref="F15455:G15455"/>
    <mergeCell ref="H15455:I15455"/>
    <mergeCell ref="J15455:L15455"/>
    <mergeCell ref="F15452:G15452"/>
    <mergeCell ref="H15452:I15452"/>
    <mergeCell ref="J15452:L15452"/>
    <mergeCell ref="F15453:G15453"/>
    <mergeCell ref="H15453:I15453"/>
    <mergeCell ref="J15453:L15453"/>
    <mergeCell ref="F15450:G15450"/>
    <mergeCell ref="H15450:I15450"/>
    <mergeCell ref="J15450:L15450"/>
    <mergeCell ref="F15451:G15451"/>
    <mergeCell ref="H15451:I15451"/>
    <mergeCell ref="J15451:L15451"/>
    <mergeCell ref="F15438:G15438"/>
    <mergeCell ref="H15438:I15438"/>
    <mergeCell ref="J15438:L15438"/>
    <mergeCell ref="A15448:H15448"/>
    <mergeCell ref="F15449:G15449"/>
    <mergeCell ref="H15449:I15449"/>
    <mergeCell ref="J15449:L15449"/>
    <mergeCell ref="A15435:H15435"/>
    <mergeCell ref="F15436:G15436"/>
    <mergeCell ref="H15436:I15436"/>
    <mergeCell ref="J15436:L15436"/>
    <mergeCell ref="F15437:G15437"/>
    <mergeCell ref="H15437:I15437"/>
    <mergeCell ref="J15437:L15437"/>
    <mergeCell ref="A15431:H15431"/>
    <mergeCell ref="F15432:G15432"/>
    <mergeCell ref="H15432:I15432"/>
    <mergeCell ref="J15432:L15432"/>
    <mergeCell ref="F15433:G15433"/>
    <mergeCell ref="H15433:I15433"/>
    <mergeCell ref="J15433:L15433"/>
    <mergeCell ref="F15470:G15470"/>
    <mergeCell ref="H15470:I15470"/>
    <mergeCell ref="J15470:L15470"/>
    <mergeCell ref="F15471:G15471"/>
    <mergeCell ref="H15471:I15471"/>
    <mergeCell ref="J15471:L15471"/>
    <mergeCell ref="F15468:G15468"/>
    <mergeCell ref="H15468:I15468"/>
    <mergeCell ref="J15468:L15468"/>
    <mergeCell ref="F15469:G15469"/>
    <mergeCell ref="H15469:I15469"/>
    <mergeCell ref="J15469:L15469"/>
    <mergeCell ref="F15466:G15466"/>
    <mergeCell ref="H15466:I15466"/>
    <mergeCell ref="J15466:L15466"/>
    <mergeCell ref="F15467:G15467"/>
    <mergeCell ref="H15467:I15467"/>
    <mergeCell ref="J15467:L15467"/>
    <mergeCell ref="F15464:G15464"/>
    <mergeCell ref="H15464:I15464"/>
    <mergeCell ref="J15464:L15464"/>
    <mergeCell ref="F15465:G15465"/>
    <mergeCell ref="H15465:I15465"/>
    <mergeCell ref="J15465:L15465"/>
    <mergeCell ref="F15460:G15460"/>
    <mergeCell ref="H15460:I15460"/>
    <mergeCell ref="J15460:L15460"/>
    <mergeCell ref="A15462:H15462"/>
    <mergeCell ref="F15463:G15463"/>
    <mergeCell ref="H15463:I15463"/>
    <mergeCell ref="J15463:L15463"/>
    <mergeCell ref="A15457:H15457"/>
    <mergeCell ref="F15458:G15458"/>
    <mergeCell ref="H15458:I15458"/>
    <mergeCell ref="J15458:L15458"/>
    <mergeCell ref="F15459:G15459"/>
    <mergeCell ref="H15459:I15459"/>
    <mergeCell ref="J15459:L15459"/>
    <mergeCell ref="A15483:H15483"/>
    <mergeCell ref="F15484:G15484"/>
    <mergeCell ref="H15484:I15484"/>
    <mergeCell ref="J15484:L15484"/>
    <mergeCell ref="F15485:G15485"/>
    <mergeCell ref="H15485:I15485"/>
    <mergeCell ref="J15485:L15485"/>
    <mergeCell ref="F15480:G15480"/>
    <mergeCell ref="H15480:I15480"/>
    <mergeCell ref="J15480:L15480"/>
    <mergeCell ref="F15481:G15481"/>
    <mergeCell ref="H15481:I15481"/>
    <mergeCell ref="J15481:L15481"/>
    <mergeCell ref="F15478:G15478"/>
    <mergeCell ref="H15478:I15478"/>
    <mergeCell ref="J15478:L15478"/>
    <mergeCell ref="F15479:G15479"/>
    <mergeCell ref="H15479:I15479"/>
    <mergeCell ref="J15479:L15479"/>
    <mergeCell ref="F15476:G15476"/>
    <mergeCell ref="H15476:I15476"/>
    <mergeCell ref="J15476:L15476"/>
    <mergeCell ref="F15477:G15477"/>
    <mergeCell ref="H15477:I15477"/>
    <mergeCell ref="J15477:L15477"/>
    <mergeCell ref="F15474:G15474"/>
    <mergeCell ref="H15474:I15474"/>
    <mergeCell ref="J15474:L15474"/>
    <mergeCell ref="F15475:G15475"/>
    <mergeCell ref="H15475:I15475"/>
    <mergeCell ref="J15475:L15475"/>
    <mergeCell ref="F15472:G15472"/>
    <mergeCell ref="H15472:I15472"/>
    <mergeCell ref="J15472:L15472"/>
    <mergeCell ref="F15473:G15473"/>
    <mergeCell ref="H15473:I15473"/>
    <mergeCell ref="J15473:L15473"/>
    <mergeCell ref="F15510:G15510"/>
    <mergeCell ref="H15510:I15510"/>
    <mergeCell ref="J15510:L15510"/>
    <mergeCell ref="F15511:G15511"/>
    <mergeCell ref="H15511:I15511"/>
    <mergeCell ref="J15511:L15511"/>
    <mergeCell ref="F15508:G15508"/>
    <mergeCell ref="H15508:I15508"/>
    <mergeCell ref="J15508:L15508"/>
    <mergeCell ref="F15509:G15509"/>
    <mergeCell ref="H15509:I15509"/>
    <mergeCell ref="J15509:L15509"/>
    <mergeCell ref="F15506:G15506"/>
    <mergeCell ref="H15506:I15506"/>
    <mergeCell ref="J15506:L15506"/>
    <mergeCell ref="F15507:G15507"/>
    <mergeCell ref="H15507:I15507"/>
    <mergeCell ref="J15507:L15507"/>
    <mergeCell ref="F15494:G15494"/>
    <mergeCell ref="H15494:I15494"/>
    <mergeCell ref="J15494:L15494"/>
    <mergeCell ref="A15504:H15504"/>
    <mergeCell ref="F15505:G15505"/>
    <mergeCell ref="H15505:I15505"/>
    <mergeCell ref="J15505:L15505"/>
    <mergeCell ref="A15491:H15491"/>
    <mergeCell ref="F15492:G15492"/>
    <mergeCell ref="H15492:I15492"/>
    <mergeCell ref="J15492:L15492"/>
    <mergeCell ref="F15493:G15493"/>
    <mergeCell ref="H15493:I15493"/>
    <mergeCell ref="J15493:L15493"/>
    <mergeCell ref="A15487:H15487"/>
    <mergeCell ref="F15488:G15488"/>
    <mergeCell ref="H15488:I15488"/>
    <mergeCell ref="J15488:L15488"/>
    <mergeCell ref="F15489:G15489"/>
    <mergeCell ref="H15489:I15489"/>
    <mergeCell ref="J15489:L15489"/>
    <mergeCell ref="F15526:G15526"/>
    <mergeCell ref="H15526:I15526"/>
    <mergeCell ref="J15526:L15526"/>
    <mergeCell ref="F15527:G15527"/>
    <mergeCell ref="H15527:I15527"/>
    <mergeCell ref="J15527:L15527"/>
    <mergeCell ref="F15524:G15524"/>
    <mergeCell ref="H15524:I15524"/>
    <mergeCell ref="J15524:L15524"/>
    <mergeCell ref="F15525:G15525"/>
    <mergeCell ref="H15525:I15525"/>
    <mergeCell ref="J15525:L15525"/>
    <mergeCell ref="F15522:G15522"/>
    <mergeCell ref="H15522:I15522"/>
    <mergeCell ref="J15522:L15522"/>
    <mergeCell ref="F15523:G15523"/>
    <mergeCell ref="H15523:I15523"/>
    <mergeCell ref="J15523:L15523"/>
    <mergeCell ref="F15520:G15520"/>
    <mergeCell ref="H15520:I15520"/>
    <mergeCell ref="J15520:L15520"/>
    <mergeCell ref="F15521:G15521"/>
    <mergeCell ref="H15521:I15521"/>
    <mergeCell ref="J15521:L15521"/>
    <mergeCell ref="F15516:G15516"/>
    <mergeCell ref="H15516:I15516"/>
    <mergeCell ref="J15516:L15516"/>
    <mergeCell ref="A15518:H15518"/>
    <mergeCell ref="F15519:G15519"/>
    <mergeCell ref="H15519:I15519"/>
    <mergeCell ref="J15519:L15519"/>
    <mergeCell ref="A15513:H15513"/>
    <mergeCell ref="F15514:G15514"/>
    <mergeCell ref="H15514:I15514"/>
    <mergeCell ref="J15514:L15514"/>
    <mergeCell ref="F15515:G15515"/>
    <mergeCell ref="H15515:I15515"/>
    <mergeCell ref="J15515:L15515"/>
    <mergeCell ref="A15539:H15539"/>
    <mergeCell ref="F15540:G15540"/>
    <mergeCell ref="H15540:I15540"/>
    <mergeCell ref="J15540:L15540"/>
    <mergeCell ref="F15541:G15541"/>
    <mergeCell ref="H15541:I15541"/>
    <mergeCell ref="J15541:L15541"/>
    <mergeCell ref="F15536:G15536"/>
    <mergeCell ref="H15536:I15536"/>
    <mergeCell ref="J15536:L15536"/>
    <mergeCell ref="F15537:G15537"/>
    <mergeCell ref="H15537:I15537"/>
    <mergeCell ref="J15537:L15537"/>
    <mergeCell ref="F15534:G15534"/>
    <mergeCell ref="H15534:I15534"/>
    <mergeCell ref="J15534:L15534"/>
    <mergeCell ref="F15535:G15535"/>
    <mergeCell ref="H15535:I15535"/>
    <mergeCell ref="J15535:L15535"/>
    <mergeCell ref="F15532:G15532"/>
    <mergeCell ref="H15532:I15532"/>
    <mergeCell ref="J15532:L15532"/>
    <mergeCell ref="F15533:G15533"/>
    <mergeCell ref="H15533:I15533"/>
    <mergeCell ref="J15533:L15533"/>
    <mergeCell ref="F15530:G15530"/>
    <mergeCell ref="H15530:I15530"/>
    <mergeCell ref="J15530:L15530"/>
    <mergeCell ref="F15531:G15531"/>
    <mergeCell ref="H15531:I15531"/>
    <mergeCell ref="J15531:L15531"/>
    <mergeCell ref="F15528:G15528"/>
    <mergeCell ref="H15528:I15528"/>
    <mergeCell ref="J15528:L15528"/>
    <mergeCell ref="F15529:G15529"/>
    <mergeCell ref="H15529:I15529"/>
    <mergeCell ref="J15529:L15529"/>
    <mergeCell ref="F15564:G15564"/>
    <mergeCell ref="H15564:I15564"/>
    <mergeCell ref="J15564:L15564"/>
    <mergeCell ref="F15565:G15565"/>
    <mergeCell ref="H15565:I15565"/>
    <mergeCell ref="J15565:L15565"/>
    <mergeCell ref="F15562:G15562"/>
    <mergeCell ref="H15562:I15562"/>
    <mergeCell ref="J15562:L15562"/>
    <mergeCell ref="F15563:G15563"/>
    <mergeCell ref="H15563:I15563"/>
    <mergeCell ref="J15563:L15563"/>
    <mergeCell ref="F15550:G15550"/>
    <mergeCell ref="H15550:I15550"/>
    <mergeCell ref="J15550:L15550"/>
    <mergeCell ref="A15560:H15560"/>
    <mergeCell ref="F15561:G15561"/>
    <mergeCell ref="H15561:I15561"/>
    <mergeCell ref="J15561:L15561"/>
    <mergeCell ref="A15547:H15547"/>
    <mergeCell ref="F15548:G15548"/>
    <mergeCell ref="H15548:I15548"/>
    <mergeCell ref="J15548:L15548"/>
    <mergeCell ref="F15549:G15549"/>
    <mergeCell ref="H15549:I15549"/>
    <mergeCell ref="J15549:L15549"/>
    <mergeCell ref="A15543:H15543"/>
    <mergeCell ref="F15544:G15544"/>
    <mergeCell ref="H15544:I15544"/>
    <mergeCell ref="J15544:L15544"/>
    <mergeCell ref="F15545:G15545"/>
    <mergeCell ref="H15545:I15545"/>
    <mergeCell ref="J15545:L15545"/>
    <mergeCell ref="F15580:G15580"/>
    <mergeCell ref="H15580:I15580"/>
    <mergeCell ref="J15580:L15580"/>
    <mergeCell ref="F15581:G15581"/>
    <mergeCell ref="H15581:I15581"/>
    <mergeCell ref="J15581:L15581"/>
    <mergeCell ref="F15578:G15578"/>
    <mergeCell ref="H15578:I15578"/>
    <mergeCell ref="J15578:L15578"/>
    <mergeCell ref="F15579:G15579"/>
    <mergeCell ref="H15579:I15579"/>
    <mergeCell ref="J15579:L15579"/>
    <mergeCell ref="F15576:G15576"/>
    <mergeCell ref="H15576:I15576"/>
    <mergeCell ref="J15576:L15576"/>
    <mergeCell ref="F15577:G15577"/>
    <mergeCell ref="H15577:I15577"/>
    <mergeCell ref="J15577:L15577"/>
    <mergeCell ref="F15572:G15572"/>
    <mergeCell ref="H15572:I15572"/>
    <mergeCell ref="J15572:L15572"/>
    <mergeCell ref="A15574:H15574"/>
    <mergeCell ref="F15575:G15575"/>
    <mergeCell ref="H15575:I15575"/>
    <mergeCell ref="J15575:L15575"/>
    <mergeCell ref="A15569:H15569"/>
    <mergeCell ref="F15570:G15570"/>
    <mergeCell ref="H15570:I15570"/>
    <mergeCell ref="J15570:L15570"/>
    <mergeCell ref="F15571:G15571"/>
    <mergeCell ref="H15571:I15571"/>
    <mergeCell ref="J15571:L15571"/>
    <mergeCell ref="F15566:G15566"/>
    <mergeCell ref="H15566:I15566"/>
    <mergeCell ref="J15566:L15566"/>
    <mergeCell ref="F15567:G15567"/>
    <mergeCell ref="H15567:I15567"/>
    <mergeCell ref="J15567:L15567"/>
    <mergeCell ref="F15592:G15592"/>
    <mergeCell ref="H15592:I15592"/>
    <mergeCell ref="J15592:L15592"/>
    <mergeCell ref="F15593:G15593"/>
    <mergeCell ref="H15593:I15593"/>
    <mergeCell ref="J15593:L15593"/>
    <mergeCell ref="F15590:G15590"/>
    <mergeCell ref="H15590:I15590"/>
    <mergeCell ref="J15590:L15590"/>
    <mergeCell ref="F15591:G15591"/>
    <mergeCell ref="H15591:I15591"/>
    <mergeCell ref="J15591:L15591"/>
    <mergeCell ref="F15588:G15588"/>
    <mergeCell ref="H15588:I15588"/>
    <mergeCell ref="J15588:L15588"/>
    <mergeCell ref="F15589:G15589"/>
    <mergeCell ref="H15589:I15589"/>
    <mergeCell ref="J15589:L15589"/>
    <mergeCell ref="F15586:G15586"/>
    <mergeCell ref="H15586:I15586"/>
    <mergeCell ref="J15586:L15586"/>
    <mergeCell ref="F15587:G15587"/>
    <mergeCell ref="H15587:I15587"/>
    <mergeCell ref="J15587:L15587"/>
    <mergeCell ref="F15584:G15584"/>
    <mergeCell ref="H15584:I15584"/>
    <mergeCell ref="J15584:L15584"/>
    <mergeCell ref="F15585:G15585"/>
    <mergeCell ref="H15585:I15585"/>
    <mergeCell ref="J15585:L15585"/>
    <mergeCell ref="F15582:G15582"/>
    <mergeCell ref="H15582:I15582"/>
    <mergeCell ref="J15582:L15582"/>
    <mergeCell ref="F15583:G15583"/>
    <mergeCell ref="H15583:I15583"/>
    <mergeCell ref="J15583:L15583"/>
    <mergeCell ref="F15618:G15618"/>
    <mergeCell ref="H15618:I15618"/>
    <mergeCell ref="J15618:L15618"/>
    <mergeCell ref="F15619:G15619"/>
    <mergeCell ref="H15619:I15619"/>
    <mergeCell ref="J15619:L15619"/>
    <mergeCell ref="F15606:G15606"/>
    <mergeCell ref="H15606:I15606"/>
    <mergeCell ref="J15606:L15606"/>
    <mergeCell ref="A15616:H15616"/>
    <mergeCell ref="F15617:G15617"/>
    <mergeCell ref="H15617:I15617"/>
    <mergeCell ref="J15617:L15617"/>
    <mergeCell ref="A15603:H15603"/>
    <mergeCell ref="F15604:G15604"/>
    <mergeCell ref="H15604:I15604"/>
    <mergeCell ref="J15604:L15604"/>
    <mergeCell ref="F15605:G15605"/>
    <mergeCell ref="H15605:I15605"/>
    <mergeCell ref="J15605:L15605"/>
    <mergeCell ref="A15599:H15599"/>
    <mergeCell ref="F15600:G15600"/>
    <mergeCell ref="H15600:I15600"/>
    <mergeCell ref="J15600:L15600"/>
    <mergeCell ref="F15601:G15601"/>
    <mergeCell ref="H15601:I15601"/>
    <mergeCell ref="J15601:L15601"/>
    <mergeCell ref="A15595:H15595"/>
    <mergeCell ref="F15596:G15596"/>
    <mergeCell ref="H15596:I15596"/>
    <mergeCell ref="J15596:L15596"/>
    <mergeCell ref="F15597:G15597"/>
    <mergeCell ref="H15597:I15597"/>
    <mergeCell ref="J15597:L15597"/>
    <mergeCell ref="F15634:G15634"/>
    <mergeCell ref="H15634:I15634"/>
    <mergeCell ref="J15634:L15634"/>
    <mergeCell ref="F15635:G15635"/>
    <mergeCell ref="H15635:I15635"/>
    <mergeCell ref="J15635:L15635"/>
    <mergeCell ref="F15632:G15632"/>
    <mergeCell ref="H15632:I15632"/>
    <mergeCell ref="J15632:L15632"/>
    <mergeCell ref="F15633:G15633"/>
    <mergeCell ref="H15633:I15633"/>
    <mergeCell ref="J15633:L15633"/>
    <mergeCell ref="F15628:G15628"/>
    <mergeCell ref="H15628:I15628"/>
    <mergeCell ref="J15628:L15628"/>
    <mergeCell ref="A15630:H15630"/>
    <mergeCell ref="F15631:G15631"/>
    <mergeCell ref="H15631:I15631"/>
    <mergeCell ref="J15631:L15631"/>
    <mergeCell ref="A15625:H15625"/>
    <mergeCell ref="F15626:G15626"/>
    <mergeCell ref="H15626:I15626"/>
    <mergeCell ref="J15626:L15626"/>
    <mergeCell ref="F15627:G15627"/>
    <mergeCell ref="H15627:I15627"/>
    <mergeCell ref="J15627:L15627"/>
    <mergeCell ref="F15622:G15622"/>
    <mergeCell ref="H15622:I15622"/>
    <mergeCell ref="J15622:L15622"/>
    <mergeCell ref="F15623:G15623"/>
    <mergeCell ref="H15623:I15623"/>
    <mergeCell ref="J15623:L15623"/>
    <mergeCell ref="F15620:G15620"/>
    <mergeCell ref="H15620:I15620"/>
    <mergeCell ref="J15620:L15620"/>
    <mergeCell ref="F15621:G15621"/>
    <mergeCell ref="H15621:I15621"/>
    <mergeCell ref="J15621:L15621"/>
    <mergeCell ref="F15646:G15646"/>
    <mergeCell ref="H15646:I15646"/>
    <mergeCell ref="J15646:L15646"/>
    <mergeCell ref="F15647:G15647"/>
    <mergeCell ref="H15647:I15647"/>
    <mergeCell ref="J15647:L15647"/>
    <mergeCell ref="F15644:G15644"/>
    <mergeCell ref="H15644:I15644"/>
    <mergeCell ref="J15644:L15644"/>
    <mergeCell ref="F15645:G15645"/>
    <mergeCell ref="H15645:I15645"/>
    <mergeCell ref="J15645:L15645"/>
    <mergeCell ref="F15642:G15642"/>
    <mergeCell ref="H15642:I15642"/>
    <mergeCell ref="J15642:L15642"/>
    <mergeCell ref="F15643:G15643"/>
    <mergeCell ref="H15643:I15643"/>
    <mergeCell ref="J15643:L15643"/>
    <mergeCell ref="F15640:G15640"/>
    <mergeCell ref="H15640:I15640"/>
    <mergeCell ref="J15640:L15640"/>
    <mergeCell ref="F15641:G15641"/>
    <mergeCell ref="H15641:I15641"/>
    <mergeCell ref="J15641:L15641"/>
    <mergeCell ref="F15638:G15638"/>
    <mergeCell ref="H15638:I15638"/>
    <mergeCell ref="J15638:L15638"/>
    <mergeCell ref="F15639:G15639"/>
    <mergeCell ref="H15639:I15639"/>
    <mergeCell ref="J15639:L15639"/>
    <mergeCell ref="F15636:G15636"/>
    <mergeCell ref="H15636:I15636"/>
    <mergeCell ref="J15636:L15636"/>
    <mergeCell ref="F15637:G15637"/>
    <mergeCell ref="H15637:I15637"/>
    <mergeCell ref="J15637:L15637"/>
    <mergeCell ref="A15674:L15674"/>
    <mergeCell ref="A15671:C15671"/>
    <mergeCell ref="H15671:I15671"/>
    <mergeCell ref="J15671:L15671"/>
    <mergeCell ref="A15672:C15672"/>
    <mergeCell ref="H15672:I15672"/>
    <mergeCell ref="J15672:L15672"/>
    <mergeCell ref="F15660:G15660"/>
    <mergeCell ref="H15660:I15660"/>
    <mergeCell ref="J15660:L15660"/>
    <mergeCell ref="A15670:C15670"/>
    <mergeCell ref="H15670:I15670"/>
    <mergeCell ref="J15670:L15670"/>
    <mergeCell ref="A15657:H15657"/>
    <mergeCell ref="F15658:G15658"/>
    <mergeCell ref="H15658:I15658"/>
    <mergeCell ref="J15658:L15658"/>
    <mergeCell ref="F15659:G15659"/>
    <mergeCell ref="H15659:I15659"/>
    <mergeCell ref="J15659:L15659"/>
    <mergeCell ref="A15653:H15653"/>
    <mergeCell ref="F15654:G15654"/>
    <mergeCell ref="H15654:I15654"/>
    <mergeCell ref="J15654:L15654"/>
    <mergeCell ref="F15655:G15655"/>
    <mergeCell ref="H15655:I15655"/>
    <mergeCell ref="J15655:L15655"/>
    <mergeCell ref="A15649:H15649"/>
    <mergeCell ref="F15650:G15650"/>
    <mergeCell ref="H15650:I15650"/>
    <mergeCell ref="J15650:L15650"/>
    <mergeCell ref="F15651:G15651"/>
    <mergeCell ref="H15651:I15651"/>
    <mergeCell ref="J15651:L15651"/>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dimension ref="A1:L720"/>
  <sheetViews>
    <sheetView showZeros="0" view="pageBreakPreview" zoomScale="80" zoomScaleNormal="70" zoomScaleSheetLayoutView="80" workbookViewId="0">
      <selection activeCell="D29" sqref="D29"/>
    </sheetView>
  </sheetViews>
  <sheetFormatPr defaultColWidth="9.140625" defaultRowHeight="12.75"/>
  <cols>
    <col min="1" max="1" width="10.5703125" style="63" customWidth="1"/>
    <col min="2" max="2" width="16.28515625" style="92" bestFit="1" customWidth="1"/>
    <col min="3" max="3" width="15" style="92" bestFit="1" customWidth="1"/>
    <col min="4" max="4" width="12" style="93" bestFit="1" customWidth="1"/>
    <col min="5" max="5" width="66" style="94" customWidth="1"/>
    <col min="6" max="6" width="9.28515625" style="92" bestFit="1" customWidth="1"/>
    <col min="7" max="7" width="12.42578125" style="95" bestFit="1" customWidth="1"/>
    <col min="8" max="8" width="13.140625" style="96" bestFit="1" customWidth="1"/>
    <col min="9" max="9" width="18.5703125" style="101" bestFit="1" customWidth="1"/>
    <col min="10" max="10" width="10.85546875" style="63" bestFit="1" customWidth="1"/>
    <col min="11" max="16384" width="9.140625" style="63"/>
  </cols>
  <sheetData>
    <row r="1" spans="1:9" ht="13.5" thickBot="1"/>
    <row r="2" spans="1:9" ht="102" customHeight="1" thickBot="1">
      <c r="B2" s="353"/>
      <c r="C2" s="354"/>
      <c r="D2" s="354"/>
      <c r="E2" s="354"/>
      <c r="F2" s="354"/>
      <c r="G2" s="354"/>
      <c r="H2" s="354"/>
      <c r="I2" s="355"/>
    </row>
    <row r="3" spans="1:9">
      <c r="B3" s="425" t="str">
        <f>'2-ORÇAMENTO'!B3:K3</f>
        <v xml:space="preserve">OBRA: CONSTRUÇÃO DE ESCOLA MUNICIPAL DE EDUÇÃO BÁSICA </v>
      </c>
      <c r="C3" s="426"/>
      <c r="D3" s="426"/>
      <c r="E3" s="426"/>
      <c r="F3" s="426"/>
      <c r="G3" s="426"/>
      <c r="H3" s="426"/>
      <c r="I3" s="427"/>
    </row>
    <row r="4" spans="1:9">
      <c r="B4" s="425" t="str">
        <f>'2-ORÇAMENTO'!B4:K4</f>
        <v>LOCAL: EMEB ALINO FERREIRA DE MAGALHÃES</v>
      </c>
      <c r="C4" s="426"/>
      <c r="D4" s="426"/>
      <c r="E4" s="426"/>
      <c r="F4" s="426"/>
      <c r="G4" s="426"/>
      <c r="H4" s="426"/>
      <c r="I4" s="427"/>
    </row>
    <row r="5" spans="1:9">
      <c r="B5" s="425" t="str">
        <f>'2-ORÇAMENTO'!B5:K5</f>
        <v>ENDEREÇO: AV. VERDÃO, S/N, ALTO DA BOA VISTA, CRISTO REI</v>
      </c>
      <c r="C5" s="426"/>
      <c r="D5" s="426"/>
      <c r="E5" s="426"/>
      <c r="F5" s="426"/>
      <c r="G5" s="426"/>
      <c r="H5" s="426"/>
      <c r="I5" s="427"/>
    </row>
    <row r="6" spans="1:9" ht="15" customHeight="1">
      <c r="B6" s="425" t="str">
        <f>'[2]4-ORÇAMENTO'!B6:G6</f>
        <v>MUNICÍPIO: VÁRZEA GRANDE - MT</v>
      </c>
      <c r="C6" s="426"/>
      <c r="D6" s="426"/>
      <c r="E6" s="426"/>
      <c r="F6" s="426"/>
      <c r="G6" s="426"/>
      <c r="H6" s="426"/>
      <c r="I6" s="427"/>
    </row>
    <row r="7" spans="1:9" ht="13.5" thickBot="1">
      <c r="B7" s="425" t="str">
        <f>'2-ORÇAMENTO'!B7:K7</f>
        <v>DATA BASE: SINAPI ABRIL- COM DESONERAÇÃO / 2019 - BDI - 28,24%</v>
      </c>
      <c r="C7" s="426"/>
      <c r="D7" s="426"/>
      <c r="E7" s="426"/>
      <c r="F7" s="426"/>
      <c r="G7" s="426"/>
      <c r="H7" s="426"/>
      <c r="I7" s="427"/>
    </row>
    <row r="8" spans="1:9" ht="13.5" thickBot="1">
      <c r="B8" s="436" t="s">
        <v>1229</v>
      </c>
      <c r="C8" s="437"/>
      <c r="D8" s="438"/>
      <c r="E8" s="428" t="s">
        <v>26</v>
      </c>
      <c r="F8" s="430" t="s">
        <v>1226</v>
      </c>
      <c r="G8" s="432" t="s">
        <v>1230</v>
      </c>
      <c r="H8" s="434" t="s">
        <v>1227</v>
      </c>
      <c r="I8" s="434" t="s">
        <v>1228</v>
      </c>
    </row>
    <row r="9" spans="1:9" ht="13.5" thickBot="1">
      <c r="A9" s="69"/>
      <c r="B9" s="70" t="s">
        <v>1224</v>
      </c>
      <c r="C9" s="70" t="s">
        <v>1225</v>
      </c>
      <c r="D9" s="71" t="s">
        <v>4</v>
      </c>
      <c r="E9" s="429"/>
      <c r="F9" s="431"/>
      <c r="G9" s="433"/>
      <c r="H9" s="435"/>
      <c r="I9" s="435"/>
    </row>
    <row r="10" spans="1:9">
      <c r="B10" s="72"/>
      <c r="C10" s="61"/>
      <c r="D10" s="73"/>
      <c r="E10" s="74"/>
      <c r="F10" s="61"/>
      <c r="G10" s="191"/>
      <c r="H10" s="75"/>
      <c r="I10" s="90"/>
    </row>
    <row r="11" spans="1:9" s="218" customFormat="1">
      <c r="B11" s="211" t="s">
        <v>5905</v>
      </c>
      <c r="C11" s="143"/>
      <c r="D11" s="212"/>
      <c r="E11" s="213"/>
      <c r="F11" s="214"/>
      <c r="G11" s="215"/>
      <c r="H11" s="216"/>
      <c r="I11" s="217"/>
    </row>
    <row r="12" spans="1:9">
      <c r="B12" s="72"/>
      <c r="C12" s="61"/>
      <c r="D12" s="73"/>
      <c r="E12" s="74"/>
      <c r="F12" s="61"/>
      <c r="G12" s="191"/>
      <c r="H12" s="75"/>
      <c r="I12" s="90"/>
    </row>
    <row r="13" spans="1:9">
      <c r="B13" s="76" t="s">
        <v>6148</v>
      </c>
      <c r="C13" s="138"/>
      <c r="D13" s="139"/>
      <c r="E13" s="77" t="s">
        <v>1313</v>
      </c>
      <c r="F13" s="78" t="s">
        <v>1199</v>
      </c>
      <c r="G13" s="79">
        <v>1</v>
      </c>
      <c r="H13" s="80"/>
      <c r="I13" s="99">
        <f>TRUNC(SUM(I14:I15),2)</f>
        <v>1518.53</v>
      </c>
    </row>
    <row r="14" spans="1:9" ht="25.5">
      <c r="B14" s="64" t="s">
        <v>1220</v>
      </c>
      <c r="C14" s="67" t="s">
        <v>9</v>
      </c>
      <c r="D14" s="81">
        <v>88267</v>
      </c>
      <c r="E14" s="82" t="str">
        <f>IF($D14&lt;&gt;"",VLOOKUP($D14,'SINAPI ABRIL 2019'!$1:$1048576,2,FALSE),"")</f>
        <v>ENCANADOR OU BOMBEIRO HIDRÁULICO COM ENCARGOS COMPLEMENTARES</v>
      </c>
      <c r="F14" s="85" t="str">
        <f>IF($D14&lt;&gt;"",VLOOKUP($D14,'[2]2-SINAPI DEZEMBRO 2017'!$A$1:$D$10837,3,FALSE),"")</f>
        <v>H</v>
      </c>
      <c r="G14" s="86">
        <v>1</v>
      </c>
      <c r="H14" s="97">
        <f>IF($D14&lt;&gt;"",VLOOKUP($D14,'SINAPI ABRIL 2019'!$1:$1048576,4,FALSE),"")</f>
        <v>18.53</v>
      </c>
      <c r="I14" s="100">
        <f t="shared" ref="I14:I15" si="0">TRUNC(G14*H14,2)</f>
        <v>18.53</v>
      </c>
    </row>
    <row r="15" spans="1:9" ht="25.5">
      <c r="B15" s="64"/>
      <c r="C15" s="67" t="s">
        <v>1219</v>
      </c>
      <c r="D15" s="81"/>
      <c r="E15" s="84" t="s">
        <v>1314</v>
      </c>
      <c r="F15" s="85" t="s">
        <v>1199</v>
      </c>
      <c r="G15" s="86">
        <v>1</v>
      </c>
      <c r="H15" s="87">
        <v>1500</v>
      </c>
      <c r="I15" s="100">
        <f t="shared" si="0"/>
        <v>1500</v>
      </c>
    </row>
    <row r="16" spans="1:9">
      <c r="B16" s="72"/>
      <c r="C16" s="61"/>
      <c r="D16" s="192"/>
      <c r="E16" s="193"/>
      <c r="F16" s="194"/>
      <c r="G16" s="60"/>
      <c r="H16" s="195"/>
      <c r="I16" s="196"/>
    </row>
    <row r="17" spans="2:9" s="218" customFormat="1">
      <c r="B17" s="211" t="s">
        <v>5862</v>
      </c>
      <c r="C17" s="143"/>
      <c r="D17" s="219"/>
      <c r="E17" s="220"/>
      <c r="F17" s="143"/>
      <c r="G17" s="62"/>
      <c r="H17" s="221"/>
      <c r="I17" s="222"/>
    </row>
    <row r="18" spans="2:9">
      <c r="B18" s="72"/>
      <c r="C18" s="61"/>
      <c r="D18" s="73"/>
      <c r="E18" s="74"/>
      <c r="F18" s="61"/>
      <c r="G18" s="191"/>
      <c r="H18" s="75"/>
      <c r="I18" s="90"/>
    </row>
    <row r="19" spans="2:9">
      <c r="B19" s="76" t="s">
        <v>6108</v>
      </c>
      <c r="C19" s="138"/>
      <c r="D19" s="139"/>
      <c r="E19" s="77" t="s">
        <v>1315</v>
      </c>
      <c r="F19" s="78" t="s">
        <v>79</v>
      </c>
      <c r="G19" s="79">
        <v>1</v>
      </c>
      <c r="H19" s="80"/>
      <c r="I19" s="99">
        <f>TRUNC(SUM(I20:I21),2)</f>
        <v>7.52</v>
      </c>
    </row>
    <row r="20" spans="2:9">
      <c r="B20" s="64" t="s">
        <v>1220</v>
      </c>
      <c r="C20" s="67" t="s">
        <v>9</v>
      </c>
      <c r="D20" s="81">
        <v>88316</v>
      </c>
      <c r="E20" s="82" t="str">
        <f>IF($D20&lt;&gt;"",VLOOKUP($D20,'SINAPI ABRIL 2019'!$1:$1048576,2,FALSE),"")</f>
        <v>SERVENTE COM ENCARGOS COMPLEMENTARES</v>
      </c>
      <c r="F20" s="83" t="str">
        <f>IF($D20&lt;&gt;"",VLOOKUP($D20,'SINAPI ABRIL 2019'!$1:$1048576,3,FALSE),"")</f>
        <v>H</v>
      </c>
      <c r="G20" s="88">
        <v>0.25</v>
      </c>
      <c r="H20" s="97">
        <f>IF($D20&lt;&gt;"",VLOOKUP($D20,'SINAPI ABRIL 2019'!$1:$1048576,4,FALSE),"")</f>
        <v>14.73</v>
      </c>
      <c r="I20" s="89">
        <f>TRUNC(H20*G20,2)</f>
        <v>3.68</v>
      </c>
    </row>
    <row r="21" spans="2:9">
      <c r="B21" s="64" t="s">
        <v>1220</v>
      </c>
      <c r="C21" s="67" t="s">
        <v>9</v>
      </c>
      <c r="D21" s="81">
        <v>88261</v>
      </c>
      <c r="E21" s="82" t="str">
        <f>IF($D21&lt;&gt;"",VLOOKUP($D21,'SINAPI ABRIL 2019'!$1:$1048576,2,FALSE),"")</f>
        <v>CARPINTEIRO DE ESQUADRIA COM ENCARGOS COMPLEMENTARES</v>
      </c>
      <c r="F21" s="83" t="str">
        <f>IF($D21&lt;&gt;"",VLOOKUP($D21,'SINAPI ABRIL 2019'!$1:$1048576,3,FALSE),"")</f>
        <v>H</v>
      </c>
      <c r="G21" s="88">
        <v>0.2</v>
      </c>
      <c r="H21" s="97">
        <f>IF($D21&lt;&gt;"",VLOOKUP($D21,'SINAPI ABRIL 2019'!$1:$1048576,4,FALSE),"")</f>
        <v>19.22</v>
      </c>
      <c r="I21" s="89">
        <f>TRUNC(H21*G21,2)</f>
        <v>3.84</v>
      </c>
    </row>
    <row r="22" spans="2:9">
      <c r="B22" s="72"/>
      <c r="C22" s="61"/>
      <c r="D22" s="192"/>
      <c r="E22" s="128"/>
      <c r="F22" s="129"/>
      <c r="G22" s="190"/>
      <c r="H22" s="130"/>
      <c r="I22" s="90"/>
    </row>
    <row r="23" spans="2:9">
      <c r="B23" s="76" t="s">
        <v>6109</v>
      </c>
      <c r="C23" s="138"/>
      <c r="D23" s="139"/>
      <c r="E23" s="77" t="s">
        <v>6019</v>
      </c>
      <c r="F23" s="78" t="s">
        <v>46</v>
      </c>
      <c r="G23" s="79">
        <v>1</v>
      </c>
      <c r="H23" s="80"/>
      <c r="I23" s="99">
        <f>TRUNC(SUM(I24:I25),2)</f>
        <v>215.03</v>
      </c>
    </row>
    <row r="24" spans="2:9">
      <c r="B24" s="64" t="s">
        <v>1220</v>
      </c>
      <c r="C24" s="67" t="s">
        <v>9</v>
      </c>
      <c r="D24" s="81">
        <v>88309</v>
      </c>
      <c r="E24" s="82" t="str">
        <f>IF($D24&lt;&gt;"",VLOOKUP($D24,'SINAPI ABRIL 2019'!$A$1:G106329,2,FALSE),"")</f>
        <v>PEDREIRO COM ENCARGOS COMPLEMENTARES</v>
      </c>
      <c r="F24" s="83" t="str">
        <f>IF($D24&lt;&gt;"",VLOOKUP($D24,'SINAPI ABRIL 2019'!$1:$1048576,3,FALSE),"")</f>
        <v>H</v>
      </c>
      <c r="G24" s="88">
        <v>1.3</v>
      </c>
      <c r="H24" s="97">
        <f>IF($D24&lt;&gt;"",VLOOKUP($D24,'SINAPI ABRIL 2019'!$1:$1048576,4,FALSE),"")</f>
        <v>18.11</v>
      </c>
      <c r="I24" s="89">
        <f>TRUNC(H24*G24,2)</f>
        <v>23.54</v>
      </c>
    </row>
    <row r="25" spans="2:9" ht="13.5">
      <c r="B25" s="64" t="s">
        <v>1220</v>
      </c>
      <c r="C25" s="67" t="s">
        <v>9</v>
      </c>
      <c r="D25" s="197">
        <v>88316</v>
      </c>
      <c r="E25" s="82" t="str">
        <f>IF($D25&lt;&gt;"",VLOOKUP($D25,'SINAPI ABRIL 2019'!$A$1:G106330,2,FALSE),"")</f>
        <v>SERVENTE COM ENCARGOS COMPLEMENTARES</v>
      </c>
      <c r="F25" s="83" t="str">
        <f>IF($D25&lt;&gt;"",VLOOKUP($D25,'SINAPI ABRIL 2019'!$1:$1048576,3,FALSE),"")</f>
        <v>H</v>
      </c>
      <c r="G25" s="88">
        <v>13</v>
      </c>
      <c r="H25" s="97">
        <f>IF($D25&lt;&gt;"",VLOOKUP($D25,'SINAPI ABRIL 2019'!$1:$1048576,4,FALSE),"")</f>
        <v>14.73</v>
      </c>
      <c r="I25" s="89">
        <f>TRUNC(H25*G25,2)</f>
        <v>191.49</v>
      </c>
    </row>
    <row r="26" spans="2:9" ht="13.5">
      <c r="B26" s="72"/>
      <c r="C26" s="61"/>
      <c r="D26" s="198"/>
      <c r="E26" s="128"/>
      <c r="F26" s="129"/>
      <c r="G26" s="190"/>
      <c r="H26" s="130"/>
      <c r="I26" s="90"/>
    </row>
    <row r="27" spans="2:9" ht="28.15" customHeight="1">
      <c r="B27" s="76" t="s">
        <v>12453</v>
      </c>
      <c r="C27" s="138"/>
      <c r="D27" s="139"/>
      <c r="E27" s="77" t="s">
        <v>12454</v>
      </c>
      <c r="F27" s="78" t="s">
        <v>46</v>
      </c>
      <c r="G27" s="79">
        <v>1</v>
      </c>
      <c r="H27" s="80"/>
      <c r="I27" s="99">
        <f>TRUNC(SUM(I28:I32),2)</f>
        <v>171.33</v>
      </c>
    </row>
    <row r="28" spans="2:9" ht="25.5">
      <c r="B28" s="64" t="s">
        <v>1260</v>
      </c>
      <c r="C28" s="67" t="s">
        <v>9</v>
      </c>
      <c r="D28" s="81">
        <v>5795</v>
      </c>
      <c r="E28" s="82" t="str">
        <f>IF($D28&lt;&gt;"",VLOOKUP($D28,'SINAPI ABRIL 2019'!$A$1:G106333,2,FALSE),"")</f>
        <v>MARTELETE OU ROMPEDOR PNEUMÁTICO MANUAL, 28 KG, COM SILENCIADOR - CHP DIURNO. AF_07/2016</v>
      </c>
      <c r="F28" s="83" t="str">
        <f>IF($D28&lt;&gt;"",VLOOKUP($D28,'SINAPI ABRIL 2019'!$1:$1048576,3,FALSE),"")</f>
        <v>CHP</v>
      </c>
      <c r="G28" s="88">
        <v>3.2467999999999999</v>
      </c>
      <c r="H28" s="97">
        <f>IF($D28&lt;&gt;"",VLOOKUP($D28,'SINAPI ABRIL 2019'!$1:$1048576,4,FALSE),"")</f>
        <v>14.75</v>
      </c>
      <c r="I28" s="89">
        <f>TRUNC(H28*G28,2)</f>
        <v>47.89</v>
      </c>
    </row>
    <row r="29" spans="2:9" ht="25.5">
      <c r="B29" s="64" t="s">
        <v>1260</v>
      </c>
      <c r="C29" s="67" t="s">
        <v>9</v>
      </c>
      <c r="D29" s="197">
        <v>5952</v>
      </c>
      <c r="E29" s="82" t="str">
        <f>IF($D29&lt;&gt;"",VLOOKUP($D29,'SINAPI ABRIL 2019'!$A$1:G106334,2,FALSE),"")</f>
        <v>MARTELETE OU ROMPEDOR PNEUMÁTICO MANUAL, 28 KG, COM SILENCIADOR - CHI DIURNO. AF_07/2016</v>
      </c>
      <c r="F29" s="83" t="str">
        <f>IF($D29&lt;&gt;"",VLOOKUP($D29,'SINAPI ABRIL 2019'!$1:$1048576,3,FALSE),"")</f>
        <v>CHI</v>
      </c>
      <c r="G29" s="88">
        <v>0.92020000000000002</v>
      </c>
      <c r="H29" s="97">
        <f>IF($D29&lt;&gt;"",VLOOKUP($D29,'SINAPI ABRIL 2019'!$1:$1048576,4,FALSE),"")</f>
        <v>13.38</v>
      </c>
      <c r="I29" s="89">
        <f t="shared" ref="I29:I32" si="1">TRUNC(H29*G29,2)</f>
        <v>12.31</v>
      </c>
    </row>
    <row r="30" spans="2:9" ht="25.5">
      <c r="B30" s="64" t="s">
        <v>1218</v>
      </c>
      <c r="C30" s="67" t="s">
        <v>9</v>
      </c>
      <c r="D30" s="81">
        <v>42655</v>
      </c>
      <c r="E30" s="82" t="str">
        <f>IF($D30&lt;&gt;"",VLOOKUP($D30,'SINAPI ABRIL 2019'!$A$1:G106335,2,FALSE),"")</f>
        <v>CABO DE ACO GALVANIZADO, DIAMETRO 9,53 MM (3/8"), COM ALMA DE FIBRA 6 X 25 F  (COLETADO CAIXA)</v>
      </c>
      <c r="F30" s="83" t="str">
        <f>IF($D30&lt;&gt;"",VLOOKUP($D30,'SINAPI ABRIL 2019'!$1:$1048576,3,FALSE),"")</f>
        <v xml:space="preserve">KG    </v>
      </c>
      <c r="G30" s="88">
        <v>0.28349999999999997</v>
      </c>
      <c r="H30" s="97">
        <f>IF($D30&lt;&gt;"",VLOOKUP($D30,'SINAPI ABRIL 2019'!$1:$1048576,4,FALSE),"")</f>
        <v>9.56</v>
      </c>
      <c r="I30" s="89">
        <f t="shared" si="1"/>
        <v>2.71</v>
      </c>
    </row>
    <row r="31" spans="2:9" ht="13.5">
      <c r="B31" s="64" t="s">
        <v>1260</v>
      </c>
      <c r="C31" s="67" t="s">
        <v>9</v>
      </c>
      <c r="D31" s="197">
        <v>88309</v>
      </c>
      <c r="E31" s="82" t="str">
        <f>IF($D31&lt;&gt;"",VLOOKUP($D31,'SINAPI ABRIL 2019'!$A$1:G106336,2,FALSE),"")</f>
        <v>PEDREIRO COM ENCARGOS COMPLEMENTARES</v>
      </c>
      <c r="F31" s="83" t="str">
        <f>IF($D31&lt;&gt;"",VLOOKUP($D31,'SINAPI ABRIL 2019'!$1:$1048576,3,FALSE),"")</f>
        <v>H</v>
      </c>
      <c r="G31" s="88">
        <v>0.63660000000000005</v>
      </c>
      <c r="H31" s="97">
        <f>IF($D31&lt;&gt;"",VLOOKUP($D31,'SINAPI ABRIL 2019'!$1:$1048576,4,FALSE),"")</f>
        <v>18.11</v>
      </c>
      <c r="I31" s="89">
        <f t="shared" si="1"/>
        <v>11.52</v>
      </c>
    </row>
    <row r="32" spans="2:9">
      <c r="B32" s="64" t="s">
        <v>1260</v>
      </c>
      <c r="C32" s="67" t="s">
        <v>9</v>
      </c>
      <c r="D32" s="81">
        <v>88316</v>
      </c>
      <c r="E32" s="82" t="str">
        <f>IF($D32&lt;&gt;"",VLOOKUP($D32,'SINAPI ABRIL 2019'!$A$1:G106337,2,FALSE),"")</f>
        <v>SERVENTE COM ENCARGOS COMPLEMENTARES</v>
      </c>
      <c r="F32" s="83" t="str">
        <f>IF($D32&lt;&gt;"",VLOOKUP($D32,'SINAPI ABRIL 2019'!$1:$1048576,3,FALSE),"")</f>
        <v>H</v>
      </c>
      <c r="G32" s="88">
        <v>6.5785</v>
      </c>
      <c r="H32" s="97">
        <f>IF($D32&lt;&gt;"",VLOOKUP($D32,'SINAPI ABRIL 2019'!$1:$1048576,4,FALSE),"")</f>
        <v>14.73</v>
      </c>
      <c r="I32" s="89">
        <f t="shared" si="1"/>
        <v>96.9</v>
      </c>
    </row>
    <row r="33" spans="2:9" ht="13.5">
      <c r="B33" s="72"/>
      <c r="C33" s="61"/>
      <c r="D33" s="198"/>
      <c r="E33" s="128"/>
      <c r="F33" s="129"/>
      <c r="G33" s="249"/>
      <c r="H33" s="130"/>
      <c r="I33" s="90"/>
    </row>
    <row r="34" spans="2:9" ht="28.5" customHeight="1">
      <c r="B34" s="76" t="s">
        <v>12311</v>
      </c>
      <c r="C34" s="138"/>
      <c r="D34" s="139"/>
      <c r="E34" s="77" t="s">
        <v>12312</v>
      </c>
      <c r="F34" s="78" t="s">
        <v>79</v>
      </c>
      <c r="G34" s="79">
        <v>1</v>
      </c>
      <c r="H34" s="80"/>
      <c r="I34" s="99">
        <f>TRUNC(SUM(I35:I36),2)</f>
        <v>27.36</v>
      </c>
    </row>
    <row r="35" spans="2:9">
      <c r="B35" s="64" t="s">
        <v>1220</v>
      </c>
      <c r="C35" s="67" t="s">
        <v>9</v>
      </c>
      <c r="D35" s="81">
        <v>88317</v>
      </c>
      <c r="E35" s="82" t="str">
        <f>IF($D35&lt;&gt;"",VLOOKUP($D35,'SINAPI ABRIL 2019'!$A$1:G106337,2,FALSE),"")</f>
        <v>SOLDADOR COM ENCARGOS COMPLEMENTARES</v>
      </c>
      <c r="F35" s="83" t="str">
        <f>IF($D35&lt;&gt;"",VLOOKUP($D35,'SINAPI ABRIL 2019'!$1:$1048576,3,FALSE),"")</f>
        <v>H</v>
      </c>
      <c r="G35" s="88">
        <v>0.3</v>
      </c>
      <c r="H35" s="97">
        <f>IF($D35&lt;&gt;"",VLOOKUP($D35,'SINAPI ABRIL 2019'!$1:$1048576,4,FALSE),"")</f>
        <v>17.57</v>
      </c>
      <c r="I35" s="89">
        <f>TRUNC(H35*G35,2)</f>
        <v>5.27</v>
      </c>
    </row>
    <row r="36" spans="2:9" ht="13.5">
      <c r="B36" s="64" t="s">
        <v>1220</v>
      </c>
      <c r="C36" s="67" t="s">
        <v>9</v>
      </c>
      <c r="D36" s="197">
        <v>88316</v>
      </c>
      <c r="E36" s="82" t="str">
        <f>IF($D36&lt;&gt;"",VLOOKUP($D36,'SINAPI ABRIL 2019'!$A$1:G106338,2,FALSE),"")</f>
        <v>SERVENTE COM ENCARGOS COMPLEMENTARES</v>
      </c>
      <c r="F36" s="83" t="str">
        <f>IF($D36&lt;&gt;"",VLOOKUP($D36,'SINAPI ABRIL 2019'!$1:$1048576,3,FALSE),"")</f>
        <v>H</v>
      </c>
      <c r="G36" s="88">
        <v>1.5</v>
      </c>
      <c r="H36" s="97">
        <f>IF($D36&lt;&gt;"",VLOOKUP($D36,'SINAPI ABRIL 2019'!$1:$1048576,4,FALSE),"")</f>
        <v>14.73</v>
      </c>
      <c r="I36" s="89">
        <f>TRUNC(H36*G36,2)</f>
        <v>22.09</v>
      </c>
    </row>
    <row r="37" spans="2:9" ht="13.5">
      <c r="B37" s="72"/>
      <c r="C37" s="61"/>
      <c r="D37" s="198"/>
      <c r="E37" s="128"/>
      <c r="F37" s="129"/>
      <c r="G37" s="249"/>
      <c r="H37" s="130"/>
      <c r="I37" s="90"/>
    </row>
    <row r="38" spans="2:9">
      <c r="B38" s="72"/>
      <c r="C38" s="61"/>
      <c r="D38" s="192"/>
      <c r="E38" s="128"/>
      <c r="F38" s="129"/>
      <c r="G38" s="242"/>
      <c r="H38" s="130"/>
      <c r="I38" s="90"/>
    </row>
    <row r="39" spans="2:9">
      <c r="B39" s="72"/>
      <c r="C39" s="61"/>
      <c r="D39" s="127"/>
      <c r="E39" s="128"/>
      <c r="F39" s="129"/>
      <c r="G39" s="190"/>
      <c r="H39" s="130"/>
      <c r="I39" s="90"/>
    </row>
    <row r="40" spans="2:9">
      <c r="B40" s="211" t="s">
        <v>6161</v>
      </c>
      <c r="C40" s="61"/>
      <c r="D40" s="127"/>
      <c r="E40" s="128"/>
      <c r="F40" s="129"/>
      <c r="G40" s="190"/>
      <c r="H40" s="130"/>
      <c r="I40" s="90"/>
    </row>
    <row r="42" spans="2:9" ht="25.5" customHeight="1">
      <c r="B42" s="72"/>
      <c r="C42" s="61"/>
      <c r="D42" s="73"/>
      <c r="E42" s="74"/>
      <c r="F42" s="61"/>
      <c r="G42" s="191"/>
      <c r="H42" s="75"/>
      <c r="I42" s="90"/>
    </row>
    <row r="43" spans="2:9" ht="37.5" customHeight="1">
      <c r="B43" s="76" t="s">
        <v>6120</v>
      </c>
      <c r="C43" s="138"/>
      <c r="D43" s="139"/>
      <c r="E43" s="77" t="s">
        <v>12402</v>
      </c>
      <c r="F43" s="78" t="s">
        <v>20</v>
      </c>
      <c r="G43" s="79">
        <v>1</v>
      </c>
      <c r="H43" s="80"/>
      <c r="I43" s="99">
        <f>TRUNC(SUM(I44:I46),2)</f>
        <v>503.2</v>
      </c>
    </row>
    <row r="44" spans="2:9" ht="38.25">
      <c r="B44" s="64" t="s">
        <v>1218</v>
      </c>
      <c r="C44" s="67" t="s">
        <v>9</v>
      </c>
      <c r="D44" s="81">
        <v>11795</v>
      </c>
      <c r="E44" s="82" t="str">
        <f>IF($D44&lt;&gt;"",VLOOKUP($D44,'SINAPI ABRIL 2019'!$1:$1048576,2,FALSE),"")</f>
        <v>GRANITO PARA BANCADA, POLIDO, TIPO ANDORINHA/ QUARTZ/ CASTELO/ CORUMBA OU OUTROS EQUIVALENTES DA REGIAO, E=  *2,5* CM</v>
      </c>
      <c r="F44" s="83" t="str">
        <f>IF($D44&lt;&gt;"",VLOOKUP($D44,'SINAPI ABRIL 2019'!$1:$1048576,3,FALSE),"")</f>
        <v xml:space="preserve">M2    </v>
      </c>
      <c r="G44" s="88">
        <v>1</v>
      </c>
      <c r="H44" s="97">
        <f>IF($D44&lt;&gt;"",VLOOKUP($D44,'SINAPI ABRIL 2019'!$1:$1048576,4,FALSE),"")</f>
        <v>422.64</v>
      </c>
      <c r="I44" s="89">
        <f t="shared" ref="I44:I46" si="2">TRUNC(H44*G44,2)</f>
        <v>422.64</v>
      </c>
    </row>
    <row r="45" spans="2:9">
      <c r="B45" s="64" t="s">
        <v>1260</v>
      </c>
      <c r="C45" s="67" t="s">
        <v>9</v>
      </c>
      <c r="D45" s="81">
        <v>88309</v>
      </c>
      <c r="E45" s="82" t="str">
        <f>IF($D45&lt;&gt;"",VLOOKUP($D45,'SINAPI ABRIL 2019'!$1:$1048576,2,FALSE),"")</f>
        <v>PEDREIRO COM ENCARGOS COMPLEMENTARES</v>
      </c>
      <c r="F45" s="83" t="str">
        <f>IF($D45&lt;&gt;"",VLOOKUP($D45,'SINAPI ABRIL 2019'!$1:$1048576,3,FALSE),"")</f>
        <v>H</v>
      </c>
      <c r="G45" s="88">
        <v>2</v>
      </c>
      <c r="H45" s="97">
        <f>IF($D45&lt;&gt;"",VLOOKUP($D45,'SINAPI ABRIL 2019'!$1:$1048576,4,FALSE),"")</f>
        <v>18.11</v>
      </c>
      <c r="I45" s="89">
        <f t="shared" si="2"/>
        <v>36.22</v>
      </c>
    </row>
    <row r="46" spans="2:9" ht="25.5">
      <c r="B46" s="64" t="s">
        <v>1260</v>
      </c>
      <c r="C46" s="67" t="s">
        <v>9</v>
      </c>
      <c r="D46" s="91">
        <v>86957</v>
      </c>
      <c r="E46" s="82" t="str">
        <f>IF($D46&lt;&gt;"",VLOOKUP($D46,'SINAPI ABRIL 2019'!$1:$1048576,2,FALSE),"")</f>
        <v>MÃO FRANCESA EM BARRA DE FERRO CHATO RETANGULAR 2" X 1/4", REFORÇADA, 40 X 30 CM</v>
      </c>
      <c r="F46" s="83" t="str">
        <f>IF($D46&lt;&gt;"",VLOOKUP($D46,'SINAPI ABRIL 2019'!$1:$1048576,3,FALSE),"")</f>
        <v>UN</v>
      </c>
      <c r="G46" s="88">
        <f>2/1</f>
        <v>2</v>
      </c>
      <c r="H46" s="97">
        <f>IF($D46&lt;&gt;"",VLOOKUP($D46,'SINAPI ABRIL 2019'!$1:$1048576,4,FALSE),"")</f>
        <v>22.17</v>
      </c>
      <c r="I46" s="89">
        <f t="shared" si="2"/>
        <v>44.34</v>
      </c>
    </row>
    <row r="47" spans="2:9">
      <c r="B47" s="72"/>
      <c r="C47" s="61"/>
      <c r="D47" s="73"/>
      <c r="E47" s="74"/>
      <c r="F47" s="61"/>
      <c r="G47" s="191"/>
      <c r="H47" s="75"/>
      <c r="I47" s="90"/>
    </row>
    <row r="48" spans="2:9">
      <c r="B48" s="72"/>
      <c r="C48" s="61"/>
      <c r="D48" s="73"/>
      <c r="E48" s="74"/>
      <c r="F48" s="61"/>
      <c r="G48" s="225"/>
      <c r="H48" s="75"/>
      <c r="I48" s="90"/>
    </row>
    <row r="49" spans="2:9" ht="38.25">
      <c r="B49" s="76" t="s">
        <v>12403</v>
      </c>
      <c r="C49" s="138"/>
      <c r="D49" s="139"/>
      <c r="E49" s="77" t="s">
        <v>12404</v>
      </c>
      <c r="F49" s="78" t="s">
        <v>1328</v>
      </c>
      <c r="G49" s="79">
        <v>1</v>
      </c>
      <c r="H49" s="80"/>
      <c r="I49" s="99">
        <f>TRUNC(SUM(I50:I54),2)</f>
        <v>600.11</v>
      </c>
    </row>
    <row r="50" spans="2:9" ht="38.25">
      <c r="B50" s="64" t="s">
        <v>1218</v>
      </c>
      <c r="C50" s="67" t="s">
        <v>9</v>
      </c>
      <c r="D50" s="81">
        <v>11795</v>
      </c>
      <c r="E50" s="82" t="str">
        <f>IF($D50&lt;&gt;"",VLOOKUP($D50,'SINAPI ABRIL 2019'!$1:$1048576,2,FALSE),"")</f>
        <v>GRANITO PARA BANCADA, POLIDO, TIPO ANDORINHA/ QUARTZ/ CASTELO/ CORUMBA OU OUTROS EQUIVALENTES DA REGIAO, E=  *2,5* CM</v>
      </c>
      <c r="F50" s="83" t="str">
        <f>IF($D50&lt;&gt;"",VLOOKUP($D50,'SINAPI ABRIL 2019'!$1:$1048576,3,FALSE),"")</f>
        <v xml:space="preserve">M2    </v>
      </c>
      <c r="G50" s="88">
        <v>1</v>
      </c>
      <c r="H50" s="97">
        <f>IF($D50&lt;&gt;"",VLOOKUP($D50,'SINAPI ABRIL 2019'!$1:$1048576,4,FALSE),"")</f>
        <v>422.64</v>
      </c>
      <c r="I50" s="89">
        <f t="shared" ref="I50:I52" si="3">TRUNC(H50*G50,2)</f>
        <v>422.64</v>
      </c>
    </row>
    <row r="51" spans="2:9">
      <c r="B51" s="64" t="s">
        <v>1260</v>
      </c>
      <c r="C51" s="67" t="s">
        <v>9</v>
      </c>
      <c r="D51" s="81">
        <v>88274</v>
      </c>
      <c r="E51" s="82" t="str">
        <f>IF($D51&lt;&gt;"",VLOOKUP($D51,'SINAPI ABRIL 2019'!$1:$1048576,2,FALSE),"")</f>
        <v>MARMORISTA/GRANITEIRO COM ENCARGOS COMPLEMENTARES</v>
      </c>
      <c r="F51" s="83" t="str">
        <f>IF($D51&lt;&gt;"",VLOOKUP($D51,'SINAPI ABRIL 2019'!$1:$1048576,3,FALSE),"")</f>
        <v>H</v>
      </c>
      <c r="G51" s="88">
        <v>4.8</v>
      </c>
      <c r="H51" s="97">
        <f>IF($D51&lt;&gt;"",VLOOKUP($D51,'SINAPI ABRIL 2019'!$1:$1048576,4,FALSE),"")</f>
        <v>18.32</v>
      </c>
      <c r="I51" s="89">
        <f t="shared" si="3"/>
        <v>87.93</v>
      </c>
    </row>
    <row r="52" spans="2:9">
      <c r="B52" s="64" t="s">
        <v>1260</v>
      </c>
      <c r="C52" s="67" t="s">
        <v>9</v>
      </c>
      <c r="D52" s="91">
        <v>88316</v>
      </c>
      <c r="E52" s="82" t="str">
        <f>IF($D52&lt;&gt;"",VLOOKUP($D52,'SINAPI ABRIL 2019'!$1:$1048576,2,FALSE),"")</f>
        <v>SERVENTE COM ENCARGOS COMPLEMENTARES</v>
      </c>
      <c r="F52" s="83" t="str">
        <f>IF($D52&lt;&gt;"",VLOOKUP($D52,'SINAPI ABRIL 2019'!$1:$1048576,3,FALSE),"")</f>
        <v>H</v>
      </c>
      <c r="G52" s="88">
        <v>2.2999999999999998</v>
      </c>
      <c r="H52" s="97">
        <f>IF($D52&lt;&gt;"",VLOOKUP($D52,'SINAPI ABRIL 2019'!$1:$1048576,4,FALSE),"")</f>
        <v>14.73</v>
      </c>
      <c r="I52" s="89">
        <f t="shared" si="3"/>
        <v>33.869999999999997</v>
      </c>
    </row>
    <row r="53" spans="2:9" ht="25.5">
      <c r="B53" s="67" t="s">
        <v>1218</v>
      </c>
      <c r="C53" s="67" t="s">
        <v>9</v>
      </c>
      <c r="D53" s="91">
        <v>86957</v>
      </c>
      <c r="E53" s="82" t="str">
        <f>IF($D53&lt;&gt;"",VLOOKUP($D53,'SINAPI ABRIL 2019'!$1:$1048576,2,FALSE),"")</f>
        <v>MÃO FRANCESA EM BARRA DE FERRO CHATO RETANGULAR 2" X 1/4", REFORÇADA, 40 X 30 CM</v>
      </c>
      <c r="F53" s="83" t="str">
        <f>IF($D53&lt;&gt;"",VLOOKUP($D53,'SINAPI ABRIL 2019'!$1:$1048576,3,FALSE),"")</f>
        <v>UN</v>
      </c>
      <c r="G53" s="88">
        <f>2/1</f>
        <v>2</v>
      </c>
      <c r="H53" s="97">
        <f>IF($D53&lt;&gt;"",VLOOKUP($D53,'SINAPI ABRIL 2019'!$1:$1048576,4,FALSE),"")</f>
        <v>22.17</v>
      </c>
      <c r="I53" s="89">
        <f t="shared" ref="I53:I54" si="4">TRUNC(H53*G53,2)</f>
        <v>44.34</v>
      </c>
    </row>
    <row r="54" spans="2:9" ht="25.5">
      <c r="B54" s="67" t="s">
        <v>1260</v>
      </c>
      <c r="C54" s="67" t="s">
        <v>9</v>
      </c>
      <c r="D54" s="91">
        <v>88631</v>
      </c>
      <c r="E54" s="82" t="str">
        <f>IF($D54&lt;&gt;"",VLOOKUP($D54,'SINAPI ABRIL 2019'!$1:$1048576,2,FALSE),"")</f>
        <v>ARGAMASSA TRAÇO 1:4 (CIMENTO E AREIA MÉDIA), PREPARO MANUAL. AF_08/2014</v>
      </c>
      <c r="F54" s="83" t="str">
        <f>IF($D54&lt;&gt;"",VLOOKUP($D54,'SINAPI ABRIL 2019'!$1:$1048576,3,FALSE),"")</f>
        <v>M3</v>
      </c>
      <c r="G54" s="88">
        <v>0.03</v>
      </c>
      <c r="H54" s="97">
        <f>IF($D54&lt;&gt;"",VLOOKUP($D54,'SINAPI ABRIL 2019'!$1:$1048576,4,FALSE),"")</f>
        <v>377.67</v>
      </c>
      <c r="I54" s="89">
        <f t="shared" si="4"/>
        <v>11.33</v>
      </c>
    </row>
    <row r="55" spans="2:9">
      <c r="B55" s="72"/>
      <c r="C55" s="61"/>
      <c r="D55" s="73"/>
      <c r="E55" s="74"/>
      <c r="F55" s="61"/>
      <c r="G55" s="246"/>
      <c r="H55" s="75"/>
      <c r="I55" s="90"/>
    </row>
    <row r="56" spans="2:9" ht="25.5">
      <c r="B56" s="76" t="s">
        <v>12405</v>
      </c>
      <c r="C56" s="138"/>
      <c r="D56" s="139"/>
      <c r="E56" s="77" t="s">
        <v>12406</v>
      </c>
      <c r="F56" s="78" t="s">
        <v>20</v>
      </c>
      <c r="G56" s="79">
        <v>1</v>
      </c>
      <c r="H56" s="80"/>
      <c r="I56" s="99">
        <f>TRUNC(SUM(I57:I60),2)</f>
        <v>87.32</v>
      </c>
    </row>
    <row r="57" spans="2:9">
      <c r="B57" s="64" t="s">
        <v>1218</v>
      </c>
      <c r="C57" s="67" t="s">
        <v>1219</v>
      </c>
      <c r="D57" s="81"/>
      <c r="E57" s="82" t="s">
        <v>12407</v>
      </c>
      <c r="F57" s="83" t="s">
        <v>20</v>
      </c>
      <c r="G57" s="88">
        <v>1.1000000000000001</v>
      </c>
      <c r="H57" s="97">
        <v>57.15</v>
      </c>
      <c r="I57" s="89">
        <f t="shared" ref="I57:I60" si="5">TRUNC(H57*G57,2)</f>
        <v>62.86</v>
      </c>
    </row>
    <row r="58" spans="2:9">
      <c r="B58" s="64" t="s">
        <v>1260</v>
      </c>
      <c r="C58" s="67" t="s">
        <v>9</v>
      </c>
      <c r="D58" s="81">
        <v>88309</v>
      </c>
      <c r="E58" s="82" t="str">
        <f>IF($D58&lt;&gt;"",VLOOKUP($D58,'SINAPI ABRIL 2019'!$1:$1048576,2,FALSE),"")</f>
        <v>PEDREIRO COM ENCARGOS COMPLEMENTARES</v>
      </c>
      <c r="F58" s="83" t="str">
        <f>IF($D58&lt;&gt;"",VLOOKUP($D58,'SINAPI ABRIL 2019'!$1:$1048576,3,FALSE),"")</f>
        <v>H</v>
      </c>
      <c r="G58" s="88">
        <v>0.4</v>
      </c>
      <c r="H58" s="97">
        <f>IF($D58&lt;&gt;"",VLOOKUP($D58,'SINAPI ABRIL 2019'!$1:$1048576,4,FALSE),"")</f>
        <v>18.11</v>
      </c>
      <c r="I58" s="89">
        <f t="shared" si="5"/>
        <v>7.24</v>
      </c>
    </row>
    <row r="59" spans="2:9">
      <c r="B59" s="64" t="s">
        <v>1260</v>
      </c>
      <c r="C59" s="67" t="s">
        <v>9</v>
      </c>
      <c r="D59" s="91">
        <v>88316</v>
      </c>
      <c r="E59" s="82" t="str">
        <f>IF($D59&lt;&gt;"",VLOOKUP($D59,'SINAPI ABRIL 2019'!$1:$1048576,2,FALSE),"")</f>
        <v>SERVENTE COM ENCARGOS COMPLEMENTARES</v>
      </c>
      <c r="F59" s="83" t="str">
        <f>IF($D59&lt;&gt;"",VLOOKUP($D59,'SINAPI ABRIL 2019'!$1:$1048576,3,FALSE),"")</f>
        <v>H</v>
      </c>
      <c r="G59" s="88">
        <v>0.4</v>
      </c>
      <c r="H59" s="97">
        <f>IF($D59&lt;&gt;"",VLOOKUP($D59,'SINAPI ABRIL 2019'!$1:$1048576,4,FALSE),"")</f>
        <v>14.73</v>
      </c>
      <c r="I59" s="89">
        <f t="shared" si="5"/>
        <v>5.89</v>
      </c>
    </row>
    <row r="60" spans="2:9" ht="25.5">
      <c r="B60" s="67" t="s">
        <v>1260</v>
      </c>
      <c r="C60" s="67" t="s">
        <v>9</v>
      </c>
      <c r="D60" s="91">
        <v>88631</v>
      </c>
      <c r="E60" s="82" t="str">
        <f>IF($D60&lt;&gt;"",VLOOKUP($D60,'SINAPI ABRIL 2019'!$1:$1048576,2,FALSE),"")</f>
        <v>ARGAMASSA TRAÇO 1:4 (CIMENTO E AREIA MÉDIA), PREPARO MANUAL. AF_08/2014</v>
      </c>
      <c r="F60" s="83" t="str">
        <f>IF($D60&lt;&gt;"",VLOOKUP($D60,'SINAPI ABRIL 2019'!$1:$1048576,3,FALSE),"")</f>
        <v>M3</v>
      </c>
      <c r="G60" s="88">
        <v>0.03</v>
      </c>
      <c r="H60" s="97">
        <f>IF($D60&lt;&gt;"",VLOOKUP($D60,'SINAPI ABRIL 2019'!$1:$1048576,4,FALSE),"")</f>
        <v>377.67</v>
      </c>
      <c r="I60" s="89">
        <f t="shared" si="5"/>
        <v>11.33</v>
      </c>
    </row>
    <row r="61" spans="2:9">
      <c r="B61" s="72"/>
      <c r="C61" s="61"/>
      <c r="D61" s="73"/>
      <c r="E61" s="74"/>
      <c r="F61" s="61"/>
      <c r="G61" s="246"/>
      <c r="H61" s="75"/>
      <c r="I61" s="90"/>
    </row>
    <row r="62" spans="2:9" ht="39" customHeight="1">
      <c r="B62" s="76" t="s">
        <v>12878</v>
      </c>
      <c r="C62" s="138"/>
      <c r="D62" s="139"/>
      <c r="E62" s="77" t="s">
        <v>12879</v>
      </c>
      <c r="F62" s="78" t="s">
        <v>1328</v>
      </c>
      <c r="G62" s="79">
        <v>1</v>
      </c>
      <c r="H62" s="80"/>
      <c r="I62" s="99">
        <f>TRUNC(SUM(I63:I66),2)</f>
        <v>158.52000000000001</v>
      </c>
    </row>
    <row r="63" spans="2:9" ht="25.5">
      <c r="B63" s="67" t="s">
        <v>1218</v>
      </c>
      <c r="C63" s="67" t="s">
        <v>1219</v>
      </c>
      <c r="D63" s="81"/>
      <c r="E63" s="82" t="s">
        <v>12880</v>
      </c>
      <c r="F63" s="83" t="s">
        <v>1328</v>
      </c>
      <c r="G63" s="88">
        <v>1.1000000000000001</v>
      </c>
      <c r="H63" s="97">
        <v>96.5</v>
      </c>
      <c r="I63" s="89">
        <f t="shared" ref="I63:I66" si="6">TRUNC(H63*G63,2)</f>
        <v>106.15</v>
      </c>
    </row>
    <row r="64" spans="2:9">
      <c r="B64" s="64" t="s">
        <v>1260</v>
      </c>
      <c r="C64" s="67" t="s">
        <v>9</v>
      </c>
      <c r="D64" s="81">
        <v>37596</v>
      </c>
      <c r="E64" s="82" t="str">
        <f>IF($D64&lt;&gt;"",VLOOKUP($D64,'SINAPI ABRIL 2019'!$1:$1048576,2,FALSE),"")</f>
        <v>ARGAMASSA COLANTE TIPO ACIII E</v>
      </c>
      <c r="F64" s="83" t="str">
        <f>IF($D64&lt;&gt;"",VLOOKUP($D64,'SINAPI ABRIL 2019'!$1:$1048576,3,FALSE),"")</f>
        <v xml:space="preserve">KG    </v>
      </c>
      <c r="G64" s="88">
        <v>7.69</v>
      </c>
      <c r="H64" s="97">
        <f>IF($D64&lt;&gt;"",VLOOKUP($D64,'SINAPI ABRIL 2019'!$1:$1048576,4,FALSE),"")</f>
        <v>2.54</v>
      </c>
      <c r="I64" s="89">
        <f t="shared" si="6"/>
        <v>19.53</v>
      </c>
    </row>
    <row r="65" spans="2:9">
      <c r="B65" s="64" t="s">
        <v>1260</v>
      </c>
      <c r="C65" s="67" t="s">
        <v>9</v>
      </c>
      <c r="D65" s="91">
        <v>88256</v>
      </c>
      <c r="E65" s="82" t="str">
        <f>IF($D65&lt;&gt;"",VLOOKUP($D65,'SINAPI ABRIL 2019'!$1:$1048576,2,FALSE),"")</f>
        <v>AZULEJISTA OU LADRILHISTA COM ENCARGOS COMPLEMENTARES</v>
      </c>
      <c r="F65" s="83" t="str">
        <f>IF($D65&lt;&gt;"",VLOOKUP($D65,'SINAPI ABRIL 2019'!$1:$1048576,3,FALSE),"")</f>
        <v>H</v>
      </c>
      <c r="G65" s="88">
        <v>1.29</v>
      </c>
      <c r="H65" s="97">
        <f>IF($D65&lt;&gt;"",VLOOKUP($D65,'SINAPI ABRIL 2019'!$1:$1048576,4,FALSE),"")</f>
        <v>18.04</v>
      </c>
      <c r="I65" s="89">
        <f t="shared" si="6"/>
        <v>23.27</v>
      </c>
    </row>
    <row r="66" spans="2:9">
      <c r="B66" s="67" t="s">
        <v>1260</v>
      </c>
      <c r="C66" s="67" t="s">
        <v>9</v>
      </c>
      <c r="D66" s="91">
        <v>88316</v>
      </c>
      <c r="E66" s="82" t="str">
        <f>IF($D66&lt;&gt;"",VLOOKUP($D66,'SINAPI ABRIL 2019'!$1:$1048576,2,FALSE),"")</f>
        <v>SERVENTE COM ENCARGOS COMPLEMENTARES</v>
      </c>
      <c r="F66" s="83" t="str">
        <f>IF($D66&lt;&gt;"",VLOOKUP($D66,'SINAPI ABRIL 2019'!$1:$1048576,3,FALSE),"")</f>
        <v>H</v>
      </c>
      <c r="G66" s="88">
        <v>0.65</v>
      </c>
      <c r="H66" s="97">
        <f>IF($D66&lt;&gt;"",VLOOKUP($D66,'SINAPI ABRIL 2019'!$1:$1048576,4,FALSE),"")</f>
        <v>14.73</v>
      </c>
      <c r="I66" s="89">
        <f t="shared" si="6"/>
        <v>9.57</v>
      </c>
    </row>
    <row r="67" spans="2:9">
      <c r="B67" s="72"/>
      <c r="C67" s="61"/>
      <c r="D67" s="73"/>
      <c r="E67" s="74"/>
      <c r="F67" s="61"/>
      <c r="G67" s="248"/>
      <c r="H67" s="75"/>
      <c r="I67" s="90"/>
    </row>
    <row r="68" spans="2:9">
      <c r="B68" s="227" t="s">
        <v>11961</v>
      </c>
      <c r="C68" s="61"/>
      <c r="D68" s="73"/>
      <c r="E68" s="74"/>
      <c r="F68" s="61"/>
      <c r="G68" s="246"/>
      <c r="H68" s="75"/>
      <c r="I68" s="90"/>
    </row>
    <row r="69" spans="2:9" ht="15.75" customHeight="1">
      <c r="B69" s="72"/>
      <c r="C69" s="61"/>
      <c r="D69" s="73"/>
      <c r="E69" s="74"/>
      <c r="F69" s="61"/>
      <c r="G69" s="246"/>
      <c r="H69" s="75"/>
      <c r="I69" s="90"/>
    </row>
    <row r="70" spans="2:9">
      <c r="B70" s="72"/>
      <c r="C70" s="61"/>
      <c r="D70" s="73"/>
      <c r="E70" s="74"/>
      <c r="F70" s="61"/>
      <c r="G70" s="246"/>
      <c r="H70" s="75"/>
      <c r="I70" s="90"/>
    </row>
    <row r="71" spans="2:9">
      <c r="B71" s="76" t="s">
        <v>12315</v>
      </c>
      <c r="C71" s="138"/>
      <c r="D71" s="139"/>
      <c r="E71" s="77" t="s">
        <v>12316</v>
      </c>
      <c r="F71" s="78" t="s">
        <v>23</v>
      </c>
      <c r="G71" s="79">
        <v>1</v>
      </c>
      <c r="H71" s="80"/>
      <c r="I71" s="99">
        <f>TRUNC(SUM(I72:I78),2)</f>
        <v>18.12</v>
      </c>
    </row>
    <row r="72" spans="2:9">
      <c r="B72" s="64" t="s">
        <v>1218</v>
      </c>
      <c r="C72" s="67" t="s">
        <v>1219</v>
      </c>
      <c r="D72" s="81"/>
      <c r="E72" s="82" t="s">
        <v>12316</v>
      </c>
      <c r="F72" s="83" t="s">
        <v>23</v>
      </c>
      <c r="G72" s="88">
        <v>1.05</v>
      </c>
      <c r="H72" s="97">
        <v>4.88</v>
      </c>
      <c r="I72" s="89">
        <f t="shared" ref="I72:I74" si="7">TRUNC(H72*G72,2)</f>
        <v>5.12</v>
      </c>
    </row>
    <row r="73" spans="2:9">
      <c r="B73" s="64" t="s">
        <v>1260</v>
      </c>
      <c r="C73" s="67" t="s">
        <v>9</v>
      </c>
      <c r="D73" s="81">
        <v>88315</v>
      </c>
      <c r="E73" s="82" t="str">
        <f>IF($D73&lt;&gt;"",VLOOKUP($D73,'SINAPI ABRIL 2019'!$1:$1048576,2,FALSE),"")</f>
        <v>SERRALHEIRO COM ENCARGOS COMPLEMENTARES</v>
      </c>
      <c r="F73" s="83" t="str">
        <f>IF($D73&lt;&gt;"",VLOOKUP($D73,'SINAPI ABRIL 2019'!$1:$1048576,3,FALSE),"")</f>
        <v>H</v>
      </c>
      <c r="G73" s="88">
        <v>0.04</v>
      </c>
      <c r="H73" s="97">
        <f>IF($D73&lt;&gt;"",VLOOKUP($D73,'SINAPI ABRIL 2019'!$1:$1048576,4,FALSE),"")</f>
        <v>18.010000000000002</v>
      </c>
      <c r="I73" s="89">
        <f t="shared" si="7"/>
        <v>0.72</v>
      </c>
    </row>
    <row r="74" spans="2:9">
      <c r="B74" s="64" t="s">
        <v>1260</v>
      </c>
      <c r="C74" s="67" t="s">
        <v>9</v>
      </c>
      <c r="D74" s="91">
        <v>88251</v>
      </c>
      <c r="E74" s="82" t="str">
        <f>IF($D74&lt;&gt;"",VLOOKUP($D74,'SINAPI ABRIL 2019'!$1:$1048576,2,FALSE),"")</f>
        <v>AUXILIAR DE SERRALHEIRO COM ENCARGOS COMPLEMENTARES</v>
      </c>
      <c r="F74" s="83" t="str">
        <f>IF($D74&lt;&gt;"",VLOOKUP($D74,'SINAPI ABRIL 2019'!$1:$1048576,3,FALSE),"")</f>
        <v>H</v>
      </c>
      <c r="G74" s="88">
        <v>0.04</v>
      </c>
      <c r="H74" s="97">
        <f>IF($D74&lt;&gt;"",VLOOKUP($D74,'SINAPI ABRIL 2019'!$1:$1048576,4,FALSE),"")</f>
        <v>14.72</v>
      </c>
      <c r="I74" s="89">
        <f t="shared" si="7"/>
        <v>0.57999999999999996</v>
      </c>
    </row>
    <row r="75" spans="2:9" ht="25.5">
      <c r="B75" s="64" t="s">
        <v>1218</v>
      </c>
      <c r="C75" s="67" t="s">
        <v>1219</v>
      </c>
      <c r="D75" s="81"/>
      <c r="E75" s="82" t="s">
        <v>12317</v>
      </c>
      <c r="F75" s="83" t="s">
        <v>20</v>
      </c>
      <c r="G75" s="88">
        <v>0.01</v>
      </c>
      <c r="H75" s="97">
        <v>102.09</v>
      </c>
      <c r="I75" s="89">
        <f t="shared" ref="I75:I78" si="8">TRUNC(H75*G75,2)</f>
        <v>1.02</v>
      </c>
    </row>
    <row r="76" spans="2:9">
      <c r="B76" s="64" t="s">
        <v>1218</v>
      </c>
      <c r="C76" s="67" t="s">
        <v>1219</v>
      </c>
      <c r="D76" s="81"/>
      <c r="E76" s="82" t="s">
        <v>12318</v>
      </c>
      <c r="F76" s="83" t="s">
        <v>27</v>
      </c>
      <c r="G76" s="88">
        <v>0.11</v>
      </c>
      <c r="H76" s="97">
        <v>16.52</v>
      </c>
      <c r="I76" s="89">
        <f t="shared" si="8"/>
        <v>1.81</v>
      </c>
    </row>
    <row r="77" spans="2:9">
      <c r="B77" s="64" t="s">
        <v>1218</v>
      </c>
      <c r="C77" s="67" t="s">
        <v>1219</v>
      </c>
      <c r="D77" s="81"/>
      <c r="E77" s="82" t="s">
        <v>12319</v>
      </c>
      <c r="F77" s="83" t="s">
        <v>23</v>
      </c>
      <c r="G77" s="88">
        <v>0.12</v>
      </c>
      <c r="H77" s="97">
        <v>15.48</v>
      </c>
      <c r="I77" s="89">
        <f t="shared" si="8"/>
        <v>1.85</v>
      </c>
    </row>
    <row r="78" spans="2:9">
      <c r="B78" s="64" t="s">
        <v>1260</v>
      </c>
      <c r="C78" s="67" t="s">
        <v>9</v>
      </c>
      <c r="D78" s="91">
        <v>88317</v>
      </c>
      <c r="E78" s="82" t="str">
        <f>IF($D78&lt;&gt;"",VLOOKUP($D78,'SINAPI ABRIL 2019'!$1:$1048576,2,FALSE),"")</f>
        <v>SOLDADOR COM ENCARGOS COMPLEMENTARES</v>
      </c>
      <c r="F78" s="83" t="str">
        <f>IF($D78&lt;&gt;"",VLOOKUP($D78,'SINAPI ABRIL 2019'!$1:$1048576,3,FALSE),"")</f>
        <v>H</v>
      </c>
      <c r="G78" s="88">
        <v>0.4</v>
      </c>
      <c r="H78" s="97">
        <f>IF($D78&lt;&gt;"",VLOOKUP($D78,'SINAPI ABRIL 2019'!$1:$1048576,4,FALSE),"")</f>
        <v>17.57</v>
      </c>
      <c r="I78" s="89">
        <f t="shared" si="8"/>
        <v>7.02</v>
      </c>
    </row>
    <row r="79" spans="2:9">
      <c r="B79" s="72"/>
      <c r="C79" s="61"/>
      <c r="D79" s="73"/>
      <c r="E79" s="74"/>
      <c r="F79" s="61"/>
      <c r="G79" s="246"/>
      <c r="H79" s="75"/>
      <c r="I79" s="90"/>
    </row>
    <row r="80" spans="2:9">
      <c r="B80" s="76" t="s">
        <v>12320</v>
      </c>
      <c r="C80" s="138"/>
      <c r="D80" s="139"/>
      <c r="E80" s="77" t="s">
        <v>12321</v>
      </c>
      <c r="F80" s="78" t="s">
        <v>23</v>
      </c>
      <c r="G80" s="79">
        <v>1</v>
      </c>
      <c r="H80" s="80"/>
      <c r="I80" s="99">
        <f>TRUNC(SUM(I81:I87),2)</f>
        <v>17.059999999999999</v>
      </c>
    </row>
    <row r="81" spans="2:9">
      <c r="B81" s="64" t="s">
        <v>1218</v>
      </c>
      <c r="C81" s="67" t="s">
        <v>1219</v>
      </c>
      <c r="D81" s="81"/>
      <c r="E81" s="82" t="s">
        <v>12322</v>
      </c>
      <c r="F81" s="83" t="s">
        <v>23</v>
      </c>
      <c r="G81" s="88">
        <v>1.05</v>
      </c>
      <c r="H81" s="97">
        <v>3.87</v>
      </c>
      <c r="I81" s="89">
        <f t="shared" ref="I81:I87" si="9">TRUNC(H81*G81,2)</f>
        <v>4.0599999999999996</v>
      </c>
    </row>
    <row r="82" spans="2:9">
      <c r="B82" s="64" t="s">
        <v>1260</v>
      </c>
      <c r="C82" s="67" t="s">
        <v>9</v>
      </c>
      <c r="D82" s="81">
        <v>88315</v>
      </c>
      <c r="E82" s="82" t="str">
        <f>IF($D82&lt;&gt;"",VLOOKUP($D82,'SINAPI ABRIL 2019'!$1:$1048576,2,FALSE),"")</f>
        <v>SERRALHEIRO COM ENCARGOS COMPLEMENTARES</v>
      </c>
      <c r="F82" s="83" t="str">
        <f>IF($D82&lt;&gt;"",VLOOKUP($D82,'SINAPI ABRIL 2019'!$1:$1048576,3,FALSE),"")</f>
        <v>H</v>
      </c>
      <c r="G82" s="88">
        <v>0.04</v>
      </c>
      <c r="H82" s="97">
        <f>IF($D82&lt;&gt;"",VLOOKUP($D82,'SINAPI ABRIL 2019'!$1:$1048576,4,FALSE),"")</f>
        <v>18.010000000000002</v>
      </c>
      <c r="I82" s="89">
        <f t="shared" si="9"/>
        <v>0.72</v>
      </c>
    </row>
    <row r="83" spans="2:9">
      <c r="B83" s="64" t="s">
        <v>1260</v>
      </c>
      <c r="C83" s="67" t="s">
        <v>9</v>
      </c>
      <c r="D83" s="91">
        <v>88251</v>
      </c>
      <c r="E83" s="82" t="str">
        <f>IF($D83&lt;&gt;"",VLOOKUP($D83,'SINAPI ABRIL 2019'!$1:$1048576,2,FALSE),"")</f>
        <v>AUXILIAR DE SERRALHEIRO COM ENCARGOS COMPLEMENTARES</v>
      </c>
      <c r="F83" s="83" t="str">
        <f>IF($D83&lt;&gt;"",VLOOKUP($D83,'SINAPI ABRIL 2019'!$1:$1048576,3,FALSE),"")</f>
        <v>H</v>
      </c>
      <c r="G83" s="88">
        <v>0.04</v>
      </c>
      <c r="H83" s="97">
        <f>IF($D83&lt;&gt;"",VLOOKUP($D83,'SINAPI ABRIL 2019'!$1:$1048576,4,FALSE),"")</f>
        <v>14.72</v>
      </c>
      <c r="I83" s="89">
        <f t="shared" si="9"/>
        <v>0.57999999999999996</v>
      </c>
    </row>
    <row r="84" spans="2:9" ht="25.5">
      <c r="B84" s="64" t="s">
        <v>1218</v>
      </c>
      <c r="C84" s="67" t="s">
        <v>1219</v>
      </c>
      <c r="D84" s="81"/>
      <c r="E84" s="82" t="s">
        <v>12317</v>
      </c>
      <c r="F84" s="83" t="s">
        <v>20</v>
      </c>
      <c r="G84" s="88">
        <v>0.01</v>
      </c>
      <c r="H84" s="97">
        <v>102.09</v>
      </c>
      <c r="I84" s="89">
        <f t="shared" si="9"/>
        <v>1.02</v>
      </c>
    </row>
    <row r="85" spans="2:9">
      <c r="B85" s="64" t="s">
        <v>1218</v>
      </c>
      <c r="C85" s="67" t="s">
        <v>1219</v>
      </c>
      <c r="D85" s="81"/>
      <c r="E85" s="82" t="s">
        <v>12318</v>
      </c>
      <c r="F85" s="83" t="s">
        <v>27</v>
      </c>
      <c r="G85" s="88">
        <v>0.11</v>
      </c>
      <c r="H85" s="97">
        <v>16.52</v>
      </c>
      <c r="I85" s="89">
        <f t="shared" si="9"/>
        <v>1.81</v>
      </c>
    </row>
    <row r="86" spans="2:9">
      <c r="B86" s="64" t="s">
        <v>1218</v>
      </c>
      <c r="C86" s="67" t="s">
        <v>1219</v>
      </c>
      <c r="D86" s="81"/>
      <c r="E86" s="82" t="s">
        <v>12319</v>
      </c>
      <c r="F86" s="83" t="s">
        <v>23</v>
      </c>
      <c r="G86" s="88">
        <v>0.12</v>
      </c>
      <c r="H86" s="97">
        <v>15.48</v>
      </c>
      <c r="I86" s="89">
        <f t="shared" si="9"/>
        <v>1.85</v>
      </c>
    </row>
    <row r="87" spans="2:9">
      <c r="B87" s="64" t="s">
        <v>1260</v>
      </c>
      <c r="C87" s="67" t="s">
        <v>9</v>
      </c>
      <c r="D87" s="91">
        <v>88317</v>
      </c>
      <c r="E87" s="82" t="str">
        <f>IF($D87&lt;&gt;"",VLOOKUP($D87,'SINAPI ABRIL 2019'!$1:$1048576,2,FALSE),"")</f>
        <v>SOLDADOR COM ENCARGOS COMPLEMENTARES</v>
      </c>
      <c r="F87" s="83" t="str">
        <f>IF($D87&lt;&gt;"",VLOOKUP($D87,'SINAPI ABRIL 2019'!$1:$1048576,3,FALSE),"")</f>
        <v>H</v>
      </c>
      <c r="G87" s="88">
        <v>0.4</v>
      </c>
      <c r="H87" s="97">
        <f>IF($D87&lt;&gt;"",VLOOKUP($D87,'SINAPI ABRIL 2019'!$1:$1048576,4,FALSE),"")</f>
        <v>17.57</v>
      </c>
      <c r="I87" s="89">
        <f t="shared" si="9"/>
        <v>7.02</v>
      </c>
    </row>
    <row r="88" spans="2:9">
      <c r="B88" s="72"/>
      <c r="C88" s="61"/>
      <c r="D88" s="73"/>
      <c r="E88" s="128"/>
      <c r="F88" s="129"/>
      <c r="G88" s="245"/>
      <c r="H88" s="130"/>
      <c r="I88" s="90"/>
    </row>
    <row r="89" spans="2:9">
      <c r="B89" s="76" t="s">
        <v>12323</v>
      </c>
      <c r="C89" s="138"/>
      <c r="D89" s="139"/>
      <c r="E89" s="77" t="s">
        <v>12324</v>
      </c>
      <c r="F89" s="78" t="s">
        <v>23</v>
      </c>
      <c r="G89" s="79">
        <v>1</v>
      </c>
      <c r="H89" s="80"/>
      <c r="I89" s="99">
        <f>TRUNC(SUM(I90:I96),2)</f>
        <v>15.62</v>
      </c>
    </row>
    <row r="90" spans="2:9">
      <c r="B90" s="64" t="s">
        <v>1218</v>
      </c>
      <c r="C90" s="67" t="s">
        <v>1219</v>
      </c>
      <c r="D90" s="81"/>
      <c r="E90" s="82" t="s">
        <v>12324</v>
      </c>
      <c r="F90" s="83" t="s">
        <v>23</v>
      </c>
      <c r="G90" s="88">
        <v>1.05</v>
      </c>
      <c r="H90" s="97">
        <v>4.93</v>
      </c>
      <c r="I90" s="89">
        <f t="shared" ref="I90:I96" si="10">TRUNC(H90*G90,2)</f>
        <v>5.17</v>
      </c>
    </row>
    <row r="91" spans="2:9">
      <c r="B91" s="64" t="s">
        <v>1260</v>
      </c>
      <c r="C91" s="67" t="s">
        <v>9</v>
      </c>
      <c r="D91" s="81">
        <v>88315</v>
      </c>
      <c r="E91" s="82" t="str">
        <f>IF($D91&lt;&gt;"",VLOOKUP($D91,'SINAPI ABRIL 2019'!$1:$1048576,2,FALSE),"")</f>
        <v>SERRALHEIRO COM ENCARGOS COMPLEMENTARES</v>
      </c>
      <c r="F91" s="83" t="str">
        <f>IF($D91&lt;&gt;"",VLOOKUP($D91,'SINAPI ABRIL 2019'!$1:$1048576,3,FALSE),"")</f>
        <v>H</v>
      </c>
      <c r="G91" s="88">
        <v>0.04</v>
      </c>
      <c r="H91" s="97">
        <f>IF($D91&lt;&gt;"",VLOOKUP($D91,'SINAPI ABRIL 2019'!$1:$1048576,4,FALSE),"")</f>
        <v>18.010000000000002</v>
      </c>
      <c r="I91" s="89">
        <f t="shared" si="10"/>
        <v>0.72</v>
      </c>
    </row>
    <row r="92" spans="2:9">
      <c r="B92" s="64" t="s">
        <v>1260</v>
      </c>
      <c r="C92" s="67" t="s">
        <v>9</v>
      </c>
      <c r="D92" s="91">
        <v>88251</v>
      </c>
      <c r="E92" s="82" t="str">
        <f>IF($D92&lt;&gt;"",VLOOKUP($D92,'SINAPI ABRIL 2019'!$1:$1048576,2,FALSE),"")</f>
        <v>AUXILIAR DE SERRALHEIRO COM ENCARGOS COMPLEMENTARES</v>
      </c>
      <c r="F92" s="83" t="str">
        <f>IF($D92&lt;&gt;"",VLOOKUP($D92,'SINAPI ABRIL 2019'!$1:$1048576,3,FALSE),"")</f>
        <v>H</v>
      </c>
      <c r="G92" s="88">
        <v>0.04</v>
      </c>
      <c r="H92" s="97">
        <f>IF($D92&lt;&gt;"",VLOOKUP($D92,'SINAPI ABRIL 2019'!$1:$1048576,4,FALSE),"")</f>
        <v>14.72</v>
      </c>
      <c r="I92" s="89">
        <f t="shared" si="10"/>
        <v>0.57999999999999996</v>
      </c>
    </row>
    <row r="93" spans="2:9" ht="25.5">
      <c r="B93" s="64" t="s">
        <v>1218</v>
      </c>
      <c r="C93" s="67" t="s">
        <v>1219</v>
      </c>
      <c r="D93" s="81"/>
      <c r="E93" s="82" t="s">
        <v>12317</v>
      </c>
      <c r="F93" s="83" t="s">
        <v>20</v>
      </c>
      <c r="G93" s="88">
        <v>0.01</v>
      </c>
      <c r="H93" s="97">
        <v>102.09</v>
      </c>
      <c r="I93" s="89">
        <f t="shared" si="10"/>
        <v>1.02</v>
      </c>
    </row>
    <row r="94" spans="2:9">
      <c r="B94" s="64" t="s">
        <v>1218</v>
      </c>
      <c r="C94" s="67" t="s">
        <v>1219</v>
      </c>
      <c r="D94" s="81"/>
      <c r="E94" s="82" t="s">
        <v>12318</v>
      </c>
      <c r="F94" s="83" t="s">
        <v>27</v>
      </c>
      <c r="G94" s="88">
        <v>0.08</v>
      </c>
      <c r="H94" s="97">
        <v>16.52</v>
      </c>
      <c r="I94" s="89">
        <f t="shared" si="10"/>
        <v>1.32</v>
      </c>
    </row>
    <row r="95" spans="2:9">
      <c r="B95" s="64" t="s">
        <v>1218</v>
      </c>
      <c r="C95" s="67" t="s">
        <v>1219</v>
      </c>
      <c r="D95" s="81"/>
      <c r="E95" s="82" t="s">
        <v>12319</v>
      </c>
      <c r="F95" s="83" t="s">
        <v>23</v>
      </c>
      <c r="G95" s="88">
        <v>0.1</v>
      </c>
      <c r="H95" s="97">
        <v>15.48</v>
      </c>
      <c r="I95" s="89">
        <f t="shared" si="10"/>
        <v>1.54</v>
      </c>
    </row>
    <row r="96" spans="2:9">
      <c r="B96" s="64" t="s">
        <v>1260</v>
      </c>
      <c r="C96" s="67" t="s">
        <v>9</v>
      </c>
      <c r="D96" s="91">
        <v>88317</v>
      </c>
      <c r="E96" s="82" t="str">
        <f>IF($D96&lt;&gt;"",VLOOKUP($D96,'SINAPI ABRIL 2019'!$1:$1048576,2,FALSE),"")</f>
        <v>SOLDADOR COM ENCARGOS COMPLEMENTARES</v>
      </c>
      <c r="F96" s="83" t="str">
        <f>IF($D96&lt;&gt;"",VLOOKUP($D96,'SINAPI ABRIL 2019'!$1:$1048576,3,FALSE),"")</f>
        <v>H</v>
      </c>
      <c r="G96" s="88">
        <v>0.3</v>
      </c>
      <c r="H96" s="97">
        <f>IF($D96&lt;&gt;"",VLOOKUP($D96,'SINAPI ABRIL 2019'!$1:$1048576,4,FALSE),"")</f>
        <v>17.57</v>
      </c>
      <c r="I96" s="89">
        <f t="shared" si="10"/>
        <v>5.27</v>
      </c>
    </row>
    <row r="97" spans="2:9">
      <c r="B97" s="72"/>
      <c r="C97" s="61"/>
      <c r="D97" s="73"/>
      <c r="E97" s="128"/>
      <c r="F97" s="129"/>
      <c r="G97" s="245"/>
      <c r="H97" s="130"/>
      <c r="I97" s="90"/>
    </row>
    <row r="98" spans="2:9">
      <c r="B98" s="76" t="s">
        <v>12325</v>
      </c>
      <c r="C98" s="138"/>
      <c r="D98" s="139"/>
      <c r="E98" s="77" t="s">
        <v>12326</v>
      </c>
      <c r="F98" s="78" t="s">
        <v>23</v>
      </c>
      <c r="G98" s="79">
        <v>1</v>
      </c>
      <c r="H98" s="80"/>
      <c r="I98" s="99">
        <f>TRUNC(SUM(I99:I105),2)</f>
        <v>16.68</v>
      </c>
    </row>
    <row r="99" spans="2:9">
      <c r="B99" s="64" t="s">
        <v>1218</v>
      </c>
      <c r="C99" s="67" t="s">
        <v>1219</v>
      </c>
      <c r="D99" s="81"/>
      <c r="E99" s="82" t="s">
        <v>12326</v>
      </c>
      <c r="F99" s="83" t="s">
        <v>23</v>
      </c>
      <c r="G99" s="88">
        <v>1.05</v>
      </c>
      <c r="H99" s="97">
        <v>4.88</v>
      </c>
      <c r="I99" s="89">
        <f t="shared" ref="I99:I105" si="11">TRUNC(H99*G99,2)</f>
        <v>5.12</v>
      </c>
    </row>
    <row r="100" spans="2:9">
      <c r="B100" s="64" t="s">
        <v>1260</v>
      </c>
      <c r="C100" s="67" t="s">
        <v>9</v>
      </c>
      <c r="D100" s="81">
        <v>88315</v>
      </c>
      <c r="E100" s="82" t="str">
        <f>IF($D100&lt;&gt;"",VLOOKUP($D100,'SINAPI ABRIL 2019'!$1:$1048576,2,FALSE),"")</f>
        <v>SERRALHEIRO COM ENCARGOS COMPLEMENTARES</v>
      </c>
      <c r="F100" s="83" t="str">
        <f>IF($D100&lt;&gt;"",VLOOKUP($D100,'SINAPI ABRIL 2019'!$1:$1048576,3,FALSE),"")</f>
        <v>H</v>
      </c>
      <c r="G100" s="88">
        <v>0.05</v>
      </c>
      <c r="H100" s="97">
        <f>IF($D100&lt;&gt;"",VLOOKUP($D100,'SINAPI ABRIL 2019'!$1:$1048576,4,FALSE),"")</f>
        <v>18.010000000000002</v>
      </c>
      <c r="I100" s="89">
        <f t="shared" si="11"/>
        <v>0.9</v>
      </c>
    </row>
    <row r="101" spans="2:9">
      <c r="B101" s="64" t="s">
        <v>1260</v>
      </c>
      <c r="C101" s="67" t="s">
        <v>9</v>
      </c>
      <c r="D101" s="91">
        <v>88251</v>
      </c>
      <c r="E101" s="82" t="str">
        <f>IF($D101&lt;&gt;"",VLOOKUP($D101,'SINAPI ABRIL 2019'!$1:$1048576,2,FALSE),"")</f>
        <v>AUXILIAR DE SERRALHEIRO COM ENCARGOS COMPLEMENTARES</v>
      </c>
      <c r="F101" s="83" t="str">
        <f>IF($D101&lt;&gt;"",VLOOKUP($D101,'SINAPI ABRIL 2019'!$1:$1048576,3,FALSE),"")</f>
        <v>H</v>
      </c>
      <c r="G101" s="88">
        <v>0.05</v>
      </c>
      <c r="H101" s="97">
        <f>IF($D101&lt;&gt;"",VLOOKUP($D101,'SINAPI ABRIL 2019'!$1:$1048576,4,FALSE),"")</f>
        <v>14.72</v>
      </c>
      <c r="I101" s="89">
        <f t="shared" si="11"/>
        <v>0.73</v>
      </c>
    </row>
    <row r="102" spans="2:9" ht="25.5">
      <c r="B102" s="64" t="s">
        <v>1218</v>
      </c>
      <c r="C102" s="67" t="s">
        <v>1219</v>
      </c>
      <c r="D102" s="81"/>
      <c r="E102" s="82" t="s">
        <v>12317</v>
      </c>
      <c r="F102" s="83" t="s">
        <v>20</v>
      </c>
      <c r="G102" s="88">
        <v>0.01</v>
      </c>
      <c r="H102" s="97">
        <v>102.09</v>
      </c>
      <c r="I102" s="89">
        <f t="shared" si="11"/>
        <v>1.02</v>
      </c>
    </row>
    <row r="103" spans="2:9">
      <c r="B103" s="64" t="s">
        <v>1218</v>
      </c>
      <c r="C103" s="67" t="s">
        <v>1219</v>
      </c>
      <c r="D103" s="81"/>
      <c r="E103" s="82" t="s">
        <v>12318</v>
      </c>
      <c r="F103" s="83" t="s">
        <v>27</v>
      </c>
      <c r="G103" s="88">
        <v>0.08</v>
      </c>
      <c r="H103" s="97">
        <v>16.52</v>
      </c>
      <c r="I103" s="89">
        <f t="shared" si="11"/>
        <v>1.32</v>
      </c>
    </row>
    <row r="104" spans="2:9">
      <c r="B104" s="64" t="s">
        <v>1218</v>
      </c>
      <c r="C104" s="67" t="s">
        <v>1219</v>
      </c>
      <c r="D104" s="81"/>
      <c r="E104" s="82" t="s">
        <v>12319</v>
      </c>
      <c r="F104" s="83" t="s">
        <v>23</v>
      </c>
      <c r="G104" s="88">
        <v>0.15</v>
      </c>
      <c r="H104" s="97">
        <v>15.48</v>
      </c>
      <c r="I104" s="89">
        <f t="shared" si="11"/>
        <v>2.3199999999999998</v>
      </c>
    </row>
    <row r="105" spans="2:9">
      <c r="B105" s="64" t="s">
        <v>1260</v>
      </c>
      <c r="C105" s="67" t="s">
        <v>9</v>
      </c>
      <c r="D105" s="91">
        <v>88317</v>
      </c>
      <c r="E105" s="82" t="str">
        <f>IF($D105&lt;&gt;"",VLOOKUP($D105,'SINAPI ABRIL 2019'!$1:$1048576,2,FALSE),"")</f>
        <v>SOLDADOR COM ENCARGOS COMPLEMENTARES</v>
      </c>
      <c r="F105" s="83" t="str">
        <f>IF($D105&lt;&gt;"",VLOOKUP($D105,'SINAPI ABRIL 2019'!$1:$1048576,3,FALSE),"")</f>
        <v>H</v>
      </c>
      <c r="G105" s="88">
        <v>0.3</v>
      </c>
      <c r="H105" s="97">
        <f>IF($D105&lt;&gt;"",VLOOKUP($D105,'SINAPI ABRIL 2019'!$1:$1048576,4,FALSE),"")</f>
        <v>17.57</v>
      </c>
      <c r="I105" s="89">
        <f t="shared" si="11"/>
        <v>5.27</v>
      </c>
    </row>
    <row r="106" spans="2:9">
      <c r="B106" s="72"/>
      <c r="C106" s="61"/>
      <c r="D106" s="73"/>
      <c r="E106" s="128"/>
      <c r="F106" s="129"/>
      <c r="G106" s="245"/>
      <c r="H106" s="130"/>
      <c r="I106" s="90"/>
    </row>
    <row r="107" spans="2:9">
      <c r="B107" s="76" t="s">
        <v>12327</v>
      </c>
      <c r="C107" s="138"/>
      <c r="D107" s="139"/>
      <c r="E107" s="77" t="s">
        <v>12328</v>
      </c>
      <c r="F107" s="78" t="s">
        <v>23</v>
      </c>
      <c r="G107" s="79">
        <v>1</v>
      </c>
      <c r="H107" s="80"/>
      <c r="I107" s="99">
        <f>TRUNC(SUM(I108:I114),2)</f>
        <v>18.239999999999998</v>
      </c>
    </row>
    <row r="108" spans="2:9">
      <c r="B108" s="64" t="s">
        <v>1218</v>
      </c>
      <c r="C108" s="67" t="s">
        <v>1219</v>
      </c>
      <c r="D108" s="81"/>
      <c r="E108" s="82" t="s">
        <v>12328</v>
      </c>
      <c r="F108" s="83" t="s">
        <v>23</v>
      </c>
      <c r="G108" s="88">
        <v>1.05</v>
      </c>
      <c r="H108" s="97">
        <v>6.37</v>
      </c>
      <c r="I108" s="89">
        <f t="shared" ref="I108:I114" si="12">TRUNC(H108*G108,2)</f>
        <v>6.68</v>
      </c>
    </row>
    <row r="109" spans="2:9">
      <c r="B109" s="64" t="s">
        <v>1260</v>
      </c>
      <c r="C109" s="67" t="s">
        <v>9</v>
      </c>
      <c r="D109" s="81">
        <v>88315</v>
      </c>
      <c r="E109" s="82" t="str">
        <f>IF($D109&lt;&gt;"",VLOOKUP($D109,'SINAPI ABRIL 2019'!$1:$1048576,2,FALSE),"")</f>
        <v>SERRALHEIRO COM ENCARGOS COMPLEMENTARES</v>
      </c>
      <c r="F109" s="83" t="str">
        <f>IF($D109&lt;&gt;"",VLOOKUP($D109,'SINAPI ABRIL 2019'!$1:$1048576,3,FALSE),"")</f>
        <v>H</v>
      </c>
      <c r="G109" s="88">
        <v>0.05</v>
      </c>
      <c r="H109" s="97">
        <f>IF($D109&lt;&gt;"",VLOOKUP($D109,'SINAPI ABRIL 2019'!$1:$1048576,4,FALSE),"")</f>
        <v>18.010000000000002</v>
      </c>
      <c r="I109" s="89">
        <f t="shared" si="12"/>
        <v>0.9</v>
      </c>
    </row>
    <row r="110" spans="2:9">
      <c r="B110" s="64" t="s">
        <v>1260</v>
      </c>
      <c r="C110" s="67" t="s">
        <v>9</v>
      </c>
      <c r="D110" s="91">
        <v>88251</v>
      </c>
      <c r="E110" s="82" t="str">
        <f>IF($D110&lt;&gt;"",VLOOKUP($D110,'SINAPI ABRIL 2019'!$1:$1048576,2,FALSE),"")</f>
        <v>AUXILIAR DE SERRALHEIRO COM ENCARGOS COMPLEMENTARES</v>
      </c>
      <c r="F110" s="83" t="str">
        <f>IF($D110&lt;&gt;"",VLOOKUP($D110,'SINAPI ABRIL 2019'!$1:$1048576,3,FALSE),"")</f>
        <v>H</v>
      </c>
      <c r="G110" s="88">
        <v>0.05</v>
      </c>
      <c r="H110" s="97">
        <f>IF($D110&lt;&gt;"",VLOOKUP($D110,'SINAPI ABRIL 2019'!$1:$1048576,4,FALSE),"")</f>
        <v>14.72</v>
      </c>
      <c r="I110" s="89">
        <f t="shared" si="12"/>
        <v>0.73</v>
      </c>
    </row>
    <row r="111" spans="2:9" ht="25.5">
      <c r="B111" s="64" t="s">
        <v>1218</v>
      </c>
      <c r="C111" s="67" t="s">
        <v>1219</v>
      </c>
      <c r="D111" s="81"/>
      <c r="E111" s="82" t="s">
        <v>12317</v>
      </c>
      <c r="F111" s="83" t="s">
        <v>20</v>
      </c>
      <c r="G111" s="88">
        <v>0.01</v>
      </c>
      <c r="H111" s="97">
        <v>102.09</v>
      </c>
      <c r="I111" s="89">
        <f t="shared" si="12"/>
        <v>1.02</v>
      </c>
    </row>
    <row r="112" spans="2:9">
      <c r="B112" s="64" t="s">
        <v>1218</v>
      </c>
      <c r="C112" s="67" t="s">
        <v>1219</v>
      </c>
      <c r="D112" s="81"/>
      <c r="E112" s="82" t="s">
        <v>12318</v>
      </c>
      <c r="F112" s="83" t="s">
        <v>27</v>
      </c>
      <c r="G112" s="88">
        <v>0.08</v>
      </c>
      <c r="H112" s="97">
        <v>16.52</v>
      </c>
      <c r="I112" s="89">
        <f t="shared" si="12"/>
        <v>1.32</v>
      </c>
    </row>
    <row r="113" spans="2:9">
      <c r="B113" s="64" t="s">
        <v>1218</v>
      </c>
      <c r="C113" s="67" t="s">
        <v>1219</v>
      </c>
      <c r="D113" s="81"/>
      <c r="E113" s="82" t="s">
        <v>12319</v>
      </c>
      <c r="F113" s="83" t="s">
        <v>23</v>
      </c>
      <c r="G113" s="88">
        <v>0.15</v>
      </c>
      <c r="H113" s="97">
        <v>15.48</v>
      </c>
      <c r="I113" s="89">
        <f t="shared" si="12"/>
        <v>2.3199999999999998</v>
      </c>
    </row>
    <row r="114" spans="2:9">
      <c r="B114" s="64" t="s">
        <v>1260</v>
      </c>
      <c r="C114" s="67" t="s">
        <v>9</v>
      </c>
      <c r="D114" s="91">
        <v>88317</v>
      </c>
      <c r="E114" s="82" t="str">
        <f>IF($D114&lt;&gt;"",VLOOKUP($D114,'SINAPI ABRIL 2019'!$1:$1048576,2,FALSE),"")</f>
        <v>SOLDADOR COM ENCARGOS COMPLEMENTARES</v>
      </c>
      <c r="F114" s="83" t="str">
        <f>IF($D114&lt;&gt;"",VLOOKUP($D114,'SINAPI ABRIL 2019'!$1:$1048576,3,FALSE),"")</f>
        <v>H</v>
      </c>
      <c r="G114" s="88">
        <v>0.3</v>
      </c>
      <c r="H114" s="97">
        <f>IF($D114&lt;&gt;"",VLOOKUP($D114,'SINAPI ABRIL 2019'!$1:$1048576,4,FALSE),"")</f>
        <v>17.57</v>
      </c>
      <c r="I114" s="89">
        <f t="shared" si="12"/>
        <v>5.27</v>
      </c>
    </row>
    <row r="115" spans="2:9">
      <c r="B115" s="72"/>
      <c r="C115" s="61"/>
      <c r="D115" s="73"/>
      <c r="E115" s="74"/>
      <c r="F115" s="61"/>
      <c r="G115" s="246"/>
      <c r="H115" s="75"/>
      <c r="I115" s="90"/>
    </row>
    <row r="116" spans="2:9">
      <c r="B116" s="76" t="s">
        <v>12329</v>
      </c>
      <c r="C116" s="138"/>
      <c r="D116" s="139"/>
      <c r="E116" s="77" t="s">
        <v>12330</v>
      </c>
      <c r="F116" s="78" t="s">
        <v>23</v>
      </c>
      <c r="G116" s="79">
        <v>1</v>
      </c>
      <c r="H116" s="80"/>
      <c r="I116" s="99">
        <f>TRUNC(SUM(I117:I123),2)</f>
        <v>18.84</v>
      </c>
    </row>
    <row r="117" spans="2:9">
      <c r="B117" s="64" t="s">
        <v>1218</v>
      </c>
      <c r="C117" s="67" t="s">
        <v>1219</v>
      </c>
      <c r="D117" s="81"/>
      <c r="E117" s="82" t="s">
        <v>12330</v>
      </c>
      <c r="F117" s="83" t="s">
        <v>23</v>
      </c>
      <c r="G117" s="88">
        <v>1.05</v>
      </c>
      <c r="H117" s="97">
        <v>6.94</v>
      </c>
      <c r="I117" s="89">
        <f t="shared" ref="I117:I123" si="13">TRUNC(H117*G117,2)</f>
        <v>7.28</v>
      </c>
    </row>
    <row r="118" spans="2:9">
      <c r="B118" s="64" t="s">
        <v>1260</v>
      </c>
      <c r="C118" s="67" t="s">
        <v>9</v>
      </c>
      <c r="D118" s="81">
        <v>88315</v>
      </c>
      <c r="E118" s="82" t="str">
        <f>IF($D118&lt;&gt;"",VLOOKUP($D118,'SINAPI ABRIL 2019'!$1:$1048576,2,FALSE),"")</f>
        <v>SERRALHEIRO COM ENCARGOS COMPLEMENTARES</v>
      </c>
      <c r="F118" s="83" t="str">
        <f>IF($D118&lt;&gt;"",VLOOKUP($D118,'SINAPI ABRIL 2019'!$1:$1048576,3,FALSE),"")</f>
        <v>H</v>
      </c>
      <c r="G118" s="88">
        <v>0.05</v>
      </c>
      <c r="H118" s="97">
        <f>IF($D118&lt;&gt;"",VLOOKUP($D118,'SINAPI ABRIL 2019'!$1:$1048576,4,FALSE),"")</f>
        <v>18.010000000000002</v>
      </c>
      <c r="I118" s="89">
        <f t="shared" si="13"/>
        <v>0.9</v>
      </c>
    </row>
    <row r="119" spans="2:9">
      <c r="B119" s="64" t="s">
        <v>1260</v>
      </c>
      <c r="C119" s="67" t="s">
        <v>9</v>
      </c>
      <c r="D119" s="91">
        <v>88251</v>
      </c>
      <c r="E119" s="82" t="str">
        <f>IF($D119&lt;&gt;"",VLOOKUP($D119,'SINAPI ABRIL 2019'!$1:$1048576,2,FALSE),"")</f>
        <v>AUXILIAR DE SERRALHEIRO COM ENCARGOS COMPLEMENTARES</v>
      </c>
      <c r="F119" s="83" t="str">
        <f>IF($D119&lt;&gt;"",VLOOKUP($D119,'SINAPI ABRIL 2019'!$1:$1048576,3,FALSE),"")</f>
        <v>H</v>
      </c>
      <c r="G119" s="88">
        <v>0.05</v>
      </c>
      <c r="H119" s="97">
        <f>IF($D119&lt;&gt;"",VLOOKUP($D119,'SINAPI ABRIL 2019'!$1:$1048576,4,FALSE),"")</f>
        <v>14.72</v>
      </c>
      <c r="I119" s="89">
        <f t="shared" si="13"/>
        <v>0.73</v>
      </c>
    </row>
    <row r="120" spans="2:9" ht="25.5">
      <c r="B120" s="64" t="s">
        <v>1218</v>
      </c>
      <c r="C120" s="67" t="s">
        <v>1219</v>
      </c>
      <c r="D120" s="81"/>
      <c r="E120" s="82" t="s">
        <v>12317</v>
      </c>
      <c r="F120" s="83" t="s">
        <v>20</v>
      </c>
      <c r="G120" s="88">
        <v>0.01</v>
      </c>
      <c r="H120" s="97">
        <v>102.09</v>
      </c>
      <c r="I120" s="89">
        <f t="shared" si="13"/>
        <v>1.02</v>
      </c>
    </row>
    <row r="121" spans="2:9">
      <c r="B121" s="64" t="s">
        <v>1218</v>
      </c>
      <c r="C121" s="67" t="s">
        <v>1219</v>
      </c>
      <c r="D121" s="81"/>
      <c r="E121" s="82" t="s">
        <v>12318</v>
      </c>
      <c r="F121" s="83" t="s">
        <v>27</v>
      </c>
      <c r="G121" s="88">
        <v>0.08</v>
      </c>
      <c r="H121" s="97">
        <v>16.52</v>
      </c>
      <c r="I121" s="89">
        <f t="shared" si="13"/>
        <v>1.32</v>
      </c>
    </row>
    <row r="122" spans="2:9">
      <c r="B122" s="64" t="s">
        <v>1218</v>
      </c>
      <c r="C122" s="67" t="s">
        <v>1219</v>
      </c>
      <c r="D122" s="81"/>
      <c r="E122" s="82" t="s">
        <v>12319</v>
      </c>
      <c r="F122" s="83" t="s">
        <v>23</v>
      </c>
      <c r="G122" s="88">
        <v>0.15</v>
      </c>
      <c r="H122" s="97">
        <v>15.48</v>
      </c>
      <c r="I122" s="89">
        <f t="shared" si="13"/>
        <v>2.3199999999999998</v>
      </c>
    </row>
    <row r="123" spans="2:9">
      <c r="B123" s="64" t="s">
        <v>1260</v>
      </c>
      <c r="C123" s="67" t="s">
        <v>9</v>
      </c>
      <c r="D123" s="91">
        <v>88317</v>
      </c>
      <c r="E123" s="82" t="str">
        <f>IF($D123&lt;&gt;"",VLOOKUP($D123,'SINAPI ABRIL 2019'!$1:$1048576,2,FALSE),"")</f>
        <v>SOLDADOR COM ENCARGOS COMPLEMENTARES</v>
      </c>
      <c r="F123" s="83" t="str">
        <f>IF($D123&lt;&gt;"",VLOOKUP($D123,'SINAPI ABRIL 2019'!$1:$1048576,3,FALSE),"")</f>
        <v>H</v>
      </c>
      <c r="G123" s="88">
        <v>0.3</v>
      </c>
      <c r="H123" s="97">
        <f>IF($D123&lt;&gt;"",VLOOKUP($D123,'SINAPI ABRIL 2019'!$1:$1048576,4,FALSE),"")</f>
        <v>17.57</v>
      </c>
      <c r="I123" s="89">
        <f t="shared" si="13"/>
        <v>5.27</v>
      </c>
    </row>
    <row r="124" spans="2:9">
      <c r="B124" s="72"/>
      <c r="C124" s="61"/>
      <c r="D124" s="73"/>
      <c r="E124" s="74"/>
      <c r="F124" s="61"/>
      <c r="G124" s="246"/>
      <c r="H124" s="75"/>
      <c r="I124" s="90"/>
    </row>
    <row r="125" spans="2:9">
      <c r="B125" s="76" t="s">
        <v>12331</v>
      </c>
      <c r="C125" s="138"/>
      <c r="D125" s="139"/>
      <c r="E125" s="77" t="s">
        <v>12332</v>
      </c>
      <c r="F125" s="78" t="s">
        <v>79</v>
      </c>
      <c r="G125" s="79">
        <v>1</v>
      </c>
      <c r="H125" s="80"/>
      <c r="I125" s="99">
        <f>TRUNC(SUM(I126:I129),2)</f>
        <v>285.76</v>
      </c>
    </row>
    <row r="126" spans="2:9">
      <c r="B126" s="64" t="s">
        <v>1218</v>
      </c>
      <c r="C126" s="67" t="s">
        <v>1219</v>
      </c>
      <c r="D126" s="81"/>
      <c r="E126" s="82" t="s">
        <v>12332</v>
      </c>
      <c r="F126" s="83" t="s">
        <v>79</v>
      </c>
      <c r="G126" s="88">
        <v>1.04</v>
      </c>
      <c r="H126" s="97">
        <v>271.63</v>
      </c>
      <c r="I126" s="89">
        <f t="shared" ref="I126:I128" si="14">TRUNC(H126*G126,2)</f>
        <v>282.49</v>
      </c>
    </row>
    <row r="127" spans="2:9">
      <c r="B127" s="64" t="s">
        <v>1260</v>
      </c>
      <c r="C127" s="67" t="s">
        <v>9</v>
      </c>
      <c r="D127" s="81">
        <v>88315</v>
      </c>
      <c r="E127" s="82" t="str">
        <f>IF($D127&lt;&gt;"",VLOOKUP($D127,'SINAPI ABRIL 2019'!$1:$1048576,2,FALSE),"")</f>
        <v>SERRALHEIRO COM ENCARGOS COMPLEMENTARES</v>
      </c>
      <c r="F127" s="83" t="str">
        <f>IF($D127&lt;&gt;"",VLOOKUP($D127,'SINAPI ABRIL 2019'!$1:$1048576,3,FALSE),"")</f>
        <v>H</v>
      </c>
      <c r="G127" s="88">
        <v>0.1</v>
      </c>
      <c r="H127" s="97">
        <f>IF($D127&lt;&gt;"",VLOOKUP($D127,'SINAPI ABRIL 2019'!$1:$1048576,4,FALSE),"")</f>
        <v>18.010000000000002</v>
      </c>
      <c r="I127" s="89">
        <f t="shared" si="14"/>
        <v>1.8</v>
      </c>
    </row>
    <row r="128" spans="2:9">
      <c r="B128" s="64" t="s">
        <v>1260</v>
      </c>
      <c r="C128" s="67" t="s">
        <v>9</v>
      </c>
      <c r="D128" s="91">
        <v>88251</v>
      </c>
      <c r="E128" s="82" t="str">
        <f>IF($D128&lt;&gt;"",VLOOKUP($D128,'SINAPI ABRIL 2019'!$1:$1048576,2,FALSE),"")</f>
        <v>AUXILIAR DE SERRALHEIRO COM ENCARGOS COMPLEMENTARES</v>
      </c>
      <c r="F128" s="83" t="str">
        <f>IF($D128&lt;&gt;"",VLOOKUP($D128,'SINAPI ABRIL 2019'!$1:$1048576,3,FALSE),"")</f>
        <v>H</v>
      </c>
      <c r="G128" s="88">
        <v>0.1</v>
      </c>
      <c r="H128" s="97">
        <f>IF($D128&lt;&gt;"",VLOOKUP($D128,'SINAPI ABRIL 2019'!$1:$1048576,4,FALSE),"")</f>
        <v>14.72</v>
      </c>
      <c r="I128" s="89">
        <f t="shared" si="14"/>
        <v>1.47</v>
      </c>
    </row>
    <row r="129" spans="2:9">
      <c r="B129" s="72"/>
      <c r="C129" s="61"/>
      <c r="D129" s="73"/>
      <c r="E129" s="74"/>
      <c r="F129" s="61"/>
      <c r="G129" s="246"/>
      <c r="H129" s="75"/>
      <c r="I129" s="90"/>
    </row>
    <row r="130" spans="2:9" s="226" customFormat="1">
      <c r="B130" s="227" t="s">
        <v>5672</v>
      </c>
      <c r="C130" s="228"/>
      <c r="D130" s="229"/>
      <c r="E130" s="230"/>
      <c r="F130" s="228"/>
      <c r="G130" s="231"/>
      <c r="H130" s="232"/>
      <c r="I130" s="233"/>
    </row>
    <row r="131" spans="2:9">
      <c r="B131" s="141"/>
      <c r="C131" s="61"/>
      <c r="D131" s="73"/>
      <c r="E131" s="74"/>
      <c r="F131" s="61"/>
      <c r="G131" s="225"/>
      <c r="H131" s="75"/>
      <c r="I131" s="90"/>
    </row>
    <row r="132" spans="2:9">
      <c r="B132" s="135"/>
      <c r="C132" s="61"/>
      <c r="D132" s="73"/>
      <c r="E132" s="74"/>
      <c r="F132" s="61"/>
      <c r="G132" s="191"/>
      <c r="H132" s="75"/>
      <c r="I132" s="90"/>
    </row>
    <row r="133" spans="2:9" ht="18.75" customHeight="1">
      <c r="B133" s="72"/>
      <c r="C133" s="61"/>
      <c r="D133" s="73"/>
      <c r="E133" s="74"/>
      <c r="F133" s="61"/>
      <c r="G133" s="191"/>
      <c r="H133" s="75"/>
      <c r="I133" s="90"/>
    </row>
    <row r="134" spans="2:9" ht="30.75" customHeight="1">
      <c r="B134" s="76" t="s">
        <v>5863</v>
      </c>
      <c r="C134" s="138"/>
      <c r="D134" s="139"/>
      <c r="E134" s="77" t="s">
        <v>5673</v>
      </c>
      <c r="F134" s="78" t="s">
        <v>1199</v>
      </c>
      <c r="G134" s="79">
        <v>1</v>
      </c>
      <c r="H134" s="80"/>
      <c r="I134" s="99">
        <f>TRUNC(SUM(I135:I137),2)</f>
        <v>264.37</v>
      </c>
    </row>
    <row r="135" spans="2:9" ht="29.25" customHeight="1">
      <c r="B135" s="64" t="s">
        <v>1220</v>
      </c>
      <c r="C135" s="67" t="s">
        <v>9</v>
      </c>
      <c r="D135" s="131">
        <v>88248</v>
      </c>
      <c r="E135" s="82" t="str">
        <f>IF($D135&lt;&gt;"",VLOOKUP($D135,'SINAPI ABRIL 2019'!$1:$1048576,2,FALSE),"")</f>
        <v>AUXILIAR DE ENCANADOR OU BOMBEIRO HIDRÁULICO COM ENCARGOS COMPLEMENTARES</v>
      </c>
      <c r="F135" s="83" t="str">
        <f>IF($D135&lt;&gt;"",VLOOKUP($D135,'SINAPI ABRIL 2019'!$1:$1048576,3,FALSE),"")</f>
        <v>H</v>
      </c>
      <c r="G135" s="88">
        <v>1</v>
      </c>
      <c r="H135" s="97">
        <f>IF($D135&lt;&gt;"",VLOOKUP($D135,'SINAPI ABRIL 2019'!$1:$1048576,4,FALSE),"")</f>
        <v>14.55</v>
      </c>
      <c r="I135" s="89">
        <f t="shared" ref="I135" si="15">TRUNC(H135*G135,2)</f>
        <v>14.55</v>
      </c>
    </row>
    <row r="136" spans="2:9" ht="25.5" hidden="1" customHeight="1">
      <c r="B136" s="64" t="s">
        <v>1220</v>
      </c>
      <c r="C136" s="67" t="s">
        <v>9</v>
      </c>
      <c r="D136" s="131">
        <v>88267</v>
      </c>
      <c r="E136" s="82" t="str">
        <f>IF($D136&lt;&gt;"",VLOOKUP($D136,'SINAPI ABRIL 2019'!$1:$1048576,2,FALSE),"")</f>
        <v>ENCANADOR OU BOMBEIRO HIDRÁULICO COM ENCARGOS COMPLEMENTARES</v>
      </c>
      <c r="F136" s="83" t="str">
        <f>IF($D136&lt;&gt;"",VLOOKUP($D136,'[2]2-SINAPI DEZEMBRO 2017'!$A$1:$D$11396,3,FALSE),"")</f>
        <v>H</v>
      </c>
      <c r="G136" s="88">
        <v>1</v>
      </c>
      <c r="H136" s="97">
        <f>IF($D136&lt;&gt;"",VLOOKUP($D136,'[2]2-SINAPI DEZEMBRO 2017'!$A$1:$D$11396,4,FALSE),"")</f>
        <v>17.77</v>
      </c>
      <c r="I136" s="89">
        <f t="shared" ref="I136:I137" si="16">TRUNC(H136*G136,2)</f>
        <v>17.77</v>
      </c>
    </row>
    <row r="137" spans="2:9" ht="46.5" customHeight="1">
      <c r="B137" s="64" t="s">
        <v>1218</v>
      </c>
      <c r="C137" s="67" t="s">
        <v>9</v>
      </c>
      <c r="D137" s="68">
        <v>36206</v>
      </c>
      <c r="E137" s="82" t="str">
        <f>IF($D137&lt;&gt;"",VLOOKUP($D137,'SINAPI ABRIL 2019'!$1:$1048576,2,FALSE),"")</f>
        <v>BARRA DE APOIO RETA, EM ACO INOX POLIDO, COMPRIMENTO 90 CM, DIAMETRO MINIMO 3 CM</v>
      </c>
      <c r="F137" s="83" t="str">
        <f>IF($D137&lt;&gt;"",VLOOKUP($D137,'SINAPI ABRIL 2019'!$1:$1048576,3,FALSE),"")</f>
        <v xml:space="preserve">UN    </v>
      </c>
      <c r="G137" s="88">
        <v>1</v>
      </c>
      <c r="H137" s="97">
        <f>IF($D137&lt;&gt;"",VLOOKUP($D137,'SINAPI ABRIL 2019'!$1:$1048576,4,FALSE),"")</f>
        <v>232.05</v>
      </c>
      <c r="I137" s="89">
        <f t="shared" si="16"/>
        <v>232.05</v>
      </c>
    </row>
    <row r="138" spans="2:9">
      <c r="B138" s="72"/>
      <c r="C138" s="61"/>
      <c r="D138" s="73"/>
      <c r="E138" s="74"/>
      <c r="F138" s="61"/>
      <c r="G138" s="191"/>
      <c r="H138" s="75"/>
      <c r="I138" s="90"/>
    </row>
    <row r="139" spans="2:9">
      <c r="B139" s="72"/>
      <c r="C139" s="61"/>
      <c r="D139" s="127"/>
      <c r="E139" s="128"/>
      <c r="F139" s="129"/>
      <c r="G139" s="245"/>
      <c r="H139" s="130"/>
      <c r="I139" s="90"/>
    </row>
    <row r="140" spans="2:9" ht="25.5">
      <c r="B140" s="76" t="s">
        <v>12399</v>
      </c>
      <c r="C140" s="138"/>
      <c r="D140" s="139"/>
      <c r="E140" s="134" t="s">
        <v>12400</v>
      </c>
      <c r="F140" s="78" t="s">
        <v>1199</v>
      </c>
      <c r="G140" s="79">
        <v>1</v>
      </c>
      <c r="H140" s="80"/>
      <c r="I140" s="99">
        <f>TRUNC(SUM(I141:I149),2)</f>
        <v>15204.82</v>
      </c>
    </row>
    <row r="141" spans="2:9" ht="37.5" customHeight="1">
      <c r="B141" s="133" t="s">
        <v>1221</v>
      </c>
      <c r="C141" s="67" t="s">
        <v>1219</v>
      </c>
      <c r="D141" s="132"/>
      <c r="E141" s="82" t="s">
        <v>12401</v>
      </c>
      <c r="F141" s="83" t="s">
        <v>1199</v>
      </c>
      <c r="G141" s="88">
        <v>1</v>
      </c>
      <c r="H141" s="97">
        <v>14318.51</v>
      </c>
      <c r="I141" s="89">
        <f t="shared" ref="I141:I148" si="17">TRUNC(H141*G141,2)</f>
        <v>14318.51</v>
      </c>
    </row>
    <row r="142" spans="2:9" ht="25.5">
      <c r="B142" s="133" t="s">
        <v>1220</v>
      </c>
      <c r="C142" s="67" t="s">
        <v>9</v>
      </c>
      <c r="D142" s="132">
        <v>370</v>
      </c>
      <c r="E142" s="82" t="str">
        <f>IF($D142&lt;&gt;"",VLOOKUP($D142,'SINAPI ABRIL 2019'!$1:$1048576,2,FALSE),"")</f>
        <v>AREIA MEDIA - POSTO JAZIDA/FORNECEDOR (RETIRADO NA JAZIDA, SEM TRANSPORTE)</v>
      </c>
      <c r="F142" s="83" t="str">
        <f>IF($D142&lt;&gt;"",VLOOKUP($D142,'SINAPI ABRIL 2019'!$1:$1048576,3,FALSE),"")</f>
        <v xml:space="preserve">M3    </v>
      </c>
      <c r="G142" s="88">
        <v>0.78500000000000003</v>
      </c>
      <c r="H142" s="97">
        <f>IF($D142&lt;&gt;"",VLOOKUP($D142,'SINAPI ABRIL 2019'!$1:$1048576,4,FALSE),"")</f>
        <v>62.75</v>
      </c>
      <c r="I142" s="89">
        <f t="shared" si="17"/>
        <v>49.25</v>
      </c>
    </row>
    <row r="143" spans="2:9" ht="14.25">
      <c r="B143" s="133" t="s">
        <v>1220</v>
      </c>
      <c r="C143" s="67" t="s">
        <v>9</v>
      </c>
      <c r="D143" s="132">
        <v>1379</v>
      </c>
      <c r="E143" s="82" t="str">
        <f>IF($D143&lt;&gt;"",VLOOKUP($D143,'SINAPI ABRIL 2019'!$1:$1048576,2,FALSE),"")</f>
        <v>CIMENTO PORTLAND COMPOSTO CP II-32</v>
      </c>
      <c r="F143" s="83" t="str">
        <f>IF($D143&lt;&gt;"",VLOOKUP($D143,'SINAPI ABRIL 2019'!$1:$1048576,3,FALSE),"")</f>
        <v xml:space="preserve">KG    </v>
      </c>
      <c r="G143" s="88">
        <v>322.98</v>
      </c>
      <c r="H143" s="97">
        <f>IF($D143&lt;&gt;"",VLOOKUP($D143,'SINAPI ABRIL 2019'!$1:$1048576,4,FALSE),"")</f>
        <v>0.49</v>
      </c>
      <c r="I143" s="89">
        <f t="shared" si="17"/>
        <v>158.26</v>
      </c>
    </row>
    <row r="144" spans="2:9" ht="25.5">
      <c r="B144" s="133" t="s">
        <v>1221</v>
      </c>
      <c r="C144" s="67" t="s">
        <v>9</v>
      </c>
      <c r="D144" s="132">
        <v>4721</v>
      </c>
      <c r="E144" s="82" t="str">
        <f>IF($D144&lt;&gt;"",VLOOKUP($D144,'SINAPI ABRIL 2019'!$1:$1048576,2,FALSE),"")</f>
        <v>PEDRA BRITADA N. 1 (9,5 a 19 MM) POSTO PEDREIRA/FORNECEDOR, SEM FRETE</v>
      </c>
      <c r="F144" s="83" t="str">
        <f>IF($D144&lt;&gt;"",VLOOKUP($D144,'SINAPI ABRIL 2019'!$1:$1048576,3,FALSE),"")</f>
        <v xml:space="preserve">M3    </v>
      </c>
      <c r="G144" s="88">
        <v>0.58699999999999997</v>
      </c>
      <c r="H144" s="97">
        <f>IF($D144&lt;&gt;"",VLOOKUP($D144,'SINAPI ABRIL 2019'!$1:$1048576,4,FALSE),"")</f>
        <v>66.290000000000006</v>
      </c>
      <c r="I144" s="89">
        <f t="shared" si="17"/>
        <v>38.909999999999997</v>
      </c>
    </row>
    <row r="145" spans="2:9" ht="14.25">
      <c r="B145" s="133" t="s">
        <v>1221</v>
      </c>
      <c r="C145" s="67" t="s">
        <v>9</v>
      </c>
      <c r="D145" s="132">
        <v>88316</v>
      </c>
      <c r="E145" s="82" t="str">
        <f>IF($D145&lt;&gt;"",VLOOKUP($D145,'SINAPI ABRIL 2019'!$1:$1048576,2,FALSE),"")</f>
        <v>SERVENTE COM ENCARGOS COMPLEMENTARES</v>
      </c>
      <c r="F145" s="83" t="str">
        <f>IF($D145&lt;&gt;"",VLOOKUP($D145,'SINAPI ABRIL 2019'!$1:$1048576,3,FALSE),"")</f>
        <v>H</v>
      </c>
      <c r="G145" s="88">
        <v>2.5299999999999998</v>
      </c>
      <c r="H145" s="97">
        <f>IF($D145&lt;&gt;"",VLOOKUP($D145,'SINAPI ABRIL 2019'!$1:$1048576,4,FALSE),"")</f>
        <v>14.73</v>
      </c>
      <c r="I145" s="89">
        <f t="shared" si="17"/>
        <v>37.26</v>
      </c>
    </row>
    <row r="146" spans="2:9" ht="25.5">
      <c r="B146" s="133" t="s">
        <v>1220</v>
      </c>
      <c r="C146" s="67" t="s">
        <v>9</v>
      </c>
      <c r="D146" s="132">
        <v>88377</v>
      </c>
      <c r="E146" s="82" t="str">
        <f>IF($D146&lt;&gt;"",VLOOKUP($D146,'SINAPI ABRIL 2019'!$1:$1048576,2,FALSE),"")</f>
        <v>OPERADOR DE BETONEIRA ESTACIONÁRIA/MISTURADOR COM ENCARGOS COMPLEMENTARES</v>
      </c>
      <c r="F146" s="83" t="str">
        <f>IF($D146&lt;&gt;"",VLOOKUP($D146,'SINAPI ABRIL 2019'!$1:$1048576,3,FALSE),"")</f>
        <v>H</v>
      </c>
      <c r="G146" s="88">
        <v>1.6</v>
      </c>
      <c r="H146" s="97">
        <f>IF($D146&lt;&gt;"",VLOOKUP($D146,'SINAPI ABRIL 2019'!$1:$1048576,4,FALSE),"")</f>
        <v>13.47</v>
      </c>
      <c r="I146" s="89">
        <f t="shared" si="17"/>
        <v>21.55</v>
      </c>
    </row>
    <row r="147" spans="2:9" ht="38.25">
      <c r="B147" s="133" t="s">
        <v>1220</v>
      </c>
      <c r="C147" s="67" t="s">
        <v>9</v>
      </c>
      <c r="D147" s="132">
        <v>88830</v>
      </c>
      <c r="E147" s="82" t="str">
        <f>IF($D147&lt;&gt;"",VLOOKUP($D147,'SINAPI ABRIL 2019'!$1:$1048576,2,FALSE),"")</f>
        <v>BETONEIRA CAPACIDADE NOMINAL DE 400 L, CAPACIDADE DE MISTURA 280 L, MOTOR ELÉTRICO TRIFÁSICO POTÊNCIA DE 2 CV, SEM CARREGADOR - CHP DIURNO. AF_10/2014</v>
      </c>
      <c r="F147" s="83" t="str">
        <f>IF($D147&lt;&gt;"",VLOOKUP($D147,'SINAPI ABRIL 2019'!$1:$1048576,3,FALSE),"")</f>
        <v>CHP</v>
      </c>
      <c r="G147" s="88">
        <v>0.83</v>
      </c>
      <c r="H147" s="97">
        <f>IF($D147&lt;&gt;"",VLOOKUP($D147,'SINAPI ABRIL 2019'!$1:$1048576,4,FALSE),"")</f>
        <v>1.21</v>
      </c>
      <c r="I147" s="89">
        <f t="shared" si="17"/>
        <v>1</v>
      </c>
    </row>
    <row r="148" spans="2:9" ht="25.5">
      <c r="B148" s="133" t="s">
        <v>1221</v>
      </c>
      <c r="C148" s="67" t="s">
        <v>9</v>
      </c>
      <c r="D148" s="132">
        <v>73548</v>
      </c>
      <c r="E148" s="82" t="str">
        <f>IF($D148&lt;&gt;"",VLOOKUP($D148,'SINAPI ABRIL 2019'!$1:$1048576,2,FALSE),"")</f>
        <v>ARGAMASSA TRACO 1:3 (CIMENTO E AREIA), PREPARO MANUAL, INCLUSO ADITIVO IMPERMEABILIZANTE</v>
      </c>
      <c r="F148" s="83" t="str">
        <f>IF($D148&lt;&gt;"",VLOOKUP($D148,'SINAPI ABRIL 2019'!$1:$1048576,3,FALSE),"")</f>
        <v>M3</v>
      </c>
      <c r="G148" s="88">
        <v>1</v>
      </c>
      <c r="H148" s="97">
        <f>IF($D148&lt;&gt;"",VLOOKUP($D148,'SINAPI ABRIL 2019'!$1:$1048576,4,FALSE),"")</f>
        <v>496.74</v>
      </c>
      <c r="I148" s="89">
        <f t="shared" si="17"/>
        <v>496.74</v>
      </c>
    </row>
    <row r="149" spans="2:9" ht="25.5">
      <c r="B149" s="133" t="s">
        <v>1221</v>
      </c>
      <c r="C149" s="67" t="s">
        <v>9</v>
      </c>
      <c r="D149" s="132">
        <v>123</v>
      </c>
      <c r="E149" s="82" t="str">
        <f>IF($D149&lt;&gt;"",VLOOKUP($D149,'SINAPI ABRIL 2019'!$1:$1048576,2,FALSE),"")</f>
        <v>ADITIVO IMPERMEABILIZANTE DE PEGA NORMAL PARA ARGAMASSAS E CONCRETOS SEM ARMACAO</v>
      </c>
      <c r="F149" s="83" t="str">
        <f>IF($D149&lt;&gt;"",VLOOKUP($D149,'SINAPI ABRIL 2019'!$1:$1048576,3,FALSE),"")</f>
        <v xml:space="preserve">L     </v>
      </c>
      <c r="G149" s="88">
        <v>18</v>
      </c>
      <c r="H149" s="97">
        <f>IF($D149&lt;&gt;"",VLOOKUP($D149,'SINAPI ABRIL 2019'!$1:$1048576,4,FALSE),"")</f>
        <v>4.63</v>
      </c>
      <c r="I149" s="89">
        <f t="shared" ref="I149" si="18">TRUNC(H149*G149,2)</f>
        <v>83.34</v>
      </c>
    </row>
    <row r="150" spans="2:9">
      <c r="B150" s="72"/>
      <c r="C150" s="61"/>
      <c r="D150" s="127"/>
      <c r="E150" s="128"/>
      <c r="F150" s="129"/>
      <c r="G150" s="245"/>
      <c r="H150" s="130"/>
      <c r="I150" s="90"/>
    </row>
    <row r="151" spans="2:9" s="218" customFormat="1">
      <c r="B151" s="227" t="s">
        <v>5671</v>
      </c>
      <c r="C151" s="143"/>
      <c r="D151" s="219"/>
      <c r="E151" s="220"/>
      <c r="F151" s="143"/>
      <c r="G151" s="62"/>
      <c r="H151" s="221"/>
      <c r="I151" s="222"/>
    </row>
    <row r="152" spans="2:9">
      <c r="B152" s="72"/>
      <c r="C152" s="61"/>
      <c r="D152" s="73"/>
      <c r="E152" s="74"/>
      <c r="F152" s="61"/>
      <c r="G152" s="191"/>
      <c r="H152" s="75"/>
      <c r="I152" s="90"/>
    </row>
    <row r="153" spans="2:9">
      <c r="B153" s="72"/>
      <c r="C153" s="61"/>
      <c r="D153" s="73"/>
      <c r="E153" s="74"/>
      <c r="F153" s="61"/>
      <c r="G153" s="225"/>
      <c r="H153" s="75"/>
      <c r="I153" s="90"/>
    </row>
    <row r="154" spans="2:9">
      <c r="B154" s="72"/>
      <c r="C154" s="61"/>
      <c r="D154" s="31"/>
      <c r="E154" s="128"/>
      <c r="F154" s="129"/>
      <c r="G154" s="249"/>
      <c r="H154" s="130"/>
      <c r="I154" s="90"/>
    </row>
    <row r="155" spans="2:9">
      <c r="B155" s="76" t="s">
        <v>12423</v>
      </c>
      <c r="C155" s="138"/>
      <c r="D155" s="139"/>
      <c r="E155" s="77" t="s">
        <v>12424</v>
      </c>
      <c r="F155" s="78" t="s">
        <v>1199</v>
      </c>
      <c r="G155" s="79">
        <v>1</v>
      </c>
      <c r="H155" s="80"/>
      <c r="I155" s="99">
        <f>TRUNC(SUM(I156:I160),2)</f>
        <v>565.15</v>
      </c>
    </row>
    <row r="156" spans="2:9">
      <c r="B156" s="64" t="s">
        <v>1220</v>
      </c>
      <c r="C156" s="67" t="s">
        <v>1219</v>
      </c>
      <c r="D156" s="136"/>
      <c r="E156" s="82" t="s">
        <v>12424</v>
      </c>
      <c r="F156" s="83" t="s">
        <v>1199</v>
      </c>
      <c r="G156" s="88">
        <v>1</v>
      </c>
      <c r="H156" s="97">
        <v>542</v>
      </c>
      <c r="I156" s="89">
        <f t="shared" ref="I156:I157" si="19">TRUNC(H156*G156,2)</f>
        <v>542</v>
      </c>
    </row>
    <row r="157" spans="2:9" ht="25.5">
      <c r="B157" s="64" t="s">
        <v>1220</v>
      </c>
      <c r="C157" s="67" t="s">
        <v>9</v>
      </c>
      <c r="D157" s="136">
        <v>88248</v>
      </c>
      <c r="E157" s="82" t="str">
        <f>IF($D157&lt;&gt;"",VLOOKUP($D157,'SINAPI ABRIL 2019'!$1:$1048576,2,FALSE),"")</f>
        <v>AUXILIAR DE ENCANADOR OU BOMBEIRO HIDRÁULICO COM ENCARGOS COMPLEMENTARES</v>
      </c>
      <c r="F157" s="83" t="str">
        <f>IF($D157&lt;&gt;"",VLOOKUP($D157,'SINAPI ABRIL 2019'!$1:$1048576,3,FALSE),"")</f>
        <v>H</v>
      </c>
      <c r="G157" s="88">
        <v>0.7</v>
      </c>
      <c r="H157" s="97">
        <f>IF($D157&lt;&gt;"",VLOOKUP($D157,'SINAPI ABRIL 2019'!$1:$1048576,4,FALSE),"")</f>
        <v>14.55</v>
      </c>
      <c r="I157" s="89">
        <f t="shared" si="19"/>
        <v>10.18</v>
      </c>
    </row>
    <row r="158" spans="2:9" ht="25.5">
      <c r="B158" s="64" t="s">
        <v>1220</v>
      </c>
      <c r="C158" s="67" t="s">
        <v>9</v>
      </c>
      <c r="D158" s="136">
        <v>88267</v>
      </c>
      <c r="E158" s="82" t="str">
        <f>IF($D158&lt;&gt;"",VLOOKUP($D158,'SINAPI ABRIL 2019'!$1:$1048576,2,FALSE),"")</f>
        <v>ENCANADOR OU BOMBEIRO HIDRÁULICO COM ENCARGOS COMPLEMENTARES</v>
      </c>
      <c r="F158" s="83" t="str">
        <f>IF($D158&lt;&gt;"",VLOOKUP($D158,'SINAPI ABRIL 2019'!$1:$1048576,3,FALSE),"")</f>
        <v>H</v>
      </c>
      <c r="G158" s="88">
        <v>0.7</v>
      </c>
      <c r="H158" s="97">
        <f>IF($D158&lt;&gt;"",VLOOKUP($D158,'SINAPI ABRIL 2019'!$1:$1048576,4,FALSE),"")</f>
        <v>18.53</v>
      </c>
      <c r="I158" s="89">
        <f t="shared" ref="I158" si="20">TRUNC(H158*G158,2)</f>
        <v>12.97</v>
      </c>
    </row>
    <row r="159" spans="2:9">
      <c r="B159" s="72"/>
      <c r="C159" s="61"/>
      <c r="D159" s="31"/>
      <c r="E159" s="128"/>
      <c r="F159" s="129"/>
      <c r="G159" s="249"/>
      <c r="H159" s="130"/>
      <c r="I159" s="90"/>
    </row>
    <row r="160" spans="2:9" s="218" customFormat="1">
      <c r="B160" s="227" t="s">
        <v>5674</v>
      </c>
      <c r="C160" s="143"/>
      <c r="D160" s="234"/>
      <c r="E160" s="223"/>
      <c r="F160" s="214"/>
      <c r="G160" s="224"/>
      <c r="H160" s="216"/>
      <c r="I160" s="222"/>
    </row>
    <row r="161" spans="2:9">
      <c r="B161" s="72"/>
      <c r="C161" s="61"/>
      <c r="D161" s="31"/>
      <c r="E161" s="128"/>
      <c r="F161" s="129"/>
      <c r="G161" s="190"/>
      <c r="H161" s="130"/>
      <c r="I161" s="90"/>
    </row>
    <row r="162" spans="2:9">
      <c r="B162" s="72"/>
      <c r="C162" s="61"/>
      <c r="D162" s="73"/>
      <c r="E162" s="74"/>
      <c r="F162" s="61"/>
      <c r="G162" s="191"/>
      <c r="H162" s="75"/>
      <c r="I162" s="90"/>
    </row>
    <row r="163" spans="2:9">
      <c r="B163" s="72"/>
      <c r="C163" s="61"/>
      <c r="D163" s="73"/>
      <c r="E163" s="74"/>
      <c r="F163" s="61"/>
      <c r="G163" s="191"/>
      <c r="H163" s="75"/>
      <c r="I163" s="90"/>
    </row>
    <row r="164" spans="2:9" ht="51">
      <c r="B164" s="76" t="s">
        <v>6110</v>
      </c>
      <c r="C164" s="138"/>
      <c r="D164" s="139"/>
      <c r="E164" s="77" t="s">
        <v>5676</v>
      </c>
      <c r="F164" s="78" t="s">
        <v>1199</v>
      </c>
      <c r="G164" s="79">
        <v>1</v>
      </c>
      <c r="H164" s="80"/>
      <c r="I164" s="99">
        <f>TRUNC(SUM(I165:I167),2)</f>
        <v>54.59</v>
      </c>
    </row>
    <row r="165" spans="2:9" ht="51">
      <c r="B165" s="64" t="s">
        <v>1218</v>
      </c>
      <c r="C165" s="67" t="s">
        <v>9</v>
      </c>
      <c r="D165" s="142">
        <v>37558</v>
      </c>
      <c r="E165" s="82" t="str">
        <f>IF($D165&lt;&gt;"",VLOOKUP($D165,'SINAPI ABRIL 2019'!$1:$1048576,2,FALSE),"")</f>
        <v>PLACA DE SINALIZACAO DE SEGURANCA CONTRA INCENDIO, FOTOLUMINESCENTE, RETANGULAR, *20 X 40* CM, EM PVC *2* MM ANTI-CHAMAS (SIMBOLOS, CORES E PICTOGRAMAS CONFORME NBR 13434)</v>
      </c>
      <c r="F165" s="83" t="str">
        <f>IF($D165&lt;&gt;"",VLOOKUP($D165,'SINAPI ABRIL 2019'!$1:$1048576,3,FALSE),"")</f>
        <v xml:space="preserve">UN    </v>
      </c>
      <c r="G165" s="88">
        <v>1</v>
      </c>
      <c r="H165" s="97">
        <f>IF($D165&lt;&gt;"",VLOOKUP($D165,'SINAPI ABRIL 2019'!$1:$1048576,4,FALSE),"")</f>
        <v>34.99</v>
      </c>
      <c r="I165" s="89">
        <f t="shared" ref="I165:I167" si="21">TRUNC(H165*G165,2)</f>
        <v>34.99</v>
      </c>
    </row>
    <row r="166" spans="2:9" ht="25.5">
      <c r="B166" s="64" t="s">
        <v>1260</v>
      </c>
      <c r="C166" s="67" t="s">
        <v>9</v>
      </c>
      <c r="D166" s="66">
        <v>88248</v>
      </c>
      <c r="E166" s="82" t="str">
        <f>IF($D166&lt;&gt;"",VLOOKUP($D166,'SINAPI ABRIL 2019'!$1:$1048576,2,FALSE),"")</f>
        <v>AUXILIAR DE ENCANADOR OU BOMBEIRO HIDRÁULICO COM ENCARGOS COMPLEMENTARES</v>
      </c>
      <c r="F166" s="83" t="str">
        <f>IF($D166&lt;&gt;"",VLOOKUP($D166,'SINAPI ABRIL 2019'!$1:$1048576,3,FALSE),"")</f>
        <v>H</v>
      </c>
      <c r="G166" s="65">
        <v>0.59299999999999997</v>
      </c>
      <c r="H166" s="97">
        <f>IF($D166&lt;&gt;"",VLOOKUP($D166,'SINAPI ABRIL 2019'!$1:$1048576,4,FALSE),"")</f>
        <v>14.55</v>
      </c>
      <c r="I166" s="89">
        <f t="shared" si="21"/>
        <v>8.6199999999999992</v>
      </c>
    </row>
    <row r="167" spans="2:9" ht="25.5">
      <c r="B167" s="64" t="s">
        <v>1260</v>
      </c>
      <c r="C167" s="67" t="s">
        <v>9</v>
      </c>
      <c r="D167" s="66">
        <v>88267</v>
      </c>
      <c r="E167" s="82" t="str">
        <f>IF($D167&lt;&gt;"",VLOOKUP($D167,'SINAPI ABRIL 2019'!$1:$1048576,2,FALSE),"")</f>
        <v>ENCANADOR OU BOMBEIRO HIDRÁULICO COM ENCARGOS COMPLEMENTARES</v>
      </c>
      <c r="F167" s="83" t="str">
        <f>IF($D167&lt;&gt;"",VLOOKUP($D167,'SINAPI ABRIL 2019'!$1:$1048576,3,FALSE),"")</f>
        <v>H</v>
      </c>
      <c r="G167" s="65">
        <v>0.59299999999999997</v>
      </c>
      <c r="H167" s="97">
        <f>IF($D167&lt;&gt;"",VLOOKUP($D167,'SINAPI ABRIL 2019'!$1:$1048576,4,FALSE),"")</f>
        <v>18.53</v>
      </c>
      <c r="I167" s="89">
        <f t="shared" si="21"/>
        <v>10.98</v>
      </c>
    </row>
    <row r="168" spans="2:9">
      <c r="B168" s="72"/>
      <c r="C168" s="61"/>
      <c r="D168" s="73"/>
      <c r="E168" s="74"/>
      <c r="F168" s="61"/>
      <c r="G168" s="191"/>
      <c r="H168" s="75"/>
      <c r="I168" s="90"/>
    </row>
    <row r="169" spans="2:9">
      <c r="B169" s="72"/>
      <c r="C169" s="61"/>
      <c r="D169" s="73"/>
      <c r="E169" s="74"/>
      <c r="F169" s="61"/>
      <c r="G169" s="191"/>
      <c r="H169" s="75"/>
      <c r="I169" s="90"/>
    </row>
    <row r="170" spans="2:9" ht="25.5">
      <c r="B170" s="76" t="s">
        <v>12408</v>
      </c>
      <c r="C170" s="138"/>
      <c r="D170" s="139"/>
      <c r="E170" s="77" t="s">
        <v>12409</v>
      </c>
      <c r="F170" s="78" t="s">
        <v>1199</v>
      </c>
      <c r="G170" s="79">
        <v>1</v>
      </c>
      <c r="H170" s="80"/>
      <c r="I170" s="99">
        <f>TRUNC(SUM(I171:I173),2)</f>
        <v>119.64</v>
      </c>
    </row>
    <row r="171" spans="2:9" ht="25.5">
      <c r="B171" s="64" t="s">
        <v>1218</v>
      </c>
      <c r="C171" s="67" t="s">
        <v>1219</v>
      </c>
      <c r="D171" s="142"/>
      <c r="E171" s="82" t="s">
        <v>12409</v>
      </c>
      <c r="F171" s="83" t="s">
        <v>1199</v>
      </c>
      <c r="G171" s="88">
        <v>1</v>
      </c>
      <c r="H171" s="97">
        <v>106.41</v>
      </c>
      <c r="I171" s="89">
        <f t="shared" ref="I171:I173" si="22">TRUNC(H171*G171,2)</f>
        <v>106.41</v>
      </c>
    </row>
    <row r="172" spans="2:9" ht="25.5">
      <c r="B172" s="64" t="s">
        <v>1260</v>
      </c>
      <c r="C172" s="67" t="s">
        <v>9</v>
      </c>
      <c r="D172" s="66">
        <v>88248</v>
      </c>
      <c r="E172" s="82" t="str">
        <f>IF($D172&lt;&gt;"",VLOOKUP($D172,'SINAPI ABRIL 2019'!$1:$1048576,2,FALSE),"")</f>
        <v>AUXILIAR DE ENCANADOR OU BOMBEIRO HIDRÁULICO COM ENCARGOS COMPLEMENTARES</v>
      </c>
      <c r="F172" s="83" t="str">
        <f>IF($D172&lt;&gt;"",VLOOKUP($D172,'SINAPI ABRIL 2019'!$1:$1048576,3,FALSE),"")</f>
        <v>H</v>
      </c>
      <c r="G172" s="65">
        <v>0.4</v>
      </c>
      <c r="H172" s="97">
        <f>IF($D172&lt;&gt;"",VLOOKUP($D172,'SINAPI ABRIL 2019'!$1:$1048576,4,FALSE),"")</f>
        <v>14.55</v>
      </c>
      <c r="I172" s="89">
        <f t="shared" si="22"/>
        <v>5.82</v>
      </c>
    </row>
    <row r="173" spans="2:9" ht="25.5">
      <c r="B173" s="64" t="s">
        <v>1260</v>
      </c>
      <c r="C173" s="67" t="s">
        <v>9</v>
      </c>
      <c r="D173" s="66">
        <v>88267</v>
      </c>
      <c r="E173" s="82" t="str">
        <f>IF($D173&lt;&gt;"",VLOOKUP($D173,'SINAPI ABRIL 2019'!$1:$1048576,2,FALSE),"")</f>
        <v>ENCANADOR OU BOMBEIRO HIDRÁULICO COM ENCARGOS COMPLEMENTARES</v>
      </c>
      <c r="F173" s="83" t="str">
        <f>IF($D173&lt;&gt;"",VLOOKUP($D173,'SINAPI ABRIL 2019'!$1:$1048576,3,FALSE),"")</f>
        <v>H</v>
      </c>
      <c r="G173" s="65">
        <v>0.4</v>
      </c>
      <c r="H173" s="97">
        <f>IF($D173&lt;&gt;"",VLOOKUP($D173,'SINAPI ABRIL 2019'!$1:$1048576,4,FALSE),"")</f>
        <v>18.53</v>
      </c>
      <c r="I173" s="89">
        <f t="shared" si="22"/>
        <v>7.41</v>
      </c>
    </row>
    <row r="174" spans="2:9">
      <c r="B174" s="72"/>
      <c r="C174" s="61"/>
      <c r="D174" s="73"/>
      <c r="E174" s="74"/>
      <c r="F174" s="61"/>
      <c r="G174" s="246"/>
      <c r="H174" s="75"/>
      <c r="I174" s="90"/>
    </row>
    <row r="175" spans="2:9">
      <c r="B175" s="227" t="s">
        <v>12410</v>
      </c>
      <c r="C175" s="61"/>
      <c r="D175" s="73"/>
      <c r="E175" s="74"/>
      <c r="F175" s="61"/>
      <c r="G175" s="246"/>
      <c r="H175" s="75"/>
      <c r="I175" s="90"/>
    </row>
    <row r="176" spans="2:9">
      <c r="B176" s="72"/>
      <c r="C176" s="61"/>
      <c r="D176" s="73"/>
      <c r="E176" s="74"/>
      <c r="F176" s="61"/>
      <c r="G176" s="246"/>
      <c r="H176" s="75"/>
      <c r="I176" s="90"/>
    </row>
    <row r="177" spans="2:9">
      <c r="B177" s="72"/>
      <c r="C177" s="61"/>
      <c r="D177" s="73"/>
      <c r="E177" s="74"/>
      <c r="F177" s="61"/>
      <c r="G177" s="246"/>
      <c r="H177" s="75"/>
      <c r="I177" s="90"/>
    </row>
    <row r="178" spans="2:9">
      <c r="B178" s="76" t="s">
        <v>12411</v>
      </c>
      <c r="C178" s="138"/>
      <c r="D178" s="139"/>
      <c r="E178" s="77" t="s">
        <v>12412</v>
      </c>
      <c r="F178" s="78" t="s">
        <v>1199</v>
      </c>
      <c r="G178" s="79">
        <v>1</v>
      </c>
      <c r="H178" s="80"/>
      <c r="I178" s="99">
        <f>TRUNC(SUM(I179:I180),2)</f>
        <v>47.92</v>
      </c>
    </row>
    <row r="179" spans="2:9">
      <c r="B179" s="64" t="s">
        <v>1218</v>
      </c>
      <c r="C179" s="67" t="s">
        <v>1219</v>
      </c>
      <c r="D179" s="142"/>
      <c r="E179" s="82" t="s">
        <v>12412</v>
      </c>
      <c r="F179" s="83" t="s">
        <v>1199</v>
      </c>
      <c r="G179" s="88">
        <v>1</v>
      </c>
      <c r="H179" s="97">
        <v>45</v>
      </c>
      <c r="I179" s="89">
        <f t="shared" ref="I179:I180" si="23">TRUNC(H179*G179,2)</f>
        <v>45</v>
      </c>
    </row>
    <row r="180" spans="2:9">
      <c r="B180" s="64" t="s">
        <v>1260</v>
      </c>
      <c r="C180" s="67" t="s">
        <v>9</v>
      </c>
      <c r="D180" s="66">
        <v>88247</v>
      </c>
      <c r="E180" s="82" t="str">
        <f>IF($D180&lt;&gt;"",VLOOKUP($D180,'SINAPI ABRIL 2019'!$1:$1048576,2,FALSE),"")</f>
        <v>AUXILIAR DE ELETRICISTA COM ENCARGOS COMPLEMENTARES</v>
      </c>
      <c r="F180" s="83" t="str">
        <f>IF($D180&lt;&gt;"",VLOOKUP($D180,'SINAPI ABRIL 2019'!$1:$1048576,3,FALSE),"")</f>
        <v>H</v>
      </c>
      <c r="G180" s="65">
        <v>0.2</v>
      </c>
      <c r="H180" s="97">
        <f>IF($D180&lt;&gt;"",VLOOKUP($D180,'SINAPI ABRIL 2019'!$1:$1048576,4,FALSE),"")</f>
        <v>14.63</v>
      </c>
      <c r="I180" s="89">
        <f t="shared" si="23"/>
        <v>2.92</v>
      </c>
    </row>
    <row r="181" spans="2:9">
      <c r="B181" s="72"/>
      <c r="C181" s="61"/>
      <c r="D181" s="73"/>
      <c r="E181" s="74"/>
      <c r="F181" s="61"/>
      <c r="G181" s="246"/>
      <c r="H181" s="75"/>
      <c r="I181" s="90"/>
    </row>
    <row r="182" spans="2:9">
      <c r="B182" s="76" t="s">
        <v>12413</v>
      </c>
      <c r="C182" s="138"/>
      <c r="D182" s="139"/>
      <c r="E182" s="77" t="s">
        <v>12415</v>
      </c>
      <c r="F182" s="78" t="s">
        <v>1199</v>
      </c>
      <c r="G182" s="79">
        <v>1</v>
      </c>
      <c r="H182" s="80"/>
      <c r="I182" s="99">
        <f>TRUNC(SUM(I183:I184),2)</f>
        <v>49.92</v>
      </c>
    </row>
    <row r="183" spans="2:9">
      <c r="B183" s="64" t="s">
        <v>1218</v>
      </c>
      <c r="C183" s="67" t="s">
        <v>1219</v>
      </c>
      <c r="D183" s="142"/>
      <c r="E183" s="82" t="s">
        <v>12415</v>
      </c>
      <c r="F183" s="83" t="s">
        <v>1199</v>
      </c>
      <c r="G183" s="88">
        <v>1</v>
      </c>
      <c r="H183" s="97">
        <v>47</v>
      </c>
      <c r="I183" s="89">
        <f t="shared" ref="I183:I184" si="24">TRUNC(H183*G183,2)</f>
        <v>47</v>
      </c>
    </row>
    <row r="184" spans="2:9">
      <c r="B184" s="64" t="s">
        <v>1260</v>
      </c>
      <c r="C184" s="67" t="s">
        <v>9</v>
      </c>
      <c r="D184" s="66">
        <v>88247</v>
      </c>
      <c r="E184" s="82" t="str">
        <f>IF($D184&lt;&gt;"",VLOOKUP($D184,'SINAPI ABRIL 2019'!$1:$1048576,2,FALSE),"")</f>
        <v>AUXILIAR DE ELETRICISTA COM ENCARGOS COMPLEMENTARES</v>
      </c>
      <c r="F184" s="83" t="str">
        <f>IF($D184&lt;&gt;"",VLOOKUP($D184,'SINAPI ABRIL 2019'!$1:$1048576,3,FALSE),"")</f>
        <v>H</v>
      </c>
      <c r="G184" s="65">
        <v>0.2</v>
      </c>
      <c r="H184" s="97">
        <f>IF($D184&lt;&gt;"",VLOOKUP($D184,'SINAPI ABRIL 2019'!$1:$1048576,4,FALSE),"")</f>
        <v>14.63</v>
      </c>
      <c r="I184" s="89">
        <f t="shared" si="24"/>
        <v>2.92</v>
      </c>
    </row>
    <row r="185" spans="2:9">
      <c r="B185" s="72"/>
      <c r="C185" s="61"/>
      <c r="D185" s="73"/>
      <c r="E185" s="74"/>
      <c r="F185" s="61"/>
      <c r="G185" s="246"/>
      <c r="H185" s="75"/>
      <c r="I185" s="90"/>
    </row>
    <row r="186" spans="2:9">
      <c r="B186" s="76" t="s">
        <v>12414</v>
      </c>
      <c r="C186" s="138"/>
      <c r="D186" s="139"/>
      <c r="E186" s="77" t="s">
        <v>12416</v>
      </c>
      <c r="F186" s="78" t="s">
        <v>1199</v>
      </c>
      <c r="G186" s="79">
        <v>1</v>
      </c>
      <c r="H186" s="80"/>
      <c r="I186" s="99">
        <f>TRUNC(SUM(I187:I189),2)</f>
        <v>691.68</v>
      </c>
    </row>
    <row r="187" spans="2:9">
      <c r="B187" s="64" t="s">
        <v>1218</v>
      </c>
      <c r="C187" s="67" t="s">
        <v>1219</v>
      </c>
      <c r="D187" s="142"/>
      <c r="E187" s="82" t="s">
        <v>12416</v>
      </c>
      <c r="F187" s="83" t="s">
        <v>1199</v>
      </c>
      <c r="G187" s="88">
        <v>1</v>
      </c>
      <c r="H187" s="97">
        <v>675</v>
      </c>
      <c r="I187" s="89">
        <f t="shared" ref="I187:I189" si="25">TRUNC(H187*G187,2)</f>
        <v>675</v>
      </c>
    </row>
    <row r="188" spans="2:9">
      <c r="B188" s="64" t="s">
        <v>1260</v>
      </c>
      <c r="C188" s="67" t="s">
        <v>9</v>
      </c>
      <c r="D188" s="66">
        <v>88264</v>
      </c>
      <c r="E188" s="82" t="str">
        <f>IF($D188&lt;&gt;"",VLOOKUP($D188,'SINAPI ABRIL 2019'!$1:$1048576,2,FALSE),"")</f>
        <v>ELETRICISTA COM ENCARGOS COMPLEMENTARES</v>
      </c>
      <c r="F188" s="83" t="str">
        <f>IF($D188&lt;&gt;"",VLOOKUP($D188,'SINAPI ABRIL 2019'!$1:$1048576,3,FALSE),"")</f>
        <v>H</v>
      </c>
      <c r="G188" s="65">
        <v>0.5</v>
      </c>
      <c r="H188" s="97">
        <f>IF($D188&lt;&gt;"",VLOOKUP($D188,'SINAPI ABRIL 2019'!$1:$1048576,4,FALSE),"")</f>
        <v>18.739999999999998</v>
      </c>
      <c r="I188" s="89">
        <f t="shared" ref="I188" si="26">TRUNC(H188*G188,2)</f>
        <v>9.3699999999999992</v>
      </c>
    </row>
    <row r="189" spans="2:9">
      <c r="B189" s="64" t="s">
        <v>1260</v>
      </c>
      <c r="C189" s="67" t="s">
        <v>9</v>
      </c>
      <c r="D189" s="66">
        <v>88247</v>
      </c>
      <c r="E189" s="82" t="str">
        <f>IF($D189&lt;&gt;"",VLOOKUP($D189,'SINAPI ABRIL 2019'!$1:$1048576,2,FALSE),"")</f>
        <v>AUXILIAR DE ELETRICISTA COM ENCARGOS COMPLEMENTARES</v>
      </c>
      <c r="F189" s="83" t="str">
        <f>IF($D189&lt;&gt;"",VLOOKUP($D189,'SINAPI ABRIL 2019'!$1:$1048576,3,FALSE),"")</f>
        <v>H</v>
      </c>
      <c r="G189" s="65">
        <v>0.5</v>
      </c>
      <c r="H189" s="97">
        <f>IF($D189&lt;&gt;"",VLOOKUP($D189,'SINAPI ABRIL 2019'!$1:$1048576,4,FALSE),"")</f>
        <v>14.63</v>
      </c>
      <c r="I189" s="89">
        <f t="shared" si="25"/>
        <v>7.31</v>
      </c>
    </row>
    <row r="190" spans="2:9">
      <c r="B190" s="72"/>
      <c r="C190" s="61"/>
      <c r="D190" s="73"/>
      <c r="E190" s="74"/>
      <c r="F190" s="61"/>
      <c r="G190" s="246"/>
      <c r="H190" s="75"/>
      <c r="I190" s="90"/>
    </row>
    <row r="191" spans="2:9">
      <c r="B191" s="76" t="s">
        <v>12417</v>
      </c>
      <c r="C191" s="138"/>
      <c r="D191" s="139"/>
      <c r="E191" s="77" t="s">
        <v>12418</v>
      </c>
      <c r="F191" s="78" t="s">
        <v>1199</v>
      </c>
      <c r="G191" s="79">
        <v>1</v>
      </c>
      <c r="H191" s="80"/>
      <c r="I191" s="99">
        <f>TRUNC(SUM(I192:I193),2)</f>
        <v>27.74</v>
      </c>
    </row>
    <row r="192" spans="2:9">
      <c r="B192" s="64" t="s">
        <v>1218</v>
      </c>
      <c r="C192" s="67" t="s">
        <v>1219</v>
      </c>
      <c r="D192" s="142"/>
      <c r="E192" s="82" t="s">
        <v>12419</v>
      </c>
      <c r="F192" s="83" t="s">
        <v>1199</v>
      </c>
      <c r="G192" s="88">
        <v>1</v>
      </c>
      <c r="H192" s="97">
        <v>24</v>
      </c>
      <c r="I192" s="89">
        <f t="shared" ref="I192:I193" si="27">TRUNC(H192*G192,2)</f>
        <v>24</v>
      </c>
    </row>
    <row r="193" spans="2:9">
      <c r="B193" s="64" t="s">
        <v>1260</v>
      </c>
      <c r="C193" s="67" t="s">
        <v>9</v>
      </c>
      <c r="D193" s="66">
        <v>88264</v>
      </c>
      <c r="E193" s="82" t="str">
        <f>IF($D193&lt;&gt;"",VLOOKUP($D193,'SINAPI ABRIL 2019'!$1:$1048576,2,FALSE),"")</f>
        <v>ELETRICISTA COM ENCARGOS COMPLEMENTARES</v>
      </c>
      <c r="F193" s="83" t="str">
        <f>IF($D193&lt;&gt;"",VLOOKUP($D193,'SINAPI ABRIL 2019'!$1:$1048576,3,FALSE),"")</f>
        <v>H</v>
      </c>
      <c r="G193" s="65">
        <v>0.2</v>
      </c>
      <c r="H193" s="97">
        <f>IF($D193&lt;&gt;"",VLOOKUP($D193,'SINAPI ABRIL 2019'!$1:$1048576,4,FALSE),"")</f>
        <v>18.739999999999998</v>
      </c>
      <c r="I193" s="89">
        <f t="shared" si="27"/>
        <v>3.74</v>
      </c>
    </row>
    <row r="194" spans="2:9">
      <c r="B194" s="72"/>
      <c r="C194" s="61"/>
      <c r="D194" s="73"/>
      <c r="E194" s="74"/>
      <c r="F194" s="61"/>
      <c r="G194" s="246"/>
      <c r="H194" s="75"/>
      <c r="I194" s="90"/>
    </row>
    <row r="195" spans="2:9">
      <c r="B195" s="76" t="s">
        <v>12420</v>
      </c>
      <c r="C195" s="138"/>
      <c r="D195" s="139"/>
      <c r="E195" s="77" t="s">
        <v>12421</v>
      </c>
      <c r="F195" s="78" t="s">
        <v>1199</v>
      </c>
      <c r="G195" s="79">
        <v>1</v>
      </c>
      <c r="H195" s="80"/>
      <c r="I195" s="99">
        <f>TRUNC(SUM(I196:I198),2)</f>
        <v>86.05</v>
      </c>
    </row>
    <row r="196" spans="2:9">
      <c r="B196" s="64" t="s">
        <v>1218</v>
      </c>
      <c r="C196" s="67" t="s">
        <v>1219</v>
      </c>
      <c r="D196" s="142"/>
      <c r="E196" s="82" t="s">
        <v>12422</v>
      </c>
      <c r="F196" s="83" t="s">
        <v>1199</v>
      </c>
      <c r="G196" s="88">
        <v>1</v>
      </c>
      <c r="H196" s="97">
        <v>75</v>
      </c>
      <c r="I196" s="89">
        <f t="shared" ref="I196:I198" si="28">TRUNC(H196*G196,2)</f>
        <v>75</v>
      </c>
    </row>
    <row r="197" spans="2:9">
      <c r="B197" s="64" t="s">
        <v>1260</v>
      </c>
      <c r="C197" s="67" t="s">
        <v>9</v>
      </c>
      <c r="D197" s="66">
        <v>88264</v>
      </c>
      <c r="E197" s="82" t="str">
        <f>IF($D197&lt;&gt;"",VLOOKUP($D197,'SINAPI ABRIL 2019'!$1:$1048576,2,FALSE),"")</f>
        <v>ELETRICISTA COM ENCARGOS COMPLEMENTARES</v>
      </c>
      <c r="F197" s="83" t="str">
        <f>IF($D197&lt;&gt;"",VLOOKUP($D197,'SINAPI ABRIL 2019'!$1:$1048576,3,FALSE),"")</f>
        <v>H</v>
      </c>
      <c r="G197" s="65">
        <v>0.2</v>
      </c>
      <c r="H197" s="97">
        <f>IF($D197&lt;&gt;"",VLOOKUP($D197,'SINAPI ABRIL 2019'!$1:$1048576,4,FALSE),"")</f>
        <v>18.739999999999998</v>
      </c>
      <c r="I197" s="89">
        <f t="shared" si="28"/>
        <v>3.74</v>
      </c>
    </row>
    <row r="198" spans="2:9">
      <c r="B198" s="64" t="s">
        <v>1260</v>
      </c>
      <c r="C198" s="67" t="s">
        <v>9</v>
      </c>
      <c r="D198" s="66">
        <v>88247</v>
      </c>
      <c r="E198" s="82" t="str">
        <f>IF($D198&lt;&gt;"",VLOOKUP($D198,'SINAPI ABRIL 2019'!$1:$1048576,2,FALSE),"")</f>
        <v>AUXILIAR DE ELETRICISTA COM ENCARGOS COMPLEMENTARES</v>
      </c>
      <c r="F198" s="83" t="str">
        <f>IF($D198&lt;&gt;"",VLOOKUP($D198,'SINAPI ABRIL 2019'!$1:$1048576,3,FALSE),"")</f>
        <v>H</v>
      </c>
      <c r="G198" s="65">
        <v>0.5</v>
      </c>
      <c r="H198" s="97">
        <f>IF($D198&lt;&gt;"",VLOOKUP($D198,'SINAPI ABRIL 2019'!$1:$1048576,4,FALSE),"")</f>
        <v>14.63</v>
      </c>
      <c r="I198" s="89">
        <f t="shared" si="28"/>
        <v>7.31</v>
      </c>
    </row>
    <row r="199" spans="2:9">
      <c r="B199" s="72"/>
      <c r="C199" s="61"/>
      <c r="D199" s="73"/>
      <c r="E199" s="74"/>
      <c r="F199" s="61"/>
      <c r="G199" s="246"/>
      <c r="H199" s="75"/>
      <c r="I199" s="90"/>
    </row>
    <row r="200" spans="2:9">
      <c r="B200" s="227" t="s">
        <v>12298</v>
      </c>
      <c r="C200" s="61"/>
      <c r="D200" s="73"/>
      <c r="E200" s="74"/>
      <c r="F200" s="61"/>
      <c r="G200" s="246"/>
      <c r="H200" s="75"/>
      <c r="I200" s="90"/>
    </row>
    <row r="201" spans="2:9">
      <c r="B201" s="72"/>
      <c r="C201" s="61"/>
      <c r="D201" s="73"/>
      <c r="E201" s="74"/>
      <c r="F201" s="61"/>
      <c r="G201" s="246"/>
      <c r="H201" s="75"/>
      <c r="I201" s="90"/>
    </row>
    <row r="202" spans="2:9">
      <c r="B202" s="72"/>
      <c r="C202" s="61"/>
      <c r="D202" s="73"/>
      <c r="E202" s="74"/>
      <c r="F202" s="61"/>
      <c r="G202" s="246"/>
      <c r="H202" s="75"/>
      <c r="I202" s="90"/>
    </row>
    <row r="203" spans="2:9">
      <c r="B203" s="76" t="s">
        <v>12425</v>
      </c>
      <c r="C203" s="138"/>
      <c r="D203" s="139"/>
      <c r="E203" s="77" t="s">
        <v>12426</v>
      </c>
      <c r="F203" s="78" t="s">
        <v>1199</v>
      </c>
      <c r="G203" s="79">
        <v>1</v>
      </c>
      <c r="H203" s="80"/>
      <c r="I203" s="99">
        <f>TRUNC(SUM(I204:I208),2)</f>
        <v>139.49</v>
      </c>
    </row>
    <row r="204" spans="2:9">
      <c r="B204" s="64" t="s">
        <v>1218</v>
      </c>
      <c r="C204" s="67" t="s">
        <v>9</v>
      </c>
      <c r="D204" s="66">
        <v>863</v>
      </c>
      <c r="E204" s="82" t="str">
        <f>IF($D204&lt;&gt;"",VLOOKUP($D204,'SINAPI ABRIL 2019'!$1:$1048576,2,FALSE),"")</f>
        <v>CABO DE COBRE NU 35 MM2 MEIO-DURO</v>
      </c>
      <c r="F204" s="83" t="str">
        <f>IF($D204&lt;&gt;"",VLOOKUP($D204,'SINAPI ABRIL 2019'!$1:$1048576,3,FALSE),"")</f>
        <v xml:space="preserve">M     </v>
      </c>
      <c r="G204" s="65">
        <v>1</v>
      </c>
      <c r="H204" s="97">
        <f>IF($D204&lt;&gt;"",VLOOKUP($D204,'SINAPI ABRIL 2019'!$1:$1048576,4,FALSE),"")</f>
        <v>17.579999999999998</v>
      </c>
      <c r="I204" s="89">
        <f t="shared" ref="I204" si="29">TRUNC(H204*G204,2)</f>
        <v>17.579999999999998</v>
      </c>
    </row>
    <row r="205" spans="2:9" ht="25.5">
      <c r="B205" s="64" t="s">
        <v>1218</v>
      </c>
      <c r="C205" s="67" t="s">
        <v>9</v>
      </c>
      <c r="D205" s="66">
        <v>3396</v>
      </c>
      <c r="E205" s="82" t="str">
        <f>IF($D205&lt;&gt;"",VLOOKUP($D205,'SINAPI ABRIL 2019'!$1:$1048576,2,FALSE),"")</f>
        <v>SUPORTE ISOLADOR SIMPLES DIAMETRO NOMINAL 5/16", COM ROSCA SOBERBA E BUCHA</v>
      </c>
      <c r="F205" s="83" t="str">
        <f>IF($D205&lt;&gt;"",VLOOKUP($D205,'SINAPI ABRIL 2019'!$1:$1048576,3,FALSE),"")</f>
        <v xml:space="preserve">UN    </v>
      </c>
      <c r="G205" s="65">
        <v>1</v>
      </c>
      <c r="H205" s="97">
        <f>IF($D205&lt;&gt;"",VLOOKUP($D205,'SINAPI ABRIL 2019'!$1:$1048576,4,FALSE),"")</f>
        <v>6.07</v>
      </c>
      <c r="I205" s="89">
        <f t="shared" ref="I205:I206" si="30">TRUNC(H205*G205,2)</f>
        <v>6.07</v>
      </c>
    </row>
    <row r="206" spans="2:9" ht="38.25">
      <c r="B206" s="64" t="s">
        <v>1218</v>
      </c>
      <c r="C206" s="67" t="s">
        <v>9</v>
      </c>
      <c r="D206" s="66">
        <v>4274</v>
      </c>
      <c r="E206" s="82" t="str">
        <f>IF($D206&lt;&gt;"",VLOOKUP($D206,'SINAPI ABRIL 2019'!$1:$1048576,2,FALSE),"")</f>
        <v>PARA-RAIOS TIPO FRANKLIN 350 MM, EM LATAO CROMADO, DUAS DESCIDAS, PARA PROTECAO DE EDIFICACOES CONTRA DESCARGAS ATMOSFERICAS</v>
      </c>
      <c r="F206" s="83" t="str">
        <f>IF($D206&lt;&gt;"",VLOOKUP($D206,'SINAPI ABRIL 2019'!$1:$1048576,3,FALSE),"")</f>
        <v xml:space="preserve">UN    </v>
      </c>
      <c r="G206" s="65">
        <v>1</v>
      </c>
      <c r="H206" s="97">
        <f>IF($D206&lt;&gt;"",VLOOKUP($D206,'SINAPI ABRIL 2019'!$1:$1048576,4,FALSE),"")</f>
        <v>99.16</v>
      </c>
      <c r="I206" s="89">
        <f t="shared" si="30"/>
        <v>99.16</v>
      </c>
    </row>
    <row r="207" spans="2:9">
      <c r="B207" s="64" t="s">
        <v>1260</v>
      </c>
      <c r="C207" s="67" t="s">
        <v>9</v>
      </c>
      <c r="D207" s="66">
        <v>88264</v>
      </c>
      <c r="E207" s="82" t="str">
        <f>IF($D207&lt;&gt;"",VLOOKUP($D207,'SINAPI ABRIL 2019'!$1:$1048576,2,FALSE),"")</f>
        <v>ELETRICISTA COM ENCARGOS COMPLEMENTARES</v>
      </c>
      <c r="F207" s="83" t="str">
        <f>IF($D207&lt;&gt;"",VLOOKUP($D207,'SINAPI ABRIL 2019'!$1:$1048576,3,FALSE),"")</f>
        <v>H</v>
      </c>
      <c r="G207" s="65">
        <v>0.5</v>
      </c>
      <c r="H207" s="97">
        <f>IF($D207&lt;&gt;"",VLOOKUP($D207,'SINAPI ABRIL 2019'!$1:$1048576,4,FALSE),"")</f>
        <v>18.739999999999998</v>
      </c>
      <c r="I207" s="89">
        <f t="shared" ref="I207:I208" si="31">TRUNC(H207*G207,2)</f>
        <v>9.3699999999999992</v>
      </c>
    </row>
    <row r="208" spans="2:9">
      <c r="B208" s="64" t="s">
        <v>1260</v>
      </c>
      <c r="C208" s="67" t="s">
        <v>9</v>
      </c>
      <c r="D208" s="66">
        <v>88247</v>
      </c>
      <c r="E208" s="82" t="str">
        <f>IF($D208&lt;&gt;"",VLOOKUP($D208,'SINAPI ABRIL 2019'!$1:$1048576,2,FALSE),"")</f>
        <v>AUXILIAR DE ELETRICISTA COM ENCARGOS COMPLEMENTARES</v>
      </c>
      <c r="F208" s="83" t="str">
        <f>IF($D208&lt;&gt;"",VLOOKUP($D208,'SINAPI ABRIL 2019'!$1:$1048576,3,FALSE),"")</f>
        <v>H</v>
      </c>
      <c r="G208" s="65">
        <v>0.5</v>
      </c>
      <c r="H208" s="97">
        <f>IF($D208&lt;&gt;"",VLOOKUP($D208,'SINAPI ABRIL 2019'!$1:$1048576,4,FALSE),"")</f>
        <v>14.63</v>
      </c>
      <c r="I208" s="89">
        <f t="shared" si="31"/>
        <v>7.31</v>
      </c>
    </row>
    <row r="209" spans="2:9">
      <c r="B209" s="72"/>
      <c r="C209" s="61"/>
      <c r="D209" s="73"/>
      <c r="E209" s="74"/>
      <c r="F209" s="61"/>
      <c r="G209" s="246"/>
      <c r="H209" s="75"/>
      <c r="I209" s="90"/>
    </row>
    <row r="210" spans="2:9" ht="25.5">
      <c r="B210" s="76" t="s">
        <v>12427</v>
      </c>
      <c r="C210" s="138"/>
      <c r="D210" s="139"/>
      <c r="E210" s="77" t="s">
        <v>12428</v>
      </c>
      <c r="F210" s="78" t="s">
        <v>1199</v>
      </c>
      <c r="G210" s="79">
        <v>1</v>
      </c>
      <c r="H210" s="80"/>
      <c r="I210" s="99">
        <f>TRUNC(SUM(I211:I226),2)</f>
        <v>828.17</v>
      </c>
    </row>
    <row r="211" spans="2:9" ht="25.5">
      <c r="B211" s="64" t="s">
        <v>1218</v>
      </c>
      <c r="C211" s="67" t="s">
        <v>9</v>
      </c>
      <c r="D211" s="66">
        <v>425</v>
      </c>
      <c r="E211" s="82" t="str">
        <f>IF($D211&lt;&gt;"",VLOOKUP($D211,'SINAPI ABRIL 2019'!$1:$1048576,2,FALSE),"")</f>
        <v>GRAMPO METALICO TIPO OLHAL PARA HASTE DE ATERRAMENTO DE 5/8'', CONDUTOR DE *10* A 50 MM2</v>
      </c>
      <c r="F211" s="83" t="str">
        <f>IF($D211&lt;&gt;"",VLOOKUP($D211,'SINAPI ABRIL 2019'!$1:$1048576,3,FALSE),"")</f>
        <v xml:space="preserve">UN    </v>
      </c>
      <c r="G211" s="65">
        <v>2</v>
      </c>
      <c r="H211" s="97">
        <f>IF($D211&lt;&gt;"",VLOOKUP($D211,'SINAPI ABRIL 2019'!$1:$1048576,4,FALSE),"")</f>
        <v>3.21</v>
      </c>
      <c r="I211" s="89">
        <f t="shared" ref="I211:I215" si="32">TRUNC(H211*G211,2)</f>
        <v>6.42</v>
      </c>
    </row>
    <row r="212" spans="2:9">
      <c r="B212" s="64" t="s">
        <v>1218</v>
      </c>
      <c r="C212" s="67" t="s">
        <v>9</v>
      </c>
      <c r="D212" s="66">
        <v>868</v>
      </c>
      <c r="E212" s="82" t="str">
        <f>IF($D212&lt;&gt;"",VLOOKUP($D212,'SINAPI ABRIL 2019'!$1:$1048576,2,FALSE),"")</f>
        <v>CABO DE COBRE NU 25 MM2 MEIO-DURO</v>
      </c>
      <c r="F212" s="83" t="str">
        <f>IF($D212&lt;&gt;"",VLOOKUP($D212,'SINAPI ABRIL 2019'!$1:$1048576,3,FALSE),"")</f>
        <v xml:space="preserve">M     </v>
      </c>
      <c r="G212" s="65">
        <v>7</v>
      </c>
      <c r="H212" s="97">
        <f>IF($D212&lt;&gt;"",VLOOKUP($D212,'SINAPI ABRIL 2019'!$1:$1048576,4,FALSE),"")</f>
        <v>12.72</v>
      </c>
      <c r="I212" s="89">
        <f t="shared" si="32"/>
        <v>89.04</v>
      </c>
    </row>
    <row r="213" spans="2:9" ht="25.5">
      <c r="B213" s="64" t="s">
        <v>1218</v>
      </c>
      <c r="C213" s="67" t="s">
        <v>9</v>
      </c>
      <c r="D213" s="66">
        <v>2370</v>
      </c>
      <c r="E213" s="82" t="str">
        <f>IF($D213&lt;&gt;"",VLOOKUP($D213,'SINAPI ABRIL 2019'!$1:$1048576,2,FALSE),"")</f>
        <v>DISJUNTOR TIPO NEMA, MONOPOLAR 10 ATE 30A, TENSAO MAXIMA DE 240 V</v>
      </c>
      <c r="F213" s="83" t="str">
        <f>IF($D213&lt;&gt;"",VLOOKUP($D213,'SINAPI ABRIL 2019'!$1:$1048576,3,FALSE),"")</f>
        <v xml:space="preserve">UN    </v>
      </c>
      <c r="G213" s="65">
        <v>17</v>
      </c>
      <c r="H213" s="97">
        <f>IF($D213&lt;&gt;"",VLOOKUP($D213,'SINAPI ABRIL 2019'!$1:$1048576,4,FALSE),"")</f>
        <v>8.9</v>
      </c>
      <c r="I213" s="89">
        <f t="shared" si="32"/>
        <v>151.30000000000001</v>
      </c>
    </row>
    <row r="214" spans="2:9" ht="25.5">
      <c r="B214" s="64" t="s">
        <v>1260</v>
      </c>
      <c r="C214" s="67" t="s">
        <v>9</v>
      </c>
      <c r="D214" s="66">
        <v>2386</v>
      </c>
      <c r="E214" s="82" t="str">
        <f>IF($D214&lt;&gt;"",VLOOKUP($D214,'SINAPI ABRIL 2019'!$1:$1048576,2,FALSE),"")</f>
        <v>DISJUNTOR TIPO NEMA, MONOPOLAR 35  ATE  50 A, TENSAO MAXIMA DE 240 V</v>
      </c>
      <c r="F214" s="83" t="str">
        <f>IF($D214&lt;&gt;"",VLOOKUP($D214,'SINAPI ABRIL 2019'!$1:$1048576,3,FALSE),"")</f>
        <v xml:space="preserve">UN    </v>
      </c>
      <c r="G214" s="65">
        <v>1</v>
      </c>
      <c r="H214" s="97">
        <f>IF($D214&lt;&gt;"",VLOOKUP($D214,'SINAPI ABRIL 2019'!$1:$1048576,4,FALSE),"")</f>
        <v>14.93</v>
      </c>
      <c r="I214" s="89">
        <f t="shared" si="32"/>
        <v>14.93</v>
      </c>
    </row>
    <row r="215" spans="2:9" ht="25.5">
      <c r="B215" s="64" t="s">
        <v>1260</v>
      </c>
      <c r="C215" s="67" t="s">
        <v>9</v>
      </c>
      <c r="D215" s="66">
        <v>2392</v>
      </c>
      <c r="E215" s="82" t="str">
        <f>IF($D215&lt;&gt;"",VLOOKUP($D215,'SINAPI ABRIL 2019'!$1:$1048576,2,FALSE),"")</f>
        <v>DISJUNTOR TIPO NEMA, TRIPOLAR 10  ATE  50A, TENSAO MAXIMA DE 415 V</v>
      </c>
      <c r="F215" s="83" t="str">
        <f>IF($D215&lt;&gt;"",VLOOKUP($D215,'SINAPI ABRIL 2019'!$1:$1048576,3,FALSE),"")</f>
        <v xml:space="preserve">UN    </v>
      </c>
      <c r="G215" s="65">
        <v>1</v>
      </c>
      <c r="H215" s="97">
        <f>IF($D215&lt;&gt;"",VLOOKUP($D215,'SINAPI ABRIL 2019'!$1:$1048576,4,FALSE),"")</f>
        <v>59.74</v>
      </c>
      <c r="I215" s="89">
        <f t="shared" si="32"/>
        <v>59.74</v>
      </c>
    </row>
    <row r="216" spans="2:9" ht="38.25">
      <c r="B216" s="64" t="s">
        <v>1260</v>
      </c>
      <c r="C216" s="67" t="s">
        <v>9</v>
      </c>
      <c r="D216" s="66">
        <v>3380</v>
      </c>
      <c r="E216" s="82" t="str">
        <f>IF($D216&lt;&gt;"",VLOOKUP($D216,'SINAPI ABRIL 2019'!$1:$1048576,2,FALSE),"")</f>
        <v>!EM PROCESSO DE DESATIVACAO! HASTE DE ATERRAMENTO EM ACO COM 3,00 M DE COMPRIMENTO E DN = 5/8", REVESTIDA COM BAIXA CAMADA DE COBRE, COM CONECTOR TIPO GRAMPO</v>
      </c>
      <c r="F216" s="83" t="str">
        <f>IF($D216&lt;&gt;"",VLOOKUP($D216,'SINAPI ABRIL 2019'!$1:$1048576,3,FALSE),"")</f>
        <v xml:space="preserve">UN    </v>
      </c>
      <c r="G216" s="65">
        <v>2</v>
      </c>
      <c r="H216" s="97">
        <f>IF($D216&lt;&gt;"",VLOOKUP($D216,'SINAPI ABRIL 2019'!$1:$1048576,4,FALSE),"")</f>
        <v>35.049999999999997</v>
      </c>
      <c r="I216" s="89">
        <f t="shared" ref="I216:I226" si="33">TRUNC(H216*G216,2)</f>
        <v>70.099999999999994</v>
      </c>
    </row>
    <row r="217" spans="2:9" ht="38.25">
      <c r="B217" s="64" t="s">
        <v>1260</v>
      </c>
      <c r="C217" s="67" t="s">
        <v>9</v>
      </c>
      <c r="D217" s="66">
        <v>1062</v>
      </c>
      <c r="E217" s="82" t="str">
        <f>IF($D217&lt;&gt;"",VLOOKUP($D217,'SINAPI ABRIL 2019'!$1:$1048576,2,FALSE),"")</f>
        <v>CAIXA INTERNA DE MEDICAO PARA 1 MEDIDOR TRIFASICO, COM VISOR, EM CHAPA DE ACO 18 USG (PADRAO DA CONCESSIONARIA LOCAL)</v>
      </c>
      <c r="F217" s="83" t="str">
        <f>IF($D217&lt;&gt;"",VLOOKUP($D217,'SINAPI ABRIL 2019'!$1:$1048576,3,FALSE),"")</f>
        <v xml:space="preserve">UN    </v>
      </c>
      <c r="G217" s="65">
        <v>1</v>
      </c>
      <c r="H217" s="97">
        <f>IF($D217&lt;&gt;"",VLOOKUP($D217,'SINAPI ABRIL 2019'!$1:$1048576,4,FALSE),"")</f>
        <v>119.95</v>
      </c>
      <c r="I217" s="89">
        <f t="shared" si="33"/>
        <v>119.95</v>
      </c>
    </row>
    <row r="218" spans="2:9">
      <c r="B218" s="64" t="s">
        <v>1260</v>
      </c>
      <c r="C218" s="67" t="s">
        <v>9</v>
      </c>
      <c r="D218" s="66">
        <v>39175</v>
      </c>
      <c r="E218" s="82" t="str">
        <f>IF($D218&lt;&gt;"",VLOOKUP($D218,'SINAPI ABRIL 2019'!$1:$1048576,2,FALSE),"")</f>
        <v>BUCHA EM ALUMINIO, COM ROSCA, DE 3/4", PARA ELETRODUTO</v>
      </c>
      <c r="F218" s="83" t="str">
        <f>IF($D218&lt;&gt;"",VLOOKUP($D218,'SINAPI ABRIL 2019'!$1:$1048576,3,FALSE),"")</f>
        <v xml:space="preserve">UN    </v>
      </c>
      <c r="G218" s="65">
        <v>23</v>
      </c>
      <c r="H218" s="97">
        <f>IF($D218&lt;&gt;"",VLOOKUP($D218,'SINAPI ABRIL 2019'!$1:$1048576,4,FALSE),"")</f>
        <v>0.62</v>
      </c>
      <c r="I218" s="89">
        <f t="shared" si="33"/>
        <v>14.26</v>
      </c>
    </row>
    <row r="219" spans="2:9">
      <c r="B219" s="64" t="s">
        <v>1260</v>
      </c>
      <c r="C219" s="67" t="s">
        <v>9</v>
      </c>
      <c r="D219" s="66">
        <v>39176</v>
      </c>
      <c r="E219" s="82" t="str">
        <f>IF($D219&lt;&gt;"",VLOOKUP($D219,'SINAPI ABRIL 2019'!$1:$1048576,2,FALSE),"")</f>
        <v>BUCHA EM ALUMINIO, COM ROSCA, DE 1", PARA ELETRODUTO</v>
      </c>
      <c r="F219" s="83" t="str">
        <f>IF($D219&lt;&gt;"",VLOOKUP($D219,'SINAPI ABRIL 2019'!$1:$1048576,3,FALSE),"")</f>
        <v xml:space="preserve">UN    </v>
      </c>
      <c r="G219" s="65">
        <v>4</v>
      </c>
      <c r="H219" s="97">
        <f>IF($D219&lt;&gt;"",VLOOKUP($D219,'SINAPI ABRIL 2019'!$1:$1048576,4,FALSE),"")</f>
        <v>0.67</v>
      </c>
      <c r="I219" s="89">
        <f t="shared" si="33"/>
        <v>2.68</v>
      </c>
    </row>
    <row r="220" spans="2:9">
      <c r="B220" s="64" t="s">
        <v>1260</v>
      </c>
      <c r="C220" s="67" t="s">
        <v>9</v>
      </c>
      <c r="D220" s="66">
        <v>39209</v>
      </c>
      <c r="E220" s="82" t="str">
        <f>IF($D220&lt;&gt;"",VLOOKUP($D220,'SINAPI ABRIL 2019'!$1:$1048576,2,FALSE),"")</f>
        <v>ARRUELA EM ALUMINIO, COM ROSCA, DE 3/4", PARA ELETRODUTO</v>
      </c>
      <c r="F220" s="83" t="str">
        <f>IF($D220&lt;&gt;"",VLOOKUP($D220,'SINAPI ABRIL 2019'!$1:$1048576,3,FALSE),"")</f>
        <v xml:space="preserve">UN    </v>
      </c>
      <c r="G220" s="65">
        <v>23</v>
      </c>
      <c r="H220" s="97">
        <f>IF($D220&lt;&gt;"",VLOOKUP($D220,'SINAPI ABRIL 2019'!$1:$1048576,4,FALSE),"")</f>
        <v>0.32</v>
      </c>
      <c r="I220" s="89">
        <f t="shared" si="33"/>
        <v>7.36</v>
      </c>
    </row>
    <row r="221" spans="2:9">
      <c r="B221" s="64" t="s">
        <v>1260</v>
      </c>
      <c r="C221" s="67" t="s">
        <v>9</v>
      </c>
      <c r="D221" s="66">
        <v>39210</v>
      </c>
      <c r="E221" s="82" t="str">
        <f>IF($D221&lt;&gt;"",VLOOKUP($D221,'SINAPI ABRIL 2019'!$1:$1048576,2,FALSE),"")</f>
        <v>ARRUELA EM ALUMINIO, COM ROSCA, DE 1", PARA ELETRODUTO</v>
      </c>
      <c r="F221" s="83" t="str">
        <f>IF($D221&lt;&gt;"",VLOOKUP($D221,'SINAPI ABRIL 2019'!$1:$1048576,3,FALSE),"")</f>
        <v xml:space="preserve">UN    </v>
      </c>
      <c r="G221" s="65">
        <v>4</v>
      </c>
      <c r="H221" s="97">
        <f>IF($D221&lt;&gt;"",VLOOKUP($D221,'SINAPI ABRIL 2019'!$1:$1048576,4,FALSE),"")</f>
        <v>0.5</v>
      </c>
      <c r="I221" s="89">
        <f t="shared" si="33"/>
        <v>2</v>
      </c>
    </row>
    <row r="222" spans="2:9">
      <c r="B222" s="64" t="s">
        <v>1260</v>
      </c>
      <c r="C222" s="67" t="s">
        <v>9</v>
      </c>
      <c r="D222" s="66">
        <v>88247</v>
      </c>
      <c r="E222" s="82" t="str">
        <f>IF($D222&lt;&gt;"",VLOOKUP($D222,'SINAPI ABRIL 2019'!$1:$1048576,2,FALSE),"")</f>
        <v>AUXILIAR DE ELETRICISTA COM ENCARGOS COMPLEMENTARES</v>
      </c>
      <c r="F222" s="83" t="str">
        <f>IF($D222&lt;&gt;"",VLOOKUP($D222,'SINAPI ABRIL 2019'!$1:$1048576,3,FALSE),"")</f>
        <v>H</v>
      </c>
      <c r="G222" s="65">
        <v>5.8</v>
      </c>
      <c r="H222" s="97">
        <f>IF($D222&lt;&gt;"",VLOOKUP($D222,'SINAPI ABRIL 2019'!$1:$1048576,4,FALSE),"")</f>
        <v>14.63</v>
      </c>
      <c r="I222" s="89">
        <f t="shared" si="33"/>
        <v>84.85</v>
      </c>
    </row>
    <row r="223" spans="2:9">
      <c r="B223" s="64" t="s">
        <v>1260</v>
      </c>
      <c r="C223" s="67" t="s">
        <v>9</v>
      </c>
      <c r="D223" s="66">
        <v>88264</v>
      </c>
      <c r="E223" s="82" t="str">
        <f>IF($D223&lt;&gt;"",VLOOKUP($D223,'SINAPI ABRIL 2019'!$1:$1048576,2,FALSE),"")</f>
        <v>ELETRICISTA COM ENCARGOS COMPLEMENTARES</v>
      </c>
      <c r="F223" s="83" t="str">
        <f>IF($D223&lt;&gt;"",VLOOKUP($D223,'SINAPI ABRIL 2019'!$1:$1048576,3,FALSE),"")</f>
        <v>H</v>
      </c>
      <c r="G223" s="65">
        <v>5.8</v>
      </c>
      <c r="H223" s="97">
        <f>IF($D223&lt;&gt;"",VLOOKUP($D223,'SINAPI ABRIL 2019'!$1:$1048576,4,FALSE),"")</f>
        <v>18.739999999999998</v>
      </c>
      <c r="I223" s="89">
        <f t="shared" si="33"/>
        <v>108.69</v>
      </c>
    </row>
    <row r="224" spans="2:9">
      <c r="B224" s="64" t="s">
        <v>1260</v>
      </c>
      <c r="C224" s="67" t="s">
        <v>9</v>
      </c>
      <c r="D224" s="66">
        <v>88309</v>
      </c>
      <c r="E224" s="82" t="str">
        <f>IF($D224&lt;&gt;"",VLOOKUP($D224,'SINAPI ABRIL 2019'!$1:$1048576,2,FALSE),"")</f>
        <v>PEDREIRO COM ENCARGOS COMPLEMENTARES</v>
      </c>
      <c r="F224" s="83" t="str">
        <f>IF($D224&lt;&gt;"",VLOOKUP($D224,'SINAPI ABRIL 2019'!$1:$1048576,3,FALSE),"")</f>
        <v>H</v>
      </c>
      <c r="G224" s="65">
        <v>2.5</v>
      </c>
      <c r="H224" s="97">
        <f>IF($D224&lt;&gt;"",VLOOKUP($D224,'SINAPI ABRIL 2019'!$1:$1048576,4,FALSE),"")</f>
        <v>18.11</v>
      </c>
      <c r="I224" s="89">
        <f t="shared" si="33"/>
        <v>45.27</v>
      </c>
    </row>
    <row r="225" spans="2:9">
      <c r="B225" s="64" t="s">
        <v>1260</v>
      </c>
      <c r="C225" s="67" t="s">
        <v>9</v>
      </c>
      <c r="D225" s="66">
        <v>88316</v>
      </c>
      <c r="E225" s="82" t="str">
        <f>IF($D225&lt;&gt;"",VLOOKUP($D225,'SINAPI ABRIL 2019'!$1:$1048576,2,FALSE),"")</f>
        <v>SERVENTE COM ENCARGOS COMPLEMENTARES</v>
      </c>
      <c r="F225" s="83" t="str">
        <f>IF($D225&lt;&gt;"",VLOOKUP($D225,'SINAPI ABRIL 2019'!$1:$1048576,3,FALSE),"")</f>
        <v>H</v>
      </c>
      <c r="G225" s="65">
        <v>2.38</v>
      </c>
      <c r="H225" s="97">
        <f>IF($D225&lt;&gt;"",VLOOKUP($D225,'SINAPI ABRIL 2019'!$1:$1048576,4,FALSE),"")</f>
        <v>14.73</v>
      </c>
      <c r="I225" s="89">
        <f t="shared" si="33"/>
        <v>35.049999999999997</v>
      </c>
    </row>
    <row r="226" spans="2:9" ht="25.5">
      <c r="B226" s="64" t="s">
        <v>1260</v>
      </c>
      <c r="C226" s="67" t="s">
        <v>9</v>
      </c>
      <c r="D226" s="66">
        <v>88629</v>
      </c>
      <c r="E226" s="82" t="str">
        <f>IF($D226&lt;&gt;"",VLOOKUP($D226,'SINAPI ABRIL 2019'!$1:$1048576,2,FALSE),"")</f>
        <v>ARGAMASSA TRAÇO 1:3 (CIMENTO E AREIA MÉDIA), PREPARO MANUAL. AF_08/2014</v>
      </c>
      <c r="F226" s="83" t="str">
        <f>IF($D226&lt;&gt;"",VLOOKUP($D226,'SINAPI ABRIL 2019'!$1:$1048576,3,FALSE),"")</f>
        <v>M3</v>
      </c>
      <c r="G226" s="65">
        <v>0.04</v>
      </c>
      <c r="H226" s="97">
        <f>IF($D226&lt;&gt;"",VLOOKUP($D226,'SINAPI ABRIL 2019'!$1:$1048576,4,FALSE),"")</f>
        <v>413.4</v>
      </c>
      <c r="I226" s="89">
        <f t="shared" si="33"/>
        <v>16.53</v>
      </c>
    </row>
    <row r="227" spans="2:9">
      <c r="B227" s="72"/>
      <c r="C227" s="61"/>
      <c r="D227" s="73"/>
      <c r="E227" s="74"/>
      <c r="F227" s="61"/>
      <c r="G227" s="248"/>
      <c r="H227" s="75"/>
      <c r="I227" s="90"/>
    </row>
    <row r="228" spans="2:9">
      <c r="B228" s="76" t="s">
        <v>12429</v>
      </c>
      <c r="C228" s="138"/>
      <c r="D228" s="139"/>
      <c r="E228" s="77" t="s">
        <v>12430</v>
      </c>
      <c r="F228" s="78" t="s">
        <v>1327</v>
      </c>
      <c r="G228" s="79">
        <v>1</v>
      </c>
      <c r="H228" s="80"/>
      <c r="I228" s="99">
        <f>TRUNC(SUM(I229:I230),2)</f>
        <v>11.52</v>
      </c>
    </row>
    <row r="229" spans="2:9">
      <c r="B229" s="64" t="s">
        <v>1218</v>
      </c>
      <c r="C229" s="67" t="s">
        <v>1219</v>
      </c>
      <c r="D229" s="66"/>
      <c r="E229" s="82" t="s">
        <v>12430</v>
      </c>
      <c r="F229" s="83" t="s">
        <v>1327</v>
      </c>
      <c r="G229" s="65">
        <v>1</v>
      </c>
      <c r="H229" s="97">
        <v>5.9</v>
      </c>
      <c r="I229" s="89">
        <f t="shared" ref="I229:I230" si="34">TRUNC(H229*G229,2)</f>
        <v>5.9</v>
      </c>
    </row>
    <row r="230" spans="2:9">
      <c r="B230" s="64" t="s">
        <v>1218</v>
      </c>
      <c r="C230" s="67" t="s">
        <v>9</v>
      </c>
      <c r="D230" s="66">
        <v>88264</v>
      </c>
      <c r="E230" s="82" t="str">
        <f>IF($D230&lt;&gt;"",VLOOKUP($D230,'SINAPI ABRIL 2019'!$1:$1048576,2,FALSE),"")</f>
        <v>ELETRICISTA COM ENCARGOS COMPLEMENTARES</v>
      </c>
      <c r="F230" s="83" t="str">
        <f>IF($D230&lt;&gt;"",VLOOKUP($D230,'SINAPI ABRIL 2019'!$1:$1048576,3,FALSE),"")</f>
        <v>H</v>
      </c>
      <c r="G230" s="65">
        <v>0.3</v>
      </c>
      <c r="H230" s="97">
        <f>IF($D230&lt;&gt;"",VLOOKUP($D230,'SINAPI ABRIL 2019'!$1:$1048576,4,FALSE),"")</f>
        <v>18.739999999999998</v>
      </c>
      <c r="I230" s="89">
        <f t="shared" si="34"/>
        <v>5.62</v>
      </c>
    </row>
    <row r="231" spans="2:9">
      <c r="B231" s="72"/>
      <c r="C231" s="61"/>
      <c r="D231" s="73"/>
      <c r="E231" s="74"/>
      <c r="F231" s="61"/>
      <c r="G231" s="248"/>
      <c r="H231" s="75"/>
      <c r="I231" s="90"/>
    </row>
    <row r="232" spans="2:9">
      <c r="B232" s="76" t="s">
        <v>12431</v>
      </c>
      <c r="C232" s="138"/>
      <c r="D232" s="139"/>
      <c r="E232" s="77" t="s">
        <v>12432</v>
      </c>
      <c r="F232" s="78" t="s">
        <v>1199</v>
      </c>
      <c r="G232" s="79">
        <v>1</v>
      </c>
      <c r="H232" s="80"/>
      <c r="I232" s="99">
        <f>TRUNC(SUM(I233:I234),2)</f>
        <v>13.92</v>
      </c>
    </row>
    <row r="233" spans="2:9">
      <c r="B233" s="64" t="s">
        <v>1218</v>
      </c>
      <c r="C233" s="67" t="s">
        <v>1219</v>
      </c>
      <c r="D233" s="66"/>
      <c r="E233" s="82" t="s">
        <v>12432</v>
      </c>
      <c r="F233" s="83" t="s">
        <v>1199</v>
      </c>
      <c r="G233" s="65">
        <v>1</v>
      </c>
      <c r="H233" s="97">
        <v>8.3000000000000007</v>
      </c>
      <c r="I233" s="89">
        <f t="shared" ref="I233:I234" si="35">TRUNC(H233*G233,2)</f>
        <v>8.3000000000000007</v>
      </c>
    </row>
    <row r="234" spans="2:9">
      <c r="B234" s="64" t="s">
        <v>1218</v>
      </c>
      <c r="C234" s="67" t="s">
        <v>9</v>
      </c>
      <c r="D234" s="66">
        <v>88264</v>
      </c>
      <c r="E234" s="82" t="str">
        <f>IF($D234&lt;&gt;"",VLOOKUP($D234,'SINAPI ABRIL 2019'!$1:$1048576,2,FALSE),"")</f>
        <v>ELETRICISTA COM ENCARGOS COMPLEMENTARES</v>
      </c>
      <c r="F234" s="83" t="str">
        <f>IF($D234&lt;&gt;"",VLOOKUP($D234,'SINAPI ABRIL 2019'!$1:$1048576,3,FALSE),"")</f>
        <v>H</v>
      </c>
      <c r="G234" s="65">
        <v>0.3</v>
      </c>
      <c r="H234" s="97">
        <f>IF($D234&lt;&gt;"",VLOOKUP($D234,'SINAPI ABRIL 2019'!$1:$1048576,4,FALSE),"")</f>
        <v>18.739999999999998</v>
      </c>
      <c r="I234" s="89">
        <f t="shared" si="35"/>
        <v>5.62</v>
      </c>
    </row>
    <row r="235" spans="2:9">
      <c r="B235" s="72"/>
      <c r="C235" s="61"/>
      <c r="D235" s="73"/>
      <c r="E235" s="74"/>
      <c r="F235" s="61"/>
      <c r="G235" s="248"/>
      <c r="H235" s="75"/>
      <c r="I235" s="90"/>
    </row>
    <row r="236" spans="2:9">
      <c r="B236" s="76" t="s">
        <v>12433</v>
      </c>
      <c r="C236" s="138"/>
      <c r="D236" s="139"/>
      <c r="E236" s="77" t="s">
        <v>12434</v>
      </c>
      <c r="F236" s="78" t="s">
        <v>1199</v>
      </c>
      <c r="G236" s="79">
        <v>1</v>
      </c>
      <c r="H236" s="80"/>
      <c r="I236" s="99">
        <f>TRUNC(SUM(I237:I238),2)</f>
        <v>13.62</v>
      </c>
    </row>
    <row r="237" spans="2:9">
      <c r="B237" s="64" t="s">
        <v>1218</v>
      </c>
      <c r="C237" s="67" t="s">
        <v>1219</v>
      </c>
      <c r="D237" s="66"/>
      <c r="E237" s="82" t="s">
        <v>12434</v>
      </c>
      <c r="F237" s="83" t="s">
        <v>1199</v>
      </c>
      <c r="G237" s="65">
        <v>1</v>
      </c>
      <c r="H237" s="97">
        <v>8</v>
      </c>
      <c r="I237" s="89">
        <f t="shared" ref="I237:I238" si="36">TRUNC(H237*G237,2)</f>
        <v>8</v>
      </c>
    </row>
    <row r="238" spans="2:9">
      <c r="B238" s="64" t="s">
        <v>1218</v>
      </c>
      <c r="C238" s="67" t="s">
        <v>9</v>
      </c>
      <c r="D238" s="66">
        <v>88264</v>
      </c>
      <c r="E238" s="82" t="str">
        <f>IF($D238&lt;&gt;"",VLOOKUP($D238,'SINAPI ABRIL 2019'!$1:$1048576,2,FALSE),"")</f>
        <v>ELETRICISTA COM ENCARGOS COMPLEMENTARES</v>
      </c>
      <c r="F238" s="83" t="str">
        <f>IF($D238&lt;&gt;"",VLOOKUP($D238,'SINAPI ABRIL 2019'!$1:$1048576,3,FALSE),"")</f>
        <v>H</v>
      </c>
      <c r="G238" s="65">
        <v>0.3</v>
      </c>
      <c r="H238" s="97">
        <f>IF($D238&lt;&gt;"",VLOOKUP($D238,'SINAPI ABRIL 2019'!$1:$1048576,4,FALSE),"")</f>
        <v>18.739999999999998</v>
      </c>
      <c r="I238" s="89">
        <f t="shared" si="36"/>
        <v>5.62</v>
      </c>
    </row>
    <row r="239" spans="2:9">
      <c r="B239" s="72"/>
      <c r="C239" s="61"/>
      <c r="D239" s="73"/>
      <c r="E239" s="74"/>
      <c r="F239" s="61"/>
      <c r="G239" s="248"/>
      <c r="H239" s="75"/>
      <c r="I239" s="90"/>
    </row>
    <row r="240" spans="2:9" ht="25.5">
      <c r="B240" s="76" t="s">
        <v>12435</v>
      </c>
      <c r="C240" s="138"/>
      <c r="D240" s="139"/>
      <c r="E240" s="77" t="s">
        <v>12436</v>
      </c>
      <c r="F240" s="78" t="s">
        <v>1199</v>
      </c>
      <c r="G240" s="79">
        <v>1</v>
      </c>
      <c r="H240" s="80"/>
      <c r="I240" s="99">
        <f>TRUNC(SUM(I241:I242),2)</f>
        <v>35.619999999999997</v>
      </c>
    </row>
    <row r="241" spans="2:12" ht="25.5">
      <c r="B241" s="64" t="s">
        <v>1218</v>
      </c>
      <c r="C241" s="67" t="s">
        <v>1219</v>
      </c>
      <c r="D241" s="66"/>
      <c r="E241" s="82" t="s">
        <v>12436</v>
      </c>
      <c r="F241" s="83" t="s">
        <v>1199</v>
      </c>
      <c r="G241" s="65">
        <v>1</v>
      </c>
      <c r="H241" s="97">
        <v>30</v>
      </c>
      <c r="I241" s="89">
        <f t="shared" ref="I241:I242" si="37">TRUNC(H241*G241,2)</f>
        <v>30</v>
      </c>
    </row>
    <row r="242" spans="2:12">
      <c r="B242" s="64" t="s">
        <v>1218</v>
      </c>
      <c r="C242" s="67" t="s">
        <v>9</v>
      </c>
      <c r="D242" s="66">
        <v>88264</v>
      </c>
      <c r="E242" s="82" t="str">
        <f>IF($D242&lt;&gt;"",VLOOKUP($D242,'SINAPI ABRIL 2019'!$1:$1048576,2,FALSE),"")</f>
        <v>ELETRICISTA COM ENCARGOS COMPLEMENTARES</v>
      </c>
      <c r="F242" s="83" t="str">
        <f>IF($D242&lt;&gt;"",VLOOKUP($D242,'SINAPI ABRIL 2019'!$1:$1048576,3,FALSE),"")</f>
        <v>H</v>
      </c>
      <c r="G242" s="65">
        <v>0.3</v>
      </c>
      <c r="H242" s="97">
        <f>IF($D242&lt;&gt;"",VLOOKUP($D242,'SINAPI ABRIL 2019'!$1:$1048576,4,FALSE),"")</f>
        <v>18.739999999999998</v>
      </c>
      <c r="I242" s="89">
        <f t="shared" si="37"/>
        <v>5.62</v>
      </c>
    </row>
    <row r="243" spans="2:12">
      <c r="B243" s="72"/>
      <c r="C243" s="61"/>
      <c r="D243" s="73"/>
      <c r="E243" s="74"/>
      <c r="F243" s="61"/>
      <c r="G243" s="248"/>
      <c r="H243" s="75"/>
      <c r="I243" s="90"/>
    </row>
    <row r="244" spans="2:12">
      <c r="B244" s="76" t="s">
        <v>12437</v>
      </c>
      <c r="C244" s="138"/>
      <c r="D244" s="139"/>
      <c r="E244" s="77" t="s">
        <v>12438</v>
      </c>
      <c r="F244" s="78" t="s">
        <v>1199</v>
      </c>
      <c r="G244" s="79">
        <v>1</v>
      </c>
      <c r="H244" s="80"/>
      <c r="I244" s="99">
        <f>TRUNC(SUM(I245:I246),2)</f>
        <v>18.62</v>
      </c>
    </row>
    <row r="245" spans="2:12" ht="25.5">
      <c r="B245" s="64" t="s">
        <v>1218</v>
      </c>
      <c r="C245" s="67" t="s">
        <v>1219</v>
      </c>
      <c r="D245" s="66"/>
      <c r="E245" s="82" t="s">
        <v>12439</v>
      </c>
      <c r="F245" s="83" t="s">
        <v>1199</v>
      </c>
      <c r="G245" s="65">
        <v>1</v>
      </c>
      <c r="H245" s="97">
        <v>13</v>
      </c>
      <c r="I245" s="89">
        <f t="shared" ref="I245:I246" si="38">TRUNC(H245*G245,2)</f>
        <v>13</v>
      </c>
    </row>
    <row r="246" spans="2:12">
      <c r="B246" s="64" t="s">
        <v>1218</v>
      </c>
      <c r="C246" s="67" t="s">
        <v>9</v>
      </c>
      <c r="D246" s="66">
        <v>88264</v>
      </c>
      <c r="E246" s="82" t="str">
        <f>IF($D246&lt;&gt;"",VLOOKUP($D246,'SINAPI ABRIL 2019'!$1:$1048576,2,FALSE),"")</f>
        <v>ELETRICISTA COM ENCARGOS COMPLEMENTARES</v>
      </c>
      <c r="F246" s="83" t="str">
        <f>IF($D246&lt;&gt;"",VLOOKUP($D246,'SINAPI ABRIL 2019'!$1:$1048576,3,FALSE),"")</f>
        <v>H</v>
      </c>
      <c r="G246" s="65">
        <v>0.3</v>
      </c>
      <c r="H246" s="97">
        <f>IF($D246&lt;&gt;"",VLOOKUP($D246,'SINAPI ABRIL 2019'!$1:$1048576,4,FALSE),"")</f>
        <v>18.739999999999998</v>
      </c>
      <c r="I246" s="89">
        <f t="shared" si="38"/>
        <v>5.62</v>
      </c>
    </row>
    <row r="247" spans="2:12">
      <c r="B247" s="72"/>
      <c r="C247" s="61"/>
      <c r="D247" s="73"/>
      <c r="E247" s="74"/>
      <c r="F247" s="61"/>
      <c r="G247" s="246"/>
      <c r="H247" s="75"/>
      <c r="I247" s="90"/>
    </row>
    <row r="248" spans="2:12" s="218" customFormat="1">
      <c r="B248" s="227" t="s">
        <v>5675</v>
      </c>
      <c r="C248" s="143"/>
      <c r="D248" s="219"/>
      <c r="E248" s="220"/>
      <c r="F248" s="143"/>
      <c r="G248" s="62"/>
      <c r="H248" s="221"/>
      <c r="I248" s="222"/>
    </row>
    <row r="249" spans="2:12">
      <c r="B249" s="72"/>
      <c r="C249" s="61"/>
      <c r="D249" s="73"/>
      <c r="E249" s="74"/>
      <c r="F249" s="61"/>
      <c r="G249" s="191"/>
      <c r="H249" s="75"/>
      <c r="I249" s="90"/>
    </row>
    <row r="250" spans="2:12">
      <c r="B250" s="72"/>
      <c r="C250" s="61"/>
      <c r="D250" s="73"/>
      <c r="E250" s="74"/>
      <c r="F250" s="61"/>
      <c r="G250" s="236"/>
      <c r="H250" s="75"/>
      <c r="I250" s="90"/>
    </row>
    <row r="251" spans="2:12" ht="25.5">
      <c r="B251" s="76" t="s">
        <v>12313</v>
      </c>
      <c r="C251" s="138"/>
      <c r="D251" s="139"/>
      <c r="E251" s="77" t="s">
        <v>6126</v>
      </c>
      <c r="F251" s="78" t="s">
        <v>1199</v>
      </c>
      <c r="G251" s="79">
        <v>1</v>
      </c>
      <c r="H251" s="80"/>
      <c r="I251" s="99">
        <f>TRUNC(SUM(I252:I253),2)</f>
        <v>129.81</v>
      </c>
    </row>
    <row r="252" spans="2:12">
      <c r="B252" s="64" t="s">
        <v>1218</v>
      </c>
      <c r="C252" s="67" t="s">
        <v>1219</v>
      </c>
      <c r="D252" s="68"/>
      <c r="E252" s="82" t="s">
        <v>12314</v>
      </c>
      <c r="F252" s="83" t="s">
        <v>1199</v>
      </c>
      <c r="G252" s="88">
        <v>1</v>
      </c>
      <c r="H252" s="97">
        <v>127</v>
      </c>
      <c r="I252" s="89">
        <f t="shared" ref="I252:I253" si="39">TRUNC(H252*G252,2)</f>
        <v>127</v>
      </c>
      <c r="K252" s="289"/>
      <c r="L252" s="289"/>
    </row>
    <row r="253" spans="2:12">
      <c r="B253" s="64" t="s">
        <v>1260</v>
      </c>
      <c r="C253" s="67" t="s">
        <v>9</v>
      </c>
      <c r="D253" s="68">
        <v>88264</v>
      </c>
      <c r="E253" s="82" t="str">
        <f>IF($D253&lt;&gt;"",VLOOKUP($D253,'SINAPI ABRIL 2019'!$1:$1048576,2,FALSE),"")</f>
        <v>ELETRICISTA COM ENCARGOS COMPLEMENTARES</v>
      </c>
      <c r="F253" s="83" t="str">
        <f>IF($D253&lt;&gt;"",VLOOKUP($D253,'SINAPI ABRIL 2019'!$1:$1048576,3,FALSE),"")</f>
        <v>H</v>
      </c>
      <c r="G253" s="65">
        <v>0.15</v>
      </c>
      <c r="H253" s="97">
        <f>IF($D253&lt;&gt;"",VLOOKUP($D253,'SINAPI ABRIL 2019'!$1:$1048576,4,FALSE),"")</f>
        <v>18.739999999999998</v>
      </c>
      <c r="I253" s="89">
        <f t="shared" si="39"/>
        <v>2.81</v>
      </c>
      <c r="K253" s="289"/>
      <c r="L253" s="289"/>
    </row>
    <row r="254" spans="2:12">
      <c r="B254" s="72"/>
      <c r="C254" s="61"/>
      <c r="D254" s="127"/>
      <c r="E254" s="128"/>
      <c r="F254" s="129"/>
      <c r="G254" s="248"/>
      <c r="H254" s="130"/>
      <c r="I254" s="90"/>
      <c r="K254" s="289"/>
      <c r="L254" s="289"/>
    </row>
    <row r="255" spans="2:12" ht="25.5">
      <c r="B255" s="76" t="s">
        <v>12887</v>
      </c>
      <c r="C255" s="138"/>
      <c r="D255" s="139"/>
      <c r="E255" s="77" t="s">
        <v>12889</v>
      </c>
      <c r="F255" s="78" t="s">
        <v>20</v>
      </c>
      <c r="G255" s="79">
        <v>1</v>
      </c>
      <c r="H255" s="80"/>
      <c r="I255" s="99">
        <f>TRUNC(SUM(I256:I258),2)</f>
        <v>16.350000000000001</v>
      </c>
      <c r="K255" s="289"/>
      <c r="L255" s="289"/>
    </row>
    <row r="256" spans="2:12">
      <c r="B256" s="64" t="s">
        <v>1260</v>
      </c>
      <c r="C256" s="67" t="s">
        <v>9</v>
      </c>
      <c r="D256" s="68">
        <v>88247</v>
      </c>
      <c r="E256" s="82" t="str">
        <f>IF($D256&lt;&gt;"",VLOOKUP($D256,'SINAPI ABRIL 2019'!$1:$1048576,2,FALSE),"")</f>
        <v>AUXILIAR DE ELETRICISTA COM ENCARGOS COMPLEMENTARES</v>
      </c>
      <c r="F256" s="83" t="str">
        <f>IF($D256&lt;&gt;"",VLOOKUP($D256,'SINAPI ABRIL 2019'!$1:$1048576,3,FALSE),"")</f>
        <v>H</v>
      </c>
      <c r="G256" s="65">
        <v>0.17100000000000001</v>
      </c>
      <c r="H256" s="97">
        <f>IF($D256&lt;&gt;"",VLOOKUP($D256,'SINAPI ABRIL 2019'!$1:$1048576,4,FALSE),"")</f>
        <v>14.63</v>
      </c>
      <c r="I256" s="89">
        <f t="shared" ref="I256" si="40">TRUNC(H256*G256,2)</f>
        <v>2.5</v>
      </c>
      <c r="K256" s="289"/>
      <c r="L256" s="289"/>
    </row>
    <row r="257" spans="2:12">
      <c r="B257" s="64" t="s">
        <v>1260</v>
      </c>
      <c r="C257" s="67" t="s">
        <v>9</v>
      </c>
      <c r="D257" s="68">
        <v>88264</v>
      </c>
      <c r="E257" s="82" t="str">
        <f>IF($D257&lt;&gt;"",VLOOKUP($D257,'SINAPI ABRIL 2019'!$1:$1048576,2,FALSE),"")</f>
        <v>ELETRICISTA COM ENCARGOS COMPLEMENTARES</v>
      </c>
      <c r="F257" s="83" t="str">
        <f>IF($D257&lt;&gt;"",VLOOKUP($D257,'SINAPI ABRIL 2019'!$1:$1048576,3,FALSE),"")</f>
        <v>H</v>
      </c>
      <c r="G257" s="65">
        <v>0.17100000000000001</v>
      </c>
      <c r="H257" s="97">
        <f>IF($D257&lt;&gt;"",VLOOKUP($D257,'SINAPI ABRIL 2019'!$1:$1048576,4,FALSE),"")</f>
        <v>18.739999999999998</v>
      </c>
      <c r="I257" s="89">
        <f t="shared" ref="I257:I258" si="41">TRUNC(H257*G257,2)</f>
        <v>3.2</v>
      </c>
      <c r="K257" s="289"/>
      <c r="L257" s="289"/>
    </row>
    <row r="258" spans="2:12">
      <c r="B258" s="64"/>
      <c r="C258" s="67" t="s">
        <v>1219</v>
      </c>
      <c r="D258" s="68"/>
      <c r="E258" s="82" t="s">
        <v>12890</v>
      </c>
      <c r="F258" s="83" t="str">
        <f>IF($D258&lt;&gt;"",VLOOKUP($D258,'SINAPI ABRIL 2019'!$1:$1048576,3,FALSE),"")</f>
        <v/>
      </c>
      <c r="G258" s="65">
        <v>1</v>
      </c>
      <c r="H258" s="97">
        <v>10.65</v>
      </c>
      <c r="I258" s="89">
        <f t="shared" si="41"/>
        <v>10.65</v>
      </c>
      <c r="K258" s="289"/>
      <c r="L258" s="289"/>
    </row>
    <row r="259" spans="2:12">
      <c r="B259" s="72"/>
      <c r="C259" s="61"/>
      <c r="D259" s="127"/>
      <c r="E259" s="128"/>
      <c r="F259" s="129"/>
      <c r="G259" s="248"/>
      <c r="H259" s="130"/>
      <c r="I259" s="90"/>
      <c r="K259" s="289"/>
      <c r="L259" s="289"/>
    </row>
    <row r="260" spans="2:12">
      <c r="B260" s="72"/>
      <c r="C260" s="61"/>
      <c r="D260" s="127"/>
      <c r="E260" s="128"/>
      <c r="F260" s="129"/>
      <c r="G260" s="248"/>
      <c r="H260" s="130"/>
      <c r="I260" s="90"/>
      <c r="K260" s="289"/>
      <c r="L260" s="289"/>
    </row>
    <row r="261" spans="2:12" s="218" customFormat="1">
      <c r="B261" s="227" t="s">
        <v>5682</v>
      </c>
      <c r="C261" s="143"/>
      <c r="D261" s="219"/>
      <c r="E261" s="220"/>
      <c r="F261" s="143"/>
      <c r="G261" s="62"/>
      <c r="H261" s="221"/>
      <c r="I261" s="222"/>
    </row>
    <row r="262" spans="2:12" ht="12" customHeight="1">
      <c r="B262" s="72"/>
      <c r="C262" s="61"/>
      <c r="D262" s="73"/>
      <c r="E262" s="74"/>
      <c r="F262" s="61"/>
      <c r="G262" s="191"/>
      <c r="H262" s="75"/>
      <c r="I262" s="90"/>
    </row>
    <row r="263" spans="2:12">
      <c r="B263" s="72"/>
      <c r="C263" s="61"/>
      <c r="D263" s="73"/>
      <c r="E263" s="74"/>
      <c r="F263" s="61"/>
      <c r="G263" s="225"/>
      <c r="H263" s="75"/>
      <c r="I263" s="90"/>
    </row>
    <row r="264" spans="2:12">
      <c r="B264" s="76" t="s">
        <v>6111</v>
      </c>
      <c r="C264" s="138"/>
      <c r="D264" s="139"/>
      <c r="E264" s="77" t="s">
        <v>5683</v>
      </c>
      <c r="F264" s="78" t="s">
        <v>51</v>
      </c>
      <c r="G264" s="79"/>
      <c r="H264" s="80"/>
      <c r="I264" s="99">
        <f>TRUNC(SUM(I265:I267),2)</f>
        <v>9.59</v>
      </c>
    </row>
    <row r="265" spans="2:12">
      <c r="B265" s="64" t="s">
        <v>1260</v>
      </c>
      <c r="C265" s="158" t="s">
        <v>9</v>
      </c>
      <c r="D265" s="68">
        <v>88264</v>
      </c>
      <c r="E265" s="82" t="str">
        <f>IF($D265&lt;&gt;"",VLOOKUP($D265,'SINAPI ABRIL 2019'!$1:$1048576,2,FALSE),"")</f>
        <v>ELETRICISTA COM ENCARGOS COMPLEMENTARES</v>
      </c>
      <c r="F265" s="83" t="str">
        <f>IF($D265&lt;&gt;"",VLOOKUP($D265,'SINAPI ABRIL 2019'!$1:$1048576,3,FALSE),"")</f>
        <v>H</v>
      </c>
      <c r="G265" s="152">
        <v>0.15</v>
      </c>
      <c r="H265" s="97">
        <f>IF($D265&lt;&gt;"",VLOOKUP($D265,'SINAPI ABRIL 2019'!$1:$1048576,4,FALSE),"")</f>
        <v>18.739999999999998</v>
      </c>
      <c r="I265" s="89">
        <f t="shared" ref="I265:I267" si="42">TRUNC(H265*G265,2)</f>
        <v>2.81</v>
      </c>
    </row>
    <row r="266" spans="2:12">
      <c r="B266" s="64" t="s">
        <v>1260</v>
      </c>
      <c r="C266" s="158" t="s">
        <v>9</v>
      </c>
      <c r="D266" s="68">
        <v>88247</v>
      </c>
      <c r="E266" s="82" t="str">
        <f>IF($D266&lt;&gt;"",VLOOKUP($D266,'SINAPI ABRIL 2019'!$1:$1048576,2,FALSE),"")</f>
        <v>AUXILIAR DE ELETRICISTA COM ENCARGOS COMPLEMENTARES</v>
      </c>
      <c r="F266" s="83" t="str">
        <f>IF($D266&lt;&gt;"",VLOOKUP($D266,'SINAPI ABRIL 2019'!$1:$1048576,3,FALSE),"")</f>
        <v>H</v>
      </c>
      <c r="G266" s="152">
        <v>0.15</v>
      </c>
      <c r="H266" s="97">
        <f>IF($D266&lt;&gt;"",VLOOKUP($D266,'SINAPI ABRIL 2019'!$1:$1048576,4,FALSE),"")</f>
        <v>14.63</v>
      </c>
      <c r="I266" s="89">
        <f t="shared" si="42"/>
        <v>2.19</v>
      </c>
    </row>
    <row r="267" spans="2:12">
      <c r="B267" s="64" t="s">
        <v>1218</v>
      </c>
      <c r="C267" s="158" t="s">
        <v>1219</v>
      </c>
      <c r="D267" s="158"/>
      <c r="E267" s="151" t="s">
        <v>5684</v>
      </c>
      <c r="F267" s="158" t="s">
        <v>51</v>
      </c>
      <c r="G267" s="152">
        <v>1</v>
      </c>
      <c r="H267" s="153">
        <v>4.59</v>
      </c>
      <c r="I267" s="89">
        <f t="shared" si="42"/>
        <v>4.59</v>
      </c>
    </row>
    <row r="268" spans="2:12">
      <c r="B268" s="154"/>
      <c r="C268" s="159"/>
      <c r="D268" s="159"/>
      <c r="E268" s="155"/>
      <c r="F268" s="159"/>
      <c r="G268" s="156"/>
      <c r="H268" s="157"/>
      <c r="I268" s="291"/>
    </row>
    <row r="269" spans="2:12">
      <c r="B269" s="76" t="s">
        <v>6112</v>
      </c>
      <c r="C269" s="138"/>
      <c r="D269" s="139"/>
      <c r="E269" s="77" t="s">
        <v>5685</v>
      </c>
      <c r="F269" s="78" t="s">
        <v>23</v>
      </c>
      <c r="G269" s="79"/>
      <c r="H269" s="80"/>
      <c r="I269" s="99">
        <f>TRUNC(SUM(I270:I272),2)</f>
        <v>47.27</v>
      </c>
    </row>
    <row r="270" spans="2:12">
      <c r="B270" s="64" t="s">
        <v>1260</v>
      </c>
      <c r="C270" s="158" t="s">
        <v>9</v>
      </c>
      <c r="D270" s="68">
        <v>88264</v>
      </c>
      <c r="E270" s="82" t="str">
        <f>IF($D270&lt;&gt;"",VLOOKUP($D270,'SINAPI ABRIL 2019'!$1:$1048576,2,FALSE),"")</f>
        <v>ELETRICISTA COM ENCARGOS COMPLEMENTARES</v>
      </c>
      <c r="F270" s="83" t="str">
        <f>IF($D270&lt;&gt;"",VLOOKUP($D270,'SINAPI ABRIL 2019'!$1:$1048576,3,FALSE),"")</f>
        <v>H</v>
      </c>
      <c r="G270" s="152">
        <v>1</v>
      </c>
      <c r="H270" s="97">
        <f>IF($D270&lt;&gt;"",VLOOKUP($D270,'SINAPI ABRIL 2019'!$1:$1048576,4,FALSE),"")</f>
        <v>18.739999999999998</v>
      </c>
      <c r="I270" s="89">
        <f t="shared" ref="I270:I272" si="43">TRUNC(H270*G270,2)</f>
        <v>18.739999999999998</v>
      </c>
    </row>
    <row r="271" spans="2:12">
      <c r="B271" s="64" t="s">
        <v>1260</v>
      </c>
      <c r="C271" s="158" t="s">
        <v>9</v>
      </c>
      <c r="D271" s="68">
        <v>88247</v>
      </c>
      <c r="E271" s="82" t="str">
        <f>IF($D271&lt;&gt;"",VLOOKUP($D271,'SINAPI ABRIL 2019'!$1:$1048576,2,FALSE),"")</f>
        <v>AUXILIAR DE ELETRICISTA COM ENCARGOS COMPLEMENTARES</v>
      </c>
      <c r="F271" s="83" t="str">
        <f>IF($D271&lt;&gt;"",VLOOKUP($D271,'SINAPI ABRIL 2019'!$1:$1048576,3,FALSE),"")</f>
        <v>H</v>
      </c>
      <c r="G271" s="152">
        <v>1</v>
      </c>
      <c r="H271" s="97">
        <f>IF($D271&lt;&gt;"",VLOOKUP($D271,'SINAPI ABRIL 2019'!$1:$1048576,4,FALSE),"")</f>
        <v>14.63</v>
      </c>
      <c r="I271" s="89">
        <f t="shared" si="43"/>
        <v>14.63</v>
      </c>
    </row>
    <row r="272" spans="2:12">
      <c r="B272" s="64" t="s">
        <v>1218</v>
      </c>
      <c r="C272" s="158" t="s">
        <v>1219</v>
      </c>
      <c r="D272" s="158"/>
      <c r="E272" s="151" t="s">
        <v>5686</v>
      </c>
      <c r="F272" s="158" t="s">
        <v>23</v>
      </c>
      <c r="G272" s="152">
        <v>1</v>
      </c>
      <c r="H272" s="153">
        <v>13.9</v>
      </c>
      <c r="I272" s="89">
        <f t="shared" si="43"/>
        <v>13.9</v>
      </c>
    </row>
    <row r="273" spans="2:9">
      <c r="B273" s="154"/>
      <c r="C273" s="159"/>
      <c r="D273" s="159"/>
      <c r="E273" s="155"/>
      <c r="F273" s="159"/>
      <c r="G273" s="156"/>
      <c r="H273" s="157"/>
      <c r="I273" s="291"/>
    </row>
    <row r="274" spans="2:9" ht="25.5">
      <c r="B274" s="76" t="s">
        <v>6113</v>
      </c>
      <c r="C274" s="138"/>
      <c r="D274" s="139"/>
      <c r="E274" s="77" t="s">
        <v>5687</v>
      </c>
      <c r="F274" s="78" t="s">
        <v>51</v>
      </c>
      <c r="G274" s="79"/>
      <c r="H274" s="80"/>
      <c r="I274" s="99">
        <f>TRUNC(SUM(I275:I277),2)</f>
        <v>3251.43</v>
      </c>
    </row>
    <row r="275" spans="2:9">
      <c r="B275" s="64" t="s">
        <v>1260</v>
      </c>
      <c r="C275" s="158" t="s">
        <v>9</v>
      </c>
      <c r="D275" s="68">
        <v>88264</v>
      </c>
      <c r="E275" s="82" t="str">
        <f>IF($D275&lt;&gt;"",VLOOKUP($D275,'SINAPI ABRIL 2019'!$1:$1048576,2,FALSE),"")</f>
        <v>ELETRICISTA COM ENCARGOS COMPLEMENTARES</v>
      </c>
      <c r="F275" s="83" t="str">
        <f>IF($D275&lt;&gt;"",VLOOKUP($D275,'SINAPI ABRIL 2019'!$1:$1048576,3,FALSE),"")</f>
        <v>H</v>
      </c>
      <c r="G275" s="152">
        <v>24</v>
      </c>
      <c r="H275" s="97">
        <f>IF($D275&lt;&gt;"",VLOOKUP($D275,'SINAPI ABRIL 2019'!$1:$1048576,4,FALSE),"")</f>
        <v>18.739999999999998</v>
      </c>
      <c r="I275" s="89">
        <f t="shared" ref="I275:I277" si="44">TRUNC(H275*G275,2)</f>
        <v>449.76</v>
      </c>
    </row>
    <row r="276" spans="2:9">
      <c r="B276" s="64" t="s">
        <v>1260</v>
      </c>
      <c r="C276" s="158" t="s">
        <v>9</v>
      </c>
      <c r="D276" s="68">
        <v>88247</v>
      </c>
      <c r="E276" s="82" t="str">
        <f>IF($D276&lt;&gt;"",VLOOKUP($D276,'SINAPI ABRIL 2019'!$1:$1048576,2,FALSE),"")</f>
        <v>AUXILIAR DE ELETRICISTA COM ENCARGOS COMPLEMENTARES</v>
      </c>
      <c r="F276" s="83" t="str">
        <f>IF($D276&lt;&gt;"",VLOOKUP($D276,'SINAPI ABRIL 2019'!$1:$1048576,3,FALSE),"")</f>
        <v>H</v>
      </c>
      <c r="G276" s="152">
        <v>24</v>
      </c>
      <c r="H276" s="97">
        <f>IF($D276&lt;&gt;"",VLOOKUP($D276,'SINAPI ABRIL 2019'!$1:$1048576,4,FALSE),"")</f>
        <v>14.63</v>
      </c>
      <c r="I276" s="89">
        <f t="shared" si="44"/>
        <v>351.12</v>
      </c>
    </row>
    <row r="277" spans="2:9">
      <c r="B277" s="64" t="s">
        <v>1218</v>
      </c>
      <c r="C277" s="158" t="s">
        <v>1219</v>
      </c>
      <c r="D277" s="158"/>
      <c r="E277" s="151" t="s">
        <v>5688</v>
      </c>
      <c r="F277" s="158" t="s">
        <v>51</v>
      </c>
      <c r="G277" s="152">
        <v>1</v>
      </c>
      <c r="H277" s="153">
        <v>2450.5500000000002</v>
      </c>
      <c r="I277" s="89">
        <f t="shared" si="44"/>
        <v>2450.5500000000002</v>
      </c>
    </row>
    <row r="278" spans="2:9">
      <c r="B278" s="154"/>
      <c r="C278" s="159"/>
      <c r="D278" s="159"/>
      <c r="E278" s="155"/>
      <c r="F278" s="159"/>
      <c r="G278" s="156"/>
      <c r="H278" s="157"/>
      <c r="I278" s="291"/>
    </row>
    <row r="279" spans="2:9">
      <c r="B279" s="76" t="s">
        <v>6114</v>
      </c>
      <c r="C279" s="138"/>
      <c r="D279" s="139"/>
      <c r="E279" s="77" t="s">
        <v>5689</v>
      </c>
      <c r="F279" s="78" t="s">
        <v>51</v>
      </c>
      <c r="G279" s="79"/>
      <c r="H279" s="80"/>
      <c r="I279" s="99">
        <f>TRUNC(SUM(I280:I281),2)</f>
        <v>27.47</v>
      </c>
    </row>
    <row r="280" spans="2:9">
      <c r="B280" s="64" t="s">
        <v>1218</v>
      </c>
      <c r="C280" s="158" t="s">
        <v>1219</v>
      </c>
      <c r="D280" s="158"/>
      <c r="E280" s="151" t="s">
        <v>5690</v>
      </c>
      <c r="F280" s="158" t="s">
        <v>51</v>
      </c>
      <c r="G280" s="152">
        <v>1</v>
      </c>
      <c r="H280" s="153">
        <v>27.33</v>
      </c>
      <c r="I280" s="89">
        <f t="shared" ref="I280:I281" si="45">TRUNC(H280*G280,2)</f>
        <v>27.33</v>
      </c>
    </row>
    <row r="281" spans="2:9">
      <c r="B281" s="64" t="s">
        <v>1260</v>
      </c>
      <c r="C281" s="158" t="s">
        <v>9</v>
      </c>
      <c r="D281" s="68">
        <v>88247</v>
      </c>
      <c r="E281" s="82" t="str">
        <f>IF($D281&lt;&gt;"",VLOOKUP($D281,'SINAPI ABRIL 2019'!$1:$1048576,2,FALSE),"")</f>
        <v>AUXILIAR DE ELETRICISTA COM ENCARGOS COMPLEMENTARES</v>
      </c>
      <c r="F281" s="83" t="str">
        <f>IF($D281&lt;&gt;"",VLOOKUP($D281,'SINAPI ABRIL 2019'!$1:$1048576,3,FALSE),"")</f>
        <v>H</v>
      </c>
      <c r="G281" s="152">
        <v>0.01</v>
      </c>
      <c r="H281" s="97">
        <f>IF($D281&lt;&gt;"",VLOOKUP($D281,'SINAPI ABRIL 2019'!$1:$1048576,4,FALSE),"")</f>
        <v>14.63</v>
      </c>
      <c r="I281" s="89">
        <f t="shared" si="45"/>
        <v>0.14000000000000001</v>
      </c>
    </row>
    <row r="282" spans="2:9">
      <c r="B282" s="154"/>
      <c r="C282" s="159"/>
      <c r="D282" s="159"/>
      <c r="E282" s="155"/>
      <c r="F282" s="159"/>
      <c r="G282" s="156"/>
      <c r="H282" s="157"/>
      <c r="I282" s="291"/>
    </row>
    <row r="283" spans="2:9">
      <c r="B283" s="76" t="s">
        <v>6115</v>
      </c>
      <c r="C283" s="138"/>
      <c r="D283" s="139"/>
      <c r="E283" s="77" t="s">
        <v>5691</v>
      </c>
      <c r="F283" s="78" t="s">
        <v>51</v>
      </c>
      <c r="G283" s="79"/>
      <c r="H283" s="80"/>
      <c r="I283" s="99">
        <f>TRUNC(SUM(I284:I285),2)</f>
        <v>1.01</v>
      </c>
    </row>
    <row r="284" spans="2:9">
      <c r="B284" s="64" t="s">
        <v>1260</v>
      </c>
      <c r="C284" s="158" t="s">
        <v>9</v>
      </c>
      <c r="D284" s="68">
        <v>88247</v>
      </c>
      <c r="E284" s="82" t="str">
        <f>IF($D284&lt;&gt;"",VLOOKUP($D284,'SINAPI ABRIL 2019'!$1:$1048576,2,FALSE),"")</f>
        <v>AUXILIAR DE ELETRICISTA COM ENCARGOS COMPLEMENTARES</v>
      </c>
      <c r="F284" s="83" t="str">
        <f>IF($D284&lt;&gt;"",VLOOKUP($D284,'SINAPI ABRIL 2019'!$1:$1048576,3,FALSE),"")</f>
        <v>H</v>
      </c>
      <c r="G284" s="152">
        <v>0.01</v>
      </c>
      <c r="H284" s="97">
        <f>IF($D284&lt;&gt;"",VLOOKUP($D284,'SINAPI ABRIL 2019'!$1:$1048576,4,FALSE),"")</f>
        <v>14.63</v>
      </c>
      <c r="I284" s="89">
        <f t="shared" ref="I284:I285" si="46">TRUNC(H284*G284,2)</f>
        <v>0.14000000000000001</v>
      </c>
    </row>
    <row r="285" spans="2:9">
      <c r="B285" s="64" t="s">
        <v>1218</v>
      </c>
      <c r="C285" s="158" t="s">
        <v>1219</v>
      </c>
      <c r="D285" s="158"/>
      <c r="E285" s="151" t="s">
        <v>5691</v>
      </c>
      <c r="F285" s="158" t="s">
        <v>51</v>
      </c>
      <c r="G285" s="152">
        <v>1</v>
      </c>
      <c r="H285" s="153">
        <v>0.87</v>
      </c>
      <c r="I285" s="89">
        <f t="shared" si="46"/>
        <v>0.87</v>
      </c>
    </row>
    <row r="286" spans="2:9">
      <c r="B286" s="154"/>
      <c r="C286" s="159"/>
      <c r="D286" s="159"/>
      <c r="E286" s="155"/>
      <c r="F286" s="159"/>
      <c r="G286" s="156"/>
      <c r="H286" s="157"/>
      <c r="I286" s="291"/>
    </row>
    <row r="287" spans="2:9">
      <c r="B287" s="76" t="s">
        <v>6116</v>
      </c>
      <c r="C287" s="138"/>
      <c r="D287" s="139"/>
      <c r="E287" s="77" t="s">
        <v>5692</v>
      </c>
      <c r="F287" s="78" t="s">
        <v>51</v>
      </c>
      <c r="G287" s="79"/>
      <c r="H287" s="80"/>
      <c r="I287" s="99">
        <f>TRUNC(SUM(I288:I290),2)</f>
        <v>267.54000000000002</v>
      </c>
    </row>
    <row r="288" spans="2:9">
      <c r="B288" s="64" t="s">
        <v>1260</v>
      </c>
      <c r="C288" s="158" t="s">
        <v>9</v>
      </c>
      <c r="D288" s="158">
        <v>88316</v>
      </c>
      <c r="E288" s="82" t="str">
        <f>IF($D288&lt;&gt;"",VLOOKUP($D288,'SINAPI ABRIL 2019'!$1:$1048576,2,FALSE),"")</f>
        <v>SERVENTE COM ENCARGOS COMPLEMENTARES</v>
      </c>
      <c r="F288" s="83" t="str">
        <f>IF($D288&lt;&gt;"",VLOOKUP($D288,'SINAPI ABRIL 2019'!$1:$1048576,3,FALSE),"")</f>
        <v>H</v>
      </c>
      <c r="G288" s="152">
        <v>11.89</v>
      </c>
      <c r="H288" s="97">
        <f>IF($D288&lt;&gt;"",VLOOKUP($D288,'SINAPI ABRIL 2019'!$1:$1048576,4,FALSE),"")</f>
        <v>14.73</v>
      </c>
      <c r="I288" s="89">
        <f t="shared" ref="I288:I290" si="47">TRUNC(H288*G288,2)</f>
        <v>175.13</v>
      </c>
    </row>
    <row r="289" spans="2:9">
      <c r="B289" s="64" t="s">
        <v>1260</v>
      </c>
      <c r="C289" s="158" t="s">
        <v>9</v>
      </c>
      <c r="D289" s="158">
        <v>88309</v>
      </c>
      <c r="E289" s="82" t="str">
        <f>IF($D289&lt;&gt;"",VLOOKUP($D289,'SINAPI ABRIL 2019'!$1:$1048576,2,FALSE),"")</f>
        <v>PEDREIRO COM ENCARGOS COMPLEMENTARES</v>
      </c>
      <c r="F289" s="83" t="str">
        <f>IF($D289&lt;&gt;"",VLOOKUP($D289,'SINAPI ABRIL 2019'!$1:$1048576,3,FALSE),"")</f>
        <v>H</v>
      </c>
      <c r="G289" s="152">
        <v>1</v>
      </c>
      <c r="H289" s="97">
        <f>IF($D289&lt;&gt;"",VLOOKUP($D289,'SINAPI ABRIL 2019'!$1:$1048576,4,FALSE),"")</f>
        <v>18.11</v>
      </c>
      <c r="I289" s="89">
        <f t="shared" si="47"/>
        <v>18.11</v>
      </c>
    </row>
    <row r="290" spans="2:9" ht="38.25">
      <c r="B290" s="64" t="s">
        <v>1260</v>
      </c>
      <c r="C290" s="158" t="s">
        <v>9</v>
      </c>
      <c r="D290" s="160">
        <v>1524</v>
      </c>
      <c r="E290" s="82" t="str">
        <f>IF($D290&lt;&gt;"",VLOOKUP($D290,'SINAPI ABRIL 2019'!$1:$1048576,2,FALSE),"")</f>
        <v>CONCRETO USINADO BOMBEAVEL, CLASSE DE RESISTENCIA C20, COM BRITA 0 E 1, SLUMP = 100 +/- 20 MM, INCLUI SERVICO DE BOMBEAMENTO (NBR 8953)</v>
      </c>
      <c r="F290" s="83" t="str">
        <f>IF($D290&lt;&gt;"",VLOOKUP($D290,'[2]2-SINAPI DEZEMBRO 2017'!$A$1:$D$11396,3,FALSE),"")</f>
        <v xml:space="preserve">M3    </v>
      </c>
      <c r="G290" s="152">
        <v>0.2</v>
      </c>
      <c r="H290" s="97">
        <f>IF($D290&lt;&gt;"",VLOOKUP($D290,'SINAPI ABRIL 2019'!$1:$1048576,4,FALSE),"")</f>
        <v>371.5</v>
      </c>
      <c r="I290" s="89">
        <f t="shared" si="47"/>
        <v>74.3</v>
      </c>
    </row>
    <row r="291" spans="2:9">
      <c r="B291" s="154"/>
      <c r="C291" s="159"/>
      <c r="D291" s="159"/>
      <c r="E291" s="82" t="str">
        <f>IF($D291&lt;&gt;"",VLOOKUP($D291,'SINAPI ABRIL 2019'!$A$1:G9815,2,FALSE),"")</f>
        <v/>
      </c>
      <c r="F291" s="83" t="str">
        <f>IF($D291&lt;&gt;"",VLOOKUP($D291,'SINAPI ABRIL 2019'!$1:$1048576,3,FALSE),"")</f>
        <v/>
      </c>
      <c r="G291" s="156"/>
      <c r="H291" s="157"/>
      <c r="I291" s="291"/>
    </row>
    <row r="292" spans="2:9">
      <c r="B292" s="76" t="s">
        <v>6117</v>
      </c>
      <c r="C292" s="138"/>
      <c r="D292" s="139"/>
      <c r="E292" s="77" t="s">
        <v>5693</v>
      </c>
      <c r="F292" s="78" t="s">
        <v>51</v>
      </c>
      <c r="G292" s="79"/>
      <c r="H292" s="80"/>
      <c r="I292" s="99">
        <f>TRUNC(SUM(I293:I295),2)</f>
        <v>7.88</v>
      </c>
    </row>
    <row r="293" spans="2:9">
      <c r="B293" s="64" t="s">
        <v>1260</v>
      </c>
      <c r="C293" s="158" t="s">
        <v>9</v>
      </c>
      <c r="D293" s="68">
        <v>88264</v>
      </c>
      <c r="E293" s="82" t="str">
        <f>IF($D293&lt;&gt;"",VLOOKUP($D293,'SINAPI ABRIL 2019'!$1:$1048576,2,FALSE),"")</f>
        <v>ELETRICISTA COM ENCARGOS COMPLEMENTARES</v>
      </c>
      <c r="F293" s="83" t="str">
        <f>IF($D293&lt;&gt;"",VLOOKUP($D293,'SINAPI ABRIL 2019'!$1:$1048576,3,FALSE),"")</f>
        <v>H</v>
      </c>
      <c r="G293" s="152">
        <v>0.15</v>
      </c>
      <c r="H293" s="97">
        <f>IF($D293&lt;&gt;"",VLOOKUP($D293,'SINAPI ABRIL 2019'!$1:$1048576,4,FALSE),"")</f>
        <v>18.739999999999998</v>
      </c>
      <c r="I293" s="89">
        <f t="shared" ref="I293:I295" si="48">TRUNC(H293*G293,2)</f>
        <v>2.81</v>
      </c>
    </row>
    <row r="294" spans="2:9">
      <c r="B294" s="64" t="s">
        <v>1260</v>
      </c>
      <c r="C294" s="158" t="s">
        <v>9</v>
      </c>
      <c r="D294" s="68">
        <v>88247</v>
      </c>
      <c r="E294" s="82" t="str">
        <f>IF($D294&lt;&gt;"",VLOOKUP($D294,'SINAPI ABRIL 2019'!$1:$1048576,2,FALSE),"")</f>
        <v>AUXILIAR DE ELETRICISTA COM ENCARGOS COMPLEMENTARES</v>
      </c>
      <c r="F294" s="83" t="str">
        <f>IF($D294&lt;&gt;"",VLOOKUP($D294,'SINAPI ABRIL 2019'!$1:$1048576,3,FALSE),"")</f>
        <v>H</v>
      </c>
      <c r="G294" s="152">
        <v>0.15</v>
      </c>
      <c r="H294" s="97">
        <f>IF($D294&lt;&gt;"",VLOOKUP($D294,'SINAPI ABRIL 2019'!$1:$1048576,4,FALSE),"")</f>
        <v>14.63</v>
      </c>
      <c r="I294" s="89">
        <f t="shared" si="48"/>
        <v>2.19</v>
      </c>
    </row>
    <row r="295" spans="2:9">
      <c r="B295" s="64" t="s">
        <v>1218</v>
      </c>
      <c r="C295" s="158" t="s">
        <v>1219</v>
      </c>
      <c r="D295" s="158"/>
      <c r="E295" s="151" t="s">
        <v>5694</v>
      </c>
      <c r="F295" s="158" t="s">
        <v>51</v>
      </c>
      <c r="G295" s="152">
        <v>1</v>
      </c>
      <c r="H295" s="153">
        <v>2.88</v>
      </c>
      <c r="I295" s="89">
        <f t="shared" si="48"/>
        <v>2.88</v>
      </c>
    </row>
    <row r="296" spans="2:9">
      <c r="B296" s="154"/>
      <c r="C296" s="159"/>
      <c r="D296" s="159"/>
      <c r="E296" s="155"/>
      <c r="F296" s="159"/>
      <c r="G296" s="156"/>
      <c r="H296" s="157"/>
      <c r="I296" s="291"/>
    </row>
    <row r="297" spans="2:9" ht="25.5">
      <c r="B297" s="76" t="s">
        <v>6118</v>
      </c>
      <c r="C297" s="138"/>
      <c r="D297" s="139"/>
      <c r="E297" s="77" t="s">
        <v>5695</v>
      </c>
      <c r="F297" s="78" t="s">
        <v>51</v>
      </c>
      <c r="G297" s="79"/>
      <c r="H297" s="80"/>
      <c r="I297" s="99">
        <f>TRUNC(SUM(I298:I300),2)</f>
        <v>40.74</v>
      </c>
    </row>
    <row r="298" spans="2:9">
      <c r="B298" s="64" t="s">
        <v>1260</v>
      </c>
      <c r="C298" s="158" t="s">
        <v>9</v>
      </c>
      <c r="D298" s="68">
        <v>88264</v>
      </c>
      <c r="E298" s="82" t="str">
        <f>IF($D298&lt;&gt;"",VLOOKUP($D298,'SINAPI ABRIL 2019'!$1:$1048576,2,FALSE),"")</f>
        <v>ELETRICISTA COM ENCARGOS COMPLEMENTARES</v>
      </c>
      <c r="F298" s="83" t="str">
        <f>IF($D298&lt;&gt;"",VLOOKUP($D298,'SINAPI ABRIL 2019'!$1:$1048576,3,FALSE),"")</f>
        <v>H</v>
      </c>
      <c r="G298" s="152">
        <v>0.3</v>
      </c>
      <c r="H298" s="97">
        <f>IF($D298&lt;&gt;"",VLOOKUP($D298,'SINAPI ABRIL 2019'!$1:$1048576,4,FALSE),"")</f>
        <v>18.739999999999998</v>
      </c>
      <c r="I298" s="89">
        <f t="shared" ref="I298:I300" si="49">TRUNC(H298*G298,2)</f>
        <v>5.62</v>
      </c>
    </row>
    <row r="299" spans="2:9">
      <c r="B299" s="64" t="s">
        <v>1260</v>
      </c>
      <c r="C299" s="158" t="s">
        <v>9</v>
      </c>
      <c r="D299" s="68">
        <v>88247</v>
      </c>
      <c r="E299" s="82" t="str">
        <f>IF($D299&lt;&gt;"",VLOOKUP($D299,'SINAPI ABRIL 2019'!$1:$1048576,2,FALSE),"")</f>
        <v>AUXILIAR DE ELETRICISTA COM ENCARGOS COMPLEMENTARES</v>
      </c>
      <c r="F299" s="83" t="str">
        <f>IF($D299&lt;&gt;"",VLOOKUP($D299,'SINAPI ABRIL 2019'!$1:$1048576,3,FALSE),"")</f>
        <v>H</v>
      </c>
      <c r="G299" s="152">
        <v>0.3</v>
      </c>
      <c r="H299" s="97">
        <f>IF($D299&lt;&gt;"",VLOOKUP($D299,'SINAPI ABRIL 2019'!$1:$1048576,4,FALSE),"")</f>
        <v>14.63</v>
      </c>
      <c r="I299" s="89">
        <f t="shared" si="49"/>
        <v>4.38</v>
      </c>
    </row>
    <row r="300" spans="2:9" ht="24">
      <c r="B300" s="64" t="s">
        <v>1218</v>
      </c>
      <c r="C300" s="158" t="s">
        <v>1219</v>
      </c>
      <c r="D300" s="158"/>
      <c r="E300" s="151" t="s">
        <v>5696</v>
      </c>
      <c r="F300" s="158" t="s">
        <v>51</v>
      </c>
      <c r="G300" s="152">
        <v>1</v>
      </c>
      <c r="H300" s="153">
        <v>30.74</v>
      </c>
      <c r="I300" s="89">
        <f t="shared" si="49"/>
        <v>30.74</v>
      </c>
    </row>
    <row r="301" spans="2:9">
      <c r="B301" s="154"/>
      <c r="C301" s="159"/>
      <c r="D301" s="159"/>
      <c r="E301" s="155"/>
      <c r="F301" s="159"/>
      <c r="G301" s="156"/>
      <c r="H301" s="157"/>
      <c r="I301" s="291"/>
    </row>
    <row r="302" spans="2:9">
      <c r="B302" s="76" t="s">
        <v>6119</v>
      </c>
      <c r="C302" s="138"/>
      <c r="D302" s="139"/>
      <c r="E302" s="77" t="s">
        <v>5697</v>
      </c>
      <c r="F302" s="78" t="s">
        <v>20</v>
      </c>
      <c r="G302" s="79"/>
      <c r="H302" s="80"/>
      <c r="I302" s="99">
        <f>TRUNC(SUM(I303:I305),2)</f>
        <v>12.5</v>
      </c>
    </row>
    <row r="303" spans="2:9">
      <c r="B303" s="64" t="s">
        <v>1260</v>
      </c>
      <c r="C303" s="158" t="s">
        <v>9</v>
      </c>
      <c r="D303" s="68">
        <v>88264</v>
      </c>
      <c r="E303" s="82" t="str">
        <f>IF($D303&lt;&gt;"",VLOOKUP($D303,'SINAPI ABRIL 2019'!$1:$1048576,2,FALSE),"")</f>
        <v>ELETRICISTA COM ENCARGOS COMPLEMENTARES</v>
      </c>
      <c r="F303" s="83" t="str">
        <f>IF($D303&lt;&gt;"",VLOOKUP($D303,'SINAPI ABRIL 2019'!$1:$1048576,3,FALSE),"")</f>
        <v>H</v>
      </c>
      <c r="G303" s="152">
        <v>0.21</v>
      </c>
      <c r="H303" s="97">
        <f>IF($D303&lt;&gt;"",VLOOKUP($D303,'SINAPI ABRIL 2019'!$1:$1048576,4,FALSE),"")</f>
        <v>18.739999999999998</v>
      </c>
      <c r="I303" s="89">
        <f t="shared" ref="I303:I305" si="50">TRUNC(H303*G303,2)</f>
        <v>3.93</v>
      </c>
    </row>
    <row r="304" spans="2:9">
      <c r="B304" s="64" t="s">
        <v>1260</v>
      </c>
      <c r="C304" s="158" t="s">
        <v>9</v>
      </c>
      <c r="D304" s="68">
        <v>88247</v>
      </c>
      <c r="E304" s="82" t="str">
        <f>IF($D304&lt;&gt;"",VLOOKUP($D304,'SINAPI ABRIL 2019'!$1:$1048576,2,FALSE),"")</f>
        <v>AUXILIAR DE ELETRICISTA COM ENCARGOS COMPLEMENTARES</v>
      </c>
      <c r="F304" s="83" t="str">
        <f>IF($D304&lt;&gt;"",VLOOKUP($D304,'SINAPI ABRIL 2019'!$1:$1048576,3,FALSE),"")</f>
        <v>H</v>
      </c>
      <c r="G304" s="152">
        <v>0.21</v>
      </c>
      <c r="H304" s="97">
        <f>IF($D304&lt;&gt;"",VLOOKUP($D304,'SINAPI ABRIL 2019'!$1:$1048576,4,FALSE),"")</f>
        <v>14.63</v>
      </c>
      <c r="I304" s="89">
        <f t="shared" si="50"/>
        <v>3.07</v>
      </c>
    </row>
    <row r="305" spans="2:9">
      <c r="B305" s="64" t="s">
        <v>1218</v>
      </c>
      <c r="C305" s="158" t="s">
        <v>1219</v>
      </c>
      <c r="D305" s="158"/>
      <c r="E305" s="151" t="s">
        <v>5698</v>
      </c>
      <c r="F305" s="158" t="s">
        <v>20</v>
      </c>
      <c r="G305" s="152">
        <v>1</v>
      </c>
      <c r="H305" s="153">
        <v>5.5</v>
      </c>
      <c r="I305" s="89">
        <f t="shared" si="50"/>
        <v>5.5</v>
      </c>
    </row>
    <row r="306" spans="2:9">
      <c r="B306" s="154"/>
      <c r="C306" s="159"/>
      <c r="D306" s="159"/>
      <c r="E306" s="155"/>
      <c r="F306" s="159"/>
      <c r="G306" s="156"/>
      <c r="H306" s="157"/>
      <c r="I306" s="291"/>
    </row>
    <row r="307" spans="2:9">
      <c r="B307" s="76" t="s">
        <v>5864</v>
      </c>
      <c r="C307" s="138"/>
      <c r="D307" s="139"/>
      <c r="E307" s="77" t="s">
        <v>5699</v>
      </c>
      <c r="F307" s="78" t="s">
        <v>20</v>
      </c>
      <c r="G307" s="79"/>
      <c r="H307" s="80"/>
      <c r="I307" s="99">
        <f>TRUNC(SUM(I308:I310),2)</f>
        <v>5.81</v>
      </c>
    </row>
    <row r="308" spans="2:9">
      <c r="B308" s="64" t="s">
        <v>1260</v>
      </c>
      <c r="C308" s="158" t="s">
        <v>9</v>
      </c>
      <c r="D308" s="68">
        <v>88264</v>
      </c>
      <c r="E308" s="82" t="str">
        <f>IF($D308&lt;&gt;"",VLOOKUP($D308,'SINAPI ABRIL 2019'!$1:$1048576,2,FALSE),"")</f>
        <v>ELETRICISTA COM ENCARGOS COMPLEMENTARES</v>
      </c>
      <c r="F308" s="83" t="str">
        <f>IF($D308&lt;&gt;"",VLOOKUP($D308,'SINAPI ABRIL 2019'!$1:$1048576,3,FALSE),"")</f>
        <v>H</v>
      </c>
      <c r="G308" s="152">
        <v>0.1</v>
      </c>
      <c r="H308" s="97">
        <f>IF($D308&lt;&gt;"",VLOOKUP($D308,'SINAPI ABRIL 2019'!$1:$1048576,4,FALSE),"")</f>
        <v>18.739999999999998</v>
      </c>
      <c r="I308" s="89">
        <f t="shared" ref="I308:I310" si="51">TRUNC(H308*G308,2)</f>
        <v>1.87</v>
      </c>
    </row>
    <row r="309" spans="2:9">
      <c r="B309" s="64" t="s">
        <v>1260</v>
      </c>
      <c r="C309" s="158" t="s">
        <v>9</v>
      </c>
      <c r="D309" s="68">
        <v>88247</v>
      </c>
      <c r="E309" s="82" t="str">
        <f>IF($D309&lt;&gt;"",VLOOKUP($D309,'SINAPI ABRIL 2019'!$1:$1048576,2,FALSE),"")</f>
        <v>AUXILIAR DE ELETRICISTA COM ENCARGOS COMPLEMENTARES</v>
      </c>
      <c r="F309" s="83" t="str">
        <f>IF($D309&lt;&gt;"",VLOOKUP($D309,'SINAPI ABRIL 2019'!$1:$1048576,3,FALSE),"")</f>
        <v>H</v>
      </c>
      <c r="G309" s="152">
        <v>0.1</v>
      </c>
      <c r="H309" s="97">
        <f>IF($D309&lt;&gt;"",VLOOKUP($D309,'SINAPI ABRIL 2019'!$1:$1048576,4,FALSE),"")</f>
        <v>14.63</v>
      </c>
      <c r="I309" s="89">
        <f t="shared" si="51"/>
        <v>1.46</v>
      </c>
    </row>
    <row r="310" spans="2:9">
      <c r="B310" s="64" t="s">
        <v>1218</v>
      </c>
      <c r="C310" s="158" t="s">
        <v>1219</v>
      </c>
      <c r="D310" s="158"/>
      <c r="E310" s="151" t="s">
        <v>5699</v>
      </c>
      <c r="F310" s="158" t="s">
        <v>20</v>
      </c>
      <c r="G310" s="152">
        <v>1</v>
      </c>
      <c r="H310" s="153">
        <v>2.48</v>
      </c>
      <c r="I310" s="89">
        <f t="shared" si="51"/>
        <v>2.48</v>
      </c>
    </row>
    <row r="311" spans="2:9">
      <c r="B311" s="154"/>
      <c r="C311" s="159"/>
      <c r="D311" s="159"/>
      <c r="E311" s="155"/>
      <c r="F311" s="159"/>
      <c r="G311" s="156"/>
      <c r="H311" s="157"/>
      <c r="I311" s="291"/>
    </row>
    <row r="312" spans="2:9">
      <c r="B312" s="76" t="s">
        <v>5865</v>
      </c>
      <c r="C312" s="138"/>
      <c r="D312" s="139"/>
      <c r="E312" s="77" t="s">
        <v>5700</v>
      </c>
      <c r="F312" s="78" t="s">
        <v>20</v>
      </c>
      <c r="G312" s="79"/>
      <c r="H312" s="80"/>
      <c r="I312" s="99">
        <f>TRUNC(SUM(I313:I315),2)</f>
        <v>19.170000000000002</v>
      </c>
    </row>
    <row r="313" spans="2:9">
      <c r="B313" s="64" t="s">
        <v>1260</v>
      </c>
      <c r="C313" s="158" t="s">
        <v>9</v>
      </c>
      <c r="D313" s="68">
        <v>88264</v>
      </c>
      <c r="E313" s="82" t="str">
        <f>IF($D313&lt;&gt;"",VLOOKUP($D313,'SINAPI ABRIL 2019'!$1:$1048576,2,FALSE),"")</f>
        <v>ELETRICISTA COM ENCARGOS COMPLEMENTARES</v>
      </c>
      <c r="F313" s="83" t="str">
        <f>IF($D313&lt;&gt;"",VLOOKUP($D313,'SINAPI ABRIL 2019'!$1:$1048576,3,FALSE),"")</f>
        <v>H</v>
      </c>
      <c r="G313" s="152">
        <v>0.16</v>
      </c>
      <c r="H313" s="97">
        <f>IF($D313&lt;&gt;"",VLOOKUP($D313,'SINAPI ABRIL 2019'!$1:$1048576,4,FALSE),"")</f>
        <v>18.739999999999998</v>
      </c>
      <c r="I313" s="89">
        <f t="shared" ref="I313:I326" si="52">TRUNC(H313*G313,2)</f>
        <v>2.99</v>
      </c>
    </row>
    <row r="314" spans="2:9">
      <c r="B314" s="64" t="s">
        <v>1260</v>
      </c>
      <c r="C314" s="158" t="s">
        <v>9</v>
      </c>
      <c r="D314" s="68">
        <v>88247</v>
      </c>
      <c r="E314" s="82" t="str">
        <f>IF($D314&lt;&gt;"",VLOOKUP($D314,'SINAPI ABRIL 2019'!$1:$1048576,2,FALSE),"")</f>
        <v>AUXILIAR DE ELETRICISTA COM ENCARGOS COMPLEMENTARES</v>
      </c>
      <c r="F314" s="83" t="str">
        <f>IF($D314&lt;&gt;"",VLOOKUP($D314,'SINAPI ABRIL 2019'!$1:$1048576,3,FALSE),"")</f>
        <v>H</v>
      </c>
      <c r="G314" s="152">
        <v>0.16</v>
      </c>
      <c r="H314" s="97">
        <f>IF($D314&lt;&gt;"",VLOOKUP($D314,'SINAPI ABRIL 2019'!$1:$1048576,4,FALSE),"")</f>
        <v>14.63</v>
      </c>
      <c r="I314" s="89">
        <f t="shared" si="52"/>
        <v>2.34</v>
      </c>
    </row>
    <row r="315" spans="2:9">
      <c r="B315" s="64" t="s">
        <v>1218</v>
      </c>
      <c r="C315" s="158" t="s">
        <v>1219</v>
      </c>
      <c r="D315" s="158"/>
      <c r="E315" s="151" t="s">
        <v>5700</v>
      </c>
      <c r="F315" s="158" t="s">
        <v>20</v>
      </c>
      <c r="G315" s="152">
        <v>1</v>
      </c>
      <c r="H315" s="153">
        <v>13.84</v>
      </c>
      <c r="I315" s="89">
        <f t="shared" si="52"/>
        <v>13.84</v>
      </c>
    </row>
    <row r="316" spans="2:9">
      <c r="B316" s="154"/>
      <c r="C316" s="159"/>
      <c r="D316" s="159"/>
      <c r="E316" s="155"/>
      <c r="F316" s="159"/>
      <c r="G316" s="156"/>
      <c r="H316" s="157"/>
      <c r="I316" s="291"/>
    </row>
    <row r="317" spans="2:9">
      <c r="B317" s="76" t="s">
        <v>5866</v>
      </c>
      <c r="C317" s="138"/>
      <c r="D317" s="139"/>
      <c r="E317" s="77" t="s">
        <v>5701</v>
      </c>
      <c r="F317" s="78" t="s">
        <v>51</v>
      </c>
      <c r="G317" s="79"/>
      <c r="H317" s="80"/>
      <c r="I317" s="99">
        <f>TRUNC(SUM(I318:I326),2)</f>
        <v>240.19</v>
      </c>
    </row>
    <row r="318" spans="2:9">
      <c r="B318" s="64" t="s">
        <v>1260</v>
      </c>
      <c r="C318" s="158" t="s">
        <v>9</v>
      </c>
      <c r="D318" s="158">
        <v>88316</v>
      </c>
      <c r="E318" s="82" t="str">
        <f>IF($D318&lt;&gt;"",VLOOKUP($D318,'SINAPI ABRIL 2019'!$1:$1048576,2,FALSE),"")</f>
        <v>SERVENTE COM ENCARGOS COMPLEMENTARES</v>
      </c>
      <c r="F318" s="83" t="str">
        <f>IF($D318&lt;&gt;"",VLOOKUP($D318,'SINAPI ABRIL 2019'!$1:$1048576,3,FALSE),"")</f>
        <v>H</v>
      </c>
      <c r="G318" s="152">
        <v>6.04</v>
      </c>
      <c r="H318" s="97">
        <f>IF($D318&lt;&gt;"",VLOOKUP($D318,'SINAPI ABRIL 2019'!$1:$1048576,4,FALSE),"")</f>
        <v>14.73</v>
      </c>
      <c r="I318" s="89">
        <f t="shared" si="52"/>
        <v>88.96</v>
      </c>
    </row>
    <row r="319" spans="2:9">
      <c r="B319" s="64" t="s">
        <v>1260</v>
      </c>
      <c r="C319" s="158" t="s">
        <v>9</v>
      </c>
      <c r="D319" s="158">
        <v>88309</v>
      </c>
      <c r="E319" s="82" t="str">
        <f>IF($D319&lt;&gt;"",VLOOKUP($D319,'SINAPI ABRIL 2019'!$1:$1048576,2,FALSE),"")</f>
        <v>PEDREIRO COM ENCARGOS COMPLEMENTARES</v>
      </c>
      <c r="F319" s="83" t="str">
        <f>IF($D319&lt;&gt;"",VLOOKUP($D319,'SINAPI ABRIL 2019'!$1:$1048576,3,FALSE),"")</f>
        <v>H</v>
      </c>
      <c r="G319" s="152">
        <v>3.8</v>
      </c>
      <c r="H319" s="97">
        <f>IF($D319&lt;&gt;"",VLOOKUP($D319,'SINAPI ABRIL 2019'!$1:$1048576,4,FALSE),"")</f>
        <v>18.11</v>
      </c>
      <c r="I319" s="89">
        <f t="shared" si="52"/>
        <v>68.81</v>
      </c>
    </row>
    <row r="320" spans="2:9">
      <c r="B320" s="64" t="s">
        <v>1218</v>
      </c>
      <c r="C320" s="158" t="s">
        <v>9</v>
      </c>
      <c r="D320" s="160">
        <v>1379</v>
      </c>
      <c r="E320" s="82" t="str">
        <f>IF($D320&lt;&gt;"",VLOOKUP($D320,'SINAPI ABRIL 2019'!$1:$1048576,2,FALSE),"")</f>
        <v>CIMENTO PORTLAND COMPOSTO CP II-32</v>
      </c>
      <c r="F320" s="83" t="str">
        <f>IF($D320&lt;&gt;"",VLOOKUP($D320,'SINAPI ABRIL 2019'!$1:$1048576,3,FALSE),"")</f>
        <v xml:space="preserve">KG    </v>
      </c>
      <c r="G320" s="152">
        <v>25</v>
      </c>
      <c r="H320" s="97">
        <f>IF($D320&lt;&gt;"",VLOOKUP($D320,'SINAPI ABRIL 2019'!$1:$1048576,4,FALSE),"")</f>
        <v>0.49</v>
      </c>
      <c r="I320" s="89">
        <f t="shared" si="52"/>
        <v>12.25</v>
      </c>
    </row>
    <row r="321" spans="2:9" ht="25.5">
      <c r="B321" s="64" t="s">
        <v>1218</v>
      </c>
      <c r="C321" s="158" t="s">
        <v>9</v>
      </c>
      <c r="D321" s="160">
        <v>370</v>
      </c>
      <c r="E321" s="82" t="str">
        <f>IF($D321&lt;&gt;"",VLOOKUP($D321,'SINAPI ABRIL 2019'!$1:$1048576,2,FALSE),"")</f>
        <v>AREIA MEDIA - POSTO JAZIDA/FORNECEDOR (RETIRADO NA JAZIDA, SEM TRANSPORTE)</v>
      </c>
      <c r="F321" s="83" t="str">
        <f>IF($D321&lt;&gt;"",VLOOKUP($D321,'SINAPI ABRIL 2019'!$1:$1048576,3,FALSE),"")</f>
        <v xml:space="preserve">M3    </v>
      </c>
      <c r="G321" s="152">
        <v>0.108</v>
      </c>
      <c r="H321" s="97">
        <f>IF($D321&lt;&gt;"",VLOOKUP($D321,'SINAPI ABRIL 2019'!$1:$1048576,4,FALSE),"")</f>
        <v>62.75</v>
      </c>
      <c r="I321" s="89">
        <f t="shared" si="52"/>
        <v>6.77</v>
      </c>
    </row>
    <row r="322" spans="2:9">
      <c r="B322" s="64" t="s">
        <v>1218</v>
      </c>
      <c r="C322" s="158" t="s">
        <v>9</v>
      </c>
      <c r="D322" s="160">
        <v>1106</v>
      </c>
      <c r="E322" s="82" t="str">
        <f>IF($D322&lt;&gt;"",VLOOKUP($D322,'SINAPI ABRIL 2019'!$1:$1048576,2,FALSE),"")</f>
        <v>CAL HIDRATADA CH-I PARA ARGAMASSAS</v>
      </c>
      <c r="F322" s="83" t="str">
        <f>IF($D322&lt;&gt;"",VLOOKUP($D322,'SINAPI ABRIL 2019'!$1:$1048576,3,FALSE),"")</f>
        <v xml:space="preserve">KG    </v>
      </c>
      <c r="G322" s="152">
        <v>8.25</v>
      </c>
      <c r="H322" s="97">
        <f>IF($D322&lt;&gt;"",VLOOKUP($D322,'SINAPI ABRIL 2019'!$1:$1048576,4,FALSE),"")</f>
        <v>0.56999999999999995</v>
      </c>
      <c r="I322" s="89">
        <f t="shared" si="52"/>
        <v>4.7</v>
      </c>
    </row>
    <row r="323" spans="2:9">
      <c r="B323" s="64" t="s">
        <v>1218</v>
      </c>
      <c r="C323" s="158" t="s">
        <v>9</v>
      </c>
      <c r="D323" s="160">
        <v>7258</v>
      </c>
      <c r="E323" s="82" t="str">
        <f>IF($D323&lt;&gt;"",VLOOKUP($D323,'SINAPI ABRIL 2019'!$1:$1048576,2,FALSE),"")</f>
        <v>TIJOLO CERAMICO MACICO *5 X 10 X 20* CM</v>
      </c>
      <c r="F323" s="83" t="str">
        <f>IF($D323&lt;&gt;"",VLOOKUP($D323,'SINAPI ABRIL 2019'!$1:$1048576,3,FALSE),"")</f>
        <v xml:space="preserve">UN    </v>
      </c>
      <c r="G323" s="152">
        <v>138</v>
      </c>
      <c r="H323" s="97">
        <f>IF($D323&lt;&gt;"",VLOOKUP($D323,'SINAPI ABRIL 2019'!$1:$1048576,4,FALSE),"")</f>
        <v>0.37</v>
      </c>
      <c r="I323" s="89">
        <f t="shared" si="52"/>
        <v>51.06</v>
      </c>
    </row>
    <row r="324" spans="2:9">
      <c r="B324" s="64" t="s">
        <v>1218</v>
      </c>
      <c r="C324" s="158" t="s">
        <v>1219</v>
      </c>
      <c r="D324" s="158"/>
      <c r="E324" s="151" t="s">
        <v>5702</v>
      </c>
      <c r="F324" s="158" t="s">
        <v>23</v>
      </c>
      <c r="G324" s="152">
        <v>0.875</v>
      </c>
      <c r="H324" s="153">
        <v>4.4800000000000004</v>
      </c>
      <c r="I324" s="89">
        <f t="shared" si="52"/>
        <v>3.92</v>
      </c>
    </row>
    <row r="325" spans="2:9">
      <c r="B325" s="64" t="s">
        <v>1218</v>
      </c>
      <c r="C325" s="158" t="s">
        <v>1219</v>
      </c>
      <c r="D325" s="158"/>
      <c r="E325" s="151" t="s">
        <v>5703</v>
      </c>
      <c r="F325" s="158" t="s">
        <v>79</v>
      </c>
      <c r="G325" s="152">
        <v>0.1</v>
      </c>
      <c r="H325" s="153">
        <v>25.72</v>
      </c>
      <c r="I325" s="89">
        <f t="shared" si="52"/>
        <v>2.57</v>
      </c>
    </row>
    <row r="326" spans="2:9" ht="25.5">
      <c r="B326" s="64" t="s">
        <v>1218</v>
      </c>
      <c r="C326" s="158" t="s">
        <v>9</v>
      </c>
      <c r="D326" s="160">
        <v>4718</v>
      </c>
      <c r="E326" s="82" t="str">
        <f>IF($D326&lt;&gt;"",VLOOKUP($D326,'SINAPI ABRIL 2019'!$1:$1048576,2,FALSE),"")</f>
        <v>PEDRA BRITADA N. 2 (19 A 38 MM) POSTO PEDREIRA/FORNECEDOR, SEM FRETE</v>
      </c>
      <c r="F326" s="83" t="str">
        <f>IF($D326&lt;&gt;"",VLOOKUP($D326,'SINAPI ABRIL 2019'!$1:$1048576,3,FALSE),"")</f>
        <v xml:space="preserve">M3    </v>
      </c>
      <c r="G326" s="152">
        <v>1.7489999999999999E-2</v>
      </c>
      <c r="H326" s="97">
        <f>IF($D326&lt;&gt;"",VLOOKUP($D326,'SINAPI ABRIL 2019'!$1:$1048576,4,FALSE),"")</f>
        <v>66.290000000000006</v>
      </c>
      <c r="I326" s="89">
        <f t="shared" si="52"/>
        <v>1.1499999999999999</v>
      </c>
    </row>
    <row r="327" spans="2:9">
      <c r="B327" s="154"/>
      <c r="C327" s="159"/>
      <c r="D327" s="159"/>
      <c r="E327" s="155"/>
      <c r="F327" s="159"/>
      <c r="G327" s="156"/>
      <c r="H327" s="157"/>
      <c r="I327" s="291"/>
    </row>
    <row r="328" spans="2:9">
      <c r="B328" s="76" t="s">
        <v>5867</v>
      </c>
      <c r="C328" s="138"/>
      <c r="D328" s="139"/>
      <c r="E328" s="77" t="s">
        <v>5704</v>
      </c>
      <c r="F328" s="78" t="s">
        <v>51</v>
      </c>
      <c r="G328" s="79"/>
      <c r="H328" s="80"/>
      <c r="I328" s="99">
        <f>TRUNC(SUM(I329:I331),2)</f>
        <v>35.08</v>
      </c>
    </row>
    <row r="329" spans="2:9">
      <c r="B329" s="64" t="s">
        <v>1260</v>
      </c>
      <c r="C329" s="158" t="s">
        <v>9</v>
      </c>
      <c r="D329" s="68">
        <v>88264</v>
      </c>
      <c r="E329" s="82" t="str">
        <f>IF($D329&lt;&gt;"",VLOOKUP($D329,'SINAPI ABRIL 2019'!$1:$1048576,2,FALSE),"")</f>
        <v>ELETRICISTA COM ENCARGOS COMPLEMENTARES</v>
      </c>
      <c r="F329" s="83" t="str">
        <f>IF($D329&lt;&gt;"",VLOOKUP($D329,'SINAPI ABRIL 2019'!$1:$1048576,3,FALSE),"")</f>
        <v>H</v>
      </c>
      <c r="G329" s="152">
        <v>0.1</v>
      </c>
      <c r="H329" s="97">
        <f>IF($D329&lt;&gt;"",VLOOKUP($D329,'SINAPI ABRIL 2019'!$1:$1048576,4,FALSE),"")</f>
        <v>18.739999999999998</v>
      </c>
      <c r="I329" s="89">
        <f t="shared" ref="I329:I331" si="53">TRUNC(H329*G329,2)</f>
        <v>1.87</v>
      </c>
    </row>
    <row r="330" spans="2:9">
      <c r="B330" s="64" t="s">
        <v>1260</v>
      </c>
      <c r="C330" s="158" t="s">
        <v>9</v>
      </c>
      <c r="D330" s="68">
        <v>88247</v>
      </c>
      <c r="E330" s="82" t="str">
        <f>IF($D330&lt;&gt;"",VLOOKUP($D330,'SINAPI ABRIL 2019'!$1:$1048576,2,FALSE),"")</f>
        <v>AUXILIAR DE ELETRICISTA COM ENCARGOS COMPLEMENTARES</v>
      </c>
      <c r="F330" s="83" t="str">
        <f>IF($D330&lt;&gt;"",VLOOKUP($D330,'SINAPI ABRIL 2019'!$1:$1048576,3,FALSE),"")</f>
        <v>H</v>
      </c>
      <c r="G330" s="152">
        <v>0.1</v>
      </c>
      <c r="H330" s="97">
        <f>IF($D330&lt;&gt;"",VLOOKUP($D330,'SINAPI ABRIL 2019'!$1:$1048576,4,FALSE),"")</f>
        <v>14.63</v>
      </c>
      <c r="I330" s="89">
        <f t="shared" si="53"/>
        <v>1.46</v>
      </c>
    </row>
    <row r="331" spans="2:9">
      <c r="B331" s="64" t="s">
        <v>1218</v>
      </c>
      <c r="C331" s="158" t="s">
        <v>1219</v>
      </c>
      <c r="D331" s="158"/>
      <c r="E331" s="151" t="s">
        <v>5704</v>
      </c>
      <c r="F331" s="158" t="s">
        <v>51</v>
      </c>
      <c r="G331" s="152">
        <v>1</v>
      </c>
      <c r="H331" s="153">
        <v>31.75</v>
      </c>
      <c r="I331" s="89">
        <f t="shared" si="53"/>
        <v>31.75</v>
      </c>
    </row>
    <row r="332" spans="2:9">
      <c r="B332" s="154"/>
      <c r="C332" s="159"/>
      <c r="D332" s="159"/>
      <c r="E332" s="155"/>
      <c r="F332" s="159"/>
      <c r="G332" s="156"/>
      <c r="H332" s="157"/>
      <c r="I332" s="291"/>
    </row>
    <row r="333" spans="2:9">
      <c r="B333" s="76" t="s">
        <v>5868</v>
      </c>
      <c r="C333" s="138"/>
      <c r="D333" s="139"/>
      <c r="E333" s="77" t="s">
        <v>5705</v>
      </c>
      <c r="F333" s="78" t="s">
        <v>51</v>
      </c>
      <c r="G333" s="79"/>
      <c r="H333" s="80"/>
      <c r="I333" s="99">
        <f>TRUNC(SUM(I334:I336),2)</f>
        <v>309.66000000000003</v>
      </c>
    </row>
    <row r="334" spans="2:9">
      <c r="B334" s="64" t="s">
        <v>1260</v>
      </c>
      <c r="C334" s="158" t="s">
        <v>9</v>
      </c>
      <c r="D334" s="68">
        <v>88264</v>
      </c>
      <c r="E334" s="82" t="str">
        <f>IF($D334&lt;&gt;"",VLOOKUP($D334,'SINAPI ABRIL 2019'!$A$1:G9815,2,FALSE),"")</f>
        <v>ELETRICISTA COM ENCARGOS COMPLEMENTARES</v>
      </c>
      <c r="F334" s="83" t="str">
        <f>IF($D334&lt;&gt;"",VLOOKUP($D334,'SINAPI ABRIL 2019'!$1:$1048576,3,FALSE),"")</f>
        <v>H</v>
      </c>
      <c r="G334" s="152">
        <v>2</v>
      </c>
      <c r="H334" s="97">
        <f>IF($D334&lt;&gt;"",VLOOKUP($D334,'SINAPI ABRIL 2019'!$1:$1048576,4,FALSE),"")</f>
        <v>18.739999999999998</v>
      </c>
      <c r="I334" s="89">
        <f t="shared" ref="I334:I336" si="54">TRUNC(H334*G334,2)</f>
        <v>37.479999999999997</v>
      </c>
    </row>
    <row r="335" spans="2:9">
      <c r="B335" s="64" t="s">
        <v>1260</v>
      </c>
      <c r="C335" s="158" t="s">
        <v>9</v>
      </c>
      <c r="D335" s="68">
        <v>88247</v>
      </c>
      <c r="E335" s="82" t="str">
        <f>IF($D335&lt;&gt;"",VLOOKUP($D335,'SINAPI ABRIL 2019'!$A$1:G9815,2,FALSE),"")</f>
        <v>AUXILIAR DE ELETRICISTA COM ENCARGOS COMPLEMENTARES</v>
      </c>
      <c r="F335" s="83" t="str">
        <f>IF($D335&lt;&gt;"",VLOOKUP($D335,'SINAPI ABRIL 2019'!$1:$1048576,3,FALSE),"")</f>
        <v>H</v>
      </c>
      <c r="G335" s="152">
        <v>2</v>
      </c>
      <c r="H335" s="97">
        <f>IF($D335&lt;&gt;"",VLOOKUP($D335,'SINAPI ABRIL 2019'!$1:$1048576,4,FALSE),"")</f>
        <v>14.63</v>
      </c>
      <c r="I335" s="89">
        <f t="shared" si="54"/>
        <v>29.26</v>
      </c>
    </row>
    <row r="336" spans="2:9">
      <c r="B336" s="64" t="s">
        <v>1218</v>
      </c>
      <c r="C336" s="158" t="s">
        <v>1219</v>
      </c>
      <c r="D336" s="158"/>
      <c r="E336" s="151" t="s">
        <v>5705</v>
      </c>
      <c r="F336" s="158" t="s">
        <v>51</v>
      </c>
      <c r="G336" s="152">
        <v>1</v>
      </c>
      <c r="H336" s="153">
        <v>242.92</v>
      </c>
      <c r="I336" s="89">
        <f t="shared" si="54"/>
        <v>242.92</v>
      </c>
    </row>
    <row r="337" spans="2:9">
      <c r="B337" s="154"/>
      <c r="C337" s="159"/>
      <c r="D337" s="159"/>
      <c r="E337" s="155"/>
      <c r="F337" s="159"/>
      <c r="G337" s="156"/>
      <c r="H337" s="157"/>
      <c r="I337" s="291"/>
    </row>
    <row r="338" spans="2:9">
      <c r="B338" s="76" t="s">
        <v>5869</v>
      </c>
      <c r="C338" s="138"/>
      <c r="D338" s="139"/>
      <c r="E338" s="77" t="s">
        <v>5706</v>
      </c>
      <c r="F338" s="78" t="s">
        <v>51</v>
      </c>
      <c r="G338" s="79"/>
      <c r="H338" s="80"/>
      <c r="I338" s="99">
        <f>TRUNC(SUM(I339:I341),2)</f>
        <v>12.47</v>
      </c>
    </row>
    <row r="339" spans="2:9">
      <c r="B339" s="64" t="s">
        <v>1260</v>
      </c>
      <c r="C339" s="158" t="s">
        <v>9</v>
      </c>
      <c r="D339" s="68">
        <v>88264</v>
      </c>
      <c r="E339" s="82" t="str">
        <f>IF($D339&lt;&gt;"",VLOOKUP($D339,'SINAPI ABRIL 2019'!$1:$1048576,2,FALSE),"")</f>
        <v>ELETRICISTA COM ENCARGOS COMPLEMENTARES</v>
      </c>
      <c r="F339" s="83" t="str">
        <f>IF($D339&lt;&gt;"",VLOOKUP($D339,'SINAPI ABRIL 2019'!$1:$1048576,3,FALSE),"")</f>
        <v>H</v>
      </c>
      <c r="G339" s="152">
        <v>0.05</v>
      </c>
      <c r="H339" s="97">
        <f>IF($D339&lt;&gt;"",VLOOKUP($D339,'SINAPI ABRIL 2019'!$1:$1048576,4,FALSE),"")</f>
        <v>18.739999999999998</v>
      </c>
      <c r="I339" s="89">
        <f t="shared" ref="I339:I341" si="55">TRUNC(H339*G339,2)</f>
        <v>0.93</v>
      </c>
    </row>
    <row r="340" spans="2:9">
      <c r="B340" s="64" t="s">
        <v>1260</v>
      </c>
      <c r="C340" s="158" t="s">
        <v>9</v>
      </c>
      <c r="D340" s="68">
        <v>88247</v>
      </c>
      <c r="E340" s="82" t="str">
        <f>IF($D340&lt;&gt;"",VLOOKUP($D340,'SINAPI ABRIL 2019'!$1:$1048576,2,FALSE),"")</f>
        <v>AUXILIAR DE ELETRICISTA COM ENCARGOS COMPLEMENTARES</v>
      </c>
      <c r="F340" s="83" t="str">
        <f>IF($D340&lt;&gt;"",VLOOKUP($D340,'SINAPI ABRIL 2019'!$1:$1048576,3,FALSE),"")</f>
        <v>H</v>
      </c>
      <c r="G340" s="152">
        <v>0.05</v>
      </c>
      <c r="H340" s="97">
        <f>IF($D340&lt;&gt;"",VLOOKUP($D340,'SINAPI ABRIL 2019'!$1:$1048576,4,FALSE),"")</f>
        <v>14.63</v>
      </c>
      <c r="I340" s="89">
        <f t="shared" si="55"/>
        <v>0.73</v>
      </c>
    </row>
    <row r="341" spans="2:9">
      <c r="B341" s="64" t="s">
        <v>1218</v>
      </c>
      <c r="C341" s="158" t="s">
        <v>1219</v>
      </c>
      <c r="D341" s="158"/>
      <c r="E341" s="151" t="s">
        <v>5706</v>
      </c>
      <c r="F341" s="158" t="s">
        <v>51</v>
      </c>
      <c r="G341" s="152">
        <v>1</v>
      </c>
      <c r="H341" s="153">
        <v>10.81</v>
      </c>
      <c r="I341" s="89">
        <f t="shared" si="55"/>
        <v>10.81</v>
      </c>
    </row>
    <row r="342" spans="2:9">
      <c r="B342" s="154"/>
      <c r="C342" s="159"/>
      <c r="D342" s="159"/>
      <c r="E342" s="155"/>
      <c r="F342" s="159"/>
      <c r="G342" s="156"/>
      <c r="H342" s="157"/>
      <c r="I342" s="291"/>
    </row>
    <row r="343" spans="2:9">
      <c r="B343" s="76" t="s">
        <v>5870</v>
      </c>
      <c r="C343" s="138"/>
      <c r="D343" s="139"/>
      <c r="E343" s="77" t="s">
        <v>5707</v>
      </c>
      <c r="F343" s="78" t="s">
        <v>51</v>
      </c>
      <c r="G343" s="79"/>
      <c r="H343" s="80"/>
      <c r="I343" s="99">
        <f>TRUNC(SUM(I344:I346),2)</f>
        <v>5.86</v>
      </c>
    </row>
    <row r="344" spans="2:9">
      <c r="B344" s="64" t="s">
        <v>1260</v>
      </c>
      <c r="C344" s="158" t="s">
        <v>9</v>
      </c>
      <c r="D344" s="68">
        <v>88264</v>
      </c>
      <c r="E344" s="82" t="str">
        <f>IF($D344&lt;&gt;"",VLOOKUP($D344,'SINAPI ABRIL 2019'!$1:$1048576,2,FALSE),"")</f>
        <v>ELETRICISTA COM ENCARGOS COMPLEMENTARES</v>
      </c>
      <c r="F344" s="83" t="str">
        <f>IF($D344&lt;&gt;"",VLOOKUP($D344,'SINAPI ABRIL 2019'!$1:$1048576,3,FALSE),"")</f>
        <v>H</v>
      </c>
      <c r="G344" s="152">
        <v>0.05</v>
      </c>
      <c r="H344" s="97">
        <f>IF($D344&lt;&gt;"",VLOOKUP($D344,'SINAPI ABRIL 2019'!$1:$1048576,4,FALSE),"")</f>
        <v>18.739999999999998</v>
      </c>
      <c r="I344" s="89">
        <f t="shared" ref="I344:I346" si="56">TRUNC(H344*G344,2)</f>
        <v>0.93</v>
      </c>
    </row>
    <row r="345" spans="2:9">
      <c r="B345" s="64" t="s">
        <v>1260</v>
      </c>
      <c r="C345" s="158" t="s">
        <v>9</v>
      </c>
      <c r="D345" s="68">
        <v>88247</v>
      </c>
      <c r="E345" s="82" t="str">
        <f>IF($D345&lt;&gt;"",VLOOKUP($D345,'SINAPI ABRIL 2019'!$1:$1048576,2,FALSE),"")</f>
        <v>AUXILIAR DE ELETRICISTA COM ENCARGOS COMPLEMENTARES</v>
      </c>
      <c r="F345" s="83" t="str">
        <f>IF($D345&lt;&gt;"",VLOOKUP($D345,'SINAPI ABRIL 2019'!$1:$1048576,3,FALSE),"")</f>
        <v>H</v>
      </c>
      <c r="G345" s="152">
        <v>0.05</v>
      </c>
      <c r="H345" s="97">
        <f>IF($D345&lt;&gt;"",VLOOKUP($D345,'SINAPI ABRIL 2019'!$1:$1048576,4,FALSE),"")</f>
        <v>14.63</v>
      </c>
      <c r="I345" s="89">
        <f t="shared" si="56"/>
        <v>0.73</v>
      </c>
    </row>
    <row r="346" spans="2:9">
      <c r="B346" s="64" t="s">
        <v>1218</v>
      </c>
      <c r="C346" s="158" t="s">
        <v>1219</v>
      </c>
      <c r="D346" s="158"/>
      <c r="E346" s="151" t="s">
        <v>5707</v>
      </c>
      <c r="F346" s="158" t="s">
        <v>51</v>
      </c>
      <c r="G346" s="152">
        <v>1</v>
      </c>
      <c r="H346" s="153">
        <v>4.2</v>
      </c>
      <c r="I346" s="89">
        <f t="shared" si="56"/>
        <v>4.2</v>
      </c>
    </row>
    <row r="347" spans="2:9">
      <c r="B347" s="154"/>
      <c r="C347" s="159"/>
      <c r="D347" s="159"/>
      <c r="E347" s="155"/>
      <c r="F347" s="159"/>
      <c r="G347" s="156"/>
      <c r="H347" s="157"/>
      <c r="I347" s="291"/>
    </row>
    <row r="348" spans="2:9">
      <c r="B348" s="76" t="s">
        <v>5871</v>
      </c>
      <c r="C348" s="138"/>
      <c r="D348" s="139"/>
      <c r="E348" s="77" t="s">
        <v>5708</v>
      </c>
      <c r="F348" s="78" t="s">
        <v>51</v>
      </c>
      <c r="G348" s="79"/>
      <c r="H348" s="80"/>
      <c r="I348" s="99">
        <f>TRUNC(SUM(I349:I351),2)</f>
        <v>119.35</v>
      </c>
    </row>
    <row r="349" spans="2:9">
      <c r="B349" s="64" t="s">
        <v>1260</v>
      </c>
      <c r="C349" s="158" t="s">
        <v>9</v>
      </c>
      <c r="D349" s="68">
        <v>88264</v>
      </c>
      <c r="E349" s="82" t="str">
        <f>IF($D349&lt;&gt;"",VLOOKUP($D349,'SINAPI ABRIL 2019'!$1:$1048576,2,FALSE),"")</f>
        <v>ELETRICISTA COM ENCARGOS COMPLEMENTARES</v>
      </c>
      <c r="F349" s="83" t="str">
        <f>IF($D349&lt;&gt;"",VLOOKUP($D349,'SINAPI ABRIL 2019'!$1:$1048576,3,FALSE),"")</f>
        <v>H</v>
      </c>
      <c r="G349" s="152">
        <v>0.5</v>
      </c>
      <c r="H349" s="97">
        <f>IF($D349&lt;&gt;"",VLOOKUP($D349,'SINAPI ABRIL 2019'!$1:$1048576,4,FALSE),"")</f>
        <v>18.739999999999998</v>
      </c>
      <c r="I349" s="89">
        <f t="shared" ref="I349:I351" si="57">TRUNC(H349*G349,2)</f>
        <v>9.3699999999999992</v>
      </c>
    </row>
    <row r="350" spans="2:9">
      <c r="B350" s="64" t="s">
        <v>1260</v>
      </c>
      <c r="C350" s="158" t="s">
        <v>9</v>
      </c>
      <c r="D350" s="68">
        <v>88247</v>
      </c>
      <c r="E350" s="82" t="str">
        <f>IF($D350&lt;&gt;"",VLOOKUP($D350,'SINAPI ABRIL 2019'!$1:$1048576,2,FALSE),"")</f>
        <v>AUXILIAR DE ELETRICISTA COM ENCARGOS COMPLEMENTARES</v>
      </c>
      <c r="F350" s="83" t="str">
        <f>IF($D350&lt;&gt;"",VLOOKUP($D350,'SINAPI ABRIL 2019'!$1:$1048576,3,FALSE),"")</f>
        <v>H</v>
      </c>
      <c r="G350" s="152">
        <v>0.5</v>
      </c>
      <c r="H350" s="97">
        <f>IF($D350&lt;&gt;"",VLOOKUP($D350,'SINAPI ABRIL 2019'!$1:$1048576,4,FALSE),"")</f>
        <v>14.63</v>
      </c>
      <c r="I350" s="89">
        <f t="shared" si="57"/>
        <v>7.31</v>
      </c>
    </row>
    <row r="351" spans="2:9">
      <c r="B351" s="64" t="s">
        <v>1218</v>
      </c>
      <c r="C351" s="158" t="s">
        <v>1219</v>
      </c>
      <c r="D351" s="158"/>
      <c r="E351" s="151" t="s">
        <v>5708</v>
      </c>
      <c r="F351" s="158" t="s">
        <v>51</v>
      </c>
      <c r="G351" s="152">
        <v>1</v>
      </c>
      <c r="H351" s="153">
        <v>102.67</v>
      </c>
      <c r="I351" s="89">
        <f t="shared" si="57"/>
        <v>102.67</v>
      </c>
    </row>
    <row r="352" spans="2:9">
      <c r="B352" s="154"/>
      <c r="C352" s="159"/>
      <c r="D352" s="159"/>
      <c r="E352" s="155"/>
      <c r="F352" s="159"/>
      <c r="G352" s="156"/>
      <c r="H352" s="157"/>
      <c r="I352" s="291"/>
    </row>
    <row r="353" spans="2:9">
      <c r="B353" s="76" t="s">
        <v>5872</v>
      </c>
      <c r="C353" s="138"/>
      <c r="D353" s="139"/>
      <c r="E353" s="77" t="s">
        <v>5709</v>
      </c>
      <c r="F353" s="78" t="s">
        <v>51</v>
      </c>
      <c r="G353" s="79"/>
      <c r="H353" s="80"/>
      <c r="I353" s="99">
        <f>TRUNC(SUM(I354:I356),2)</f>
        <v>43.95</v>
      </c>
    </row>
    <row r="354" spans="2:9">
      <c r="B354" s="64" t="s">
        <v>1260</v>
      </c>
      <c r="C354" s="158" t="s">
        <v>9</v>
      </c>
      <c r="D354" s="68">
        <v>88264</v>
      </c>
      <c r="E354" s="82" t="str">
        <f>IF($D354&lt;&gt;"",VLOOKUP($D354,'SINAPI ABRIL 2019'!$1:$1048576,2,FALSE),"")</f>
        <v>ELETRICISTA COM ENCARGOS COMPLEMENTARES</v>
      </c>
      <c r="F354" s="83" t="str">
        <f>IF($D354&lt;&gt;"",VLOOKUP($D354,'SINAPI ABRIL 2019'!$1:$1048576,3,FALSE),"")</f>
        <v>H</v>
      </c>
      <c r="G354" s="152">
        <v>0.4</v>
      </c>
      <c r="H354" s="97">
        <f>IF($D354&lt;&gt;"",VLOOKUP($D354,'SINAPI ABRIL 2019'!$1:$1048576,4,FALSE),"")</f>
        <v>18.739999999999998</v>
      </c>
      <c r="I354" s="89">
        <f t="shared" ref="I354:I356" si="58">TRUNC(H354*G354,2)</f>
        <v>7.49</v>
      </c>
    </row>
    <row r="355" spans="2:9">
      <c r="B355" s="64" t="s">
        <v>1260</v>
      </c>
      <c r="C355" s="158" t="s">
        <v>9</v>
      </c>
      <c r="D355" s="68">
        <v>88247</v>
      </c>
      <c r="E355" s="82" t="str">
        <f>IF($D355&lt;&gt;"",VLOOKUP($D355,'SINAPI ABRIL 2019'!$1:$1048576,2,FALSE),"")</f>
        <v>AUXILIAR DE ELETRICISTA COM ENCARGOS COMPLEMENTARES</v>
      </c>
      <c r="F355" s="83" t="str">
        <f>IF($D355&lt;&gt;"",VLOOKUP($D355,'SINAPI ABRIL 2019'!$1:$1048576,3,FALSE),"")</f>
        <v>H</v>
      </c>
      <c r="G355" s="152">
        <v>0.4</v>
      </c>
      <c r="H355" s="97">
        <f>IF($D355&lt;&gt;"",VLOOKUP($D355,'SINAPI ABRIL 2019'!$1:$1048576,4,FALSE),"")</f>
        <v>14.63</v>
      </c>
      <c r="I355" s="89">
        <f t="shared" si="58"/>
        <v>5.85</v>
      </c>
    </row>
    <row r="356" spans="2:9" ht="25.5">
      <c r="B356" s="64" t="s">
        <v>1218</v>
      </c>
      <c r="C356" s="158" t="s">
        <v>9</v>
      </c>
      <c r="D356" s="160">
        <v>1878</v>
      </c>
      <c r="E356" s="82" t="str">
        <f>IF($D356&lt;&gt;"",VLOOKUP($D356,'SINAPI ABRIL 2019'!$1:$1048576,2,FALSE),"")</f>
        <v>CURVA 90 GRAUS, LONGA, DE PVC RIGIDO ROSCAVEL, DE 4", PARA ELETRODUTO</v>
      </c>
      <c r="F356" s="83" t="str">
        <f>IF($D356&lt;&gt;"",VLOOKUP($D356,'SINAPI ABRIL 2019'!$1:$1048576,3,FALSE),"")</f>
        <v xml:space="preserve">UN    </v>
      </c>
      <c r="G356" s="152">
        <v>1</v>
      </c>
      <c r="H356" s="97">
        <f>IF($D356&lt;&gt;"",VLOOKUP($D356,'SINAPI ABRIL 2019'!$1:$1048576,4,FALSE),"")</f>
        <v>30.61</v>
      </c>
      <c r="I356" s="89">
        <f t="shared" si="58"/>
        <v>30.61</v>
      </c>
    </row>
    <row r="357" spans="2:9">
      <c r="B357" s="154"/>
      <c r="C357" s="159"/>
      <c r="D357" s="159"/>
      <c r="E357" s="155"/>
      <c r="F357" s="159"/>
      <c r="G357" s="156"/>
      <c r="H357" s="157"/>
      <c r="I357" s="291"/>
    </row>
    <row r="358" spans="2:9">
      <c r="B358" s="76" t="s">
        <v>5873</v>
      </c>
      <c r="C358" s="138"/>
      <c r="D358" s="139"/>
      <c r="E358" s="77" t="s">
        <v>5710</v>
      </c>
      <c r="F358" s="78" t="s">
        <v>20</v>
      </c>
      <c r="G358" s="79"/>
      <c r="H358" s="80"/>
      <c r="I358" s="99">
        <f>TRUNC(SUM(I359:I361),2)</f>
        <v>91.82</v>
      </c>
    </row>
    <row r="359" spans="2:9">
      <c r="B359" s="64" t="s">
        <v>1260</v>
      </c>
      <c r="C359" s="158" t="s">
        <v>9</v>
      </c>
      <c r="D359" s="68">
        <v>88264</v>
      </c>
      <c r="E359" s="82" t="str">
        <f>IF($D359&lt;&gt;"",VLOOKUP($D359,'SINAPI ABRIL 2019'!$1:$1048576,2,FALSE),"")</f>
        <v>ELETRICISTA COM ENCARGOS COMPLEMENTARES</v>
      </c>
      <c r="F359" s="83" t="str">
        <f>IF($D359&lt;&gt;"",VLOOKUP($D359,'SINAPI ABRIL 2019'!$1:$1048576,3,FALSE),"")</f>
        <v>H</v>
      </c>
      <c r="G359" s="152">
        <v>0.8</v>
      </c>
      <c r="H359" s="97">
        <f>IF($D359&lt;&gt;"",VLOOKUP($D359,'SINAPI ABRIL 2019'!$1:$1048576,4,FALSE),"")</f>
        <v>18.739999999999998</v>
      </c>
      <c r="I359" s="89">
        <f t="shared" ref="I359:I361" si="59">TRUNC(H359*G359,2)</f>
        <v>14.99</v>
      </c>
    </row>
    <row r="360" spans="2:9">
      <c r="B360" s="64" t="s">
        <v>1260</v>
      </c>
      <c r="C360" s="158" t="s">
        <v>9</v>
      </c>
      <c r="D360" s="68">
        <v>88247</v>
      </c>
      <c r="E360" s="82" t="str">
        <f>IF($D360&lt;&gt;"",VLOOKUP($D360,'SINAPI ABRIL 2019'!$1:$1048576,2,FALSE),"")</f>
        <v>AUXILIAR DE ELETRICISTA COM ENCARGOS COMPLEMENTARES</v>
      </c>
      <c r="F360" s="83" t="str">
        <f>IF($D360&lt;&gt;"",VLOOKUP($D360,'SINAPI ABRIL 2019'!$1:$1048576,3,FALSE),"")</f>
        <v>H</v>
      </c>
      <c r="G360" s="152">
        <v>0.8</v>
      </c>
      <c r="H360" s="97">
        <f>IF($D360&lt;&gt;"",VLOOKUP($D360,'SINAPI ABRIL 2019'!$1:$1048576,4,FALSE),"")</f>
        <v>14.63</v>
      </c>
      <c r="I360" s="89">
        <f t="shared" si="59"/>
        <v>11.7</v>
      </c>
    </row>
    <row r="361" spans="2:9">
      <c r="B361" s="64" t="s">
        <v>1218</v>
      </c>
      <c r="C361" s="158" t="s">
        <v>1219</v>
      </c>
      <c r="D361" s="158"/>
      <c r="E361" s="151" t="s">
        <v>5711</v>
      </c>
      <c r="F361" s="158" t="s">
        <v>20</v>
      </c>
      <c r="G361" s="152">
        <v>1</v>
      </c>
      <c r="H361" s="153">
        <v>65.13</v>
      </c>
      <c r="I361" s="89">
        <f t="shared" si="59"/>
        <v>65.13</v>
      </c>
    </row>
    <row r="362" spans="2:9">
      <c r="B362" s="154"/>
      <c r="C362" s="159"/>
      <c r="D362" s="159"/>
      <c r="E362" s="155"/>
      <c r="F362" s="159"/>
      <c r="G362" s="156"/>
      <c r="H362" s="157"/>
      <c r="I362" s="291"/>
    </row>
    <row r="363" spans="2:9">
      <c r="B363" s="76" t="s">
        <v>5874</v>
      </c>
      <c r="C363" s="138"/>
      <c r="D363" s="139"/>
      <c r="E363" s="77" t="s">
        <v>5712</v>
      </c>
      <c r="F363" s="78" t="s">
        <v>51</v>
      </c>
      <c r="G363" s="79"/>
      <c r="H363" s="80"/>
      <c r="I363" s="99">
        <f>TRUNC(SUM(I364:I366),2)</f>
        <v>7.83</v>
      </c>
    </row>
    <row r="364" spans="2:9">
      <c r="B364" s="64" t="s">
        <v>1260</v>
      </c>
      <c r="C364" s="158" t="s">
        <v>9</v>
      </c>
      <c r="D364" s="68">
        <v>88264</v>
      </c>
      <c r="E364" s="82" t="str">
        <f>IF($D364&lt;&gt;"",VLOOKUP($D364,'SINAPI ABRIL 2019'!$1:$1048576,2,FALSE),"")</f>
        <v>ELETRICISTA COM ENCARGOS COMPLEMENTARES</v>
      </c>
      <c r="F364" s="83" t="str">
        <f>IF($D364&lt;&gt;"",VLOOKUP($D364,'SINAPI ABRIL 2019'!$1:$1048576,3,FALSE),"")</f>
        <v>H</v>
      </c>
      <c r="G364" s="152">
        <v>0.15</v>
      </c>
      <c r="H364" s="97">
        <f>IF($D364&lt;&gt;"",VLOOKUP($D364,'SINAPI ABRIL 2019'!$1:$1048576,4,FALSE),"")</f>
        <v>18.739999999999998</v>
      </c>
      <c r="I364" s="89">
        <f t="shared" ref="I364:I366" si="60">TRUNC(H364*G364,2)</f>
        <v>2.81</v>
      </c>
    </row>
    <row r="365" spans="2:9">
      <c r="B365" s="64" t="s">
        <v>1260</v>
      </c>
      <c r="C365" s="158" t="s">
        <v>9</v>
      </c>
      <c r="D365" s="68">
        <v>88247</v>
      </c>
      <c r="E365" s="82" t="str">
        <f>IF($D365&lt;&gt;"",VLOOKUP($D365,'SINAPI ABRIL 2019'!$1:$1048576,2,FALSE),"")</f>
        <v>AUXILIAR DE ELETRICISTA COM ENCARGOS COMPLEMENTARES</v>
      </c>
      <c r="F365" s="83" t="str">
        <f>IF($D365&lt;&gt;"",VLOOKUP($D365,'SINAPI ABRIL 2019'!$1:$1048576,3,FALSE),"")</f>
        <v>H</v>
      </c>
      <c r="G365" s="152">
        <v>0.15</v>
      </c>
      <c r="H365" s="97">
        <f>IF($D365&lt;&gt;"",VLOOKUP($D365,'SINAPI ABRIL 2019'!$1:$1048576,4,FALSE),"")</f>
        <v>14.63</v>
      </c>
      <c r="I365" s="89">
        <f t="shared" si="60"/>
        <v>2.19</v>
      </c>
    </row>
    <row r="366" spans="2:9">
      <c r="B366" s="64" t="s">
        <v>1218</v>
      </c>
      <c r="C366" s="158" t="s">
        <v>1219</v>
      </c>
      <c r="D366" s="158"/>
      <c r="E366" s="151" t="s">
        <v>5712</v>
      </c>
      <c r="F366" s="158" t="s">
        <v>51</v>
      </c>
      <c r="G366" s="152">
        <v>1.02</v>
      </c>
      <c r="H366" s="153">
        <v>2.78</v>
      </c>
      <c r="I366" s="89">
        <f t="shared" si="60"/>
        <v>2.83</v>
      </c>
    </row>
    <row r="367" spans="2:9">
      <c r="B367" s="154"/>
      <c r="C367" s="159"/>
      <c r="D367" s="159"/>
      <c r="E367" s="155"/>
      <c r="F367" s="159"/>
      <c r="G367" s="156"/>
      <c r="H367" s="157"/>
      <c r="I367" s="291"/>
    </row>
    <row r="368" spans="2:9">
      <c r="B368" s="76" t="s">
        <v>5875</v>
      </c>
      <c r="C368" s="138"/>
      <c r="D368" s="139"/>
      <c r="E368" s="77" t="s">
        <v>5713</v>
      </c>
      <c r="F368" s="78" t="s">
        <v>51</v>
      </c>
      <c r="G368" s="79"/>
      <c r="H368" s="80"/>
      <c r="I368" s="99">
        <f>TRUNC(SUM(I369:I371),2)</f>
        <v>24.39</v>
      </c>
    </row>
    <row r="369" spans="2:9">
      <c r="B369" s="64" t="s">
        <v>1260</v>
      </c>
      <c r="C369" s="158" t="s">
        <v>9</v>
      </c>
      <c r="D369" s="68">
        <v>88264</v>
      </c>
      <c r="E369" s="82" t="str">
        <f>IF($D369&lt;&gt;"",VLOOKUP($D369,'SINAPI ABRIL 2019'!$1:$1048576,2,FALSE),"")</f>
        <v>ELETRICISTA COM ENCARGOS COMPLEMENTARES</v>
      </c>
      <c r="F369" s="83" t="str">
        <f>IF($D369&lt;&gt;"",VLOOKUP($D369,'SINAPI ABRIL 2019'!$1:$1048576,3,FALSE),"")</f>
        <v>H</v>
      </c>
      <c r="G369" s="152">
        <v>0.25</v>
      </c>
      <c r="H369" s="97">
        <f>IF($D369&lt;&gt;"",VLOOKUP($D369,'SINAPI ABRIL 2019'!$1:$1048576,4,FALSE),"")</f>
        <v>18.739999999999998</v>
      </c>
      <c r="I369" s="89">
        <f t="shared" ref="I369:I371" si="61">TRUNC(H369*G369,2)</f>
        <v>4.68</v>
      </c>
    </row>
    <row r="370" spans="2:9">
      <c r="B370" s="64" t="s">
        <v>1260</v>
      </c>
      <c r="C370" s="158" t="s">
        <v>9</v>
      </c>
      <c r="D370" s="68">
        <v>88247</v>
      </c>
      <c r="E370" s="82" t="str">
        <f>IF($D370&lt;&gt;"",VLOOKUP($D370,'SINAPI ABRIL 2019'!$1:$1048576,2,FALSE),"")</f>
        <v>AUXILIAR DE ELETRICISTA COM ENCARGOS COMPLEMENTARES</v>
      </c>
      <c r="F370" s="83" t="str">
        <f>IF($D370&lt;&gt;"",VLOOKUP($D370,'SINAPI ABRIL 2019'!$1:$1048576,3,FALSE),"")</f>
        <v>H</v>
      </c>
      <c r="G370" s="152">
        <v>0.25</v>
      </c>
      <c r="H370" s="97">
        <f>IF($D370&lt;&gt;"",VLOOKUP($D370,'SINAPI ABRIL 2019'!$1:$1048576,4,FALSE),"")</f>
        <v>14.63</v>
      </c>
      <c r="I370" s="89">
        <f t="shared" si="61"/>
        <v>3.65</v>
      </c>
    </row>
    <row r="371" spans="2:9">
      <c r="B371" s="64" t="s">
        <v>1218</v>
      </c>
      <c r="C371" s="158" t="s">
        <v>1219</v>
      </c>
      <c r="D371" s="158"/>
      <c r="E371" s="151" t="s">
        <v>5714</v>
      </c>
      <c r="F371" s="158" t="s">
        <v>51</v>
      </c>
      <c r="G371" s="152">
        <v>1</v>
      </c>
      <c r="H371" s="153">
        <v>16.059999999999999</v>
      </c>
      <c r="I371" s="89">
        <f t="shared" si="61"/>
        <v>16.059999999999999</v>
      </c>
    </row>
    <row r="372" spans="2:9">
      <c r="B372" s="154"/>
      <c r="C372" s="159"/>
      <c r="D372" s="159"/>
      <c r="E372" s="155"/>
      <c r="F372" s="159"/>
      <c r="G372" s="156"/>
      <c r="H372" s="157"/>
      <c r="I372" s="291"/>
    </row>
    <row r="373" spans="2:9" ht="25.5">
      <c r="B373" s="76" t="s">
        <v>5876</v>
      </c>
      <c r="C373" s="138"/>
      <c r="D373" s="139"/>
      <c r="E373" s="77" t="s">
        <v>5715</v>
      </c>
      <c r="F373" s="78" t="s">
        <v>51</v>
      </c>
      <c r="G373" s="79"/>
      <c r="H373" s="80"/>
      <c r="I373" s="99">
        <f>TRUNC(SUM(I374:I376),2)</f>
        <v>45.55</v>
      </c>
    </row>
    <row r="374" spans="2:9">
      <c r="B374" s="64" t="s">
        <v>1260</v>
      </c>
      <c r="C374" s="158" t="s">
        <v>9</v>
      </c>
      <c r="D374" s="68">
        <v>88264</v>
      </c>
      <c r="E374" s="82" t="str">
        <f>IF($D374&lt;&gt;"",VLOOKUP($D374,'SINAPI ABRIL 2019'!$1:$1048576,2,FALSE),"")</f>
        <v>ELETRICISTA COM ENCARGOS COMPLEMENTARES</v>
      </c>
      <c r="F374" s="83" t="str">
        <f>IF($D374&lt;&gt;"",VLOOKUP($D374,'SINAPI ABRIL 2019'!$1:$1048576,3,FALSE),"")</f>
        <v>H</v>
      </c>
      <c r="G374" s="152">
        <v>1</v>
      </c>
      <c r="H374" s="97">
        <f>IF($D374&lt;&gt;"",VLOOKUP($D374,'SINAPI ABRIL 2019'!$1:$1048576,4,FALSE),"")</f>
        <v>18.739999999999998</v>
      </c>
      <c r="I374" s="89">
        <f t="shared" ref="I374:I376" si="62">TRUNC(H374*G374,2)</f>
        <v>18.739999999999998</v>
      </c>
    </row>
    <row r="375" spans="2:9">
      <c r="B375" s="64" t="s">
        <v>1260</v>
      </c>
      <c r="C375" s="158" t="s">
        <v>9</v>
      </c>
      <c r="D375" s="68">
        <v>88247</v>
      </c>
      <c r="E375" s="82" t="str">
        <f>IF($D375&lt;&gt;"",VLOOKUP($D375,'SINAPI ABRIL 2019'!$1:$1048576,2,FALSE),"")</f>
        <v>AUXILIAR DE ELETRICISTA COM ENCARGOS COMPLEMENTARES</v>
      </c>
      <c r="F375" s="83" t="str">
        <f>IF($D375&lt;&gt;"",VLOOKUP($D375,'SINAPI ABRIL 2019'!$1:$1048576,3,FALSE),"")</f>
        <v>H</v>
      </c>
      <c r="G375" s="152">
        <v>1</v>
      </c>
      <c r="H375" s="97">
        <f>IF($D375&lt;&gt;"",VLOOKUP($D375,'SINAPI ABRIL 2019'!$1:$1048576,4,FALSE),"")</f>
        <v>14.63</v>
      </c>
      <c r="I375" s="89">
        <f t="shared" si="62"/>
        <v>14.63</v>
      </c>
    </row>
    <row r="376" spans="2:9" ht="24">
      <c r="B376" s="64" t="s">
        <v>1218</v>
      </c>
      <c r="C376" s="158" t="s">
        <v>1219</v>
      </c>
      <c r="D376" s="158"/>
      <c r="E376" s="151" t="s">
        <v>5716</v>
      </c>
      <c r="F376" s="158" t="s">
        <v>20</v>
      </c>
      <c r="G376" s="152">
        <v>1</v>
      </c>
      <c r="H376" s="153">
        <v>12.18</v>
      </c>
      <c r="I376" s="89">
        <f t="shared" si="62"/>
        <v>12.18</v>
      </c>
    </row>
    <row r="377" spans="2:9">
      <c r="B377" s="154"/>
      <c r="C377" s="159"/>
      <c r="D377" s="159"/>
      <c r="E377" s="155"/>
      <c r="F377" s="159"/>
      <c r="G377" s="156"/>
      <c r="H377" s="157"/>
      <c r="I377" s="291"/>
    </row>
    <row r="378" spans="2:9" ht="25.5">
      <c r="B378" s="76" t="s">
        <v>5877</v>
      </c>
      <c r="C378" s="138"/>
      <c r="D378" s="139"/>
      <c r="E378" s="77" t="s">
        <v>5717</v>
      </c>
      <c r="F378" s="78" t="s">
        <v>51</v>
      </c>
      <c r="G378" s="79"/>
      <c r="H378" s="80"/>
      <c r="I378" s="99">
        <f>TRUNC(SUM(I379:I381),2)</f>
        <v>45.55</v>
      </c>
    </row>
    <row r="379" spans="2:9">
      <c r="B379" s="64" t="s">
        <v>1260</v>
      </c>
      <c r="C379" s="158" t="s">
        <v>9</v>
      </c>
      <c r="D379" s="68">
        <v>88264</v>
      </c>
      <c r="E379" s="82" t="str">
        <f>IF($D379&lt;&gt;"",VLOOKUP($D379,'SINAPI ABRIL 2019'!$1:$1048576,2,FALSE),"")</f>
        <v>ELETRICISTA COM ENCARGOS COMPLEMENTARES</v>
      </c>
      <c r="F379" s="83" t="str">
        <f>IF($D379&lt;&gt;"",VLOOKUP($D379,'SINAPI ABRIL 2019'!$1:$1048576,3,FALSE),"")</f>
        <v>H</v>
      </c>
      <c r="G379" s="152">
        <v>1</v>
      </c>
      <c r="H379" s="97">
        <f>IF($D379&lt;&gt;"",VLOOKUP($D379,'SINAPI ABRIL 2019'!$1:$1048576,4,FALSE),"")</f>
        <v>18.739999999999998</v>
      </c>
      <c r="I379" s="89">
        <f t="shared" ref="I379:I381" si="63">TRUNC(H379*G379,2)</f>
        <v>18.739999999999998</v>
      </c>
    </row>
    <row r="380" spans="2:9">
      <c r="B380" s="64" t="s">
        <v>1260</v>
      </c>
      <c r="C380" s="158" t="s">
        <v>9</v>
      </c>
      <c r="D380" s="68">
        <v>88247</v>
      </c>
      <c r="E380" s="82" t="str">
        <f>IF($D380&lt;&gt;"",VLOOKUP($D380,'SINAPI ABRIL 2019'!$1:$1048576,2,FALSE),"")</f>
        <v>AUXILIAR DE ELETRICISTA COM ENCARGOS COMPLEMENTARES</v>
      </c>
      <c r="F380" s="83" t="str">
        <f>IF($D380&lt;&gt;"",VLOOKUP($D380,'SINAPI ABRIL 2019'!$1:$1048576,3,FALSE),"")</f>
        <v>H</v>
      </c>
      <c r="G380" s="152">
        <v>1</v>
      </c>
      <c r="H380" s="97">
        <f>IF($D380&lt;&gt;"",VLOOKUP($D380,'SINAPI ABRIL 2019'!$1:$1048576,4,FALSE),"")</f>
        <v>14.63</v>
      </c>
      <c r="I380" s="89">
        <f t="shared" si="63"/>
        <v>14.63</v>
      </c>
    </row>
    <row r="381" spans="2:9" ht="24">
      <c r="B381" s="64" t="s">
        <v>1218</v>
      </c>
      <c r="C381" s="158" t="s">
        <v>1219</v>
      </c>
      <c r="D381" s="158"/>
      <c r="E381" s="151" t="s">
        <v>5718</v>
      </c>
      <c r="F381" s="158" t="s">
        <v>20</v>
      </c>
      <c r="G381" s="152">
        <v>1</v>
      </c>
      <c r="H381" s="153">
        <v>12.18</v>
      </c>
      <c r="I381" s="89">
        <f t="shared" si="63"/>
        <v>12.18</v>
      </c>
    </row>
    <row r="382" spans="2:9">
      <c r="B382" s="154"/>
      <c r="C382" s="159"/>
      <c r="D382" s="159"/>
      <c r="E382" s="155"/>
      <c r="F382" s="159"/>
      <c r="G382" s="156"/>
      <c r="H382" s="157"/>
      <c r="I382" s="291"/>
    </row>
    <row r="383" spans="2:9" ht="25.5">
      <c r="B383" s="76" t="s">
        <v>5878</v>
      </c>
      <c r="C383" s="138"/>
      <c r="D383" s="139"/>
      <c r="E383" s="77" t="s">
        <v>5719</v>
      </c>
      <c r="F383" s="78" t="s">
        <v>51</v>
      </c>
      <c r="G383" s="79"/>
      <c r="H383" s="80"/>
      <c r="I383" s="99">
        <f>TRUNC(SUM(I384:I386),2)</f>
        <v>45.55</v>
      </c>
    </row>
    <row r="384" spans="2:9">
      <c r="B384" s="64" t="s">
        <v>1260</v>
      </c>
      <c r="C384" s="158" t="s">
        <v>9</v>
      </c>
      <c r="D384" s="68">
        <v>88264</v>
      </c>
      <c r="E384" s="82" t="str">
        <f>IF($D384&lt;&gt;"",VLOOKUP($D384,'SINAPI ABRIL 2019'!$1:$1048576,2,FALSE),"")</f>
        <v>ELETRICISTA COM ENCARGOS COMPLEMENTARES</v>
      </c>
      <c r="F384" s="83" t="str">
        <f>IF($D384&lt;&gt;"",VLOOKUP($D384,'SINAPI ABRIL 2019'!$1:$1048576,3,FALSE),"")</f>
        <v>H</v>
      </c>
      <c r="G384" s="152">
        <v>1</v>
      </c>
      <c r="H384" s="97">
        <f>IF($D384&lt;&gt;"",VLOOKUP($D384,'SINAPI ABRIL 2019'!$1:$1048576,4,FALSE),"")</f>
        <v>18.739999999999998</v>
      </c>
      <c r="I384" s="89">
        <f t="shared" ref="I384:I386" si="64">TRUNC(H384*G384,2)</f>
        <v>18.739999999999998</v>
      </c>
    </row>
    <row r="385" spans="2:9">
      <c r="B385" s="64" t="s">
        <v>1260</v>
      </c>
      <c r="C385" s="158" t="s">
        <v>9</v>
      </c>
      <c r="D385" s="68">
        <v>88247</v>
      </c>
      <c r="E385" s="82" t="str">
        <f>IF($D385&lt;&gt;"",VLOOKUP($D385,'SINAPI ABRIL 2019'!$1:$1048576,2,FALSE),"")</f>
        <v>AUXILIAR DE ELETRICISTA COM ENCARGOS COMPLEMENTARES</v>
      </c>
      <c r="F385" s="83" t="str">
        <f>IF($D385&lt;&gt;"",VLOOKUP($D385,'SINAPI ABRIL 2019'!$1:$1048576,3,FALSE),"")</f>
        <v>H</v>
      </c>
      <c r="G385" s="152">
        <v>1</v>
      </c>
      <c r="H385" s="97">
        <f>IF($D385&lt;&gt;"",VLOOKUP($D385,'SINAPI ABRIL 2019'!$1:$1048576,4,FALSE),"")</f>
        <v>14.63</v>
      </c>
      <c r="I385" s="89">
        <f t="shared" si="64"/>
        <v>14.63</v>
      </c>
    </row>
    <row r="386" spans="2:9" ht="24">
      <c r="B386" s="64" t="s">
        <v>1218</v>
      </c>
      <c r="C386" s="158" t="s">
        <v>1219</v>
      </c>
      <c r="D386" s="158"/>
      <c r="E386" s="151" t="s">
        <v>5720</v>
      </c>
      <c r="F386" s="158" t="s">
        <v>20</v>
      </c>
      <c r="G386" s="152">
        <v>1</v>
      </c>
      <c r="H386" s="153">
        <v>12.18</v>
      </c>
      <c r="I386" s="89">
        <f t="shared" si="64"/>
        <v>12.18</v>
      </c>
    </row>
    <row r="387" spans="2:9">
      <c r="B387" s="154"/>
      <c r="C387" s="159"/>
      <c r="D387" s="159"/>
      <c r="E387" s="155"/>
      <c r="F387" s="159"/>
      <c r="G387" s="156"/>
      <c r="H387" s="157"/>
      <c r="I387" s="291"/>
    </row>
    <row r="388" spans="2:9">
      <c r="B388" s="76" t="s">
        <v>5879</v>
      </c>
      <c r="C388" s="138"/>
      <c r="D388" s="139"/>
      <c r="E388" s="77" t="s">
        <v>5721</v>
      </c>
      <c r="F388" s="78" t="s">
        <v>51</v>
      </c>
      <c r="G388" s="79"/>
      <c r="H388" s="80"/>
      <c r="I388" s="99">
        <f>TRUNC(SUM(I389:I391),2)</f>
        <v>40.159999999999997</v>
      </c>
    </row>
    <row r="389" spans="2:9">
      <c r="B389" s="64" t="s">
        <v>1260</v>
      </c>
      <c r="C389" s="158" t="s">
        <v>9</v>
      </c>
      <c r="D389" s="68">
        <v>88264</v>
      </c>
      <c r="E389" s="82" t="str">
        <f>IF($D389&lt;&gt;"",VLOOKUP($D389,'SINAPI ABRIL 2019'!$1:$1048576,2,FALSE),"")</f>
        <v>ELETRICISTA COM ENCARGOS COMPLEMENTARES</v>
      </c>
      <c r="F389" s="83" t="str">
        <f>IF($D389&lt;&gt;"",VLOOKUP($D389,'SINAPI ABRIL 2019'!$1:$1048576,3,FALSE),"")</f>
        <v>H</v>
      </c>
      <c r="G389" s="152">
        <v>0.3</v>
      </c>
      <c r="H389" s="97">
        <f>IF($D389&lt;&gt;"",VLOOKUP($D389,'SINAPI ABRIL 2019'!$1:$1048576,4,FALSE),"")</f>
        <v>18.739999999999998</v>
      </c>
      <c r="I389" s="89">
        <f t="shared" ref="I389:I391" si="65">TRUNC(H389*G389,2)</f>
        <v>5.62</v>
      </c>
    </row>
    <row r="390" spans="2:9">
      <c r="B390" s="64" t="s">
        <v>1260</v>
      </c>
      <c r="C390" s="158" t="s">
        <v>9</v>
      </c>
      <c r="D390" s="68">
        <v>88247</v>
      </c>
      <c r="E390" s="82" t="str">
        <f>IF($D390&lt;&gt;"",VLOOKUP($D390,'SINAPI ABRIL 2019'!$1:$1048576,2,FALSE),"")</f>
        <v>AUXILIAR DE ELETRICISTA COM ENCARGOS COMPLEMENTARES</v>
      </c>
      <c r="F390" s="83" t="str">
        <f>IF($D390&lt;&gt;"",VLOOKUP($D390,'SINAPI ABRIL 2019'!$1:$1048576,3,FALSE),"")</f>
        <v>H</v>
      </c>
      <c r="G390" s="152">
        <v>0.3</v>
      </c>
      <c r="H390" s="97">
        <f>IF($D390&lt;&gt;"",VLOOKUP($D390,'SINAPI ABRIL 2019'!$1:$1048576,4,FALSE),"")</f>
        <v>14.63</v>
      </c>
      <c r="I390" s="89">
        <f t="shared" si="65"/>
        <v>4.38</v>
      </c>
    </row>
    <row r="391" spans="2:9">
      <c r="B391" s="64" t="s">
        <v>1218</v>
      </c>
      <c r="C391" s="158" t="s">
        <v>1219</v>
      </c>
      <c r="D391" s="158"/>
      <c r="E391" s="151" t="s">
        <v>5721</v>
      </c>
      <c r="F391" s="158" t="s">
        <v>51</v>
      </c>
      <c r="G391" s="152">
        <v>1</v>
      </c>
      <c r="H391" s="153">
        <v>30.16</v>
      </c>
      <c r="I391" s="89">
        <f t="shared" si="65"/>
        <v>30.16</v>
      </c>
    </row>
    <row r="392" spans="2:9">
      <c r="B392" s="154"/>
      <c r="C392" s="159"/>
      <c r="D392" s="159"/>
      <c r="E392" s="155"/>
      <c r="F392" s="159"/>
      <c r="G392" s="156"/>
      <c r="H392" s="157"/>
      <c r="I392" s="291"/>
    </row>
    <row r="393" spans="2:9">
      <c r="B393" s="76" t="s">
        <v>5880</v>
      </c>
      <c r="C393" s="138"/>
      <c r="D393" s="139"/>
      <c r="E393" s="77" t="s">
        <v>5722</v>
      </c>
      <c r="F393" s="78" t="s">
        <v>51</v>
      </c>
      <c r="G393" s="79"/>
      <c r="H393" s="80"/>
      <c r="I393" s="99">
        <f>TRUNC(SUM(I394:I396),2)</f>
        <v>12.02</v>
      </c>
    </row>
    <row r="394" spans="2:9">
      <c r="B394" s="64" t="s">
        <v>1260</v>
      </c>
      <c r="C394" s="158" t="s">
        <v>9</v>
      </c>
      <c r="D394" s="68">
        <v>88264</v>
      </c>
      <c r="E394" s="82" t="str">
        <f>IF($D394&lt;&gt;"",VLOOKUP($D394,'SINAPI ABRIL 2019'!$1:$1048576,2,FALSE),"")</f>
        <v>ELETRICISTA COM ENCARGOS COMPLEMENTARES</v>
      </c>
      <c r="F394" s="83" t="str">
        <f>IF($D394&lt;&gt;"",VLOOKUP($D394,'SINAPI ABRIL 2019'!$1:$1048576,3,FALSE),"")</f>
        <v>H</v>
      </c>
      <c r="G394" s="152">
        <v>0.05</v>
      </c>
      <c r="H394" s="97">
        <f>IF($D394&lt;&gt;"",VLOOKUP($D394,'SINAPI ABRIL 2019'!$1:$1048576,4,FALSE),"")</f>
        <v>18.739999999999998</v>
      </c>
      <c r="I394" s="89">
        <f t="shared" ref="I394:I396" si="66">TRUNC(H394*G394,2)</f>
        <v>0.93</v>
      </c>
    </row>
    <row r="395" spans="2:9">
      <c r="B395" s="64" t="s">
        <v>1260</v>
      </c>
      <c r="C395" s="158" t="s">
        <v>9</v>
      </c>
      <c r="D395" s="68">
        <v>88247</v>
      </c>
      <c r="E395" s="82" t="str">
        <f>IF($D395&lt;&gt;"",VLOOKUP($D395,'SINAPI ABRIL 2019'!$1:$1048576,2,FALSE),"")</f>
        <v>AUXILIAR DE ELETRICISTA COM ENCARGOS COMPLEMENTARES</v>
      </c>
      <c r="F395" s="83" t="str">
        <f>IF($D395&lt;&gt;"",VLOOKUP($D395,'SINAPI ABRIL 2019'!$1:$1048576,3,FALSE),"")</f>
        <v>H</v>
      </c>
      <c r="G395" s="152">
        <v>0.05</v>
      </c>
      <c r="H395" s="97">
        <f>IF($D395&lt;&gt;"",VLOOKUP($D395,'SINAPI ABRIL 2019'!$1:$1048576,4,FALSE),"")</f>
        <v>14.63</v>
      </c>
      <c r="I395" s="89">
        <f t="shared" si="66"/>
        <v>0.73</v>
      </c>
    </row>
    <row r="396" spans="2:9">
      <c r="B396" s="64" t="s">
        <v>1218</v>
      </c>
      <c r="C396" s="158" t="s">
        <v>1219</v>
      </c>
      <c r="D396" s="158"/>
      <c r="E396" s="151" t="s">
        <v>5722</v>
      </c>
      <c r="F396" s="158" t="s">
        <v>51</v>
      </c>
      <c r="G396" s="152">
        <v>1</v>
      </c>
      <c r="H396" s="153">
        <v>10.36</v>
      </c>
      <c r="I396" s="89">
        <f t="shared" si="66"/>
        <v>10.36</v>
      </c>
    </row>
    <row r="397" spans="2:9">
      <c r="B397" s="154"/>
      <c r="C397" s="159"/>
      <c r="D397" s="159"/>
      <c r="E397" s="155"/>
      <c r="F397" s="159"/>
      <c r="G397" s="156"/>
      <c r="H397" s="157"/>
      <c r="I397" s="291"/>
    </row>
    <row r="398" spans="2:9">
      <c r="B398" s="76" t="s">
        <v>5881</v>
      </c>
      <c r="C398" s="138"/>
      <c r="D398" s="139"/>
      <c r="E398" s="77" t="s">
        <v>5723</v>
      </c>
      <c r="F398" s="78" t="s">
        <v>51</v>
      </c>
      <c r="G398" s="79"/>
      <c r="H398" s="80"/>
      <c r="I398" s="99">
        <f>TRUNC(SUM(I399:I401),2)</f>
        <v>47.16</v>
      </c>
    </row>
    <row r="399" spans="2:9">
      <c r="B399" s="64" t="s">
        <v>1260</v>
      </c>
      <c r="C399" s="158" t="s">
        <v>9</v>
      </c>
      <c r="D399" s="68">
        <v>88264</v>
      </c>
      <c r="E399" s="82" t="str">
        <f>IF($D399&lt;&gt;"",VLOOKUP($D399,'SINAPI ABRIL 2019'!$1:$1048576,2,FALSE),"")</f>
        <v>ELETRICISTA COM ENCARGOS COMPLEMENTARES</v>
      </c>
      <c r="F399" s="83" t="str">
        <f>IF($D399&lt;&gt;"",VLOOKUP($D399,'SINAPI ABRIL 2019'!$1:$1048576,3,FALSE),"")</f>
        <v>H</v>
      </c>
      <c r="G399" s="152">
        <v>0.05</v>
      </c>
      <c r="H399" s="97">
        <f>IF($D399&lt;&gt;"",VLOOKUP($D399,'SINAPI ABRIL 2019'!$1:$1048576,4,FALSE),"")</f>
        <v>18.739999999999998</v>
      </c>
      <c r="I399" s="89">
        <f t="shared" ref="I399:I401" si="67">TRUNC(H399*G399,2)</f>
        <v>0.93</v>
      </c>
    </row>
    <row r="400" spans="2:9">
      <c r="B400" s="64" t="s">
        <v>1260</v>
      </c>
      <c r="C400" s="158" t="s">
        <v>9</v>
      </c>
      <c r="D400" s="68">
        <v>88247</v>
      </c>
      <c r="E400" s="82" t="str">
        <f>IF($D400&lt;&gt;"",VLOOKUP($D400,'SINAPI ABRIL 2019'!$1:$1048576,2,FALSE),"")</f>
        <v>AUXILIAR DE ELETRICISTA COM ENCARGOS COMPLEMENTARES</v>
      </c>
      <c r="F400" s="83" t="str">
        <f>IF($D400&lt;&gt;"",VLOOKUP($D400,'SINAPI ABRIL 2019'!$1:$1048576,3,FALSE),"")</f>
        <v>H</v>
      </c>
      <c r="G400" s="152">
        <v>0.05</v>
      </c>
      <c r="H400" s="97">
        <f>IF($D400&lt;&gt;"",VLOOKUP($D400,'SINAPI ABRIL 2019'!$1:$1048576,4,FALSE),"")</f>
        <v>14.63</v>
      </c>
      <c r="I400" s="89">
        <f t="shared" si="67"/>
        <v>0.73</v>
      </c>
    </row>
    <row r="401" spans="2:9">
      <c r="B401" s="64" t="s">
        <v>1218</v>
      </c>
      <c r="C401" s="158" t="s">
        <v>1219</v>
      </c>
      <c r="D401" s="158"/>
      <c r="E401" s="151" t="s">
        <v>5724</v>
      </c>
      <c r="F401" s="158" t="s">
        <v>51</v>
      </c>
      <c r="G401" s="152">
        <v>1</v>
      </c>
      <c r="H401" s="153">
        <v>45.5</v>
      </c>
      <c r="I401" s="89">
        <f t="shared" si="67"/>
        <v>45.5</v>
      </c>
    </row>
    <row r="402" spans="2:9">
      <c r="B402" s="154"/>
      <c r="C402" s="159"/>
      <c r="D402" s="159"/>
      <c r="E402" s="155"/>
      <c r="F402" s="159"/>
      <c r="G402" s="156"/>
      <c r="H402" s="157"/>
      <c r="I402" s="291"/>
    </row>
    <row r="403" spans="2:9">
      <c r="B403" s="76" t="s">
        <v>5882</v>
      </c>
      <c r="C403" s="138"/>
      <c r="D403" s="139"/>
      <c r="E403" s="77" t="s">
        <v>5725</v>
      </c>
      <c r="F403" s="78" t="s">
        <v>51</v>
      </c>
      <c r="G403" s="79"/>
      <c r="H403" s="80"/>
      <c r="I403" s="99">
        <f>TRUNC(SUM(I404:I406),2)</f>
        <v>39.01</v>
      </c>
    </row>
    <row r="404" spans="2:9">
      <c r="B404" s="64" t="s">
        <v>1260</v>
      </c>
      <c r="C404" s="158" t="s">
        <v>9</v>
      </c>
      <c r="D404" s="68">
        <v>88264</v>
      </c>
      <c r="E404" s="82" t="str">
        <f>IF($D404&lt;&gt;"",VLOOKUP($D404,'SINAPI ABRIL 2019'!$1:$1048576,2,FALSE),"")</f>
        <v>ELETRICISTA COM ENCARGOS COMPLEMENTARES</v>
      </c>
      <c r="F404" s="83" t="str">
        <f>IF($D404&lt;&gt;"",VLOOKUP($D404,'SINAPI ABRIL 2019'!$1:$1048576,3,FALSE),"")</f>
        <v>H</v>
      </c>
      <c r="G404" s="152">
        <v>0.05</v>
      </c>
      <c r="H404" s="97">
        <f>IF($D404&lt;&gt;"",VLOOKUP($D404,'SINAPI ABRIL 2019'!$1:$1048576,4,FALSE),"")</f>
        <v>18.739999999999998</v>
      </c>
      <c r="I404" s="89">
        <f t="shared" ref="I404:I406" si="68">TRUNC(H404*G404,2)</f>
        <v>0.93</v>
      </c>
    </row>
    <row r="405" spans="2:9">
      <c r="B405" s="64" t="s">
        <v>1260</v>
      </c>
      <c r="C405" s="158" t="s">
        <v>9</v>
      </c>
      <c r="D405" s="68">
        <v>88247</v>
      </c>
      <c r="E405" s="82" t="str">
        <f>IF($D405&lt;&gt;"",VLOOKUP($D405,'SINAPI ABRIL 2019'!$1:$1048576,2,FALSE),"")</f>
        <v>AUXILIAR DE ELETRICISTA COM ENCARGOS COMPLEMENTARES</v>
      </c>
      <c r="F405" s="83" t="str">
        <f>IF($D405&lt;&gt;"",VLOOKUP($D405,'SINAPI ABRIL 2019'!$1:$1048576,3,FALSE),"")</f>
        <v>H</v>
      </c>
      <c r="G405" s="152">
        <v>0.05</v>
      </c>
      <c r="H405" s="97">
        <f>IF($D405&lt;&gt;"",VLOOKUP($D405,'SINAPI ABRIL 2019'!$1:$1048576,4,FALSE),"")</f>
        <v>14.63</v>
      </c>
      <c r="I405" s="89">
        <f t="shared" si="68"/>
        <v>0.73</v>
      </c>
    </row>
    <row r="406" spans="2:9">
      <c r="B406" s="64" t="s">
        <v>1218</v>
      </c>
      <c r="C406" s="158" t="s">
        <v>1219</v>
      </c>
      <c r="D406" s="158"/>
      <c r="E406" s="151" t="s">
        <v>5726</v>
      </c>
      <c r="F406" s="158" t="s">
        <v>51</v>
      </c>
      <c r="G406" s="152">
        <v>1</v>
      </c>
      <c r="H406" s="153">
        <v>37.35</v>
      </c>
      <c r="I406" s="89">
        <f t="shared" si="68"/>
        <v>37.35</v>
      </c>
    </row>
    <row r="407" spans="2:9">
      <c r="B407" s="154"/>
      <c r="C407" s="159"/>
      <c r="D407" s="159"/>
      <c r="E407" s="155"/>
      <c r="F407" s="159"/>
      <c r="G407" s="156"/>
      <c r="H407" s="157"/>
      <c r="I407" s="291"/>
    </row>
    <row r="408" spans="2:9">
      <c r="B408" s="76" t="s">
        <v>5883</v>
      </c>
      <c r="C408" s="138"/>
      <c r="D408" s="139"/>
      <c r="E408" s="77" t="s">
        <v>5727</v>
      </c>
      <c r="F408" s="78" t="s">
        <v>51</v>
      </c>
      <c r="G408" s="79"/>
      <c r="H408" s="80"/>
      <c r="I408" s="99">
        <f>TRUNC(SUM(I409:I411),2)</f>
        <v>17.34</v>
      </c>
    </row>
    <row r="409" spans="2:9">
      <c r="B409" s="64" t="s">
        <v>1260</v>
      </c>
      <c r="C409" s="158" t="s">
        <v>9</v>
      </c>
      <c r="D409" s="68">
        <v>88264</v>
      </c>
      <c r="E409" s="82" t="str">
        <f>IF($D409&lt;&gt;"",VLOOKUP($D409,'SINAPI ABRIL 2019'!$1:$1048576,2,FALSE),"")</f>
        <v>ELETRICISTA COM ENCARGOS COMPLEMENTARES</v>
      </c>
      <c r="F409" s="83" t="str">
        <f>IF($D409&lt;&gt;"",VLOOKUP($D409,'SINAPI ABRIL 2019'!$1:$1048576,3,FALSE),"")</f>
        <v>H</v>
      </c>
      <c r="G409" s="152">
        <v>0.1</v>
      </c>
      <c r="H409" s="97">
        <f>IF($D409&lt;&gt;"",VLOOKUP($D409,'SINAPI ABRIL 2019'!$1:$1048576,4,FALSE),"")</f>
        <v>18.739999999999998</v>
      </c>
      <c r="I409" s="89">
        <f t="shared" ref="I409:I411" si="69">TRUNC(H409*G409,2)</f>
        <v>1.87</v>
      </c>
    </row>
    <row r="410" spans="2:9">
      <c r="B410" s="64" t="s">
        <v>1260</v>
      </c>
      <c r="C410" s="158" t="s">
        <v>9</v>
      </c>
      <c r="D410" s="68">
        <v>88247</v>
      </c>
      <c r="E410" s="82" t="str">
        <f>IF($D410&lt;&gt;"",VLOOKUP($D410,'SINAPI ABRIL 2019'!$1:$1048576,2,FALSE),"")</f>
        <v>AUXILIAR DE ELETRICISTA COM ENCARGOS COMPLEMENTARES</v>
      </c>
      <c r="F410" s="83" t="str">
        <f>IF($D410&lt;&gt;"",VLOOKUP($D410,'SINAPI ABRIL 2019'!$1:$1048576,3,FALSE),"")</f>
        <v>H</v>
      </c>
      <c r="G410" s="152">
        <v>0.1</v>
      </c>
      <c r="H410" s="97">
        <f>IF($D410&lt;&gt;"",VLOOKUP($D410,'SINAPI ABRIL 2019'!$1:$1048576,4,FALSE),"")</f>
        <v>14.63</v>
      </c>
      <c r="I410" s="89">
        <f t="shared" si="69"/>
        <v>1.46</v>
      </c>
    </row>
    <row r="411" spans="2:9">
      <c r="B411" s="64" t="s">
        <v>1218</v>
      </c>
      <c r="C411" s="158" t="s">
        <v>1219</v>
      </c>
      <c r="D411" s="158"/>
      <c r="E411" s="151" t="s">
        <v>5727</v>
      </c>
      <c r="F411" s="158" t="s">
        <v>51</v>
      </c>
      <c r="G411" s="152">
        <v>1</v>
      </c>
      <c r="H411" s="153">
        <v>14.01</v>
      </c>
      <c r="I411" s="89">
        <f t="shared" si="69"/>
        <v>14.01</v>
      </c>
    </row>
    <row r="412" spans="2:9">
      <c r="B412" s="154"/>
      <c r="C412" s="159"/>
      <c r="D412" s="159"/>
      <c r="E412" s="155"/>
      <c r="F412" s="159"/>
      <c r="G412" s="156"/>
      <c r="H412" s="157"/>
      <c r="I412" s="291"/>
    </row>
    <row r="413" spans="2:9">
      <c r="B413" s="76" t="s">
        <v>5884</v>
      </c>
      <c r="C413" s="138"/>
      <c r="D413" s="139"/>
      <c r="E413" s="77" t="s">
        <v>5728</v>
      </c>
      <c r="F413" s="78" t="s">
        <v>51</v>
      </c>
      <c r="G413" s="79"/>
      <c r="H413" s="80"/>
      <c r="I413" s="99">
        <f>TRUNC(SUM(I414:I416),2)</f>
        <v>66.58</v>
      </c>
    </row>
    <row r="414" spans="2:9">
      <c r="B414" s="64" t="s">
        <v>1260</v>
      </c>
      <c r="C414" s="158" t="s">
        <v>9</v>
      </c>
      <c r="D414" s="68">
        <v>88264</v>
      </c>
      <c r="E414" s="82" t="str">
        <f>IF($D414&lt;&gt;"",VLOOKUP($D414,'SINAPI ABRIL 2019'!$1:$1048576,2,FALSE),"")</f>
        <v>ELETRICISTA COM ENCARGOS COMPLEMENTARES</v>
      </c>
      <c r="F414" s="83" t="str">
        <f>IF($D414&lt;&gt;"",VLOOKUP($D414,'SINAPI ABRIL 2019'!$1:$1048576,3,FALSE),"")</f>
        <v>H</v>
      </c>
      <c r="G414" s="152">
        <v>0.5</v>
      </c>
      <c r="H414" s="97">
        <f>IF($D414&lt;&gt;"",VLOOKUP($D414,'SINAPI ABRIL 2019'!$1:$1048576,4,FALSE),"")</f>
        <v>18.739999999999998</v>
      </c>
      <c r="I414" s="89">
        <f t="shared" ref="I414:I416" si="70">TRUNC(H414*G414,2)</f>
        <v>9.3699999999999992</v>
      </c>
    </row>
    <row r="415" spans="2:9">
      <c r="B415" s="64" t="s">
        <v>1260</v>
      </c>
      <c r="C415" s="158" t="s">
        <v>9</v>
      </c>
      <c r="D415" s="68">
        <v>88247</v>
      </c>
      <c r="E415" s="82" t="str">
        <f>IF($D415&lt;&gt;"",VLOOKUP($D415,'SINAPI ABRIL 2019'!$1:$1048576,2,FALSE),"")</f>
        <v>AUXILIAR DE ELETRICISTA COM ENCARGOS COMPLEMENTARES</v>
      </c>
      <c r="F415" s="83" t="str">
        <f>IF($D415&lt;&gt;"",VLOOKUP($D415,'SINAPI ABRIL 2019'!$1:$1048576,3,FALSE),"")</f>
        <v>H</v>
      </c>
      <c r="G415" s="152">
        <v>0.5</v>
      </c>
      <c r="H415" s="97">
        <f>IF($D415&lt;&gt;"",VLOOKUP($D415,'SINAPI ABRIL 2019'!$1:$1048576,4,FALSE),"")</f>
        <v>14.63</v>
      </c>
      <c r="I415" s="89">
        <f t="shared" si="70"/>
        <v>7.31</v>
      </c>
    </row>
    <row r="416" spans="2:9">
      <c r="B416" s="64" t="s">
        <v>1218</v>
      </c>
      <c r="C416" s="158" t="s">
        <v>1219</v>
      </c>
      <c r="D416" s="158"/>
      <c r="E416" s="151" t="s">
        <v>5729</v>
      </c>
      <c r="F416" s="158" t="s">
        <v>51</v>
      </c>
      <c r="G416" s="152">
        <v>1</v>
      </c>
      <c r="H416" s="153">
        <v>49.9</v>
      </c>
      <c r="I416" s="89">
        <f t="shared" si="70"/>
        <v>49.9</v>
      </c>
    </row>
    <row r="417" spans="2:9">
      <c r="B417" s="154"/>
      <c r="C417" s="159"/>
      <c r="D417" s="159"/>
      <c r="E417" s="155"/>
      <c r="F417" s="159"/>
      <c r="G417" s="156"/>
      <c r="H417" s="157"/>
      <c r="I417" s="291"/>
    </row>
    <row r="418" spans="2:9">
      <c r="B418" s="76" t="s">
        <v>5885</v>
      </c>
      <c r="C418" s="138"/>
      <c r="D418" s="139"/>
      <c r="E418" s="77" t="s">
        <v>5730</v>
      </c>
      <c r="F418" s="78" t="s">
        <v>51</v>
      </c>
      <c r="G418" s="79"/>
      <c r="H418" s="80"/>
      <c r="I418" s="99">
        <f>TRUNC(SUM(I419:I421),2)</f>
        <v>72.180000000000007</v>
      </c>
    </row>
    <row r="419" spans="2:9">
      <c r="B419" s="64" t="s">
        <v>1260</v>
      </c>
      <c r="C419" s="158" t="s">
        <v>9</v>
      </c>
      <c r="D419" s="68">
        <v>88264</v>
      </c>
      <c r="E419" s="82" t="str">
        <f>IF($D419&lt;&gt;"",VLOOKUP($D419,'SINAPI ABRIL 2019'!$1:$1048576,2,FALSE),"")</f>
        <v>ELETRICISTA COM ENCARGOS COMPLEMENTARES</v>
      </c>
      <c r="F419" s="83" t="str">
        <f>IF($D419&lt;&gt;"",VLOOKUP($D419,'SINAPI ABRIL 2019'!$1:$1048576,3,FALSE),"")</f>
        <v>H</v>
      </c>
      <c r="G419" s="152">
        <v>0.5</v>
      </c>
      <c r="H419" s="97">
        <f>IF($D419&lt;&gt;"",VLOOKUP($D419,'SINAPI ABRIL 2019'!$1:$1048576,4,FALSE),"")</f>
        <v>18.739999999999998</v>
      </c>
      <c r="I419" s="89">
        <f t="shared" ref="I419:I421" si="71">TRUNC(H419*G419,2)</f>
        <v>9.3699999999999992</v>
      </c>
    </row>
    <row r="420" spans="2:9">
      <c r="B420" s="64" t="s">
        <v>1260</v>
      </c>
      <c r="C420" s="158" t="s">
        <v>9</v>
      </c>
      <c r="D420" s="68">
        <v>88247</v>
      </c>
      <c r="E420" s="82" t="str">
        <f>IF($D420&lt;&gt;"",VLOOKUP($D420,'SINAPI ABRIL 2019'!$1:$1048576,2,FALSE),"")</f>
        <v>AUXILIAR DE ELETRICISTA COM ENCARGOS COMPLEMENTARES</v>
      </c>
      <c r="F420" s="83" t="str">
        <f>IF($D420&lt;&gt;"",VLOOKUP($D420,'SINAPI ABRIL 2019'!$1:$1048576,3,FALSE),"")</f>
        <v>H</v>
      </c>
      <c r="G420" s="152">
        <v>0.5</v>
      </c>
      <c r="H420" s="97">
        <f>IF($D420&lt;&gt;"",VLOOKUP($D420,'SINAPI ABRIL 2019'!$1:$1048576,4,FALSE),"")</f>
        <v>14.63</v>
      </c>
      <c r="I420" s="89">
        <f t="shared" si="71"/>
        <v>7.31</v>
      </c>
    </row>
    <row r="421" spans="2:9">
      <c r="B421" s="64" t="s">
        <v>1218</v>
      </c>
      <c r="C421" s="158" t="s">
        <v>1219</v>
      </c>
      <c r="D421" s="158"/>
      <c r="E421" s="151" t="s">
        <v>5730</v>
      </c>
      <c r="F421" s="158" t="s">
        <v>51</v>
      </c>
      <c r="G421" s="152">
        <v>1</v>
      </c>
      <c r="H421" s="153">
        <v>55.5</v>
      </c>
      <c r="I421" s="89">
        <f t="shared" si="71"/>
        <v>55.5</v>
      </c>
    </row>
    <row r="422" spans="2:9">
      <c r="B422" s="154"/>
      <c r="C422" s="159"/>
      <c r="D422" s="159"/>
      <c r="E422" s="155"/>
      <c r="F422" s="159"/>
      <c r="G422" s="156"/>
      <c r="H422" s="157"/>
      <c r="I422" s="291"/>
    </row>
    <row r="423" spans="2:9">
      <c r="B423" s="76" t="s">
        <v>5886</v>
      </c>
      <c r="C423" s="138"/>
      <c r="D423" s="139"/>
      <c r="E423" s="77" t="s">
        <v>5731</v>
      </c>
      <c r="F423" s="78" t="s">
        <v>51</v>
      </c>
      <c r="G423" s="79"/>
      <c r="H423" s="80"/>
      <c r="I423" s="99">
        <f>TRUNC(SUM(I424:I426),2)</f>
        <v>85.56</v>
      </c>
    </row>
    <row r="424" spans="2:9">
      <c r="B424" s="64" t="s">
        <v>1260</v>
      </c>
      <c r="C424" s="158" t="s">
        <v>9</v>
      </c>
      <c r="D424" s="68">
        <v>88264</v>
      </c>
      <c r="E424" s="82" t="str">
        <f>IF($D424&lt;&gt;"",VLOOKUP($D424,'SINAPI ABRIL 2019'!$1:$1048576,2,FALSE),"")</f>
        <v>ELETRICISTA COM ENCARGOS COMPLEMENTARES</v>
      </c>
      <c r="F424" s="83" t="str">
        <f>IF($D424&lt;&gt;"",VLOOKUP($D424,'SINAPI ABRIL 2019'!$1:$1048576,3,FALSE),"")</f>
        <v>H</v>
      </c>
      <c r="G424" s="152">
        <v>0.5</v>
      </c>
      <c r="H424" s="97">
        <f>IF($D424&lt;&gt;"",VLOOKUP($D424,'SINAPI ABRIL 2019'!$1:$1048576,4,FALSE),"")</f>
        <v>18.739999999999998</v>
      </c>
      <c r="I424" s="89">
        <f t="shared" ref="I424:I426" si="72">TRUNC(H424*G424,2)</f>
        <v>9.3699999999999992</v>
      </c>
    </row>
    <row r="425" spans="2:9">
      <c r="B425" s="64" t="s">
        <v>1260</v>
      </c>
      <c r="C425" s="158" t="s">
        <v>9</v>
      </c>
      <c r="D425" s="68">
        <v>88247</v>
      </c>
      <c r="E425" s="82" t="str">
        <f>IF($D425&lt;&gt;"",VLOOKUP($D425,'SINAPI ABRIL 2019'!$1:$1048576,2,FALSE),"")</f>
        <v>AUXILIAR DE ELETRICISTA COM ENCARGOS COMPLEMENTARES</v>
      </c>
      <c r="F425" s="83" t="str">
        <f>IF($D425&lt;&gt;"",VLOOKUP($D425,'SINAPI ABRIL 2019'!$1:$1048576,3,FALSE),"")</f>
        <v>H</v>
      </c>
      <c r="G425" s="152">
        <v>0.5</v>
      </c>
      <c r="H425" s="97">
        <f>IF($D425&lt;&gt;"",VLOOKUP($D425,'SINAPI ABRIL 2019'!$1:$1048576,4,FALSE),"")</f>
        <v>14.63</v>
      </c>
      <c r="I425" s="89">
        <f t="shared" si="72"/>
        <v>7.31</v>
      </c>
    </row>
    <row r="426" spans="2:9">
      <c r="B426" s="64" t="s">
        <v>1218</v>
      </c>
      <c r="C426" s="158" t="s">
        <v>1219</v>
      </c>
      <c r="D426" s="158"/>
      <c r="E426" s="151" t="s">
        <v>5731</v>
      </c>
      <c r="F426" s="158" t="s">
        <v>51</v>
      </c>
      <c r="G426" s="152">
        <v>1</v>
      </c>
      <c r="H426" s="153">
        <v>68.88</v>
      </c>
      <c r="I426" s="89">
        <f t="shared" si="72"/>
        <v>68.88</v>
      </c>
    </row>
    <row r="427" spans="2:9">
      <c r="B427" s="154"/>
      <c r="C427" s="159"/>
      <c r="D427" s="159"/>
      <c r="E427" s="155"/>
      <c r="F427" s="159"/>
      <c r="G427" s="156"/>
      <c r="H427" s="157"/>
      <c r="I427" s="291"/>
    </row>
    <row r="428" spans="2:9">
      <c r="B428" s="76" t="s">
        <v>5887</v>
      </c>
      <c r="C428" s="138"/>
      <c r="D428" s="139"/>
      <c r="E428" s="77" t="s">
        <v>5732</v>
      </c>
      <c r="F428" s="78" t="s">
        <v>51</v>
      </c>
      <c r="G428" s="79"/>
      <c r="H428" s="80"/>
      <c r="I428" s="99">
        <f>TRUNC(SUM(I429:I431),2)</f>
        <v>20.81</v>
      </c>
    </row>
    <row r="429" spans="2:9">
      <c r="B429" s="64" t="s">
        <v>1260</v>
      </c>
      <c r="C429" s="158" t="s">
        <v>9</v>
      </c>
      <c r="D429" s="68">
        <v>88264</v>
      </c>
      <c r="E429" s="82" t="str">
        <f>IF($D429&lt;&gt;"",VLOOKUP($D429,'SINAPI ABRIL 2019'!$1:$1048576,2,FALSE),"")</f>
        <v>ELETRICISTA COM ENCARGOS COMPLEMENTARES</v>
      </c>
      <c r="F429" s="83" t="str">
        <f>IF($D429&lt;&gt;"",VLOOKUP($D429,'SINAPI ABRIL 2019'!$1:$1048576,3,FALSE),"")</f>
        <v>H</v>
      </c>
      <c r="G429" s="152">
        <v>0.3</v>
      </c>
      <c r="H429" s="97">
        <f>IF($D429&lt;&gt;"",VLOOKUP($D429,'SINAPI ABRIL 2019'!$1:$1048576,4,FALSE),"")</f>
        <v>18.739999999999998</v>
      </c>
      <c r="I429" s="89">
        <f t="shared" ref="I429:I431" si="73">TRUNC(H429*G429,2)</f>
        <v>5.62</v>
      </c>
    </row>
    <row r="430" spans="2:9">
      <c r="B430" s="64" t="s">
        <v>1260</v>
      </c>
      <c r="C430" s="158" t="s">
        <v>9</v>
      </c>
      <c r="D430" s="68">
        <v>88247</v>
      </c>
      <c r="E430" s="82" t="str">
        <f>IF($D430&lt;&gt;"",VLOOKUP($D430,'SINAPI ABRIL 2019'!$1:$1048576,2,FALSE),"")</f>
        <v>AUXILIAR DE ELETRICISTA COM ENCARGOS COMPLEMENTARES</v>
      </c>
      <c r="F430" s="83" t="str">
        <f>IF($D430&lt;&gt;"",VLOOKUP($D430,'SINAPI ABRIL 2019'!$1:$1048576,3,FALSE),"")</f>
        <v>H</v>
      </c>
      <c r="G430" s="152">
        <v>0.3</v>
      </c>
      <c r="H430" s="97">
        <f>IF($D430&lt;&gt;"",VLOOKUP($D430,'SINAPI ABRIL 2019'!$1:$1048576,4,FALSE),"")</f>
        <v>14.63</v>
      </c>
      <c r="I430" s="89">
        <f t="shared" si="73"/>
        <v>4.38</v>
      </c>
    </row>
    <row r="431" spans="2:9">
      <c r="B431" s="64" t="s">
        <v>1218</v>
      </c>
      <c r="C431" s="158" t="s">
        <v>1219</v>
      </c>
      <c r="D431" s="158"/>
      <c r="E431" s="151" t="s">
        <v>5732</v>
      </c>
      <c r="F431" s="158" t="s">
        <v>51</v>
      </c>
      <c r="G431" s="152">
        <v>1</v>
      </c>
      <c r="H431" s="153">
        <v>10.81</v>
      </c>
      <c r="I431" s="89">
        <f t="shared" si="73"/>
        <v>10.81</v>
      </c>
    </row>
    <row r="432" spans="2:9">
      <c r="B432" s="154"/>
      <c r="C432" s="159"/>
      <c r="D432" s="159"/>
      <c r="E432" s="155"/>
      <c r="F432" s="159"/>
      <c r="G432" s="156"/>
      <c r="H432" s="157"/>
      <c r="I432" s="291"/>
    </row>
    <row r="433" spans="2:9">
      <c r="B433" s="76" t="s">
        <v>5888</v>
      </c>
      <c r="C433" s="138"/>
      <c r="D433" s="139"/>
      <c r="E433" s="77" t="s">
        <v>5733</v>
      </c>
      <c r="F433" s="78" t="s">
        <v>23</v>
      </c>
      <c r="G433" s="79"/>
      <c r="H433" s="80"/>
      <c r="I433" s="99">
        <f>TRUNC(SUM(I434:I436),2)</f>
        <v>46.46</v>
      </c>
    </row>
    <row r="434" spans="2:9">
      <c r="B434" s="64" t="s">
        <v>1260</v>
      </c>
      <c r="C434" s="158" t="s">
        <v>9</v>
      </c>
      <c r="D434" s="68">
        <v>88264</v>
      </c>
      <c r="E434" s="82" t="str">
        <f>IF($D434&lt;&gt;"",VLOOKUP($D434,'SINAPI ABRIL 2019'!$1:$1048576,2,FALSE),"")</f>
        <v>ELETRICISTA COM ENCARGOS COMPLEMENTARES</v>
      </c>
      <c r="F434" s="83" t="str">
        <f>IF($D434&lt;&gt;"",VLOOKUP($D434,'SINAPI ABRIL 2019'!$1:$1048576,3,FALSE),"")</f>
        <v>H</v>
      </c>
      <c r="G434" s="152">
        <v>0.8</v>
      </c>
      <c r="H434" s="97">
        <f>IF($D434&lt;&gt;"",VLOOKUP($D434,'SINAPI ABRIL 2019'!$1:$1048576,4,FALSE),"")</f>
        <v>18.739999999999998</v>
      </c>
      <c r="I434" s="89">
        <f t="shared" ref="I434:I436" si="74">TRUNC(H434*G434,2)</f>
        <v>14.99</v>
      </c>
    </row>
    <row r="435" spans="2:9">
      <c r="B435" s="64" t="s">
        <v>1260</v>
      </c>
      <c r="C435" s="158" t="s">
        <v>9</v>
      </c>
      <c r="D435" s="68">
        <v>88247</v>
      </c>
      <c r="E435" s="82" t="str">
        <f>IF($D435&lt;&gt;"",VLOOKUP($D435,'SINAPI ABRIL 2019'!$1:$1048576,2,FALSE),"")</f>
        <v>AUXILIAR DE ELETRICISTA COM ENCARGOS COMPLEMENTARES</v>
      </c>
      <c r="F435" s="83" t="str">
        <f>IF($D435&lt;&gt;"",VLOOKUP($D435,'SINAPI ABRIL 2019'!$1:$1048576,3,FALSE),"")</f>
        <v>H</v>
      </c>
      <c r="G435" s="152">
        <v>0.8</v>
      </c>
      <c r="H435" s="97">
        <f>IF($D435&lt;&gt;"",VLOOKUP($D435,'SINAPI ABRIL 2019'!$1:$1048576,4,FALSE),"")</f>
        <v>14.63</v>
      </c>
      <c r="I435" s="89">
        <f t="shared" si="74"/>
        <v>11.7</v>
      </c>
    </row>
    <row r="436" spans="2:9">
      <c r="B436" s="64" t="s">
        <v>1218</v>
      </c>
      <c r="C436" s="158" t="s">
        <v>1219</v>
      </c>
      <c r="D436" s="158"/>
      <c r="E436" s="151" t="s">
        <v>5733</v>
      </c>
      <c r="F436" s="158" t="s">
        <v>23</v>
      </c>
      <c r="G436" s="152">
        <v>1</v>
      </c>
      <c r="H436" s="153">
        <v>19.77</v>
      </c>
      <c r="I436" s="89">
        <f t="shared" si="74"/>
        <v>19.77</v>
      </c>
    </row>
    <row r="437" spans="2:9">
      <c r="B437" s="154"/>
      <c r="C437" s="159"/>
      <c r="D437" s="159"/>
      <c r="E437" s="155"/>
      <c r="F437" s="159"/>
      <c r="G437" s="156"/>
      <c r="H437" s="157"/>
      <c r="I437" s="291"/>
    </row>
    <row r="438" spans="2:9">
      <c r="B438" s="76" t="s">
        <v>5889</v>
      </c>
      <c r="C438" s="138"/>
      <c r="D438" s="139"/>
      <c r="E438" s="77" t="s">
        <v>5734</v>
      </c>
      <c r="F438" s="78" t="s">
        <v>51</v>
      </c>
      <c r="G438" s="79"/>
      <c r="H438" s="80"/>
      <c r="I438" s="99">
        <f>TRUNC(SUM(I439:I455),2)</f>
        <v>710.92</v>
      </c>
    </row>
    <row r="439" spans="2:9">
      <c r="B439" s="64" t="s">
        <v>1260</v>
      </c>
      <c r="C439" s="158" t="s">
        <v>9</v>
      </c>
      <c r="D439" s="158">
        <v>88316</v>
      </c>
      <c r="E439" s="82" t="str">
        <f>IF($D439&lt;&gt;"",VLOOKUP($D439,'SINAPI ABRIL 2019'!$1:$1048576,2,FALSE),"")</f>
        <v>SERVENTE COM ENCARGOS COMPLEMENTARES</v>
      </c>
      <c r="F439" s="83" t="str">
        <f>IF($D439&lt;&gt;"",VLOOKUP($D439,'SINAPI ABRIL 2019'!$1:$1048576,3,FALSE),"")</f>
        <v>H</v>
      </c>
      <c r="G439" s="152">
        <v>4</v>
      </c>
      <c r="H439" s="97">
        <f>IF($D439&lt;&gt;"",VLOOKUP($D439,'SINAPI ABRIL 2019'!$1:$1048576,4,FALSE),"")</f>
        <v>14.73</v>
      </c>
      <c r="I439" s="89">
        <f t="shared" ref="I439:I455" si="75">TRUNC(H439*G439,2)</f>
        <v>58.92</v>
      </c>
    </row>
    <row r="440" spans="2:9">
      <c r="B440" s="64" t="s">
        <v>1260</v>
      </c>
      <c r="C440" s="158" t="s">
        <v>9</v>
      </c>
      <c r="D440" s="158">
        <v>88309</v>
      </c>
      <c r="E440" s="82" t="str">
        <f>IF($D440&lt;&gt;"",VLOOKUP($D440,'SINAPI ABRIL 2019'!$1:$1048576,2,FALSE),"")</f>
        <v>PEDREIRO COM ENCARGOS COMPLEMENTARES</v>
      </c>
      <c r="F440" s="83" t="str">
        <f>IF($D440&lt;&gt;"",VLOOKUP($D440,'SINAPI ABRIL 2019'!$1:$1048576,3,FALSE),"")</f>
        <v>H</v>
      </c>
      <c r="G440" s="152">
        <v>4</v>
      </c>
      <c r="H440" s="97">
        <f>IF($D440&lt;&gt;"",VLOOKUP($D440,'SINAPI ABRIL 2019'!$1:$1048576,4,FALSE),"")</f>
        <v>18.11</v>
      </c>
      <c r="I440" s="89">
        <f t="shared" si="75"/>
        <v>72.44</v>
      </c>
    </row>
    <row r="441" spans="2:9">
      <c r="B441" s="64" t="s">
        <v>1260</v>
      </c>
      <c r="C441" s="158" t="s">
        <v>9</v>
      </c>
      <c r="D441" s="158">
        <v>88245</v>
      </c>
      <c r="E441" s="82" t="str">
        <f>IF($D441&lt;&gt;"",VLOOKUP($D441,'SINAPI ABRIL 2019'!$1:$1048576,2,FALSE),"")</f>
        <v>ARMADOR COM ENCARGOS COMPLEMENTARES</v>
      </c>
      <c r="F441" s="83" t="str">
        <f>IF($D441&lt;&gt;"",VLOOKUP($D441,'SINAPI ABRIL 2019'!$1:$1048576,3,FALSE),"")</f>
        <v>H</v>
      </c>
      <c r="G441" s="152">
        <v>2</v>
      </c>
      <c r="H441" s="97">
        <f>IF($D441&lt;&gt;"",VLOOKUP($D441,'SINAPI ABRIL 2019'!$1:$1048576,4,FALSE),"")</f>
        <v>18.010000000000002</v>
      </c>
      <c r="I441" s="89">
        <f t="shared" si="75"/>
        <v>36.020000000000003</v>
      </c>
    </row>
    <row r="442" spans="2:9">
      <c r="B442" s="64" t="s">
        <v>1260</v>
      </c>
      <c r="C442" s="158" t="s">
        <v>9</v>
      </c>
      <c r="D442" s="158">
        <v>88310</v>
      </c>
      <c r="E442" s="82" t="str">
        <f>IF($D442&lt;&gt;"",VLOOKUP($D442,'SINAPI ABRIL 2019'!$1:$1048576,2,FALSE),"")</f>
        <v>PINTOR COM ENCARGOS COMPLEMENTARES</v>
      </c>
      <c r="F442" s="83" t="str">
        <f>IF($D442&lt;&gt;"",VLOOKUP($D442,'SINAPI ABRIL 2019'!$1:$1048576,3,FALSE),"")</f>
        <v>H</v>
      </c>
      <c r="G442" s="152">
        <v>2</v>
      </c>
      <c r="H442" s="97">
        <f>IF($D442&lt;&gt;"",VLOOKUP($D442,'SINAPI ABRIL 2019'!$1:$1048576,4,FALSE),"")</f>
        <v>18.04</v>
      </c>
      <c r="I442" s="89">
        <f t="shared" si="75"/>
        <v>36.08</v>
      </c>
    </row>
    <row r="443" spans="2:9">
      <c r="B443" s="64" t="s">
        <v>1260</v>
      </c>
      <c r="C443" s="158" t="s">
        <v>9</v>
      </c>
      <c r="D443" s="158">
        <v>88262</v>
      </c>
      <c r="E443" s="82" t="str">
        <f>IF($D443&lt;&gt;"",VLOOKUP($D443,'SINAPI ABRIL 2019'!$1:$1048576,2,FALSE),"")</f>
        <v>CARPINTEIRO DE FORMAS COM ENCARGOS COMPLEMENTARES</v>
      </c>
      <c r="F443" s="83" t="str">
        <f>IF($D443&lt;&gt;"",VLOOKUP($D443,'SINAPI ABRIL 2019'!$1:$1048576,3,FALSE),"")</f>
        <v>H</v>
      </c>
      <c r="G443" s="152">
        <v>1</v>
      </c>
      <c r="H443" s="97">
        <f>IF($D443&lt;&gt;"",VLOOKUP($D443,'SINAPI ABRIL 2019'!$1:$1048576,4,FALSE),"")</f>
        <v>18.010000000000002</v>
      </c>
      <c r="I443" s="89">
        <f t="shared" si="75"/>
        <v>18.010000000000002</v>
      </c>
    </row>
    <row r="444" spans="2:9" ht="25.5">
      <c r="B444" s="64" t="s">
        <v>1260</v>
      </c>
      <c r="C444" s="158" t="s">
        <v>9</v>
      </c>
      <c r="D444" s="160">
        <v>7271</v>
      </c>
      <c r="E444" s="82" t="str">
        <f>IF($D444&lt;&gt;"",VLOOKUP($D444,'SINAPI ABRIL 2019'!$1:$1048576,2,FALSE),"")</f>
        <v>BLOCO CERAMICO (ALVENARIA DE VEDACAO), 8 FUROS, DE 9 X 19 X 19 CM</v>
      </c>
      <c r="F444" s="83" t="str">
        <f>IF($D444&lt;&gt;"",VLOOKUP($D444,'SINAPI ABRIL 2019'!$1:$1048576,3,FALSE),"")</f>
        <v xml:space="preserve">UN    </v>
      </c>
      <c r="G444" s="152">
        <v>110</v>
      </c>
      <c r="H444" s="97">
        <f>IF($D444&lt;&gt;"",VLOOKUP($D444,'SINAPI ABRIL 2019'!$1:$1048576,4,FALSE),"")</f>
        <v>0.59</v>
      </c>
      <c r="I444" s="89">
        <f t="shared" si="75"/>
        <v>64.900000000000006</v>
      </c>
    </row>
    <row r="445" spans="2:9">
      <c r="B445" s="64" t="s">
        <v>1218</v>
      </c>
      <c r="C445" s="158" t="s">
        <v>9</v>
      </c>
      <c r="D445" s="160">
        <v>1379</v>
      </c>
      <c r="E445" s="82" t="str">
        <f>IF($D445&lt;&gt;"",VLOOKUP($D445,'SINAPI ABRIL 2019'!$1:$1048576,2,FALSE),"")</f>
        <v>CIMENTO PORTLAND COMPOSTO CP II-32</v>
      </c>
      <c r="F445" s="83" t="str">
        <f>IF($D445&lt;&gt;"",VLOOKUP($D445,'SINAPI ABRIL 2019'!$1:$1048576,3,FALSE),"")</f>
        <v xml:space="preserve">KG    </v>
      </c>
      <c r="G445" s="152">
        <v>80</v>
      </c>
      <c r="H445" s="97">
        <f>IF($D445&lt;&gt;"",VLOOKUP($D445,'SINAPI ABRIL 2019'!$1:$1048576,4,FALSE),"")</f>
        <v>0.49</v>
      </c>
      <c r="I445" s="89">
        <f t="shared" si="75"/>
        <v>39.200000000000003</v>
      </c>
    </row>
    <row r="446" spans="2:9" ht="25.5">
      <c r="B446" s="64" t="s">
        <v>1218</v>
      </c>
      <c r="C446" s="158" t="s">
        <v>9</v>
      </c>
      <c r="D446" s="160">
        <v>370</v>
      </c>
      <c r="E446" s="82" t="str">
        <f>IF($D446&lt;&gt;"",VLOOKUP($D446,'SINAPI ABRIL 2019'!$1:$1048576,2,FALSE),"")</f>
        <v>AREIA MEDIA - POSTO JAZIDA/FORNECEDOR (RETIRADO NA JAZIDA, SEM TRANSPORTE)</v>
      </c>
      <c r="F446" s="83" t="str">
        <f>IF($D446&lt;&gt;"",VLOOKUP($D446,'SINAPI ABRIL 2019'!$1:$1048576,3,FALSE),"")</f>
        <v xml:space="preserve">M3    </v>
      </c>
      <c r="G446" s="152">
        <v>0.11</v>
      </c>
      <c r="H446" s="97">
        <f>IF($D446&lt;&gt;"",VLOOKUP($D446,'SINAPI ABRIL 2019'!$1:$1048576,4,FALSE),"")</f>
        <v>62.75</v>
      </c>
      <c r="I446" s="89">
        <f t="shared" si="75"/>
        <v>6.9</v>
      </c>
    </row>
    <row r="447" spans="2:9">
      <c r="B447" s="64" t="s">
        <v>1218</v>
      </c>
      <c r="C447" s="158" t="s">
        <v>9</v>
      </c>
      <c r="D447" s="160">
        <v>1106</v>
      </c>
      <c r="E447" s="82" t="str">
        <f>IF($D447&lt;&gt;"",VLOOKUP($D447,'SINAPI ABRIL 2019'!$1:$1048576,2,FALSE),"")</f>
        <v>CAL HIDRATADA CH-I PARA ARGAMASSAS</v>
      </c>
      <c r="F447" s="83" t="str">
        <f>IF($D447&lt;&gt;"",VLOOKUP($D447,'SINAPI ABRIL 2019'!$1:$1048576,3,FALSE),"")</f>
        <v xml:space="preserve">KG    </v>
      </c>
      <c r="G447" s="152">
        <v>45</v>
      </c>
      <c r="H447" s="97">
        <f>IF($D447&lt;&gt;"",VLOOKUP($D447,'SINAPI ABRIL 2019'!$1:$1048576,4,FALSE),"")</f>
        <v>0.56999999999999995</v>
      </c>
      <c r="I447" s="89">
        <f t="shared" si="75"/>
        <v>25.65</v>
      </c>
    </row>
    <row r="448" spans="2:9" ht="25.5">
      <c r="B448" s="64" t="s">
        <v>1218</v>
      </c>
      <c r="C448" s="158" t="s">
        <v>9</v>
      </c>
      <c r="D448" s="160">
        <v>4721</v>
      </c>
      <c r="E448" s="82" t="str">
        <f>IF($D448&lt;&gt;"",VLOOKUP($D448,'SINAPI ABRIL 2019'!$1:$1048576,2,FALSE),"")</f>
        <v>PEDRA BRITADA N. 1 (9,5 a 19 MM) POSTO PEDREIRA/FORNECEDOR, SEM FRETE</v>
      </c>
      <c r="F448" s="83" t="str">
        <f>IF($D448&lt;&gt;"",VLOOKUP($D448,'SINAPI ABRIL 2019'!$1:$1048576,3,FALSE),"")</f>
        <v xml:space="preserve">M3    </v>
      </c>
      <c r="G448" s="152">
        <v>0.15</v>
      </c>
      <c r="H448" s="97">
        <f>IF($D448&lt;&gt;"",VLOOKUP($D448,'SINAPI ABRIL 2019'!$1:$1048576,4,FALSE),"")</f>
        <v>66.290000000000006</v>
      </c>
      <c r="I448" s="89">
        <f t="shared" si="75"/>
        <v>9.94</v>
      </c>
    </row>
    <row r="449" spans="2:9">
      <c r="B449" s="64" t="s">
        <v>1218</v>
      </c>
      <c r="C449" s="158" t="s">
        <v>9</v>
      </c>
      <c r="D449" s="160">
        <v>27</v>
      </c>
      <c r="E449" s="82" t="str">
        <f>IF($D449&lt;&gt;"",VLOOKUP($D449,'SINAPI ABRIL 2019'!$1:$1048576,2,FALSE),"")</f>
        <v>ACO CA-50, 16,0 MM, VERGALHAO</v>
      </c>
      <c r="F449" s="83" t="str">
        <f>IF($D449&lt;&gt;"",VLOOKUP($D449,'SINAPI ABRIL 2019'!$1:$1048576,3,FALSE),"")</f>
        <v xml:space="preserve">KG    </v>
      </c>
      <c r="G449" s="152">
        <v>7.25</v>
      </c>
      <c r="H449" s="97">
        <f>IF($D449&lt;&gt;"",VLOOKUP($D449,'SINAPI ABRIL 2019'!$1:$1048576,4,FALSE),"")</f>
        <v>4.76</v>
      </c>
      <c r="I449" s="89">
        <f t="shared" si="75"/>
        <v>34.51</v>
      </c>
    </row>
    <row r="450" spans="2:9" ht="25.5">
      <c r="B450" s="64" t="s">
        <v>1218</v>
      </c>
      <c r="C450" s="158" t="s">
        <v>9</v>
      </c>
      <c r="D450" s="160">
        <v>2692</v>
      </c>
      <c r="E450" s="82" t="str">
        <f>IF($D450&lt;&gt;"",VLOOKUP($D450,'SINAPI ABRIL 2019'!$1:$1048576,2,FALSE),"")</f>
        <v>DESMOLDANTE PROTETOR PARA FORMAS DE MADEIRA, DE BASE OLEOSA EMULSIONADA EM AGUA</v>
      </c>
      <c r="F450" s="83" t="str">
        <f>IF($D450&lt;&gt;"",VLOOKUP($D450,'SINAPI ABRIL 2019'!$1:$1048576,3,FALSE),"")</f>
        <v xml:space="preserve">L     </v>
      </c>
      <c r="G450" s="152">
        <v>3.5</v>
      </c>
      <c r="H450" s="97">
        <f>IF($D450&lt;&gt;"",VLOOKUP($D450,'SINAPI ABRIL 2019'!$1:$1048576,4,FALSE),"")</f>
        <v>5.75</v>
      </c>
      <c r="I450" s="89">
        <f t="shared" si="75"/>
        <v>20.12</v>
      </c>
    </row>
    <row r="451" spans="2:9">
      <c r="B451" s="64" t="s">
        <v>1218</v>
      </c>
      <c r="C451" s="158" t="s">
        <v>1219</v>
      </c>
      <c r="D451" s="158"/>
      <c r="E451" s="151" t="s">
        <v>5735</v>
      </c>
      <c r="F451" s="158" t="s">
        <v>46</v>
      </c>
      <c r="G451" s="152">
        <v>0.05</v>
      </c>
      <c r="H451" s="153">
        <v>1149.42</v>
      </c>
      <c r="I451" s="89">
        <f t="shared" si="75"/>
        <v>57.47</v>
      </c>
    </row>
    <row r="452" spans="2:9">
      <c r="B452" s="64" t="s">
        <v>1218</v>
      </c>
      <c r="C452" s="158" t="s">
        <v>9</v>
      </c>
      <c r="D452" s="160">
        <v>5061</v>
      </c>
      <c r="E452" s="82" t="str">
        <f>IF($D452&lt;&gt;"",VLOOKUP($D452,'SINAPI ABRIL 2019'!$1:$1048576,2,FALSE),"")</f>
        <v>PREGO DE ACO POLIDO COM CABECA 18 X 27 (2 1/2 X 10)</v>
      </c>
      <c r="F452" s="83" t="str">
        <f>IF($D452&lt;&gt;"",VLOOKUP($D452,'SINAPI ABRIL 2019'!$1:$1048576,3,FALSE),"")</f>
        <v xml:space="preserve">KG    </v>
      </c>
      <c r="G452" s="152">
        <v>0.5</v>
      </c>
      <c r="H452" s="97">
        <f>IF($D452&lt;&gt;"",VLOOKUP($D452,'SINAPI ABRIL 2019'!$1:$1048576,4,FALSE),"")</f>
        <v>10.9</v>
      </c>
      <c r="I452" s="89">
        <f t="shared" si="75"/>
        <v>5.45</v>
      </c>
    </row>
    <row r="453" spans="2:9">
      <c r="B453" s="64" t="s">
        <v>1218</v>
      </c>
      <c r="C453" s="158" t="s">
        <v>9</v>
      </c>
      <c r="D453" s="160">
        <v>6085</v>
      </c>
      <c r="E453" s="82" t="str">
        <f>IF($D453&lt;&gt;"",VLOOKUP($D453,'SINAPI ABRIL 2019'!$1:$1048576,2,FALSE),"")</f>
        <v>SELADOR ACRILICO PAREDES INTERNAS/EXTERNAS</v>
      </c>
      <c r="F453" s="83" t="str">
        <f>IF($D453&lt;&gt;"",VLOOKUP($D453,'SINAPI ABRIL 2019'!$1:$1048576,3,FALSE),"")</f>
        <v xml:space="preserve">L     </v>
      </c>
      <c r="G453" s="152">
        <v>2.5</v>
      </c>
      <c r="H453" s="97">
        <f>IF($D453&lt;&gt;"",VLOOKUP($D453,'SINAPI ABRIL 2019'!$1:$1048576,4,FALSE),"")</f>
        <v>4.17</v>
      </c>
      <c r="I453" s="89">
        <f t="shared" si="75"/>
        <v>10.42</v>
      </c>
    </row>
    <row r="454" spans="2:9">
      <c r="B454" s="64" t="s">
        <v>1218</v>
      </c>
      <c r="C454" s="158" t="s">
        <v>9</v>
      </c>
      <c r="D454" s="160">
        <v>7350</v>
      </c>
      <c r="E454" s="82" t="str">
        <f>IF($D454&lt;&gt;"",VLOOKUP($D454,'SINAPI ABRIL 2019'!$1:$1048576,2,FALSE),"")</f>
        <v>TINTA ACRILICA PARA CERAMICA</v>
      </c>
      <c r="F454" s="83" t="str">
        <f>IF($D454&lt;&gt;"",VLOOKUP($D454,'SINAPI ABRIL 2019'!$1:$1048576,3,FALSE),"")</f>
        <v xml:space="preserve">L     </v>
      </c>
      <c r="G454" s="152">
        <v>9.6</v>
      </c>
      <c r="H454" s="97">
        <f>IF($D454&lt;&gt;"",VLOOKUP($D454,'SINAPI ABRIL 2019'!$1:$1048576,4,FALSE),"")</f>
        <v>21.65</v>
      </c>
      <c r="I454" s="89">
        <f t="shared" si="75"/>
        <v>207.84</v>
      </c>
    </row>
    <row r="455" spans="2:9">
      <c r="B455" s="64" t="s">
        <v>1218</v>
      </c>
      <c r="C455" s="158" t="s">
        <v>1219</v>
      </c>
      <c r="D455" s="158"/>
      <c r="E455" s="151" t="s">
        <v>96</v>
      </c>
      <c r="F455" s="158" t="s">
        <v>93</v>
      </c>
      <c r="G455" s="152">
        <v>1.1000000000000001</v>
      </c>
      <c r="H455" s="153">
        <v>6.41</v>
      </c>
      <c r="I455" s="89">
        <f t="shared" si="75"/>
        <v>7.05</v>
      </c>
    </row>
    <row r="456" spans="2:9">
      <c r="B456" s="154"/>
      <c r="C456" s="159"/>
      <c r="D456" s="159"/>
      <c r="E456" s="155"/>
      <c r="F456" s="159"/>
      <c r="G456" s="156"/>
      <c r="H456" s="157"/>
      <c r="I456" s="291"/>
    </row>
    <row r="457" spans="2:9">
      <c r="B457" s="76" t="s">
        <v>5890</v>
      </c>
      <c r="C457" s="138"/>
      <c r="D457" s="139"/>
      <c r="E457" s="77" t="s">
        <v>5736</v>
      </c>
      <c r="F457" s="78" t="s">
        <v>51</v>
      </c>
      <c r="G457" s="79"/>
      <c r="H457" s="80"/>
      <c r="I457" s="99">
        <f>TRUNC(SUM(I458:I460),2)</f>
        <v>24.47</v>
      </c>
    </row>
    <row r="458" spans="2:9">
      <c r="B458" s="64" t="s">
        <v>1260</v>
      </c>
      <c r="C458" s="158" t="s">
        <v>9</v>
      </c>
      <c r="D458" s="68">
        <v>88264</v>
      </c>
      <c r="E458" s="82" t="str">
        <f>IF($D458&lt;&gt;"",VLOOKUP($D458,'SINAPI ABRIL 2019'!$1:$1048576,2,FALSE),"")</f>
        <v>ELETRICISTA COM ENCARGOS COMPLEMENTARES</v>
      </c>
      <c r="F458" s="83" t="str">
        <f>IF($D458&lt;&gt;"",VLOOKUP($D458,'SINAPI ABRIL 2019'!$1:$1048576,3,FALSE),"")</f>
        <v>H</v>
      </c>
      <c r="G458" s="152">
        <v>0.5</v>
      </c>
      <c r="H458" s="97">
        <f>IF($D458&lt;&gt;"",VLOOKUP($D458,'SINAPI ABRIL 2019'!$1:$1048576,4,FALSE),"")</f>
        <v>18.739999999999998</v>
      </c>
      <c r="I458" s="89">
        <f t="shared" ref="I458:I460" si="76">TRUNC(H458*G458,2)</f>
        <v>9.3699999999999992</v>
      </c>
    </row>
    <row r="459" spans="2:9">
      <c r="B459" s="64" t="s">
        <v>1260</v>
      </c>
      <c r="C459" s="158" t="s">
        <v>9</v>
      </c>
      <c r="D459" s="68">
        <v>88247</v>
      </c>
      <c r="E459" s="82" t="str">
        <f>IF($D459&lt;&gt;"",VLOOKUP($D459,'SINAPI ABRIL 2019'!$1:$1048576,2,FALSE),"")</f>
        <v>AUXILIAR DE ELETRICISTA COM ENCARGOS COMPLEMENTARES</v>
      </c>
      <c r="F459" s="83" t="str">
        <f>IF($D459&lt;&gt;"",VLOOKUP($D459,'SINAPI ABRIL 2019'!$1:$1048576,3,FALSE),"")</f>
        <v>H</v>
      </c>
      <c r="G459" s="152">
        <v>0.5</v>
      </c>
      <c r="H459" s="97">
        <f>IF($D459&lt;&gt;"",VLOOKUP($D459,'SINAPI ABRIL 2019'!$1:$1048576,4,FALSE),"")</f>
        <v>14.63</v>
      </c>
      <c r="I459" s="89">
        <f t="shared" si="76"/>
        <v>7.31</v>
      </c>
    </row>
    <row r="460" spans="2:9">
      <c r="B460" s="64" t="s">
        <v>1218</v>
      </c>
      <c r="C460" s="158" t="s">
        <v>1219</v>
      </c>
      <c r="D460" s="158"/>
      <c r="E460" s="151" t="s">
        <v>5736</v>
      </c>
      <c r="F460" s="158" t="s">
        <v>51</v>
      </c>
      <c r="G460" s="152">
        <v>1</v>
      </c>
      <c r="H460" s="153">
        <v>7.79</v>
      </c>
      <c r="I460" s="89">
        <f t="shared" si="76"/>
        <v>7.79</v>
      </c>
    </row>
    <row r="461" spans="2:9">
      <c r="B461" s="154"/>
      <c r="C461" s="159"/>
      <c r="D461" s="159"/>
      <c r="E461" s="155"/>
      <c r="F461" s="159"/>
      <c r="G461" s="156"/>
      <c r="H461" s="157"/>
      <c r="I461" s="291"/>
    </row>
    <row r="462" spans="2:9">
      <c r="B462" s="76" t="s">
        <v>5891</v>
      </c>
      <c r="C462" s="138"/>
      <c r="D462" s="139"/>
      <c r="E462" s="77" t="s">
        <v>5737</v>
      </c>
      <c r="F462" s="78" t="s">
        <v>51</v>
      </c>
      <c r="G462" s="79"/>
      <c r="H462" s="80"/>
      <c r="I462" s="99">
        <f>TRUNC(SUM(I463:I465),2)</f>
        <v>10.31</v>
      </c>
    </row>
    <row r="463" spans="2:9">
      <c r="B463" s="64" t="s">
        <v>1260</v>
      </c>
      <c r="C463" s="158" t="s">
        <v>9</v>
      </c>
      <c r="D463" s="68">
        <v>88264</v>
      </c>
      <c r="E463" s="82" t="str">
        <f>IF($D463&lt;&gt;"",VLOOKUP($D463,'SINAPI ABRIL 2019'!$1:$1048576,2,FALSE),"")</f>
        <v>ELETRICISTA COM ENCARGOS COMPLEMENTARES</v>
      </c>
      <c r="F463" s="83" t="str">
        <f>IF($D463&lt;&gt;"",VLOOKUP($D463,'SINAPI ABRIL 2019'!$1:$1048576,3,FALSE),"")</f>
        <v>H</v>
      </c>
      <c r="G463" s="152">
        <v>0.02</v>
      </c>
      <c r="H463" s="97">
        <f>IF($D463&lt;&gt;"",VLOOKUP($D463,'SINAPI ABRIL 2019'!$1:$1048576,4,FALSE),"")</f>
        <v>18.739999999999998</v>
      </c>
      <c r="I463" s="89">
        <f t="shared" ref="I463:I465" si="77">TRUNC(H463*G463,2)</f>
        <v>0.37</v>
      </c>
    </row>
    <row r="464" spans="2:9">
      <c r="B464" s="64" t="s">
        <v>1260</v>
      </c>
      <c r="C464" s="158" t="s">
        <v>9</v>
      </c>
      <c r="D464" s="68">
        <v>88247</v>
      </c>
      <c r="E464" s="82" t="str">
        <f>IF($D464&lt;&gt;"",VLOOKUP($D464,'SINAPI ABRIL 2019'!$1:$1048576,2,FALSE),"")</f>
        <v>AUXILIAR DE ELETRICISTA COM ENCARGOS COMPLEMENTARES</v>
      </c>
      <c r="F464" s="83" t="str">
        <f>IF($D464&lt;&gt;"",VLOOKUP($D464,'SINAPI ABRIL 2019'!$1:$1048576,3,FALSE),"")</f>
        <v>H</v>
      </c>
      <c r="G464" s="152">
        <v>0.02</v>
      </c>
      <c r="H464" s="97">
        <f>IF($D464&lt;&gt;"",VLOOKUP($D464,'SINAPI ABRIL 2019'!$1:$1048576,4,FALSE),"")</f>
        <v>14.63</v>
      </c>
      <c r="I464" s="89">
        <f t="shared" si="77"/>
        <v>0.28999999999999998</v>
      </c>
    </row>
    <row r="465" spans="2:9">
      <c r="B465" s="64" t="s">
        <v>1218</v>
      </c>
      <c r="C465" s="158" t="s">
        <v>1219</v>
      </c>
      <c r="D465" s="158"/>
      <c r="E465" s="151" t="s">
        <v>5737</v>
      </c>
      <c r="F465" s="158" t="s">
        <v>51</v>
      </c>
      <c r="G465" s="152">
        <v>1</v>
      </c>
      <c r="H465" s="153">
        <v>9.65</v>
      </c>
      <c r="I465" s="89">
        <f t="shared" si="77"/>
        <v>9.65</v>
      </c>
    </row>
    <row r="466" spans="2:9">
      <c r="B466" s="154"/>
      <c r="C466" s="159"/>
      <c r="D466" s="159"/>
      <c r="E466" s="155"/>
      <c r="F466" s="159"/>
      <c r="G466" s="156"/>
      <c r="H466" s="157"/>
      <c r="I466" s="291"/>
    </row>
    <row r="467" spans="2:9">
      <c r="B467" s="76" t="s">
        <v>5892</v>
      </c>
      <c r="C467" s="138"/>
      <c r="D467" s="139"/>
      <c r="E467" s="77" t="s">
        <v>5738</v>
      </c>
      <c r="F467" s="78" t="s">
        <v>51</v>
      </c>
      <c r="G467" s="79"/>
      <c r="H467" s="80"/>
      <c r="I467" s="99">
        <f>TRUNC(SUM(I468:I470),2)</f>
        <v>216.94</v>
      </c>
    </row>
    <row r="468" spans="2:9">
      <c r="B468" s="64" t="s">
        <v>1260</v>
      </c>
      <c r="C468" s="158" t="s">
        <v>9</v>
      </c>
      <c r="D468" s="68">
        <v>88264</v>
      </c>
      <c r="E468" s="82" t="str">
        <f>IF($D468&lt;&gt;"",VLOOKUP($D468,'SINAPI ABRIL 2019'!$1:$1048576,2,FALSE),"")</f>
        <v>ELETRICISTA COM ENCARGOS COMPLEMENTARES</v>
      </c>
      <c r="F468" s="83" t="str">
        <f>IF($D468&lt;&gt;"",VLOOKUP($D468,'SINAPI ABRIL 2019'!$1:$1048576,3,FALSE),"")</f>
        <v>H</v>
      </c>
      <c r="G468" s="152">
        <v>1</v>
      </c>
      <c r="H468" s="97">
        <f>IF($D468&lt;&gt;"",VLOOKUP($D468,'SINAPI ABRIL 2019'!$1:$1048576,4,FALSE),"")</f>
        <v>18.739999999999998</v>
      </c>
      <c r="I468" s="89">
        <f t="shared" ref="I468:I470" si="78">TRUNC(H468*G468,2)</f>
        <v>18.739999999999998</v>
      </c>
    </row>
    <row r="469" spans="2:9">
      <c r="B469" s="64" t="s">
        <v>1260</v>
      </c>
      <c r="C469" s="158" t="s">
        <v>9</v>
      </c>
      <c r="D469" s="68">
        <v>88247</v>
      </c>
      <c r="E469" s="82" t="str">
        <f>IF($D469&lt;&gt;"",VLOOKUP($D469,'SINAPI ABRIL 2019'!$1:$1048576,2,FALSE),"")</f>
        <v>AUXILIAR DE ELETRICISTA COM ENCARGOS COMPLEMENTARES</v>
      </c>
      <c r="F469" s="83" t="str">
        <f>IF($D469&lt;&gt;"",VLOOKUP($D469,'SINAPI ABRIL 2019'!$1:$1048576,3,FALSE),"")</f>
        <v>H</v>
      </c>
      <c r="G469" s="152">
        <v>1</v>
      </c>
      <c r="H469" s="97">
        <f>IF($D469&lt;&gt;"",VLOOKUP($D469,'SINAPI ABRIL 2019'!$1:$1048576,4,FALSE),"")</f>
        <v>14.63</v>
      </c>
      <c r="I469" s="89">
        <f t="shared" si="78"/>
        <v>14.63</v>
      </c>
    </row>
    <row r="470" spans="2:9">
      <c r="B470" s="64" t="s">
        <v>1218</v>
      </c>
      <c r="C470" s="158" t="s">
        <v>1219</v>
      </c>
      <c r="D470" s="158"/>
      <c r="E470" s="151" t="s">
        <v>5739</v>
      </c>
      <c r="F470" s="158" t="s">
        <v>51</v>
      </c>
      <c r="G470" s="152">
        <v>1</v>
      </c>
      <c r="H470" s="153">
        <v>183.57</v>
      </c>
      <c r="I470" s="89">
        <f t="shared" si="78"/>
        <v>183.57</v>
      </c>
    </row>
    <row r="471" spans="2:9">
      <c r="B471" s="154"/>
      <c r="C471" s="159"/>
      <c r="D471" s="159"/>
      <c r="E471" s="155"/>
      <c r="F471" s="159"/>
      <c r="G471" s="156"/>
      <c r="H471" s="157"/>
      <c r="I471" s="291"/>
    </row>
    <row r="472" spans="2:9">
      <c r="B472" s="76" t="s">
        <v>5893</v>
      </c>
      <c r="C472" s="138"/>
      <c r="D472" s="139"/>
      <c r="E472" s="77" t="s">
        <v>5740</v>
      </c>
      <c r="F472" s="78" t="s">
        <v>51</v>
      </c>
      <c r="G472" s="79"/>
      <c r="H472" s="80"/>
      <c r="I472" s="99">
        <f>TRUNC(SUM(I473:I474),2)</f>
        <v>5.19</v>
      </c>
    </row>
    <row r="473" spans="2:9">
      <c r="B473" s="64" t="s">
        <v>1260</v>
      </c>
      <c r="C473" s="158" t="s">
        <v>9</v>
      </c>
      <c r="D473" s="68">
        <v>88247</v>
      </c>
      <c r="E473" s="82" t="str">
        <f>IF($D473&lt;&gt;"",VLOOKUP($D473,'SINAPI ABRIL 2019'!$1:$1048576,2,FALSE),"")</f>
        <v>AUXILIAR DE ELETRICISTA COM ENCARGOS COMPLEMENTARES</v>
      </c>
      <c r="F473" s="83" t="str">
        <f>IF($D473&lt;&gt;"",VLOOKUP($D473,'SINAPI ABRIL 2019'!$1:$1048576,3,FALSE),"")</f>
        <v>H</v>
      </c>
      <c r="G473" s="152">
        <v>0.01</v>
      </c>
      <c r="H473" s="97">
        <f>IF($D473&lt;&gt;"",VLOOKUP($D473,'SINAPI ABRIL 2019'!$1:$1048576,4,FALSE),"")</f>
        <v>14.63</v>
      </c>
      <c r="I473" s="89">
        <f t="shared" ref="I473:I474" si="79">TRUNC(H473*G473,2)</f>
        <v>0.14000000000000001</v>
      </c>
    </row>
    <row r="474" spans="2:9">
      <c r="B474" s="64" t="s">
        <v>1218</v>
      </c>
      <c r="C474" s="158" t="s">
        <v>1219</v>
      </c>
      <c r="D474" s="158"/>
      <c r="E474" s="151" t="s">
        <v>5741</v>
      </c>
      <c r="F474" s="158" t="s">
        <v>51</v>
      </c>
      <c r="G474" s="152">
        <v>1</v>
      </c>
      <c r="H474" s="153">
        <v>5.05</v>
      </c>
      <c r="I474" s="89">
        <f t="shared" si="79"/>
        <v>5.05</v>
      </c>
    </row>
    <row r="475" spans="2:9">
      <c r="B475" s="154"/>
      <c r="C475" s="159"/>
      <c r="D475" s="159"/>
      <c r="E475" s="155"/>
      <c r="F475" s="159"/>
      <c r="G475" s="156"/>
      <c r="H475" s="157"/>
      <c r="I475" s="291"/>
    </row>
    <row r="476" spans="2:9">
      <c r="B476" s="76" t="s">
        <v>5894</v>
      </c>
      <c r="C476" s="138"/>
      <c r="D476" s="139"/>
      <c r="E476" s="77" t="s">
        <v>5742</v>
      </c>
      <c r="F476" s="78" t="s">
        <v>51</v>
      </c>
      <c r="G476" s="79"/>
      <c r="H476" s="80"/>
      <c r="I476" s="99">
        <f>TRUNC(SUM(I477:I478),2)</f>
        <v>5.33</v>
      </c>
    </row>
    <row r="477" spans="2:9">
      <c r="B477" s="64" t="s">
        <v>1260</v>
      </c>
      <c r="C477" s="158" t="s">
        <v>9</v>
      </c>
      <c r="D477" s="68">
        <v>88247</v>
      </c>
      <c r="E477" s="82" t="str">
        <f>IF($D477&lt;&gt;"",VLOOKUP($D477,'SINAPI ABRIL 2019'!$1:$1048576,2,FALSE),"")</f>
        <v>AUXILIAR DE ELETRICISTA COM ENCARGOS COMPLEMENTARES</v>
      </c>
      <c r="F477" s="83" t="str">
        <f>IF($D477&lt;&gt;"",VLOOKUP($D477,'SINAPI ABRIL 2019'!$1:$1048576,3,FALSE),"")</f>
        <v>H</v>
      </c>
      <c r="G477" s="152">
        <v>0.01</v>
      </c>
      <c r="H477" s="97">
        <f>IF($D477&lt;&gt;"",VLOOKUP($D477,'SINAPI ABRIL 2019'!$1:$1048576,4,FALSE),"")</f>
        <v>14.63</v>
      </c>
      <c r="I477" s="89">
        <f t="shared" ref="I477:I478" si="80">TRUNC(H477*G477,2)</f>
        <v>0.14000000000000001</v>
      </c>
    </row>
    <row r="478" spans="2:9">
      <c r="B478" s="64" t="s">
        <v>1218</v>
      </c>
      <c r="C478" s="158" t="s">
        <v>1219</v>
      </c>
      <c r="D478" s="158"/>
      <c r="E478" s="151" t="s">
        <v>5742</v>
      </c>
      <c r="F478" s="158" t="s">
        <v>51</v>
      </c>
      <c r="G478" s="152">
        <v>1</v>
      </c>
      <c r="H478" s="153">
        <v>5.19</v>
      </c>
      <c r="I478" s="89">
        <f t="shared" si="80"/>
        <v>5.19</v>
      </c>
    </row>
    <row r="479" spans="2:9">
      <c r="B479" s="154"/>
      <c r="C479" s="159"/>
      <c r="D479" s="159"/>
      <c r="E479" s="155"/>
      <c r="F479" s="159"/>
      <c r="G479" s="156"/>
      <c r="H479" s="157"/>
      <c r="I479" s="291"/>
    </row>
    <row r="480" spans="2:9">
      <c r="B480" s="76" t="s">
        <v>5895</v>
      </c>
      <c r="C480" s="138"/>
      <c r="D480" s="139"/>
      <c r="E480" s="77" t="s">
        <v>5743</v>
      </c>
      <c r="F480" s="78" t="s">
        <v>51</v>
      </c>
      <c r="G480" s="79"/>
      <c r="H480" s="80"/>
      <c r="I480" s="99">
        <f>TRUNC(SUM(I481:I482),2)</f>
        <v>6.73</v>
      </c>
    </row>
    <row r="481" spans="2:9">
      <c r="B481" s="64" t="s">
        <v>1260</v>
      </c>
      <c r="C481" s="158" t="s">
        <v>9</v>
      </c>
      <c r="D481" s="68">
        <v>88247</v>
      </c>
      <c r="E481" s="82" t="str">
        <f>IF($D481&lt;&gt;"",VLOOKUP($D481,'SINAPI ABRIL 2019'!$1:$1048576,2,FALSE),"")</f>
        <v>AUXILIAR DE ELETRICISTA COM ENCARGOS COMPLEMENTARES</v>
      </c>
      <c r="F481" s="83" t="str">
        <f>IF($D481&lt;&gt;"",VLOOKUP($D481,'SINAPI ABRIL 2019'!$1:$1048576,3,FALSE),"")</f>
        <v>H</v>
      </c>
      <c r="G481" s="152">
        <v>0.01</v>
      </c>
      <c r="H481" s="97">
        <f>IF($D481&lt;&gt;"",VLOOKUP($D481,'SINAPI ABRIL 2019'!$1:$1048576,4,FALSE),"")</f>
        <v>14.63</v>
      </c>
      <c r="I481" s="89">
        <f t="shared" ref="I481:I482" si="81">TRUNC(H481*G481,2)</f>
        <v>0.14000000000000001</v>
      </c>
    </row>
    <row r="482" spans="2:9">
      <c r="B482" s="64" t="s">
        <v>1218</v>
      </c>
      <c r="C482" s="158" t="s">
        <v>1219</v>
      </c>
      <c r="D482" s="158"/>
      <c r="E482" s="151" t="s">
        <v>5744</v>
      </c>
      <c r="F482" s="158" t="s">
        <v>51</v>
      </c>
      <c r="G482" s="152">
        <v>1</v>
      </c>
      <c r="H482" s="153">
        <v>6.59</v>
      </c>
      <c r="I482" s="89">
        <f t="shared" si="81"/>
        <v>6.59</v>
      </c>
    </row>
    <row r="483" spans="2:9">
      <c r="B483" s="154"/>
      <c r="C483" s="159"/>
      <c r="D483" s="159"/>
      <c r="E483" s="155"/>
      <c r="F483" s="159"/>
      <c r="G483" s="156"/>
      <c r="H483" s="157"/>
      <c r="I483" s="291"/>
    </row>
    <row r="484" spans="2:9">
      <c r="B484" s="76" t="s">
        <v>5896</v>
      </c>
      <c r="C484" s="138"/>
      <c r="D484" s="139"/>
      <c r="E484" s="77" t="s">
        <v>5745</v>
      </c>
      <c r="F484" s="78" t="s">
        <v>51</v>
      </c>
      <c r="G484" s="79"/>
      <c r="H484" s="80"/>
      <c r="I484" s="99">
        <f>TRUNC(SUM(I485:I486),2)</f>
        <v>7.59</v>
      </c>
    </row>
    <row r="485" spans="2:9">
      <c r="B485" s="64" t="s">
        <v>1260</v>
      </c>
      <c r="C485" s="158" t="s">
        <v>9</v>
      </c>
      <c r="D485" s="68">
        <v>88247</v>
      </c>
      <c r="E485" s="82" t="str">
        <f>IF($D485&lt;&gt;"",VLOOKUP($D485,'SINAPI ABRIL 2019'!$1:$1048576,2,FALSE),"")</f>
        <v>AUXILIAR DE ELETRICISTA COM ENCARGOS COMPLEMENTARES</v>
      </c>
      <c r="F485" s="83" t="str">
        <f>IF($D485&lt;&gt;"",VLOOKUP($D485,'SINAPI ABRIL 2019'!$1:$1048576,3,FALSE),"")</f>
        <v>H</v>
      </c>
      <c r="G485" s="152">
        <v>0.01</v>
      </c>
      <c r="H485" s="97">
        <f>IF($D485&lt;&gt;"",VLOOKUP($D485,'SINAPI ABRIL 2019'!$1:$1048576,4,FALSE),"")</f>
        <v>14.63</v>
      </c>
      <c r="I485" s="89">
        <f t="shared" ref="I485:I486" si="82">TRUNC(H485*G485,2)</f>
        <v>0.14000000000000001</v>
      </c>
    </row>
    <row r="486" spans="2:9">
      <c r="B486" s="64" t="s">
        <v>1218</v>
      </c>
      <c r="C486" s="158" t="s">
        <v>1219</v>
      </c>
      <c r="D486" s="158"/>
      <c r="E486" s="151" t="s">
        <v>5746</v>
      </c>
      <c r="F486" s="158" t="s">
        <v>51</v>
      </c>
      <c r="G486" s="152">
        <v>1</v>
      </c>
      <c r="H486" s="153">
        <v>7.45</v>
      </c>
      <c r="I486" s="89">
        <f t="shared" si="82"/>
        <v>7.45</v>
      </c>
    </row>
    <row r="487" spans="2:9">
      <c r="B487" s="154"/>
      <c r="C487" s="159"/>
      <c r="D487" s="159"/>
      <c r="E487" s="155"/>
      <c r="F487" s="159"/>
      <c r="G487" s="156"/>
      <c r="H487" s="157"/>
      <c r="I487" s="291"/>
    </row>
    <row r="488" spans="2:9">
      <c r="B488" s="76" t="s">
        <v>5897</v>
      </c>
      <c r="C488" s="138"/>
      <c r="D488" s="139"/>
      <c r="E488" s="77" t="s">
        <v>5747</v>
      </c>
      <c r="F488" s="78" t="s">
        <v>51</v>
      </c>
      <c r="G488" s="79"/>
      <c r="H488" s="80"/>
      <c r="I488" s="99">
        <f>TRUNC(SUM(I489:I490),2)</f>
        <v>6.86</v>
      </c>
    </row>
    <row r="489" spans="2:9">
      <c r="B489" s="64" t="s">
        <v>1260</v>
      </c>
      <c r="C489" s="158" t="s">
        <v>9</v>
      </c>
      <c r="D489" s="68">
        <v>88247</v>
      </c>
      <c r="E489" s="82" t="str">
        <f>IF($D489&lt;&gt;"",VLOOKUP($D489,'SINAPI ABRIL 2019'!$1:$1048576,2,FALSE),"")</f>
        <v>AUXILIAR DE ELETRICISTA COM ENCARGOS COMPLEMENTARES</v>
      </c>
      <c r="F489" s="83" t="str">
        <f>IF($D489&lt;&gt;"",VLOOKUP($D489,'SINAPI ABRIL 2019'!$1:$1048576,3,FALSE),"")</f>
        <v>H</v>
      </c>
      <c r="G489" s="152">
        <v>0.01</v>
      </c>
      <c r="H489" s="97">
        <f>IF($D489&lt;&gt;"",VLOOKUP($D489,'SINAPI ABRIL 2019'!$1:$1048576,4,FALSE),"")</f>
        <v>14.63</v>
      </c>
      <c r="I489" s="89">
        <f t="shared" ref="I489:I490" si="83">TRUNC(H489*G489,2)</f>
        <v>0.14000000000000001</v>
      </c>
    </row>
    <row r="490" spans="2:9">
      <c r="B490" s="64" t="s">
        <v>1218</v>
      </c>
      <c r="C490" s="158" t="s">
        <v>1219</v>
      </c>
      <c r="D490" s="158"/>
      <c r="E490" s="151" t="s">
        <v>5748</v>
      </c>
      <c r="F490" s="158" t="s">
        <v>51</v>
      </c>
      <c r="G490" s="152">
        <v>1</v>
      </c>
      <c r="H490" s="153">
        <v>6.72</v>
      </c>
      <c r="I490" s="89">
        <f t="shared" si="83"/>
        <v>6.72</v>
      </c>
    </row>
    <row r="491" spans="2:9">
      <c r="B491" s="154"/>
      <c r="C491" s="159"/>
      <c r="D491" s="159"/>
      <c r="E491" s="155"/>
      <c r="F491" s="159"/>
      <c r="G491" s="156"/>
      <c r="H491" s="157"/>
      <c r="I491" s="291"/>
    </row>
    <row r="492" spans="2:9">
      <c r="B492" s="76" t="s">
        <v>5898</v>
      </c>
      <c r="C492" s="138"/>
      <c r="D492" s="139"/>
      <c r="E492" s="77" t="s">
        <v>5749</v>
      </c>
      <c r="F492" s="78" t="s">
        <v>51</v>
      </c>
      <c r="G492" s="79"/>
      <c r="H492" s="80"/>
      <c r="I492" s="99">
        <f>TRUNC(SUM(I493:I495),2)</f>
        <v>120.82</v>
      </c>
    </row>
    <row r="493" spans="2:9">
      <c r="B493" s="64" t="s">
        <v>1260</v>
      </c>
      <c r="C493" s="158" t="s">
        <v>9</v>
      </c>
      <c r="D493" s="68">
        <v>88264</v>
      </c>
      <c r="E493" s="82" t="str">
        <f>IF($D493&lt;&gt;"",VLOOKUP($D493,'SINAPI ABRIL 2019'!$1:$1048576,2,FALSE),"")</f>
        <v>ELETRICISTA COM ENCARGOS COMPLEMENTARES</v>
      </c>
      <c r="F493" s="83" t="str">
        <f>IF($D493&lt;&gt;"",VLOOKUP($D493,'SINAPI ABRIL 2019'!$1:$1048576,3,FALSE),"")</f>
        <v>H</v>
      </c>
      <c r="G493" s="152">
        <v>0.5</v>
      </c>
      <c r="H493" s="97">
        <f>IF($D493&lt;&gt;"",VLOOKUP($D493,'SINAPI ABRIL 2019'!$1:$1048576,4,FALSE),"")</f>
        <v>18.739999999999998</v>
      </c>
      <c r="I493" s="89">
        <f t="shared" ref="I493:I495" si="84">TRUNC(H493*G493,2)</f>
        <v>9.3699999999999992</v>
      </c>
    </row>
    <row r="494" spans="2:9">
      <c r="B494" s="64" t="s">
        <v>1260</v>
      </c>
      <c r="C494" s="158" t="s">
        <v>9</v>
      </c>
      <c r="D494" s="68">
        <v>88247</v>
      </c>
      <c r="E494" s="82" t="str">
        <f>IF($D494&lt;&gt;"",VLOOKUP($D494,'SINAPI ABRIL 2019'!$1:$1048576,2,FALSE),"")</f>
        <v>AUXILIAR DE ELETRICISTA COM ENCARGOS COMPLEMENTARES</v>
      </c>
      <c r="F494" s="83" t="str">
        <f>IF($D494&lt;&gt;"",VLOOKUP($D494,'SINAPI ABRIL 2019'!$1:$1048576,3,FALSE),"")</f>
        <v>H</v>
      </c>
      <c r="G494" s="152">
        <v>0.5</v>
      </c>
      <c r="H494" s="97">
        <f>IF($D494&lt;&gt;"",VLOOKUP($D494,'SINAPI ABRIL 2019'!$1:$1048576,4,FALSE),"")</f>
        <v>14.63</v>
      </c>
      <c r="I494" s="89">
        <f t="shared" si="84"/>
        <v>7.31</v>
      </c>
    </row>
    <row r="495" spans="2:9">
      <c r="B495" s="64" t="s">
        <v>1218</v>
      </c>
      <c r="C495" s="158" t="s">
        <v>1219</v>
      </c>
      <c r="D495" s="158"/>
      <c r="E495" s="151" t="s">
        <v>5749</v>
      </c>
      <c r="F495" s="158" t="s">
        <v>51</v>
      </c>
      <c r="G495" s="152">
        <v>1</v>
      </c>
      <c r="H495" s="153">
        <v>104.14</v>
      </c>
      <c r="I495" s="89">
        <f t="shared" si="84"/>
        <v>104.14</v>
      </c>
    </row>
    <row r="496" spans="2:9">
      <c r="B496" s="154"/>
      <c r="C496" s="159"/>
      <c r="D496" s="159"/>
      <c r="E496" s="155"/>
      <c r="F496" s="159"/>
      <c r="G496" s="156"/>
      <c r="H496" s="157"/>
      <c r="I496" s="291"/>
    </row>
    <row r="497" spans="2:9">
      <c r="B497" s="76" t="s">
        <v>5899</v>
      </c>
      <c r="C497" s="138"/>
      <c r="D497" s="139"/>
      <c r="E497" s="77" t="s">
        <v>5750</v>
      </c>
      <c r="F497" s="78" t="s">
        <v>51</v>
      </c>
      <c r="G497" s="79"/>
      <c r="H497" s="80"/>
      <c r="I497" s="99">
        <f>TRUNC(SUM(I498:I500),2)</f>
        <v>19.010000000000002</v>
      </c>
    </row>
    <row r="498" spans="2:9">
      <c r="B498" s="64" t="s">
        <v>1260</v>
      </c>
      <c r="C498" s="158" t="s">
        <v>9</v>
      </c>
      <c r="D498" s="68">
        <v>88264</v>
      </c>
      <c r="E498" s="82" t="str">
        <f>IF($D498&lt;&gt;"",VLOOKUP($D498,'SINAPI ABRIL 2019'!$1:$1048576,2,FALSE),"")</f>
        <v>ELETRICISTA COM ENCARGOS COMPLEMENTARES</v>
      </c>
      <c r="F498" s="83" t="str">
        <f>IF($D498&lt;&gt;"",VLOOKUP($D498,'SINAPI ABRIL 2019'!$1:$1048576,3,FALSE),"")</f>
        <v>H</v>
      </c>
      <c r="G498" s="152">
        <v>0.3</v>
      </c>
      <c r="H498" s="97">
        <f>IF($D498&lt;&gt;"",VLOOKUP($D498,'SINAPI ABRIL 2019'!$1:$1048576,4,FALSE),"")</f>
        <v>18.739999999999998</v>
      </c>
      <c r="I498" s="89">
        <f t="shared" ref="I498:I500" si="85">TRUNC(H498*G498,2)</f>
        <v>5.62</v>
      </c>
    </row>
    <row r="499" spans="2:9">
      <c r="B499" s="64" t="s">
        <v>1260</v>
      </c>
      <c r="C499" s="158" t="s">
        <v>9</v>
      </c>
      <c r="D499" s="68">
        <v>88247</v>
      </c>
      <c r="E499" s="82" t="str">
        <f>IF($D499&lt;&gt;"",VLOOKUP($D499,'SINAPI ABRIL 2019'!$1:$1048576,2,FALSE),"")</f>
        <v>AUXILIAR DE ELETRICISTA COM ENCARGOS COMPLEMENTARES</v>
      </c>
      <c r="F499" s="83" t="str">
        <f>IF($D499&lt;&gt;"",VLOOKUP($D499,'SINAPI ABRIL 2019'!$1:$1048576,3,FALSE),"")</f>
        <v>H</v>
      </c>
      <c r="G499" s="152">
        <v>0.3</v>
      </c>
      <c r="H499" s="97">
        <f>IF($D499&lt;&gt;"",VLOOKUP($D499,'SINAPI ABRIL 2019'!$1:$1048576,4,FALSE),"")</f>
        <v>14.63</v>
      </c>
      <c r="I499" s="89">
        <f t="shared" si="85"/>
        <v>4.38</v>
      </c>
    </row>
    <row r="500" spans="2:9">
      <c r="B500" s="64" t="s">
        <v>1218</v>
      </c>
      <c r="C500" s="158" t="s">
        <v>1219</v>
      </c>
      <c r="D500" s="158"/>
      <c r="E500" s="151" t="s">
        <v>5751</v>
      </c>
      <c r="F500" s="158" t="s">
        <v>51</v>
      </c>
      <c r="G500" s="152">
        <v>1</v>
      </c>
      <c r="H500" s="153">
        <v>9.01</v>
      </c>
      <c r="I500" s="89">
        <f t="shared" si="85"/>
        <v>9.01</v>
      </c>
    </row>
    <row r="501" spans="2:9">
      <c r="B501" s="154"/>
      <c r="C501" s="159"/>
      <c r="D501" s="159"/>
      <c r="E501" s="155"/>
      <c r="F501" s="159"/>
      <c r="G501" s="156"/>
      <c r="H501" s="157"/>
      <c r="I501" s="291"/>
    </row>
    <row r="502" spans="2:9">
      <c r="B502" s="76" t="s">
        <v>5900</v>
      </c>
      <c r="C502" s="138"/>
      <c r="D502" s="139"/>
      <c r="E502" s="77" t="s">
        <v>5752</v>
      </c>
      <c r="F502" s="78" t="s">
        <v>51</v>
      </c>
      <c r="G502" s="79"/>
      <c r="H502" s="80"/>
      <c r="I502" s="99">
        <f>TRUNC(SUM(I503:I505),2)</f>
        <v>9.83</v>
      </c>
    </row>
    <row r="503" spans="2:9">
      <c r="B503" s="64" t="s">
        <v>1260</v>
      </c>
      <c r="C503" s="158" t="s">
        <v>9</v>
      </c>
      <c r="D503" s="68">
        <v>88264</v>
      </c>
      <c r="E503" s="82" t="str">
        <f>IF($D503&lt;&gt;"",VLOOKUP($D503,'SINAPI ABRIL 2019'!$1:$1048576,2,FALSE),"")</f>
        <v>ELETRICISTA COM ENCARGOS COMPLEMENTARES</v>
      </c>
      <c r="F503" s="83" t="str">
        <f>IF($D503&lt;&gt;"",VLOOKUP($D503,'SINAPI ABRIL 2019'!$1:$1048576,3,FALSE),"")</f>
        <v>H</v>
      </c>
      <c r="G503" s="152">
        <v>0.1</v>
      </c>
      <c r="H503" s="97">
        <f>IF($D503&lt;&gt;"",VLOOKUP($D503,'SINAPI ABRIL 2019'!$1:$1048576,4,FALSE),"")</f>
        <v>18.739999999999998</v>
      </c>
      <c r="I503" s="89">
        <f t="shared" ref="I503:I505" si="86">TRUNC(H503*G503,2)</f>
        <v>1.87</v>
      </c>
    </row>
    <row r="504" spans="2:9">
      <c r="B504" s="64" t="s">
        <v>1260</v>
      </c>
      <c r="C504" s="158" t="s">
        <v>9</v>
      </c>
      <c r="D504" s="68">
        <v>88247</v>
      </c>
      <c r="E504" s="82" t="str">
        <f>IF($D504&lt;&gt;"",VLOOKUP($D504,'SINAPI ABRIL 2019'!$1:$1048576,2,FALSE),"")</f>
        <v>AUXILIAR DE ELETRICISTA COM ENCARGOS COMPLEMENTARES</v>
      </c>
      <c r="F504" s="83" t="str">
        <f>IF($D504&lt;&gt;"",VLOOKUP($D504,'SINAPI ABRIL 2019'!$1:$1048576,3,FALSE),"")</f>
        <v>H</v>
      </c>
      <c r="G504" s="152">
        <v>0.1</v>
      </c>
      <c r="H504" s="97">
        <f>IF($D504&lt;&gt;"",VLOOKUP($D504,'SINAPI ABRIL 2019'!$1:$1048576,4,FALSE),"")</f>
        <v>14.63</v>
      </c>
      <c r="I504" s="89">
        <f t="shared" si="86"/>
        <v>1.46</v>
      </c>
    </row>
    <row r="505" spans="2:9">
      <c r="B505" s="64" t="s">
        <v>1218</v>
      </c>
      <c r="C505" s="158" t="s">
        <v>1219</v>
      </c>
      <c r="D505" s="158"/>
      <c r="E505" s="151" t="s">
        <v>5752</v>
      </c>
      <c r="F505" s="158" t="s">
        <v>51</v>
      </c>
      <c r="G505" s="152">
        <v>1</v>
      </c>
      <c r="H505" s="153">
        <v>6.5</v>
      </c>
      <c r="I505" s="89">
        <f t="shared" si="86"/>
        <v>6.5</v>
      </c>
    </row>
    <row r="506" spans="2:9">
      <c r="B506" s="154"/>
      <c r="C506" s="159"/>
      <c r="D506" s="159"/>
      <c r="E506" s="155"/>
      <c r="F506" s="159"/>
      <c r="G506" s="156"/>
      <c r="H506" s="157"/>
      <c r="I506" s="291"/>
    </row>
    <row r="507" spans="2:9">
      <c r="B507" s="76" t="s">
        <v>5901</v>
      </c>
      <c r="C507" s="138"/>
      <c r="D507" s="139"/>
      <c r="E507" s="77" t="s">
        <v>5753</v>
      </c>
      <c r="F507" s="78" t="s">
        <v>51</v>
      </c>
      <c r="G507" s="79"/>
      <c r="H507" s="80"/>
      <c r="I507" s="99">
        <f>TRUNC(SUM(I508:I510),2)</f>
        <v>26.89</v>
      </c>
    </row>
    <row r="508" spans="2:9">
      <c r="B508" s="64" t="s">
        <v>1260</v>
      </c>
      <c r="C508" s="158" t="s">
        <v>9</v>
      </c>
      <c r="D508" s="68">
        <v>88264</v>
      </c>
      <c r="E508" s="82" t="str">
        <f>IF($D508&lt;&gt;"",VLOOKUP($D508,'SINAPI ABRIL 2019'!$1:$1048576,2,FALSE),"")</f>
        <v>ELETRICISTA COM ENCARGOS COMPLEMENTARES</v>
      </c>
      <c r="F508" s="83" t="str">
        <f>IF($D508&lt;&gt;"",VLOOKUP($D508,'SINAPI ABRIL 2019'!$1:$1048576,3,FALSE),"")</f>
        <v>H</v>
      </c>
      <c r="G508" s="152">
        <v>0.3</v>
      </c>
      <c r="H508" s="97">
        <f>IF($D508&lt;&gt;"",VLOOKUP($D508,'SINAPI ABRIL 2019'!$1:$1048576,4,FALSE),"")</f>
        <v>18.739999999999998</v>
      </c>
      <c r="I508" s="89">
        <f t="shared" ref="I508:I510" si="87">TRUNC(H508*G508,2)</f>
        <v>5.62</v>
      </c>
    </row>
    <row r="509" spans="2:9">
      <c r="B509" s="64" t="s">
        <v>1260</v>
      </c>
      <c r="C509" s="158" t="s">
        <v>9</v>
      </c>
      <c r="D509" s="68">
        <v>88247</v>
      </c>
      <c r="E509" s="82" t="str">
        <f>IF($D509&lt;&gt;"",VLOOKUP($D509,'SINAPI ABRIL 2019'!$1:$1048576,2,FALSE),"")</f>
        <v>AUXILIAR DE ELETRICISTA COM ENCARGOS COMPLEMENTARES</v>
      </c>
      <c r="F509" s="83" t="str">
        <f>IF($D509&lt;&gt;"",VLOOKUP($D509,'SINAPI ABRIL 2019'!$1:$1048576,3,FALSE),"")</f>
        <v>H</v>
      </c>
      <c r="G509" s="152">
        <v>0.3</v>
      </c>
      <c r="H509" s="97">
        <f>IF($D509&lt;&gt;"",VLOOKUP($D509,'SINAPI ABRIL 2019'!$1:$1048576,4,FALSE),"")</f>
        <v>14.63</v>
      </c>
      <c r="I509" s="89">
        <f t="shared" si="87"/>
        <v>4.38</v>
      </c>
    </row>
    <row r="510" spans="2:9">
      <c r="B510" s="64" t="s">
        <v>1218</v>
      </c>
      <c r="C510" s="158" t="s">
        <v>1219</v>
      </c>
      <c r="D510" s="158"/>
      <c r="E510" s="151" t="s">
        <v>5753</v>
      </c>
      <c r="F510" s="158" t="s">
        <v>51</v>
      </c>
      <c r="G510" s="152">
        <v>1</v>
      </c>
      <c r="H510" s="153">
        <v>16.89</v>
      </c>
      <c r="I510" s="89">
        <f t="shared" si="87"/>
        <v>16.89</v>
      </c>
    </row>
    <row r="511" spans="2:9">
      <c r="B511" s="154"/>
      <c r="C511" s="159"/>
      <c r="D511" s="159"/>
      <c r="E511" s="155"/>
      <c r="F511" s="159"/>
      <c r="G511" s="156"/>
      <c r="H511" s="157"/>
      <c r="I511" s="89"/>
    </row>
    <row r="512" spans="2:9">
      <c r="B512" s="76" t="s">
        <v>5902</v>
      </c>
      <c r="C512" s="138"/>
      <c r="D512" s="139"/>
      <c r="E512" s="77" t="s">
        <v>5754</v>
      </c>
      <c r="F512" s="78" t="s">
        <v>51</v>
      </c>
      <c r="G512" s="79"/>
      <c r="H512" s="80"/>
      <c r="I512" s="99">
        <f>TRUNC(SUM(I513:I515),2)</f>
        <v>3.72</v>
      </c>
    </row>
    <row r="513" spans="2:9">
      <c r="B513" s="64" t="s">
        <v>1220</v>
      </c>
      <c r="C513" s="158" t="s">
        <v>9</v>
      </c>
      <c r="D513" s="68">
        <v>88264</v>
      </c>
      <c r="E513" s="82" t="str">
        <f>IF($D513&lt;&gt;"",VLOOKUP($D513,'SINAPI ABRIL 2019'!$1:$1048576,2,FALSE),"")</f>
        <v>ELETRICISTA COM ENCARGOS COMPLEMENTARES</v>
      </c>
      <c r="F513" s="83" t="str">
        <f>IF($D513&lt;&gt;"",VLOOKUP($D513,'SINAPI ABRIL 2019'!$1:$1048576,3,FALSE),"")</f>
        <v>H</v>
      </c>
      <c r="G513" s="152">
        <v>0.02</v>
      </c>
      <c r="H513" s="97">
        <f>IF($D513&lt;&gt;"",VLOOKUP($D513,'SINAPI ABRIL 2019'!$1:$1048576,4,FALSE),"")</f>
        <v>18.739999999999998</v>
      </c>
      <c r="I513" s="89">
        <f t="shared" ref="I513:I515" si="88">TRUNC(H513*G513,2)</f>
        <v>0.37</v>
      </c>
    </row>
    <row r="514" spans="2:9">
      <c r="B514" s="64" t="s">
        <v>1220</v>
      </c>
      <c r="C514" s="158" t="s">
        <v>9</v>
      </c>
      <c r="D514" s="68">
        <v>88247</v>
      </c>
      <c r="E514" s="82" t="str">
        <f>IF($D514&lt;&gt;"",VLOOKUP($D514,'SINAPI ABRIL 2019'!$1:$1048576,2,FALSE),"")</f>
        <v>AUXILIAR DE ELETRICISTA COM ENCARGOS COMPLEMENTARES</v>
      </c>
      <c r="F514" s="83" t="str">
        <f>IF($D514&lt;&gt;"",VLOOKUP($D514,'SINAPI ABRIL 2019'!$1:$1048576,3,FALSE),"")</f>
        <v>H</v>
      </c>
      <c r="G514" s="152">
        <v>0.05</v>
      </c>
      <c r="H514" s="97">
        <f>IF($D514&lt;&gt;"",VLOOKUP($D514,'SINAPI ABRIL 2019'!$1:$1048576,4,FALSE),"")</f>
        <v>14.63</v>
      </c>
      <c r="I514" s="89">
        <f t="shared" si="88"/>
        <v>0.73</v>
      </c>
    </row>
    <row r="515" spans="2:9" ht="25.5">
      <c r="B515" s="64" t="s">
        <v>1221</v>
      </c>
      <c r="C515" s="158" t="s">
        <v>9</v>
      </c>
      <c r="D515" s="160">
        <v>7581</v>
      </c>
      <c r="E515" s="82" t="str">
        <f>IF($D515&lt;&gt;"",VLOOKUP($D515,'SINAPI ABRIL 2019'!$1:$1048576,2,FALSE),"")</f>
        <v>SAPATILHA EM ACO GALVANIZADO PARA CABOS COM DIAMETRO NOMINAL ATE 5/8"</v>
      </c>
      <c r="F515" s="83" t="str">
        <f>IF($D515&lt;&gt;"",VLOOKUP($D515,'SINAPI ABRIL 2019'!$1:$1048576,3,FALSE),"")</f>
        <v xml:space="preserve">UN    </v>
      </c>
      <c r="G515" s="152">
        <v>1</v>
      </c>
      <c r="H515" s="97">
        <f>IF($D515&lt;&gt;"",VLOOKUP($D515,'SINAPI ABRIL 2019'!$1:$1048576,4,FALSE),"")</f>
        <v>2.62</v>
      </c>
      <c r="I515" s="89">
        <f t="shared" si="88"/>
        <v>2.62</v>
      </c>
    </row>
    <row r="516" spans="2:9">
      <c r="B516" s="154"/>
      <c r="C516" s="159"/>
      <c r="D516" s="159"/>
      <c r="E516" s="155"/>
      <c r="F516" s="159"/>
      <c r="G516" s="156"/>
      <c r="H516" s="157"/>
      <c r="I516" s="291"/>
    </row>
    <row r="517" spans="2:9" ht="25.5">
      <c r="B517" s="76" t="s">
        <v>5903</v>
      </c>
      <c r="C517" s="138"/>
      <c r="D517" s="139"/>
      <c r="E517" s="77" t="s">
        <v>5755</v>
      </c>
      <c r="F517" s="78" t="s">
        <v>51</v>
      </c>
      <c r="G517" s="79"/>
      <c r="H517" s="80"/>
      <c r="I517" s="99">
        <f>TRUNC(SUM(I518:I521),2)</f>
        <v>4353.8599999999997</v>
      </c>
    </row>
    <row r="518" spans="2:9">
      <c r="B518" s="64" t="s">
        <v>1221</v>
      </c>
      <c r="C518" s="158" t="s">
        <v>1219</v>
      </c>
      <c r="D518" s="158"/>
      <c r="E518" s="151" t="s">
        <v>5756</v>
      </c>
      <c r="F518" s="158" t="s">
        <v>27</v>
      </c>
      <c r="G518" s="152">
        <v>21</v>
      </c>
      <c r="H518" s="153">
        <v>80</v>
      </c>
      <c r="I518" s="89">
        <f t="shared" ref="I518:I521" si="89">TRUNC(H518*G518,2)</f>
        <v>1680</v>
      </c>
    </row>
    <row r="519" spans="2:9">
      <c r="B519" s="64" t="s">
        <v>1220</v>
      </c>
      <c r="C519" s="158" t="s">
        <v>9</v>
      </c>
      <c r="D519" s="68">
        <v>88247</v>
      </c>
      <c r="E519" s="82" t="str">
        <f>IF($D519&lt;&gt;"",VLOOKUP($D519,'SINAPI ABRIL 2019'!$1:$1048576,2,FALSE),"")</f>
        <v>AUXILIAR DE ELETRICISTA COM ENCARGOS COMPLEMENTARES</v>
      </c>
      <c r="F519" s="83" t="str">
        <f>IF($D519&lt;&gt;"",VLOOKUP($D519,'SINAPI ABRIL 2019'!$1:$1048576,3,FALSE),"")</f>
        <v>H</v>
      </c>
      <c r="G519" s="152">
        <v>59.6</v>
      </c>
      <c r="H519" s="97">
        <f>IF($D519&lt;&gt;"",VLOOKUP($D519,'SINAPI ABRIL 2019'!$1:$1048576,4,FALSE),"")</f>
        <v>14.63</v>
      </c>
      <c r="I519" s="89">
        <f t="shared" si="89"/>
        <v>871.94</v>
      </c>
    </row>
    <row r="520" spans="2:9">
      <c r="B520" s="64" t="s">
        <v>1220</v>
      </c>
      <c r="C520" s="158" t="s">
        <v>9</v>
      </c>
      <c r="D520" s="68">
        <v>88264</v>
      </c>
      <c r="E520" s="82" t="str">
        <f>IF($D520&lt;&gt;"",VLOOKUP($D520,'SINAPI ABRIL 2019'!$1:$1048576,2,FALSE),"")</f>
        <v>ELETRICISTA COM ENCARGOS COMPLEMENTARES</v>
      </c>
      <c r="F520" s="83" t="str">
        <f>IF($D520&lt;&gt;"",VLOOKUP($D520,'SINAPI ABRIL 2019'!$1:$1048576,3,FALSE),"")</f>
        <v>H</v>
      </c>
      <c r="G520" s="152">
        <v>48</v>
      </c>
      <c r="H520" s="97">
        <f>IF($D520&lt;&gt;"",VLOOKUP($D520,'SINAPI ABRIL 2019'!$1:$1048576,4,FALSE),"")</f>
        <v>18.739999999999998</v>
      </c>
      <c r="I520" s="89">
        <f t="shared" si="89"/>
        <v>899.52</v>
      </c>
    </row>
    <row r="521" spans="2:9">
      <c r="B521" s="64" t="s">
        <v>1220</v>
      </c>
      <c r="C521" s="158" t="s">
        <v>9</v>
      </c>
      <c r="D521" s="158">
        <v>88266</v>
      </c>
      <c r="E521" s="82" t="str">
        <f>IF($D521&lt;&gt;"",VLOOKUP($D521,'SINAPI ABRIL 2019'!$1:$1048576,2,FALSE),"")</f>
        <v>ELETROTÉCNICO COM ENCARGOS COMPLEMENTARES</v>
      </c>
      <c r="F521" s="83" t="str">
        <f>IF($D521&lt;&gt;"",VLOOKUP($D521,'SINAPI ABRIL 2019'!$1:$1048576,3,FALSE),"")</f>
        <v>H</v>
      </c>
      <c r="G521" s="152">
        <v>48</v>
      </c>
      <c r="H521" s="97">
        <f>IF($D521&lt;&gt;"",VLOOKUP($D521,'SINAPI ABRIL 2019'!$1:$1048576,4,FALSE),"")</f>
        <v>18.8</v>
      </c>
      <c r="I521" s="89">
        <f t="shared" si="89"/>
        <v>902.4</v>
      </c>
    </row>
    <row r="522" spans="2:9">
      <c r="B522" s="154"/>
      <c r="C522" s="159"/>
      <c r="D522" s="159"/>
      <c r="E522" s="155"/>
      <c r="F522" s="159"/>
      <c r="G522" s="156"/>
      <c r="H522" s="157"/>
      <c r="I522" s="291"/>
    </row>
    <row r="523" spans="2:9">
      <c r="B523" s="76" t="s">
        <v>5904</v>
      </c>
      <c r="C523" s="138"/>
      <c r="D523" s="139"/>
      <c r="E523" s="77" t="s">
        <v>5757</v>
      </c>
      <c r="F523" s="78" t="s">
        <v>51</v>
      </c>
      <c r="G523" s="79"/>
      <c r="H523" s="80"/>
      <c r="I523" s="99">
        <f>TRUNC(SUM(I524:I526),2)</f>
        <v>132.07</v>
      </c>
    </row>
    <row r="524" spans="2:9">
      <c r="B524" s="64" t="s">
        <v>1220</v>
      </c>
      <c r="C524" s="158" t="s">
        <v>9</v>
      </c>
      <c r="D524" s="68">
        <v>88264</v>
      </c>
      <c r="E524" s="82" t="str">
        <f>IF($D524&lt;&gt;"",VLOOKUP($D524,'SINAPI ABRIL 2019'!$1:$1048576,2,FALSE),"")</f>
        <v>ELETRICISTA COM ENCARGOS COMPLEMENTARES</v>
      </c>
      <c r="F524" s="83" t="str">
        <f>IF($D524&lt;&gt;"",VLOOKUP($D524,'SINAPI ABRIL 2019'!$1:$1048576,3,FALSE),"")</f>
        <v>H</v>
      </c>
      <c r="G524" s="152">
        <v>0.5</v>
      </c>
      <c r="H524" s="97">
        <f>IF($D524&lt;&gt;"",VLOOKUP($D524,'SINAPI ABRIL 2019'!$1:$1048576,4,FALSE),"")</f>
        <v>18.739999999999998</v>
      </c>
      <c r="I524" s="89">
        <f t="shared" ref="I524:I526" si="90">TRUNC(H524*G524,2)</f>
        <v>9.3699999999999992</v>
      </c>
    </row>
    <row r="525" spans="2:9">
      <c r="B525" s="64" t="s">
        <v>1220</v>
      </c>
      <c r="C525" s="158" t="s">
        <v>9</v>
      </c>
      <c r="D525" s="68">
        <v>88247</v>
      </c>
      <c r="E525" s="82" t="str">
        <f>IF($D525&lt;&gt;"",VLOOKUP($D525,'SINAPI ABRIL 2019'!$1:$1048576,2,FALSE),"")</f>
        <v>AUXILIAR DE ELETRICISTA COM ENCARGOS COMPLEMENTARES</v>
      </c>
      <c r="F525" s="83" t="str">
        <f>IF($D525&lt;&gt;"",VLOOKUP($D525,'SINAPI ABRIL 2019'!$1:$1048576,3,FALSE),"")</f>
        <v>H</v>
      </c>
      <c r="G525" s="152">
        <v>0.5</v>
      </c>
      <c r="H525" s="97">
        <f>IF($D525&lt;&gt;"",VLOOKUP($D525,'SINAPI ABRIL 2019'!$1:$1048576,4,FALSE),"")</f>
        <v>14.63</v>
      </c>
      <c r="I525" s="89">
        <f t="shared" si="90"/>
        <v>7.31</v>
      </c>
    </row>
    <row r="526" spans="2:9">
      <c r="B526" s="64" t="s">
        <v>1221</v>
      </c>
      <c r="C526" s="158" t="s">
        <v>1219</v>
      </c>
      <c r="D526" s="158"/>
      <c r="E526" s="151" t="s">
        <v>5757</v>
      </c>
      <c r="F526" s="158" t="s">
        <v>51</v>
      </c>
      <c r="G526" s="152">
        <v>1</v>
      </c>
      <c r="H526" s="153">
        <v>115.39</v>
      </c>
      <c r="I526" s="89">
        <f t="shared" si="90"/>
        <v>115.39</v>
      </c>
    </row>
    <row r="527" spans="2:9">
      <c r="B527" s="199"/>
      <c r="C527" s="200"/>
      <c r="D527" s="200"/>
      <c r="E527" s="201"/>
      <c r="F527" s="200"/>
      <c r="G527" s="202"/>
      <c r="H527" s="203"/>
      <c r="I527" s="204"/>
    </row>
    <row r="528" spans="2:9">
      <c r="B528" s="235" t="s">
        <v>12106</v>
      </c>
      <c r="C528" s="206"/>
      <c r="D528" s="206"/>
      <c r="E528" s="207"/>
      <c r="F528" s="206"/>
      <c r="G528" s="208"/>
      <c r="H528" s="209"/>
      <c r="I528" s="210"/>
    </row>
    <row r="529" spans="2:9">
      <c r="B529" s="205"/>
      <c r="C529" s="206"/>
      <c r="D529" s="206"/>
      <c r="E529" s="207"/>
      <c r="F529" s="206"/>
      <c r="G529" s="208"/>
      <c r="H529" s="209"/>
      <c r="I529" s="210"/>
    </row>
    <row r="530" spans="2:9">
      <c r="B530" s="76" t="s">
        <v>12336</v>
      </c>
      <c r="C530" s="138"/>
      <c r="D530" s="139"/>
      <c r="E530" s="77" t="s">
        <v>12337</v>
      </c>
      <c r="F530" s="78" t="s">
        <v>51</v>
      </c>
      <c r="G530" s="79"/>
      <c r="H530" s="80"/>
      <c r="I530" s="99">
        <f>TRUNC(SUM(I531:I532),2)</f>
        <v>28.74</v>
      </c>
    </row>
    <row r="531" spans="2:9">
      <c r="B531" s="64" t="s">
        <v>1220</v>
      </c>
      <c r="C531" s="158" t="s">
        <v>9</v>
      </c>
      <c r="D531" s="68">
        <v>88264</v>
      </c>
      <c r="E531" s="82" t="str">
        <f>IF($D531&lt;&gt;"",VLOOKUP($D531,'SINAPI ABRIL 2019'!$1:$1048576,2,FALSE),"")</f>
        <v>ELETRICISTA COM ENCARGOS COMPLEMENTARES</v>
      </c>
      <c r="F531" s="83" t="str">
        <f>IF($D531&lt;&gt;"",VLOOKUP($D531,'SINAPI ABRIL 2019'!$1:$1048576,3,FALSE),"")</f>
        <v>H</v>
      </c>
      <c r="G531" s="152">
        <v>0.04</v>
      </c>
      <c r="H531" s="97">
        <f>IF($D531&lt;&gt;"",VLOOKUP($D531,'SINAPI ABRIL 2019'!$1:$1048576,4,FALSE),"")</f>
        <v>18.739999999999998</v>
      </c>
      <c r="I531" s="89">
        <f t="shared" ref="I531:I532" si="91">TRUNC(H531*G531,2)</f>
        <v>0.74</v>
      </c>
    </row>
    <row r="532" spans="2:9">
      <c r="B532" s="64" t="s">
        <v>1221</v>
      </c>
      <c r="C532" s="158" t="s">
        <v>1219</v>
      </c>
      <c r="D532" s="158"/>
      <c r="E532" s="151" t="s">
        <v>12338</v>
      </c>
      <c r="F532" s="158" t="s">
        <v>51</v>
      </c>
      <c r="G532" s="152">
        <v>1</v>
      </c>
      <c r="H532" s="153">
        <v>28</v>
      </c>
      <c r="I532" s="89">
        <f t="shared" si="91"/>
        <v>28</v>
      </c>
    </row>
    <row r="533" spans="2:9">
      <c r="B533" s="205"/>
      <c r="C533" s="206"/>
      <c r="D533" s="206"/>
      <c r="E533" s="207"/>
      <c r="F533" s="206"/>
      <c r="G533" s="208"/>
      <c r="H533" s="209"/>
      <c r="I533" s="210"/>
    </row>
    <row r="534" spans="2:9">
      <c r="B534" s="76" t="s">
        <v>12339</v>
      </c>
      <c r="C534" s="138"/>
      <c r="D534" s="139"/>
      <c r="E534" s="77" t="s">
        <v>12340</v>
      </c>
      <c r="F534" s="78" t="s">
        <v>51</v>
      </c>
      <c r="G534" s="79"/>
      <c r="H534" s="80"/>
      <c r="I534" s="99">
        <f>TRUNC(SUM(I535:I536),2)</f>
        <v>8.24</v>
      </c>
    </row>
    <row r="535" spans="2:9">
      <c r="B535" s="64" t="s">
        <v>1220</v>
      </c>
      <c r="C535" s="158" t="s">
        <v>9</v>
      </c>
      <c r="D535" s="68">
        <v>88264</v>
      </c>
      <c r="E535" s="82" t="str">
        <f>IF($D535&lt;&gt;"",VLOOKUP($D535,'SINAPI ABRIL 2019'!$1:$1048576,2,FALSE),"")</f>
        <v>ELETRICISTA COM ENCARGOS COMPLEMENTARES</v>
      </c>
      <c r="F535" s="83" t="str">
        <f>IF($D535&lt;&gt;"",VLOOKUP($D535,'SINAPI ABRIL 2019'!$1:$1048576,3,FALSE),"")</f>
        <v>H</v>
      </c>
      <c r="G535" s="152">
        <v>0.04</v>
      </c>
      <c r="H535" s="97">
        <f>IF($D535&lt;&gt;"",VLOOKUP($D535,'SINAPI ABRIL 2019'!$1:$1048576,4,FALSE),"")</f>
        <v>18.739999999999998</v>
      </c>
      <c r="I535" s="89">
        <f t="shared" ref="I535:I536" si="92">TRUNC(H535*G535,2)</f>
        <v>0.74</v>
      </c>
    </row>
    <row r="536" spans="2:9">
      <c r="B536" s="64" t="s">
        <v>1221</v>
      </c>
      <c r="C536" s="158" t="s">
        <v>1219</v>
      </c>
      <c r="D536" s="158"/>
      <c r="E536" s="151" t="s">
        <v>12340</v>
      </c>
      <c r="F536" s="158" t="s">
        <v>51</v>
      </c>
      <c r="G536" s="152">
        <v>1</v>
      </c>
      <c r="H536" s="153">
        <v>7.5</v>
      </c>
      <c r="I536" s="89">
        <f t="shared" si="92"/>
        <v>7.5</v>
      </c>
    </row>
    <row r="537" spans="2:9">
      <c r="B537" s="205"/>
      <c r="C537" s="206"/>
      <c r="D537" s="206"/>
      <c r="E537" s="207"/>
      <c r="F537" s="206"/>
      <c r="G537" s="208"/>
      <c r="H537" s="209"/>
      <c r="I537" s="210"/>
    </row>
    <row r="538" spans="2:9">
      <c r="B538" s="76" t="s">
        <v>12341</v>
      </c>
      <c r="C538" s="138"/>
      <c r="D538" s="139"/>
      <c r="E538" s="77" t="s">
        <v>12342</v>
      </c>
      <c r="F538" s="78" t="s">
        <v>51</v>
      </c>
      <c r="G538" s="79"/>
      <c r="H538" s="80"/>
      <c r="I538" s="99">
        <f>TRUNC(SUM(I539:I540),2)</f>
        <v>170.74</v>
      </c>
    </row>
    <row r="539" spans="2:9">
      <c r="B539" s="64" t="s">
        <v>1220</v>
      </c>
      <c r="C539" s="158" t="s">
        <v>9</v>
      </c>
      <c r="D539" s="68">
        <v>88264</v>
      </c>
      <c r="E539" s="82" t="str">
        <f>IF($D539&lt;&gt;"",VLOOKUP($D539,'SINAPI ABRIL 2019'!$1:$1048576,2,FALSE),"")</f>
        <v>ELETRICISTA COM ENCARGOS COMPLEMENTARES</v>
      </c>
      <c r="F539" s="83" t="str">
        <f>IF($D539&lt;&gt;"",VLOOKUP($D539,'SINAPI ABRIL 2019'!$1:$1048576,3,FALSE),"")</f>
        <v>H</v>
      </c>
      <c r="G539" s="152">
        <v>0.04</v>
      </c>
      <c r="H539" s="97">
        <f>IF($D539&lt;&gt;"",VLOOKUP($D539,'SINAPI ABRIL 2019'!$1:$1048576,4,FALSE),"")</f>
        <v>18.739999999999998</v>
      </c>
      <c r="I539" s="89">
        <f t="shared" ref="I539:I540" si="93">TRUNC(H539*G539,2)</f>
        <v>0.74</v>
      </c>
    </row>
    <row r="540" spans="2:9">
      <c r="B540" s="64" t="s">
        <v>1221</v>
      </c>
      <c r="C540" s="158" t="s">
        <v>1219</v>
      </c>
      <c r="D540" s="158"/>
      <c r="E540" s="151" t="s">
        <v>12340</v>
      </c>
      <c r="F540" s="158" t="s">
        <v>51</v>
      </c>
      <c r="G540" s="152">
        <v>1</v>
      </c>
      <c r="H540" s="153">
        <v>170</v>
      </c>
      <c r="I540" s="89">
        <f t="shared" si="93"/>
        <v>170</v>
      </c>
    </row>
    <row r="541" spans="2:9">
      <c r="B541" s="205"/>
      <c r="C541" s="206"/>
      <c r="D541" s="206"/>
      <c r="E541" s="207"/>
      <c r="F541" s="206"/>
      <c r="G541" s="208"/>
      <c r="H541" s="209"/>
      <c r="I541" s="210"/>
    </row>
    <row r="542" spans="2:9">
      <c r="B542" s="76" t="s">
        <v>12343</v>
      </c>
      <c r="C542" s="138"/>
      <c r="D542" s="139"/>
      <c r="E542" s="77" t="s">
        <v>12344</v>
      </c>
      <c r="F542" s="78" t="s">
        <v>51</v>
      </c>
      <c r="G542" s="79"/>
      <c r="H542" s="80"/>
      <c r="I542" s="99">
        <f>TRUNC(SUM(I543:I544),2)</f>
        <v>1001.87</v>
      </c>
    </row>
    <row r="543" spans="2:9">
      <c r="B543" s="64" t="s">
        <v>1220</v>
      </c>
      <c r="C543" s="158" t="s">
        <v>9</v>
      </c>
      <c r="D543" s="68">
        <v>88264</v>
      </c>
      <c r="E543" s="82" t="str">
        <f>IF($D543&lt;&gt;"",VLOOKUP($D543,'SINAPI ABRIL 2019'!$1:$1048576,2,FALSE),"")</f>
        <v>ELETRICISTA COM ENCARGOS COMPLEMENTARES</v>
      </c>
      <c r="F543" s="83" t="str">
        <f>IF($D543&lt;&gt;"",VLOOKUP($D543,'SINAPI ABRIL 2019'!$1:$1048576,3,FALSE),"")</f>
        <v>H</v>
      </c>
      <c r="G543" s="152">
        <v>0.1</v>
      </c>
      <c r="H543" s="97">
        <f>IF($D543&lt;&gt;"",VLOOKUP($D543,'SINAPI ABRIL 2019'!$1:$1048576,4,FALSE),"")</f>
        <v>18.739999999999998</v>
      </c>
      <c r="I543" s="89">
        <f t="shared" ref="I543:I544" si="94">TRUNC(H543*G543,2)</f>
        <v>1.87</v>
      </c>
    </row>
    <row r="544" spans="2:9">
      <c r="B544" s="64" t="s">
        <v>1221</v>
      </c>
      <c r="C544" s="158" t="s">
        <v>1219</v>
      </c>
      <c r="D544" s="158"/>
      <c r="E544" s="151" t="s">
        <v>12344</v>
      </c>
      <c r="F544" s="158" t="s">
        <v>51</v>
      </c>
      <c r="G544" s="152">
        <v>1</v>
      </c>
      <c r="H544" s="153">
        <v>1000</v>
      </c>
      <c r="I544" s="89">
        <f t="shared" si="94"/>
        <v>1000</v>
      </c>
    </row>
    <row r="545" spans="2:9">
      <c r="B545" s="205"/>
      <c r="C545" s="206"/>
      <c r="D545" s="206"/>
      <c r="E545" s="207"/>
      <c r="F545" s="206"/>
      <c r="G545" s="208"/>
      <c r="H545" s="209"/>
      <c r="I545" s="210"/>
    </row>
    <row r="546" spans="2:9">
      <c r="B546" s="76" t="s">
        <v>12345</v>
      </c>
      <c r="C546" s="138"/>
      <c r="D546" s="139"/>
      <c r="E546" s="77" t="s">
        <v>12346</v>
      </c>
      <c r="F546" s="78" t="s">
        <v>51</v>
      </c>
      <c r="G546" s="79"/>
      <c r="H546" s="80"/>
      <c r="I546" s="99">
        <f>TRUNC(SUM(I547:I548),2)</f>
        <v>145.93</v>
      </c>
    </row>
    <row r="547" spans="2:9">
      <c r="B547" s="64" t="s">
        <v>1220</v>
      </c>
      <c r="C547" s="158" t="s">
        <v>9</v>
      </c>
      <c r="D547" s="68">
        <v>88264</v>
      </c>
      <c r="E547" s="82" t="str">
        <f>IF($D547&lt;&gt;"",VLOOKUP($D547,'SINAPI ABRIL 2019'!$1:$1048576,2,FALSE),"")</f>
        <v>ELETRICISTA COM ENCARGOS COMPLEMENTARES</v>
      </c>
      <c r="F547" s="83" t="str">
        <f>IF($D547&lt;&gt;"",VLOOKUP($D547,'SINAPI ABRIL 2019'!$1:$1048576,3,FALSE),"")</f>
        <v>H</v>
      </c>
      <c r="G547" s="152">
        <v>0.05</v>
      </c>
      <c r="H547" s="97">
        <f>IF($D547&lt;&gt;"",VLOOKUP($D547,'SINAPI ABRIL 2019'!$1:$1048576,4,FALSE),"")</f>
        <v>18.739999999999998</v>
      </c>
      <c r="I547" s="89">
        <f t="shared" ref="I547:I548" si="95">TRUNC(H547*G547,2)</f>
        <v>0.93</v>
      </c>
    </row>
    <row r="548" spans="2:9">
      <c r="B548" s="64" t="s">
        <v>1221</v>
      </c>
      <c r="C548" s="158" t="s">
        <v>1219</v>
      </c>
      <c r="D548" s="158"/>
      <c r="E548" s="151" t="s">
        <v>12346</v>
      </c>
      <c r="F548" s="158" t="s">
        <v>51</v>
      </c>
      <c r="G548" s="152">
        <v>1</v>
      </c>
      <c r="H548" s="153">
        <v>145</v>
      </c>
      <c r="I548" s="89">
        <f t="shared" si="95"/>
        <v>145</v>
      </c>
    </row>
    <row r="549" spans="2:9">
      <c r="B549" s="61"/>
      <c r="C549" s="206"/>
      <c r="D549" s="206"/>
      <c r="E549" s="207"/>
      <c r="F549" s="206"/>
      <c r="G549" s="208"/>
      <c r="H549" s="209"/>
      <c r="I549" s="251"/>
    </row>
    <row r="550" spans="2:9">
      <c r="B550" s="76" t="s">
        <v>12347</v>
      </c>
      <c r="C550" s="138"/>
      <c r="D550" s="139"/>
      <c r="E550" s="77" t="s">
        <v>12348</v>
      </c>
      <c r="F550" s="78" t="s">
        <v>51</v>
      </c>
      <c r="G550" s="79"/>
      <c r="H550" s="80"/>
      <c r="I550" s="99">
        <f>TRUNC(SUM(I551:I557),2)</f>
        <v>1502.13</v>
      </c>
    </row>
    <row r="551" spans="2:9">
      <c r="B551" s="64" t="s">
        <v>1220</v>
      </c>
      <c r="C551" s="158" t="s">
        <v>9</v>
      </c>
      <c r="D551" s="68">
        <v>88264</v>
      </c>
      <c r="E551" s="82" t="str">
        <f>IF($D551&lt;&gt;"",VLOOKUP($D551,'SINAPI ABRIL 2019'!$1:$1048576,2,FALSE),"")</f>
        <v>ELETRICISTA COM ENCARGOS COMPLEMENTARES</v>
      </c>
      <c r="F551" s="83" t="str">
        <f>IF($D551&lt;&gt;"",VLOOKUP($D551,'SINAPI ABRIL 2019'!$1:$1048576,3,FALSE),"")</f>
        <v>H</v>
      </c>
      <c r="G551" s="152">
        <v>0.05</v>
      </c>
      <c r="H551" s="97">
        <f>IF($D551&lt;&gt;"",VLOOKUP($D551,'SINAPI ABRIL 2019'!$1:$1048576,4,FALSE),"")</f>
        <v>18.739999999999998</v>
      </c>
      <c r="I551" s="89">
        <f t="shared" ref="I551:I552" si="96">TRUNC(H551*G551,2)</f>
        <v>0.93</v>
      </c>
    </row>
    <row r="552" spans="2:9">
      <c r="B552" s="64" t="s">
        <v>1221</v>
      </c>
      <c r="C552" s="158" t="s">
        <v>1219</v>
      </c>
      <c r="D552" s="158"/>
      <c r="E552" s="151" t="s">
        <v>12348</v>
      </c>
      <c r="F552" s="158" t="s">
        <v>51</v>
      </c>
      <c r="G552" s="152">
        <v>1</v>
      </c>
      <c r="H552" s="153">
        <v>750.6</v>
      </c>
      <c r="I552" s="89">
        <f t="shared" si="96"/>
        <v>750.6</v>
      </c>
    </row>
    <row r="553" spans="2:9">
      <c r="B553" s="64" t="s">
        <v>1221</v>
      </c>
      <c r="C553" s="158" t="s">
        <v>1219</v>
      </c>
      <c r="D553" s="158"/>
      <c r="E553" s="151" t="s">
        <v>12349</v>
      </c>
      <c r="F553" s="158" t="s">
        <v>51</v>
      </c>
      <c r="G553" s="152">
        <v>4</v>
      </c>
      <c r="H553" s="153">
        <v>11.75</v>
      </c>
      <c r="I553" s="89">
        <f t="shared" ref="I553:I556" si="97">TRUNC(H553*G553,2)</f>
        <v>47</v>
      </c>
    </row>
    <row r="554" spans="2:9">
      <c r="B554" s="64" t="s">
        <v>1221</v>
      </c>
      <c r="C554" s="158" t="s">
        <v>1219</v>
      </c>
      <c r="D554" s="158"/>
      <c r="E554" s="151" t="s">
        <v>12350</v>
      </c>
      <c r="F554" s="158" t="s">
        <v>51</v>
      </c>
      <c r="G554" s="152">
        <v>4</v>
      </c>
      <c r="H554" s="153">
        <v>69.900000000000006</v>
      </c>
      <c r="I554" s="89">
        <f t="shared" si="97"/>
        <v>279.60000000000002</v>
      </c>
    </row>
    <row r="555" spans="2:9">
      <c r="B555" s="64" t="s">
        <v>1221</v>
      </c>
      <c r="C555" s="158" t="s">
        <v>1219</v>
      </c>
      <c r="D555" s="158"/>
      <c r="E555" s="151" t="s">
        <v>12351</v>
      </c>
      <c r="F555" s="158" t="s">
        <v>51</v>
      </c>
      <c r="G555" s="152">
        <v>4</v>
      </c>
      <c r="H555" s="153">
        <v>14</v>
      </c>
      <c r="I555" s="89">
        <f t="shared" si="97"/>
        <v>56</v>
      </c>
    </row>
    <row r="556" spans="2:9">
      <c r="B556" s="64" t="s">
        <v>1221</v>
      </c>
      <c r="C556" s="158" t="s">
        <v>1219</v>
      </c>
      <c r="D556" s="158"/>
      <c r="E556" s="151" t="s">
        <v>12352</v>
      </c>
      <c r="F556" s="158" t="s">
        <v>51</v>
      </c>
      <c r="G556" s="152">
        <v>4</v>
      </c>
      <c r="H556" s="153">
        <v>82</v>
      </c>
      <c r="I556" s="89">
        <f t="shared" si="97"/>
        <v>328</v>
      </c>
    </row>
    <row r="557" spans="2:9">
      <c r="B557" s="64" t="s">
        <v>1221</v>
      </c>
      <c r="C557" s="158" t="s">
        <v>1219</v>
      </c>
      <c r="D557" s="158"/>
      <c r="E557" s="151" t="s">
        <v>12353</v>
      </c>
      <c r="F557" s="158" t="s">
        <v>51</v>
      </c>
      <c r="G557" s="152">
        <v>4</v>
      </c>
      <c r="H557" s="153">
        <v>10</v>
      </c>
      <c r="I557" s="89">
        <f t="shared" ref="I557" si="98">TRUNC(H557*G557,2)</f>
        <v>40</v>
      </c>
    </row>
    <row r="558" spans="2:9">
      <c r="B558" s="61"/>
      <c r="C558" s="206"/>
      <c r="D558" s="206"/>
      <c r="E558" s="207"/>
      <c r="F558" s="206"/>
      <c r="G558" s="208"/>
      <c r="H558" s="209"/>
      <c r="I558" s="251"/>
    </row>
    <row r="559" spans="2:9">
      <c r="B559" s="76" t="s">
        <v>12355</v>
      </c>
      <c r="C559" s="138"/>
      <c r="D559" s="139"/>
      <c r="E559" s="77" t="s">
        <v>12354</v>
      </c>
      <c r="F559" s="78" t="s">
        <v>51</v>
      </c>
      <c r="G559" s="79"/>
      <c r="H559" s="80"/>
      <c r="I559" s="99">
        <f>TRUNC(SUM(I560:I561),2)</f>
        <v>318.83</v>
      </c>
    </row>
    <row r="560" spans="2:9">
      <c r="B560" s="64" t="s">
        <v>1220</v>
      </c>
      <c r="C560" s="158" t="s">
        <v>9</v>
      </c>
      <c r="D560" s="68">
        <v>88264</v>
      </c>
      <c r="E560" s="82" t="str">
        <f>IF($D560&lt;&gt;"",VLOOKUP($D560,'SINAPI ABRIL 2019'!$1:$1048576,2,FALSE),"")</f>
        <v>ELETRICISTA COM ENCARGOS COMPLEMENTARES</v>
      </c>
      <c r="F560" s="83" t="str">
        <f>IF($D560&lt;&gt;"",VLOOKUP($D560,'SINAPI ABRIL 2019'!$1:$1048576,3,FALSE),"")</f>
        <v>H</v>
      </c>
      <c r="G560" s="152">
        <v>0.05</v>
      </c>
      <c r="H560" s="97">
        <f>IF($D560&lt;&gt;"",VLOOKUP($D560,'SINAPI ABRIL 2019'!$1:$1048576,4,FALSE),"")</f>
        <v>18.739999999999998</v>
      </c>
      <c r="I560" s="89">
        <f t="shared" ref="I560:I561" si="99">TRUNC(H560*G560,2)</f>
        <v>0.93</v>
      </c>
    </row>
    <row r="561" spans="2:9">
      <c r="B561" s="64" t="s">
        <v>1221</v>
      </c>
      <c r="C561" s="158" t="s">
        <v>1219</v>
      </c>
      <c r="D561" s="158"/>
      <c r="E561" s="151" t="s">
        <v>12354</v>
      </c>
      <c r="F561" s="158" t="s">
        <v>51</v>
      </c>
      <c r="G561" s="152">
        <v>1</v>
      </c>
      <c r="H561" s="153">
        <v>317.89999999999998</v>
      </c>
      <c r="I561" s="89">
        <f t="shared" si="99"/>
        <v>317.89999999999998</v>
      </c>
    </row>
    <row r="562" spans="2:9">
      <c r="B562" s="61"/>
      <c r="C562" s="206"/>
      <c r="D562" s="206"/>
      <c r="E562" s="207"/>
      <c r="F562" s="206"/>
      <c r="G562" s="208"/>
      <c r="H562" s="209"/>
      <c r="I562" s="251"/>
    </row>
    <row r="563" spans="2:9">
      <c r="B563" s="76" t="s">
        <v>12356</v>
      </c>
      <c r="C563" s="138"/>
      <c r="D563" s="139"/>
      <c r="E563" s="77" t="s">
        <v>12357</v>
      </c>
      <c r="F563" s="78" t="s">
        <v>51</v>
      </c>
      <c r="G563" s="79"/>
      <c r="H563" s="80"/>
      <c r="I563" s="99">
        <f>TRUNC(SUM(I564:I565),2)</f>
        <v>0.28000000000000003</v>
      </c>
    </row>
    <row r="564" spans="2:9">
      <c r="B564" s="64" t="s">
        <v>1220</v>
      </c>
      <c r="C564" s="158" t="s">
        <v>9</v>
      </c>
      <c r="D564" s="68">
        <v>88264</v>
      </c>
      <c r="E564" s="82" t="str">
        <f>IF($D564&lt;&gt;"",VLOOKUP($D564,'SINAPI ABRIL 2019'!$1:$1048576,2,FALSE),"")</f>
        <v>ELETRICISTA COM ENCARGOS COMPLEMENTARES</v>
      </c>
      <c r="F564" s="83" t="str">
        <f>IF($D564&lt;&gt;"",VLOOKUP($D564,'SINAPI ABRIL 2019'!$1:$1048576,3,FALSE),"")</f>
        <v>H</v>
      </c>
      <c r="G564" s="152">
        <v>0.01</v>
      </c>
      <c r="H564" s="97">
        <f>IF($D564&lt;&gt;"",VLOOKUP($D564,'SINAPI ABRIL 2019'!$1:$1048576,4,FALSE),"")</f>
        <v>18.739999999999998</v>
      </c>
      <c r="I564" s="89">
        <f t="shared" ref="I564:I565" si="100">TRUNC(H564*G564,2)</f>
        <v>0.18</v>
      </c>
    </row>
    <row r="565" spans="2:9">
      <c r="B565" s="64" t="s">
        <v>1221</v>
      </c>
      <c r="C565" s="158" t="s">
        <v>1219</v>
      </c>
      <c r="D565" s="158"/>
      <c r="E565" s="151" t="s">
        <v>12357</v>
      </c>
      <c r="F565" s="158" t="s">
        <v>51</v>
      </c>
      <c r="G565" s="152">
        <v>1</v>
      </c>
      <c r="H565" s="153">
        <v>0.1</v>
      </c>
      <c r="I565" s="89">
        <f t="shared" si="100"/>
        <v>0.1</v>
      </c>
    </row>
    <row r="566" spans="2:9">
      <c r="B566" s="61"/>
      <c r="C566" s="206"/>
      <c r="D566" s="206"/>
      <c r="E566" s="207"/>
      <c r="F566" s="206"/>
      <c r="G566" s="208"/>
      <c r="H566" s="209"/>
      <c r="I566" s="251"/>
    </row>
    <row r="567" spans="2:9">
      <c r="B567" s="76" t="s">
        <v>12358</v>
      </c>
      <c r="C567" s="138"/>
      <c r="D567" s="139"/>
      <c r="E567" s="77" t="s">
        <v>12359</v>
      </c>
      <c r="F567" s="78" t="s">
        <v>51</v>
      </c>
      <c r="G567" s="79"/>
      <c r="H567" s="80"/>
      <c r="I567" s="99">
        <f>TRUNC(SUM(I568:I569),2)</f>
        <v>0.68</v>
      </c>
    </row>
    <row r="568" spans="2:9">
      <c r="B568" s="64" t="s">
        <v>1220</v>
      </c>
      <c r="C568" s="158" t="s">
        <v>9</v>
      </c>
      <c r="D568" s="68">
        <v>88264</v>
      </c>
      <c r="E568" s="82" t="str">
        <f>IF($D568&lt;&gt;"",VLOOKUP($D568,'SINAPI ABRIL 2019'!$1:$1048576,2,FALSE),"")</f>
        <v>ELETRICISTA COM ENCARGOS COMPLEMENTARES</v>
      </c>
      <c r="F568" s="83" t="str">
        <f>IF($D568&lt;&gt;"",VLOOKUP($D568,'SINAPI ABRIL 2019'!$1:$1048576,3,FALSE),"")</f>
        <v>H</v>
      </c>
      <c r="G568" s="152">
        <v>0.01</v>
      </c>
      <c r="H568" s="97">
        <f>IF($D568&lt;&gt;"",VLOOKUP($D568,'SINAPI ABRIL 2019'!$1:$1048576,4,FALSE),"")</f>
        <v>18.739999999999998</v>
      </c>
      <c r="I568" s="89">
        <f t="shared" ref="I568:I569" si="101">TRUNC(H568*G568,2)</f>
        <v>0.18</v>
      </c>
    </row>
    <row r="569" spans="2:9">
      <c r="B569" s="64" t="s">
        <v>1221</v>
      </c>
      <c r="C569" s="158" t="s">
        <v>1219</v>
      </c>
      <c r="D569" s="158"/>
      <c r="E569" s="151" t="s">
        <v>12359</v>
      </c>
      <c r="F569" s="158" t="s">
        <v>51</v>
      </c>
      <c r="G569" s="152">
        <v>1</v>
      </c>
      <c r="H569" s="153">
        <v>0.5</v>
      </c>
      <c r="I569" s="89">
        <f t="shared" si="101"/>
        <v>0.5</v>
      </c>
    </row>
    <row r="570" spans="2:9">
      <c r="B570" s="61"/>
      <c r="C570" s="206"/>
      <c r="D570" s="206"/>
      <c r="E570" s="207"/>
      <c r="F570" s="206"/>
      <c r="G570" s="208"/>
      <c r="H570" s="209"/>
      <c r="I570" s="251"/>
    </row>
    <row r="571" spans="2:9">
      <c r="B571" s="76" t="s">
        <v>12360</v>
      </c>
      <c r="C571" s="138"/>
      <c r="D571" s="139"/>
      <c r="E571" s="77" t="s">
        <v>12361</v>
      </c>
      <c r="F571" s="78" t="s">
        <v>51</v>
      </c>
      <c r="G571" s="79"/>
      <c r="H571" s="80"/>
      <c r="I571" s="99">
        <f>TRUNC(SUM(I572:I573),2)</f>
        <v>1.35</v>
      </c>
    </row>
    <row r="572" spans="2:9">
      <c r="B572" s="64" t="s">
        <v>1220</v>
      </c>
      <c r="C572" s="158" t="s">
        <v>9</v>
      </c>
      <c r="D572" s="68">
        <v>88264</v>
      </c>
      <c r="E572" s="82" t="str">
        <f>IF($D572&lt;&gt;"",VLOOKUP($D572,'SINAPI ABRIL 2019'!$1:$1048576,2,FALSE),"")</f>
        <v>ELETRICISTA COM ENCARGOS COMPLEMENTARES</v>
      </c>
      <c r="F572" s="83" t="str">
        <f>IF($D572&lt;&gt;"",VLOOKUP($D572,'SINAPI ABRIL 2019'!$1:$1048576,3,FALSE),"")</f>
        <v>H</v>
      </c>
      <c r="G572" s="152">
        <v>0.02</v>
      </c>
      <c r="H572" s="97">
        <f>IF($D572&lt;&gt;"",VLOOKUP($D572,'SINAPI ABRIL 2019'!$1:$1048576,4,FALSE),"")</f>
        <v>18.739999999999998</v>
      </c>
      <c r="I572" s="89">
        <f t="shared" ref="I572:I573" si="102">TRUNC(H572*G572,2)</f>
        <v>0.37</v>
      </c>
    </row>
    <row r="573" spans="2:9">
      <c r="B573" s="64" t="s">
        <v>1221</v>
      </c>
      <c r="C573" s="158" t="s">
        <v>1219</v>
      </c>
      <c r="D573" s="158"/>
      <c r="E573" s="151" t="s">
        <v>12361</v>
      </c>
      <c r="F573" s="158" t="s">
        <v>51</v>
      </c>
      <c r="G573" s="152">
        <v>1</v>
      </c>
      <c r="H573" s="153">
        <v>0.98</v>
      </c>
      <c r="I573" s="89">
        <f t="shared" si="102"/>
        <v>0.98</v>
      </c>
    </row>
    <row r="574" spans="2:9">
      <c r="B574" s="61"/>
      <c r="C574" s="206"/>
      <c r="D574" s="206"/>
      <c r="E574" s="207"/>
      <c r="F574" s="206"/>
      <c r="G574" s="208"/>
      <c r="H574" s="209"/>
      <c r="I574" s="251"/>
    </row>
    <row r="575" spans="2:9" ht="25.5">
      <c r="B575" s="76" t="s">
        <v>12362</v>
      </c>
      <c r="C575" s="138"/>
      <c r="D575" s="139"/>
      <c r="E575" s="77" t="s">
        <v>12367</v>
      </c>
      <c r="F575" s="78" t="s">
        <v>51</v>
      </c>
      <c r="G575" s="79"/>
      <c r="H575" s="80"/>
      <c r="I575" s="99">
        <f>TRUNC(SUM(I576:I577),2)</f>
        <v>1.51</v>
      </c>
    </row>
    <row r="576" spans="2:9">
      <c r="B576" s="64" t="s">
        <v>1220</v>
      </c>
      <c r="C576" s="158" t="s">
        <v>9</v>
      </c>
      <c r="D576" s="68">
        <v>88264</v>
      </c>
      <c r="E576" s="82" t="str">
        <f>IF($D576&lt;&gt;"",VLOOKUP($D576,'SINAPI ABRIL 2019'!$1:$1048576,2,FALSE),"")</f>
        <v>ELETRICISTA COM ENCARGOS COMPLEMENTARES</v>
      </c>
      <c r="F576" s="83" t="str">
        <f>IF($D576&lt;&gt;"",VLOOKUP($D576,'SINAPI ABRIL 2019'!$1:$1048576,3,FALSE),"")</f>
        <v>H</v>
      </c>
      <c r="G576" s="152">
        <v>0.02</v>
      </c>
      <c r="H576" s="97">
        <f>IF($D576&lt;&gt;"",VLOOKUP($D576,'SINAPI ABRIL 2019'!$1:$1048576,4,FALSE),"")</f>
        <v>18.739999999999998</v>
      </c>
      <c r="I576" s="89">
        <f t="shared" ref="I576:I577" si="103">TRUNC(H576*G576,2)</f>
        <v>0.37</v>
      </c>
    </row>
    <row r="577" spans="2:9">
      <c r="B577" s="64" t="s">
        <v>1221</v>
      </c>
      <c r="C577" s="158" t="s">
        <v>1219</v>
      </c>
      <c r="D577" s="158"/>
      <c r="E577" s="151" t="s">
        <v>12363</v>
      </c>
      <c r="F577" s="158" t="s">
        <v>51</v>
      </c>
      <c r="G577" s="152">
        <v>1</v>
      </c>
      <c r="H577" s="153">
        <v>1.1399999999999999</v>
      </c>
      <c r="I577" s="89">
        <f t="shared" si="103"/>
        <v>1.1399999999999999</v>
      </c>
    </row>
    <row r="578" spans="2:9">
      <c r="B578" s="61"/>
      <c r="C578" s="206"/>
      <c r="D578" s="206"/>
      <c r="E578" s="207"/>
      <c r="F578" s="206"/>
      <c r="G578" s="208"/>
      <c r="H578" s="209"/>
      <c r="I578" s="251"/>
    </row>
    <row r="579" spans="2:9">
      <c r="B579" s="76" t="s">
        <v>12364</v>
      </c>
      <c r="C579" s="138"/>
      <c r="D579" s="139"/>
      <c r="E579" s="77" t="s">
        <v>12368</v>
      </c>
      <c r="F579" s="78" t="s">
        <v>51</v>
      </c>
      <c r="G579" s="79"/>
      <c r="H579" s="80"/>
      <c r="I579" s="99">
        <f>TRUNC(SUM(I580:I581),2)</f>
        <v>0.31</v>
      </c>
    </row>
    <row r="580" spans="2:9">
      <c r="B580" s="64" t="s">
        <v>1220</v>
      </c>
      <c r="C580" s="158" t="s">
        <v>9</v>
      </c>
      <c r="D580" s="68">
        <v>88264</v>
      </c>
      <c r="E580" s="82" t="str">
        <f>IF($D580&lt;&gt;"",VLOOKUP($D580,'SINAPI ABRIL 2019'!$1:$1048576,2,FALSE),"")</f>
        <v>ELETRICISTA COM ENCARGOS COMPLEMENTARES</v>
      </c>
      <c r="F580" s="83" t="str">
        <f>IF($D580&lt;&gt;"",VLOOKUP($D580,'SINAPI ABRIL 2019'!$1:$1048576,3,FALSE),"")</f>
        <v>H</v>
      </c>
      <c r="G580" s="152">
        <v>0.01</v>
      </c>
      <c r="H580" s="97">
        <f>IF($D580&lt;&gt;"",VLOOKUP($D580,'SINAPI ABRIL 2019'!$1:$1048576,4,FALSE),"")</f>
        <v>18.739999999999998</v>
      </c>
      <c r="I580" s="89">
        <f t="shared" ref="I580:I581" si="104">TRUNC(H580*G580,2)</f>
        <v>0.18</v>
      </c>
    </row>
    <row r="581" spans="2:9">
      <c r="B581" s="64" t="s">
        <v>1221</v>
      </c>
      <c r="C581" s="158" t="s">
        <v>1219</v>
      </c>
      <c r="D581" s="158"/>
      <c r="E581" s="151" t="s">
        <v>12368</v>
      </c>
      <c r="F581" s="158" t="s">
        <v>51</v>
      </c>
      <c r="G581" s="152">
        <v>1</v>
      </c>
      <c r="H581" s="153">
        <v>0.13</v>
      </c>
      <c r="I581" s="89">
        <f t="shared" si="104"/>
        <v>0.13</v>
      </c>
    </row>
    <row r="582" spans="2:9">
      <c r="B582" s="61"/>
      <c r="C582" s="206"/>
      <c r="D582" s="206"/>
      <c r="E582" s="207"/>
      <c r="F582" s="206"/>
      <c r="G582" s="208"/>
      <c r="H582" s="209"/>
      <c r="I582" s="251"/>
    </row>
    <row r="583" spans="2:9">
      <c r="B583" s="76" t="s">
        <v>12365</v>
      </c>
      <c r="C583" s="138"/>
      <c r="D583" s="139"/>
      <c r="E583" s="77" t="s">
        <v>12369</v>
      </c>
      <c r="F583" s="78" t="s">
        <v>51</v>
      </c>
      <c r="G583" s="79"/>
      <c r="H583" s="80"/>
      <c r="I583" s="99">
        <f>TRUNC(SUM(I584:I585),2)</f>
        <v>14.48</v>
      </c>
    </row>
    <row r="584" spans="2:9">
      <c r="B584" s="64" t="s">
        <v>1220</v>
      </c>
      <c r="C584" s="158" t="s">
        <v>9</v>
      </c>
      <c r="D584" s="68">
        <v>88264</v>
      </c>
      <c r="E584" s="82" t="str">
        <f>IF($D584&lt;&gt;"",VLOOKUP($D584,'SINAPI ABRIL 2019'!$1:$1048576,2,FALSE),"")</f>
        <v>ELETRICISTA COM ENCARGOS COMPLEMENTARES</v>
      </c>
      <c r="F584" s="83" t="str">
        <f>IF($D584&lt;&gt;"",VLOOKUP($D584,'SINAPI ABRIL 2019'!$1:$1048576,3,FALSE),"")</f>
        <v>H</v>
      </c>
      <c r="G584" s="152">
        <v>0.08</v>
      </c>
      <c r="H584" s="97">
        <f>IF($D584&lt;&gt;"",VLOOKUP($D584,'SINAPI ABRIL 2019'!$1:$1048576,4,FALSE),"")</f>
        <v>18.739999999999998</v>
      </c>
      <c r="I584" s="89">
        <f t="shared" ref="I584:I585" si="105">TRUNC(H584*G584,2)</f>
        <v>1.49</v>
      </c>
    </row>
    <row r="585" spans="2:9">
      <c r="B585" s="64" t="s">
        <v>1221</v>
      </c>
      <c r="C585" s="158" t="s">
        <v>1219</v>
      </c>
      <c r="D585" s="158"/>
      <c r="E585" s="151" t="s">
        <v>12369</v>
      </c>
      <c r="F585" s="158" t="s">
        <v>51</v>
      </c>
      <c r="G585" s="152">
        <v>1</v>
      </c>
      <c r="H585" s="153">
        <v>12.99</v>
      </c>
      <c r="I585" s="89">
        <f t="shared" si="105"/>
        <v>12.99</v>
      </c>
    </row>
    <row r="586" spans="2:9">
      <c r="B586" s="61"/>
      <c r="C586" s="206"/>
      <c r="D586" s="206"/>
      <c r="E586" s="207"/>
      <c r="F586" s="206"/>
      <c r="G586" s="208"/>
      <c r="H586" s="209"/>
      <c r="I586" s="251"/>
    </row>
    <row r="587" spans="2:9">
      <c r="B587" s="76" t="s">
        <v>12366</v>
      </c>
      <c r="C587" s="138"/>
      <c r="D587" s="139"/>
      <c r="E587" s="77" t="s">
        <v>12370</v>
      </c>
      <c r="F587" s="78" t="s">
        <v>51</v>
      </c>
      <c r="G587" s="79"/>
      <c r="H587" s="80"/>
      <c r="I587" s="99">
        <f>TRUNC(SUM(I588:I589),2)</f>
        <v>3.49</v>
      </c>
    </row>
    <row r="588" spans="2:9">
      <c r="B588" s="64" t="s">
        <v>1220</v>
      </c>
      <c r="C588" s="158" t="s">
        <v>9</v>
      </c>
      <c r="D588" s="68">
        <v>88264</v>
      </c>
      <c r="E588" s="82" t="str">
        <f>IF($D588&lt;&gt;"",VLOOKUP($D588,'SINAPI ABRIL 2019'!$1:$1048576,2,FALSE),"")</f>
        <v>ELETRICISTA COM ENCARGOS COMPLEMENTARES</v>
      </c>
      <c r="F588" s="83" t="str">
        <f>IF($D588&lt;&gt;"",VLOOKUP($D588,'SINAPI ABRIL 2019'!$1:$1048576,3,FALSE),"")</f>
        <v>H</v>
      </c>
      <c r="G588" s="152">
        <v>0.08</v>
      </c>
      <c r="H588" s="97">
        <f>IF($D588&lt;&gt;"",VLOOKUP($D588,'SINAPI ABRIL 2019'!$1:$1048576,4,FALSE),"")</f>
        <v>18.739999999999998</v>
      </c>
      <c r="I588" s="89">
        <f t="shared" ref="I588:I589" si="106">TRUNC(H588*G588,2)</f>
        <v>1.49</v>
      </c>
    </row>
    <row r="589" spans="2:9">
      <c r="B589" s="64" t="s">
        <v>1221</v>
      </c>
      <c r="C589" s="158" t="s">
        <v>1219</v>
      </c>
      <c r="D589" s="158"/>
      <c r="E589" s="151" t="s">
        <v>12370</v>
      </c>
      <c r="F589" s="158" t="s">
        <v>51</v>
      </c>
      <c r="G589" s="152">
        <v>1</v>
      </c>
      <c r="H589" s="153">
        <v>2</v>
      </c>
      <c r="I589" s="89">
        <f t="shared" si="106"/>
        <v>2</v>
      </c>
    </row>
    <row r="590" spans="2:9">
      <c r="B590" s="61"/>
      <c r="C590" s="206"/>
      <c r="D590" s="206"/>
      <c r="E590" s="207"/>
      <c r="F590" s="206"/>
      <c r="G590" s="208"/>
      <c r="H590" s="209"/>
      <c r="I590" s="251"/>
    </row>
    <row r="591" spans="2:9">
      <c r="B591" s="76" t="s">
        <v>12371</v>
      </c>
      <c r="C591" s="138"/>
      <c r="D591" s="139"/>
      <c r="E591" s="77" t="s">
        <v>12372</v>
      </c>
      <c r="F591" s="78" t="s">
        <v>51</v>
      </c>
      <c r="G591" s="79"/>
      <c r="H591" s="80"/>
      <c r="I591" s="99">
        <f>TRUNC(SUM(I592:I593),2)</f>
        <v>6.27</v>
      </c>
    </row>
    <row r="592" spans="2:9">
      <c r="B592" s="64" t="s">
        <v>1220</v>
      </c>
      <c r="C592" s="158" t="s">
        <v>9</v>
      </c>
      <c r="D592" s="68">
        <v>88264</v>
      </c>
      <c r="E592" s="82" t="str">
        <f>IF($D592&lt;&gt;"",VLOOKUP($D592,'SINAPI ABRIL 2019'!$1:$1048576,2,FALSE),"")</f>
        <v>ELETRICISTA COM ENCARGOS COMPLEMENTARES</v>
      </c>
      <c r="F592" s="83" t="str">
        <f>IF($D592&lt;&gt;"",VLOOKUP($D592,'SINAPI ABRIL 2019'!$1:$1048576,3,FALSE),"")</f>
        <v>H</v>
      </c>
      <c r="G592" s="152">
        <v>0.1</v>
      </c>
      <c r="H592" s="97">
        <f>IF($D592&lt;&gt;"",VLOOKUP($D592,'SINAPI ABRIL 2019'!$1:$1048576,4,FALSE),"")</f>
        <v>18.739999999999998</v>
      </c>
      <c r="I592" s="89">
        <f t="shared" ref="I592:I593" si="107">TRUNC(H592*G592,2)</f>
        <v>1.87</v>
      </c>
    </row>
    <row r="593" spans="2:9">
      <c r="B593" s="64" t="s">
        <v>1221</v>
      </c>
      <c r="C593" s="158" t="s">
        <v>1219</v>
      </c>
      <c r="D593" s="158"/>
      <c r="E593" s="151" t="s">
        <v>12372</v>
      </c>
      <c r="F593" s="158" t="s">
        <v>51</v>
      </c>
      <c r="G593" s="152">
        <v>2.2000000000000002</v>
      </c>
      <c r="H593" s="153">
        <v>2</v>
      </c>
      <c r="I593" s="89">
        <f t="shared" si="107"/>
        <v>4.4000000000000004</v>
      </c>
    </row>
    <row r="594" spans="2:9">
      <c r="B594" s="61"/>
      <c r="C594" s="206"/>
      <c r="D594" s="206"/>
      <c r="E594" s="207"/>
      <c r="F594" s="206"/>
      <c r="G594" s="208"/>
      <c r="H594" s="209"/>
      <c r="I594" s="251"/>
    </row>
    <row r="595" spans="2:9">
      <c r="B595" s="76" t="s">
        <v>12373</v>
      </c>
      <c r="C595" s="138"/>
      <c r="D595" s="139"/>
      <c r="E595" s="77" t="s">
        <v>12374</v>
      </c>
      <c r="F595" s="78" t="s">
        <v>51</v>
      </c>
      <c r="G595" s="79"/>
      <c r="H595" s="80"/>
      <c r="I595" s="99">
        <f>TRUNC(SUM(I596:I597),2)</f>
        <v>4.07</v>
      </c>
    </row>
    <row r="596" spans="2:9">
      <c r="B596" s="64" t="s">
        <v>1220</v>
      </c>
      <c r="C596" s="158" t="s">
        <v>9</v>
      </c>
      <c r="D596" s="68">
        <v>88264</v>
      </c>
      <c r="E596" s="82" t="str">
        <f>IF($D596&lt;&gt;"",VLOOKUP($D596,'SINAPI ABRIL 2019'!$1:$1048576,2,FALSE),"")</f>
        <v>ELETRICISTA COM ENCARGOS COMPLEMENTARES</v>
      </c>
      <c r="F596" s="83" t="str">
        <f>IF($D596&lt;&gt;"",VLOOKUP($D596,'SINAPI ABRIL 2019'!$1:$1048576,3,FALSE),"")</f>
        <v>H</v>
      </c>
      <c r="G596" s="152">
        <v>0.1</v>
      </c>
      <c r="H596" s="97">
        <f>IF($D596&lt;&gt;"",VLOOKUP($D596,'SINAPI ABRIL 2019'!$1:$1048576,4,FALSE),"")</f>
        <v>18.739999999999998</v>
      </c>
      <c r="I596" s="89">
        <f t="shared" ref="I596:I597" si="108">TRUNC(H596*G596,2)</f>
        <v>1.87</v>
      </c>
    </row>
    <row r="597" spans="2:9">
      <c r="B597" s="64" t="s">
        <v>1221</v>
      </c>
      <c r="C597" s="158" t="s">
        <v>1219</v>
      </c>
      <c r="D597" s="158"/>
      <c r="E597" s="151" t="s">
        <v>12372</v>
      </c>
      <c r="F597" s="158" t="s">
        <v>51</v>
      </c>
      <c r="G597" s="152">
        <v>1</v>
      </c>
      <c r="H597" s="153">
        <v>2.2000000000000002</v>
      </c>
      <c r="I597" s="89">
        <f t="shared" si="108"/>
        <v>2.2000000000000002</v>
      </c>
    </row>
    <row r="598" spans="2:9">
      <c r="B598" s="61"/>
      <c r="C598" s="206"/>
      <c r="D598" s="206"/>
      <c r="E598" s="207"/>
      <c r="F598" s="206"/>
      <c r="G598" s="208"/>
      <c r="H598" s="209"/>
      <c r="I598" s="251"/>
    </row>
    <row r="599" spans="2:9">
      <c r="B599" s="76" t="s">
        <v>12375</v>
      </c>
      <c r="C599" s="138"/>
      <c r="D599" s="139"/>
      <c r="E599" s="77" t="s">
        <v>12376</v>
      </c>
      <c r="F599" s="78" t="s">
        <v>51</v>
      </c>
      <c r="G599" s="79"/>
      <c r="H599" s="80"/>
      <c r="I599" s="99">
        <f>TRUNC(SUM(I600:I601),2)</f>
        <v>15.37</v>
      </c>
    </row>
    <row r="600" spans="2:9">
      <c r="B600" s="64" t="s">
        <v>1220</v>
      </c>
      <c r="C600" s="158" t="s">
        <v>9</v>
      </c>
      <c r="D600" s="68">
        <v>88264</v>
      </c>
      <c r="E600" s="82" t="str">
        <f>IF($D600&lt;&gt;"",VLOOKUP($D600,'SINAPI ABRIL 2019'!$1:$1048576,2,FALSE),"")</f>
        <v>ELETRICISTA COM ENCARGOS COMPLEMENTARES</v>
      </c>
      <c r="F600" s="83" t="str">
        <f>IF($D600&lt;&gt;"",VLOOKUP($D600,'SINAPI ABRIL 2019'!$1:$1048576,3,FALSE),"")</f>
        <v>H</v>
      </c>
      <c r="G600" s="152">
        <v>0.1</v>
      </c>
      <c r="H600" s="97">
        <f>IF($D600&lt;&gt;"",VLOOKUP($D600,'SINAPI ABRIL 2019'!$1:$1048576,4,FALSE),"")</f>
        <v>18.739999999999998</v>
      </c>
      <c r="I600" s="89">
        <f t="shared" ref="I600:I601" si="109">TRUNC(H600*G600,2)</f>
        <v>1.87</v>
      </c>
    </row>
    <row r="601" spans="2:9">
      <c r="B601" s="64" t="s">
        <v>1221</v>
      </c>
      <c r="C601" s="158" t="s">
        <v>1219</v>
      </c>
      <c r="D601" s="158"/>
      <c r="E601" s="151" t="s">
        <v>12376</v>
      </c>
      <c r="F601" s="158" t="s">
        <v>51</v>
      </c>
      <c r="G601" s="152">
        <v>1</v>
      </c>
      <c r="H601" s="153">
        <v>13.5</v>
      </c>
      <c r="I601" s="89">
        <f t="shared" si="109"/>
        <v>13.5</v>
      </c>
    </row>
    <row r="602" spans="2:9">
      <c r="B602" s="61"/>
      <c r="C602" s="206"/>
      <c r="D602" s="206"/>
      <c r="E602" s="207"/>
      <c r="F602" s="206"/>
      <c r="G602" s="208"/>
      <c r="H602" s="209"/>
      <c r="I602" s="251"/>
    </row>
    <row r="603" spans="2:9">
      <c r="B603" s="76" t="s">
        <v>12377</v>
      </c>
      <c r="C603" s="138"/>
      <c r="D603" s="139"/>
      <c r="E603" s="77" t="s">
        <v>12378</v>
      </c>
      <c r="F603" s="78" t="s">
        <v>51</v>
      </c>
      <c r="G603" s="79"/>
      <c r="H603" s="80"/>
      <c r="I603" s="99">
        <f>TRUNC(SUM(I604:I605),2)</f>
        <v>13.87</v>
      </c>
    </row>
    <row r="604" spans="2:9">
      <c r="B604" s="64" t="s">
        <v>1220</v>
      </c>
      <c r="C604" s="158" t="s">
        <v>9</v>
      </c>
      <c r="D604" s="68">
        <v>88264</v>
      </c>
      <c r="E604" s="82" t="str">
        <f>IF($D604&lt;&gt;"",VLOOKUP($D604,'SINAPI ABRIL 2019'!$1:$1048576,2,FALSE),"")</f>
        <v>ELETRICISTA COM ENCARGOS COMPLEMENTARES</v>
      </c>
      <c r="F604" s="83" t="str">
        <f>IF($D604&lt;&gt;"",VLOOKUP($D604,'SINAPI ABRIL 2019'!$1:$1048576,3,FALSE),"")</f>
        <v>H</v>
      </c>
      <c r="G604" s="152">
        <v>0.1</v>
      </c>
      <c r="H604" s="97">
        <f>IF($D604&lt;&gt;"",VLOOKUP($D604,'SINAPI ABRIL 2019'!$1:$1048576,4,FALSE),"")</f>
        <v>18.739999999999998</v>
      </c>
      <c r="I604" s="89">
        <f t="shared" ref="I604:I605" si="110">TRUNC(H604*G604,2)</f>
        <v>1.87</v>
      </c>
    </row>
    <row r="605" spans="2:9">
      <c r="B605" s="64" t="s">
        <v>1221</v>
      </c>
      <c r="C605" s="158" t="s">
        <v>1219</v>
      </c>
      <c r="D605" s="158"/>
      <c r="E605" s="151" t="s">
        <v>12378</v>
      </c>
      <c r="F605" s="158" t="s">
        <v>51</v>
      </c>
      <c r="G605" s="152">
        <v>1</v>
      </c>
      <c r="H605" s="153">
        <v>12</v>
      </c>
      <c r="I605" s="89">
        <f t="shared" si="110"/>
        <v>12</v>
      </c>
    </row>
    <row r="606" spans="2:9">
      <c r="B606" s="61"/>
      <c r="C606" s="206"/>
      <c r="D606" s="206"/>
      <c r="E606" s="207"/>
      <c r="F606" s="206"/>
      <c r="G606" s="208"/>
      <c r="H606" s="209"/>
      <c r="I606" s="251"/>
    </row>
    <row r="607" spans="2:9">
      <c r="B607" s="76" t="s">
        <v>12379</v>
      </c>
      <c r="C607" s="138"/>
      <c r="D607" s="139"/>
      <c r="E607" s="77" t="s">
        <v>12380</v>
      </c>
      <c r="F607" s="78" t="s">
        <v>51</v>
      </c>
      <c r="G607" s="79"/>
      <c r="H607" s="80"/>
      <c r="I607" s="99">
        <f>TRUNC(SUM(I608:I609),2)</f>
        <v>0.97</v>
      </c>
    </row>
    <row r="608" spans="2:9">
      <c r="B608" s="64" t="s">
        <v>1220</v>
      </c>
      <c r="C608" s="158" t="s">
        <v>9</v>
      </c>
      <c r="D608" s="68">
        <v>88264</v>
      </c>
      <c r="E608" s="82" t="str">
        <f>IF($D608&lt;&gt;"",VLOOKUP($D608,'SINAPI ABRIL 2019'!$1:$1048576,2,FALSE),"")</f>
        <v>ELETRICISTA COM ENCARGOS COMPLEMENTARES</v>
      </c>
      <c r="F608" s="83" t="str">
        <f>IF($D608&lt;&gt;"",VLOOKUP($D608,'SINAPI ABRIL 2019'!$1:$1048576,3,FALSE),"")</f>
        <v>H</v>
      </c>
      <c r="G608" s="152">
        <v>0.01</v>
      </c>
      <c r="H608" s="97">
        <f>IF($D608&lt;&gt;"",VLOOKUP($D608,'SINAPI ABRIL 2019'!$1:$1048576,4,FALSE),"")</f>
        <v>18.739999999999998</v>
      </c>
      <c r="I608" s="89">
        <f t="shared" ref="I608:I609" si="111">TRUNC(H608*G608,2)</f>
        <v>0.18</v>
      </c>
    </row>
    <row r="609" spans="2:9">
      <c r="B609" s="64" t="s">
        <v>1221</v>
      </c>
      <c r="C609" s="158" t="s">
        <v>1219</v>
      </c>
      <c r="D609" s="158"/>
      <c r="E609" s="151" t="s">
        <v>12380</v>
      </c>
      <c r="F609" s="158" t="s">
        <v>51</v>
      </c>
      <c r="G609" s="152">
        <v>1</v>
      </c>
      <c r="H609" s="153">
        <v>0.79</v>
      </c>
      <c r="I609" s="89">
        <f t="shared" si="111"/>
        <v>0.79</v>
      </c>
    </row>
    <row r="610" spans="2:9">
      <c r="B610" s="61"/>
      <c r="C610" s="206"/>
      <c r="D610" s="206"/>
      <c r="E610" s="207"/>
      <c r="F610" s="206"/>
      <c r="G610" s="208"/>
      <c r="H610" s="209"/>
      <c r="I610" s="251"/>
    </row>
    <row r="611" spans="2:9">
      <c r="B611" s="76" t="s">
        <v>12381</v>
      </c>
      <c r="C611" s="138"/>
      <c r="D611" s="139"/>
      <c r="E611" s="77" t="s">
        <v>12382</v>
      </c>
      <c r="F611" s="78" t="s">
        <v>51</v>
      </c>
      <c r="G611" s="79"/>
      <c r="H611" s="80"/>
      <c r="I611" s="99">
        <f>TRUNC(SUM(I612:I613),2)</f>
        <v>9.01</v>
      </c>
    </row>
    <row r="612" spans="2:9">
      <c r="B612" s="64" t="s">
        <v>1220</v>
      </c>
      <c r="C612" s="158" t="s">
        <v>9</v>
      </c>
      <c r="D612" s="68">
        <v>88264</v>
      </c>
      <c r="E612" s="82" t="str">
        <f>IF($D612&lt;&gt;"",VLOOKUP($D612,'SINAPI ABRIL 2019'!$1:$1048576,2,FALSE),"")</f>
        <v>ELETRICISTA COM ENCARGOS COMPLEMENTARES</v>
      </c>
      <c r="F612" s="83" t="str">
        <f>IF($D612&lt;&gt;"",VLOOKUP($D612,'SINAPI ABRIL 2019'!$1:$1048576,3,FALSE),"")</f>
        <v>H</v>
      </c>
      <c r="G612" s="152">
        <v>0.05</v>
      </c>
      <c r="H612" s="97">
        <f>IF($D612&lt;&gt;"",VLOOKUP($D612,'SINAPI ABRIL 2019'!$1:$1048576,4,FALSE),"")</f>
        <v>18.739999999999998</v>
      </c>
      <c r="I612" s="89">
        <f t="shared" ref="I612:I613" si="112">TRUNC(H612*G612,2)</f>
        <v>0.93</v>
      </c>
    </row>
    <row r="613" spans="2:9">
      <c r="B613" s="64" t="s">
        <v>1221</v>
      </c>
      <c r="C613" s="158" t="s">
        <v>1219</v>
      </c>
      <c r="D613" s="158"/>
      <c r="E613" s="151" t="s">
        <v>12382</v>
      </c>
      <c r="F613" s="158" t="s">
        <v>51</v>
      </c>
      <c r="G613" s="152">
        <v>1</v>
      </c>
      <c r="H613" s="153">
        <v>8.08</v>
      </c>
      <c r="I613" s="89">
        <f t="shared" si="112"/>
        <v>8.08</v>
      </c>
    </row>
    <row r="614" spans="2:9">
      <c r="B614" s="61"/>
      <c r="C614" s="206"/>
      <c r="D614" s="206"/>
      <c r="E614" s="207"/>
      <c r="F614" s="206"/>
      <c r="G614" s="208"/>
      <c r="H614" s="209"/>
      <c r="I614" s="251"/>
    </row>
    <row r="615" spans="2:9">
      <c r="B615" s="76" t="s">
        <v>12383</v>
      </c>
      <c r="C615" s="138"/>
      <c r="D615" s="139"/>
      <c r="E615" s="77" t="s">
        <v>12384</v>
      </c>
      <c r="F615" s="78" t="s">
        <v>51</v>
      </c>
      <c r="G615" s="79"/>
      <c r="H615" s="80"/>
      <c r="I615" s="99">
        <f>TRUNC(SUM(I616:I617),2)</f>
        <v>7.45</v>
      </c>
    </row>
    <row r="616" spans="2:9">
      <c r="B616" s="64" t="s">
        <v>1220</v>
      </c>
      <c r="C616" s="158" t="s">
        <v>9</v>
      </c>
      <c r="D616" s="68">
        <v>88264</v>
      </c>
      <c r="E616" s="82" t="str">
        <f>IF($D616&lt;&gt;"",VLOOKUP($D616,'SINAPI ABRIL 2019'!$1:$1048576,2,FALSE),"")</f>
        <v>ELETRICISTA COM ENCARGOS COMPLEMENTARES</v>
      </c>
      <c r="F616" s="83" t="str">
        <f>IF($D616&lt;&gt;"",VLOOKUP($D616,'SINAPI ABRIL 2019'!$1:$1048576,3,FALSE),"")</f>
        <v>H</v>
      </c>
      <c r="G616" s="152">
        <v>0.05</v>
      </c>
      <c r="H616" s="97">
        <f>IF($D616&lt;&gt;"",VLOOKUP($D616,'SINAPI ABRIL 2019'!$1:$1048576,4,FALSE),"")</f>
        <v>18.739999999999998</v>
      </c>
      <c r="I616" s="89">
        <f t="shared" ref="I616:I617" si="113">TRUNC(H616*G616,2)</f>
        <v>0.93</v>
      </c>
    </row>
    <row r="617" spans="2:9">
      <c r="B617" s="64" t="s">
        <v>1221</v>
      </c>
      <c r="C617" s="158" t="s">
        <v>1219</v>
      </c>
      <c r="D617" s="158"/>
      <c r="E617" s="151" t="s">
        <v>12384</v>
      </c>
      <c r="F617" s="158" t="s">
        <v>51</v>
      </c>
      <c r="G617" s="152">
        <v>1</v>
      </c>
      <c r="H617" s="153">
        <v>6.52</v>
      </c>
      <c r="I617" s="89">
        <f t="shared" si="113"/>
        <v>6.52</v>
      </c>
    </row>
    <row r="618" spans="2:9">
      <c r="B618" s="61"/>
      <c r="C618" s="206"/>
      <c r="D618" s="206"/>
      <c r="E618" s="207"/>
      <c r="F618" s="206"/>
      <c r="G618" s="208"/>
      <c r="H618" s="209"/>
      <c r="I618" s="251"/>
    </row>
    <row r="619" spans="2:9">
      <c r="B619" s="76" t="s">
        <v>12383</v>
      </c>
      <c r="C619" s="138"/>
      <c r="D619" s="139"/>
      <c r="E619" s="77" t="s">
        <v>12384</v>
      </c>
      <c r="F619" s="78" t="s">
        <v>51</v>
      </c>
      <c r="G619" s="79"/>
      <c r="H619" s="80"/>
      <c r="I619" s="99">
        <f>TRUNC(SUM(I620:I621),2)</f>
        <v>7.45</v>
      </c>
    </row>
    <row r="620" spans="2:9">
      <c r="B620" s="64" t="s">
        <v>1220</v>
      </c>
      <c r="C620" s="158" t="s">
        <v>9</v>
      </c>
      <c r="D620" s="68">
        <v>88264</v>
      </c>
      <c r="E620" s="82" t="str">
        <f>IF($D620&lt;&gt;"",VLOOKUP($D620,'SINAPI ABRIL 2019'!$1:$1048576,2,FALSE),"")</f>
        <v>ELETRICISTA COM ENCARGOS COMPLEMENTARES</v>
      </c>
      <c r="F620" s="83" t="str">
        <f>IF($D620&lt;&gt;"",VLOOKUP($D620,'SINAPI ABRIL 2019'!$1:$1048576,3,FALSE),"")</f>
        <v>H</v>
      </c>
      <c r="G620" s="152">
        <v>0.05</v>
      </c>
      <c r="H620" s="97">
        <f>IF($D620&lt;&gt;"",VLOOKUP($D620,'SINAPI ABRIL 2019'!$1:$1048576,4,FALSE),"")</f>
        <v>18.739999999999998</v>
      </c>
      <c r="I620" s="89">
        <f t="shared" ref="I620:I621" si="114">TRUNC(H620*G620,2)</f>
        <v>0.93</v>
      </c>
    </row>
    <row r="621" spans="2:9">
      <c r="B621" s="64" t="s">
        <v>1221</v>
      </c>
      <c r="C621" s="158" t="s">
        <v>1219</v>
      </c>
      <c r="D621" s="158"/>
      <c r="E621" s="151" t="s">
        <v>12384</v>
      </c>
      <c r="F621" s="158" t="s">
        <v>51</v>
      </c>
      <c r="G621" s="152">
        <v>1</v>
      </c>
      <c r="H621" s="153">
        <v>6.52</v>
      </c>
      <c r="I621" s="89">
        <f t="shared" si="114"/>
        <v>6.52</v>
      </c>
    </row>
    <row r="622" spans="2:9">
      <c r="B622" s="61"/>
      <c r="C622" s="206"/>
      <c r="D622" s="206"/>
      <c r="E622" s="207"/>
      <c r="F622" s="206"/>
      <c r="G622" s="208"/>
      <c r="H622" s="209"/>
      <c r="I622" s="251"/>
    </row>
    <row r="623" spans="2:9">
      <c r="B623" s="76" t="s">
        <v>12385</v>
      </c>
      <c r="C623" s="138"/>
      <c r="D623" s="139"/>
      <c r="E623" s="77" t="s">
        <v>12388</v>
      </c>
      <c r="F623" s="78" t="s">
        <v>51</v>
      </c>
      <c r="G623" s="79"/>
      <c r="H623" s="80"/>
      <c r="I623" s="99">
        <f>TRUNC(SUM(I624:I625),2)</f>
        <v>1.23</v>
      </c>
    </row>
    <row r="624" spans="2:9">
      <c r="B624" s="64" t="s">
        <v>1220</v>
      </c>
      <c r="C624" s="158" t="s">
        <v>9</v>
      </c>
      <c r="D624" s="68">
        <v>88264</v>
      </c>
      <c r="E624" s="82" t="str">
        <f>IF($D624&lt;&gt;"",VLOOKUP($D624,'SINAPI ABRIL 2019'!$1:$1048576,2,FALSE),"")</f>
        <v>ELETRICISTA COM ENCARGOS COMPLEMENTARES</v>
      </c>
      <c r="F624" s="83" t="str">
        <f>IF($D624&lt;&gt;"",VLOOKUP($D624,'SINAPI ABRIL 2019'!$1:$1048576,3,FALSE),"")</f>
        <v>H</v>
      </c>
      <c r="G624" s="152">
        <v>0.01</v>
      </c>
      <c r="H624" s="97">
        <f>IF($D624&lt;&gt;"",VLOOKUP($D624,'SINAPI ABRIL 2019'!$1:$1048576,4,FALSE),"")</f>
        <v>18.739999999999998</v>
      </c>
      <c r="I624" s="89">
        <f t="shared" ref="I624:I625" si="115">TRUNC(H624*G624,2)</f>
        <v>0.18</v>
      </c>
    </row>
    <row r="625" spans="2:9">
      <c r="B625" s="64" t="s">
        <v>1221</v>
      </c>
      <c r="C625" s="158" t="s">
        <v>1219</v>
      </c>
      <c r="D625" s="158"/>
      <c r="E625" s="151" t="s">
        <v>12386</v>
      </c>
      <c r="F625" s="158" t="s">
        <v>51</v>
      </c>
      <c r="G625" s="152">
        <v>1</v>
      </c>
      <c r="H625" s="153">
        <v>1.05</v>
      </c>
      <c r="I625" s="89">
        <f t="shared" si="115"/>
        <v>1.05</v>
      </c>
    </row>
    <row r="626" spans="2:9">
      <c r="B626" s="61"/>
      <c r="C626" s="206"/>
      <c r="D626" s="206"/>
      <c r="E626" s="207"/>
      <c r="F626" s="206"/>
      <c r="G626" s="208"/>
      <c r="H626" s="209"/>
      <c r="I626" s="251"/>
    </row>
    <row r="627" spans="2:9">
      <c r="B627" s="76" t="s">
        <v>12387</v>
      </c>
      <c r="C627" s="138"/>
      <c r="D627" s="139"/>
      <c r="E627" s="77" t="s">
        <v>12389</v>
      </c>
      <c r="F627" s="78" t="s">
        <v>51</v>
      </c>
      <c r="G627" s="79"/>
      <c r="H627" s="80"/>
      <c r="I627" s="99">
        <f>TRUNC(SUM(I628:I629),2)</f>
        <v>1.18</v>
      </c>
    </row>
    <row r="628" spans="2:9">
      <c r="B628" s="64" t="s">
        <v>1220</v>
      </c>
      <c r="C628" s="158" t="s">
        <v>9</v>
      </c>
      <c r="D628" s="68">
        <v>88264</v>
      </c>
      <c r="E628" s="82" t="str">
        <f>IF($D628&lt;&gt;"",VLOOKUP($D628,'SINAPI ABRIL 2019'!$1:$1048576,2,FALSE),"")</f>
        <v>ELETRICISTA COM ENCARGOS COMPLEMENTARES</v>
      </c>
      <c r="F628" s="83" t="str">
        <f>IF($D628&lt;&gt;"",VLOOKUP($D628,'SINAPI ABRIL 2019'!$1:$1048576,3,FALSE),"")</f>
        <v>H</v>
      </c>
      <c r="G628" s="152">
        <v>0.01</v>
      </c>
      <c r="H628" s="97">
        <f>IF($D628&lt;&gt;"",VLOOKUP($D628,'SINAPI ABRIL 2019'!$1:$1048576,4,FALSE),"")</f>
        <v>18.739999999999998</v>
      </c>
      <c r="I628" s="89">
        <f t="shared" ref="I628:I629" si="116">TRUNC(H628*G628,2)</f>
        <v>0.18</v>
      </c>
    </row>
    <row r="629" spans="2:9">
      <c r="B629" s="64" t="s">
        <v>1221</v>
      </c>
      <c r="C629" s="158" t="s">
        <v>1219</v>
      </c>
      <c r="D629" s="158"/>
      <c r="E629" s="151" t="s">
        <v>12389</v>
      </c>
      <c r="F629" s="158" t="s">
        <v>51</v>
      </c>
      <c r="G629" s="152">
        <v>1</v>
      </c>
      <c r="H629" s="153">
        <v>1</v>
      </c>
      <c r="I629" s="89">
        <f t="shared" si="116"/>
        <v>1</v>
      </c>
    </row>
    <row r="630" spans="2:9">
      <c r="B630" s="61"/>
      <c r="C630" s="206"/>
      <c r="D630" s="206"/>
      <c r="E630" s="207"/>
      <c r="F630" s="206"/>
      <c r="G630" s="208"/>
      <c r="H630" s="209"/>
      <c r="I630" s="251"/>
    </row>
    <row r="631" spans="2:9">
      <c r="B631" s="76" t="s">
        <v>12391</v>
      </c>
      <c r="C631" s="138"/>
      <c r="D631" s="139"/>
      <c r="E631" s="77" t="s">
        <v>12390</v>
      </c>
      <c r="F631" s="78" t="s">
        <v>51</v>
      </c>
      <c r="G631" s="79"/>
      <c r="H631" s="80"/>
      <c r="I631" s="99">
        <f>TRUNC(SUM(I632:I633),2)</f>
        <v>10.210000000000001</v>
      </c>
    </row>
    <row r="632" spans="2:9">
      <c r="B632" s="64" t="s">
        <v>1220</v>
      </c>
      <c r="C632" s="158" t="s">
        <v>9</v>
      </c>
      <c r="D632" s="68">
        <v>88264</v>
      </c>
      <c r="E632" s="82" t="str">
        <f>IF($D632&lt;&gt;"",VLOOKUP($D632,'SINAPI ABRIL 2019'!$1:$1048576,2,FALSE),"")</f>
        <v>ELETRICISTA COM ENCARGOS COMPLEMENTARES</v>
      </c>
      <c r="F632" s="83" t="str">
        <f>IF($D632&lt;&gt;"",VLOOKUP($D632,'SINAPI ABRIL 2019'!$1:$1048576,3,FALSE),"")</f>
        <v>H</v>
      </c>
      <c r="G632" s="152">
        <v>0.01</v>
      </c>
      <c r="H632" s="97">
        <f>IF($D632&lt;&gt;"",VLOOKUP($D632,'SINAPI ABRIL 2019'!$1:$1048576,4,FALSE),"")</f>
        <v>18.739999999999998</v>
      </c>
      <c r="I632" s="89">
        <f t="shared" ref="I632:I633" si="117">TRUNC(H632*G632,2)</f>
        <v>0.18</v>
      </c>
    </row>
    <row r="633" spans="2:9">
      <c r="B633" s="64" t="s">
        <v>1221</v>
      </c>
      <c r="C633" s="158" t="s">
        <v>1219</v>
      </c>
      <c r="D633" s="158"/>
      <c r="E633" s="151" t="s">
        <v>12390</v>
      </c>
      <c r="F633" s="158" t="s">
        <v>51</v>
      </c>
      <c r="G633" s="152">
        <v>1</v>
      </c>
      <c r="H633" s="153">
        <v>10.029999999999999</v>
      </c>
      <c r="I633" s="89">
        <f t="shared" si="117"/>
        <v>10.029999999999999</v>
      </c>
    </row>
    <row r="634" spans="2:9">
      <c r="B634" s="61"/>
      <c r="C634" s="206"/>
      <c r="D634" s="206"/>
      <c r="E634" s="207"/>
      <c r="F634" s="206"/>
      <c r="G634" s="208"/>
      <c r="H634" s="209"/>
      <c r="I634" s="251"/>
    </row>
    <row r="635" spans="2:9">
      <c r="B635" s="76" t="s">
        <v>12392</v>
      </c>
      <c r="C635" s="138"/>
      <c r="D635" s="139"/>
      <c r="E635" s="77" t="s">
        <v>12380</v>
      </c>
      <c r="F635" s="78" t="s">
        <v>51</v>
      </c>
      <c r="G635" s="79"/>
      <c r="H635" s="80"/>
      <c r="I635" s="99">
        <f>TRUNC(SUM(I636:I637),2)</f>
        <v>0.97</v>
      </c>
    </row>
    <row r="636" spans="2:9">
      <c r="B636" s="64" t="s">
        <v>1220</v>
      </c>
      <c r="C636" s="158" t="s">
        <v>9</v>
      </c>
      <c r="D636" s="68">
        <v>88264</v>
      </c>
      <c r="E636" s="82" t="str">
        <f>IF($D636&lt;&gt;"",VLOOKUP($D636,'SINAPI ABRIL 2019'!$1:$1048576,2,FALSE),"")</f>
        <v>ELETRICISTA COM ENCARGOS COMPLEMENTARES</v>
      </c>
      <c r="F636" s="83" t="str">
        <f>IF($D636&lt;&gt;"",VLOOKUP($D636,'SINAPI ABRIL 2019'!$1:$1048576,3,FALSE),"")</f>
        <v>H</v>
      </c>
      <c r="G636" s="152">
        <v>0.01</v>
      </c>
      <c r="H636" s="97">
        <f>IF($D636&lt;&gt;"",VLOOKUP($D636,'SINAPI ABRIL 2019'!$1:$1048576,4,FALSE),"")</f>
        <v>18.739999999999998</v>
      </c>
      <c r="I636" s="89">
        <f t="shared" ref="I636:I637" si="118">TRUNC(H636*G636,2)</f>
        <v>0.18</v>
      </c>
    </row>
    <row r="637" spans="2:9">
      <c r="B637" s="64" t="s">
        <v>1221</v>
      </c>
      <c r="C637" s="158" t="s">
        <v>1219</v>
      </c>
      <c r="D637" s="158"/>
      <c r="E637" s="151" t="s">
        <v>12380</v>
      </c>
      <c r="F637" s="158" t="s">
        <v>51</v>
      </c>
      <c r="G637" s="152">
        <v>1</v>
      </c>
      <c r="H637" s="153">
        <v>0.79</v>
      </c>
      <c r="I637" s="89">
        <f t="shared" si="118"/>
        <v>0.79</v>
      </c>
    </row>
    <row r="638" spans="2:9">
      <c r="B638" s="61"/>
      <c r="C638" s="206"/>
      <c r="D638" s="206"/>
      <c r="E638" s="207"/>
      <c r="F638" s="206"/>
      <c r="G638" s="208"/>
      <c r="H638" s="209"/>
      <c r="I638" s="251"/>
    </row>
    <row r="639" spans="2:9">
      <c r="B639" s="76" t="s">
        <v>12394</v>
      </c>
      <c r="C639" s="138"/>
      <c r="D639" s="139"/>
      <c r="E639" s="77" t="s">
        <v>12395</v>
      </c>
      <c r="F639" s="78" t="s">
        <v>51</v>
      </c>
      <c r="G639" s="79"/>
      <c r="H639" s="80"/>
      <c r="I639" s="99">
        <f>TRUNC(SUM(I640:I641),2)</f>
        <v>3.33</v>
      </c>
    </row>
    <row r="640" spans="2:9">
      <c r="B640" s="64" t="s">
        <v>1220</v>
      </c>
      <c r="C640" s="158" t="s">
        <v>9</v>
      </c>
      <c r="D640" s="68">
        <v>88264</v>
      </c>
      <c r="E640" s="82" t="str">
        <f>IF($D640&lt;&gt;"",VLOOKUP($D640,'SINAPI ABRIL 2019'!$1:$1048576,2,FALSE),"")</f>
        <v>ELETRICISTA COM ENCARGOS COMPLEMENTARES</v>
      </c>
      <c r="F640" s="83" t="str">
        <f>IF($D640&lt;&gt;"",VLOOKUP($D640,'SINAPI ABRIL 2019'!$1:$1048576,3,FALSE),"")</f>
        <v>H</v>
      </c>
      <c r="G640" s="152">
        <v>0.01</v>
      </c>
      <c r="H640" s="97">
        <f>IF($D640&lt;&gt;"",VLOOKUP($D640,'SINAPI ABRIL 2019'!$1:$1048576,4,FALSE),"")</f>
        <v>18.739999999999998</v>
      </c>
      <c r="I640" s="89">
        <f t="shared" ref="I640:I641" si="119">TRUNC(H640*G640,2)</f>
        <v>0.18</v>
      </c>
    </row>
    <row r="641" spans="2:9">
      <c r="B641" s="64" t="s">
        <v>1221</v>
      </c>
      <c r="C641" s="158" t="s">
        <v>1219</v>
      </c>
      <c r="D641" s="158"/>
      <c r="E641" s="151" t="s">
        <v>12395</v>
      </c>
      <c r="F641" s="158" t="s">
        <v>51</v>
      </c>
      <c r="G641" s="152">
        <v>1</v>
      </c>
      <c r="H641" s="153">
        <v>3.15</v>
      </c>
      <c r="I641" s="89">
        <f t="shared" si="119"/>
        <v>3.15</v>
      </c>
    </row>
    <row r="642" spans="2:9">
      <c r="B642" s="61"/>
      <c r="C642" s="206"/>
      <c r="D642" s="206"/>
      <c r="E642" s="207"/>
      <c r="F642" s="206"/>
      <c r="G642" s="208"/>
      <c r="H642" s="209"/>
      <c r="I642" s="251"/>
    </row>
    <row r="643" spans="2:9">
      <c r="B643" s="76" t="s">
        <v>12396</v>
      </c>
      <c r="C643" s="138"/>
      <c r="D643" s="139"/>
      <c r="E643" s="77" t="s">
        <v>12397</v>
      </c>
      <c r="F643" s="78" t="s">
        <v>51</v>
      </c>
      <c r="G643" s="79"/>
      <c r="H643" s="80"/>
      <c r="I643" s="99">
        <f>TRUNC(SUM(I644:I645),2)</f>
        <v>1.38</v>
      </c>
    </row>
    <row r="644" spans="2:9">
      <c r="B644" s="64" t="s">
        <v>1220</v>
      </c>
      <c r="C644" s="158" t="s">
        <v>9</v>
      </c>
      <c r="D644" s="68">
        <v>88264</v>
      </c>
      <c r="E644" s="82" t="str">
        <f>IF($D644&lt;&gt;"",VLOOKUP($D644,'SINAPI ABRIL 2019'!$1:$1048576,2,FALSE),"")</f>
        <v>ELETRICISTA COM ENCARGOS COMPLEMENTARES</v>
      </c>
      <c r="F644" s="83" t="str">
        <f>IF($D644&lt;&gt;"",VLOOKUP($D644,'SINAPI ABRIL 2019'!$1:$1048576,3,FALSE),"")</f>
        <v>H</v>
      </c>
      <c r="G644" s="152">
        <v>0.01</v>
      </c>
      <c r="H644" s="97">
        <f>IF($D644&lt;&gt;"",VLOOKUP($D644,'SINAPI ABRIL 2019'!$1:$1048576,4,FALSE),"")</f>
        <v>18.739999999999998</v>
      </c>
      <c r="I644" s="89">
        <f t="shared" ref="I644:I645" si="120">TRUNC(H644*G644,2)</f>
        <v>0.18</v>
      </c>
    </row>
    <row r="645" spans="2:9">
      <c r="B645" s="64" t="s">
        <v>1221</v>
      </c>
      <c r="C645" s="158" t="s">
        <v>1219</v>
      </c>
      <c r="D645" s="158"/>
      <c r="E645" s="151" t="s">
        <v>12395</v>
      </c>
      <c r="F645" s="158" t="s">
        <v>51</v>
      </c>
      <c r="G645" s="152">
        <v>1</v>
      </c>
      <c r="H645" s="153">
        <v>1.2</v>
      </c>
      <c r="I645" s="89">
        <f t="shared" si="120"/>
        <v>1.2</v>
      </c>
    </row>
    <row r="646" spans="2:9">
      <c r="B646" s="61"/>
      <c r="C646" s="206"/>
      <c r="D646" s="206"/>
      <c r="E646" s="207"/>
      <c r="F646" s="206"/>
      <c r="G646" s="208"/>
      <c r="H646" s="209"/>
      <c r="I646" s="251"/>
    </row>
    <row r="647" spans="2:9">
      <c r="B647" s="76" t="s">
        <v>12398</v>
      </c>
      <c r="C647" s="138"/>
      <c r="D647" s="139"/>
      <c r="E647" s="77" t="s">
        <v>12393</v>
      </c>
      <c r="F647" s="78" t="s">
        <v>51</v>
      </c>
      <c r="G647" s="79"/>
      <c r="H647" s="80"/>
      <c r="I647" s="99">
        <f>TRUNC(SUM(I648:I649),2)</f>
        <v>2.1800000000000002</v>
      </c>
    </row>
    <row r="648" spans="2:9">
      <c r="B648" s="64" t="s">
        <v>1220</v>
      </c>
      <c r="C648" s="158" t="s">
        <v>9</v>
      </c>
      <c r="D648" s="68">
        <v>88264</v>
      </c>
      <c r="E648" s="82" t="str">
        <f>IF($D648&lt;&gt;"",VLOOKUP($D648,'SINAPI ABRIL 2019'!$1:$1048576,2,FALSE),"")</f>
        <v>ELETRICISTA COM ENCARGOS COMPLEMENTARES</v>
      </c>
      <c r="F648" s="83" t="str">
        <f>IF($D648&lt;&gt;"",VLOOKUP($D648,'SINAPI ABRIL 2019'!$1:$1048576,3,FALSE),"")</f>
        <v>H</v>
      </c>
      <c r="G648" s="152">
        <v>0.01</v>
      </c>
      <c r="H648" s="97">
        <f>IF($D648&lt;&gt;"",VLOOKUP($D648,'SINAPI ABRIL 2019'!$1:$1048576,4,FALSE),"")</f>
        <v>18.739999999999998</v>
      </c>
      <c r="I648" s="89">
        <f t="shared" ref="I648:I649" si="121">TRUNC(H648*G648,2)</f>
        <v>0.18</v>
      </c>
    </row>
    <row r="649" spans="2:9">
      <c r="B649" s="64" t="s">
        <v>1221</v>
      </c>
      <c r="C649" s="158" t="s">
        <v>1219</v>
      </c>
      <c r="D649" s="158"/>
      <c r="E649" s="151" t="s">
        <v>12393</v>
      </c>
      <c r="F649" s="158" t="s">
        <v>51</v>
      </c>
      <c r="G649" s="152">
        <v>1</v>
      </c>
      <c r="H649" s="153">
        <v>2</v>
      </c>
      <c r="I649" s="89">
        <f t="shared" si="121"/>
        <v>2</v>
      </c>
    </row>
    <row r="650" spans="2:9">
      <c r="B650" s="61"/>
      <c r="C650" s="206"/>
      <c r="D650" s="206"/>
      <c r="E650" s="207"/>
      <c r="F650" s="206"/>
      <c r="G650" s="208"/>
      <c r="H650" s="209"/>
      <c r="I650" s="251"/>
    </row>
    <row r="651" spans="2:9">
      <c r="B651" s="76" t="s">
        <v>12891</v>
      </c>
      <c r="C651" s="138"/>
      <c r="D651" s="139"/>
      <c r="E651" s="77" t="s">
        <v>12892</v>
      </c>
      <c r="F651" s="78" t="s">
        <v>51</v>
      </c>
      <c r="G651" s="79"/>
      <c r="H651" s="80"/>
      <c r="I651" s="99">
        <f>TRUNC(SUM(I652:I653),2)</f>
        <v>19.72</v>
      </c>
    </row>
    <row r="652" spans="2:9">
      <c r="B652" s="64" t="s">
        <v>1220</v>
      </c>
      <c r="C652" s="158" t="s">
        <v>9</v>
      </c>
      <c r="D652" s="68">
        <v>88264</v>
      </c>
      <c r="E652" s="82" t="str">
        <f>IF($D652&lt;&gt;"",VLOOKUP($D652,'SINAPI ABRIL 2019'!$1:$1048576,2,FALSE),"")</f>
        <v>ELETRICISTA COM ENCARGOS COMPLEMENTARES</v>
      </c>
      <c r="F652" s="83" t="str">
        <f>IF($D652&lt;&gt;"",VLOOKUP($D652,'SINAPI ABRIL 2019'!$1:$1048576,3,FALSE),"")</f>
        <v>H</v>
      </c>
      <c r="G652" s="152">
        <v>0.01</v>
      </c>
      <c r="H652" s="97">
        <f>IF($D652&lt;&gt;"",VLOOKUP($D652,'SINAPI ABRIL 2019'!$1:$1048576,4,FALSE),"")</f>
        <v>18.739999999999998</v>
      </c>
      <c r="I652" s="89">
        <f t="shared" ref="I652:I653" si="122">TRUNC(H652*G652,2)</f>
        <v>0.18</v>
      </c>
    </row>
    <row r="653" spans="2:9">
      <c r="B653" s="64" t="s">
        <v>1221</v>
      </c>
      <c r="C653" s="158" t="s">
        <v>1219</v>
      </c>
      <c r="D653" s="158"/>
      <c r="E653" s="151" t="s">
        <v>12892</v>
      </c>
      <c r="F653" s="158" t="s">
        <v>51</v>
      </c>
      <c r="G653" s="152">
        <v>1</v>
      </c>
      <c r="H653" s="153">
        <f>16.29*1.2</f>
        <v>19.547999999999998</v>
      </c>
      <c r="I653" s="89">
        <f t="shared" si="122"/>
        <v>19.54</v>
      </c>
    </row>
    <row r="654" spans="2:9">
      <c r="B654" s="61"/>
      <c r="C654" s="206"/>
      <c r="D654" s="206"/>
      <c r="E654" s="207"/>
      <c r="F654" s="206"/>
      <c r="G654" s="208"/>
      <c r="H654" s="209"/>
      <c r="I654" s="251"/>
    </row>
    <row r="655" spans="2:9">
      <c r="B655" s="76" t="s">
        <v>12894</v>
      </c>
      <c r="C655" s="138"/>
      <c r="D655" s="139"/>
      <c r="E655" s="77" t="s">
        <v>12893</v>
      </c>
      <c r="F655" s="78" t="s">
        <v>51</v>
      </c>
      <c r="G655" s="79"/>
      <c r="H655" s="80"/>
      <c r="I655" s="99">
        <f>TRUNC(SUM(I656:I657),2)</f>
        <v>24.85</v>
      </c>
    </row>
    <row r="656" spans="2:9">
      <c r="B656" s="64" t="s">
        <v>1220</v>
      </c>
      <c r="C656" s="158" t="s">
        <v>9</v>
      </c>
      <c r="D656" s="68">
        <v>88264</v>
      </c>
      <c r="E656" s="82" t="str">
        <f>IF($D656&lt;&gt;"",VLOOKUP($D656,'SINAPI ABRIL 2019'!$1:$1048576,2,FALSE),"")</f>
        <v>ELETRICISTA COM ENCARGOS COMPLEMENTARES</v>
      </c>
      <c r="F656" s="83" t="str">
        <f>IF($D656&lt;&gt;"",VLOOKUP($D656,'SINAPI ABRIL 2019'!$1:$1048576,3,FALSE),"")</f>
        <v>H</v>
      </c>
      <c r="G656" s="152">
        <v>0.01</v>
      </c>
      <c r="H656" s="97">
        <f>IF($D656&lt;&gt;"",VLOOKUP($D656,'SINAPI ABRIL 2019'!$1:$1048576,4,FALSE),"")</f>
        <v>18.739999999999998</v>
      </c>
      <c r="I656" s="89">
        <f t="shared" ref="I656:I657" si="123">TRUNC(H656*G656,2)</f>
        <v>0.18</v>
      </c>
    </row>
    <row r="657" spans="2:9">
      <c r="B657" s="64" t="s">
        <v>1221</v>
      </c>
      <c r="C657" s="158" t="s">
        <v>1219</v>
      </c>
      <c r="D657" s="158"/>
      <c r="E657" s="151" t="s">
        <v>12893</v>
      </c>
      <c r="F657" s="158" t="s">
        <v>51</v>
      </c>
      <c r="G657" s="152">
        <v>1</v>
      </c>
      <c r="H657" s="153">
        <v>24.67</v>
      </c>
      <c r="I657" s="89">
        <f t="shared" si="123"/>
        <v>24.67</v>
      </c>
    </row>
    <row r="658" spans="2:9">
      <c r="B658" s="61"/>
      <c r="C658" s="206"/>
      <c r="D658" s="206"/>
      <c r="E658" s="207"/>
      <c r="F658" s="206"/>
      <c r="G658" s="208"/>
      <c r="H658" s="209"/>
      <c r="I658" s="251"/>
    </row>
    <row r="659" spans="2:9">
      <c r="B659" s="76" t="s">
        <v>12895</v>
      </c>
      <c r="C659" s="138"/>
      <c r="D659" s="139"/>
      <c r="E659" s="77" t="s">
        <v>12896</v>
      </c>
      <c r="F659" s="78" t="s">
        <v>51</v>
      </c>
      <c r="G659" s="79"/>
      <c r="H659" s="80"/>
      <c r="I659" s="99">
        <f>TRUNC(SUM(I660:I661),2)</f>
        <v>25.17</v>
      </c>
    </row>
    <row r="660" spans="2:9">
      <c r="B660" s="64" t="s">
        <v>1220</v>
      </c>
      <c r="C660" s="158" t="s">
        <v>9</v>
      </c>
      <c r="D660" s="68">
        <v>88264</v>
      </c>
      <c r="E660" s="82" t="str">
        <f>IF($D660&lt;&gt;"",VLOOKUP($D660,'SINAPI ABRIL 2019'!$1:$1048576,2,FALSE),"")</f>
        <v>ELETRICISTA COM ENCARGOS COMPLEMENTARES</v>
      </c>
      <c r="F660" s="83" t="str">
        <f>IF($D660&lt;&gt;"",VLOOKUP($D660,'SINAPI ABRIL 2019'!$1:$1048576,3,FALSE),"")</f>
        <v>H</v>
      </c>
      <c r="G660" s="152">
        <v>0.01</v>
      </c>
      <c r="H660" s="97">
        <f>IF($D660&lt;&gt;"",VLOOKUP($D660,'SINAPI ABRIL 2019'!$1:$1048576,4,FALSE),"")</f>
        <v>18.739999999999998</v>
      </c>
      <c r="I660" s="89">
        <f t="shared" ref="I660:I661" si="124">TRUNC(H660*G660,2)</f>
        <v>0.18</v>
      </c>
    </row>
    <row r="661" spans="2:9">
      <c r="B661" s="64" t="s">
        <v>1221</v>
      </c>
      <c r="C661" s="158" t="s">
        <v>1219</v>
      </c>
      <c r="D661" s="158"/>
      <c r="E661" s="151" t="s">
        <v>12896</v>
      </c>
      <c r="F661" s="158" t="s">
        <v>51</v>
      </c>
      <c r="G661" s="152">
        <v>1</v>
      </c>
      <c r="H661" s="153">
        <f>20.83*1.2</f>
        <v>24.995999999999999</v>
      </c>
      <c r="I661" s="89">
        <f t="shared" si="124"/>
        <v>24.99</v>
      </c>
    </row>
    <row r="662" spans="2:9">
      <c r="B662" s="61"/>
      <c r="C662" s="206"/>
      <c r="D662" s="206"/>
      <c r="E662" s="207"/>
      <c r="F662" s="206"/>
      <c r="G662" s="208"/>
      <c r="H662" s="209"/>
      <c r="I662" s="251"/>
    </row>
    <row r="663" spans="2:9">
      <c r="B663" s="76" t="s">
        <v>12898</v>
      </c>
      <c r="C663" s="138"/>
      <c r="D663" s="139"/>
      <c r="E663" s="77" t="s">
        <v>12897</v>
      </c>
      <c r="F663" s="78" t="s">
        <v>51</v>
      </c>
      <c r="G663" s="79"/>
      <c r="H663" s="80"/>
      <c r="I663" s="99">
        <f>TRUNC(SUM(I664:I665),2)</f>
        <v>33.42</v>
      </c>
    </row>
    <row r="664" spans="2:9">
      <c r="B664" s="64" t="s">
        <v>1220</v>
      </c>
      <c r="C664" s="158" t="s">
        <v>9</v>
      </c>
      <c r="D664" s="68">
        <v>88264</v>
      </c>
      <c r="E664" s="82" t="str">
        <f>IF($D664&lt;&gt;"",VLOOKUP($D664,'SINAPI ABRIL 2019'!$1:$1048576,2,FALSE),"")</f>
        <v>ELETRICISTA COM ENCARGOS COMPLEMENTARES</v>
      </c>
      <c r="F664" s="83" t="str">
        <f>IF($D664&lt;&gt;"",VLOOKUP($D664,'SINAPI ABRIL 2019'!$1:$1048576,3,FALSE),"")</f>
        <v>H</v>
      </c>
      <c r="G664" s="152">
        <v>0.01</v>
      </c>
      <c r="H664" s="97">
        <f>IF($D664&lt;&gt;"",VLOOKUP($D664,'SINAPI ABRIL 2019'!$1:$1048576,4,FALSE),"")</f>
        <v>18.739999999999998</v>
      </c>
      <c r="I664" s="89">
        <f t="shared" ref="I664:I665" si="125">TRUNC(H664*G664,2)</f>
        <v>0.18</v>
      </c>
    </row>
    <row r="665" spans="2:9">
      <c r="B665" s="64" t="s">
        <v>1221</v>
      </c>
      <c r="C665" s="158" t="s">
        <v>1219</v>
      </c>
      <c r="D665" s="158"/>
      <c r="E665" s="151" t="s">
        <v>12897</v>
      </c>
      <c r="F665" s="158" t="s">
        <v>51</v>
      </c>
      <c r="G665" s="152">
        <v>1</v>
      </c>
      <c r="H665" s="153">
        <f>27.7*1.2</f>
        <v>33.239999999999995</v>
      </c>
      <c r="I665" s="89">
        <f t="shared" si="125"/>
        <v>33.24</v>
      </c>
    </row>
    <row r="666" spans="2:9">
      <c r="B666" s="61"/>
      <c r="C666" s="206"/>
      <c r="D666" s="206"/>
      <c r="E666" s="207"/>
      <c r="F666" s="206"/>
      <c r="G666" s="208"/>
      <c r="H666" s="209"/>
      <c r="I666" s="251"/>
    </row>
    <row r="667" spans="2:9">
      <c r="B667" s="61"/>
      <c r="C667" s="206"/>
      <c r="D667" s="206"/>
      <c r="E667" s="207"/>
      <c r="F667" s="206"/>
      <c r="G667" s="208"/>
      <c r="H667" s="209"/>
      <c r="I667" s="251"/>
    </row>
    <row r="668" spans="2:9">
      <c r="B668" s="61"/>
      <c r="C668" s="206"/>
      <c r="D668" s="206"/>
      <c r="E668" s="207"/>
      <c r="F668" s="206"/>
      <c r="G668" s="208"/>
      <c r="H668" s="209"/>
      <c r="I668" s="251"/>
    </row>
    <row r="669" spans="2:9" ht="25.5">
      <c r="B669" s="76" t="s">
        <v>12863</v>
      </c>
      <c r="C669" s="76"/>
      <c r="D669" s="76"/>
      <c r="E669" s="76" t="s">
        <v>12864</v>
      </c>
      <c r="F669" s="76" t="s">
        <v>51</v>
      </c>
      <c r="G669" s="76"/>
      <c r="H669" s="76"/>
      <c r="I669" s="292">
        <f>TRUNC(SUM(I670:I673),2)</f>
        <v>79.77</v>
      </c>
    </row>
    <row r="670" spans="2:9" ht="25.5">
      <c r="B670" s="64" t="s">
        <v>1218</v>
      </c>
      <c r="C670" s="158" t="s">
        <v>9</v>
      </c>
      <c r="D670" s="68">
        <v>395</v>
      </c>
      <c r="E670" s="82" t="str">
        <f>IF($D670&lt;&gt;"",VLOOKUP($D670,'SINAPI ABRIL 2019'!$1:$1048576,2,FALSE),"")</f>
        <v>ABRACADEIRA EM ACO PARA AMARRACAO DE ELETRODUTOS, TIPO D, COM 1 1/4" E PARAFUSO DE FIXACAO</v>
      </c>
      <c r="F670" s="83" t="str">
        <f>IF($D670&lt;&gt;"",VLOOKUP($D670,'SINAPI ABRIL 2019'!$1:$1048576,3,FALSE),"")</f>
        <v xml:space="preserve">UN    </v>
      </c>
      <c r="G670" s="152">
        <v>2</v>
      </c>
      <c r="H670" s="97">
        <f>IF($D670&lt;&gt;"",VLOOKUP($D670,'SINAPI ABRIL 2019'!$1:$1048576,4,FALSE),"")</f>
        <v>2.2200000000000002</v>
      </c>
      <c r="I670" s="89">
        <f t="shared" ref="I670" si="126">TRUNC(H670*G670,2)</f>
        <v>4.4400000000000004</v>
      </c>
    </row>
    <row r="671" spans="2:9" ht="28.5" customHeight="1">
      <c r="B671" s="64" t="s">
        <v>1220</v>
      </c>
      <c r="C671" s="158" t="s">
        <v>9</v>
      </c>
      <c r="D671" s="68">
        <v>7698</v>
      </c>
      <c r="E671" s="82" t="str">
        <f>IF($D671&lt;&gt;"",VLOOKUP($D671,'SINAPI ABRIL 2019'!$1:$1048576,2,FALSE),"")</f>
        <v>TUBO ACO GALVANIZADO COM COSTURA, CLASSE MEDIA, DN 1.1/4", E = *3,25* MM, PESO *3,14* KG/M (NBR 5580)</v>
      </c>
      <c r="F671" s="83" t="str">
        <f>IF($D671&lt;&gt;"",VLOOKUP($D671,'SINAPI ABRIL 2019'!$1:$1048576,3,FALSE),"")</f>
        <v xml:space="preserve">M     </v>
      </c>
      <c r="G671" s="152">
        <v>1</v>
      </c>
      <c r="H671" s="97">
        <f>IF($D671&lt;&gt;"",VLOOKUP($D671,'SINAPI ABRIL 2019'!$1:$1048576,4,FALSE),"")</f>
        <v>25.6</v>
      </c>
      <c r="I671" s="89">
        <f t="shared" ref="I671:I672" si="127">TRUNC(H671*G671,2)</f>
        <v>25.6</v>
      </c>
    </row>
    <row r="672" spans="2:9">
      <c r="B672" s="64" t="s">
        <v>1220</v>
      </c>
      <c r="C672" s="158" t="s">
        <v>9</v>
      </c>
      <c r="D672" s="68">
        <v>88316</v>
      </c>
      <c r="E672" s="82" t="str">
        <f>IF($D672&lt;&gt;"",VLOOKUP($D672,'SINAPI ABRIL 2019'!$1:$1048576,2,FALSE),"")</f>
        <v>SERVENTE COM ENCARGOS COMPLEMENTARES</v>
      </c>
      <c r="F672" s="83" t="str">
        <f>IF($D672&lt;&gt;"",VLOOKUP($D672,'SINAPI ABRIL 2019'!$1:$1048576,3,FALSE),"")</f>
        <v>H</v>
      </c>
      <c r="G672" s="152">
        <v>3.3</v>
      </c>
      <c r="H672" s="97">
        <f>IF($D672&lt;&gt;"",VLOOKUP($D672,'SINAPI ABRIL 2019'!$1:$1048576,4,FALSE),"")</f>
        <v>14.73</v>
      </c>
      <c r="I672" s="89">
        <f t="shared" si="127"/>
        <v>48.6</v>
      </c>
    </row>
    <row r="673" spans="2:9" ht="25.5">
      <c r="B673" s="64" t="s">
        <v>1220</v>
      </c>
      <c r="C673" s="158" t="s">
        <v>9</v>
      </c>
      <c r="D673" s="68">
        <v>88631</v>
      </c>
      <c r="E673" s="82" t="str">
        <f>IF($D673&lt;&gt;"",VLOOKUP($D673,'SINAPI ABRIL 2019'!$1:$1048576,2,FALSE),"")</f>
        <v>ARGAMASSA TRAÇO 1:4 (CIMENTO E AREIA MÉDIA), PREPARO MANUAL. AF_08/2014</v>
      </c>
      <c r="F673" s="83" t="str">
        <f>IF($D673&lt;&gt;"",VLOOKUP($D673,'SINAPI ABRIL 2019'!$1:$1048576,3,FALSE),"")</f>
        <v>M3</v>
      </c>
      <c r="G673" s="152">
        <v>3.0000000000000001E-3</v>
      </c>
      <c r="H673" s="97">
        <f>IF($D673&lt;&gt;"",VLOOKUP($D673,'SINAPI ABRIL 2019'!$1:$1048576,4,FALSE),"")</f>
        <v>377.67</v>
      </c>
      <c r="I673" s="89">
        <f t="shared" ref="I673" si="128">TRUNC(H673*G673,2)</f>
        <v>1.1299999999999999</v>
      </c>
    </row>
    <row r="675" spans="2:9" ht="25.5">
      <c r="B675" s="76" t="s">
        <v>12866</v>
      </c>
      <c r="C675" s="76"/>
      <c r="D675" s="76"/>
      <c r="E675" s="76" t="s">
        <v>12865</v>
      </c>
      <c r="F675" s="76" t="s">
        <v>51</v>
      </c>
      <c r="G675" s="76"/>
      <c r="H675" s="76"/>
      <c r="I675" s="292">
        <f>TRUNC(SUM(I676:I680),2)</f>
        <v>922.4</v>
      </c>
    </row>
    <row r="676" spans="2:9">
      <c r="B676" s="64" t="s">
        <v>1218</v>
      </c>
      <c r="C676" s="158" t="s">
        <v>9</v>
      </c>
      <c r="D676" s="68">
        <v>12372</v>
      </c>
      <c r="E676" s="82" t="str">
        <f>IF($D676&lt;&gt;"",VLOOKUP($D676,'SINAPI ABRIL 2019'!$1:$1048576,2,FALSE),"")</f>
        <v>POSTE DE CONCRETO DUPLO T, 200 KG, H = 11 M (NBR 8451)</v>
      </c>
      <c r="F676" s="83" t="str">
        <f>IF($D676&lt;&gt;"",VLOOKUP($D676,'SINAPI ABRIL 2019'!$1:$1048576,3,FALSE),"")</f>
        <v xml:space="preserve">UN    </v>
      </c>
      <c r="G676" s="152">
        <v>1</v>
      </c>
      <c r="H676" s="97">
        <f>IF($D676&lt;&gt;"",VLOOKUP($D676,'SINAPI ABRIL 2019'!$1:$1048576,4,FALSE),"")</f>
        <v>558.48</v>
      </c>
      <c r="I676" s="89">
        <f t="shared" ref="I676:I679" si="129">TRUNC(H676*G676,2)</f>
        <v>558.48</v>
      </c>
    </row>
    <row r="677" spans="2:9">
      <c r="B677" s="64" t="s">
        <v>1220</v>
      </c>
      <c r="C677" s="158" t="s">
        <v>9</v>
      </c>
      <c r="D677" s="68">
        <v>88316</v>
      </c>
      <c r="E677" s="82" t="str">
        <f>IF($D677&lt;&gt;"",VLOOKUP($D677,'SINAPI ABRIL 2019'!$1:$1048576,2,FALSE),"")</f>
        <v>SERVENTE COM ENCARGOS COMPLEMENTARES</v>
      </c>
      <c r="F677" s="83" t="str">
        <f>IF($D677&lt;&gt;"",VLOOKUP($D677,'SINAPI ABRIL 2019'!$1:$1048576,3,FALSE),"")</f>
        <v>H</v>
      </c>
      <c r="G677" s="152">
        <v>6</v>
      </c>
      <c r="H677" s="97">
        <f>IF($D677&lt;&gt;"",VLOOKUP($D677,'SINAPI ABRIL 2019'!$1:$1048576,4,FALSE),"")</f>
        <v>14.73</v>
      </c>
      <c r="I677" s="89">
        <f t="shared" si="129"/>
        <v>88.38</v>
      </c>
    </row>
    <row r="678" spans="2:9" ht="51">
      <c r="B678" s="64" t="s">
        <v>1218</v>
      </c>
      <c r="C678" s="158" t="s">
        <v>9</v>
      </c>
      <c r="D678" s="68">
        <v>91634</v>
      </c>
      <c r="E678" s="82" t="str">
        <f>IF($D678&lt;&gt;"",VLOOKUP($D678,'SINAPI ABRIL 2019'!$1:$1048576,2,FALSE),"")</f>
        <v>GUINDAUTO HIDRÁULICO, CAPACIDADE MÁXIMA DE CARGA 6500 KG, MOMENTO MÁXIMO DE CARGA 5,8 TM, ALCANCE MÁXIMO HORIZONTAL 7,60 M, INCLUSIVE CAMINHÃO TOCO PBT 9.700 KG, POTÊNCIA DE 160 CV - CHP DIURNO. AF_08/2015</v>
      </c>
      <c r="F678" s="83" t="str">
        <f>IF($D678&lt;&gt;"",VLOOKUP($D678,'SINAPI ABRIL 2019'!$1:$1048576,3,FALSE),"")</f>
        <v>CHP</v>
      </c>
      <c r="G678" s="152">
        <v>1.5</v>
      </c>
      <c r="H678" s="97">
        <f>IF($D678&lt;&gt;"",VLOOKUP($D678,'SINAPI ABRIL 2019'!$1:$1048576,4,FALSE),"")</f>
        <v>127.05</v>
      </c>
      <c r="I678" s="89">
        <f t="shared" si="129"/>
        <v>190.57</v>
      </c>
    </row>
    <row r="679" spans="2:9" ht="25.5">
      <c r="B679" s="64" t="s">
        <v>1220</v>
      </c>
      <c r="C679" s="158" t="s">
        <v>9</v>
      </c>
      <c r="D679" s="68">
        <v>92873</v>
      </c>
      <c r="E679" s="82" t="str">
        <f>IF($D679&lt;&gt;"",VLOOKUP($D679,'SINAPI ABRIL 2019'!$1:$1048576,2,FALSE),"")</f>
        <v>LANÇAMENTO COM USO DE BALDES, ADENSAMENTO E ACABAMENTO DE CONCRETO EM ESTRUTURAS. AF_12/2015</v>
      </c>
      <c r="F679" s="83" t="str">
        <f>IF($D679&lt;&gt;"",VLOOKUP($D679,'SINAPI ABRIL 2019'!$1:$1048576,3,FALSE),"")</f>
        <v>M3</v>
      </c>
      <c r="G679" s="152">
        <v>0.2</v>
      </c>
      <c r="H679" s="97">
        <f>IF($D679&lt;&gt;"",VLOOKUP($D679,'SINAPI ABRIL 2019'!$1:$1048576,4,FALSE),"")</f>
        <v>149.38999999999999</v>
      </c>
      <c r="I679" s="89">
        <f t="shared" si="129"/>
        <v>29.87</v>
      </c>
    </row>
    <row r="680" spans="2:9" ht="25.5">
      <c r="B680" s="64" t="s">
        <v>1220</v>
      </c>
      <c r="C680" s="158" t="s">
        <v>9</v>
      </c>
      <c r="D680" s="68">
        <v>94969</v>
      </c>
      <c r="E680" s="82" t="str">
        <f>IF($D680&lt;&gt;"",VLOOKUP($D680,'SINAPI ABRIL 2019'!$1:$1048576,2,FALSE),"")</f>
        <v>CONCRETO FCK = 15MPA, TRAÇO 1:3,4:3,5 (CIMENTO/ AREIA MÉDIA/ BRITA 1)  - PREPARO MECÂNICO COM BETONEIRA 600 L. AF_07/2016</v>
      </c>
      <c r="F680" s="83" t="str">
        <f>IF($D680&lt;&gt;"",VLOOKUP($D680,'SINAPI ABRIL 2019'!$1:$1048576,3,FALSE),"")</f>
        <v>M3</v>
      </c>
      <c r="G680" s="152">
        <v>0.2</v>
      </c>
      <c r="H680" s="97">
        <f>IF($D680&lt;&gt;"",VLOOKUP($D680,'SINAPI ABRIL 2019'!$1:$1048576,4,FALSE),"")</f>
        <v>275.52999999999997</v>
      </c>
      <c r="I680" s="89">
        <f t="shared" ref="I680" si="130">TRUNC(H680*G680,2)</f>
        <v>55.1</v>
      </c>
    </row>
    <row r="682" spans="2:9">
      <c r="B682" s="76" t="s">
        <v>12868</v>
      </c>
      <c r="C682" s="76"/>
      <c r="D682" s="76"/>
      <c r="E682" s="76" t="s">
        <v>12867</v>
      </c>
      <c r="F682" s="76" t="s">
        <v>1327</v>
      </c>
      <c r="G682" s="76"/>
      <c r="H682" s="76"/>
      <c r="I682" s="292">
        <f>TRUNC(SUM(I683:I685),2)</f>
        <v>35.29</v>
      </c>
    </row>
    <row r="683" spans="2:9">
      <c r="B683" s="64" t="s">
        <v>1218</v>
      </c>
      <c r="C683" s="158" t="s">
        <v>9</v>
      </c>
      <c r="D683" s="68">
        <v>867</v>
      </c>
      <c r="E683" s="82" t="str">
        <f>IF($D683&lt;&gt;"",VLOOKUP($D683,'SINAPI ABRIL 2019'!$1:$1048576,2,FALSE),"")</f>
        <v>CABO DE COBRE NU 50 MM2 MEIO-DURO</v>
      </c>
      <c r="F683" s="83" t="str">
        <f>IF($D683&lt;&gt;"",VLOOKUP($D683,'SINAPI ABRIL 2019'!$1:$1048576,3,FALSE),"")</f>
        <v xml:space="preserve">M     </v>
      </c>
      <c r="G683" s="152">
        <v>1.02</v>
      </c>
      <c r="H683" s="97">
        <f>IF($D683&lt;&gt;"",VLOOKUP($D683,'SINAPI ABRIL 2019'!$1:$1048576,4,FALSE),"")</f>
        <v>24.48</v>
      </c>
      <c r="I683" s="89">
        <f t="shared" ref="I683:I685" si="131">TRUNC(H683*G683,2)</f>
        <v>24.96</v>
      </c>
    </row>
    <row r="684" spans="2:9">
      <c r="B684" s="64" t="s">
        <v>1220</v>
      </c>
      <c r="C684" s="158" t="s">
        <v>9</v>
      </c>
      <c r="D684" s="68">
        <v>88247</v>
      </c>
      <c r="E684" s="82" t="str">
        <f>IF($D684&lt;&gt;"",VLOOKUP($D684,'SINAPI ABRIL 2019'!$1:$1048576,2,FALSE),"")</f>
        <v>AUXILIAR DE ELETRICISTA COM ENCARGOS COMPLEMENTARES</v>
      </c>
      <c r="F684" s="83" t="str">
        <f>IF($D684&lt;&gt;"",VLOOKUP($D684,'SINAPI ABRIL 2019'!$1:$1048576,3,FALSE),"")</f>
        <v>H</v>
      </c>
      <c r="G684" s="152">
        <v>0.31</v>
      </c>
      <c r="H684" s="97">
        <f>IF($D684&lt;&gt;"",VLOOKUP($D684,'SINAPI ABRIL 2019'!$1:$1048576,4,FALSE),"")</f>
        <v>14.63</v>
      </c>
      <c r="I684" s="89">
        <f t="shared" si="131"/>
        <v>4.53</v>
      </c>
    </row>
    <row r="685" spans="2:9">
      <c r="B685" s="64" t="s">
        <v>1220</v>
      </c>
      <c r="C685" s="158" t="s">
        <v>9</v>
      </c>
      <c r="D685" s="68">
        <v>88264</v>
      </c>
      <c r="E685" s="82" t="str">
        <f>IF($D685&lt;&gt;"",VLOOKUP($D685,'SINAPI ABRIL 2019'!$1:$1048576,2,FALSE),"")</f>
        <v>ELETRICISTA COM ENCARGOS COMPLEMENTARES</v>
      </c>
      <c r="F685" s="83" t="str">
        <f>IF($D685&lt;&gt;"",VLOOKUP($D685,'SINAPI ABRIL 2019'!$1:$1048576,3,FALSE),"")</f>
        <v>H</v>
      </c>
      <c r="G685" s="152">
        <v>0.31</v>
      </c>
      <c r="H685" s="97">
        <f>IF($D685&lt;&gt;"",VLOOKUP($D685,'SINAPI ABRIL 2019'!$1:$1048576,4,FALSE),"")</f>
        <v>18.739999999999998</v>
      </c>
      <c r="I685" s="89">
        <f t="shared" si="131"/>
        <v>5.8</v>
      </c>
    </row>
    <row r="687" spans="2:9" ht="25.5">
      <c r="B687" s="76" t="s">
        <v>12870</v>
      </c>
      <c r="C687" s="76"/>
      <c r="D687" s="76"/>
      <c r="E687" s="76" t="s">
        <v>12871</v>
      </c>
      <c r="F687" s="76" t="s">
        <v>51</v>
      </c>
      <c r="G687" s="76"/>
      <c r="H687" s="76"/>
      <c r="I687" s="292">
        <f>TRUNC(SUM(I688:I690),2)</f>
        <v>34.49</v>
      </c>
    </row>
    <row r="688" spans="2:9" ht="25.5">
      <c r="B688" s="64" t="s">
        <v>1218</v>
      </c>
      <c r="C688" s="158" t="s">
        <v>9</v>
      </c>
      <c r="D688" s="68">
        <v>1593</v>
      </c>
      <c r="E688" s="82" t="str">
        <f>IF($D688&lt;&gt;"",VLOOKUP($D688,'SINAPI ABRIL 2019'!$1:$1048576,2,FALSE),"")</f>
        <v>TERMINAL METALICO A PRESSAO PARA 1 CABO DE 185 MM2, COM 1 FURO DE FIXACAO</v>
      </c>
      <c r="F688" s="83" t="str">
        <f>IF($D688&lt;&gt;"",VLOOKUP($D688,'SINAPI ABRIL 2019'!$1:$1048576,3,FALSE),"")</f>
        <v xml:space="preserve">UN    </v>
      </c>
      <c r="G688" s="152">
        <v>1</v>
      </c>
      <c r="H688" s="97">
        <f>IF($D688&lt;&gt;"",VLOOKUP($D688,'SINAPI ABRIL 2019'!$1:$1048576,4,FALSE),"")</f>
        <v>17.809999999999999</v>
      </c>
      <c r="I688" s="89">
        <f t="shared" ref="I688:I690" si="132">TRUNC(H688*G688,2)</f>
        <v>17.809999999999999</v>
      </c>
    </row>
    <row r="689" spans="2:9">
      <c r="B689" s="64" t="s">
        <v>1220</v>
      </c>
      <c r="C689" s="158" t="s">
        <v>9</v>
      </c>
      <c r="D689" s="68">
        <v>88247</v>
      </c>
      <c r="E689" s="82" t="str">
        <f>IF($D689&lt;&gt;"",VLOOKUP($D689,'SINAPI ABRIL 2019'!$1:$1048576,2,FALSE),"")</f>
        <v>AUXILIAR DE ELETRICISTA COM ENCARGOS COMPLEMENTARES</v>
      </c>
      <c r="F689" s="83" t="str">
        <f>IF($D689&lt;&gt;"",VLOOKUP($D689,'SINAPI ABRIL 2019'!$1:$1048576,3,FALSE),"")</f>
        <v>H</v>
      </c>
      <c r="G689" s="152">
        <v>0.5</v>
      </c>
      <c r="H689" s="97">
        <f>IF($D689&lt;&gt;"",VLOOKUP($D689,'SINAPI ABRIL 2019'!$1:$1048576,4,FALSE),"")</f>
        <v>14.63</v>
      </c>
      <c r="I689" s="89">
        <f t="shared" si="132"/>
        <v>7.31</v>
      </c>
    </row>
    <row r="690" spans="2:9">
      <c r="B690" s="64" t="s">
        <v>1220</v>
      </c>
      <c r="C690" s="158" t="s">
        <v>9</v>
      </c>
      <c r="D690" s="68">
        <v>88264</v>
      </c>
      <c r="E690" s="82" t="str">
        <f>IF($D690&lt;&gt;"",VLOOKUP($D690,'SINAPI ABRIL 2019'!$1:$1048576,2,FALSE),"")</f>
        <v>ELETRICISTA COM ENCARGOS COMPLEMENTARES</v>
      </c>
      <c r="F690" s="83" t="str">
        <f>IF($D690&lt;&gt;"",VLOOKUP($D690,'SINAPI ABRIL 2019'!$1:$1048576,3,FALSE),"")</f>
        <v>H</v>
      </c>
      <c r="G690" s="152">
        <v>0.5</v>
      </c>
      <c r="H690" s="97">
        <f>IF($D690&lt;&gt;"",VLOOKUP($D690,'SINAPI ABRIL 2019'!$1:$1048576,4,FALSE),"")</f>
        <v>18.739999999999998</v>
      </c>
      <c r="I690" s="89">
        <f t="shared" si="132"/>
        <v>9.3699999999999992</v>
      </c>
    </row>
    <row r="692" spans="2:9" ht="25.5">
      <c r="B692" s="76" t="s">
        <v>12872</v>
      </c>
      <c r="C692" s="76"/>
      <c r="D692" s="76"/>
      <c r="E692" s="76" t="s">
        <v>12873</v>
      </c>
      <c r="F692" s="76" t="s">
        <v>51</v>
      </c>
      <c r="G692" s="76"/>
      <c r="H692" s="76"/>
      <c r="I692" s="292">
        <f>TRUNC(SUM(I693:I695),2)</f>
        <v>27.45</v>
      </c>
    </row>
    <row r="693" spans="2:9" ht="25.5">
      <c r="B693" s="64" t="s">
        <v>1218</v>
      </c>
      <c r="C693" s="158" t="s">
        <v>9</v>
      </c>
      <c r="D693" s="68">
        <v>1590</v>
      </c>
      <c r="E693" s="82" t="str">
        <f>IF($D693&lt;&gt;"",VLOOKUP($D693,'SINAPI ABRIL 2019'!$1:$1048576,2,FALSE),"")</f>
        <v>TERMINAL METALICO A PRESSAO PARA 1 CABO DE 95 MM2, COM 1 FURO DE FIXACAO</v>
      </c>
      <c r="F693" s="83" t="str">
        <f>IF($D693&lt;&gt;"",VLOOKUP($D693,'SINAPI ABRIL 2019'!$1:$1048576,3,FALSE),"")</f>
        <v xml:space="preserve">UN    </v>
      </c>
      <c r="G693" s="152">
        <v>1</v>
      </c>
      <c r="H693" s="97">
        <f>IF($D693&lt;&gt;"",VLOOKUP($D693,'SINAPI ABRIL 2019'!$1:$1048576,4,FALSE),"")</f>
        <v>10.77</v>
      </c>
      <c r="I693" s="89">
        <f t="shared" ref="I693:I695" si="133">TRUNC(H693*G693,2)</f>
        <v>10.77</v>
      </c>
    </row>
    <row r="694" spans="2:9">
      <c r="B694" s="64" t="s">
        <v>1220</v>
      </c>
      <c r="C694" s="158" t="s">
        <v>9</v>
      </c>
      <c r="D694" s="68">
        <v>88247</v>
      </c>
      <c r="E694" s="82" t="str">
        <f>IF($D694&lt;&gt;"",VLOOKUP($D694,'SINAPI ABRIL 2019'!$1:$1048576,2,FALSE),"")</f>
        <v>AUXILIAR DE ELETRICISTA COM ENCARGOS COMPLEMENTARES</v>
      </c>
      <c r="F694" s="83" t="str">
        <f>IF($D694&lt;&gt;"",VLOOKUP($D694,'SINAPI ABRIL 2019'!$1:$1048576,3,FALSE),"")</f>
        <v>H</v>
      </c>
      <c r="G694" s="152">
        <v>0.5</v>
      </c>
      <c r="H694" s="97">
        <f>IF($D694&lt;&gt;"",VLOOKUP($D694,'SINAPI ABRIL 2019'!$1:$1048576,4,FALSE),"")</f>
        <v>14.63</v>
      </c>
      <c r="I694" s="89">
        <f t="shared" si="133"/>
        <v>7.31</v>
      </c>
    </row>
    <row r="695" spans="2:9">
      <c r="B695" s="64" t="s">
        <v>1220</v>
      </c>
      <c r="C695" s="158" t="s">
        <v>9</v>
      </c>
      <c r="D695" s="68">
        <v>88264</v>
      </c>
      <c r="E695" s="82" t="str">
        <f>IF($D695&lt;&gt;"",VLOOKUP($D695,'SINAPI ABRIL 2019'!$1:$1048576,2,FALSE),"")</f>
        <v>ELETRICISTA COM ENCARGOS COMPLEMENTARES</v>
      </c>
      <c r="F695" s="83" t="str">
        <f>IF($D695&lt;&gt;"",VLOOKUP($D695,'SINAPI ABRIL 2019'!$1:$1048576,3,FALSE),"")</f>
        <v>H</v>
      </c>
      <c r="G695" s="152">
        <v>0.5</v>
      </c>
      <c r="H695" s="97">
        <f>IF($D695&lt;&gt;"",VLOOKUP($D695,'SINAPI ABRIL 2019'!$1:$1048576,4,FALSE),"")</f>
        <v>18.739999999999998</v>
      </c>
      <c r="I695" s="89">
        <f t="shared" si="133"/>
        <v>9.3699999999999992</v>
      </c>
    </row>
    <row r="697" spans="2:9" ht="43.5" customHeight="1">
      <c r="B697" s="76" t="s">
        <v>12874</v>
      </c>
      <c r="C697" s="76"/>
      <c r="D697" s="76"/>
      <c r="E697" s="76" t="s">
        <v>12875</v>
      </c>
      <c r="F697" s="76" t="s">
        <v>51</v>
      </c>
      <c r="G697" s="76"/>
      <c r="H697" s="76"/>
      <c r="I697" s="292">
        <f>TRUNC(SUM(I698:I702),2)</f>
        <v>175.43</v>
      </c>
    </row>
    <row r="698" spans="2:9">
      <c r="B698" s="64" t="s">
        <v>1218</v>
      </c>
      <c r="C698" s="158" t="s">
        <v>9</v>
      </c>
      <c r="D698" s="68">
        <v>13</v>
      </c>
      <c r="E698" s="82" t="str">
        <f>IF($D698&lt;&gt;"",VLOOKUP($D698,'SINAPI ABRIL 2019'!$1:$1048576,2,FALSE),"")</f>
        <v>ESTOPA</v>
      </c>
      <c r="F698" s="83" t="str">
        <f>IF($D698&lt;&gt;"",VLOOKUP($D698,'SINAPI ABRIL 2019'!$1:$1048576,3,FALSE),"")</f>
        <v xml:space="preserve">KG    </v>
      </c>
      <c r="G698" s="152">
        <v>0.12</v>
      </c>
      <c r="H698" s="97">
        <f>IF($D698&lt;&gt;"",VLOOKUP($D698,'SINAPI ABRIL 2019'!$1:$1048576,4,FALSE),"")</f>
        <v>13.84</v>
      </c>
      <c r="I698" s="89">
        <f t="shared" ref="I698:I700" si="134">TRUNC(H698*G698,2)</f>
        <v>1.66</v>
      </c>
    </row>
    <row r="699" spans="2:9">
      <c r="B699" s="64" t="s">
        <v>1218</v>
      </c>
      <c r="C699" s="158" t="s">
        <v>9</v>
      </c>
      <c r="D699" s="68">
        <v>7307</v>
      </c>
      <c r="E699" s="82" t="str">
        <f>IF($D699&lt;&gt;"",VLOOKUP($D699,'SINAPI ABRIL 2019'!$1:$1048576,2,FALSE),"")</f>
        <v>FUNDO ANTICORROSIVO PARA METAIS FERROSOS (ZARCAO)</v>
      </c>
      <c r="F699" s="83" t="str">
        <f>IF($D699&lt;&gt;"",VLOOKUP($D699,'SINAPI ABRIL 2019'!$1:$1048576,3,FALSE),"")</f>
        <v xml:space="preserve">L     </v>
      </c>
      <c r="G699" s="152">
        <v>0.08</v>
      </c>
      <c r="H699" s="97">
        <f>IF($D699&lt;&gt;"",VLOOKUP($D699,'SINAPI ABRIL 2019'!$1:$1048576,4,FALSE),"")</f>
        <v>23.37</v>
      </c>
      <c r="I699" s="89">
        <f t="shared" si="134"/>
        <v>1.86</v>
      </c>
    </row>
    <row r="700" spans="2:9" ht="25.5">
      <c r="B700" s="64" t="s">
        <v>1218</v>
      </c>
      <c r="C700" s="158" t="s">
        <v>9</v>
      </c>
      <c r="D700" s="68">
        <v>10228</v>
      </c>
      <c r="E700" s="82" t="str">
        <f>IF($D700&lt;&gt;"",VLOOKUP($D700,'SINAPI ABRIL 2019'!$1:$1048576,2,FALSE),"")</f>
        <v>VALVULA DE DESCARGA METALICA, BASE 1 1/2 " E ACABAMENTO METALICO CROMADO</v>
      </c>
      <c r="F700" s="83" t="str">
        <f>IF($D700&lt;&gt;"",VLOOKUP($D700,'SINAPI ABRIL 2019'!$1:$1048576,3,FALSE),"")</f>
        <v xml:space="preserve">UN    </v>
      </c>
      <c r="G700" s="152">
        <v>1</v>
      </c>
      <c r="H700" s="97">
        <f>IF($D700&lt;&gt;"",VLOOKUP($D700,'SINAPI ABRIL 2019'!$1:$1048576,4,FALSE),"")</f>
        <v>145.9</v>
      </c>
      <c r="I700" s="89">
        <f t="shared" si="134"/>
        <v>145.9</v>
      </c>
    </row>
    <row r="701" spans="2:9">
      <c r="B701" s="64" t="s">
        <v>1220</v>
      </c>
      <c r="C701" s="158" t="s">
        <v>9</v>
      </c>
      <c r="D701" s="68">
        <v>88242</v>
      </c>
      <c r="E701" s="82" t="str">
        <f>IF($D701&lt;&gt;"",VLOOKUP($D701,'SINAPI ABRIL 2019'!$1:$1048576,2,FALSE),"")</f>
        <v>AJUDANTE DE PEDREIRO COM ENCARGOS COMPLEMENTARES</v>
      </c>
      <c r="F701" s="83" t="str">
        <f>IF($D701&lt;&gt;"",VLOOKUP($D701,'SINAPI ABRIL 2019'!$1:$1048576,3,FALSE),"")</f>
        <v>H</v>
      </c>
      <c r="G701" s="152">
        <v>0.7</v>
      </c>
      <c r="H701" s="97">
        <f>IF($D701&lt;&gt;"",VLOOKUP($D701,'SINAPI ABRIL 2019'!$1:$1048576,4,FALSE),"")</f>
        <v>14.66</v>
      </c>
      <c r="I701" s="89">
        <f t="shared" ref="I701:I702" si="135">TRUNC(H701*G701,2)</f>
        <v>10.26</v>
      </c>
    </row>
    <row r="702" spans="2:9" ht="25.5">
      <c r="B702" s="64" t="s">
        <v>1220</v>
      </c>
      <c r="C702" s="158" t="s">
        <v>9</v>
      </c>
      <c r="D702" s="68">
        <v>88267</v>
      </c>
      <c r="E702" s="82" t="str">
        <f>IF($D702&lt;&gt;"",VLOOKUP($D702,'SINAPI ABRIL 2019'!$1:$1048576,2,FALSE),"")</f>
        <v>ENCANADOR OU BOMBEIRO HIDRÁULICO COM ENCARGOS COMPLEMENTARES</v>
      </c>
      <c r="F702" s="83" t="str">
        <f>IF($D702&lt;&gt;"",VLOOKUP($D702,'SINAPI ABRIL 2019'!$1:$1048576,3,FALSE),"")</f>
        <v>H</v>
      </c>
      <c r="G702" s="152">
        <v>0.85</v>
      </c>
      <c r="H702" s="97">
        <f>IF($D702&lt;&gt;"",VLOOKUP($D702,'SINAPI ABRIL 2019'!$1:$1048576,4,FALSE),"")</f>
        <v>18.53</v>
      </c>
      <c r="I702" s="89">
        <f t="shared" si="135"/>
        <v>15.75</v>
      </c>
    </row>
    <row r="704" spans="2:9" ht="25.5">
      <c r="B704" s="76" t="s">
        <v>12874</v>
      </c>
      <c r="C704" s="76"/>
      <c r="D704" s="76"/>
      <c r="E704" s="76" t="s">
        <v>12875</v>
      </c>
      <c r="F704" s="76" t="s">
        <v>51</v>
      </c>
      <c r="G704" s="76"/>
      <c r="H704" s="76"/>
      <c r="I704" s="292">
        <f>TRUNC(SUM(I705:I709),2)</f>
        <v>159.68</v>
      </c>
    </row>
    <row r="705" spans="2:9">
      <c r="B705" s="64" t="s">
        <v>1218</v>
      </c>
      <c r="C705" s="158" t="s">
        <v>9</v>
      </c>
      <c r="D705" s="68">
        <v>13</v>
      </c>
      <c r="E705" s="82" t="str">
        <f>IF($D705&lt;&gt;"",VLOOKUP($D705,'SINAPI ABRIL 2019'!$1:$1048576,2,FALSE),"")</f>
        <v>ESTOPA</v>
      </c>
      <c r="F705" s="83" t="str">
        <f>IF($D705&lt;&gt;"",VLOOKUP($D705,'SINAPI ABRIL 2019'!$1:$1048576,3,FALSE),"")</f>
        <v xml:space="preserve">KG    </v>
      </c>
      <c r="G705" s="152">
        <v>0.12</v>
      </c>
      <c r="H705" s="97">
        <f>IF($D705&lt;&gt;"",VLOOKUP($D705,'SINAPI ABRIL 2019'!$1:$1048576,4,FALSE),"")</f>
        <v>13.84</v>
      </c>
      <c r="I705" s="89">
        <f t="shared" ref="I705:I708" si="136">TRUNC(H705*G705,2)</f>
        <v>1.66</v>
      </c>
    </row>
    <row r="706" spans="2:9">
      <c r="B706" s="64" t="s">
        <v>1218</v>
      </c>
      <c r="C706" s="158" t="s">
        <v>9</v>
      </c>
      <c r="D706" s="68">
        <v>7307</v>
      </c>
      <c r="E706" s="82" t="str">
        <f>IF($D706&lt;&gt;"",VLOOKUP($D706,'SINAPI ABRIL 2019'!$1:$1048576,2,FALSE),"")</f>
        <v>FUNDO ANTICORROSIVO PARA METAIS FERROSOS (ZARCAO)</v>
      </c>
      <c r="F706" s="83" t="str">
        <f>IF($D706&lt;&gt;"",VLOOKUP($D706,'SINAPI ABRIL 2019'!$1:$1048576,3,FALSE),"")</f>
        <v xml:space="preserve">L     </v>
      </c>
      <c r="G706" s="152">
        <v>0.08</v>
      </c>
      <c r="H706" s="97">
        <f>IF($D706&lt;&gt;"",VLOOKUP($D706,'SINAPI ABRIL 2019'!$1:$1048576,4,FALSE),"")</f>
        <v>23.37</v>
      </c>
      <c r="I706" s="89">
        <f t="shared" si="136"/>
        <v>1.86</v>
      </c>
    </row>
    <row r="707" spans="2:9" ht="25.5">
      <c r="B707" s="64" t="s">
        <v>1218</v>
      </c>
      <c r="C707" s="158" t="s">
        <v>9</v>
      </c>
      <c r="D707" s="68">
        <v>10228</v>
      </c>
      <c r="E707" s="82" t="str">
        <f>IF($D707&lt;&gt;"",VLOOKUP($D707,'SINAPI ABRIL 2019'!$1:$1048576,2,FALSE),"")</f>
        <v>VALVULA DE DESCARGA METALICA, BASE 1 1/2 " E ACABAMENTO METALICO CROMADO</v>
      </c>
      <c r="F707" s="83" t="str">
        <f>IF($D707&lt;&gt;"",VLOOKUP($D707,'SINAPI ABRIL 2019'!$1:$1048576,3,FALSE),"")</f>
        <v xml:space="preserve">UN    </v>
      </c>
      <c r="G707" s="152">
        <v>1</v>
      </c>
      <c r="H707" s="97">
        <f>IF($D707&lt;&gt;"",VLOOKUP($D707,'SINAPI ABRIL 2019'!$1:$1048576,4,FALSE),"")</f>
        <v>145.9</v>
      </c>
      <c r="I707" s="89">
        <f t="shared" si="136"/>
        <v>145.9</v>
      </c>
    </row>
    <row r="708" spans="2:9">
      <c r="B708" s="64" t="s">
        <v>1220</v>
      </c>
      <c r="C708" s="158" t="s">
        <v>9</v>
      </c>
      <c r="D708" s="68">
        <v>88242</v>
      </c>
      <c r="E708" s="82" t="str">
        <f>IF($D708&lt;&gt;"",VLOOKUP($D708,'SINAPI ABRIL 2019'!$1:$1048576,2,FALSE),"")</f>
        <v>AJUDANTE DE PEDREIRO COM ENCARGOS COMPLEMENTARES</v>
      </c>
      <c r="F708" s="83" t="str">
        <f>IF($D708&lt;&gt;"",VLOOKUP($D708,'SINAPI ABRIL 2019'!$1:$1048576,3,FALSE),"")</f>
        <v>H</v>
      </c>
      <c r="G708" s="152">
        <v>0.7</v>
      </c>
      <c r="H708" s="97">
        <f>IF($D708&lt;&gt;"",VLOOKUP($D708,'SINAPI ABRIL 2019'!$1:$1048576,4,FALSE),"")</f>
        <v>14.66</v>
      </c>
      <c r="I708" s="89">
        <f t="shared" si="136"/>
        <v>10.26</v>
      </c>
    </row>
    <row r="711" spans="2:9">
      <c r="B711" s="290" t="s">
        <v>12883</v>
      </c>
    </row>
    <row r="713" spans="2:9" ht="38.25">
      <c r="B713" s="76" t="s">
        <v>12884</v>
      </c>
      <c r="C713" s="76"/>
      <c r="D713" s="76"/>
      <c r="E713" s="76" t="s">
        <v>12882</v>
      </c>
      <c r="F713" s="76" t="s">
        <v>79</v>
      </c>
      <c r="G713" s="76"/>
      <c r="H713" s="76"/>
      <c r="I713" s="292">
        <f>TRUNC(SUM(I714:I720),2)</f>
        <v>86.13</v>
      </c>
    </row>
    <row r="714" spans="2:9">
      <c r="B714" s="64" t="s">
        <v>1220</v>
      </c>
      <c r="C714" s="158" t="s">
        <v>9</v>
      </c>
      <c r="D714" s="68">
        <v>88316</v>
      </c>
      <c r="E714" s="82" t="str">
        <f>IF($D714&lt;&gt;"",VLOOKUP($D714,'SINAPI ABRIL 2019'!$1:$1048576,2,FALSE),"")</f>
        <v>SERVENTE COM ENCARGOS COMPLEMENTARES</v>
      </c>
      <c r="F714" s="83" t="str">
        <f>IF($D714&lt;&gt;"",VLOOKUP($D714,'SINAPI ABRIL 2019'!$1:$1048576,3,FALSE),"")</f>
        <v>H</v>
      </c>
      <c r="G714" s="152">
        <v>0.15</v>
      </c>
      <c r="H714" s="97">
        <f>IF($D714&lt;&gt;"",VLOOKUP($D714,'SINAPI ABRIL 2019'!$1:$1048576,4,FALSE),"")</f>
        <v>14.73</v>
      </c>
      <c r="I714" s="89">
        <f t="shared" ref="I714:I717" si="137">TRUNC(H714*G714,2)</f>
        <v>2.2000000000000002</v>
      </c>
    </row>
    <row r="715" spans="2:9">
      <c r="B715" s="64" t="s">
        <v>1220</v>
      </c>
      <c r="C715" s="158" t="s">
        <v>9</v>
      </c>
      <c r="D715" s="68">
        <v>88323</v>
      </c>
      <c r="E715" s="82" t="str">
        <f>IF($D715&lt;&gt;"",VLOOKUP($D715,'SINAPI ABRIL 2019'!$1:$1048576,2,FALSE),"")</f>
        <v>TELHADISTA COM ENCARGOS COMPLEMENTARES</v>
      </c>
      <c r="F715" s="83" t="str">
        <f>IF($D715&lt;&gt;"",VLOOKUP($D715,'SINAPI ABRIL 2019'!$1:$1048576,3,FALSE),"")</f>
        <v>H</v>
      </c>
      <c r="G715" s="152">
        <v>0.115</v>
      </c>
      <c r="H715" s="97">
        <f>IF($D715&lt;&gt;"",VLOOKUP($D715,'SINAPI ABRIL 2019'!$1:$1048576,4,FALSE),"")</f>
        <v>19.190000000000001</v>
      </c>
      <c r="I715" s="89">
        <f t="shared" si="137"/>
        <v>2.2000000000000002</v>
      </c>
    </row>
    <row r="716" spans="2:9" ht="25.5">
      <c r="B716" s="64" t="s">
        <v>1220</v>
      </c>
      <c r="C716" s="158" t="s">
        <v>9</v>
      </c>
      <c r="D716" s="68">
        <v>93281</v>
      </c>
      <c r="E716" s="82" t="str">
        <f>IF($D716&lt;&gt;"",VLOOKUP($D716,'SINAPI ABRIL 2019'!$1:$1048576,2,FALSE),"")</f>
        <v>GUINCHO ELÉTRICO DE COLUNA, CAPACIDADE 400 KG, COM MOTO FREIO, MOTOR TRIFÁSICO DE 1,25 CV - CHP DIURNO. AF_03/2016</v>
      </c>
      <c r="F716" s="83" t="str">
        <f>IF($D716&lt;&gt;"",VLOOKUP($D716,'SINAPI ABRIL 2019'!$1:$1048576,3,FALSE),"")</f>
        <v>CHP</v>
      </c>
      <c r="G716" s="152">
        <v>5.0000000000000001E-3</v>
      </c>
      <c r="H716" s="97">
        <f>IF($D716&lt;&gt;"",VLOOKUP($D716,'SINAPI ABRIL 2019'!$1:$1048576,4,FALSE),"")</f>
        <v>14.63</v>
      </c>
      <c r="I716" s="89">
        <f t="shared" si="137"/>
        <v>7.0000000000000007E-2</v>
      </c>
    </row>
    <row r="717" spans="2:9" ht="25.5">
      <c r="B717" s="64" t="s">
        <v>1220</v>
      </c>
      <c r="C717" s="158" t="s">
        <v>9</v>
      </c>
      <c r="D717" s="68">
        <v>93282</v>
      </c>
      <c r="E717" s="82" t="str">
        <f>IF($D717&lt;&gt;"",VLOOKUP($D717,'SINAPI ABRIL 2019'!$1:$1048576,2,FALSE),"")</f>
        <v>GUINCHO ELÉTRICO DE COLUNA, CAPACIDADE 400 KG, COM MOTO FREIO, MOTOR TRIFÁSICO DE 1,25 CV - CHI DIURNO. AF_03/2016</v>
      </c>
      <c r="F717" s="83" t="str">
        <f>IF($D717&lt;&gt;"",VLOOKUP($D717,'SINAPI ABRIL 2019'!$1:$1048576,3,FALSE),"")</f>
        <v>CHI</v>
      </c>
      <c r="G717" s="152">
        <v>6.8999999999999999E-3</v>
      </c>
      <c r="H717" s="97">
        <f>IF($D717&lt;&gt;"",VLOOKUP($D717,'SINAPI ABRIL 2019'!$1:$1048576,4,FALSE),"")</f>
        <v>13.92</v>
      </c>
      <c r="I717" s="89">
        <f t="shared" si="137"/>
        <v>0.09</v>
      </c>
    </row>
    <row r="718" spans="2:9">
      <c r="B718" s="64"/>
      <c r="C718" s="158" t="s">
        <v>1219</v>
      </c>
      <c r="D718" s="68"/>
      <c r="E718" s="82" t="s">
        <v>12885</v>
      </c>
      <c r="F718" s="83" t="s">
        <v>79</v>
      </c>
      <c r="G718" s="152">
        <v>1</v>
      </c>
      <c r="H718" s="97">
        <v>61.64</v>
      </c>
      <c r="I718" s="89">
        <f t="shared" ref="I718:I720" si="138">TRUNC(H718*G718,2)</f>
        <v>61.64</v>
      </c>
    </row>
    <row r="719" spans="2:9" ht="38.25">
      <c r="B719" s="64" t="s">
        <v>1220</v>
      </c>
      <c r="C719" s="158" t="s">
        <v>9</v>
      </c>
      <c r="D719" s="68">
        <v>1607</v>
      </c>
      <c r="E719" s="82" t="str">
        <f>IF($D719&lt;&gt;"",VLOOKUP($D719,'SINAPI ABRIL 2019'!$1:$1048576,2,FALSE),"")</f>
        <v>CONJUNTO ARRUELAS DE VEDACAO 5/16" PARA TELHA FIBROCIMENTO (UMA ARRUELA METALICA E UMA ARRUELA PVC - CONICAS)</v>
      </c>
      <c r="F719" s="83" t="str">
        <f>IF($D719&lt;&gt;"",VLOOKUP($D719,'SINAPI ABRIL 2019'!$1:$1048576,3,FALSE),"")</f>
        <v xml:space="preserve">CJ    </v>
      </c>
      <c r="G719" s="152">
        <v>1.27</v>
      </c>
      <c r="H719" s="97">
        <f>IF($D719&lt;&gt;"",VLOOKUP($D719,'SINAPI ABRIL 2019'!$1:$1048576,4,FALSE),"")</f>
        <v>0.15</v>
      </c>
      <c r="I719" s="89">
        <f t="shared" si="138"/>
        <v>0.19</v>
      </c>
    </row>
    <row r="720" spans="2:9" ht="25.5">
      <c r="B720" s="64" t="s">
        <v>1220</v>
      </c>
      <c r="C720" s="158" t="s">
        <v>9</v>
      </c>
      <c r="D720" s="68">
        <v>40839</v>
      </c>
      <c r="E720" s="82" t="str">
        <f>IF($D720&lt;&gt;"",VLOOKUP($D720,'SINAPI ABRIL 2019'!$1:$1048576,2,FALSE),"")</f>
        <v>PARAFUSO, ASTM A307 - GRAU A, SEXTAVADO, ZINCADO, DIAMETRO 3/8" (9,52 MM), COMPRIMENTO 1 " (25,4 MM)</v>
      </c>
      <c r="F720" s="83" t="str">
        <f>IF($D720&lt;&gt;"",VLOOKUP($D720,'SINAPI ABRIL 2019'!$1:$1048576,3,FALSE),"")</f>
        <v xml:space="preserve">CENTO </v>
      </c>
      <c r="G720" s="152">
        <v>0.25</v>
      </c>
      <c r="H720" s="97">
        <f>IF($D720&lt;&gt;"",VLOOKUP($D720,'SINAPI ABRIL 2019'!$1:$1048576,4,FALSE),"")</f>
        <v>78.98</v>
      </c>
      <c r="I720" s="89">
        <f t="shared" si="138"/>
        <v>19.739999999999998</v>
      </c>
    </row>
  </sheetData>
  <mergeCells count="12">
    <mergeCell ref="B2:I2"/>
    <mergeCell ref="B3:I3"/>
    <mergeCell ref="B4:I4"/>
    <mergeCell ref="B5:I5"/>
    <mergeCell ref="B6:I6"/>
    <mergeCell ref="B7:I7"/>
    <mergeCell ref="E8:E9"/>
    <mergeCell ref="F8:F9"/>
    <mergeCell ref="G8:G9"/>
    <mergeCell ref="H8:H9"/>
    <mergeCell ref="I8:I9"/>
    <mergeCell ref="B8:D8"/>
  </mergeCells>
  <pageMargins left="0" right="0" top="0" bottom="0" header="0" footer="0"/>
  <pageSetup paperSize="9" scale="57" orientation="portrait" r:id="rId1"/>
  <drawing r:id="rId2"/>
</worksheet>
</file>

<file path=xl/worksheets/sheet9.xml><?xml version="1.0" encoding="utf-8"?>
<worksheet xmlns="http://schemas.openxmlformats.org/spreadsheetml/2006/main" xmlns:r="http://schemas.openxmlformats.org/officeDocument/2006/relationships">
  <dimension ref="A1:L1941"/>
  <sheetViews>
    <sheetView workbookViewId="0">
      <selection activeCell="G1934" sqref="G1934"/>
    </sheetView>
  </sheetViews>
  <sheetFormatPr defaultRowHeight="12.75"/>
  <cols>
    <col min="1" max="1" width="11.42578125" bestFit="1" customWidth="1"/>
    <col min="2" max="3" width="9.140625" bestFit="1" customWidth="1"/>
    <col min="4" max="4" width="68.5703125" bestFit="1" customWidth="1"/>
    <col min="5" max="5" width="5.7109375" bestFit="1" customWidth="1"/>
    <col min="6" max="6" width="11.42578125" bestFit="1" customWidth="1"/>
    <col min="7" max="7" width="14.85546875" bestFit="1" customWidth="1"/>
    <col min="8" max="8" width="11.42578125" bestFit="1" customWidth="1"/>
    <col min="10" max="10" width="18.85546875" bestFit="1" customWidth="1"/>
    <col min="11" max="11" width="15.42578125" bestFit="1" customWidth="1"/>
    <col min="12" max="12" width="20.5703125" bestFit="1" customWidth="1"/>
  </cols>
  <sheetData>
    <row r="1" spans="1:12" ht="15">
      <c r="A1" s="293"/>
      <c r="B1" s="293"/>
      <c r="C1" s="422" t="s">
        <v>12969</v>
      </c>
      <c r="D1" s="422"/>
      <c r="E1" s="422" t="s">
        <v>12970</v>
      </c>
      <c r="F1" s="422"/>
      <c r="G1" s="422"/>
      <c r="H1" s="422" t="s">
        <v>12971</v>
      </c>
      <c r="I1" s="422"/>
      <c r="J1" s="412"/>
      <c r="K1" s="412"/>
      <c r="L1" s="412"/>
    </row>
    <row r="2" spans="1:12" ht="80.099999999999994" customHeight="1">
      <c r="A2" s="294"/>
      <c r="B2" s="294"/>
      <c r="C2" s="414" t="s">
        <v>16645</v>
      </c>
      <c r="D2" s="414"/>
      <c r="E2" s="414" t="s">
        <v>12973</v>
      </c>
      <c r="F2" s="414"/>
      <c r="G2" s="414"/>
      <c r="H2" s="414" t="s">
        <v>16646</v>
      </c>
      <c r="I2" s="414"/>
      <c r="J2" s="412"/>
      <c r="K2" s="412"/>
      <c r="L2" s="412"/>
    </row>
    <row r="3" spans="1:12" ht="13.5">
      <c r="A3" s="421" t="s">
        <v>12969</v>
      </c>
      <c r="B3" s="412"/>
      <c r="C3" s="412"/>
      <c r="D3" s="412"/>
      <c r="E3" s="412"/>
      <c r="F3" s="412"/>
      <c r="G3" s="412"/>
      <c r="H3" s="412"/>
      <c r="I3" s="412"/>
      <c r="J3" s="412"/>
      <c r="K3" s="412"/>
      <c r="L3" s="412"/>
    </row>
    <row r="4" spans="1:12" ht="24" customHeight="1">
      <c r="A4" s="295" t="s">
        <v>16647</v>
      </c>
      <c r="B4" s="296" t="s">
        <v>16356</v>
      </c>
      <c r="C4" s="295" t="s">
        <v>9</v>
      </c>
      <c r="D4" s="295" t="s">
        <v>81</v>
      </c>
      <c r="E4" s="297" t="s">
        <v>27</v>
      </c>
      <c r="F4" s="296"/>
      <c r="G4" s="296"/>
      <c r="H4" s="296"/>
      <c r="I4" s="296"/>
      <c r="J4" s="296"/>
      <c r="K4" s="296"/>
      <c r="L4" s="296"/>
    </row>
    <row r="5" spans="1:12">
      <c r="A5" s="414" t="s">
        <v>12977</v>
      </c>
      <c r="B5" s="414"/>
      <c r="C5" s="414"/>
      <c r="D5" s="414"/>
      <c r="E5" s="414"/>
      <c r="F5" s="414"/>
      <c r="G5" s="414"/>
      <c r="H5" s="414"/>
      <c r="I5" s="294"/>
      <c r="J5" s="294"/>
      <c r="K5" s="294"/>
      <c r="L5" s="294"/>
    </row>
    <row r="6" spans="1:12" ht="17.100000000000001" customHeight="1">
      <c r="A6" s="294" t="s">
        <v>12978</v>
      </c>
      <c r="B6" s="298" t="s">
        <v>12979</v>
      </c>
      <c r="C6" s="294" t="s">
        <v>12980</v>
      </c>
      <c r="D6" s="294" t="s">
        <v>12981</v>
      </c>
      <c r="E6" s="299" t="s">
        <v>12982</v>
      </c>
      <c r="F6" s="413" t="s">
        <v>12983</v>
      </c>
      <c r="G6" s="413"/>
      <c r="H6" s="413" t="s">
        <v>12984</v>
      </c>
      <c r="I6" s="413"/>
      <c r="J6" s="413" t="s">
        <v>12985</v>
      </c>
      <c r="K6" s="413"/>
      <c r="L6" s="413"/>
    </row>
    <row r="7" spans="1:12" ht="24" customHeight="1">
      <c r="A7" s="300" t="s">
        <v>12986</v>
      </c>
      <c r="B7" s="301" t="s">
        <v>13085</v>
      </c>
      <c r="C7" s="300" t="s">
        <v>9</v>
      </c>
      <c r="D7" s="300" t="s">
        <v>7909</v>
      </c>
      <c r="E7" s="302" t="s">
        <v>51</v>
      </c>
      <c r="F7" s="423" t="s">
        <v>13086</v>
      </c>
      <c r="G7" s="423"/>
      <c r="H7" s="423">
        <v>5.867E-4</v>
      </c>
      <c r="I7" s="423"/>
      <c r="J7" s="424">
        <v>6.0999999999999999E-2</v>
      </c>
      <c r="K7" s="424"/>
      <c r="L7" s="424"/>
    </row>
    <row r="8" spans="1:12" ht="24" customHeight="1">
      <c r="A8" s="300" t="s">
        <v>12986</v>
      </c>
      <c r="B8" s="301" t="s">
        <v>13087</v>
      </c>
      <c r="C8" s="300" t="s">
        <v>9</v>
      </c>
      <c r="D8" s="300" t="s">
        <v>8873</v>
      </c>
      <c r="E8" s="302" t="s">
        <v>51</v>
      </c>
      <c r="F8" s="423" t="s">
        <v>13088</v>
      </c>
      <c r="G8" s="423"/>
      <c r="H8" s="423">
        <v>5.5899999999999997E-5</v>
      </c>
      <c r="I8" s="423"/>
      <c r="J8" s="424">
        <v>4.8599999999999997E-2</v>
      </c>
      <c r="K8" s="424"/>
      <c r="L8" s="424"/>
    </row>
    <row r="9" spans="1:12" ht="48" customHeight="1">
      <c r="A9" s="300" t="s">
        <v>12986</v>
      </c>
      <c r="B9" s="301" t="s">
        <v>13089</v>
      </c>
      <c r="C9" s="300" t="s">
        <v>9</v>
      </c>
      <c r="D9" s="300" t="s">
        <v>9227</v>
      </c>
      <c r="E9" s="302" t="s">
        <v>51</v>
      </c>
      <c r="F9" s="423" t="s">
        <v>13090</v>
      </c>
      <c r="G9" s="423"/>
      <c r="H9" s="423">
        <v>3.9100000000000002E-5</v>
      </c>
      <c r="I9" s="423"/>
      <c r="J9" s="424">
        <v>5.2299999999999999E-2</v>
      </c>
      <c r="K9" s="424"/>
      <c r="L9" s="424"/>
    </row>
    <row r="10" spans="1:12" ht="24" customHeight="1">
      <c r="A10" s="300" t="s">
        <v>12986</v>
      </c>
      <c r="B10" s="301" t="s">
        <v>13091</v>
      </c>
      <c r="C10" s="300" t="s">
        <v>9</v>
      </c>
      <c r="D10" s="300" t="s">
        <v>9580</v>
      </c>
      <c r="E10" s="302" t="s">
        <v>51</v>
      </c>
      <c r="F10" s="423" t="s">
        <v>13092</v>
      </c>
      <c r="G10" s="423"/>
      <c r="H10" s="423">
        <v>3.8300000000000003E-5</v>
      </c>
      <c r="I10" s="423"/>
      <c r="J10" s="424">
        <v>3.4299999999999997E-2</v>
      </c>
      <c r="K10" s="424"/>
      <c r="L10" s="424"/>
    </row>
    <row r="11" spans="1:12" ht="24" customHeight="1">
      <c r="A11" s="300" t="s">
        <v>12986</v>
      </c>
      <c r="B11" s="301" t="s">
        <v>12987</v>
      </c>
      <c r="C11" s="300" t="s">
        <v>9</v>
      </c>
      <c r="D11" s="300" t="s">
        <v>9831</v>
      </c>
      <c r="E11" s="302" t="s">
        <v>12988</v>
      </c>
      <c r="F11" s="423" t="s">
        <v>12989</v>
      </c>
      <c r="G11" s="423"/>
      <c r="H11" s="423">
        <v>1.3577199999999999E-2</v>
      </c>
      <c r="I11" s="423"/>
      <c r="J11" s="424">
        <v>0.13739999999999999</v>
      </c>
      <c r="K11" s="424"/>
      <c r="L11" s="424"/>
    </row>
    <row r="12" spans="1:12" ht="36" customHeight="1">
      <c r="A12" s="300" t="s">
        <v>12986</v>
      </c>
      <c r="B12" s="301" t="s">
        <v>12990</v>
      </c>
      <c r="C12" s="300" t="s">
        <v>9</v>
      </c>
      <c r="D12" s="300" t="s">
        <v>11426</v>
      </c>
      <c r="E12" s="302" t="s">
        <v>51</v>
      </c>
      <c r="F12" s="423" t="s">
        <v>12991</v>
      </c>
      <c r="G12" s="423"/>
      <c r="H12" s="423">
        <v>7.115E-4</v>
      </c>
      <c r="I12" s="423"/>
      <c r="J12" s="424">
        <v>9.4E-2</v>
      </c>
      <c r="K12" s="424"/>
      <c r="L12" s="424"/>
    </row>
    <row r="13" spans="1:12" ht="17.100000000000001" customHeight="1">
      <c r="A13" s="298"/>
      <c r="B13" s="298"/>
      <c r="C13" s="298"/>
      <c r="D13" s="298"/>
      <c r="E13" s="298"/>
      <c r="F13" s="298"/>
      <c r="G13" s="298"/>
      <c r="H13" s="298"/>
      <c r="I13" s="298"/>
      <c r="J13" s="298" t="s">
        <v>12992</v>
      </c>
      <c r="K13" s="298"/>
      <c r="L13" s="298" t="s">
        <v>12926</v>
      </c>
    </row>
    <row r="14" spans="1:12">
      <c r="A14" s="414" t="s">
        <v>12994</v>
      </c>
      <c r="B14" s="414"/>
      <c r="C14" s="414"/>
      <c r="D14" s="414"/>
      <c r="E14" s="414"/>
      <c r="F14" s="414"/>
      <c r="G14" s="414"/>
      <c r="H14" s="414"/>
      <c r="I14" s="294"/>
      <c r="J14" s="294"/>
      <c r="K14" s="294"/>
      <c r="L14" s="294"/>
    </row>
    <row r="15" spans="1:12" ht="17.100000000000001" customHeight="1">
      <c r="A15" s="294" t="s">
        <v>12978</v>
      </c>
      <c r="B15" s="298" t="s">
        <v>12979</v>
      </c>
      <c r="C15" s="294" t="s">
        <v>12980</v>
      </c>
      <c r="D15" s="294" t="s">
        <v>12981</v>
      </c>
      <c r="E15" s="299" t="s">
        <v>12982</v>
      </c>
      <c r="F15" s="413" t="s">
        <v>12983</v>
      </c>
      <c r="G15" s="413"/>
      <c r="H15" s="413" t="s">
        <v>12984</v>
      </c>
      <c r="I15" s="413"/>
      <c r="J15" s="413" t="s">
        <v>12985</v>
      </c>
      <c r="K15" s="413"/>
      <c r="L15" s="413"/>
    </row>
    <row r="16" spans="1:12" ht="24" customHeight="1">
      <c r="A16" s="300" t="s">
        <v>12986</v>
      </c>
      <c r="B16" s="301" t="s">
        <v>13195</v>
      </c>
      <c r="C16" s="300" t="s">
        <v>9</v>
      </c>
      <c r="D16" s="300" t="s">
        <v>8821</v>
      </c>
      <c r="E16" s="302" t="s">
        <v>27</v>
      </c>
      <c r="F16" s="423" t="s">
        <v>13196</v>
      </c>
      <c r="G16" s="423"/>
      <c r="H16" s="423">
        <v>1.0140701000000001</v>
      </c>
      <c r="I16" s="423"/>
      <c r="J16" s="424">
        <v>7.2911999999999999</v>
      </c>
      <c r="K16" s="424"/>
      <c r="L16" s="424"/>
    </row>
    <row r="17" spans="1:12" ht="17.100000000000001" customHeight="1">
      <c r="A17" s="298"/>
      <c r="B17" s="298"/>
      <c r="C17" s="298"/>
      <c r="D17" s="298"/>
      <c r="E17" s="298"/>
      <c r="F17" s="298"/>
      <c r="G17" s="298"/>
      <c r="H17" s="298"/>
      <c r="I17" s="298"/>
      <c r="J17" s="298" t="s">
        <v>12992</v>
      </c>
      <c r="K17" s="298"/>
      <c r="L17" s="298" t="s">
        <v>13509</v>
      </c>
    </row>
    <row r="18" spans="1:12">
      <c r="A18" s="414" t="s">
        <v>12998</v>
      </c>
      <c r="B18" s="414"/>
      <c r="C18" s="414"/>
      <c r="D18" s="414"/>
      <c r="E18" s="414"/>
      <c r="F18" s="414"/>
      <c r="G18" s="414"/>
      <c r="H18" s="414"/>
      <c r="I18" s="294"/>
      <c r="J18" s="294"/>
      <c r="K18" s="294"/>
      <c r="L18" s="294"/>
    </row>
    <row r="19" spans="1:12" ht="17.100000000000001" customHeight="1">
      <c r="A19" s="294" t="s">
        <v>12978</v>
      </c>
      <c r="B19" s="298" t="s">
        <v>12979</v>
      </c>
      <c r="C19" s="294" t="s">
        <v>12980</v>
      </c>
      <c r="D19" s="294" t="s">
        <v>12981</v>
      </c>
      <c r="E19" s="299" t="s">
        <v>12982</v>
      </c>
      <c r="F19" s="413" t="s">
        <v>12983</v>
      </c>
      <c r="G19" s="413"/>
      <c r="H19" s="413" t="s">
        <v>12984</v>
      </c>
      <c r="I19" s="413"/>
      <c r="J19" s="413" t="s">
        <v>12985</v>
      </c>
      <c r="K19" s="413"/>
      <c r="L19" s="413"/>
    </row>
    <row r="20" spans="1:12" ht="24" customHeight="1">
      <c r="A20" s="300" t="s">
        <v>12986</v>
      </c>
      <c r="B20" s="301" t="s">
        <v>13099</v>
      </c>
      <c r="C20" s="300" t="s">
        <v>9</v>
      </c>
      <c r="D20" s="300" t="s">
        <v>7224</v>
      </c>
      <c r="E20" s="302" t="s">
        <v>51</v>
      </c>
      <c r="F20" s="423" t="s">
        <v>13100</v>
      </c>
      <c r="G20" s="423"/>
      <c r="H20" s="423">
        <v>6.9300000000000004E-3</v>
      </c>
      <c r="I20" s="423"/>
      <c r="J20" s="424">
        <v>6.3700000000000007E-2</v>
      </c>
      <c r="K20" s="424"/>
      <c r="L20" s="424"/>
    </row>
    <row r="21" spans="1:12" ht="24" customHeight="1">
      <c r="A21" s="300" t="s">
        <v>12986</v>
      </c>
      <c r="B21" s="301" t="s">
        <v>13101</v>
      </c>
      <c r="C21" s="300" t="s">
        <v>9</v>
      </c>
      <c r="D21" s="300" t="s">
        <v>7359</v>
      </c>
      <c r="E21" s="302" t="s">
        <v>51</v>
      </c>
      <c r="F21" s="423" t="s">
        <v>13102</v>
      </c>
      <c r="G21" s="423"/>
      <c r="H21" s="423">
        <v>2.2359999999999999E-4</v>
      </c>
      <c r="I21" s="423"/>
      <c r="J21" s="424">
        <v>2.87E-2</v>
      </c>
      <c r="K21" s="424"/>
      <c r="L21" s="424"/>
    </row>
    <row r="22" spans="1:12" ht="24" customHeight="1">
      <c r="A22" s="300" t="s">
        <v>12986</v>
      </c>
      <c r="B22" s="301" t="s">
        <v>13103</v>
      </c>
      <c r="C22" s="300" t="s">
        <v>9</v>
      </c>
      <c r="D22" s="300" t="s">
        <v>8851</v>
      </c>
      <c r="E22" s="302" t="s">
        <v>51</v>
      </c>
      <c r="F22" s="423" t="s">
        <v>13104</v>
      </c>
      <c r="G22" s="423"/>
      <c r="H22" s="423">
        <v>1.7899999999999999E-4</v>
      </c>
      <c r="I22" s="423"/>
      <c r="J22" s="424">
        <v>3.4700000000000002E-2</v>
      </c>
      <c r="K22" s="424"/>
      <c r="L22" s="424"/>
    </row>
    <row r="23" spans="1:12" ht="24" customHeight="1">
      <c r="A23" s="300" t="s">
        <v>12986</v>
      </c>
      <c r="B23" s="301" t="s">
        <v>13105</v>
      </c>
      <c r="C23" s="300" t="s">
        <v>9</v>
      </c>
      <c r="D23" s="300" t="s">
        <v>8852</v>
      </c>
      <c r="E23" s="302" t="s">
        <v>51</v>
      </c>
      <c r="F23" s="423" t="s">
        <v>13106</v>
      </c>
      <c r="G23" s="423"/>
      <c r="H23" s="423">
        <v>3.8300000000000003E-5</v>
      </c>
      <c r="I23" s="423"/>
      <c r="J23" s="424">
        <v>2.1000000000000001E-2</v>
      </c>
      <c r="K23" s="424"/>
      <c r="L23" s="424"/>
    </row>
    <row r="24" spans="1:12" ht="24" customHeight="1">
      <c r="A24" s="300" t="s">
        <v>12986</v>
      </c>
      <c r="B24" s="301" t="s">
        <v>13107</v>
      </c>
      <c r="C24" s="300" t="s">
        <v>9</v>
      </c>
      <c r="D24" s="300" t="s">
        <v>9000</v>
      </c>
      <c r="E24" s="302" t="s">
        <v>51</v>
      </c>
      <c r="F24" s="423" t="s">
        <v>13108</v>
      </c>
      <c r="G24" s="423"/>
      <c r="H24" s="423">
        <v>7.8876999999999992E-3</v>
      </c>
      <c r="I24" s="423"/>
      <c r="J24" s="424">
        <v>5.3400000000000003E-2</v>
      </c>
      <c r="K24" s="424"/>
      <c r="L24" s="424"/>
    </row>
    <row r="25" spans="1:12" ht="24" customHeight="1">
      <c r="A25" s="300" t="s">
        <v>12986</v>
      </c>
      <c r="B25" s="301" t="s">
        <v>13109</v>
      </c>
      <c r="C25" s="300" t="s">
        <v>9</v>
      </c>
      <c r="D25" s="300" t="s">
        <v>9574</v>
      </c>
      <c r="E25" s="302" t="s">
        <v>51</v>
      </c>
      <c r="F25" s="423" t="s">
        <v>13110</v>
      </c>
      <c r="G25" s="423"/>
      <c r="H25" s="423">
        <v>2.5014E-3</v>
      </c>
      <c r="I25" s="423"/>
      <c r="J25" s="424">
        <v>2.2100000000000002E-2</v>
      </c>
      <c r="K25" s="424"/>
      <c r="L25" s="424"/>
    </row>
    <row r="26" spans="1:12" ht="24" customHeight="1">
      <c r="A26" s="300" t="s">
        <v>12986</v>
      </c>
      <c r="B26" s="301" t="s">
        <v>13111</v>
      </c>
      <c r="C26" s="300" t="s">
        <v>9</v>
      </c>
      <c r="D26" s="300" t="s">
        <v>10714</v>
      </c>
      <c r="E26" s="302" t="s">
        <v>93</v>
      </c>
      <c r="F26" s="423" t="s">
        <v>13112</v>
      </c>
      <c r="G26" s="423"/>
      <c r="H26" s="423">
        <v>1.3146E-3</v>
      </c>
      <c r="I26" s="423"/>
      <c r="J26" s="424">
        <v>2.01E-2</v>
      </c>
      <c r="K26" s="424"/>
      <c r="L26" s="424"/>
    </row>
    <row r="27" spans="1:12" ht="24" customHeight="1">
      <c r="A27" s="300" t="s">
        <v>12986</v>
      </c>
      <c r="B27" s="301" t="s">
        <v>13113</v>
      </c>
      <c r="C27" s="300" t="s">
        <v>9</v>
      </c>
      <c r="D27" s="300" t="s">
        <v>10809</v>
      </c>
      <c r="E27" s="302" t="s">
        <v>51</v>
      </c>
      <c r="F27" s="423" t="s">
        <v>13114</v>
      </c>
      <c r="G27" s="423"/>
      <c r="H27" s="423">
        <v>1.3146E-3</v>
      </c>
      <c r="I27" s="423"/>
      <c r="J27" s="424">
        <v>1.5800000000000002E-2</v>
      </c>
      <c r="K27" s="424"/>
      <c r="L27" s="424"/>
    </row>
    <row r="28" spans="1:12" ht="24" customHeight="1">
      <c r="A28" s="300" t="s">
        <v>12986</v>
      </c>
      <c r="B28" s="301" t="s">
        <v>13115</v>
      </c>
      <c r="C28" s="300" t="s">
        <v>9</v>
      </c>
      <c r="D28" s="300" t="s">
        <v>10810</v>
      </c>
      <c r="E28" s="302" t="s">
        <v>51</v>
      </c>
      <c r="F28" s="423" t="s">
        <v>13116</v>
      </c>
      <c r="G28" s="423"/>
      <c r="H28" s="423">
        <v>1.3146E-3</v>
      </c>
      <c r="I28" s="423"/>
      <c r="J28" s="424">
        <v>3.5000000000000003E-2</v>
      </c>
      <c r="K28" s="424"/>
      <c r="L28" s="424"/>
    </row>
    <row r="29" spans="1:12" ht="24" customHeight="1">
      <c r="A29" s="300" t="s">
        <v>12986</v>
      </c>
      <c r="B29" s="301" t="s">
        <v>13117</v>
      </c>
      <c r="C29" s="300" t="s">
        <v>9</v>
      </c>
      <c r="D29" s="300" t="s">
        <v>10837</v>
      </c>
      <c r="E29" s="302" t="s">
        <v>51</v>
      </c>
      <c r="F29" s="423" t="s">
        <v>13118</v>
      </c>
      <c r="G29" s="423"/>
      <c r="H29" s="423">
        <v>4.4799999999999998E-5</v>
      </c>
      <c r="I29" s="423"/>
      <c r="J29" s="424">
        <v>1.9900000000000001E-2</v>
      </c>
      <c r="K29" s="424"/>
      <c r="L29" s="424"/>
    </row>
    <row r="30" spans="1:12" ht="24" customHeight="1">
      <c r="A30" s="300" t="s">
        <v>12986</v>
      </c>
      <c r="B30" s="301" t="s">
        <v>13003</v>
      </c>
      <c r="C30" s="300" t="s">
        <v>9</v>
      </c>
      <c r="D30" s="300" t="s">
        <v>7216</v>
      </c>
      <c r="E30" s="302" t="s">
        <v>51</v>
      </c>
      <c r="F30" s="423" t="s">
        <v>13004</v>
      </c>
      <c r="G30" s="423"/>
      <c r="H30" s="423">
        <v>2.6331000000000002E-3</v>
      </c>
      <c r="I30" s="423"/>
      <c r="J30" s="424">
        <v>8.7999999999999995E-2</v>
      </c>
      <c r="K30" s="424"/>
      <c r="L30" s="424"/>
    </row>
    <row r="31" spans="1:12" ht="24" customHeight="1">
      <c r="A31" s="300" t="s">
        <v>12986</v>
      </c>
      <c r="B31" s="301" t="s">
        <v>13005</v>
      </c>
      <c r="C31" s="300" t="s">
        <v>9</v>
      </c>
      <c r="D31" s="300" t="s">
        <v>7393</v>
      </c>
      <c r="E31" s="302" t="s">
        <v>12988</v>
      </c>
      <c r="F31" s="423" t="s">
        <v>13006</v>
      </c>
      <c r="G31" s="423"/>
      <c r="H31" s="423">
        <v>1.5839999999999999E-3</v>
      </c>
      <c r="I31" s="423"/>
      <c r="J31" s="424">
        <v>8.5500000000000007E-2</v>
      </c>
      <c r="K31" s="424"/>
      <c r="L31" s="424"/>
    </row>
    <row r="32" spans="1:12" ht="24" customHeight="1">
      <c r="A32" s="300" t="s">
        <v>12986</v>
      </c>
      <c r="B32" s="301" t="s">
        <v>13007</v>
      </c>
      <c r="C32" s="300" t="s">
        <v>9</v>
      </c>
      <c r="D32" s="300" t="s">
        <v>10619</v>
      </c>
      <c r="E32" s="302" t="s">
        <v>51</v>
      </c>
      <c r="F32" s="423" t="s">
        <v>13008</v>
      </c>
      <c r="G32" s="423"/>
      <c r="H32" s="423">
        <v>1.2287999999999999E-3</v>
      </c>
      <c r="I32" s="423"/>
      <c r="J32" s="424">
        <v>0.23499999999999999</v>
      </c>
      <c r="K32" s="424"/>
      <c r="L32" s="424"/>
    </row>
    <row r="33" spans="1:12" ht="24" customHeight="1">
      <c r="A33" s="300" t="s">
        <v>12986</v>
      </c>
      <c r="B33" s="301" t="s">
        <v>13009</v>
      </c>
      <c r="C33" s="300" t="s">
        <v>9</v>
      </c>
      <c r="D33" s="300" t="s">
        <v>10769</v>
      </c>
      <c r="E33" s="302" t="s">
        <v>51</v>
      </c>
      <c r="F33" s="423" t="s">
        <v>13010</v>
      </c>
      <c r="G33" s="423"/>
      <c r="H33" s="423">
        <v>0.1104559</v>
      </c>
      <c r="I33" s="423"/>
      <c r="J33" s="424">
        <v>0.13919999999999999</v>
      </c>
      <c r="K33" s="424"/>
      <c r="L33" s="424"/>
    </row>
    <row r="34" spans="1:12" ht="24" customHeight="1">
      <c r="A34" s="300" t="s">
        <v>12986</v>
      </c>
      <c r="B34" s="301" t="s">
        <v>13011</v>
      </c>
      <c r="C34" s="300" t="s">
        <v>9</v>
      </c>
      <c r="D34" s="300" t="s">
        <v>10929</v>
      </c>
      <c r="E34" s="302" t="s">
        <v>51</v>
      </c>
      <c r="F34" s="423" t="s">
        <v>13012</v>
      </c>
      <c r="G34" s="423"/>
      <c r="H34" s="423">
        <v>1.0648999999999999E-3</v>
      </c>
      <c r="I34" s="423"/>
      <c r="J34" s="424">
        <v>0.16020000000000001</v>
      </c>
      <c r="K34" s="424"/>
      <c r="L34" s="424"/>
    </row>
    <row r="35" spans="1:12" ht="17.100000000000001" customHeight="1">
      <c r="A35" s="298"/>
      <c r="B35" s="298"/>
      <c r="C35" s="298"/>
      <c r="D35" s="298"/>
      <c r="E35" s="298"/>
      <c r="F35" s="298"/>
      <c r="G35" s="298"/>
      <c r="H35" s="298"/>
      <c r="I35" s="298"/>
      <c r="J35" s="298" t="s">
        <v>12992</v>
      </c>
      <c r="K35" s="298"/>
      <c r="L35" s="298" t="s">
        <v>12955</v>
      </c>
    </row>
    <row r="36" spans="1:12">
      <c r="A36" s="414" t="s">
        <v>13056</v>
      </c>
      <c r="B36" s="414"/>
      <c r="C36" s="414"/>
      <c r="D36" s="414"/>
      <c r="E36" s="414"/>
      <c r="F36" s="414"/>
      <c r="G36" s="414"/>
      <c r="H36" s="414"/>
      <c r="I36" s="294"/>
      <c r="J36" s="294"/>
      <c r="K36" s="294"/>
      <c r="L36" s="294"/>
    </row>
    <row r="37" spans="1:12" ht="17.100000000000001" customHeight="1">
      <c r="A37" s="294" t="s">
        <v>12978</v>
      </c>
      <c r="B37" s="298" t="s">
        <v>12979</v>
      </c>
      <c r="C37" s="294" t="s">
        <v>12980</v>
      </c>
      <c r="D37" s="294" t="s">
        <v>12981</v>
      </c>
      <c r="E37" s="299" t="s">
        <v>12982</v>
      </c>
      <c r="F37" s="413" t="s">
        <v>12983</v>
      </c>
      <c r="G37" s="413"/>
      <c r="H37" s="413" t="s">
        <v>12984</v>
      </c>
      <c r="I37" s="413"/>
      <c r="J37" s="413" t="s">
        <v>12985</v>
      </c>
      <c r="K37" s="413"/>
      <c r="L37" s="413"/>
    </row>
    <row r="38" spans="1:12" ht="24" customHeight="1">
      <c r="A38" s="300" t="s">
        <v>12986</v>
      </c>
      <c r="B38" s="301" t="s">
        <v>13057</v>
      </c>
      <c r="C38" s="300" t="s">
        <v>9</v>
      </c>
      <c r="D38" s="300" t="s">
        <v>12549</v>
      </c>
      <c r="E38" s="302" t="s">
        <v>27</v>
      </c>
      <c r="F38" s="423" t="s">
        <v>12948</v>
      </c>
      <c r="G38" s="423"/>
      <c r="H38" s="423">
        <v>1</v>
      </c>
      <c r="I38" s="423"/>
      <c r="J38" s="424">
        <v>0.65</v>
      </c>
      <c r="K38" s="424"/>
      <c r="L38" s="424"/>
    </row>
    <row r="39" spans="1:12" ht="17.100000000000001" customHeight="1">
      <c r="A39" s="298"/>
      <c r="B39" s="298"/>
      <c r="C39" s="298"/>
      <c r="D39" s="298"/>
      <c r="E39" s="298"/>
      <c r="F39" s="298"/>
      <c r="G39" s="298"/>
      <c r="H39" s="298"/>
      <c r="I39" s="298"/>
      <c r="J39" s="298" t="s">
        <v>12992</v>
      </c>
      <c r="K39" s="298"/>
      <c r="L39" s="298" t="s">
        <v>12948</v>
      </c>
    </row>
    <row r="40" spans="1:12">
      <c r="A40" s="414" t="s">
        <v>13058</v>
      </c>
      <c r="B40" s="414"/>
      <c r="C40" s="414"/>
      <c r="D40" s="414"/>
      <c r="E40" s="414"/>
      <c r="F40" s="414"/>
      <c r="G40" s="414"/>
      <c r="H40" s="414"/>
      <c r="I40" s="294"/>
      <c r="J40" s="294"/>
      <c r="K40" s="294"/>
      <c r="L40" s="294"/>
    </row>
    <row r="41" spans="1:12" ht="17.100000000000001" customHeight="1">
      <c r="A41" s="294" t="s">
        <v>12978</v>
      </c>
      <c r="B41" s="298" t="s">
        <v>12979</v>
      </c>
      <c r="C41" s="294" t="s">
        <v>12980</v>
      </c>
      <c r="D41" s="294" t="s">
        <v>12981</v>
      </c>
      <c r="E41" s="299" t="s">
        <v>12982</v>
      </c>
      <c r="F41" s="413" t="s">
        <v>12983</v>
      </c>
      <c r="G41" s="413"/>
      <c r="H41" s="413" t="s">
        <v>12984</v>
      </c>
      <c r="I41" s="413"/>
      <c r="J41" s="413" t="s">
        <v>12985</v>
      </c>
      <c r="K41" s="413"/>
      <c r="L41" s="413"/>
    </row>
    <row r="42" spans="1:12" ht="24" customHeight="1">
      <c r="A42" s="300" t="s">
        <v>12986</v>
      </c>
      <c r="B42" s="301" t="s">
        <v>13059</v>
      </c>
      <c r="C42" s="300" t="s">
        <v>9</v>
      </c>
      <c r="D42" s="300" t="s">
        <v>12535</v>
      </c>
      <c r="E42" s="302" t="s">
        <v>27</v>
      </c>
      <c r="F42" s="423" t="s">
        <v>12936</v>
      </c>
      <c r="G42" s="423"/>
      <c r="H42" s="423">
        <v>1</v>
      </c>
      <c r="I42" s="423"/>
      <c r="J42" s="424">
        <v>0.05</v>
      </c>
      <c r="K42" s="424"/>
      <c r="L42" s="424"/>
    </row>
    <row r="43" spans="1:12" ht="17.100000000000001" customHeight="1">
      <c r="A43" s="298"/>
      <c r="B43" s="298"/>
      <c r="C43" s="298"/>
      <c r="D43" s="298"/>
      <c r="E43" s="298"/>
      <c r="F43" s="298"/>
      <c r="G43" s="298"/>
      <c r="H43" s="298"/>
      <c r="I43" s="298"/>
      <c r="J43" s="298" t="s">
        <v>12992</v>
      </c>
      <c r="K43" s="298"/>
      <c r="L43" s="298" t="s">
        <v>12936</v>
      </c>
    </row>
    <row r="44" spans="1:12">
      <c r="A44" s="414" t="s">
        <v>13060</v>
      </c>
      <c r="B44" s="414"/>
      <c r="C44" s="414"/>
      <c r="D44" s="414"/>
      <c r="E44" s="414"/>
      <c r="F44" s="414"/>
      <c r="G44" s="414"/>
      <c r="H44" s="414"/>
      <c r="I44" s="294"/>
      <c r="J44" s="294"/>
      <c r="K44" s="294"/>
      <c r="L44" s="294"/>
    </row>
    <row r="45" spans="1:12" ht="17.100000000000001" customHeight="1">
      <c r="A45" s="294" t="s">
        <v>12978</v>
      </c>
      <c r="B45" s="298" t="s">
        <v>12979</v>
      </c>
      <c r="C45" s="294" t="s">
        <v>12980</v>
      </c>
      <c r="D45" s="294" t="s">
        <v>12981</v>
      </c>
      <c r="E45" s="299" t="s">
        <v>12982</v>
      </c>
      <c r="F45" s="413" t="s">
        <v>12983</v>
      </c>
      <c r="G45" s="413"/>
      <c r="H45" s="413" t="s">
        <v>12984</v>
      </c>
      <c r="I45" s="413"/>
      <c r="J45" s="413" t="s">
        <v>12985</v>
      </c>
      <c r="K45" s="413"/>
      <c r="L45" s="413"/>
    </row>
    <row r="46" spans="1:12" ht="24" customHeight="1">
      <c r="A46" s="300" t="s">
        <v>12986</v>
      </c>
      <c r="B46" s="301" t="s">
        <v>13061</v>
      </c>
      <c r="C46" s="300" t="s">
        <v>9</v>
      </c>
      <c r="D46" s="300" t="s">
        <v>12522</v>
      </c>
      <c r="E46" s="302" t="s">
        <v>27</v>
      </c>
      <c r="F46" s="423" t="s">
        <v>12964</v>
      </c>
      <c r="G46" s="423"/>
      <c r="H46" s="423">
        <v>1</v>
      </c>
      <c r="I46" s="423"/>
      <c r="J46" s="424">
        <v>2.5299999999999998</v>
      </c>
      <c r="K46" s="424"/>
      <c r="L46" s="424"/>
    </row>
    <row r="47" spans="1:12" ht="24" customHeight="1">
      <c r="A47" s="300" t="s">
        <v>12986</v>
      </c>
      <c r="B47" s="301" t="s">
        <v>13062</v>
      </c>
      <c r="C47" s="300" t="s">
        <v>9</v>
      </c>
      <c r="D47" s="300" t="s">
        <v>12527</v>
      </c>
      <c r="E47" s="302" t="s">
        <v>27</v>
      </c>
      <c r="F47" s="423" t="s">
        <v>13063</v>
      </c>
      <c r="G47" s="423"/>
      <c r="H47" s="423">
        <v>1</v>
      </c>
      <c r="I47" s="423"/>
      <c r="J47" s="424">
        <v>0.34</v>
      </c>
      <c r="K47" s="424"/>
      <c r="L47" s="424"/>
    </row>
    <row r="48" spans="1:12" ht="17.100000000000001" customHeight="1">
      <c r="A48" s="298"/>
      <c r="B48" s="298"/>
      <c r="C48" s="298"/>
      <c r="D48" s="298"/>
      <c r="E48" s="298"/>
      <c r="F48" s="298"/>
      <c r="G48" s="298"/>
      <c r="H48" s="298"/>
      <c r="I48" s="298"/>
      <c r="J48" s="298" t="s">
        <v>12992</v>
      </c>
      <c r="K48" s="298"/>
      <c r="L48" s="298" t="s">
        <v>13064</v>
      </c>
    </row>
    <row r="49" spans="1:12" ht="17.100000000000001" customHeight="1">
      <c r="A49" s="294" t="s">
        <v>13014</v>
      </c>
      <c r="B49" s="294"/>
      <c r="C49" s="294"/>
      <c r="D49" s="294"/>
      <c r="E49" s="294"/>
      <c r="F49" s="294"/>
      <c r="G49" s="294"/>
      <c r="H49" s="294"/>
      <c r="I49" s="294"/>
      <c r="J49" s="294"/>
      <c r="K49" s="294"/>
      <c r="L49" s="294"/>
    </row>
    <row r="50" spans="1:12" ht="17.100000000000001" customHeight="1">
      <c r="A50" s="298"/>
      <c r="B50" s="298"/>
      <c r="C50" s="298"/>
      <c r="D50" s="298"/>
      <c r="E50" s="298"/>
      <c r="F50" s="298"/>
      <c r="G50" s="298"/>
      <c r="H50" s="298"/>
      <c r="I50" s="298"/>
      <c r="J50" s="298" t="s">
        <v>13015</v>
      </c>
      <c r="K50" s="298"/>
      <c r="L50" s="298" t="s">
        <v>16648</v>
      </c>
    </row>
    <row r="51" spans="1:12" ht="17.100000000000001" customHeight="1">
      <c r="A51" s="298"/>
      <c r="B51" s="298"/>
      <c r="C51" s="298"/>
      <c r="D51" s="298"/>
      <c r="E51" s="298"/>
      <c r="F51" s="298"/>
      <c r="G51" s="298"/>
      <c r="H51" s="298"/>
      <c r="I51" s="298"/>
      <c r="J51" s="298" t="s">
        <v>13017</v>
      </c>
      <c r="K51" s="298" t="s">
        <v>13018</v>
      </c>
      <c r="L51" s="298" t="s">
        <v>16649</v>
      </c>
    </row>
    <row r="52" spans="1:12" ht="17.100000000000001" customHeight="1">
      <c r="A52" s="298"/>
      <c r="B52" s="298"/>
      <c r="C52" s="298"/>
      <c r="D52" s="298"/>
      <c r="E52" s="298"/>
      <c r="F52" s="298"/>
      <c r="G52" s="298"/>
      <c r="H52" s="298"/>
      <c r="I52" s="298"/>
      <c r="J52" s="298" t="s">
        <v>13020</v>
      </c>
      <c r="K52" s="298"/>
      <c r="L52" s="298" t="s">
        <v>16650</v>
      </c>
    </row>
    <row r="53" spans="1:12" ht="17.100000000000001" customHeight="1">
      <c r="A53" s="298"/>
      <c r="B53" s="298"/>
      <c r="C53" s="298"/>
      <c r="D53" s="298"/>
      <c r="E53" s="298"/>
      <c r="F53" s="298"/>
      <c r="G53" s="298"/>
      <c r="H53" s="298"/>
      <c r="I53" s="298"/>
      <c r="J53" s="298" t="s">
        <v>13022</v>
      </c>
      <c r="K53" s="298" t="s">
        <v>16646</v>
      </c>
      <c r="L53" s="298" t="s">
        <v>16651</v>
      </c>
    </row>
    <row r="54" spans="1:12" ht="17.100000000000001" customHeight="1">
      <c r="A54" s="298"/>
      <c r="B54" s="298"/>
      <c r="C54" s="298"/>
      <c r="D54" s="298"/>
      <c r="E54" s="298"/>
      <c r="F54" s="298"/>
      <c r="G54" s="298"/>
      <c r="H54" s="298"/>
      <c r="I54" s="298"/>
      <c r="J54" s="298" t="s">
        <v>13024</v>
      </c>
      <c r="K54" s="298"/>
      <c r="L54" s="298" t="s">
        <v>16652</v>
      </c>
    </row>
    <row r="55" spans="1:12" ht="30" customHeight="1">
      <c r="A55" s="299"/>
      <c r="B55" s="299"/>
      <c r="C55" s="299"/>
      <c r="D55" s="299"/>
      <c r="E55" s="299"/>
      <c r="F55" s="299"/>
      <c r="G55" s="299"/>
      <c r="H55" s="299"/>
      <c r="I55" s="299"/>
      <c r="J55" s="299"/>
      <c r="K55" s="299"/>
      <c r="L55" s="299"/>
    </row>
    <row r="56" spans="1:12" ht="24" customHeight="1">
      <c r="A56" s="295" t="s">
        <v>16653</v>
      </c>
      <c r="B56" s="296" t="s">
        <v>16068</v>
      </c>
      <c r="C56" s="295" t="s">
        <v>9</v>
      </c>
      <c r="D56" s="295" t="s">
        <v>29</v>
      </c>
      <c r="E56" s="297" t="s">
        <v>27</v>
      </c>
      <c r="F56" s="296"/>
      <c r="G56" s="296"/>
      <c r="H56" s="296"/>
      <c r="I56" s="296"/>
      <c r="J56" s="296"/>
      <c r="K56" s="296"/>
      <c r="L56" s="296"/>
    </row>
    <row r="57" spans="1:12">
      <c r="A57" s="414" t="s">
        <v>12977</v>
      </c>
      <c r="B57" s="414"/>
      <c r="C57" s="414"/>
      <c r="D57" s="414"/>
      <c r="E57" s="414"/>
      <c r="F57" s="414"/>
      <c r="G57" s="414"/>
      <c r="H57" s="414"/>
      <c r="I57" s="294"/>
      <c r="J57" s="294"/>
      <c r="K57" s="294"/>
      <c r="L57" s="294"/>
    </row>
    <row r="58" spans="1:12" ht="17.100000000000001" customHeight="1">
      <c r="A58" s="294" t="s">
        <v>12978</v>
      </c>
      <c r="B58" s="298" t="s">
        <v>12979</v>
      </c>
      <c r="C58" s="294" t="s">
        <v>12980</v>
      </c>
      <c r="D58" s="294" t="s">
        <v>12981</v>
      </c>
      <c r="E58" s="299" t="s">
        <v>12982</v>
      </c>
      <c r="F58" s="413" t="s">
        <v>12983</v>
      </c>
      <c r="G58" s="413"/>
      <c r="H58" s="413" t="s">
        <v>12984</v>
      </c>
      <c r="I58" s="413"/>
      <c r="J58" s="413" t="s">
        <v>12985</v>
      </c>
      <c r="K58" s="413"/>
      <c r="L58" s="413"/>
    </row>
    <row r="59" spans="1:12" ht="24" customHeight="1">
      <c r="A59" s="300" t="s">
        <v>12986</v>
      </c>
      <c r="B59" s="301" t="s">
        <v>13085</v>
      </c>
      <c r="C59" s="300" t="s">
        <v>9</v>
      </c>
      <c r="D59" s="300" t="s">
        <v>7909</v>
      </c>
      <c r="E59" s="302" t="s">
        <v>51</v>
      </c>
      <c r="F59" s="423" t="s">
        <v>13086</v>
      </c>
      <c r="G59" s="423"/>
      <c r="H59" s="423">
        <v>5.8410000000000005E-4</v>
      </c>
      <c r="I59" s="423"/>
      <c r="J59" s="424">
        <v>6.0699999999999997E-2</v>
      </c>
      <c r="K59" s="424"/>
      <c r="L59" s="424"/>
    </row>
    <row r="60" spans="1:12" ht="24" customHeight="1">
      <c r="A60" s="300" t="s">
        <v>12986</v>
      </c>
      <c r="B60" s="301" t="s">
        <v>13087</v>
      </c>
      <c r="C60" s="300" t="s">
        <v>9</v>
      </c>
      <c r="D60" s="300" t="s">
        <v>8873</v>
      </c>
      <c r="E60" s="302" t="s">
        <v>51</v>
      </c>
      <c r="F60" s="423" t="s">
        <v>13088</v>
      </c>
      <c r="G60" s="423"/>
      <c r="H60" s="423">
        <v>5.5699999999999999E-5</v>
      </c>
      <c r="I60" s="423"/>
      <c r="J60" s="424">
        <v>4.8399999999999999E-2</v>
      </c>
      <c r="K60" s="424"/>
      <c r="L60" s="424"/>
    </row>
    <row r="61" spans="1:12" ht="48" customHeight="1">
      <c r="A61" s="300" t="s">
        <v>12986</v>
      </c>
      <c r="B61" s="301" t="s">
        <v>13089</v>
      </c>
      <c r="C61" s="300" t="s">
        <v>9</v>
      </c>
      <c r="D61" s="300" t="s">
        <v>9227</v>
      </c>
      <c r="E61" s="302" t="s">
        <v>51</v>
      </c>
      <c r="F61" s="423" t="s">
        <v>13090</v>
      </c>
      <c r="G61" s="423"/>
      <c r="H61" s="423">
        <v>3.8999999999999999E-5</v>
      </c>
      <c r="I61" s="423"/>
      <c r="J61" s="424">
        <v>5.21E-2</v>
      </c>
      <c r="K61" s="424"/>
      <c r="L61" s="424"/>
    </row>
    <row r="62" spans="1:12" ht="24" customHeight="1">
      <c r="A62" s="300" t="s">
        <v>12986</v>
      </c>
      <c r="B62" s="301" t="s">
        <v>13091</v>
      </c>
      <c r="C62" s="300" t="s">
        <v>9</v>
      </c>
      <c r="D62" s="300" t="s">
        <v>9580</v>
      </c>
      <c r="E62" s="302" t="s">
        <v>51</v>
      </c>
      <c r="F62" s="423" t="s">
        <v>13092</v>
      </c>
      <c r="G62" s="423"/>
      <c r="H62" s="423">
        <v>3.82E-5</v>
      </c>
      <c r="I62" s="423"/>
      <c r="J62" s="424">
        <v>3.4200000000000001E-2</v>
      </c>
      <c r="K62" s="424"/>
      <c r="L62" s="424"/>
    </row>
    <row r="63" spans="1:12" ht="24" customHeight="1">
      <c r="A63" s="300" t="s">
        <v>12986</v>
      </c>
      <c r="B63" s="301" t="s">
        <v>12987</v>
      </c>
      <c r="C63" s="300" t="s">
        <v>9</v>
      </c>
      <c r="D63" s="300" t="s">
        <v>9831</v>
      </c>
      <c r="E63" s="302" t="s">
        <v>12988</v>
      </c>
      <c r="F63" s="423" t="s">
        <v>12989</v>
      </c>
      <c r="G63" s="423"/>
      <c r="H63" s="423">
        <v>1.35172E-2</v>
      </c>
      <c r="I63" s="423"/>
      <c r="J63" s="424">
        <v>0.1368</v>
      </c>
      <c r="K63" s="424"/>
      <c r="L63" s="424"/>
    </row>
    <row r="64" spans="1:12" ht="36" customHeight="1">
      <c r="A64" s="300" t="s">
        <v>12986</v>
      </c>
      <c r="B64" s="301" t="s">
        <v>12990</v>
      </c>
      <c r="C64" s="300" t="s">
        <v>9</v>
      </c>
      <c r="D64" s="300" t="s">
        <v>11426</v>
      </c>
      <c r="E64" s="302" t="s">
        <v>51</v>
      </c>
      <c r="F64" s="423" t="s">
        <v>12991</v>
      </c>
      <c r="G64" s="423"/>
      <c r="H64" s="423">
        <v>7.0839999999999998E-4</v>
      </c>
      <c r="I64" s="423"/>
      <c r="J64" s="424">
        <v>9.3600000000000003E-2</v>
      </c>
      <c r="K64" s="424"/>
      <c r="L64" s="424"/>
    </row>
    <row r="65" spans="1:12" ht="17.100000000000001" customHeight="1">
      <c r="A65" s="298"/>
      <c r="B65" s="298"/>
      <c r="C65" s="298"/>
      <c r="D65" s="298"/>
      <c r="E65" s="298"/>
      <c r="F65" s="298"/>
      <c r="G65" s="298"/>
      <c r="H65" s="298"/>
      <c r="I65" s="298"/>
      <c r="J65" s="298" t="s">
        <v>12992</v>
      </c>
      <c r="K65" s="298"/>
      <c r="L65" s="298" t="s">
        <v>12926</v>
      </c>
    </row>
    <row r="66" spans="1:12">
      <c r="A66" s="414" t="s">
        <v>12994</v>
      </c>
      <c r="B66" s="414"/>
      <c r="C66" s="414"/>
      <c r="D66" s="414"/>
      <c r="E66" s="414"/>
      <c r="F66" s="414"/>
      <c r="G66" s="414"/>
      <c r="H66" s="414"/>
      <c r="I66" s="294"/>
      <c r="J66" s="294"/>
      <c r="K66" s="294"/>
      <c r="L66" s="294"/>
    </row>
    <row r="67" spans="1:12" ht="17.100000000000001" customHeight="1">
      <c r="A67" s="294" t="s">
        <v>12978</v>
      </c>
      <c r="B67" s="298" t="s">
        <v>12979</v>
      </c>
      <c r="C67" s="294" t="s">
        <v>12980</v>
      </c>
      <c r="D67" s="294" t="s">
        <v>12981</v>
      </c>
      <c r="E67" s="299" t="s">
        <v>12982</v>
      </c>
      <c r="F67" s="413" t="s">
        <v>12983</v>
      </c>
      <c r="G67" s="413"/>
      <c r="H67" s="413" t="s">
        <v>12984</v>
      </c>
      <c r="I67" s="413"/>
      <c r="J67" s="413" t="s">
        <v>12985</v>
      </c>
      <c r="K67" s="413"/>
      <c r="L67" s="413"/>
    </row>
    <row r="68" spans="1:12" ht="24" customHeight="1">
      <c r="A68" s="300" t="s">
        <v>12986</v>
      </c>
      <c r="B68" s="301" t="s">
        <v>13093</v>
      </c>
      <c r="C68" s="300" t="s">
        <v>9</v>
      </c>
      <c r="D68" s="300" t="s">
        <v>10857</v>
      </c>
      <c r="E68" s="302" t="s">
        <v>27</v>
      </c>
      <c r="F68" s="423" t="s">
        <v>13094</v>
      </c>
      <c r="G68" s="423"/>
      <c r="H68" s="423">
        <v>1.0159435000000001</v>
      </c>
      <c r="I68" s="423"/>
      <c r="J68" s="424">
        <v>5.2523999999999997</v>
      </c>
      <c r="K68" s="424"/>
      <c r="L68" s="424"/>
    </row>
    <row r="69" spans="1:12" ht="17.100000000000001" customHeight="1">
      <c r="A69" s="298"/>
      <c r="B69" s="298"/>
      <c r="C69" s="298"/>
      <c r="D69" s="298"/>
      <c r="E69" s="298"/>
      <c r="F69" s="298"/>
      <c r="G69" s="298"/>
      <c r="H69" s="298"/>
      <c r="I69" s="298"/>
      <c r="J69" s="298" t="s">
        <v>12992</v>
      </c>
      <c r="K69" s="298"/>
      <c r="L69" s="298" t="s">
        <v>16654</v>
      </c>
    </row>
    <row r="70" spans="1:12">
      <c r="A70" s="414" t="s">
        <v>12998</v>
      </c>
      <c r="B70" s="414"/>
      <c r="C70" s="414"/>
      <c r="D70" s="414"/>
      <c r="E70" s="414"/>
      <c r="F70" s="414"/>
      <c r="G70" s="414"/>
      <c r="H70" s="414"/>
      <c r="I70" s="294"/>
      <c r="J70" s="294"/>
      <c r="K70" s="294"/>
      <c r="L70" s="294"/>
    </row>
    <row r="71" spans="1:12" ht="17.100000000000001" customHeight="1">
      <c r="A71" s="294" t="s">
        <v>12978</v>
      </c>
      <c r="B71" s="298" t="s">
        <v>12979</v>
      </c>
      <c r="C71" s="294" t="s">
        <v>12980</v>
      </c>
      <c r="D71" s="294" t="s">
        <v>12981</v>
      </c>
      <c r="E71" s="299" t="s">
        <v>12982</v>
      </c>
      <c r="F71" s="413" t="s">
        <v>12983</v>
      </c>
      <c r="G71" s="413"/>
      <c r="H71" s="413" t="s">
        <v>12984</v>
      </c>
      <c r="I71" s="413"/>
      <c r="J71" s="413" t="s">
        <v>12985</v>
      </c>
      <c r="K71" s="413"/>
      <c r="L71" s="413"/>
    </row>
    <row r="72" spans="1:12" ht="24" customHeight="1">
      <c r="A72" s="300" t="s">
        <v>12986</v>
      </c>
      <c r="B72" s="301" t="s">
        <v>13099</v>
      </c>
      <c r="C72" s="300" t="s">
        <v>9</v>
      </c>
      <c r="D72" s="300" t="s">
        <v>7224</v>
      </c>
      <c r="E72" s="302" t="s">
        <v>51</v>
      </c>
      <c r="F72" s="423" t="s">
        <v>13100</v>
      </c>
      <c r="G72" s="423"/>
      <c r="H72" s="423">
        <v>6.8994E-3</v>
      </c>
      <c r="I72" s="423"/>
      <c r="J72" s="424">
        <v>6.3399999999999998E-2</v>
      </c>
      <c r="K72" s="424"/>
      <c r="L72" s="424"/>
    </row>
    <row r="73" spans="1:12" ht="24" customHeight="1">
      <c r="A73" s="300" t="s">
        <v>12986</v>
      </c>
      <c r="B73" s="301" t="s">
        <v>13101</v>
      </c>
      <c r="C73" s="300" t="s">
        <v>9</v>
      </c>
      <c r="D73" s="300" t="s">
        <v>7359</v>
      </c>
      <c r="E73" s="302" t="s">
        <v>51</v>
      </c>
      <c r="F73" s="423" t="s">
        <v>13102</v>
      </c>
      <c r="G73" s="423"/>
      <c r="H73" s="423">
        <v>2.2269999999999999E-4</v>
      </c>
      <c r="I73" s="423"/>
      <c r="J73" s="424">
        <v>2.86E-2</v>
      </c>
      <c r="K73" s="424"/>
      <c r="L73" s="424"/>
    </row>
    <row r="74" spans="1:12" ht="24" customHeight="1">
      <c r="A74" s="300" t="s">
        <v>12986</v>
      </c>
      <c r="B74" s="301" t="s">
        <v>13103</v>
      </c>
      <c r="C74" s="300" t="s">
        <v>9</v>
      </c>
      <c r="D74" s="300" t="s">
        <v>8851</v>
      </c>
      <c r="E74" s="302" t="s">
        <v>51</v>
      </c>
      <c r="F74" s="423" t="s">
        <v>13104</v>
      </c>
      <c r="G74" s="423"/>
      <c r="H74" s="423">
        <v>1.7819999999999999E-4</v>
      </c>
      <c r="I74" s="423"/>
      <c r="J74" s="424">
        <v>3.4500000000000003E-2</v>
      </c>
      <c r="K74" s="424"/>
      <c r="L74" s="424"/>
    </row>
    <row r="75" spans="1:12" ht="24" customHeight="1">
      <c r="A75" s="300" t="s">
        <v>12986</v>
      </c>
      <c r="B75" s="301" t="s">
        <v>13105</v>
      </c>
      <c r="C75" s="300" t="s">
        <v>9</v>
      </c>
      <c r="D75" s="300" t="s">
        <v>8852</v>
      </c>
      <c r="E75" s="302" t="s">
        <v>51</v>
      </c>
      <c r="F75" s="423" t="s">
        <v>13106</v>
      </c>
      <c r="G75" s="423"/>
      <c r="H75" s="423">
        <v>3.82E-5</v>
      </c>
      <c r="I75" s="423"/>
      <c r="J75" s="424">
        <v>2.0899999999999998E-2</v>
      </c>
      <c r="K75" s="424"/>
      <c r="L75" s="424"/>
    </row>
    <row r="76" spans="1:12" ht="24" customHeight="1">
      <c r="A76" s="300" t="s">
        <v>12986</v>
      </c>
      <c r="B76" s="301" t="s">
        <v>13107</v>
      </c>
      <c r="C76" s="300" t="s">
        <v>9</v>
      </c>
      <c r="D76" s="300" t="s">
        <v>9000</v>
      </c>
      <c r="E76" s="302" t="s">
        <v>51</v>
      </c>
      <c r="F76" s="423" t="s">
        <v>13108</v>
      </c>
      <c r="G76" s="423"/>
      <c r="H76" s="423">
        <v>7.8528999999999995E-3</v>
      </c>
      <c r="I76" s="423"/>
      <c r="J76" s="424">
        <v>5.3199999999999997E-2</v>
      </c>
      <c r="K76" s="424"/>
      <c r="L76" s="424"/>
    </row>
    <row r="77" spans="1:12" ht="24" customHeight="1">
      <c r="A77" s="300" t="s">
        <v>12986</v>
      </c>
      <c r="B77" s="301" t="s">
        <v>13109</v>
      </c>
      <c r="C77" s="300" t="s">
        <v>9</v>
      </c>
      <c r="D77" s="300" t="s">
        <v>9574</v>
      </c>
      <c r="E77" s="302" t="s">
        <v>51</v>
      </c>
      <c r="F77" s="423" t="s">
        <v>13110</v>
      </c>
      <c r="G77" s="423"/>
      <c r="H77" s="423">
        <v>2.4903999999999998E-3</v>
      </c>
      <c r="I77" s="423"/>
      <c r="J77" s="424">
        <v>2.1999999999999999E-2</v>
      </c>
      <c r="K77" s="424"/>
      <c r="L77" s="424"/>
    </row>
    <row r="78" spans="1:12" ht="24" customHeight="1">
      <c r="A78" s="300" t="s">
        <v>12986</v>
      </c>
      <c r="B78" s="301" t="s">
        <v>13111</v>
      </c>
      <c r="C78" s="300" t="s">
        <v>9</v>
      </c>
      <c r="D78" s="300" t="s">
        <v>10714</v>
      </c>
      <c r="E78" s="302" t="s">
        <v>93</v>
      </c>
      <c r="F78" s="423" t="s">
        <v>13112</v>
      </c>
      <c r="G78" s="423"/>
      <c r="H78" s="423">
        <v>1.3087999999999999E-3</v>
      </c>
      <c r="I78" s="423"/>
      <c r="J78" s="424">
        <v>0.02</v>
      </c>
      <c r="K78" s="424"/>
      <c r="L78" s="424"/>
    </row>
    <row r="79" spans="1:12" ht="24" customHeight="1">
      <c r="A79" s="300" t="s">
        <v>12986</v>
      </c>
      <c r="B79" s="301" t="s">
        <v>13113</v>
      </c>
      <c r="C79" s="300" t="s">
        <v>9</v>
      </c>
      <c r="D79" s="300" t="s">
        <v>10809</v>
      </c>
      <c r="E79" s="302" t="s">
        <v>51</v>
      </c>
      <c r="F79" s="423" t="s">
        <v>13114</v>
      </c>
      <c r="G79" s="423"/>
      <c r="H79" s="423">
        <v>1.3087999999999999E-3</v>
      </c>
      <c r="I79" s="423"/>
      <c r="J79" s="424">
        <v>1.5699999999999999E-2</v>
      </c>
      <c r="K79" s="424"/>
      <c r="L79" s="424"/>
    </row>
    <row r="80" spans="1:12" ht="24" customHeight="1">
      <c r="A80" s="300" t="s">
        <v>12986</v>
      </c>
      <c r="B80" s="301" t="s">
        <v>13115</v>
      </c>
      <c r="C80" s="300" t="s">
        <v>9</v>
      </c>
      <c r="D80" s="300" t="s">
        <v>10810</v>
      </c>
      <c r="E80" s="302" t="s">
        <v>51</v>
      </c>
      <c r="F80" s="423" t="s">
        <v>13116</v>
      </c>
      <c r="G80" s="423"/>
      <c r="H80" s="423">
        <v>1.3087999999999999E-3</v>
      </c>
      <c r="I80" s="423"/>
      <c r="J80" s="424">
        <v>3.4799999999999998E-2</v>
      </c>
      <c r="K80" s="424"/>
      <c r="L80" s="424"/>
    </row>
    <row r="81" spans="1:12" ht="24" customHeight="1">
      <c r="A81" s="300" t="s">
        <v>12986</v>
      </c>
      <c r="B81" s="301" t="s">
        <v>13117</v>
      </c>
      <c r="C81" s="300" t="s">
        <v>9</v>
      </c>
      <c r="D81" s="300" t="s">
        <v>10837</v>
      </c>
      <c r="E81" s="302" t="s">
        <v>51</v>
      </c>
      <c r="F81" s="423" t="s">
        <v>13118</v>
      </c>
      <c r="G81" s="423"/>
      <c r="H81" s="423">
        <v>4.46E-5</v>
      </c>
      <c r="I81" s="423"/>
      <c r="J81" s="424">
        <v>1.9900000000000001E-2</v>
      </c>
      <c r="K81" s="424"/>
      <c r="L81" s="424"/>
    </row>
    <row r="82" spans="1:12" ht="24" customHeight="1">
      <c r="A82" s="300" t="s">
        <v>12986</v>
      </c>
      <c r="B82" s="301" t="s">
        <v>13003</v>
      </c>
      <c r="C82" s="300" t="s">
        <v>9</v>
      </c>
      <c r="D82" s="300" t="s">
        <v>7216</v>
      </c>
      <c r="E82" s="302" t="s">
        <v>51</v>
      </c>
      <c r="F82" s="423" t="s">
        <v>13004</v>
      </c>
      <c r="G82" s="423"/>
      <c r="H82" s="423">
        <v>2.6213999999999999E-3</v>
      </c>
      <c r="I82" s="423"/>
      <c r="J82" s="424">
        <v>8.7599999999999997E-2</v>
      </c>
      <c r="K82" s="424"/>
      <c r="L82" s="424"/>
    </row>
    <row r="83" spans="1:12" ht="24" customHeight="1">
      <c r="A83" s="300" t="s">
        <v>12986</v>
      </c>
      <c r="B83" s="301" t="s">
        <v>13005</v>
      </c>
      <c r="C83" s="300" t="s">
        <v>9</v>
      </c>
      <c r="D83" s="300" t="s">
        <v>7393</v>
      </c>
      <c r="E83" s="302" t="s">
        <v>12988</v>
      </c>
      <c r="F83" s="423" t="s">
        <v>13006</v>
      </c>
      <c r="G83" s="423"/>
      <c r="H83" s="423">
        <v>1.5770999999999999E-3</v>
      </c>
      <c r="I83" s="423"/>
      <c r="J83" s="424">
        <v>8.5199999999999998E-2</v>
      </c>
      <c r="K83" s="424"/>
      <c r="L83" s="424"/>
    </row>
    <row r="84" spans="1:12" ht="24" customHeight="1">
      <c r="A84" s="300" t="s">
        <v>12986</v>
      </c>
      <c r="B84" s="301" t="s">
        <v>13007</v>
      </c>
      <c r="C84" s="300" t="s">
        <v>9</v>
      </c>
      <c r="D84" s="300" t="s">
        <v>10619</v>
      </c>
      <c r="E84" s="302" t="s">
        <v>51</v>
      </c>
      <c r="F84" s="423" t="s">
        <v>13008</v>
      </c>
      <c r="G84" s="423"/>
      <c r="H84" s="423">
        <v>1.2233000000000001E-3</v>
      </c>
      <c r="I84" s="423"/>
      <c r="J84" s="424">
        <v>0.23400000000000001</v>
      </c>
      <c r="K84" s="424"/>
      <c r="L84" s="424"/>
    </row>
    <row r="85" spans="1:12" ht="24" customHeight="1">
      <c r="A85" s="300" t="s">
        <v>12986</v>
      </c>
      <c r="B85" s="301" t="s">
        <v>13009</v>
      </c>
      <c r="C85" s="300" t="s">
        <v>9</v>
      </c>
      <c r="D85" s="300" t="s">
        <v>10769</v>
      </c>
      <c r="E85" s="302" t="s">
        <v>51</v>
      </c>
      <c r="F85" s="423" t="s">
        <v>13010</v>
      </c>
      <c r="G85" s="423"/>
      <c r="H85" s="423">
        <v>0.10996839999999999</v>
      </c>
      <c r="I85" s="423"/>
      <c r="J85" s="424">
        <v>0.1386</v>
      </c>
      <c r="K85" s="424"/>
      <c r="L85" s="424"/>
    </row>
    <row r="86" spans="1:12" ht="24" customHeight="1">
      <c r="A86" s="300" t="s">
        <v>12986</v>
      </c>
      <c r="B86" s="301" t="s">
        <v>13011</v>
      </c>
      <c r="C86" s="300" t="s">
        <v>9</v>
      </c>
      <c r="D86" s="300" t="s">
        <v>10929</v>
      </c>
      <c r="E86" s="302" t="s">
        <v>51</v>
      </c>
      <c r="F86" s="423" t="s">
        <v>13012</v>
      </c>
      <c r="G86" s="423"/>
      <c r="H86" s="423">
        <v>1.0602000000000001E-3</v>
      </c>
      <c r="I86" s="423"/>
      <c r="J86" s="424">
        <v>0.1595</v>
      </c>
      <c r="K86" s="424"/>
      <c r="L86" s="424"/>
    </row>
    <row r="87" spans="1:12" ht="17.100000000000001" customHeight="1">
      <c r="A87" s="298"/>
      <c r="B87" s="298"/>
      <c r="C87" s="298"/>
      <c r="D87" s="298"/>
      <c r="E87" s="298"/>
      <c r="F87" s="298"/>
      <c r="G87" s="298"/>
      <c r="H87" s="298"/>
      <c r="I87" s="298"/>
      <c r="J87" s="298" t="s">
        <v>12992</v>
      </c>
      <c r="K87" s="298"/>
      <c r="L87" s="298" t="s">
        <v>12955</v>
      </c>
    </row>
    <row r="88" spans="1:12">
      <c r="A88" s="414" t="s">
        <v>13056</v>
      </c>
      <c r="B88" s="414"/>
      <c r="C88" s="414"/>
      <c r="D88" s="414"/>
      <c r="E88" s="414"/>
      <c r="F88" s="414"/>
      <c r="G88" s="414"/>
      <c r="H88" s="414"/>
      <c r="I88" s="294"/>
      <c r="J88" s="294"/>
      <c r="K88" s="294"/>
      <c r="L88" s="294"/>
    </row>
    <row r="89" spans="1:12" ht="17.100000000000001" customHeight="1">
      <c r="A89" s="294" t="s">
        <v>12978</v>
      </c>
      <c r="B89" s="298" t="s">
        <v>12979</v>
      </c>
      <c r="C89" s="294" t="s">
        <v>12980</v>
      </c>
      <c r="D89" s="294" t="s">
        <v>12981</v>
      </c>
      <c r="E89" s="299" t="s">
        <v>12982</v>
      </c>
      <c r="F89" s="413" t="s">
        <v>12983</v>
      </c>
      <c r="G89" s="413"/>
      <c r="H89" s="413" t="s">
        <v>12984</v>
      </c>
      <c r="I89" s="413"/>
      <c r="J89" s="413" t="s">
        <v>12985</v>
      </c>
      <c r="K89" s="413"/>
      <c r="L89" s="413"/>
    </row>
    <row r="90" spans="1:12" ht="24" customHeight="1">
      <c r="A90" s="300" t="s">
        <v>12986</v>
      </c>
      <c r="B90" s="301" t="s">
        <v>13057</v>
      </c>
      <c r="C90" s="300" t="s">
        <v>9</v>
      </c>
      <c r="D90" s="300" t="s">
        <v>12549</v>
      </c>
      <c r="E90" s="302" t="s">
        <v>27</v>
      </c>
      <c r="F90" s="423" t="s">
        <v>12948</v>
      </c>
      <c r="G90" s="423"/>
      <c r="H90" s="423">
        <v>1</v>
      </c>
      <c r="I90" s="423"/>
      <c r="J90" s="424">
        <v>0.65</v>
      </c>
      <c r="K90" s="424"/>
      <c r="L90" s="424"/>
    </row>
    <row r="91" spans="1:12" ht="17.100000000000001" customHeight="1">
      <c r="A91" s="298"/>
      <c r="B91" s="298"/>
      <c r="C91" s="298"/>
      <c r="D91" s="298"/>
      <c r="E91" s="298"/>
      <c r="F91" s="298"/>
      <c r="G91" s="298"/>
      <c r="H91" s="298"/>
      <c r="I91" s="298"/>
      <c r="J91" s="298" t="s">
        <v>12992</v>
      </c>
      <c r="K91" s="298"/>
      <c r="L91" s="298" t="s">
        <v>12948</v>
      </c>
    </row>
    <row r="92" spans="1:12">
      <c r="A92" s="414" t="s">
        <v>13058</v>
      </c>
      <c r="B92" s="414"/>
      <c r="C92" s="414"/>
      <c r="D92" s="414"/>
      <c r="E92" s="414"/>
      <c r="F92" s="414"/>
      <c r="G92" s="414"/>
      <c r="H92" s="414"/>
      <c r="I92" s="294"/>
      <c r="J92" s="294"/>
      <c r="K92" s="294"/>
      <c r="L92" s="294"/>
    </row>
    <row r="93" spans="1:12" ht="17.100000000000001" customHeight="1">
      <c r="A93" s="294" t="s">
        <v>12978</v>
      </c>
      <c r="B93" s="298" t="s">
        <v>12979</v>
      </c>
      <c r="C93" s="294" t="s">
        <v>12980</v>
      </c>
      <c r="D93" s="294" t="s">
        <v>12981</v>
      </c>
      <c r="E93" s="299" t="s">
        <v>12982</v>
      </c>
      <c r="F93" s="413" t="s">
        <v>12983</v>
      </c>
      <c r="G93" s="413"/>
      <c r="H93" s="413" t="s">
        <v>12984</v>
      </c>
      <c r="I93" s="413"/>
      <c r="J93" s="413" t="s">
        <v>12985</v>
      </c>
      <c r="K93" s="413"/>
      <c r="L93" s="413"/>
    </row>
    <row r="94" spans="1:12" ht="24" customHeight="1">
      <c r="A94" s="300" t="s">
        <v>12986</v>
      </c>
      <c r="B94" s="301" t="s">
        <v>13059</v>
      </c>
      <c r="C94" s="300" t="s">
        <v>9</v>
      </c>
      <c r="D94" s="300" t="s">
        <v>12535</v>
      </c>
      <c r="E94" s="302" t="s">
        <v>27</v>
      </c>
      <c r="F94" s="423" t="s">
        <v>12936</v>
      </c>
      <c r="G94" s="423"/>
      <c r="H94" s="423">
        <v>1</v>
      </c>
      <c r="I94" s="423"/>
      <c r="J94" s="424">
        <v>0.05</v>
      </c>
      <c r="K94" s="424"/>
      <c r="L94" s="424"/>
    </row>
    <row r="95" spans="1:12" ht="17.100000000000001" customHeight="1">
      <c r="A95" s="298"/>
      <c r="B95" s="298"/>
      <c r="C95" s="298"/>
      <c r="D95" s="298"/>
      <c r="E95" s="298"/>
      <c r="F95" s="298"/>
      <c r="G95" s="298"/>
      <c r="H95" s="298"/>
      <c r="I95" s="298"/>
      <c r="J95" s="298" t="s">
        <v>12992</v>
      </c>
      <c r="K95" s="298"/>
      <c r="L95" s="298" t="s">
        <v>12936</v>
      </c>
    </row>
    <row r="96" spans="1:12">
      <c r="A96" s="414" t="s">
        <v>13060</v>
      </c>
      <c r="B96" s="414"/>
      <c r="C96" s="414"/>
      <c r="D96" s="414"/>
      <c r="E96" s="414"/>
      <c r="F96" s="414"/>
      <c r="G96" s="414"/>
      <c r="H96" s="414"/>
      <c r="I96" s="294"/>
      <c r="J96" s="294"/>
      <c r="K96" s="294"/>
      <c r="L96" s="294"/>
    </row>
    <row r="97" spans="1:12" ht="17.100000000000001" customHeight="1">
      <c r="A97" s="294" t="s">
        <v>12978</v>
      </c>
      <c r="B97" s="298" t="s">
        <v>12979</v>
      </c>
      <c r="C97" s="294" t="s">
        <v>12980</v>
      </c>
      <c r="D97" s="294" t="s">
        <v>12981</v>
      </c>
      <c r="E97" s="299" t="s">
        <v>12982</v>
      </c>
      <c r="F97" s="413" t="s">
        <v>12983</v>
      </c>
      <c r="G97" s="413"/>
      <c r="H97" s="413" t="s">
        <v>12984</v>
      </c>
      <c r="I97" s="413"/>
      <c r="J97" s="413" t="s">
        <v>12985</v>
      </c>
      <c r="K97" s="413"/>
      <c r="L97" s="413"/>
    </row>
    <row r="98" spans="1:12" ht="24" customHeight="1">
      <c r="A98" s="300" t="s">
        <v>12986</v>
      </c>
      <c r="B98" s="301" t="s">
        <v>13061</v>
      </c>
      <c r="C98" s="300" t="s">
        <v>9</v>
      </c>
      <c r="D98" s="300" t="s">
        <v>12522</v>
      </c>
      <c r="E98" s="302" t="s">
        <v>27</v>
      </c>
      <c r="F98" s="423" t="s">
        <v>12964</v>
      </c>
      <c r="G98" s="423"/>
      <c r="H98" s="423">
        <v>1</v>
      </c>
      <c r="I98" s="423"/>
      <c r="J98" s="424">
        <v>2.5299999999999998</v>
      </c>
      <c r="K98" s="424"/>
      <c r="L98" s="424"/>
    </row>
    <row r="99" spans="1:12" ht="24" customHeight="1">
      <c r="A99" s="300" t="s">
        <v>12986</v>
      </c>
      <c r="B99" s="301" t="s">
        <v>13062</v>
      </c>
      <c r="C99" s="300" t="s">
        <v>9</v>
      </c>
      <c r="D99" s="300" t="s">
        <v>12527</v>
      </c>
      <c r="E99" s="302" t="s">
        <v>27</v>
      </c>
      <c r="F99" s="423" t="s">
        <v>13063</v>
      </c>
      <c r="G99" s="423"/>
      <c r="H99" s="423">
        <v>1</v>
      </c>
      <c r="I99" s="423"/>
      <c r="J99" s="424">
        <v>0.34</v>
      </c>
      <c r="K99" s="424"/>
      <c r="L99" s="424"/>
    </row>
    <row r="100" spans="1:12" ht="17.100000000000001" customHeight="1">
      <c r="A100" s="298"/>
      <c r="B100" s="298"/>
      <c r="C100" s="298"/>
      <c r="D100" s="298"/>
      <c r="E100" s="298"/>
      <c r="F100" s="298"/>
      <c r="G100" s="298"/>
      <c r="H100" s="298"/>
      <c r="I100" s="298"/>
      <c r="J100" s="298" t="s">
        <v>12992</v>
      </c>
      <c r="K100" s="298"/>
      <c r="L100" s="298" t="s">
        <v>13064</v>
      </c>
    </row>
    <row r="101" spans="1:12" ht="17.100000000000001" customHeight="1">
      <c r="A101" s="294" t="s">
        <v>13014</v>
      </c>
      <c r="B101" s="294"/>
      <c r="C101" s="294"/>
      <c r="D101" s="294"/>
      <c r="E101" s="294"/>
      <c r="F101" s="294"/>
      <c r="G101" s="294"/>
      <c r="H101" s="294"/>
      <c r="I101" s="294"/>
      <c r="J101" s="294"/>
      <c r="K101" s="294"/>
      <c r="L101" s="294"/>
    </row>
    <row r="102" spans="1:12" ht="17.100000000000001" customHeight="1">
      <c r="A102" s="298"/>
      <c r="B102" s="298"/>
      <c r="C102" s="298"/>
      <c r="D102" s="298"/>
      <c r="E102" s="298"/>
      <c r="F102" s="298"/>
      <c r="G102" s="298"/>
      <c r="H102" s="298"/>
      <c r="I102" s="298"/>
      <c r="J102" s="298" t="s">
        <v>13015</v>
      </c>
      <c r="K102" s="298"/>
      <c r="L102" s="298" t="s">
        <v>13762</v>
      </c>
    </row>
    <row r="103" spans="1:12" ht="17.100000000000001" customHeight="1">
      <c r="A103" s="298"/>
      <c r="B103" s="298"/>
      <c r="C103" s="298"/>
      <c r="D103" s="298"/>
      <c r="E103" s="298"/>
      <c r="F103" s="298"/>
      <c r="G103" s="298"/>
      <c r="H103" s="298"/>
      <c r="I103" s="298"/>
      <c r="J103" s="298" t="s">
        <v>13017</v>
      </c>
      <c r="K103" s="298" t="s">
        <v>13018</v>
      </c>
      <c r="L103" s="298" t="s">
        <v>16655</v>
      </c>
    </row>
    <row r="104" spans="1:12" ht="17.100000000000001" customHeight="1">
      <c r="A104" s="298"/>
      <c r="B104" s="298"/>
      <c r="C104" s="298"/>
      <c r="D104" s="298"/>
      <c r="E104" s="298"/>
      <c r="F104" s="298"/>
      <c r="G104" s="298"/>
      <c r="H104" s="298"/>
      <c r="I104" s="298"/>
      <c r="J104" s="298" t="s">
        <v>13020</v>
      </c>
      <c r="K104" s="298"/>
      <c r="L104" s="298" t="s">
        <v>16656</v>
      </c>
    </row>
    <row r="105" spans="1:12" ht="17.100000000000001" customHeight="1">
      <c r="A105" s="298"/>
      <c r="B105" s="298"/>
      <c r="C105" s="298"/>
      <c r="D105" s="298"/>
      <c r="E105" s="298"/>
      <c r="F105" s="298"/>
      <c r="G105" s="298"/>
      <c r="H105" s="298"/>
      <c r="I105" s="298"/>
      <c r="J105" s="298" t="s">
        <v>13022</v>
      </c>
      <c r="K105" s="298" t="s">
        <v>16646</v>
      </c>
      <c r="L105" s="298" t="s">
        <v>16657</v>
      </c>
    </row>
    <row r="106" spans="1:12" ht="17.100000000000001" customHeight="1">
      <c r="A106" s="298"/>
      <c r="B106" s="298"/>
      <c r="C106" s="298"/>
      <c r="D106" s="298"/>
      <c r="E106" s="298"/>
      <c r="F106" s="298"/>
      <c r="G106" s="298"/>
      <c r="H106" s="298"/>
      <c r="I106" s="298"/>
      <c r="J106" s="298" t="s">
        <v>13024</v>
      </c>
      <c r="K106" s="298"/>
      <c r="L106" s="298" t="s">
        <v>16658</v>
      </c>
    </row>
    <row r="107" spans="1:12" ht="30" customHeight="1">
      <c r="A107" s="299"/>
      <c r="B107" s="299"/>
      <c r="C107" s="299"/>
      <c r="D107" s="299"/>
      <c r="E107" s="299"/>
      <c r="F107" s="299"/>
      <c r="G107" s="299"/>
      <c r="H107" s="299"/>
      <c r="I107" s="299"/>
      <c r="J107" s="299"/>
      <c r="K107" s="299"/>
      <c r="L107" s="299"/>
    </row>
    <row r="108" spans="1:12" ht="24" customHeight="1">
      <c r="A108" s="295" t="s">
        <v>16659</v>
      </c>
      <c r="B108" s="296" t="s">
        <v>16564</v>
      </c>
      <c r="C108" s="295" t="s">
        <v>9</v>
      </c>
      <c r="D108" s="295" t="s">
        <v>88</v>
      </c>
      <c r="E108" s="297" t="s">
        <v>27</v>
      </c>
      <c r="F108" s="296"/>
      <c r="G108" s="296"/>
      <c r="H108" s="296"/>
      <c r="I108" s="296"/>
      <c r="J108" s="296"/>
      <c r="K108" s="296"/>
      <c r="L108" s="296"/>
    </row>
    <row r="109" spans="1:12">
      <c r="A109" s="414" t="s">
        <v>12977</v>
      </c>
      <c r="B109" s="414"/>
      <c r="C109" s="414"/>
      <c r="D109" s="414"/>
      <c r="E109" s="414"/>
      <c r="F109" s="414"/>
      <c r="G109" s="414"/>
      <c r="H109" s="414"/>
      <c r="I109" s="294"/>
      <c r="J109" s="294"/>
      <c r="K109" s="294"/>
      <c r="L109" s="294"/>
    </row>
    <row r="110" spans="1:12" ht="17.100000000000001" customHeight="1">
      <c r="A110" s="294" t="s">
        <v>12978</v>
      </c>
      <c r="B110" s="298" t="s">
        <v>12979</v>
      </c>
      <c r="C110" s="294" t="s">
        <v>12980</v>
      </c>
      <c r="D110" s="294" t="s">
        <v>12981</v>
      </c>
      <c r="E110" s="299" t="s">
        <v>12982</v>
      </c>
      <c r="F110" s="413" t="s">
        <v>12983</v>
      </c>
      <c r="G110" s="413"/>
      <c r="H110" s="413" t="s">
        <v>12984</v>
      </c>
      <c r="I110" s="413"/>
      <c r="J110" s="413" t="s">
        <v>12985</v>
      </c>
      <c r="K110" s="413"/>
      <c r="L110" s="413"/>
    </row>
    <row r="111" spans="1:12" ht="24" customHeight="1">
      <c r="A111" s="300" t="s">
        <v>12986</v>
      </c>
      <c r="B111" s="301" t="s">
        <v>13085</v>
      </c>
      <c r="C111" s="300" t="s">
        <v>9</v>
      </c>
      <c r="D111" s="300" t="s">
        <v>7909</v>
      </c>
      <c r="E111" s="302" t="s">
        <v>51</v>
      </c>
      <c r="F111" s="423" t="s">
        <v>13086</v>
      </c>
      <c r="G111" s="423"/>
      <c r="H111" s="423">
        <v>5.8629999999999999E-4</v>
      </c>
      <c r="I111" s="423"/>
      <c r="J111" s="424">
        <v>6.0999999999999999E-2</v>
      </c>
      <c r="K111" s="424"/>
      <c r="L111" s="424"/>
    </row>
    <row r="112" spans="1:12" ht="24" customHeight="1">
      <c r="A112" s="300" t="s">
        <v>12986</v>
      </c>
      <c r="B112" s="301" t="s">
        <v>13087</v>
      </c>
      <c r="C112" s="300" t="s">
        <v>9</v>
      </c>
      <c r="D112" s="300" t="s">
        <v>8873</v>
      </c>
      <c r="E112" s="302" t="s">
        <v>51</v>
      </c>
      <c r="F112" s="423" t="s">
        <v>13088</v>
      </c>
      <c r="G112" s="423"/>
      <c r="H112" s="423">
        <v>5.5899999999999997E-5</v>
      </c>
      <c r="I112" s="423"/>
      <c r="J112" s="424">
        <v>4.8599999999999997E-2</v>
      </c>
      <c r="K112" s="424"/>
      <c r="L112" s="424"/>
    </row>
    <row r="113" spans="1:12" ht="48" customHeight="1">
      <c r="A113" s="300" t="s">
        <v>12986</v>
      </c>
      <c r="B113" s="301" t="s">
        <v>13089</v>
      </c>
      <c r="C113" s="300" t="s">
        <v>9</v>
      </c>
      <c r="D113" s="300" t="s">
        <v>9227</v>
      </c>
      <c r="E113" s="302" t="s">
        <v>51</v>
      </c>
      <c r="F113" s="423" t="s">
        <v>13090</v>
      </c>
      <c r="G113" s="423"/>
      <c r="H113" s="423">
        <v>3.9100000000000002E-5</v>
      </c>
      <c r="I113" s="423"/>
      <c r="J113" s="424">
        <v>5.2299999999999999E-2</v>
      </c>
      <c r="K113" s="424"/>
      <c r="L113" s="424"/>
    </row>
    <row r="114" spans="1:12" ht="24" customHeight="1">
      <c r="A114" s="300" t="s">
        <v>12986</v>
      </c>
      <c r="B114" s="301" t="s">
        <v>13091</v>
      </c>
      <c r="C114" s="300" t="s">
        <v>9</v>
      </c>
      <c r="D114" s="300" t="s">
        <v>9580</v>
      </c>
      <c r="E114" s="302" t="s">
        <v>51</v>
      </c>
      <c r="F114" s="423" t="s">
        <v>13092</v>
      </c>
      <c r="G114" s="423"/>
      <c r="H114" s="423">
        <v>3.8300000000000003E-5</v>
      </c>
      <c r="I114" s="423"/>
      <c r="J114" s="424">
        <v>3.4299999999999997E-2</v>
      </c>
      <c r="K114" s="424"/>
      <c r="L114" s="424"/>
    </row>
    <row r="115" spans="1:12" ht="24" customHeight="1">
      <c r="A115" s="300" t="s">
        <v>12986</v>
      </c>
      <c r="B115" s="301" t="s">
        <v>12987</v>
      </c>
      <c r="C115" s="300" t="s">
        <v>9</v>
      </c>
      <c r="D115" s="300" t="s">
        <v>9831</v>
      </c>
      <c r="E115" s="302" t="s">
        <v>12988</v>
      </c>
      <c r="F115" s="423" t="s">
        <v>12989</v>
      </c>
      <c r="G115" s="423"/>
      <c r="H115" s="423">
        <v>1.35677E-2</v>
      </c>
      <c r="I115" s="423"/>
      <c r="J115" s="424">
        <v>0.13730000000000001</v>
      </c>
      <c r="K115" s="424"/>
      <c r="L115" s="424"/>
    </row>
    <row r="116" spans="1:12" ht="36" customHeight="1">
      <c r="A116" s="300" t="s">
        <v>12986</v>
      </c>
      <c r="B116" s="301" t="s">
        <v>12990</v>
      </c>
      <c r="C116" s="300" t="s">
        <v>9</v>
      </c>
      <c r="D116" s="300" t="s">
        <v>11426</v>
      </c>
      <c r="E116" s="302" t="s">
        <v>51</v>
      </c>
      <c r="F116" s="423" t="s">
        <v>12991</v>
      </c>
      <c r="G116" s="423"/>
      <c r="H116" s="423">
        <v>7.1100000000000004E-4</v>
      </c>
      <c r="I116" s="423"/>
      <c r="J116" s="424">
        <v>9.4E-2</v>
      </c>
      <c r="K116" s="424"/>
      <c r="L116" s="424"/>
    </row>
    <row r="117" spans="1:12" ht="17.100000000000001" customHeight="1">
      <c r="A117" s="298"/>
      <c r="B117" s="298"/>
      <c r="C117" s="298"/>
      <c r="D117" s="298"/>
      <c r="E117" s="298"/>
      <c r="F117" s="298"/>
      <c r="G117" s="298"/>
      <c r="H117" s="298"/>
      <c r="I117" s="298"/>
      <c r="J117" s="298" t="s">
        <v>12992</v>
      </c>
      <c r="K117" s="298"/>
      <c r="L117" s="298" t="s">
        <v>12926</v>
      </c>
    </row>
    <row r="118" spans="1:12">
      <c r="A118" s="414" t="s">
        <v>12994</v>
      </c>
      <c r="B118" s="414"/>
      <c r="C118" s="414"/>
      <c r="D118" s="414"/>
      <c r="E118" s="414"/>
      <c r="F118" s="414"/>
      <c r="G118" s="414"/>
      <c r="H118" s="414"/>
      <c r="I118" s="294"/>
      <c r="J118" s="294"/>
      <c r="K118" s="294"/>
      <c r="L118" s="294"/>
    </row>
    <row r="119" spans="1:12" ht="17.100000000000001" customHeight="1">
      <c r="A119" s="294" t="s">
        <v>12978</v>
      </c>
      <c r="B119" s="298" t="s">
        <v>12979</v>
      </c>
      <c r="C119" s="294" t="s">
        <v>12980</v>
      </c>
      <c r="D119" s="294" t="s">
        <v>12981</v>
      </c>
      <c r="E119" s="299" t="s">
        <v>12982</v>
      </c>
      <c r="F119" s="413" t="s">
        <v>12983</v>
      </c>
      <c r="G119" s="413"/>
      <c r="H119" s="413" t="s">
        <v>12984</v>
      </c>
      <c r="I119" s="413"/>
      <c r="J119" s="413" t="s">
        <v>12985</v>
      </c>
      <c r="K119" s="413"/>
      <c r="L119" s="413"/>
    </row>
    <row r="120" spans="1:12" ht="24" customHeight="1">
      <c r="A120" s="300" t="s">
        <v>12986</v>
      </c>
      <c r="B120" s="301" t="s">
        <v>13291</v>
      </c>
      <c r="C120" s="300" t="s">
        <v>9</v>
      </c>
      <c r="D120" s="300" t="s">
        <v>7903</v>
      </c>
      <c r="E120" s="302" t="s">
        <v>27</v>
      </c>
      <c r="F120" s="423" t="s">
        <v>13191</v>
      </c>
      <c r="G120" s="423"/>
      <c r="H120" s="423">
        <v>1.0107329</v>
      </c>
      <c r="I120" s="423"/>
      <c r="J120" s="424">
        <v>7.6614000000000004</v>
      </c>
      <c r="K120" s="424"/>
      <c r="L120" s="424"/>
    </row>
    <row r="121" spans="1:12" ht="17.100000000000001" customHeight="1">
      <c r="A121" s="298"/>
      <c r="B121" s="298"/>
      <c r="C121" s="298"/>
      <c r="D121" s="298"/>
      <c r="E121" s="298"/>
      <c r="F121" s="298"/>
      <c r="G121" s="298"/>
      <c r="H121" s="298"/>
      <c r="I121" s="298"/>
      <c r="J121" s="298" t="s">
        <v>12992</v>
      </c>
      <c r="K121" s="298"/>
      <c r="L121" s="298" t="s">
        <v>16660</v>
      </c>
    </row>
    <row r="122" spans="1:12">
      <c r="A122" s="414" t="s">
        <v>12998</v>
      </c>
      <c r="B122" s="414"/>
      <c r="C122" s="414"/>
      <c r="D122" s="414"/>
      <c r="E122" s="414"/>
      <c r="F122" s="414"/>
      <c r="G122" s="414"/>
      <c r="H122" s="414"/>
      <c r="I122" s="294"/>
      <c r="J122" s="294"/>
      <c r="K122" s="294"/>
      <c r="L122" s="294"/>
    </row>
    <row r="123" spans="1:12" ht="17.100000000000001" customHeight="1">
      <c r="A123" s="294" t="s">
        <v>12978</v>
      </c>
      <c r="B123" s="298" t="s">
        <v>12979</v>
      </c>
      <c r="C123" s="294" t="s">
        <v>12980</v>
      </c>
      <c r="D123" s="294" t="s">
        <v>12981</v>
      </c>
      <c r="E123" s="299" t="s">
        <v>12982</v>
      </c>
      <c r="F123" s="413" t="s">
        <v>12983</v>
      </c>
      <c r="G123" s="413"/>
      <c r="H123" s="413" t="s">
        <v>12984</v>
      </c>
      <c r="I123" s="413"/>
      <c r="J123" s="413" t="s">
        <v>12985</v>
      </c>
      <c r="K123" s="413"/>
      <c r="L123" s="413"/>
    </row>
    <row r="124" spans="1:12" ht="24" customHeight="1">
      <c r="A124" s="300" t="s">
        <v>12986</v>
      </c>
      <c r="B124" s="301" t="s">
        <v>13099</v>
      </c>
      <c r="C124" s="300" t="s">
        <v>9</v>
      </c>
      <c r="D124" s="300" t="s">
        <v>7224</v>
      </c>
      <c r="E124" s="302" t="s">
        <v>51</v>
      </c>
      <c r="F124" s="423" t="s">
        <v>13100</v>
      </c>
      <c r="G124" s="423"/>
      <c r="H124" s="423">
        <v>6.9252000000000003E-3</v>
      </c>
      <c r="I124" s="423"/>
      <c r="J124" s="424">
        <v>6.3600000000000004E-2</v>
      </c>
      <c r="K124" s="424"/>
      <c r="L124" s="424"/>
    </row>
    <row r="125" spans="1:12" ht="24" customHeight="1">
      <c r="A125" s="300" t="s">
        <v>12986</v>
      </c>
      <c r="B125" s="301" t="s">
        <v>13101</v>
      </c>
      <c r="C125" s="300" t="s">
        <v>9</v>
      </c>
      <c r="D125" s="300" t="s">
        <v>7359</v>
      </c>
      <c r="E125" s="302" t="s">
        <v>51</v>
      </c>
      <c r="F125" s="423" t="s">
        <v>13102</v>
      </c>
      <c r="G125" s="423"/>
      <c r="H125" s="423">
        <v>2.2350000000000001E-4</v>
      </c>
      <c r="I125" s="423"/>
      <c r="J125" s="424">
        <v>2.87E-2</v>
      </c>
      <c r="K125" s="424"/>
      <c r="L125" s="424"/>
    </row>
    <row r="126" spans="1:12" ht="24" customHeight="1">
      <c r="A126" s="300" t="s">
        <v>12986</v>
      </c>
      <c r="B126" s="301" t="s">
        <v>13103</v>
      </c>
      <c r="C126" s="300" t="s">
        <v>9</v>
      </c>
      <c r="D126" s="300" t="s">
        <v>8851</v>
      </c>
      <c r="E126" s="302" t="s">
        <v>51</v>
      </c>
      <c r="F126" s="423" t="s">
        <v>13104</v>
      </c>
      <c r="G126" s="423"/>
      <c r="H126" s="423">
        <v>1.7880000000000001E-4</v>
      </c>
      <c r="I126" s="423"/>
      <c r="J126" s="424">
        <v>3.4599999999999999E-2</v>
      </c>
      <c r="K126" s="424"/>
      <c r="L126" s="424"/>
    </row>
    <row r="127" spans="1:12" ht="24" customHeight="1">
      <c r="A127" s="300" t="s">
        <v>12986</v>
      </c>
      <c r="B127" s="301" t="s">
        <v>13105</v>
      </c>
      <c r="C127" s="300" t="s">
        <v>9</v>
      </c>
      <c r="D127" s="300" t="s">
        <v>8852</v>
      </c>
      <c r="E127" s="302" t="s">
        <v>51</v>
      </c>
      <c r="F127" s="423" t="s">
        <v>13106</v>
      </c>
      <c r="G127" s="423"/>
      <c r="H127" s="423">
        <v>3.8300000000000003E-5</v>
      </c>
      <c r="I127" s="423"/>
      <c r="J127" s="424">
        <v>2.1000000000000001E-2</v>
      </c>
      <c r="K127" s="424"/>
      <c r="L127" s="424"/>
    </row>
    <row r="128" spans="1:12" ht="24" customHeight="1">
      <c r="A128" s="300" t="s">
        <v>12986</v>
      </c>
      <c r="B128" s="301" t="s">
        <v>13107</v>
      </c>
      <c r="C128" s="300" t="s">
        <v>9</v>
      </c>
      <c r="D128" s="300" t="s">
        <v>9000</v>
      </c>
      <c r="E128" s="302" t="s">
        <v>51</v>
      </c>
      <c r="F128" s="423" t="s">
        <v>13108</v>
      </c>
      <c r="G128" s="423"/>
      <c r="H128" s="423">
        <v>7.8822000000000007E-3</v>
      </c>
      <c r="I128" s="423"/>
      <c r="J128" s="424">
        <v>5.3400000000000003E-2</v>
      </c>
      <c r="K128" s="424"/>
      <c r="L128" s="424"/>
    </row>
    <row r="129" spans="1:12" ht="24" customHeight="1">
      <c r="A129" s="300" t="s">
        <v>12986</v>
      </c>
      <c r="B129" s="301" t="s">
        <v>13109</v>
      </c>
      <c r="C129" s="300" t="s">
        <v>9</v>
      </c>
      <c r="D129" s="300" t="s">
        <v>9574</v>
      </c>
      <c r="E129" s="302" t="s">
        <v>51</v>
      </c>
      <c r="F129" s="423" t="s">
        <v>13110</v>
      </c>
      <c r="G129" s="423"/>
      <c r="H129" s="423">
        <v>2.4997000000000001E-3</v>
      </c>
      <c r="I129" s="423"/>
      <c r="J129" s="424">
        <v>2.2100000000000002E-2</v>
      </c>
      <c r="K129" s="424"/>
      <c r="L129" s="424"/>
    </row>
    <row r="130" spans="1:12" ht="24" customHeight="1">
      <c r="A130" s="300" t="s">
        <v>12986</v>
      </c>
      <c r="B130" s="301" t="s">
        <v>13111</v>
      </c>
      <c r="C130" s="300" t="s">
        <v>9</v>
      </c>
      <c r="D130" s="300" t="s">
        <v>10714</v>
      </c>
      <c r="E130" s="302" t="s">
        <v>93</v>
      </c>
      <c r="F130" s="423" t="s">
        <v>13112</v>
      </c>
      <c r="G130" s="423"/>
      <c r="H130" s="423">
        <v>1.3136999999999999E-3</v>
      </c>
      <c r="I130" s="423"/>
      <c r="J130" s="424">
        <v>0.02</v>
      </c>
      <c r="K130" s="424"/>
      <c r="L130" s="424"/>
    </row>
    <row r="131" spans="1:12" ht="24" customHeight="1">
      <c r="A131" s="300" t="s">
        <v>12986</v>
      </c>
      <c r="B131" s="301" t="s">
        <v>13113</v>
      </c>
      <c r="C131" s="300" t="s">
        <v>9</v>
      </c>
      <c r="D131" s="300" t="s">
        <v>10809</v>
      </c>
      <c r="E131" s="302" t="s">
        <v>51</v>
      </c>
      <c r="F131" s="423" t="s">
        <v>13114</v>
      </c>
      <c r="G131" s="423"/>
      <c r="H131" s="423">
        <v>1.3136999999999999E-3</v>
      </c>
      <c r="I131" s="423"/>
      <c r="J131" s="424">
        <v>1.5800000000000002E-2</v>
      </c>
      <c r="K131" s="424"/>
      <c r="L131" s="424"/>
    </row>
    <row r="132" spans="1:12" ht="24" customHeight="1">
      <c r="A132" s="300" t="s">
        <v>12986</v>
      </c>
      <c r="B132" s="301" t="s">
        <v>13115</v>
      </c>
      <c r="C132" s="300" t="s">
        <v>9</v>
      </c>
      <c r="D132" s="300" t="s">
        <v>10810</v>
      </c>
      <c r="E132" s="302" t="s">
        <v>51</v>
      </c>
      <c r="F132" s="423" t="s">
        <v>13116</v>
      </c>
      <c r="G132" s="423"/>
      <c r="H132" s="423">
        <v>1.3136999999999999E-3</v>
      </c>
      <c r="I132" s="423"/>
      <c r="J132" s="424">
        <v>3.5000000000000003E-2</v>
      </c>
      <c r="K132" s="424"/>
      <c r="L132" s="424"/>
    </row>
    <row r="133" spans="1:12" ht="24" customHeight="1">
      <c r="A133" s="300" t="s">
        <v>12986</v>
      </c>
      <c r="B133" s="301" t="s">
        <v>13117</v>
      </c>
      <c r="C133" s="300" t="s">
        <v>9</v>
      </c>
      <c r="D133" s="300" t="s">
        <v>10837</v>
      </c>
      <c r="E133" s="302" t="s">
        <v>51</v>
      </c>
      <c r="F133" s="423" t="s">
        <v>13118</v>
      </c>
      <c r="G133" s="423"/>
      <c r="H133" s="423">
        <v>4.4700000000000002E-5</v>
      </c>
      <c r="I133" s="423"/>
      <c r="J133" s="424">
        <v>1.9900000000000001E-2</v>
      </c>
      <c r="K133" s="424"/>
      <c r="L133" s="424"/>
    </row>
    <row r="134" spans="1:12" ht="24" customHeight="1">
      <c r="A134" s="300" t="s">
        <v>12986</v>
      </c>
      <c r="B134" s="301" t="s">
        <v>13003</v>
      </c>
      <c r="C134" s="300" t="s">
        <v>9</v>
      </c>
      <c r="D134" s="300" t="s">
        <v>7216</v>
      </c>
      <c r="E134" s="302" t="s">
        <v>51</v>
      </c>
      <c r="F134" s="423" t="s">
        <v>13004</v>
      </c>
      <c r="G134" s="423"/>
      <c r="H134" s="423">
        <v>2.6312000000000002E-3</v>
      </c>
      <c r="I134" s="423"/>
      <c r="J134" s="424">
        <v>8.7900000000000006E-2</v>
      </c>
      <c r="K134" s="424"/>
      <c r="L134" s="424"/>
    </row>
    <row r="135" spans="1:12" ht="24" customHeight="1">
      <c r="A135" s="300" t="s">
        <v>12986</v>
      </c>
      <c r="B135" s="301" t="s">
        <v>13005</v>
      </c>
      <c r="C135" s="300" t="s">
        <v>9</v>
      </c>
      <c r="D135" s="300" t="s">
        <v>7393</v>
      </c>
      <c r="E135" s="302" t="s">
        <v>12988</v>
      </c>
      <c r="F135" s="423" t="s">
        <v>13006</v>
      </c>
      <c r="G135" s="423"/>
      <c r="H135" s="423">
        <v>1.5828999999999999E-3</v>
      </c>
      <c r="I135" s="423"/>
      <c r="J135" s="424">
        <v>8.5500000000000007E-2</v>
      </c>
      <c r="K135" s="424"/>
      <c r="L135" s="424"/>
    </row>
    <row r="136" spans="1:12" ht="24" customHeight="1">
      <c r="A136" s="300" t="s">
        <v>12986</v>
      </c>
      <c r="B136" s="301" t="s">
        <v>13007</v>
      </c>
      <c r="C136" s="300" t="s">
        <v>9</v>
      </c>
      <c r="D136" s="300" t="s">
        <v>10619</v>
      </c>
      <c r="E136" s="302" t="s">
        <v>51</v>
      </c>
      <c r="F136" s="423" t="s">
        <v>13008</v>
      </c>
      <c r="G136" s="423"/>
      <c r="H136" s="423">
        <v>1.2279000000000001E-3</v>
      </c>
      <c r="I136" s="423"/>
      <c r="J136" s="424">
        <v>0.23480000000000001</v>
      </c>
      <c r="K136" s="424"/>
      <c r="L136" s="424"/>
    </row>
    <row r="137" spans="1:12" ht="24" customHeight="1">
      <c r="A137" s="300" t="s">
        <v>12986</v>
      </c>
      <c r="B137" s="301" t="s">
        <v>13009</v>
      </c>
      <c r="C137" s="300" t="s">
        <v>9</v>
      </c>
      <c r="D137" s="300" t="s">
        <v>10769</v>
      </c>
      <c r="E137" s="302" t="s">
        <v>51</v>
      </c>
      <c r="F137" s="423" t="s">
        <v>13010</v>
      </c>
      <c r="G137" s="423"/>
      <c r="H137" s="423">
        <v>0.1103788</v>
      </c>
      <c r="I137" s="423"/>
      <c r="J137" s="424">
        <v>0.1391</v>
      </c>
      <c r="K137" s="424"/>
      <c r="L137" s="424"/>
    </row>
    <row r="138" spans="1:12" ht="24" customHeight="1">
      <c r="A138" s="300" t="s">
        <v>12986</v>
      </c>
      <c r="B138" s="301" t="s">
        <v>13011</v>
      </c>
      <c r="C138" s="300" t="s">
        <v>9</v>
      </c>
      <c r="D138" s="300" t="s">
        <v>10929</v>
      </c>
      <c r="E138" s="302" t="s">
        <v>51</v>
      </c>
      <c r="F138" s="423" t="s">
        <v>13012</v>
      </c>
      <c r="G138" s="423"/>
      <c r="H138" s="423">
        <v>1.0642E-3</v>
      </c>
      <c r="I138" s="423"/>
      <c r="J138" s="424">
        <v>0.16009999999999999</v>
      </c>
      <c r="K138" s="424"/>
      <c r="L138" s="424"/>
    </row>
    <row r="139" spans="1:12" ht="17.100000000000001" customHeight="1">
      <c r="A139" s="298"/>
      <c r="B139" s="298"/>
      <c r="C139" s="298"/>
      <c r="D139" s="298"/>
      <c r="E139" s="298"/>
      <c r="F139" s="298"/>
      <c r="G139" s="298"/>
      <c r="H139" s="298"/>
      <c r="I139" s="298"/>
      <c r="J139" s="298" t="s">
        <v>12992</v>
      </c>
      <c r="K139" s="298"/>
      <c r="L139" s="298" t="s">
        <v>12955</v>
      </c>
    </row>
    <row r="140" spans="1:12">
      <c r="A140" s="414" t="s">
        <v>13056</v>
      </c>
      <c r="B140" s="414"/>
      <c r="C140" s="414"/>
      <c r="D140" s="414"/>
      <c r="E140" s="414"/>
      <c r="F140" s="414"/>
      <c r="G140" s="414"/>
      <c r="H140" s="414"/>
      <c r="I140" s="294"/>
      <c r="J140" s="294"/>
      <c r="K140" s="294"/>
      <c r="L140" s="294"/>
    </row>
    <row r="141" spans="1:12" ht="17.100000000000001" customHeight="1">
      <c r="A141" s="294" t="s">
        <v>12978</v>
      </c>
      <c r="B141" s="298" t="s">
        <v>12979</v>
      </c>
      <c r="C141" s="294" t="s">
        <v>12980</v>
      </c>
      <c r="D141" s="294" t="s">
        <v>12981</v>
      </c>
      <c r="E141" s="299" t="s">
        <v>12982</v>
      </c>
      <c r="F141" s="413" t="s">
        <v>12983</v>
      </c>
      <c r="G141" s="413"/>
      <c r="H141" s="413" t="s">
        <v>12984</v>
      </c>
      <c r="I141" s="413"/>
      <c r="J141" s="413" t="s">
        <v>12985</v>
      </c>
      <c r="K141" s="413"/>
      <c r="L141" s="413"/>
    </row>
    <row r="142" spans="1:12" ht="24" customHeight="1">
      <c r="A142" s="300" t="s">
        <v>12986</v>
      </c>
      <c r="B142" s="301" t="s">
        <v>13057</v>
      </c>
      <c r="C142" s="300" t="s">
        <v>9</v>
      </c>
      <c r="D142" s="300" t="s">
        <v>12549</v>
      </c>
      <c r="E142" s="302" t="s">
        <v>27</v>
      </c>
      <c r="F142" s="423" t="s">
        <v>12948</v>
      </c>
      <c r="G142" s="423"/>
      <c r="H142" s="423">
        <v>1</v>
      </c>
      <c r="I142" s="423"/>
      <c r="J142" s="424">
        <v>0.65</v>
      </c>
      <c r="K142" s="424"/>
      <c r="L142" s="424"/>
    </row>
    <row r="143" spans="1:12" ht="17.100000000000001" customHeight="1">
      <c r="A143" s="298"/>
      <c r="B143" s="298"/>
      <c r="C143" s="298"/>
      <c r="D143" s="298"/>
      <c r="E143" s="298"/>
      <c r="F143" s="298"/>
      <c r="G143" s="298"/>
      <c r="H143" s="298"/>
      <c r="I143" s="298"/>
      <c r="J143" s="298" t="s">
        <v>12992</v>
      </c>
      <c r="K143" s="298"/>
      <c r="L143" s="298" t="s">
        <v>12948</v>
      </c>
    </row>
    <row r="144" spans="1:12">
      <c r="A144" s="414" t="s">
        <v>13058</v>
      </c>
      <c r="B144" s="414"/>
      <c r="C144" s="414"/>
      <c r="D144" s="414"/>
      <c r="E144" s="414"/>
      <c r="F144" s="414"/>
      <c r="G144" s="414"/>
      <c r="H144" s="414"/>
      <c r="I144" s="294"/>
      <c r="J144" s="294"/>
      <c r="K144" s="294"/>
      <c r="L144" s="294"/>
    </row>
    <row r="145" spans="1:12" ht="17.100000000000001" customHeight="1">
      <c r="A145" s="294" t="s">
        <v>12978</v>
      </c>
      <c r="B145" s="298" t="s">
        <v>12979</v>
      </c>
      <c r="C145" s="294" t="s">
        <v>12980</v>
      </c>
      <c r="D145" s="294" t="s">
        <v>12981</v>
      </c>
      <c r="E145" s="299" t="s">
        <v>12982</v>
      </c>
      <c r="F145" s="413" t="s">
        <v>12983</v>
      </c>
      <c r="G145" s="413"/>
      <c r="H145" s="413" t="s">
        <v>12984</v>
      </c>
      <c r="I145" s="413"/>
      <c r="J145" s="413" t="s">
        <v>12985</v>
      </c>
      <c r="K145" s="413"/>
      <c r="L145" s="413"/>
    </row>
    <row r="146" spans="1:12" ht="24" customHeight="1">
      <c r="A146" s="300" t="s">
        <v>12986</v>
      </c>
      <c r="B146" s="301" t="s">
        <v>13059</v>
      </c>
      <c r="C146" s="300" t="s">
        <v>9</v>
      </c>
      <c r="D146" s="300" t="s">
        <v>12535</v>
      </c>
      <c r="E146" s="302" t="s">
        <v>27</v>
      </c>
      <c r="F146" s="423" t="s">
        <v>12936</v>
      </c>
      <c r="G146" s="423"/>
      <c r="H146" s="423">
        <v>1</v>
      </c>
      <c r="I146" s="423"/>
      <c r="J146" s="424">
        <v>0.05</v>
      </c>
      <c r="K146" s="424"/>
      <c r="L146" s="424"/>
    </row>
    <row r="147" spans="1:12" ht="17.100000000000001" customHeight="1">
      <c r="A147" s="298"/>
      <c r="B147" s="298"/>
      <c r="C147" s="298"/>
      <c r="D147" s="298"/>
      <c r="E147" s="298"/>
      <c r="F147" s="298"/>
      <c r="G147" s="298"/>
      <c r="H147" s="298"/>
      <c r="I147" s="298"/>
      <c r="J147" s="298" t="s">
        <v>12992</v>
      </c>
      <c r="K147" s="298"/>
      <c r="L147" s="298" t="s">
        <v>12936</v>
      </c>
    </row>
    <row r="148" spans="1:12">
      <c r="A148" s="414" t="s">
        <v>13060</v>
      </c>
      <c r="B148" s="414"/>
      <c r="C148" s="414"/>
      <c r="D148" s="414"/>
      <c r="E148" s="414"/>
      <c r="F148" s="414"/>
      <c r="G148" s="414"/>
      <c r="H148" s="414"/>
      <c r="I148" s="294"/>
      <c r="J148" s="294"/>
      <c r="K148" s="294"/>
      <c r="L148" s="294"/>
    </row>
    <row r="149" spans="1:12" ht="17.100000000000001" customHeight="1">
      <c r="A149" s="294" t="s">
        <v>12978</v>
      </c>
      <c r="B149" s="298" t="s">
        <v>12979</v>
      </c>
      <c r="C149" s="294" t="s">
        <v>12980</v>
      </c>
      <c r="D149" s="294" t="s">
        <v>12981</v>
      </c>
      <c r="E149" s="299" t="s">
        <v>12982</v>
      </c>
      <c r="F149" s="413" t="s">
        <v>12983</v>
      </c>
      <c r="G149" s="413"/>
      <c r="H149" s="413" t="s">
        <v>12984</v>
      </c>
      <c r="I149" s="413"/>
      <c r="J149" s="413" t="s">
        <v>12985</v>
      </c>
      <c r="K149" s="413"/>
      <c r="L149" s="413"/>
    </row>
    <row r="150" spans="1:12" ht="24" customHeight="1">
      <c r="A150" s="300" t="s">
        <v>12986</v>
      </c>
      <c r="B150" s="301" t="s">
        <v>13061</v>
      </c>
      <c r="C150" s="300" t="s">
        <v>9</v>
      </c>
      <c r="D150" s="300" t="s">
        <v>12522</v>
      </c>
      <c r="E150" s="302" t="s">
        <v>27</v>
      </c>
      <c r="F150" s="423" t="s">
        <v>12964</v>
      </c>
      <c r="G150" s="423"/>
      <c r="H150" s="423">
        <v>1</v>
      </c>
      <c r="I150" s="423"/>
      <c r="J150" s="424">
        <v>2.5299999999999998</v>
      </c>
      <c r="K150" s="424"/>
      <c r="L150" s="424"/>
    </row>
    <row r="151" spans="1:12" ht="24" customHeight="1">
      <c r="A151" s="300" t="s">
        <v>12986</v>
      </c>
      <c r="B151" s="301" t="s">
        <v>13062</v>
      </c>
      <c r="C151" s="300" t="s">
        <v>9</v>
      </c>
      <c r="D151" s="300" t="s">
        <v>12527</v>
      </c>
      <c r="E151" s="302" t="s">
        <v>27</v>
      </c>
      <c r="F151" s="423" t="s">
        <v>13063</v>
      </c>
      <c r="G151" s="423"/>
      <c r="H151" s="423">
        <v>1</v>
      </c>
      <c r="I151" s="423"/>
      <c r="J151" s="424">
        <v>0.34</v>
      </c>
      <c r="K151" s="424"/>
      <c r="L151" s="424"/>
    </row>
    <row r="152" spans="1:12" ht="17.100000000000001" customHeight="1">
      <c r="A152" s="298"/>
      <c r="B152" s="298"/>
      <c r="C152" s="298"/>
      <c r="D152" s="298"/>
      <c r="E152" s="298"/>
      <c r="F152" s="298"/>
      <c r="G152" s="298"/>
      <c r="H152" s="298"/>
      <c r="I152" s="298"/>
      <c r="J152" s="298" t="s">
        <v>12992</v>
      </c>
      <c r="K152" s="298"/>
      <c r="L152" s="298" t="s">
        <v>13064</v>
      </c>
    </row>
    <row r="153" spans="1:12" ht="17.100000000000001" customHeight="1">
      <c r="A153" s="294" t="s">
        <v>13014</v>
      </c>
      <c r="B153" s="294"/>
      <c r="C153" s="294"/>
      <c r="D153" s="294"/>
      <c r="E153" s="294"/>
      <c r="F153" s="294"/>
      <c r="G153" s="294"/>
      <c r="H153" s="294"/>
      <c r="I153" s="294"/>
      <c r="J153" s="294"/>
      <c r="K153" s="294"/>
      <c r="L153" s="294"/>
    </row>
    <row r="154" spans="1:12" ht="17.100000000000001" customHeight="1">
      <c r="A154" s="298"/>
      <c r="B154" s="298"/>
      <c r="C154" s="298"/>
      <c r="D154" s="298"/>
      <c r="E154" s="298"/>
      <c r="F154" s="298"/>
      <c r="G154" s="298"/>
      <c r="H154" s="298"/>
      <c r="I154" s="298"/>
      <c r="J154" s="298" t="s">
        <v>13015</v>
      </c>
      <c r="K154" s="298"/>
      <c r="L154" s="298" t="s">
        <v>16661</v>
      </c>
    </row>
    <row r="155" spans="1:12" ht="17.100000000000001" customHeight="1">
      <c r="A155" s="298"/>
      <c r="B155" s="298"/>
      <c r="C155" s="298"/>
      <c r="D155" s="298"/>
      <c r="E155" s="298"/>
      <c r="F155" s="298"/>
      <c r="G155" s="298"/>
      <c r="H155" s="298"/>
      <c r="I155" s="298"/>
      <c r="J155" s="298" t="s">
        <v>13017</v>
      </c>
      <c r="K155" s="298" t="s">
        <v>13018</v>
      </c>
      <c r="L155" s="298" t="s">
        <v>16662</v>
      </c>
    </row>
    <row r="156" spans="1:12" ht="17.100000000000001" customHeight="1">
      <c r="A156" s="298"/>
      <c r="B156" s="298"/>
      <c r="C156" s="298"/>
      <c r="D156" s="298"/>
      <c r="E156" s="298"/>
      <c r="F156" s="298"/>
      <c r="G156" s="298"/>
      <c r="H156" s="298"/>
      <c r="I156" s="298"/>
      <c r="J156" s="298" t="s">
        <v>13020</v>
      </c>
      <c r="K156" s="298"/>
      <c r="L156" s="298" t="s">
        <v>16663</v>
      </c>
    </row>
    <row r="157" spans="1:12" ht="17.100000000000001" customHeight="1">
      <c r="A157" s="298"/>
      <c r="B157" s="298"/>
      <c r="C157" s="298"/>
      <c r="D157" s="298"/>
      <c r="E157" s="298"/>
      <c r="F157" s="298"/>
      <c r="G157" s="298"/>
      <c r="H157" s="298"/>
      <c r="I157" s="298"/>
      <c r="J157" s="298" t="s">
        <v>13022</v>
      </c>
      <c r="K157" s="298" t="s">
        <v>16646</v>
      </c>
      <c r="L157" s="298" t="s">
        <v>16664</v>
      </c>
    </row>
    <row r="158" spans="1:12" ht="17.100000000000001" customHeight="1">
      <c r="A158" s="298"/>
      <c r="B158" s="298"/>
      <c r="C158" s="298"/>
      <c r="D158" s="298"/>
      <c r="E158" s="298"/>
      <c r="F158" s="298"/>
      <c r="G158" s="298"/>
      <c r="H158" s="298"/>
      <c r="I158" s="298"/>
      <c r="J158" s="298" t="s">
        <v>13024</v>
      </c>
      <c r="K158" s="298"/>
      <c r="L158" s="298" t="s">
        <v>16665</v>
      </c>
    </row>
    <row r="159" spans="1:12" ht="30" customHeight="1">
      <c r="A159" s="299"/>
      <c r="B159" s="299"/>
      <c r="C159" s="299"/>
      <c r="D159" s="299"/>
      <c r="E159" s="299"/>
      <c r="F159" s="299"/>
      <c r="G159" s="299"/>
      <c r="H159" s="299"/>
      <c r="I159" s="299"/>
      <c r="J159" s="299"/>
      <c r="K159" s="299"/>
      <c r="L159" s="299"/>
    </row>
    <row r="160" spans="1:12" ht="24" customHeight="1">
      <c r="A160" s="295" t="s">
        <v>16666</v>
      </c>
      <c r="B160" s="296" t="s">
        <v>16172</v>
      </c>
      <c r="C160" s="295" t="s">
        <v>9</v>
      </c>
      <c r="D160" s="295" t="s">
        <v>78</v>
      </c>
      <c r="E160" s="297" t="s">
        <v>27</v>
      </c>
      <c r="F160" s="296"/>
      <c r="G160" s="296"/>
      <c r="H160" s="296"/>
      <c r="I160" s="296"/>
      <c r="J160" s="296"/>
      <c r="K160" s="296"/>
      <c r="L160" s="296"/>
    </row>
    <row r="161" spans="1:12">
      <c r="A161" s="414" t="s">
        <v>12977</v>
      </c>
      <c r="B161" s="414"/>
      <c r="C161" s="414"/>
      <c r="D161" s="414"/>
      <c r="E161" s="414"/>
      <c r="F161" s="414"/>
      <c r="G161" s="414"/>
      <c r="H161" s="414"/>
      <c r="I161" s="294"/>
      <c r="J161" s="294"/>
      <c r="K161" s="294"/>
      <c r="L161" s="294"/>
    </row>
    <row r="162" spans="1:12" ht="17.100000000000001" customHeight="1">
      <c r="A162" s="294" t="s">
        <v>12978</v>
      </c>
      <c r="B162" s="298" t="s">
        <v>12979</v>
      </c>
      <c r="C162" s="294" t="s">
        <v>12980</v>
      </c>
      <c r="D162" s="294" t="s">
        <v>12981</v>
      </c>
      <c r="E162" s="299" t="s">
        <v>12982</v>
      </c>
      <c r="F162" s="413" t="s">
        <v>12983</v>
      </c>
      <c r="G162" s="413"/>
      <c r="H162" s="413" t="s">
        <v>12984</v>
      </c>
      <c r="I162" s="413"/>
      <c r="J162" s="413" t="s">
        <v>12985</v>
      </c>
      <c r="K162" s="413"/>
      <c r="L162" s="413"/>
    </row>
    <row r="163" spans="1:12" ht="24" customHeight="1">
      <c r="A163" s="300" t="s">
        <v>12986</v>
      </c>
      <c r="B163" s="301" t="s">
        <v>13085</v>
      </c>
      <c r="C163" s="300" t="s">
        <v>9</v>
      </c>
      <c r="D163" s="300" t="s">
        <v>7909</v>
      </c>
      <c r="E163" s="302" t="s">
        <v>51</v>
      </c>
      <c r="F163" s="423" t="s">
        <v>13086</v>
      </c>
      <c r="G163" s="423"/>
      <c r="H163" s="423">
        <v>5.865E-4</v>
      </c>
      <c r="I163" s="423"/>
      <c r="J163" s="424">
        <v>6.0999999999999999E-2</v>
      </c>
      <c r="K163" s="424"/>
      <c r="L163" s="424"/>
    </row>
    <row r="164" spans="1:12" ht="24" customHeight="1">
      <c r="A164" s="300" t="s">
        <v>12986</v>
      </c>
      <c r="B164" s="301" t="s">
        <v>13087</v>
      </c>
      <c r="C164" s="300" t="s">
        <v>9</v>
      </c>
      <c r="D164" s="300" t="s">
        <v>8873</v>
      </c>
      <c r="E164" s="302" t="s">
        <v>51</v>
      </c>
      <c r="F164" s="423" t="s">
        <v>13088</v>
      </c>
      <c r="G164" s="423"/>
      <c r="H164" s="423">
        <v>5.5899999999999997E-5</v>
      </c>
      <c r="I164" s="423"/>
      <c r="J164" s="424">
        <v>4.8599999999999997E-2</v>
      </c>
      <c r="K164" s="424"/>
      <c r="L164" s="424"/>
    </row>
    <row r="165" spans="1:12" ht="48" customHeight="1">
      <c r="A165" s="300" t="s">
        <v>12986</v>
      </c>
      <c r="B165" s="301" t="s">
        <v>13089</v>
      </c>
      <c r="C165" s="300" t="s">
        <v>9</v>
      </c>
      <c r="D165" s="300" t="s">
        <v>9227</v>
      </c>
      <c r="E165" s="302" t="s">
        <v>51</v>
      </c>
      <c r="F165" s="423" t="s">
        <v>13090</v>
      </c>
      <c r="G165" s="423"/>
      <c r="H165" s="423">
        <v>3.9100000000000002E-5</v>
      </c>
      <c r="I165" s="423"/>
      <c r="J165" s="424">
        <v>5.2299999999999999E-2</v>
      </c>
      <c r="K165" s="424"/>
      <c r="L165" s="424"/>
    </row>
    <row r="166" spans="1:12" ht="24" customHeight="1">
      <c r="A166" s="300" t="s">
        <v>12986</v>
      </c>
      <c r="B166" s="301" t="s">
        <v>13091</v>
      </c>
      <c r="C166" s="300" t="s">
        <v>9</v>
      </c>
      <c r="D166" s="300" t="s">
        <v>9580</v>
      </c>
      <c r="E166" s="302" t="s">
        <v>51</v>
      </c>
      <c r="F166" s="423" t="s">
        <v>13092</v>
      </c>
      <c r="G166" s="423"/>
      <c r="H166" s="423">
        <v>3.8300000000000003E-5</v>
      </c>
      <c r="I166" s="423"/>
      <c r="J166" s="424">
        <v>3.4299999999999997E-2</v>
      </c>
      <c r="K166" s="424"/>
      <c r="L166" s="424"/>
    </row>
    <row r="167" spans="1:12" ht="24" customHeight="1">
      <c r="A167" s="300" t="s">
        <v>12986</v>
      </c>
      <c r="B167" s="301" t="s">
        <v>12987</v>
      </c>
      <c r="C167" s="300" t="s">
        <v>9</v>
      </c>
      <c r="D167" s="300" t="s">
        <v>9831</v>
      </c>
      <c r="E167" s="302" t="s">
        <v>12988</v>
      </c>
      <c r="F167" s="423" t="s">
        <v>12989</v>
      </c>
      <c r="G167" s="423"/>
      <c r="H167" s="423">
        <v>1.3573099999999999E-2</v>
      </c>
      <c r="I167" s="423"/>
      <c r="J167" s="424">
        <v>0.13739999999999999</v>
      </c>
      <c r="K167" s="424"/>
      <c r="L167" s="424"/>
    </row>
    <row r="168" spans="1:12" ht="36" customHeight="1">
      <c r="A168" s="300" t="s">
        <v>12986</v>
      </c>
      <c r="B168" s="301" t="s">
        <v>12990</v>
      </c>
      <c r="C168" s="300" t="s">
        <v>9</v>
      </c>
      <c r="D168" s="300" t="s">
        <v>11426</v>
      </c>
      <c r="E168" s="302" t="s">
        <v>51</v>
      </c>
      <c r="F168" s="423" t="s">
        <v>12991</v>
      </c>
      <c r="G168" s="423"/>
      <c r="H168" s="423">
        <v>7.113E-4</v>
      </c>
      <c r="I168" s="423"/>
      <c r="J168" s="424">
        <v>9.4E-2</v>
      </c>
      <c r="K168" s="424"/>
      <c r="L168" s="424"/>
    </row>
    <row r="169" spans="1:12" ht="17.100000000000001" customHeight="1">
      <c r="A169" s="298"/>
      <c r="B169" s="298"/>
      <c r="C169" s="298"/>
      <c r="D169" s="298"/>
      <c r="E169" s="298"/>
      <c r="F169" s="298"/>
      <c r="G169" s="298"/>
      <c r="H169" s="298"/>
      <c r="I169" s="298"/>
      <c r="J169" s="298" t="s">
        <v>12992</v>
      </c>
      <c r="K169" s="298"/>
      <c r="L169" s="298" t="s">
        <v>12926</v>
      </c>
    </row>
    <row r="170" spans="1:12">
      <c r="A170" s="414" t="s">
        <v>12994</v>
      </c>
      <c r="B170" s="414"/>
      <c r="C170" s="414"/>
      <c r="D170" s="414"/>
      <c r="E170" s="414"/>
      <c r="F170" s="414"/>
      <c r="G170" s="414"/>
      <c r="H170" s="414"/>
      <c r="I170" s="294"/>
      <c r="J170" s="294"/>
      <c r="K170" s="294"/>
      <c r="L170" s="294"/>
    </row>
    <row r="171" spans="1:12" ht="17.100000000000001" customHeight="1">
      <c r="A171" s="294" t="s">
        <v>12978</v>
      </c>
      <c r="B171" s="298" t="s">
        <v>12979</v>
      </c>
      <c r="C171" s="294" t="s">
        <v>12980</v>
      </c>
      <c r="D171" s="294" t="s">
        <v>12981</v>
      </c>
      <c r="E171" s="299" t="s">
        <v>12982</v>
      </c>
      <c r="F171" s="413" t="s">
        <v>12983</v>
      </c>
      <c r="G171" s="413"/>
      <c r="H171" s="413" t="s">
        <v>12984</v>
      </c>
      <c r="I171" s="413"/>
      <c r="J171" s="413" t="s">
        <v>12985</v>
      </c>
      <c r="K171" s="413"/>
      <c r="L171" s="413"/>
    </row>
    <row r="172" spans="1:12" ht="24" customHeight="1">
      <c r="A172" s="300" t="s">
        <v>12986</v>
      </c>
      <c r="B172" s="301" t="s">
        <v>13192</v>
      </c>
      <c r="C172" s="300" t="s">
        <v>9</v>
      </c>
      <c r="D172" s="300" t="s">
        <v>10306</v>
      </c>
      <c r="E172" s="302" t="s">
        <v>27</v>
      </c>
      <c r="F172" s="423" t="s">
        <v>13134</v>
      </c>
      <c r="G172" s="423"/>
      <c r="H172" s="423">
        <v>1.0166660999999999</v>
      </c>
      <c r="I172" s="423"/>
      <c r="J172" s="424">
        <v>7.0658000000000003</v>
      </c>
      <c r="K172" s="424"/>
      <c r="L172" s="424"/>
    </row>
    <row r="173" spans="1:12" ht="17.100000000000001" customHeight="1">
      <c r="A173" s="298"/>
      <c r="B173" s="298"/>
      <c r="C173" s="298"/>
      <c r="D173" s="298"/>
      <c r="E173" s="298"/>
      <c r="F173" s="298"/>
      <c r="G173" s="298"/>
      <c r="H173" s="298"/>
      <c r="I173" s="298"/>
      <c r="J173" s="298" t="s">
        <v>12992</v>
      </c>
      <c r="K173" s="298"/>
      <c r="L173" s="298" t="s">
        <v>13549</v>
      </c>
    </row>
    <row r="174" spans="1:12">
      <c r="A174" s="414" t="s">
        <v>12998</v>
      </c>
      <c r="B174" s="414"/>
      <c r="C174" s="414"/>
      <c r="D174" s="414"/>
      <c r="E174" s="414"/>
      <c r="F174" s="414"/>
      <c r="G174" s="414"/>
      <c r="H174" s="414"/>
      <c r="I174" s="294"/>
      <c r="J174" s="294"/>
      <c r="K174" s="294"/>
      <c r="L174" s="294"/>
    </row>
    <row r="175" spans="1:12" ht="17.100000000000001" customHeight="1">
      <c r="A175" s="294" t="s">
        <v>12978</v>
      </c>
      <c r="B175" s="298" t="s">
        <v>12979</v>
      </c>
      <c r="C175" s="294" t="s">
        <v>12980</v>
      </c>
      <c r="D175" s="294" t="s">
        <v>12981</v>
      </c>
      <c r="E175" s="299" t="s">
        <v>12982</v>
      </c>
      <c r="F175" s="413" t="s">
        <v>12983</v>
      </c>
      <c r="G175" s="413"/>
      <c r="H175" s="413" t="s">
        <v>12984</v>
      </c>
      <c r="I175" s="413"/>
      <c r="J175" s="413" t="s">
        <v>12985</v>
      </c>
      <c r="K175" s="413"/>
      <c r="L175" s="413"/>
    </row>
    <row r="176" spans="1:12" ht="24" customHeight="1">
      <c r="A176" s="300" t="s">
        <v>12986</v>
      </c>
      <c r="B176" s="301" t="s">
        <v>13099</v>
      </c>
      <c r="C176" s="300" t="s">
        <v>9</v>
      </c>
      <c r="D176" s="300" t="s">
        <v>7224</v>
      </c>
      <c r="E176" s="302" t="s">
        <v>51</v>
      </c>
      <c r="F176" s="423" t="s">
        <v>13100</v>
      </c>
      <c r="G176" s="423"/>
      <c r="H176" s="423">
        <v>6.9278999999999999E-3</v>
      </c>
      <c r="I176" s="423"/>
      <c r="J176" s="424">
        <v>6.3700000000000007E-2</v>
      </c>
      <c r="K176" s="424"/>
      <c r="L176" s="424"/>
    </row>
    <row r="177" spans="1:12" ht="24" customHeight="1">
      <c r="A177" s="300" t="s">
        <v>12986</v>
      </c>
      <c r="B177" s="301" t="s">
        <v>13101</v>
      </c>
      <c r="C177" s="300" t="s">
        <v>9</v>
      </c>
      <c r="D177" s="300" t="s">
        <v>7359</v>
      </c>
      <c r="E177" s="302" t="s">
        <v>51</v>
      </c>
      <c r="F177" s="423" t="s">
        <v>13102</v>
      </c>
      <c r="G177" s="423"/>
      <c r="H177" s="423">
        <v>2.2359999999999999E-4</v>
      </c>
      <c r="I177" s="423"/>
      <c r="J177" s="424">
        <v>2.87E-2</v>
      </c>
      <c r="K177" s="424"/>
      <c r="L177" s="424"/>
    </row>
    <row r="178" spans="1:12" ht="24" customHeight="1">
      <c r="A178" s="300" t="s">
        <v>12986</v>
      </c>
      <c r="B178" s="301" t="s">
        <v>13103</v>
      </c>
      <c r="C178" s="300" t="s">
        <v>9</v>
      </c>
      <c r="D178" s="300" t="s">
        <v>8851</v>
      </c>
      <c r="E178" s="302" t="s">
        <v>51</v>
      </c>
      <c r="F178" s="423" t="s">
        <v>13104</v>
      </c>
      <c r="G178" s="423"/>
      <c r="H178" s="423">
        <v>1.7890000000000001E-4</v>
      </c>
      <c r="I178" s="423"/>
      <c r="J178" s="424">
        <v>3.4599999999999999E-2</v>
      </c>
      <c r="K178" s="424"/>
      <c r="L178" s="424"/>
    </row>
    <row r="179" spans="1:12" ht="24" customHeight="1">
      <c r="A179" s="300" t="s">
        <v>12986</v>
      </c>
      <c r="B179" s="301" t="s">
        <v>13105</v>
      </c>
      <c r="C179" s="300" t="s">
        <v>9</v>
      </c>
      <c r="D179" s="300" t="s">
        <v>8852</v>
      </c>
      <c r="E179" s="302" t="s">
        <v>51</v>
      </c>
      <c r="F179" s="423" t="s">
        <v>13106</v>
      </c>
      <c r="G179" s="423"/>
      <c r="H179" s="423">
        <v>3.8300000000000003E-5</v>
      </c>
      <c r="I179" s="423"/>
      <c r="J179" s="424">
        <v>2.1000000000000001E-2</v>
      </c>
      <c r="K179" s="424"/>
      <c r="L179" s="424"/>
    </row>
    <row r="180" spans="1:12" ht="24" customHeight="1">
      <c r="A180" s="300" t="s">
        <v>12986</v>
      </c>
      <c r="B180" s="301" t="s">
        <v>13107</v>
      </c>
      <c r="C180" s="300" t="s">
        <v>9</v>
      </c>
      <c r="D180" s="300" t="s">
        <v>9000</v>
      </c>
      <c r="E180" s="302" t="s">
        <v>51</v>
      </c>
      <c r="F180" s="423" t="s">
        <v>13108</v>
      </c>
      <c r="G180" s="423"/>
      <c r="H180" s="423">
        <v>7.8854000000000007E-3</v>
      </c>
      <c r="I180" s="423"/>
      <c r="J180" s="424">
        <v>5.3400000000000003E-2</v>
      </c>
      <c r="K180" s="424"/>
      <c r="L180" s="424"/>
    </row>
    <row r="181" spans="1:12" ht="24" customHeight="1">
      <c r="A181" s="300" t="s">
        <v>12986</v>
      </c>
      <c r="B181" s="301" t="s">
        <v>13109</v>
      </c>
      <c r="C181" s="300" t="s">
        <v>9</v>
      </c>
      <c r="D181" s="300" t="s">
        <v>9574</v>
      </c>
      <c r="E181" s="302" t="s">
        <v>51</v>
      </c>
      <c r="F181" s="423" t="s">
        <v>13110</v>
      </c>
      <c r="G181" s="423"/>
      <c r="H181" s="423">
        <v>2.5006999999999998E-3</v>
      </c>
      <c r="I181" s="423"/>
      <c r="J181" s="424">
        <v>2.2100000000000002E-2</v>
      </c>
      <c r="K181" s="424"/>
      <c r="L181" s="424"/>
    </row>
    <row r="182" spans="1:12" ht="24" customHeight="1">
      <c r="A182" s="300" t="s">
        <v>12986</v>
      </c>
      <c r="B182" s="301" t="s">
        <v>13111</v>
      </c>
      <c r="C182" s="300" t="s">
        <v>9</v>
      </c>
      <c r="D182" s="300" t="s">
        <v>10714</v>
      </c>
      <c r="E182" s="302" t="s">
        <v>93</v>
      </c>
      <c r="F182" s="423" t="s">
        <v>13112</v>
      </c>
      <c r="G182" s="423"/>
      <c r="H182" s="423">
        <v>1.3143E-3</v>
      </c>
      <c r="I182" s="423"/>
      <c r="J182" s="424">
        <v>2.01E-2</v>
      </c>
      <c r="K182" s="424"/>
      <c r="L182" s="424"/>
    </row>
    <row r="183" spans="1:12" ht="24" customHeight="1">
      <c r="A183" s="300" t="s">
        <v>12986</v>
      </c>
      <c r="B183" s="301" t="s">
        <v>13113</v>
      </c>
      <c r="C183" s="300" t="s">
        <v>9</v>
      </c>
      <c r="D183" s="300" t="s">
        <v>10809</v>
      </c>
      <c r="E183" s="302" t="s">
        <v>51</v>
      </c>
      <c r="F183" s="423" t="s">
        <v>13114</v>
      </c>
      <c r="G183" s="423"/>
      <c r="H183" s="423">
        <v>1.3143E-3</v>
      </c>
      <c r="I183" s="423"/>
      <c r="J183" s="424">
        <v>1.5800000000000002E-2</v>
      </c>
      <c r="K183" s="424"/>
      <c r="L183" s="424"/>
    </row>
    <row r="184" spans="1:12" ht="24" customHeight="1">
      <c r="A184" s="300" t="s">
        <v>12986</v>
      </c>
      <c r="B184" s="301" t="s">
        <v>13115</v>
      </c>
      <c r="C184" s="300" t="s">
        <v>9</v>
      </c>
      <c r="D184" s="300" t="s">
        <v>10810</v>
      </c>
      <c r="E184" s="302" t="s">
        <v>51</v>
      </c>
      <c r="F184" s="423" t="s">
        <v>13116</v>
      </c>
      <c r="G184" s="423"/>
      <c r="H184" s="423">
        <v>1.3143E-3</v>
      </c>
      <c r="I184" s="423"/>
      <c r="J184" s="424">
        <v>3.5000000000000003E-2</v>
      </c>
      <c r="K184" s="424"/>
      <c r="L184" s="424"/>
    </row>
    <row r="185" spans="1:12" ht="24" customHeight="1">
      <c r="A185" s="300" t="s">
        <v>12986</v>
      </c>
      <c r="B185" s="301" t="s">
        <v>13117</v>
      </c>
      <c r="C185" s="300" t="s">
        <v>9</v>
      </c>
      <c r="D185" s="300" t="s">
        <v>10837</v>
      </c>
      <c r="E185" s="302" t="s">
        <v>51</v>
      </c>
      <c r="F185" s="423" t="s">
        <v>13118</v>
      </c>
      <c r="G185" s="423"/>
      <c r="H185" s="423">
        <v>4.4799999999999998E-5</v>
      </c>
      <c r="I185" s="423"/>
      <c r="J185" s="424">
        <v>1.9900000000000001E-2</v>
      </c>
      <c r="K185" s="424"/>
      <c r="L185" s="424"/>
    </row>
    <row r="186" spans="1:12" ht="24" customHeight="1">
      <c r="A186" s="300" t="s">
        <v>12986</v>
      </c>
      <c r="B186" s="301" t="s">
        <v>13003</v>
      </c>
      <c r="C186" s="300" t="s">
        <v>9</v>
      </c>
      <c r="D186" s="300" t="s">
        <v>7216</v>
      </c>
      <c r="E186" s="302" t="s">
        <v>51</v>
      </c>
      <c r="F186" s="423" t="s">
        <v>13004</v>
      </c>
      <c r="G186" s="423"/>
      <c r="H186" s="423">
        <v>2.6323000000000002E-3</v>
      </c>
      <c r="I186" s="423"/>
      <c r="J186" s="424">
        <v>8.7900000000000006E-2</v>
      </c>
      <c r="K186" s="424"/>
      <c r="L186" s="424"/>
    </row>
    <row r="187" spans="1:12" ht="24" customHeight="1">
      <c r="A187" s="300" t="s">
        <v>12986</v>
      </c>
      <c r="B187" s="301" t="s">
        <v>13005</v>
      </c>
      <c r="C187" s="300" t="s">
        <v>9</v>
      </c>
      <c r="D187" s="300" t="s">
        <v>7393</v>
      </c>
      <c r="E187" s="302" t="s">
        <v>12988</v>
      </c>
      <c r="F187" s="423" t="s">
        <v>13006</v>
      </c>
      <c r="G187" s="423"/>
      <c r="H187" s="423">
        <v>1.5835999999999999E-3</v>
      </c>
      <c r="I187" s="423"/>
      <c r="J187" s="424">
        <v>8.5500000000000007E-2</v>
      </c>
      <c r="K187" s="424"/>
      <c r="L187" s="424"/>
    </row>
    <row r="188" spans="1:12" ht="24" customHeight="1">
      <c r="A188" s="300" t="s">
        <v>12986</v>
      </c>
      <c r="B188" s="301" t="s">
        <v>13007</v>
      </c>
      <c r="C188" s="300" t="s">
        <v>9</v>
      </c>
      <c r="D188" s="300" t="s">
        <v>10619</v>
      </c>
      <c r="E188" s="302" t="s">
        <v>51</v>
      </c>
      <c r="F188" s="423" t="s">
        <v>13008</v>
      </c>
      <c r="G188" s="423"/>
      <c r="H188" s="423">
        <v>1.2283999999999999E-3</v>
      </c>
      <c r="I188" s="423"/>
      <c r="J188" s="424">
        <v>0.2349</v>
      </c>
      <c r="K188" s="424"/>
      <c r="L188" s="424"/>
    </row>
    <row r="189" spans="1:12" ht="24" customHeight="1">
      <c r="A189" s="300" t="s">
        <v>12986</v>
      </c>
      <c r="B189" s="301" t="s">
        <v>13009</v>
      </c>
      <c r="C189" s="300" t="s">
        <v>9</v>
      </c>
      <c r="D189" s="300" t="s">
        <v>10769</v>
      </c>
      <c r="E189" s="302" t="s">
        <v>51</v>
      </c>
      <c r="F189" s="423" t="s">
        <v>13010</v>
      </c>
      <c r="G189" s="423"/>
      <c r="H189" s="423">
        <v>0.11042299999999999</v>
      </c>
      <c r="I189" s="423"/>
      <c r="J189" s="424">
        <v>0.1391</v>
      </c>
      <c r="K189" s="424"/>
      <c r="L189" s="424"/>
    </row>
    <row r="190" spans="1:12" ht="24" customHeight="1">
      <c r="A190" s="300" t="s">
        <v>12986</v>
      </c>
      <c r="B190" s="301" t="s">
        <v>13011</v>
      </c>
      <c r="C190" s="300" t="s">
        <v>9</v>
      </c>
      <c r="D190" s="300" t="s">
        <v>10929</v>
      </c>
      <c r="E190" s="302" t="s">
        <v>51</v>
      </c>
      <c r="F190" s="423" t="s">
        <v>13012</v>
      </c>
      <c r="G190" s="423"/>
      <c r="H190" s="423">
        <v>1.0646E-3</v>
      </c>
      <c r="I190" s="423"/>
      <c r="J190" s="424">
        <v>0.16020000000000001</v>
      </c>
      <c r="K190" s="424"/>
      <c r="L190" s="424"/>
    </row>
    <row r="191" spans="1:12" ht="17.100000000000001" customHeight="1">
      <c r="A191" s="298"/>
      <c r="B191" s="298"/>
      <c r="C191" s="298"/>
      <c r="D191" s="298"/>
      <c r="E191" s="298"/>
      <c r="F191" s="298"/>
      <c r="G191" s="298"/>
      <c r="H191" s="298"/>
      <c r="I191" s="298"/>
      <c r="J191" s="298" t="s">
        <v>12992</v>
      </c>
      <c r="K191" s="298"/>
      <c r="L191" s="298" t="s">
        <v>12955</v>
      </c>
    </row>
    <row r="192" spans="1:12">
      <c r="A192" s="414" t="s">
        <v>13056</v>
      </c>
      <c r="B192" s="414"/>
      <c r="C192" s="414"/>
      <c r="D192" s="414"/>
      <c r="E192" s="414"/>
      <c r="F192" s="414"/>
      <c r="G192" s="414"/>
      <c r="H192" s="414"/>
      <c r="I192" s="294"/>
      <c r="J192" s="294"/>
      <c r="K192" s="294"/>
      <c r="L192" s="294"/>
    </row>
    <row r="193" spans="1:12" ht="17.100000000000001" customHeight="1">
      <c r="A193" s="294" t="s">
        <v>12978</v>
      </c>
      <c r="B193" s="298" t="s">
        <v>12979</v>
      </c>
      <c r="C193" s="294" t="s">
        <v>12980</v>
      </c>
      <c r="D193" s="294" t="s">
        <v>12981</v>
      </c>
      <c r="E193" s="299" t="s">
        <v>12982</v>
      </c>
      <c r="F193" s="413" t="s">
        <v>12983</v>
      </c>
      <c r="G193" s="413"/>
      <c r="H193" s="413" t="s">
        <v>12984</v>
      </c>
      <c r="I193" s="413"/>
      <c r="J193" s="413" t="s">
        <v>12985</v>
      </c>
      <c r="K193" s="413"/>
      <c r="L193" s="413"/>
    </row>
    <row r="194" spans="1:12" ht="24" customHeight="1">
      <c r="A194" s="300" t="s">
        <v>12986</v>
      </c>
      <c r="B194" s="301" t="s">
        <v>13057</v>
      </c>
      <c r="C194" s="300" t="s">
        <v>9</v>
      </c>
      <c r="D194" s="300" t="s">
        <v>12549</v>
      </c>
      <c r="E194" s="302" t="s">
        <v>27</v>
      </c>
      <c r="F194" s="423" t="s">
        <v>12948</v>
      </c>
      <c r="G194" s="423"/>
      <c r="H194" s="423">
        <v>1</v>
      </c>
      <c r="I194" s="423"/>
      <c r="J194" s="424">
        <v>0.65</v>
      </c>
      <c r="K194" s="424"/>
      <c r="L194" s="424"/>
    </row>
    <row r="195" spans="1:12" ht="17.100000000000001" customHeight="1">
      <c r="A195" s="298"/>
      <c r="B195" s="298"/>
      <c r="C195" s="298"/>
      <c r="D195" s="298"/>
      <c r="E195" s="298"/>
      <c r="F195" s="298"/>
      <c r="G195" s="298"/>
      <c r="H195" s="298"/>
      <c r="I195" s="298"/>
      <c r="J195" s="298" t="s">
        <v>12992</v>
      </c>
      <c r="K195" s="298"/>
      <c r="L195" s="298" t="s">
        <v>12948</v>
      </c>
    </row>
    <row r="196" spans="1:12">
      <c r="A196" s="414" t="s">
        <v>13058</v>
      </c>
      <c r="B196" s="414"/>
      <c r="C196" s="414"/>
      <c r="D196" s="414"/>
      <c r="E196" s="414"/>
      <c r="F196" s="414"/>
      <c r="G196" s="414"/>
      <c r="H196" s="414"/>
      <c r="I196" s="294"/>
      <c r="J196" s="294"/>
      <c r="K196" s="294"/>
      <c r="L196" s="294"/>
    </row>
    <row r="197" spans="1:12" ht="17.100000000000001" customHeight="1">
      <c r="A197" s="294" t="s">
        <v>12978</v>
      </c>
      <c r="B197" s="298" t="s">
        <v>12979</v>
      </c>
      <c r="C197" s="294" t="s">
        <v>12980</v>
      </c>
      <c r="D197" s="294" t="s">
        <v>12981</v>
      </c>
      <c r="E197" s="299" t="s">
        <v>12982</v>
      </c>
      <c r="F197" s="413" t="s">
        <v>12983</v>
      </c>
      <c r="G197" s="413"/>
      <c r="H197" s="413" t="s">
        <v>12984</v>
      </c>
      <c r="I197" s="413"/>
      <c r="J197" s="413" t="s">
        <v>12985</v>
      </c>
      <c r="K197" s="413"/>
      <c r="L197" s="413"/>
    </row>
    <row r="198" spans="1:12" ht="24" customHeight="1">
      <c r="A198" s="300" t="s">
        <v>12986</v>
      </c>
      <c r="B198" s="301" t="s">
        <v>13059</v>
      </c>
      <c r="C198" s="300" t="s">
        <v>9</v>
      </c>
      <c r="D198" s="300" t="s">
        <v>12535</v>
      </c>
      <c r="E198" s="302" t="s">
        <v>27</v>
      </c>
      <c r="F198" s="423" t="s">
        <v>12936</v>
      </c>
      <c r="G198" s="423"/>
      <c r="H198" s="423">
        <v>1</v>
      </c>
      <c r="I198" s="423"/>
      <c r="J198" s="424">
        <v>0.05</v>
      </c>
      <c r="K198" s="424"/>
      <c r="L198" s="424"/>
    </row>
    <row r="199" spans="1:12" ht="17.100000000000001" customHeight="1">
      <c r="A199" s="298"/>
      <c r="B199" s="298"/>
      <c r="C199" s="298"/>
      <c r="D199" s="298"/>
      <c r="E199" s="298"/>
      <c r="F199" s="298"/>
      <c r="G199" s="298"/>
      <c r="H199" s="298"/>
      <c r="I199" s="298"/>
      <c r="J199" s="298" t="s">
        <v>12992</v>
      </c>
      <c r="K199" s="298"/>
      <c r="L199" s="298" t="s">
        <v>12936</v>
      </c>
    </row>
    <row r="200" spans="1:12">
      <c r="A200" s="414" t="s">
        <v>13060</v>
      </c>
      <c r="B200" s="414"/>
      <c r="C200" s="414"/>
      <c r="D200" s="414"/>
      <c r="E200" s="414"/>
      <c r="F200" s="414"/>
      <c r="G200" s="414"/>
      <c r="H200" s="414"/>
      <c r="I200" s="294"/>
      <c r="J200" s="294"/>
      <c r="K200" s="294"/>
      <c r="L200" s="294"/>
    </row>
    <row r="201" spans="1:12" ht="17.100000000000001" customHeight="1">
      <c r="A201" s="294" t="s">
        <v>12978</v>
      </c>
      <c r="B201" s="298" t="s">
        <v>12979</v>
      </c>
      <c r="C201" s="294" t="s">
        <v>12980</v>
      </c>
      <c r="D201" s="294" t="s">
        <v>12981</v>
      </c>
      <c r="E201" s="299" t="s">
        <v>12982</v>
      </c>
      <c r="F201" s="413" t="s">
        <v>12983</v>
      </c>
      <c r="G201" s="413"/>
      <c r="H201" s="413" t="s">
        <v>12984</v>
      </c>
      <c r="I201" s="413"/>
      <c r="J201" s="413" t="s">
        <v>12985</v>
      </c>
      <c r="K201" s="413"/>
      <c r="L201" s="413"/>
    </row>
    <row r="202" spans="1:12" ht="24" customHeight="1">
      <c r="A202" s="300" t="s">
        <v>12986</v>
      </c>
      <c r="B202" s="301" t="s">
        <v>13061</v>
      </c>
      <c r="C202" s="300" t="s">
        <v>9</v>
      </c>
      <c r="D202" s="300" t="s">
        <v>12522</v>
      </c>
      <c r="E202" s="302" t="s">
        <v>27</v>
      </c>
      <c r="F202" s="423" t="s">
        <v>12964</v>
      </c>
      <c r="G202" s="423"/>
      <c r="H202" s="423">
        <v>1</v>
      </c>
      <c r="I202" s="423"/>
      <c r="J202" s="424">
        <v>2.5299999999999998</v>
      </c>
      <c r="K202" s="424"/>
      <c r="L202" s="424"/>
    </row>
    <row r="203" spans="1:12" ht="24" customHeight="1">
      <c r="A203" s="300" t="s">
        <v>12986</v>
      </c>
      <c r="B203" s="301" t="s">
        <v>13062</v>
      </c>
      <c r="C203" s="300" t="s">
        <v>9</v>
      </c>
      <c r="D203" s="300" t="s">
        <v>12527</v>
      </c>
      <c r="E203" s="302" t="s">
        <v>27</v>
      </c>
      <c r="F203" s="423" t="s">
        <v>13063</v>
      </c>
      <c r="G203" s="423"/>
      <c r="H203" s="423">
        <v>1</v>
      </c>
      <c r="I203" s="423"/>
      <c r="J203" s="424">
        <v>0.34</v>
      </c>
      <c r="K203" s="424"/>
      <c r="L203" s="424"/>
    </row>
    <row r="204" spans="1:12" ht="17.100000000000001" customHeight="1">
      <c r="A204" s="298"/>
      <c r="B204" s="298"/>
      <c r="C204" s="298"/>
      <c r="D204" s="298"/>
      <c r="E204" s="298"/>
      <c r="F204" s="298"/>
      <c r="G204" s="298"/>
      <c r="H204" s="298"/>
      <c r="I204" s="298"/>
      <c r="J204" s="298" t="s">
        <v>12992</v>
      </c>
      <c r="K204" s="298"/>
      <c r="L204" s="298" t="s">
        <v>13064</v>
      </c>
    </row>
    <row r="205" spans="1:12" ht="17.100000000000001" customHeight="1">
      <c r="A205" s="294" t="s">
        <v>13014</v>
      </c>
      <c r="B205" s="294"/>
      <c r="C205" s="294"/>
      <c r="D205" s="294"/>
      <c r="E205" s="294"/>
      <c r="F205" s="294"/>
      <c r="G205" s="294"/>
      <c r="H205" s="294"/>
      <c r="I205" s="294"/>
      <c r="J205" s="294"/>
      <c r="K205" s="294"/>
      <c r="L205" s="294"/>
    </row>
    <row r="206" spans="1:12" ht="17.100000000000001" customHeight="1">
      <c r="A206" s="298"/>
      <c r="B206" s="298"/>
      <c r="C206" s="298"/>
      <c r="D206" s="298"/>
      <c r="E206" s="298"/>
      <c r="F206" s="298"/>
      <c r="G206" s="298"/>
      <c r="H206" s="298"/>
      <c r="I206" s="298"/>
      <c r="J206" s="298" t="s">
        <v>13015</v>
      </c>
      <c r="K206" s="298"/>
      <c r="L206" s="298" t="s">
        <v>16667</v>
      </c>
    </row>
    <row r="207" spans="1:12" ht="17.100000000000001" customHeight="1">
      <c r="A207" s="298"/>
      <c r="B207" s="298"/>
      <c r="C207" s="298"/>
      <c r="D207" s="298"/>
      <c r="E207" s="298"/>
      <c r="F207" s="298"/>
      <c r="G207" s="298"/>
      <c r="H207" s="298"/>
      <c r="I207" s="298"/>
      <c r="J207" s="298" t="s">
        <v>13017</v>
      </c>
      <c r="K207" s="298" t="s">
        <v>13018</v>
      </c>
      <c r="L207" s="298" t="s">
        <v>16668</v>
      </c>
    </row>
    <row r="208" spans="1:12" ht="17.100000000000001" customHeight="1">
      <c r="A208" s="298"/>
      <c r="B208" s="298"/>
      <c r="C208" s="298"/>
      <c r="D208" s="298"/>
      <c r="E208" s="298"/>
      <c r="F208" s="298"/>
      <c r="G208" s="298"/>
      <c r="H208" s="298"/>
      <c r="I208" s="298"/>
      <c r="J208" s="298" t="s">
        <v>13020</v>
      </c>
      <c r="K208" s="298"/>
      <c r="L208" s="298" t="s">
        <v>16669</v>
      </c>
    </row>
    <row r="209" spans="1:12" ht="17.100000000000001" customHeight="1">
      <c r="A209" s="298"/>
      <c r="B209" s="298"/>
      <c r="C209" s="298"/>
      <c r="D209" s="298"/>
      <c r="E209" s="298"/>
      <c r="F209" s="298"/>
      <c r="G209" s="298"/>
      <c r="H209" s="298"/>
      <c r="I209" s="298"/>
      <c r="J209" s="298" t="s">
        <v>13022</v>
      </c>
      <c r="K209" s="298" t="s">
        <v>16646</v>
      </c>
      <c r="L209" s="298" t="s">
        <v>14250</v>
      </c>
    </row>
    <row r="210" spans="1:12" ht="17.100000000000001" customHeight="1">
      <c r="A210" s="298"/>
      <c r="B210" s="298"/>
      <c r="C210" s="298"/>
      <c r="D210" s="298"/>
      <c r="E210" s="298"/>
      <c r="F210" s="298"/>
      <c r="G210" s="298"/>
      <c r="H210" s="298"/>
      <c r="I210" s="298"/>
      <c r="J210" s="298" t="s">
        <v>13024</v>
      </c>
      <c r="K210" s="298"/>
      <c r="L210" s="298" t="s">
        <v>16670</v>
      </c>
    </row>
    <row r="211" spans="1:12" ht="30" customHeight="1">
      <c r="A211" s="299"/>
      <c r="B211" s="299"/>
      <c r="C211" s="299"/>
      <c r="D211" s="299"/>
      <c r="E211" s="299"/>
      <c r="F211" s="299"/>
      <c r="G211" s="299"/>
      <c r="H211" s="299"/>
      <c r="I211" s="299"/>
      <c r="J211" s="299"/>
      <c r="K211" s="299"/>
      <c r="L211" s="299"/>
    </row>
    <row r="212" spans="1:12" ht="24" customHeight="1">
      <c r="A212" s="295" t="s">
        <v>16671</v>
      </c>
      <c r="B212" s="296" t="s">
        <v>16170</v>
      </c>
      <c r="C212" s="295" t="s">
        <v>9</v>
      </c>
      <c r="D212" s="295" t="s">
        <v>109</v>
      </c>
      <c r="E212" s="297" t="s">
        <v>75</v>
      </c>
      <c r="F212" s="296"/>
      <c r="G212" s="296"/>
      <c r="H212" s="296"/>
      <c r="I212" s="296"/>
      <c r="J212" s="296"/>
      <c r="K212" s="296"/>
      <c r="L212" s="296"/>
    </row>
    <row r="213" spans="1:12">
      <c r="A213" s="414" t="s">
        <v>12977</v>
      </c>
      <c r="B213" s="414"/>
      <c r="C213" s="414"/>
      <c r="D213" s="414"/>
      <c r="E213" s="414"/>
      <c r="F213" s="414"/>
      <c r="G213" s="414"/>
      <c r="H213" s="414"/>
      <c r="I213" s="294"/>
      <c r="J213" s="294"/>
      <c r="K213" s="294"/>
      <c r="L213" s="294"/>
    </row>
    <row r="214" spans="1:12" ht="17.100000000000001" customHeight="1">
      <c r="A214" s="294" t="s">
        <v>12978</v>
      </c>
      <c r="B214" s="298" t="s">
        <v>12979</v>
      </c>
      <c r="C214" s="294" t="s">
        <v>12980</v>
      </c>
      <c r="D214" s="294" t="s">
        <v>12981</v>
      </c>
      <c r="E214" s="299" t="s">
        <v>12982</v>
      </c>
      <c r="F214" s="413" t="s">
        <v>12983</v>
      </c>
      <c r="G214" s="413"/>
      <c r="H214" s="413" t="s">
        <v>12984</v>
      </c>
      <c r="I214" s="413"/>
      <c r="J214" s="413" t="s">
        <v>12985</v>
      </c>
      <c r="K214" s="413"/>
      <c r="L214" s="413"/>
    </row>
    <row r="215" spans="1:12" ht="24" customHeight="1">
      <c r="A215" s="300" t="s">
        <v>12986</v>
      </c>
      <c r="B215" s="301" t="s">
        <v>13577</v>
      </c>
      <c r="C215" s="300" t="s">
        <v>9</v>
      </c>
      <c r="D215" s="300" t="s">
        <v>9953</v>
      </c>
      <c r="E215" s="302" t="s">
        <v>51</v>
      </c>
      <c r="F215" s="423" t="s">
        <v>13578</v>
      </c>
      <c r="G215" s="423"/>
      <c r="H215" s="423">
        <v>1.573E-4</v>
      </c>
      <c r="I215" s="423"/>
      <c r="J215" s="424">
        <v>2.7046999999999999</v>
      </c>
      <c r="K215" s="424"/>
      <c r="L215" s="424"/>
    </row>
    <row r="216" spans="1:12" ht="24" customHeight="1">
      <c r="A216" s="300" t="s">
        <v>12986</v>
      </c>
      <c r="B216" s="301" t="s">
        <v>12987</v>
      </c>
      <c r="C216" s="300" t="s">
        <v>9</v>
      </c>
      <c r="D216" s="300" t="s">
        <v>9831</v>
      </c>
      <c r="E216" s="302" t="s">
        <v>12988</v>
      </c>
      <c r="F216" s="423" t="s">
        <v>12989</v>
      </c>
      <c r="G216" s="423"/>
      <c r="H216" s="423">
        <v>1.36393E-2</v>
      </c>
      <c r="I216" s="423"/>
      <c r="J216" s="424">
        <v>0.13800000000000001</v>
      </c>
      <c r="K216" s="424"/>
      <c r="L216" s="424"/>
    </row>
    <row r="217" spans="1:12" ht="36" customHeight="1">
      <c r="A217" s="300" t="s">
        <v>12986</v>
      </c>
      <c r="B217" s="301" t="s">
        <v>12990</v>
      </c>
      <c r="C217" s="300" t="s">
        <v>9</v>
      </c>
      <c r="D217" s="300" t="s">
        <v>11426</v>
      </c>
      <c r="E217" s="302" t="s">
        <v>51</v>
      </c>
      <c r="F217" s="423" t="s">
        <v>12991</v>
      </c>
      <c r="G217" s="423"/>
      <c r="H217" s="423">
        <v>7.1480000000000003E-4</v>
      </c>
      <c r="I217" s="423"/>
      <c r="J217" s="424">
        <v>9.4500000000000001E-2</v>
      </c>
      <c r="K217" s="424"/>
      <c r="L217" s="424"/>
    </row>
    <row r="218" spans="1:12" ht="17.100000000000001" customHeight="1">
      <c r="A218" s="298"/>
      <c r="B218" s="298"/>
      <c r="C218" s="298"/>
      <c r="D218" s="298"/>
      <c r="E218" s="298"/>
      <c r="F218" s="298"/>
      <c r="G218" s="298"/>
      <c r="H218" s="298"/>
      <c r="I218" s="298"/>
      <c r="J218" s="298" t="s">
        <v>12992</v>
      </c>
      <c r="K218" s="298"/>
      <c r="L218" s="298" t="s">
        <v>16672</v>
      </c>
    </row>
    <row r="219" spans="1:12">
      <c r="A219" s="414" t="s">
        <v>12994</v>
      </c>
      <c r="B219" s="414"/>
      <c r="C219" s="414"/>
      <c r="D219" s="414"/>
      <c r="E219" s="414"/>
      <c r="F219" s="414"/>
      <c r="G219" s="414"/>
      <c r="H219" s="414"/>
      <c r="I219" s="294"/>
      <c r="J219" s="294"/>
      <c r="K219" s="294"/>
      <c r="L219" s="294"/>
    </row>
    <row r="220" spans="1:12" ht="17.100000000000001" customHeight="1">
      <c r="A220" s="294" t="s">
        <v>12978</v>
      </c>
      <c r="B220" s="298" t="s">
        <v>12979</v>
      </c>
      <c r="C220" s="294" t="s">
        <v>12980</v>
      </c>
      <c r="D220" s="294" t="s">
        <v>12981</v>
      </c>
      <c r="E220" s="299" t="s">
        <v>12982</v>
      </c>
      <c r="F220" s="413" t="s">
        <v>12983</v>
      </c>
      <c r="G220" s="413"/>
      <c r="H220" s="413" t="s">
        <v>12984</v>
      </c>
      <c r="I220" s="413"/>
      <c r="J220" s="413" t="s">
        <v>12985</v>
      </c>
      <c r="K220" s="413"/>
      <c r="L220" s="413"/>
    </row>
    <row r="221" spans="1:12" ht="24" customHeight="1">
      <c r="A221" s="300" t="s">
        <v>12986</v>
      </c>
      <c r="B221" s="301" t="s">
        <v>13580</v>
      </c>
      <c r="C221" s="300" t="s">
        <v>9</v>
      </c>
      <c r="D221" s="300" t="s">
        <v>10152</v>
      </c>
      <c r="E221" s="302" t="s">
        <v>27</v>
      </c>
      <c r="F221" s="423" t="s">
        <v>13378</v>
      </c>
      <c r="G221" s="423"/>
      <c r="H221" s="423">
        <v>1.0064545</v>
      </c>
      <c r="I221" s="423"/>
      <c r="J221" s="424">
        <v>4.056</v>
      </c>
      <c r="K221" s="424"/>
      <c r="L221" s="424"/>
    </row>
    <row r="222" spans="1:12" ht="17.100000000000001" customHeight="1">
      <c r="A222" s="298"/>
      <c r="B222" s="298"/>
      <c r="C222" s="298"/>
      <c r="D222" s="298"/>
      <c r="E222" s="298"/>
      <c r="F222" s="298"/>
      <c r="G222" s="298"/>
      <c r="H222" s="298"/>
      <c r="I222" s="298"/>
      <c r="J222" s="298" t="s">
        <v>12992</v>
      </c>
      <c r="K222" s="298"/>
      <c r="L222" s="298" t="s">
        <v>16673</v>
      </c>
    </row>
    <row r="223" spans="1:12">
      <c r="A223" s="414" t="s">
        <v>12998</v>
      </c>
      <c r="B223" s="414"/>
      <c r="C223" s="414"/>
      <c r="D223" s="414"/>
      <c r="E223" s="414"/>
      <c r="F223" s="414"/>
      <c r="G223" s="414"/>
      <c r="H223" s="414"/>
      <c r="I223" s="294"/>
      <c r="J223" s="294"/>
      <c r="K223" s="294"/>
      <c r="L223" s="294"/>
    </row>
    <row r="224" spans="1:12" ht="17.100000000000001" customHeight="1">
      <c r="A224" s="294" t="s">
        <v>12978</v>
      </c>
      <c r="B224" s="298" t="s">
        <v>12979</v>
      </c>
      <c r="C224" s="294" t="s">
        <v>12980</v>
      </c>
      <c r="D224" s="294" t="s">
        <v>12981</v>
      </c>
      <c r="E224" s="299" t="s">
        <v>12982</v>
      </c>
      <c r="F224" s="413" t="s">
        <v>12983</v>
      </c>
      <c r="G224" s="413"/>
      <c r="H224" s="413" t="s">
        <v>12984</v>
      </c>
      <c r="I224" s="413"/>
      <c r="J224" s="413" t="s">
        <v>12985</v>
      </c>
      <c r="K224" s="413"/>
      <c r="L224" s="413"/>
    </row>
    <row r="225" spans="1:12" ht="24" customHeight="1">
      <c r="A225" s="300" t="s">
        <v>12986</v>
      </c>
      <c r="B225" s="301" t="s">
        <v>13003</v>
      </c>
      <c r="C225" s="300" t="s">
        <v>9</v>
      </c>
      <c r="D225" s="300" t="s">
        <v>7216</v>
      </c>
      <c r="E225" s="302" t="s">
        <v>51</v>
      </c>
      <c r="F225" s="423" t="s">
        <v>13004</v>
      </c>
      <c r="G225" s="423"/>
      <c r="H225" s="423">
        <v>2.6451000000000001E-3</v>
      </c>
      <c r="I225" s="423"/>
      <c r="J225" s="424">
        <v>8.8400000000000006E-2</v>
      </c>
      <c r="K225" s="424"/>
      <c r="L225" s="424"/>
    </row>
    <row r="226" spans="1:12" ht="24" customHeight="1">
      <c r="A226" s="300" t="s">
        <v>12986</v>
      </c>
      <c r="B226" s="301" t="s">
        <v>13005</v>
      </c>
      <c r="C226" s="300" t="s">
        <v>9</v>
      </c>
      <c r="D226" s="300" t="s">
        <v>7393</v>
      </c>
      <c r="E226" s="302" t="s">
        <v>12988</v>
      </c>
      <c r="F226" s="423" t="s">
        <v>13006</v>
      </c>
      <c r="G226" s="423"/>
      <c r="H226" s="423">
        <v>1.5912999999999999E-3</v>
      </c>
      <c r="I226" s="423"/>
      <c r="J226" s="424">
        <v>8.5900000000000004E-2</v>
      </c>
      <c r="K226" s="424"/>
      <c r="L226" s="424"/>
    </row>
    <row r="227" spans="1:12" ht="24" customHeight="1">
      <c r="A227" s="300" t="s">
        <v>12986</v>
      </c>
      <c r="B227" s="301" t="s">
        <v>13007</v>
      </c>
      <c r="C227" s="300" t="s">
        <v>9</v>
      </c>
      <c r="D227" s="300" t="s">
        <v>10619</v>
      </c>
      <c r="E227" s="302" t="s">
        <v>51</v>
      </c>
      <c r="F227" s="423" t="s">
        <v>13008</v>
      </c>
      <c r="G227" s="423"/>
      <c r="H227" s="423">
        <v>1.2344000000000001E-3</v>
      </c>
      <c r="I227" s="423"/>
      <c r="J227" s="424">
        <v>0.2361</v>
      </c>
      <c r="K227" s="424"/>
      <c r="L227" s="424"/>
    </row>
    <row r="228" spans="1:12" ht="24" customHeight="1">
      <c r="A228" s="300" t="s">
        <v>12986</v>
      </c>
      <c r="B228" s="301" t="s">
        <v>13009</v>
      </c>
      <c r="C228" s="300" t="s">
        <v>9</v>
      </c>
      <c r="D228" s="300" t="s">
        <v>10769</v>
      </c>
      <c r="E228" s="302" t="s">
        <v>51</v>
      </c>
      <c r="F228" s="423" t="s">
        <v>13010</v>
      </c>
      <c r="G228" s="423"/>
      <c r="H228" s="423">
        <v>0.11096109999999999</v>
      </c>
      <c r="I228" s="423"/>
      <c r="J228" s="424">
        <v>0.13980000000000001</v>
      </c>
      <c r="K228" s="424"/>
      <c r="L228" s="424"/>
    </row>
    <row r="229" spans="1:12" ht="24" customHeight="1">
      <c r="A229" s="300" t="s">
        <v>12986</v>
      </c>
      <c r="B229" s="301" t="s">
        <v>13011</v>
      </c>
      <c r="C229" s="300" t="s">
        <v>9</v>
      </c>
      <c r="D229" s="300" t="s">
        <v>10929</v>
      </c>
      <c r="E229" s="302" t="s">
        <v>51</v>
      </c>
      <c r="F229" s="423" t="s">
        <v>13012</v>
      </c>
      <c r="G229" s="423"/>
      <c r="H229" s="423">
        <v>1.0698000000000001E-3</v>
      </c>
      <c r="I229" s="423"/>
      <c r="J229" s="424">
        <v>0.161</v>
      </c>
      <c r="K229" s="424"/>
      <c r="L229" s="424"/>
    </row>
    <row r="230" spans="1:12" ht="17.100000000000001" customHeight="1">
      <c r="A230" s="298"/>
      <c r="B230" s="298"/>
      <c r="C230" s="298"/>
      <c r="D230" s="298"/>
      <c r="E230" s="298"/>
      <c r="F230" s="298"/>
      <c r="G230" s="298"/>
      <c r="H230" s="298"/>
      <c r="I230" s="298"/>
      <c r="J230" s="298" t="s">
        <v>12992</v>
      </c>
      <c r="K230" s="298"/>
      <c r="L230" s="298" t="s">
        <v>12967</v>
      </c>
    </row>
    <row r="231" spans="1:12">
      <c r="A231" s="414" t="s">
        <v>13056</v>
      </c>
      <c r="B231" s="414"/>
      <c r="C231" s="414"/>
      <c r="D231" s="414"/>
      <c r="E231" s="414"/>
      <c r="F231" s="414"/>
      <c r="G231" s="414"/>
      <c r="H231" s="414"/>
      <c r="I231" s="294"/>
      <c r="J231" s="294"/>
      <c r="K231" s="294"/>
      <c r="L231" s="294"/>
    </row>
    <row r="232" spans="1:12" ht="17.100000000000001" customHeight="1">
      <c r="A232" s="294" t="s">
        <v>12978</v>
      </c>
      <c r="B232" s="298" t="s">
        <v>12979</v>
      </c>
      <c r="C232" s="294" t="s">
        <v>12980</v>
      </c>
      <c r="D232" s="294" t="s">
        <v>12981</v>
      </c>
      <c r="E232" s="299" t="s">
        <v>12982</v>
      </c>
      <c r="F232" s="413" t="s">
        <v>12983</v>
      </c>
      <c r="G232" s="413"/>
      <c r="H232" s="413" t="s">
        <v>12984</v>
      </c>
      <c r="I232" s="413"/>
      <c r="J232" s="413" t="s">
        <v>12985</v>
      </c>
      <c r="K232" s="413"/>
      <c r="L232" s="413"/>
    </row>
    <row r="233" spans="1:12" ht="24" customHeight="1">
      <c r="A233" s="300" t="s">
        <v>12986</v>
      </c>
      <c r="B233" s="301" t="s">
        <v>13057</v>
      </c>
      <c r="C233" s="300" t="s">
        <v>9</v>
      </c>
      <c r="D233" s="300" t="s">
        <v>12549</v>
      </c>
      <c r="E233" s="302" t="s">
        <v>27</v>
      </c>
      <c r="F233" s="423" t="s">
        <v>12948</v>
      </c>
      <c r="G233" s="423"/>
      <c r="H233" s="423">
        <v>1</v>
      </c>
      <c r="I233" s="423"/>
      <c r="J233" s="424">
        <v>0.65</v>
      </c>
      <c r="K233" s="424"/>
      <c r="L233" s="424"/>
    </row>
    <row r="234" spans="1:12" ht="17.100000000000001" customHeight="1">
      <c r="A234" s="298"/>
      <c r="B234" s="298"/>
      <c r="C234" s="298"/>
      <c r="D234" s="298"/>
      <c r="E234" s="298"/>
      <c r="F234" s="298"/>
      <c r="G234" s="298"/>
      <c r="H234" s="298"/>
      <c r="I234" s="298"/>
      <c r="J234" s="298" t="s">
        <v>12992</v>
      </c>
      <c r="K234" s="298"/>
      <c r="L234" s="298" t="s">
        <v>12948</v>
      </c>
    </row>
    <row r="235" spans="1:12">
      <c r="A235" s="414" t="s">
        <v>13058</v>
      </c>
      <c r="B235" s="414"/>
      <c r="C235" s="414"/>
      <c r="D235" s="414"/>
      <c r="E235" s="414"/>
      <c r="F235" s="414"/>
      <c r="G235" s="414"/>
      <c r="H235" s="414"/>
      <c r="I235" s="294"/>
      <c r="J235" s="294"/>
      <c r="K235" s="294"/>
      <c r="L235" s="294"/>
    </row>
    <row r="236" spans="1:12" ht="17.100000000000001" customHeight="1">
      <c r="A236" s="294" t="s">
        <v>12978</v>
      </c>
      <c r="B236" s="298" t="s">
        <v>12979</v>
      </c>
      <c r="C236" s="294" t="s">
        <v>12980</v>
      </c>
      <c r="D236" s="294" t="s">
        <v>12981</v>
      </c>
      <c r="E236" s="299" t="s">
        <v>12982</v>
      </c>
      <c r="F236" s="413" t="s">
        <v>12983</v>
      </c>
      <c r="G236" s="413"/>
      <c r="H236" s="413" t="s">
        <v>12984</v>
      </c>
      <c r="I236" s="413"/>
      <c r="J236" s="413" t="s">
        <v>12985</v>
      </c>
      <c r="K236" s="413"/>
      <c r="L236" s="413"/>
    </row>
    <row r="237" spans="1:12" ht="24" customHeight="1">
      <c r="A237" s="300" t="s">
        <v>12986</v>
      </c>
      <c r="B237" s="301" t="s">
        <v>13059</v>
      </c>
      <c r="C237" s="300" t="s">
        <v>9</v>
      </c>
      <c r="D237" s="300" t="s">
        <v>12535</v>
      </c>
      <c r="E237" s="302" t="s">
        <v>27</v>
      </c>
      <c r="F237" s="423" t="s">
        <v>12936</v>
      </c>
      <c r="G237" s="423"/>
      <c r="H237" s="423">
        <v>1</v>
      </c>
      <c r="I237" s="423"/>
      <c r="J237" s="424">
        <v>0.05</v>
      </c>
      <c r="K237" s="424"/>
      <c r="L237" s="424"/>
    </row>
    <row r="238" spans="1:12" ht="17.100000000000001" customHeight="1">
      <c r="A238" s="298"/>
      <c r="B238" s="298"/>
      <c r="C238" s="298"/>
      <c r="D238" s="298"/>
      <c r="E238" s="298"/>
      <c r="F238" s="298"/>
      <c r="G238" s="298"/>
      <c r="H238" s="298"/>
      <c r="I238" s="298"/>
      <c r="J238" s="298" t="s">
        <v>12992</v>
      </c>
      <c r="K238" s="298"/>
      <c r="L238" s="298" t="s">
        <v>12936</v>
      </c>
    </row>
    <row r="239" spans="1:12">
      <c r="A239" s="414" t="s">
        <v>13060</v>
      </c>
      <c r="B239" s="414"/>
      <c r="C239" s="414"/>
      <c r="D239" s="414"/>
      <c r="E239" s="414"/>
      <c r="F239" s="414"/>
      <c r="G239" s="414"/>
      <c r="H239" s="414"/>
      <c r="I239" s="294"/>
      <c r="J239" s="294"/>
      <c r="K239" s="294"/>
      <c r="L239" s="294"/>
    </row>
    <row r="240" spans="1:12" ht="17.100000000000001" customHeight="1">
      <c r="A240" s="294" t="s">
        <v>12978</v>
      </c>
      <c r="B240" s="298" t="s">
        <v>12979</v>
      </c>
      <c r="C240" s="294" t="s">
        <v>12980</v>
      </c>
      <c r="D240" s="294" t="s">
        <v>12981</v>
      </c>
      <c r="E240" s="299" t="s">
        <v>12982</v>
      </c>
      <c r="F240" s="413" t="s">
        <v>12983</v>
      </c>
      <c r="G240" s="413"/>
      <c r="H240" s="413" t="s">
        <v>12984</v>
      </c>
      <c r="I240" s="413"/>
      <c r="J240" s="413" t="s">
        <v>12985</v>
      </c>
      <c r="K240" s="413"/>
      <c r="L240" s="413"/>
    </row>
    <row r="241" spans="1:12" ht="24" customHeight="1">
      <c r="A241" s="300" t="s">
        <v>12986</v>
      </c>
      <c r="B241" s="301" t="s">
        <v>13061</v>
      </c>
      <c r="C241" s="300" t="s">
        <v>9</v>
      </c>
      <c r="D241" s="300" t="s">
        <v>12522</v>
      </c>
      <c r="E241" s="302" t="s">
        <v>27</v>
      </c>
      <c r="F241" s="423" t="s">
        <v>12964</v>
      </c>
      <c r="G241" s="423"/>
      <c r="H241" s="423">
        <v>1</v>
      </c>
      <c r="I241" s="423"/>
      <c r="J241" s="424">
        <v>2.5299999999999998</v>
      </c>
      <c r="K241" s="424"/>
      <c r="L241" s="424"/>
    </row>
    <row r="242" spans="1:12" ht="24" customHeight="1">
      <c r="A242" s="300" t="s">
        <v>12986</v>
      </c>
      <c r="B242" s="301" t="s">
        <v>13062</v>
      </c>
      <c r="C242" s="300" t="s">
        <v>9</v>
      </c>
      <c r="D242" s="300" t="s">
        <v>12527</v>
      </c>
      <c r="E242" s="302" t="s">
        <v>27</v>
      </c>
      <c r="F242" s="423" t="s">
        <v>13063</v>
      </c>
      <c r="G242" s="423"/>
      <c r="H242" s="423">
        <v>1</v>
      </c>
      <c r="I242" s="423"/>
      <c r="J242" s="424">
        <v>0.34</v>
      </c>
      <c r="K242" s="424"/>
      <c r="L242" s="424"/>
    </row>
    <row r="243" spans="1:12" ht="17.100000000000001" customHeight="1">
      <c r="A243" s="298"/>
      <c r="B243" s="298"/>
      <c r="C243" s="298"/>
      <c r="D243" s="298"/>
      <c r="E243" s="298"/>
      <c r="F243" s="298"/>
      <c r="G243" s="298"/>
      <c r="H243" s="298"/>
      <c r="I243" s="298"/>
      <c r="J243" s="298" t="s">
        <v>12992</v>
      </c>
      <c r="K243" s="298"/>
      <c r="L243" s="298" t="s">
        <v>13064</v>
      </c>
    </row>
    <row r="244" spans="1:12" ht="17.100000000000001" customHeight="1">
      <c r="A244" s="294" t="s">
        <v>13014</v>
      </c>
      <c r="B244" s="294"/>
      <c r="C244" s="294"/>
      <c r="D244" s="294"/>
      <c r="E244" s="294"/>
      <c r="F244" s="294"/>
      <c r="G244" s="294"/>
      <c r="H244" s="294"/>
      <c r="I244" s="294"/>
      <c r="J244" s="294"/>
      <c r="K244" s="294"/>
      <c r="L244" s="294"/>
    </row>
    <row r="245" spans="1:12" ht="17.100000000000001" customHeight="1">
      <c r="A245" s="298"/>
      <c r="B245" s="298"/>
      <c r="C245" s="298"/>
      <c r="D245" s="298"/>
      <c r="E245" s="298"/>
      <c r="F245" s="298"/>
      <c r="G245" s="298"/>
      <c r="H245" s="298"/>
      <c r="I245" s="298"/>
      <c r="J245" s="298" t="s">
        <v>13015</v>
      </c>
      <c r="K245" s="298"/>
      <c r="L245" s="298" t="s">
        <v>16674</v>
      </c>
    </row>
    <row r="246" spans="1:12" ht="17.100000000000001" customHeight="1">
      <c r="A246" s="298"/>
      <c r="B246" s="298"/>
      <c r="C246" s="298"/>
      <c r="D246" s="298"/>
      <c r="E246" s="298"/>
      <c r="F246" s="298"/>
      <c r="G246" s="298"/>
      <c r="H246" s="298"/>
      <c r="I246" s="298"/>
      <c r="J246" s="298" t="s">
        <v>13017</v>
      </c>
      <c r="K246" s="298" t="s">
        <v>13018</v>
      </c>
      <c r="L246" s="298" t="s">
        <v>16675</v>
      </c>
    </row>
    <row r="247" spans="1:12" ht="17.100000000000001" customHeight="1">
      <c r="A247" s="298"/>
      <c r="B247" s="298"/>
      <c r="C247" s="298"/>
      <c r="D247" s="298"/>
      <c r="E247" s="298"/>
      <c r="F247" s="298"/>
      <c r="G247" s="298"/>
      <c r="H247" s="298"/>
      <c r="I247" s="298"/>
      <c r="J247" s="298" t="s">
        <v>13020</v>
      </c>
      <c r="K247" s="298"/>
      <c r="L247" s="298" t="s">
        <v>16676</v>
      </c>
    </row>
    <row r="248" spans="1:12" ht="17.100000000000001" customHeight="1">
      <c r="A248" s="298"/>
      <c r="B248" s="298"/>
      <c r="C248" s="298"/>
      <c r="D248" s="298"/>
      <c r="E248" s="298"/>
      <c r="F248" s="298"/>
      <c r="G248" s="298"/>
      <c r="H248" s="298"/>
      <c r="I248" s="298"/>
      <c r="J248" s="298" t="s">
        <v>13022</v>
      </c>
      <c r="K248" s="298" t="s">
        <v>16646</v>
      </c>
      <c r="L248" s="298" t="s">
        <v>16657</v>
      </c>
    </row>
    <row r="249" spans="1:12" ht="17.100000000000001" customHeight="1">
      <c r="A249" s="298"/>
      <c r="B249" s="298"/>
      <c r="C249" s="298"/>
      <c r="D249" s="298"/>
      <c r="E249" s="298"/>
      <c r="F249" s="298"/>
      <c r="G249" s="298"/>
      <c r="H249" s="298"/>
      <c r="I249" s="298"/>
      <c r="J249" s="298" t="s">
        <v>13024</v>
      </c>
      <c r="K249" s="298"/>
      <c r="L249" s="298" t="s">
        <v>16677</v>
      </c>
    </row>
    <row r="250" spans="1:12" ht="30" customHeight="1">
      <c r="A250" s="299"/>
      <c r="B250" s="299"/>
      <c r="C250" s="299"/>
      <c r="D250" s="299"/>
      <c r="E250" s="299"/>
      <c r="F250" s="299"/>
      <c r="G250" s="299"/>
      <c r="H250" s="299"/>
      <c r="I250" s="299"/>
      <c r="J250" s="299"/>
      <c r="K250" s="299"/>
      <c r="L250" s="299"/>
    </row>
    <row r="251" spans="1:12" ht="24" customHeight="1">
      <c r="A251" s="295" t="s">
        <v>16678</v>
      </c>
      <c r="B251" s="296" t="s">
        <v>16171</v>
      </c>
      <c r="C251" s="295" t="s">
        <v>9</v>
      </c>
      <c r="D251" s="295" t="s">
        <v>123</v>
      </c>
      <c r="E251" s="297" t="s">
        <v>99</v>
      </c>
      <c r="F251" s="296"/>
      <c r="G251" s="296"/>
      <c r="H251" s="296"/>
      <c r="I251" s="296"/>
      <c r="J251" s="296"/>
      <c r="K251" s="296"/>
      <c r="L251" s="296"/>
    </row>
    <row r="252" spans="1:12">
      <c r="A252" s="414" t="s">
        <v>12977</v>
      </c>
      <c r="B252" s="414"/>
      <c r="C252" s="414"/>
      <c r="D252" s="414"/>
      <c r="E252" s="414"/>
      <c r="F252" s="414"/>
      <c r="G252" s="414"/>
      <c r="H252" s="414"/>
      <c r="I252" s="294"/>
      <c r="J252" s="294"/>
      <c r="K252" s="294"/>
      <c r="L252" s="294"/>
    </row>
    <row r="253" spans="1:12" ht="17.100000000000001" customHeight="1">
      <c r="A253" s="294" t="s">
        <v>12978</v>
      </c>
      <c r="B253" s="298" t="s">
        <v>12979</v>
      </c>
      <c r="C253" s="294" t="s">
        <v>12980</v>
      </c>
      <c r="D253" s="294" t="s">
        <v>12981</v>
      </c>
      <c r="E253" s="299" t="s">
        <v>12982</v>
      </c>
      <c r="F253" s="413" t="s">
        <v>12983</v>
      </c>
      <c r="G253" s="413"/>
      <c r="H253" s="413" t="s">
        <v>12984</v>
      </c>
      <c r="I253" s="413"/>
      <c r="J253" s="413" t="s">
        <v>12985</v>
      </c>
      <c r="K253" s="413"/>
      <c r="L253" s="413"/>
    </row>
    <row r="254" spans="1:12" ht="24" customHeight="1">
      <c r="A254" s="300" t="s">
        <v>12986</v>
      </c>
      <c r="B254" s="301" t="s">
        <v>13577</v>
      </c>
      <c r="C254" s="300" t="s">
        <v>9</v>
      </c>
      <c r="D254" s="300" t="s">
        <v>9953</v>
      </c>
      <c r="E254" s="302" t="s">
        <v>51</v>
      </c>
      <c r="F254" s="423" t="s">
        <v>13578</v>
      </c>
      <c r="G254" s="423"/>
      <c r="H254" s="423">
        <v>7.7799999999999994E-5</v>
      </c>
      <c r="I254" s="423"/>
      <c r="J254" s="424">
        <v>1.3376999999999999</v>
      </c>
      <c r="K254" s="424"/>
      <c r="L254" s="424"/>
    </row>
    <row r="255" spans="1:12" ht="24" customHeight="1">
      <c r="A255" s="300" t="s">
        <v>12986</v>
      </c>
      <c r="B255" s="301" t="s">
        <v>12987</v>
      </c>
      <c r="C255" s="300" t="s">
        <v>9</v>
      </c>
      <c r="D255" s="300" t="s">
        <v>9831</v>
      </c>
      <c r="E255" s="302" t="s">
        <v>12988</v>
      </c>
      <c r="F255" s="423" t="s">
        <v>12989</v>
      </c>
      <c r="G255" s="423"/>
      <c r="H255" s="423">
        <v>1.3629799999999999E-2</v>
      </c>
      <c r="I255" s="423"/>
      <c r="J255" s="424">
        <v>0.13789999999999999</v>
      </c>
      <c r="K255" s="424"/>
      <c r="L255" s="424"/>
    </row>
    <row r="256" spans="1:12" ht="36" customHeight="1">
      <c r="A256" s="300" t="s">
        <v>12986</v>
      </c>
      <c r="B256" s="301" t="s">
        <v>12990</v>
      </c>
      <c r="C256" s="300" t="s">
        <v>9</v>
      </c>
      <c r="D256" s="300" t="s">
        <v>11426</v>
      </c>
      <c r="E256" s="302" t="s">
        <v>51</v>
      </c>
      <c r="F256" s="423" t="s">
        <v>12991</v>
      </c>
      <c r="G256" s="423"/>
      <c r="H256" s="423">
        <v>7.1429999999999996E-4</v>
      </c>
      <c r="I256" s="423"/>
      <c r="J256" s="424">
        <v>9.4399999999999998E-2</v>
      </c>
      <c r="K256" s="424"/>
      <c r="L256" s="424"/>
    </row>
    <row r="257" spans="1:12" ht="17.100000000000001" customHeight="1">
      <c r="A257" s="298"/>
      <c r="B257" s="298"/>
      <c r="C257" s="298"/>
      <c r="D257" s="298"/>
      <c r="E257" s="298"/>
      <c r="F257" s="298"/>
      <c r="G257" s="298"/>
      <c r="H257" s="298"/>
      <c r="I257" s="298"/>
      <c r="J257" s="298" t="s">
        <v>12992</v>
      </c>
      <c r="K257" s="298"/>
      <c r="L257" s="298" t="s">
        <v>16679</v>
      </c>
    </row>
    <row r="258" spans="1:12">
      <c r="A258" s="414" t="s">
        <v>12994</v>
      </c>
      <c r="B258" s="414"/>
      <c r="C258" s="414"/>
      <c r="D258" s="414"/>
      <c r="E258" s="414"/>
      <c r="F258" s="414"/>
      <c r="G258" s="414"/>
      <c r="H258" s="414"/>
      <c r="I258" s="294"/>
      <c r="J258" s="294"/>
      <c r="K258" s="294"/>
      <c r="L258" s="294"/>
    </row>
    <row r="259" spans="1:12" ht="17.100000000000001" customHeight="1">
      <c r="A259" s="294" t="s">
        <v>12978</v>
      </c>
      <c r="B259" s="298" t="s">
        <v>12979</v>
      </c>
      <c r="C259" s="294" t="s">
        <v>12980</v>
      </c>
      <c r="D259" s="294" t="s">
        <v>12981</v>
      </c>
      <c r="E259" s="299" t="s">
        <v>12982</v>
      </c>
      <c r="F259" s="413" t="s">
        <v>12983</v>
      </c>
      <c r="G259" s="413"/>
      <c r="H259" s="413" t="s">
        <v>12984</v>
      </c>
      <c r="I259" s="413"/>
      <c r="J259" s="413" t="s">
        <v>12985</v>
      </c>
      <c r="K259" s="413"/>
      <c r="L259" s="413"/>
    </row>
    <row r="260" spans="1:12" ht="24" customHeight="1">
      <c r="A260" s="300" t="s">
        <v>12986</v>
      </c>
      <c r="B260" s="301" t="s">
        <v>13580</v>
      </c>
      <c r="C260" s="300" t="s">
        <v>9</v>
      </c>
      <c r="D260" s="300" t="s">
        <v>10152</v>
      </c>
      <c r="E260" s="302" t="s">
        <v>27</v>
      </c>
      <c r="F260" s="423" t="s">
        <v>13378</v>
      </c>
      <c r="G260" s="423"/>
      <c r="H260" s="423">
        <v>1.0064545</v>
      </c>
      <c r="I260" s="423"/>
      <c r="J260" s="424">
        <v>4.056</v>
      </c>
      <c r="K260" s="424"/>
      <c r="L260" s="424"/>
    </row>
    <row r="261" spans="1:12" ht="17.100000000000001" customHeight="1">
      <c r="A261" s="298"/>
      <c r="B261" s="298"/>
      <c r="C261" s="298"/>
      <c r="D261" s="298"/>
      <c r="E261" s="298"/>
      <c r="F261" s="298"/>
      <c r="G261" s="298"/>
      <c r="H261" s="298"/>
      <c r="I261" s="298"/>
      <c r="J261" s="298" t="s">
        <v>12992</v>
      </c>
      <c r="K261" s="298"/>
      <c r="L261" s="298" t="s">
        <v>16673</v>
      </c>
    </row>
    <row r="262" spans="1:12">
      <c r="A262" s="414" t="s">
        <v>12998</v>
      </c>
      <c r="B262" s="414"/>
      <c r="C262" s="414"/>
      <c r="D262" s="414"/>
      <c r="E262" s="414"/>
      <c r="F262" s="414"/>
      <c r="G262" s="414"/>
      <c r="H262" s="414"/>
      <c r="I262" s="294"/>
      <c r="J262" s="294"/>
      <c r="K262" s="294"/>
      <c r="L262" s="294"/>
    </row>
    <row r="263" spans="1:12" ht="17.100000000000001" customHeight="1">
      <c r="A263" s="294" t="s">
        <v>12978</v>
      </c>
      <c r="B263" s="298" t="s">
        <v>12979</v>
      </c>
      <c r="C263" s="294" t="s">
        <v>12980</v>
      </c>
      <c r="D263" s="294" t="s">
        <v>12981</v>
      </c>
      <c r="E263" s="299" t="s">
        <v>12982</v>
      </c>
      <c r="F263" s="413" t="s">
        <v>12983</v>
      </c>
      <c r="G263" s="413"/>
      <c r="H263" s="413" t="s">
        <v>12984</v>
      </c>
      <c r="I263" s="413"/>
      <c r="J263" s="413" t="s">
        <v>12985</v>
      </c>
      <c r="K263" s="413"/>
      <c r="L263" s="413"/>
    </row>
    <row r="264" spans="1:12" ht="24" customHeight="1">
      <c r="A264" s="300" t="s">
        <v>12986</v>
      </c>
      <c r="B264" s="301" t="s">
        <v>13003</v>
      </c>
      <c r="C264" s="300" t="s">
        <v>9</v>
      </c>
      <c r="D264" s="300" t="s">
        <v>7216</v>
      </c>
      <c r="E264" s="302" t="s">
        <v>51</v>
      </c>
      <c r="F264" s="423" t="s">
        <v>13004</v>
      </c>
      <c r="G264" s="423"/>
      <c r="H264" s="423">
        <v>2.6432999999999999E-3</v>
      </c>
      <c r="I264" s="423"/>
      <c r="J264" s="424">
        <v>8.8300000000000003E-2</v>
      </c>
      <c r="K264" s="424"/>
      <c r="L264" s="424"/>
    </row>
    <row r="265" spans="1:12" ht="24" customHeight="1">
      <c r="A265" s="300" t="s">
        <v>12986</v>
      </c>
      <c r="B265" s="301" t="s">
        <v>13005</v>
      </c>
      <c r="C265" s="300" t="s">
        <v>9</v>
      </c>
      <c r="D265" s="300" t="s">
        <v>7393</v>
      </c>
      <c r="E265" s="302" t="s">
        <v>12988</v>
      </c>
      <c r="F265" s="423" t="s">
        <v>13006</v>
      </c>
      <c r="G265" s="423"/>
      <c r="H265" s="423">
        <v>1.5901999999999999E-3</v>
      </c>
      <c r="I265" s="423"/>
      <c r="J265" s="424">
        <v>8.5900000000000004E-2</v>
      </c>
      <c r="K265" s="424"/>
      <c r="L265" s="424"/>
    </row>
    <row r="266" spans="1:12" ht="24" customHeight="1">
      <c r="A266" s="300" t="s">
        <v>12986</v>
      </c>
      <c r="B266" s="301" t="s">
        <v>13007</v>
      </c>
      <c r="C266" s="300" t="s">
        <v>9</v>
      </c>
      <c r="D266" s="300" t="s">
        <v>10619</v>
      </c>
      <c r="E266" s="302" t="s">
        <v>51</v>
      </c>
      <c r="F266" s="423" t="s">
        <v>13008</v>
      </c>
      <c r="G266" s="423"/>
      <c r="H266" s="423">
        <v>1.2335E-3</v>
      </c>
      <c r="I266" s="423"/>
      <c r="J266" s="424">
        <v>0.2359</v>
      </c>
      <c r="K266" s="424"/>
      <c r="L266" s="424"/>
    </row>
    <row r="267" spans="1:12" ht="24" customHeight="1">
      <c r="A267" s="300" t="s">
        <v>12986</v>
      </c>
      <c r="B267" s="301" t="s">
        <v>13009</v>
      </c>
      <c r="C267" s="300" t="s">
        <v>9</v>
      </c>
      <c r="D267" s="300" t="s">
        <v>10769</v>
      </c>
      <c r="E267" s="302" t="s">
        <v>51</v>
      </c>
      <c r="F267" s="423" t="s">
        <v>13010</v>
      </c>
      <c r="G267" s="423"/>
      <c r="H267" s="423">
        <v>0.1108837</v>
      </c>
      <c r="I267" s="423"/>
      <c r="J267" s="424">
        <v>0.13969999999999999</v>
      </c>
      <c r="K267" s="424"/>
      <c r="L267" s="424"/>
    </row>
    <row r="268" spans="1:12" ht="24" customHeight="1">
      <c r="A268" s="300" t="s">
        <v>12986</v>
      </c>
      <c r="B268" s="301" t="s">
        <v>13011</v>
      </c>
      <c r="C268" s="300" t="s">
        <v>9</v>
      </c>
      <c r="D268" s="300" t="s">
        <v>10929</v>
      </c>
      <c r="E268" s="302" t="s">
        <v>51</v>
      </c>
      <c r="F268" s="423" t="s">
        <v>13012</v>
      </c>
      <c r="G268" s="423"/>
      <c r="H268" s="423">
        <v>1.0690000000000001E-3</v>
      </c>
      <c r="I268" s="423"/>
      <c r="J268" s="424">
        <v>0.1608</v>
      </c>
      <c r="K268" s="424"/>
      <c r="L268" s="424"/>
    </row>
    <row r="269" spans="1:12" ht="17.100000000000001" customHeight="1">
      <c r="A269" s="298"/>
      <c r="B269" s="298"/>
      <c r="C269" s="298"/>
      <c r="D269" s="298"/>
      <c r="E269" s="298"/>
      <c r="F269" s="298"/>
      <c r="G269" s="298"/>
      <c r="H269" s="298"/>
      <c r="I269" s="298"/>
      <c r="J269" s="298" t="s">
        <v>12992</v>
      </c>
      <c r="K269" s="298"/>
      <c r="L269" s="298" t="s">
        <v>12967</v>
      </c>
    </row>
    <row r="270" spans="1:12">
      <c r="A270" s="414" t="s">
        <v>13056</v>
      </c>
      <c r="B270" s="414"/>
      <c r="C270" s="414"/>
      <c r="D270" s="414"/>
      <c r="E270" s="414"/>
      <c r="F270" s="414"/>
      <c r="G270" s="414"/>
      <c r="H270" s="414"/>
      <c r="I270" s="294"/>
      <c r="J270" s="294"/>
      <c r="K270" s="294"/>
      <c r="L270" s="294"/>
    </row>
    <row r="271" spans="1:12" ht="17.100000000000001" customHeight="1">
      <c r="A271" s="294" t="s">
        <v>12978</v>
      </c>
      <c r="B271" s="298" t="s">
        <v>12979</v>
      </c>
      <c r="C271" s="294" t="s">
        <v>12980</v>
      </c>
      <c r="D271" s="294" t="s">
        <v>12981</v>
      </c>
      <c r="E271" s="299" t="s">
        <v>12982</v>
      </c>
      <c r="F271" s="413" t="s">
        <v>12983</v>
      </c>
      <c r="G271" s="413"/>
      <c r="H271" s="413" t="s">
        <v>12984</v>
      </c>
      <c r="I271" s="413"/>
      <c r="J271" s="413" t="s">
        <v>12985</v>
      </c>
      <c r="K271" s="413"/>
      <c r="L271" s="413"/>
    </row>
    <row r="272" spans="1:12" ht="24" customHeight="1">
      <c r="A272" s="300" t="s">
        <v>12986</v>
      </c>
      <c r="B272" s="301" t="s">
        <v>13057</v>
      </c>
      <c r="C272" s="300" t="s">
        <v>9</v>
      </c>
      <c r="D272" s="300" t="s">
        <v>12549</v>
      </c>
      <c r="E272" s="302" t="s">
        <v>27</v>
      </c>
      <c r="F272" s="423" t="s">
        <v>12948</v>
      </c>
      <c r="G272" s="423"/>
      <c r="H272" s="423">
        <v>1</v>
      </c>
      <c r="I272" s="423"/>
      <c r="J272" s="424">
        <v>0.65</v>
      </c>
      <c r="K272" s="424"/>
      <c r="L272" s="424"/>
    </row>
    <row r="273" spans="1:12" ht="17.100000000000001" customHeight="1">
      <c r="A273" s="298"/>
      <c r="B273" s="298"/>
      <c r="C273" s="298"/>
      <c r="D273" s="298"/>
      <c r="E273" s="298"/>
      <c r="F273" s="298"/>
      <c r="G273" s="298"/>
      <c r="H273" s="298"/>
      <c r="I273" s="298"/>
      <c r="J273" s="298" t="s">
        <v>12992</v>
      </c>
      <c r="K273" s="298"/>
      <c r="L273" s="298" t="s">
        <v>12948</v>
      </c>
    </row>
    <row r="274" spans="1:12">
      <c r="A274" s="414" t="s">
        <v>13058</v>
      </c>
      <c r="B274" s="414"/>
      <c r="C274" s="414"/>
      <c r="D274" s="414"/>
      <c r="E274" s="414"/>
      <c r="F274" s="414"/>
      <c r="G274" s="414"/>
      <c r="H274" s="414"/>
      <c r="I274" s="294"/>
      <c r="J274" s="294"/>
      <c r="K274" s="294"/>
      <c r="L274" s="294"/>
    </row>
    <row r="275" spans="1:12" ht="17.100000000000001" customHeight="1">
      <c r="A275" s="294" t="s">
        <v>12978</v>
      </c>
      <c r="B275" s="298" t="s">
        <v>12979</v>
      </c>
      <c r="C275" s="294" t="s">
        <v>12980</v>
      </c>
      <c r="D275" s="294" t="s">
        <v>12981</v>
      </c>
      <c r="E275" s="299" t="s">
        <v>12982</v>
      </c>
      <c r="F275" s="413" t="s">
        <v>12983</v>
      </c>
      <c r="G275" s="413"/>
      <c r="H275" s="413" t="s">
        <v>12984</v>
      </c>
      <c r="I275" s="413"/>
      <c r="J275" s="413" t="s">
        <v>12985</v>
      </c>
      <c r="K275" s="413"/>
      <c r="L275" s="413"/>
    </row>
    <row r="276" spans="1:12" ht="24" customHeight="1">
      <c r="A276" s="300" t="s">
        <v>12986</v>
      </c>
      <c r="B276" s="301" t="s">
        <v>13059</v>
      </c>
      <c r="C276" s="300" t="s">
        <v>9</v>
      </c>
      <c r="D276" s="300" t="s">
        <v>12535</v>
      </c>
      <c r="E276" s="302" t="s">
        <v>27</v>
      </c>
      <c r="F276" s="423" t="s">
        <v>12936</v>
      </c>
      <c r="G276" s="423"/>
      <c r="H276" s="423">
        <v>1</v>
      </c>
      <c r="I276" s="423"/>
      <c r="J276" s="424">
        <v>0.05</v>
      </c>
      <c r="K276" s="424"/>
      <c r="L276" s="424"/>
    </row>
    <row r="277" spans="1:12" ht="17.100000000000001" customHeight="1">
      <c r="A277" s="298"/>
      <c r="B277" s="298"/>
      <c r="C277" s="298"/>
      <c r="D277" s="298"/>
      <c r="E277" s="298"/>
      <c r="F277" s="298"/>
      <c r="G277" s="298"/>
      <c r="H277" s="298"/>
      <c r="I277" s="298"/>
      <c r="J277" s="298" t="s">
        <v>12992</v>
      </c>
      <c r="K277" s="298"/>
      <c r="L277" s="298" t="s">
        <v>12936</v>
      </c>
    </row>
    <row r="278" spans="1:12">
      <c r="A278" s="414" t="s">
        <v>13060</v>
      </c>
      <c r="B278" s="414"/>
      <c r="C278" s="414"/>
      <c r="D278" s="414"/>
      <c r="E278" s="414"/>
      <c r="F278" s="414"/>
      <c r="G278" s="414"/>
      <c r="H278" s="414"/>
      <c r="I278" s="294"/>
      <c r="J278" s="294"/>
      <c r="K278" s="294"/>
      <c r="L278" s="294"/>
    </row>
    <row r="279" spans="1:12" ht="17.100000000000001" customHeight="1">
      <c r="A279" s="294" t="s">
        <v>12978</v>
      </c>
      <c r="B279" s="298" t="s">
        <v>12979</v>
      </c>
      <c r="C279" s="294" t="s">
        <v>12980</v>
      </c>
      <c r="D279" s="294" t="s">
        <v>12981</v>
      </c>
      <c r="E279" s="299" t="s">
        <v>12982</v>
      </c>
      <c r="F279" s="413" t="s">
        <v>12983</v>
      </c>
      <c r="G279" s="413"/>
      <c r="H279" s="413" t="s">
        <v>12984</v>
      </c>
      <c r="I279" s="413"/>
      <c r="J279" s="413" t="s">
        <v>12985</v>
      </c>
      <c r="K279" s="413"/>
      <c r="L279" s="413"/>
    </row>
    <row r="280" spans="1:12" ht="24" customHeight="1">
      <c r="A280" s="300" t="s">
        <v>12986</v>
      </c>
      <c r="B280" s="301" t="s">
        <v>13061</v>
      </c>
      <c r="C280" s="300" t="s">
        <v>9</v>
      </c>
      <c r="D280" s="300" t="s">
        <v>12522</v>
      </c>
      <c r="E280" s="302" t="s">
        <v>27</v>
      </c>
      <c r="F280" s="423" t="s">
        <v>12964</v>
      </c>
      <c r="G280" s="423"/>
      <c r="H280" s="423">
        <v>1</v>
      </c>
      <c r="I280" s="423"/>
      <c r="J280" s="424">
        <v>2.5299999999999998</v>
      </c>
      <c r="K280" s="424"/>
      <c r="L280" s="424"/>
    </row>
    <row r="281" spans="1:12" ht="24" customHeight="1">
      <c r="A281" s="300" t="s">
        <v>12986</v>
      </c>
      <c r="B281" s="301" t="s">
        <v>13062</v>
      </c>
      <c r="C281" s="300" t="s">
        <v>9</v>
      </c>
      <c r="D281" s="300" t="s">
        <v>12527</v>
      </c>
      <c r="E281" s="302" t="s">
        <v>27</v>
      </c>
      <c r="F281" s="423" t="s">
        <v>13063</v>
      </c>
      <c r="G281" s="423"/>
      <c r="H281" s="423">
        <v>1</v>
      </c>
      <c r="I281" s="423"/>
      <c r="J281" s="424">
        <v>0.34</v>
      </c>
      <c r="K281" s="424"/>
      <c r="L281" s="424"/>
    </row>
    <row r="282" spans="1:12" ht="17.100000000000001" customHeight="1">
      <c r="A282" s="298"/>
      <c r="B282" s="298"/>
      <c r="C282" s="298"/>
      <c r="D282" s="298"/>
      <c r="E282" s="298"/>
      <c r="F282" s="298"/>
      <c r="G282" s="298"/>
      <c r="H282" s="298"/>
      <c r="I282" s="298"/>
      <c r="J282" s="298" t="s">
        <v>12992</v>
      </c>
      <c r="K282" s="298"/>
      <c r="L282" s="298" t="s">
        <v>13064</v>
      </c>
    </row>
    <row r="283" spans="1:12" ht="17.100000000000001" customHeight="1">
      <c r="A283" s="294" t="s">
        <v>13014</v>
      </c>
      <c r="B283" s="294"/>
      <c r="C283" s="294"/>
      <c r="D283" s="294"/>
      <c r="E283" s="294"/>
      <c r="F283" s="294"/>
      <c r="G283" s="294"/>
      <c r="H283" s="294"/>
      <c r="I283" s="294"/>
      <c r="J283" s="294"/>
      <c r="K283" s="294"/>
      <c r="L283" s="294"/>
    </row>
    <row r="284" spans="1:12" ht="17.100000000000001" customHeight="1">
      <c r="A284" s="298"/>
      <c r="B284" s="298"/>
      <c r="C284" s="298"/>
      <c r="D284" s="298"/>
      <c r="E284" s="298"/>
      <c r="F284" s="298"/>
      <c r="G284" s="298"/>
      <c r="H284" s="298"/>
      <c r="I284" s="298"/>
      <c r="J284" s="298" t="s">
        <v>13015</v>
      </c>
      <c r="K284" s="298"/>
      <c r="L284" s="298" t="s">
        <v>16680</v>
      </c>
    </row>
    <row r="285" spans="1:12" ht="17.100000000000001" customHeight="1">
      <c r="A285" s="298"/>
      <c r="B285" s="298"/>
      <c r="C285" s="298"/>
      <c r="D285" s="298"/>
      <c r="E285" s="298"/>
      <c r="F285" s="298"/>
      <c r="G285" s="298"/>
      <c r="H285" s="298"/>
      <c r="I285" s="298"/>
      <c r="J285" s="298" t="s">
        <v>13017</v>
      </c>
      <c r="K285" s="298" t="s">
        <v>13018</v>
      </c>
      <c r="L285" s="298" t="s">
        <v>16675</v>
      </c>
    </row>
    <row r="286" spans="1:12" ht="17.100000000000001" customHeight="1">
      <c r="A286" s="298"/>
      <c r="B286" s="298"/>
      <c r="C286" s="298"/>
      <c r="D286" s="298"/>
      <c r="E286" s="298"/>
      <c r="F286" s="298"/>
      <c r="G286" s="298"/>
      <c r="H286" s="298"/>
      <c r="I286" s="298"/>
      <c r="J286" s="298" t="s">
        <v>13020</v>
      </c>
      <c r="K286" s="298"/>
      <c r="L286" s="298" t="s">
        <v>16681</v>
      </c>
    </row>
    <row r="287" spans="1:12" ht="17.100000000000001" customHeight="1">
      <c r="A287" s="298"/>
      <c r="B287" s="298"/>
      <c r="C287" s="298"/>
      <c r="D287" s="298"/>
      <c r="E287" s="298"/>
      <c r="F287" s="298"/>
      <c r="G287" s="298"/>
      <c r="H287" s="298"/>
      <c r="I287" s="298"/>
      <c r="J287" s="298" t="s">
        <v>13022</v>
      </c>
      <c r="K287" s="298" t="s">
        <v>16646</v>
      </c>
      <c r="L287" s="298" t="s">
        <v>16682</v>
      </c>
    </row>
    <row r="288" spans="1:12" ht="17.100000000000001" customHeight="1">
      <c r="A288" s="298"/>
      <c r="B288" s="298"/>
      <c r="C288" s="298"/>
      <c r="D288" s="298"/>
      <c r="E288" s="298"/>
      <c r="F288" s="298"/>
      <c r="G288" s="298"/>
      <c r="H288" s="298"/>
      <c r="I288" s="298"/>
      <c r="J288" s="298" t="s">
        <v>13024</v>
      </c>
      <c r="K288" s="298"/>
      <c r="L288" s="298" t="s">
        <v>16683</v>
      </c>
    </row>
    <row r="289" spans="1:12" ht="30" customHeight="1">
      <c r="A289" s="299"/>
      <c r="B289" s="299"/>
      <c r="C289" s="299"/>
      <c r="D289" s="299"/>
      <c r="E289" s="299"/>
      <c r="F289" s="299"/>
      <c r="G289" s="299"/>
      <c r="H289" s="299"/>
      <c r="I289" s="299"/>
      <c r="J289" s="299"/>
      <c r="K289" s="299"/>
      <c r="L289" s="299"/>
    </row>
    <row r="290" spans="1:12" ht="24" customHeight="1">
      <c r="A290" s="295" t="s">
        <v>16684</v>
      </c>
      <c r="B290" s="296" t="s">
        <v>16172</v>
      </c>
      <c r="C290" s="295" t="s">
        <v>9</v>
      </c>
      <c r="D290" s="295" t="s">
        <v>78</v>
      </c>
      <c r="E290" s="297" t="s">
        <v>27</v>
      </c>
      <c r="F290" s="296"/>
      <c r="G290" s="296"/>
      <c r="H290" s="296"/>
      <c r="I290" s="296"/>
      <c r="J290" s="296"/>
      <c r="K290" s="296"/>
      <c r="L290" s="296"/>
    </row>
    <row r="291" spans="1:12">
      <c r="A291" s="414" t="s">
        <v>12977</v>
      </c>
      <c r="B291" s="414"/>
      <c r="C291" s="414"/>
      <c r="D291" s="414"/>
      <c r="E291" s="414"/>
      <c r="F291" s="414"/>
      <c r="G291" s="414"/>
      <c r="H291" s="414"/>
      <c r="I291" s="294"/>
      <c r="J291" s="294"/>
      <c r="K291" s="294"/>
      <c r="L291" s="294"/>
    </row>
    <row r="292" spans="1:12" ht="17.100000000000001" customHeight="1">
      <c r="A292" s="294" t="s">
        <v>12978</v>
      </c>
      <c r="B292" s="298" t="s">
        <v>12979</v>
      </c>
      <c r="C292" s="294" t="s">
        <v>12980</v>
      </c>
      <c r="D292" s="294" t="s">
        <v>12981</v>
      </c>
      <c r="E292" s="299" t="s">
        <v>12982</v>
      </c>
      <c r="F292" s="413" t="s">
        <v>12983</v>
      </c>
      <c r="G292" s="413"/>
      <c r="H292" s="413" t="s">
        <v>12984</v>
      </c>
      <c r="I292" s="413"/>
      <c r="J292" s="413" t="s">
        <v>12985</v>
      </c>
      <c r="K292" s="413"/>
      <c r="L292" s="413"/>
    </row>
    <row r="293" spans="1:12" ht="24" customHeight="1">
      <c r="A293" s="300" t="s">
        <v>12986</v>
      </c>
      <c r="B293" s="301" t="s">
        <v>13085</v>
      </c>
      <c r="C293" s="300" t="s">
        <v>9</v>
      </c>
      <c r="D293" s="300" t="s">
        <v>7909</v>
      </c>
      <c r="E293" s="302" t="s">
        <v>51</v>
      </c>
      <c r="F293" s="423" t="s">
        <v>13086</v>
      </c>
      <c r="G293" s="423"/>
      <c r="H293" s="423">
        <v>5.865E-4</v>
      </c>
      <c r="I293" s="423"/>
      <c r="J293" s="424">
        <v>6.0999999999999999E-2</v>
      </c>
      <c r="K293" s="424"/>
      <c r="L293" s="424"/>
    </row>
    <row r="294" spans="1:12" ht="24" customHeight="1">
      <c r="A294" s="300" t="s">
        <v>12986</v>
      </c>
      <c r="B294" s="301" t="s">
        <v>13087</v>
      </c>
      <c r="C294" s="300" t="s">
        <v>9</v>
      </c>
      <c r="D294" s="300" t="s">
        <v>8873</v>
      </c>
      <c r="E294" s="302" t="s">
        <v>51</v>
      </c>
      <c r="F294" s="423" t="s">
        <v>13088</v>
      </c>
      <c r="G294" s="423"/>
      <c r="H294" s="423">
        <v>5.5899999999999997E-5</v>
      </c>
      <c r="I294" s="423"/>
      <c r="J294" s="424">
        <v>4.8599999999999997E-2</v>
      </c>
      <c r="K294" s="424"/>
      <c r="L294" s="424"/>
    </row>
    <row r="295" spans="1:12" ht="48" customHeight="1">
      <c r="A295" s="300" t="s">
        <v>12986</v>
      </c>
      <c r="B295" s="301" t="s">
        <v>13089</v>
      </c>
      <c r="C295" s="300" t="s">
        <v>9</v>
      </c>
      <c r="D295" s="300" t="s">
        <v>9227</v>
      </c>
      <c r="E295" s="302" t="s">
        <v>51</v>
      </c>
      <c r="F295" s="423" t="s">
        <v>13090</v>
      </c>
      <c r="G295" s="423"/>
      <c r="H295" s="423">
        <v>3.9100000000000002E-5</v>
      </c>
      <c r="I295" s="423"/>
      <c r="J295" s="424">
        <v>5.2299999999999999E-2</v>
      </c>
      <c r="K295" s="424"/>
      <c r="L295" s="424"/>
    </row>
    <row r="296" spans="1:12" ht="24" customHeight="1">
      <c r="A296" s="300" t="s">
        <v>12986</v>
      </c>
      <c r="B296" s="301" t="s">
        <v>13091</v>
      </c>
      <c r="C296" s="300" t="s">
        <v>9</v>
      </c>
      <c r="D296" s="300" t="s">
        <v>9580</v>
      </c>
      <c r="E296" s="302" t="s">
        <v>51</v>
      </c>
      <c r="F296" s="423" t="s">
        <v>13092</v>
      </c>
      <c r="G296" s="423"/>
      <c r="H296" s="423">
        <v>3.8300000000000003E-5</v>
      </c>
      <c r="I296" s="423"/>
      <c r="J296" s="424">
        <v>3.4299999999999997E-2</v>
      </c>
      <c r="K296" s="424"/>
      <c r="L296" s="424"/>
    </row>
    <row r="297" spans="1:12" ht="24" customHeight="1">
      <c r="A297" s="300" t="s">
        <v>12986</v>
      </c>
      <c r="B297" s="301" t="s">
        <v>12987</v>
      </c>
      <c r="C297" s="300" t="s">
        <v>9</v>
      </c>
      <c r="D297" s="300" t="s">
        <v>9831</v>
      </c>
      <c r="E297" s="302" t="s">
        <v>12988</v>
      </c>
      <c r="F297" s="423" t="s">
        <v>12989</v>
      </c>
      <c r="G297" s="423"/>
      <c r="H297" s="423">
        <v>1.3573099999999999E-2</v>
      </c>
      <c r="I297" s="423"/>
      <c r="J297" s="424">
        <v>0.13739999999999999</v>
      </c>
      <c r="K297" s="424"/>
      <c r="L297" s="424"/>
    </row>
    <row r="298" spans="1:12" ht="36" customHeight="1">
      <c r="A298" s="300" t="s">
        <v>12986</v>
      </c>
      <c r="B298" s="301" t="s">
        <v>12990</v>
      </c>
      <c r="C298" s="300" t="s">
        <v>9</v>
      </c>
      <c r="D298" s="300" t="s">
        <v>11426</v>
      </c>
      <c r="E298" s="302" t="s">
        <v>51</v>
      </c>
      <c r="F298" s="423" t="s">
        <v>12991</v>
      </c>
      <c r="G298" s="423"/>
      <c r="H298" s="423">
        <v>7.113E-4</v>
      </c>
      <c r="I298" s="423"/>
      <c r="J298" s="424">
        <v>9.4E-2</v>
      </c>
      <c r="K298" s="424"/>
      <c r="L298" s="424"/>
    </row>
    <row r="299" spans="1:12" ht="17.100000000000001" customHeight="1">
      <c r="A299" s="298"/>
      <c r="B299" s="298"/>
      <c r="C299" s="298"/>
      <c r="D299" s="298"/>
      <c r="E299" s="298"/>
      <c r="F299" s="298"/>
      <c r="G299" s="298"/>
      <c r="H299" s="298"/>
      <c r="I299" s="298"/>
      <c r="J299" s="298" t="s">
        <v>12992</v>
      </c>
      <c r="K299" s="298"/>
      <c r="L299" s="298" t="s">
        <v>12926</v>
      </c>
    </row>
    <row r="300" spans="1:12">
      <c r="A300" s="414" t="s">
        <v>12994</v>
      </c>
      <c r="B300" s="414"/>
      <c r="C300" s="414"/>
      <c r="D300" s="414"/>
      <c r="E300" s="414"/>
      <c r="F300" s="414"/>
      <c r="G300" s="414"/>
      <c r="H300" s="414"/>
      <c r="I300" s="294"/>
      <c r="J300" s="294"/>
      <c r="K300" s="294"/>
      <c r="L300" s="294"/>
    </row>
    <row r="301" spans="1:12" ht="17.100000000000001" customHeight="1">
      <c r="A301" s="294" t="s">
        <v>12978</v>
      </c>
      <c r="B301" s="298" t="s">
        <v>12979</v>
      </c>
      <c r="C301" s="294" t="s">
        <v>12980</v>
      </c>
      <c r="D301" s="294" t="s">
        <v>12981</v>
      </c>
      <c r="E301" s="299" t="s">
        <v>12982</v>
      </c>
      <c r="F301" s="413" t="s">
        <v>12983</v>
      </c>
      <c r="G301" s="413"/>
      <c r="H301" s="413" t="s">
        <v>12984</v>
      </c>
      <c r="I301" s="413"/>
      <c r="J301" s="413" t="s">
        <v>12985</v>
      </c>
      <c r="K301" s="413"/>
      <c r="L301" s="413"/>
    </row>
    <row r="302" spans="1:12" ht="24" customHeight="1">
      <c r="A302" s="300" t="s">
        <v>12986</v>
      </c>
      <c r="B302" s="301" t="s">
        <v>13192</v>
      </c>
      <c r="C302" s="300" t="s">
        <v>9</v>
      </c>
      <c r="D302" s="300" t="s">
        <v>10306</v>
      </c>
      <c r="E302" s="302" t="s">
        <v>27</v>
      </c>
      <c r="F302" s="423" t="s">
        <v>13134</v>
      </c>
      <c r="G302" s="423"/>
      <c r="H302" s="423">
        <v>1.0166660999999999</v>
      </c>
      <c r="I302" s="423"/>
      <c r="J302" s="424">
        <v>7.0658000000000003</v>
      </c>
      <c r="K302" s="424"/>
      <c r="L302" s="424"/>
    </row>
    <row r="303" spans="1:12" ht="17.100000000000001" customHeight="1">
      <c r="A303" s="298"/>
      <c r="B303" s="298"/>
      <c r="C303" s="298"/>
      <c r="D303" s="298"/>
      <c r="E303" s="298"/>
      <c r="F303" s="298"/>
      <c r="G303" s="298"/>
      <c r="H303" s="298"/>
      <c r="I303" s="298"/>
      <c r="J303" s="298" t="s">
        <v>12992</v>
      </c>
      <c r="K303" s="298"/>
      <c r="L303" s="298" t="s">
        <v>13549</v>
      </c>
    </row>
    <row r="304" spans="1:12">
      <c r="A304" s="414" t="s">
        <v>12998</v>
      </c>
      <c r="B304" s="414"/>
      <c r="C304" s="414"/>
      <c r="D304" s="414"/>
      <c r="E304" s="414"/>
      <c r="F304" s="414"/>
      <c r="G304" s="414"/>
      <c r="H304" s="414"/>
      <c r="I304" s="294"/>
      <c r="J304" s="294"/>
      <c r="K304" s="294"/>
      <c r="L304" s="294"/>
    </row>
    <row r="305" spans="1:12" ht="17.100000000000001" customHeight="1">
      <c r="A305" s="294" t="s">
        <v>12978</v>
      </c>
      <c r="B305" s="298" t="s">
        <v>12979</v>
      </c>
      <c r="C305" s="294" t="s">
        <v>12980</v>
      </c>
      <c r="D305" s="294" t="s">
        <v>12981</v>
      </c>
      <c r="E305" s="299" t="s">
        <v>12982</v>
      </c>
      <c r="F305" s="413" t="s">
        <v>12983</v>
      </c>
      <c r="G305" s="413"/>
      <c r="H305" s="413" t="s">
        <v>12984</v>
      </c>
      <c r="I305" s="413"/>
      <c r="J305" s="413" t="s">
        <v>12985</v>
      </c>
      <c r="K305" s="413"/>
      <c r="L305" s="413"/>
    </row>
    <row r="306" spans="1:12" ht="24" customHeight="1">
      <c r="A306" s="300" t="s">
        <v>12986</v>
      </c>
      <c r="B306" s="301" t="s">
        <v>13099</v>
      </c>
      <c r="C306" s="300" t="s">
        <v>9</v>
      </c>
      <c r="D306" s="300" t="s">
        <v>7224</v>
      </c>
      <c r="E306" s="302" t="s">
        <v>51</v>
      </c>
      <c r="F306" s="423" t="s">
        <v>13100</v>
      </c>
      <c r="G306" s="423"/>
      <c r="H306" s="423">
        <v>6.9278999999999999E-3</v>
      </c>
      <c r="I306" s="423"/>
      <c r="J306" s="424">
        <v>6.3700000000000007E-2</v>
      </c>
      <c r="K306" s="424"/>
      <c r="L306" s="424"/>
    </row>
    <row r="307" spans="1:12" ht="24" customHeight="1">
      <c r="A307" s="300" t="s">
        <v>12986</v>
      </c>
      <c r="B307" s="301" t="s">
        <v>13101</v>
      </c>
      <c r="C307" s="300" t="s">
        <v>9</v>
      </c>
      <c r="D307" s="300" t="s">
        <v>7359</v>
      </c>
      <c r="E307" s="302" t="s">
        <v>51</v>
      </c>
      <c r="F307" s="423" t="s">
        <v>13102</v>
      </c>
      <c r="G307" s="423"/>
      <c r="H307" s="423">
        <v>2.2359999999999999E-4</v>
      </c>
      <c r="I307" s="423"/>
      <c r="J307" s="424">
        <v>2.87E-2</v>
      </c>
      <c r="K307" s="424"/>
      <c r="L307" s="424"/>
    </row>
    <row r="308" spans="1:12" ht="24" customHeight="1">
      <c r="A308" s="300" t="s">
        <v>12986</v>
      </c>
      <c r="B308" s="301" t="s">
        <v>13103</v>
      </c>
      <c r="C308" s="300" t="s">
        <v>9</v>
      </c>
      <c r="D308" s="300" t="s">
        <v>8851</v>
      </c>
      <c r="E308" s="302" t="s">
        <v>51</v>
      </c>
      <c r="F308" s="423" t="s">
        <v>13104</v>
      </c>
      <c r="G308" s="423"/>
      <c r="H308" s="423">
        <v>1.7890000000000001E-4</v>
      </c>
      <c r="I308" s="423"/>
      <c r="J308" s="424">
        <v>3.4599999999999999E-2</v>
      </c>
      <c r="K308" s="424"/>
      <c r="L308" s="424"/>
    </row>
    <row r="309" spans="1:12" ht="24" customHeight="1">
      <c r="A309" s="300" t="s">
        <v>12986</v>
      </c>
      <c r="B309" s="301" t="s">
        <v>13105</v>
      </c>
      <c r="C309" s="300" t="s">
        <v>9</v>
      </c>
      <c r="D309" s="300" t="s">
        <v>8852</v>
      </c>
      <c r="E309" s="302" t="s">
        <v>51</v>
      </c>
      <c r="F309" s="423" t="s">
        <v>13106</v>
      </c>
      <c r="G309" s="423"/>
      <c r="H309" s="423">
        <v>3.8300000000000003E-5</v>
      </c>
      <c r="I309" s="423"/>
      <c r="J309" s="424">
        <v>2.1000000000000001E-2</v>
      </c>
      <c r="K309" s="424"/>
      <c r="L309" s="424"/>
    </row>
    <row r="310" spans="1:12" ht="24" customHeight="1">
      <c r="A310" s="300" t="s">
        <v>12986</v>
      </c>
      <c r="B310" s="301" t="s">
        <v>13107</v>
      </c>
      <c r="C310" s="300" t="s">
        <v>9</v>
      </c>
      <c r="D310" s="300" t="s">
        <v>9000</v>
      </c>
      <c r="E310" s="302" t="s">
        <v>51</v>
      </c>
      <c r="F310" s="423" t="s">
        <v>13108</v>
      </c>
      <c r="G310" s="423"/>
      <c r="H310" s="423">
        <v>7.8854000000000007E-3</v>
      </c>
      <c r="I310" s="423"/>
      <c r="J310" s="424">
        <v>5.3400000000000003E-2</v>
      </c>
      <c r="K310" s="424"/>
      <c r="L310" s="424"/>
    </row>
    <row r="311" spans="1:12" ht="24" customHeight="1">
      <c r="A311" s="300" t="s">
        <v>12986</v>
      </c>
      <c r="B311" s="301" t="s">
        <v>13109</v>
      </c>
      <c r="C311" s="300" t="s">
        <v>9</v>
      </c>
      <c r="D311" s="300" t="s">
        <v>9574</v>
      </c>
      <c r="E311" s="302" t="s">
        <v>51</v>
      </c>
      <c r="F311" s="423" t="s">
        <v>13110</v>
      </c>
      <c r="G311" s="423"/>
      <c r="H311" s="423">
        <v>2.5006999999999998E-3</v>
      </c>
      <c r="I311" s="423"/>
      <c r="J311" s="424">
        <v>2.2100000000000002E-2</v>
      </c>
      <c r="K311" s="424"/>
      <c r="L311" s="424"/>
    </row>
    <row r="312" spans="1:12" ht="24" customHeight="1">
      <c r="A312" s="300" t="s">
        <v>12986</v>
      </c>
      <c r="B312" s="301" t="s">
        <v>13111</v>
      </c>
      <c r="C312" s="300" t="s">
        <v>9</v>
      </c>
      <c r="D312" s="300" t="s">
        <v>10714</v>
      </c>
      <c r="E312" s="302" t="s">
        <v>93</v>
      </c>
      <c r="F312" s="423" t="s">
        <v>13112</v>
      </c>
      <c r="G312" s="423"/>
      <c r="H312" s="423">
        <v>1.3143E-3</v>
      </c>
      <c r="I312" s="423"/>
      <c r="J312" s="424">
        <v>2.01E-2</v>
      </c>
      <c r="K312" s="424"/>
      <c r="L312" s="424"/>
    </row>
    <row r="313" spans="1:12" ht="24" customHeight="1">
      <c r="A313" s="300" t="s">
        <v>12986</v>
      </c>
      <c r="B313" s="301" t="s">
        <v>13113</v>
      </c>
      <c r="C313" s="300" t="s">
        <v>9</v>
      </c>
      <c r="D313" s="300" t="s">
        <v>10809</v>
      </c>
      <c r="E313" s="302" t="s">
        <v>51</v>
      </c>
      <c r="F313" s="423" t="s">
        <v>13114</v>
      </c>
      <c r="G313" s="423"/>
      <c r="H313" s="423">
        <v>1.3143E-3</v>
      </c>
      <c r="I313" s="423"/>
      <c r="J313" s="424">
        <v>1.5800000000000002E-2</v>
      </c>
      <c r="K313" s="424"/>
      <c r="L313" s="424"/>
    </row>
    <row r="314" spans="1:12" ht="24" customHeight="1">
      <c r="A314" s="300" t="s">
        <v>12986</v>
      </c>
      <c r="B314" s="301" t="s">
        <v>13115</v>
      </c>
      <c r="C314" s="300" t="s">
        <v>9</v>
      </c>
      <c r="D314" s="300" t="s">
        <v>10810</v>
      </c>
      <c r="E314" s="302" t="s">
        <v>51</v>
      </c>
      <c r="F314" s="423" t="s">
        <v>13116</v>
      </c>
      <c r="G314" s="423"/>
      <c r="H314" s="423">
        <v>1.3143E-3</v>
      </c>
      <c r="I314" s="423"/>
      <c r="J314" s="424">
        <v>3.5000000000000003E-2</v>
      </c>
      <c r="K314" s="424"/>
      <c r="L314" s="424"/>
    </row>
    <row r="315" spans="1:12" ht="24" customHeight="1">
      <c r="A315" s="300" t="s">
        <v>12986</v>
      </c>
      <c r="B315" s="301" t="s">
        <v>13117</v>
      </c>
      <c r="C315" s="300" t="s">
        <v>9</v>
      </c>
      <c r="D315" s="300" t="s">
        <v>10837</v>
      </c>
      <c r="E315" s="302" t="s">
        <v>51</v>
      </c>
      <c r="F315" s="423" t="s">
        <v>13118</v>
      </c>
      <c r="G315" s="423"/>
      <c r="H315" s="423">
        <v>4.4799999999999998E-5</v>
      </c>
      <c r="I315" s="423"/>
      <c r="J315" s="424">
        <v>1.9900000000000001E-2</v>
      </c>
      <c r="K315" s="424"/>
      <c r="L315" s="424"/>
    </row>
    <row r="316" spans="1:12" ht="24" customHeight="1">
      <c r="A316" s="300" t="s">
        <v>12986</v>
      </c>
      <c r="B316" s="301" t="s">
        <v>13003</v>
      </c>
      <c r="C316" s="300" t="s">
        <v>9</v>
      </c>
      <c r="D316" s="300" t="s">
        <v>7216</v>
      </c>
      <c r="E316" s="302" t="s">
        <v>51</v>
      </c>
      <c r="F316" s="423" t="s">
        <v>13004</v>
      </c>
      <c r="G316" s="423"/>
      <c r="H316" s="423">
        <v>2.6323000000000002E-3</v>
      </c>
      <c r="I316" s="423"/>
      <c r="J316" s="424">
        <v>8.7900000000000006E-2</v>
      </c>
      <c r="K316" s="424"/>
      <c r="L316" s="424"/>
    </row>
    <row r="317" spans="1:12" ht="24" customHeight="1">
      <c r="A317" s="300" t="s">
        <v>12986</v>
      </c>
      <c r="B317" s="301" t="s">
        <v>13005</v>
      </c>
      <c r="C317" s="300" t="s">
        <v>9</v>
      </c>
      <c r="D317" s="300" t="s">
        <v>7393</v>
      </c>
      <c r="E317" s="302" t="s">
        <v>12988</v>
      </c>
      <c r="F317" s="423" t="s">
        <v>13006</v>
      </c>
      <c r="G317" s="423"/>
      <c r="H317" s="423">
        <v>1.5835999999999999E-3</v>
      </c>
      <c r="I317" s="423"/>
      <c r="J317" s="424">
        <v>8.5500000000000007E-2</v>
      </c>
      <c r="K317" s="424"/>
      <c r="L317" s="424"/>
    </row>
    <row r="318" spans="1:12" ht="24" customHeight="1">
      <c r="A318" s="300" t="s">
        <v>12986</v>
      </c>
      <c r="B318" s="301" t="s">
        <v>13007</v>
      </c>
      <c r="C318" s="300" t="s">
        <v>9</v>
      </c>
      <c r="D318" s="300" t="s">
        <v>10619</v>
      </c>
      <c r="E318" s="302" t="s">
        <v>51</v>
      </c>
      <c r="F318" s="423" t="s">
        <v>13008</v>
      </c>
      <c r="G318" s="423"/>
      <c r="H318" s="423">
        <v>1.2283999999999999E-3</v>
      </c>
      <c r="I318" s="423"/>
      <c r="J318" s="424">
        <v>0.2349</v>
      </c>
      <c r="K318" s="424"/>
      <c r="L318" s="424"/>
    </row>
    <row r="319" spans="1:12" ht="24" customHeight="1">
      <c r="A319" s="300" t="s">
        <v>12986</v>
      </c>
      <c r="B319" s="301" t="s">
        <v>13009</v>
      </c>
      <c r="C319" s="300" t="s">
        <v>9</v>
      </c>
      <c r="D319" s="300" t="s">
        <v>10769</v>
      </c>
      <c r="E319" s="302" t="s">
        <v>51</v>
      </c>
      <c r="F319" s="423" t="s">
        <v>13010</v>
      </c>
      <c r="G319" s="423"/>
      <c r="H319" s="423">
        <v>0.11042299999999999</v>
      </c>
      <c r="I319" s="423"/>
      <c r="J319" s="424">
        <v>0.1391</v>
      </c>
      <c r="K319" s="424"/>
      <c r="L319" s="424"/>
    </row>
    <row r="320" spans="1:12" ht="24" customHeight="1">
      <c r="A320" s="300" t="s">
        <v>12986</v>
      </c>
      <c r="B320" s="301" t="s">
        <v>13011</v>
      </c>
      <c r="C320" s="300" t="s">
        <v>9</v>
      </c>
      <c r="D320" s="300" t="s">
        <v>10929</v>
      </c>
      <c r="E320" s="302" t="s">
        <v>51</v>
      </c>
      <c r="F320" s="423" t="s">
        <v>13012</v>
      </c>
      <c r="G320" s="423"/>
      <c r="H320" s="423">
        <v>1.0646E-3</v>
      </c>
      <c r="I320" s="423"/>
      <c r="J320" s="424">
        <v>0.16020000000000001</v>
      </c>
      <c r="K320" s="424"/>
      <c r="L320" s="424"/>
    </row>
    <row r="321" spans="1:12" ht="17.100000000000001" customHeight="1">
      <c r="A321" s="298"/>
      <c r="B321" s="298"/>
      <c r="C321" s="298"/>
      <c r="D321" s="298"/>
      <c r="E321" s="298"/>
      <c r="F321" s="298"/>
      <c r="G321" s="298"/>
      <c r="H321" s="298"/>
      <c r="I321" s="298"/>
      <c r="J321" s="298" t="s">
        <v>12992</v>
      </c>
      <c r="K321" s="298"/>
      <c r="L321" s="298" t="s">
        <v>12955</v>
      </c>
    </row>
    <row r="322" spans="1:12">
      <c r="A322" s="414" t="s">
        <v>13056</v>
      </c>
      <c r="B322" s="414"/>
      <c r="C322" s="414"/>
      <c r="D322" s="414"/>
      <c r="E322" s="414"/>
      <c r="F322" s="414"/>
      <c r="G322" s="414"/>
      <c r="H322" s="414"/>
      <c r="I322" s="294"/>
      <c r="J322" s="294"/>
      <c r="K322" s="294"/>
      <c r="L322" s="294"/>
    </row>
    <row r="323" spans="1:12" ht="17.100000000000001" customHeight="1">
      <c r="A323" s="294" t="s">
        <v>12978</v>
      </c>
      <c r="B323" s="298" t="s">
        <v>12979</v>
      </c>
      <c r="C323" s="294" t="s">
        <v>12980</v>
      </c>
      <c r="D323" s="294" t="s">
        <v>12981</v>
      </c>
      <c r="E323" s="299" t="s">
        <v>12982</v>
      </c>
      <c r="F323" s="413" t="s">
        <v>12983</v>
      </c>
      <c r="G323" s="413"/>
      <c r="H323" s="413" t="s">
        <v>12984</v>
      </c>
      <c r="I323" s="413"/>
      <c r="J323" s="413" t="s">
        <v>12985</v>
      </c>
      <c r="K323" s="413"/>
      <c r="L323" s="413"/>
    </row>
    <row r="324" spans="1:12" ht="24" customHeight="1">
      <c r="A324" s="300" t="s">
        <v>12986</v>
      </c>
      <c r="B324" s="301" t="s">
        <v>13057</v>
      </c>
      <c r="C324" s="300" t="s">
        <v>9</v>
      </c>
      <c r="D324" s="300" t="s">
        <v>12549</v>
      </c>
      <c r="E324" s="302" t="s">
        <v>27</v>
      </c>
      <c r="F324" s="423" t="s">
        <v>12948</v>
      </c>
      <c r="G324" s="423"/>
      <c r="H324" s="423">
        <v>1</v>
      </c>
      <c r="I324" s="423"/>
      <c r="J324" s="424">
        <v>0.65</v>
      </c>
      <c r="K324" s="424"/>
      <c r="L324" s="424"/>
    </row>
    <row r="325" spans="1:12" ht="17.100000000000001" customHeight="1">
      <c r="A325" s="298"/>
      <c r="B325" s="298"/>
      <c r="C325" s="298"/>
      <c r="D325" s="298"/>
      <c r="E325" s="298"/>
      <c r="F325" s="298"/>
      <c r="G325" s="298"/>
      <c r="H325" s="298"/>
      <c r="I325" s="298"/>
      <c r="J325" s="298" t="s">
        <v>12992</v>
      </c>
      <c r="K325" s="298"/>
      <c r="L325" s="298" t="s">
        <v>12948</v>
      </c>
    </row>
    <row r="326" spans="1:12">
      <c r="A326" s="414" t="s">
        <v>13058</v>
      </c>
      <c r="B326" s="414"/>
      <c r="C326" s="414"/>
      <c r="D326" s="414"/>
      <c r="E326" s="414"/>
      <c r="F326" s="414"/>
      <c r="G326" s="414"/>
      <c r="H326" s="414"/>
      <c r="I326" s="294"/>
      <c r="J326" s="294"/>
      <c r="K326" s="294"/>
      <c r="L326" s="294"/>
    </row>
    <row r="327" spans="1:12" ht="17.100000000000001" customHeight="1">
      <c r="A327" s="294" t="s">
        <v>12978</v>
      </c>
      <c r="B327" s="298" t="s">
        <v>12979</v>
      </c>
      <c r="C327" s="294" t="s">
        <v>12980</v>
      </c>
      <c r="D327" s="294" t="s">
        <v>12981</v>
      </c>
      <c r="E327" s="299" t="s">
        <v>12982</v>
      </c>
      <c r="F327" s="413" t="s">
        <v>12983</v>
      </c>
      <c r="G327" s="413"/>
      <c r="H327" s="413" t="s">
        <v>12984</v>
      </c>
      <c r="I327" s="413"/>
      <c r="J327" s="413" t="s">
        <v>12985</v>
      </c>
      <c r="K327" s="413"/>
      <c r="L327" s="413"/>
    </row>
    <row r="328" spans="1:12" ht="24" customHeight="1">
      <c r="A328" s="300" t="s">
        <v>12986</v>
      </c>
      <c r="B328" s="301" t="s">
        <v>13059</v>
      </c>
      <c r="C328" s="300" t="s">
        <v>9</v>
      </c>
      <c r="D328" s="300" t="s">
        <v>12535</v>
      </c>
      <c r="E328" s="302" t="s">
        <v>27</v>
      </c>
      <c r="F328" s="423" t="s">
        <v>12936</v>
      </c>
      <c r="G328" s="423"/>
      <c r="H328" s="423">
        <v>1</v>
      </c>
      <c r="I328" s="423"/>
      <c r="J328" s="424">
        <v>0.05</v>
      </c>
      <c r="K328" s="424"/>
      <c r="L328" s="424"/>
    </row>
    <row r="329" spans="1:12" ht="17.100000000000001" customHeight="1">
      <c r="A329" s="298"/>
      <c r="B329" s="298"/>
      <c r="C329" s="298"/>
      <c r="D329" s="298"/>
      <c r="E329" s="298"/>
      <c r="F329" s="298"/>
      <c r="G329" s="298"/>
      <c r="H329" s="298"/>
      <c r="I329" s="298"/>
      <c r="J329" s="298" t="s">
        <v>12992</v>
      </c>
      <c r="K329" s="298"/>
      <c r="L329" s="298" t="s">
        <v>12936</v>
      </c>
    </row>
    <row r="330" spans="1:12">
      <c r="A330" s="414" t="s">
        <v>13060</v>
      </c>
      <c r="B330" s="414"/>
      <c r="C330" s="414"/>
      <c r="D330" s="414"/>
      <c r="E330" s="414"/>
      <c r="F330" s="414"/>
      <c r="G330" s="414"/>
      <c r="H330" s="414"/>
      <c r="I330" s="294"/>
      <c r="J330" s="294"/>
      <c r="K330" s="294"/>
      <c r="L330" s="294"/>
    </row>
    <row r="331" spans="1:12" ht="17.100000000000001" customHeight="1">
      <c r="A331" s="294" t="s">
        <v>12978</v>
      </c>
      <c r="B331" s="298" t="s">
        <v>12979</v>
      </c>
      <c r="C331" s="294" t="s">
        <v>12980</v>
      </c>
      <c r="D331" s="294" t="s">
        <v>12981</v>
      </c>
      <c r="E331" s="299" t="s">
        <v>12982</v>
      </c>
      <c r="F331" s="413" t="s">
        <v>12983</v>
      </c>
      <c r="G331" s="413"/>
      <c r="H331" s="413" t="s">
        <v>12984</v>
      </c>
      <c r="I331" s="413"/>
      <c r="J331" s="413" t="s">
        <v>12985</v>
      </c>
      <c r="K331" s="413"/>
      <c r="L331" s="413"/>
    </row>
    <row r="332" spans="1:12" ht="24" customHeight="1">
      <c r="A332" s="300" t="s">
        <v>12986</v>
      </c>
      <c r="B332" s="301" t="s">
        <v>13061</v>
      </c>
      <c r="C332" s="300" t="s">
        <v>9</v>
      </c>
      <c r="D332" s="300" t="s">
        <v>12522</v>
      </c>
      <c r="E332" s="302" t="s">
        <v>27</v>
      </c>
      <c r="F332" s="423" t="s">
        <v>12964</v>
      </c>
      <c r="G332" s="423"/>
      <c r="H332" s="423">
        <v>1</v>
      </c>
      <c r="I332" s="423"/>
      <c r="J332" s="424">
        <v>2.5299999999999998</v>
      </c>
      <c r="K332" s="424"/>
      <c r="L332" s="424"/>
    </row>
    <row r="333" spans="1:12" ht="24" customHeight="1">
      <c r="A333" s="300" t="s">
        <v>12986</v>
      </c>
      <c r="B333" s="301" t="s">
        <v>13062</v>
      </c>
      <c r="C333" s="300" t="s">
        <v>9</v>
      </c>
      <c r="D333" s="300" t="s">
        <v>12527</v>
      </c>
      <c r="E333" s="302" t="s">
        <v>27</v>
      </c>
      <c r="F333" s="423" t="s">
        <v>13063</v>
      </c>
      <c r="G333" s="423"/>
      <c r="H333" s="423">
        <v>1</v>
      </c>
      <c r="I333" s="423"/>
      <c r="J333" s="424">
        <v>0.34</v>
      </c>
      <c r="K333" s="424"/>
      <c r="L333" s="424"/>
    </row>
    <row r="334" spans="1:12" ht="17.100000000000001" customHeight="1">
      <c r="A334" s="298"/>
      <c r="B334" s="298"/>
      <c r="C334" s="298"/>
      <c r="D334" s="298"/>
      <c r="E334" s="298"/>
      <c r="F334" s="298"/>
      <c r="G334" s="298"/>
      <c r="H334" s="298"/>
      <c r="I334" s="298"/>
      <c r="J334" s="298" t="s">
        <v>12992</v>
      </c>
      <c r="K334" s="298"/>
      <c r="L334" s="298" t="s">
        <v>13064</v>
      </c>
    </row>
    <row r="335" spans="1:12" ht="17.100000000000001" customHeight="1">
      <c r="A335" s="294" t="s">
        <v>13014</v>
      </c>
      <c r="B335" s="294"/>
      <c r="C335" s="294"/>
      <c r="D335" s="294"/>
      <c r="E335" s="294"/>
      <c r="F335" s="294"/>
      <c r="G335" s="294"/>
      <c r="H335" s="294"/>
      <c r="I335" s="294"/>
      <c r="J335" s="294"/>
      <c r="K335" s="294"/>
      <c r="L335" s="294"/>
    </row>
    <row r="336" spans="1:12" ht="17.100000000000001" customHeight="1">
      <c r="A336" s="298"/>
      <c r="B336" s="298"/>
      <c r="C336" s="298"/>
      <c r="D336" s="298"/>
      <c r="E336" s="298"/>
      <c r="F336" s="298"/>
      <c r="G336" s="298"/>
      <c r="H336" s="298"/>
      <c r="I336" s="298"/>
      <c r="J336" s="298" t="s">
        <v>13015</v>
      </c>
      <c r="K336" s="298"/>
      <c r="L336" s="298" t="s">
        <v>16667</v>
      </c>
    </row>
    <row r="337" spans="1:12" ht="17.100000000000001" customHeight="1">
      <c r="A337" s="298"/>
      <c r="B337" s="298"/>
      <c r="C337" s="298"/>
      <c r="D337" s="298"/>
      <c r="E337" s="298"/>
      <c r="F337" s="298"/>
      <c r="G337" s="298"/>
      <c r="H337" s="298"/>
      <c r="I337" s="298"/>
      <c r="J337" s="298" t="s">
        <v>13017</v>
      </c>
      <c r="K337" s="298" t="s">
        <v>13018</v>
      </c>
      <c r="L337" s="298" t="s">
        <v>16668</v>
      </c>
    </row>
    <row r="338" spans="1:12" ht="17.100000000000001" customHeight="1">
      <c r="A338" s="298"/>
      <c r="B338" s="298"/>
      <c r="C338" s="298"/>
      <c r="D338" s="298"/>
      <c r="E338" s="298"/>
      <c r="F338" s="298"/>
      <c r="G338" s="298"/>
      <c r="H338" s="298"/>
      <c r="I338" s="298"/>
      <c r="J338" s="298" t="s">
        <v>13020</v>
      </c>
      <c r="K338" s="298"/>
      <c r="L338" s="298" t="s">
        <v>16669</v>
      </c>
    </row>
    <row r="339" spans="1:12" ht="17.100000000000001" customHeight="1">
      <c r="A339" s="298"/>
      <c r="B339" s="298"/>
      <c r="C339" s="298"/>
      <c r="D339" s="298"/>
      <c r="E339" s="298"/>
      <c r="F339" s="298"/>
      <c r="G339" s="298"/>
      <c r="H339" s="298"/>
      <c r="I339" s="298"/>
      <c r="J339" s="298" t="s">
        <v>13022</v>
      </c>
      <c r="K339" s="298" t="s">
        <v>16646</v>
      </c>
      <c r="L339" s="298" t="s">
        <v>14250</v>
      </c>
    </row>
    <row r="340" spans="1:12" ht="17.100000000000001" customHeight="1">
      <c r="A340" s="298"/>
      <c r="B340" s="298"/>
      <c r="C340" s="298"/>
      <c r="D340" s="298"/>
      <c r="E340" s="298"/>
      <c r="F340" s="298"/>
      <c r="G340" s="298"/>
      <c r="H340" s="298"/>
      <c r="I340" s="298"/>
      <c r="J340" s="298" t="s">
        <v>13024</v>
      </c>
      <c r="K340" s="298"/>
      <c r="L340" s="298" t="s">
        <v>16670</v>
      </c>
    </row>
    <row r="341" spans="1:12" ht="30" customHeight="1">
      <c r="A341" s="299"/>
      <c r="B341" s="299"/>
      <c r="C341" s="299"/>
      <c r="D341" s="299"/>
      <c r="E341" s="299"/>
      <c r="F341" s="299"/>
      <c r="G341" s="299"/>
      <c r="H341" s="299"/>
      <c r="I341" s="299"/>
      <c r="J341" s="299"/>
      <c r="K341" s="299"/>
      <c r="L341" s="299"/>
    </row>
    <row r="342" spans="1:12" ht="24" customHeight="1">
      <c r="A342" s="295" t="s">
        <v>16685</v>
      </c>
      <c r="B342" s="296" t="s">
        <v>16068</v>
      </c>
      <c r="C342" s="295" t="s">
        <v>9</v>
      </c>
      <c r="D342" s="295" t="s">
        <v>29</v>
      </c>
      <c r="E342" s="297" t="s">
        <v>27</v>
      </c>
      <c r="F342" s="296"/>
      <c r="G342" s="296"/>
      <c r="H342" s="296"/>
      <c r="I342" s="296"/>
      <c r="J342" s="296"/>
      <c r="K342" s="296"/>
      <c r="L342" s="296"/>
    </row>
    <row r="343" spans="1:12">
      <c r="A343" s="414" t="s">
        <v>12977</v>
      </c>
      <c r="B343" s="414"/>
      <c r="C343" s="414"/>
      <c r="D343" s="414"/>
      <c r="E343" s="414"/>
      <c r="F343" s="414"/>
      <c r="G343" s="414"/>
      <c r="H343" s="414"/>
      <c r="I343" s="294"/>
      <c r="J343" s="294"/>
      <c r="K343" s="294"/>
      <c r="L343" s="294"/>
    </row>
    <row r="344" spans="1:12" ht="17.100000000000001" customHeight="1">
      <c r="A344" s="294" t="s">
        <v>12978</v>
      </c>
      <c r="B344" s="298" t="s">
        <v>12979</v>
      </c>
      <c r="C344" s="294" t="s">
        <v>12980</v>
      </c>
      <c r="D344" s="294" t="s">
        <v>12981</v>
      </c>
      <c r="E344" s="299" t="s">
        <v>12982</v>
      </c>
      <c r="F344" s="413" t="s">
        <v>12983</v>
      </c>
      <c r="G344" s="413"/>
      <c r="H344" s="413" t="s">
        <v>12984</v>
      </c>
      <c r="I344" s="413"/>
      <c r="J344" s="413" t="s">
        <v>12985</v>
      </c>
      <c r="K344" s="413"/>
      <c r="L344" s="413"/>
    </row>
    <row r="345" spans="1:12" ht="24" customHeight="1">
      <c r="A345" s="300" t="s">
        <v>12986</v>
      </c>
      <c r="B345" s="301" t="s">
        <v>13085</v>
      </c>
      <c r="C345" s="300" t="s">
        <v>9</v>
      </c>
      <c r="D345" s="300" t="s">
        <v>7909</v>
      </c>
      <c r="E345" s="302" t="s">
        <v>51</v>
      </c>
      <c r="F345" s="423" t="s">
        <v>13086</v>
      </c>
      <c r="G345" s="423"/>
      <c r="H345" s="423">
        <v>5.8410000000000005E-4</v>
      </c>
      <c r="I345" s="423"/>
      <c r="J345" s="424">
        <v>6.0699999999999997E-2</v>
      </c>
      <c r="K345" s="424"/>
      <c r="L345" s="424"/>
    </row>
    <row r="346" spans="1:12" ht="24" customHeight="1">
      <c r="A346" s="300" t="s">
        <v>12986</v>
      </c>
      <c r="B346" s="301" t="s">
        <v>13087</v>
      </c>
      <c r="C346" s="300" t="s">
        <v>9</v>
      </c>
      <c r="D346" s="300" t="s">
        <v>8873</v>
      </c>
      <c r="E346" s="302" t="s">
        <v>51</v>
      </c>
      <c r="F346" s="423" t="s">
        <v>13088</v>
      </c>
      <c r="G346" s="423"/>
      <c r="H346" s="423">
        <v>5.5699999999999999E-5</v>
      </c>
      <c r="I346" s="423"/>
      <c r="J346" s="424">
        <v>4.8399999999999999E-2</v>
      </c>
      <c r="K346" s="424"/>
      <c r="L346" s="424"/>
    </row>
    <row r="347" spans="1:12" ht="48" customHeight="1">
      <c r="A347" s="300" t="s">
        <v>12986</v>
      </c>
      <c r="B347" s="301" t="s">
        <v>13089</v>
      </c>
      <c r="C347" s="300" t="s">
        <v>9</v>
      </c>
      <c r="D347" s="300" t="s">
        <v>9227</v>
      </c>
      <c r="E347" s="302" t="s">
        <v>51</v>
      </c>
      <c r="F347" s="423" t="s">
        <v>13090</v>
      </c>
      <c r="G347" s="423"/>
      <c r="H347" s="423">
        <v>3.8999999999999999E-5</v>
      </c>
      <c r="I347" s="423"/>
      <c r="J347" s="424">
        <v>5.21E-2</v>
      </c>
      <c r="K347" s="424"/>
      <c r="L347" s="424"/>
    </row>
    <row r="348" spans="1:12" ht="24" customHeight="1">
      <c r="A348" s="300" t="s">
        <v>12986</v>
      </c>
      <c r="B348" s="301" t="s">
        <v>13091</v>
      </c>
      <c r="C348" s="300" t="s">
        <v>9</v>
      </c>
      <c r="D348" s="300" t="s">
        <v>9580</v>
      </c>
      <c r="E348" s="302" t="s">
        <v>51</v>
      </c>
      <c r="F348" s="423" t="s">
        <v>13092</v>
      </c>
      <c r="G348" s="423"/>
      <c r="H348" s="423">
        <v>3.82E-5</v>
      </c>
      <c r="I348" s="423"/>
      <c r="J348" s="424">
        <v>3.4200000000000001E-2</v>
      </c>
      <c r="K348" s="424"/>
      <c r="L348" s="424"/>
    </row>
    <row r="349" spans="1:12" ht="24" customHeight="1">
      <c r="A349" s="300" t="s">
        <v>12986</v>
      </c>
      <c r="B349" s="301" t="s">
        <v>12987</v>
      </c>
      <c r="C349" s="300" t="s">
        <v>9</v>
      </c>
      <c r="D349" s="300" t="s">
        <v>9831</v>
      </c>
      <c r="E349" s="302" t="s">
        <v>12988</v>
      </c>
      <c r="F349" s="423" t="s">
        <v>12989</v>
      </c>
      <c r="G349" s="423"/>
      <c r="H349" s="423">
        <v>1.35172E-2</v>
      </c>
      <c r="I349" s="423"/>
      <c r="J349" s="424">
        <v>0.1368</v>
      </c>
      <c r="K349" s="424"/>
      <c r="L349" s="424"/>
    </row>
    <row r="350" spans="1:12" ht="36" customHeight="1">
      <c r="A350" s="300" t="s">
        <v>12986</v>
      </c>
      <c r="B350" s="301" t="s">
        <v>12990</v>
      </c>
      <c r="C350" s="300" t="s">
        <v>9</v>
      </c>
      <c r="D350" s="300" t="s">
        <v>11426</v>
      </c>
      <c r="E350" s="302" t="s">
        <v>51</v>
      </c>
      <c r="F350" s="423" t="s">
        <v>12991</v>
      </c>
      <c r="G350" s="423"/>
      <c r="H350" s="423">
        <v>7.0839999999999998E-4</v>
      </c>
      <c r="I350" s="423"/>
      <c r="J350" s="424">
        <v>9.3600000000000003E-2</v>
      </c>
      <c r="K350" s="424"/>
      <c r="L350" s="424"/>
    </row>
    <row r="351" spans="1:12" ht="17.100000000000001" customHeight="1">
      <c r="A351" s="298"/>
      <c r="B351" s="298"/>
      <c r="C351" s="298"/>
      <c r="D351" s="298"/>
      <c r="E351" s="298"/>
      <c r="F351" s="298"/>
      <c r="G351" s="298"/>
      <c r="H351" s="298"/>
      <c r="I351" s="298"/>
      <c r="J351" s="298" t="s">
        <v>12992</v>
      </c>
      <c r="K351" s="298"/>
      <c r="L351" s="298" t="s">
        <v>12926</v>
      </c>
    </row>
    <row r="352" spans="1:12">
      <c r="A352" s="414" t="s">
        <v>12994</v>
      </c>
      <c r="B352" s="414"/>
      <c r="C352" s="414"/>
      <c r="D352" s="414"/>
      <c r="E352" s="414"/>
      <c r="F352" s="414"/>
      <c r="G352" s="414"/>
      <c r="H352" s="414"/>
      <c r="I352" s="294"/>
      <c r="J352" s="294"/>
      <c r="K352" s="294"/>
      <c r="L352" s="294"/>
    </row>
    <row r="353" spans="1:12" ht="17.100000000000001" customHeight="1">
      <c r="A353" s="294" t="s">
        <v>12978</v>
      </c>
      <c r="B353" s="298" t="s">
        <v>12979</v>
      </c>
      <c r="C353" s="294" t="s">
        <v>12980</v>
      </c>
      <c r="D353" s="294" t="s">
        <v>12981</v>
      </c>
      <c r="E353" s="299" t="s">
        <v>12982</v>
      </c>
      <c r="F353" s="413" t="s">
        <v>12983</v>
      </c>
      <c r="G353" s="413"/>
      <c r="H353" s="413" t="s">
        <v>12984</v>
      </c>
      <c r="I353" s="413"/>
      <c r="J353" s="413" t="s">
        <v>12985</v>
      </c>
      <c r="K353" s="413"/>
      <c r="L353" s="413"/>
    </row>
    <row r="354" spans="1:12" ht="24" customHeight="1">
      <c r="A354" s="300" t="s">
        <v>12986</v>
      </c>
      <c r="B354" s="301" t="s">
        <v>13093</v>
      </c>
      <c r="C354" s="300" t="s">
        <v>9</v>
      </c>
      <c r="D354" s="300" t="s">
        <v>10857</v>
      </c>
      <c r="E354" s="302" t="s">
        <v>27</v>
      </c>
      <c r="F354" s="423" t="s">
        <v>13094</v>
      </c>
      <c r="G354" s="423"/>
      <c r="H354" s="423">
        <v>1.0159435000000001</v>
      </c>
      <c r="I354" s="423"/>
      <c r="J354" s="424">
        <v>5.2523999999999997</v>
      </c>
      <c r="K354" s="424"/>
      <c r="L354" s="424"/>
    </row>
    <row r="355" spans="1:12" ht="17.100000000000001" customHeight="1">
      <c r="A355" s="298"/>
      <c r="B355" s="298"/>
      <c r="C355" s="298"/>
      <c r="D355" s="298"/>
      <c r="E355" s="298"/>
      <c r="F355" s="298"/>
      <c r="G355" s="298"/>
      <c r="H355" s="298"/>
      <c r="I355" s="298"/>
      <c r="J355" s="298" t="s">
        <v>12992</v>
      </c>
      <c r="K355" s="298"/>
      <c r="L355" s="298" t="s">
        <v>16654</v>
      </c>
    </row>
    <row r="356" spans="1:12">
      <c r="A356" s="414" t="s">
        <v>12998</v>
      </c>
      <c r="B356" s="414"/>
      <c r="C356" s="414"/>
      <c r="D356" s="414"/>
      <c r="E356" s="414"/>
      <c r="F356" s="414"/>
      <c r="G356" s="414"/>
      <c r="H356" s="414"/>
      <c r="I356" s="294"/>
      <c r="J356" s="294"/>
      <c r="K356" s="294"/>
      <c r="L356" s="294"/>
    </row>
    <row r="357" spans="1:12" ht="17.100000000000001" customHeight="1">
      <c r="A357" s="294" t="s">
        <v>12978</v>
      </c>
      <c r="B357" s="298" t="s">
        <v>12979</v>
      </c>
      <c r="C357" s="294" t="s">
        <v>12980</v>
      </c>
      <c r="D357" s="294" t="s">
        <v>12981</v>
      </c>
      <c r="E357" s="299" t="s">
        <v>12982</v>
      </c>
      <c r="F357" s="413" t="s">
        <v>12983</v>
      </c>
      <c r="G357" s="413"/>
      <c r="H357" s="413" t="s">
        <v>12984</v>
      </c>
      <c r="I357" s="413"/>
      <c r="J357" s="413" t="s">
        <v>12985</v>
      </c>
      <c r="K357" s="413"/>
      <c r="L357" s="413"/>
    </row>
    <row r="358" spans="1:12" ht="24" customHeight="1">
      <c r="A358" s="300" t="s">
        <v>12986</v>
      </c>
      <c r="B358" s="301" t="s">
        <v>13099</v>
      </c>
      <c r="C358" s="300" t="s">
        <v>9</v>
      </c>
      <c r="D358" s="300" t="s">
        <v>7224</v>
      </c>
      <c r="E358" s="302" t="s">
        <v>51</v>
      </c>
      <c r="F358" s="423" t="s">
        <v>13100</v>
      </c>
      <c r="G358" s="423"/>
      <c r="H358" s="423">
        <v>6.8994E-3</v>
      </c>
      <c r="I358" s="423"/>
      <c r="J358" s="424">
        <v>6.3399999999999998E-2</v>
      </c>
      <c r="K358" s="424"/>
      <c r="L358" s="424"/>
    </row>
    <row r="359" spans="1:12" ht="24" customHeight="1">
      <c r="A359" s="300" t="s">
        <v>12986</v>
      </c>
      <c r="B359" s="301" t="s">
        <v>13101</v>
      </c>
      <c r="C359" s="300" t="s">
        <v>9</v>
      </c>
      <c r="D359" s="300" t="s">
        <v>7359</v>
      </c>
      <c r="E359" s="302" t="s">
        <v>51</v>
      </c>
      <c r="F359" s="423" t="s">
        <v>13102</v>
      </c>
      <c r="G359" s="423"/>
      <c r="H359" s="423">
        <v>2.2269999999999999E-4</v>
      </c>
      <c r="I359" s="423"/>
      <c r="J359" s="424">
        <v>2.86E-2</v>
      </c>
      <c r="K359" s="424"/>
      <c r="L359" s="424"/>
    </row>
    <row r="360" spans="1:12" ht="24" customHeight="1">
      <c r="A360" s="300" t="s">
        <v>12986</v>
      </c>
      <c r="B360" s="301" t="s">
        <v>13103</v>
      </c>
      <c r="C360" s="300" t="s">
        <v>9</v>
      </c>
      <c r="D360" s="300" t="s">
        <v>8851</v>
      </c>
      <c r="E360" s="302" t="s">
        <v>51</v>
      </c>
      <c r="F360" s="423" t="s">
        <v>13104</v>
      </c>
      <c r="G360" s="423"/>
      <c r="H360" s="423">
        <v>1.7819999999999999E-4</v>
      </c>
      <c r="I360" s="423"/>
      <c r="J360" s="424">
        <v>3.4500000000000003E-2</v>
      </c>
      <c r="K360" s="424"/>
      <c r="L360" s="424"/>
    </row>
    <row r="361" spans="1:12" ht="24" customHeight="1">
      <c r="A361" s="300" t="s">
        <v>12986</v>
      </c>
      <c r="B361" s="301" t="s">
        <v>13105</v>
      </c>
      <c r="C361" s="300" t="s">
        <v>9</v>
      </c>
      <c r="D361" s="300" t="s">
        <v>8852</v>
      </c>
      <c r="E361" s="302" t="s">
        <v>51</v>
      </c>
      <c r="F361" s="423" t="s">
        <v>13106</v>
      </c>
      <c r="G361" s="423"/>
      <c r="H361" s="423">
        <v>3.82E-5</v>
      </c>
      <c r="I361" s="423"/>
      <c r="J361" s="424">
        <v>2.0899999999999998E-2</v>
      </c>
      <c r="K361" s="424"/>
      <c r="L361" s="424"/>
    </row>
    <row r="362" spans="1:12" ht="24" customHeight="1">
      <c r="A362" s="300" t="s">
        <v>12986</v>
      </c>
      <c r="B362" s="301" t="s">
        <v>13107</v>
      </c>
      <c r="C362" s="300" t="s">
        <v>9</v>
      </c>
      <c r="D362" s="300" t="s">
        <v>9000</v>
      </c>
      <c r="E362" s="302" t="s">
        <v>51</v>
      </c>
      <c r="F362" s="423" t="s">
        <v>13108</v>
      </c>
      <c r="G362" s="423"/>
      <c r="H362" s="423">
        <v>7.8528999999999995E-3</v>
      </c>
      <c r="I362" s="423"/>
      <c r="J362" s="424">
        <v>5.3199999999999997E-2</v>
      </c>
      <c r="K362" s="424"/>
      <c r="L362" s="424"/>
    </row>
    <row r="363" spans="1:12" ht="24" customHeight="1">
      <c r="A363" s="300" t="s">
        <v>12986</v>
      </c>
      <c r="B363" s="301" t="s">
        <v>13109</v>
      </c>
      <c r="C363" s="300" t="s">
        <v>9</v>
      </c>
      <c r="D363" s="300" t="s">
        <v>9574</v>
      </c>
      <c r="E363" s="302" t="s">
        <v>51</v>
      </c>
      <c r="F363" s="423" t="s">
        <v>13110</v>
      </c>
      <c r="G363" s="423"/>
      <c r="H363" s="423">
        <v>2.4903999999999998E-3</v>
      </c>
      <c r="I363" s="423"/>
      <c r="J363" s="424">
        <v>2.1999999999999999E-2</v>
      </c>
      <c r="K363" s="424"/>
      <c r="L363" s="424"/>
    </row>
    <row r="364" spans="1:12" ht="24" customHeight="1">
      <c r="A364" s="300" t="s">
        <v>12986</v>
      </c>
      <c r="B364" s="301" t="s">
        <v>13111</v>
      </c>
      <c r="C364" s="300" t="s">
        <v>9</v>
      </c>
      <c r="D364" s="300" t="s">
        <v>10714</v>
      </c>
      <c r="E364" s="302" t="s">
        <v>93</v>
      </c>
      <c r="F364" s="423" t="s">
        <v>13112</v>
      </c>
      <c r="G364" s="423"/>
      <c r="H364" s="423">
        <v>1.3087999999999999E-3</v>
      </c>
      <c r="I364" s="423"/>
      <c r="J364" s="424">
        <v>0.02</v>
      </c>
      <c r="K364" s="424"/>
      <c r="L364" s="424"/>
    </row>
    <row r="365" spans="1:12" ht="24" customHeight="1">
      <c r="A365" s="300" t="s">
        <v>12986</v>
      </c>
      <c r="B365" s="301" t="s">
        <v>13113</v>
      </c>
      <c r="C365" s="300" t="s">
        <v>9</v>
      </c>
      <c r="D365" s="300" t="s">
        <v>10809</v>
      </c>
      <c r="E365" s="302" t="s">
        <v>51</v>
      </c>
      <c r="F365" s="423" t="s">
        <v>13114</v>
      </c>
      <c r="G365" s="423"/>
      <c r="H365" s="423">
        <v>1.3087999999999999E-3</v>
      </c>
      <c r="I365" s="423"/>
      <c r="J365" s="424">
        <v>1.5699999999999999E-2</v>
      </c>
      <c r="K365" s="424"/>
      <c r="L365" s="424"/>
    </row>
    <row r="366" spans="1:12" ht="24" customHeight="1">
      <c r="A366" s="300" t="s">
        <v>12986</v>
      </c>
      <c r="B366" s="301" t="s">
        <v>13115</v>
      </c>
      <c r="C366" s="300" t="s">
        <v>9</v>
      </c>
      <c r="D366" s="300" t="s">
        <v>10810</v>
      </c>
      <c r="E366" s="302" t="s">
        <v>51</v>
      </c>
      <c r="F366" s="423" t="s">
        <v>13116</v>
      </c>
      <c r="G366" s="423"/>
      <c r="H366" s="423">
        <v>1.3087999999999999E-3</v>
      </c>
      <c r="I366" s="423"/>
      <c r="J366" s="424">
        <v>3.4799999999999998E-2</v>
      </c>
      <c r="K366" s="424"/>
      <c r="L366" s="424"/>
    </row>
    <row r="367" spans="1:12" ht="24" customHeight="1">
      <c r="A367" s="300" t="s">
        <v>12986</v>
      </c>
      <c r="B367" s="301" t="s">
        <v>13117</v>
      </c>
      <c r="C367" s="300" t="s">
        <v>9</v>
      </c>
      <c r="D367" s="300" t="s">
        <v>10837</v>
      </c>
      <c r="E367" s="302" t="s">
        <v>51</v>
      </c>
      <c r="F367" s="423" t="s">
        <v>13118</v>
      </c>
      <c r="G367" s="423"/>
      <c r="H367" s="423">
        <v>4.46E-5</v>
      </c>
      <c r="I367" s="423"/>
      <c r="J367" s="424">
        <v>1.9900000000000001E-2</v>
      </c>
      <c r="K367" s="424"/>
      <c r="L367" s="424"/>
    </row>
    <row r="368" spans="1:12" ht="24" customHeight="1">
      <c r="A368" s="300" t="s">
        <v>12986</v>
      </c>
      <c r="B368" s="301" t="s">
        <v>13003</v>
      </c>
      <c r="C368" s="300" t="s">
        <v>9</v>
      </c>
      <c r="D368" s="300" t="s">
        <v>7216</v>
      </c>
      <c r="E368" s="302" t="s">
        <v>51</v>
      </c>
      <c r="F368" s="423" t="s">
        <v>13004</v>
      </c>
      <c r="G368" s="423"/>
      <c r="H368" s="423">
        <v>2.6213999999999999E-3</v>
      </c>
      <c r="I368" s="423"/>
      <c r="J368" s="424">
        <v>8.7599999999999997E-2</v>
      </c>
      <c r="K368" s="424"/>
      <c r="L368" s="424"/>
    </row>
    <row r="369" spans="1:12" ht="24" customHeight="1">
      <c r="A369" s="300" t="s">
        <v>12986</v>
      </c>
      <c r="B369" s="301" t="s">
        <v>13005</v>
      </c>
      <c r="C369" s="300" t="s">
        <v>9</v>
      </c>
      <c r="D369" s="300" t="s">
        <v>7393</v>
      </c>
      <c r="E369" s="302" t="s">
        <v>12988</v>
      </c>
      <c r="F369" s="423" t="s">
        <v>13006</v>
      </c>
      <c r="G369" s="423"/>
      <c r="H369" s="423">
        <v>1.5770999999999999E-3</v>
      </c>
      <c r="I369" s="423"/>
      <c r="J369" s="424">
        <v>8.5199999999999998E-2</v>
      </c>
      <c r="K369" s="424"/>
      <c r="L369" s="424"/>
    </row>
    <row r="370" spans="1:12" ht="24" customHeight="1">
      <c r="A370" s="300" t="s">
        <v>12986</v>
      </c>
      <c r="B370" s="301" t="s">
        <v>13007</v>
      </c>
      <c r="C370" s="300" t="s">
        <v>9</v>
      </c>
      <c r="D370" s="300" t="s">
        <v>10619</v>
      </c>
      <c r="E370" s="302" t="s">
        <v>51</v>
      </c>
      <c r="F370" s="423" t="s">
        <v>13008</v>
      </c>
      <c r="G370" s="423"/>
      <c r="H370" s="423">
        <v>1.2233000000000001E-3</v>
      </c>
      <c r="I370" s="423"/>
      <c r="J370" s="424">
        <v>0.23400000000000001</v>
      </c>
      <c r="K370" s="424"/>
      <c r="L370" s="424"/>
    </row>
    <row r="371" spans="1:12" ht="24" customHeight="1">
      <c r="A371" s="300" t="s">
        <v>12986</v>
      </c>
      <c r="B371" s="301" t="s">
        <v>13009</v>
      </c>
      <c r="C371" s="300" t="s">
        <v>9</v>
      </c>
      <c r="D371" s="300" t="s">
        <v>10769</v>
      </c>
      <c r="E371" s="302" t="s">
        <v>51</v>
      </c>
      <c r="F371" s="423" t="s">
        <v>13010</v>
      </c>
      <c r="G371" s="423"/>
      <c r="H371" s="423">
        <v>0.10996839999999999</v>
      </c>
      <c r="I371" s="423"/>
      <c r="J371" s="424">
        <v>0.1386</v>
      </c>
      <c r="K371" s="424"/>
      <c r="L371" s="424"/>
    </row>
    <row r="372" spans="1:12" ht="24" customHeight="1">
      <c r="A372" s="300" t="s">
        <v>12986</v>
      </c>
      <c r="B372" s="301" t="s">
        <v>13011</v>
      </c>
      <c r="C372" s="300" t="s">
        <v>9</v>
      </c>
      <c r="D372" s="300" t="s">
        <v>10929</v>
      </c>
      <c r="E372" s="302" t="s">
        <v>51</v>
      </c>
      <c r="F372" s="423" t="s">
        <v>13012</v>
      </c>
      <c r="G372" s="423"/>
      <c r="H372" s="423">
        <v>1.0602000000000001E-3</v>
      </c>
      <c r="I372" s="423"/>
      <c r="J372" s="424">
        <v>0.1595</v>
      </c>
      <c r="K372" s="424"/>
      <c r="L372" s="424"/>
    </row>
    <row r="373" spans="1:12" ht="17.100000000000001" customHeight="1">
      <c r="A373" s="298"/>
      <c r="B373" s="298"/>
      <c r="C373" s="298"/>
      <c r="D373" s="298"/>
      <c r="E373" s="298"/>
      <c r="F373" s="298"/>
      <c r="G373" s="298"/>
      <c r="H373" s="298"/>
      <c r="I373" s="298"/>
      <c r="J373" s="298" t="s">
        <v>12992</v>
      </c>
      <c r="K373" s="298"/>
      <c r="L373" s="298" t="s">
        <v>12955</v>
      </c>
    </row>
    <row r="374" spans="1:12">
      <c r="A374" s="414" t="s">
        <v>13056</v>
      </c>
      <c r="B374" s="414"/>
      <c r="C374" s="414"/>
      <c r="D374" s="414"/>
      <c r="E374" s="414"/>
      <c r="F374" s="414"/>
      <c r="G374" s="414"/>
      <c r="H374" s="414"/>
      <c r="I374" s="294"/>
      <c r="J374" s="294"/>
      <c r="K374" s="294"/>
      <c r="L374" s="294"/>
    </row>
    <row r="375" spans="1:12" ht="17.100000000000001" customHeight="1">
      <c r="A375" s="294" t="s">
        <v>12978</v>
      </c>
      <c r="B375" s="298" t="s">
        <v>12979</v>
      </c>
      <c r="C375" s="294" t="s">
        <v>12980</v>
      </c>
      <c r="D375" s="294" t="s">
        <v>12981</v>
      </c>
      <c r="E375" s="299" t="s">
        <v>12982</v>
      </c>
      <c r="F375" s="413" t="s">
        <v>12983</v>
      </c>
      <c r="G375" s="413"/>
      <c r="H375" s="413" t="s">
        <v>12984</v>
      </c>
      <c r="I375" s="413"/>
      <c r="J375" s="413" t="s">
        <v>12985</v>
      </c>
      <c r="K375" s="413"/>
      <c r="L375" s="413"/>
    </row>
    <row r="376" spans="1:12" ht="24" customHeight="1">
      <c r="A376" s="300" t="s">
        <v>12986</v>
      </c>
      <c r="B376" s="301" t="s">
        <v>13057</v>
      </c>
      <c r="C376" s="300" t="s">
        <v>9</v>
      </c>
      <c r="D376" s="300" t="s">
        <v>12549</v>
      </c>
      <c r="E376" s="302" t="s">
        <v>27</v>
      </c>
      <c r="F376" s="423" t="s">
        <v>12948</v>
      </c>
      <c r="G376" s="423"/>
      <c r="H376" s="423">
        <v>1</v>
      </c>
      <c r="I376" s="423"/>
      <c r="J376" s="424">
        <v>0.65</v>
      </c>
      <c r="K376" s="424"/>
      <c r="L376" s="424"/>
    </row>
    <row r="377" spans="1:12" ht="17.100000000000001" customHeight="1">
      <c r="A377" s="298"/>
      <c r="B377" s="298"/>
      <c r="C377" s="298"/>
      <c r="D377" s="298"/>
      <c r="E377" s="298"/>
      <c r="F377" s="298"/>
      <c r="G377" s="298"/>
      <c r="H377" s="298"/>
      <c r="I377" s="298"/>
      <c r="J377" s="298" t="s">
        <v>12992</v>
      </c>
      <c r="K377" s="298"/>
      <c r="L377" s="298" t="s">
        <v>12948</v>
      </c>
    </row>
    <row r="378" spans="1:12">
      <c r="A378" s="414" t="s">
        <v>13058</v>
      </c>
      <c r="B378" s="414"/>
      <c r="C378" s="414"/>
      <c r="D378" s="414"/>
      <c r="E378" s="414"/>
      <c r="F378" s="414"/>
      <c r="G378" s="414"/>
      <c r="H378" s="414"/>
      <c r="I378" s="294"/>
      <c r="J378" s="294"/>
      <c r="K378" s="294"/>
      <c r="L378" s="294"/>
    </row>
    <row r="379" spans="1:12" ht="17.100000000000001" customHeight="1">
      <c r="A379" s="294" t="s">
        <v>12978</v>
      </c>
      <c r="B379" s="298" t="s">
        <v>12979</v>
      </c>
      <c r="C379" s="294" t="s">
        <v>12980</v>
      </c>
      <c r="D379" s="294" t="s">
        <v>12981</v>
      </c>
      <c r="E379" s="299" t="s">
        <v>12982</v>
      </c>
      <c r="F379" s="413" t="s">
        <v>12983</v>
      </c>
      <c r="G379" s="413"/>
      <c r="H379" s="413" t="s">
        <v>12984</v>
      </c>
      <c r="I379" s="413"/>
      <c r="J379" s="413" t="s">
        <v>12985</v>
      </c>
      <c r="K379" s="413"/>
      <c r="L379" s="413"/>
    </row>
    <row r="380" spans="1:12" ht="24" customHeight="1">
      <c r="A380" s="300" t="s">
        <v>12986</v>
      </c>
      <c r="B380" s="301" t="s">
        <v>13059</v>
      </c>
      <c r="C380" s="300" t="s">
        <v>9</v>
      </c>
      <c r="D380" s="300" t="s">
        <v>12535</v>
      </c>
      <c r="E380" s="302" t="s">
        <v>27</v>
      </c>
      <c r="F380" s="423" t="s">
        <v>12936</v>
      </c>
      <c r="G380" s="423"/>
      <c r="H380" s="423">
        <v>1</v>
      </c>
      <c r="I380" s="423"/>
      <c r="J380" s="424">
        <v>0.05</v>
      </c>
      <c r="K380" s="424"/>
      <c r="L380" s="424"/>
    </row>
    <row r="381" spans="1:12" ht="17.100000000000001" customHeight="1">
      <c r="A381" s="298"/>
      <c r="B381" s="298"/>
      <c r="C381" s="298"/>
      <c r="D381" s="298"/>
      <c r="E381" s="298"/>
      <c r="F381" s="298"/>
      <c r="G381" s="298"/>
      <c r="H381" s="298"/>
      <c r="I381" s="298"/>
      <c r="J381" s="298" t="s">
        <v>12992</v>
      </c>
      <c r="K381" s="298"/>
      <c r="L381" s="298" t="s">
        <v>12936</v>
      </c>
    </row>
    <row r="382" spans="1:12">
      <c r="A382" s="414" t="s">
        <v>13060</v>
      </c>
      <c r="B382" s="414"/>
      <c r="C382" s="414"/>
      <c r="D382" s="414"/>
      <c r="E382" s="414"/>
      <c r="F382" s="414"/>
      <c r="G382" s="414"/>
      <c r="H382" s="414"/>
      <c r="I382" s="294"/>
      <c r="J382" s="294"/>
      <c r="K382" s="294"/>
      <c r="L382" s="294"/>
    </row>
    <row r="383" spans="1:12" ht="17.100000000000001" customHeight="1">
      <c r="A383" s="294" t="s">
        <v>12978</v>
      </c>
      <c r="B383" s="298" t="s">
        <v>12979</v>
      </c>
      <c r="C383" s="294" t="s">
        <v>12980</v>
      </c>
      <c r="D383" s="294" t="s">
        <v>12981</v>
      </c>
      <c r="E383" s="299" t="s">
        <v>12982</v>
      </c>
      <c r="F383" s="413" t="s">
        <v>12983</v>
      </c>
      <c r="G383" s="413"/>
      <c r="H383" s="413" t="s">
        <v>12984</v>
      </c>
      <c r="I383" s="413"/>
      <c r="J383" s="413" t="s">
        <v>12985</v>
      </c>
      <c r="K383" s="413"/>
      <c r="L383" s="413"/>
    </row>
    <row r="384" spans="1:12" ht="24" customHeight="1">
      <c r="A384" s="300" t="s">
        <v>12986</v>
      </c>
      <c r="B384" s="301" t="s">
        <v>13061</v>
      </c>
      <c r="C384" s="300" t="s">
        <v>9</v>
      </c>
      <c r="D384" s="300" t="s">
        <v>12522</v>
      </c>
      <c r="E384" s="302" t="s">
        <v>27</v>
      </c>
      <c r="F384" s="423" t="s">
        <v>12964</v>
      </c>
      <c r="G384" s="423"/>
      <c r="H384" s="423">
        <v>1</v>
      </c>
      <c r="I384" s="423"/>
      <c r="J384" s="424">
        <v>2.5299999999999998</v>
      </c>
      <c r="K384" s="424"/>
      <c r="L384" s="424"/>
    </row>
    <row r="385" spans="1:12" ht="24" customHeight="1">
      <c r="A385" s="300" t="s">
        <v>12986</v>
      </c>
      <c r="B385" s="301" t="s">
        <v>13062</v>
      </c>
      <c r="C385" s="300" t="s">
        <v>9</v>
      </c>
      <c r="D385" s="300" t="s">
        <v>12527</v>
      </c>
      <c r="E385" s="302" t="s">
        <v>27</v>
      </c>
      <c r="F385" s="423" t="s">
        <v>13063</v>
      </c>
      <c r="G385" s="423"/>
      <c r="H385" s="423">
        <v>1</v>
      </c>
      <c r="I385" s="423"/>
      <c r="J385" s="424">
        <v>0.34</v>
      </c>
      <c r="K385" s="424"/>
      <c r="L385" s="424"/>
    </row>
    <row r="386" spans="1:12" ht="17.100000000000001" customHeight="1">
      <c r="A386" s="298"/>
      <c r="B386" s="298"/>
      <c r="C386" s="298"/>
      <c r="D386" s="298"/>
      <c r="E386" s="298"/>
      <c r="F386" s="298"/>
      <c r="G386" s="298"/>
      <c r="H386" s="298"/>
      <c r="I386" s="298"/>
      <c r="J386" s="298" t="s">
        <v>12992</v>
      </c>
      <c r="K386" s="298"/>
      <c r="L386" s="298" t="s">
        <v>13064</v>
      </c>
    </row>
    <row r="387" spans="1:12" ht="17.100000000000001" customHeight="1">
      <c r="A387" s="294" t="s">
        <v>13014</v>
      </c>
      <c r="B387" s="294"/>
      <c r="C387" s="294"/>
      <c r="D387" s="294"/>
      <c r="E387" s="294"/>
      <c r="F387" s="294"/>
      <c r="G387" s="294"/>
      <c r="H387" s="294"/>
      <c r="I387" s="294"/>
      <c r="J387" s="294"/>
      <c r="K387" s="294"/>
      <c r="L387" s="294"/>
    </row>
    <row r="388" spans="1:12" ht="17.100000000000001" customHeight="1">
      <c r="A388" s="298"/>
      <c r="B388" s="298"/>
      <c r="C388" s="298"/>
      <c r="D388" s="298"/>
      <c r="E388" s="298"/>
      <c r="F388" s="298"/>
      <c r="G388" s="298"/>
      <c r="H388" s="298"/>
      <c r="I388" s="298"/>
      <c r="J388" s="298" t="s">
        <v>13015</v>
      </c>
      <c r="K388" s="298"/>
      <c r="L388" s="298" t="s">
        <v>13762</v>
      </c>
    </row>
    <row r="389" spans="1:12" ht="17.100000000000001" customHeight="1">
      <c r="A389" s="298"/>
      <c r="B389" s="298"/>
      <c r="C389" s="298"/>
      <c r="D389" s="298"/>
      <c r="E389" s="298"/>
      <c r="F389" s="298"/>
      <c r="G389" s="298"/>
      <c r="H389" s="298"/>
      <c r="I389" s="298"/>
      <c r="J389" s="298" t="s">
        <v>13017</v>
      </c>
      <c r="K389" s="298" t="s">
        <v>13018</v>
      </c>
      <c r="L389" s="298" t="s">
        <v>16655</v>
      </c>
    </row>
    <row r="390" spans="1:12" ht="17.100000000000001" customHeight="1">
      <c r="A390" s="298"/>
      <c r="B390" s="298"/>
      <c r="C390" s="298"/>
      <c r="D390" s="298"/>
      <c r="E390" s="298"/>
      <c r="F390" s="298"/>
      <c r="G390" s="298"/>
      <c r="H390" s="298"/>
      <c r="I390" s="298"/>
      <c r="J390" s="298" t="s">
        <v>13020</v>
      </c>
      <c r="K390" s="298"/>
      <c r="L390" s="298" t="s">
        <v>16656</v>
      </c>
    </row>
    <row r="391" spans="1:12" ht="17.100000000000001" customHeight="1">
      <c r="A391" s="298"/>
      <c r="B391" s="298"/>
      <c r="C391" s="298"/>
      <c r="D391" s="298"/>
      <c r="E391" s="298"/>
      <c r="F391" s="298"/>
      <c r="G391" s="298"/>
      <c r="H391" s="298"/>
      <c r="I391" s="298"/>
      <c r="J391" s="298" t="s">
        <v>13022</v>
      </c>
      <c r="K391" s="298" t="s">
        <v>16646</v>
      </c>
      <c r="L391" s="298" t="s">
        <v>16657</v>
      </c>
    </row>
    <row r="392" spans="1:12" ht="17.100000000000001" customHeight="1">
      <c r="A392" s="298"/>
      <c r="B392" s="298"/>
      <c r="C392" s="298"/>
      <c r="D392" s="298"/>
      <c r="E392" s="298"/>
      <c r="F392" s="298"/>
      <c r="G392" s="298"/>
      <c r="H392" s="298"/>
      <c r="I392" s="298"/>
      <c r="J392" s="298" t="s">
        <v>13024</v>
      </c>
      <c r="K392" s="298"/>
      <c r="L392" s="298" t="s">
        <v>16658</v>
      </c>
    </row>
    <row r="393" spans="1:12" ht="30" customHeight="1">
      <c r="A393" s="299"/>
      <c r="B393" s="299"/>
      <c r="C393" s="299"/>
      <c r="D393" s="299"/>
      <c r="E393" s="299"/>
      <c r="F393" s="299"/>
      <c r="G393" s="299"/>
      <c r="H393" s="299"/>
      <c r="I393" s="299"/>
      <c r="J393" s="299"/>
      <c r="K393" s="299"/>
      <c r="L393" s="299"/>
    </row>
    <row r="394" spans="1:12" ht="24" customHeight="1">
      <c r="A394" s="295" t="s">
        <v>16686</v>
      </c>
      <c r="B394" s="296" t="s">
        <v>16687</v>
      </c>
      <c r="C394" s="295" t="s">
        <v>9</v>
      </c>
      <c r="D394" s="295" t="s">
        <v>497</v>
      </c>
      <c r="E394" s="297" t="s">
        <v>27</v>
      </c>
      <c r="F394" s="296"/>
      <c r="G394" s="296"/>
      <c r="H394" s="296"/>
      <c r="I394" s="296"/>
      <c r="J394" s="296"/>
      <c r="K394" s="296"/>
      <c r="L394" s="296"/>
    </row>
    <row r="395" spans="1:12">
      <c r="A395" s="414" t="s">
        <v>12977</v>
      </c>
      <c r="B395" s="414"/>
      <c r="C395" s="414"/>
      <c r="D395" s="414"/>
      <c r="E395" s="414"/>
      <c r="F395" s="414"/>
      <c r="G395" s="414"/>
      <c r="H395" s="414"/>
      <c r="I395" s="294"/>
      <c r="J395" s="294"/>
      <c r="K395" s="294"/>
      <c r="L395" s="294"/>
    </row>
    <row r="396" spans="1:12" ht="17.100000000000001" customHeight="1">
      <c r="A396" s="294" t="s">
        <v>12978</v>
      </c>
      <c r="B396" s="298" t="s">
        <v>12979</v>
      </c>
      <c r="C396" s="294" t="s">
        <v>12980</v>
      </c>
      <c r="D396" s="294" t="s">
        <v>12981</v>
      </c>
      <c r="E396" s="299" t="s">
        <v>12982</v>
      </c>
      <c r="F396" s="413" t="s">
        <v>12983</v>
      </c>
      <c r="G396" s="413"/>
      <c r="H396" s="413" t="s">
        <v>12984</v>
      </c>
      <c r="I396" s="413"/>
      <c r="J396" s="413" t="s">
        <v>12985</v>
      </c>
      <c r="K396" s="413"/>
      <c r="L396" s="413"/>
    </row>
    <row r="397" spans="1:12" ht="24" customHeight="1">
      <c r="A397" s="300" t="s">
        <v>12986</v>
      </c>
      <c r="B397" s="301" t="s">
        <v>13085</v>
      </c>
      <c r="C397" s="300" t="s">
        <v>9</v>
      </c>
      <c r="D397" s="300" t="s">
        <v>7909</v>
      </c>
      <c r="E397" s="302" t="s">
        <v>51</v>
      </c>
      <c r="F397" s="423" t="s">
        <v>13086</v>
      </c>
      <c r="G397" s="423"/>
      <c r="H397" s="423">
        <v>5.8580000000000004E-4</v>
      </c>
      <c r="I397" s="423"/>
      <c r="J397" s="424">
        <v>6.0900000000000003E-2</v>
      </c>
      <c r="K397" s="424"/>
      <c r="L397" s="424"/>
    </row>
    <row r="398" spans="1:12" ht="24" customHeight="1">
      <c r="A398" s="300" t="s">
        <v>12986</v>
      </c>
      <c r="B398" s="301" t="s">
        <v>13087</v>
      </c>
      <c r="C398" s="300" t="s">
        <v>9</v>
      </c>
      <c r="D398" s="300" t="s">
        <v>8873</v>
      </c>
      <c r="E398" s="302" t="s">
        <v>51</v>
      </c>
      <c r="F398" s="423" t="s">
        <v>13088</v>
      </c>
      <c r="G398" s="423"/>
      <c r="H398" s="423">
        <v>5.5899999999999997E-5</v>
      </c>
      <c r="I398" s="423"/>
      <c r="J398" s="424">
        <v>4.8599999999999997E-2</v>
      </c>
      <c r="K398" s="424"/>
      <c r="L398" s="424"/>
    </row>
    <row r="399" spans="1:12" ht="48" customHeight="1">
      <c r="A399" s="300" t="s">
        <v>12986</v>
      </c>
      <c r="B399" s="301" t="s">
        <v>13089</v>
      </c>
      <c r="C399" s="300" t="s">
        <v>9</v>
      </c>
      <c r="D399" s="300" t="s">
        <v>9227</v>
      </c>
      <c r="E399" s="302" t="s">
        <v>51</v>
      </c>
      <c r="F399" s="423" t="s">
        <v>13090</v>
      </c>
      <c r="G399" s="423"/>
      <c r="H399" s="423">
        <v>3.9100000000000002E-5</v>
      </c>
      <c r="I399" s="423"/>
      <c r="J399" s="424">
        <v>5.2299999999999999E-2</v>
      </c>
      <c r="K399" s="424"/>
      <c r="L399" s="424"/>
    </row>
    <row r="400" spans="1:12" ht="24" customHeight="1">
      <c r="A400" s="300" t="s">
        <v>12986</v>
      </c>
      <c r="B400" s="301" t="s">
        <v>13091</v>
      </c>
      <c r="C400" s="300" t="s">
        <v>9</v>
      </c>
      <c r="D400" s="300" t="s">
        <v>9580</v>
      </c>
      <c r="E400" s="302" t="s">
        <v>51</v>
      </c>
      <c r="F400" s="423" t="s">
        <v>13092</v>
      </c>
      <c r="G400" s="423"/>
      <c r="H400" s="423">
        <v>3.8300000000000003E-5</v>
      </c>
      <c r="I400" s="423"/>
      <c r="J400" s="424">
        <v>3.4299999999999997E-2</v>
      </c>
      <c r="K400" s="424"/>
      <c r="L400" s="424"/>
    </row>
    <row r="401" spans="1:12" ht="24" customHeight="1">
      <c r="A401" s="300" t="s">
        <v>12986</v>
      </c>
      <c r="B401" s="301" t="s">
        <v>12987</v>
      </c>
      <c r="C401" s="300" t="s">
        <v>9</v>
      </c>
      <c r="D401" s="300" t="s">
        <v>9831</v>
      </c>
      <c r="E401" s="302" t="s">
        <v>12988</v>
      </c>
      <c r="F401" s="423" t="s">
        <v>12989</v>
      </c>
      <c r="G401" s="423"/>
      <c r="H401" s="423">
        <v>1.35569E-2</v>
      </c>
      <c r="I401" s="423"/>
      <c r="J401" s="424">
        <v>0.13719999999999999</v>
      </c>
      <c r="K401" s="424"/>
      <c r="L401" s="424"/>
    </row>
    <row r="402" spans="1:12" ht="36" customHeight="1">
      <c r="A402" s="300" t="s">
        <v>12986</v>
      </c>
      <c r="B402" s="301" t="s">
        <v>12990</v>
      </c>
      <c r="C402" s="300" t="s">
        <v>9</v>
      </c>
      <c r="D402" s="300" t="s">
        <v>11426</v>
      </c>
      <c r="E402" s="302" t="s">
        <v>51</v>
      </c>
      <c r="F402" s="423" t="s">
        <v>12991</v>
      </c>
      <c r="G402" s="423"/>
      <c r="H402" s="423">
        <v>7.1049999999999998E-4</v>
      </c>
      <c r="I402" s="423"/>
      <c r="J402" s="424">
        <v>9.3899999999999997E-2</v>
      </c>
      <c r="K402" s="424"/>
      <c r="L402" s="424"/>
    </row>
    <row r="403" spans="1:12" ht="17.100000000000001" customHeight="1">
      <c r="A403" s="298"/>
      <c r="B403" s="298"/>
      <c r="C403" s="298"/>
      <c r="D403" s="298"/>
      <c r="E403" s="298"/>
      <c r="F403" s="298"/>
      <c r="G403" s="298"/>
      <c r="H403" s="298"/>
      <c r="I403" s="298"/>
      <c r="J403" s="298" t="s">
        <v>12992</v>
      </c>
      <c r="K403" s="298"/>
      <c r="L403" s="298" t="s">
        <v>12926</v>
      </c>
    </row>
    <row r="404" spans="1:12">
      <c r="A404" s="414" t="s">
        <v>12994</v>
      </c>
      <c r="B404" s="414"/>
      <c r="C404" s="414"/>
      <c r="D404" s="414"/>
      <c r="E404" s="414"/>
      <c r="F404" s="414"/>
      <c r="G404" s="414"/>
      <c r="H404" s="414"/>
      <c r="I404" s="294"/>
      <c r="J404" s="294"/>
      <c r="K404" s="294"/>
      <c r="L404" s="294"/>
    </row>
    <row r="405" spans="1:12" ht="17.100000000000001" customHeight="1">
      <c r="A405" s="294" t="s">
        <v>12978</v>
      </c>
      <c r="B405" s="298" t="s">
        <v>12979</v>
      </c>
      <c r="C405" s="294" t="s">
        <v>12980</v>
      </c>
      <c r="D405" s="294" t="s">
        <v>12981</v>
      </c>
      <c r="E405" s="299" t="s">
        <v>12982</v>
      </c>
      <c r="F405" s="413" t="s">
        <v>12983</v>
      </c>
      <c r="G405" s="413"/>
      <c r="H405" s="413" t="s">
        <v>12984</v>
      </c>
      <c r="I405" s="413"/>
      <c r="J405" s="413" t="s">
        <v>12985</v>
      </c>
      <c r="K405" s="413"/>
      <c r="L405" s="413"/>
    </row>
    <row r="406" spans="1:12" ht="24" customHeight="1">
      <c r="A406" s="300" t="s">
        <v>12986</v>
      </c>
      <c r="B406" s="301" t="s">
        <v>16688</v>
      </c>
      <c r="C406" s="300" t="s">
        <v>9</v>
      </c>
      <c r="D406" s="300" t="s">
        <v>10877</v>
      </c>
      <c r="E406" s="302" t="s">
        <v>27</v>
      </c>
      <c r="F406" s="423" t="s">
        <v>13456</v>
      </c>
      <c r="G406" s="423"/>
      <c r="H406" s="423">
        <v>1.0083503</v>
      </c>
      <c r="I406" s="423"/>
      <c r="J406" s="424">
        <v>6.7760999999999996</v>
      </c>
      <c r="K406" s="424"/>
      <c r="L406" s="424"/>
    </row>
    <row r="407" spans="1:12" ht="17.100000000000001" customHeight="1">
      <c r="A407" s="298"/>
      <c r="B407" s="298"/>
      <c r="C407" s="298"/>
      <c r="D407" s="298"/>
      <c r="E407" s="298"/>
      <c r="F407" s="298"/>
      <c r="G407" s="298"/>
      <c r="H407" s="298"/>
      <c r="I407" s="298"/>
      <c r="J407" s="298" t="s">
        <v>12992</v>
      </c>
      <c r="K407" s="298"/>
      <c r="L407" s="298" t="s">
        <v>16689</v>
      </c>
    </row>
    <row r="408" spans="1:12">
      <c r="A408" s="414" t="s">
        <v>12998</v>
      </c>
      <c r="B408" s="414"/>
      <c r="C408" s="414"/>
      <c r="D408" s="414"/>
      <c r="E408" s="414"/>
      <c r="F408" s="414"/>
      <c r="G408" s="414"/>
      <c r="H408" s="414"/>
      <c r="I408" s="294"/>
      <c r="J408" s="294"/>
      <c r="K408" s="294"/>
      <c r="L408" s="294"/>
    </row>
    <row r="409" spans="1:12" ht="17.100000000000001" customHeight="1">
      <c r="A409" s="294" t="s">
        <v>12978</v>
      </c>
      <c r="B409" s="298" t="s">
        <v>12979</v>
      </c>
      <c r="C409" s="294" t="s">
        <v>12980</v>
      </c>
      <c r="D409" s="294" t="s">
        <v>12981</v>
      </c>
      <c r="E409" s="299" t="s">
        <v>12982</v>
      </c>
      <c r="F409" s="413" t="s">
        <v>12983</v>
      </c>
      <c r="G409" s="413"/>
      <c r="H409" s="413" t="s">
        <v>12984</v>
      </c>
      <c r="I409" s="413"/>
      <c r="J409" s="413" t="s">
        <v>12985</v>
      </c>
      <c r="K409" s="413"/>
      <c r="L409" s="413"/>
    </row>
    <row r="410" spans="1:12" ht="24" customHeight="1">
      <c r="A410" s="300" t="s">
        <v>12986</v>
      </c>
      <c r="B410" s="301" t="s">
        <v>13099</v>
      </c>
      <c r="C410" s="300" t="s">
        <v>9</v>
      </c>
      <c r="D410" s="300" t="s">
        <v>7224</v>
      </c>
      <c r="E410" s="302" t="s">
        <v>51</v>
      </c>
      <c r="F410" s="423" t="s">
        <v>13100</v>
      </c>
      <c r="G410" s="423"/>
      <c r="H410" s="423">
        <v>6.9197E-3</v>
      </c>
      <c r="I410" s="423"/>
      <c r="J410" s="424">
        <v>6.3600000000000004E-2</v>
      </c>
      <c r="K410" s="424"/>
      <c r="L410" s="424"/>
    </row>
    <row r="411" spans="1:12" ht="24" customHeight="1">
      <c r="A411" s="300" t="s">
        <v>12986</v>
      </c>
      <c r="B411" s="301" t="s">
        <v>13101</v>
      </c>
      <c r="C411" s="300" t="s">
        <v>9</v>
      </c>
      <c r="D411" s="300" t="s">
        <v>7359</v>
      </c>
      <c r="E411" s="302" t="s">
        <v>51</v>
      </c>
      <c r="F411" s="423" t="s">
        <v>13102</v>
      </c>
      <c r="G411" s="423"/>
      <c r="H411" s="423">
        <v>2.2330000000000001E-4</v>
      </c>
      <c r="I411" s="423"/>
      <c r="J411" s="424">
        <v>2.87E-2</v>
      </c>
      <c r="K411" s="424"/>
      <c r="L411" s="424"/>
    </row>
    <row r="412" spans="1:12" ht="24" customHeight="1">
      <c r="A412" s="300" t="s">
        <v>12986</v>
      </c>
      <c r="B412" s="301" t="s">
        <v>13103</v>
      </c>
      <c r="C412" s="300" t="s">
        <v>9</v>
      </c>
      <c r="D412" s="300" t="s">
        <v>8851</v>
      </c>
      <c r="E412" s="302" t="s">
        <v>51</v>
      </c>
      <c r="F412" s="423" t="s">
        <v>13104</v>
      </c>
      <c r="G412" s="423"/>
      <c r="H412" s="423">
        <v>1.7870000000000001E-4</v>
      </c>
      <c r="I412" s="423"/>
      <c r="J412" s="424">
        <v>3.4599999999999999E-2</v>
      </c>
      <c r="K412" s="424"/>
      <c r="L412" s="424"/>
    </row>
    <row r="413" spans="1:12" ht="24" customHeight="1">
      <c r="A413" s="300" t="s">
        <v>12986</v>
      </c>
      <c r="B413" s="301" t="s">
        <v>13105</v>
      </c>
      <c r="C413" s="300" t="s">
        <v>9</v>
      </c>
      <c r="D413" s="300" t="s">
        <v>8852</v>
      </c>
      <c r="E413" s="302" t="s">
        <v>51</v>
      </c>
      <c r="F413" s="423" t="s">
        <v>13106</v>
      </c>
      <c r="G413" s="423"/>
      <c r="H413" s="423">
        <v>3.8300000000000003E-5</v>
      </c>
      <c r="I413" s="423"/>
      <c r="J413" s="424">
        <v>2.1000000000000001E-2</v>
      </c>
      <c r="K413" s="424"/>
      <c r="L413" s="424"/>
    </row>
    <row r="414" spans="1:12" ht="24" customHeight="1">
      <c r="A414" s="300" t="s">
        <v>12986</v>
      </c>
      <c r="B414" s="301" t="s">
        <v>13107</v>
      </c>
      <c r="C414" s="300" t="s">
        <v>9</v>
      </c>
      <c r="D414" s="300" t="s">
        <v>9000</v>
      </c>
      <c r="E414" s="302" t="s">
        <v>51</v>
      </c>
      <c r="F414" s="423" t="s">
        <v>13108</v>
      </c>
      <c r="G414" s="423"/>
      <c r="H414" s="423">
        <v>7.8758999999999999E-3</v>
      </c>
      <c r="I414" s="423"/>
      <c r="J414" s="424">
        <v>5.33E-2</v>
      </c>
      <c r="K414" s="424"/>
      <c r="L414" s="424"/>
    </row>
    <row r="415" spans="1:12" ht="24" customHeight="1">
      <c r="A415" s="300" t="s">
        <v>12986</v>
      </c>
      <c r="B415" s="301" t="s">
        <v>13109</v>
      </c>
      <c r="C415" s="300" t="s">
        <v>9</v>
      </c>
      <c r="D415" s="300" t="s">
        <v>9574</v>
      </c>
      <c r="E415" s="302" t="s">
        <v>51</v>
      </c>
      <c r="F415" s="423" t="s">
        <v>13110</v>
      </c>
      <c r="G415" s="423"/>
      <c r="H415" s="423">
        <v>2.4976999999999998E-3</v>
      </c>
      <c r="I415" s="423"/>
      <c r="J415" s="424">
        <v>2.2100000000000002E-2</v>
      </c>
      <c r="K415" s="424"/>
      <c r="L415" s="424"/>
    </row>
    <row r="416" spans="1:12" ht="24" customHeight="1">
      <c r="A416" s="300" t="s">
        <v>12986</v>
      </c>
      <c r="B416" s="301" t="s">
        <v>13111</v>
      </c>
      <c r="C416" s="300" t="s">
        <v>9</v>
      </c>
      <c r="D416" s="300" t="s">
        <v>10714</v>
      </c>
      <c r="E416" s="302" t="s">
        <v>93</v>
      </c>
      <c r="F416" s="423" t="s">
        <v>13112</v>
      </c>
      <c r="G416" s="423"/>
      <c r="H416" s="423">
        <v>1.3127E-3</v>
      </c>
      <c r="I416" s="423"/>
      <c r="J416" s="424">
        <v>0.02</v>
      </c>
      <c r="K416" s="424"/>
      <c r="L416" s="424"/>
    </row>
    <row r="417" spans="1:12" ht="24" customHeight="1">
      <c r="A417" s="300" t="s">
        <v>12986</v>
      </c>
      <c r="B417" s="301" t="s">
        <v>13113</v>
      </c>
      <c r="C417" s="300" t="s">
        <v>9</v>
      </c>
      <c r="D417" s="300" t="s">
        <v>10809</v>
      </c>
      <c r="E417" s="302" t="s">
        <v>51</v>
      </c>
      <c r="F417" s="423" t="s">
        <v>13114</v>
      </c>
      <c r="G417" s="423"/>
      <c r="H417" s="423">
        <v>1.3127E-3</v>
      </c>
      <c r="I417" s="423"/>
      <c r="J417" s="424">
        <v>1.5800000000000002E-2</v>
      </c>
      <c r="K417" s="424"/>
      <c r="L417" s="424"/>
    </row>
    <row r="418" spans="1:12" ht="24" customHeight="1">
      <c r="A418" s="300" t="s">
        <v>12986</v>
      </c>
      <c r="B418" s="301" t="s">
        <v>13115</v>
      </c>
      <c r="C418" s="300" t="s">
        <v>9</v>
      </c>
      <c r="D418" s="300" t="s">
        <v>10810</v>
      </c>
      <c r="E418" s="302" t="s">
        <v>51</v>
      </c>
      <c r="F418" s="423" t="s">
        <v>13116</v>
      </c>
      <c r="G418" s="423"/>
      <c r="H418" s="423">
        <v>1.3127E-3</v>
      </c>
      <c r="I418" s="423"/>
      <c r="J418" s="424">
        <v>3.49E-2</v>
      </c>
      <c r="K418" s="424"/>
      <c r="L418" s="424"/>
    </row>
    <row r="419" spans="1:12" ht="24" customHeight="1">
      <c r="A419" s="300" t="s">
        <v>12986</v>
      </c>
      <c r="B419" s="301" t="s">
        <v>13117</v>
      </c>
      <c r="C419" s="300" t="s">
        <v>9</v>
      </c>
      <c r="D419" s="300" t="s">
        <v>10837</v>
      </c>
      <c r="E419" s="302" t="s">
        <v>51</v>
      </c>
      <c r="F419" s="423" t="s">
        <v>13118</v>
      </c>
      <c r="G419" s="423"/>
      <c r="H419" s="423">
        <v>4.4700000000000002E-5</v>
      </c>
      <c r="I419" s="423"/>
      <c r="J419" s="424">
        <v>1.9900000000000001E-2</v>
      </c>
      <c r="K419" s="424"/>
      <c r="L419" s="424"/>
    </row>
    <row r="420" spans="1:12" ht="24" customHeight="1">
      <c r="A420" s="300" t="s">
        <v>12986</v>
      </c>
      <c r="B420" s="301" t="s">
        <v>13003</v>
      </c>
      <c r="C420" s="300" t="s">
        <v>9</v>
      </c>
      <c r="D420" s="300" t="s">
        <v>7216</v>
      </c>
      <c r="E420" s="302" t="s">
        <v>51</v>
      </c>
      <c r="F420" s="423" t="s">
        <v>13004</v>
      </c>
      <c r="G420" s="423"/>
      <c r="H420" s="423">
        <v>2.6291000000000001E-3</v>
      </c>
      <c r="I420" s="423"/>
      <c r="J420" s="424">
        <v>8.7800000000000003E-2</v>
      </c>
      <c r="K420" s="424"/>
      <c r="L420" s="424"/>
    </row>
    <row r="421" spans="1:12" ht="24" customHeight="1">
      <c r="A421" s="300" t="s">
        <v>12986</v>
      </c>
      <c r="B421" s="301" t="s">
        <v>13005</v>
      </c>
      <c r="C421" s="300" t="s">
        <v>9</v>
      </c>
      <c r="D421" s="300" t="s">
        <v>7393</v>
      </c>
      <c r="E421" s="302" t="s">
        <v>12988</v>
      </c>
      <c r="F421" s="423" t="s">
        <v>13006</v>
      </c>
      <c r="G421" s="423"/>
      <c r="H421" s="423">
        <v>1.5816999999999999E-3</v>
      </c>
      <c r="I421" s="423"/>
      <c r="J421" s="424">
        <v>8.5400000000000004E-2</v>
      </c>
      <c r="K421" s="424"/>
      <c r="L421" s="424"/>
    </row>
    <row r="422" spans="1:12" ht="24" customHeight="1">
      <c r="A422" s="300" t="s">
        <v>12986</v>
      </c>
      <c r="B422" s="301" t="s">
        <v>13007</v>
      </c>
      <c r="C422" s="300" t="s">
        <v>9</v>
      </c>
      <c r="D422" s="300" t="s">
        <v>10619</v>
      </c>
      <c r="E422" s="302" t="s">
        <v>51</v>
      </c>
      <c r="F422" s="423" t="s">
        <v>13008</v>
      </c>
      <c r="G422" s="423"/>
      <c r="H422" s="423">
        <v>1.2269E-3</v>
      </c>
      <c r="I422" s="423"/>
      <c r="J422" s="424">
        <v>0.2346</v>
      </c>
      <c r="K422" s="424"/>
      <c r="L422" s="424"/>
    </row>
    <row r="423" spans="1:12" ht="24" customHeight="1">
      <c r="A423" s="300" t="s">
        <v>12986</v>
      </c>
      <c r="B423" s="301" t="s">
        <v>13009</v>
      </c>
      <c r="C423" s="300" t="s">
        <v>9</v>
      </c>
      <c r="D423" s="300" t="s">
        <v>10769</v>
      </c>
      <c r="E423" s="302" t="s">
        <v>51</v>
      </c>
      <c r="F423" s="423" t="s">
        <v>13010</v>
      </c>
      <c r="G423" s="423"/>
      <c r="H423" s="423">
        <v>0.11029120000000001</v>
      </c>
      <c r="I423" s="423"/>
      <c r="J423" s="424">
        <v>0.13900000000000001</v>
      </c>
      <c r="K423" s="424"/>
      <c r="L423" s="424"/>
    </row>
    <row r="424" spans="1:12" ht="24" customHeight="1">
      <c r="A424" s="300" t="s">
        <v>12986</v>
      </c>
      <c r="B424" s="301" t="s">
        <v>13011</v>
      </c>
      <c r="C424" s="300" t="s">
        <v>9</v>
      </c>
      <c r="D424" s="300" t="s">
        <v>10929</v>
      </c>
      <c r="E424" s="302" t="s">
        <v>51</v>
      </c>
      <c r="F424" s="423" t="s">
        <v>13012</v>
      </c>
      <c r="G424" s="423"/>
      <c r="H424" s="423">
        <v>1.0633000000000001E-3</v>
      </c>
      <c r="I424" s="423"/>
      <c r="J424" s="424">
        <v>0.16</v>
      </c>
      <c r="K424" s="424"/>
      <c r="L424" s="424"/>
    </row>
    <row r="425" spans="1:12" ht="17.100000000000001" customHeight="1">
      <c r="A425" s="298"/>
      <c r="B425" s="298"/>
      <c r="C425" s="298"/>
      <c r="D425" s="298"/>
      <c r="E425" s="298"/>
      <c r="F425" s="298"/>
      <c r="G425" s="298"/>
      <c r="H425" s="298"/>
      <c r="I425" s="298"/>
      <c r="J425" s="298" t="s">
        <v>12992</v>
      </c>
      <c r="K425" s="298"/>
      <c r="L425" s="298" t="s">
        <v>12955</v>
      </c>
    </row>
    <row r="426" spans="1:12">
      <c r="A426" s="414" t="s">
        <v>13056</v>
      </c>
      <c r="B426" s="414"/>
      <c r="C426" s="414"/>
      <c r="D426" s="414"/>
      <c r="E426" s="414"/>
      <c r="F426" s="414"/>
      <c r="G426" s="414"/>
      <c r="H426" s="414"/>
      <c r="I426" s="294"/>
      <c r="J426" s="294"/>
      <c r="K426" s="294"/>
      <c r="L426" s="294"/>
    </row>
    <row r="427" spans="1:12" ht="17.100000000000001" customHeight="1">
      <c r="A427" s="294" t="s">
        <v>12978</v>
      </c>
      <c r="B427" s="298" t="s">
        <v>12979</v>
      </c>
      <c r="C427" s="294" t="s">
        <v>12980</v>
      </c>
      <c r="D427" s="294" t="s">
        <v>12981</v>
      </c>
      <c r="E427" s="299" t="s">
        <v>12982</v>
      </c>
      <c r="F427" s="413" t="s">
        <v>12983</v>
      </c>
      <c r="G427" s="413"/>
      <c r="H427" s="413" t="s">
        <v>12984</v>
      </c>
      <c r="I427" s="413"/>
      <c r="J427" s="413" t="s">
        <v>12985</v>
      </c>
      <c r="K427" s="413"/>
      <c r="L427" s="413"/>
    </row>
    <row r="428" spans="1:12" ht="24" customHeight="1">
      <c r="A428" s="300" t="s">
        <v>12986</v>
      </c>
      <c r="B428" s="301" t="s">
        <v>13057</v>
      </c>
      <c r="C428" s="300" t="s">
        <v>9</v>
      </c>
      <c r="D428" s="300" t="s">
        <v>12549</v>
      </c>
      <c r="E428" s="302" t="s">
        <v>27</v>
      </c>
      <c r="F428" s="423" t="s">
        <v>12948</v>
      </c>
      <c r="G428" s="423"/>
      <c r="H428" s="423">
        <v>1</v>
      </c>
      <c r="I428" s="423"/>
      <c r="J428" s="424">
        <v>0.65</v>
      </c>
      <c r="K428" s="424"/>
      <c r="L428" s="424"/>
    </row>
    <row r="429" spans="1:12" ht="17.100000000000001" customHeight="1">
      <c r="A429" s="298"/>
      <c r="B429" s="298"/>
      <c r="C429" s="298"/>
      <c r="D429" s="298"/>
      <c r="E429" s="298"/>
      <c r="F429" s="298"/>
      <c r="G429" s="298"/>
      <c r="H429" s="298"/>
      <c r="I429" s="298"/>
      <c r="J429" s="298" t="s">
        <v>12992</v>
      </c>
      <c r="K429" s="298"/>
      <c r="L429" s="298" t="s">
        <v>12948</v>
      </c>
    </row>
    <row r="430" spans="1:12">
      <c r="A430" s="414" t="s">
        <v>13058</v>
      </c>
      <c r="B430" s="414"/>
      <c r="C430" s="414"/>
      <c r="D430" s="414"/>
      <c r="E430" s="414"/>
      <c r="F430" s="414"/>
      <c r="G430" s="414"/>
      <c r="H430" s="414"/>
      <c r="I430" s="294"/>
      <c r="J430" s="294"/>
      <c r="K430" s="294"/>
      <c r="L430" s="294"/>
    </row>
    <row r="431" spans="1:12" ht="17.100000000000001" customHeight="1">
      <c r="A431" s="294" t="s">
        <v>12978</v>
      </c>
      <c r="B431" s="298" t="s">
        <v>12979</v>
      </c>
      <c r="C431" s="294" t="s">
        <v>12980</v>
      </c>
      <c r="D431" s="294" t="s">
        <v>12981</v>
      </c>
      <c r="E431" s="299" t="s">
        <v>12982</v>
      </c>
      <c r="F431" s="413" t="s">
        <v>12983</v>
      </c>
      <c r="G431" s="413"/>
      <c r="H431" s="413" t="s">
        <v>12984</v>
      </c>
      <c r="I431" s="413"/>
      <c r="J431" s="413" t="s">
        <v>12985</v>
      </c>
      <c r="K431" s="413"/>
      <c r="L431" s="413"/>
    </row>
    <row r="432" spans="1:12" ht="24" customHeight="1">
      <c r="A432" s="300" t="s">
        <v>12986</v>
      </c>
      <c r="B432" s="301" t="s">
        <v>13059</v>
      </c>
      <c r="C432" s="300" t="s">
        <v>9</v>
      </c>
      <c r="D432" s="300" t="s">
        <v>12535</v>
      </c>
      <c r="E432" s="302" t="s">
        <v>27</v>
      </c>
      <c r="F432" s="423" t="s">
        <v>12936</v>
      </c>
      <c r="G432" s="423"/>
      <c r="H432" s="423">
        <v>1</v>
      </c>
      <c r="I432" s="423"/>
      <c r="J432" s="424">
        <v>0.05</v>
      </c>
      <c r="K432" s="424"/>
      <c r="L432" s="424"/>
    </row>
    <row r="433" spans="1:12" ht="17.100000000000001" customHeight="1">
      <c r="A433" s="298"/>
      <c r="B433" s="298"/>
      <c r="C433" s="298"/>
      <c r="D433" s="298"/>
      <c r="E433" s="298"/>
      <c r="F433" s="298"/>
      <c r="G433" s="298"/>
      <c r="H433" s="298"/>
      <c r="I433" s="298"/>
      <c r="J433" s="298" t="s">
        <v>12992</v>
      </c>
      <c r="K433" s="298"/>
      <c r="L433" s="298" t="s">
        <v>12936</v>
      </c>
    </row>
    <row r="434" spans="1:12">
      <c r="A434" s="414" t="s">
        <v>13060</v>
      </c>
      <c r="B434" s="414"/>
      <c r="C434" s="414"/>
      <c r="D434" s="414"/>
      <c r="E434" s="414"/>
      <c r="F434" s="414"/>
      <c r="G434" s="414"/>
      <c r="H434" s="414"/>
      <c r="I434" s="294"/>
      <c r="J434" s="294"/>
      <c r="K434" s="294"/>
      <c r="L434" s="294"/>
    </row>
    <row r="435" spans="1:12" ht="17.100000000000001" customHeight="1">
      <c r="A435" s="294" t="s">
        <v>12978</v>
      </c>
      <c r="B435" s="298" t="s">
        <v>12979</v>
      </c>
      <c r="C435" s="294" t="s">
        <v>12980</v>
      </c>
      <c r="D435" s="294" t="s">
        <v>12981</v>
      </c>
      <c r="E435" s="299" t="s">
        <v>12982</v>
      </c>
      <c r="F435" s="413" t="s">
        <v>12983</v>
      </c>
      <c r="G435" s="413"/>
      <c r="H435" s="413" t="s">
        <v>12984</v>
      </c>
      <c r="I435" s="413"/>
      <c r="J435" s="413" t="s">
        <v>12985</v>
      </c>
      <c r="K435" s="413"/>
      <c r="L435" s="413"/>
    </row>
    <row r="436" spans="1:12" ht="24" customHeight="1">
      <c r="A436" s="300" t="s">
        <v>12986</v>
      </c>
      <c r="B436" s="301" t="s">
        <v>13061</v>
      </c>
      <c r="C436" s="300" t="s">
        <v>9</v>
      </c>
      <c r="D436" s="300" t="s">
        <v>12522</v>
      </c>
      <c r="E436" s="302" t="s">
        <v>27</v>
      </c>
      <c r="F436" s="423" t="s">
        <v>12964</v>
      </c>
      <c r="G436" s="423"/>
      <c r="H436" s="423">
        <v>1</v>
      </c>
      <c r="I436" s="423"/>
      <c r="J436" s="424">
        <v>2.5299999999999998</v>
      </c>
      <c r="K436" s="424"/>
      <c r="L436" s="424"/>
    </row>
    <row r="437" spans="1:12" ht="24" customHeight="1">
      <c r="A437" s="300" t="s">
        <v>12986</v>
      </c>
      <c r="B437" s="301" t="s">
        <v>13062</v>
      </c>
      <c r="C437" s="300" t="s">
        <v>9</v>
      </c>
      <c r="D437" s="300" t="s">
        <v>12527</v>
      </c>
      <c r="E437" s="302" t="s">
        <v>27</v>
      </c>
      <c r="F437" s="423" t="s">
        <v>13063</v>
      </c>
      <c r="G437" s="423"/>
      <c r="H437" s="423">
        <v>1</v>
      </c>
      <c r="I437" s="423"/>
      <c r="J437" s="424">
        <v>0.34</v>
      </c>
      <c r="K437" s="424"/>
      <c r="L437" s="424"/>
    </row>
    <row r="438" spans="1:12" ht="17.100000000000001" customHeight="1">
      <c r="A438" s="298"/>
      <c r="B438" s="298"/>
      <c r="C438" s="298"/>
      <c r="D438" s="298"/>
      <c r="E438" s="298"/>
      <c r="F438" s="298"/>
      <c r="G438" s="298"/>
      <c r="H438" s="298"/>
      <c r="I438" s="298"/>
      <c r="J438" s="298" t="s">
        <v>12992</v>
      </c>
      <c r="K438" s="298"/>
      <c r="L438" s="298" t="s">
        <v>13064</v>
      </c>
    </row>
    <row r="439" spans="1:12" ht="17.100000000000001" customHeight="1">
      <c r="A439" s="294" t="s">
        <v>13014</v>
      </c>
      <c r="B439" s="294"/>
      <c r="C439" s="294"/>
      <c r="D439" s="294"/>
      <c r="E439" s="294"/>
      <c r="F439" s="294"/>
      <c r="G439" s="294"/>
      <c r="H439" s="294"/>
      <c r="I439" s="294"/>
      <c r="J439" s="294"/>
      <c r="K439" s="294"/>
      <c r="L439" s="294"/>
    </row>
    <row r="440" spans="1:12" ht="17.100000000000001" customHeight="1">
      <c r="A440" s="298"/>
      <c r="B440" s="298"/>
      <c r="C440" s="298"/>
      <c r="D440" s="298"/>
      <c r="E440" s="298"/>
      <c r="F440" s="298"/>
      <c r="G440" s="298"/>
      <c r="H440" s="298"/>
      <c r="I440" s="298"/>
      <c r="J440" s="298" t="s">
        <v>13015</v>
      </c>
      <c r="K440" s="298"/>
      <c r="L440" s="298" t="s">
        <v>16690</v>
      </c>
    </row>
    <row r="441" spans="1:12" ht="17.100000000000001" customHeight="1">
      <c r="A441" s="298"/>
      <c r="B441" s="298"/>
      <c r="C441" s="298"/>
      <c r="D441" s="298"/>
      <c r="E441" s="298"/>
      <c r="F441" s="298"/>
      <c r="G441" s="298"/>
      <c r="H441" s="298"/>
      <c r="I441" s="298"/>
      <c r="J441" s="298" t="s">
        <v>13017</v>
      </c>
      <c r="K441" s="298" t="s">
        <v>13018</v>
      </c>
      <c r="L441" s="298" t="s">
        <v>15697</v>
      </c>
    </row>
    <row r="442" spans="1:12" ht="17.100000000000001" customHeight="1">
      <c r="A442" s="298"/>
      <c r="B442" s="298"/>
      <c r="C442" s="298"/>
      <c r="D442" s="298"/>
      <c r="E442" s="298"/>
      <c r="F442" s="298"/>
      <c r="G442" s="298"/>
      <c r="H442" s="298"/>
      <c r="I442" s="298"/>
      <c r="J442" s="298" t="s">
        <v>13020</v>
      </c>
      <c r="K442" s="298"/>
      <c r="L442" s="298" t="s">
        <v>16691</v>
      </c>
    </row>
    <row r="443" spans="1:12" ht="17.100000000000001" customHeight="1">
      <c r="A443" s="298"/>
      <c r="B443" s="298"/>
      <c r="C443" s="298"/>
      <c r="D443" s="298"/>
      <c r="E443" s="298"/>
      <c r="F443" s="298"/>
      <c r="G443" s="298"/>
      <c r="H443" s="298"/>
      <c r="I443" s="298"/>
      <c r="J443" s="298" t="s">
        <v>13022</v>
      </c>
      <c r="K443" s="298" t="s">
        <v>16646</v>
      </c>
      <c r="L443" s="298" t="s">
        <v>16692</v>
      </c>
    </row>
    <row r="444" spans="1:12" ht="17.100000000000001" customHeight="1">
      <c r="A444" s="298"/>
      <c r="B444" s="298"/>
      <c r="C444" s="298"/>
      <c r="D444" s="298"/>
      <c r="E444" s="298"/>
      <c r="F444" s="298"/>
      <c r="G444" s="298"/>
      <c r="H444" s="298"/>
      <c r="I444" s="298"/>
      <c r="J444" s="298" t="s">
        <v>13024</v>
      </c>
      <c r="K444" s="298"/>
      <c r="L444" s="298" t="s">
        <v>16693</v>
      </c>
    </row>
    <row r="445" spans="1:12" ht="30" customHeight="1">
      <c r="A445" s="299"/>
      <c r="B445" s="299"/>
      <c r="C445" s="299"/>
      <c r="D445" s="299"/>
      <c r="E445" s="299"/>
      <c r="F445" s="299"/>
      <c r="G445" s="299"/>
      <c r="H445" s="299"/>
      <c r="I445" s="299"/>
      <c r="J445" s="299"/>
      <c r="K445" s="299"/>
      <c r="L445" s="299"/>
    </row>
    <row r="446" spans="1:12" ht="24" customHeight="1">
      <c r="A446" s="295" t="s">
        <v>16694</v>
      </c>
      <c r="B446" s="296" t="s">
        <v>16695</v>
      </c>
      <c r="C446" s="295" t="s">
        <v>9</v>
      </c>
      <c r="D446" s="295" t="s">
        <v>369</v>
      </c>
      <c r="E446" s="297" t="s">
        <v>51</v>
      </c>
      <c r="F446" s="296"/>
      <c r="G446" s="296"/>
      <c r="H446" s="296"/>
      <c r="I446" s="296"/>
      <c r="J446" s="296"/>
      <c r="K446" s="296"/>
      <c r="L446" s="296"/>
    </row>
    <row r="447" spans="1:12">
      <c r="A447" s="414" t="s">
        <v>12977</v>
      </c>
      <c r="B447" s="414"/>
      <c r="C447" s="414"/>
      <c r="D447" s="414"/>
      <c r="E447" s="414"/>
      <c r="F447" s="414"/>
      <c r="G447" s="414"/>
      <c r="H447" s="414"/>
      <c r="I447" s="294"/>
      <c r="J447" s="294"/>
      <c r="K447" s="294"/>
      <c r="L447" s="294"/>
    </row>
    <row r="448" spans="1:12" ht="17.100000000000001" customHeight="1">
      <c r="A448" s="294" t="s">
        <v>12978</v>
      </c>
      <c r="B448" s="298" t="s">
        <v>12979</v>
      </c>
      <c r="C448" s="294" t="s">
        <v>12980</v>
      </c>
      <c r="D448" s="294" t="s">
        <v>12981</v>
      </c>
      <c r="E448" s="299" t="s">
        <v>12982</v>
      </c>
      <c r="F448" s="413" t="s">
        <v>12983</v>
      </c>
      <c r="G448" s="413"/>
      <c r="H448" s="413" t="s">
        <v>12984</v>
      </c>
      <c r="I448" s="413"/>
      <c r="J448" s="413" t="s">
        <v>12985</v>
      </c>
      <c r="K448" s="413"/>
      <c r="L448" s="413"/>
    </row>
    <row r="449" spans="1:12" ht="24" customHeight="1">
      <c r="A449" s="300" t="s">
        <v>12986</v>
      </c>
      <c r="B449" s="301" t="s">
        <v>13085</v>
      </c>
      <c r="C449" s="300" t="s">
        <v>9</v>
      </c>
      <c r="D449" s="300" t="s">
        <v>7909</v>
      </c>
      <c r="E449" s="302" t="s">
        <v>51</v>
      </c>
      <c r="F449" s="423" t="s">
        <v>13086</v>
      </c>
      <c r="G449" s="423"/>
      <c r="H449" s="423">
        <v>9.1600000000000004E-5</v>
      </c>
      <c r="I449" s="423"/>
      <c r="J449" s="424">
        <v>9.4999999999999998E-3</v>
      </c>
      <c r="K449" s="424"/>
      <c r="L449" s="424"/>
    </row>
    <row r="450" spans="1:12" ht="24" customHeight="1">
      <c r="A450" s="300" t="s">
        <v>12986</v>
      </c>
      <c r="B450" s="301" t="s">
        <v>13087</v>
      </c>
      <c r="C450" s="300" t="s">
        <v>9</v>
      </c>
      <c r="D450" s="300" t="s">
        <v>8873</v>
      </c>
      <c r="E450" s="302" t="s">
        <v>51</v>
      </c>
      <c r="F450" s="423" t="s">
        <v>13088</v>
      </c>
      <c r="G450" s="423"/>
      <c r="H450" s="423">
        <v>8.6999999999999997E-6</v>
      </c>
      <c r="I450" s="423"/>
      <c r="J450" s="424">
        <v>7.6E-3</v>
      </c>
      <c r="K450" s="424"/>
      <c r="L450" s="424"/>
    </row>
    <row r="451" spans="1:12" ht="48" customHeight="1">
      <c r="A451" s="300" t="s">
        <v>12986</v>
      </c>
      <c r="B451" s="301" t="s">
        <v>13089</v>
      </c>
      <c r="C451" s="300" t="s">
        <v>9</v>
      </c>
      <c r="D451" s="300" t="s">
        <v>9227</v>
      </c>
      <c r="E451" s="302" t="s">
        <v>51</v>
      </c>
      <c r="F451" s="423" t="s">
        <v>13090</v>
      </c>
      <c r="G451" s="423"/>
      <c r="H451" s="423">
        <v>6.1E-6</v>
      </c>
      <c r="I451" s="423"/>
      <c r="J451" s="424">
        <v>8.2000000000000007E-3</v>
      </c>
      <c r="K451" s="424"/>
      <c r="L451" s="424"/>
    </row>
    <row r="452" spans="1:12" ht="24" customHeight="1">
      <c r="A452" s="300" t="s">
        <v>12986</v>
      </c>
      <c r="B452" s="301" t="s">
        <v>13091</v>
      </c>
      <c r="C452" s="300" t="s">
        <v>9</v>
      </c>
      <c r="D452" s="300" t="s">
        <v>9580</v>
      </c>
      <c r="E452" s="302" t="s">
        <v>51</v>
      </c>
      <c r="F452" s="423" t="s">
        <v>13092</v>
      </c>
      <c r="G452" s="423"/>
      <c r="H452" s="423">
        <v>6.0000000000000002E-6</v>
      </c>
      <c r="I452" s="423"/>
      <c r="J452" s="424">
        <v>5.4000000000000003E-3</v>
      </c>
      <c r="K452" s="424"/>
      <c r="L452" s="424"/>
    </row>
    <row r="453" spans="1:12" ht="24" customHeight="1">
      <c r="A453" s="300" t="s">
        <v>12986</v>
      </c>
      <c r="B453" s="301" t="s">
        <v>12987</v>
      </c>
      <c r="C453" s="300" t="s">
        <v>9</v>
      </c>
      <c r="D453" s="300" t="s">
        <v>9831</v>
      </c>
      <c r="E453" s="302" t="s">
        <v>12988</v>
      </c>
      <c r="F453" s="423" t="s">
        <v>12989</v>
      </c>
      <c r="G453" s="423"/>
      <c r="H453" s="423">
        <v>2.1197E-3</v>
      </c>
      <c r="I453" s="423"/>
      <c r="J453" s="424">
        <v>2.1499999999999998E-2</v>
      </c>
      <c r="K453" s="424"/>
      <c r="L453" s="424"/>
    </row>
    <row r="454" spans="1:12" ht="36" customHeight="1">
      <c r="A454" s="300" t="s">
        <v>12986</v>
      </c>
      <c r="B454" s="301" t="s">
        <v>12990</v>
      </c>
      <c r="C454" s="300" t="s">
        <v>9</v>
      </c>
      <c r="D454" s="300" t="s">
        <v>11426</v>
      </c>
      <c r="E454" s="302" t="s">
        <v>51</v>
      </c>
      <c r="F454" s="423" t="s">
        <v>12991</v>
      </c>
      <c r="G454" s="423"/>
      <c r="H454" s="423">
        <v>1.111E-4</v>
      </c>
      <c r="I454" s="423"/>
      <c r="J454" s="424">
        <v>1.47E-2</v>
      </c>
      <c r="K454" s="424"/>
      <c r="L454" s="424"/>
    </row>
    <row r="455" spans="1:12" ht="17.100000000000001" customHeight="1">
      <c r="A455" s="298"/>
      <c r="B455" s="298"/>
      <c r="C455" s="298"/>
      <c r="D455" s="298"/>
      <c r="E455" s="298"/>
      <c r="F455" s="298"/>
      <c r="G455" s="298"/>
      <c r="H455" s="298"/>
      <c r="I455" s="298"/>
      <c r="J455" s="298" t="s">
        <v>12992</v>
      </c>
      <c r="K455" s="298"/>
      <c r="L455" s="298" t="s">
        <v>12952</v>
      </c>
    </row>
    <row r="456" spans="1:12">
      <c r="A456" s="414" t="s">
        <v>12994</v>
      </c>
      <c r="B456" s="414"/>
      <c r="C456" s="414"/>
      <c r="D456" s="414"/>
      <c r="E456" s="414"/>
      <c r="F456" s="414"/>
      <c r="G456" s="414"/>
      <c r="H456" s="414"/>
      <c r="I456" s="294"/>
      <c r="J456" s="294"/>
      <c r="K456" s="294"/>
      <c r="L456" s="294"/>
    </row>
    <row r="457" spans="1:12" ht="17.100000000000001" customHeight="1">
      <c r="A457" s="294" t="s">
        <v>12978</v>
      </c>
      <c r="B457" s="298" t="s">
        <v>12979</v>
      </c>
      <c r="C457" s="294" t="s">
        <v>12980</v>
      </c>
      <c r="D457" s="294" t="s">
        <v>12981</v>
      </c>
      <c r="E457" s="299" t="s">
        <v>12982</v>
      </c>
      <c r="F457" s="413" t="s">
        <v>12983</v>
      </c>
      <c r="G457" s="413"/>
      <c r="H457" s="413" t="s">
        <v>12984</v>
      </c>
      <c r="I457" s="413"/>
      <c r="J457" s="413" t="s">
        <v>12985</v>
      </c>
      <c r="K457" s="413"/>
      <c r="L457" s="413"/>
    </row>
    <row r="458" spans="1:12" ht="24" customHeight="1">
      <c r="A458" s="300" t="s">
        <v>12986</v>
      </c>
      <c r="B458" s="301" t="s">
        <v>16688</v>
      </c>
      <c r="C458" s="300" t="s">
        <v>9</v>
      </c>
      <c r="D458" s="300" t="s">
        <v>10877</v>
      </c>
      <c r="E458" s="302" t="s">
        <v>27</v>
      </c>
      <c r="F458" s="423" t="s">
        <v>13456</v>
      </c>
      <c r="G458" s="423"/>
      <c r="H458" s="423">
        <v>0.15728030000000001</v>
      </c>
      <c r="I458" s="423"/>
      <c r="J458" s="424">
        <v>1.0569</v>
      </c>
      <c r="K458" s="424"/>
      <c r="L458" s="424"/>
    </row>
    <row r="459" spans="1:12" ht="17.100000000000001" customHeight="1">
      <c r="A459" s="298"/>
      <c r="B459" s="298"/>
      <c r="C459" s="298"/>
      <c r="D459" s="298"/>
      <c r="E459" s="298"/>
      <c r="F459" s="298"/>
      <c r="G459" s="298"/>
      <c r="H459" s="298"/>
      <c r="I459" s="298"/>
      <c r="J459" s="298" t="s">
        <v>12992</v>
      </c>
      <c r="K459" s="298"/>
      <c r="L459" s="298" t="s">
        <v>13632</v>
      </c>
    </row>
    <row r="460" spans="1:12">
      <c r="A460" s="414" t="s">
        <v>12998</v>
      </c>
      <c r="B460" s="414"/>
      <c r="C460" s="414"/>
      <c r="D460" s="414"/>
      <c r="E460" s="414"/>
      <c r="F460" s="414"/>
      <c r="G460" s="414"/>
      <c r="H460" s="414"/>
      <c r="I460" s="294"/>
      <c r="J460" s="294"/>
      <c r="K460" s="294"/>
      <c r="L460" s="294"/>
    </row>
    <row r="461" spans="1:12" ht="17.100000000000001" customHeight="1">
      <c r="A461" s="294" t="s">
        <v>12978</v>
      </c>
      <c r="B461" s="298" t="s">
        <v>12979</v>
      </c>
      <c r="C461" s="294" t="s">
        <v>12980</v>
      </c>
      <c r="D461" s="294" t="s">
        <v>12981</v>
      </c>
      <c r="E461" s="299" t="s">
        <v>12982</v>
      </c>
      <c r="F461" s="413" t="s">
        <v>12983</v>
      </c>
      <c r="G461" s="413"/>
      <c r="H461" s="413" t="s">
        <v>12984</v>
      </c>
      <c r="I461" s="413"/>
      <c r="J461" s="413" t="s">
        <v>12985</v>
      </c>
      <c r="K461" s="413"/>
      <c r="L461" s="413"/>
    </row>
    <row r="462" spans="1:12" ht="24" customHeight="1">
      <c r="A462" s="300" t="s">
        <v>12986</v>
      </c>
      <c r="B462" s="301" t="s">
        <v>16696</v>
      </c>
      <c r="C462" s="300" t="s">
        <v>9</v>
      </c>
      <c r="D462" s="300" t="s">
        <v>7264</v>
      </c>
      <c r="E462" s="302" t="s">
        <v>20</v>
      </c>
      <c r="F462" s="423" t="s">
        <v>16697</v>
      </c>
      <c r="G462" s="423"/>
      <c r="H462" s="423">
        <v>1.24</v>
      </c>
      <c r="I462" s="423"/>
      <c r="J462" s="424">
        <v>18.66</v>
      </c>
      <c r="K462" s="424"/>
      <c r="L462" s="424"/>
    </row>
    <row r="463" spans="1:12" ht="24" customHeight="1">
      <c r="A463" s="300" t="s">
        <v>12986</v>
      </c>
      <c r="B463" s="301" t="s">
        <v>16698</v>
      </c>
      <c r="C463" s="300" t="s">
        <v>9</v>
      </c>
      <c r="D463" s="300" t="s">
        <v>8750</v>
      </c>
      <c r="E463" s="302" t="s">
        <v>23</v>
      </c>
      <c r="F463" s="423" t="s">
        <v>14544</v>
      </c>
      <c r="G463" s="423"/>
      <c r="H463" s="423">
        <v>5.8350899999999997E-2</v>
      </c>
      <c r="I463" s="423"/>
      <c r="J463" s="424">
        <v>0.7702</v>
      </c>
      <c r="K463" s="424"/>
      <c r="L463" s="424"/>
    </row>
    <row r="464" spans="1:12" ht="24" customHeight="1">
      <c r="A464" s="300" t="s">
        <v>12986</v>
      </c>
      <c r="B464" s="301" t="s">
        <v>13099</v>
      </c>
      <c r="C464" s="300" t="s">
        <v>9</v>
      </c>
      <c r="D464" s="300" t="s">
        <v>7224</v>
      </c>
      <c r="E464" s="302" t="s">
        <v>51</v>
      </c>
      <c r="F464" s="423" t="s">
        <v>13100</v>
      </c>
      <c r="G464" s="423"/>
      <c r="H464" s="423">
        <v>1.0820000000000001E-3</v>
      </c>
      <c r="I464" s="423"/>
      <c r="J464" s="424">
        <v>9.9000000000000008E-3</v>
      </c>
      <c r="K464" s="424"/>
      <c r="L464" s="424"/>
    </row>
    <row r="465" spans="1:12" ht="24" customHeight="1">
      <c r="A465" s="300" t="s">
        <v>12986</v>
      </c>
      <c r="B465" s="301" t="s">
        <v>13101</v>
      </c>
      <c r="C465" s="300" t="s">
        <v>9</v>
      </c>
      <c r="D465" s="300" t="s">
        <v>7359</v>
      </c>
      <c r="E465" s="302" t="s">
        <v>51</v>
      </c>
      <c r="F465" s="423" t="s">
        <v>13102</v>
      </c>
      <c r="G465" s="423"/>
      <c r="H465" s="423">
        <v>3.4900000000000001E-5</v>
      </c>
      <c r="I465" s="423"/>
      <c r="J465" s="424">
        <v>4.4999999999999997E-3</v>
      </c>
      <c r="K465" s="424"/>
      <c r="L465" s="424"/>
    </row>
    <row r="466" spans="1:12" ht="24" customHeight="1">
      <c r="A466" s="300" t="s">
        <v>12986</v>
      </c>
      <c r="B466" s="301" t="s">
        <v>13103</v>
      </c>
      <c r="C466" s="300" t="s">
        <v>9</v>
      </c>
      <c r="D466" s="300" t="s">
        <v>8851</v>
      </c>
      <c r="E466" s="302" t="s">
        <v>51</v>
      </c>
      <c r="F466" s="423" t="s">
        <v>13104</v>
      </c>
      <c r="G466" s="423"/>
      <c r="H466" s="423">
        <v>2.8E-5</v>
      </c>
      <c r="I466" s="423"/>
      <c r="J466" s="424">
        <v>5.4000000000000003E-3</v>
      </c>
      <c r="K466" s="424"/>
      <c r="L466" s="424"/>
    </row>
    <row r="467" spans="1:12" ht="24" customHeight="1">
      <c r="A467" s="300" t="s">
        <v>12986</v>
      </c>
      <c r="B467" s="301" t="s">
        <v>13105</v>
      </c>
      <c r="C467" s="300" t="s">
        <v>9</v>
      </c>
      <c r="D467" s="300" t="s">
        <v>8852</v>
      </c>
      <c r="E467" s="302" t="s">
        <v>51</v>
      </c>
      <c r="F467" s="423" t="s">
        <v>13106</v>
      </c>
      <c r="G467" s="423"/>
      <c r="H467" s="423">
        <v>6.0000000000000002E-6</v>
      </c>
      <c r="I467" s="423"/>
      <c r="J467" s="424">
        <v>3.3E-3</v>
      </c>
      <c r="K467" s="424"/>
      <c r="L467" s="424"/>
    </row>
    <row r="468" spans="1:12" ht="24" customHeight="1">
      <c r="A468" s="300" t="s">
        <v>12986</v>
      </c>
      <c r="B468" s="301" t="s">
        <v>13107</v>
      </c>
      <c r="C468" s="300" t="s">
        <v>9</v>
      </c>
      <c r="D468" s="300" t="s">
        <v>9000</v>
      </c>
      <c r="E468" s="302" t="s">
        <v>51</v>
      </c>
      <c r="F468" s="423" t="s">
        <v>13108</v>
      </c>
      <c r="G468" s="423"/>
      <c r="H468" s="423">
        <v>1.2313999999999999E-3</v>
      </c>
      <c r="I468" s="423"/>
      <c r="J468" s="424">
        <v>8.3000000000000001E-3</v>
      </c>
      <c r="K468" s="424"/>
      <c r="L468" s="424"/>
    </row>
    <row r="469" spans="1:12" ht="24" customHeight="1">
      <c r="A469" s="300" t="s">
        <v>12986</v>
      </c>
      <c r="B469" s="301" t="s">
        <v>13109</v>
      </c>
      <c r="C469" s="300" t="s">
        <v>9</v>
      </c>
      <c r="D469" s="300" t="s">
        <v>9574</v>
      </c>
      <c r="E469" s="302" t="s">
        <v>51</v>
      </c>
      <c r="F469" s="423" t="s">
        <v>13110</v>
      </c>
      <c r="G469" s="423"/>
      <c r="H469" s="423">
        <v>3.9060000000000001E-4</v>
      </c>
      <c r="I469" s="423"/>
      <c r="J469" s="424">
        <v>3.3999999999999998E-3</v>
      </c>
      <c r="K469" s="424"/>
      <c r="L469" s="424"/>
    </row>
    <row r="470" spans="1:12" ht="24" customHeight="1">
      <c r="A470" s="300" t="s">
        <v>12986</v>
      </c>
      <c r="B470" s="301" t="s">
        <v>13111</v>
      </c>
      <c r="C470" s="300" t="s">
        <v>9</v>
      </c>
      <c r="D470" s="300" t="s">
        <v>10714</v>
      </c>
      <c r="E470" s="302" t="s">
        <v>93</v>
      </c>
      <c r="F470" s="423" t="s">
        <v>13112</v>
      </c>
      <c r="G470" s="423"/>
      <c r="H470" s="423">
        <v>2.052E-4</v>
      </c>
      <c r="I470" s="423"/>
      <c r="J470" s="424">
        <v>3.0999999999999999E-3</v>
      </c>
      <c r="K470" s="424"/>
      <c r="L470" s="424"/>
    </row>
    <row r="471" spans="1:12" ht="24" customHeight="1">
      <c r="A471" s="300" t="s">
        <v>12986</v>
      </c>
      <c r="B471" s="301" t="s">
        <v>13113</v>
      </c>
      <c r="C471" s="300" t="s">
        <v>9</v>
      </c>
      <c r="D471" s="300" t="s">
        <v>10809</v>
      </c>
      <c r="E471" s="302" t="s">
        <v>51</v>
      </c>
      <c r="F471" s="423" t="s">
        <v>13114</v>
      </c>
      <c r="G471" s="423"/>
      <c r="H471" s="423">
        <v>2.052E-4</v>
      </c>
      <c r="I471" s="423"/>
      <c r="J471" s="424">
        <v>2.5000000000000001E-3</v>
      </c>
      <c r="K471" s="424"/>
      <c r="L471" s="424"/>
    </row>
    <row r="472" spans="1:12" ht="24" customHeight="1">
      <c r="A472" s="300" t="s">
        <v>12986</v>
      </c>
      <c r="B472" s="301" t="s">
        <v>13115</v>
      </c>
      <c r="C472" s="300" t="s">
        <v>9</v>
      </c>
      <c r="D472" s="300" t="s">
        <v>10810</v>
      </c>
      <c r="E472" s="302" t="s">
        <v>51</v>
      </c>
      <c r="F472" s="423" t="s">
        <v>13116</v>
      </c>
      <c r="G472" s="423"/>
      <c r="H472" s="423">
        <v>2.052E-4</v>
      </c>
      <c r="I472" s="423"/>
      <c r="J472" s="424">
        <v>5.4999999999999997E-3</v>
      </c>
      <c r="K472" s="424"/>
      <c r="L472" s="424"/>
    </row>
    <row r="473" spans="1:12" ht="24" customHeight="1">
      <c r="A473" s="300" t="s">
        <v>12986</v>
      </c>
      <c r="B473" s="301" t="s">
        <v>13117</v>
      </c>
      <c r="C473" s="300" t="s">
        <v>9</v>
      </c>
      <c r="D473" s="300" t="s">
        <v>10837</v>
      </c>
      <c r="E473" s="302" t="s">
        <v>51</v>
      </c>
      <c r="F473" s="423" t="s">
        <v>13118</v>
      </c>
      <c r="G473" s="423"/>
      <c r="H473" s="423">
        <v>6.9999999999999999E-6</v>
      </c>
      <c r="I473" s="423"/>
      <c r="J473" s="424">
        <v>3.0999999999999999E-3</v>
      </c>
      <c r="K473" s="424"/>
      <c r="L473" s="424"/>
    </row>
    <row r="474" spans="1:12" ht="24" customHeight="1">
      <c r="A474" s="300" t="s">
        <v>12986</v>
      </c>
      <c r="B474" s="301" t="s">
        <v>13003</v>
      </c>
      <c r="C474" s="300" t="s">
        <v>9</v>
      </c>
      <c r="D474" s="300" t="s">
        <v>7216</v>
      </c>
      <c r="E474" s="302" t="s">
        <v>51</v>
      </c>
      <c r="F474" s="423" t="s">
        <v>13004</v>
      </c>
      <c r="G474" s="423"/>
      <c r="H474" s="423">
        <v>4.1100000000000002E-4</v>
      </c>
      <c r="I474" s="423"/>
      <c r="J474" s="424">
        <v>1.37E-2</v>
      </c>
      <c r="K474" s="424"/>
      <c r="L474" s="424"/>
    </row>
    <row r="475" spans="1:12" ht="24" customHeight="1">
      <c r="A475" s="300" t="s">
        <v>12986</v>
      </c>
      <c r="B475" s="301" t="s">
        <v>13005</v>
      </c>
      <c r="C475" s="300" t="s">
        <v>9</v>
      </c>
      <c r="D475" s="300" t="s">
        <v>7393</v>
      </c>
      <c r="E475" s="302" t="s">
        <v>12988</v>
      </c>
      <c r="F475" s="423" t="s">
        <v>13006</v>
      </c>
      <c r="G475" s="423"/>
      <c r="H475" s="423">
        <v>2.4729999999999999E-4</v>
      </c>
      <c r="I475" s="423"/>
      <c r="J475" s="424">
        <v>1.34E-2</v>
      </c>
      <c r="K475" s="424"/>
      <c r="L475" s="424"/>
    </row>
    <row r="476" spans="1:12" ht="24" customHeight="1">
      <c r="A476" s="300" t="s">
        <v>12986</v>
      </c>
      <c r="B476" s="301" t="s">
        <v>13007</v>
      </c>
      <c r="C476" s="300" t="s">
        <v>9</v>
      </c>
      <c r="D476" s="300" t="s">
        <v>10619</v>
      </c>
      <c r="E476" s="302" t="s">
        <v>51</v>
      </c>
      <c r="F476" s="423" t="s">
        <v>13008</v>
      </c>
      <c r="G476" s="423"/>
      <c r="H476" s="423">
        <v>1.919E-4</v>
      </c>
      <c r="I476" s="423"/>
      <c r="J476" s="424">
        <v>3.6700000000000003E-2</v>
      </c>
      <c r="K476" s="424"/>
      <c r="L476" s="424"/>
    </row>
    <row r="477" spans="1:12" ht="24" customHeight="1">
      <c r="A477" s="300" t="s">
        <v>12986</v>
      </c>
      <c r="B477" s="301" t="s">
        <v>13009</v>
      </c>
      <c r="C477" s="300" t="s">
        <v>9</v>
      </c>
      <c r="D477" s="300" t="s">
        <v>10769</v>
      </c>
      <c r="E477" s="302" t="s">
        <v>51</v>
      </c>
      <c r="F477" s="423" t="s">
        <v>13010</v>
      </c>
      <c r="G477" s="423"/>
      <c r="H477" s="423">
        <v>1.72444E-2</v>
      </c>
      <c r="I477" s="423"/>
      <c r="J477" s="424">
        <v>2.1700000000000001E-2</v>
      </c>
      <c r="K477" s="424"/>
      <c r="L477" s="424"/>
    </row>
    <row r="478" spans="1:12" ht="24" customHeight="1">
      <c r="A478" s="300" t="s">
        <v>12986</v>
      </c>
      <c r="B478" s="301" t="s">
        <v>13011</v>
      </c>
      <c r="C478" s="300" t="s">
        <v>9</v>
      </c>
      <c r="D478" s="300" t="s">
        <v>10929</v>
      </c>
      <c r="E478" s="302" t="s">
        <v>51</v>
      </c>
      <c r="F478" s="423" t="s">
        <v>13012</v>
      </c>
      <c r="G478" s="423"/>
      <c r="H478" s="423">
        <v>1.663E-4</v>
      </c>
      <c r="I478" s="423"/>
      <c r="J478" s="424">
        <v>2.5000000000000001E-2</v>
      </c>
      <c r="K478" s="424"/>
      <c r="L478" s="424"/>
    </row>
    <row r="479" spans="1:12" ht="17.100000000000001" customHeight="1">
      <c r="A479" s="298"/>
      <c r="B479" s="298"/>
      <c r="C479" s="298"/>
      <c r="D479" s="298"/>
      <c r="E479" s="298"/>
      <c r="F479" s="298"/>
      <c r="G479" s="298"/>
      <c r="H479" s="298"/>
      <c r="I479" s="298"/>
      <c r="J479" s="298" t="s">
        <v>12992</v>
      </c>
      <c r="K479" s="298"/>
      <c r="L479" s="298" t="s">
        <v>16699</v>
      </c>
    </row>
    <row r="480" spans="1:12">
      <c r="A480" s="414" t="s">
        <v>13056</v>
      </c>
      <c r="B480" s="414"/>
      <c r="C480" s="414"/>
      <c r="D480" s="414"/>
      <c r="E480" s="414"/>
      <c r="F480" s="414"/>
      <c r="G480" s="414"/>
      <c r="H480" s="414"/>
      <c r="I480" s="294"/>
      <c r="J480" s="294"/>
      <c r="K480" s="294"/>
      <c r="L480" s="294"/>
    </row>
    <row r="481" spans="1:12" ht="17.100000000000001" customHeight="1">
      <c r="A481" s="294" t="s">
        <v>12978</v>
      </c>
      <c r="B481" s="298" t="s">
        <v>12979</v>
      </c>
      <c r="C481" s="294" t="s">
        <v>12980</v>
      </c>
      <c r="D481" s="294" t="s">
        <v>12981</v>
      </c>
      <c r="E481" s="299" t="s">
        <v>12982</v>
      </c>
      <c r="F481" s="413" t="s">
        <v>12983</v>
      </c>
      <c r="G481" s="413"/>
      <c r="H481" s="413" t="s">
        <v>12984</v>
      </c>
      <c r="I481" s="413"/>
      <c r="J481" s="413" t="s">
        <v>12985</v>
      </c>
      <c r="K481" s="413"/>
      <c r="L481" s="413"/>
    </row>
    <row r="482" spans="1:12" ht="24" customHeight="1">
      <c r="A482" s="300" t="s">
        <v>12986</v>
      </c>
      <c r="B482" s="301" t="s">
        <v>13057</v>
      </c>
      <c r="C482" s="300" t="s">
        <v>9</v>
      </c>
      <c r="D482" s="300" t="s">
        <v>12549</v>
      </c>
      <c r="E482" s="302" t="s">
        <v>27</v>
      </c>
      <c r="F482" s="423" t="s">
        <v>12948</v>
      </c>
      <c r="G482" s="423"/>
      <c r="H482" s="423">
        <v>0.1542838</v>
      </c>
      <c r="I482" s="423"/>
      <c r="J482" s="424">
        <v>0.1003</v>
      </c>
      <c r="K482" s="424"/>
      <c r="L482" s="424"/>
    </row>
    <row r="483" spans="1:12" ht="17.100000000000001" customHeight="1">
      <c r="A483" s="298"/>
      <c r="B483" s="298"/>
      <c r="C483" s="298"/>
      <c r="D483" s="298"/>
      <c r="E483" s="298"/>
      <c r="F483" s="298"/>
      <c r="G483" s="298"/>
      <c r="H483" s="298"/>
      <c r="I483" s="298"/>
      <c r="J483" s="298" t="s">
        <v>12992</v>
      </c>
      <c r="K483" s="298"/>
      <c r="L483" s="298" t="s">
        <v>13119</v>
      </c>
    </row>
    <row r="484" spans="1:12">
      <c r="A484" s="414" t="s">
        <v>13058</v>
      </c>
      <c r="B484" s="414"/>
      <c r="C484" s="414"/>
      <c r="D484" s="414"/>
      <c r="E484" s="414"/>
      <c r="F484" s="414"/>
      <c r="G484" s="414"/>
      <c r="H484" s="414"/>
      <c r="I484" s="294"/>
      <c r="J484" s="294"/>
      <c r="K484" s="294"/>
      <c r="L484" s="294"/>
    </row>
    <row r="485" spans="1:12" ht="17.100000000000001" customHeight="1">
      <c r="A485" s="294" t="s">
        <v>12978</v>
      </c>
      <c r="B485" s="298" t="s">
        <v>12979</v>
      </c>
      <c r="C485" s="294" t="s">
        <v>12980</v>
      </c>
      <c r="D485" s="294" t="s">
        <v>12981</v>
      </c>
      <c r="E485" s="299" t="s">
        <v>12982</v>
      </c>
      <c r="F485" s="413" t="s">
        <v>12983</v>
      </c>
      <c r="G485" s="413"/>
      <c r="H485" s="413" t="s">
        <v>12984</v>
      </c>
      <c r="I485" s="413"/>
      <c r="J485" s="413" t="s">
        <v>12985</v>
      </c>
      <c r="K485" s="413"/>
      <c r="L485" s="413"/>
    </row>
    <row r="486" spans="1:12" ht="24" customHeight="1">
      <c r="A486" s="300" t="s">
        <v>12986</v>
      </c>
      <c r="B486" s="301" t="s">
        <v>13059</v>
      </c>
      <c r="C486" s="300" t="s">
        <v>9</v>
      </c>
      <c r="D486" s="300" t="s">
        <v>12535</v>
      </c>
      <c r="E486" s="302" t="s">
        <v>27</v>
      </c>
      <c r="F486" s="423" t="s">
        <v>12936</v>
      </c>
      <c r="G486" s="423"/>
      <c r="H486" s="423">
        <v>0.1542838</v>
      </c>
      <c r="I486" s="423"/>
      <c r="J486" s="424">
        <v>7.7000000000000002E-3</v>
      </c>
      <c r="K486" s="424"/>
      <c r="L486" s="424"/>
    </row>
    <row r="487" spans="1:12" ht="17.100000000000001" customHeight="1">
      <c r="A487" s="298"/>
      <c r="B487" s="298"/>
      <c r="C487" s="298"/>
      <c r="D487" s="298"/>
      <c r="E487" s="298"/>
      <c r="F487" s="298"/>
      <c r="G487" s="298"/>
      <c r="H487" s="298"/>
      <c r="I487" s="298"/>
      <c r="J487" s="298" t="s">
        <v>12992</v>
      </c>
      <c r="K487" s="298"/>
      <c r="L487" s="298" t="s">
        <v>12904</v>
      </c>
    </row>
    <row r="488" spans="1:12">
      <c r="A488" s="414" t="s">
        <v>13060</v>
      </c>
      <c r="B488" s="414"/>
      <c r="C488" s="414"/>
      <c r="D488" s="414"/>
      <c r="E488" s="414"/>
      <c r="F488" s="414"/>
      <c r="G488" s="414"/>
      <c r="H488" s="414"/>
      <c r="I488" s="294"/>
      <c r="J488" s="294"/>
      <c r="K488" s="294"/>
      <c r="L488" s="294"/>
    </row>
    <row r="489" spans="1:12" ht="17.100000000000001" customHeight="1">
      <c r="A489" s="294" t="s">
        <v>12978</v>
      </c>
      <c r="B489" s="298" t="s">
        <v>12979</v>
      </c>
      <c r="C489" s="294" t="s">
        <v>12980</v>
      </c>
      <c r="D489" s="294" t="s">
        <v>12981</v>
      </c>
      <c r="E489" s="299" t="s">
        <v>12982</v>
      </c>
      <c r="F489" s="413" t="s">
        <v>12983</v>
      </c>
      <c r="G489" s="413"/>
      <c r="H489" s="413" t="s">
        <v>12984</v>
      </c>
      <c r="I489" s="413"/>
      <c r="J489" s="413" t="s">
        <v>12985</v>
      </c>
      <c r="K489" s="413"/>
      <c r="L489" s="413"/>
    </row>
    <row r="490" spans="1:12" ht="24" customHeight="1">
      <c r="A490" s="300" t="s">
        <v>12986</v>
      </c>
      <c r="B490" s="301" t="s">
        <v>13061</v>
      </c>
      <c r="C490" s="300" t="s">
        <v>9</v>
      </c>
      <c r="D490" s="300" t="s">
        <v>12522</v>
      </c>
      <c r="E490" s="302" t="s">
        <v>27</v>
      </c>
      <c r="F490" s="423" t="s">
        <v>12964</v>
      </c>
      <c r="G490" s="423"/>
      <c r="H490" s="423">
        <v>0.1542838</v>
      </c>
      <c r="I490" s="423"/>
      <c r="J490" s="424">
        <v>0.39029999999999998</v>
      </c>
      <c r="K490" s="424"/>
      <c r="L490" s="424"/>
    </row>
    <row r="491" spans="1:12" ht="24" customHeight="1">
      <c r="A491" s="300" t="s">
        <v>12986</v>
      </c>
      <c r="B491" s="301" t="s">
        <v>13062</v>
      </c>
      <c r="C491" s="300" t="s">
        <v>9</v>
      </c>
      <c r="D491" s="300" t="s">
        <v>12527</v>
      </c>
      <c r="E491" s="302" t="s">
        <v>27</v>
      </c>
      <c r="F491" s="423" t="s">
        <v>13063</v>
      </c>
      <c r="G491" s="423"/>
      <c r="H491" s="423">
        <v>0.1542838</v>
      </c>
      <c r="I491" s="423"/>
      <c r="J491" s="424">
        <v>5.2499999999999998E-2</v>
      </c>
      <c r="K491" s="424"/>
      <c r="L491" s="424"/>
    </row>
    <row r="492" spans="1:12" ht="17.100000000000001" customHeight="1">
      <c r="A492" s="298"/>
      <c r="B492" s="298"/>
      <c r="C492" s="298"/>
      <c r="D492" s="298"/>
      <c r="E492" s="298"/>
      <c r="F492" s="298"/>
      <c r="G492" s="298"/>
      <c r="H492" s="298"/>
      <c r="I492" s="298"/>
      <c r="J492" s="298" t="s">
        <v>12992</v>
      </c>
      <c r="K492" s="298"/>
      <c r="L492" s="298" t="s">
        <v>13789</v>
      </c>
    </row>
    <row r="493" spans="1:12" ht="17.100000000000001" customHeight="1">
      <c r="A493" s="294" t="s">
        <v>13014</v>
      </c>
      <c r="B493" s="294"/>
      <c r="C493" s="294"/>
      <c r="D493" s="294"/>
      <c r="E493" s="294"/>
      <c r="F493" s="294"/>
      <c r="G493" s="294"/>
      <c r="H493" s="294"/>
      <c r="I493" s="294"/>
      <c r="J493" s="294"/>
      <c r="K493" s="294"/>
      <c r="L493" s="294"/>
    </row>
    <row r="494" spans="1:12" ht="17.100000000000001" customHeight="1">
      <c r="A494" s="298"/>
      <c r="B494" s="298"/>
      <c r="C494" s="298"/>
      <c r="D494" s="298"/>
      <c r="E494" s="298"/>
      <c r="F494" s="298"/>
      <c r="G494" s="298"/>
      <c r="H494" s="298"/>
      <c r="I494" s="298"/>
      <c r="J494" s="298" t="s">
        <v>13015</v>
      </c>
      <c r="K494" s="298"/>
      <c r="L494" s="298" t="s">
        <v>16700</v>
      </c>
    </row>
    <row r="495" spans="1:12" ht="17.100000000000001" customHeight="1">
      <c r="A495" s="298"/>
      <c r="B495" s="298"/>
      <c r="C495" s="298"/>
      <c r="D495" s="298"/>
      <c r="E495" s="298"/>
      <c r="F495" s="298"/>
      <c r="G495" s="298"/>
      <c r="H495" s="298"/>
      <c r="I495" s="298"/>
      <c r="J495" s="298" t="s">
        <v>13017</v>
      </c>
      <c r="K495" s="298" t="s">
        <v>13018</v>
      </c>
      <c r="L495" s="298" t="s">
        <v>15577</v>
      </c>
    </row>
    <row r="496" spans="1:12" ht="17.100000000000001" customHeight="1">
      <c r="A496" s="298"/>
      <c r="B496" s="298"/>
      <c r="C496" s="298"/>
      <c r="D496" s="298"/>
      <c r="E496" s="298"/>
      <c r="F496" s="298"/>
      <c r="G496" s="298"/>
      <c r="H496" s="298"/>
      <c r="I496" s="298"/>
      <c r="J496" s="298" t="s">
        <v>13020</v>
      </c>
      <c r="K496" s="298"/>
      <c r="L496" s="298" t="s">
        <v>16701</v>
      </c>
    </row>
    <row r="497" spans="1:12" ht="17.100000000000001" customHeight="1">
      <c r="A497" s="298"/>
      <c r="B497" s="298"/>
      <c r="C497" s="298"/>
      <c r="D497" s="298"/>
      <c r="E497" s="298"/>
      <c r="F497" s="298"/>
      <c r="G497" s="298"/>
      <c r="H497" s="298"/>
      <c r="I497" s="298"/>
      <c r="J497" s="298" t="s">
        <v>13022</v>
      </c>
      <c r="K497" s="298" t="s">
        <v>16646</v>
      </c>
      <c r="L497" s="298" t="s">
        <v>16702</v>
      </c>
    </row>
    <row r="498" spans="1:12" ht="17.100000000000001" customHeight="1">
      <c r="A498" s="298"/>
      <c r="B498" s="298"/>
      <c r="C498" s="298"/>
      <c r="D498" s="298"/>
      <c r="E498" s="298"/>
      <c r="F498" s="298"/>
      <c r="G498" s="298"/>
      <c r="H498" s="298"/>
      <c r="I498" s="298"/>
      <c r="J498" s="298" t="s">
        <v>13024</v>
      </c>
      <c r="K498" s="298"/>
      <c r="L498" s="298" t="s">
        <v>16703</v>
      </c>
    </row>
    <row r="499" spans="1:12" ht="30" customHeight="1">
      <c r="A499" s="299"/>
      <c r="B499" s="299"/>
      <c r="C499" s="299"/>
      <c r="D499" s="299"/>
      <c r="E499" s="299"/>
      <c r="F499" s="299"/>
      <c r="G499" s="299"/>
      <c r="H499" s="299"/>
      <c r="I499" s="299"/>
      <c r="J499" s="299"/>
      <c r="K499" s="299"/>
      <c r="L499" s="299"/>
    </row>
    <row r="500" spans="1:12" ht="24" customHeight="1">
      <c r="A500" s="295" t="s">
        <v>16704</v>
      </c>
      <c r="B500" s="296" t="s">
        <v>16576</v>
      </c>
      <c r="C500" s="295" t="s">
        <v>9</v>
      </c>
      <c r="D500" s="295" t="s">
        <v>464</v>
      </c>
      <c r="E500" s="297" t="s">
        <v>27</v>
      </c>
      <c r="F500" s="296"/>
      <c r="G500" s="296"/>
      <c r="H500" s="296"/>
      <c r="I500" s="296"/>
      <c r="J500" s="296"/>
      <c r="K500" s="296"/>
      <c r="L500" s="296"/>
    </row>
    <row r="501" spans="1:12">
      <c r="A501" s="414" t="s">
        <v>12977</v>
      </c>
      <c r="B501" s="414"/>
      <c r="C501" s="414"/>
      <c r="D501" s="414"/>
      <c r="E501" s="414"/>
      <c r="F501" s="414"/>
      <c r="G501" s="414"/>
      <c r="H501" s="414"/>
      <c r="I501" s="294"/>
      <c r="J501" s="294"/>
      <c r="K501" s="294"/>
      <c r="L501" s="294"/>
    </row>
    <row r="502" spans="1:12" ht="17.100000000000001" customHeight="1">
      <c r="A502" s="294" t="s">
        <v>12978</v>
      </c>
      <c r="B502" s="298" t="s">
        <v>12979</v>
      </c>
      <c r="C502" s="294" t="s">
        <v>12980</v>
      </c>
      <c r="D502" s="294" t="s">
        <v>12981</v>
      </c>
      <c r="E502" s="299" t="s">
        <v>12982</v>
      </c>
      <c r="F502" s="413" t="s">
        <v>12983</v>
      </c>
      <c r="G502" s="413"/>
      <c r="H502" s="413" t="s">
        <v>12984</v>
      </c>
      <c r="I502" s="413"/>
      <c r="J502" s="413" t="s">
        <v>12985</v>
      </c>
      <c r="K502" s="413"/>
      <c r="L502" s="413"/>
    </row>
    <row r="503" spans="1:12" ht="24" customHeight="1">
      <c r="A503" s="300" t="s">
        <v>12986</v>
      </c>
      <c r="B503" s="301" t="s">
        <v>13085</v>
      </c>
      <c r="C503" s="300" t="s">
        <v>9</v>
      </c>
      <c r="D503" s="300" t="s">
        <v>7909</v>
      </c>
      <c r="E503" s="302" t="s">
        <v>51</v>
      </c>
      <c r="F503" s="423" t="s">
        <v>13086</v>
      </c>
      <c r="G503" s="423"/>
      <c r="H503" s="423">
        <v>5.8629999999999999E-4</v>
      </c>
      <c r="I503" s="423"/>
      <c r="J503" s="424">
        <v>6.0999999999999999E-2</v>
      </c>
      <c r="K503" s="424"/>
      <c r="L503" s="424"/>
    </row>
    <row r="504" spans="1:12" ht="24" customHeight="1">
      <c r="A504" s="300" t="s">
        <v>12986</v>
      </c>
      <c r="B504" s="301" t="s">
        <v>13087</v>
      </c>
      <c r="C504" s="300" t="s">
        <v>9</v>
      </c>
      <c r="D504" s="300" t="s">
        <v>8873</v>
      </c>
      <c r="E504" s="302" t="s">
        <v>51</v>
      </c>
      <c r="F504" s="423" t="s">
        <v>13088</v>
      </c>
      <c r="G504" s="423"/>
      <c r="H504" s="423">
        <v>5.5899999999999997E-5</v>
      </c>
      <c r="I504" s="423"/>
      <c r="J504" s="424">
        <v>4.8599999999999997E-2</v>
      </c>
      <c r="K504" s="424"/>
      <c r="L504" s="424"/>
    </row>
    <row r="505" spans="1:12" ht="48" customHeight="1">
      <c r="A505" s="300" t="s">
        <v>12986</v>
      </c>
      <c r="B505" s="301" t="s">
        <v>13089</v>
      </c>
      <c r="C505" s="300" t="s">
        <v>9</v>
      </c>
      <c r="D505" s="300" t="s">
        <v>9227</v>
      </c>
      <c r="E505" s="302" t="s">
        <v>51</v>
      </c>
      <c r="F505" s="423" t="s">
        <v>13090</v>
      </c>
      <c r="G505" s="423"/>
      <c r="H505" s="423">
        <v>3.9100000000000002E-5</v>
      </c>
      <c r="I505" s="423"/>
      <c r="J505" s="424">
        <v>5.2299999999999999E-2</v>
      </c>
      <c r="K505" s="424"/>
      <c r="L505" s="424"/>
    </row>
    <row r="506" spans="1:12" ht="24" customHeight="1">
      <c r="A506" s="300" t="s">
        <v>12986</v>
      </c>
      <c r="B506" s="301" t="s">
        <v>13091</v>
      </c>
      <c r="C506" s="300" t="s">
        <v>9</v>
      </c>
      <c r="D506" s="300" t="s">
        <v>9580</v>
      </c>
      <c r="E506" s="302" t="s">
        <v>51</v>
      </c>
      <c r="F506" s="423" t="s">
        <v>13092</v>
      </c>
      <c r="G506" s="423"/>
      <c r="H506" s="423">
        <v>3.8300000000000003E-5</v>
      </c>
      <c r="I506" s="423"/>
      <c r="J506" s="424">
        <v>3.4299999999999997E-2</v>
      </c>
      <c r="K506" s="424"/>
      <c r="L506" s="424"/>
    </row>
    <row r="507" spans="1:12" ht="24" customHeight="1">
      <c r="A507" s="300" t="s">
        <v>12986</v>
      </c>
      <c r="B507" s="301" t="s">
        <v>12987</v>
      </c>
      <c r="C507" s="300" t="s">
        <v>9</v>
      </c>
      <c r="D507" s="300" t="s">
        <v>9831</v>
      </c>
      <c r="E507" s="302" t="s">
        <v>12988</v>
      </c>
      <c r="F507" s="423" t="s">
        <v>12989</v>
      </c>
      <c r="G507" s="423"/>
      <c r="H507" s="423">
        <v>1.35665E-2</v>
      </c>
      <c r="I507" s="423"/>
      <c r="J507" s="424">
        <v>0.13730000000000001</v>
      </c>
      <c r="K507" s="424"/>
      <c r="L507" s="424"/>
    </row>
    <row r="508" spans="1:12" ht="36" customHeight="1">
      <c r="A508" s="300" t="s">
        <v>12986</v>
      </c>
      <c r="B508" s="301" t="s">
        <v>12990</v>
      </c>
      <c r="C508" s="300" t="s">
        <v>9</v>
      </c>
      <c r="D508" s="300" t="s">
        <v>11426</v>
      </c>
      <c r="E508" s="302" t="s">
        <v>51</v>
      </c>
      <c r="F508" s="423" t="s">
        <v>12991</v>
      </c>
      <c r="G508" s="423"/>
      <c r="H508" s="423">
        <v>7.1100000000000004E-4</v>
      </c>
      <c r="I508" s="423"/>
      <c r="J508" s="424">
        <v>9.4E-2</v>
      </c>
      <c r="K508" s="424"/>
      <c r="L508" s="424"/>
    </row>
    <row r="509" spans="1:12" ht="17.100000000000001" customHeight="1">
      <c r="A509" s="298"/>
      <c r="B509" s="298"/>
      <c r="C509" s="298"/>
      <c r="D509" s="298"/>
      <c r="E509" s="298"/>
      <c r="F509" s="298"/>
      <c r="G509" s="298"/>
      <c r="H509" s="298"/>
      <c r="I509" s="298"/>
      <c r="J509" s="298" t="s">
        <v>12992</v>
      </c>
      <c r="K509" s="298"/>
      <c r="L509" s="298" t="s">
        <v>12926</v>
      </c>
    </row>
    <row r="510" spans="1:12">
      <c r="A510" s="414" t="s">
        <v>12994</v>
      </c>
      <c r="B510" s="414"/>
      <c r="C510" s="414"/>
      <c r="D510" s="414"/>
      <c r="E510" s="414"/>
      <c r="F510" s="414"/>
      <c r="G510" s="414"/>
      <c r="H510" s="414"/>
      <c r="I510" s="294"/>
      <c r="J510" s="294"/>
      <c r="K510" s="294"/>
      <c r="L510" s="294"/>
    </row>
    <row r="511" spans="1:12" ht="17.100000000000001" customHeight="1">
      <c r="A511" s="294" t="s">
        <v>12978</v>
      </c>
      <c r="B511" s="298" t="s">
        <v>12979</v>
      </c>
      <c r="C511" s="294" t="s">
        <v>12980</v>
      </c>
      <c r="D511" s="294" t="s">
        <v>12981</v>
      </c>
      <c r="E511" s="299" t="s">
        <v>12982</v>
      </c>
      <c r="F511" s="413" t="s">
        <v>12983</v>
      </c>
      <c r="G511" s="413"/>
      <c r="H511" s="413" t="s">
        <v>12984</v>
      </c>
      <c r="I511" s="413"/>
      <c r="J511" s="413" t="s">
        <v>12985</v>
      </c>
      <c r="K511" s="413"/>
      <c r="L511" s="413"/>
    </row>
    <row r="512" spans="1:12" ht="24" customHeight="1">
      <c r="A512" s="300" t="s">
        <v>12986</v>
      </c>
      <c r="B512" s="301" t="s">
        <v>14993</v>
      </c>
      <c r="C512" s="300" t="s">
        <v>9</v>
      </c>
      <c r="D512" s="300" t="s">
        <v>9946</v>
      </c>
      <c r="E512" s="302" t="s">
        <v>27</v>
      </c>
      <c r="F512" s="423" t="s">
        <v>14994</v>
      </c>
      <c r="G512" s="423"/>
      <c r="H512" s="423">
        <v>1.0110558999999999</v>
      </c>
      <c r="I512" s="423"/>
      <c r="J512" s="424">
        <v>7.1784999999999997</v>
      </c>
      <c r="K512" s="424"/>
      <c r="L512" s="424"/>
    </row>
    <row r="513" spans="1:12" ht="17.100000000000001" customHeight="1">
      <c r="A513" s="298"/>
      <c r="B513" s="298"/>
      <c r="C513" s="298"/>
      <c r="D513" s="298"/>
      <c r="E513" s="298"/>
      <c r="F513" s="298"/>
      <c r="G513" s="298"/>
      <c r="H513" s="298"/>
      <c r="I513" s="298"/>
      <c r="J513" s="298" t="s">
        <v>12992</v>
      </c>
      <c r="K513" s="298"/>
      <c r="L513" s="298" t="s">
        <v>16705</v>
      </c>
    </row>
    <row r="514" spans="1:12">
      <c r="A514" s="414" t="s">
        <v>12998</v>
      </c>
      <c r="B514" s="414"/>
      <c r="C514" s="414"/>
      <c r="D514" s="414"/>
      <c r="E514" s="414"/>
      <c r="F514" s="414"/>
      <c r="G514" s="414"/>
      <c r="H514" s="414"/>
      <c r="I514" s="294"/>
      <c r="J514" s="294"/>
      <c r="K514" s="294"/>
      <c r="L514" s="294"/>
    </row>
    <row r="515" spans="1:12" ht="17.100000000000001" customHeight="1">
      <c r="A515" s="294" t="s">
        <v>12978</v>
      </c>
      <c r="B515" s="298" t="s">
        <v>12979</v>
      </c>
      <c r="C515" s="294" t="s">
        <v>12980</v>
      </c>
      <c r="D515" s="294" t="s">
        <v>12981</v>
      </c>
      <c r="E515" s="299" t="s">
        <v>12982</v>
      </c>
      <c r="F515" s="413" t="s">
        <v>12983</v>
      </c>
      <c r="G515" s="413"/>
      <c r="H515" s="413" t="s">
        <v>12984</v>
      </c>
      <c r="I515" s="413"/>
      <c r="J515" s="413" t="s">
        <v>12985</v>
      </c>
      <c r="K515" s="413"/>
      <c r="L515" s="413"/>
    </row>
    <row r="516" spans="1:12" ht="24" customHeight="1">
      <c r="A516" s="300" t="s">
        <v>12986</v>
      </c>
      <c r="B516" s="301" t="s">
        <v>13099</v>
      </c>
      <c r="C516" s="300" t="s">
        <v>9</v>
      </c>
      <c r="D516" s="300" t="s">
        <v>7224</v>
      </c>
      <c r="E516" s="302" t="s">
        <v>51</v>
      </c>
      <c r="F516" s="423" t="s">
        <v>13100</v>
      </c>
      <c r="G516" s="423"/>
      <c r="H516" s="423">
        <v>6.9246000000000004E-3</v>
      </c>
      <c r="I516" s="423"/>
      <c r="J516" s="424">
        <v>6.3600000000000004E-2</v>
      </c>
      <c r="K516" s="424"/>
      <c r="L516" s="424"/>
    </row>
    <row r="517" spans="1:12" ht="24" customHeight="1">
      <c r="A517" s="300" t="s">
        <v>12986</v>
      </c>
      <c r="B517" s="301" t="s">
        <v>13101</v>
      </c>
      <c r="C517" s="300" t="s">
        <v>9</v>
      </c>
      <c r="D517" s="300" t="s">
        <v>7359</v>
      </c>
      <c r="E517" s="302" t="s">
        <v>51</v>
      </c>
      <c r="F517" s="423" t="s">
        <v>13102</v>
      </c>
      <c r="G517" s="423"/>
      <c r="H517" s="423">
        <v>2.2350000000000001E-4</v>
      </c>
      <c r="I517" s="423"/>
      <c r="J517" s="424">
        <v>2.87E-2</v>
      </c>
      <c r="K517" s="424"/>
      <c r="L517" s="424"/>
    </row>
    <row r="518" spans="1:12" ht="24" customHeight="1">
      <c r="A518" s="300" t="s">
        <v>12986</v>
      </c>
      <c r="B518" s="301" t="s">
        <v>13103</v>
      </c>
      <c r="C518" s="300" t="s">
        <v>9</v>
      </c>
      <c r="D518" s="300" t="s">
        <v>8851</v>
      </c>
      <c r="E518" s="302" t="s">
        <v>51</v>
      </c>
      <c r="F518" s="423" t="s">
        <v>13104</v>
      </c>
      <c r="G518" s="423"/>
      <c r="H518" s="423">
        <v>1.7880000000000001E-4</v>
      </c>
      <c r="I518" s="423"/>
      <c r="J518" s="424">
        <v>3.4599999999999999E-2</v>
      </c>
      <c r="K518" s="424"/>
      <c r="L518" s="424"/>
    </row>
    <row r="519" spans="1:12" ht="24" customHeight="1">
      <c r="A519" s="300" t="s">
        <v>12986</v>
      </c>
      <c r="B519" s="301" t="s">
        <v>13105</v>
      </c>
      <c r="C519" s="300" t="s">
        <v>9</v>
      </c>
      <c r="D519" s="300" t="s">
        <v>8852</v>
      </c>
      <c r="E519" s="302" t="s">
        <v>51</v>
      </c>
      <c r="F519" s="423" t="s">
        <v>13106</v>
      </c>
      <c r="G519" s="423"/>
      <c r="H519" s="423">
        <v>3.8300000000000003E-5</v>
      </c>
      <c r="I519" s="423"/>
      <c r="J519" s="424">
        <v>2.1000000000000001E-2</v>
      </c>
      <c r="K519" s="424"/>
      <c r="L519" s="424"/>
    </row>
    <row r="520" spans="1:12" ht="24" customHeight="1">
      <c r="A520" s="300" t="s">
        <v>12986</v>
      </c>
      <c r="B520" s="301" t="s">
        <v>13107</v>
      </c>
      <c r="C520" s="300" t="s">
        <v>9</v>
      </c>
      <c r="D520" s="300" t="s">
        <v>9000</v>
      </c>
      <c r="E520" s="302" t="s">
        <v>51</v>
      </c>
      <c r="F520" s="423" t="s">
        <v>13108</v>
      </c>
      <c r="G520" s="423"/>
      <c r="H520" s="423">
        <v>7.8814999999999996E-3</v>
      </c>
      <c r="I520" s="423"/>
      <c r="J520" s="424">
        <v>5.3400000000000003E-2</v>
      </c>
      <c r="K520" s="424"/>
      <c r="L520" s="424"/>
    </row>
    <row r="521" spans="1:12" ht="24" customHeight="1">
      <c r="A521" s="300" t="s">
        <v>12986</v>
      </c>
      <c r="B521" s="301" t="s">
        <v>13109</v>
      </c>
      <c r="C521" s="300" t="s">
        <v>9</v>
      </c>
      <c r="D521" s="300" t="s">
        <v>9574</v>
      </c>
      <c r="E521" s="302" t="s">
        <v>51</v>
      </c>
      <c r="F521" s="423" t="s">
        <v>13110</v>
      </c>
      <c r="G521" s="423"/>
      <c r="H521" s="423">
        <v>2.4995E-3</v>
      </c>
      <c r="I521" s="423"/>
      <c r="J521" s="424">
        <v>2.2100000000000002E-2</v>
      </c>
      <c r="K521" s="424"/>
      <c r="L521" s="424"/>
    </row>
    <row r="522" spans="1:12" ht="24" customHeight="1">
      <c r="A522" s="300" t="s">
        <v>12986</v>
      </c>
      <c r="B522" s="301" t="s">
        <v>13111</v>
      </c>
      <c r="C522" s="300" t="s">
        <v>9</v>
      </c>
      <c r="D522" s="300" t="s">
        <v>10714</v>
      </c>
      <c r="E522" s="302" t="s">
        <v>93</v>
      </c>
      <c r="F522" s="423" t="s">
        <v>13112</v>
      </c>
      <c r="G522" s="423"/>
      <c r="H522" s="423">
        <v>1.3136000000000001E-3</v>
      </c>
      <c r="I522" s="423"/>
      <c r="J522" s="424">
        <v>0.02</v>
      </c>
      <c r="K522" s="424"/>
      <c r="L522" s="424"/>
    </row>
    <row r="523" spans="1:12" ht="24" customHeight="1">
      <c r="A523" s="300" t="s">
        <v>12986</v>
      </c>
      <c r="B523" s="301" t="s">
        <v>13113</v>
      </c>
      <c r="C523" s="300" t="s">
        <v>9</v>
      </c>
      <c r="D523" s="300" t="s">
        <v>10809</v>
      </c>
      <c r="E523" s="302" t="s">
        <v>51</v>
      </c>
      <c r="F523" s="423" t="s">
        <v>13114</v>
      </c>
      <c r="G523" s="423"/>
      <c r="H523" s="423">
        <v>1.3136000000000001E-3</v>
      </c>
      <c r="I523" s="423"/>
      <c r="J523" s="424">
        <v>1.5800000000000002E-2</v>
      </c>
      <c r="K523" s="424"/>
      <c r="L523" s="424"/>
    </row>
    <row r="524" spans="1:12" ht="24" customHeight="1">
      <c r="A524" s="300" t="s">
        <v>12986</v>
      </c>
      <c r="B524" s="301" t="s">
        <v>13115</v>
      </c>
      <c r="C524" s="300" t="s">
        <v>9</v>
      </c>
      <c r="D524" s="300" t="s">
        <v>10810</v>
      </c>
      <c r="E524" s="302" t="s">
        <v>51</v>
      </c>
      <c r="F524" s="423" t="s">
        <v>13116</v>
      </c>
      <c r="G524" s="423"/>
      <c r="H524" s="423">
        <v>1.3136000000000001E-3</v>
      </c>
      <c r="I524" s="423"/>
      <c r="J524" s="424">
        <v>3.5000000000000003E-2</v>
      </c>
      <c r="K524" s="424"/>
      <c r="L524" s="424"/>
    </row>
    <row r="525" spans="1:12" ht="24" customHeight="1">
      <c r="A525" s="300" t="s">
        <v>12986</v>
      </c>
      <c r="B525" s="301" t="s">
        <v>13117</v>
      </c>
      <c r="C525" s="300" t="s">
        <v>9</v>
      </c>
      <c r="D525" s="300" t="s">
        <v>10837</v>
      </c>
      <c r="E525" s="302" t="s">
        <v>51</v>
      </c>
      <c r="F525" s="423" t="s">
        <v>13118</v>
      </c>
      <c r="G525" s="423"/>
      <c r="H525" s="423">
        <v>4.4700000000000002E-5</v>
      </c>
      <c r="I525" s="423"/>
      <c r="J525" s="424">
        <v>1.9900000000000001E-2</v>
      </c>
      <c r="K525" s="424"/>
      <c r="L525" s="424"/>
    </row>
    <row r="526" spans="1:12" ht="24" customHeight="1">
      <c r="A526" s="300" t="s">
        <v>12986</v>
      </c>
      <c r="B526" s="301" t="s">
        <v>13003</v>
      </c>
      <c r="C526" s="300" t="s">
        <v>9</v>
      </c>
      <c r="D526" s="300" t="s">
        <v>7216</v>
      </c>
      <c r="E526" s="302" t="s">
        <v>51</v>
      </c>
      <c r="F526" s="423" t="s">
        <v>13004</v>
      </c>
      <c r="G526" s="423"/>
      <c r="H526" s="423">
        <v>2.6310000000000001E-3</v>
      </c>
      <c r="I526" s="423"/>
      <c r="J526" s="424">
        <v>8.7900000000000006E-2</v>
      </c>
      <c r="K526" s="424"/>
      <c r="L526" s="424"/>
    </row>
    <row r="527" spans="1:12" ht="24" customHeight="1">
      <c r="A527" s="300" t="s">
        <v>12986</v>
      </c>
      <c r="B527" s="301" t="s">
        <v>13005</v>
      </c>
      <c r="C527" s="300" t="s">
        <v>9</v>
      </c>
      <c r="D527" s="300" t="s">
        <v>7393</v>
      </c>
      <c r="E527" s="302" t="s">
        <v>12988</v>
      </c>
      <c r="F527" s="423" t="s">
        <v>13006</v>
      </c>
      <c r="G527" s="423"/>
      <c r="H527" s="423">
        <v>1.5828000000000001E-3</v>
      </c>
      <c r="I527" s="423"/>
      <c r="J527" s="424">
        <v>8.5500000000000007E-2</v>
      </c>
      <c r="K527" s="424"/>
      <c r="L527" s="424"/>
    </row>
    <row r="528" spans="1:12" ht="24" customHeight="1">
      <c r="A528" s="300" t="s">
        <v>12986</v>
      </c>
      <c r="B528" s="301" t="s">
        <v>13007</v>
      </c>
      <c r="C528" s="300" t="s">
        <v>9</v>
      </c>
      <c r="D528" s="300" t="s">
        <v>10619</v>
      </c>
      <c r="E528" s="302" t="s">
        <v>51</v>
      </c>
      <c r="F528" s="423" t="s">
        <v>13008</v>
      </c>
      <c r="G528" s="423"/>
      <c r="H528" s="423">
        <v>1.2278E-3</v>
      </c>
      <c r="I528" s="423"/>
      <c r="J528" s="424">
        <v>0.23480000000000001</v>
      </c>
      <c r="K528" s="424"/>
      <c r="L528" s="424"/>
    </row>
    <row r="529" spans="1:12" ht="24" customHeight="1">
      <c r="A529" s="300" t="s">
        <v>12986</v>
      </c>
      <c r="B529" s="301" t="s">
        <v>13009</v>
      </c>
      <c r="C529" s="300" t="s">
        <v>9</v>
      </c>
      <c r="D529" s="300" t="s">
        <v>10769</v>
      </c>
      <c r="E529" s="302" t="s">
        <v>51</v>
      </c>
      <c r="F529" s="423" t="s">
        <v>13010</v>
      </c>
      <c r="G529" s="423"/>
      <c r="H529" s="423">
        <v>0.1103693</v>
      </c>
      <c r="I529" s="423"/>
      <c r="J529" s="424">
        <v>0.1391</v>
      </c>
      <c r="K529" s="424"/>
      <c r="L529" s="424"/>
    </row>
    <row r="530" spans="1:12" ht="24" customHeight="1">
      <c r="A530" s="300" t="s">
        <v>12986</v>
      </c>
      <c r="B530" s="301" t="s">
        <v>13011</v>
      </c>
      <c r="C530" s="300" t="s">
        <v>9</v>
      </c>
      <c r="D530" s="300" t="s">
        <v>10929</v>
      </c>
      <c r="E530" s="302" t="s">
        <v>51</v>
      </c>
      <c r="F530" s="423" t="s">
        <v>13012</v>
      </c>
      <c r="G530" s="423"/>
      <c r="H530" s="423">
        <v>1.0640999999999999E-3</v>
      </c>
      <c r="I530" s="423"/>
      <c r="J530" s="424">
        <v>0.16009999999999999</v>
      </c>
      <c r="K530" s="424"/>
      <c r="L530" s="424"/>
    </row>
    <row r="531" spans="1:12" ht="17.100000000000001" customHeight="1">
      <c r="A531" s="298"/>
      <c r="B531" s="298"/>
      <c r="C531" s="298"/>
      <c r="D531" s="298"/>
      <c r="E531" s="298"/>
      <c r="F531" s="298"/>
      <c r="G531" s="298"/>
      <c r="H531" s="298"/>
      <c r="I531" s="298"/>
      <c r="J531" s="298" t="s">
        <v>12992</v>
      </c>
      <c r="K531" s="298"/>
      <c r="L531" s="298" t="s">
        <v>12955</v>
      </c>
    </row>
    <row r="532" spans="1:12">
      <c r="A532" s="414" t="s">
        <v>13056</v>
      </c>
      <c r="B532" s="414"/>
      <c r="C532" s="414"/>
      <c r="D532" s="414"/>
      <c r="E532" s="414"/>
      <c r="F532" s="414"/>
      <c r="G532" s="414"/>
      <c r="H532" s="414"/>
      <c r="I532" s="294"/>
      <c r="J532" s="294"/>
      <c r="K532" s="294"/>
      <c r="L532" s="294"/>
    </row>
    <row r="533" spans="1:12" ht="17.100000000000001" customHeight="1">
      <c r="A533" s="294" t="s">
        <v>12978</v>
      </c>
      <c r="B533" s="298" t="s">
        <v>12979</v>
      </c>
      <c r="C533" s="294" t="s">
        <v>12980</v>
      </c>
      <c r="D533" s="294" t="s">
        <v>12981</v>
      </c>
      <c r="E533" s="299" t="s">
        <v>12982</v>
      </c>
      <c r="F533" s="413" t="s">
        <v>12983</v>
      </c>
      <c r="G533" s="413"/>
      <c r="H533" s="413" t="s">
        <v>12984</v>
      </c>
      <c r="I533" s="413"/>
      <c r="J533" s="413" t="s">
        <v>12985</v>
      </c>
      <c r="K533" s="413"/>
      <c r="L533" s="413"/>
    </row>
    <row r="534" spans="1:12" ht="24" customHeight="1">
      <c r="A534" s="300" t="s">
        <v>12986</v>
      </c>
      <c r="B534" s="301" t="s">
        <v>13057</v>
      </c>
      <c r="C534" s="300" t="s">
        <v>9</v>
      </c>
      <c r="D534" s="300" t="s">
        <v>12549</v>
      </c>
      <c r="E534" s="302" t="s">
        <v>27</v>
      </c>
      <c r="F534" s="423" t="s">
        <v>12948</v>
      </c>
      <c r="G534" s="423"/>
      <c r="H534" s="423">
        <v>1</v>
      </c>
      <c r="I534" s="423"/>
      <c r="J534" s="424">
        <v>0.65</v>
      </c>
      <c r="K534" s="424"/>
      <c r="L534" s="424"/>
    </row>
    <row r="535" spans="1:12" ht="17.100000000000001" customHeight="1">
      <c r="A535" s="298"/>
      <c r="B535" s="298"/>
      <c r="C535" s="298"/>
      <c r="D535" s="298"/>
      <c r="E535" s="298"/>
      <c r="F535" s="298"/>
      <c r="G535" s="298"/>
      <c r="H535" s="298"/>
      <c r="I535" s="298"/>
      <c r="J535" s="298" t="s">
        <v>12992</v>
      </c>
      <c r="K535" s="298"/>
      <c r="L535" s="298" t="s">
        <v>12948</v>
      </c>
    </row>
    <row r="536" spans="1:12">
      <c r="A536" s="414" t="s">
        <v>13058</v>
      </c>
      <c r="B536" s="414"/>
      <c r="C536" s="414"/>
      <c r="D536" s="414"/>
      <c r="E536" s="414"/>
      <c r="F536" s="414"/>
      <c r="G536" s="414"/>
      <c r="H536" s="414"/>
      <c r="I536" s="294"/>
      <c r="J536" s="294"/>
      <c r="K536" s="294"/>
      <c r="L536" s="294"/>
    </row>
    <row r="537" spans="1:12" ht="17.100000000000001" customHeight="1">
      <c r="A537" s="294" t="s">
        <v>12978</v>
      </c>
      <c r="B537" s="298" t="s">
        <v>12979</v>
      </c>
      <c r="C537" s="294" t="s">
        <v>12980</v>
      </c>
      <c r="D537" s="294" t="s">
        <v>12981</v>
      </c>
      <c r="E537" s="299" t="s">
        <v>12982</v>
      </c>
      <c r="F537" s="413" t="s">
        <v>12983</v>
      </c>
      <c r="G537" s="413"/>
      <c r="H537" s="413" t="s">
        <v>12984</v>
      </c>
      <c r="I537" s="413"/>
      <c r="J537" s="413" t="s">
        <v>12985</v>
      </c>
      <c r="K537" s="413"/>
      <c r="L537" s="413"/>
    </row>
    <row r="538" spans="1:12" ht="24" customHeight="1">
      <c r="A538" s="300" t="s">
        <v>12986</v>
      </c>
      <c r="B538" s="301" t="s">
        <v>13059</v>
      </c>
      <c r="C538" s="300" t="s">
        <v>9</v>
      </c>
      <c r="D538" s="300" t="s">
        <v>12535</v>
      </c>
      <c r="E538" s="302" t="s">
        <v>27</v>
      </c>
      <c r="F538" s="423" t="s">
        <v>12936</v>
      </c>
      <c r="G538" s="423"/>
      <c r="H538" s="423">
        <v>1</v>
      </c>
      <c r="I538" s="423"/>
      <c r="J538" s="424">
        <v>0.05</v>
      </c>
      <c r="K538" s="424"/>
      <c r="L538" s="424"/>
    </row>
    <row r="539" spans="1:12" ht="17.100000000000001" customHeight="1">
      <c r="A539" s="298"/>
      <c r="B539" s="298"/>
      <c r="C539" s="298"/>
      <c r="D539" s="298"/>
      <c r="E539" s="298"/>
      <c r="F539" s="298"/>
      <c r="G539" s="298"/>
      <c r="H539" s="298"/>
      <c r="I539" s="298"/>
      <c r="J539" s="298" t="s">
        <v>12992</v>
      </c>
      <c r="K539" s="298"/>
      <c r="L539" s="298" t="s">
        <v>12936</v>
      </c>
    </row>
    <row r="540" spans="1:12">
      <c r="A540" s="414" t="s">
        <v>13060</v>
      </c>
      <c r="B540" s="414"/>
      <c r="C540" s="414"/>
      <c r="D540" s="414"/>
      <c r="E540" s="414"/>
      <c r="F540" s="414"/>
      <c r="G540" s="414"/>
      <c r="H540" s="414"/>
      <c r="I540" s="294"/>
      <c r="J540" s="294"/>
      <c r="K540" s="294"/>
      <c r="L540" s="294"/>
    </row>
    <row r="541" spans="1:12" ht="17.100000000000001" customHeight="1">
      <c r="A541" s="294" t="s">
        <v>12978</v>
      </c>
      <c r="B541" s="298" t="s">
        <v>12979</v>
      </c>
      <c r="C541" s="294" t="s">
        <v>12980</v>
      </c>
      <c r="D541" s="294" t="s">
        <v>12981</v>
      </c>
      <c r="E541" s="299" t="s">
        <v>12982</v>
      </c>
      <c r="F541" s="413" t="s">
        <v>12983</v>
      </c>
      <c r="G541" s="413"/>
      <c r="H541" s="413" t="s">
        <v>12984</v>
      </c>
      <c r="I541" s="413"/>
      <c r="J541" s="413" t="s">
        <v>12985</v>
      </c>
      <c r="K541" s="413"/>
      <c r="L541" s="413"/>
    </row>
    <row r="542" spans="1:12" ht="24" customHeight="1">
      <c r="A542" s="300" t="s">
        <v>12986</v>
      </c>
      <c r="B542" s="301" t="s">
        <v>13061</v>
      </c>
      <c r="C542" s="300" t="s">
        <v>9</v>
      </c>
      <c r="D542" s="300" t="s">
        <v>12522</v>
      </c>
      <c r="E542" s="302" t="s">
        <v>27</v>
      </c>
      <c r="F542" s="423" t="s">
        <v>12964</v>
      </c>
      <c r="G542" s="423"/>
      <c r="H542" s="423">
        <v>1</v>
      </c>
      <c r="I542" s="423"/>
      <c r="J542" s="424">
        <v>2.5299999999999998</v>
      </c>
      <c r="K542" s="424"/>
      <c r="L542" s="424"/>
    </row>
    <row r="543" spans="1:12" ht="24" customHeight="1">
      <c r="A543" s="300" t="s">
        <v>12986</v>
      </c>
      <c r="B543" s="301" t="s">
        <v>13062</v>
      </c>
      <c r="C543" s="300" t="s">
        <v>9</v>
      </c>
      <c r="D543" s="300" t="s">
        <v>12527</v>
      </c>
      <c r="E543" s="302" t="s">
        <v>27</v>
      </c>
      <c r="F543" s="423" t="s">
        <v>13063</v>
      </c>
      <c r="G543" s="423"/>
      <c r="H543" s="423">
        <v>1</v>
      </c>
      <c r="I543" s="423"/>
      <c r="J543" s="424">
        <v>0.34</v>
      </c>
      <c r="K543" s="424"/>
      <c r="L543" s="424"/>
    </row>
    <row r="544" spans="1:12" ht="17.100000000000001" customHeight="1">
      <c r="A544" s="298"/>
      <c r="B544" s="298"/>
      <c r="C544" s="298"/>
      <c r="D544" s="298"/>
      <c r="E544" s="298"/>
      <c r="F544" s="298"/>
      <c r="G544" s="298"/>
      <c r="H544" s="298"/>
      <c r="I544" s="298"/>
      <c r="J544" s="298" t="s">
        <v>12992</v>
      </c>
      <c r="K544" s="298"/>
      <c r="L544" s="298" t="s">
        <v>13064</v>
      </c>
    </row>
    <row r="545" spans="1:12" ht="17.100000000000001" customHeight="1">
      <c r="A545" s="294" t="s">
        <v>13014</v>
      </c>
      <c r="B545" s="294"/>
      <c r="C545" s="294"/>
      <c r="D545" s="294"/>
      <c r="E545" s="294"/>
      <c r="F545" s="294"/>
      <c r="G545" s="294"/>
      <c r="H545" s="294"/>
      <c r="I545" s="294"/>
      <c r="J545" s="294"/>
      <c r="K545" s="294"/>
      <c r="L545" s="294"/>
    </row>
    <row r="546" spans="1:12" ht="17.100000000000001" customHeight="1">
      <c r="A546" s="298"/>
      <c r="B546" s="298"/>
      <c r="C546" s="298"/>
      <c r="D546" s="298"/>
      <c r="E546" s="298"/>
      <c r="F546" s="298"/>
      <c r="G546" s="298"/>
      <c r="H546" s="298"/>
      <c r="I546" s="298"/>
      <c r="J546" s="298" t="s">
        <v>13015</v>
      </c>
      <c r="K546" s="298"/>
      <c r="L546" s="298" t="s">
        <v>16706</v>
      </c>
    </row>
    <row r="547" spans="1:12" ht="17.100000000000001" customHeight="1">
      <c r="A547" s="298"/>
      <c r="B547" s="298"/>
      <c r="C547" s="298"/>
      <c r="D547" s="298"/>
      <c r="E547" s="298"/>
      <c r="F547" s="298"/>
      <c r="G547" s="298"/>
      <c r="H547" s="298"/>
      <c r="I547" s="298"/>
      <c r="J547" s="298" t="s">
        <v>13017</v>
      </c>
      <c r="K547" s="298" t="s">
        <v>13018</v>
      </c>
      <c r="L547" s="298" t="s">
        <v>16707</v>
      </c>
    </row>
    <row r="548" spans="1:12" ht="17.100000000000001" customHeight="1">
      <c r="A548" s="298"/>
      <c r="B548" s="298"/>
      <c r="C548" s="298"/>
      <c r="D548" s="298"/>
      <c r="E548" s="298"/>
      <c r="F548" s="298"/>
      <c r="G548" s="298"/>
      <c r="H548" s="298"/>
      <c r="I548" s="298"/>
      <c r="J548" s="298" t="s">
        <v>13020</v>
      </c>
      <c r="K548" s="298"/>
      <c r="L548" s="298" t="s">
        <v>16708</v>
      </c>
    </row>
    <row r="549" spans="1:12" ht="17.100000000000001" customHeight="1">
      <c r="A549" s="298"/>
      <c r="B549" s="298"/>
      <c r="C549" s="298"/>
      <c r="D549" s="298"/>
      <c r="E549" s="298"/>
      <c r="F549" s="298"/>
      <c r="G549" s="298"/>
      <c r="H549" s="298"/>
      <c r="I549" s="298"/>
      <c r="J549" s="298" t="s">
        <v>13022</v>
      </c>
      <c r="K549" s="298" t="s">
        <v>16646</v>
      </c>
      <c r="L549" s="298" t="s">
        <v>16709</v>
      </c>
    </row>
    <row r="550" spans="1:12" ht="17.100000000000001" customHeight="1">
      <c r="A550" s="298"/>
      <c r="B550" s="298"/>
      <c r="C550" s="298"/>
      <c r="D550" s="298"/>
      <c r="E550" s="298"/>
      <c r="F550" s="298"/>
      <c r="G550" s="298"/>
      <c r="H550" s="298"/>
      <c r="I550" s="298"/>
      <c r="J550" s="298" t="s">
        <v>13024</v>
      </c>
      <c r="K550" s="298"/>
      <c r="L550" s="298" t="s">
        <v>16710</v>
      </c>
    </row>
    <row r="551" spans="1:12" ht="30" customHeight="1">
      <c r="A551" s="299"/>
      <c r="B551" s="299"/>
      <c r="C551" s="299"/>
      <c r="D551" s="299"/>
      <c r="E551" s="299"/>
      <c r="F551" s="299"/>
      <c r="G551" s="299"/>
      <c r="H551" s="299"/>
      <c r="I551" s="299"/>
      <c r="J551" s="299"/>
      <c r="K551" s="299"/>
      <c r="L551" s="299"/>
    </row>
    <row r="552" spans="1:12" ht="24" customHeight="1">
      <c r="A552" s="295" t="s">
        <v>16711</v>
      </c>
      <c r="B552" s="296" t="s">
        <v>16695</v>
      </c>
      <c r="C552" s="295" t="s">
        <v>9</v>
      </c>
      <c r="D552" s="295" t="s">
        <v>369</v>
      </c>
      <c r="E552" s="297" t="s">
        <v>51</v>
      </c>
      <c r="F552" s="296"/>
      <c r="G552" s="296"/>
      <c r="H552" s="296"/>
      <c r="I552" s="296"/>
      <c r="J552" s="296"/>
      <c r="K552" s="296"/>
      <c r="L552" s="296"/>
    </row>
    <row r="553" spans="1:12">
      <c r="A553" s="414" t="s">
        <v>12977</v>
      </c>
      <c r="B553" s="414"/>
      <c r="C553" s="414"/>
      <c r="D553" s="414"/>
      <c r="E553" s="414"/>
      <c r="F553" s="414"/>
      <c r="G553" s="414"/>
      <c r="H553" s="414"/>
      <c r="I553" s="294"/>
      <c r="J553" s="294"/>
      <c r="K553" s="294"/>
      <c r="L553" s="294"/>
    </row>
    <row r="554" spans="1:12" ht="17.100000000000001" customHeight="1">
      <c r="A554" s="294" t="s">
        <v>12978</v>
      </c>
      <c r="B554" s="298" t="s">
        <v>12979</v>
      </c>
      <c r="C554" s="294" t="s">
        <v>12980</v>
      </c>
      <c r="D554" s="294" t="s">
        <v>12981</v>
      </c>
      <c r="E554" s="299" t="s">
        <v>12982</v>
      </c>
      <c r="F554" s="413" t="s">
        <v>12983</v>
      </c>
      <c r="G554" s="413"/>
      <c r="H554" s="413" t="s">
        <v>12984</v>
      </c>
      <c r="I554" s="413"/>
      <c r="J554" s="413" t="s">
        <v>12985</v>
      </c>
      <c r="K554" s="413"/>
      <c r="L554" s="413"/>
    </row>
    <row r="555" spans="1:12" ht="24" customHeight="1">
      <c r="A555" s="300" t="s">
        <v>12986</v>
      </c>
      <c r="B555" s="301" t="s">
        <v>13085</v>
      </c>
      <c r="C555" s="300" t="s">
        <v>9</v>
      </c>
      <c r="D555" s="300" t="s">
        <v>7909</v>
      </c>
      <c r="E555" s="302" t="s">
        <v>51</v>
      </c>
      <c r="F555" s="423" t="s">
        <v>13086</v>
      </c>
      <c r="G555" s="423"/>
      <c r="H555" s="423">
        <v>9.1600000000000004E-5</v>
      </c>
      <c r="I555" s="423"/>
      <c r="J555" s="424">
        <v>9.4999999999999998E-3</v>
      </c>
      <c r="K555" s="424"/>
      <c r="L555" s="424"/>
    </row>
    <row r="556" spans="1:12" ht="24" customHeight="1">
      <c r="A556" s="300" t="s">
        <v>12986</v>
      </c>
      <c r="B556" s="301" t="s">
        <v>13087</v>
      </c>
      <c r="C556" s="300" t="s">
        <v>9</v>
      </c>
      <c r="D556" s="300" t="s">
        <v>8873</v>
      </c>
      <c r="E556" s="302" t="s">
        <v>51</v>
      </c>
      <c r="F556" s="423" t="s">
        <v>13088</v>
      </c>
      <c r="G556" s="423"/>
      <c r="H556" s="423">
        <v>8.6999999999999997E-6</v>
      </c>
      <c r="I556" s="423"/>
      <c r="J556" s="424">
        <v>7.6E-3</v>
      </c>
      <c r="K556" s="424"/>
      <c r="L556" s="424"/>
    </row>
    <row r="557" spans="1:12" ht="48" customHeight="1">
      <c r="A557" s="300" t="s">
        <v>12986</v>
      </c>
      <c r="B557" s="301" t="s">
        <v>13089</v>
      </c>
      <c r="C557" s="300" t="s">
        <v>9</v>
      </c>
      <c r="D557" s="300" t="s">
        <v>9227</v>
      </c>
      <c r="E557" s="302" t="s">
        <v>51</v>
      </c>
      <c r="F557" s="423" t="s">
        <v>13090</v>
      </c>
      <c r="G557" s="423"/>
      <c r="H557" s="423">
        <v>6.1E-6</v>
      </c>
      <c r="I557" s="423"/>
      <c r="J557" s="424">
        <v>8.2000000000000007E-3</v>
      </c>
      <c r="K557" s="424"/>
      <c r="L557" s="424"/>
    </row>
    <row r="558" spans="1:12" ht="24" customHeight="1">
      <c r="A558" s="300" t="s">
        <v>12986</v>
      </c>
      <c r="B558" s="301" t="s">
        <v>13091</v>
      </c>
      <c r="C558" s="300" t="s">
        <v>9</v>
      </c>
      <c r="D558" s="300" t="s">
        <v>9580</v>
      </c>
      <c r="E558" s="302" t="s">
        <v>51</v>
      </c>
      <c r="F558" s="423" t="s">
        <v>13092</v>
      </c>
      <c r="G558" s="423"/>
      <c r="H558" s="423">
        <v>6.0000000000000002E-6</v>
      </c>
      <c r="I558" s="423"/>
      <c r="J558" s="424">
        <v>5.4000000000000003E-3</v>
      </c>
      <c r="K558" s="424"/>
      <c r="L558" s="424"/>
    </row>
    <row r="559" spans="1:12" ht="24" customHeight="1">
      <c r="A559" s="300" t="s">
        <v>12986</v>
      </c>
      <c r="B559" s="301" t="s">
        <v>12987</v>
      </c>
      <c r="C559" s="300" t="s">
        <v>9</v>
      </c>
      <c r="D559" s="300" t="s">
        <v>9831</v>
      </c>
      <c r="E559" s="302" t="s">
        <v>12988</v>
      </c>
      <c r="F559" s="423" t="s">
        <v>12989</v>
      </c>
      <c r="G559" s="423"/>
      <c r="H559" s="423">
        <v>2.1197E-3</v>
      </c>
      <c r="I559" s="423"/>
      <c r="J559" s="424">
        <v>2.1499999999999998E-2</v>
      </c>
      <c r="K559" s="424"/>
      <c r="L559" s="424"/>
    </row>
    <row r="560" spans="1:12" ht="36" customHeight="1">
      <c r="A560" s="300" t="s">
        <v>12986</v>
      </c>
      <c r="B560" s="301" t="s">
        <v>12990</v>
      </c>
      <c r="C560" s="300" t="s">
        <v>9</v>
      </c>
      <c r="D560" s="300" t="s">
        <v>11426</v>
      </c>
      <c r="E560" s="302" t="s">
        <v>51</v>
      </c>
      <c r="F560" s="423" t="s">
        <v>12991</v>
      </c>
      <c r="G560" s="423"/>
      <c r="H560" s="423">
        <v>1.111E-4</v>
      </c>
      <c r="I560" s="423"/>
      <c r="J560" s="424">
        <v>1.47E-2</v>
      </c>
      <c r="K560" s="424"/>
      <c r="L560" s="424"/>
    </row>
    <row r="561" spans="1:12" ht="17.100000000000001" customHeight="1">
      <c r="A561" s="298"/>
      <c r="B561" s="298"/>
      <c r="C561" s="298"/>
      <c r="D561" s="298"/>
      <c r="E561" s="298"/>
      <c r="F561" s="298"/>
      <c r="G561" s="298"/>
      <c r="H561" s="298"/>
      <c r="I561" s="298"/>
      <c r="J561" s="298" t="s">
        <v>12992</v>
      </c>
      <c r="K561" s="298"/>
      <c r="L561" s="298" t="s">
        <v>12952</v>
      </c>
    </row>
    <row r="562" spans="1:12">
      <c r="A562" s="414" t="s">
        <v>12994</v>
      </c>
      <c r="B562" s="414"/>
      <c r="C562" s="414"/>
      <c r="D562" s="414"/>
      <c r="E562" s="414"/>
      <c r="F562" s="414"/>
      <c r="G562" s="414"/>
      <c r="H562" s="414"/>
      <c r="I562" s="294"/>
      <c r="J562" s="294"/>
      <c r="K562" s="294"/>
      <c r="L562" s="294"/>
    </row>
    <row r="563" spans="1:12" ht="17.100000000000001" customHeight="1">
      <c r="A563" s="294" t="s">
        <v>12978</v>
      </c>
      <c r="B563" s="298" t="s">
        <v>12979</v>
      </c>
      <c r="C563" s="294" t="s">
        <v>12980</v>
      </c>
      <c r="D563" s="294" t="s">
        <v>12981</v>
      </c>
      <c r="E563" s="299" t="s">
        <v>12982</v>
      </c>
      <c r="F563" s="413" t="s">
        <v>12983</v>
      </c>
      <c r="G563" s="413"/>
      <c r="H563" s="413" t="s">
        <v>12984</v>
      </c>
      <c r="I563" s="413"/>
      <c r="J563" s="413" t="s">
        <v>12985</v>
      </c>
      <c r="K563" s="413"/>
      <c r="L563" s="413"/>
    </row>
    <row r="564" spans="1:12" ht="24" customHeight="1">
      <c r="A564" s="300" t="s">
        <v>12986</v>
      </c>
      <c r="B564" s="301" t="s">
        <v>16688</v>
      </c>
      <c r="C564" s="300" t="s">
        <v>9</v>
      </c>
      <c r="D564" s="300" t="s">
        <v>10877</v>
      </c>
      <c r="E564" s="302" t="s">
        <v>27</v>
      </c>
      <c r="F564" s="423" t="s">
        <v>13456</v>
      </c>
      <c r="G564" s="423"/>
      <c r="H564" s="423">
        <v>0.15728030000000001</v>
      </c>
      <c r="I564" s="423"/>
      <c r="J564" s="424">
        <v>1.0569</v>
      </c>
      <c r="K564" s="424"/>
      <c r="L564" s="424"/>
    </row>
    <row r="565" spans="1:12" ht="17.100000000000001" customHeight="1">
      <c r="A565" s="298"/>
      <c r="B565" s="298"/>
      <c r="C565" s="298"/>
      <c r="D565" s="298"/>
      <c r="E565" s="298"/>
      <c r="F565" s="298"/>
      <c r="G565" s="298"/>
      <c r="H565" s="298"/>
      <c r="I565" s="298"/>
      <c r="J565" s="298" t="s">
        <v>12992</v>
      </c>
      <c r="K565" s="298"/>
      <c r="L565" s="298" t="s">
        <v>13632</v>
      </c>
    </row>
    <row r="566" spans="1:12">
      <c r="A566" s="414" t="s">
        <v>12998</v>
      </c>
      <c r="B566" s="414"/>
      <c r="C566" s="414"/>
      <c r="D566" s="414"/>
      <c r="E566" s="414"/>
      <c r="F566" s="414"/>
      <c r="G566" s="414"/>
      <c r="H566" s="414"/>
      <c r="I566" s="294"/>
      <c r="J566" s="294"/>
      <c r="K566" s="294"/>
      <c r="L566" s="294"/>
    </row>
    <row r="567" spans="1:12" ht="17.100000000000001" customHeight="1">
      <c r="A567" s="294" t="s">
        <v>12978</v>
      </c>
      <c r="B567" s="298" t="s">
        <v>12979</v>
      </c>
      <c r="C567" s="294" t="s">
        <v>12980</v>
      </c>
      <c r="D567" s="294" t="s">
        <v>12981</v>
      </c>
      <c r="E567" s="299" t="s">
        <v>12982</v>
      </c>
      <c r="F567" s="413" t="s">
        <v>12983</v>
      </c>
      <c r="G567" s="413"/>
      <c r="H567" s="413" t="s">
        <v>12984</v>
      </c>
      <c r="I567" s="413"/>
      <c r="J567" s="413" t="s">
        <v>12985</v>
      </c>
      <c r="K567" s="413"/>
      <c r="L567" s="413"/>
    </row>
    <row r="568" spans="1:12" ht="24" customHeight="1">
      <c r="A568" s="300" t="s">
        <v>12986</v>
      </c>
      <c r="B568" s="301" t="s">
        <v>16696</v>
      </c>
      <c r="C568" s="300" t="s">
        <v>9</v>
      </c>
      <c r="D568" s="300" t="s">
        <v>7264</v>
      </c>
      <c r="E568" s="302" t="s">
        <v>20</v>
      </c>
      <c r="F568" s="423" t="s">
        <v>16697</v>
      </c>
      <c r="G568" s="423"/>
      <c r="H568" s="423">
        <v>1.24</v>
      </c>
      <c r="I568" s="423"/>
      <c r="J568" s="424">
        <v>18.66</v>
      </c>
      <c r="K568" s="424"/>
      <c r="L568" s="424"/>
    </row>
    <row r="569" spans="1:12" ht="24" customHeight="1">
      <c r="A569" s="300" t="s">
        <v>12986</v>
      </c>
      <c r="B569" s="301" t="s">
        <v>16698</v>
      </c>
      <c r="C569" s="300" t="s">
        <v>9</v>
      </c>
      <c r="D569" s="300" t="s">
        <v>8750</v>
      </c>
      <c r="E569" s="302" t="s">
        <v>23</v>
      </c>
      <c r="F569" s="423" t="s">
        <v>14544</v>
      </c>
      <c r="G569" s="423"/>
      <c r="H569" s="423">
        <v>5.8350899999999997E-2</v>
      </c>
      <c r="I569" s="423"/>
      <c r="J569" s="424">
        <v>0.7702</v>
      </c>
      <c r="K569" s="424"/>
      <c r="L569" s="424"/>
    </row>
    <row r="570" spans="1:12" ht="24" customHeight="1">
      <c r="A570" s="300" t="s">
        <v>12986</v>
      </c>
      <c r="B570" s="301" t="s">
        <v>13099</v>
      </c>
      <c r="C570" s="300" t="s">
        <v>9</v>
      </c>
      <c r="D570" s="300" t="s">
        <v>7224</v>
      </c>
      <c r="E570" s="302" t="s">
        <v>51</v>
      </c>
      <c r="F570" s="423" t="s">
        <v>13100</v>
      </c>
      <c r="G570" s="423"/>
      <c r="H570" s="423">
        <v>1.0820000000000001E-3</v>
      </c>
      <c r="I570" s="423"/>
      <c r="J570" s="424">
        <v>9.9000000000000008E-3</v>
      </c>
      <c r="K570" s="424"/>
      <c r="L570" s="424"/>
    </row>
    <row r="571" spans="1:12" ht="24" customHeight="1">
      <c r="A571" s="300" t="s">
        <v>12986</v>
      </c>
      <c r="B571" s="301" t="s">
        <v>13101</v>
      </c>
      <c r="C571" s="300" t="s">
        <v>9</v>
      </c>
      <c r="D571" s="300" t="s">
        <v>7359</v>
      </c>
      <c r="E571" s="302" t="s">
        <v>51</v>
      </c>
      <c r="F571" s="423" t="s">
        <v>13102</v>
      </c>
      <c r="G571" s="423"/>
      <c r="H571" s="423">
        <v>3.4900000000000001E-5</v>
      </c>
      <c r="I571" s="423"/>
      <c r="J571" s="424">
        <v>4.4999999999999997E-3</v>
      </c>
      <c r="K571" s="424"/>
      <c r="L571" s="424"/>
    </row>
    <row r="572" spans="1:12" ht="24" customHeight="1">
      <c r="A572" s="300" t="s">
        <v>12986</v>
      </c>
      <c r="B572" s="301" t="s">
        <v>13103</v>
      </c>
      <c r="C572" s="300" t="s">
        <v>9</v>
      </c>
      <c r="D572" s="300" t="s">
        <v>8851</v>
      </c>
      <c r="E572" s="302" t="s">
        <v>51</v>
      </c>
      <c r="F572" s="423" t="s">
        <v>13104</v>
      </c>
      <c r="G572" s="423"/>
      <c r="H572" s="423">
        <v>2.8E-5</v>
      </c>
      <c r="I572" s="423"/>
      <c r="J572" s="424">
        <v>5.4000000000000003E-3</v>
      </c>
      <c r="K572" s="424"/>
      <c r="L572" s="424"/>
    </row>
    <row r="573" spans="1:12" ht="24" customHeight="1">
      <c r="A573" s="300" t="s">
        <v>12986</v>
      </c>
      <c r="B573" s="301" t="s">
        <v>13105</v>
      </c>
      <c r="C573" s="300" t="s">
        <v>9</v>
      </c>
      <c r="D573" s="300" t="s">
        <v>8852</v>
      </c>
      <c r="E573" s="302" t="s">
        <v>51</v>
      </c>
      <c r="F573" s="423" t="s">
        <v>13106</v>
      </c>
      <c r="G573" s="423"/>
      <c r="H573" s="423">
        <v>6.0000000000000002E-6</v>
      </c>
      <c r="I573" s="423"/>
      <c r="J573" s="424">
        <v>3.3E-3</v>
      </c>
      <c r="K573" s="424"/>
      <c r="L573" s="424"/>
    </row>
    <row r="574" spans="1:12" ht="24" customHeight="1">
      <c r="A574" s="300" t="s">
        <v>12986</v>
      </c>
      <c r="B574" s="301" t="s">
        <v>13107</v>
      </c>
      <c r="C574" s="300" t="s">
        <v>9</v>
      </c>
      <c r="D574" s="300" t="s">
        <v>9000</v>
      </c>
      <c r="E574" s="302" t="s">
        <v>51</v>
      </c>
      <c r="F574" s="423" t="s">
        <v>13108</v>
      </c>
      <c r="G574" s="423"/>
      <c r="H574" s="423">
        <v>1.2313999999999999E-3</v>
      </c>
      <c r="I574" s="423"/>
      <c r="J574" s="424">
        <v>8.3000000000000001E-3</v>
      </c>
      <c r="K574" s="424"/>
      <c r="L574" s="424"/>
    </row>
    <row r="575" spans="1:12" ht="24" customHeight="1">
      <c r="A575" s="300" t="s">
        <v>12986</v>
      </c>
      <c r="B575" s="301" t="s">
        <v>13109</v>
      </c>
      <c r="C575" s="300" t="s">
        <v>9</v>
      </c>
      <c r="D575" s="300" t="s">
        <v>9574</v>
      </c>
      <c r="E575" s="302" t="s">
        <v>51</v>
      </c>
      <c r="F575" s="423" t="s">
        <v>13110</v>
      </c>
      <c r="G575" s="423"/>
      <c r="H575" s="423">
        <v>3.9060000000000001E-4</v>
      </c>
      <c r="I575" s="423"/>
      <c r="J575" s="424">
        <v>3.3999999999999998E-3</v>
      </c>
      <c r="K575" s="424"/>
      <c r="L575" s="424"/>
    </row>
    <row r="576" spans="1:12" ht="24" customHeight="1">
      <c r="A576" s="300" t="s">
        <v>12986</v>
      </c>
      <c r="B576" s="301" t="s">
        <v>13111</v>
      </c>
      <c r="C576" s="300" t="s">
        <v>9</v>
      </c>
      <c r="D576" s="300" t="s">
        <v>10714</v>
      </c>
      <c r="E576" s="302" t="s">
        <v>93</v>
      </c>
      <c r="F576" s="423" t="s">
        <v>13112</v>
      </c>
      <c r="G576" s="423"/>
      <c r="H576" s="423">
        <v>2.052E-4</v>
      </c>
      <c r="I576" s="423"/>
      <c r="J576" s="424">
        <v>3.0999999999999999E-3</v>
      </c>
      <c r="K576" s="424"/>
      <c r="L576" s="424"/>
    </row>
    <row r="577" spans="1:12" ht="24" customHeight="1">
      <c r="A577" s="300" t="s">
        <v>12986</v>
      </c>
      <c r="B577" s="301" t="s">
        <v>13113</v>
      </c>
      <c r="C577" s="300" t="s">
        <v>9</v>
      </c>
      <c r="D577" s="300" t="s">
        <v>10809</v>
      </c>
      <c r="E577" s="302" t="s">
        <v>51</v>
      </c>
      <c r="F577" s="423" t="s">
        <v>13114</v>
      </c>
      <c r="G577" s="423"/>
      <c r="H577" s="423">
        <v>2.052E-4</v>
      </c>
      <c r="I577" s="423"/>
      <c r="J577" s="424">
        <v>2.5000000000000001E-3</v>
      </c>
      <c r="K577" s="424"/>
      <c r="L577" s="424"/>
    </row>
    <row r="578" spans="1:12" ht="24" customHeight="1">
      <c r="A578" s="300" t="s">
        <v>12986</v>
      </c>
      <c r="B578" s="301" t="s">
        <v>13115</v>
      </c>
      <c r="C578" s="300" t="s">
        <v>9</v>
      </c>
      <c r="D578" s="300" t="s">
        <v>10810</v>
      </c>
      <c r="E578" s="302" t="s">
        <v>51</v>
      </c>
      <c r="F578" s="423" t="s">
        <v>13116</v>
      </c>
      <c r="G578" s="423"/>
      <c r="H578" s="423">
        <v>2.052E-4</v>
      </c>
      <c r="I578" s="423"/>
      <c r="J578" s="424">
        <v>5.4999999999999997E-3</v>
      </c>
      <c r="K578" s="424"/>
      <c r="L578" s="424"/>
    </row>
    <row r="579" spans="1:12" ht="24" customHeight="1">
      <c r="A579" s="300" t="s">
        <v>12986</v>
      </c>
      <c r="B579" s="301" t="s">
        <v>13117</v>
      </c>
      <c r="C579" s="300" t="s">
        <v>9</v>
      </c>
      <c r="D579" s="300" t="s">
        <v>10837</v>
      </c>
      <c r="E579" s="302" t="s">
        <v>51</v>
      </c>
      <c r="F579" s="423" t="s">
        <v>13118</v>
      </c>
      <c r="G579" s="423"/>
      <c r="H579" s="423">
        <v>6.9999999999999999E-6</v>
      </c>
      <c r="I579" s="423"/>
      <c r="J579" s="424">
        <v>3.0999999999999999E-3</v>
      </c>
      <c r="K579" s="424"/>
      <c r="L579" s="424"/>
    </row>
    <row r="580" spans="1:12" ht="24" customHeight="1">
      <c r="A580" s="300" t="s">
        <v>12986</v>
      </c>
      <c r="B580" s="301" t="s">
        <v>13003</v>
      </c>
      <c r="C580" s="300" t="s">
        <v>9</v>
      </c>
      <c r="D580" s="300" t="s">
        <v>7216</v>
      </c>
      <c r="E580" s="302" t="s">
        <v>51</v>
      </c>
      <c r="F580" s="423" t="s">
        <v>13004</v>
      </c>
      <c r="G580" s="423"/>
      <c r="H580" s="423">
        <v>4.1100000000000002E-4</v>
      </c>
      <c r="I580" s="423"/>
      <c r="J580" s="424">
        <v>1.37E-2</v>
      </c>
      <c r="K580" s="424"/>
      <c r="L580" s="424"/>
    </row>
    <row r="581" spans="1:12" ht="24" customHeight="1">
      <c r="A581" s="300" t="s">
        <v>12986</v>
      </c>
      <c r="B581" s="301" t="s">
        <v>13005</v>
      </c>
      <c r="C581" s="300" t="s">
        <v>9</v>
      </c>
      <c r="D581" s="300" t="s">
        <v>7393</v>
      </c>
      <c r="E581" s="302" t="s">
        <v>12988</v>
      </c>
      <c r="F581" s="423" t="s">
        <v>13006</v>
      </c>
      <c r="G581" s="423"/>
      <c r="H581" s="423">
        <v>2.4729999999999999E-4</v>
      </c>
      <c r="I581" s="423"/>
      <c r="J581" s="424">
        <v>1.34E-2</v>
      </c>
      <c r="K581" s="424"/>
      <c r="L581" s="424"/>
    </row>
    <row r="582" spans="1:12" ht="24" customHeight="1">
      <c r="A582" s="300" t="s">
        <v>12986</v>
      </c>
      <c r="B582" s="301" t="s">
        <v>13007</v>
      </c>
      <c r="C582" s="300" t="s">
        <v>9</v>
      </c>
      <c r="D582" s="300" t="s">
        <v>10619</v>
      </c>
      <c r="E582" s="302" t="s">
        <v>51</v>
      </c>
      <c r="F582" s="423" t="s">
        <v>13008</v>
      </c>
      <c r="G582" s="423"/>
      <c r="H582" s="423">
        <v>1.919E-4</v>
      </c>
      <c r="I582" s="423"/>
      <c r="J582" s="424">
        <v>3.6700000000000003E-2</v>
      </c>
      <c r="K582" s="424"/>
      <c r="L582" s="424"/>
    </row>
    <row r="583" spans="1:12" ht="24" customHeight="1">
      <c r="A583" s="300" t="s">
        <v>12986</v>
      </c>
      <c r="B583" s="301" t="s">
        <v>13009</v>
      </c>
      <c r="C583" s="300" t="s">
        <v>9</v>
      </c>
      <c r="D583" s="300" t="s">
        <v>10769</v>
      </c>
      <c r="E583" s="302" t="s">
        <v>51</v>
      </c>
      <c r="F583" s="423" t="s">
        <v>13010</v>
      </c>
      <c r="G583" s="423"/>
      <c r="H583" s="423">
        <v>1.72444E-2</v>
      </c>
      <c r="I583" s="423"/>
      <c r="J583" s="424">
        <v>2.1700000000000001E-2</v>
      </c>
      <c r="K583" s="424"/>
      <c r="L583" s="424"/>
    </row>
    <row r="584" spans="1:12" ht="24" customHeight="1">
      <c r="A584" s="300" t="s">
        <v>12986</v>
      </c>
      <c r="B584" s="301" t="s">
        <v>13011</v>
      </c>
      <c r="C584" s="300" t="s">
        <v>9</v>
      </c>
      <c r="D584" s="300" t="s">
        <v>10929</v>
      </c>
      <c r="E584" s="302" t="s">
        <v>51</v>
      </c>
      <c r="F584" s="423" t="s">
        <v>13012</v>
      </c>
      <c r="G584" s="423"/>
      <c r="H584" s="423">
        <v>1.663E-4</v>
      </c>
      <c r="I584" s="423"/>
      <c r="J584" s="424">
        <v>2.5000000000000001E-2</v>
      </c>
      <c r="K584" s="424"/>
      <c r="L584" s="424"/>
    </row>
    <row r="585" spans="1:12" ht="17.100000000000001" customHeight="1">
      <c r="A585" s="298"/>
      <c r="B585" s="298"/>
      <c r="C585" s="298"/>
      <c r="D585" s="298"/>
      <c r="E585" s="298"/>
      <c r="F585" s="298"/>
      <c r="G585" s="298"/>
      <c r="H585" s="298"/>
      <c r="I585" s="298"/>
      <c r="J585" s="298" t="s">
        <v>12992</v>
      </c>
      <c r="K585" s="298"/>
      <c r="L585" s="298" t="s">
        <v>16699</v>
      </c>
    </row>
    <row r="586" spans="1:12">
      <c r="A586" s="414" t="s">
        <v>13056</v>
      </c>
      <c r="B586" s="414"/>
      <c r="C586" s="414"/>
      <c r="D586" s="414"/>
      <c r="E586" s="414"/>
      <c r="F586" s="414"/>
      <c r="G586" s="414"/>
      <c r="H586" s="414"/>
      <c r="I586" s="294"/>
      <c r="J586" s="294"/>
      <c r="K586" s="294"/>
      <c r="L586" s="294"/>
    </row>
    <row r="587" spans="1:12" ht="17.100000000000001" customHeight="1">
      <c r="A587" s="294" t="s">
        <v>12978</v>
      </c>
      <c r="B587" s="298" t="s">
        <v>12979</v>
      </c>
      <c r="C587" s="294" t="s">
        <v>12980</v>
      </c>
      <c r="D587" s="294" t="s">
        <v>12981</v>
      </c>
      <c r="E587" s="299" t="s">
        <v>12982</v>
      </c>
      <c r="F587" s="413" t="s">
        <v>12983</v>
      </c>
      <c r="G587" s="413"/>
      <c r="H587" s="413" t="s">
        <v>12984</v>
      </c>
      <c r="I587" s="413"/>
      <c r="J587" s="413" t="s">
        <v>12985</v>
      </c>
      <c r="K587" s="413"/>
      <c r="L587" s="413"/>
    </row>
    <row r="588" spans="1:12" ht="24" customHeight="1">
      <c r="A588" s="300" t="s">
        <v>12986</v>
      </c>
      <c r="B588" s="301" t="s">
        <v>13057</v>
      </c>
      <c r="C588" s="300" t="s">
        <v>9</v>
      </c>
      <c r="D588" s="300" t="s">
        <v>12549</v>
      </c>
      <c r="E588" s="302" t="s">
        <v>27</v>
      </c>
      <c r="F588" s="423" t="s">
        <v>12948</v>
      </c>
      <c r="G588" s="423"/>
      <c r="H588" s="423">
        <v>0.1542838</v>
      </c>
      <c r="I588" s="423"/>
      <c r="J588" s="424">
        <v>0.1003</v>
      </c>
      <c r="K588" s="424"/>
      <c r="L588" s="424"/>
    </row>
    <row r="589" spans="1:12" ht="17.100000000000001" customHeight="1">
      <c r="A589" s="298"/>
      <c r="B589" s="298"/>
      <c r="C589" s="298"/>
      <c r="D589" s="298"/>
      <c r="E589" s="298"/>
      <c r="F589" s="298"/>
      <c r="G589" s="298"/>
      <c r="H589" s="298"/>
      <c r="I589" s="298"/>
      <c r="J589" s="298" t="s">
        <v>12992</v>
      </c>
      <c r="K589" s="298"/>
      <c r="L589" s="298" t="s">
        <v>13119</v>
      </c>
    </row>
    <row r="590" spans="1:12">
      <c r="A590" s="414" t="s">
        <v>13058</v>
      </c>
      <c r="B590" s="414"/>
      <c r="C590" s="414"/>
      <c r="D590" s="414"/>
      <c r="E590" s="414"/>
      <c r="F590" s="414"/>
      <c r="G590" s="414"/>
      <c r="H590" s="414"/>
      <c r="I590" s="294"/>
      <c r="J590" s="294"/>
      <c r="K590" s="294"/>
      <c r="L590" s="294"/>
    </row>
    <row r="591" spans="1:12" ht="17.100000000000001" customHeight="1">
      <c r="A591" s="294" t="s">
        <v>12978</v>
      </c>
      <c r="B591" s="298" t="s">
        <v>12979</v>
      </c>
      <c r="C591" s="294" t="s">
        <v>12980</v>
      </c>
      <c r="D591" s="294" t="s">
        <v>12981</v>
      </c>
      <c r="E591" s="299" t="s">
        <v>12982</v>
      </c>
      <c r="F591" s="413" t="s">
        <v>12983</v>
      </c>
      <c r="G591" s="413"/>
      <c r="H591" s="413" t="s">
        <v>12984</v>
      </c>
      <c r="I591" s="413"/>
      <c r="J591" s="413" t="s">
        <v>12985</v>
      </c>
      <c r="K591" s="413"/>
      <c r="L591" s="413"/>
    </row>
    <row r="592" spans="1:12" ht="24" customHeight="1">
      <c r="A592" s="300" t="s">
        <v>12986</v>
      </c>
      <c r="B592" s="301" t="s">
        <v>13059</v>
      </c>
      <c r="C592" s="300" t="s">
        <v>9</v>
      </c>
      <c r="D592" s="300" t="s">
        <v>12535</v>
      </c>
      <c r="E592" s="302" t="s">
        <v>27</v>
      </c>
      <c r="F592" s="423" t="s">
        <v>12936</v>
      </c>
      <c r="G592" s="423"/>
      <c r="H592" s="423">
        <v>0.1542838</v>
      </c>
      <c r="I592" s="423"/>
      <c r="J592" s="424">
        <v>7.7000000000000002E-3</v>
      </c>
      <c r="K592" s="424"/>
      <c r="L592" s="424"/>
    </row>
    <row r="593" spans="1:12" ht="17.100000000000001" customHeight="1">
      <c r="A593" s="298"/>
      <c r="B593" s="298"/>
      <c r="C593" s="298"/>
      <c r="D593" s="298"/>
      <c r="E593" s="298"/>
      <c r="F593" s="298"/>
      <c r="G593" s="298"/>
      <c r="H593" s="298"/>
      <c r="I593" s="298"/>
      <c r="J593" s="298" t="s">
        <v>12992</v>
      </c>
      <c r="K593" s="298"/>
      <c r="L593" s="298" t="s">
        <v>12904</v>
      </c>
    </row>
    <row r="594" spans="1:12">
      <c r="A594" s="414" t="s">
        <v>13060</v>
      </c>
      <c r="B594" s="414"/>
      <c r="C594" s="414"/>
      <c r="D594" s="414"/>
      <c r="E594" s="414"/>
      <c r="F594" s="414"/>
      <c r="G594" s="414"/>
      <c r="H594" s="414"/>
      <c r="I594" s="294"/>
      <c r="J594" s="294"/>
      <c r="K594" s="294"/>
      <c r="L594" s="294"/>
    </row>
    <row r="595" spans="1:12" ht="17.100000000000001" customHeight="1">
      <c r="A595" s="294" t="s">
        <v>12978</v>
      </c>
      <c r="B595" s="298" t="s">
        <v>12979</v>
      </c>
      <c r="C595" s="294" t="s">
        <v>12980</v>
      </c>
      <c r="D595" s="294" t="s">
        <v>12981</v>
      </c>
      <c r="E595" s="299" t="s">
        <v>12982</v>
      </c>
      <c r="F595" s="413" t="s">
        <v>12983</v>
      </c>
      <c r="G595" s="413"/>
      <c r="H595" s="413" t="s">
        <v>12984</v>
      </c>
      <c r="I595" s="413"/>
      <c r="J595" s="413" t="s">
        <v>12985</v>
      </c>
      <c r="K595" s="413"/>
      <c r="L595" s="413"/>
    </row>
    <row r="596" spans="1:12" ht="24" customHeight="1">
      <c r="A596" s="300" t="s">
        <v>12986</v>
      </c>
      <c r="B596" s="301" t="s">
        <v>13061</v>
      </c>
      <c r="C596" s="300" t="s">
        <v>9</v>
      </c>
      <c r="D596" s="300" t="s">
        <v>12522</v>
      </c>
      <c r="E596" s="302" t="s">
        <v>27</v>
      </c>
      <c r="F596" s="423" t="s">
        <v>12964</v>
      </c>
      <c r="G596" s="423"/>
      <c r="H596" s="423">
        <v>0.1542838</v>
      </c>
      <c r="I596" s="423"/>
      <c r="J596" s="424">
        <v>0.39029999999999998</v>
      </c>
      <c r="K596" s="424"/>
      <c r="L596" s="424"/>
    </row>
    <row r="597" spans="1:12" ht="24" customHeight="1">
      <c r="A597" s="300" t="s">
        <v>12986</v>
      </c>
      <c r="B597" s="301" t="s">
        <v>13062</v>
      </c>
      <c r="C597" s="300" t="s">
        <v>9</v>
      </c>
      <c r="D597" s="300" t="s">
        <v>12527</v>
      </c>
      <c r="E597" s="302" t="s">
        <v>27</v>
      </c>
      <c r="F597" s="423" t="s">
        <v>13063</v>
      </c>
      <c r="G597" s="423"/>
      <c r="H597" s="423">
        <v>0.1542838</v>
      </c>
      <c r="I597" s="423"/>
      <c r="J597" s="424">
        <v>5.2499999999999998E-2</v>
      </c>
      <c r="K597" s="424"/>
      <c r="L597" s="424"/>
    </row>
    <row r="598" spans="1:12" ht="17.100000000000001" customHeight="1">
      <c r="A598" s="298"/>
      <c r="B598" s="298"/>
      <c r="C598" s="298"/>
      <c r="D598" s="298"/>
      <c r="E598" s="298"/>
      <c r="F598" s="298"/>
      <c r="G598" s="298"/>
      <c r="H598" s="298"/>
      <c r="I598" s="298"/>
      <c r="J598" s="298" t="s">
        <v>12992</v>
      </c>
      <c r="K598" s="298"/>
      <c r="L598" s="298" t="s">
        <v>13789</v>
      </c>
    </row>
    <row r="599" spans="1:12" ht="17.100000000000001" customHeight="1">
      <c r="A599" s="294" t="s">
        <v>13014</v>
      </c>
      <c r="B599" s="294"/>
      <c r="C599" s="294"/>
      <c r="D599" s="294"/>
      <c r="E599" s="294"/>
      <c r="F599" s="294"/>
      <c r="G599" s="294"/>
      <c r="H599" s="294"/>
      <c r="I599" s="294"/>
      <c r="J599" s="294"/>
      <c r="K599" s="294"/>
      <c r="L599" s="294"/>
    </row>
    <row r="600" spans="1:12" ht="17.100000000000001" customHeight="1">
      <c r="A600" s="298"/>
      <c r="B600" s="298"/>
      <c r="C600" s="298"/>
      <c r="D600" s="298"/>
      <c r="E600" s="298"/>
      <c r="F600" s="298"/>
      <c r="G600" s="298"/>
      <c r="H600" s="298"/>
      <c r="I600" s="298"/>
      <c r="J600" s="298" t="s">
        <v>13015</v>
      </c>
      <c r="K600" s="298"/>
      <c r="L600" s="298" t="s">
        <v>16700</v>
      </c>
    </row>
    <row r="601" spans="1:12" ht="17.100000000000001" customHeight="1">
      <c r="A601" s="298"/>
      <c r="B601" s="298"/>
      <c r="C601" s="298"/>
      <c r="D601" s="298"/>
      <c r="E601" s="298"/>
      <c r="F601" s="298"/>
      <c r="G601" s="298"/>
      <c r="H601" s="298"/>
      <c r="I601" s="298"/>
      <c r="J601" s="298" t="s">
        <v>13017</v>
      </c>
      <c r="K601" s="298" t="s">
        <v>13018</v>
      </c>
      <c r="L601" s="298" t="s">
        <v>15577</v>
      </c>
    </row>
    <row r="602" spans="1:12" ht="17.100000000000001" customHeight="1">
      <c r="A602" s="298"/>
      <c r="B602" s="298"/>
      <c r="C602" s="298"/>
      <c r="D602" s="298"/>
      <c r="E602" s="298"/>
      <c r="F602" s="298"/>
      <c r="G602" s="298"/>
      <c r="H602" s="298"/>
      <c r="I602" s="298"/>
      <c r="J602" s="298" t="s">
        <v>13020</v>
      </c>
      <c r="K602" s="298"/>
      <c r="L602" s="298" t="s">
        <v>16701</v>
      </c>
    </row>
    <row r="603" spans="1:12" ht="17.100000000000001" customHeight="1">
      <c r="A603" s="298"/>
      <c r="B603" s="298"/>
      <c r="C603" s="298"/>
      <c r="D603" s="298"/>
      <c r="E603" s="298"/>
      <c r="F603" s="298"/>
      <c r="G603" s="298"/>
      <c r="H603" s="298"/>
      <c r="I603" s="298"/>
      <c r="J603" s="298" t="s">
        <v>13022</v>
      </c>
      <c r="K603" s="298" t="s">
        <v>16646</v>
      </c>
      <c r="L603" s="298" t="s">
        <v>16702</v>
      </c>
    </row>
    <row r="604" spans="1:12" ht="17.100000000000001" customHeight="1">
      <c r="A604" s="298"/>
      <c r="B604" s="298"/>
      <c r="C604" s="298"/>
      <c r="D604" s="298"/>
      <c r="E604" s="298"/>
      <c r="F604" s="298"/>
      <c r="G604" s="298"/>
      <c r="H604" s="298"/>
      <c r="I604" s="298"/>
      <c r="J604" s="298" t="s">
        <v>13024</v>
      </c>
      <c r="K604" s="298"/>
      <c r="L604" s="298" t="s">
        <v>16703</v>
      </c>
    </row>
    <row r="605" spans="1:12" ht="30" customHeight="1">
      <c r="A605" s="299"/>
      <c r="B605" s="299"/>
      <c r="C605" s="299"/>
      <c r="D605" s="299"/>
      <c r="E605" s="299"/>
      <c r="F605" s="299"/>
      <c r="G605" s="299"/>
      <c r="H605" s="299"/>
      <c r="I605" s="299"/>
      <c r="J605" s="299"/>
      <c r="K605" s="299"/>
      <c r="L605" s="299"/>
    </row>
    <row r="606" spans="1:12" ht="24" customHeight="1">
      <c r="A606" s="295" t="s">
        <v>16712</v>
      </c>
      <c r="B606" s="296" t="s">
        <v>16300</v>
      </c>
      <c r="C606" s="295" t="s">
        <v>9</v>
      </c>
      <c r="D606" s="295" t="s">
        <v>2151</v>
      </c>
      <c r="E606" s="297" t="s">
        <v>13145</v>
      </c>
      <c r="F606" s="296"/>
      <c r="G606" s="296"/>
      <c r="H606" s="296"/>
      <c r="I606" s="296"/>
      <c r="J606" s="296"/>
      <c r="K606" s="296"/>
      <c r="L606" s="296"/>
    </row>
    <row r="607" spans="1:12">
      <c r="A607" s="414" t="s">
        <v>12977</v>
      </c>
      <c r="B607" s="414"/>
      <c r="C607" s="414"/>
      <c r="D607" s="414"/>
      <c r="E607" s="414"/>
      <c r="F607" s="414"/>
      <c r="G607" s="414"/>
      <c r="H607" s="414"/>
      <c r="I607" s="294"/>
      <c r="J607" s="294"/>
      <c r="K607" s="294"/>
      <c r="L607" s="294"/>
    </row>
    <row r="608" spans="1:12" ht="17.100000000000001" customHeight="1">
      <c r="A608" s="294" t="s">
        <v>12978</v>
      </c>
      <c r="B608" s="298" t="s">
        <v>12979</v>
      </c>
      <c r="C608" s="294" t="s">
        <v>12980</v>
      </c>
      <c r="D608" s="294" t="s">
        <v>12981</v>
      </c>
      <c r="E608" s="299" t="s">
        <v>12982</v>
      </c>
      <c r="F608" s="413" t="s">
        <v>12983</v>
      </c>
      <c r="G608" s="413"/>
      <c r="H608" s="413" t="s">
        <v>12984</v>
      </c>
      <c r="I608" s="413"/>
      <c r="J608" s="413" t="s">
        <v>12985</v>
      </c>
      <c r="K608" s="413"/>
      <c r="L608" s="413"/>
    </row>
    <row r="609" spans="1:12" ht="24" customHeight="1">
      <c r="A609" s="300" t="s">
        <v>12986</v>
      </c>
      <c r="B609" s="301" t="s">
        <v>13085</v>
      </c>
      <c r="C609" s="300" t="s">
        <v>9</v>
      </c>
      <c r="D609" s="300" t="s">
        <v>7909</v>
      </c>
      <c r="E609" s="302" t="s">
        <v>51</v>
      </c>
      <c r="F609" s="423" t="s">
        <v>13086</v>
      </c>
      <c r="G609" s="423"/>
      <c r="H609" s="423">
        <v>5.0454000000000002E-3</v>
      </c>
      <c r="I609" s="423"/>
      <c r="J609" s="424">
        <v>0.52470000000000006</v>
      </c>
      <c r="K609" s="424"/>
      <c r="L609" s="424"/>
    </row>
    <row r="610" spans="1:12" ht="24" customHeight="1">
      <c r="A610" s="300" t="s">
        <v>12986</v>
      </c>
      <c r="B610" s="301" t="s">
        <v>13087</v>
      </c>
      <c r="C610" s="300" t="s">
        <v>9</v>
      </c>
      <c r="D610" s="300" t="s">
        <v>8873</v>
      </c>
      <c r="E610" s="302" t="s">
        <v>51</v>
      </c>
      <c r="F610" s="423" t="s">
        <v>13088</v>
      </c>
      <c r="G610" s="423"/>
      <c r="H610" s="423">
        <v>4.8099999999999998E-4</v>
      </c>
      <c r="I610" s="423"/>
      <c r="J610" s="424">
        <v>0.41820000000000002</v>
      </c>
      <c r="K610" s="424"/>
      <c r="L610" s="424"/>
    </row>
    <row r="611" spans="1:12" ht="48" customHeight="1">
      <c r="A611" s="300" t="s">
        <v>12986</v>
      </c>
      <c r="B611" s="301" t="s">
        <v>13089</v>
      </c>
      <c r="C611" s="300" t="s">
        <v>9</v>
      </c>
      <c r="D611" s="300" t="s">
        <v>9227</v>
      </c>
      <c r="E611" s="302" t="s">
        <v>51</v>
      </c>
      <c r="F611" s="423" t="s">
        <v>13090</v>
      </c>
      <c r="G611" s="423"/>
      <c r="H611" s="423">
        <v>3.366E-4</v>
      </c>
      <c r="I611" s="423"/>
      <c r="J611" s="424">
        <v>0.45</v>
      </c>
      <c r="K611" s="424"/>
      <c r="L611" s="424"/>
    </row>
    <row r="612" spans="1:12" ht="24" customHeight="1">
      <c r="A612" s="300" t="s">
        <v>12986</v>
      </c>
      <c r="B612" s="301" t="s">
        <v>13091</v>
      </c>
      <c r="C612" s="300" t="s">
        <v>9</v>
      </c>
      <c r="D612" s="300" t="s">
        <v>9580</v>
      </c>
      <c r="E612" s="302" t="s">
        <v>51</v>
      </c>
      <c r="F612" s="423" t="s">
        <v>13092</v>
      </c>
      <c r="G612" s="423"/>
      <c r="H612" s="423">
        <v>3.2969999999999999E-4</v>
      </c>
      <c r="I612" s="423"/>
      <c r="J612" s="424">
        <v>0.29549999999999998</v>
      </c>
      <c r="K612" s="424"/>
      <c r="L612" s="424"/>
    </row>
    <row r="613" spans="1:12" ht="24" customHeight="1">
      <c r="A613" s="300" t="s">
        <v>12986</v>
      </c>
      <c r="B613" s="301" t="s">
        <v>12987</v>
      </c>
      <c r="C613" s="300" t="s">
        <v>9</v>
      </c>
      <c r="D613" s="300" t="s">
        <v>9831</v>
      </c>
      <c r="E613" s="302" t="s">
        <v>12988</v>
      </c>
      <c r="F613" s="423" t="s">
        <v>12989</v>
      </c>
      <c r="G613" s="423"/>
      <c r="H613" s="423">
        <v>0.1167559</v>
      </c>
      <c r="I613" s="423"/>
      <c r="J613" s="424">
        <v>1.1816</v>
      </c>
      <c r="K613" s="424"/>
      <c r="L613" s="424"/>
    </row>
    <row r="614" spans="1:12" ht="36" customHeight="1">
      <c r="A614" s="300" t="s">
        <v>12986</v>
      </c>
      <c r="B614" s="301" t="s">
        <v>12990</v>
      </c>
      <c r="C614" s="300" t="s">
        <v>9</v>
      </c>
      <c r="D614" s="300" t="s">
        <v>11426</v>
      </c>
      <c r="E614" s="302" t="s">
        <v>51</v>
      </c>
      <c r="F614" s="423" t="s">
        <v>12991</v>
      </c>
      <c r="G614" s="423"/>
      <c r="H614" s="423">
        <v>6.1187000000000004E-3</v>
      </c>
      <c r="I614" s="423"/>
      <c r="J614" s="424">
        <v>0.80879999999999996</v>
      </c>
      <c r="K614" s="424"/>
      <c r="L614" s="424"/>
    </row>
    <row r="615" spans="1:12" ht="17.100000000000001" customHeight="1">
      <c r="A615" s="298"/>
      <c r="B615" s="298"/>
      <c r="C615" s="298"/>
      <c r="D615" s="298"/>
      <c r="E615" s="298"/>
      <c r="F615" s="298"/>
      <c r="G615" s="298"/>
      <c r="H615" s="298"/>
      <c r="I615" s="298"/>
      <c r="J615" s="298" t="s">
        <v>12992</v>
      </c>
      <c r="K615" s="298"/>
      <c r="L615" s="298" t="s">
        <v>16713</v>
      </c>
    </row>
    <row r="616" spans="1:12">
      <c r="A616" s="414" t="s">
        <v>12994</v>
      </c>
      <c r="B616" s="414"/>
      <c r="C616" s="414"/>
      <c r="D616" s="414"/>
      <c r="E616" s="414"/>
      <c r="F616" s="414"/>
      <c r="G616" s="414"/>
      <c r="H616" s="414"/>
      <c r="I616" s="294"/>
      <c r="J616" s="294"/>
      <c r="K616" s="294"/>
      <c r="L616" s="294"/>
    </row>
    <row r="617" spans="1:12" ht="17.100000000000001" customHeight="1">
      <c r="A617" s="294" t="s">
        <v>12978</v>
      </c>
      <c r="B617" s="298" t="s">
        <v>12979</v>
      </c>
      <c r="C617" s="294" t="s">
        <v>12980</v>
      </c>
      <c r="D617" s="294" t="s">
        <v>12981</v>
      </c>
      <c r="E617" s="299" t="s">
        <v>12982</v>
      </c>
      <c r="F617" s="413" t="s">
        <v>12983</v>
      </c>
      <c r="G617" s="413"/>
      <c r="H617" s="413" t="s">
        <v>12984</v>
      </c>
      <c r="I617" s="413"/>
      <c r="J617" s="413" t="s">
        <v>12985</v>
      </c>
      <c r="K617" s="413"/>
      <c r="L617" s="413"/>
    </row>
    <row r="618" spans="1:12" ht="24" customHeight="1">
      <c r="A618" s="300" t="s">
        <v>12986</v>
      </c>
      <c r="B618" s="301" t="s">
        <v>13093</v>
      </c>
      <c r="C618" s="300" t="s">
        <v>9</v>
      </c>
      <c r="D618" s="300" t="s">
        <v>10857</v>
      </c>
      <c r="E618" s="302" t="s">
        <v>27</v>
      </c>
      <c r="F618" s="423" t="s">
        <v>13094</v>
      </c>
      <c r="G618" s="423"/>
      <c r="H618" s="423">
        <v>8.7263216999999997</v>
      </c>
      <c r="I618" s="423"/>
      <c r="J618" s="424">
        <v>45.115099999999998</v>
      </c>
      <c r="K618" s="424"/>
      <c r="L618" s="424"/>
    </row>
    <row r="619" spans="1:12" ht="17.100000000000001" customHeight="1">
      <c r="A619" s="298"/>
      <c r="B619" s="298"/>
      <c r="C619" s="298"/>
      <c r="D619" s="298"/>
      <c r="E619" s="298"/>
      <c r="F619" s="298"/>
      <c r="G619" s="298"/>
      <c r="H619" s="298"/>
      <c r="I619" s="298"/>
      <c r="J619" s="298" t="s">
        <v>12992</v>
      </c>
      <c r="K619" s="298"/>
      <c r="L619" s="298" t="s">
        <v>16714</v>
      </c>
    </row>
    <row r="620" spans="1:12">
      <c r="A620" s="414" t="s">
        <v>12998</v>
      </c>
      <c r="B620" s="414"/>
      <c r="C620" s="414"/>
      <c r="D620" s="414"/>
      <c r="E620" s="414"/>
      <c r="F620" s="414"/>
      <c r="G620" s="414"/>
      <c r="H620" s="414"/>
      <c r="I620" s="294"/>
      <c r="J620" s="294"/>
      <c r="K620" s="294"/>
      <c r="L620" s="294"/>
    </row>
    <row r="621" spans="1:12" ht="17.100000000000001" customHeight="1">
      <c r="A621" s="294" t="s">
        <v>12978</v>
      </c>
      <c r="B621" s="298" t="s">
        <v>12979</v>
      </c>
      <c r="C621" s="294" t="s">
        <v>12980</v>
      </c>
      <c r="D621" s="294" t="s">
        <v>12981</v>
      </c>
      <c r="E621" s="299" t="s">
        <v>12982</v>
      </c>
      <c r="F621" s="413" t="s">
        <v>12983</v>
      </c>
      <c r="G621" s="413"/>
      <c r="H621" s="413" t="s">
        <v>12984</v>
      </c>
      <c r="I621" s="413"/>
      <c r="J621" s="413" t="s">
        <v>12985</v>
      </c>
      <c r="K621" s="413"/>
      <c r="L621" s="413"/>
    </row>
    <row r="622" spans="1:12" ht="24" customHeight="1">
      <c r="A622" s="300" t="s">
        <v>12986</v>
      </c>
      <c r="B622" s="301" t="s">
        <v>13144</v>
      </c>
      <c r="C622" s="300" t="s">
        <v>9</v>
      </c>
      <c r="D622" s="300" t="s">
        <v>7134</v>
      </c>
      <c r="E622" s="302" t="s">
        <v>13145</v>
      </c>
      <c r="F622" s="423" t="s">
        <v>13146</v>
      </c>
      <c r="G622" s="423"/>
      <c r="H622" s="423">
        <v>1.23</v>
      </c>
      <c r="I622" s="423"/>
      <c r="J622" s="424">
        <v>77.180000000000007</v>
      </c>
      <c r="K622" s="424"/>
      <c r="L622" s="424"/>
    </row>
    <row r="623" spans="1:12" ht="24" customHeight="1">
      <c r="A623" s="300" t="s">
        <v>12986</v>
      </c>
      <c r="B623" s="301" t="s">
        <v>13147</v>
      </c>
      <c r="C623" s="300" t="s">
        <v>9</v>
      </c>
      <c r="D623" s="300" t="s">
        <v>8045</v>
      </c>
      <c r="E623" s="302" t="s">
        <v>23</v>
      </c>
      <c r="F623" s="423" t="s">
        <v>12928</v>
      </c>
      <c r="G623" s="423"/>
      <c r="H623" s="423">
        <v>355.04</v>
      </c>
      <c r="I623" s="423"/>
      <c r="J623" s="424">
        <v>173.96</v>
      </c>
      <c r="K623" s="424"/>
      <c r="L623" s="424"/>
    </row>
    <row r="624" spans="1:12" ht="24" customHeight="1">
      <c r="A624" s="300" t="s">
        <v>12986</v>
      </c>
      <c r="B624" s="301" t="s">
        <v>13099</v>
      </c>
      <c r="C624" s="300" t="s">
        <v>9</v>
      </c>
      <c r="D624" s="300" t="s">
        <v>7224</v>
      </c>
      <c r="E624" s="302" t="s">
        <v>51</v>
      </c>
      <c r="F624" s="423" t="s">
        <v>13100</v>
      </c>
      <c r="G624" s="423"/>
      <c r="H624" s="423">
        <v>5.9594099999999997E-2</v>
      </c>
      <c r="I624" s="423"/>
      <c r="J624" s="424">
        <v>0.54769999999999996</v>
      </c>
      <c r="K624" s="424"/>
      <c r="L624" s="424"/>
    </row>
    <row r="625" spans="1:12" ht="24" customHeight="1">
      <c r="A625" s="300" t="s">
        <v>12986</v>
      </c>
      <c r="B625" s="301" t="s">
        <v>13101</v>
      </c>
      <c r="C625" s="300" t="s">
        <v>9</v>
      </c>
      <c r="D625" s="300" t="s">
        <v>7359</v>
      </c>
      <c r="E625" s="302" t="s">
        <v>51</v>
      </c>
      <c r="F625" s="423" t="s">
        <v>13102</v>
      </c>
      <c r="G625" s="423"/>
      <c r="H625" s="423">
        <v>1.9231000000000001E-3</v>
      </c>
      <c r="I625" s="423"/>
      <c r="J625" s="424">
        <v>0.24709999999999999</v>
      </c>
      <c r="K625" s="424"/>
      <c r="L625" s="424"/>
    </row>
    <row r="626" spans="1:12" ht="24" customHeight="1">
      <c r="A626" s="300" t="s">
        <v>12986</v>
      </c>
      <c r="B626" s="301" t="s">
        <v>13103</v>
      </c>
      <c r="C626" s="300" t="s">
        <v>9</v>
      </c>
      <c r="D626" s="300" t="s">
        <v>8851</v>
      </c>
      <c r="E626" s="302" t="s">
        <v>51</v>
      </c>
      <c r="F626" s="423" t="s">
        <v>13104</v>
      </c>
      <c r="G626" s="423"/>
      <c r="H626" s="423">
        <v>1.539E-3</v>
      </c>
      <c r="I626" s="423"/>
      <c r="J626" s="424">
        <v>0.29799999999999999</v>
      </c>
      <c r="K626" s="424"/>
      <c r="L626" s="424"/>
    </row>
    <row r="627" spans="1:12" ht="24" customHeight="1">
      <c r="A627" s="300" t="s">
        <v>12986</v>
      </c>
      <c r="B627" s="301" t="s">
        <v>13105</v>
      </c>
      <c r="C627" s="300" t="s">
        <v>9</v>
      </c>
      <c r="D627" s="300" t="s">
        <v>8852</v>
      </c>
      <c r="E627" s="302" t="s">
        <v>51</v>
      </c>
      <c r="F627" s="423" t="s">
        <v>13106</v>
      </c>
      <c r="G627" s="423"/>
      <c r="H627" s="423">
        <v>3.2969999999999999E-4</v>
      </c>
      <c r="I627" s="423"/>
      <c r="J627" s="424">
        <v>0.18079999999999999</v>
      </c>
      <c r="K627" s="424"/>
      <c r="L627" s="424"/>
    </row>
    <row r="628" spans="1:12" ht="24" customHeight="1">
      <c r="A628" s="300" t="s">
        <v>12986</v>
      </c>
      <c r="B628" s="301" t="s">
        <v>13107</v>
      </c>
      <c r="C628" s="300" t="s">
        <v>9</v>
      </c>
      <c r="D628" s="300" t="s">
        <v>9000</v>
      </c>
      <c r="E628" s="302" t="s">
        <v>51</v>
      </c>
      <c r="F628" s="423" t="s">
        <v>13108</v>
      </c>
      <c r="G628" s="423"/>
      <c r="H628" s="423">
        <v>6.7829700000000007E-2</v>
      </c>
      <c r="I628" s="423"/>
      <c r="J628" s="424">
        <v>0.4592</v>
      </c>
      <c r="K628" s="424"/>
      <c r="L628" s="424"/>
    </row>
    <row r="629" spans="1:12" ht="24" customHeight="1">
      <c r="A629" s="300" t="s">
        <v>12986</v>
      </c>
      <c r="B629" s="301" t="s">
        <v>13109</v>
      </c>
      <c r="C629" s="300" t="s">
        <v>9</v>
      </c>
      <c r="D629" s="300" t="s">
        <v>9574</v>
      </c>
      <c r="E629" s="302" t="s">
        <v>51</v>
      </c>
      <c r="F629" s="423" t="s">
        <v>13110</v>
      </c>
      <c r="G629" s="423"/>
      <c r="H629" s="423">
        <v>2.15108E-2</v>
      </c>
      <c r="I629" s="423"/>
      <c r="J629" s="424">
        <v>0.18990000000000001</v>
      </c>
      <c r="K629" s="424"/>
      <c r="L629" s="424"/>
    </row>
    <row r="630" spans="1:12" ht="24" customHeight="1">
      <c r="A630" s="300" t="s">
        <v>12986</v>
      </c>
      <c r="B630" s="301" t="s">
        <v>13111</v>
      </c>
      <c r="C630" s="300" t="s">
        <v>9</v>
      </c>
      <c r="D630" s="300" t="s">
        <v>10714</v>
      </c>
      <c r="E630" s="302" t="s">
        <v>93</v>
      </c>
      <c r="F630" s="423" t="s">
        <v>13112</v>
      </c>
      <c r="G630" s="423"/>
      <c r="H630" s="423">
        <v>1.1305300000000001E-2</v>
      </c>
      <c r="I630" s="423"/>
      <c r="J630" s="424">
        <v>0.17249999999999999</v>
      </c>
      <c r="K630" s="424"/>
      <c r="L630" s="424"/>
    </row>
    <row r="631" spans="1:12" ht="24" customHeight="1">
      <c r="A631" s="300" t="s">
        <v>12986</v>
      </c>
      <c r="B631" s="301" t="s">
        <v>13113</v>
      </c>
      <c r="C631" s="300" t="s">
        <v>9</v>
      </c>
      <c r="D631" s="300" t="s">
        <v>10809</v>
      </c>
      <c r="E631" s="302" t="s">
        <v>51</v>
      </c>
      <c r="F631" s="423" t="s">
        <v>13114</v>
      </c>
      <c r="G631" s="423"/>
      <c r="H631" s="423">
        <v>1.1305300000000001E-2</v>
      </c>
      <c r="I631" s="423"/>
      <c r="J631" s="424">
        <v>0.13569999999999999</v>
      </c>
      <c r="K631" s="424"/>
      <c r="L631" s="424"/>
    </row>
    <row r="632" spans="1:12" ht="24" customHeight="1">
      <c r="A632" s="300" t="s">
        <v>12986</v>
      </c>
      <c r="B632" s="301" t="s">
        <v>13115</v>
      </c>
      <c r="C632" s="300" t="s">
        <v>9</v>
      </c>
      <c r="D632" s="300" t="s">
        <v>10810</v>
      </c>
      <c r="E632" s="302" t="s">
        <v>51</v>
      </c>
      <c r="F632" s="423" t="s">
        <v>13116</v>
      </c>
      <c r="G632" s="423"/>
      <c r="H632" s="423">
        <v>1.1305300000000001E-2</v>
      </c>
      <c r="I632" s="423"/>
      <c r="J632" s="424">
        <v>0.30080000000000001</v>
      </c>
      <c r="K632" s="424"/>
      <c r="L632" s="424"/>
    </row>
    <row r="633" spans="1:12" ht="24" customHeight="1">
      <c r="A633" s="300" t="s">
        <v>12986</v>
      </c>
      <c r="B633" s="301" t="s">
        <v>13117</v>
      </c>
      <c r="C633" s="300" t="s">
        <v>9</v>
      </c>
      <c r="D633" s="300" t="s">
        <v>10837</v>
      </c>
      <c r="E633" s="302" t="s">
        <v>51</v>
      </c>
      <c r="F633" s="423" t="s">
        <v>13118</v>
      </c>
      <c r="G633" s="423"/>
      <c r="H633" s="423">
        <v>3.8489999999999998E-4</v>
      </c>
      <c r="I633" s="423"/>
      <c r="J633" s="424">
        <v>0.1714</v>
      </c>
      <c r="K633" s="424"/>
      <c r="L633" s="424"/>
    </row>
    <row r="634" spans="1:12" ht="24" customHeight="1">
      <c r="A634" s="300" t="s">
        <v>12986</v>
      </c>
      <c r="B634" s="301" t="s">
        <v>13003</v>
      </c>
      <c r="C634" s="300" t="s">
        <v>9</v>
      </c>
      <c r="D634" s="300" t="s">
        <v>7216</v>
      </c>
      <c r="E634" s="302" t="s">
        <v>51</v>
      </c>
      <c r="F634" s="423" t="s">
        <v>13004</v>
      </c>
      <c r="G634" s="423"/>
      <c r="H634" s="423">
        <v>2.2642800000000001E-2</v>
      </c>
      <c r="I634" s="423"/>
      <c r="J634" s="424">
        <v>0.75649999999999995</v>
      </c>
      <c r="K634" s="424"/>
      <c r="L634" s="424"/>
    </row>
    <row r="635" spans="1:12" ht="24" customHeight="1">
      <c r="A635" s="300" t="s">
        <v>12986</v>
      </c>
      <c r="B635" s="301" t="s">
        <v>13005</v>
      </c>
      <c r="C635" s="300" t="s">
        <v>9</v>
      </c>
      <c r="D635" s="300" t="s">
        <v>7393</v>
      </c>
      <c r="E635" s="302" t="s">
        <v>12988</v>
      </c>
      <c r="F635" s="423" t="s">
        <v>13006</v>
      </c>
      <c r="G635" s="423"/>
      <c r="H635" s="423">
        <v>1.3621899999999999E-2</v>
      </c>
      <c r="I635" s="423"/>
      <c r="J635" s="424">
        <v>0.73560000000000003</v>
      </c>
      <c r="K635" s="424"/>
      <c r="L635" s="424"/>
    </row>
    <row r="636" spans="1:12" ht="24" customHeight="1">
      <c r="A636" s="300" t="s">
        <v>12986</v>
      </c>
      <c r="B636" s="301" t="s">
        <v>13007</v>
      </c>
      <c r="C636" s="300" t="s">
        <v>9</v>
      </c>
      <c r="D636" s="300" t="s">
        <v>10619</v>
      </c>
      <c r="E636" s="302" t="s">
        <v>51</v>
      </c>
      <c r="F636" s="423" t="s">
        <v>13008</v>
      </c>
      <c r="G636" s="423"/>
      <c r="H636" s="423">
        <v>1.05667E-2</v>
      </c>
      <c r="I636" s="423"/>
      <c r="J636" s="424">
        <v>2.0209000000000001</v>
      </c>
      <c r="K636" s="424"/>
      <c r="L636" s="424"/>
    </row>
    <row r="637" spans="1:12" ht="24" customHeight="1">
      <c r="A637" s="300" t="s">
        <v>12986</v>
      </c>
      <c r="B637" s="301" t="s">
        <v>13009</v>
      </c>
      <c r="C637" s="300" t="s">
        <v>9</v>
      </c>
      <c r="D637" s="300" t="s">
        <v>10769</v>
      </c>
      <c r="E637" s="302" t="s">
        <v>51</v>
      </c>
      <c r="F637" s="423" t="s">
        <v>13010</v>
      </c>
      <c r="G637" s="423"/>
      <c r="H637" s="423">
        <v>0.94985770000000003</v>
      </c>
      <c r="I637" s="423"/>
      <c r="J637" s="424">
        <v>1.1968000000000001</v>
      </c>
      <c r="K637" s="424"/>
      <c r="L637" s="424"/>
    </row>
    <row r="638" spans="1:12" ht="24" customHeight="1">
      <c r="A638" s="300" t="s">
        <v>12986</v>
      </c>
      <c r="B638" s="301" t="s">
        <v>13011</v>
      </c>
      <c r="C638" s="300" t="s">
        <v>9</v>
      </c>
      <c r="D638" s="300" t="s">
        <v>10929</v>
      </c>
      <c r="E638" s="302" t="s">
        <v>51</v>
      </c>
      <c r="F638" s="423" t="s">
        <v>13012</v>
      </c>
      <c r="G638" s="423"/>
      <c r="H638" s="423">
        <v>9.1576999999999995E-3</v>
      </c>
      <c r="I638" s="423"/>
      <c r="J638" s="424">
        <v>1.3778999999999999</v>
      </c>
      <c r="K638" s="424"/>
      <c r="L638" s="424"/>
    </row>
    <row r="639" spans="1:12" ht="17.100000000000001" customHeight="1">
      <c r="A639" s="298"/>
      <c r="B639" s="298"/>
      <c r="C639" s="298"/>
      <c r="D639" s="298"/>
      <c r="E639" s="298"/>
      <c r="F639" s="298"/>
      <c r="G639" s="298"/>
      <c r="H639" s="298"/>
      <c r="I639" s="298"/>
      <c r="J639" s="298" t="s">
        <v>12992</v>
      </c>
      <c r="K639" s="298"/>
      <c r="L639" s="298" t="s">
        <v>16715</v>
      </c>
    </row>
    <row r="640" spans="1:12">
      <c r="A640" s="414" t="s">
        <v>13056</v>
      </c>
      <c r="B640" s="414"/>
      <c r="C640" s="414"/>
      <c r="D640" s="414"/>
      <c r="E640" s="414"/>
      <c r="F640" s="414"/>
      <c r="G640" s="414"/>
      <c r="H640" s="414"/>
      <c r="I640" s="294"/>
      <c r="J640" s="294"/>
      <c r="K640" s="294"/>
      <c r="L640" s="294"/>
    </row>
    <row r="641" spans="1:12" ht="17.100000000000001" customHeight="1">
      <c r="A641" s="294" t="s">
        <v>12978</v>
      </c>
      <c r="B641" s="298" t="s">
        <v>12979</v>
      </c>
      <c r="C641" s="294" t="s">
        <v>12980</v>
      </c>
      <c r="D641" s="294" t="s">
        <v>12981</v>
      </c>
      <c r="E641" s="299" t="s">
        <v>12982</v>
      </c>
      <c r="F641" s="413" t="s">
        <v>12983</v>
      </c>
      <c r="G641" s="413"/>
      <c r="H641" s="413" t="s">
        <v>12984</v>
      </c>
      <c r="I641" s="413"/>
      <c r="J641" s="413" t="s">
        <v>12985</v>
      </c>
      <c r="K641" s="413"/>
      <c r="L641" s="413"/>
    </row>
    <row r="642" spans="1:12" ht="24" customHeight="1">
      <c r="A642" s="300" t="s">
        <v>12986</v>
      </c>
      <c r="B642" s="301" t="s">
        <v>13057</v>
      </c>
      <c r="C642" s="300" t="s">
        <v>9</v>
      </c>
      <c r="D642" s="300" t="s">
        <v>12549</v>
      </c>
      <c r="E642" s="302" t="s">
        <v>27</v>
      </c>
      <c r="F642" s="423" t="s">
        <v>12948</v>
      </c>
      <c r="G642" s="423"/>
      <c r="H642" s="423">
        <v>8.4982631000000008</v>
      </c>
      <c r="I642" s="423"/>
      <c r="J642" s="424">
        <v>5.5239000000000003</v>
      </c>
      <c r="K642" s="424"/>
      <c r="L642" s="424"/>
    </row>
    <row r="643" spans="1:12" ht="17.100000000000001" customHeight="1">
      <c r="A643" s="298"/>
      <c r="B643" s="298"/>
      <c r="C643" s="298"/>
      <c r="D643" s="298"/>
      <c r="E643" s="298"/>
      <c r="F643" s="298"/>
      <c r="G643" s="298"/>
      <c r="H643" s="298"/>
      <c r="I643" s="298"/>
      <c r="J643" s="298" t="s">
        <v>12992</v>
      </c>
      <c r="K643" s="298"/>
      <c r="L643" s="298" t="s">
        <v>13676</v>
      </c>
    </row>
    <row r="644" spans="1:12">
      <c r="A644" s="414" t="s">
        <v>13058</v>
      </c>
      <c r="B644" s="414"/>
      <c r="C644" s="414"/>
      <c r="D644" s="414"/>
      <c r="E644" s="414"/>
      <c r="F644" s="414"/>
      <c r="G644" s="414"/>
      <c r="H644" s="414"/>
      <c r="I644" s="294"/>
      <c r="J644" s="294"/>
      <c r="K644" s="294"/>
      <c r="L644" s="294"/>
    </row>
    <row r="645" spans="1:12" ht="17.100000000000001" customHeight="1">
      <c r="A645" s="294" t="s">
        <v>12978</v>
      </c>
      <c r="B645" s="298" t="s">
        <v>12979</v>
      </c>
      <c r="C645" s="294" t="s">
        <v>12980</v>
      </c>
      <c r="D645" s="294" t="s">
        <v>12981</v>
      </c>
      <c r="E645" s="299" t="s">
        <v>12982</v>
      </c>
      <c r="F645" s="413" t="s">
        <v>12983</v>
      </c>
      <c r="G645" s="413"/>
      <c r="H645" s="413" t="s">
        <v>12984</v>
      </c>
      <c r="I645" s="413"/>
      <c r="J645" s="413" t="s">
        <v>12985</v>
      </c>
      <c r="K645" s="413"/>
      <c r="L645" s="413"/>
    </row>
    <row r="646" spans="1:12" ht="24" customHeight="1">
      <c r="A646" s="300" t="s">
        <v>12986</v>
      </c>
      <c r="B646" s="301" t="s">
        <v>13059</v>
      </c>
      <c r="C646" s="300" t="s">
        <v>9</v>
      </c>
      <c r="D646" s="300" t="s">
        <v>12535</v>
      </c>
      <c r="E646" s="302" t="s">
        <v>27</v>
      </c>
      <c r="F646" s="423" t="s">
        <v>12936</v>
      </c>
      <c r="G646" s="423"/>
      <c r="H646" s="423">
        <v>8.4982631000000008</v>
      </c>
      <c r="I646" s="423"/>
      <c r="J646" s="424">
        <v>0.4249</v>
      </c>
      <c r="K646" s="424"/>
      <c r="L646" s="424"/>
    </row>
    <row r="647" spans="1:12" ht="17.100000000000001" customHeight="1">
      <c r="A647" s="298"/>
      <c r="B647" s="298"/>
      <c r="C647" s="298"/>
      <c r="D647" s="298"/>
      <c r="E647" s="298"/>
      <c r="F647" s="298"/>
      <c r="G647" s="298"/>
      <c r="H647" s="298"/>
      <c r="I647" s="298"/>
      <c r="J647" s="298" t="s">
        <v>12992</v>
      </c>
      <c r="K647" s="298"/>
      <c r="L647" s="298" t="s">
        <v>14053</v>
      </c>
    </row>
    <row r="648" spans="1:12">
      <c r="A648" s="414" t="s">
        <v>13060</v>
      </c>
      <c r="B648" s="414"/>
      <c r="C648" s="414"/>
      <c r="D648" s="414"/>
      <c r="E648" s="414"/>
      <c r="F648" s="414"/>
      <c r="G648" s="414"/>
      <c r="H648" s="414"/>
      <c r="I648" s="294"/>
      <c r="J648" s="294"/>
      <c r="K648" s="294"/>
      <c r="L648" s="294"/>
    </row>
    <row r="649" spans="1:12" ht="17.100000000000001" customHeight="1">
      <c r="A649" s="294" t="s">
        <v>12978</v>
      </c>
      <c r="B649" s="298" t="s">
        <v>12979</v>
      </c>
      <c r="C649" s="294" t="s">
        <v>12980</v>
      </c>
      <c r="D649" s="294" t="s">
        <v>12981</v>
      </c>
      <c r="E649" s="299" t="s">
        <v>12982</v>
      </c>
      <c r="F649" s="413" t="s">
        <v>12983</v>
      </c>
      <c r="G649" s="413"/>
      <c r="H649" s="413" t="s">
        <v>12984</v>
      </c>
      <c r="I649" s="413"/>
      <c r="J649" s="413" t="s">
        <v>12985</v>
      </c>
      <c r="K649" s="413"/>
      <c r="L649" s="413"/>
    </row>
    <row r="650" spans="1:12" ht="24" customHeight="1">
      <c r="A650" s="300" t="s">
        <v>12986</v>
      </c>
      <c r="B650" s="301" t="s">
        <v>13061</v>
      </c>
      <c r="C650" s="300" t="s">
        <v>9</v>
      </c>
      <c r="D650" s="300" t="s">
        <v>12522</v>
      </c>
      <c r="E650" s="302" t="s">
        <v>27</v>
      </c>
      <c r="F650" s="423" t="s">
        <v>12964</v>
      </c>
      <c r="G650" s="423"/>
      <c r="H650" s="423">
        <v>8.4982631000000008</v>
      </c>
      <c r="I650" s="423"/>
      <c r="J650" s="424">
        <v>21.500599999999999</v>
      </c>
      <c r="K650" s="424"/>
      <c r="L650" s="424"/>
    </row>
    <row r="651" spans="1:12" ht="24" customHeight="1">
      <c r="A651" s="300" t="s">
        <v>12986</v>
      </c>
      <c r="B651" s="301" t="s">
        <v>13062</v>
      </c>
      <c r="C651" s="300" t="s">
        <v>9</v>
      </c>
      <c r="D651" s="300" t="s">
        <v>12527</v>
      </c>
      <c r="E651" s="302" t="s">
        <v>27</v>
      </c>
      <c r="F651" s="423" t="s">
        <v>13063</v>
      </c>
      <c r="G651" s="423"/>
      <c r="H651" s="423">
        <v>8.4982631000000008</v>
      </c>
      <c r="I651" s="423"/>
      <c r="J651" s="424">
        <v>2.8894000000000002</v>
      </c>
      <c r="K651" s="424"/>
      <c r="L651" s="424"/>
    </row>
    <row r="652" spans="1:12" ht="17.100000000000001" customHeight="1">
      <c r="A652" s="298"/>
      <c r="B652" s="298"/>
      <c r="C652" s="298"/>
      <c r="D652" s="298"/>
      <c r="E652" s="298"/>
      <c r="F652" s="298"/>
      <c r="G652" s="298"/>
      <c r="H652" s="298"/>
      <c r="I652" s="298"/>
      <c r="J652" s="298" t="s">
        <v>12992</v>
      </c>
      <c r="K652" s="298"/>
      <c r="L652" s="298" t="s">
        <v>16716</v>
      </c>
    </row>
    <row r="653" spans="1:12" ht="17.100000000000001" customHeight="1">
      <c r="A653" s="294" t="s">
        <v>13014</v>
      </c>
      <c r="B653" s="294"/>
      <c r="C653" s="294"/>
      <c r="D653" s="294"/>
      <c r="E653" s="294"/>
      <c r="F653" s="294"/>
      <c r="G653" s="294"/>
      <c r="H653" s="294"/>
      <c r="I653" s="294"/>
      <c r="J653" s="294"/>
      <c r="K653" s="294"/>
      <c r="L653" s="294"/>
    </row>
    <row r="654" spans="1:12" ht="17.100000000000001" customHeight="1">
      <c r="A654" s="298"/>
      <c r="B654" s="298"/>
      <c r="C654" s="298"/>
      <c r="D654" s="298"/>
      <c r="E654" s="298"/>
      <c r="F654" s="298"/>
      <c r="G654" s="298"/>
      <c r="H654" s="298"/>
      <c r="I654" s="298"/>
      <c r="J654" s="298" t="s">
        <v>13015</v>
      </c>
      <c r="K654" s="298"/>
      <c r="L654" s="298" t="s">
        <v>16717</v>
      </c>
    </row>
    <row r="655" spans="1:12" ht="17.100000000000001" customHeight="1">
      <c r="A655" s="298"/>
      <c r="B655" s="298"/>
      <c r="C655" s="298"/>
      <c r="D655" s="298"/>
      <c r="E655" s="298"/>
      <c r="F655" s="298"/>
      <c r="G655" s="298"/>
      <c r="H655" s="298"/>
      <c r="I655" s="298"/>
      <c r="J655" s="298" t="s">
        <v>13017</v>
      </c>
      <c r="K655" s="298" t="s">
        <v>13018</v>
      </c>
      <c r="L655" s="298" t="s">
        <v>16718</v>
      </c>
    </row>
    <row r="656" spans="1:12" ht="17.100000000000001" customHeight="1">
      <c r="A656" s="298"/>
      <c r="B656" s="298"/>
      <c r="C656" s="298"/>
      <c r="D656" s="298"/>
      <c r="E656" s="298"/>
      <c r="F656" s="298"/>
      <c r="G656" s="298"/>
      <c r="H656" s="298"/>
      <c r="I656" s="298"/>
      <c r="J656" s="298" t="s">
        <v>13020</v>
      </c>
      <c r="K656" s="298"/>
      <c r="L656" s="298" t="s">
        <v>16719</v>
      </c>
    </row>
    <row r="657" spans="1:12" ht="17.100000000000001" customHeight="1">
      <c r="A657" s="298"/>
      <c r="B657" s="298"/>
      <c r="C657" s="298"/>
      <c r="D657" s="298"/>
      <c r="E657" s="298"/>
      <c r="F657" s="298"/>
      <c r="G657" s="298"/>
      <c r="H657" s="298"/>
      <c r="I657" s="298"/>
      <c r="J657" s="298" t="s">
        <v>13022</v>
      </c>
      <c r="K657" s="298" t="s">
        <v>16646</v>
      </c>
      <c r="L657" s="298" t="s">
        <v>16720</v>
      </c>
    </row>
    <row r="658" spans="1:12" ht="17.100000000000001" customHeight="1">
      <c r="A658" s="298"/>
      <c r="B658" s="298"/>
      <c r="C658" s="298"/>
      <c r="D658" s="298"/>
      <c r="E658" s="298"/>
      <c r="F658" s="298"/>
      <c r="G658" s="298"/>
      <c r="H658" s="298"/>
      <c r="I658" s="298"/>
      <c r="J658" s="298" t="s">
        <v>13024</v>
      </c>
      <c r="K658" s="298"/>
      <c r="L658" s="298" t="s">
        <v>16721</v>
      </c>
    </row>
    <row r="659" spans="1:12" ht="30" customHeight="1">
      <c r="A659" s="299"/>
      <c r="B659" s="299"/>
      <c r="C659" s="299"/>
      <c r="D659" s="299"/>
      <c r="E659" s="299"/>
      <c r="F659" s="299"/>
      <c r="G659" s="299"/>
      <c r="H659" s="299"/>
      <c r="I659" s="299"/>
      <c r="J659" s="299"/>
      <c r="K659" s="299"/>
      <c r="L659" s="299"/>
    </row>
    <row r="660" spans="1:12" ht="24" customHeight="1">
      <c r="A660" s="295" t="s">
        <v>16722</v>
      </c>
      <c r="B660" s="296" t="s">
        <v>16273</v>
      </c>
      <c r="C660" s="295" t="s">
        <v>9</v>
      </c>
      <c r="D660" s="295" t="s">
        <v>28</v>
      </c>
      <c r="E660" s="297" t="s">
        <v>27</v>
      </c>
      <c r="F660" s="296"/>
      <c r="G660" s="296"/>
      <c r="H660" s="296"/>
      <c r="I660" s="296"/>
      <c r="J660" s="296"/>
      <c r="K660" s="296"/>
      <c r="L660" s="296"/>
    </row>
    <row r="661" spans="1:12">
      <c r="A661" s="414" t="s">
        <v>12977</v>
      </c>
      <c r="B661" s="414"/>
      <c r="C661" s="414"/>
      <c r="D661" s="414"/>
      <c r="E661" s="414"/>
      <c r="F661" s="414"/>
      <c r="G661" s="414"/>
      <c r="H661" s="414"/>
      <c r="I661" s="294"/>
      <c r="J661" s="294"/>
      <c r="K661" s="294"/>
      <c r="L661" s="294"/>
    </row>
    <row r="662" spans="1:12" ht="17.100000000000001" customHeight="1">
      <c r="A662" s="294" t="s">
        <v>12978</v>
      </c>
      <c r="B662" s="298" t="s">
        <v>12979</v>
      </c>
      <c r="C662" s="294" t="s">
        <v>12980</v>
      </c>
      <c r="D662" s="294" t="s">
        <v>12981</v>
      </c>
      <c r="E662" s="299" t="s">
        <v>12982</v>
      </c>
      <c r="F662" s="413" t="s">
        <v>12983</v>
      </c>
      <c r="G662" s="413"/>
      <c r="H662" s="413" t="s">
        <v>12984</v>
      </c>
      <c r="I662" s="413"/>
      <c r="J662" s="413" t="s">
        <v>12985</v>
      </c>
      <c r="K662" s="413"/>
      <c r="L662" s="413"/>
    </row>
    <row r="663" spans="1:12" ht="24" customHeight="1">
      <c r="A663" s="300" t="s">
        <v>12986</v>
      </c>
      <c r="B663" s="301" t="s">
        <v>13085</v>
      </c>
      <c r="C663" s="300" t="s">
        <v>9</v>
      </c>
      <c r="D663" s="300" t="s">
        <v>7909</v>
      </c>
      <c r="E663" s="302" t="s">
        <v>51</v>
      </c>
      <c r="F663" s="423" t="s">
        <v>13086</v>
      </c>
      <c r="G663" s="423"/>
      <c r="H663" s="423">
        <v>5.8629999999999999E-4</v>
      </c>
      <c r="I663" s="423"/>
      <c r="J663" s="424">
        <v>6.0999999999999999E-2</v>
      </c>
      <c r="K663" s="424"/>
      <c r="L663" s="424"/>
    </row>
    <row r="664" spans="1:12" ht="24" customHeight="1">
      <c r="A664" s="300" t="s">
        <v>12986</v>
      </c>
      <c r="B664" s="301" t="s">
        <v>13087</v>
      </c>
      <c r="C664" s="300" t="s">
        <v>9</v>
      </c>
      <c r="D664" s="300" t="s">
        <v>8873</v>
      </c>
      <c r="E664" s="302" t="s">
        <v>51</v>
      </c>
      <c r="F664" s="423" t="s">
        <v>13088</v>
      </c>
      <c r="G664" s="423"/>
      <c r="H664" s="423">
        <v>5.5899999999999997E-5</v>
      </c>
      <c r="I664" s="423"/>
      <c r="J664" s="424">
        <v>4.8599999999999997E-2</v>
      </c>
      <c r="K664" s="424"/>
      <c r="L664" s="424"/>
    </row>
    <row r="665" spans="1:12" ht="48" customHeight="1">
      <c r="A665" s="300" t="s">
        <v>12986</v>
      </c>
      <c r="B665" s="301" t="s">
        <v>13089</v>
      </c>
      <c r="C665" s="300" t="s">
        <v>9</v>
      </c>
      <c r="D665" s="300" t="s">
        <v>9227</v>
      </c>
      <c r="E665" s="302" t="s">
        <v>51</v>
      </c>
      <c r="F665" s="423" t="s">
        <v>13090</v>
      </c>
      <c r="G665" s="423"/>
      <c r="H665" s="423">
        <v>3.9100000000000002E-5</v>
      </c>
      <c r="I665" s="423"/>
      <c r="J665" s="424">
        <v>5.2299999999999999E-2</v>
      </c>
      <c r="K665" s="424"/>
      <c r="L665" s="424"/>
    </row>
    <row r="666" spans="1:12" ht="24" customHeight="1">
      <c r="A666" s="300" t="s">
        <v>12986</v>
      </c>
      <c r="B666" s="301" t="s">
        <v>13091</v>
      </c>
      <c r="C666" s="300" t="s">
        <v>9</v>
      </c>
      <c r="D666" s="300" t="s">
        <v>9580</v>
      </c>
      <c r="E666" s="302" t="s">
        <v>51</v>
      </c>
      <c r="F666" s="423" t="s">
        <v>13092</v>
      </c>
      <c r="G666" s="423"/>
      <c r="H666" s="423">
        <v>3.8300000000000003E-5</v>
      </c>
      <c r="I666" s="423"/>
      <c r="J666" s="424">
        <v>3.4299999999999997E-2</v>
      </c>
      <c r="K666" s="424"/>
      <c r="L666" s="424"/>
    </row>
    <row r="667" spans="1:12" ht="24" customHeight="1">
      <c r="A667" s="300" t="s">
        <v>12986</v>
      </c>
      <c r="B667" s="301" t="s">
        <v>12987</v>
      </c>
      <c r="C667" s="300" t="s">
        <v>9</v>
      </c>
      <c r="D667" s="300" t="s">
        <v>9831</v>
      </c>
      <c r="E667" s="302" t="s">
        <v>12988</v>
      </c>
      <c r="F667" s="423" t="s">
        <v>12989</v>
      </c>
      <c r="G667" s="423"/>
      <c r="H667" s="423">
        <v>1.3568200000000001E-2</v>
      </c>
      <c r="I667" s="423"/>
      <c r="J667" s="424">
        <v>0.13730000000000001</v>
      </c>
      <c r="K667" s="424"/>
      <c r="L667" s="424"/>
    </row>
    <row r="668" spans="1:12" ht="36" customHeight="1">
      <c r="A668" s="300" t="s">
        <v>12986</v>
      </c>
      <c r="B668" s="301" t="s">
        <v>12990</v>
      </c>
      <c r="C668" s="300" t="s">
        <v>9</v>
      </c>
      <c r="D668" s="300" t="s">
        <v>11426</v>
      </c>
      <c r="E668" s="302" t="s">
        <v>51</v>
      </c>
      <c r="F668" s="423" t="s">
        <v>12991</v>
      </c>
      <c r="G668" s="423"/>
      <c r="H668" s="423">
        <v>7.1109999999999999E-4</v>
      </c>
      <c r="I668" s="423"/>
      <c r="J668" s="424">
        <v>9.4E-2</v>
      </c>
      <c r="K668" s="424"/>
      <c r="L668" s="424"/>
    </row>
    <row r="669" spans="1:12" ht="17.100000000000001" customHeight="1">
      <c r="A669" s="298"/>
      <c r="B669" s="298"/>
      <c r="C669" s="298"/>
      <c r="D669" s="298"/>
      <c r="E669" s="298"/>
      <c r="F669" s="298"/>
      <c r="G669" s="298"/>
      <c r="H669" s="298"/>
      <c r="I669" s="298"/>
      <c r="J669" s="298" t="s">
        <v>12992</v>
      </c>
      <c r="K669" s="298"/>
      <c r="L669" s="298" t="s">
        <v>12926</v>
      </c>
    </row>
    <row r="670" spans="1:12">
      <c r="A670" s="414" t="s">
        <v>12994</v>
      </c>
      <c r="B670" s="414"/>
      <c r="C670" s="414"/>
      <c r="D670" s="414"/>
      <c r="E670" s="414"/>
      <c r="F670" s="414"/>
      <c r="G670" s="414"/>
      <c r="H670" s="414"/>
      <c r="I670" s="294"/>
      <c r="J670" s="294"/>
      <c r="K670" s="294"/>
      <c r="L670" s="294"/>
    </row>
    <row r="671" spans="1:12" ht="17.100000000000001" customHeight="1">
      <c r="A671" s="294" t="s">
        <v>12978</v>
      </c>
      <c r="B671" s="298" t="s">
        <v>12979</v>
      </c>
      <c r="C671" s="294" t="s">
        <v>12980</v>
      </c>
      <c r="D671" s="294" t="s">
        <v>12981</v>
      </c>
      <c r="E671" s="299" t="s">
        <v>12982</v>
      </c>
      <c r="F671" s="413" t="s">
        <v>12983</v>
      </c>
      <c r="G671" s="413"/>
      <c r="H671" s="413" t="s">
        <v>12984</v>
      </c>
      <c r="I671" s="413"/>
      <c r="J671" s="413" t="s">
        <v>12985</v>
      </c>
      <c r="K671" s="413"/>
      <c r="L671" s="413"/>
    </row>
    <row r="672" spans="1:12" ht="24" customHeight="1">
      <c r="A672" s="300" t="s">
        <v>12986</v>
      </c>
      <c r="B672" s="301" t="s">
        <v>13295</v>
      </c>
      <c r="C672" s="300" t="s">
        <v>9</v>
      </c>
      <c r="D672" s="300" t="s">
        <v>7218</v>
      </c>
      <c r="E672" s="302" t="s">
        <v>27</v>
      </c>
      <c r="F672" s="423" t="s">
        <v>13134</v>
      </c>
      <c r="G672" s="423"/>
      <c r="H672" s="423">
        <v>1.0112623999999999</v>
      </c>
      <c r="I672" s="423"/>
      <c r="J672" s="424">
        <v>7.0282999999999998</v>
      </c>
      <c r="K672" s="424"/>
      <c r="L672" s="424"/>
    </row>
    <row r="673" spans="1:12" ht="17.100000000000001" customHeight="1">
      <c r="A673" s="298"/>
      <c r="B673" s="298"/>
      <c r="C673" s="298"/>
      <c r="D673" s="298"/>
      <c r="E673" s="298"/>
      <c r="F673" s="298"/>
      <c r="G673" s="298"/>
      <c r="H673" s="298"/>
      <c r="I673" s="298"/>
      <c r="J673" s="298" t="s">
        <v>12992</v>
      </c>
      <c r="K673" s="298"/>
      <c r="L673" s="298" t="s">
        <v>16723</v>
      </c>
    </row>
    <row r="674" spans="1:12">
      <c r="A674" s="414" t="s">
        <v>12998</v>
      </c>
      <c r="B674" s="414"/>
      <c r="C674" s="414"/>
      <c r="D674" s="414"/>
      <c r="E674" s="414"/>
      <c r="F674" s="414"/>
      <c r="G674" s="414"/>
      <c r="H674" s="414"/>
      <c r="I674" s="294"/>
      <c r="J674" s="294"/>
      <c r="K674" s="294"/>
      <c r="L674" s="294"/>
    </row>
    <row r="675" spans="1:12" ht="17.100000000000001" customHeight="1">
      <c r="A675" s="294" t="s">
        <v>12978</v>
      </c>
      <c r="B675" s="298" t="s">
        <v>12979</v>
      </c>
      <c r="C675" s="294" t="s">
        <v>12980</v>
      </c>
      <c r="D675" s="294" t="s">
        <v>12981</v>
      </c>
      <c r="E675" s="299" t="s">
        <v>12982</v>
      </c>
      <c r="F675" s="413" t="s">
        <v>12983</v>
      </c>
      <c r="G675" s="413"/>
      <c r="H675" s="413" t="s">
        <v>12984</v>
      </c>
      <c r="I675" s="413"/>
      <c r="J675" s="413" t="s">
        <v>12985</v>
      </c>
      <c r="K675" s="413"/>
      <c r="L675" s="413"/>
    </row>
    <row r="676" spans="1:12" ht="24" customHeight="1">
      <c r="A676" s="300" t="s">
        <v>12986</v>
      </c>
      <c r="B676" s="301" t="s">
        <v>13099</v>
      </c>
      <c r="C676" s="300" t="s">
        <v>9</v>
      </c>
      <c r="D676" s="300" t="s">
        <v>7224</v>
      </c>
      <c r="E676" s="302" t="s">
        <v>51</v>
      </c>
      <c r="F676" s="423" t="s">
        <v>13100</v>
      </c>
      <c r="G676" s="423"/>
      <c r="H676" s="423">
        <v>6.9254E-3</v>
      </c>
      <c r="I676" s="423"/>
      <c r="J676" s="424">
        <v>6.3600000000000004E-2</v>
      </c>
      <c r="K676" s="424"/>
      <c r="L676" s="424"/>
    </row>
    <row r="677" spans="1:12" ht="24" customHeight="1">
      <c r="A677" s="300" t="s">
        <v>12986</v>
      </c>
      <c r="B677" s="301" t="s">
        <v>13101</v>
      </c>
      <c r="C677" s="300" t="s">
        <v>9</v>
      </c>
      <c r="D677" s="300" t="s">
        <v>7359</v>
      </c>
      <c r="E677" s="302" t="s">
        <v>51</v>
      </c>
      <c r="F677" s="423" t="s">
        <v>13102</v>
      </c>
      <c r="G677" s="423"/>
      <c r="H677" s="423">
        <v>2.2350000000000001E-4</v>
      </c>
      <c r="I677" s="423"/>
      <c r="J677" s="424">
        <v>2.87E-2</v>
      </c>
      <c r="K677" s="424"/>
      <c r="L677" s="424"/>
    </row>
    <row r="678" spans="1:12" ht="24" customHeight="1">
      <c r="A678" s="300" t="s">
        <v>12986</v>
      </c>
      <c r="B678" s="301" t="s">
        <v>13103</v>
      </c>
      <c r="C678" s="300" t="s">
        <v>9</v>
      </c>
      <c r="D678" s="300" t="s">
        <v>8851</v>
      </c>
      <c r="E678" s="302" t="s">
        <v>51</v>
      </c>
      <c r="F678" s="423" t="s">
        <v>13104</v>
      </c>
      <c r="G678" s="423"/>
      <c r="H678" s="423">
        <v>1.7890000000000001E-4</v>
      </c>
      <c r="I678" s="423"/>
      <c r="J678" s="424">
        <v>3.4599999999999999E-2</v>
      </c>
      <c r="K678" s="424"/>
      <c r="L678" s="424"/>
    </row>
    <row r="679" spans="1:12" ht="24" customHeight="1">
      <c r="A679" s="300" t="s">
        <v>12986</v>
      </c>
      <c r="B679" s="301" t="s">
        <v>13105</v>
      </c>
      <c r="C679" s="300" t="s">
        <v>9</v>
      </c>
      <c r="D679" s="300" t="s">
        <v>8852</v>
      </c>
      <c r="E679" s="302" t="s">
        <v>51</v>
      </c>
      <c r="F679" s="423" t="s">
        <v>13106</v>
      </c>
      <c r="G679" s="423"/>
      <c r="H679" s="423">
        <v>3.8300000000000003E-5</v>
      </c>
      <c r="I679" s="423"/>
      <c r="J679" s="424">
        <v>2.1000000000000001E-2</v>
      </c>
      <c r="K679" s="424"/>
      <c r="L679" s="424"/>
    </row>
    <row r="680" spans="1:12" ht="24" customHeight="1">
      <c r="A680" s="300" t="s">
        <v>12986</v>
      </c>
      <c r="B680" s="301" t="s">
        <v>13107</v>
      </c>
      <c r="C680" s="300" t="s">
        <v>9</v>
      </c>
      <c r="D680" s="300" t="s">
        <v>9000</v>
      </c>
      <c r="E680" s="302" t="s">
        <v>51</v>
      </c>
      <c r="F680" s="423" t="s">
        <v>13108</v>
      </c>
      <c r="G680" s="423"/>
      <c r="H680" s="423">
        <v>7.8825000000000006E-3</v>
      </c>
      <c r="I680" s="423"/>
      <c r="J680" s="424">
        <v>5.3400000000000003E-2</v>
      </c>
      <c r="K680" s="424"/>
      <c r="L680" s="424"/>
    </row>
    <row r="681" spans="1:12" ht="24" customHeight="1">
      <c r="A681" s="300" t="s">
        <v>12986</v>
      </c>
      <c r="B681" s="301" t="s">
        <v>13109</v>
      </c>
      <c r="C681" s="300" t="s">
        <v>9</v>
      </c>
      <c r="D681" s="300" t="s">
        <v>9574</v>
      </c>
      <c r="E681" s="302" t="s">
        <v>51</v>
      </c>
      <c r="F681" s="423" t="s">
        <v>13110</v>
      </c>
      <c r="G681" s="423"/>
      <c r="H681" s="423">
        <v>2.4997999999999999E-3</v>
      </c>
      <c r="I681" s="423"/>
      <c r="J681" s="424">
        <v>2.2100000000000002E-2</v>
      </c>
      <c r="K681" s="424"/>
      <c r="L681" s="424"/>
    </row>
    <row r="682" spans="1:12" ht="24" customHeight="1">
      <c r="A682" s="300" t="s">
        <v>12986</v>
      </c>
      <c r="B682" s="301" t="s">
        <v>13111</v>
      </c>
      <c r="C682" s="300" t="s">
        <v>9</v>
      </c>
      <c r="D682" s="300" t="s">
        <v>10714</v>
      </c>
      <c r="E682" s="302" t="s">
        <v>93</v>
      </c>
      <c r="F682" s="423" t="s">
        <v>13112</v>
      </c>
      <c r="G682" s="423"/>
      <c r="H682" s="423">
        <v>1.3138E-3</v>
      </c>
      <c r="I682" s="423"/>
      <c r="J682" s="424">
        <v>0.02</v>
      </c>
      <c r="K682" s="424"/>
      <c r="L682" s="424"/>
    </row>
    <row r="683" spans="1:12" ht="24" customHeight="1">
      <c r="A683" s="300" t="s">
        <v>12986</v>
      </c>
      <c r="B683" s="301" t="s">
        <v>13113</v>
      </c>
      <c r="C683" s="300" t="s">
        <v>9</v>
      </c>
      <c r="D683" s="300" t="s">
        <v>10809</v>
      </c>
      <c r="E683" s="302" t="s">
        <v>51</v>
      </c>
      <c r="F683" s="423" t="s">
        <v>13114</v>
      </c>
      <c r="G683" s="423"/>
      <c r="H683" s="423">
        <v>1.3138E-3</v>
      </c>
      <c r="I683" s="423"/>
      <c r="J683" s="424">
        <v>1.5800000000000002E-2</v>
      </c>
      <c r="K683" s="424"/>
      <c r="L683" s="424"/>
    </row>
    <row r="684" spans="1:12" ht="24" customHeight="1">
      <c r="A684" s="300" t="s">
        <v>12986</v>
      </c>
      <c r="B684" s="301" t="s">
        <v>13115</v>
      </c>
      <c r="C684" s="300" t="s">
        <v>9</v>
      </c>
      <c r="D684" s="300" t="s">
        <v>10810</v>
      </c>
      <c r="E684" s="302" t="s">
        <v>51</v>
      </c>
      <c r="F684" s="423" t="s">
        <v>13116</v>
      </c>
      <c r="G684" s="423"/>
      <c r="H684" s="423">
        <v>1.3138E-3</v>
      </c>
      <c r="I684" s="423"/>
      <c r="J684" s="424">
        <v>3.5000000000000003E-2</v>
      </c>
      <c r="K684" s="424"/>
      <c r="L684" s="424"/>
    </row>
    <row r="685" spans="1:12" ht="24" customHeight="1">
      <c r="A685" s="300" t="s">
        <v>12986</v>
      </c>
      <c r="B685" s="301" t="s">
        <v>13117</v>
      </c>
      <c r="C685" s="300" t="s">
        <v>9</v>
      </c>
      <c r="D685" s="300" t="s">
        <v>10837</v>
      </c>
      <c r="E685" s="302" t="s">
        <v>51</v>
      </c>
      <c r="F685" s="423" t="s">
        <v>13118</v>
      </c>
      <c r="G685" s="423"/>
      <c r="H685" s="423">
        <v>4.4700000000000002E-5</v>
      </c>
      <c r="I685" s="423"/>
      <c r="J685" s="424">
        <v>1.9900000000000001E-2</v>
      </c>
      <c r="K685" s="424"/>
      <c r="L685" s="424"/>
    </row>
    <row r="686" spans="1:12" ht="24" customHeight="1">
      <c r="A686" s="300" t="s">
        <v>12986</v>
      </c>
      <c r="B686" s="301" t="s">
        <v>13003</v>
      </c>
      <c r="C686" s="300" t="s">
        <v>9</v>
      </c>
      <c r="D686" s="300" t="s">
        <v>7216</v>
      </c>
      <c r="E686" s="302" t="s">
        <v>51</v>
      </c>
      <c r="F686" s="423" t="s">
        <v>13004</v>
      </c>
      <c r="G686" s="423"/>
      <c r="H686" s="423">
        <v>2.6313E-3</v>
      </c>
      <c r="I686" s="423"/>
      <c r="J686" s="424">
        <v>8.7900000000000006E-2</v>
      </c>
      <c r="K686" s="424"/>
      <c r="L686" s="424"/>
    </row>
    <row r="687" spans="1:12" ht="24" customHeight="1">
      <c r="A687" s="300" t="s">
        <v>12986</v>
      </c>
      <c r="B687" s="301" t="s">
        <v>13005</v>
      </c>
      <c r="C687" s="300" t="s">
        <v>9</v>
      </c>
      <c r="D687" s="300" t="s">
        <v>7393</v>
      </c>
      <c r="E687" s="302" t="s">
        <v>12988</v>
      </c>
      <c r="F687" s="423" t="s">
        <v>13006</v>
      </c>
      <c r="G687" s="423"/>
      <c r="H687" s="423">
        <v>1.583E-3</v>
      </c>
      <c r="I687" s="423"/>
      <c r="J687" s="424">
        <v>8.5500000000000007E-2</v>
      </c>
      <c r="K687" s="424"/>
      <c r="L687" s="424"/>
    </row>
    <row r="688" spans="1:12" ht="24" customHeight="1">
      <c r="A688" s="300" t="s">
        <v>12986</v>
      </c>
      <c r="B688" s="301" t="s">
        <v>13007</v>
      </c>
      <c r="C688" s="300" t="s">
        <v>9</v>
      </c>
      <c r="D688" s="300" t="s">
        <v>10619</v>
      </c>
      <c r="E688" s="302" t="s">
        <v>51</v>
      </c>
      <c r="F688" s="423" t="s">
        <v>13008</v>
      </c>
      <c r="G688" s="423"/>
      <c r="H688" s="423">
        <v>1.2279999999999999E-3</v>
      </c>
      <c r="I688" s="423"/>
      <c r="J688" s="424">
        <v>0.2349</v>
      </c>
      <c r="K688" s="424"/>
      <c r="L688" s="424"/>
    </row>
    <row r="689" spans="1:12" ht="24" customHeight="1">
      <c r="A689" s="300" t="s">
        <v>12986</v>
      </c>
      <c r="B689" s="301" t="s">
        <v>13009</v>
      </c>
      <c r="C689" s="300" t="s">
        <v>9</v>
      </c>
      <c r="D689" s="300" t="s">
        <v>10769</v>
      </c>
      <c r="E689" s="302" t="s">
        <v>51</v>
      </c>
      <c r="F689" s="423" t="s">
        <v>13010</v>
      </c>
      <c r="G689" s="423"/>
      <c r="H689" s="423">
        <v>0.1103826</v>
      </c>
      <c r="I689" s="423"/>
      <c r="J689" s="424">
        <v>0.1391</v>
      </c>
      <c r="K689" s="424"/>
      <c r="L689" s="424"/>
    </row>
    <row r="690" spans="1:12" ht="24" customHeight="1">
      <c r="A690" s="300" t="s">
        <v>12986</v>
      </c>
      <c r="B690" s="301" t="s">
        <v>13011</v>
      </c>
      <c r="C690" s="300" t="s">
        <v>9</v>
      </c>
      <c r="D690" s="300" t="s">
        <v>10929</v>
      </c>
      <c r="E690" s="302" t="s">
        <v>51</v>
      </c>
      <c r="F690" s="423" t="s">
        <v>13012</v>
      </c>
      <c r="G690" s="423"/>
      <c r="H690" s="423">
        <v>1.0642E-3</v>
      </c>
      <c r="I690" s="423"/>
      <c r="J690" s="424">
        <v>0.16009999999999999</v>
      </c>
      <c r="K690" s="424"/>
      <c r="L690" s="424"/>
    </row>
    <row r="691" spans="1:12" ht="17.100000000000001" customHeight="1">
      <c r="A691" s="298"/>
      <c r="B691" s="298"/>
      <c r="C691" s="298"/>
      <c r="D691" s="298"/>
      <c r="E691" s="298"/>
      <c r="F691" s="298"/>
      <c r="G691" s="298"/>
      <c r="H691" s="298"/>
      <c r="I691" s="298"/>
      <c r="J691" s="298" t="s">
        <v>12992</v>
      </c>
      <c r="K691" s="298"/>
      <c r="L691" s="298" t="s">
        <v>12955</v>
      </c>
    </row>
    <row r="692" spans="1:12">
      <c r="A692" s="414" t="s">
        <v>13056</v>
      </c>
      <c r="B692" s="414"/>
      <c r="C692" s="414"/>
      <c r="D692" s="414"/>
      <c r="E692" s="414"/>
      <c r="F692" s="414"/>
      <c r="G692" s="414"/>
      <c r="H692" s="414"/>
      <c r="I692" s="294"/>
      <c r="J692" s="294"/>
      <c r="K692" s="294"/>
      <c r="L692" s="294"/>
    </row>
    <row r="693" spans="1:12" ht="17.100000000000001" customHeight="1">
      <c r="A693" s="294" t="s">
        <v>12978</v>
      </c>
      <c r="B693" s="298" t="s">
        <v>12979</v>
      </c>
      <c r="C693" s="294" t="s">
        <v>12980</v>
      </c>
      <c r="D693" s="294" t="s">
        <v>12981</v>
      </c>
      <c r="E693" s="299" t="s">
        <v>12982</v>
      </c>
      <c r="F693" s="413" t="s">
        <v>12983</v>
      </c>
      <c r="G693" s="413"/>
      <c r="H693" s="413" t="s">
        <v>12984</v>
      </c>
      <c r="I693" s="413"/>
      <c r="J693" s="413" t="s">
        <v>12985</v>
      </c>
      <c r="K693" s="413"/>
      <c r="L693" s="413"/>
    </row>
    <row r="694" spans="1:12" ht="24" customHeight="1">
      <c r="A694" s="300" t="s">
        <v>12986</v>
      </c>
      <c r="B694" s="301" t="s">
        <v>13057</v>
      </c>
      <c r="C694" s="300" t="s">
        <v>9</v>
      </c>
      <c r="D694" s="300" t="s">
        <v>12549</v>
      </c>
      <c r="E694" s="302" t="s">
        <v>27</v>
      </c>
      <c r="F694" s="423" t="s">
        <v>12948</v>
      </c>
      <c r="G694" s="423"/>
      <c r="H694" s="423">
        <v>1</v>
      </c>
      <c r="I694" s="423"/>
      <c r="J694" s="424">
        <v>0.65</v>
      </c>
      <c r="K694" s="424"/>
      <c r="L694" s="424"/>
    </row>
    <row r="695" spans="1:12" ht="17.100000000000001" customHeight="1">
      <c r="A695" s="298"/>
      <c r="B695" s="298"/>
      <c r="C695" s="298"/>
      <c r="D695" s="298"/>
      <c r="E695" s="298"/>
      <c r="F695" s="298"/>
      <c r="G695" s="298"/>
      <c r="H695" s="298"/>
      <c r="I695" s="298"/>
      <c r="J695" s="298" t="s">
        <v>12992</v>
      </c>
      <c r="K695" s="298"/>
      <c r="L695" s="298" t="s">
        <v>12948</v>
      </c>
    </row>
    <row r="696" spans="1:12">
      <c r="A696" s="414" t="s">
        <v>13058</v>
      </c>
      <c r="B696" s="414"/>
      <c r="C696" s="414"/>
      <c r="D696" s="414"/>
      <c r="E696" s="414"/>
      <c r="F696" s="414"/>
      <c r="G696" s="414"/>
      <c r="H696" s="414"/>
      <c r="I696" s="294"/>
      <c r="J696" s="294"/>
      <c r="K696" s="294"/>
      <c r="L696" s="294"/>
    </row>
    <row r="697" spans="1:12" ht="17.100000000000001" customHeight="1">
      <c r="A697" s="294" t="s">
        <v>12978</v>
      </c>
      <c r="B697" s="298" t="s">
        <v>12979</v>
      </c>
      <c r="C697" s="294" t="s">
        <v>12980</v>
      </c>
      <c r="D697" s="294" t="s">
        <v>12981</v>
      </c>
      <c r="E697" s="299" t="s">
        <v>12982</v>
      </c>
      <c r="F697" s="413" t="s">
        <v>12983</v>
      </c>
      <c r="G697" s="413"/>
      <c r="H697" s="413" t="s">
        <v>12984</v>
      </c>
      <c r="I697" s="413"/>
      <c r="J697" s="413" t="s">
        <v>12985</v>
      </c>
      <c r="K697" s="413"/>
      <c r="L697" s="413"/>
    </row>
    <row r="698" spans="1:12" ht="24" customHeight="1">
      <c r="A698" s="300" t="s">
        <v>12986</v>
      </c>
      <c r="B698" s="301" t="s">
        <v>13059</v>
      </c>
      <c r="C698" s="300" t="s">
        <v>9</v>
      </c>
      <c r="D698" s="300" t="s">
        <v>12535</v>
      </c>
      <c r="E698" s="302" t="s">
        <v>27</v>
      </c>
      <c r="F698" s="423" t="s">
        <v>12936</v>
      </c>
      <c r="G698" s="423"/>
      <c r="H698" s="423">
        <v>1</v>
      </c>
      <c r="I698" s="423"/>
      <c r="J698" s="424">
        <v>0.05</v>
      </c>
      <c r="K698" s="424"/>
      <c r="L698" s="424"/>
    </row>
    <row r="699" spans="1:12" ht="17.100000000000001" customHeight="1">
      <c r="A699" s="298"/>
      <c r="B699" s="298"/>
      <c r="C699" s="298"/>
      <c r="D699" s="298"/>
      <c r="E699" s="298"/>
      <c r="F699" s="298"/>
      <c r="G699" s="298"/>
      <c r="H699" s="298"/>
      <c r="I699" s="298"/>
      <c r="J699" s="298" t="s">
        <v>12992</v>
      </c>
      <c r="K699" s="298"/>
      <c r="L699" s="298" t="s">
        <v>12936</v>
      </c>
    </row>
    <row r="700" spans="1:12">
      <c r="A700" s="414" t="s">
        <v>13060</v>
      </c>
      <c r="B700" s="414"/>
      <c r="C700" s="414"/>
      <c r="D700" s="414"/>
      <c r="E700" s="414"/>
      <c r="F700" s="414"/>
      <c r="G700" s="414"/>
      <c r="H700" s="414"/>
      <c r="I700" s="294"/>
      <c r="J700" s="294"/>
      <c r="K700" s="294"/>
      <c r="L700" s="294"/>
    </row>
    <row r="701" spans="1:12" ht="17.100000000000001" customHeight="1">
      <c r="A701" s="294" t="s">
        <v>12978</v>
      </c>
      <c r="B701" s="298" t="s">
        <v>12979</v>
      </c>
      <c r="C701" s="294" t="s">
        <v>12980</v>
      </c>
      <c r="D701" s="294" t="s">
        <v>12981</v>
      </c>
      <c r="E701" s="299" t="s">
        <v>12982</v>
      </c>
      <c r="F701" s="413" t="s">
        <v>12983</v>
      </c>
      <c r="G701" s="413"/>
      <c r="H701" s="413" t="s">
        <v>12984</v>
      </c>
      <c r="I701" s="413"/>
      <c r="J701" s="413" t="s">
        <v>12985</v>
      </c>
      <c r="K701" s="413"/>
      <c r="L701" s="413"/>
    </row>
    <row r="702" spans="1:12" ht="24" customHeight="1">
      <c r="A702" s="300" t="s">
        <v>12986</v>
      </c>
      <c r="B702" s="301" t="s">
        <v>13061</v>
      </c>
      <c r="C702" s="300" t="s">
        <v>9</v>
      </c>
      <c r="D702" s="300" t="s">
        <v>12522</v>
      </c>
      <c r="E702" s="302" t="s">
        <v>27</v>
      </c>
      <c r="F702" s="423" t="s">
        <v>12964</v>
      </c>
      <c r="G702" s="423"/>
      <c r="H702" s="423">
        <v>1</v>
      </c>
      <c r="I702" s="423"/>
      <c r="J702" s="424">
        <v>2.5299999999999998</v>
      </c>
      <c r="K702" s="424"/>
      <c r="L702" s="424"/>
    </row>
    <row r="703" spans="1:12" ht="24" customHeight="1">
      <c r="A703" s="300" t="s">
        <v>12986</v>
      </c>
      <c r="B703" s="301" t="s">
        <v>13062</v>
      </c>
      <c r="C703" s="300" t="s">
        <v>9</v>
      </c>
      <c r="D703" s="300" t="s">
        <v>12527</v>
      </c>
      <c r="E703" s="302" t="s">
        <v>27</v>
      </c>
      <c r="F703" s="423" t="s">
        <v>13063</v>
      </c>
      <c r="G703" s="423"/>
      <c r="H703" s="423">
        <v>1</v>
      </c>
      <c r="I703" s="423"/>
      <c r="J703" s="424">
        <v>0.34</v>
      </c>
      <c r="K703" s="424"/>
      <c r="L703" s="424"/>
    </row>
    <row r="704" spans="1:12" ht="17.100000000000001" customHeight="1">
      <c r="A704" s="298"/>
      <c r="B704" s="298"/>
      <c r="C704" s="298"/>
      <c r="D704" s="298"/>
      <c r="E704" s="298"/>
      <c r="F704" s="298"/>
      <c r="G704" s="298"/>
      <c r="H704" s="298"/>
      <c r="I704" s="298"/>
      <c r="J704" s="298" t="s">
        <v>12992</v>
      </c>
      <c r="K704" s="298"/>
      <c r="L704" s="298" t="s">
        <v>13064</v>
      </c>
    </row>
    <row r="705" spans="1:12" ht="17.100000000000001" customHeight="1">
      <c r="A705" s="294" t="s">
        <v>13014</v>
      </c>
      <c r="B705" s="294"/>
      <c r="C705" s="294"/>
      <c r="D705" s="294"/>
      <c r="E705" s="294"/>
      <c r="F705" s="294"/>
      <c r="G705" s="294"/>
      <c r="H705" s="294"/>
      <c r="I705" s="294"/>
      <c r="J705" s="294"/>
      <c r="K705" s="294"/>
      <c r="L705" s="294"/>
    </row>
    <row r="706" spans="1:12" ht="17.100000000000001" customHeight="1">
      <c r="A706" s="298"/>
      <c r="B706" s="298"/>
      <c r="C706" s="298"/>
      <c r="D706" s="298"/>
      <c r="E706" s="298"/>
      <c r="F706" s="298"/>
      <c r="G706" s="298"/>
      <c r="H706" s="298"/>
      <c r="I706" s="298"/>
      <c r="J706" s="298" t="s">
        <v>13015</v>
      </c>
      <c r="K706" s="298"/>
      <c r="L706" s="298" t="s">
        <v>14379</v>
      </c>
    </row>
    <row r="707" spans="1:12" ht="17.100000000000001" customHeight="1">
      <c r="A707" s="298"/>
      <c r="B707" s="298"/>
      <c r="C707" s="298"/>
      <c r="D707" s="298"/>
      <c r="E707" s="298"/>
      <c r="F707" s="298"/>
      <c r="G707" s="298"/>
      <c r="H707" s="298"/>
      <c r="I707" s="298"/>
      <c r="J707" s="298" t="s">
        <v>13017</v>
      </c>
      <c r="K707" s="298" t="s">
        <v>13018</v>
      </c>
      <c r="L707" s="298" t="s">
        <v>16724</v>
      </c>
    </row>
    <row r="708" spans="1:12" ht="17.100000000000001" customHeight="1">
      <c r="A708" s="298"/>
      <c r="B708" s="298"/>
      <c r="C708" s="298"/>
      <c r="D708" s="298"/>
      <c r="E708" s="298"/>
      <c r="F708" s="298"/>
      <c r="G708" s="298"/>
      <c r="H708" s="298"/>
      <c r="I708" s="298"/>
      <c r="J708" s="298" t="s">
        <v>13020</v>
      </c>
      <c r="K708" s="298"/>
      <c r="L708" s="298" t="s">
        <v>16725</v>
      </c>
    </row>
    <row r="709" spans="1:12" ht="17.100000000000001" customHeight="1">
      <c r="A709" s="298"/>
      <c r="B709" s="298"/>
      <c r="C709" s="298"/>
      <c r="D709" s="298"/>
      <c r="E709" s="298"/>
      <c r="F709" s="298"/>
      <c r="G709" s="298"/>
      <c r="H709" s="298"/>
      <c r="I709" s="298"/>
      <c r="J709" s="298" t="s">
        <v>13022</v>
      </c>
      <c r="K709" s="298" t="s">
        <v>16646</v>
      </c>
      <c r="L709" s="298" t="s">
        <v>16726</v>
      </c>
    </row>
    <row r="710" spans="1:12" ht="17.100000000000001" customHeight="1">
      <c r="A710" s="298"/>
      <c r="B710" s="298"/>
      <c r="C710" s="298"/>
      <c r="D710" s="298"/>
      <c r="E710" s="298"/>
      <c r="F710" s="298"/>
      <c r="G710" s="298"/>
      <c r="H710" s="298"/>
      <c r="I710" s="298"/>
      <c r="J710" s="298" t="s">
        <v>13024</v>
      </c>
      <c r="K710" s="298"/>
      <c r="L710" s="298" t="s">
        <v>16727</v>
      </c>
    </row>
    <row r="711" spans="1:12" ht="30" customHeight="1">
      <c r="A711" s="299"/>
      <c r="B711" s="299"/>
      <c r="C711" s="299"/>
      <c r="D711" s="299"/>
      <c r="E711" s="299"/>
      <c r="F711" s="299"/>
      <c r="G711" s="299"/>
      <c r="H711" s="299"/>
      <c r="I711" s="299"/>
      <c r="J711" s="299"/>
      <c r="K711" s="299"/>
      <c r="L711" s="299"/>
    </row>
    <row r="712" spans="1:12" ht="24" customHeight="1">
      <c r="A712" s="295" t="s">
        <v>16728</v>
      </c>
      <c r="B712" s="296" t="s">
        <v>16261</v>
      </c>
      <c r="C712" s="295" t="s">
        <v>9</v>
      </c>
      <c r="D712" s="295" t="s">
        <v>80</v>
      </c>
      <c r="E712" s="297" t="s">
        <v>27</v>
      </c>
      <c r="F712" s="296"/>
      <c r="G712" s="296"/>
      <c r="H712" s="296"/>
      <c r="I712" s="296"/>
      <c r="J712" s="296"/>
      <c r="K712" s="296"/>
      <c r="L712" s="296"/>
    </row>
    <row r="713" spans="1:12">
      <c r="A713" s="414" t="s">
        <v>12977</v>
      </c>
      <c r="B713" s="414"/>
      <c r="C713" s="414"/>
      <c r="D713" s="414"/>
      <c r="E713" s="414"/>
      <c r="F713" s="414"/>
      <c r="G713" s="414"/>
      <c r="H713" s="414"/>
      <c r="I713" s="294"/>
      <c r="J713" s="294"/>
      <c r="K713" s="294"/>
      <c r="L713" s="294"/>
    </row>
    <row r="714" spans="1:12" ht="17.100000000000001" customHeight="1">
      <c r="A714" s="294" t="s">
        <v>12978</v>
      </c>
      <c r="B714" s="298" t="s">
        <v>12979</v>
      </c>
      <c r="C714" s="294" t="s">
        <v>12980</v>
      </c>
      <c r="D714" s="294" t="s">
        <v>12981</v>
      </c>
      <c r="E714" s="299" t="s">
        <v>12982</v>
      </c>
      <c r="F714" s="413" t="s">
        <v>12983</v>
      </c>
      <c r="G714" s="413"/>
      <c r="H714" s="413" t="s">
        <v>12984</v>
      </c>
      <c r="I714" s="413"/>
      <c r="J714" s="413" t="s">
        <v>12985</v>
      </c>
      <c r="K714" s="413"/>
      <c r="L714" s="413"/>
    </row>
    <row r="715" spans="1:12" ht="24" customHeight="1">
      <c r="A715" s="300" t="s">
        <v>12986</v>
      </c>
      <c r="B715" s="301" t="s">
        <v>13085</v>
      </c>
      <c r="C715" s="300" t="s">
        <v>9</v>
      </c>
      <c r="D715" s="300" t="s">
        <v>7909</v>
      </c>
      <c r="E715" s="302" t="s">
        <v>51</v>
      </c>
      <c r="F715" s="423" t="s">
        <v>13086</v>
      </c>
      <c r="G715" s="423"/>
      <c r="H715" s="423">
        <v>5.8659999999999995E-4</v>
      </c>
      <c r="I715" s="423"/>
      <c r="J715" s="424">
        <v>6.0999999999999999E-2</v>
      </c>
      <c r="K715" s="424"/>
      <c r="L715" s="424"/>
    </row>
    <row r="716" spans="1:12" ht="24" customHeight="1">
      <c r="A716" s="300" t="s">
        <v>12986</v>
      </c>
      <c r="B716" s="301" t="s">
        <v>13087</v>
      </c>
      <c r="C716" s="300" t="s">
        <v>9</v>
      </c>
      <c r="D716" s="300" t="s">
        <v>8873</v>
      </c>
      <c r="E716" s="302" t="s">
        <v>51</v>
      </c>
      <c r="F716" s="423" t="s">
        <v>13088</v>
      </c>
      <c r="G716" s="423"/>
      <c r="H716" s="423">
        <v>5.5899999999999997E-5</v>
      </c>
      <c r="I716" s="423"/>
      <c r="J716" s="424">
        <v>4.8599999999999997E-2</v>
      </c>
      <c r="K716" s="424"/>
      <c r="L716" s="424"/>
    </row>
    <row r="717" spans="1:12" ht="48" customHeight="1">
      <c r="A717" s="300" t="s">
        <v>12986</v>
      </c>
      <c r="B717" s="301" t="s">
        <v>13089</v>
      </c>
      <c r="C717" s="300" t="s">
        <v>9</v>
      </c>
      <c r="D717" s="300" t="s">
        <v>9227</v>
      </c>
      <c r="E717" s="302" t="s">
        <v>51</v>
      </c>
      <c r="F717" s="423" t="s">
        <v>13090</v>
      </c>
      <c r="G717" s="423"/>
      <c r="H717" s="423">
        <v>3.9100000000000002E-5</v>
      </c>
      <c r="I717" s="423"/>
      <c r="J717" s="424">
        <v>5.2299999999999999E-2</v>
      </c>
      <c r="K717" s="424"/>
      <c r="L717" s="424"/>
    </row>
    <row r="718" spans="1:12" ht="24" customHeight="1">
      <c r="A718" s="300" t="s">
        <v>12986</v>
      </c>
      <c r="B718" s="301" t="s">
        <v>13091</v>
      </c>
      <c r="C718" s="300" t="s">
        <v>9</v>
      </c>
      <c r="D718" s="300" t="s">
        <v>9580</v>
      </c>
      <c r="E718" s="302" t="s">
        <v>51</v>
      </c>
      <c r="F718" s="423" t="s">
        <v>13092</v>
      </c>
      <c r="G718" s="423"/>
      <c r="H718" s="423">
        <v>3.8300000000000003E-5</v>
      </c>
      <c r="I718" s="423"/>
      <c r="J718" s="424">
        <v>3.4299999999999997E-2</v>
      </c>
      <c r="K718" s="424"/>
      <c r="L718" s="424"/>
    </row>
    <row r="719" spans="1:12" ht="24" customHeight="1">
      <c r="A719" s="300" t="s">
        <v>12986</v>
      </c>
      <c r="B719" s="301" t="s">
        <v>12987</v>
      </c>
      <c r="C719" s="300" t="s">
        <v>9</v>
      </c>
      <c r="D719" s="300" t="s">
        <v>9831</v>
      </c>
      <c r="E719" s="302" t="s">
        <v>12988</v>
      </c>
      <c r="F719" s="423" t="s">
        <v>12989</v>
      </c>
      <c r="G719" s="423"/>
      <c r="H719" s="423">
        <v>1.35738E-2</v>
      </c>
      <c r="I719" s="423"/>
      <c r="J719" s="424">
        <v>0.13739999999999999</v>
      </c>
      <c r="K719" s="424"/>
      <c r="L719" s="424"/>
    </row>
    <row r="720" spans="1:12" ht="36" customHeight="1">
      <c r="A720" s="300" t="s">
        <v>12986</v>
      </c>
      <c r="B720" s="301" t="s">
        <v>12990</v>
      </c>
      <c r="C720" s="300" t="s">
        <v>9</v>
      </c>
      <c r="D720" s="300" t="s">
        <v>11426</v>
      </c>
      <c r="E720" s="302" t="s">
        <v>51</v>
      </c>
      <c r="F720" s="423" t="s">
        <v>12991</v>
      </c>
      <c r="G720" s="423"/>
      <c r="H720" s="423">
        <v>7.1140000000000005E-4</v>
      </c>
      <c r="I720" s="423"/>
      <c r="J720" s="424">
        <v>9.4E-2</v>
      </c>
      <c r="K720" s="424"/>
      <c r="L720" s="424"/>
    </row>
    <row r="721" spans="1:12" ht="17.100000000000001" customHeight="1">
      <c r="A721" s="298"/>
      <c r="B721" s="298"/>
      <c r="C721" s="298"/>
      <c r="D721" s="298"/>
      <c r="E721" s="298"/>
      <c r="F721" s="298"/>
      <c r="G721" s="298"/>
      <c r="H721" s="298"/>
      <c r="I721" s="298"/>
      <c r="J721" s="298" t="s">
        <v>12992</v>
      </c>
      <c r="K721" s="298"/>
      <c r="L721" s="298" t="s">
        <v>12926</v>
      </c>
    </row>
    <row r="722" spans="1:12">
      <c r="A722" s="414" t="s">
        <v>12994</v>
      </c>
      <c r="B722" s="414"/>
      <c r="C722" s="414"/>
      <c r="D722" s="414"/>
      <c r="E722" s="414"/>
      <c r="F722" s="414"/>
      <c r="G722" s="414"/>
      <c r="H722" s="414"/>
      <c r="I722" s="294"/>
      <c r="J722" s="294"/>
      <c r="K722" s="294"/>
      <c r="L722" s="294"/>
    </row>
    <row r="723" spans="1:12" ht="17.100000000000001" customHeight="1">
      <c r="A723" s="294" t="s">
        <v>12978</v>
      </c>
      <c r="B723" s="298" t="s">
        <v>12979</v>
      </c>
      <c r="C723" s="294" t="s">
        <v>12980</v>
      </c>
      <c r="D723" s="294" t="s">
        <v>12981</v>
      </c>
      <c r="E723" s="299" t="s">
        <v>12982</v>
      </c>
      <c r="F723" s="413" t="s">
        <v>12983</v>
      </c>
      <c r="G723" s="413"/>
      <c r="H723" s="413" t="s">
        <v>12984</v>
      </c>
      <c r="I723" s="413"/>
      <c r="J723" s="413" t="s">
        <v>12985</v>
      </c>
      <c r="K723" s="413"/>
      <c r="L723" s="413"/>
    </row>
    <row r="724" spans="1:12" ht="24" customHeight="1">
      <c r="A724" s="300" t="s">
        <v>12986</v>
      </c>
      <c r="B724" s="301" t="s">
        <v>14180</v>
      </c>
      <c r="C724" s="300" t="s">
        <v>9</v>
      </c>
      <c r="D724" s="300" t="s">
        <v>10855</v>
      </c>
      <c r="E724" s="302" t="s">
        <v>27</v>
      </c>
      <c r="F724" s="423" t="s">
        <v>13134</v>
      </c>
      <c r="G724" s="423"/>
      <c r="H724" s="423">
        <v>1.0089465</v>
      </c>
      <c r="I724" s="423"/>
      <c r="J724" s="424">
        <v>7.0122</v>
      </c>
      <c r="K724" s="424"/>
      <c r="L724" s="424"/>
    </row>
    <row r="725" spans="1:12" ht="17.100000000000001" customHeight="1">
      <c r="A725" s="298"/>
      <c r="B725" s="298"/>
      <c r="C725" s="298"/>
      <c r="D725" s="298"/>
      <c r="E725" s="298"/>
      <c r="F725" s="298"/>
      <c r="G725" s="298"/>
      <c r="H725" s="298"/>
      <c r="I725" s="298"/>
      <c r="J725" s="298" t="s">
        <v>12992</v>
      </c>
      <c r="K725" s="298"/>
      <c r="L725" s="298" t="s">
        <v>14316</v>
      </c>
    </row>
    <row r="726" spans="1:12">
      <c r="A726" s="414" t="s">
        <v>12998</v>
      </c>
      <c r="B726" s="414"/>
      <c r="C726" s="414"/>
      <c r="D726" s="414"/>
      <c r="E726" s="414"/>
      <c r="F726" s="414"/>
      <c r="G726" s="414"/>
      <c r="H726" s="414"/>
      <c r="I726" s="294"/>
      <c r="J726" s="294"/>
      <c r="K726" s="294"/>
      <c r="L726" s="294"/>
    </row>
    <row r="727" spans="1:12" ht="17.100000000000001" customHeight="1">
      <c r="A727" s="294" t="s">
        <v>12978</v>
      </c>
      <c r="B727" s="298" t="s">
        <v>12979</v>
      </c>
      <c r="C727" s="294" t="s">
        <v>12980</v>
      </c>
      <c r="D727" s="294" t="s">
        <v>12981</v>
      </c>
      <c r="E727" s="299" t="s">
        <v>12982</v>
      </c>
      <c r="F727" s="413" t="s">
        <v>12983</v>
      </c>
      <c r="G727" s="413"/>
      <c r="H727" s="413" t="s">
        <v>12984</v>
      </c>
      <c r="I727" s="413"/>
      <c r="J727" s="413" t="s">
        <v>12985</v>
      </c>
      <c r="K727" s="413"/>
      <c r="L727" s="413"/>
    </row>
    <row r="728" spans="1:12" ht="24" customHeight="1">
      <c r="A728" s="300" t="s">
        <v>12986</v>
      </c>
      <c r="B728" s="301" t="s">
        <v>13099</v>
      </c>
      <c r="C728" s="300" t="s">
        <v>9</v>
      </c>
      <c r="D728" s="300" t="s">
        <v>7224</v>
      </c>
      <c r="E728" s="302" t="s">
        <v>51</v>
      </c>
      <c r="F728" s="423" t="s">
        <v>13100</v>
      </c>
      <c r="G728" s="423"/>
      <c r="H728" s="423">
        <v>6.9283000000000001E-3</v>
      </c>
      <c r="I728" s="423"/>
      <c r="J728" s="424">
        <v>6.3700000000000007E-2</v>
      </c>
      <c r="K728" s="424"/>
      <c r="L728" s="424"/>
    </row>
    <row r="729" spans="1:12" ht="24" customHeight="1">
      <c r="A729" s="300" t="s">
        <v>12986</v>
      </c>
      <c r="B729" s="301" t="s">
        <v>13101</v>
      </c>
      <c r="C729" s="300" t="s">
        <v>9</v>
      </c>
      <c r="D729" s="300" t="s">
        <v>7359</v>
      </c>
      <c r="E729" s="302" t="s">
        <v>51</v>
      </c>
      <c r="F729" s="423" t="s">
        <v>13102</v>
      </c>
      <c r="G729" s="423"/>
      <c r="H729" s="423">
        <v>2.2359999999999999E-4</v>
      </c>
      <c r="I729" s="423"/>
      <c r="J729" s="424">
        <v>2.87E-2</v>
      </c>
      <c r="K729" s="424"/>
      <c r="L729" s="424"/>
    </row>
    <row r="730" spans="1:12" ht="24" customHeight="1">
      <c r="A730" s="300" t="s">
        <v>12986</v>
      </c>
      <c r="B730" s="301" t="s">
        <v>13103</v>
      </c>
      <c r="C730" s="300" t="s">
        <v>9</v>
      </c>
      <c r="D730" s="300" t="s">
        <v>8851</v>
      </c>
      <c r="E730" s="302" t="s">
        <v>51</v>
      </c>
      <c r="F730" s="423" t="s">
        <v>13104</v>
      </c>
      <c r="G730" s="423"/>
      <c r="H730" s="423">
        <v>1.7890000000000001E-4</v>
      </c>
      <c r="I730" s="423"/>
      <c r="J730" s="424">
        <v>3.4599999999999999E-2</v>
      </c>
      <c r="K730" s="424"/>
      <c r="L730" s="424"/>
    </row>
    <row r="731" spans="1:12" ht="24" customHeight="1">
      <c r="A731" s="300" t="s">
        <v>12986</v>
      </c>
      <c r="B731" s="301" t="s">
        <v>13105</v>
      </c>
      <c r="C731" s="300" t="s">
        <v>9</v>
      </c>
      <c r="D731" s="300" t="s">
        <v>8852</v>
      </c>
      <c r="E731" s="302" t="s">
        <v>51</v>
      </c>
      <c r="F731" s="423" t="s">
        <v>13106</v>
      </c>
      <c r="G731" s="423"/>
      <c r="H731" s="423">
        <v>3.8300000000000003E-5</v>
      </c>
      <c r="I731" s="423"/>
      <c r="J731" s="424">
        <v>2.1000000000000001E-2</v>
      </c>
      <c r="K731" s="424"/>
      <c r="L731" s="424"/>
    </row>
    <row r="732" spans="1:12" ht="24" customHeight="1">
      <c r="A732" s="300" t="s">
        <v>12986</v>
      </c>
      <c r="B732" s="301" t="s">
        <v>13107</v>
      </c>
      <c r="C732" s="300" t="s">
        <v>9</v>
      </c>
      <c r="D732" s="300" t="s">
        <v>9000</v>
      </c>
      <c r="E732" s="302" t="s">
        <v>51</v>
      </c>
      <c r="F732" s="423" t="s">
        <v>13108</v>
      </c>
      <c r="G732" s="423"/>
      <c r="H732" s="423">
        <v>7.8857000000000007E-3</v>
      </c>
      <c r="I732" s="423"/>
      <c r="J732" s="424">
        <v>5.3400000000000003E-2</v>
      </c>
      <c r="K732" s="424"/>
      <c r="L732" s="424"/>
    </row>
    <row r="733" spans="1:12" ht="24" customHeight="1">
      <c r="A733" s="300" t="s">
        <v>12986</v>
      </c>
      <c r="B733" s="301" t="s">
        <v>13109</v>
      </c>
      <c r="C733" s="300" t="s">
        <v>9</v>
      </c>
      <c r="D733" s="300" t="s">
        <v>9574</v>
      </c>
      <c r="E733" s="302" t="s">
        <v>51</v>
      </c>
      <c r="F733" s="423" t="s">
        <v>13110</v>
      </c>
      <c r="G733" s="423"/>
      <c r="H733" s="423">
        <v>2.5008000000000001E-3</v>
      </c>
      <c r="I733" s="423"/>
      <c r="J733" s="424">
        <v>2.2100000000000002E-2</v>
      </c>
      <c r="K733" s="424"/>
      <c r="L733" s="424"/>
    </row>
    <row r="734" spans="1:12" ht="24" customHeight="1">
      <c r="A734" s="300" t="s">
        <v>12986</v>
      </c>
      <c r="B734" s="301" t="s">
        <v>13111</v>
      </c>
      <c r="C734" s="300" t="s">
        <v>9</v>
      </c>
      <c r="D734" s="300" t="s">
        <v>10714</v>
      </c>
      <c r="E734" s="302" t="s">
        <v>93</v>
      </c>
      <c r="F734" s="423" t="s">
        <v>13112</v>
      </c>
      <c r="G734" s="423"/>
      <c r="H734" s="423">
        <v>1.3143E-3</v>
      </c>
      <c r="I734" s="423"/>
      <c r="J734" s="424">
        <v>2.01E-2</v>
      </c>
      <c r="K734" s="424"/>
      <c r="L734" s="424"/>
    </row>
    <row r="735" spans="1:12" ht="24" customHeight="1">
      <c r="A735" s="300" t="s">
        <v>12986</v>
      </c>
      <c r="B735" s="301" t="s">
        <v>13113</v>
      </c>
      <c r="C735" s="300" t="s">
        <v>9</v>
      </c>
      <c r="D735" s="300" t="s">
        <v>10809</v>
      </c>
      <c r="E735" s="302" t="s">
        <v>51</v>
      </c>
      <c r="F735" s="423" t="s">
        <v>13114</v>
      </c>
      <c r="G735" s="423"/>
      <c r="H735" s="423">
        <v>1.3143E-3</v>
      </c>
      <c r="I735" s="423"/>
      <c r="J735" s="424">
        <v>1.5800000000000002E-2</v>
      </c>
      <c r="K735" s="424"/>
      <c r="L735" s="424"/>
    </row>
    <row r="736" spans="1:12" ht="24" customHeight="1">
      <c r="A736" s="300" t="s">
        <v>12986</v>
      </c>
      <c r="B736" s="301" t="s">
        <v>13115</v>
      </c>
      <c r="C736" s="300" t="s">
        <v>9</v>
      </c>
      <c r="D736" s="300" t="s">
        <v>10810</v>
      </c>
      <c r="E736" s="302" t="s">
        <v>51</v>
      </c>
      <c r="F736" s="423" t="s">
        <v>13116</v>
      </c>
      <c r="G736" s="423"/>
      <c r="H736" s="423">
        <v>1.3143E-3</v>
      </c>
      <c r="I736" s="423"/>
      <c r="J736" s="424">
        <v>3.5000000000000003E-2</v>
      </c>
      <c r="K736" s="424"/>
      <c r="L736" s="424"/>
    </row>
    <row r="737" spans="1:12" ht="24" customHeight="1">
      <c r="A737" s="300" t="s">
        <v>12986</v>
      </c>
      <c r="B737" s="301" t="s">
        <v>13117</v>
      </c>
      <c r="C737" s="300" t="s">
        <v>9</v>
      </c>
      <c r="D737" s="300" t="s">
        <v>10837</v>
      </c>
      <c r="E737" s="302" t="s">
        <v>51</v>
      </c>
      <c r="F737" s="423" t="s">
        <v>13118</v>
      </c>
      <c r="G737" s="423"/>
      <c r="H737" s="423">
        <v>4.4799999999999998E-5</v>
      </c>
      <c r="I737" s="423"/>
      <c r="J737" s="424">
        <v>1.9900000000000001E-2</v>
      </c>
      <c r="K737" s="424"/>
      <c r="L737" s="424"/>
    </row>
    <row r="738" spans="1:12" ht="24" customHeight="1">
      <c r="A738" s="300" t="s">
        <v>12986</v>
      </c>
      <c r="B738" s="301" t="s">
        <v>13003</v>
      </c>
      <c r="C738" s="300" t="s">
        <v>9</v>
      </c>
      <c r="D738" s="300" t="s">
        <v>7216</v>
      </c>
      <c r="E738" s="302" t="s">
        <v>51</v>
      </c>
      <c r="F738" s="423" t="s">
        <v>13004</v>
      </c>
      <c r="G738" s="423"/>
      <c r="H738" s="423">
        <v>2.6324E-3</v>
      </c>
      <c r="I738" s="423"/>
      <c r="J738" s="424">
        <v>8.7900000000000006E-2</v>
      </c>
      <c r="K738" s="424"/>
      <c r="L738" s="424"/>
    </row>
    <row r="739" spans="1:12" ht="24" customHeight="1">
      <c r="A739" s="300" t="s">
        <v>12986</v>
      </c>
      <c r="B739" s="301" t="s">
        <v>13005</v>
      </c>
      <c r="C739" s="300" t="s">
        <v>9</v>
      </c>
      <c r="D739" s="300" t="s">
        <v>7393</v>
      </c>
      <c r="E739" s="302" t="s">
        <v>12988</v>
      </c>
      <c r="F739" s="423" t="s">
        <v>13006</v>
      </c>
      <c r="G739" s="423"/>
      <c r="H739" s="423">
        <v>1.5835999999999999E-3</v>
      </c>
      <c r="I739" s="423"/>
      <c r="J739" s="424">
        <v>8.5500000000000007E-2</v>
      </c>
      <c r="K739" s="424"/>
      <c r="L739" s="424"/>
    </row>
    <row r="740" spans="1:12" ht="24" customHeight="1">
      <c r="A740" s="300" t="s">
        <v>12986</v>
      </c>
      <c r="B740" s="301" t="s">
        <v>13007</v>
      </c>
      <c r="C740" s="300" t="s">
        <v>9</v>
      </c>
      <c r="D740" s="300" t="s">
        <v>10619</v>
      </c>
      <c r="E740" s="302" t="s">
        <v>51</v>
      </c>
      <c r="F740" s="423" t="s">
        <v>13008</v>
      </c>
      <c r="G740" s="423"/>
      <c r="H740" s="423">
        <v>1.2285E-3</v>
      </c>
      <c r="I740" s="423"/>
      <c r="J740" s="424">
        <v>0.23499999999999999</v>
      </c>
      <c r="K740" s="424"/>
      <c r="L740" s="424"/>
    </row>
    <row r="741" spans="1:12" ht="24" customHeight="1">
      <c r="A741" s="300" t="s">
        <v>12986</v>
      </c>
      <c r="B741" s="301" t="s">
        <v>13009</v>
      </c>
      <c r="C741" s="300" t="s">
        <v>9</v>
      </c>
      <c r="D741" s="300" t="s">
        <v>10769</v>
      </c>
      <c r="E741" s="302" t="s">
        <v>51</v>
      </c>
      <c r="F741" s="423" t="s">
        <v>13010</v>
      </c>
      <c r="G741" s="423"/>
      <c r="H741" s="423">
        <v>0.1104281</v>
      </c>
      <c r="I741" s="423"/>
      <c r="J741" s="424">
        <v>0.1391</v>
      </c>
      <c r="K741" s="424"/>
      <c r="L741" s="424"/>
    </row>
    <row r="742" spans="1:12" ht="24" customHeight="1">
      <c r="A742" s="300" t="s">
        <v>12986</v>
      </c>
      <c r="B742" s="301" t="s">
        <v>13011</v>
      </c>
      <c r="C742" s="300" t="s">
        <v>9</v>
      </c>
      <c r="D742" s="300" t="s">
        <v>10929</v>
      </c>
      <c r="E742" s="302" t="s">
        <v>51</v>
      </c>
      <c r="F742" s="423" t="s">
        <v>13012</v>
      </c>
      <c r="G742" s="423"/>
      <c r="H742" s="423">
        <v>1.0647E-3</v>
      </c>
      <c r="I742" s="423"/>
      <c r="J742" s="424">
        <v>0.16020000000000001</v>
      </c>
      <c r="K742" s="424"/>
      <c r="L742" s="424"/>
    </row>
    <row r="743" spans="1:12" ht="17.100000000000001" customHeight="1">
      <c r="A743" s="298"/>
      <c r="B743" s="298"/>
      <c r="C743" s="298"/>
      <c r="D743" s="298"/>
      <c r="E743" s="298"/>
      <c r="F743" s="298"/>
      <c r="G743" s="298"/>
      <c r="H743" s="298"/>
      <c r="I743" s="298"/>
      <c r="J743" s="298" t="s">
        <v>12992</v>
      </c>
      <c r="K743" s="298"/>
      <c r="L743" s="298" t="s">
        <v>12955</v>
      </c>
    </row>
    <row r="744" spans="1:12">
      <c r="A744" s="414" t="s">
        <v>13056</v>
      </c>
      <c r="B744" s="414"/>
      <c r="C744" s="414"/>
      <c r="D744" s="414"/>
      <c r="E744" s="414"/>
      <c r="F744" s="414"/>
      <c r="G744" s="414"/>
      <c r="H744" s="414"/>
      <c r="I744" s="294"/>
      <c r="J744" s="294"/>
      <c r="K744" s="294"/>
      <c r="L744" s="294"/>
    </row>
    <row r="745" spans="1:12" ht="17.100000000000001" customHeight="1">
      <c r="A745" s="294" t="s">
        <v>12978</v>
      </c>
      <c r="B745" s="298" t="s">
        <v>12979</v>
      </c>
      <c r="C745" s="294" t="s">
        <v>12980</v>
      </c>
      <c r="D745" s="294" t="s">
        <v>12981</v>
      </c>
      <c r="E745" s="299" t="s">
        <v>12982</v>
      </c>
      <c r="F745" s="413" t="s">
        <v>12983</v>
      </c>
      <c r="G745" s="413"/>
      <c r="H745" s="413" t="s">
        <v>12984</v>
      </c>
      <c r="I745" s="413"/>
      <c r="J745" s="413" t="s">
        <v>12985</v>
      </c>
      <c r="K745" s="413"/>
      <c r="L745" s="413"/>
    </row>
    <row r="746" spans="1:12" ht="24" customHeight="1">
      <c r="A746" s="300" t="s">
        <v>12986</v>
      </c>
      <c r="B746" s="301" t="s">
        <v>13057</v>
      </c>
      <c r="C746" s="300" t="s">
        <v>9</v>
      </c>
      <c r="D746" s="300" t="s">
        <v>12549</v>
      </c>
      <c r="E746" s="302" t="s">
        <v>27</v>
      </c>
      <c r="F746" s="423" t="s">
        <v>12948</v>
      </c>
      <c r="G746" s="423"/>
      <c r="H746" s="423">
        <v>1</v>
      </c>
      <c r="I746" s="423"/>
      <c r="J746" s="424">
        <v>0.65</v>
      </c>
      <c r="K746" s="424"/>
      <c r="L746" s="424"/>
    </row>
    <row r="747" spans="1:12" ht="17.100000000000001" customHeight="1">
      <c r="A747" s="298"/>
      <c r="B747" s="298"/>
      <c r="C747" s="298"/>
      <c r="D747" s="298"/>
      <c r="E747" s="298"/>
      <c r="F747" s="298"/>
      <c r="G747" s="298"/>
      <c r="H747" s="298"/>
      <c r="I747" s="298"/>
      <c r="J747" s="298" t="s">
        <v>12992</v>
      </c>
      <c r="K747" s="298"/>
      <c r="L747" s="298" t="s">
        <v>12948</v>
      </c>
    </row>
    <row r="748" spans="1:12">
      <c r="A748" s="414" t="s">
        <v>13058</v>
      </c>
      <c r="B748" s="414"/>
      <c r="C748" s="414"/>
      <c r="D748" s="414"/>
      <c r="E748" s="414"/>
      <c r="F748" s="414"/>
      <c r="G748" s="414"/>
      <c r="H748" s="414"/>
      <c r="I748" s="294"/>
      <c r="J748" s="294"/>
      <c r="K748" s="294"/>
      <c r="L748" s="294"/>
    </row>
    <row r="749" spans="1:12" ht="17.100000000000001" customHeight="1">
      <c r="A749" s="294" t="s">
        <v>12978</v>
      </c>
      <c r="B749" s="298" t="s">
        <v>12979</v>
      </c>
      <c r="C749" s="294" t="s">
        <v>12980</v>
      </c>
      <c r="D749" s="294" t="s">
        <v>12981</v>
      </c>
      <c r="E749" s="299" t="s">
        <v>12982</v>
      </c>
      <c r="F749" s="413" t="s">
        <v>12983</v>
      </c>
      <c r="G749" s="413"/>
      <c r="H749" s="413" t="s">
        <v>12984</v>
      </c>
      <c r="I749" s="413"/>
      <c r="J749" s="413" t="s">
        <v>12985</v>
      </c>
      <c r="K749" s="413"/>
      <c r="L749" s="413"/>
    </row>
    <row r="750" spans="1:12" ht="24" customHeight="1">
      <c r="A750" s="300" t="s">
        <v>12986</v>
      </c>
      <c r="B750" s="301" t="s">
        <v>13059</v>
      </c>
      <c r="C750" s="300" t="s">
        <v>9</v>
      </c>
      <c r="D750" s="300" t="s">
        <v>12535</v>
      </c>
      <c r="E750" s="302" t="s">
        <v>27</v>
      </c>
      <c r="F750" s="423" t="s">
        <v>12936</v>
      </c>
      <c r="G750" s="423"/>
      <c r="H750" s="423">
        <v>1</v>
      </c>
      <c r="I750" s="423"/>
      <c r="J750" s="424">
        <v>0.05</v>
      </c>
      <c r="K750" s="424"/>
      <c r="L750" s="424"/>
    </row>
    <row r="751" spans="1:12" ht="17.100000000000001" customHeight="1">
      <c r="A751" s="298"/>
      <c r="B751" s="298"/>
      <c r="C751" s="298"/>
      <c r="D751" s="298"/>
      <c r="E751" s="298"/>
      <c r="F751" s="298"/>
      <c r="G751" s="298"/>
      <c r="H751" s="298"/>
      <c r="I751" s="298"/>
      <c r="J751" s="298" t="s">
        <v>12992</v>
      </c>
      <c r="K751" s="298"/>
      <c r="L751" s="298" t="s">
        <v>12936</v>
      </c>
    </row>
    <row r="752" spans="1:12">
      <c r="A752" s="414" t="s">
        <v>13060</v>
      </c>
      <c r="B752" s="414"/>
      <c r="C752" s="414"/>
      <c r="D752" s="414"/>
      <c r="E752" s="414"/>
      <c r="F752" s="414"/>
      <c r="G752" s="414"/>
      <c r="H752" s="414"/>
      <c r="I752" s="294"/>
      <c r="J752" s="294"/>
      <c r="K752" s="294"/>
      <c r="L752" s="294"/>
    </row>
    <row r="753" spans="1:12" ht="17.100000000000001" customHeight="1">
      <c r="A753" s="294" t="s">
        <v>12978</v>
      </c>
      <c r="B753" s="298" t="s">
        <v>12979</v>
      </c>
      <c r="C753" s="294" t="s">
        <v>12980</v>
      </c>
      <c r="D753" s="294" t="s">
        <v>12981</v>
      </c>
      <c r="E753" s="299" t="s">
        <v>12982</v>
      </c>
      <c r="F753" s="413" t="s">
        <v>12983</v>
      </c>
      <c r="G753" s="413"/>
      <c r="H753" s="413" t="s">
        <v>12984</v>
      </c>
      <c r="I753" s="413"/>
      <c r="J753" s="413" t="s">
        <v>12985</v>
      </c>
      <c r="K753" s="413"/>
      <c r="L753" s="413"/>
    </row>
    <row r="754" spans="1:12" ht="24" customHeight="1">
      <c r="A754" s="300" t="s">
        <v>12986</v>
      </c>
      <c r="B754" s="301" t="s">
        <v>13061</v>
      </c>
      <c r="C754" s="300" t="s">
        <v>9</v>
      </c>
      <c r="D754" s="300" t="s">
        <v>12522</v>
      </c>
      <c r="E754" s="302" t="s">
        <v>27</v>
      </c>
      <c r="F754" s="423" t="s">
        <v>12964</v>
      </c>
      <c r="G754" s="423"/>
      <c r="H754" s="423">
        <v>1</v>
      </c>
      <c r="I754" s="423"/>
      <c r="J754" s="424">
        <v>2.5299999999999998</v>
      </c>
      <c r="K754" s="424"/>
      <c r="L754" s="424"/>
    </row>
    <row r="755" spans="1:12" ht="24" customHeight="1">
      <c r="A755" s="300" t="s">
        <v>12986</v>
      </c>
      <c r="B755" s="301" t="s">
        <v>13062</v>
      </c>
      <c r="C755" s="300" t="s">
        <v>9</v>
      </c>
      <c r="D755" s="300" t="s">
        <v>12527</v>
      </c>
      <c r="E755" s="302" t="s">
        <v>27</v>
      </c>
      <c r="F755" s="423" t="s">
        <v>13063</v>
      </c>
      <c r="G755" s="423"/>
      <c r="H755" s="423">
        <v>1</v>
      </c>
      <c r="I755" s="423"/>
      <c r="J755" s="424">
        <v>0.34</v>
      </c>
      <c r="K755" s="424"/>
      <c r="L755" s="424"/>
    </row>
    <row r="756" spans="1:12" ht="17.100000000000001" customHeight="1">
      <c r="A756" s="298"/>
      <c r="B756" s="298"/>
      <c r="C756" s="298"/>
      <c r="D756" s="298"/>
      <c r="E756" s="298"/>
      <c r="F756" s="298"/>
      <c r="G756" s="298"/>
      <c r="H756" s="298"/>
      <c r="I756" s="298"/>
      <c r="J756" s="298" t="s">
        <v>12992</v>
      </c>
      <c r="K756" s="298"/>
      <c r="L756" s="298" t="s">
        <v>13064</v>
      </c>
    </row>
    <row r="757" spans="1:12" ht="17.100000000000001" customHeight="1">
      <c r="A757" s="294" t="s">
        <v>13014</v>
      </c>
      <c r="B757" s="294"/>
      <c r="C757" s="294"/>
      <c r="D757" s="294"/>
      <c r="E757" s="294"/>
      <c r="F757" s="294"/>
      <c r="G757" s="294"/>
      <c r="H757" s="294"/>
      <c r="I757" s="294"/>
      <c r="J757" s="294"/>
      <c r="K757" s="294"/>
      <c r="L757" s="294"/>
    </row>
    <row r="758" spans="1:12" ht="17.100000000000001" customHeight="1">
      <c r="A758" s="298"/>
      <c r="B758" s="298"/>
      <c r="C758" s="298"/>
      <c r="D758" s="298"/>
      <c r="E758" s="298"/>
      <c r="F758" s="298"/>
      <c r="G758" s="298"/>
      <c r="H758" s="298"/>
      <c r="I758" s="298"/>
      <c r="J758" s="298" t="s">
        <v>13015</v>
      </c>
      <c r="K758" s="298"/>
      <c r="L758" s="298" t="s">
        <v>16729</v>
      </c>
    </row>
    <row r="759" spans="1:12" ht="17.100000000000001" customHeight="1">
      <c r="A759" s="298"/>
      <c r="B759" s="298"/>
      <c r="C759" s="298"/>
      <c r="D759" s="298"/>
      <c r="E759" s="298"/>
      <c r="F759" s="298"/>
      <c r="G759" s="298"/>
      <c r="H759" s="298"/>
      <c r="I759" s="298"/>
      <c r="J759" s="298" t="s">
        <v>13017</v>
      </c>
      <c r="K759" s="298" t="s">
        <v>13018</v>
      </c>
      <c r="L759" s="298" t="s">
        <v>14322</v>
      </c>
    </row>
    <row r="760" spans="1:12" ht="17.100000000000001" customHeight="1">
      <c r="A760" s="298"/>
      <c r="B760" s="298"/>
      <c r="C760" s="298"/>
      <c r="D760" s="298"/>
      <c r="E760" s="298"/>
      <c r="F760" s="298"/>
      <c r="G760" s="298"/>
      <c r="H760" s="298"/>
      <c r="I760" s="298"/>
      <c r="J760" s="298" t="s">
        <v>13020</v>
      </c>
      <c r="K760" s="298"/>
      <c r="L760" s="298" t="s">
        <v>16730</v>
      </c>
    </row>
    <row r="761" spans="1:12" ht="17.100000000000001" customHeight="1">
      <c r="A761" s="298"/>
      <c r="B761" s="298"/>
      <c r="C761" s="298"/>
      <c r="D761" s="298"/>
      <c r="E761" s="298"/>
      <c r="F761" s="298"/>
      <c r="G761" s="298"/>
      <c r="H761" s="298"/>
      <c r="I761" s="298"/>
      <c r="J761" s="298" t="s">
        <v>13022</v>
      </c>
      <c r="K761" s="298" t="s">
        <v>16646</v>
      </c>
      <c r="L761" s="298" t="s">
        <v>16731</v>
      </c>
    </row>
    <row r="762" spans="1:12" ht="17.100000000000001" customHeight="1">
      <c r="A762" s="298"/>
      <c r="B762" s="298"/>
      <c r="C762" s="298"/>
      <c r="D762" s="298"/>
      <c r="E762" s="298"/>
      <c r="F762" s="298"/>
      <c r="G762" s="298"/>
      <c r="H762" s="298"/>
      <c r="I762" s="298"/>
      <c r="J762" s="298" t="s">
        <v>13024</v>
      </c>
      <c r="K762" s="298"/>
      <c r="L762" s="298" t="s">
        <v>16732</v>
      </c>
    </row>
    <row r="763" spans="1:12" ht="30" customHeight="1">
      <c r="A763" s="299"/>
      <c r="B763" s="299"/>
      <c r="C763" s="299"/>
      <c r="D763" s="299"/>
      <c r="E763" s="299"/>
      <c r="F763" s="299"/>
      <c r="G763" s="299"/>
      <c r="H763" s="299"/>
      <c r="I763" s="299"/>
      <c r="J763" s="299"/>
      <c r="K763" s="299"/>
      <c r="L763" s="299"/>
    </row>
    <row r="764" spans="1:12" ht="24" customHeight="1">
      <c r="A764" s="295" t="s">
        <v>16733</v>
      </c>
      <c r="B764" s="296" t="s">
        <v>16734</v>
      </c>
      <c r="C764" s="295" t="s">
        <v>9</v>
      </c>
      <c r="D764" s="295" t="s">
        <v>450</v>
      </c>
      <c r="E764" s="297" t="s">
        <v>27</v>
      </c>
      <c r="F764" s="296"/>
      <c r="G764" s="296"/>
      <c r="H764" s="296"/>
      <c r="I764" s="296"/>
      <c r="J764" s="296"/>
      <c r="K764" s="296"/>
      <c r="L764" s="296"/>
    </row>
    <row r="765" spans="1:12">
      <c r="A765" s="414" t="s">
        <v>12977</v>
      </c>
      <c r="B765" s="414"/>
      <c r="C765" s="414"/>
      <c r="D765" s="414"/>
      <c r="E765" s="414"/>
      <c r="F765" s="414"/>
      <c r="G765" s="414"/>
      <c r="H765" s="414"/>
      <c r="I765" s="294"/>
      <c r="J765" s="294"/>
      <c r="K765" s="294"/>
      <c r="L765" s="294"/>
    </row>
    <row r="766" spans="1:12" ht="17.100000000000001" customHeight="1">
      <c r="A766" s="294" t="s">
        <v>12978</v>
      </c>
      <c r="B766" s="298" t="s">
        <v>12979</v>
      </c>
      <c r="C766" s="294" t="s">
        <v>12980</v>
      </c>
      <c r="D766" s="294" t="s">
        <v>12981</v>
      </c>
      <c r="E766" s="299" t="s">
        <v>12982</v>
      </c>
      <c r="F766" s="413" t="s">
        <v>12983</v>
      </c>
      <c r="G766" s="413"/>
      <c r="H766" s="413" t="s">
        <v>12984</v>
      </c>
      <c r="I766" s="413"/>
      <c r="J766" s="413" t="s">
        <v>12985</v>
      </c>
      <c r="K766" s="413"/>
      <c r="L766" s="413"/>
    </row>
    <row r="767" spans="1:12" ht="24" customHeight="1">
      <c r="A767" s="300" t="s">
        <v>12986</v>
      </c>
      <c r="B767" s="301" t="s">
        <v>13085</v>
      </c>
      <c r="C767" s="300" t="s">
        <v>9</v>
      </c>
      <c r="D767" s="300" t="s">
        <v>7909</v>
      </c>
      <c r="E767" s="302" t="s">
        <v>51</v>
      </c>
      <c r="F767" s="423" t="s">
        <v>13086</v>
      </c>
      <c r="G767" s="423"/>
      <c r="H767" s="423">
        <v>5.8489999999999996E-4</v>
      </c>
      <c r="I767" s="423"/>
      <c r="J767" s="424">
        <v>6.08E-2</v>
      </c>
      <c r="K767" s="424"/>
      <c r="L767" s="424"/>
    </row>
    <row r="768" spans="1:12" ht="24" customHeight="1">
      <c r="A768" s="300" t="s">
        <v>12986</v>
      </c>
      <c r="B768" s="301" t="s">
        <v>13087</v>
      </c>
      <c r="C768" s="300" t="s">
        <v>9</v>
      </c>
      <c r="D768" s="300" t="s">
        <v>8873</v>
      </c>
      <c r="E768" s="302" t="s">
        <v>51</v>
      </c>
      <c r="F768" s="423" t="s">
        <v>13088</v>
      </c>
      <c r="G768" s="423"/>
      <c r="H768" s="423">
        <v>5.5800000000000001E-5</v>
      </c>
      <c r="I768" s="423"/>
      <c r="J768" s="424">
        <v>4.8500000000000001E-2</v>
      </c>
      <c r="K768" s="424"/>
      <c r="L768" s="424"/>
    </row>
    <row r="769" spans="1:12" ht="48" customHeight="1">
      <c r="A769" s="300" t="s">
        <v>12986</v>
      </c>
      <c r="B769" s="301" t="s">
        <v>13089</v>
      </c>
      <c r="C769" s="300" t="s">
        <v>9</v>
      </c>
      <c r="D769" s="300" t="s">
        <v>9227</v>
      </c>
      <c r="E769" s="302" t="s">
        <v>51</v>
      </c>
      <c r="F769" s="423" t="s">
        <v>13090</v>
      </c>
      <c r="G769" s="423"/>
      <c r="H769" s="423">
        <v>3.8999999999999999E-5</v>
      </c>
      <c r="I769" s="423"/>
      <c r="J769" s="424">
        <v>5.21E-2</v>
      </c>
      <c r="K769" s="424"/>
      <c r="L769" s="424"/>
    </row>
    <row r="770" spans="1:12" ht="24" customHeight="1">
      <c r="A770" s="300" t="s">
        <v>12986</v>
      </c>
      <c r="B770" s="301" t="s">
        <v>13091</v>
      </c>
      <c r="C770" s="300" t="s">
        <v>9</v>
      </c>
      <c r="D770" s="300" t="s">
        <v>9580</v>
      </c>
      <c r="E770" s="302" t="s">
        <v>51</v>
      </c>
      <c r="F770" s="423" t="s">
        <v>13092</v>
      </c>
      <c r="G770" s="423"/>
      <c r="H770" s="423">
        <v>3.82E-5</v>
      </c>
      <c r="I770" s="423"/>
      <c r="J770" s="424">
        <v>3.4200000000000001E-2</v>
      </c>
      <c r="K770" s="424"/>
      <c r="L770" s="424"/>
    </row>
    <row r="771" spans="1:12" ht="24" customHeight="1">
      <c r="A771" s="300" t="s">
        <v>12986</v>
      </c>
      <c r="B771" s="301" t="s">
        <v>12987</v>
      </c>
      <c r="C771" s="300" t="s">
        <v>9</v>
      </c>
      <c r="D771" s="300" t="s">
        <v>9831</v>
      </c>
      <c r="E771" s="302" t="s">
        <v>12988</v>
      </c>
      <c r="F771" s="423" t="s">
        <v>12989</v>
      </c>
      <c r="G771" s="423"/>
      <c r="H771" s="423">
        <v>1.35348E-2</v>
      </c>
      <c r="I771" s="423"/>
      <c r="J771" s="424">
        <v>0.13700000000000001</v>
      </c>
      <c r="K771" s="424"/>
      <c r="L771" s="424"/>
    </row>
    <row r="772" spans="1:12" ht="36" customHeight="1">
      <c r="A772" s="300" t="s">
        <v>12986</v>
      </c>
      <c r="B772" s="301" t="s">
        <v>12990</v>
      </c>
      <c r="C772" s="300" t="s">
        <v>9</v>
      </c>
      <c r="D772" s="300" t="s">
        <v>11426</v>
      </c>
      <c r="E772" s="302" t="s">
        <v>51</v>
      </c>
      <c r="F772" s="423" t="s">
        <v>12991</v>
      </c>
      <c r="G772" s="423"/>
      <c r="H772" s="423">
        <v>7.0929999999999995E-4</v>
      </c>
      <c r="I772" s="423"/>
      <c r="J772" s="424">
        <v>9.3799999999999994E-2</v>
      </c>
      <c r="K772" s="424"/>
      <c r="L772" s="424"/>
    </row>
    <row r="773" spans="1:12" ht="17.100000000000001" customHeight="1">
      <c r="A773" s="298"/>
      <c r="B773" s="298"/>
      <c r="C773" s="298"/>
      <c r="D773" s="298"/>
      <c r="E773" s="298"/>
      <c r="F773" s="298"/>
      <c r="G773" s="298"/>
      <c r="H773" s="298"/>
      <c r="I773" s="298"/>
      <c r="J773" s="298" t="s">
        <v>12992</v>
      </c>
      <c r="K773" s="298"/>
      <c r="L773" s="298" t="s">
        <v>12926</v>
      </c>
    </row>
    <row r="774" spans="1:12">
      <c r="A774" s="414" t="s">
        <v>12994</v>
      </c>
      <c r="B774" s="414"/>
      <c r="C774" s="414"/>
      <c r="D774" s="414"/>
      <c r="E774" s="414"/>
      <c r="F774" s="414"/>
      <c r="G774" s="414"/>
      <c r="H774" s="414"/>
      <c r="I774" s="294"/>
      <c r="J774" s="294"/>
      <c r="K774" s="294"/>
      <c r="L774" s="294"/>
    </row>
    <row r="775" spans="1:12" ht="17.100000000000001" customHeight="1">
      <c r="A775" s="294" t="s">
        <v>12978</v>
      </c>
      <c r="B775" s="298" t="s">
        <v>12979</v>
      </c>
      <c r="C775" s="294" t="s">
        <v>12980</v>
      </c>
      <c r="D775" s="294" t="s">
        <v>12981</v>
      </c>
      <c r="E775" s="299" t="s">
        <v>12982</v>
      </c>
      <c r="F775" s="413" t="s">
        <v>12983</v>
      </c>
      <c r="G775" s="413"/>
      <c r="H775" s="413" t="s">
        <v>12984</v>
      </c>
      <c r="I775" s="413"/>
      <c r="J775" s="413" t="s">
        <v>12985</v>
      </c>
      <c r="K775" s="413"/>
      <c r="L775" s="413"/>
    </row>
    <row r="776" spans="1:12" ht="24" customHeight="1">
      <c r="A776" s="300" t="s">
        <v>12986</v>
      </c>
      <c r="B776" s="301" t="s">
        <v>16735</v>
      </c>
      <c r="C776" s="300" t="s">
        <v>9</v>
      </c>
      <c r="D776" s="300" t="s">
        <v>6991</v>
      </c>
      <c r="E776" s="302" t="s">
        <v>27</v>
      </c>
      <c r="F776" s="423" t="s">
        <v>14757</v>
      </c>
      <c r="G776" s="423"/>
      <c r="H776" s="423">
        <v>1.0090505000000001</v>
      </c>
      <c r="I776" s="423"/>
      <c r="J776" s="424">
        <v>5.2470999999999997</v>
      </c>
      <c r="K776" s="424"/>
      <c r="L776" s="424"/>
    </row>
    <row r="777" spans="1:12" ht="17.100000000000001" customHeight="1">
      <c r="A777" s="298"/>
      <c r="B777" s="298"/>
      <c r="C777" s="298"/>
      <c r="D777" s="298"/>
      <c r="E777" s="298"/>
      <c r="F777" s="298"/>
      <c r="G777" s="298"/>
      <c r="H777" s="298"/>
      <c r="I777" s="298"/>
      <c r="J777" s="298" t="s">
        <v>12992</v>
      </c>
      <c r="K777" s="298"/>
      <c r="L777" s="298" t="s">
        <v>16654</v>
      </c>
    </row>
    <row r="778" spans="1:12">
      <c r="A778" s="414" t="s">
        <v>12998</v>
      </c>
      <c r="B778" s="414"/>
      <c r="C778" s="414"/>
      <c r="D778" s="414"/>
      <c r="E778" s="414"/>
      <c r="F778" s="414"/>
      <c r="G778" s="414"/>
      <c r="H778" s="414"/>
      <c r="I778" s="294"/>
      <c r="J778" s="294"/>
      <c r="K778" s="294"/>
      <c r="L778" s="294"/>
    </row>
    <row r="779" spans="1:12" ht="17.100000000000001" customHeight="1">
      <c r="A779" s="294" t="s">
        <v>12978</v>
      </c>
      <c r="B779" s="298" t="s">
        <v>12979</v>
      </c>
      <c r="C779" s="294" t="s">
        <v>12980</v>
      </c>
      <c r="D779" s="294" t="s">
        <v>12981</v>
      </c>
      <c r="E779" s="299" t="s">
        <v>12982</v>
      </c>
      <c r="F779" s="413" t="s">
        <v>12983</v>
      </c>
      <c r="G779" s="413"/>
      <c r="H779" s="413" t="s">
        <v>12984</v>
      </c>
      <c r="I779" s="413"/>
      <c r="J779" s="413" t="s">
        <v>12985</v>
      </c>
      <c r="K779" s="413"/>
      <c r="L779" s="413"/>
    </row>
    <row r="780" spans="1:12" ht="24" customHeight="1">
      <c r="A780" s="300" t="s">
        <v>12986</v>
      </c>
      <c r="B780" s="301" t="s">
        <v>13099</v>
      </c>
      <c r="C780" s="300" t="s">
        <v>9</v>
      </c>
      <c r="D780" s="300" t="s">
        <v>7224</v>
      </c>
      <c r="E780" s="302" t="s">
        <v>51</v>
      </c>
      <c r="F780" s="423" t="s">
        <v>13100</v>
      </c>
      <c r="G780" s="423"/>
      <c r="H780" s="423">
        <v>6.9084000000000003E-3</v>
      </c>
      <c r="I780" s="423"/>
      <c r="J780" s="424">
        <v>6.3500000000000001E-2</v>
      </c>
      <c r="K780" s="424"/>
      <c r="L780" s="424"/>
    </row>
    <row r="781" spans="1:12" ht="24" customHeight="1">
      <c r="A781" s="300" t="s">
        <v>12986</v>
      </c>
      <c r="B781" s="301" t="s">
        <v>13101</v>
      </c>
      <c r="C781" s="300" t="s">
        <v>9</v>
      </c>
      <c r="D781" s="300" t="s">
        <v>7359</v>
      </c>
      <c r="E781" s="302" t="s">
        <v>51</v>
      </c>
      <c r="F781" s="423" t="s">
        <v>13102</v>
      </c>
      <c r="G781" s="423"/>
      <c r="H781" s="423">
        <v>2.229E-4</v>
      </c>
      <c r="I781" s="423"/>
      <c r="J781" s="424">
        <v>2.86E-2</v>
      </c>
      <c r="K781" s="424"/>
      <c r="L781" s="424"/>
    </row>
    <row r="782" spans="1:12" ht="24" customHeight="1">
      <c r="A782" s="300" t="s">
        <v>12986</v>
      </c>
      <c r="B782" s="301" t="s">
        <v>13103</v>
      </c>
      <c r="C782" s="300" t="s">
        <v>9</v>
      </c>
      <c r="D782" s="300" t="s">
        <v>8851</v>
      </c>
      <c r="E782" s="302" t="s">
        <v>51</v>
      </c>
      <c r="F782" s="423" t="s">
        <v>13104</v>
      </c>
      <c r="G782" s="423"/>
      <c r="H782" s="423">
        <v>1.784E-4</v>
      </c>
      <c r="I782" s="423"/>
      <c r="J782" s="424">
        <v>3.4500000000000003E-2</v>
      </c>
      <c r="K782" s="424"/>
      <c r="L782" s="424"/>
    </row>
    <row r="783" spans="1:12" ht="24" customHeight="1">
      <c r="A783" s="300" t="s">
        <v>12986</v>
      </c>
      <c r="B783" s="301" t="s">
        <v>13105</v>
      </c>
      <c r="C783" s="300" t="s">
        <v>9</v>
      </c>
      <c r="D783" s="300" t="s">
        <v>8852</v>
      </c>
      <c r="E783" s="302" t="s">
        <v>51</v>
      </c>
      <c r="F783" s="423" t="s">
        <v>13106</v>
      </c>
      <c r="G783" s="423"/>
      <c r="H783" s="423">
        <v>3.82E-5</v>
      </c>
      <c r="I783" s="423"/>
      <c r="J783" s="424">
        <v>2.0899999999999998E-2</v>
      </c>
      <c r="K783" s="424"/>
      <c r="L783" s="424"/>
    </row>
    <row r="784" spans="1:12" ht="24" customHeight="1">
      <c r="A784" s="300" t="s">
        <v>12986</v>
      </c>
      <c r="B784" s="301" t="s">
        <v>13107</v>
      </c>
      <c r="C784" s="300" t="s">
        <v>9</v>
      </c>
      <c r="D784" s="300" t="s">
        <v>9000</v>
      </c>
      <c r="E784" s="302" t="s">
        <v>51</v>
      </c>
      <c r="F784" s="423" t="s">
        <v>13108</v>
      </c>
      <c r="G784" s="423"/>
      <c r="H784" s="423">
        <v>7.8630999999999996E-3</v>
      </c>
      <c r="I784" s="423"/>
      <c r="J784" s="424">
        <v>5.3199999999999997E-2</v>
      </c>
      <c r="K784" s="424"/>
      <c r="L784" s="424"/>
    </row>
    <row r="785" spans="1:12" ht="24" customHeight="1">
      <c r="A785" s="300" t="s">
        <v>12986</v>
      </c>
      <c r="B785" s="301" t="s">
        <v>13109</v>
      </c>
      <c r="C785" s="300" t="s">
        <v>9</v>
      </c>
      <c r="D785" s="300" t="s">
        <v>9574</v>
      </c>
      <c r="E785" s="302" t="s">
        <v>51</v>
      </c>
      <c r="F785" s="423" t="s">
        <v>13110</v>
      </c>
      <c r="G785" s="423"/>
      <c r="H785" s="423">
        <v>2.4935999999999999E-3</v>
      </c>
      <c r="I785" s="423"/>
      <c r="J785" s="424">
        <v>2.1999999999999999E-2</v>
      </c>
      <c r="K785" s="424"/>
      <c r="L785" s="424"/>
    </row>
    <row r="786" spans="1:12" ht="24" customHeight="1">
      <c r="A786" s="300" t="s">
        <v>12986</v>
      </c>
      <c r="B786" s="301" t="s">
        <v>13111</v>
      </c>
      <c r="C786" s="300" t="s">
        <v>9</v>
      </c>
      <c r="D786" s="300" t="s">
        <v>10714</v>
      </c>
      <c r="E786" s="302" t="s">
        <v>93</v>
      </c>
      <c r="F786" s="423" t="s">
        <v>13112</v>
      </c>
      <c r="G786" s="423"/>
      <c r="H786" s="423">
        <v>1.3105E-3</v>
      </c>
      <c r="I786" s="423"/>
      <c r="J786" s="424">
        <v>0.02</v>
      </c>
      <c r="K786" s="424"/>
      <c r="L786" s="424"/>
    </row>
    <row r="787" spans="1:12" ht="24" customHeight="1">
      <c r="A787" s="300" t="s">
        <v>12986</v>
      </c>
      <c r="B787" s="301" t="s">
        <v>13113</v>
      </c>
      <c r="C787" s="300" t="s">
        <v>9</v>
      </c>
      <c r="D787" s="300" t="s">
        <v>10809</v>
      </c>
      <c r="E787" s="302" t="s">
        <v>51</v>
      </c>
      <c r="F787" s="423" t="s">
        <v>13114</v>
      </c>
      <c r="G787" s="423"/>
      <c r="H787" s="423">
        <v>1.3105E-3</v>
      </c>
      <c r="I787" s="423"/>
      <c r="J787" s="424">
        <v>1.5699999999999999E-2</v>
      </c>
      <c r="K787" s="424"/>
      <c r="L787" s="424"/>
    </row>
    <row r="788" spans="1:12" ht="24" customHeight="1">
      <c r="A788" s="300" t="s">
        <v>12986</v>
      </c>
      <c r="B788" s="301" t="s">
        <v>13115</v>
      </c>
      <c r="C788" s="300" t="s">
        <v>9</v>
      </c>
      <c r="D788" s="300" t="s">
        <v>10810</v>
      </c>
      <c r="E788" s="302" t="s">
        <v>51</v>
      </c>
      <c r="F788" s="423" t="s">
        <v>13116</v>
      </c>
      <c r="G788" s="423"/>
      <c r="H788" s="423">
        <v>1.3105E-3</v>
      </c>
      <c r="I788" s="423"/>
      <c r="J788" s="424">
        <v>3.49E-2</v>
      </c>
      <c r="K788" s="424"/>
      <c r="L788" s="424"/>
    </row>
    <row r="789" spans="1:12" ht="24" customHeight="1">
      <c r="A789" s="300" t="s">
        <v>12986</v>
      </c>
      <c r="B789" s="301" t="s">
        <v>13117</v>
      </c>
      <c r="C789" s="300" t="s">
        <v>9</v>
      </c>
      <c r="D789" s="300" t="s">
        <v>10837</v>
      </c>
      <c r="E789" s="302" t="s">
        <v>51</v>
      </c>
      <c r="F789" s="423" t="s">
        <v>13118</v>
      </c>
      <c r="G789" s="423"/>
      <c r="H789" s="423">
        <v>4.46E-5</v>
      </c>
      <c r="I789" s="423"/>
      <c r="J789" s="424">
        <v>1.9900000000000001E-2</v>
      </c>
      <c r="K789" s="424"/>
      <c r="L789" s="424"/>
    </row>
    <row r="790" spans="1:12" ht="24" customHeight="1">
      <c r="A790" s="300" t="s">
        <v>12986</v>
      </c>
      <c r="B790" s="301" t="s">
        <v>13003</v>
      </c>
      <c r="C790" s="300" t="s">
        <v>9</v>
      </c>
      <c r="D790" s="300" t="s">
        <v>7216</v>
      </c>
      <c r="E790" s="302" t="s">
        <v>51</v>
      </c>
      <c r="F790" s="423" t="s">
        <v>13004</v>
      </c>
      <c r="G790" s="423"/>
      <c r="H790" s="423">
        <v>2.6248E-3</v>
      </c>
      <c r="I790" s="423"/>
      <c r="J790" s="424">
        <v>8.77E-2</v>
      </c>
      <c r="K790" s="424"/>
      <c r="L790" s="424"/>
    </row>
    <row r="791" spans="1:12" ht="24" customHeight="1">
      <c r="A791" s="300" t="s">
        <v>12986</v>
      </c>
      <c r="B791" s="301" t="s">
        <v>13005</v>
      </c>
      <c r="C791" s="300" t="s">
        <v>9</v>
      </c>
      <c r="D791" s="300" t="s">
        <v>7393</v>
      </c>
      <c r="E791" s="302" t="s">
        <v>12988</v>
      </c>
      <c r="F791" s="423" t="s">
        <v>13006</v>
      </c>
      <c r="G791" s="423"/>
      <c r="H791" s="423">
        <v>1.5790999999999999E-3</v>
      </c>
      <c r="I791" s="423"/>
      <c r="J791" s="424">
        <v>8.5300000000000001E-2</v>
      </c>
      <c r="K791" s="424"/>
      <c r="L791" s="424"/>
    </row>
    <row r="792" spans="1:12" ht="24" customHeight="1">
      <c r="A792" s="300" t="s">
        <v>12986</v>
      </c>
      <c r="B792" s="301" t="s">
        <v>13007</v>
      </c>
      <c r="C792" s="300" t="s">
        <v>9</v>
      </c>
      <c r="D792" s="300" t="s">
        <v>10619</v>
      </c>
      <c r="E792" s="302" t="s">
        <v>51</v>
      </c>
      <c r="F792" s="423" t="s">
        <v>13008</v>
      </c>
      <c r="G792" s="423"/>
      <c r="H792" s="423">
        <v>1.2248999999999999E-3</v>
      </c>
      <c r="I792" s="423"/>
      <c r="J792" s="424">
        <v>0.23430000000000001</v>
      </c>
      <c r="K792" s="424"/>
      <c r="L792" s="424"/>
    </row>
    <row r="793" spans="1:12" ht="24" customHeight="1">
      <c r="A793" s="300" t="s">
        <v>12986</v>
      </c>
      <c r="B793" s="301" t="s">
        <v>13009</v>
      </c>
      <c r="C793" s="300" t="s">
        <v>9</v>
      </c>
      <c r="D793" s="300" t="s">
        <v>10769</v>
      </c>
      <c r="E793" s="302" t="s">
        <v>51</v>
      </c>
      <c r="F793" s="423" t="s">
        <v>13010</v>
      </c>
      <c r="G793" s="423"/>
      <c r="H793" s="423">
        <v>0.1101109</v>
      </c>
      <c r="I793" s="423"/>
      <c r="J793" s="424">
        <v>0.13869999999999999</v>
      </c>
      <c r="K793" s="424"/>
      <c r="L793" s="424"/>
    </row>
    <row r="794" spans="1:12" ht="24" customHeight="1">
      <c r="A794" s="300" t="s">
        <v>12986</v>
      </c>
      <c r="B794" s="301" t="s">
        <v>13011</v>
      </c>
      <c r="C794" s="300" t="s">
        <v>9</v>
      </c>
      <c r="D794" s="300" t="s">
        <v>10929</v>
      </c>
      <c r="E794" s="302" t="s">
        <v>51</v>
      </c>
      <c r="F794" s="423" t="s">
        <v>13012</v>
      </c>
      <c r="G794" s="423"/>
      <c r="H794" s="423">
        <v>1.0616E-3</v>
      </c>
      <c r="I794" s="423"/>
      <c r="J794" s="424">
        <v>0.15970000000000001</v>
      </c>
      <c r="K794" s="424"/>
      <c r="L794" s="424"/>
    </row>
    <row r="795" spans="1:12" ht="17.100000000000001" customHeight="1">
      <c r="A795" s="298"/>
      <c r="B795" s="298"/>
      <c r="C795" s="298"/>
      <c r="D795" s="298"/>
      <c r="E795" s="298"/>
      <c r="F795" s="298"/>
      <c r="G795" s="298"/>
      <c r="H795" s="298"/>
      <c r="I795" s="298"/>
      <c r="J795" s="298" t="s">
        <v>12992</v>
      </c>
      <c r="K795" s="298"/>
      <c r="L795" s="298" t="s">
        <v>12955</v>
      </c>
    </row>
    <row r="796" spans="1:12">
      <c r="A796" s="414" t="s">
        <v>13056</v>
      </c>
      <c r="B796" s="414"/>
      <c r="C796" s="414"/>
      <c r="D796" s="414"/>
      <c r="E796" s="414"/>
      <c r="F796" s="414"/>
      <c r="G796" s="414"/>
      <c r="H796" s="414"/>
      <c r="I796" s="294"/>
      <c r="J796" s="294"/>
      <c r="K796" s="294"/>
      <c r="L796" s="294"/>
    </row>
    <row r="797" spans="1:12" ht="17.100000000000001" customHeight="1">
      <c r="A797" s="294" t="s">
        <v>12978</v>
      </c>
      <c r="B797" s="298" t="s">
        <v>12979</v>
      </c>
      <c r="C797" s="294" t="s">
        <v>12980</v>
      </c>
      <c r="D797" s="294" t="s">
        <v>12981</v>
      </c>
      <c r="E797" s="299" t="s">
        <v>12982</v>
      </c>
      <c r="F797" s="413" t="s">
        <v>12983</v>
      </c>
      <c r="G797" s="413"/>
      <c r="H797" s="413" t="s">
        <v>12984</v>
      </c>
      <c r="I797" s="413"/>
      <c r="J797" s="413" t="s">
        <v>12985</v>
      </c>
      <c r="K797" s="413"/>
      <c r="L797" s="413"/>
    </row>
    <row r="798" spans="1:12" ht="24" customHeight="1">
      <c r="A798" s="300" t="s">
        <v>12986</v>
      </c>
      <c r="B798" s="301" t="s">
        <v>13057</v>
      </c>
      <c r="C798" s="300" t="s">
        <v>9</v>
      </c>
      <c r="D798" s="300" t="s">
        <v>12549</v>
      </c>
      <c r="E798" s="302" t="s">
        <v>27</v>
      </c>
      <c r="F798" s="423" t="s">
        <v>12948</v>
      </c>
      <c r="G798" s="423"/>
      <c r="H798" s="423">
        <v>1</v>
      </c>
      <c r="I798" s="423"/>
      <c r="J798" s="424">
        <v>0.65</v>
      </c>
      <c r="K798" s="424"/>
      <c r="L798" s="424"/>
    </row>
    <row r="799" spans="1:12" ht="17.100000000000001" customHeight="1">
      <c r="A799" s="298"/>
      <c r="B799" s="298"/>
      <c r="C799" s="298"/>
      <c r="D799" s="298"/>
      <c r="E799" s="298"/>
      <c r="F799" s="298"/>
      <c r="G799" s="298"/>
      <c r="H799" s="298"/>
      <c r="I799" s="298"/>
      <c r="J799" s="298" t="s">
        <v>12992</v>
      </c>
      <c r="K799" s="298"/>
      <c r="L799" s="298" t="s">
        <v>12948</v>
      </c>
    </row>
    <row r="800" spans="1:12">
      <c r="A800" s="414" t="s">
        <v>13058</v>
      </c>
      <c r="B800" s="414"/>
      <c r="C800" s="414"/>
      <c r="D800" s="414"/>
      <c r="E800" s="414"/>
      <c r="F800" s="414"/>
      <c r="G800" s="414"/>
      <c r="H800" s="414"/>
      <c r="I800" s="294"/>
      <c r="J800" s="294"/>
      <c r="K800" s="294"/>
      <c r="L800" s="294"/>
    </row>
    <row r="801" spans="1:12" ht="17.100000000000001" customHeight="1">
      <c r="A801" s="294" t="s">
        <v>12978</v>
      </c>
      <c r="B801" s="298" t="s">
        <v>12979</v>
      </c>
      <c r="C801" s="294" t="s">
        <v>12980</v>
      </c>
      <c r="D801" s="294" t="s">
        <v>12981</v>
      </c>
      <c r="E801" s="299" t="s">
        <v>12982</v>
      </c>
      <c r="F801" s="413" t="s">
        <v>12983</v>
      </c>
      <c r="G801" s="413"/>
      <c r="H801" s="413" t="s">
        <v>12984</v>
      </c>
      <c r="I801" s="413"/>
      <c r="J801" s="413" t="s">
        <v>12985</v>
      </c>
      <c r="K801" s="413"/>
      <c r="L801" s="413"/>
    </row>
    <row r="802" spans="1:12" ht="24" customHeight="1">
      <c r="A802" s="300" t="s">
        <v>12986</v>
      </c>
      <c r="B802" s="301" t="s">
        <v>13059</v>
      </c>
      <c r="C802" s="300" t="s">
        <v>9</v>
      </c>
      <c r="D802" s="300" t="s">
        <v>12535</v>
      </c>
      <c r="E802" s="302" t="s">
        <v>27</v>
      </c>
      <c r="F802" s="423" t="s">
        <v>12936</v>
      </c>
      <c r="G802" s="423"/>
      <c r="H802" s="423">
        <v>1</v>
      </c>
      <c r="I802" s="423"/>
      <c r="J802" s="424">
        <v>0.05</v>
      </c>
      <c r="K802" s="424"/>
      <c r="L802" s="424"/>
    </row>
    <row r="803" spans="1:12" ht="17.100000000000001" customHeight="1">
      <c r="A803" s="298"/>
      <c r="B803" s="298"/>
      <c r="C803" s="298"/>
      <c r="D803" s="298"/>
      <c r="E803" s="298"/>
      <c r="F803" s="298"/>
      <c r="G803" s="298"/>
      <c r="H803" s="298"/>
      <c r="I803" s="298"/>
      <c r="J803" s="298" t="s">
        <v>12992</v>
      </c>
      <c r="K803" s="298"/>
      <c r="L803" s="298" t="s">
        <v>12936</v>
      </c>
    </row>
    <row r="804" spans="1:12">
      <c r="A804" s="414" t="s">
        <v>13060</v>
      </c>
      <c r="B804" s="414"/>
      <c r="C804" s="414"/>
      <c r="D804" s="414"/>
      <c r="E804" s="414"/>
      <c r="F804" s="414"/>
      <c r="G804" s="414"/>
      <c r="H804" s="414"/>
      <c r="I804" s="294"/>
      <c r="J804" s="294"/>
      <c r="K804" s="294"/>
      <c r="L804" s="294"/>
    </row>
    <row r="805" spans="1:12" ht="17.100000000000001" customHeight="1">
      <c r="A805" s="294" t="s">
        <v>12978</v>
      </c>
      <c r="B805" s="298" t="s">
        <v>12979</v>
      </c>
      <c r="C805" s="294" t="s">
        <v>12980</v>
      </c>
      <c r="D805" s="294" t="s">
        <v>12981</v>
      </c>
      <c r="E805" s="299" t="s">
        <v>12982</v>
      </c>
      <c r="F805" s="413" t="s">
        <v>12983</v>
      </c>
      <c r="G805" s="413"/>
      <c r="H805" s="413" t="s">
        <v>12984</v>
      </c>
      <c r="I805" s="413"/>
      <c r="J805" s="413" t="s">
        <v>12985</v>
      </c>
      <c r="K805" s="413"/>
      <c r="L805" s="413"/>
    </row>
    <row r="806" spans="1:12" ht="24" customHeight="1">
      <c r="A806" s="300" t="s">
        <v>12986</v>
      </c>
      <c r="B806" s="301" t="s">
        <v>13061</v>
      </c>
      <c r="C806" s="300" t="s">
        <v>9</v>
      </c>
      <c r="D806" s="300" t="s">
        <v>12522</v>
      </c>
      <c r="E806" s="302" t="s">
        <v>27</v>
      </c>
      <c r="F806" s="423" t="s">
        <v>12964</v>
      </c>
      <c r="G806" s="423"/>
      <c r="H806" s="423">
        <v>1</v>
      </c>
      <c r="I806" s="423"/>
      <c r="J806" s="424">
        <v>2.5299999999999998</v>
      </c>
      <c r="K806" s="424"/>
      <c r="L806" s="424"/>
    </row>
    <row r="807" spans="1:12" ht="24" customHeight="1">
      <c r="A807" s="300" t="s">
        <v>12986</v>
      </c>
      <c r="B807" s="301" t="s">
        <v>13062</v>
      </c>
      <c r="C807" s="300" t="s">
        <v>9</v>
      </c>
      <c r="D807" s="300" t="s">
        <v>12527</v>
      </c>
      <c r="E807" s="302" t="s">
        <v>27</v>
      </c>
      <c r="F807" s="423" t="s">
        <v>13063</v>
      </c>
      <c r="G807" s="423"/>
      <c r="H807" s="423">
        <v>1</v>
      </c>
      <c r="I807" s="423"/>
      <c r="J807" s="424">
        <v>0.34</v>
      </c>
      <c r="K807" s="424"/>
      <c r="L807" s="424"/>
    </row>
    <row r="808" spans="1:12" ht="17.100000000000001" customHeight="1">
      <c r="A808" s="298"/>
      <c r="B808" s="298"/>
      <c r="C808" s="298"/>
      <c r="D808" s="298"/>
      <c r="E808" s="298"/>
      <c r="F808" s="298"/>
      <c r="G808" s="298"/>
      <c r="H808" s="298"/>
      <c r="I808" s="298"/>
      <c r="J808" s="298" t="s">
        <v>12992</v>
      </c>
      <c r="K808" s="298"/>
      <c r="L808" s="298" t="s">
        <v>13064</v>
      </c>
    </row>
    <row r="809" spans="1:12" ht="17.100000000000001" customHeight="1">
      <c r="A809" s="294" t="s">
        <v>13014</v>
      </c>
      <c r="B809" s="294"/>
      <c r="C809" s="294"/>
      <c r="D809" s="294"/>
      <c r="E809" s="294"/>
      <c r="F809" s="294"/>
      <c r="G809" s="294"/>
      <c r="H809" s="294"/>
      <c r="I809" s="294"/>
      <c r="J809" s="294"/>
      <c r="K809" s="294"/>
      <c r="L809" s="294"/>
    </row>
    <row r="810" spans="1:12" ht="17.100000000000001" customHeight="1">
      <c r="A810" s="298"/>
      <c r="B810" s="298"/>
      <c r="C810" s="298"/>
      <c r="D810" s="298"/>
      <c r="E810" s="298"/>
      <c r="F810" s="298"/>
      <c r="G810" s="298"/>
      <c r="H810" s="298"/>
      <c r="I810" s="298"/>
      <c r="J810" s="298" t="s">
        <v>13015</v>
      </c>
      <c r="K810" s="298"/>
      <c r="L810" s="298" t="s">
        <v>16736</v>
      </c>
    </row>
    <row r="811" spans="1:12" ht="17.100000000000001" customHeight="1">
      <c r="A811" s="298"/>
      <c r="B811" s="298"/>
      <c r="C811" s="298"/>
      <c r="D811" s="298"/>
      <c r="E811" s="298"/>
      <c r="F811" s="298"/>
      <c r="G811" s="298"/>
      <c r="H811" s="298"/>
      <c r="I811" s="298"/>
      <c r="J811" s="298" t="s">
        <v>13017</v>
      </c>
      <c r="K811" s="298" t="s">
        <v>13018</v>
      </c>
      <c r="L811" s="298" t="s">
        <v>14238</v>
      </c>
    </row>
    <row r="812" spans="1:12" ht="17.100000000000001" customHeight="1">
      <c r="A812" s="298"/>
      <c r="B812" s="298"/>
      <c r="C812" s="298"/>
      <c r="D812" s="298"/>
      <c r="E812" s="298"/>
      <c r="F812" s="298"/>
      <c r="G812" s="298"/>
      <c r="H812" s="298"/>
      <c r="I812" s="298"/>
      <c r="J812" s="298" t="s">
        <v>13020</v>
      </c>
      <c r="K812" s="298"/>
      <c r="L812" s="298" t="s">
        <v>16737</v>
      </c>
    </row>
    <row r="813" spans="1:12" ht="17.100000000000001" customHeight="1">
      <c r="A813" s="298"/>
      <c r="B813" s="298"/>
      <c r="C813" s="298"/>
      <c r="D813" s="298"/>
      <c r="E813" s="298"/>
      <c r="F813" s="298"/>
      <c r="G813" s="298"/>
      <c r="H813" s="298"/>
      <c r="I813" s="298"/>
      <c r="J813" s="298" t="s">
        <v>13022</v>
      </c>
      <c r="K813" s="298" t="s">
        <v>16646</v>
      </c>
      <c r="L813" s="298" t="s">
        <v>16738</v>
      </c>
    </row>
    <row r="814" spans="1:12" ht="17.100000000000001" customHeight="1">
      <c r="A814" s="298"/>
      <c r="B814" s="298"/>
      <c r="C814" s="298"/>
      <c r="D814" s="298"/>
      <c r="E814" s="298"/>
      <c r="F814" s="298"/>
      <c r="G814" s="298"/>
      <c r="H814" s="298"/>
      <c r="I814" s="298"/>
      <c r="J814" s="298" t="s">
        <v>13024</v>
      </c>
      <c r="K814" s="298"/>
      <c r="L814" s="298" t="s">
        <v>16739</v>
      </c>
    </row>
    <row r="815" spans="1:12" ht="30" customHeight="1">
      <c r="A815" s="299"/>
      <c r="B815" s="299"/>
      <c r="C815" s="299"/>
      <c r="D815" s="299"/>
      <c r="E815" s="299"/>
      <c r="F815" s="299"/>
      <c r="G815" s="299"/>
      <c r="H815" s="299"/>
      <c r="I815" s="299"/>
      <c r="J815" s="299"/>
      <c r="K815" s="299"/>
      <c r="L815" s="299"/>
    </row>
    <row r="816" spans="1:12" ht="24" customHeight="1">
      <c r="A816" s="295" t="s">
        <v>16740</v>
      </c>
      <c r="B816" s="296" t="s">
        <v>16687</v>
      </c>
      <c r="C816" s="295" t="s">
        <v>9</v>
      </c>
      <c r="D816" s="295" t="s">
        <v>497</v>
      </c>
      <c r="E816" s="297" t="s">
        <v>27</v>
      </c>
      <c r="F816" s="296"/>
      <c r="G816" s="296"/>
      <c r="H816" s="296"/>
      <c r="I816" s="296"/>
      <c r="J816" s="296"/>
      <c r="K816" s="296"/>
      <c r="L816" s="296"/>
    </row>
    <row r="817" spans="1:12">
      <c r="A817" s="414" t="s">
        <v>12977</v>
      </c>
      <c r="B817" s="414"/>
      <c r="C817" s="414"/>
      <c r="D817" s="414"/>
      <c r="E817" s="414"/>
      <c r="F817" s="414"/>
      <c r="G817" s="414"/>
      <c r="H817" s="414"/>
      <c r="I817" s="294"/>
      <c r="J817" s="294"/>
      <c r="K817" s="294"/>
      <c r="L817" s="294"/>
    </row>
    <row r="818" spans="1:12" ht="17.100000000000001" customHeight="1">
      <c r="A818" s="294" t="s">
        <v>12978</v>
      </c>
      <c r="B818" s="298" t="s">
        <v>12979</v>
      </c>
      <c r="C818" s="294" t="s">
        <v>12980</v>
      </c>
      <c r="D818" s="294" t="s">
        <v>12981</v>
      </c>
      <c r="E818" s="299" t="s">
        <v>12982</v>
      </c>
      <c r="F818" s="413" t="s">
        <v>12983</v>
      </c>
      <c r="G818" s="413"/>
      <c r="H818" s="413" t="s">
        <v>12984</v>
      </c>
      <c r="I818" s="413"/>
      <c r="J818" s="413" t="s">
        <v>12985</v>
      </c>
      <c r="K818" s="413"/>
      <c r="L818" s="413"/>
    </row>
    <row r="819" spans="1:12" ht="24" customHeight="1">
      <c r="A819" s="300" t="s">
        <v>12986</v>
      </c>
      <c r="B819" s="301" t="s">
        <v>13085</v>
      </c>
      <c r="C819" s="300" t="s">
        <v>9</v>
      </c>
      <c r="D819" s="300" t="s">
        <v>7909</v>
      </c>
      <c r="E819" s="302" t="s">
        <v>51</v>
      </c>
      <c r="F819" s="423" t="s">
        <v>13086</v>
      </c>
      <c r="G819" s="423"/>
      <c r="H819" s="423">
        <v>5.8580000000000004E-4</v>
      </c>
      <c r="I819" s="423"/>
      <c r="J819" s="424">
        <v>6.0900000000000003E-2</v>
      </c>
      <c r="K819" s="424"/>
      <c r="L819" s="424"/>
    </row>
    <row r="820" spans="1:12" ht="24" customHeight="1">
      <c r="A820" s="300" t="s">
        <v>12986</v>
      </c>
      <c r="B820" s="301" t="s">
        <v>13087</v>
      </c>
      <c r="C820" s="300" t="s">
        <v>9</v>
      </c>
      <c r="D820" s="300" t="s">
        <v>8873</v>
      </c>
      <c r="E820" s="302" t="s">
        <v>51</v>
      </c>
      <c r="F820" s="423" t="s">
        <v>13088</v>
      </c>
      <c r="G820" s="423"/>
      <c r="H820" s="423">
        <v>5.5899999999999997E-5</v>
      </c>
      <c r="I820" s="423"/>
      <c r="J820" s="424">
        <v>4.8599999999999997E-2</v>
      </c>
      <c r="K820" s="424"/>
      <c r="L820" s="424"/>
    </row>
    <row r="821" spans="1:12" ht="48" customHeight="1">
      <c r="A821" s="300" t="s">
        <v>12986</v>
      </c>
      <c r="B821" s="301" t="s">
        <v>13089</v>
      </c>
      <c r="C821" s="300" t="s">
        <v>9</v>
      </c>
      <c r="D821" s="300" t="s">
        <v>9227</v>
      </c>
      <c r="E821" s="302" t="s">
        <v>51</v>
      </c>
      <c r="F821" s="423" t="s">
        <v>13090</v>
      </c>
      <c r="G821" s="423"/>
      <c r="H821" s="423">
        <v>3.9100000000000002E-5</v>
      </c>
      <c r="I821" s="423"/>
      <c r="J821" s="424">
        <v>5.2299999999999999E-2</v>
      </c>
      <c r="K821" s="424"/>
      <c r="L821" s="424"/>
    </row>
    <row r="822" spans="1:12" ht="24" customHeight="1">
      <c r="A822" s="300" t="s">
        <v>12986</v>
      </c>
      <c r="B822" s="301" t="s">
        <v>13091</v>
      </c>
      <c r="C822" s="300" t="s">
        <v>9</v>
      </c>
      <c r="D822" s="300" t="s">
        <v>9580</v>
      </c>
      <c r="E822" s="302" t="s">
        <v>51</v>
      </c>
      <c r="F822" s="423" t="s">
        <v>13092</v>
      </c>
      <c r="G822" s="423"/>
      <c r="H822" s="423">
        <v>3.8300000000000003E-5</v>
      </c>
      <c r="I822" s="423"/>
      <c r="J822" s="424">
        <v>3.4299999999999997E-2</v>
      </c>
      <c r="K822" s="424"/>
      <c r="L822" s="424"/>
    </row>
    <row r="823" spans="1:12" ht="24" customHeight="1">
      <c r="A823" s="300" t="s">
        <v>12986</v>
      </c>
      <c r="B823" s="301" t="s">
        <v>12987</v>
      </c>
      <c r="C823" s="300" t="s">
        <v>9</v>
      </c>
      <c r="D823" s="300" t="s">
        <v>9831</v>
      </c>
      <c r="E823" s="302" t="s">
        <v>12988</v>
      </c>
      <c r="F823" s="423" t="s">
        <v>12989</v>
      </c>
      <c r="G823" s="423"/>
      <c r="H823" s="423">
        <v>1.35569E-2</v>
      </c>
      <c r="I823" s="423"/>
      <c r="J823" s="424">
        <v>0.13719999999999999</v>
      </c>
      <c r="K823" s="424"/>
      <c r="L823" s="424"/>
    </row>
    <row r="824" spans="1:12" ht="36" customHeight="1">
      <c r="A824" s="300" t="s">
        <v>12986</v>
      </c>
      <c r="B824" s="301" t="s">
        <v>12990</v>
      </c>
      <c r="C824" s="300" t="s">
        <v>9</v>
      </c>
      <c r="D824" s="300" t="s">
        <v>11426</v>
      </c>
      <c r="E824" s="302" t="s">
        <v>51</v>
      </c>
      <c r="F824" s="423" t="s">
        <v>12991</v>
      </c>
      <c r="G824" s="423"/>
      <c r="H824" s="423">
        <v>7.1049999999999998E-4</v>
      </c>
      <c r="I824" s="423"/>
      <c r="J824" s="424">
        <v>9.3899999999999997E-2</v>
      </c>
      <c r="K824" s="424"/>
      <c r="L824" s="424"/>
    </row>
    <row r="825" spans="1:12" ht="17.100000000000001" customHeight="1">
      <c r="A825" s="298"/>
      <c r="B825" s="298"/>
      <c r="C825" s="298"/>
      <c r="D825" s="298"/>
      <c r="E825" s="298"/>
      <c r="F825" s="298"/>
      <c r="G825" s="298"/>
      <c r="H825" s="298"/>
      <c r="I825" s="298"/>
      <c r="J825" s="298" t="s">
        <v>12992</v>
      </c>
      <c r="K825" s="298"/>
      <c r="L825" s="298" t="s">
        <v>12926</v>
      </c>
    </row>
    <row r="826" spans="1:12">
      <c r="A826" s="414" t="s">
        <v>12994</v>
      </c>
      <c r="B826" s="414"/>
      <c r="C826" s="414"/>
      <c r="D826" s="414"/>
      <c r="E826" s="414"/>
      <c r="F826" s="414"/>
      <c r="G826" s="414"/>
      <c r="H826" s="414"/>
      <c r="I826" s="294"/>
      <c r="J826" s="294"/>
      <c r="K826" s="294"/>
      <c r="L826" s="294"/>
    </row>
    <row r="827" spans="1:12" ht="17.100000000000001" customHeight="1">
      <c r="A827" s="294" t="s">
        <v>12978</v>
      </c>
      <c r="B827" s="298" t="s">
        <v>12979</v>
      </c>
      <c r="C827" s="294" t="s">
        <v>12980</v>
      </c>
      <c r="D827" s="294" t="s">
        <v>12981</v>
      </c>
      <c r="E827" s="299" t="s">
        <v>12982</v>
      </c>
      <c r="F827" s="413" t="s">
        <v>12983</v>
      </c>
      <c r="G827" s="413"/>
      <c r="H827" s="413" t="s">
        <v>12984</v>
      </c>
      <c r="I827" s="413"/>
      <c r="J827" s="413" t="s">
        <v>12985</v>
      </c>
      <c r="K827" s="413"/>
      <c r="L827" s="413"/>
    </row>
    <row r="828" spans="1:12" ht="24" customHeight="1">
      <c r="A828" s="300" t="s">
        <v>12986</v>
      </c>
      <c r="B828" s="301" t="s">
        <v>16688</v>
      </c>
      <c r="C828" s="300" t="s">
        <v>9</v>
      </c>
      <c r="D828" s="300" t="s">
        <v>10877</v>
      </c>
      <c r="E828" s="302" t="s">
        <v>27</v>
      </c>
      <c r="F828" s="423" t="s">
        <v>13456</v>
      </c>
      <c r="G828" s="423"/>
      <c r="H828" s="423">
        <v>1.0083503</v>
      </c>
      <c r="I828" s="423"/>
      <c r="J828" s="424">
        <v>6.7760999999999996</v>
      </c>
      <c r="K828" s="424"/>
      <c r="L828" s="424"/>
    </row>
    <row r="829" spans="1:12" ht="17.100000000000001" customHeight="1">
      <c r="A829" s="298"/>
      <c r="B829" s="298"/>
      <c r="C829" s="298"/>
      <c r="D829" s="298"/>
      <c r="E829" s="298"/>
      <c r="F829" s="298"/>
      <c r="G829" s="298"/>
      <c r="H829" s="298"/>
      <c r="I829" s="298"/>
      <c r="J829" s="298" t="s">
        <v>12992</v>
      </c>
      <c r="K829" s="298"/>
      <c r="L829" s="298" t="s">
        <v>16689</v>
      </c>
    </row>
    <row r="830" spans="1:12">
      <c r="A830" s="414" t="s">
        <v>12998</v>
      </c>
      <c r="B830" s="414"/>
      <c r="C830" s="414"/>
      <c r="D830" s="414"/>
      <c r="E830" s="414"/>
      <c r="F830" s="414"/>
      <c r="G830" s="414"/>
      <c r="H830" s="414"/>
      <c r="I830" s="294"/>
      <c r="J830" s="294"/>
      <c r="K830" s="294"/>
      <c r="L830" s="294"/>
    </row>
    <row r="831" spans="1:12" ht="17.100000000000001" customHeight="1">
      <c r="A831" s="294" t="s">
        <v>12978</v>
      </c>
      <c r="B831" s="298" t="s">
        <v>12979</v>
      </c>
      <c r="C831" s="294" t="s">
        <v>12980</v>
      </c>
      <c r="D831" s="294" t="s">
        <v>12981</v>
      </c>
      <c r="E831" s="299" t="s">
        <v>12982</v>
      </c>
      <c r="F831" s="413" t="s">
        <v>12983</v>
      </c>
      <c r="G831" s="413"/>
      <c r="H831" s="413" t="s">
        <v>12984</v>
      </c>
      <c r="I831" s="413"/>
      <c r="J831" s="413" t="s">
        <v>12985</v>
      </c>
      <c r="K831" s="413"/>
      <c r="L831" s="413"/>
    </row>
    <row r="832" spans="1:12" ht="24" customHeight="1">
      <c r="A832" s="300" t="s">
        <v>12986</v>
      </c>
      <c r="B832" s="301" t="s">
        <v>13099</v>
      </c>
      <c r="C832" s="300" t="s">
        <v>9</v>
      </c>
      <c r="D832" s="300" t="s">
        <v>7224</v>
      </c>
      <c r="E832" s="302" t="s">
        <v>51</v>
      </c>
      <c r="F832" s="423" t="s">
        <v>13100</v>
      </c>
      <c r="G832" s="423"/>
      <c r="H832" s="423">
        <v>6.9197E-3</v>
      </c>
      <c r="I832" s="423"/>
      <c r="J832" s="424">
        <v>6.3600000000000004E-2</v>
      </c>
      <c r="K832" s="424"/>
      <c r="L832" s="424"/>
    </row>
    <row r="833" spans="1:12" ht="24" customHeight="1">
      <c r="A833" s="300" t="s">
        <v>12986</v>
      </c>
      <c r="B833" s="301" t="s">
        <v>13101</v>
      </c>
      <c r="C833" s="300" t="s">
        <v>9</v>
      </c>
      <c r="D833" s="300" t="s">
        <v>7359</v>
      </c>
      <c r="E833" s="302" t="s">
        <v>51</v>
      </c>
      <c r="F833" s="423" t="s">
        <v>13102</v>
      </c>
      <c r="G833" s="423"/>
      <c r="H833" s="423">
        <v>2.2330000000000001E-4</v>
      </c>
      <c r="I833" s="423"/>
      <c r="J833" s="424">
        <v>2.87E-2</v>
      </c>
      <c r="K833" s="424"/>
      <c r="L833" s="424"/>
    </row>
    <row r="834" spans="1:12" ht="24" customHeight="1">
      <c r="A834" s="300" t="s">
        <v>12986</v>
      </c>
      <c r="B834" s="301" t="s">
        <v>13103</v>
      </c>
      <c r="C834" s="300" t="s">
        <v>9</v>
      </c>
      <c r="D834" s="300" t="s">
        <v>8851</v>
      </c>
      <c r="E834" s="302" t="s">
        <v>51</v>
      </c>
      <c r="F834" s="423" t="s">
        <v>13104</v>
      </c>
      <c r="G834" s="423"/>
      <c r="H834" s="423">
        <v>1.7870000000000001E-4</v>
      </c>
      <c r="I834" s="423"/>
      <c r="J834" s="424">
        <v>3.4599999999999999E-2</v>
      </c>
      <c r="K834" s="424"/>
      <c r="L834" s="424"/>
    </row>
    <row r="835" spans="1:12" ht="24" customHeight="1">
      <c r="A835" s="300" t="s">
        <v>12986</v>
      </c>
      <c r="B835" s="301" t="s">
        <v>13105</v>
      </c>
      <c r="C835" s="300" t="s">
        <v>9</v>
      </c>
      <c r="D835" s="300" t="s">
        <v>8852</v>
      </c>
      <c r="E835" s="302" t="s">
        <v>51</v>
      </c>
      <c r="F835" s="423" t="s">
        <v>13106</v>
      </c>
      <c r="G835" s="423"/>
      <c r="H835" s="423">
        <v>3.8300000000000003E-5</v>
      </c>
      <c r="I835" s="423"/>
      <c r="J835" s="424">
        <v>2.1000000000000001E-2</v>
      </c>
      <c r="K835" s="424"/>
      <c r="L835" s="424"/>
    </row>
    <row r="836" spans="1:12" ht="24" customHeight="1">
      <c r="A836" s="300" t="s">
        <v>12986</v>
      </c>
      <c r="B836" s="301" t="s">
        <v>13107</v>
      </c>
      <c r="C836" s="300" t="s">
        <v>9</v>
      </c>
      <c r="D836" s="300" t="s">
        <v>9000</v>
      </c>
      <c r="E836" s="302" t="s">
        <v>51</v>
      </c>
      <c r="F836" s="423" t="s">
        <v>13108</v>
      </c>
      <c r="G836" s="423"/>
      <c r="H836" s="423">
        <v>7.8758999999999999E-3</v>
      </c>
      <c r="I836" s="423"/>
      <c r="J836" s="424">
        <v>5.33E-2</v>
      </c>
      <c r="K836" s="424"/>
      <c r="L836" s="424"/>
    </row>
    <row r="837" spans="1:12" ht="24" customHeight="1">
      <c r="A837" s="300" t="s">
        <v>12986</v>
      </c>
      <c r="B837" s="301" t="s">
        <v>13109</v>
      </c>
      <c r="C837" s="300" t="s">
        <v>9</v>
      </c>
      <c r="D837" s="300" t="s">
        <v>9574</v>
      </c>
      <c r="E837" s="302" t="s">
        <v>51</v>
      </c>
      <c r="F837" s="423" t="s">
        <v>13110</v>
      </c>
      <c r="G837" s="423"/>
      <c r="H837" s="423">
        <v>2.4976999999999998E-3</v>
      </c>
      <c r="I837" s="423"/>
      <c r="J837" s="424">
        <v>2.2100000000000002E-2</v>
      </c>
      <c r="K837" s="424"/>
      <c r="L837" s="424"/>
    </row>
    <row r="838" spans="1:12" ht="24" customHeight="1">
      <c r="A838" s="300" t="s">
        <v>12986</v>
      </c>
      <c r="B838" s="301" t="s">
        <v>13111</v>
      </c>
      <c r="C838" s="300" t="s">
        <v>9</v>
      </c>
      <c r="D838" s="300" t="s">
        <v>10714</v>
      </c>
      <c r="E838" s="302" t="s">
        <v>93</v>
      </c>
      <c r="F838" s="423" t="s">
        <v>13112</v>
      </c>
      <c r="G838" s="423"/>
      <c r="H838" s="423">
        <v>1.3127E-3</v>
      </c>
      <c r="I838" s="423"/>
      <c r="J838" s="424">
        <v>0.02</v>
      </c>
      <c r="K838" s="424"/>
      <c r="L838" s="424"/>
    </row>
    <row r="839" spans="1:12" ht="24" customHeight="1">
      <c r="A839" s="300" t="s">
        <v>12986</v>
      </c>
      <c r="B839" s="301" t="s">
        <v>13113</v>
      </c>
      <c r="C839" s="300" t="s">
        <v>9</v>
      </c>
      <c r="D839" s="300" t="s">
        <v>10809</v>
      </c>
      <c r="E839" s="302" t="s">
        <v>51</v>
      </c>
      <c r="F839" s="423" t="s">
        <v>13114</v>
      </c>
      <c r="G839" s="423"/>
      <c r="H839" s="423">
        <v>1.3127E-3</v>
      </c>
      <c r="I839" s="423"/>
      <c r="J839" s="424">
        <v>1.5800000000000002E-2</v>
      </c>
      <c r="K839" s="424"/>
      <c r="L839" s="424"/>
    </row>
    <row r="840" spans="1:12" ht="24" customHeight="1">
      <c r="A840" s="300" t="s">
        <v>12986</v>
      </c>
      <c r="B840" s="301" t="s">
        <v>13115</v>
      </c>
      <c r="C840" s="300" t="s">
        <v>9</v>
      </c>
      <c r="D840" s="300" t="s">
        <v>10810</v>
      </c>
      <c r="E840" s="302" t="s">
        <v>51</v>
      </c>
      <c r="F840" s="423" t="s">
        <v>13116</v>
      </c>
      <c r="G840" s="423"/>
      <c r="H840" s="423">
        <v>1.3127E-3</v>
      </c>
      <c r="I840" s="423"/>
      <c r="J840" s="424">
        <v>3.49E-2</v>
      </c>
      <c r="K840" s="424"/>
      <c r="L840" s="424"/>
    </row>
    <row r="841" spans="1:12" ht="24" customHeight="1">
      <c r="A841" s="300" t="s">
        <v>12986</v>
      </c>
      <c r="B841" s="301" t="s">
        <v>13117</v>
      </c>
      <c r="C841" s="300" t="s">
        <v>9</v>
      </c>
      <c r="D841" s="300" t="s">
        <v>10837</v>
      </c>
      <c r="E841" s="302" t="s">
        <v>51</v>
      </c>
      <c r="F841" s="423" t="s">
        <v>13118</v>
      </c>
      <c r="G841" s="423"/>
      <c r="H841" s="423">
        <v>4.4700000000000002E-5</v>
      </c>
      <c r="I841" s="423"/>
      <c r="J841" s="424">
        <v>1.9900000000000001E-2</v>
      </c>
      <c r="K841" s="424"/>
      <c r="L841" s="424"/>
    </row>
    <row r="842" spans="1:12" ht="24" customHeight="1">
      <c r="A842" s="300" t="s">
        <v>12986</v>
      </c>
      <c r="B842" s="301" t="s">
        <v>13003</v>
      </c>
      <c r="C842" s="300" t="s">
        <v>9</v>
      </c>
      <c r="D842" s="300" t="s">
        <v>7216</v>
      </c>
      <c r="E842" s="302" t="s">
        <v>51</v>
      </c>
      <c r="F842" s="423" t="s">
        <v>13004</v>
      </c>
      <c r="G842" s="423"/>
      <c r="H842" s="423">
        <v>2.6291000000000001E-3</v>
      </c>
      <c r="I842" s="423"/>
      <c r="J842" s="424">
        <v>8.7800000000000003E-2</v>
      </c>
      <c r="K842" s="424"/>
      <c r="L842" s="424"/>
    </row>
    <row r="843" spans="1:12" ht="24" customHeight="1">
      <c r="A843" s="300" t="s">
        <v>12986</v>
      </c>
      <c r="B843" s="301" t="s">
        <v>13005</v>
      </c>
      <c r="C843" s="300" t="s">
        <v>9</v>
      </c>
      <c r="D843" s="300" t="s">
        <v>7393</v>
      </c>
      <c r="E843" s="302" t="s">
        <v>12988</v>
      </c>
      <c r="F843" s="423" t="s">
        <v>13006</v>
      </c>
      <c r="G843" s="423"/>
      <c r="H843" s="423">
        <v>1.5816999999999999E-3</v>
      </c>
      <c r="I843" s="423"/>
      <c r="J843" s="424">
        <v>8.5400000000000004E-2</v>
      </c>
      <c r="K843" s="424"/>
      <c r="L843" s="424"/>
    </row>
    <row r="844" spans="1:12" ht="24" customHeight="1">
      <c r="A844" s="300" t="s">
        <v>12986</v>
      </c>
      <c r="B844" s="301" t="s">
        <v>13007</v>
      </c>
      <c r="C844" s="300" t="s">
        <v>9</v>
      </c>
      <c r="D844" s="300" t="s">
        <v>10619</v>
      </c>
      <c r="E844" s="302" t="s">
        <v>51</v>
      </c>
      <c r="F844" s="423" t="s">
        <v>13008</v>
      </c>
      <c r="G844" s="423"/>
      <c r="H844" s="423">
        <v>1.2269E-3</v>
      </c>
      <c r="I844" s="423"/>
      <c r="J844" s="424">
        <v>0.2346</v>
      </c>
      <c r="K844" s="424"/>
      <c r="L844" s="424"/>
    </row>
    <row r="845" spans="1:12" ht="24" customHeight="1">
      <c r="A845" s="300" t="s">
        <v>12986</v>
      </c>
      <c r="B845" s="301" t="s">
        <v>13009</v>
      </c>
      <c r="C845" s="300" t="s">
        <v>9</v>
      </c>
      <c r="D845" s="300" t="s">
        <v>10769</v>
      </c>
      <c r="E845" s="302" t="s">
        <v>51</v>
      </c>
      <c r="F845" s="423" t="s">
        <v>13010</v>
      </c>
      <c r="G845" s="423"/>
      <c r="H845" s="423">
        <v>0.11029120000000001</v>
      </c>
      <c r="I845" s="423"/>
      <c r="J845" s="424">
        <v>0.13900000000000001</v>
      </c>
      <c r="K845" s="424"/>
      <c r="L845" s="424"/>
    </row>
    <row r="846" spans="1:12" ht="24" customHeight="1">
      <c r="A846" s="300" t="s">
        <v>12986</v>
      </c>
      <c r="B846" s="301" t="s">
        <v>13011</v>
      </c>
      <c r="C846" s="300" t="s">
        <v>9</v>
      </c>
      <c r="D846" s="300" t="s">
        <v>10929</v>
      </c>
      <c r="E846" s="302" t="s">
        <v>51</v>
      </c>
      <c r="F846" s="423" t="s">
        <v>13012</v>
      </c>
      <c r="G846" s="423"/>
      <c r="H846" s="423">
        <v>1.0633000000000001E-3</v>
      </c>
      <c r="I846" s="423"/>
      <c r="J846" s="424">
        <v>0.16</v>
      </c>
      <c r="K846" s="424"/>
      <c r="L846" s="424"/>
    </row>
    <row r="847" spans="1:12" ht="17.100000000000001" customHeight="1">
      <c r="A847" s="298"/>
      <c r="B847" s="298"/>
      <c r="C847" s="298"/>
      <c r="D847" s="298"/>
      <c r="E847" s="298"/>
      <c r="F847" s="298"/>
      <c r="G847" s="298"/>
      <c r="H847" s="298"/>
      <c r="I847" s="298"/>
      <c r="J847" s="298" t="s">
        <v>12992</v>
      </c>
      <c r="K847" s="298"/>
      <c r="L847" s="298" t="s">
        <v>12955</v>
      </c>
    </row>
    <row r="848" spans="1:12">
      <c r="A848" s="414" t="s">
        <v>13056</v>
      </c>
      <c r="B848" s="414"/>
      <c r="C848" s="414"/>
      <c r="D848" s="414"/>
      <c r="E848" s="414"/>
      <c r="F848" s="414"/>
      <c r="G848" s="414"/>
      <c r="H848" s="414"/>
      <c r="I848" s="294"/>
      <c r="J848" s="294"/>
      <c r="K848" s="294"/>
      <c r="L848" s="294"/>
    </row>
    <row r="849" spans="1:12" ht="17.100000000000001" customHeight="1">
      <c r="A849" s="294" t="s">
        <v>12978</v>
      </c>
      <c r="B849" s="298" t="s">
        <v>12979</v>
      </c>
      <c r="C849" s="294" t="s">
        <v>12980</v>
      </c>
      <c r="D849" s="294" t="s">
        <v>12981</v>
      </c>
      <c r="E849" s="299" t="s">
        <v>12982</v>
      </c>
      <c r="F849" s="413" t="s">
        <v>12983</v>
      </c>
      <c r="G849" s="413"/>
      <c r="H849" s="413" t="s">
        <v>12984</v>
      </c>
      <c r="I849" s="413"/>
      <c r="J849" s="413" t="s">
        <v>12985</v>
      </c>
      <c r="K849" s="413"/>
      <c r="L849" s="413"/>
    </row>
    <row r="850" spans="1:12" ht="24" customHeight="1">
      <c r="A850" s="300" t="s">
        <v>12986</v>
      </c>
      <c r="B850" s="301" t="s">
        <v>13057</v>
      </c>
      <c r="C850" s="300" t="s">
        <v>9</v>
      </c>
      <c r="D850" s="300" t="s">
        <v>12549</v>
      </c>
      <c r="E850" s="302" t="s">
        <v>27</v>
      </c>
      <c r="F850" s="423" t="s">
        <v>12948</v>
      </c>
      <c r="G850" s="423"/>
      <c r="H850" s="423">
        <v>1</v>
      </c>
      <c r="I850" s="423"/>
      <c r="J850" s="424">
        <v>0.65</v>
      </c>
      <c r="K850" s="424"/>
      <c r="L850" s="424"/>
    </row>
    <row r="851" spans="1:12" ht="17.100000000000001" customHeight="1">
      <c r="A851" s="298"/>
      <c r="B851" s="298"/>
      <c r="C851" s="298"/>
      <c r="D851" s="298"/>
      <c r="E851" s="298"/>
      <c r="F851" s="298"/>
      <c r="G851" s="298"/>
      <c r="H851" s="298"/>
      <c r="I851" s="298"/>
      <c r="J851" s="298" t="s">
        <v>12992</v>
      </c>
      <c r="K851" s="298"/>
      <c r="L851" s="298" t="s">
        <v>12948</v>
      </c>
    </row>
    <row r="852" spans="1:12">
      <c r="A852" s="414" t="s">
        <v>13058</v>
      </c>
      <c r="B852" s="414"/>
      <c r="C852" s="414"/>
      <c r="D852" s="414"/>
      <c r="E852" s="414"/>
      <c r="F852" s="414"/>
      <c r="G852" s="414"/>
      <c r="H852" s="414"/>
      <c r="I852" s="294"/>
      <c r="J852" s="294"/>
      <c r="K852" s="294"/>
      <c r="L852" s="294"/>
    </row>
    <row r="853" spans="1:12" ht="17.100000000000001" customHeight="1">
      <c r="A853" s="294" t="s">
        <v>12978</v>
      </c>
      <c r="B853" s="298" t="s">
        <v>12979</v>
      </c>
      <c r="C853" s="294" t="s">
        <v>12980</v>
      </c>
      <c r="D853" s="294" t="s">
        <v>12981</v>
      </c>
      <c r="E853" s="299" t="s">
        <v>12982</v>
      </c>
      <c r="F853" s="413" t="s">
        <v>12983</v>
      </c>
      <c r="G853" s="413"/>
      <c r="H853" s="413" t="s">
        <v>12984</v>
      </c>
      <c r="I853" s="413"/>
      <c r="J853" s="413" t="s">
        <v>12985</v>
      </c>
      <c r="K853" s="413"/>
      <c r="L853" s="413"/>
    </row>
    <row r="854" spans="1:12" ht="24" customHeight="1">
      <c r="A854" s="300" t="s">
        <v>12986</v>
      </c>
      <c r="B854" s="301" t="s">
        <v>13059</v>
      </c>
      <c r="C854" s="300" t="s">
        <v>9</v>
      </c>
      <c r="D854" s="300" t="s">
        <v>12535</v>
      </c>
      <c r="E854" s="302" t="s">
        <v>27</v>
      </c>
      <c r="F854" s="423" t="s">
        <v>12936</v>
      </c>
      <c r="G854" s="423"/>
      <c r="H854" s="423">
        <v>1</v>
      </c>
      <c r="I854" s="423"/>
      <c r="J854" s="424">
        <v>0.05</v>
      </c>
      <c r="K854" s="424"/>
      <c r="L854" s="424"/>
    </row>
    <row r="855" spans="1:12" ht="17.100000000000001" customHeight="1">
      <c r="A855" s="298"/>
      <c r="B855" s="298"/>
      <c r="C855" s="298"/>
      <c r="D855" s="298"/>
      <c r="E855" s="298"/>
      <c r="F855" s="298"/>
      <c r="G855" s="298"/>
      <c r="H855" s="298"/>
      <c r="I855" s="298"/>
      <c r="J855" s="298" t="s">
        <v>12992</v>
      </c>
      <c r="K855" s="298"/>
      <c r="L855" s="298" t="s">
        <v>12936</v>
      </c>
    </row>
    <row r="856" spans="1:12">
      <c r="A856" s="414" t="s">
        <v>13060</v>
      </c>
      <c r="B856" s="414"/>
      <c r="C856" s="414"/>
      <c r="D856" s="414"/>
      <c r="E856" s="414"/>
      <c r="F856" s="414"/>
      <c r="G856" s="414"/>
      <c r="H856" s="414"/>
      <c r="I856" s="294"/>
      <c r="J856" s="294"/>
      <c r="K856" s="294"/>
      <c r="L856" s="294"/>
    </row>
    <row r="857" spans="1:12" ht="17.100000000000001" customHeight="1">
      <c r="A857" s="294" t="s">
        <v>12978</v>
      </c>
      <c r="B857" s="298" t="s">
        <v>12979</v>
      </c>
      <c r="C857" s="294" t="s">
        <v>12980</v>
      </c>
      <c r="D857" s="294" t="s">
        <v>12981</v>
      </c>
      <c r="E857" s="299" t="s">
        <v>12982</v>
      </c>
      <c r="F857" s="413" t="s">
        <v>12983</v>
      </c>
      <c r="G857" s="413"/>
      <c r="H857" s="413" t="s">
        <v>12984</v>
      </c>
      <c r="I857" s="413"/>
      <c r="J857" s="413" t="s">
        <v>12985</v>
      </c>
      <c r="K857" s="413"/>
      <c r="L857" s="413"/>
    </row>
    <row r="858" spans="1:12" ht="24" customHeight="1">
      <c r="A858" s="300" t="s">
        <v>12986</v>
      </c>
      <c r="B858" s="301" t="s">
        <v>13061</v>
      </c>
      <c r="C858" s="300" t="s">
        <v>9</v>
      </c>
      <c r="D858" s="300" t="s">
        <v>12522</v>
      </c>
      <c r="E858" s="302" t="s">
        <v>27</v>
      </c>
      <c r="F858" s="423" t="s">
        <v>12964</v>
      </c>
      <c r="G858" s="423"/>
      <c r="H858" s="423">
        <v>1</v>
      </c>
      <c r="I858" s="423"/>
      <c r="J858" s="424">
        <v>2.5299999999999998</v>
      </c>
      <c r="K858" s="424"/>
      <c r="L858" s="424"/>
    </row>
    <row r="859" spans="1:12" ht="24" customHeight="1">
      <c r="A859" s="300" t="s">
        <v>12986</v>
      </c>
      <c r="B859" s="301" t="s">
        <v>13062</v>
      </c>
      <c r="C859" s="300" t="s">
        <v>9</v>
      </c>
      <c r="D859" s="300" t="s">
        <v>12527</v>
      </c>
      <c r="E859" s="302" t="s">
        <v>27</v>
      </c>
      <c r="F859" s="423" t="s">
        <v>13063</v>
      </c>
      <c r="G859" s="423"/>
      <c r="H859" s="423">
        <v>1</v>
      </c>
      <c r="I859" s="423"/>
      <c r="J859" s="424">
        <v>0.34</v>
      </c>
      <c r="K859" s="424"/>
      <c r="L859" s="424"/>
    </row>
    <row r="860" spans="1:12" ht="17.100000000000001" customHeight="1">
      <c r="A860" s="298"/>
      <c r="B860" s="298"/>
      <c r="C860" s="298"/>
      <c r="D860" s="298"/>
      <c r="E860" s="298"/>
      <c r="F860" s="298"/>
      <c r="G860" s="298"/>
      <c r="H860" s="298"/>
      <c r="I860" s="298"/>
      <c r="J860" s="298" t="s">
        <v>12992</v>
      </c>
      <c r="K860" s="298"/>
      <c r="L860" s="298" t="s">
        <v>13064</v>
      </c>
    </row>
    <row r="861" spans="1:12" ht="17.100000000000001" customHeight="1">
      <c r="A861" s="294" t="s">
        <v>13014</v>
      </c>
      <c r="B861" s="294"/>
      <c r="C861" s="294"/>
      <c r="D861" s="294"/>
      <c r="E861" s="294"/>
      <c r="F861" s="294"/>
      <c r="G861" s="294"/>
      <c r="H861" s="294"/>
      <c r="I861" s="294"/>
      <c r="J861" s="294"/>
      <c r="K861" s="294"/>
      <c r="L861" s="294"/>
    </row>
    <row r="862" spans="1:12" ht="17.100000000000001" customHeight="1">
      <c r="A862" s="298"/>
      <c r="B862" s="298"/>
      <c r="C862" s="298"/>
      <c r="D862" s="298"/>
      <c r="E862" s="298"/>
      <c r="F862" s="298"/>
      <c r="G862" s="298"/>
      <c r="H862" s="298"/>
      <c r="I862" s="298"/>
      <c r="J862" s="298" t="s">
        <v>13015</v>
      </c>
      <c r="K862" s="298"/>
      <c r="L862" s="298" t="s">
        <v>16690</v>
      </c>
    </row>
    <row r="863" spans="1:12" ht="17.100000000000001" customHeight="1">
      <c r="A863" s="298"/>
      <c r="B863" s="298"/>
      <c r="C863" s="298"/>
      <c r="D863" s="298"/>
      <c r="E863" s="298"/>
      <c r="F863" s="298"/>
      <c r="G863" s="298"/>
      <c r="H863" s="298"/>
      <c r="I863" s="298"/>
      <c r="J863" s="298" t="s">
        <v>13017</v>
      </c>
      <c r="K863" s="298" t="s">
        <v>13018</v>
      </c>
      <c r="L863" s="298" t="s">
        <v>15697</v>
      </c>
    </row>
    <row r="864" spans="1:12" ht="17.100000000000001" customHeight="1">
      <c r="A864" s="298"/>
      <c r="B864" s="298"/>
      <c r="C864" s="298"/>
      <c r="D864" s="298"/>
      <c r="E864" s="298"/>
      <c r="F864" s="298"/>
      <c r="G864" s="298"/>
      <c r="H864" s="298"/>
      <c r="I864" s="298"/>
      <c r="J864" s="298" t="s">
        <v>13020</v>
      </c>
      <c r="K864" s="298"/>
      <c r="L864" s="298" t="s">
        <v>16691</v>
      </c>
    </row>
    <row r="865" spans="1:12" ht="17.100000000000001" customHeight="1">
      <c r="A865" s="298"/>
      <c r="B865" s="298"/>
      <c r="C865" s="298"/>
      <c r="D865" s="298"/>
      <c r="E865" s="298"/>
      <c r="F865" s="298"/>
      <c r="G865" s="298"/>
      <c r="H865" s="298"/>
      <c r="I865" s="298"/>
      <c r="J865" s="298" t="s">
        <v>13022</v>
      </c>
      <c r="K865" s="298" t="s">
        <v>16646</v>
      </c>
      <c r="L865" s="298" t="s">
        <v>16692</v>
      </c>
    </row>
    <row r="866" spans="1:12" ht="17.100000000000001" customHeight="1">
      <c r="A866" s="298"/>
      <c r="B866" s="298"/>
      <c r="C866" s="298"/>
      <c r="D866" s="298"/>
      <c r="E866" s="298"/>
      <c r="F866" s="298"/>
      <c r="G866" s="298"/>
      <c r="H866" s="298"/>
      <c r="I866" s="298"/>
      <c r="J866" s="298" t="s">
        <v>13024</v>
      </c>
      <c r="K866" s="298"/>
      <c r="L866" s="298" t="s">
        <v>16693</v>
      </c>
    </row>
    <row r="867" spans="1:12" ht="30" customHeight="1">
      <c r="A867" s="299"/>
      <c r="B867" s="299"/>
      <c r="C867" s="299"/>
      <c r="D867" s="299"/>
      <c r="E867" s="299"/>
      <c r="F867" s="299"/>
      <c r="G867" s="299"/>
      <c r="H867" s="299"/>
      <c r="I867" s="299"/>
      <c r="J867" s="299"/>
      <c r="K867" s="299"/>
      <c r="L867" s="299"/>
    </row>
    <row r="868" spans="1:12" ht="24" customHeight="1">
      <c r="A868" s="295" t="s">
        <v>16741</v>
      </c>
      <c r="B868" s="296" t="s">
        <v>16355</v>
      </c>
      <c r="C868" s="295" t="s">
        <v>9</v>
      </c>
      <c r="D868" s="295" t="s">
        <v>2094</v>
      </c>
      <c r="E868" s="297" t="s">
        <v>27</v>
      </c>
      <c r="F868" s="296"/>
      <c r="G868" s="296"/>
      <c r="H868" s="296"/>
      <c r="I868" s="296"/>
      <c r="J868" s="296"/>
      <c r="K868" s="296"/>
      <c r="L868" s="296"/>
    </row>
    <row r="869" spans="1:12">
      <c r="A869" s="414" t="s">
        <v>12977</v>
      </c>
      <c r="B869" s="414"/>
      <c r="C869" s="414"/>
      <c r="D869" s="414"/>
      <c r="E869" s="414"/>
      <c r="F869" s="414"/>
      <c r="G869" s="414"/>
      <c r="H869" s="414"/>
      <c r="I869" s="294"/>
      <c r="J869" s="294"/>
      <c r="K869" s="294"/>
      <c r="L869" s="294"/>
    </row>
    <row r="870" spans="1:12" ht="17.100000000000001" customHeight="1">
      <c r="A870" s="294" t="s">
        <v>12978</v>
      </c>
      <c r="B870" s="298" t="s">
        <v>12979</v>
      </c>
      <c r="C870" s="294" t="s">
        <v>12980</v>
      </c>
      <c r="D870" s="294" t="s">
        <v>12981</v>
      </c>
      <c r="E870" s="299" t="s">
        <v>12982</v>
      </c>
      <c r="F870" s="413" t="s">
        <v>12983</v>
      </c>
      <c r="G870" s="413"/>
      <c r="H870" s="413" t="s">
        <v>12984</v>
      </c>
      <c r="I870" s="413"/>
      <c r="J870" s="413" t="s">
        <v>12985</v>
      </c>
      <c r="K870" s="413"/>
      <c r="L870" s="413"/>
    </row>
    <row r="871" spans="1:12" ht="24" customHeight="1">
      <c r="A871" s="300" t="s">
        <v>12986</v>
      </c>
      <c r="B871" s="301" t="s">
        <v>13085</v>
      </c>
      <c r="C871" s="300" t="s">
        <v>9</v>
      </c>
      <c r="D871" s="300" t="s">
        <v>7909</v>
      </c>
      <c r="E871" s="302" t="s">
        <v>51</v>
      </c>
      <c r="F871" s="423" t="s">
        <v>13086</v>
      </c>
      <c r="G871" s="423"/>
      <c r="H871" s="423">
        <v>5.8370000000000004E-4</v>
      </c>
      <c r="I871" s="423"/>
      <c r="J871" s="424">
        <v>6.0699999999999997E-2</v>
      </c>
      <c r="K871" s="424"/>
      <c r="L871" s="424"/>
    </row>
    <row r="872" spans="1:12" ht="24" customHeight="1">
      <c r="A872" s="300" t="s">
        <v>12986</v>
      </c>
      <c r="B872" s="301" t="s">
        <v>13087</v>
      </c>
      <c r="C872" s="300" t="s">
        <v>9</v>
      </c>
      <c r="D872" s="300" t="s">
        <v>8873</v>
      </c>
      <c r="E872" s="302" t="s">
        <v>51</v>
      </c>
      <c r="F872" s="423" t="s">
        <v>13088</v>
      </c>
      <c r="G872" s="423"/>
      <c r="H872" s="423">
        <v>5.5600000000000003E-5</v>
      </c>
      <c r="I872" s="423"/>
      <c r="J872" s="424">
        <v>4.8300000000000003E-2</v>
      </c>
      <c r="K872" s="424"/>
      <c r="L872" s="424"/>
    </row>
    <row r="873" spans="1:12" ht="48" customHeight="1">
      <c r="A873" s="300" t="s">
        <v>12986</v>
      </c>
      <c r="B873" s="301" t="s">
        <v>13089</v>
      </c>
      <c r="C873" s="300" t="s">
        <v>9</v>
      </c>
      <c r="D873" s="300" t="s">
        <v>9227</v>
      </c>
      <c r="E873" s="302" t="s">
        <v>51</v>
      </c>
      <c r="F873" s="423" t="s">
        <v>13090</v>
      </c>
      <c r="G873" s="423"/>
      <c r="H873" s="423">
        <v>3.8899999999999997E-5</v>
      </c>
      <c r="I873" s="423"/>
      <c r="J873" s="424">
        <v>5.1999999999999998E-2</v>
      </c>
      <c r="K873" s="424"/>
      <c r="L873" s="424"/>
    </row>
    <row r="874" spans="1:12" ht="24" customHeight="1">
      <c r="A874" s="300" t="s">
        <v>12986</v>
      </c>
      <c r="B874" s="301" t="s">
        <v>13091</v>
      </c>
      <c r="C874" s="300" t="s">
        <v>9</v>
      </c>
      <c r="D874" s="300" t="s">
        <v>9580</v>
      </c>
      <c r="E874" s="302" t="s">
        <v>51</v>
      </c>
      <c r="F874" s="423" t="s">
        <v>13092</v>
      </c>
      <c r="G874" s="423"/>
      <c r="H874" s="423">
        <v>3.8099999999999998E-5</v>
      </c>
      <c r="I874" s="423"/>
      <c r="J874" s="424">
        <v>3.4200000000000001E-2</v>
      </c>
      <c r="K874" s="424"/>
      <c r="L874" s="424"/>
    </row>
    <row r="875" spans="1:12" ht="24" customHeight="1">
      <c r="A875" s="300" t="s">
        <v>12986</v>
      </c>
      <c r="B875" s="301" t="s">
        <v>12987</v>
      </c>
      <c r="C875" s="300" t="s">
        <v>9</v>
      </c>
      <c r="D875" s="300" t="s">
        <v>9831</v>
      </c>
      <c r="E875" s="302" t="s">
        <v>12988</v>
      </c>
      <c r="F875" s="423" t="s">
        <v>12989</v>
      </c>
      <c r="G875" s="423"/>
      <c r="H875" s="423">
        <v>1.3506499999999999E-2</v>
      </c>
      <c r="I875" s="423"/>
      <c r="J875" s="424">
        <v>0.13669999999999999</v>
      </c>
      <c r="K875" s="424"/>
      <c r="L875" s="424"/>
    </row>
    <row r="876" spans="1:12" ht="36" customHeight="1">
      <c r="A876" s="300" t="s">
        <v>12986</v>
      </c>
      <c r="B876" s="301" t="s">
        <v>12990</v>
      </c>
      <c r="C876" s="300" t="s">
        <v>9</v>
      </c>
      <c r="D876" s="300" t="s">
        <v>11426</v>
      </c>
      <c r="E876" s="302" t="s">
        <v>51</v>
      </c>
      <c r="F876" s="423" t="s">
        <v>12991</v>
      </c>
      <c r="G876" s="423"/>
      <c r="H876" s="423">
        <v>7.0779999999999997E-4</v>
      </c>
      <c r="I876" s="423"/>
      <c r="J876" s="424">
        <v>9.3600000000000003E-2</v>
      </c>
      <c r="K876" s="424"/>
      <c r="L876" s="424"/>
    </row>
    <row r="877" spans="1:12" ht="17.100000000000001" customHeight="1">
      <c r="A877" s="298"/>
      <c r="B877" s="298"/>
      <c r="C877" s="298"/>
      <c r="D877" s="298"/>
      <c r="E877" s="298"/>
      <c r="F877" s="298"/>
      <c r="G877" s="298"/>
      <c r="H877" s="298"/>
      <c r="I877" s="298"/>
      <c r="J877" s="298" t="s">
        <v>12992</v>
      </c>
      <c r="K877" s="298"/>
      <c r="L877" s="298" t="s">
        <v>12926</v>
      </c>
    </row>
    <row r="878" spans="1:12">
      <c r="A878" s="414" t="s">
        <v>12994</v>
      </c>
      <c r="B878" s="414"/>
      <c r="C878" s="414"/>
      <c r="D878" s="414"/>
      <c r="E878" s="414"/>
      <c r="F878" s="414"/>
      <c r="G878" s="414"/>
      <c r="H878" s="414"/>
      <c r="I878" s="294"/>
      <c r="J878" s="294"/>
      <c r="K878" s="294"/>
      <c r="L878" s="294"/>
    </row>
    <row r="879" spans="1:12" ht="17.100000000000001" customHeight="1">
      <c r="A879" s="294" t="s">
        <v>12978</v>
      </c>
      <c r="B879" s="298" t="s">
        <v>12979</v>
      </c>
      <c r="C879" s="294" t="s">
        <v>12980</v>
      </c>
      <c r="D879" s="294" t="s">
        <v>12981</v>
      </c>
      <c r="E879" s="299" t="s">
        <v>12982</v>
      </c>
      <c r="F879" s="413" t="s">
        <v>12983</v>
      </c>
      <c r="G879" s="413"/>
      <c r="H879" s="413" t="s">
        <v>12984</v>
      </c>
      <c r="I879" s="413"/>
      <c r="J879" s="413" t="s">
        <v>12985</v>
      </c>
      <c r="K879" s="413"/>
      <c r="L879" s="413"/>
    </row>
    <row r="880" spans="1:12" ht="24" customHeight="1">
      <c r="A880" s="300" t="s">
        <v>12986</v>
      </c>
      <c r="B880" s="301" t="s">
        <v>13193</v>
      </c>
      <c r="C880" s="300" t="s">
        <v>9</v>
      </c>
      <c r="D880" s="300" t="s">
        <v>7200</v>
      </c>
      <c r="E880" s="302" t="s">
        <v>27</v>
      </c>
      <c r="F880" s="423" t="s">
        <v>13194</v>
      </c>
      <c r="G880" s="423"/>
      <c r="H880" s="423">
        <v>1.0129383000000001</v>
      </c>
      <c r="I880" s="423"/>
      <c r="J880" s="424">
        <v>5.1558999999999999</v>
      </c>
      <c r="K880" s="424"/>
      <c r="L880" s="424"/>
    </row>
    <row r="881" spans="1:12" ht="17.100000000000001" customHeight="1">
      <c r="A881" s="298"/>
      <c r="B881" s="298"/>
      <c r="C881" s="298"/>
      <c r="D881" s="298"/>
      <c r="E881" s="298"/>
      <c r="F881" s="298"/>
      <c r="G881" s="298"/>
      <c r="H881" s="298"/>
      <c r="I881" s="298"/>
      <c r="J881" s="298" t="s">
        <v>12992</v>
      </c>
      <c r="K881" s="298"/>
      <c r="L881" s="298" t="s">
        <v>16742</v>
      </c>
    </row>
    <row r="882" spans="1:12">
      <c r="A882" s="414" t="s">
        <v>12998</v>
      </c>
      <c r="B882" s="414"/>
      <c r="C882" s="414"/>
      <c r="D882" s="414"/>
      <c r="E882" s="414"/>
      <c r="F882" s="414"/>
      <c r="G882" s="414"/>
      <c r="H882" s="414"/>
      <c r="I882" s="294"/>
      <c r="J882" s="294"/>
      <c r="K882" s="294"/>
      <c r="L882" s="294"/>
    </row>
    <row r="883" spans="1:12" ht="17.100000000000001" customHeight="1">
      <c r="A883" s="294" t="s">
        <v>12978</v>
      </c>
      <c r="B883" s="298" t="s">
        <v>12979</v>
      </c>
      <c r="C883" s="294" t="s">
        <v>12980</v>
      </c>
      <c r="D883" s="294" t="s">
        <v>12981</v>
      </c>
      <c r="E883" s="299" t="s">
        <v>12982</v>
      </c>
      <c r="F883" s="413" t="s">
        <v>12983</v>
      </c>
      <c r="G883" s="413"/>
      <c r="H883" s="413" t="s">
        <v>12984</v>
      </c>
      <c r="I883" s="413"/>
      <c r="J883" s="413" t="s">
        <v>12985</v>
      </c>
      <c r="K883" s="413"/>
      <c r="L883" s="413"/>
    </row>
    <row r="884" spans="1:12" ht="24" customHeight="1">
      <c r="A884" s="300" t="s">
        <v>12986</v>
      </c>
      <c r="B884" s="301" t="s">
        <v>13099</v>
      </c>
      <c r="C884" s="300" t="s">
        <v>9</v>
      </c>
      <c r="D884" s="300" t="s">
        <v>7224</v>
      </c>
      <c r="E884" s="302" t="s">
        <v>51</v>
      </c>
      <c r="F884" s="423" t="s">
        <v>13100</v>
      </c>
      <c r="G884" s="423"/>
      <c r="H884" s="423">
        <v>6.8938999999999997E-3</v>
      </c>
      <c r="I884" s="423"/>
      <c r="J884" s="424">
        <v>6.3399999999999998E-2</v>
      </c>
      <c r="K884" s="424"/>
      <c r="L884" s="424"/>
    </row>
    <row r="885" spans="1:12" ht="24" customHeight="1">
      <c r="A885" s="300" t="s">
        <v>12986</v>
      </c>
      <c r="B885" s="301" t="s">
        <v>13101</v>
      </c>
      <c r="C885" s="300" t="s">
        <v>9</v>
      </c>
      <c r="D885" s="300" t="s">
        <v>7359</v>
      </c>
      <c r="E885" s="302" t="s">
        <v>51</v>
      </c>
      <c r="F885" s="423" t="s">
        <v>13102</v>
      </c>
      <c r="G885" s="423"/>
      <c r="H885" s="423">
        <v>2.2249999999999999E-4</v>
      </c>
      <c r="I885" s="423"/>
      <c r="J885" s="424">
        <v>2.86E-2</v>
      </c>
      <c r="K885" s="424"/>
      <c r="L885" s="424"/>
    </row>
    <row r="886" spans="1:12" ht="24" customHeight="1">
      <c r="A886" s="300" t="s">
        <v>12986</v>
      </c>
      <c r="B886" s="301" t="s">
        <v>13103</v>
      </c>
      <c r="C886" s="300" t="s">
        <v>9</v>
      </c>
      <c r="D886" s="300" t="s">
        <v>8851</v>
      </c>
      <c r="E886" s="302" t="s">
        <v>51</v>
      </c>
      <c r="F886" s="423" t="s">
        <v>13104</v>
      </c>
      <c r="G886" s="423"/>
      <c r="H886" s="423">
        <v>1.7799999999999999E-4</v>
      </c>
      <c r="I886" s="423"/>
      <c r="J886" s="424">
        <v>3.4500000000000003E-2</v>
      </c>
      <c r="K886" s="424"/>
      <c r="L886" s="424"/>
    </row>
    <row r="887" spans="1:12" ht="24" customHeight="1">
      <c r="A887" s="300" t="s">
        <v>12986</v>
      </c>
      <c r="B887" s="301" t="s">
        <v>13105</v>
      </c>
      <c r="C887" s="300" t="s">
        <v>9</v>
      </c>
      <c r="D887" s="300" t="s">
        <v>8852</v>
      </c>
      <c r="E887" s="302" t="s">
        <v>51</v>
      </c>
      <c r="F887" s="423" t="s">
        <v>13106</v>
      </c>
      <c r="G887" s="423"/>
      <c r="H887" s="423">
        <v>3.8099999999999998E-5</v>
      </c>
      <c r="I887" s="423"/>
      <c r="J887" s="424">
        <v>2.0899999999999998E-2</v>
      </c>
      <c r="K887" s="424"/>
      <c r="L887" s="424"/>
    </row>
    <row r="888" spans="1:12" ht="24" customHeight="1">
      <c r="A888" s="300" t="s">
        <v>12986</v>
      </c>
      <c r="B888" s="301" t="s">
        <v>13107</v>
      </c>
      <c r="C888" s="300" t="s">
        <v>9</v>
      </c>
      <c r="D888" s="300" t="s">
        <v>9000</v>
      </c>
      <c r="E888" s="302" t="s">
        <v>51</v>
      </c>
      <c r="F888" s="423" t="s">
        <v>13108</v>
      </c>
      <c r="G888" s="423"/>
      <c r="H888" s="423">
        <v>7.8466000000000004E-3</v>
      </c>
      <c r="I888" s="423"/>
      <c r="J888" s="424">
        <v>5.3100000000000001E-2</v>
      </c>
      <c r="K888" s="424"/>
      <c r="L888" s="424"/>
    </row>
    <row r="889" spans="1:12" ht="24" customHeight="1">
      <c r="A889" s="300" t="s">
        <v>12986</v>
      </c>
      <c r="B889" s="301" t="s">
        <v>13109</v>
      </c>
      <c r="C889" s="300" t="s">
        <v>9</v>
      </c>
      <c r="D889" s="300" t="s">
        <v>9574</v>
      </c>
      <c r="E889" s="302" t="s">
        <v>51</v>
      </c>
      <c r="F889" s="423" t="s">
        <v>13110</v>
      </c>
      <c r="G889" s="423"/>
      <c r="H889" s="423">
        <v>2.4884E-3</v>
      </c>
      <c r="I889" s="423"/>
      <c r="J889" s="424">
        <v>2.1999999999999999E-2</v>
      </c>
      <c r="K889" s="424"/>
      <c r="L889" s="424"/>
    </row>
    <row r="890" spans="1:12" ht="24" customHeight="1">
      <c r="A890" s="300" t="s">
        <v>12986</v>
      </c>
      <c r="B890" s="301" t="s">
        <v>13111</v>
      </c>
      <c r="C890" s="300" t="s">
        <v>9</v>
      </c>
      <c r="D890" s="300" t="s">
        <v>10714</v>
      </c>
      <c r="E890" s="302" t="s">
        <v>93</v>
      </c>
      <c r="F890" s="423" t="s">
        <v>13112</v>
      </c>
      <c r="G890" s="423"/>
      <c r="H890" s="423">
        <v>1.3078E-3</v>
      </c>
      <c r="I890" s="423"/>
      <c r="J890" s="424">
        <v>0.02</v>
      </c>
      <c r="K890" s="424"/>
      <c r="L890" s="424"/>
    </row>
    <row r="891" spans="1:12" ht="24" customHeight="1">
      <c r="A891" s="300" t="s">
        <v>12986</v>
      </c>
      <c r="B891" s="301" t="s">
        <v>13113</v>
      </c>
      <c r="C891" s="300" t="s">
        <v>9</v>
      </c>
      <c r="D891" s="300" t="s">
        <v>10809</v>
      </c>
      <c r="E891" s="302" t="s">
        <v>51</v>
      </c>
      <c r="F891" s="423" t="s">
        <v>13114</v>
      </c>
      <c r="G891" s="423"/>
      <c r="H891" s="423">
        <v>1.3078E-3</v>
      </c>
      <c r="I891" s="423"/>
      <c r="J891" s="424">
        <v>1.5699999999999999E-2</v>
      </c>
      <c r="K891" s="424"/>
      <c r="L891" s="424"/>
    </row>
    <row r="892" spans="1:12" ht="24" customHeight="1">
      <c r="A892" s="300" t="s">
        <v>12986</v>
      </c>
      <c r="B892" s="301" t="s">
        <v>13115</v>
      </c>
      <c r="C892" s="300" t="s">
        <v>9</v>
      </c>
      <c r="D892" s="300" t="s">
        <v>10810</v>
      </c>
      <c r="E892" s="302" t="s">
        <v>51</v>
      </c>
      <c r="F892" s="423" t="s">
        <v>13116</v>
      </c>
      <c r="G892" s="423"/>
      <c r="H892" s="423">
        <v>1.3078E-3</v>
      </c>
      <c r="I892" s="423"/>
      <c r="J892" s="424">
        <v>3.4799999999999998E-2</v>
      </c>
      <c r="K892" s="424"/>
      <c r="L892" s="424"/>
    </row>
    <row r="893" spans="1:12" ht="24" customHeight="1">
      <c r="A893" s="300" t="s">
        <v>12986</v>
      </c>
      <c r="B893" s="301" t="s">
        <v>13117</v>
      </c>
      <c r="C893" s="300" t="s">
        <v>9</v>
      </c>
      <c r="D893" s="300" t="s">
        <v>10837</v>
      </c>
      <c r="E893" s="302" t="s">
        <v>51</v>
      </c>
      <c r="F893" s="423" t="s">
        <v>13118</v>
      </c>
      <c r="G893" s="423"/>
      <c r="H893" s="423">
        <v>4.4499999999999997E-5</v>
      </c>
      <c r="I893" s="423"/>
      <c r="J893" s="424">
        <v>1.9800000000000002E-2</v>
      </c>
      <c r="K893" s="424"/>
      <c r="L893" s="424"/>
    </row>
    <row r="894" spans="1:12" ht="24" customHeight="1">
      <c r="A894" s="300" t="s">
        <v>12986</v>
      </c>
      <c r="B894" s="301" t="s">
        <v>13003</v>
      </c>
      <c r="C894" s="300" t="s">
        <v>9</v>
      </c>
      <c r="D894" s="300" t="s">
        <v>7216</v>
      </c>
      <c r="E894" s="302" t="s">
        <v>51</v>
      </c>
      <c r="F894" s="423" t="s">
        <v>13004</v>
      </c>
      <c r="G894" s="423"/>
      <c r="H894" s="423">
        <v>2.6193000000000002E-3</v>
      </c>
      <c r="I894" s="423"/>
      <c r="J894" s="424">
        <v>8.7499999999999994E-2</v>
      </c>
      <c r="K894" s="424"/>
      <c r="L894" s="424"/>
    </row>
    <row r="895" spans="1:12" ht="24" customHeight="1">
      <c r="A895" s="300" t="s">
        <v>12986</v>
      </c>
      <c r="B895" s="301" t="s">
        <v>13005</v>
      </c>
      <c r="C895" s="300" t="s">
        <v>9</v>
      </c>
      <c r="D895" s="300" t="s">
        <v>7393</v>
      </c>
      <c r="E895" s="302" t="s">
        <v>12988</v>
      </c>
      <c r="F895" s="423" t="s">
        <v>13006</v>
      </c>
      <c r="G895" s="423"/>
      <c r="H895" s="423">
        <v>1.5758E-3</v>
      </c>
      <c r="I895" s="423"/>
      <c r="J895" s="424">
        <v>8.5099999999999995E-2</v>
      </c>
      <c r="K895" s="424"/>
      <c r="L895" s="424"/>
    </row>
    <row r="896" spans="1:12" ht="24" customHeight="1">
      <c r="A896" s="300" t="s">
        <v>12986</v>
      </c>
      <c r="B896" s="301" t="s">
        <v>13007</v>
      </c>
      <c r="C896" s="300" t="s">
        <v>9</v>
      </c>
      <c r="D896" s="300" t="s">
        <v>10619</v>
      </c>
      <c r="E896" s="302" t="s">
        <v>51</v>
      </c>
      <c r="F896" s="423" t="s">
        <v>13008</v>
      </c>
      <c r="G896" s="423"/>
      <c r="H896" s="423">
        <v>1.2224E-3</v>
      </c>
      <c r="I896" s="423"/>
      <c r="J896" s="424">
        <v>0.23380000000000001</v>
      </c>
      <c r="K896" s="424"/>
      <c r="L896" s="424"/>
    </row>
    <row r="897" spans="1:12" ht="24" customHeight="1">
      <c r="A897" s="300" t="s">
        <v>12986</v>
      </c>
      <c r="B897" s="301" t="s">
        <v>13009</v>
      </c>
      <c r="C897" s="300" t="s">
        <v>9</v>
      </c>
      <c r="D897" s="300" t="s">
        <v>10769</v>
      </c>
      <c r="E897" s="302" t="s">
        <v>51</v>
      </c>
      <c r="F897" s="423" t="s">
        <v>13010</v>
      </c>
      <c r="G897" s="423"/>
      <c r="H897" s="423">
        <v>0.1098808</v>
      </c>
      <c r="I897" s="423"/>
      <c r="J897" s="424">
        <v>0.1384</v>
      </c>
      <c r="K897" s="424"/>
      <c r="L897" s="424"/>
    </row>
    <row r="898" spans="1:12" ht="24" customHeight="1">
      <c r="A898" s="300" t="s">
        <v>12986</v>
      </c>
      <c r="B898" s="301" t="s">
        <v>13011</v>
      </c>
      <c r="C898" s="300" t="s">
        <v>9</v>
      </c>
      <c r="D898" s="300" t="s">
        <v>10929</v>
      </c>
      <c r="E898" s="302" t="s">
        <v>51</v>
      </c>
      <c r="F898" s="423" t="s">
        <v>13012</v>
      </c>
      <c r="G898" s="423"/>
      <c r="H898" s="423">
        <v>1.0594000000000001E-3</v>
      </c>
      <c r="I898" s="423"/>
      <c r="J898" s="424">
        <v>0.15939999999999999</v>
      </c>
      <c r="K898" s="424"/>
      <c r="L898" s="424"/>
    </row>
    <row r="899" spans="1:12" ht="17.100000000000001" customHeight="1">
      <c r="A899" s="298"/>
      <c r="B899" s="298"/>
      <c r="C899" s="298"/>
      <c r="D899" s="298"/>
      <c r="E899" s="298"/>
      <c r="F899" s="298"/>
      <c r="G899" s="298"/>
      <c r="H899" s="298"/>
      <c r="I899" s="298"/>
      <c r="J899" s="298" t="s">
        <v>12992</v>
      </c>
      <c r="K899" s="298"/>
      <c r="L899" s="298" t="s">
        <v>12955</v>
      </c>
    </row>
    <row r="900" spans="1:12">
      <c r="A900" s="414" t="s">
        <v>13056</v>
      </c>
      <c r="B900" s="414"/>
      <c r="C900" s="414"/>
      <c r="D900" s="414"/>
      <c r="E900" s="414"/>
      <c r="F900" s="414"/>
      <c r="G900" s="414"/>
      <c r="H900" s="414"/>
      <c r="I900" s="294"/>
      <c r="J900" s="294"/>
      <c r="K900" s="294"/>
      <c r="L900" s="294"/>
    </row>
    <row r="901" spans="1:12" ht="17.100000000000001" customHeight="1">
      <c r="A901" s="294" t="s">
        <v>12978</v>
      </c>
      <c r="B901" s="298" t="s">
        <v>12979</v>
      </c>
      <c r="C901" s="294" t="s">
        <v>12980</v>
      </c>
      <c r="D901" s="294" t="s">
        <v>12981</v>
      </c>
      <c r="E901" s="299" t="s">
        <v>12982</v>
      </c>
      <c r="F901" s="413" t="s">
        <v>12983</v>
      </c>
      <c r="G901" s="413"/>
      <c r="H901" s="413" t="s">
        <v>12984</v>
      </c>
      <c r="I901" s="413"/>
      <c r="J901" s="413" t="s">
        <v>12985</v>
      </c>
      <c r="K901" s="413"/>
      <c r="L901" s="413"/>
    </row>
    <row r="902" spans="1:12" ht="24" customHeight="1">
      <c r="A902" s="300" t="s">
        <v>12986</v>
      </c>
      <c r="B902" s="301" t="s">
        <v>13057</v>
      </c>
      <c r="C902" s="300" t="s">
        <v>9</v>
      </c>
      <c r="D902" s="300" t="s">
        <v>12549</v>
      </c>
      <c r="E902" s="302" t="s">
        <v>27</v>
      </c>
      <c r="F902" s="423" t="s">
        <v>12948</v>
      </c>
      <c r="G902" s="423"/>
      <c r="H902" s="423">
        <v>1</v>
      </c>
      <c r="I902" s="423"/>
      <c r="J902" s="424">
        <v>0.65</v>
      </c>
      <c r="K902" s="424"/>
      <c r="L902" s="424"/>
    </row>
    <row r="903" spans="1:12" ht="17.100000000000001" customHeight="1">
      <c r="A903" s="298"/>
      <c r="B903" s="298"/>
      <c r="C903" s="298"/>
      <c r="D903" s="298"/>
      <c r="E903" s="298"/>
      <c r="F903" s="298"/>
      <c r="G903" s="298"/>
      <c r="H903" s="298"/>
      <c r="I903" s="298"/>
      <c r="J903" s="298" t="s">
        <v>12992</v>
      </c>
      <c r="K903" s="298"/>
      <c r="L903" s="298" t="s">
        <v>12948</v>
      </c>
    </row>
    <row r="904" spans="1:12">
      <c r="A904" s="414" t="s">
        <v>13058</v>
      </c>
      <c r="B904" s="414"/>
      <c r="C904" s="414"/>
      <c r="D904" s="414"/>
      <c r="E904" s="414"/>
      <c r="F904" s="414"/>
      <c r="G904" s="414"/>
      <c r="H904" s="414"/>
      <c r="I904" s="294"/>
      <c r="J904" s="294"/>
      <c r="K904" s="294"/>
      <c r="L904" s="294"/>
    </row>
    <row r="905" spans="1:12" ht="17.100000000000001" customHeight="1">
      <c r="A905" s="294" t="s">
        <v>12978</v>
      </c>
      <c r="B905" s="298" t="s">
        <v>12979</v>
      </c>
      <c r="C905" s="294" t="s">
        <v>12980</v>
      </c>
      <c r="D905" s="294" t="s">
        <v>12981</v>
      </c>
      <c r="E905" s="299" t="s">
        <v>12982</v>
      </c>
      <c r="F905" s="413" t="s">
        <v>12983</v>
      </c>
      <c r="G905" s="413"/>
      <c r="H905" s="413" t="s">
        <v>12984</v>
      </c>
      <c r="I905" s="413"/>
      <c r="J905" s="413" t="s">
        <v>12985</v>
      </c>
      <c r="K905" s="413"/>
      <c r="L905" s="413"/>
    </row>
    <row r="906" spans="1:12" ht="24" customHeight="1">
      <c r="A906" s="300" t="s">
        <v>12986</v>
      </c>
      <c r="B906" s="301" t="s">
        <v>13059</v>
      </c>
      <c r="C906" s="300" t="s">
        <v>9</v>
      </c>
      <c r="D906" s="300" t="s">
        <v>12535</v>
      </c>
      <c r="E906" s="302" t="s">
        <v>27</v>
      </c>
      <c r="F906" s="423" t="s">
        <v>12936</v>
      </c>
      <c r="G906" s="423"/>
      <c r="H906" s="423">
        <v>1</v>
      </c>
      <c r="I906" s="423"/>
      <c r="J906" s="424">
        <v>0.05</v>
      </c>
      <c r="K906" s="424"/>
      <c r="L906" s="424"/>
    </row>
    <row r="907" spans="1:12" ht="17.100000000000001" customHeight="1">
      <c r="A907" s="298"/>
      <c r="B907" s="298"/>
      <c r="C907" s="298"/>
      <c r="D907" s="298"/>
      <c r="E907" s="298"/>
      <c r="F907" s="298"/>
      <c r="G907" s="298"/>
      <c r="H907" s="298"/>
      <c r="I907" s="298"/>
      <c r="J907" s="298" t="s">
        <v>12992</v>
      </c>
      <c r="K907" s="298"/>
      <c r="L907" s="298" t="s">
        <v>12936</v>
      </c>
    </row>
    <row r="908" spans="1:12">
      <c r="A908" s="414" t="s">
        <v>13060</v>
      </c>
      <c r="B908" s="414"/>
      <c r="C908" s="414"/>
      <c r="D908" s="414"/>
      <c r="E908" s="414"/>
      <c r="F908" s="414"/>
      <c r="G908" s="414"/>
      <c r="H908" s="414"/>
      <c r="I908" s="294"/>
      <c r="J908" s="294"/>
      <c r="K908" s="294"/>
      <c r="L908" s="294"/>
    </row>
    <row r="909" spans="1:12" ht="17.100000000000001" customHeight="1">
      <c r="A909" s="294" t="s">
        <v>12978</v>
      </c>
      <c r="B909" s="298" t="s">
        <v>12979</v>
      </c>
      <c r="C909" s="294" t="s">
        <v>12980</v>
      </c>
      <c r="D909" s="294" t="s">
        <v>12981</v>
      </c>
      <c r="E909" s="299" t="s">
        <v>12982</v>
      </c>
      <c r="F909" s="413" t="s">
        <v>12983</v>
      </c>
      <c r="G909" s="413"/>
      <c r="H909" s="413" t="s">
        <v>12984</v>
      </c>
      <c r="I909" s="413"/>
      <c r="J909" s="413" t="s">
        <v>12985</v>
      </c>
      <c r="K909" s="413"/>
      <c r="L909" s="413"/>
    </row>
    <row r="910" spans="1:12" ht="24" customHeight="1">
      <c r="A910" s="300" t="s">
        <v>12986</v>
      </c>
      <c r="B910" s="301" t="s">
        <v>13061</v>
      </c>
      <c r="C910" s="300" t="s">
        <v>9</v>
      </c>
      <c r="D910" s="300" t="s">
        <v>12522</v>
      </c>
      <c r="E910" s="302" t="s">
        <v>27</v>
      </c>
      <c r="F910" s="423" t="s">
        <v>12964</v>
      </c>
      <c r="G910" s="423"/>
      <c r="H910" s="423">
        <v>1</v>
      </c>
      <c r="I910" s="423"/>
      <c r="J910" s="424">
        <v>2.5299999999999998</v>
      </c>
      <c r="K910" s="424"/>
      <c r="L910" s="424"/>
    </row>
    <row r="911" spans="1:12" ht="24" customHeight="1">
      <c r="A911" s="300" t="s">
        <v>12986</v>
      </c>
      <c r="B911" s="301" t="s">
        <v>13062</v>
      </c>
      <c r="C911" s="300" t="s">
        <v>9</v>
      </c>
      <c r="D911" s="300" t="s">
        <v>12527</v>
      </c>
      <c r="E911" s="302" t="s">
        <v>27</v>
      </c>
      <c r="F911" s="423" t="s">
        <v>13063</v>
      </c>
      <c r="G911" s="423"/>
      <c r="H911" s="423">
        <v>1</v>
      </c>
      <c r="I911" s="423"/>
      <c r="J911" s="424">
        <v>0.34</v>
      </c>
      <c r="K911" s="424"/>
      <c r="L911" s="424"/>
    </row>
    <row r="912" spans="1:12" ht="17.100000000000001" customHeight="1">
      <c r="A912" s="298"/>
      <c r="B912" s="298"/>
      <c r="C912" s="298"/>
      <c r="D912" s="298"/>
      <c r="E912" s="298"/>
      <c r="F912" s="298"/>
      <c r="G912" s="298"/>
      <c r="H912" s="298"/>
      <c r="I912" s="298"/>
      <c r="J912" s="298" t="s">
        <v>12992</v>
      </c>
      <c r="K912" s="298"/>
      <c r="L912" s="298" t="s">
        <v>13064</v>
      </c>
    </row>
    <row r="913" spans="1:12" ht="17.100000000000001" customHeight="1">
      <c r="A913" s="294" t="s">
        <v>13014</v>
      </c>
      <c r="B913" s="294"/>
      <c r="C913" s="294"/>
      <c r="D913" s="294"/>
      <c r="E913" s="294"/>
      <c r="F913" s="294"/>
      <c r="G913" s="294"/>
      <c r="H913" s="294"/>
      <c r="I913" s="294"/>
      <c r="J913" s="294"/>
      <c r="K913" s="294"/>
      <c r="L913" s="294"/>
    </row>
    <row r="914" spans="1:12" ht="17.100000000000001" customHeight="1">
      <c r="A914" s="298"/>
      <c r="B914" s="298"/>
      <c r="C914" s="298"/>
      <c r="D914" s="298"/>
      <c r="E914" s="298"/>
      <c r="F914" s="298"/>
      <c r="G914" s="298"/>
      <c r="H914" s="298"/>
      <c r="I914" s="298"/>
      <c r="J914" s="298" t="s">
        <v>13015</v>
      </c>
      <c r="K914" s="298"/>
      <c r="L914" s="298" t="s">
        <v>16743</v>
      </c>
    </row>
    <row r="915" spans="1:12" ht="17.100000000000001" customHeight="1">
      <c r="A915" s="298"/>
      <c r="B915" s="298"/>
      <c r="C915" s="298"/>
      <c r="D915" s="298"/>
      <c r="E915" s="298"/>
      <c r="F915" s="298"/>
      <c r="G915" s="298"/>
      <c r="H915" s="298"/>
      <c r="I915" s="298"/>
      <c r="J915" s="298" t="s">
        <v>13017</v>
      </c>
      <c r="K915" s="298" t="s">
        <v>13018</v>
      </c>
      <c r="L915" s="298" t="s">
        <v>16744</v>
      </c>
    </row>
    <row r="916" spans="1:12" ht="17.100000000000001" customHeight="1">
      <c r="A916" s="298"/>
      <c r="B916" s="298"/>
      <c r="C916" s="298"/>
      <c r="D916" s="298"/>
      <c r="E916" s="298"/>
      <c r="F916" s="298"/>
      <c r="G916" s="298"/>
      <c r="H916" s="298"/>
      <c r="I916" s="298"/>
      <c r="J916" s="298" t="s">
        <v>13020</v>
      </c>
      <c r="K916" s="298"/>
      <c r="L916" s="298" t="s">
        <v>16745</v>
      </c>
    </row>
    <row r="917" spans="1:12" ht="17.100000000000001" customHeight="1">
      <c r="A917" s="298"/>
      <c r="B917" s="298"/>
      <c r="C917" s="298"/>
      <c r="D917" s="298"/>
      <c r="E917" s="298"/>
      <c r="F917" s="298"/>
      <c r="G917" s="298"/>
      <c r="H917" s="298"/>
      <c r="I917" s="298"/>
      <c r="J917" s="298" t="s">
        <v>13022</v>
      </c>
      <c r="K917" s="298" t="s">
        <v>16646</v>
      </c>
      <c r="L917" s="298" t="s">
        <v>16746</v>
      </c>
    </row>
    <row r="918" spans="1:12" ht="17.100000000000001" customHeight="1">
      <c r="A918" s="298"/>
      <c r="B918" s="298"/>
      <c r="C918" s="298"/>
      <c r="D918" s="298"/>
      <c r="E918" s="298"/>
      <c r="F918" s="298"/>
      <c r="G918" s="298"/>
      <c r="H918" s="298"/>
      <c r="I918" s="298"/>
      <c r="J918" s="298" t="s">
        <v>13024</v>
      </c>
      <c r="K918" s="298"/>
      <c r="L918" s="298" t="s">
        <v>16747</v>
      </c>
    </row>
    <row r="919" spans="1:12" ht="30" customHeight="1">
      <c r="A919" s="299"/>
      <c r="B919" s="299"/>
      <c r="C919" s="299"/>
      <c r="D919" s="299"/>
      <c r="E919" s="299"/>
      <c r="F919" s="299"/>
      <c r="G919" s="299"/>
      <c r="H919" s="299"/>
      <c r="I919" s="299"/>
      <c r="J919" s="299"/>
      <c r="K919" s="299"/>
      <c r="L919" s="299"/>
    </row>
    <row r="920" spans="1:12" ht="24" customHeight="1">
      <c r="A920" s="295" t="s">
        <v>16748</v>
      </c>
      <c r="B920" s="296" t="s">
        <v>16195</v>
      </c>
      <c r="C920" s="295" t="s">
        <v>9</v>
      </c>
      <c r="D920" s="295" t="s">
        <v>2098</v>
      </c>
      <c r="E920" s="297" t="s">
        <v>27</v>
      </c>
      <c r="F920" s="296"/>
      <c r="G920" s="296"/>
      <c r="H920" s="296"/>
      <c r="I920" s="296"/>
      <c r="J920" s="296"/>
      <c r="K920" s="296"/>
      <c r="L920" s="296"/>
    </row>
    <row r="921" spans="1:12">
      <c r="A921" s="414" t="s">
        <v>12977</v>
      </c>
      <c r="B921" s="414"/>
      <c r="C921" s="414"/>
      <c r="D921" s="414"/>
      <c r="E921" s="414"/>
      <c r="F921" s="414"/>
      <c r="G921" s="414"/>
      <c r="H921" s="414"/>
      <c r="I921" s="294"/>
      <c r="J921" s="294"/>
      <c r="K921" s="294"/>
      <c r="L921" s="294"/>
    </row>
    <row r="922" spans="1:12" ht="17.100000000000001" customHeight="1">
      <c r="A922" s="294" t="s">
        <v>12978</v>
      </c>
      <c r="B922" s="298" t="s">
        <v>12979</v>
      </c>
      <c r="C922" s="294" t="s">
        <v>12980</v>
      </c>
      <c r="D922" s="294" t="s">
        <v>12981</v>
      </c>
      <c r="E922" s="299" t="s">
        <v>12982</v>
      </c>
      <c r="F922" s="413" t="s">
        <v>12983</v>
      </c>
      <c r="G922" s="413"/>
      <c r="H922" s="413" t="s">
        <v>12984</v>
      </c>
      <c r="I922" s="413"/>
      <c r="J922" s="413" t="s">
        <v>12985</v>
      </c>
      <c r="K922" s="413"/>
      <c r="L922" s="413"/>
    </row>
    <row r="923" spans="1:12" ht="24" customHeight="1">
      <c r="A923" s="300" t="s">
        <v>12986</v>
      </c>
      <c r="B923" s="301" t="s">
        <v>12987</v>
      </c>
      <c r="C923" s="300" t="s">
        <v>9</v>
      </c>
      <c r="D923" s="300" t="s">
        <v>9831</v>
      </c>
      <c r="E923" s="302" t="s">
        <v>12988</v>
      </c>
      <c r="F923" s="423" t="s">
        <v>12989</v>
      </c>
      <c r="G923" s="423"/>
      <c r="H923" s="423">
        <v>1.3602899999999999E-2</v>
      </c>
      <c r="I923" s="423"/>
      <c r="J923" s="424">
        <v>0.13769999999999999</v>
      </c>
      <c r="K923" s="424"/>
      <c r="L923" s="424"/>
    </row>
    <row r="924" spans="1:12" ht="36" customHeight="1">
      <c r="A924" s="300" t="s">
        <v>12986</v>
      </c>
      <c r="B924" s="301" t="s">
        <v>12990</v>
      </c>
      <c r="C924" s="300" t="s">
        <v>9</v>
      </c>
      <c r="D924" s="300" t="s">
        <v>11426</v>
      </c>
      <c r="E924" s="302" t="s">
        <v>51</v>
      </c>
      <c r="F924" s="423" t="s">
        <v>12991</v>
      </c>
      <c r="G924" s="423"/>
      <c r="H924" s="423">
        <v>7.1290000000000004E-4</v>
      </c>
      <c r="I924" s="423"/>
      <c r="J924" s="424">
        <v>9.4200000000000006E-2</v>
      </c>
      <c r="K924" s="424"/>
      <c r="L924" s="424"/>
    </row>
    <row r="925" spans="1:12" ht="17.100000000000001" customHeight="1">
      <c r="A925" s="298"/>
      <c r="B925" s="298"/>
      <c r="C925" s="298"/>
      <c r="D925" s="298"/>
      <c r="E925" s="298"/>
      <c r="F925" s="298"/>
      <c r="G925" s="298"/>
      <c r="H925" s="298"/>
      <c r="I925" s="298"/>
      <c r="J925" s="298" t="s">
        <v>12992</v>
      </c>
      <c r="K925" s="298"/>
      <c r="L925" s="298" t="s">
        <v>12951</v>
      </c>
    </row>
    <row r="926" spans="1:12">
      <c r="A926" s="414" t="s">
        <v>12994</v>
      </c>
      <c r="B926" s="414"/>
      <c r="C926" s="414"/>
      <c r="D926" s="414"/>
      <c r="E926" s="414"/>
      <c r="F926" s="414"/>
      <c r="G926" s="414"/>
      <c r="H926" s="414"/>
      <c r="I926" s="294"/>
      <c r="J926" s="294"/>
      <c r="K926" s="294"/>
      <c r="L926" s="294"/>
    </row>
    <row r="927" spans="1:12" ht="17.100000000000001" customHeight="1">
      <c r="A927" s="294" t="s">
        <v>12978</v>
      </c>
      <c r="B927" s="298" t="s">
        <v>12979</v>
      </c>
      <c r="C927" s="294" t="s">
        <v>12980</v>
      </c>
      <c r="D927" s="294" t="s">
        <v>12981</v>
      </c>
      <c r="E927" s="299" t="s">
        <v>12982</v>
      </c>
      <c r="F927" s="413" t="s">
        <v>12983</v>
      </c>
      <c r="G927" s="413"/>
      <c r="H927" s="413" t="s">
        <v>12984</v>
      </c>
      <c r="I927" s="413"/>
      <c r="J927" s="413" t="s">
        <v>12985</v>
      </c>
      <c r="K927" s="413"/>
      <c r="L927" s="413"/>
    </row>
    <row r="928" spans="1:12" ht="24" customHeight="1">
      <c r="A928" s="300" t="s">
        <v>12986</v>
      </c>
      <c r="B928" s="301" t="s">
        <v>13131</v>
      </c>
      <c r="C928" s="300" t="s">
        <v>9</v>
      </c>
      <c r="D928" s="300" t="s">
        <v>10137</v>
      </c>
      <c r="E928" s="302" t="s">
        <v>27</v>
      </c>
      <c r="F928" s="423" t="s">
        <v>13132</v>
      </c>
      <c r="G928" s="423"/>
      <c r="H928" s="423">
        <v>1.0048375000000001</v>
      </c>
      <c r="I928" s="423"/>
      <c r="J928" s="424">
        <v>4.8231999999999999</v>
      </c>
      <c r="K928" s="424"/>
      <c r="L928" s="424"/>
    </row>
    <row r="929" spans="1:12" ht="17.100000000000001" customHeight="1">
      <c r="A929" s="298"/>
      <c r="B929" s="298"/>
      <c r="C929" s="298"/>
      <c r="D929" s="298"/>
      <c r="E929" s="298"/>
      <c r="F929" s="298"/>
      <c r="G929" s="298"/>
      <c r="H929" s="298"/>
      <c r="I929" s="298"/>
      <c r="J929" s="298" t="s">
        <v>12992</v>
      </c>
      <c r="K929" s="298"/>
      <c r="L929" s="298" t="s">
        <v>13541</v>
      </c>
    </row>
    <row r="930" spans="1:12">
      <c r="A930" s="414" t="s">
        <v>12998</v>
      </c>
      <c r="B930" s="414"/>
      <c r="C930" s="414"/>
      <c r="D930" s="414"/>
      <c r="E930" s="414"/>
      <c r="F930" s="414"/>
      <c r="G930" s="414"/>
      <c r="H930" s="414"/>
      <c r="I930" s="294"/>
      <c r="J930" s="294"/>
      <c r="K930" s="294"/>
      <c r="L930" s="294"/>
    </row>
    <row r="931" spans="1:12" ht="17.100000000000001" customHeight="1">
      <c r="A931" s="294" t="s">
        <v>12978</v>
      </c>
      <c r="B931" s="298" t="s">
        <v>12979</v>
      </c>
      <c r="C931" s="294" t="s">
        <v>12980</v>
      </c>
      <c r="D931" s="294" t="s">
        <v>12981</v>
      </c>
      <c r="E931" s="299" t="s">
        <v>12982</v>
      </c>
      <c r="F931" s="413" t="s">
        <v>12983</v>
      </c>
      <c r="G931" s="413"/>
      <c r="H931" s="413" t="s">
        <v>12984</v>
      </c>
      <c r="I931" s="413"/>
      <c r="J931" s="413" t="s">
        <v>12985</v>
      </c>
      <c r="K931" s="413"/>
      <c r="L931" s="413"/>
    </row>
    <row r="932" spans="1:12" ht="24" customHeight="1">
      <c r="A932" s="300" t="s">
        <v>12986</v>
      </c>
      <c r="B932" s="301" t="s">
        <v>13003</v>
      </c>
      <c r="C932" s="300" t="s">
        <v>9</v>
      </c>
      <c r="D932" s="300" t="s">
        <v>7216</v>
      </c>
      <c r="E932" s="302" t="s">
        <v>51</v>
      </c>
      <c r="F932" s="423" t="s">
        <v>13004</v>
      </c>
      <c r="G932" s="423"/>
      <c r="H932" s="423">
        <v>2.6380000000000002E-3</v>
      </c>
      <c r="I932" s="423"/>
      <c r="J932" s="424">
        <v>8.8099999999999998E-2</v>
      </c>
      <c r="K932" s="424"/>
      <c r="L932" s="424"/>
    </row>
    <row r="933" spans="1:12" ht="24" customHeight="1">
      <c r="A933" s="300" t="s">
        <v>12986</v>
      </c>
      <c r="B933" s="301" t="s">
        <v>13005</v>
      </c>
      <c r="C933" s="300" t="s">
        <v>9</v>
      </c>
      <c r="D933" s="300" t="s">
        <v>7393</v>
      </c>
      <c r="E933" s="302" t="s">
        <v>12988</v>
      </c>
      <c r="F933" s="423" t="s">
        <v>13006</v>
      </c>
      <c r="G933" s="423"/>
      <c r="H933" s="423">
        <v>1.5870000000000001E-3</v>
      </c>
      <c r="I933" s="423"/>
      <c r="J933" s="424">
        <v>8.5699999999999998E-2</v>
      </c>
      <c r="K933" s="424"/>
      <c r="L933" s="424"/>
    </row>
    <row r="934" spans="1:12" ht="24" customHeight="1">
      <c r="A934" s="300" t="s">
        <v>12986</v>
      </c>
      <c r="B934" s="301" t="s">
        <v>13007</v>
      </c>
      <c r="C934" s="300" t="s">
        <v>9</v>
      </c>
      <c r="D934" s="300" t="s">
        <v>10619</v>
      </c>
      <c r="E934" s="302" t="s">
        <v>51</v>
      </c>
      <c r="F934" s="423" t="s">
        <v>13008</v>
      </c>
      <c r="G934" s="423"/>
      <c r="H934" s="423">
        <v>1.2310999999999999E-3</v>
      </c>
      <c r="I934" s="423"/>
      <c r="J934" s="424">
        <v>0.2354</v>
      </c>
      <c r="K934" s="424"/>
      <c r="L934" s="424"/>
    </row>
    <row r="935" spans="1:12" ht="24" customHeight="1">
      <c r="A935" s="300" t="s">
        <v>12986</v>
      </c>
      <c r="B935" s="301" t="s">
        <v>13009</v>
      </c>
      <c r="C935" s="300" t="s">
        <v>9</v>
      </c>
      <c r="D935" s="300" t="s">
        <v>10769</v>
      </c>
      <c r="E935" s="302" t="s">
        <v>51</v>
      </c>
      <c r="F935" s="423" t="s">
        <v>13010</v>
      </c>
      <c r="G935" s="423"/>
      <c r="H935" s="423">
        <v>0.110665</v>
      </c>
      <c r="I935" s="423"/>
      <c r="J935" s="424">
        <v>0.1394</v>
      </c>
      <c r="K935" s="424"/>
      <c r="L935" s="424"/>
    </row>
    <row r="936" spans="1:12" ht="24" customHeight="1">
      <c r="A936" s="300" t="s">
        <v>12986</v>
      </c>
      <c r="B936" s="301" t="s">
        <v>13011</v>
      </c>
      <c r="C936" s="300" t="s">
        <v>9</v>
      </c>
      <c r="D936" s="300" t="s">
        <v>10929</v>
      </c>
      <c r="E936" s="302" t="s">
        <v>51</v>
      </c>
      <c r="F936" s="423" t="s">
        <v>13012</v>
      </c>
      <c r="G936" s="423"/>
      <c r="H936" s="423">
        <v>1.0669E-3</v>
      </c>
      <c r="I936" s="423"/>
      <c r="J936" s="424">
        <v>0.1605</v>
      </c>
      <c r="K936" s="424"/>
      <c r="L936" s="424"/>
    </row>
    <row r="937" spans="1:12" ht="17.100000000000001" customHeight="1">
      <c r="A937" s="298"/>
      <c r="B937" s="298"/>
      <c r="C937" s="298"/>
      <c r="D937" s="298"/>
      <c r="E937" s="298"/>
      <c r="F937" s="298"/>
      <c r="G937" s="298"/>
      <c r="H937" s="298"/>
      <c r="I937" s="298"/>
      <c r="J937" s="298" t="s">
        <v>12992</v>
      </c>
      <c r="K937" s="298"/>
      <c r="L937" s="298" t="s">
        <v>12967</v>
      </c>
    </row>
    <row r="938" spans="1:12">
      <c r="A938" s="414" t="s">
        <v>13056</v>
      </c>
      <c r="B938" s="414"/>
      <c r="C938" s="414"/>
      <c r="D938" s="414"/>
      <c r="E938" s="414"/>
      <c r="F938" s="414"/>
      <c r="G938" s="414"/>
      <c r="H938" s="414"/>
      <c r="I938" s="294"/>
      <c r="J938" s="294"/>
      <c r="K938" s="294"/>
      <c r="L938" s="294"/>
    </row>
    <row r="939" spans="1:12" ht="17.100000000000001" customHeight="1">
      <c r="A939" s="294" t="s">
        <v>12978</v>
      </c>
      <c r="B939" s="298" t="s">
        <v>12979</v>
      </c>
      <c r="C939" s="294" t="s">
        <v>12980</v>
      </c>
      <c r="D939" s="294" t="s">
        <v>12981</v>
      </c>
      <c r="E939" s="299" t="s">
        <v>12982</v>
      </c>
      <c r="F939" s="413" t="s">
        <v>12983</v>
      </c>
      <c r="G939" s="413"/>
      <c r="H939" s="413" t="s">
        <v>12984</v>
      </c>
      <c r="I939" s="413"/>
      <c r="J939" s="413" t="s">
        <v>12985</v>
      </c>
      <c r="K939" s="413"/>
      <c r="L939" s="413"/>
    </row>
    <row r="940" spans="1:12" ht="24" customHeight="1">
      <c r="A940" s="300" t="s">
        <v>12986</v>
      </c>
      <c r="B940" s="301" t="s">
        <v>13057</v>
      </c>
      <c r="C940" s="300" t="s">
        <v>9</v>
      </c>
      <c r="D940" s="300" t="s">
        <v>12549</v>
      </c>
      <c r="E940" s="302" t="s">
        <v>27</v>
      </c>
      <c r="F940" s="423" t="s">
        <v>12948</v>
      </c>
      <c r="G940" s="423"/>
      <c r="H940" s="423">
        <v>1</v>
      </c>
      <c r="I940" s="423"/>
      <c r="J940" s="424">
        <v>0.65</v>
      </c>
      <c r="K940" s="424"/>
      <c r="L940" s="424"/>
    </row>
    <row r="941" spans="1:12" ht="17.100000000000001" customHeight="1">
      <c r="A941" s="298"/>
      <c r="B941" s="298"/>
      <c r="C941" s="298"/>
      <c r="D941" s="298"/>
      <c r="E941" s="298"/>
      <c r="F941" s="298"/>
      <c r="G941" s="298"/>
      <c r="H941" s="298"/>
      <c r="I941" s="298"/>
      <c r="J941" s="298" t="s">
        <v>12992</v>
      </c>
      <c r="K941" s="298"/>
      <c r="L941" s="298" t="s">
        <v>12948</v>
      </c>
    </row>
    <row r="942" spans="1:12">
      <c r="A942" s="414" t="s">
        <v>13058</v>
      </c>
      <c r="B942" s="414"/>
      <c r="C942" s="414"/>
      <c r="D942" s="414"/>
      <c r="E942" s="414"/>
      <c r="F942" s="414"/>
      <c r="G942" s="414"/>
      <c r="H942" s="414"/>
      <c r="I942" s="294"/>
      <c r="J942" s="294"/>
      <c r="K942" s="294"/>
      <c r="L942" s="294"/>
    </row>
    <row r="943" spans="1:12" ht="17.100000000000001" customHeight="1">
      <c r="A943" s="294" t="s">
        <v>12978</v>
      </c>
      <c r="B943" s="298" t="s">
        <v>12979</v>
      </c>
      <c r="C943" s="294" t="s">
        <v>12980</v>
      </c>
      <c r="D943" s="294" t="s">
        <v>12981</v>
      </c>
      <c r="E943" s="299" t="s">
        <v>12982</v>
      </c>
      <c r="F943" s="413" t="s">
        <v>12983</v>
      </c>
      <c r="G943" s="413"/>
      <c r="H943" s="413" t="s">
        <v>12984</v>
      </c>
      <c r="I943" s="413"/>
      <c r="J943" s="413" t="s">
        <v>12985</v>
      </c>
      <c r="K943" s="413"/>
      <c r="L943" s="413"/>
    </row>
    <row r="944" spans="1:12" ht="24" customHeight="1">
      <c r="A944" s="300" t="s">
        <v>12986</v>
      </c>
      <c r="B944" s="301" t="s">
        <v>13059</v>
      </c>
      <c r="C944" s="300" t="s">
        <v>9</v>
      </c>
      <c r="D944" s="300" t="s">
        <v>12535</v>
      </c>
      <c r="E944" s="302" t="s">
        <v>27</v>
      </c>
      <c r="F944" s="423" t="s">
        <v>12936</v>
      </c>
      <c r="G944" s="423"/>
      <c r="H944" s="423">
        <v>1</v>
      </c>
      <c r="I944" s="423"/>
      <c r="J944" s="424">
        <v>0.05</v>
      </c>
      <c r="K944" s="424"/>
      <c r="L944" s="424"/>
    </row>
    <row r="945" spans="1:12" ht="17.100000000000001" customHeight="1">
      <c r="A945" s="298"/>
      <c r="B945" s="298"/>
      <c r="C945" s="298"/>
      <c r="D945" s="298"/>
      <c r="E945" s="298"/>
      <c r="F945" s="298"/>
      <c r="G945" s="298"/>
      <c r="H945" s="298"/>
      <c r="I945" s="298"/>
      <c r="J945" s="298" t="s">
        <v>12992</v>
      </c>
      <c r="K945" s="298"/>
      <c r="L945" s="298" t="s">
        <v>12936</v>
      </c>
    </row>
    <row r="946" spans="1:12">
      <c r="A946" s="414" t="s">
        <v>13060</v>
      </c>
      <c r="B946" s="414"/>
      <c r="C946" s="414"/>
      <c r="D946" s="414"/>
      <c r="E946" s="414"/>
      <c r="F946" s="414"/>
      <c r="G946" s="414"/>
      <c r="H946" s="414"/>
      <c r="I946" s="294"/>
      <c r="J946" s="294"/>
      <c r="K946" s="294"/>
      <c r="L946" s="294"/>
    </row>
    <row r="947" spans="1:12" ht="17.100000000000001" customHeight="1">
      <c r="A947" s="294" t="s">
        <v>12978</v>
      </c>
      <c r="B947" s="298" t="s">
        <v>12979</v>
      </c>
      <c r="C947" s="294" t="s">
        <v>12980</v>
      </c>
      <c r="D947" s="294" t="s">
        <v>12981</v>
      </c>
      <c r="E947" s="299" t="s">
        <v>12982</v>
      </c>
      <c r="F947" s="413" t="s">
        <v>12983</v>
      </c>
      <c r="G947" s="413"/>
      <c r="H947" s="413" t="s">
        <v>12984</v>
      </c>
      <c r="I947" s="413"/>
      <c r="J947" s="413" t="s">
        <v>12985</v>
      </c>
      <c r="K947" s="413"/>
      <c r="L947" s="413"/>
    </row>
    <row r="948" spans="1:12" ht="24" customHeight="1">
      <c r="A948" s="300" t="s">
        <v>12986</v>
      </c>
      <c r="B948" s="301" t="s">
        <v>13061</v>
      </c>
      <c r="C948" s="300" t="s">
        <v>9</v>
      </c>
      <c r="D948" s="300" t="s">
        <v>12522</v>
      </c>
      <c r="E948" s="302" t="s">
        <v>27</v>
      </c>
      <c r="F948" s="423" t="s">
        <v>12964</v>
      </c>
      <c r="G948" s="423"/>
      <c r="H948" s="423">
        <v>1</v>
      </c>
      <c r="I948" s="423"/>
      <c r="J948" s="424">
        <v>2.5299999999999998</v>
      </c>
      <c r="K948" s="424"/>
      <c r="L948" s="424"/>
    </row>
    <row r="949" spans="1:12" ht="24" customHeight="1">
      <c r="A949" s="300" t="s">
        <v>12986</v>
      </c>
      <c r="B949" s="301" t="s">
        <v>13062</v>
      </c>
      <c r="C949" s="300" t="s">
        <v>9</v>
      </c>
      <c r="D949" s="300" t="s">
        <v>12527</v>
      </c>
      <c r="E949" s="302" t="s">
        <v>27</v>
      </c>
      <c r="F949" s="423" t="s">
        <v>13063</v>
      </c>
      <c r="G949" s="423"/>
      <c r="H949" s="423">
        <v>1</v>
      </c>
      <c r="I949" s="423"/>
      <c r="J949" s="424">
        <v>0.34</v>
      </c>
      <c r="K949" s="424"/>
      <c r="L949" s="424"/>
    </row>
    <row r="950" spans="1:12" ht="17.100000000000001" customHeight="1">
      <c r="A950" s="298"/>
      <c r="B950" s="298"/>
      <c r="C950" s="298"/>
      <c r="D950" s="298"/>
      <c r="E950" s="298"/>
      <c r="F950" s="298"/>
      <c r="G950" s="298"/>
      <c r="H950" s="298"/>
      <c r="I950" s="298"/>
      <c r="J950" s="298" t="s">
        <v>12992</v>
      </c>
      <c r="K950" s="298"/>
      <c r="L950" s="298" t="s">
        <v>13064</v>
      </c>
    </row>
    <row r="951" spans="1:12" ht="17.100000000000001" customHeight="1">
      <c r="A951" s="294" t="s">
        <v>13014</v>
      </c>
      <c r="B951" s="294"/>
      <c r="C951" s="294"/>
      <c r="D951" s="294"/>
      <c r="E951" s="294"/>
      <c r="F951" s="294"/>
      <c r="G951" s="294"/>
      <c r="H951" s="294"/>
      <c r="I951" s="294"/>
      <c r="J951" s="294"/>
      <c r="K951" s="294"/>
      <c r="L951" s="294"/>
    </row>
    <row r="952" spans="1:12" ht="17.100000000000001" customHeight="1">
      <c r="A952" s="298"/>
      <c r="B952" s="298"/>
      <c r="C952" s="298"/>
      <c r="D952" s="298"/>
      <c r="E952" s="298"/>
      <c r="F952" s="298"/>
      <c r="G952" s="298"/>
      <c r="H952" s="298"/>
      <c r="I952" s="298"/>
      <c r="J952" s="298" t="s">
        <v>13015</v>
      </c>
      <c r="K952" s="298"/>
      <c r="L952" s="298" t="s">
        <v>16749</v>
      </c>
    </row>
    <row r="953" spans="1:12" ht="17.100000000000001" customHeight="1">
      <c r="A953" s="298"/>
      <c r="B953" s="298"/>
      <c r="C953" s="298"/>
      <c r="D953" s="298"/>
      <c r="E953" s="298"/>
      <c r="F953" s="298"/>
      <c r="G953" s="298"/>
      <c r="H953" s="298"/>
      <c r="I953" s="298"/>
      <c r="J953" s="298" t="s">
        <v>13017</v>
      </c>
      <c r="K953" s="298" t="s">
        <v>13018</v>
      </c>
      <c r="L953" s="298" t="s">
        <v>16750</v>
      </c>
    </row>
    <row r="954" spans="1:12" ht="17.100000000000001" customHeight="1">
      <c r="A954" s="298"/>
      <c r="B954" s="298"/>
      <c r="C954" s="298"/>
      <c r="D954" s="298"/>
      <c r="E954" s="298"/>
      <c r="F954" s="298"/>
      <c r="G954" s="298"/>
      <c r="H954" s="298"/>
      <c r="I954" s="298"/>
      <c r="J954" s="298" t="s">
        <v>13020</v>
      </c>
      <c r="K954" s="298"/>
      <c r="L954" s="298" t="s">
        <v>16751</v>
      </c>
    </row>
    <row r="955" spans="1:12" ht="17.100000000000001" customHeight="1">
      <c r="A955" s="298"/>
      <c r="B955" s="298"/>
      <c r="C955" s="298"/>
      <c r="D955" s="298"/>
      <c r="E955" s="298"/>
      <c r="F955" s="298"/>
      <c r="G955" s="298"/>
      <c r="H955" s="298"/>
      <c r="I955" s="298"/>
      <c r="J955" s="298" t="s">
        <v>13022</v>
      </c>
      <c r="K955" s="298" t="s">
        <v>16646</v>
      </c>
      <c r="L955" s="298" t="s">
        <v>16752</v>
      </c>
    </row>
    <row r="956" spans="1:12" ht="17.100000000000001" customHeight="1">
      <c r="A956" s="298"/>
      <c r="B956" s="298"/>
      <c r="C956" s="298"/>
      <c r="D956" s="298"/>
      <c r="E956" s="298"/>
      <c r="F956" s="298"/>
      <c r="G956" s="298"/>
      <c r="H956" s="298"/>
      <c r="I956" s="298"/>
      <c r="J956" s="298" t="s">
        <v>13024</v>
      </c>
      <c r="K956" s="298"/>
      <c r="L956" s="298" t="s">
        <v>16753</v>
      </c>
    </row>
    <row r="957" spans="1:12" ht="30" customHeight="1">
      <c r="A957" s="299"/>
      <c r="B957" s="299"/>
      <c r="C957" s="299"/>
      <c r="D957" s="299"/>
      <c r="E957" s="299"/>
      <c r="F957" s="299"/>
      <c r="G957" s="299"/>
      <c r="H957" s="299"/>
      <c r="I957" s="299"/>
      <c r="J957" s="299"/>
      <c r="K957" s="299"/>
      <c r="L957" s="299"/>
    </row>
    <row r="958" spans="1:12" ht="48" customHeight="1">
      <c r="A958" s="295" t="s">
        <v>16754</v>
      </c>
      <c r="B958" s="296" t="s">
        <v>16482</v>
      </c>
      <c r="C958" s="295" t="s">
        <v>9</v>
      </c>
      <c r="D958" s="295" t="s">
        <v>2164</v>
      </c>
      <c r="E958" s="297" t="s">
        <v>75</v>
      </c>
      <c r="F958" s="296"/>
      <c r="G958" s="296"/>
      <c r="H958" s="296"/>
      <c r="I958" s="296"/>
      <c r="J958" s="296"/>
      <c r="K958" s="296"/>
      <c r="L958" s="296"/>
    </row>
    <row r="959" spans="1:12">
      <c r="A959" s="414" t="s">
        <v>12977</v>
      </c>
      <c r="B959" s="414"/>
      <c r="C959" s="414"/>
      <c r="D959" s="414"/>
      <c r="E959" s="414"/>
      <c r="F959" s="414"/>
      <c r="G959" s="414"/>
      <c r="H959" s="414"/>
      <c r="I959" s="294"/>
      <c r="J959" s="294"/>
      <c r="K959" s="294"/>
      <c r="L959" s="294"/>
    </row>
    <row r="960" spans="1:12" ht="17.100000000000001" customHeight="1">
      <c r="A960" s="294" t="s">
        <v>12978</v>
      </c>
      <c r="B960" s="298" t="s">
        <v>12979</v>
      </c>
      <c r="C960" s="294" t="s">
        <v>12980</v>
      </c>
      <c r="D960" s="294" t="s">
        <v>12981</v>
      </c>
      <c r="E960" s="299" t="s">
        <v>12982</v>
      </c>
      <c r="F960" s="413" t="s">
        <v>12983</v>
      </c>
      <c r="G960" s="413"/>
      <c r="H960" s="413" t="s">
        <v>12984</v>
      </c>
      <c r="I960" s="413"/>
      <c r="J960" s="413" t="s">
        <v>12985</v>
      </c>
      <c r="K960" s="413"/>
      <c r="L960" s="413"/>
    </row>
    <row r="961" spans="1:12" ht="36" customHeight="1">
      <c r="A961" s="300" t="s">
        <v>12986</v>
      </c>
      <c r="B961" s="301" t="s">
        <v>13128</v>
      </c>
      <c r="C961" s="300" t="s">
        <v>9</v>
      </c>
      <c r="D961" s="300" t="s">
        <v>7283</v>
      </c>
      <c r="E961" s="302" t="s">
        <v>51</v>
      </c>
      <c r="F961" s="423" t="s">
        <v>13129</v>
      </c>
      <c r="G961" s="423"/>
      <c r="H961" s="423">
        <v>1.361E-4</v>
      </c>
      <c r="I961" s="423"/>
      <c r="J961" s="424">
        <v>0.48499999999999999</v>
      </c>
      <c r="K961" s="424"/>
      <c r="L961" s="424"/>
    </row>
    <row r="962" spans="1:12" ht="17.100000000000001" customHeight="1">
      <c r="A962" s="298"/>
      <c r="B962" s="298"/>
      <c r="C962" s="298"/>
      <c r="D962" s="298"/>
      <c r="E962" s="298"/>
      <c r="F962" s="298"/>
      <c r="G962" s="298"/>
      <c r="H962" s="298"/>
      <c r="I962" s="298"/>
      <c r="J962" s="298" t="s">
        <v>12992</v>
      </c>
      <c r="K962" s="298"/>
      <c r="L962" s="298" t="s">
        <v>12928</v>
      </c>
    </row>
    <row r="963" spans="1:12">
      <c r="A963" s="414" t="s">
        <v>12998</v>
      </c>
      <c r="B963" s="414"/>
      <c r="C963" s="414"/>
      <c r="D963" s="414"/>
      <c r="E963" s="414"/>
      <c r="F963" s="414"/>
      <c r="G963" s="414"/>
      <c r="H963" s="414"/>
      <c r="I963" s="294"/>
      <c r="J963" s="294"/>
      <c r="K963" s="294"/>
      <c r="L963" s="294"/>
    </row>
    <row r="964" spans="1:12" ht="17.100000000000001" customHeight="1">
      <c r="A964" s="294" t="s">
        <v>12978</v>
      </c>
      <c r="B964" s="298" t="s">
        <v>12979</v>
      </c>
      <c r="C964" s="294" t="s">
        <v>12980</v>
      </c>
      <c r="D964" s="294" t="s">
        <v>12981</v>
      </c>
      <c r="E964" s="299" t="s">
        <v>12982</v>
      </c>
      <c r="F964" s="413" t="s">
        <v>12983</v>
      </c>
      <c r="G964" s="413"/>
      <c r="H964" s="413" t="s">
        <v>12984</v>
      </c>
      <c r="I964" s="413"/>
      <c r="J964" s="413" t="s">
        <v>12985</v>
      </c>
      <c r="K964" s="413"/>
      <c r="L964" s="413"/>
    </row>
    <row r="965" spans="1:12" ht="24" customHeight="1">
      <c r="A965" s="300" t="s">
        <v>12986</v>
      </c>
      <c r="B965" s="301" t="s">
        <v>13096</v>
      </c>
      <c r="C965" s="300" t="s">
        <v>9</v>
      </c>
      <c r="D965" s="300" t="s">
        <v>8825</v>
      </c>
      <c r="E965" s="302" t="s">
        <v>13097</v>
      </c>
      <c r="F965" s="423" t="s">
        <v>13098</v>
      </c>
      <c r="G965" s="423"/>
      <c r="H965" s="423">
        <v>1.2289315999999999</v>
      </c>
      <c r="I965" s="423"/>
      <c r="J965" s="424">
        <v>0.72509999999999997</v>
      </c>
      <c r="K965" s="424"/>
      <c r="L965" s="424"/>
    </row>
    <row r="966" spans="1:12" ht="17.100000000000001" customHeight="1">
      <c r="A966" s="298"/>
      <c r="B966" s="298"/>
      <c r="C966" s="298"/>
      <c r="D966" s="298"/>
      <c r="E966" s="298"/>
      <c r="F966" s="298"/>
      <c r="G966" s="298"/>
      <c r="H966" s="298"/>
      <c r="I966" s="298"/>
      <c r="J966" s="298" t="s">
        <v>12992</v>
      </c>
      <c r="K966" s="298"/>
      <c r="L966" s="298" t="s">
        <v>13243</v>
      </c>
    </row>
    <row r="967" spans="1:12" ht="17.100000000000001" customHeight="1">
      <c r="A967" s="294" t="s">
        <v>13014</v>
      </c>
      <c r="B967" s="294"/>
      <c r="C967" s="294"/>
      <c r="D967" s="294"/>
      <c r="E967" s="294"/>
      <c r="F967" s="294"/>
      <c r="G967" s="294"/>
      <c r="H967" s="294"/>
      <c r="I967" s="294"/>
      <c r="J967" s="294"/>
      <c r="K967" s="294"/>
      <c r="L967" s="294"/>
    </row>
    <row r="968" spans="1:12" ht="17.100000000000001" customHeight="1">
      <c r="A968" s="298"/>
      <c r="B968" s="298"/>
      <c r="C968" s="298"/>
      <c r="D968" s="298"/>
      <c r="E968" s="298"/>
      <c r="F968" s="298"/>
      <c r="G968" s="298"/>
      <c r="H968" s="298"/>
      <c r="I968" s="298"/>
      <c r="J968" s="298" t="s">
        <v>13015</v>
      </c>
      <c r="K968" s="298"/>
      <c r="L968" s="298" t="s">
        <v>14049</v>
      </c>
    </row>
    <row r="969" spans="1:12" ht="17.100000000000001" customHeight="1">
      <c r="A969" s="298"/>
      <c r="B969" s="298"/>
      <c r="C969" s="298"/>
      <c r="D969" s="298"/>
      <c r="E969" s="298"/>
      <c r="F969" s="298"/>
      <c r="G969" s="298"/>
      <c r="H969" s="298"/>
      <c r="I969" s="298"/>
      <c r="J969" s="298" t="s">
        <v>13017</v>
      </c>
      <c r="K969" s="298" t="s">
        <v>13018</v>
      </c>
      <c r="L969" s="298" t="s">
        <v>15957</v>
      </c>
    </row>
    <row r="970" spans="1:12" ht="17.100000000000001" customHeight="1">
      <c r="A970" s="298"/>
      <c r="B970" s="298"/>
      <c r="C970" s="298"/>
      <c r="D970" s="298"/>
      <c r="E970" s="298"/>
      <c r="F970" s="298"/>
      <c r="G970" s="298"/>
      <c r="H970" s="298"/>
      <c r="I970" s="298"/>
      <c r="J970" s="298" t="s">
        <v>13020</v>
      </c>
      <c r="K970" s="298"/>
      <c r="L970" s="298" t="s">
        <v>14049</v>
      </c>
    </row>
    <row r="971" spans="1:12" ht="17.100000000000001" customHeight="1">
      <c r="A971" s="298"/>
      <c r="B971" s="298"/>
      <c r="C971" s="298"/>
      <c r="D971" s="298"/>
      <c r="E971" s="298"/>
      <c r="F971" s="298"/>
      <c r="G971" s="298"/>
      <c r="H971" s="298"/>
      <c r="I971" s="298"/>
      <c r="J971" s="298" t="s">
        <v>13022</v>
      </c>
      <c r="K971" s="298" t="s">
        <v>16646</v>
      </c>
      <c r="L971" s="298" t="s">
        <v>16755</v>
      </c>
    </row>
    <row r="972" spans="1:12" ht="17.100000000000001" customHeight="1">
      <c r="A972" s="298"/>
      <c r="B972" s="298"/>
      <c r="C972" s="298"/>
      <c r="D972" s="298"/>
      <c r="E972" s="298"/>
      <c r="F972" s="298"/>
      <c r="G972" s="298"/>
      <c r="H972" s="298"/>
      <c r="I972" s="298"/>
      <c r="J972" s="298" t="s">
        <v>13024</v>
      </c>
      <c r="K972" s="298"/>
      <c r="L972" s="298" t="s">
        <v>13655</v>
      </c>
    </row>
    <row r="973" spans="1:12" ht="30" customHeight="1">
      <c r="A973" s="299"/>
      <c r="B973" s="299"/>
      <c r="C973" s="299"/>
      <c r="D973" s="299"/>
      <c r="E973" s="299"/>
      <c r="F973" s="299"/>
      <c r="G973" s="299"/>
      <c r="H973" s="299"/>
      <c r="I973" s="299"/>
      <c r="J973" s="299"/>
      <c r="K973" s="299"/>
      <c r="L973" s="299"/>
    </row>
    <row r="974" spans="1:12" ht="24" customHeight="1">
      <c r="A974" s="295" t="s">
        <v>16756</v>
      </c>
      <c r="B974" s="296" t="s">
        <v>15794</v>
      </c>
      <c r="C974" s="295" t="s">
        <v>9</v>
      </c>
      <c r="D974" s="295" t="s">
        <v>225</v>
      </c>
      <c r="E974" s="297" t="s">
        <v>13145</v>
      </c>
      <c r="F974" s="296"/>
      <c r="G974" s="296"/>
      <c r="H974" s="296"/>
      <c r="I974" s="296"/>
      <c r="J974" s="296"/>
      <c r="K974" s="296"/>
      <c r="L974" s="296"/>
    </row>
    <row r="975" spans="1:12">
      <c r="A975" s="414" t="s">
        <v>12977</v>
      </c>
      <c r="B975" s="414"/>
      <c r="C975" s="414"/>
      <c r="D975" s="414"/>
      <c r="E975" s="414"/>
      <c r="F975" s="414"/>
      <c r="G975" s="414"/>
      <c r="H975" s="414"/>
      <c r="I975" s="294"/>
      <c r="J975" s="294"/>
      <c r="K975" s="294"/>
      <c r="L975" s="294"/>
    </row>
    <row r="976" spans="1:12" ht="17.100000000000001" customHeight="1">
      <c r="A976" s="294" t="s">
        <v>12978</v>
      </c>
      <c r="B976" s="298" t="s">
        <v>12979</v>
      </c>
      <c r="C976" s="294" t="s">
        <v>12980</v>
      </c>
      <c r="D976" s="294" t="s">
        <v>12981</v>
      </c>
      <c r="E976" s="299" t="s">
        <v>12982</v>
      </c>
      <c r="F976" s="413" t="s">
        <v>12983</v>
      </c>
      <c r="G976" s="413"/>
      <c r="H976" s="413" t="s">
        <v>12984</v>
      </c>
      <c r="I976" s="413"/>
      <c r="J976" s="413" t="s">
        <v>12985</v>
      </c>
      <c r="K976" s="413"/>
      <c r="L976" s="413"/>
    </row>
    <row r="977" spans="1:12" ht="24" customHeight="1">
      <c r="A977" s="300" t="s">
        <v>12986</v>
      </c>
      <c r="B977" s="301" t="s">
        <v>13085</v>
      </c>
      <c r="C977" s="300" t="s">
        <v>9</v>
      </c>
      <c r="D977" s="300" t="s">
        <v>7909</v>
      </c>
      <c r="E977" s="302" t="s">
        <v>51</v>
      </c>
      <c r="F977" s="423" t="s">
        <v>13086</v>
      </c>
      <c r="G977" s="423"/>
      <c r="H977" s="423">
        <v>5.0220999999999998E-3</v>
      </c>
      <c r="I977" s="423"/>
      <c r="J977" s="424">
        <v>0.52229999999999999</v>
      </c>
      <c r="K977" s="424"/>
      <c r="L977" s="424"/>
    </row>
    <row r="978" spans="1:12" ht="24" customHeight="1">
      <c r="A978" s="300" t="s">
        <v>12986</v>
      </c>
      <c r="B978" s="301" t="s">
        <v>13087</v>
      </c>
      <c r="C978" s="300" t="s">
        <v>9</v>
      </c>
      <c r="D978" s="300" t="s">
        <v>8873</v>
      </c>
      <c r="E978" s="302" t="s">
        <v>51</v>
      </c>
      <c r="F978" s="423" t="s">
        <v>13088</v>
      </c>
      <c r="G978" s="423"/>
      <c r="H978" s="423">
        <v>4.7879999999999998E-4</v>
      </c>
      <c r="I978" s="423"/>
      <c r="J978" s="424">
        <v>0.4163</v>
      </c>
      <c r="K978" s="424"/>
      <c r="L978" s="424"/>
    </row>
    <row r="979" spans="1:12" ht="48" customHeight="1">
      <c r="A979" s="300" t="s">
        <v>12986</v>
      </c>
      <c r="B979" s="301" t="s">
        <v>13089</v>
      </c>
      <c r="C979" s="300" t="s">
        <v>9</v>
      </c>
      <c r="D979" s="300" t="s">
        <v>9227</v>
      </c>
      <c r="E979" s="302" t="s">
        <v>51</v>
      </c>
      <c r="F979" s="423" t="s">
        <v>13090</v>
      </c>
      <c r="G979" s="423"/>
      <c r="H979" s="423">
        <v>3.3500000000000001E-4</v>
      </c>
      <c r="I979" s="423"/>
      <c r="J979" s="424">
        <v>0.44790000000000002</v>
      </c>
      <c r="K979" s="424"/>
      <c r="L979" s="424"/>
    </row>
    <row r="980" spans="1:12" ht="24" customHeight="1">
      <c r="A980" s="300" t="s">
        <v>12986</v>
      </c>
      <c r="B980" s="301" t="s">
        <v>13091</v>
      </c>
      <c r="C980" s="300" t="s">
        <v>9</v>
      </c>
      <c r="D980" s="300" t="s">
        <v>9580</v>
      </c>
      <c r="E980" s="302" t="s">
        <v>51</v>
      </c>
      <c r="F980" s="423" t="s">
        <v>13092</v>
      </c>
      <c r="G980" s="423"/>
      <c r="H980" s="423">
        <v>3.2820000000000001E-4</v>
      </c>
      <c r="I980" s="423"/>
      <c r="J980" s="424">
        <v>0.29420000000000002</v>
      </c>
      <c r="K980" s="424"/>
      <c r="L980" s="424"/>
    </row>
    <row r="981" spans="1:12" ht="24" customHeight="1">
      <c r="A981" s="300" t="s">
        <v>12986</v>
      </c>
      <c r="B981" s="301" t="s">
        <v>12987</v>
      </c>
      <c r="C981" s="300" t="s">
        <v>9</v>
      </c>
      <c r="D981" s="300" t="s">
        <v>9831</v>
      </c>
      <c r="E981" s="302" t="s">
        <v>12988</v>
      </c>
      <c r="F981" s="423" t="s">
        <v>12989</v>
      </c>
      <c r="G981" s="423"/>
      <c r="H981" s="423">
        <v>0.1162159</v>
      </c>
      <c r="I981" s="423"/>
      <c r="J981" s="424">
        <v>1.1760999999999999</v>
      </c>
      <c r="K981" s="424"/>
      <c r="L981" s="424"/>
    </row>
    <row r="982" spans="1:12" ht="36" customHeight="1">
      <c r="A982" s="300" t="s">
        <v>12986</v>
      </c>
      <c r="B982" s="301" t="s">
        <v>12990</v>
      </c>
      <c r="C982" s="300" t="s">
        <v>9</v>
      </c>
      <c r="D982" s="300" t="s">
        <v>11426</v>
      </c>
      <c r="E982" s="302" t="s">
        <v>51</v>
      </c>
      <c r="F982" s="423" t="s">
        <v>12991</v>
      </c>
      <c r="G982" s="423"/>
      <c r="H982" s="423">
        <v>6.0905000000000004E-3</v>
      </c>
      <c r="I982" s="423"/>
      <c r="J982" s="424">
        <v>0.80500000000000005</v>
      </c>
      <c r="K982" s="424"/>
      <c r="L982" s="424"/>
    </row>
    <row r="983" spans="1:12" ht="17.100000000000001" customHeight="1">
      <c r="A983" s="298"/>
      <c r="B983" s="298"/>
      <c r="C983" s="298"/>
      <c r="D983" s="298"/>
      <c r="E983" s="298"/>
      <c r="F983" s="298"/>
      <c r="G983" s="298"/>
      <c r="H983" s="298"/>
      <c r="I983" s="298"/>
      <c r="J983" s="298" t="s">
        <v>12992</v>
      </c>
      <c r="K983" s="298"/>
      <c r="L983" s="298" t="s">
        <v>15795</v>
      </c>
    </row>
    <row r="984" spans="1:12">
      <c r="A984" s="414" t="s">
        <v>12994</v>
      </c>
      <c r="B984" s="414"/>
      <c r="C984" s="414"/>
      <c r="D984" s="414"/>
      <c r="E984" s="414"/>
      <c r="F984" s="414"/>
      <c r="G984" s="414"/>
      <c r="H984" s="414"/>
      <c r="I984" s="294"/>
      <c r="J984" s="294"/>
      <c r="K984" s="294"/>
      <c r="L984" s="294"/>
    </row>
    <row r="985" spans="1:12" ht="17.100000000000001" customHeight="1">
      <c r="A985" s="294" t="s">
        <v>12978</v>
      </c>
      <c r="B985" s="298" t="s">
        <v>12979</v>
      </c>
      <c r="C985" s="294" t="s">
        <v>12980</v>
      </c>
      <c r="D985" s="294" t="s">
        <v>12981</v>
      </c>
      <c r="E985" s="299" t="s">
        <v>12982</v>
      </c>
      <c r="F985" s="413" t="s">
        <v>12983</v>
      </c>
      <c r="G985" s="413"/>
      <c r="H985" s="413" t="s">
        <v>12984</v>
      </c>
      <c r="I985" s="413"/>
      <c r="J985" s="413" t="s">
        <v>12985</v>
      </c>
      <c r="K985" s="413"/>
      <c r="L985" s="413"/>
    </row>
    <row r="986" spans="1:12" ht="24" customHeight="1">
      <c r="A986" s="300" t="s">
        <v>12986</v>
      </c>
      <c r="B986" s="301" t="s">
        <v>13093</v>
      </c>
      <c r="C986" s="300" t="s">
        <v>9</v>
      </c>
      <c r="D986" s="300" t="s">
        <v>10857</v>
      </c>
      <c r="E986" s="302" t="s">
        <v>27</v>
      </c>
      <c r="F986" s="423" t="s">
        <v>13094</v>
      </c>
      <c r="G986" s="423"/>
      <c r="H986" s="423">
        <v>8.6142456999999997</v>
      </c>
      <c r="I986" s="423"/>
      <c r="J986" s="424">
        <v>44.535699999999999</v>
      </c>
      <c r="K986" s="424"/>
      <c r="L986" s="424"/>
    </row>
    <row r="987" spans="1:12" ht="17.100000000000001" customHeight="1">
      <c r="A987" s="298"/>
      <c r="B987" s="298"/>
      <c r="C987" s="298"/>
      <c r="D987" s="298"/>
      <c r="E987" s="298"/>
      <c r="F987" s="298"/>
      <c r="G987" s="298"/>
      <c r="H987" s="298"/>
      <c r="I987" s="298"/>
      <c r="J987" s="298" t="s">
        <v>12992</v>
      </c>
      <c r="K987" s="298"/>
      <c r="L987" s="298" t="s">
        <v>15796</v>
      </c>
    </row>
    <row r="988" spans="1:12">
      <c r="A988" s="414" t="s">
        <v>12998</v>
      </c>
      <c r="B988" s="414"/>
      <c r="C988" s="414"/>
      <c r="D988" s="414"/>
      <c r="E988" s="414"/>
      <c r="F988" s="414"/>
      <c r="G988" s="414"/>
      <c r="H988" s="414"/>
      <c r="I988" s="294"/>
      <c r="J988" s="294"/>
      <c r="K988" s="294"/>
      <c r="L988" s="294"/>
    </row>
    <row r="989" spans="1:12" ht="17.100000000000001" customHeight="1">
      <c r="A989" s="294" t="s">
        <v>12978</v>
      </c>
      <c r="B989" s="298" t="s">
        <v>12979</v>
      </c>
      <c r="C989" s="294" t="s">
        <v>12980</v>
      </c>
      <c r="D989" s="294" t="s">
        <v>12981</v>
      </c>
      <c r="E989" s="299" t="s">
        <v>12982</v>
      </c>
      <c r="F989" s="413" t="s">
        <v>12983</v>
      </c>
      <c r="G989" s="413"/>
      <c r="H989" s="413" t="s">
        <v>12984</v>
      </c>
      <c r="I989" s="413"/>
      <c r="J989" s="413" t="s">
        <v>12985</v>
      </c>
      <c r="K989" s="413"/>
      <c r="L989" s="413"/>
    </row>
    <row r="990" spans="1:12" ht="24" customHeight="1">
      <c r="A990" s="300" t="s">
        <v>12986</v>
      </c>
      <c r="B990" s="301" t="s">
        <v>15797</v>
      </c>
      <c r="C990" s="300" t="s">
        <v>9</v>
      </c>
      <c r="D990" s="300" t="s">
        <v>6969</v>
      </c>
      <c r="E990" s="302" t="s">
        <v>93</v>
      </c>
      <c r="F990" s="423" t="s">
        <v>13524</v>
      </c>
      <c r="G990" s="423"/>
      <c r="H990" s="423">
        <v>18</v>
      </c>
      <c r="I990" s="423"/>
      <c r="J990" s="424">
        <v>83.34</v>
      </c>
      <c r="K990" s="424"/>
      <c r="L990" s="424"/>
    </row>
    <row r="991" spans="1:12" ht="24" customHeight="1">
      <c r="A991" s="300" t="s">
        <v>12986</v>
      </c>
      <c r="B991" s="301" t="s">
        <v>13144</v>
      </c>
      <c r="C991" s="300" t="s">
        <v>9</v>
      </c>
      <c r="D991" s="300" t="s">
        <v>7134</v>
      </c>
      <c r="E991" s="302" t="s">
        <v>13145</v>
      </c>
      <c r="F991" s="423" t="s">
        <v>13146</v>
      </c>
      <c r="G991" s="423"/>
      <c r="H991" s="423">
        <v>1.1471465999999999</v>
      </c>
      <c r="I991" s="423"/>
      <c r="J991" s="424">
        <v>71.983400000000003</v>
      </c>
      <c r="K991" s="424"/>
      <c r="L991" s="424"/>
    </row>
    <row r="992" spans="1:12" ht="24" customHeight="1">
      <c r="A992" s="300" t="s">
        <v>12986</v>
      </c>
      <c r="B992" s="301" t="s">
        <v>13147</v>
      </c>
      <c r="C992" s="300" t="s">
        <v>9</v>
      </c>
      <c r="D992" s="300" t="s">
        <v>8045</v>
      </c>
      <c r="E992" s="302" t="s">
        <v>23</v>
      </c>
      <c r="F992" s="423" t="s">
        <v>12928</v>
      </c>
      <c r="G992" s="423"/>
      <c r="H992" s="423">
        <v>440.4145254</v>
      </c>
      <c r="I992" s="423"/>
      <c r="J992" s="424">
        <v>215.8031</v>
      </c>
      <c r="K992" s="424"/>
      <c r="L992" s="424"/>
    </row>
    <row r="993" spans="1:12" ht="24" customHeight="1">
      <c r="A993" s="300" t="s">
        <v>12986</v>
      </c>
      <c r="B993" s="301" t="s">
        <v>13099</v>
      </c>
      <c r="C993" s="300" t="s">
        <v>9</v>
      </c>
      <c r="D993" s="300" t="s">
        <v>7224</v>
      </c>
      <c r="E993" s="302" t="s">
        <v>51</v>
      </c>
      <c r="F993" s="423" t="s">
        <v>13100</v>
      </c>
      <c r="G993" s="423"/>
      <c r="H993" s="423">
        <v>5.9318500000000003E-2</v>
      </c>
      <c r="I993" s="423"/>
      <c r="J993" s="424">
        <v>0.54510000000000003</v>
      </c>
      <c r="K993" s="424"/>
      <c r="L993" s="424"/>
    </row>
    <row r="994" spans="1:12" ht="24" customHeight="1">
      <c r="A994" s="300" t="s">
        <v>12986</v>
      </c>
      <c r="B994" s="301" t="s">
        <v>13101</v>
      </c>
      <c r="C994" s="300" t="s">
        <v>9</v>
      </c>
      <c r="D994" s="300" t="s">
        <v>7359</v>
      </c>
      <c r="E994" s="302" t="s">
        <v>51</v>
      </c>
      <c r="F994" s="423" t="s">
        <v>13102</v>
      </c>
      <c r="G994" s="423"/>
      <c r="H994" s="423">
        <v>1.9142E-3</v>
      </c>
      <c r="I994" s="423"/>
      <c r="J994" s="424">
        <v>0.246</v>
      </c>
      <c r="K994" s="424"/>
      <c r="L994" s="424"/>
    </row>
    <row r="995" spans="1:12" ht="24" customHeight="1">
      <c r="A995" s="300" t="s">
        <v>12986</v>
      </c>
      <c r="B995" s="301" t="s">
        <v>13103</v>
      </c>
      <c r="C995" s="300" t="s">
        <v>9</v>
      </c>
      <c r="D995" s="300" t="s">
        <v>8851</v>
      </c>
      <c r="E995" s="302" t="s">
        <v>51</v>
      </c>
      <c r="F995" s="423" t="s">
        <v>13104</v>
      </c>
      <c r="G995" s="423"/>
      <c r="H995" s="423">
        <v>1.5319000000000001E-3</v>
      </c>
      <c r="I995" s="423"/>
      <c r="J995" s="424">
        <v>0.29659999999999997</v>
      </c>
      <c r="K995" s="424"/>
      <c r="L995" s="424"/>
    </row>
    <row r="996" spans="1:12" ht="24" customHeight="1">
      <c r="A996" s="300" t="s">
        <v>12986</v>
      </c>
      <c r="B996" s="301" t="s">
        <v>13105</v>
      </c>
      <c r="C996" s="300" t="s">
        <v>9</v>
      </c>
      <c r="D996" s="300" t="s">
        <v>8852</v>
      </c>
      <c r="E996" s="302" t="s">
        <v>51</v>
      </c>
      <c r="F996" s="423" t="s">
        <v>13106</v>
      </c>
      <c r="G996" s="423"/>
      <c r="H996" s="423">
        <v>3.2820000000000001E-4</v>
      </c>
      <c r="I996" s="423"/>
      <c r="J996" s="424">
        <v>0.18</v>
      </c>
      <c r="K996" s="424"/>
      <c r="L996" s="424"/>
    </row>
    <row r="997" spans="1:12" ht="24" customHeight="1">
      <c r="A997" s="300" t="s">
        <v>12986</v>
      </c>
      <c r="B997" s="301" t="s">
        <v>13107</v>
      </c>
      <c r="C997" s="300" t="s">
        <v>9</v>
      </c>
      <c r="D997" s="300" t="s">
        <v>9000</v>
      </c>
      <c r="E997" s="302" t="s">
        <v>51</v>
      </c>
      <c r="F997" s="423" t="s">
        <v>13108</v>
      </c>
      <c r="G997" s="423"/>
      <c r="H997" s="423">
        <v>6.7516099999999996E-2</v>
      </c>
      <c r="I997" s="423"/>
      <c r="J997" s="424">
        <v>0.45710000000000001</v>
      </c>
      <c r="K997" s="424"/>
      <c r="L997" s="424"/>
    </row>
    <row r="998" spans="1:12" ht="24" customHeight="1">
      <c r="A998" s="300" t="s">
        <v>12986</v>
      </c>
      <c r="B998" s="301" t="s">
        <v>13109</v>
      </c>
      <c r="C998" s="300" t="s">
        <v>9</v>
      </c>
      <c r="D998" s="300" t="s">
        <v>9574</v>
      </c>
      <c r="E998" s="302" t="s">
        <v>51</v>
      </c>
      <c r="F998" s="423" t="s">
        <v>13110</v>
      </c>
      <c r="G998" s="423"/>
      <c r="H998" s="423">
        <v>2.1411300000000001E-2</v>
      </c>
      <c r="I998" s="423"/>
      <c r="J998" s="424">
        <v>0.18909999999999999</v>
      </c>
      <c r="K998" s="424"/>
      <c r="L998" s="424"/>
    </row>
    <row r="999" spans="1:12" ht="24" customHeight="1">
      <c r="A999" s="300" t="s">
        <v>12986</v>
      </c>
      <c r="B999" s="301" t="s">
        <v>13111</v>
      </c>
      <c r="C999" s="300" t="s">
        <v>9</v>
      </c>
      <c r="D999" s="300" t="s">
        <v>10714</v>
      </c>
      <c r="E999" s="302" t="s">
        <v>93</v>
      </c>
      <c r="F999" s="423" t="s">
        <v>13112</v>
      </c>
      <c r="G999" s="423"/>
      <c r="H999" s="423">
        <v>1.12529E-2</v>
      </c>
      <c r="I999" s="423"/>
      <c r="J999" s="424">
        <v>0.17169999999999999</v>
      </c>
      <c r="K999" s="424"/>
      <c r="L999" s="424"/>
    </row>
    <row r="1000" spans="1:12" ht="24" customHeight="1">
      <c r="A1000" s="300" t="s">
        <v>12986</v>
      </c>
      <c r="B1000" s="301" t="s">
        <v>13113</v>
      </c>
      <c r="C1000" s="300" t="s">
        <v>9</v>
      </c>
      <c r="D1000" s="300" t="s">
        <v>10809</v>
      </c>
      <c r="E1000" s="302" t="s">
        <v>51</v>
      </c>
      <c r="F1000" s="423" t="s">
        <v>13114</v>
      </c>
      <c r="G1000" s="423"/>
      <c r="H1000" s="423">
        <v>1.12529E-2</v>
      </c>
      <c r="I1000" s="423"/>
      <c r="J1000" s="424">
        <v>0.13500000000000001</v>
      </c>
      <c r="K1000" s="424"/>
      <c r="L1000" s="424"/>
    </row>
    <row r="1001" spans="1:12" ht="24" customHeight="1">
      <c r="A1001" s="300" t="s">
        <v>12986</v>
      </c>
      <c r="B1001" s="301" t="s">
        <v>13115</v>
      </c>
      <c r="C1001" s="300" t="s">
        <v>9</v>
      </c>
      <c r="D1001" s="300" t="s">
        <v>10810</v>
      </c>
      <c r="E1001" s="302" t="s">
        <v>51</v>
      </c>
      <c r="F1001" s="423" t="s">
        <v>13116</v>
      </c>
      <c r="G1001" s="423"/>
      <c r="H1001" s="423">
        <v>1.12529E-2</v>
      </c>
      <c r="I1001" s="423"/>
      <c r="J1001" s="424">
        <v>0.2994</v>
      </c>
      <c r="K1001" s="424"/>
      <c r="L1001" s="424"/>
    </row>
    <row r="1002" spans="1:12" ht="24" customHeight="1">
      <c r="A1002" s="300" t="s">
        <v>12986</v>
      </c>
      <c r="B1002" s="301" t="s">
        <v>13117</v>
      </c>
      <c r="C1002" s="300" t="s">
        <v>9</v>
      </c>
      <c r="D1002" s="300" t="s">
        <v>10837</v>
      </c>
      <c r="E1002" s="302" t="s">
        <v>51</v>
      </c>
      <c r="F1002" s="423" t="s">
        <v>13118</v>
      </c>
      <c r="G1002" s="423"/>
      <c r="H1002" s="423">
        <v>3.8309999999999999E-4</v>
      </c>
      <c r="I1002" s="423"/>
      <c r="J1002" s="424">
        <v>0.1706</v>
      </c>
      <c r="K1002" s="424"/>
      <c r="L1002" s="424"/>
    </row>
    <row r="1003" spans="1:12" ht="24" customHeight="1">
      <c r="A1003" s="300" t="s">
        <v>12986</v>
      </c>
      <c r="B1003" s="301" t="s">
        <v>13003</v>
      </c>
      <c r="C1003" s="300" t="s">
        <v>9</v>
      </c>
      <c r="D1003" s="300" t="s">
        <v>7216</v>
      </c>
      <c r="E1003" s="302" t="s">
        <v>51</v>
      </c>
      <c r="F1003" s="423" t="s">
        <v>13004</v>
      </c>
      <c r="G1003" s="423"/>
      <c r="H1003" s="423">
        <v>2.2537999999999999E-2</v>
      </c>
      <c r="I1003" s="423"/>
      <c r="J1003" s="424">
        <v>0.753</v>
      </c>
      <c r="K1003" s="424"/>
      <c r="L1003" s="424"/>
    </row>
    <row r="1004" spans="1:12" ht="24" customHeight="1">
      <c r="A1004" s="300" t="s">
        <v>12986</v>
      </c>
      <c r="B1004" s="301" t="s">
        <v>13005</v>
      </c>
      <c r="C1004" s="300" t="s">
        <v>9</v>
      </c>
      <c r="D1004" s="300" t="s">
        <v>7393</v>
      </c>
      <c r="E1004" s="302" t="s">
        <v>12988</v>
      </c>
      <c r="F1004" s="423" t="s">
        <v>13006</v>
      </c>
      <c r="G1004" s="423"/>
      <c r="H1004" s="423">
        <v>1.35589E-2</v>
      </c>
      <c r="I1004" s="423"/>
      <c r="J1004" s="424">
        <v>0.73219999999999996</v>
      </c>
      <c r="K1004" s="424"/>
      <c r="L1004" s="424"/>
    </row>
    <row r="1005" spans="1:12" ht="24" customHeight="1">
      <c r="A1005" s="300" t="s">
        <v>12986</v>
      </c>
      <c r="B1005" s="301" t="s">
        <v>13007</v>
      </c>
      <c r="C1005" s="300" t="s">
        <v>9</v>
      </c>
      <c r="D1005" s="300" t="s">
        <v>10619</v>
      </c>
      <c r="E1005" s="302" t="s">
        <v>51</v>
      </c>
      <c r="F1005" s="423" t="s">
        <v>13008</v>
      </c>
      <c r="G1005" s="423"/>
      <c r="H1005" s="423">
        <v>1.0517800000000001E-2</v>
      </c>
      <c r="I1005" s="423"/>
      <c r="J1005" s="424">
        <v>2.0114999999999998</v>
      </c>
      <c r="K1005" s="424"/>
      <c r="L1005" s="424"/>
    </row>
    <row r="1006" spans="1:12" ht="24" customHeight="1">
      <c r="A1006" s="300" t="s">
        <v>12986</v>
      </c>
      <c r="B1006" s="301" t="s">
        <v>13009</v>
      </c>
      <c r="C1006" s="300" t="s">
        <v>9</v>
      </c>
      <c r="D1006" s="300" t="s">
        <v>10769</v>
      </c>
      <c r="E1006" s="302" t="s">
        <v>51</v>
      </c>
      <c r="F1006" s="423" t="s">
        <v>13010</v>
      </c>
      <c r="G1006" s="423"/>
      <c r="H1006" s="423">
        <v>0.94546470000000005</v>
      </c>
      <c r="I1006" s="423"/>
      <c r="J1006" s="424">
        <v>1.1913</v>
      </c>
      <c r="K1006" s="424"/>
      <c r="L1006" s="424"/>
    </row>
    <row r="1007" spans="1:12" ht="24" customHeight="1">
      <c r="A1007" s="300" t="s">
        <v>12986</v>
      </c>
      <c r="B1007" s="301" t="s">
        <v>13011</v>
      </c>
      <c r="C1007" s="300" t="s">
        <v>9</v>
      </c>
      <c r="D1007" s="300" t="s">
        <v>10929</v>
      </c>
      <c r="E1007" s="302" t="s">
        <v>51</v>
      </c>
      <c r="F1007" s="423" t="s">
        <v>13012</v>
      </c>
      <c r="G1007" s="423"/>
      <c r="H1007" s="423">
        <v>9.1152999999999998E-3</v>
      </c>
      <c r="I1007" s="423"/>
      <c r="J1007" s="424">
        <v>1.3714999999999999</v>
      </c>
      <c r="K1007" s="424"/>
      <c r="L1007" s="424"/>
    </row>
    <row r="1008" spans="1:12" ht="17.100000000000001" customHeight="1">
      <c r="A1008" s="298"/>
      <c r="B1008" s="298"/>
      <c r="C1008" s="298"/>
      <c r="D1008" s="298"/>
      <c r="E1008" s="298"/>
      <c r="F1008" s="298"/>
      <c r="G1008" s="298"/>
      <c r="H1008" s="298"/>
      <c r="I1008" s="298"/>
      <c r="J1008" s="298" t="s">
        <v>12992</v>
      </c>
      <c r="K1008" s="298"/>
      <c r="L1008" s="298" t="s">
        <v>15798</v>
      </c>
    </row>
    <row r="1009" spans="1:12">
      <c r="A1009" s="414" t="s">
        <v>13056</v>
      </c>
      <c r="B1009" s="414"/>
      <c r="C1009" s="414"/>
      <c r="D1009" s="414"/>
      <c r="E1009" s="414"/>
      <c r="F1009" s="414"/>
      <c r="G1009" s="414"/>
      <c r="H1009" s="414"/>
      <c r="I1009" s="294"/>
      <c r="J1009" s="294"/>
      <c r="K1009" s="294"/>
      <c r="L1009" s="294"/>
    </row>
    <row r="1010" spans="1:12" ht="17.100000000000001" customHeight="1">
      <c r="A1010" s="294" t="s">
        <v>12978</v>
      </c>
      <c r="B1010" s="298" t="s">
        <v>12979</v>
      </c>
      <c r="C1010" s="294" t="s">
        <v>12980</v>
      </c>
      <c r="D1010" s="294" t="s">
        <v>12981</v>
      </c>
      <c r="E1010" s="299" t="s">
        <v>12982</v>
      </c>
      <c r="F1010" s="413" t="s">
        <v>12983</v>
      </c>
      <c r="G1010" s="413"/>
      <c r="H1010" s="413" t="s">
        <v>12984</v>
      </c>
      <c r="I1010" s="413"/>
      <c r="J1010" s="413" t="s">
        <v>12985</v>
      </c>
      <c r="K1010" s="413"/>
      <c r="L1010" s="413"/>
    </row>
    <row r="1011" spans="1:12" ht="24" customHeight="1">
      <c r="A1011" s="300" t="s">
        <v>12986</v>
      </c>
      <c r="B1011" s="301" t="s">
        <v>13057</v>
      </c>
      <c r="C1011" s="300" t="s">
        <v>9</v>
      </c>
      <c r="D1011" s="300" t="s">
        <v>12549</v>
      </c>
      <c r="E1011" s="302" t="s">
        <v>27</v>
      </c>
      <c r="F1011" s="423" t="s">
        <v>12948</v>
      </c>
      <c r="G1011" s="423"/>
      <c r="H1011" s="423">
        <v>8.4589593999999995</v>
      </c>
      <c r="I1011" s="423"/>
      <c r="J1011" s="424">
        <v>5.4983000000000004</v>
      </c>
      <c r="K1011" s="424"/>
      <c r="L1011" s="424"/>
    </row>
    <row r="1012" spans="1:12" ht="17.100000000000001" customHeight="1">
      <c r="A1012" s="298"/>
      <c r="B1012" s="298"/>
      <c r="C1012" s="298"/>
      <c r="D1012" s="298"/>
      <c r="E1012" s="298"/>
      <c r="F1012" s="298"/>
      <c r="G1012" s="298"/>
      <c r="H1012" s="298"/>
      <c r="I1012" s="298"/>
      <c r="J1012" s="298" t="s">
        <v>12992</v>
      </c>
      <c r="K1012" s="298"/>
      <c r="L1012" s="298" t="s">
        <v>13931</v>
      </c>
    </row>
    <row r="1013" spans="1:12">
      <c r="A1013" s="414" t="s">
        <v>13058</v>
      </c>
      <c r="B1013" s="414"/>
      <c r="C1013" s="414"/>
      <c r="D1013" s="414"/>
      <c r="E1013" s="414"/>
      <c r="F1013" s="414"/>
      <c r="G1013" s="414"/>
      <c r="H1013" s="414"/>
      <c r="I1013" s="294"/>
      <c r="J1013" s="294"/>
      <c r="K1013" s="294"/>
      <c r="L1013" s="294"/>
    </row>
    <row r="1014" spans="1:12" ht="17.100000000000001" customHeight="1">
      <c r="A1014" s="294" t="s">
        <v>12978</v>
      </c>
      <c r="B1014" s="298" t="s">
        <v>12979</v>
      </c>
      <c r="C1014" s="294" t="s">
        <v>12980</v>
      </c>
      <c r="D1014" s="294" t="s">
        <v>12981</v>
      </c>
      <c r="E1014" s="299" t="s">
        <v>12982</v>
      </c>
      <c r="F1014" s="413" t="s">
        <v>12983</v>
      </c>
      <c r="G1014" s="413"/>
      <c r="H1014" s="413" t="s">
        <v>12984</v>
      </c>
      <c r="I1014" s="413"/>
      <c r="J1014" s="413" t="s">
        <v>12985</v>
      </c>
      <c r="K1014" s="413"/>
      <c r="L1014" s="413"/>
    </row>
    <row r="1015" spans="1:12" ht="24" customHeight="1">
      <c r="A1015" s="300" t="s">
        <v>12986</v>
      </c>
      <c r="B1015" s="301" t="s">
        <v>13059</v>
      </c>
      <c r="C1015" s="300" t="s">
        <v>9</v>
      </c>
      <c r="D1015" s="300" t="s">
        <v>12535</v>
      </c>
      <c r="E1015" s="302" t="s">
        <v>27</v>
      </c>
      <c r="F1015" s="423" t="s">
        <v>12936</v>
      </c>
      <c r="G1015" s="423"/>
      <c r="H1015" s="423">
        <v>8.4589593999999995</v>
      </c>
      <c r="I1015" s="423"/>
      <c r="J1015" s="424">
        <v>0.4229</v>
      </c>
      <c r="K1015" s="424"/>
      <c r="L1015" s="424"/>
    </row>
    <row r="1016" spans="1:12" ht="17.100000000000001" customHeight="1">
      <c r="A1016" s="298"/>
      <c r="B1016" s="298"/>
      <c r="C1016" s="298"/>
      <c r="D1016" s="298"/>
      <c r="E1016" s="298"/>
      <c r="F1016" s="298"/>
      <c r="G1016" s="298"/>
      <c r="H1016" s="298"/>
      <c r="I1016" s="298"/>
      <c r="J1016" s="298" t="s">
        <v>12992</v>
      </c>
      <c r="K1016" s="298"/>
      <c r="L1016" s="298" t="s">
        <v>14053</v>
      </c>
    </row>
    <row r="1017" spans="1:12">
      <c r="A1017" s="414" t="s">
        <v>13060</v>
      </c>
      <c r="B1017" s="414"/>
      <c r="C1017" s="414"/>
      <c r="D1017" s="414"/>
      <c r="E1017" s="414"/>
      <c r="F1017" s="414"/>
      <c r="G1017" s="414"/>
      <c r="H1017" s="414"/>
      <c r="I1017" s="294"/>
      <c r="J1017" s="294"/>
      <c r="K1017" s="294"/>
      <c r="L1017" s="294"/>
    </row>
    <row r="1018" spans="1:12" ht="17.100000000000001" customHeight="1">
      <c r="A1018" s="294" t="s">
        <v>12978</v>
      </c>
      <c r="B1018" s="298" t="s">
        <v>12979</v>
      </c>
      <c r="C1018" s="294" t="s">
        <v>12980</v>
      </c>
      <c r="D1018" s="294" t="s">
        <v>12981</v>
      </c>
      <c r="E1018" s="299" t="s">
        <v>12982</v>
      </c>
      <c r="F1018" s="413" t="s">
        <v>12983</v>
      </c>
      <c r="G1018" s="413"/>
      <c r="H1018" s="413" t="s">
        <v>12984</v>
      </c>
      <c r="I1018" s="413"/>
      <c r="J1018" s="413" t="s">
        <v>12985</v>
      </c>
      <c r="K1018" s="413"/>
      <c r="L1018" s="413"/>
    </row>
    <row r="1019" spans="1:12" ht="24" customHeight="1">
      <c r="A1019" s="300" t="s">
        <v>12986</v>
      </c>
      <c r="B1019" s="301" t="s">
        <v>13061</v>
      </c>
      <c r="C1019" s="300" t="s">
        <v>9</v>
      </c>
      <c r="D1019" s="300" t="s">
        <v>12522</v>
      </c>
      <c r="E1019" s="302" t="s">
        <v>27</v>
      </c>
      <c r="F1019" s="423" t="s">
        <v>12964</v>
      </c>
      <c r="G1019" s="423"/>
      <c r="H1019" s="423">
        <v>8.4589593999999995</v>
      </c>
      <c r="I1019" s="423"/>
      <c r="J1019" s="424">
        <v>21.401199999999999</v>
      </c>
      <c r="K1019" s="424"/>
      <c r="L1019" s="424"/>
    </row>
    <row r="1020" spans="1:12" ht="24" customHeight="1">
      <c r="A1020" s="300" t="s">
        <v>12986</v>
      </c>
      <c r="B1020" s="301" t="s">
        <v>13062</v>
      </c>
      <c r="C1020" s="300" t="s">
        <v>9</v>
      </c>
      <c r="D1020" s="300" t="s">
        <v>12527</v>
      </c>
      <c r="E1020" s="302" t="s">
        <v>27</v>
      </c>
      <c r="F1020" s="423" t="s">
        <v>13063</v>
      </c>
      <c r="G1020" s="423"/>
      <c r="H1020" s="423">
        <v>8.4589593999999995</v>
      </c>
      <c r="I1020" s="423"/>
      <c r="J1020" s="424">
        <v>2.8759999999999999</v>
      </c>
      <c r="K1020" s="424"/>
      <c r="L1020" s="424"/>
    </row>
    <row r="1021" spans="1:12" ht="17.100000000000001" customHeight="1">
      <c r="A1021" s="298"/>
      <c r="B1021" s="298"/>
      <c r="C1021" s="298"/>
      <c r="D1021" s="298"/>
      <c r="E1021" s="298"/>
      <c r="F1021" s="298"/>
      <c r="G1021" s="298"/>
      <c r="H1021" s="298"/>
      <c r="I1021" s="298"/>
      <c r="J1021" s="298" t="s">
        <v>12992</v>
      </c>
      <c r="K1021" s="298"/>
      <c r="L1021" s="298" t="s">
        <v>15799</v>
      </c>
    </row>
    <row r="1022" spans="1:12" ht="17.100000000000001" customHeight="1">
      <c r="A1022" s="294" t="s">
        <v>13014</v>
      </c>
      <c r="B1022" s="294"/>
      <c r="C1022" s="294"/>
      <c r="D1022" s="294"/>
      <c r="E1022" s="294"/>
      <c r="F1022" s="294"/>
      <c r="G1022" s="294"/>
      <c r="H1022" s="294"/>
      <c r="I1022" s="294"/>
      <c r="J1022" s="294"/>
      <c r="K1022" s="294"/>
      <c r="L1022" s="294"/>
    </row>
    <row r="1023" spans="1:12" ht="17.100000000000001" customHeight="1">
      <c r="A1023" s="298"/>
      <c r="B1023" s="298"/>
      <c r="C1023" s="298"/>
      <c r="D1023" s="298"/>
      <c r="E1023" s="298"/>
      <c r="F1023" s="298"/>
      <c r="G1023" s="298"/>
      <c r="H1023" s="298"/>
      <c r="I1023" s="298"/>
      <c r="J1023" s="298" t="s">
        <v>13015</v>
      </c>
      <c r="K1023" s="298"/>
      <c r="L1023" s="298" t="s">
        <v>15800</v>
      </c>
    </row>
    <row r="1024" spans="1:12" ht="17.100000000000001" customHeight="1">
      <c r="A1024" s="298"/>
      <c r="B1024" s="298"/>
      <c r="C1024" s="298"/>
      <c r="D1024" s="298"/>
      <c r="E1024" s="298"/>
      <c r="F1024" s="298"/>
      <c r="G1024" s="298"/>
      <c r="H1024" s="298"/>
      <c r="I1024" s="298"/>
      <c r="J1024" s="298" t="s">
        <v>13017</v>
      </c>
      <c r="K1024" s="298" t="s">
        <v>13018</v>
      </c>
      <c r="L1024" s="298" t="s">
        <v>15801</v>
      </c>
    </row>
    <row r="1025" spans="1:12" ht="17.100000000000001" customHeight="1">
      <c r="A1025" s="298"/>
      <c r="B1025" s="298"/>
      <c r="C1025" s="298"/>
      <c r="D1025" s="298"/>
      <c r="E1025" s="298"/>
      <c r="F1025" s="298"/>
      <c r="G1025" s="298"/>
      <c r="H1025" s="298"/>
      <c r="I1025" s="298"/>
      <c r="J1025" s="298" t="s">
        <v>13020</v>
      </c>
      <c r="K1025" s="298"/>
      <c r="L1025" s="298" t="s">
        <v>15802</v>
      </c>
    </row>
    <row r="1026" spans="1:12" ht="17.100000000000001" customHeight="1">
      <c r="A1026" s="298"/>
      <c r="B1026" s="298"/>
      <c r="C1026" s="298"/>
      <c r="D1026" s="298"/>
      <c r="E1026" s="298"/>
      <c r="F1026" s="298"/>
      <c r="G1026" s="298"/>
      <c r="H1026" s="298"/>
      <c r="I1026" s="298"/>
      <c r="J1026" s="298" t="s">
        <v>13022</v>
      </c>
      <c r="K1026" s="298" t="s">
        <v>16646</v>
      </c>
      <c r="L1026" s="298" t="s">
        <v>16757</v>
      </c>
    </row>
    <row r="1027" spans="1:12" ht="17.100000000000001" customHeight="1">
      <c r="A1027" s="298"/>
      <c r="B1027" s="298"/>
      <c r="C1027" s="298"/>
      <c r="D1027" s="298"/>
      <c r="E1027" s="298"/>
      <c r="F1027" s="298"/>
      <c r="G1027" s="298"/>
      <c r="H1027" s="298"/>
      <c r="I1027" s="298"/>
      <c r="J1027" s="298" t="s">
        <v>13024</v>
      </c>
      <c r="K1027" s="298"/>
      <c r="L1027" s="298" t="s">
        <v>16758</v>
      </c>
    </row>
    <row r="1028" spans="1:12" ht="30" customHeight="1">
      <c r="A1028" s="299"/>
      <c r="B1028" s="299"/>
      <c r="C1028" s="299"/>
      <c r="D1028" s="299"/>
      <c r="E1028" s="299"/>
      <c r="F1028" s="299"/>
      <c r="G1028" s="299"/>
      <c r="H1028" s="299"/>
      <c r="I1028" s="299"/>
      <c r="J1028" s="299"/>
      <c r="K1028" s="299"/>
      <c r="L1028" s="299"/>
    </row>
    <row r="1029" spans="1:12" ht="24" customHeight="1">
      <c r="A1029" s="295" t="s">
        <v>16759</v>
      </c>
      <c r="B1029" s="296" t="s">
        <v>16356</v>
      </c>
      <c r="C1029" s="295" t="s">
        <v>9</v>
      </c>
      <c r="D1029" s="295" t="s">
        <v>81</v>
      </c>
      <c r="E1029" s="297" t="s">
        <v>27</v>
      </c>
      <c r="F1029" s="296"/>
      <c r="G1029" s="296"/>
      <c r="H1029" s="296"/>
      <c r="I1029" s="296"/>
      <c r="J1029" s="296"/>
      <c r="K1029" s="296"/>
      <c r="L1029" s="296"/>
    </row>
    <row r="1030" spans="1:12">
      <c r="A1030" s="414" t="s">
        <v>12977</v>
      </c>
      <c r="B1030" s="414"/>
      <c r="C1030" s="414"/>
      <c r="D1030" s="414"/>
      <c r="E1030" s="414"/>
      <c r="F1030" s="414"/>
      <c r="G1030" s="414"/>
      <c r="H1030" s="414"/>
      <c r="I1030" s="294"/>
      <c r="J1030" s="294"/>
      <c r="K1030" s="294"/>
      <c r="L1030" s="294"/>
    </row>
    <row r="1031" spans="1:12" ht="17.100000000000001" customHeight="1">
      <c r="A1031" s="294" t="s">
        <v>12978</v>
      </c>
      <c r="B1031" s="298" t="s">
        <v>12979</v>
      </c>
      <c r="C1031" s="294" t="s">
        <v>12980</v>
      </c>
      <c r="D1031" s="294" t="s">
        <v>12981</v>
      </c>
      <c r="E1031" s="299" t="s">
        <v>12982</v>
      </c>
      <c r="F1031" s="413" t="s">
        <v>12983</v>
      </c>
      <c r="G1031" s="413"/>
      <c r="H1031" s="413" t="s">
        <v>12984</v>
      </c>
      <c r="I1031" s="413"/>
      <c r="J1031" s="413" t="s">
        <v>12985</v>
      </c>
      <c r="K1031" s="413"/>
      <c r="L1031" s="413"/>
    </row>
    <row r="1032" spans="1:12" ht="24" customHeight="1">
      <c r="A1032" s="300" t="s">
        <v>12986</v>
      </c>
      <c r="B1032" s="301" t="s">
        <v>13085</v>
      </c>
      <c r="C1032" s="300" t="s">
        <v>9</v>
      </c>
      <c r="D1032" s="300" t="s">
        <v>7909</v>
      </c>
      <c r="E1032" s="302" t="s">
        <v>51</v>
      </c>
      <c r="F1032" s="423" t="s">
        <v>13086</v>
      </c>
      <c r="G1032" s="423"/>
      <c r="H1032" s="423">
        <v>5.867E-4</v>
      </c>
      <c r="I1032" s="423"/>
      <c r="J1032" s="424">
        <v>6.0999999999999999E-2</v>
      </c>
      <c r="K1032" s="424"/>
      <c r="L1032" s="424"/>
    </row>
    <row r="1033" spans="1:12" ht="24" customHeight="1">
      <c r="A1033" s="300" t="s">
        <v>12986</v>
      </c>
      <c r="B1033" s="301" t="s">
        <v>13087</v>
      </c>
      <c r="C1033" s="300" t="s">
        <v>9</v>
      </c>
      <c r="D1033" s="300" t="s">
        <v>8873</v>
      </c>
      <c r="E1033" s="302" t="s">
        <v>51</v>
      </c>
      <c r="F1033" s="423" t="s">
        <v>13088</v>
      </c>
      <c r="G1033" s="423"/>
      <c r="H1033" s="423">
        <v>5.5899999999999997E-5</v>
      </c>
      <c r="I1033" s="423"/>
      <c r="J1033" s="424">
        <v>4.8599999999999997E-2</v>
      </c>
      <c r="K1033" s="424"/>
      <c r="L1033" s="424"/>
    </row>
    <row r="1034" spans="1:12" ht="48" customHeight="1">
      <c r="A1034" s="300" t="s">
        <v>12986</v>
      </c>
      <c r="B1034" s="301" t="s">
        <v>13089</v>
      </c>
      <c r="C1034" s="300" t="s">
        <v>9</v>
      </c>
      <c r="D1034" s="300" t="s">
        <v>9227</v>
      </c>
      <c r="E1034" s="302" t="s">
        <v>51</v>
      </c>
      <c r="F1034" s="423" t="s">
        <v>13090</v>
      </c>
      <c r="G1034" s="423"/>
      <c r="H1034" s="423">
        <v>3.9100000000000002E-5</v>
      </c>
      <c r="I1034" s="423"/>
      <c r="J1034" s="424">
        <v>5.2299999999999999E-2</v>
      </c>
      <c r="K1034" s="424"/>
      <c r="L1034" s="424"/>
    </row>
    <row r="1035" spans="1:12" ht="24" customHeight="1">
      <c r="A1035" s="300" t="s">
        <v>12986</v>
      </c>
      <c r="B1035" s="301" t="s">
        <v>13091</v>
      </c>
      <c r="C1035" s="300" t="s">
        <v>9</v>
      </c>
      <c r="D1035" s="300" t="s">
        <v>9580</v>
      </c>
      <c r="E1035" s="302" t="s">
        <v>51</v>
      </c>
      <c r="F1035" s="423" t="s">
        <v>13092</v>
      </c>
      <c r="G1035" s="423"/>
      <c r="H1035" s="423">
        <v>3.8300000000000003E-5</v>
      </c>
      <c r="I1035" s="423"/>
      <c r="J1035" s="424">
        <v>3.4299999999999997E-2</v>
      </c>
      <c r="K1035" s="424"/>
      <c r="L1035" s="424"/>
    </row>
    <row r="1036" spans="1:12" ht="24" customHeight="1">
      <c r="A1036" s="300" t="s">
        <v>12986</v>
      </c>
      <c r="B1036" s="301" t="s">
        <v>12987</v>
      </c>
      <c r="C1036" s="300" t="s">
        <v>9</v>
      </c>
      <c r="D1036" s="300" t="s">
        <v>9831</v>
      </c>
      <c r="E1036" s="302" t="s">
        <v>12988</v>
      </c>
      <c r="F1036" s="423" t="s">
        <v>12989</v>
      </c>
      <c r="G1036" s="423"/>
      <c r="H1036" s="423">
        <v>1.3577199999999999E-2</v>
      </c>
      <c r="I1036" s="423"/>
      <c r="J1036" s="424">
        <v>0.13739999999999999</v>
      </c>
      <c r="K1036" s="424"/>
      <c r="L1036" s="424"/>
    </row>
    <row r="1037" spans="1:12" ht="36" customHeight="1">
      <c r="A1037" s="300" t="s">
        <v>12986</v>
      </c>
      <c r="B1037" s="301" t="s">
        <v>12990</v>
      </c>
      <c r="C1037" s="300" t="s">
        <v>9</v>
      </c>
      <c r="D1037" s="300" t="s">
        <v>11426</v>
      </c>
      <c r="E1037" s="302" t="s">
        <v>51</v>
      </c>
      <c r="F1037" s="423" t="s">
        <v>12991</v>
      </c>
      <c r="G1037" s="423"/>
      <c r="H1037" s="423">
        <v>7.115E-4</v>
      </c>
      <c r="I1037" s="423"/>
      <c r="J1037" s="424">
        <v>9.4E-2</v>
      </c>
      <c r="K1037" s="424"/>
      <c r="L1037" s="424"/>
    </row>
    <row r="1038" spans="1:12" ht="17.100000000000001" customHeight="1">
      <c r="A1038" s="298"/>
      <c r="B1038" s="298"/>
      <c r="C1038" s="298"/>
      <c r="D1038" s="298"/>
      <c r="E1038" s="298"/>
      <c r="F1038" s="298"/>
      <c r="G1038" s="298"/>
      <c r="H1038" s="298"/>
      <c r="I1038" s="298"/>
      <c r="J1038" s="298" t="s">
        <v>12992</v>
      </c>
      <c r="K1038" s="298"/>
      <c r="L1038" s="298" t="s">
        <v>12926</v>
      </c>
    </row>
    <row r="1039" spans="1:12">
      <c r="A1039" s="414" t="s">
        <v>12994</v>
      </c>
      <c r="B1039" s="414"/>
      <c r="C1039" s="414"/>
      <c r="D1039" s="414"/>
      <c r="E1039" s="414"/>
      <c r="F1039" s="414"/>
      <c r="G1039" s="414"/>
      <c r="H1039" s="414"/>
      <c r="I1039" s="294"/>
      <c r="J1039" s="294"/>
      <c r="K1039" s="294"/>
      <c r="L1039" s="294"/>
    </row>
    <row r="1040" spans="1:12" ht="17.100000000000001" customHeight="1">
      <c r="A1040" s="294" t="s">
        <v>12978</v>
      </c>
      <c r="B1040" s="298" t="s">
        <v>12979</v>
      </c>
      <c r="C1040" s="294" t="s">
        <v>12980</v>
      </c>
      <c r="D1040" s="294" t="s">
        <v>12981</v>
      </c>
      <c r="E1040" s="299" t="s">
        <v>12982</v>
      </c>
      <c r="F1040" s="413" t="s">
        <v>12983</v>
      </c>
      <c r="G1040" s="413"/>
      <c r="H1040" s="413" t="s">
        <v>12984</v>
      </c>
      <c r="I1040" s="413"/>
      <c r="J1040" s="413" t="s">
        <v>12985</v>
      </c>
      <c r="K1040" s="413"/>
      <c r="L1040" s="413"/>
    </row>
    <row r="1041" spans="1:12" ht="24" customHeight="1">
      <c r="A1041" s="300" t="s">
        <v>12986</v>
      </c>
      <c r="B1041" s="301" t="s">
        <v>13195</v>
      </c>
      <c r="C1041" s="300" t="s">
        <v>9</v>
      </c>
      <c r="D1041" s="300" t="s">
        <v>8821</v>
      </c>
      <c r="E1041" s="302" t="s">
        <v>27</v>
      </c>
      <c r="F1041" s="423" t="s">
        <v>13196</v>
      </c>
      <c r="G1041" s="423"/>
      <c r="H1041" s="423">
        <v>1.0140701000000001</v>
      </c>
      <c r="I1041" s="423"/>
      <c r="J1041" s="424">
        <v>7.2911999999999999</v>
      </c>
      <c r="K1041" s="424"/>
      <c r="L1041" s="424"/>
    </row>
    <row r="1042" spans="1:12" ht="17.100000000000001" customHeight="1">
      <c r="A1042" s="298"/>
      <c r="B1042" s="298"/>
      <c r="C1042" s="298"/>
      <c r="D1042" s="298"/>
      <c r="E1042" s="298"/>
      <c r="F1042" s="298"/>
      <c r="G1042" s="298"/>
      <c r="H1042" s="298"/>
      <c r="I1042" s="298"/>
      <c r="J1042" s="298" t="s">
        <v>12992</v>
      </c>
      <c r="K1042" s="298"/>
      <c r="L1042" s="298" t="s">
        <v>13509</v>
      </c>
    </row>
    <row r="1043" spans="1:12">
      <c r="A1043" s="414" t="s">
        <v>12998</v>
      </c>
      <c r="B1043" s="414"/>
      <c r="C1043" s="414"/>
      <c r="D1043" s="414"/>
      <c r="E1043" s="414"/>
      <c r="F1043" s="414"/>
      <c r="G1043" s="414"/>
      <c r="H1043" s="414"/>
      <c r="I1043" s="294"/>
      <c r="J1043" s="294"/>
      <c r="K1043" s="294"/>
      <c r="L1043" s="294"/>
    </row>
    <row r="1044" spans="1:12" ht="17.100000000000001" customHeight="1">
      <c r="A1044" s="294" t="s">
        <v>12978</v>
      </c>
      <c r="B1044" s="298" t="s">
        <v>12979</v>
      </c>
      <c r="C1044" s="294" t="s">
        <v>12980</v>
      </c>
      <c r="D1044" s="294" t="s">
        <v>12981</v>
      </c>
      <c r="E1044" s="299" t="s">
        <v>12982</v>
      </c>
      <c r="F1044" s="413" t="s">
        <v>12983</v>
      </c>
      <c r="G1044" s="413"/>
      <c r="H1044" s="413" t="s">
        <v>12984</v>
      </c>
      <c r="I1044" s="413"/>
      <c r="J1044" s="413" t="s">
        <v>12985</v>
      </c>
      <c r="K1044" s="413"/>
      <c r="L1044" s="413"/>
    </row>
    <row r="1045" spans="1:12" ht="24" customHeight="1">
      <c r="A1045" s="300" t="s">
        <v>12986</v>
      </c>
      <c r="B1045" s="301" t="s">
        <v>13099</v>
      </c>
      <c r="C1045" s="300" t="s">
        <v>9</v>
      </c>
      <c r="D1045" s="300" t="s">
        <v>7224</v>
      </c>
      <c r="E1045" s="302" t="s">
        <v>51</v>
      </c>
      <c r="F1045" s="423" t="s">
        <v>13100</v>
      </c>
      <c r="G1045" s="423"/>
      <c r="H1045" s="423">
        <v>6.9300000000000004E-3</v>
      </c>
      <c r="I1045" s="423"/>
      <c r="J1045" s="424">
        <v>6.3700000000000007E-2</v>
      </c>
      <c r="K1045" s="424"/>
      <c r="L1045" s="424"/>
    </row>
    <row r="1046" spans="1:12" ht="24" customHeight="1">
      <c r="A1046" s="300" t="s">
        <v>12986</v>
      </c>
      <c r="B1046" s="301" t="s">
        <v>13101</v>
      </c>
      <c r="C1046" s="300" t="s">
        <v>9</v>
      </c>
      <c r="D1046" s="300" t="s">
        <v>7359</v>
      </c>
      <c r="E1046" s="302" t="s">
        <v>51</v>
      </c>
      <c r="F1046" s="423" t="s">
        <v>13102</v>
      </c>
      <c r="G1046" s="423"/>
      <c r="H1046" s="423">
        <v>2.2359999999999999E-4</v>
      </c>
      <c r="I1046" s="423"/>
      <c r="J1046" s="424">
        <v>2.87E-2</v>
      </c>
      <c r="K1046" s="424"/>
      <c r="L1046" s="424"/>
    </row>
    <row r="1047" spans="1:12" ht="24" customHeight="1">
      <c r="A1047" s="300" t="s">
        <v>12986</v>
      </c>
      <c r="B1047" s="301" t="s">
        <v>13103</v>
      </c>
      <c r="C1047" s="300" t="s">
        <v>9</v>
      </c>
      <c r="D1047" s="300" t="s">
        <v>8851</v>
      </c>
      <c r="E1047" s="302" t="s">
        <v>51</v>
      </c>
      <c r="F1047" s="423" t="s">
        <v>13104</v>
      </c>
      <c r="G1047" s="423"/>
      <c r="H1047" s="423">
        <v>1.7899999999999999E-4</v>
      </c>
      <c r="I1047" s="423"/>
      <c r="J1047" s="424">
        <v>3.4700000000000002E-2</v>
      </c>
      <c r="K1047" s="424"/>
      <c r="L1047" s="424"/>
    </row>
    <row r="1048" spans="1:12" ht="24" customHeight="1">
      <c r="A1048" s="300" t="s">
        <v>12986</v>
      </c>
      <c r="B1048" s="301" t="s">
        <v>13105</v>
      </c>
      <c r="C1048" s="300" t="s">
        <v>9</v>
      </c>
      <c r="D1048" s="300" t="s">
        <v>8852</v>
      </c>
      <c r="E1048" s="302" t="s">
        <v>51</v>
      </c>
      <c r="F1048" s="423" t="s">
        <v>13106</v>
      </c>
      <c r="G1048" s="423"/>
      <c r="H1048" s="423">
        <v>3.8300000000000003E-5</v>
      </c>
      <c r="I1048" s="423"/>
      <c r="J1048" s="424">
        <v>2.1000000000000001E-2</v>
      </c>
      <c r="K1048" s="424"/>
      <c r="L1048" s="424"/>
    </row>
    <row r="1049" spans="1:12" ht="24" customHeight="1">
      <c r="A1049" s="300" t="s">
        <v>12986</v>
      </c>
      <c r="B1049" s="301" t="s">
        <v>13107</v>
      </c>
      <c r="C1049" s="300" t="s">
        <v>9</v>
      </c>
      <c r="D1049" s="300" t="s">
        <v>9000</v>
      </c>
      <c r="E1049" s="302" t="s">
        <v>51</v>
      </c>
      <c r="F1049" s="423" t="s">
        <v>13108</v>
      </c>
      <c r="G1049" s="423"/>
      <c r="H1049" s="423">
        <v>7.8876999999999992E-3</v>
      </c>
      <c r="I1049" s="423"/>
      <c r="J1049" s="424">
        <v>5.3400000000000003E-2</v>
      </c>
      <c r="K1049" s="424"/>
      <c r="L1049" s="424"/>
    </row>
    <row r="1050" spans="1:12" ht="24" customHeight="1">
      <c r="A1050" s="300" t="s">
        <v>12986</v>
      </c>
      <c r="B1050" s="301" t="s">
        <v>13109</v>
      </c>
      <c r="C1050" s="300" t="s">
        <v>9</v>
      </c>
      <c r="D1050" s="300" t="s">
        <v>9574</v>
      </c>
      <c r="E1050" s="302" t="s">
        <v>51</v>
      </c>
      <c r="F1050" s="423" t="s">
        <v>13110</v>
      </c>
      <c r="G1050" s="423"/>
      <c r="H1050" s="423">
        <v>2.5014E-3</v>
      </c>
      <c r="I1050" s="423"/>
      <c r="J1050" s="424">
        <v>2.2100000000000002E-2</v>
      </c>
      <c r="K1050" s="424"/>
      <c r="L1050" s="424"/>
    </row>
    <row r="1051" spans="1:12" ht="24" customHeight="1">
      <c r="A1051" s="300" t="s">
        <v>12986</v>
      </c>
      <c r="B1051" s="301" t="s">
        <v>13111</v>
      </c>
      <c r="C1051" s="300" t="s">
        <v>9</v>
      </c>
      <c r="D1051" s="300" t="s">
        <v>10714</v>
      </c>
      <c r="E1051" s="302" t="s">
        <v>93</v>
      </c>
      <c r="F1051" s="423" t="s">
        <v>13112</v>
      </c>
      <c r="G1051" s="423"/>
      <c r="H1051" s="423">
        <v>1.3146E-3</v>
      </c>
      <c r="I1051" s="423"/>
      <c r="J1051" s="424">
        <v>2.01E-2</v>
      </c>
      <c r="K1051" s="424"/>
      <c r="L1051" s="424"/>
    </row>
    <row r="1052" spans="1:12" ht="24" customHeight="1">
      <c r="A1052" s="300" t="s">
        <v>12986</v>
      </c>
      <c r="B1052" s="301" t="s">
        <v>13113</v>
      </c>
      <c r="C1052" s="300" t="s">
        <v>9</v>
      </c>
      <c r="D1052" s="300" t="s">
        <v>10809</v>
      </c>
      <c r="E1052" s="302" t="s">
        <v>51</v>
      </c>
      <c r="F1052" s="423" t="s">
        <v>13114</v>
      </c>
      <c r="G1052" s="423"/>
      <c r="H1052" s="423">
        <v>1.3146E-3</v>
      </c>
      <c r="I1052" s="423"/>
      <c r="J1052" s="424">
        <v>1.5800000000000002E-2</v>
      </c>
      <c r="K1052" s="424"/>
      <c r="L1052" s="424"/>
    </row>
    <row r="1053" spans="1:12" ht="24" customHeight="1">
      <c r="A1053" s="300" t="s">
        <v>12986</v>
      </c>
      <c r="B1053" s="301" t="s">
        <v>13115</v>
      </c>
      <c r="C1053" s="300" t="s">
        <v>9</v>
      </c>
      <c r="D1053" s="300" t="s">
        <v>10810</v>
      </c>
      <c r="E1053" s="302" t="s">
        <v>51</v>
      </c>
      <c r="F1053" s="423" t="s">
        <v>13116</v>
      </c>
      <c r="G1053" s="423"/>
      <c r="H1053" s="423">
        <v>1.3146E-3</v>
      </c>
      <c r="I1053" s="423"/>
      <c r="J1053" s="424">
        <v>3.5000000000000003E-2</v>
      </c>
      <c r="K1053" s="424"/>
      <c r="L1053" s="424"/>
    </row>
    <row r="1054" spans="1:12" ht="24" customHeight="1">
      <c r="A1054" s="300" t="s">
        <v>12986</v>
      </c>
      <c r="B1054" s="301" t="s">
        <v>13117</v>
      </c>
      <c r="C1054" s="300" t="s">
        <v>9</v>
      </c>
      <c r="D1054" s="300" t="s">
        <v>10837</v>
      </c>
      <c r="E1054" s="302" t="s">
        <v>51</v>
      </c>
      <c r="F1054" s="423" t="s">
        <v>13118</v>
      </c>
      <c r="G1054" s="423"/>
      <c r="H1054" s="423">
        <v>4.4799999999999998E-5</v>
      </c>
      <c r="I1054" s="423"/>
      <c r="J1054" s="424">
        <v>1.9900000000000001E-2</v>
      </c>
      <c r="K1054" s="424"/>
      <c r="L1054" s="424"/>
    </row>
    <row r="1055" spans="1:12" ht="24" customHeight="1">
      <c r="A1055" s="300" t="s">
        <v>12986</v>
      </c>
      <c r="B1055" s="301" t="s">
        <v>13003</v>
      </c>
      <c r="C1055" s="300" t="s">
        <v>9</v>
      </c>
      <c r="D1055" s="300" t="s">
        <v>7216</v>
      </c>
      <c r="E1055" s="302" t="s">
        <v>51</v>
      </c>
      <c r="F1055" s="423" t="s">
        <v>13004</v>
      </c>
      <c r="G1055" s="423"/>
      <c r="H1055" s="423">
        <v>2.6331000000000002E-3</v>
      </c>
      <c r="I1055" s="423"/>
      <c r="J1055" s="424">
        <v>8.7999999999999995E-2</v>
      </c>
      <c r="K1055" s="424"/>
      <c r="L1055" s="424"/>
    </row>
    <row r="1056" spans="1:12" ht="24" customHeight="1">
      <c r="A1056" s="300" t="s">
        <v>12986</v>
      </c>
      <c r="B1056" s="301" t="s">
        <v>13005</v>
      </c>
      <c r="C1056" s="300" t="s">
        <v>9</v>
      </c>
      <c r="D1056" s="300" t="s">
        <v>7393</v>
      </c>
      <c r="E1056" s="302" t="s">
        <v>12988</v>
      </c>
      <c r="F1056" s="423" t="s">
        <v>13006</v>
      </c>
      <c r="G1056" s="423"/>
      <c r="H1056" s="423">
        <v>1.5839999999999999E-3</v>
      </c>
      <c r="I1056" s="423"/>
      <c r="J1056" s="424">
        <v>8.5500000000000007E-2</v>
      </c>
      <c r="K1056" s="424"/>
      <c r="L1056" s="424"/>
    </row>
    <row r="1057" spans="1:12" ht="24" customHeight="1">
      <c r="A1057" s="300" t="s">
        <v>12986</v>
      </c>
      <c r="B1057" s="301" t="s">
        <v>13007</v>
      </c>
      <c r="C1057" s="300" t="s">
        <v>9</v>
      </c>
      <c r="D1057" s="300" t="s">
        <v>10619</v>
      </c>
      <c r="E1057" s="302" t="s">
        <v>51</v>
      </c>
      <c r="F1057" s="423" t="s">
        <v>13008</v>
      </c>
      <c r="G1057" s="423"/>
      <c r="H1057" s="423">
        <v>1.2287999999999999E-3</v>
      </c>
      <c r="I1057" s="423"/>
      <c r="J1057" s="424">
        <v>0.23499999999999999</v>
      </c>
      <c r="K1057" s="424"/>
      <c r="L1057" s="424"/>
    </row>
    <row r="1058" spans="1:12" ht="24" customHeight="1">
      <c r="A1058" s="300" t="s">
        <v>12986</v>
      </c>
      <c r="B1058" s="301" t="s">
        <v>13009</v>
      </c>
      <c r="C1058" s="300" t="s">
        <v>9</v>
      </c>
      <c r="D1058" s="300" t="s">
        <v>10769</v>
      </c>
      <c r="E1058" s="302" t="s">
        <v>51</v>
      </c>
      <c r="F1058" s="423" t="s">
        <v>13010</v>
      </c>
      <c r="G1058" s="423"/>
      <c r="H1058" s="423">
        <v>0.1104559</v>
      </c>
      <c r="I1058" s="423"/>
      <c r="J1058" s="424">
        <v>0.13919999999999999</v>
      </c>
      <c r="K1058" s="424"/>
      <c r="L1058" s="424"/>
    </row>
    <row r="1059" spans="1:12" ht="24" customHeight="1">
      <c r="A1059" s="300" t="s">
        <v>12986</v>
      </c>
      <c r="B1059" s="301" t="s">
        <v>13011</v>
      </c>
      <c r="C1059" s="300" t="s">
        <v>9</v>
      </c>
      <c r="D1059" s="300" t="s">
        <v>10929</v>
      </c>
      <c r="E1059" s="302" t="s">
        <v>51</v>
      </c>
      <c r="F1059" s="423" t="s">
        <v>13012</v>
      </c>
      <c r="G1059" s="423"/>
      <c r="H1059" s="423">
        <v>1.0648999999999999E-3</v>
      </c>
      <c r="I1059" s="423"/>
      <c r="J1059" s="424">
        <v>0.16020000000000001</v>
      </c>
      <c r="K1059" s="424"/>
      <c r="L1059" s="424"/>
    </row>
    <row r="1060" spans="1:12" ht="17.100000000000001" customHeight="1">
      <c r="A1060" s="298"/>
      <c r="B1060" s="298"/>
      <c r="C1060" s="298"/>
      <c r="D1060" s="298"/>
      <c r="E1060" s="298"/>
      <c r="F1060" s="298"/>
      <c r="G1060" s="298"/>
      <c r="H1060" s="298"/>
      <c r="I1060" s="298"/>
      <c r="J1060" s="298" t="s">
        <v>12992</v>
      </c>
      <c r="K1060" s="298"/>
      <c r="L1060" s="298" t="s">
        <v>12955</v>
      </c>
    </row>
    <row r="1061" spans="1:12">
      <c r="A1061" s="414" t="s">
        <v>13056</v>
      </c>
      <c r="B1061" s="414"/>
      <c r="C1061" s="414"/>
      <c r="D1061" s="414"/>
      <c r="E1061" s="414"/>
      <c r="F1061" s="414"/>
      <c r="G1061" s="414"/>
      <c r="H1061" s="414"/>
      <c r="I1061" s="294"/>
      <c r="J1061" s="294"/>
      <c r="K1061" s="294"/>
      <c r="L1061" s="294"/>
    </row>
    <row r="1062" spans="1:12" ht="17.100000000000001" customHeight="1">
      <c r="A1062" s="294" t="s">
        <v>12978</v>
      </c>
      <c r="B1062" s="298" t="s">
        <v>12979</v>
      </c>
      <c r="C1062" s="294" t="s">
        <v>12980</v>
      </c>
      <c r="D1062" s="294" t="s">
        <v>12981</v>
      </c>
      <c r="E1062" s="299" t="s">
        <v>12982</v>
      </c>
      <c r="F1062" s="413" t="s">
        <v>12983</v>
      </c>
      <c r="G1062" s="413"/>
      <c r="H1062" s="413" t="s">
        <v>12984</v>
      </c>
      <c r="I1062" s="413"/>
      <c r="J1062" s="413" t="s">
        <v>12985</v>
      </c>
      <c r="K1062" s="413"/>
      <c r="L1062" s="413"/>
    </row>
    <row r="1063" spans="1:12" ht="24" customHeight="1">
      <c r="A1063" s="300" t="s">
        <v>12986</v>
      </c>
      <c r="B1063" s="301" t="s">
        <v>13057</v>
      </c>
      <c r="C1063" s="300" t="s">
        <v>9</v>
      </c>
      <c r="D1063" s="300" t="s">
        <v>12549</v>
      </c>
      <c r="E1063" s="302" t="s">
        <v>27</v>
      </c>
      <c r="F1063" s="423" t="s">
        <v>12948</v>
      </c>
      <c r="G1063" s="423"/>
      <c r="H1063" s="423">
        <v>1</v>
      </c>
      <c r="I1063" s="423"/>
      <c r="J1063" s="424">
        <v>0.65</v>
      </c>
      <c r="K1063" s="424"/>
      <c r="L1063" s="424"/>
    </row>
    <row r="1064" spans="1:12" ht="17.100000000000001" customHeight="1">
      <c r="A1064" s="298"/>
      <c r="B1064" s="298"/>
      <c r="C1064" s="298"/>
      <c r="D1064" s="298"/>
      <c r="E1064" s="298"/>
      <c r="F1064" s="298"/>
      <c r="G1064" s="298"/>
      <c r="H1064" s="298"/>
      <c r="I1064" s="298"/>
      <c r="J1064" s="298" t="s">
        <v>12992</v>
      </c>
      <c r="K1064" s="298"/>
      <c r="L1064" s="298" t="s">
        <v>12948</v>
      </c>
    </row>
    <row r="1065" spans="1:12">
      <c r="A1065" s="414" t="s">
        <v>13058</v>
      </c>
      <c r="B1065" s="414"/>
      <c r="C1065" s="414"/>
      <c r="D1065" s="414"/>
      <c r="E1065" s="414"/>
      <c r="F1065" s="414"/>
      <c r="G1065" s="414"/>
      <c r="H1065" s="414"/>
      <c r="I1065" s="294"/>
      <c r="J1065" s="294"/>
      <c r="K1065" s="294"/>
      <c r="L1065" s="294"/>
    </row>
    <row r="1066" spans="1:12" ht="17.100000000000001" customHeight="1">
      <c r="A1066" s="294" t="s">
        <v>12978</v>
      </c>
      <c r="B1066" s="298" t="s">
        <v>12979</v>
      </c>
      <c r="C1066" s="294" t="s">
        <v>12980</v>
      </c>
      <c r="D1066" s="294" t="s">
        <v>12981</v>
      </c>
      <c r="E1066" s="299" t="s">
        <v>12982</v>
      </c>
      <c r="F1066" s="413" t="s">
        <v>12983</v>
      </c>
      <c r="G1066" s="413"/>
      <c r="H1066" s="413" t="s">
        <v>12984</v>
      </c>
      <c r="I1066" s="413"/>
      <c r="J1066" s="413" t="s">
        <v>12985</v>
      </c>
      <c r="K1066" s="413"/>
      <c r="L1066" s="413"/>
    </row>
    <row r="1067" spans="1:12" ht="24" customHeight="1">
      <c r="A1067" s="300" t="s">
        <v>12986</v>
      </c>
      <c r="B1067" s="301" t="s">
        <v>13059</v>
      </c>
      <c r="C1067" s="300" t="s">
        <v>9</v>
      </c>
      <c r="D1067" s="300" t="s">
        <v>12535</v>
      </c>
      <c r="E1067" s="302" t="s">
        <v>27</v>
      </c>
      <c r="F1067" s="423" t="s">
        <v>12936</v>
      </c>
      <c r="G1067" s="423"/>
      <c r="H1067" s="423">
        <v>1</v>
      </c>
      <c r="I1067" s="423"/>
      <c r="J1067" s="424">
        <v>0.05</v>
      </c>
      <c r="K1067" s="424"/>
      <c r="L1067" s="424"/>
    </row>
    <row r="1068" spans="1:12" ht="17.100000000000001" customHeight="1">
      <c r="A1068" s="298"/>
      <c r="B1068" s="298"/>
      <c r="C1068" s="298"/>
      <c r="D1068" s="298"/>
      <c r="E1068" s="298"/>
      <c r="F1068" s="298"/>
      <c r="G1068" s="298"/>
      <c r="H1068" s="298"/>
      <c r="I1068" s="298"/>
      <c r="J1068" s="298" t="s">
        <v>12992</v>
      </c>
      <c r="K1068" s="298"/>
      <c r="L1068" s="298" t="s">
        <v>12936</v>
      </c>
    </row>
    <row r="1069" spans="1:12">
      <c r="A1069" s="414" t="s">
        <v>13060</v>
      </c>
      <c r="B1069" s="414"/>
      <c r="C1069" s="414"/>
      <c r="D1069" s="414"/>
      <c r="E1069" s="414"/>
      <c r="F1069" s="414"/>
      <c r="G1069" s="414"/>
      <c r="H1069" s="414"/>
      <c r="I1069" s="294"/>
      <c r="J1069" s="294"/>
      <c r="K1069" s="294"/>
      <c r="L1069" s="294"/>
    </row>
    <row r="1070" spans="1:12" ht="17.100000000000001" customHeight="1">
      <c r="A1070" s="294" t="s">
        <v>12978</v>
      </c>
      <c r="B1070" s="298" t="s">
        <v>12979</v>
      </c>
      <c r="C1070" s="294" t="s">
        <v>12980</v>
      </c>
      <c r="D1070" s="294" t="s">
        <v>12981</v>
      </c>
      <c r="E1070" s="299" t="s">
        <v>12982</v>
      </c>
      <c r="F1070" s="413" t="s">
        <v>12983</v>
      </c>
      <c r="G1070" s="413"/>
      <c r="H1070" s="413" t="s">
        <v>12984</v>
      </c>
      <c r="I1070" s="413"/>
      <c r="J1070" s="413" t="s">
        <v>12985</v>
      </c>
      <c r="K1070" s="413"/>
      <c r="L1070" s="413"/>
    </row>
    <row r="1071" spans="1:12" ht="24" customHeight="1">
      <c r="A1071" s="300" t="s">
        <v>12986</v>
      </c>
      <c r="B1071" s="301" t="s">
        <v>13061</v>
      </c>
      <c r="C1071" s="300" t="s">
        <v>9</v>
      </c>
      <c r="D1071" s="300" t="s">
        <v>12522</v>
      </c>
      <c r="E1071" s="302" t="s">
        <v>27</v>
      </c>
      <c r="F1071" s="423" t="s">
        <v>12964</v>
      </c>
      <c r="G1071" s="423"/>
      <c r="H1071" s="423">
        <v>1</v>
      </c>
      <c r="I1071" s="423"/>
      <c r="J1071" s="424">
        <v>2.5299999999999998</v>
      </c>
      <c r="K1071" s="424"/>
      <c r="L1071" s="424"/>
    </row>
    <row r="1072" spans="1:12" ht="24" customHeight="1">
      <c r="A1072" s="300" t="s">
        <v>12986</v>
      </c>
      <c r="B1072" s="301" t="s">
        <v>13062</v>
      </c>
      <c r="C1072" s="300" t="s">
        <v>9</v>
      </c>
      <c r="D1072" s="300" t="s">
        <v>12527</v>
      </c>
      <c r="E1072" s="302" t="s">
        <v>27</v>
      </c>
      <c r="F1072" s="423" t="s">
        <v>13063</v>
      </c>
      <c r="G1072" s="423"/>
      <c r="H1072" s="423">
        <v>1</v>
      </c>
      <c r="I1072" s="423"/>
      <c r="J1072" s="424">
        <v>0.34</v>
      </c>
      <c r="K1072" s="424"/>
      <c r="L1072" s="424"/>
    </row>
    <row r="1073" spans="1:12" ht="17.100000000000001" customHeight="1">
      <c r="A1073" s="298"/>
      <c r="B1073" s="298"/>
      <c r="C1073" s="298"/>
      <c r="D1073" s="298"/>
      <c r="E1073" s="298"/>
      <c r="F1073" s="298"/>
      <c r="G1073" s="298"/>
      <c r="H1073" s="298"/>
      <c r="I1073" s="298"/>
      <c r="J1073" s="298" t="s">
        <v>12992</v>
      </c>
      <c r="K1073" s="298"/>
      <c r="L1073" s="298" t="s">
        <v>13064</v>
      </c>
    </row>
    <row r="1074" spans="1:12" ht="17.100000000000001" customHeight="1">
      <c r="A1074" s="294" t="s">
        <v>13014</v>
      </c>
      <c r="B1074" s="294"/>
      <c r="C1074" s="294"/>
      <c r="D1074" s="294"/>
      <c r="E1074" s="294"/>
      <c r="F1074" s="294"/>
      <c r="G1074" s="294"/>
      <c r="H1074" s="294"/>
      <c r="I1074" s="294"/>
      <c r="J1074" s="294"/>
      <c r="K1074" s="294"/>
      <c r="L1074" s="294"/>
    </row>
    <row r="1075" spans="1:12" ht="17.100000000000001" customHeight="1">
      <c r="A1075" s="298"/>
      <c r="B1075" s="298"/>
      <c r="C1075" s="298"/>
      <c r="D1075" s="298"/>
      <c r="E1075" s="298"/>
      <c r="F1075" s="298"/>
      <c r="G1075" s="298"/>
      <c r="H1075" s="298"/>
      <c r="I1075" s="298"/>
      <c r="J1075" s="298" t="s">
        <v>13015</v>
      </c>
      <c r="K1075" s="298"/>
      <c r="L1075" s="298" t="s">
        <v>16648</v>
      </c>
    </row>
    <row r="1076" spans="1:12" ht="17.100000000000001" customHeight="1">
      <c r="A1076" s="298"/>
      <c r="B1076" s="298"/>
      <c r="C1076" s="298"/>
      <c r="D1076" s="298"/>
      <c r="E1076" s="298"/>
      <c r="F1076" s="298"/>
      <c r="G1076" s="298"/>
      <c r="H1076" s="298"/>
      <c r="I1076" s="298"/>
      <c r="J1076" s="298" t="s">
        <v>13017</v>
      </c>
      <c r="K1076" s="298" t="s">
        <v>13018</v>
      </c>
      <c r="L1076" s="298" t="s">
        <v>16649</v>
      </c>
    </row>
    <row r="1077" spans="1:12" ht="17.100000000000001" customHeight="1">
      <c r="A1077" s="298"/>
      <c r="B1077" s="298"/>
      <c r="C1077" s="298"/>
      <c r="D1077" s="298"/>
      <c r="E1077" s="298"/>
      <c r="F1077" s="298"/>
      <c r="G1077" s="298"/>
      <c r="H1077" s="298"/>
      <c r="I1077" s="298"/>
      <c r="J1077" s="298" t="s">
        <v>13020</v>
      </c>
      <c r="K1077" s="298"/>
      <c r="L1077" s="298" t="s">
        <v>16650</v>
      </c>
    </row>
    <row r="1078" spans="1:12" ht="17.100000000000001" customHeight="1">
      <c r="A1078" s="298"/>
      <c r="B1078" s="298"/>
      <c r="C1078" s="298"/>
      <c r="D1078" s="298"/>
      <c r="E1078" s="298"/>
      <c r="F1078" s="298"/>
      <c r="G1078" s="298"/>
      <c r="H1078" s="298"/>
      <c r="I1078" s="298"/>
      <c r="J1078" s="298" t="s">
        <v>13022</v>
      </c>
      <c r="K1078" s="298" t="s">
        <v>16646</v>
      </c>
      <c r="L1078" s="298" t="s">
        <v>16651</v>
      </c>
    </row>
    <row r="1079" spans="1:12" ht="17.100000000000001" customHeight="1">
      <c r="A1079" s="298"/>
      <c r="B1079" s="298"/>
      <c r="C1079" s="298"/>
      <c r="D1079" s="298"/>
      <c r="E1079" s="298"/>
      <c r="F1079" s="298"/>
      <c r="G1079" s="298"/>
      <c r="H1079" s="298"/>
      <c r="I1079" s="298"/>
      <c r="J1079" s="298" t="s">
        <v>13024</v>
      </c>
      <c r="K1079" s="298"/>
      <c r="L1079" s="298" t="s">
        <v>16652</v>
      </c>
    </row>
    <row r="1080" spans="1:12" ht="30" customHeight="1">
      <c r="A1080" s="299"/>
      <c r="B1080" s="299"/>
      <c r="C1080" s="299"/>
      <c r="D1080" s="299"/>
      <c r="E1080" s="299"/>
      <c r="F1080" s="299"/>
      <c r="G1080" s="299"/>
      <c r="H1080" s="299"/>
      <c r="I1080" s="299"/>
      <c r="J1080" s="299"/>
      <c r="K1080" s="299"/>
      <c r="L1080" s="299"/>
    </row>
    <row r="1081" spans="1:12" ht="24" customHeight="1">
      <c r="A1081" s="295" t="s">
        <v>16760</v>
      </c>
      <c r="B1081" s="296" t="s">
        <v>16307</v>
      </c>
      <c r="C1081" s="295" t="s">
        <v>9</v>
      </c>
      <c r="D1081" s="295" t="s">
        <v>89</v>
      </c>
      <c r="E1081" s="297" t="s">
        <v>27</v>
      </c>
      <c r="F1081" s="296"/>
      <c r="G1081" s="296"/>
      <c r="H1081" s="296"/>
      <c r="I1081" s="296"/>
      <c r="J1081" s="296"/>
      <c r="K1081" s="296"/>
      <c r="L1081" s="296"/>
    </row>
    <row r="1082" spans="1:12">
      <c r="A1082" s="414" t="s">
        <v>12977</v>
      </c>
      <c r="B1082" s="414"/>
      <c r="C1082" s="414"/>
      <c r="D1082" s="414"/>
      <c r="E1082" s="414"/>
      <c r="F1082" s="414"/>
      <c r="G1082" s="414"/>
      <c r="H1082" s="414"/>
      <c r="I1082" s="294"/>
      <c r="J1082" s="294"/>
      <c r="K1082" s="294"/>
      <c r="L1082" s="294"/>
    </row>
    <row r="1083" spans="1:12" ht="17.100000000000001" customHeight="1">
      <c r="A1083" s="294" t="s">
        <v>12978</v>
      </c>
      <c r="B1083" s="298" t="s">
        <v>12979</v>
      </c>
      <c r="C1083" s="294" t="s">
        <v>12980</v>
      </c>
      <c r="D1083" s="294" t="s">
        <v>12981</v>
      </c>
      <c r="E1083" s="299" t="s">
        <v>12982</v>
      </c>
      <c r="F1083" s="413" t="s">
        <v>12983</v>
      </c>
      <c r="G1083" s="413"/>
      <c r="H1083" s="413" t="s">
        <v>12984</v>
      </c>
      <c r="I1083" s="413"/>
      <c r="J1083" s="413" t="s">
        <v>12985</v>
      </c>
      <c r="K1083" s="413"/>
      <c r="L1083" s="413"/>
    </row>
    <row r="1084" spans="1:12" ht="24" customHeight="1">
      <c r="A1084" s="300" t="s">
        <v>12986</v>
      </c>
      <c r="B1084" s="301" t="s">
        <v>13085</v>
      </c>
      <c r="C1084" s="300" t="s">
        <v>9</v>
      </c>
      <c r="D1084" s="300" t="s">
        <v>7909</v>
      </c>
      <c r="E1084" s="302" t="s">
        <v>51</v>
      </c>
      <c r="F1084" s="423" t="s">
        <v>13086</v>
      </c>
      <c r="G1084" s="423"/>
      <c r="H1084" s="423">
        <v>5.8449999999999995E-4</v>
      </c>
      <c r="I1084" s="423"/>
      <c r="J1084" s="424">
        <v>6.08E-2</v>
      </c>
      <c r="K1084" s="424"/>
      <c r="L1084" s="424"/>
    </row>
    <row r="1085" spans="1:12" ht="24" customHeight="1">
      <c r="A1085" s="300" t="s">
        <v>12986</v>
      </c>
      <c r="B1085" s="301" t="s">
        <v>13087</v>
      </c>
      <c r="C1085" s="300" t="s">
        <v>9</v>
      </c>
      <c r="D1085" s="300" t="s">
        <v>8873</v>
      </c>
      <c r="E1085" s="302" t="s">
        <v>51</v>
      </c>
      <c r="F1085" s="423" t="s">
        <v>13088</v>
      </c>
      <c r="G1085" s="423"/>
      <c r="H1085" s="423">
        <v>5.5699999999999999E-5</v>
      </c>
      <c r="I1085" s="423"/>
      <c r="J1085" s="424">
        <v>4.8399999999999999E-2</v>
      </c>
      <c r="K1085" s="424"/>
      <c r="L1085" s="424"/>
    </row>
    <row r="1086" spans="1:12" ht="48" customHeight="1">
      <c r="A1086" s="300" t="s">
        <v>12986</v>
      </c>
      <c r="B1086" s="301" t="s">
        <v>13089</v>
      </c>
      <c r="C1086" s="300" t="s">
        <v>9</v>
      </c>
      <c r="D1086" s="300" t="s">
        <v>9227</v>
      </c>
      <c r="E1086" s="302" t="s">
        <v>51</v>
      </c>
      <c r="F1086" s="423" t="s">
        <v>13090</v>
      </c>
      <c r="G1086" s="423"/>
      <c r="H1086" s="423">
        <v>3.8999999999999999E-5</v>
      </c>
      <c r="I1086" s="423"/>
      <c r="J1086" s="424">
        <v>5.21E-2</v>
      </c>
      <c r="K1086" s="424"/>
      <c r="L1086" s="424"/>
    </row>
    <row r="1087" spans="1:12" ht="24" customHeight="1">
      <c r="A1087" s="300" t="s">
        <v>12986</v>
      </c>
      <c r="B1087" s="301" t="s">
        <v>13091</v>
      </c>
      <c r="C1087" s="300" t="s">
        <v>9</v>
      </c>
      <c r="D1087" s="300" t="s">
        <v>9580</v>
      </c>
      <c r="E1087" s="302" t="s">
        <v>51</v>
      </c>
      <c r="F1087" s="423" t="s">
        <v>13092</v>
      </c>
      <c r="G1087" s="423"/>
      <c r="H1087" s="423">
        <v>3.82E-5</v>
      </c>
      <c r="I1087" s="423"/>
      <c r="J1087" s="424">
        <v>3.4200000000000001E-2</v>
      </c>
      <c r="K1087" s="424"/>
      <c r="L1087" s="424"/>
    </row>
    <row r="1088" spans="1:12" ht="24" customHeight="1">
      <c r="A1088" s="300" t="s">
        <v>12986</v>
      </c>
      <c r="B1088" s="301" t="s">
        <v>12987</v>
      </c>
      <c r="C1088" s="300" t="s">
        <v>9</v>
      </c>
      <c r="D1088" s="300" t="s">
        <v>9831</v>
      </c>
      <c r="E1088" s="302" t="s">
        <v>12988</v>
      </c>
      <c r="F1088" s="423" t="s">
        <v>12989</v>
      </c>
      <c r="G1088" s="423"/>
      <c r="H1088" s="423">
        <v>1.35259E-2</v>
      </c>
      <c r="I1088" s="423"/>
      <c r="J1088" s="424">
        <v>0.13689999999999999</v>
      </c>
      <c r="K1088" s="424"/>
      <c r="L1088" s="424"/>
    </row>
    <row r="1089" spans="1:12" ht="36" customHeight="1">
      <c r="A1089" s="300" t="s">
        <v>12986</v>
      </c>
      <c r="B1089" s="301" t="s">
        <v>12990</v>
      </c>
      <c r="C1089" s="300" t="s">
        <v>9</v>
      </c>
      <c r="D1089" s="300" t="s">
        <v>11426</v>
      </c>
      <c r="E1089" s="302" t="s">
        <v>51</v>
      </c>
      <c r="F1089" s="423" t="s">
        <v>12991</v>
      </c>
      <c r="G1089" s="423"/>
      <c r="H1089" s="423">
        <v>7.0879999999999999E-4</v>
      </c>
      <c r="I1089" s="423"/>
      <c r="J1089" s="424">
        <v>9.3700000000000006E-2</v>
      </c>
      <c r="K1089" s="424"/>
      <c r="L1089" s="424"/>
    </row>
    <row r="1090" spans="1:12" ht="17.100000000000001" customHeight="1">
      <c r="A1090" s="298"/>
      <c r="B1090" s="298"/>
      <c r="C1090" s="298"/>
      <c r="D1090" s="298"/>
      <c r="E1090" s="298"/>
      <c r="F1090" s="298"/>
      <c r="G1090" s="298"/>
      <c r="H1090" s="298"/>
      <c r="I1090" s="298"/>
      <c r="J1090" s="298" t="s">
        <v>12992</v>
      </c>
      <c r="K1090" s="298"/>
      <c r="L1090" s="298" t="s">
        <v>12926</v>
      </c>
    </row>
    <row r="1091" spans="1:12">
      <c r="A1091" s="414" t="s">
        <v>12994</v>
      </c>
      <c r="B1091" s="414"/>
      <c r="C1091" s="414"/>
      <c r="D1091" s="414"/>
      <c r="E1091" s="414"/>
      <c r="F1091" s="414"/>
      <c r="G1091" s="414"/>
      <c r="H1091" s="414"/>
      <c r="I1091" s="294"/>
      <c r="J1091" s="294"/>
      <c r="K1091" s="294"/>
      <c r="L1091" s="294"/>
    </row>
    <row r="1092" spans="1:12" ht="17.100000000000001" customHeight="1">
      <c r="A1092" s="294" t="s">
        <v>12978</v>
      </c>
      <c r="B1092" s="298" t="s">
        <v>12979</v>
      </c>
      <c r="C1092" s="294" t="s">
        <v>12980</v>
      </c>
      <c r="D1092" s="294" t="s">
        <v>12981</v>
      </c>
      <c r="E1092" s="299" t="s">
        <v>12982</v>
      </c>
      <c r="F1092" s="413" t="s">
        <v>12983</v>
      </c>
      <c r="G1092" s="413"/>
      <c r="H1092" s="413" t="s">
        <v>12984</v>
      </c>
      <c r="I1092" s="413"/>
      <c r="J1092" s="413" t="s">
        <v>12985</v>
      </c>
      <c r="K1092" s="413"/>
      <c r="L1092" s="413"/>
    </row>
    <row r="1093" spans="1:12" ht="24" customHeight="1">
      <c r="A1093" s="300" t="s">
        <v>12986</v>
      </c>
      <c r="B1093" s="301" t="s">
        <v>13197</v>
      </c>
      <c r="C1093" s="300" t="s">
        <v>9</v>
      </c>
      <c r="D1093" s="300" t="s">
        <v>6983</v>
      </c>
      <c r="E1093" s="302" t="s">
        <v>27</v>
      </c>
      <c r="F1093" s="423" t="s">
        <v>13198</v>
      </c>
      <c r="G1093" s="423"/>
      <c r="H1093" s="423">
        <v>1.0294607</v>
      </c>
      <c r="I1093" s="423"/>
      <c r="J1093" s="424">
        <v>5.1988000000000003</v>
      </c>
      <c r="K1093" s="424"/>
      <c r="L1093" s="424"/>
    </row>
    <row r="1094" spans="1:12" ht="17.100000000000001" customHeight="1">
      <c r="A1094" s="298"/>
      <c r="B1094" s="298"/>
      <c r="C1094" s="298"/>
      <c r="D1094" s="298"/>
      <c r="E1094" s="298"/>
      <c r="F1094" s="298"/>
      <c r="G1094" s="298"/>
      <c r="H1094" s="298"/>
      <c r="I1094" s="298"/>
      <c r="J1094" s="298" t="s">
        <v>12992</v>
      </c>
      <c r="K1094" s="298"/>
      <c r="L1094" s="298" t="s">
        <v>14757</v>
      </c>
    </row>
    <row r="1095" spans="1:12">
      <c r="A1095" s="414" t="s">
        <v>12998</v>
      </c>
      <c r="B1095" s="414"/>
      <c r="C1095" s="414"/>
      <c r="D1095" s="414"/>
      <c r="E1095" s="414"/>
      <c r="F1095" s="414"/>
      <c r="G1095" s="414"/>
      <c r="H1095" s="414"/>
      <c r="I1095" s="294"/>
      <c r="J1095" s="294"/>
      <c r="K1095" s="294"/>
      <c r="L1095" s="294"/>
    </row>
    <row r="1096" spans="1:12" ht="17.100000000000001" customHeight="1">
      <c r="A1096" s="294" t="s">
        <v>12978</v>
      </c>
      <c r="B1096" s="298" t="s">
        <v>12979</v>
      </c>
      <c r="C1096" s="294" t="s">
        <v>12980</v>
      </c>
      <c r="D1096" s="294" t="s">
        <v>12981</v>
      </c>
      <c r="E1096" s="299" t="s">
        <v>12982</v>
      </c>
      <c r="F1096" s="413" t="s">
        <v>12983</v>
      </c>
      <c r="G1096" s="413"/>
      <c r="H1096" s="413" t="s">
        <v>12984</v>
      </c>
      <c r="I1096" s="413"/>
      <c r="J1096" s="413" t="s">
        <v>12985</v>
      </c>
      <c r="K1096" s="413"/>
      <c r="L1096" s="413"/>
    </row>
    <row r="1097" spans="1:12" ht="24" customHeight="1">
      <c r="A1097" s="300" t="s">
        <v>12986</v>
      </c>
      <c r="B1097" s="301" t="s">
        <v>13099</v>
      </c>
      <c r="C1097" s="300" t="s">
        <v>9</v>
      </c>
      <c r="D1097" s="300" t="s">
        <v>7224</v>
      </c>
      <c r="E1097" s="302" t="s">
        <v>51</v>
      </c>
      <c r="F1097" s="423" t="s">
        <v>13100</v>
      </c>
      <c r="G1097" s="423"/>
      <c r="H1097" s="423">
        <v>6.9039000000000001E-3</v>
      </c>
      <c r="I1097" s="423"/>
      <c r="J1097" s="424">
        <v>6.3399999999999998E-2</v>
      </c>
      <c r="K1097" s="424"/>
      <c r="L1097" s="424"/>
    </row>
    <row r="1098" spans="1:12" ht="24" customHeight="1">
      <c r="A1098" s="300" t="s">
        <v>12986</v>
      </c>
      <c r="B1098" s="301" t="s">
        <v>13101</v>
      </c>
      <c r="C1098" s="300" t="s">
        <v>9</v>
      </c>
      <c r="D1098" s="300" t="s">
        <v>7359</v>
      </c>
      <c r="E1098" s="302" t="s">
        <v>51</v>
      </c>
      <c r="F1098" s="423" t="s">
        <v>13102</v>
      </c>
      <c r="G1098" s="423"/>
      <c r="H1098" s="423">
        <v>2.2279999999999999E-4</v>
      </c>
      <c r="I1098" s="423"/>
      <c r="J1098" s="424">
        <v>2.86E-2</v>
      </c>
      <c r="K1098" s="424"/>
      <c r="L1098" s="424"/>
    </row>
    <row r="1099" spans="1:12" ht="24" customHeight="1">
      <c r="A1099" s="300" t="s">
        <v>12986</v>
      </c>
      <c r="B1099" s="301" t="s">
        <v>13103</v>
      </c>
      <c r="C1099" s="300" t="s">
        <v>9</v>
      </c>
      <c r="D1099" s="300" t="s">
        <v>8851</v>
      </c>
      <c r="E1099" s="302" t="s">
        <v>51</v>
      </c>
      <c r="F1099" s="423" t="s">
        <v>13104</v>
      </c>
      <c r="G1099" s="423"/>
      <c r="H1099" s="423">
        <v>1.783E-4</v>
      </c>
      <c r="I1099" s="423"/>
      <c r="J1099" s="424">
        <v>3.4500000000000003E-2</v>
      </c>
      <c r="K1099" s="424"/>
      <c r="L1099" s="424"/>
    </row>
    <row r="1100" spans="1:12" ht="24" customHeight="1">
      <c r="A1100" s="300" t="s">
        <v>12986</v>
      </c>
      <c r="B1100" s="301" t="s">
        <v>13105</v>
      </c>
      <c r="C1100" s="300" t="s">
        <v>9</v>
      </c>
      <c r="D1100" s="300" t="s">
        <v>8852</v>
      </c>
      <c r="E1100" s="302" t="s">
        <v>51</v>
      </c>
      <c r="F1100" s="423" t="s">
        <v>13106</v>
      </c>
      <c r="G1100" s="423"/>
      <c r="H1100" s="423">
        <v>3.82E-5</v>
      </c>
      <c r="I1100" s="423"/>
      <c r="J1100" s="424">
        <v>2.0899999999999998E-2</v>
      </c>
      <c r="K1100" s="424"/>
      <c r="L1100" s="424"/>
    </row>
    <row r="1101" spans="1:12" ht="24" customHeight="1">
      <c r="A1101" s="300" t="s">
        <v>12986</v>
      </c>
      <c r="B1101" s="301" t="s">
        <v>13107</v>
      </c>
      <c r="C1101" s="300" t="s">
        <v>9</v>
      </c>
      <c r="D1101" s="300" t="s">
        <v>9000</v>
      </c>
      <c r="E1101" s="302" t="s">
        <v>51</v>
      </c>
      <c r="F1101" s="423" t="s">
        <v>13108</v>
      </c>
      <c r="G1101" s="423"/>
      <c r="H1101" s="423">
        <v>7.8578999999999993E-3</v>
      </c>
      <c r="I1101" s="423"/>
      <c r="J1101" s="424">
        <v>5.3199999999999997E-2</v>
      </c>
      <c r="K1101" s="424"/>
      <c r="L1101" s="424"/>
    </row>
    <row r="1102" spans="1:12" ht="24" customHeight="1">
      <c r="A1102" s="300" t="s">
        <v>12986</v>
      </c>
      <c r="B1102" s="301" t="s">
        <v>13109</v>
      </c>
      <c r="C1102" s="300" t="s">
        <v>9</v>
      </c>
      <c r="D1102" s="300" t="s">
        <v>9574</v>
      </c>
      <c r="E1102" s="302" t="s">
        <v>51</v>
      </c>
      <c r="F1102" s="423" t="s">
        <v>13110</v>
      </c>
      <c r="G1102" s="423"/>
      <c r="H1102" s="423">
        <v>2.4919999999999999E-3</v>
      </c>
      <c r="I1102" s="423"/>
      <c r="J1102" s="424">
        <v>2.1999999999999999E-2</v>
      </c>
      <c r="K1102" s="424"/>
      <c r="L1102" s="424"/>
    </row>
    <row r="1103" spans="1:12" ht="24" customHeight="1">
      <c r="A1103" s="300" t="s">
        <v>12986</v>
      </c>
      <c r="B1103" s="301" t="s">
        <v>13111</v>
      </c>
      <c r="C1103" s="300" t="s">
        <v>9</v>
      </c>
      <c r="D1103" s="300" t="s">
        <v>10714</v>
      </c>
      <c r="E1103" s="302" t="s">
        <v>93</v>
      </c>
      <c r="F1103" s="423" t="s">
        <v>13112</v>
      </c>
      <c r="G1103" s="423"/>
      <c r="H1103" s="423">
        <v>1.3097E-3</v>
      </c>
      <c r="I1103" s="423"/>
      <c r="J1103" s="424">
        <v>0.02</v>
      </c>
      <c r="K1103" s="424"/>
      <c r="L1103" s="424"/>
    </row>
    <row r="1104" spans="1:12" ht="24" customHeight="1">
      <c r="A1104" s="300" t="s">
        <v>12986</v>
      </c>
      <c r="B1104" s="301" t="s">
        <v>13113</v>
      </c>
      <c r="C1104" s="300" t="s">
        <v>9</v>
      </c>
      <c r="D1104" s="300" t="s">
        <v>10809</v>
      </c>
      <c r="E1104" s="302" t="s">
        <v>51</v>
      </c>
      <c r="F1104" s="423" t="s">
        <v>13114</v>
      </c>
      <c r="G1104" s="423"/>
      <c r="H1104" s="423">
        <v>1.3097E-3</v>
      </c>
      <c r="I1104" s="423"/>
      <c r="J1104" s="424">
        <v>1.5699999999999999E-2</v>
      </c>
      <c r="K1104" s="424"/>
      <c r="L1104" s="424"/>
    </row>
    <row r="1105" spans="1:12" ht="24" customHeight="1">
      <c r="A1105" s="300" t="s">
        <v>12986</v>
      </c>
      <c r="B1105" s="301" t="s">
        <v>13115</v>
      </c>
      <c r="C1105" s="300" t="s">
        <v>9</v>
      </c>
      <c r="D1105" s="300" t="s">
        <v>10810</v>
      </c>
      <c r="E1105" s="302" t="s">
        <v>51</v>
      </c>
      <c r="F1105" s="423" t="s">
        <v>13116</v>
      </c>
      <c r="G1105" s="423"/>
      <c r="H1105" s="423">
        <v>1.3097E-3</v>
      </c>
      <c r="I1105" s="423"/>
      <c r="J1105" s="424">
        <v>3.49E-2</v>
      </c>
      <c r="K1105" s="424"/>
      <c r="L1105" s="424"/>
    </row>
    <row r="1106" spans="1:12" ht="24" customHeight="1">
      <c r="A1106" s="300" t="s">
        <v>12986</v>
      </c>
      <c r="B1106" s="301" t="s">
        <v>13117</v>
      </c>
      <c r="C1106" s="300" t="s">
        <v>9</v>
      </c>
      <c r="D1106" s="300" t="s">
        <v>10837</v>
      </c>
      <c r="E1106" s="302" t="s">
        <v>51</v>
      </c>
      <c r="F1106" s="423" t="s">
        <v>13118</v>
      </c>
      <c r="G1106" s="423"/>
      <c r="H1106" s="423">
        <v>4.46E-5</v>
      </c>
      <c r="I1106" s="423"/>
      <c r="J1106" s="424">
        <v>1.9900000000000001E-2</v>
      </c>
      <c r="K1106" s="424"/>
      <c r="L1106" s="424"/>
    </row>
    <row r="1107" spans="1:12" ht="24" customHeight="1">
      <c r="A1107" s="300" t="s">
        <v>12986</v>
      </c>
      <c r="B1107" s="301" t="s">
        <v>13003</v>
      </c>
      <c r="C1107" s="300" t="s">
        <v>9</v>
      </c>
      <c r="D1107" s="300" t="s">
        <v>7216</v>
      </c>
      <c r="E1107" s="302" t="s">
        <v>51</v>
      </c>
      <c r="F1107" s="423" t="s">
        <v>13004</v>
      </c>
      <c r="G1107" s="423"/>
      <c r="H1107" s="423">
        <v>2.6231000000000002E-3</v>
      </c>
      <c r="I1107" s="423"/>
      <c r="J1107" s="424">
        <v>8.7599999999999997E-2</v>
      </c>
      <c r="K1107" s="424"/>
      <c r="L1107" s="424"/>
    </row>
    <row r="1108" spans="1:12" ht="24" customHeight="1">
      <c r="A1108" s="300" t="s">
        <v>12986</v>
      </c>
      <c r="B1108" s="301" t="s">
        <v>13005</v>
      </c>
      <c r="C1108" s="300" t="s">
        <v>9</v>
      </c>
      <c r="D1108" s="300" t="s">
        <v>7393</v>
      </c>
      <c r="E1108" s="302" t="s">
        <v>12988</v>
      </c>
      <c r="F1108" s="423" t="s">
        <v>13006</v>
      </c>
      <c r="G1108" s="423"/>
      <c r="H1108" s="423">
        <v>1.5781E-3</v>
      </c>
      <c r="I1108" s="423"/>
      <c r="J1108" s="424">
        <v>8.5199999999999998E-2</v>
      </c>
      <c r="K1108" s="424"/>
      <c r="L1108" s="424"/>
    </row>
    <row r="1109" spans="1:12" ht="24" customHeight="1">
      <c r="A1109" s="300" t="s">
        <v>12986</v>
      </c>
      <c r="B1109" s="301" t="s">
        <v>13007</v>
      </c>
      <c r="C1109" s="300" t="s">
        <v>9</v>
      </c>
      <c r="D1109" s="300" t="s">
        <v>10619</v>
      </c>
      <c r="E1109" s="302" t="s">
        <v>51</v>
      </c>
      <c r="F1109" s="423" t="s">
        <v>13008</v>
      </c>
      <c r="G1109" s="423"/>
      <c r="H1109" s="423">
        <v>1.2241000000000001E-3</v>
      </c>
      <c r="I1109" s="423"/>
      <c r="J1109" s="424">
        <v>0.2341</v>
      </c>
      <c r="K1109" s="424"/>
      <c r="L1109" s="424"/>
    </row>
    <row r="1110" spans="1:12" ht="24" customHeight="1">
      <c r="A1110" s="300" t="s">
        <v>12986</v>
      </c>
      <c r="B1110" s="301" t="s">
        <v>13009</v>
      </c>
      <c r="C1110" s="300" t="s">
        <v>9</v>
      </c>
      <c r="D1110" s="300" t="s">
        <v>10769</v>
      </c>
      <c r="E1110" s="302" t="s">
        <v>51</v>
      </c>
      <c r="F1110" s="423" t="s">
        <v>13010</v>
      </c>
      <c r="G1110" s="423"/>
      <c r="H1110" s="423">
        <v>0.1100391</v>
      </c>
      <c r="I1110" s="423"/>
      <c r="J1110" s="424">
        <v>0.1386</v>
      </c>
      <c r="K1110" s="424"/>
      <c r="L1110" s="424"/>
    </row>
    <row r="1111" spans="1:12" ht="24" customHeight="1">
      <c r="A1111" s="300" t="s">
        <v>12986</v>
      </c>
      <c r="B1111" s="301" t="s">
        <v>13011</v>
      </c>
      <c r="C1111" s="300" t="s">
        <v>9</v>
      </c>
      <c r="D1111" s="300" t="s">
        <v>10929</v>
      </c>
      <c r="E1111" s="302" t="s">
        <v>51</v>
      </c>
      <c r="F1111" s="423" t="s">
        <v>13012</v>
      </c>
      <c r="G1111" s="423"/>
      <c r="H1111" s="423">
        <v>1.0609E-3</v>
      </c>
      <c r="I1111" s="423"/>
      <c r="J1111" s="424">
        <v>0.15959999999999999</v>
      </c>
      <c r="K1111" s="424"/>
      <c r="L1111" s="424"/>
    </row>
    <row r="1112" spans="1:12" ht="17.100000000000001" customHeight="1">
      <c r="A1112" s="298"/>
      <c r="B1112" s="298"/>
      <c r="C1112" s="298"/>
      <c r="D1112" s="298"/>
      <c r="E1112" s="298"/>
      <c r="F1112" s="298"/>
      <c r="G1112" s="298"/>
      <c r="H1112" s="298"/>
      <c r="I1112" s="298"/>
      <c r="J1112" s="298" t="s">
        <v>12992</v>
      </c>
      <c r="K1112" s="298"/>
      <c r="L1112" s="298" t="s">
        <v>12955</v>
      </c>
    </row>
    <row r="1113" spans="1:12">
      <c r="A1113" s="414" t="s">
        <v>13056</v>
      </c>
      <c r="B1113" s="414"/>
      <c r="C1113" s="414"/>
      <c r="D1113" s="414"/>
      <c r="E1113" s="414"/>
      <c r="F1113" s="414"/>
      <c r="G1113" s="414"/>
      <c r="H1113" s="414"/>
      <c r="I1113" s="294"/>
      <c r="J1113" s="294"/>
      <c r="K1113" s="294"/>
      <c r="L1113" s="294"/>
    </row>
    <row r="1114" spans="1:12" ht="17.100000000000001" customHeight="1">
      <c r="A1114" s="294" t="s">
        <v>12978</v>
      </c>
      <c r="B1114" s="298" t="s">
        <v>12979</v>
      </c>
      <c r="C1114" s="294" t="s">
        <v>12980</v>
      </c>
      <c r="D1114" s="294" t="s">
        <v>12981</v>
      </c>
      <c r="E1114" s="299" t="s">
        <v>12982</v>
      </c>
      <c r="F1114" s="413" t="s">
        <v>12983</v>
      </c>
      <c r="G1114" s="413"/>
      <c r="H1114" s="413" t="s">
        <v>12984</v>
      </c>
      <c r="I1114" s="413"/>
      <c r="J1114" s="413" t="s">
        <v>12985</v>
      </c>
      <c r="K1114" s="413"/>
      <c r="L1114" s="413"/>
    </row>
    <row r="1115" spans="1:12" ht="24" customHeight="1">
      <c r="A1115" s="300" t="s">
        <v>12986</v>
      </c>
      <c r="B1115" s="301" t="s">
        <v>13057</v>
      </c>
      <c r="C1115" s="300" t="s">
        <v>9</v>
      </c>
      <c r="D1115" s="300" t="s">
        <v>12549</v>
      </c>
      <c r="E1115" s="302" t="s">
        <v>27</v>
      </c>
      <c r="F1115" s="423" t="s">
        <v>12948</v>
      </c>
      <c r="G1115" s="423"/>
      <c r="H1115" s="423">
        <v>1</v>
      </c>
      <c r="I1115" s="423"/>
      <c r="J1115" s="424">
        <v>0.65</v>
      </c>
      <c r="K1115" s="424"/>
      <c r="L1115" s="424"/>
    </row>
    <row r="1116" spans="1:12" ht="17.100000000000001" customHeight="1">
      <c r="A1116" s="298"/>
      <c r="B1116" s="298"/>
      <c r="C1116" s="298"/>
      <c r="D1116" s="298"/>
      <c r="E1116" s="298"/>
      <c r="F1116" s="298"/>
      <c r="G1116" s="298"/>
      <c r="H1116" s="298"/>
      <c r="I1116" s="298"/>
      <c r="J1116" s="298" t="s">
        <v>12992</v>
      </c>
      <c r="K1116" s="298"/>
      <c r="L1116" s="298" t="s">
        <v>12948</v>
      </c>
    </row>
    <row r="1117" spans="1:12">
      <c r="A1117" s="414" t="s">
        <v>13058</v>
      </c>
      <c r="B1117" s="414"/>
      <c r="C1117" s="414"/>
      <c r="D1117" s="414"/>
      <c r="E1117" s="414"/>
      <c r="F1117" s="414"/>
      <c r="G1117" s="414"/>
      <c r="H1117" s="414"/>
      <c r="I1117" s="294"/>
      <c r="J1117" s="294"/>
      <c r="K1117" s="294"/>
      <c r="L1117" s="294"/>
    </row>
    <row r="1118" spans="1:12" ht="17.100000000000001" customHeight="1">
      <c r="A1118" s="294" t="s">
        <v>12978</v>
      </c>
      <c r="B1118" s="298" t="s">
        <v>12979</v>
      </c>
      <c r="C1118" s="294" t="s">
        <v>12980</v>
      </c>
      <c r="D1118" s="294" t="s">
        <v>12981</v>
      </c>
      <c r="E1118" s="299" t="s">
        <v>12982</v>
      </c>
      <c r="F1118" s="413" t="s">
        <v>12983</v>
      </c>
      <c r="G1118" s="413"/>
      <c r="H1118" s="413" t="s">
        <v>12984</v>
      </c>
      <c r="I1118" s="413"/>
      <c r="J1118" s="413" t="s">
        <v>12985</v>
      </c>
      <c r="K1118" s="413"/>
      <c r="L1118" s="413"/>
    </row>
    <row r="1119" spans="1:12" ht="24" customHeight="1">
      <c r="A1119" s="300" t="s">
        <v>12986</v>
      </c>
      <c r="B1119" s="301" t="s">
        <v>13059</v>
      </c>
      <c r="C1119" s="300" t="s">
        <v>9</v>
      </c>
      <c r="D1119" s="300" t="s">
        <v>12535</v>
      </c>
      <c r="E1119" s="302" t="s">
        <v>27</v>
      </c>
      <c r="F1119" s="423" t="s">
        <v>12936</v>
      </c>
      <c r="G1119" s="423"/>
      <c r="H1119" s="423">
        <v>1</v>
      </c>
      <c r="I1119" s="423"/>
      <c r="J1119" s="424">
        <v>0.05</v>
      </c>
      <c r="K1119" s="424"/>
      <c r="L1119" s="424"/>
    </row>
    <row r="1120" spans="1:12" ht="17.100000000000001" customHeight="1">
      <c r="A1120" s="298"/>
      <c r="B1120" s="298"/>
      <c r="C1120" s="298"/>
      <c r="D1120" s="298"/>
      <c r="E1120" s="298"/>
      <c r="F1120" s="298"/>
      <c r="G1120" s="298"/>
      <c r="H1120" s="298"/>
      <c r="I1120" s="298"/>
      <c r="J1120" s="298" t="s">
        <v>12992</v>
      </c>
      <c r="K1120" s="298"/>
      <c r="L1120" s="298" t="s">
        <v>12936</v>
      </c>
    </row>
    <row r="1121" spans="1:12">
      <c r="A1121" s="414" t="s">
        <v>13060</v>
      </c>
      <c r="B1121" s="414"/>
      <c r="C1121" s="414"/>
      <c r="D1121" s="414"/>
      <c r="E1121" s="414"/>
      <c r="F1121" s="414"/>
      <c r="G1121" s="414"/>
      <c r="H1121" s="414"/>
      <c r="I1121" s="294"/>
      <c r="J1121" s="294"/>
      <c r="K1121" s="294"/>
      <c r="L1121" s="294"/>
    </row>
    <row r="1122" spans="1:12" ht="17.100000000000001" customHeight="1">
      <c r="A1122" s="294" t="s">
        <v>12978</v>
      </c>
      <c r="B1122" s="298" t="s">
        <v>12979</v>
      </c>
      <c r="C1122" s="294" t="s">
        <v>12980</v>
      </c>
      <c r="D1122" s="294" t="s">
        <v>12981</v>
      </c>
      <c r="E1122" s="299" t="s">
        <v>12982</v>
      </c>
      <c r="F1122" s="413" t="s">
        <v>12983</v>
      </c>
      <c r="G1122" s="413"/>
      <c r="H1122" s="413" t="s">
        <v>12984</v>
      </c>
      <c r="I1122" s="413"/>
      <c r="J1122" s="413" t="s">
        <v>12985</v>
      </c>
      <c r="K1122" s="413"/>
      <c r="L1122" s="413"/>
    </row>
    <row r="1123" spans="1:12" ht="24" customHeight="1">
      <c r="A1123" s="300" t="s">
        <v>12986</v>
      </c>
      <c r="B1123" s="301" t="s">
        <v>13061</v>
      </c>
      <c r="C1123" s="300" t="s">
        <v>9</v>
      </c>
      <c r="D1123" s="300" t="s">
        <v>12522</v>
      </c>
      <c r="E1123" s="302" t="s">
        <v>27</v>
      </c>
      <c r="F1123" s="423" t="s">
        <v>12964</v>
      </c>
      <c r="G1123" s="423"/>
      <c r="H1123" s="423">
        <v>1</v>
      </c>
      <c r="I1123" s="423"/>
      <c r="J1123" s="424">
        <v>2.5299999999999998</v>
      </c>
      <c r="K1123" s="424"/>
      <c r="L1123" s="424"/>
    </row>
    <row r="1124" spans="1:12" ht="24" customHeight="1">
      <c r="A1124" s="300" t="s">
        <v>12986</v>
      </c>
      <c r="B1124" s="301" t="s">
        <v>13062</v>
      </c>
      <c r="C1124" s="300" t="s">
        <v>9</v>
      </c>
      <c r="D1124" s="300" t="s">
        <v>12527</v>
      </c>
      <c r="E1124" s="302" t="s">
        <v>27</v>
      </c>
      <c r="F1124" s="423" t="s">
        <v>13063</v>
      </c>
      <c r="G1124" s="423"/>
      <c r="H1124" s="423">
        <v>1</v>
      </c>
      <c r="I1124" s="423"/>
      <c r="J1124" s="424">
        <v>0.34</v>
      </c>
      <c r="K1124" s="424"/>
      <c r="L1124" s="424"/>
    </row>
    <row r="1125" spans="1:12" ht="17.100000000000001" customHeight="1">
      <c r="A1125" s="298"/>
      <c r="B1125" s="298"/>
      <c r="C1125" s="298"/>
      <c r="D1125" s="298"/>
      <c r="E1125" s="298"/>
      <c r="F1125" s="298"/>
      <c r="G1125" s="298"/>
      <c r="H1125" s="298"/>
      <c r="I1125" s="298"/>
      <c r="J1125" s="298" t="s">
        <v>12992</v>
      </c>
      <c r="K1125" s="298"/>
      <c r="L1125" s="298" t="s">
        <v>13064</v>
      </c>
    </row>
    <row r="1126" spans="1:12" ht="17.100000000000001" customHeight="1">
      <c r="A1126" s="294" t="s">
        <v>13014</v>
      </c>
      <c r="B1126" s="294"/>
      <c r="C1126" s="294"/>
      <c r="D1126" s="294"/>
      <c r="E1126" s="294"/>
      <c r="F1126" s="294"/>
      <c r="G1126" s="294"/>
      <c r="H1126" s="294"/>
      <c r="I1126" s="294"/>
      <c r="J1126" s="294"/>
      <c r="K1126" s="294"/>
      <c r="L1126" s="294"/>
    </row>
    <row r="1127" spans="1:12" ht="17.100000000000001" customHeight="1">
      <c r="A1127" s="298"/>
      <c r="B1127" s="298"/>
      <c r="C1127" s="298"/>
      <c r="D1127" s="298"/>
      <c r="E1127" s="298"/>
      <c r="F1127" s="298"/>
      <c r="G1127" s="298"/>
      <c r="H1127" s="298"/>
      <c r="I1127" s="298"/>
      <c r="J1127" s="298" t="s">
        <v>13015</v>
      </c>
      <c r="K1127" s="298"/>
      <c r="L1127" s="298" t="s">
        <v>16761</v>
      </c>
    </row>
    <row r="1128" spans="1:12" ht="17.100000000000001" customHeight="1">
      <c r="A1128" s="298"/>
      <c r="B1128" s="298"/>
      <c r="C1128" s="298"/>
      <c r="D1128" s="298"/>
      <c r="E1128" s="298"/>
      <c r="F1128" s="298"/>
      <c r="G1128" s="298"/>
      <c r="H1128" s="298"/>
      <c r="I1128" s="298"/>
      <c r="J1128" s="298" t="s">
        <v>13017</v>
      </c>
      <c r="K1128" s="298" t="s">
        <v>13018</v>
      </c>
      <c r="L1128" s="298" t="s">
        <v>16762</v>
      </c>
    </row>
    <row r="1129" spans="1:12" ht="17.100000000000001" customHeight="1">
      <c r="A1129" s="298"/>
      <c r="B1129" s="298"/>
      <c r="C1129" s="298"/>
      <c r="D1129" s="298"/>
      <c r="E1129" s="298"/>
      <c r="F1129" s="298"/>
      <c r="G1129" s="298"/>
      <c r="H1129" s="298"/>
      <c r="I1129" s="298"/>
      <c r="J1129" s="298" t="s">
        <v>13020</v>
      </c>
      <c r="K1129" s="298"/>
      <c r="L1129" s="298" t="s">
        <v>16763</v>
      </c>
    </row>
    <row r="1130" spans="1:12" ht="17.100000000000001" customHeight="1">
      <c r="A1130" s="298"/>
      <c r="B1130" s="298"/>
      <c r="C1130" s="298"/>
      <c r="D1130" s="298"/>
      <c r="E1130" s="298"/>
      <c r="F1130" s="298"/>
      <c r="G1130" s="298"/>
      <c r="H1130" s="298"/>
      <c r="I1130" s="298"/>
      <c r="J1130" s="298" t="s">
        <v>13022</v>
      </c>
      <c r="K1130" s="298" t="s">
        <v>16646</v>
      </c>
      <c r="L1130" s="298" t="s">
        <v>15500</v>
      </c>
    </row>
    <row r="1131" spans="1:12" ht="17.100000000000001" customHeight="1">
      <c r="A1131" s="298"/>
      <c r="B1131" s="298"/>
      <c r="C1131" s="298"/>
      <c r="D1131" s="298"/>
      <c r="E1131" s="298"/>
      <c r="F1131" s="298"/>
      <c r="G1131" s="298"/>
      <c r="H1131" s="298"/>
      <c r="I1131" s="298"/>
      <c r="J1131" s="298" t="s">
        <v>13024</v>
      </c>
      <c r="K1131" s="298"/>
      <c r="L1131" s="298" t="s">
        <v>14291</v>
      </c>
    </row>
    <row r="1132" spans="1:12" ht="30" customHeight="1">
      <c r="A1132" s="299"/>
      <c r="B1132" s="299"/>
      <c r="C1132" s="299"/>
      <c r="D1132" s="299"/>
      <c r="E1132" s="299"/>
      <c r="F1132" s="299"/>
      <c r="G1132" s="299"/>
      <c r="H1132" s="299"/>
      <c r="I1132" s="299"/>
      <c r="J1132" s="299"/>
      <c r="K1132" s="299"/>
      <c r="L1132" s="299"/>
    </row>
    <row r="1133" spans="1:12" ht="24" customHeight="1">
      <c r="A1133" s="295" t="s">
        <v>16764</v>
      </c>
      <c r="B1133" s="296" t="s">
        <v>16161</v>
      </c>
      <c r="C1133" s="295" t="s">
        <v>9</v>
      </c>
      <c r="D1133" s="295" t="s">
        <v>85</v>
      </c>
      <c r="E1133" s="297" t="s">
        <v>27</v>
      </c>
      <c r="F1133" s="296"/>
      <c r="G1133" s="296"/>
      <c r="H1133" s="296"/>
      <c r="I1133" s="296"/>
      <c r="J1133" s="296"/>
      <c r="K1133" s="296"/>
      <c r="L1133" s="296"/>
    </row>
    <row r="1134" spans="1:12">
      <c r="A1134" s="414" t="s">
        <v>12977</v>
      </c>
      <c r="B1134" s="414"/>
      <c r="C1134" s="414"/>
      <c r="D1134" s="414"/>
      <c r="E1134" s="414"/>
      <c r="F1134" s="414"/>
      <c r="G1134" s="414"/>
      <c r="H1134" s="414"/>
      <c r="I1134" s="294"/>
      <c r="J1134" s="294"/>
      <c r="K1134" s="294"/>
      <c r="L1134" s="294"/>
    </row>
    <row r="1135" spans="1:12" ht="17.100000000000001" customHeight="1">
      <c r="A1135" s="294" t="s">
        <v>12978</v>
      </c>
      <c r="B1135" s="298" t="s">
        <v>12979</v>
      </c>
      <c r="C1135" s="294" t="s">
        <v>12980</v>
      </c>
      <c r="D1135" s="294" t="s">
        <v>12981</v>
      </c>
      <c r="E1135" s="299" t="s">
        <v>12982</v>
      </c>
      <c r="F1135" s="413" t="s">
        <v>12983</v>
      </c>
      <c r="G1135" s="413"/>
      <c r="H1135" s="413" t="s">
        <v>12984</v>
      </c>
      <c r="I1135" s="413"/>
      <c r="J1135" s="413" t="s">
        <v>12985</v>
      </c>
      <c r="K1135" s="413"/>
      <c r="L1135" s="413"/>
    </row>
    <row r="1136" spans="1:12" ht="24" customHeight="1">
      <c r="A1136" s="300" t="s">
        <v>12986</v>
      </c>
      <c r="B1136" s="301" t="s">
        <v>13085</v>
      </c>
      <c r="C1136" s="300" t="s">
        <v>9</v>
      </c>
      <c r="D1136" s="300" t="s">
        <v>7909</v>
      </c>
      <c r="E1136" s="302" t="s">
        <v>51</v>
      </c>
      <c r="F1136" s="423" t="s">
        <v>13086</v>
      </c>
      <c r="G1136" s="423"/>
      <c r="H1136" s="423">
        <v>5.8690000000000001E-4</v>
      </c>
      <c r="I1136" s="423"/>
      <c r="J1136" s="424">
        <v>6.0999999999999999E-2</v>
      </c>
      <c r="K1136" s="424"/>
      <c r="L1136" s="424"/>
    </row>
    <row r="1137" spans="1:12" ht="24" customHeight="1">
      <c r="A1137" s="300" t="s">
        <v>12986</v>
      </c>
      <c r="B1137" s="301" t="s">
        <v>13087</v>
      </c>
      <c r="C1137" s="300" t="s">
        <v>9</v>
      </c>
      <c r="D1137" s="300" t="s">
        <v>8873</v>
      </c>
      <c r="E1137" s="302" t="s">
        <v>51</v>
      </c>
      <c r="F1137" s="423" t="s">
        <v>13088</v>
      </c>
      <c r="G1137" s="423"/>
      <c r="H1137" s="423">
        <v>5.5899999999999997E-5</v>
      </c>
      <c r="I1137" s="423"/>
      <c r="J1137" s="424">
        <v>4.8599999999999997E-2</v>
      </c>
      <c r="K1137" s="424"/>
      <c r="L1137" s="424"/>
    </row>
    <row r="1138" spans="1:12" ht="48" customHeight="1">
      <c r="A1138" s="300" t="s">
        <v>12986</v>
      </c>
      <c r="B1138" s="301" t="s">
        <v>13089</v>
      </c>
      <c r="C1138" s="300" t="s">
        <v>9</v>
      </c>
      <c r="D1138" s="300" t="s">
        <v>9227</v>
      </c>
      <c r="E1138" s="302" t="s">
        <v>51</v>
      </c>
      <c r="F1138" s="423" t="s">
        <v>13090</v>
      </c>
      <c r="G1138" s="423"/>
      <c r="H1138" s="423">
        <v>3.9100000000000002E-5</v>
      </c>
      <c r="I1138" s="423"/>
      <c r="J1138" s="424">
        <v>5.2299999999999999E-2</v>
      </c>
      <c r="K1138" s="424"/>
      <c r="L1138" s="424"/>
    </row>
    <row r="1139" spans="1:12" ht="24" customHeight="1">
      <c r="A1139" s="300" t="s">
        <v>12986</v>
      </c>
      <c r="B1139" s="301" t="s">
        <v>13091</v>
      </c>
      <c r="C1139" s="300" t="s">
        <v>9</v>
      </c>
      <c r="D1139" s="300" t="s">
        <v>9580</v>
      </c>
      <c r="E1139" s="302" t="s">
        <v>51</v>
      </c>
      <c r="F1139" s="423" t="s">
        <v>13092</v>
      </c>
      <c r="G1139" s="423"/>
      <c r="H1139" s="423">
        <v>3.8399999999999998E-5</v>
      </c>
      <c r="I1139" s="423"/>
      <c r="J1139" s="424">
        <v>3.44E-2</v>
      </c>
      <c r="K1139" s="424"/>
      <c r="L1139" s="424"/>
    </row>
    <row r="1140" spans="1:12" ht="24" customHeight="1">
      <c r="A1140" s="300" t="s">
        <v>12986</v>
      </c>
      <c r="B1140" s="301" t="s">
        <v>12987</v>
      </c>
      <c r="C1140" s="300" t="s">
        <v>9</v>
      </c>
      <c r="D1140" s="300" t="s">
        <v>9831</v>
      </c>
      <c r="E1140" s="302" t="s">
        <v>12988</v>
      </c>
      <c r="F1140" s="423" t="s">
        <v>12989</v>
      </c>
      <c r="G1140" s="423"/>
      <c r="H1140" s="423">
        <v>1.3580699999999999E-2</v>
      </c>
      <c r="I1140" s="423"/>
      <c r="J1140" s="424">
        <v>0.13739999999999999</v>
      </c>
      <c r="K1140" s="424"/>
      <c r="L1140" s="424"/>
    </row>
    <row r="1141" spans="1:12" ht="36" customHeight="1">
      <c r="A1141" s="300" t="s">
        <v>12986</v>
      </c>
      <c r="B1141" s="301" t="s">
        <v>12990</v>
      </c>
      <c r="C1141" s="300" t="s">
        <v>9</v>
      </c>
      <c r="D1141" s="300" t="s">
        <v>11426</v>
      </c>
      <c r="E1141" s="302" t="s">
        <v>51</v>
      </c>
      <c r="F1141" s="423" t="s">
        <v>12991</v>
      </c>
      <c r="G1141" s="423"/>
      <c r="H1141" s="423">
        <v>7.1170000000000001E-4</v>
      </c>
      <c r="I1141" s="423"/>
      <c r="J1141" s="424">
        <v>9.4100000000000003E-2</v>
      </c>
      <c r="K1141" s="424"/>
      <c r="L1141" s="424"/>
    </row>
    <row r="1142" spans="1:12" ht="17.100000000000001" customHeight="1">
      <c r="A1142" s="298"/>
      <c r="B1142" s="298"/>
      <c r="C1142" s="298"/>
      <c r="D1142" s="298"/>
      <c r="E1142" s="298"/>
      <c r="F1142" s="298"/>
      <c r="G1142" s="298"/>
      <c r="H1142" s="298"/>
      <c r="I1142" s="298"/>
      <c r="J1142" s="298" t="s">
        <v>12992</v>
      </c>
      <c r="K1142" s="298"/>
      <c r="L1142" s="298" t="s">
        <v>12926</v>
      </c>
    </row>
    <row r="1143" spans="1:12">
      <c r="A1143" s="414" t="s">
        <v>12994</v>
      </c>
      <c r="B1143" s="414"/>
      <c r="C1143" s="414"/>
      <c r="D1143" s="414"/>
      <c r="E1143" s="414"/>
      <c r="F1143" s="414"/>
      <c r="G1143" s="414"/>
      <c r="H1143" s="414"/>
      <c r="I1143" s="294"/>
      <c r="J1143" s="294"/>
      <c r="K1143" s="294"/>
      <c r="L1143" s="294"/>
    </row>
    <row r="1144" spans="1:12" ht="17.100000000000001" customHeight="1">
      <c r="A1144" s="294" t="s">
        <v>12978</v>
      </c>
      <c r="B1144" s="298" t="s">
        <v>12979</v>
      </c>
      <c r="C1144" s="294" t="s">
        <v>12980</v>
      </c>
      <c r="D1144" s="294" t="s">
        <v>12981</v>
      </c>
      <c r="E1144" s="299" t="s">
        <v>12982</v>
      </c>
      <c r="F1144" s="413" t="s">
        <v>12983</v>
      </c>
      <c r="G1144" s="413"/>
      <c r="H1144" s="413" t="s">
        <v>12984</v>
      </c>
      <c r="I1144" s="413"/>
      <c r="J1144" s="413" t="s">
        <v>12985</v>
      </c>
      <c r="K1144" s="413"/>
      <c r="L1144" s="413"/>
    </row>
    <row r="1145" spans="1:12" ht="24" customHeight="1">
      <c r="A1145" s="300" t="s">
        <v>12986</v>
      </c>
      <c r="B1145" s="301" t="s">
        <v>13199</v>
      </c>
      <c r="C1145" s="300" t="s">
        <v>9</v>
      </c>
      <c r="D1145" s="300" t="s">
        <v>8746</v>
      </c>
      <c r="E1145" s="302" t="s">
        <v>27</v>
      </c>
      <c r="F1145" s="423" t="s">
        <v>13196</v>
      </c>
      <c r="G1145" s="423"/>
      <c r="H1145" s="423">
        <v>1.0297400000000001</v>
      </c>
      <c r="I1145" s="423"/>
      <c r="J1145" s="424">
        <v>7.4038000000000004</v>
      </c>
      <c r="K1145" s="424"/>
      <c r="L1145" s="424"/>
    </row>
    <row r="1146" spans="1:12" ht="17.100000000000001" customHeight="1">
      <c r="A1146" s="298"/>
      <c r="B1146" s="298"/>
      <c r="C1146" s="298"/>
      <c r="D1146" s="298"/>
      <c r="E1146" s="298"/>
      <c r="F1146" s="298"/>
      <c r="G1146" s="298"/>
      <c r="H1146" s="298"/>
      <c r="I1146" s="298"/>
      <c r="J1146" s="298" t="s">
        <v>12992</v>
      </c>
      <c r="K1146" s="298"/>
      <c r="L1146" s="298" t="s">
        <v>13055</v>
      </c>
    </row>
    <row r="1147" spans="1:12">
      <c r="A1147" s="414" t="s">
        <v>12998</v>
      </c>
      <c r="B1147" s="414"/>
      <c r="C1147" s="414"/>
      <c r="D1147" s="414"/>
      <c r="E1147" s="414"/>
      <c r="F1147" s="414"/>
      <c r="G1147" s="414"/>
      <c r="H1147" s="414"/>
      <c r="I1147" s="294"/>
      <c r="J1147" s="294"/>
      <c r="K1147" s="294"/>
      <c r="L1147" s="294"/>
    </row>
    <row r="1148" spans="1:12" ht="17.100000000000001" customHeight="1">
      <c r="A1148" s="294" t="s">
        <v>12978</v>
      </c>
      <c r="B1148" s="298" t="s">
        <v>12979</v>
      </c>
      <c r="C1148" s="294" t="s">
        <v>12980</v>
      </c>
      <c r="D1148" s="294" t="s">
        <v>12981</v>
      </c>
      <c r="E1148" s="299" t="s">
        <v>12982</v>
      </c>
      <c r="F1148" s="413" t="s">
        <v>12983</v>
      </c>
      <c r="G1148" s="413"/>
      <c r="H1148" s="413" t="s">
        <v>12984</v>
      </c>
      <c r="I1148" s="413"/>
      <c r="J1148" s="413" t="s">
        <v>12985</v>
      </c>
      <c r="K1148" s="413"/>
      <c r="L1148" s="413"/>
    </row>
    <row r="1149" spans="1:12" ht="24" customHeight="1">
      <c r="A1149" s="300" t="s">
        <v>12986</v>
      </c>
      <c r="B1149" s="301" t="s">
        <v>13099</v>
      </c>
      <c r="C1149" s="300" t="s">
        <v>9</v>
      </c>
      <c r="D1149" s="300" t="s">
        <v>7224</v>
      </c>
      <c r="E1149" s="302" t="s">
        <v>51</v>
      </c>
      <c r="F1149" s="423" t="s">
        <v>13100</v>
      </c>
      <c r="G1149" s="423"/>
      <c r="H1149" s="423">
        <v>6.9318000000000001E-3</v>
      </c>
      <c r="I1149" s="423"/>
      <c r="J1149" s="424">
        <v>6.3700000000000007E-2</v>
      </c>
      <c r="K1149" s="424"/>
      <c r="L1149" s="424"/>
    </row>
    <row r="1150" spans="1:12" ht="24" customHeight="1">
      <c r="A1150" s="300" t="s">
        <v>12986</v>
      </c>
      <c r="B1150" s="301" t="s">
        <v>13101</v>
      </c>
      <c r="C1150" s="300" t="s">
        <v>9</v>
      </c>
      <c r="D1150" s="300" t="s">
        <v>7359</v>
      </c>
      <c r="E1150" s="302" t="s">
        <v>51</v>
      </c>
      <c r="F1150" s="423" t="s">
        <v>13102</v>
      </c>
      <c r="G1150" s="423"/>
      <c r="H1150" s="423">
        <v>2.2369999999999999E-4</v>
      </c>
      <c r="I1150" s="423"/>
      <c r="J1150" s="424">
        <v>2.87E-2</v>
      </c>
      <c r="K1150" s="424"/>
      <c r="L1150" s="424"/>
    </row>
    <row r="1151" spans="1:12" ht="24" customHeight="1">
      <c r="A1151" s="300" t="s">
        <v>12986</v>
      </c>
      <c r="B1151" s="301" t="s">
        <v>13103</v>
      </c>
      <c r="C1151" s="300" t="s">
        <v>9</v>
      </c>
      <c r="D1151" s="300" t="s">
        <v>8851</v>
      </c>
      <c r="E1151" s="302" t="s">
        <v>51</v>
      </c>
      <c r="F1151" s="423" t="s">
        <v>13104</v>
      </c>
      <c r="G1151" s="423"/>
      <c r="H1151" s="423">
        <v>1.7899999999999999E-4</v>
      </c>
      <c r="I1151" s="423"/>
      <c r="J1151" s="424">
        <v>3.4700000000000002E-2</v>
      </c>
      <c r="K1151" s="424"/>
      <c r="L1151" s="424"/>
    </row>
    <row r="1152" spans="1:12" ht="24" customHeight="1">
      <c r="A1152" s="300" t="s">
        <v>12986</v>
      </c>
      <c r="B1152" s="301" t="s">
        <v>13105</v>
      </c>
      <c r="C1152" s="300" t="s">
        <v>9</v>
      </c>
      <c r="D1152" s="300" t="s">
        <v>8852</v>
      </c>
      <c r="E1152" s="302" t="s">
        <v>51</v>
      </c>
      <c r="F1152" s="423" t="s">
        <v>13106</v>
      </c>
      <c r="G1152" s="423"/>
      <c r="H1152" s="423">
        <v>3.8399999999999998E-5</v>
      </c>
      <c r="I1152" s="423"/>
      <c r="J1152" s="424">
        <v>2.1100000000000001E-2</v>
      </c>
      <c r="K1152" s="424"/>
      <c r="L1152" s="424"/>
    </row>
    <row r="1153" spans="1:12" ht="24" customHeight="1">
      <c r="A1153" s="300" t="s">
        <v>12986</v>
      </c>
      <c r="B1153" s="301" t="s">
        <v>13107</v>
      </c>
      <c r="C1153" s="300" t="s">
        <v>9</v>
      </c>
      <c r="D1153" s="300" t="s">
        <v>9000</v>
      </c>
      <c r="E1153" s="302" t="s">
        <v>51</v>
      </c>
      <c r="F1153" s="423" t="s">
        <v>13108</v>
      </c>
      <c r="G1153" s="423"/>
      <c r="H1153" s="423">
        <v>7.8896999999999995E-3</v>
      </c>
      <c r="I1153" s="423"/>
      <c r="J1153" s="424">
        <v>5.3400000000000003E-2</v>
      </c>
      <c r="K1153" s="424"/>
      <c r="L1153" s="424"/>
    </row>
    <row r="1154" spans="1:12" ht="24" customHeight="1">
      <c r="A1154" s="300" t="s">
        <v>12986</v>
      </c>
      <c r="B1154" s="301" t="s">
        <v>13109</v>
      </c>
      <c r="C1154" s="300" t="s">
        <v>9</v>
      </c>
      <c r="D1154" s="300" t="s">
        <v>9574</v>
      </c>
      <c r="E1154" s="302" t="s">
        <v>51</v>
      </c>
      <c r="F1154" s="423" t="s">
        <v>13110</v>
      </c>
      <c r="G1154" s="423"/>
      <c r="H1154" s="423">
        <v>2.5021000000000002E-3</v>
      </c>
      <c r="I1154" s="423"/>
      <c r="J1154" s="424">
        <v>2.2100000000000002E-2</v>
      </c>
      <c r="K1154" s="424"/>
      <c r="L1154" s="424"/>
    </row>
    <row r="1155" spans="1:12" ht="24" customHeight="1">
      <c r="A1155" s="300" t="s">
        <v>12986</v>
      </c>
      <c r="B1155" s="301" t="s">
        <v>13111</v>
      </c>
      <c r="C1155" s="300" t="s">
        <v>9</v>
      </c>
      <c r="D1155" s="300" t="s">
        <v>10714</v>
      </c>
      <c r="E1155" s="302" t="s">
        <v>93</v>
      </c>
      <c r="F1155" s="423" t="s">
        <v>13112</v>
      </c>
      <c r="G1155" s="423"/>
      <c r="H1155" s="423">
        <v>1.315E-3</v>
      </c>
      <c r="I1155" s="423"/>
      <c r="J1155" s="424">
        <v>2.01E-2</v>
      </c>
      <c r="K1155" s="424"/>
      <c r="L1155" s="424"/>
    </row>
    <row r="1156" spans="1:12" ht="24" customHeight="1">
      <c r="A1156" s="300" t="s">
        <v>12986</v>
      </c>
      <c r="B1156" s="301" t="s">
        <v>13113</v>
      </c>
      <c r="C1156" s="300" t="s">
        <v>9</v>
      </c>
      <c r="D1156" s="300" t="s">
        <v>10809</v>
      </c>
      <c r="E1156" s="302" t="s">
        <v>51</v>
      </c>
      <c r="F1156" s="423" t="s">
        <v>13114</v>
      </c>
      <c r="G1156" s="423"/>
      <c r="H1156" s="423">
        <v>1.315E-3</v>
      </c>
      <c r="I1156" s="423"/>
      <c r="J1156" s="424">
        <v>1.5800000000000002E-2</v>
      </c>
      <c r="K1156" s="424"/>
      <c r="L1156" s="424"/>
    </row>
    <row r="1157" spans="1:12" ht="24" customHeight="1">
      <c r="A1157" s="300" t="s">
        <v>12986</v>
      </c>
      <c r="B1157" s="301" t="s">
        <v>13115</v>
      </c>
      <c r="C1157" s="300" t="s">
        <v>9</v>
      </c>
      <c r="D1157" s="300" t="s">
        <v>10810</v>
      </c>
      <c r="E1157" s="302" t="s">
        <v>51</v>
      </c>
      <c r="F1157" s="423" t="s">
        <v>13116</v>
      </c>
      <c r="G1157" s="423"/>
      <c r="H1157" s="423">
        <v>1.315E-3</v>
      </c>
      <c r="I1157" s="423"/>
      <c r="J1157" s="424">
        <v>3.5000000000000003E-2</v>
      </c>
      <c r="K1157" s="424"/>
      <c r="L1157" s="424"/>
    </row>
    <row r="1158" spans="1:12" ht="24" customHeight="1">
      <c r="A1158" s="300" t="s">
        <v>12986</v>
      </c>
      <c r="B1158" s="301" t="s">
        <v>13117</v>
      </c>
      <c r="C1158" s="300" t="s">
        <v>9</v>
      </c>
      <c r="D1158" s="300" t="s">
        <v>10837</v>
      </c>
      <c r="E1158" s="302" t="s">
        <v>51</v>
      </c>
      <c r="F1158" s="423" t="s">
        <v>13118</v>
      </c>
      <c r="G1158" s="423"/>
      <c r="H1158" s="423">
        <v>4.4799999999999998E-5</v>
      </c>
      <c r="I1158" s="423"/>
      <c r="J1158" s="424">
        <v>1.9900000000000001E-2</v>
      </c>
      <c r="K1158" s="424"/>
      <c r="L1158" s="424"/>
    </row>
    <row r="1159" spans="1:12" ht="24" customHeight="1">
      <c r="A1159" s="300" t="s">
        <v>12986</v>
      </c>
      <c r="B1159" s="301" t="s">
        <v>13003</v>
      </c>
      <c r="C1159" s="300" t="s">
        <v>9</v>
      </c>
      <c r="D1159" s="300" t="s">
        <v>7216</v>
      </c>
      <c r="E1159" s="302" t="s">
        <v>51</v>
      </c>
      <c r="F1159" s="423" t="s">
        <v>13004</v>
      </c>
      <c r="G1159" s="423"/>
      <c r="H1159" s="423">
        <v>2.6337000000000001E-3</v>
      </c>
      <c r="I1159" s="423"/>
      <c r="J1159" s="424">
        <v>8.7999999999999995E-2</v>
      </c>
      <c r="K1159" s="424"/>
      <c r="L1159" s="424"/>
    </row>
    <row r="1160" spans="1:12" ht="24" customHeight="1">
      <c r="A1160" s="300" t="s">
        <v>12986</v>
      </c>
      <c r="B1160" s="301" t="s">
        <v>13005</v>
      </c>
      <c r="C1160" s="300" t="s">
        <v>9</v>
      </c>
      <c r="D1160" s="300" t="s">
        <v>7393</v>
      </c>
      <c r="E1160" s="302" t="s">
        <v>12988</v>
      </c>
      <c r="F1160" s="423" t="s">
        <v>13006</v>
      </c>
      <c r="G1160" s="423"/>
      <c r="H1160" s="423">
        <v>1.5845E-3</v>
      </c>
      <c r="I1160" s="423"/>
      <c r="J1160" s="424">
        <v>8.5599999999999996E-2</v>
      </c>
      <c r="K1160" s="424"/>
      <c r="L1160" s="424"/>
    </row>
    <row r="1161" spans="1:12" ht="24" customHeight="1">
      <c r="A1161" s="300" t="s">
        <v>12986</v>
      </c>
      <c r="B1161" s="301" t="s">
        <v>13007</v>
      </c>
      <c r="C1161" s="300" t="s">
        <v>9</v>
      </c>
      <c r="D1161" s="300" t="s">
        <v>10619</v>
      </c>
      <c r="E1161" s="302" t="s">
        <v>51</v>
      </c>
      <c r="F1161" s="423" t="s">
        <v>13008</v>
      </c>
      <c r="G1161" s="423"/>
      <c r="H1161" s="423">
        <v>1.2290999999999999E-3</v>
      </c>
      <c r="I1161" s="423"/>
      <c r="J1161" s="424">
        <v>0.2351</v>
      </c>
      <c r="K1161" s="424"/>
      <c r="L1161" s="424"/>
    </row>
    <row r="1162" spans="1:12" ht="24" customHeight="1">
      <c r="A1162" s="300" t="s">
        <v>12986</v>
      </c>
      <c r="B1162" s="301" t="s">
        <v>13009</v>
      </c>
      <c r="C1162" s="300" t="s">
        <v>9</v>
      </c>
      <c r="D1162" s="300" t="s">
        <v>10769</v>
      </c>
      <c r="E1162" s="302" t="s">
        <v>51</v>
      </c>
      <c r="F1162" s="423" t="s">
        <v>13010</v>
      </c>
      <c r="G1162" s="423"/>
      <c r="H1162" s="423">
        <v>0.11048429999999999</v>
      </c>
      <c r="I1162" s="423"/>
      <c r="J1162" s="424">
        <v>0.13919999999999999</v>
      </c>
      <c r="K1162" s="424"/>
      <c r="L1162" s="424"/>
    </row>
    <row r="1163" spans="1:12" ht="24" customHeight="1">
      <c r="A1163" s="300" t="s">
        <v>12986</v>
      </c>
      <c r="B1163" s="301" t="s">
        <v>13011</v>
      </c>
      <c r="C1163" s="300" t="s">
        <v>9</v>
      </c>
      <c r="D1163" s="300" t="s">
        <v>10929</v>
      </c>
      <c r="E1163" s="302" t="s">
        <v>51</v>
      </c>
      <c r="F1163" s="423" t="s">
        <v>13012</v>
      </c>
      <c r="G1163" s="423"/>
      <c r="H1163" s="423">
        <v>1.0652000000000001E-3</v>
      </c>
      <c r="I1163" s="423"/>
      <c r="J1163" s="424">
        <v>0.1603</v>
      </c>
      <c r="K1163" s="424"/>
      <c r="L1163" s="424"/>
    </row>
    <row r="1164" spans="1:12" ht="17.100000000000001" customHeight="1">
      <c r="A1164" s="298"/>
      <c r="B1164" s="298"/>
      <c r="C1164" s="298"/>
      <c r="D1164" s="298"/>
      <c r="E1164" s="298"/>
      <c r="F1164" s="298"/>
      <c r="G1164" s="298"/>
      <c r="H1164" s="298"/>
      <c r="I1164" s="298"/>
      <c r="J1164" s="298" t="s">
        <v>12992</v>
      </c>
      <c r="K1164" s="298"/>
      <c r="L1164" s="298" t="s">
        <v>12955</v>
      </c>
    </row>
    <row r="1165" spans="1:12">
      <c r="A1165" s="414" t="s">
        <v>13056</v>
      </c>
      <c r="B1165" s="414"/>
      <c r="C1165" s="414"/>
      <c r="D1165" s="414"/>
      <c r="E1165" s="414"/>
      <c r="F1165" s="414"/>
      <c r="G1165" s="414"/>
      <c r="H1165" s="414"/>
      <c r="I1165" s="294"/>
      <c r="J1165" s="294"/>
      <c r="K1165" s="294"/>
      <c r="L1165" s="294"/>
    </row>
    <row r="1166" spans="1:12" ht="17.100000000000001" customHeight="1">
      <c r="A1166" s="294" t="s">
        <v>12978</v>
      </c>
      <c r="B1166" s="298" t="s">
        <v>12979</v>
      </c>
      <c r="C1166" s="294" t="s">
        <v>12980</v>
      </c>
      <c r="D1166" s="294" t="s">
        <v>12981</v>
      </c>
      <c r="E1166" s="299" t="s">
        <v>12982</v>
      </c>
      <c r="F1166" s="413" t="s">
        <v>12983</v>
      </c>
      <c r="G1166" s="413"/>
      <c r="H1166" s="413" t="s">
        <v>12984</v>
      </c>
      <c r="I1166" s="413"/>
      <c r="J1166" s="413" t="s">
        <v>12985</v>
      </c>
      <c r="K1166" s="413"/>
      <c r="L1166" s="413"/>
    </row>
    <row r="1167" spans="1:12" ht="24" customHeight="1">
      <c r="A1167" s="300" t="s">
        <v>12986</v>
      </c>
      <c r="B1167" s="301" t="s">
        <v>13057</v>
      </c>
      <c r="C1167" s="300" t="s">
        <v>9</v>
      </c>
      <c r="D1167" s="300" t="s">
        <v>12549</v>
      </c>
      <c r="E1167" s="302" t="s">
        <v>27</v>
      </c>
      <c r="F1167" s="423" t="s">
        <v>12948</v>
      </c>
      <c r="G1167" s="423"/>
      <c r="H1167" s="423">
        <v>1</v>
      </c>
      <c r="I1167" s="423"/>
      <c r="J1167" s="424">
        <v>0.65</v>
      </c>
      <c r="K1167" s="424"/>
      <c r="L1167" s="424"/>
    </row>
    <row r="1168" spans="1:12" ht="17.100000000000001" customHeight="1">
      <c r="A1168" s="298"/>
      <c r="B1168" s="298"/>
      <c r="C1168" s="298"/>
      <c r="D1168" s="298"/>
      <c r="E1168" s="298"/>
      <c r="F1168" s="298"/>
      <c r="G1168" s="298"/>
      <c r="H1168" s="298"/>
      <c r="I1168" s="298"/>
      <c r="J1168" s="298" t="s">
        <v>12992</v>
      </c>
      <c r="K1168" s="298"/>
      <c r="L1168" s="298" t="s">
        <v>12948</v>
      </c>
    </row>
    <row r="1169" spans="1:12">
      <c r="A1169" s="414" t="s">
        <v>13058</v>
      </c>
      <c r="B1169" s="414"/>
      <c r="C1169" s="414"/>
      <c r="D1169" s="414"/>
      <c r="E1169" s="414"/>
      <c r="F1169" s="414"/>
      <c r="G1169" s="414"/>
      <c r="H1169" s="414"/>
      <c r="I1169" s="294"/>
      <c r="J1169" s="294"/>
      <c r="K1169" s="294"/>
      <c r="L1169" s="294"/>
    </row>
    <row r="1170" spans="1:12" ht="17.100000000000001" customHeight="1">
      <c r="A1170" s="294" t="s">
        <v>12978</v>
      </c>
      <c r="B1170" s="298" t="s">
        <v>12979</v>
      </c>
      <c r="C1170" s="294" t="s">
        <v>12980</v>
      </c>
      <c r="D1170" s="294" t="s">
        <v>12981</v>
      </c>
      <c r="E1170" s="299" t="s">
        <v>12982</v>
      </c>
      <c r="F1170" s="413" t="s">
        <v>12983</v>
      </c>
      <c r="G1170" s="413"/>
      <c r="H1170" s="413" t="s">
        <v>12984</v>
      </c>
      <c r="I1170" s="413"/>
      <c r="J1170" s="413" t="s">
        <v>12985</v>
      </c>
      <c r="K1170" s="413"/>
      <c r="L1170" s="413"/>
    </row>
    <row r="1171" spans="1:12" ht="24" customHeight="1">
      <c r="A1171" s="300" t="s">
        <v>12986</v>
      </c>
      <c r="B1171" s="301" t="s">
        <v>13059</v>
      </c>
      <c r="C1171" s="300" t="s">
        <v>9</v>
      </c>
      <c r="D1171" s="300" t="s">
        <v>12535</v>
      </c>
      <c r="E1171" s="302" t="s">
        <v>27</v>
      </c>
      <c r="F1171" s="423" t="s">
        <v>12936</v>
      </c>
      <c r="G1171" s="423"/>
      <c r="H1171" s="423">
        <v>1</v>
      </c>
      <c r="I1171" s="423"/>
      <c r="J1171" s="424">
        <v>0.05</v>
      </c>
      <c r="K1171" s="424"/>
      <c r="L1171" s="424"/>
    </row>
    <row r="1172" spans="1:12" ht="17.100000000000001" customHeight="1">
      <c r="A1172" s="298"/>
      <c r="B1172" s="298"/>
      <c r="C1172" s="298"/>
      <c r="D1172" s="298"/>
      <c r="E1172" s="298"/>
      <c r="F1172" s="298"/>
      <c r="G1172" s="298"/>
      <c r="H1172" s="298"/>
      <c r="I1172" s="298"/>
      <c r="J1172" s="298" t="s">
        <v>12992</v>
      </c>
      <c r="K1172" s="298"/>
      <c r="L1172" s="298" t="s">
        <v>12936</v>
      </c>
    </row>
    <row r="1173" spans="1:12">
      <c r="A1173" s="414" t="s">
        <v>13060</v>
      </c>
      <c r="B1173" s="414"/>
      <c r="C1173" s="414"/>
      <c r="D1173" s="414"/>
      <c r="E1173" s="414"/>
      <c r="F1173" s="414"/>
      <c r="G1173" s="414"/>
      <c r="H1173" s="414"/>
      <c r="I1173" s="294"/>
      <c r="J1173" s="294"/>
      <c r="K1173" s="294"/>
      <c r="L1173" s="294"/>
    </row>
    <row r="1174" spans="1:12" ht="17.100000000000001" customHeight="1">
      <c r="A1174" s="294" t="s">
        <v>12978</v>
      </c>
      <c r="B1174" s="298" t="s">
        <v>12979</v>
      </c>
      <c r="C1174" s="294" t="s">
        <v>12980</v>
      </c>
      <c r="D1174" s="294" t="s">
        <v>12981</v>
      </c>
      <c r="E1174" s="299" t="s">
        <v>12982</v>
      </c>
      <c r="F1174" s="413" t="s">
        <v>12983</v>
      </c>
      <c r="G1174" s="413"/>
      <c r="H1174" s="413" t="s">
        <v>12984</v>
      </c>
      <c r="I1174" s="413"/>
      <c r="J1174" s="413" t="s">
        <v>12985</v>
      </c>
      <c r="K1174" s="413"/>
      <c r="L1174" s="413"/>
    </row>
    <row r="1175" spans="1:12" ht="24" customHeight="1">
      <c r="A1175" s="300" t="s">
        <v>12986</v>
      </c>
      <c r="B1175" s="301" t="s">
        <v>13061</v>
      </c>
      <c r="C1175" s="300" t="s">
        <v>9</v>
      </c>
      <c r="D1175" s="300" t="s">
        <v>12522</v>
      </c>
      <c r="E1175" s="302" t="s">
        <v>27</v>
      </c>
      <c r="F1175" s="423" t="s">
        <v>12964</v>
      </c>
      <c r="G1175" s="423"/>
      <c r="H1175" s="423">
        <v>1</v>
      </c>
      <c r="I1175" s="423"/>
      <c r="J1175" s="424">
        <v>2.5299999999999998</v>
      </c>
      <c r="K1175" s="424"/>
      <c r="L1175" s="424"/>
    </row>
    <row r="1176" spans="1:12" ht="24" customHeight="1">
      <c r="A1176" s="300" t="s">
        <v>12986</v>
      </c>
      <c r="B1176" s="301" t="s">
        <v>13062</v>
      </c>
      <c r="C1176" s="300" t="s">
        <v>9</v>
      </c>
      <c r="D1176" s="300" t="s">
        <v>12527</v>
      </c>
      <c r="E1176" s="302" t="s">
        <v>27</v>
      </c>
      <c r="F1176" s="423" t="s">
        <v>13063</v>
      </c>
      <c r="G1176" s="423"/>
      <c r="H1176" s="423">
        <v>1</v>
      </c>
      <c r="I1176" s="423"/>
      <c r="J1176" s="424">
        <v>0.34</v>
      </c>
      <c r="K1176" s="424"/>
      <c r="L1176" s="424"/>
    </row>
    <row r="1177" spans="1:12" ht="17.100000000000001" customHeight="1">
      <c r="A1177" s="298"/>
      <c r="B1177" s="298"/>
      <c r="C1177" s="298"/>
      <c r="D1177" s="298"/>
      <c r="E1177" s="298"/>
      <c r="F1177" s="298"/>
      <c r="G1177" s="298"/>
      <c r="H1177" s="298"/>
      <c r="I1177" s="298"/>
      <c r="J1177" s="298" t="s">
        <v>12992</v>
      </c>
      <c r="K1177" s="298"/>
      <c r="L1177" s="298" t="s">
        <v>13064</v>
      </c>
    </row>
    <row r="1178" spans="1:12" ht="17.100000000000001" customHeight="1">
      <c r="A1178" s="294" t="s">
        <v>13014</v>
      </c>
      <c r="B1178" s="294"/>
      <c r="C1178" s="294"/>
      <c r="D1178" s="294"/>
      <c r="E1178" s="294"/>
      <c r="F1178" s="294"/>
      <c r="G1178" s="294"/>
      <c r="H1178" s="294"/>
      <c r="I1178" s="294"/>
      <c r="J1178" s="294"/>
      <c r="K1178" s="294"/>
      <c r="L1178" s="294"/>
    </row>
    <row r="1179" spans="1:12" ht="17.100000000000001" customHeight="1">
      <c r="A1179" s="298"/>
      <c r="B1179" s="298"/>
      <c r="C1179" s="298"/>
      <c r="D1179" s="298"/>
      <c r="E1179" s="298"/>
      <c r="F1179" s="298"/>
      <c r="G1179" s="298"/>
      <c r="H1179" s="298"/>
      <c r="I1179" s="298"/>
      <c r="J1179" s="298" t="s">
        <v>13015</v>
      </c>
      <c r="K1179" s="298"/>
      <c r="L1179" s="298" t="s">
        <v>16765</v>
      </c>
    </row>
    <row r="1180" spans="1:12" ht="17.100000000000001" customHeight="1">
      <c r="A1180" s="298"/>
      <c r="B1180" s="298"/>
      <c r="C1180" s="298"/>
      <c r="D1180" s="298"/>
      <c r="E1180" s="298"/>
      <c r="F1180" s="298"/>
      <c r="G1180" s="298"/>
      <c r="H1180" s="298"/>
      <c r="I1180" s="298"/>
      <c r="J1180" s="298" t="s">
        <v>13017</v>
      </c>
      <c r="K1180" s="298" t="s">
        <v>13018</v>
      </c>
      <c r="L1180" s="298" t="s">
        <v>13066</v>
      </c>
    </row>
    <row r="1181" spans="1:12" ht="17.100000000000001" customHeight="1">
      <c r="A1181" s="298"/>
      <c r="B1181" s="298"/>
      <c r="C1181" s="298"/>
      <c r="D1181" s="298"/>
      <c r="E1181" s="298"/>
      <c r="F1181" s="298"/>
      <c r="G1181" s="298"/>
      <c r="H1181" s="298"/>
      <c r="I1181" s="298"/>
      <c r="J1181" s="298" t="s">
        <v>13020</v>
      </c>
      <c r="K1181" s="298"/>
      <c r="L1181" s="298" t="s">
        <v>16766</v>
      </c>
    </row>
    <row r="1182" spans="1:12" ht="17.100000000000001" customHeight="1">
      <c r="A1182" s="298"/>
      <c r="B1182" s="298"/>
      <c r="C1182" s="298"/>
      <c r="D1182" s="298"/>
      <c r="E1182" s="298"/>
      <c r="F1182" s="298"/>
      <c r="G1182" s="298"/>
      <c r="H1182" s="298"/>
      <c r="I1182" s="298"/>
      <c r="J1182" s="298" t="s">
        <v>13022</v>
      </c>
      <c r="K1182" s="298" t="s">
        <v>16646</v>
      </c>
      <c r="L1182" s="298" t="s">
        <v>15501</v>
      </c>
    </row>
    <row r="1183" spans="1:12" ht="17.100000000000001" customHeight="1">
      <c r="A1183" s="298"/>
      <c r="B1183" s="298"/>
      <c r="C1183" s="298"/>
      <c r="D1183" s="298"/>
      <c r="E1183" s="298"/>
      <c r="F1183" s="298"/>
      <c r="G1183" s="298"/>
      <c r="H1183" s="298"/>
      <c r="I1183" s="298"/>
      <c r="J1183" s="298" t="s">
        <v>13024</v>
      </c>
      <c r="K1183" s="298"/>
      <c r="L1183" s="298" t="s">
        <v>16767</v>
      </c>
    </row>
    <row r="1184" spans="1:12" ht="30" customHeight="1">
      <c r="A1184" s="299"/>
      <c r="B1184" s="299"/>
      <c r="C1184" s="299"/>
      <c r="D1184" s="299"/>
      <c r="E1184" s="299"/>
      <c r="F1184" s="299"/>
      <c r="G1184" s="299"/>
      <c r="H1184" s="299"/>
      <c r="I1184" s="299"/>
      <c r="J1184" s="299"/>
      <c r="K1184" s="299"/>
      <c r="L1184" s="299"/>
    </row>
    <row r="1185" spans="1:12" ht="24" customHeight="1">
      <c r="A1185" s="295" t="s">
        <v>16768</v>
      </c>
      <c r="B1185" s="296" t="s">
        <v>16307</v>
      </c>
      <c r="C1185" s="295" t="s">
        <v>9</v>
      </c>
      <c r="D1185" s="295" t="s">
        <v>89</v>
      </c>
      <c r="E1185" s="297" t="s">
        <v>27</v>
      </c>
      <c r="F1185" s="296"/>
      <c r="G1185" s="296"/>
      <c r="H1185" s="296"/>
      <c r="I1185" s="296"/>
      <c r="J1185" s="296"/>
      <c r="K1185" s="296"/>
      <c r="L1185" s="296"/>
    </row>
    <row r="1186" spans="1:12">
      <c r="A1186" s="414" t="s">
        <v>12977</v>
      </c>
      <c r="B1186" s="414"/>
      <c r="C1186" s="414"/>
      <c r="D1186" s="414"/>
      <c r="E1186" s="414"/>
      <c r="F1186" s="414"/>
      <c r="G1186" s="414"/>
      <c r="H1186" s="414"/>
      <c r="I1186" s="294"/>
      <c r="J1186" s="294"/>
      <c r="K1186" s="294"/>
      <c r="L1186" s="294"/>
    </row>
    <row r="1187" spans="1:12" ht="17.100000000000001" customHeight="1">
      <c r="A1187" s="294" t="s">
        <v>12978</v>
      </c>
      <c r="B1187" s="298" t="s">
        <v>12979</v>
      </c>
      <c r="C1187" s="294" t="s">
        <v>12980</v>
      </c>
      <c r="D1187" s="294" t="s">
        <v>12981</v>
      </c>
      <c r="E1187" s="299" t="s">
        <v>12982</v>
      </c>
      <c r="F1187" s="413" t="s">
        <v>12983</v>
      </c>
      <c r="G1187" s="413"/>
      <c r="H1187" s="413" t="s">
        <v>12984</v>
      </c>
      <c r="I1187" s="413"/>
      <c r="J1187" s="413" t="s">
        <v>12985</v>
      </c>
      <c r="K1187" s="413"/>
      <c r="L1187" s="413"/>
    </row>
    <row r="1188" spans="1:12" ht="24" customHeight="1">
      <c r="A1188" s="300" t="s">
        <v>12986</v>
      </c>
      <c r="B1188" s="301" t="s">
        <v>13085</v>
      </c>
      <c r="C1188" s="300" t="s">
        <v>9</v>
      </c>
      <c r="D1188" s="300" t="s">
        <v>7909</v>
      </c>
      <c r="E1188" s="302" t="s">
        <v>51</v>
      </c>
      <c r="F1188" s="423" t="s">
        <v>13086</v>
      </c>
      <c r="G1188" s="423"/>
      <c r="H1188" s="423">
        <v>5.8449999999999995E-4</v>
      </c>
      <c r="I1188" s="423"/>
      <c r="J1188" s="424">
        <v>6.08E-2</v>
      </c>
      <c r="K1188" s="424"/>
      <c r="L1188" s="424"/>
    </row>
    <row r="1189" spans="1:12" ht="24" customHeight="1">
      <c r="A1189" s="300" t="s">
        <v>12986</v>
      </c>
      <c r="B1189" s="301" t="s">
        <v>13087</v>
      </c>
      <c r="C1189" s="300" t="s">
        <v>9</v>
      </c>
      <c r="D1189" s="300" t="s">
        <v>8873</v>
      </c>
      <c r="E1189" s="302" t="s">
        <v>51</v>
      </c>
      <c r="F1189" s="423" t="s">
        <v>13088</v>
      </c>
      <c r="G1189" s="423"/>
      <c r="H1189" s="423">
        <v>5.5699999999999999E-5</v>
      </c>
      <c r="I1189" s="423"/>
      <c r="J1189" s="424">
        <v>4.8399999999999999E-2</v>
      </c>
      <c r="K1189" s="424"/>
      <c r="L1189" s="424"/>
    </row>
    <row r="1190" spans="1:12" ht="48" customHeight="1">
      <c r="A1190" s="300" t="s">
        <v>12986</v>
      </c>
      <c r="B1190" s="301" t="s">
        <v>13089</v>
      </c>
      <c r="C1190" s="300" t="s">
        <v>9</v>
      </c>
      <c r="D1190" s="300" t="s">
        <v>9227</v>
      </c>
      <c r="E1190" s="302" t="s">
        <v>51</v>
      </c>
      <c r="F1190" s="423" t="s">
        <v>13090</v>
      </c>
      <c r="G1190" s="423"/>
      <c r="H1190" s="423">
        <v>3.8999999999999999E-5</v>
      </c>
      <c r="I1190" s="423"/>
      <c r="J1190" s="424">
        <v>5.21E-2</v>
      </c>
      <c r="K1190" s="424"/>
      <c r="L1190" s="424"/>
    </row>
    <row r="1191" spans="1:12" ht="24" customHeight="1">
      <c r="A1191" s="300" t="s">
        <v>12986</v>
      </c>
      <c r="B1191" s="301" t="s">
        <v>13091</v>
      </c>
      <c r="C1191" s="300" t="s">
        <v>9</v>
      </c>
      <c r="D1191" s="300" t="s">
        <v>9580</v>
      </c>
      <c r="E1191" s="302" t="s">
        <v>51</v>
      </c>
      <c r="F1191" s="423" t="s">
        <v>13092</v>
      </c>
      <c r="G1191" s="423"/>
      <c r="H1191" s="423">
        <v>3.82E-5</v>
      </c>
      <c r="I1191" s="423"/>
      <c r="J1191" s="424">
        <v>3.4200000000000001E-2</v>
      </c>
      <c r="K1191" s="424"/>
      <c r="L1191" s="424"/>
    </row>
    <row r="1192" spans="1:12" ht="24" customHeight="1">
      <c r="A1192" s="300" t="s">
        <v>12986</v>
      </c>
      <c r="B1192" s="301" t="s">
        <v>12987</v>
      </c>
      <c r="C1192" s="300" t="s">
        <v>9</v>
      </c>
      <c r="D1192" s="300" t="s">
        <v>9831</v>
      </c>
      <c r="E1192" s="302" t="s">
        <v>12988</v>
      </c>
      <c r="F1192" s="423" t="s">
        <v>12989</v>
      </c>
      <c r="G1192" s="423"/>
      <c r="H1192" s="423">
        <v>1.35259E-2</v>
      </c>
      <c r="I1192" s="423"/>
      <c r="J1192" s="424">
        <v>0.13689999999999999</v>
      </c>
      <c r="K1192" s="424"/>
      <c r="L1192" s="424"/>
    </row>
    <row r="1193" spans="1:12" ht="36" customHeight="1">
      <c r="A1193" s="300" t="s">
        <v>12986</v>
      </c>
      <c r="B1193" s="301" t="s">
        <v>12990</v>
      </c>
      <c r="C1193" s="300" t="s">
        <v>9</v>
      </c>
      <c r="D1193" s="300" t="s">
        <v>11426</v>
      </c>
      <c r="E1193" s="302" t="s">
        <v>51</v>
      </c>
      <c r="F1193" s="423" t="s">
        <v>12991</v>
      </c>
      <c r="G1193" s="423"/>
      <c r="H1193" s="423">
        <v>7.0879999999999999E-4</v>
      </c>
      <c r="I1193" s="423"/>
      <c r="J1193" s="424">
        <v>9.3700000000000006E-2</v>
      </c>
      <c r="K1193" s="424"/>
      <c r="L1193" s="424"/>
    </row>
    <row r="1194" spans="1:12" ht="17.100000000000001" customHeight="1">
      <c r="A1194" s="298"/>
      <c r="B1194" s="298"/>
      <c r="C1194" s="298"/>
      <c r="D1194" s="298"/>
      <c r="E1194" s="298"/>
      <c r="F1194" s="298"/>
      <c r="G1194" s="298"/>
      <c r="H1194" s="298"/>
      <c r="I1194" s="298"/>
      <c r="J1194" s="298" t="s">
        <v>12992</v>
      </c>
      <c r="K1194" s="298"/>
      <c r="L1194" s="298" t="s">
        <v>12926</v>
      </c>
    </row>
    <row r="1195" spans="1:12">
      <c r="A1195" s="414" t="s">
        <v>12994</v>
      </c>
      <c r="B1195" s="414"/>
      <c r="C1195" s="414"/>
      <c r="D1195" s="414"/>
      <c r="E1195" s="414"/>
      <c r="F1195" s="414"/>
      <c r="G1195" s="414"/>
      <c r="H1195" s="414"/>
      <c r="I1195" s="294"/>
      <c r="J1195" s="294"/>
      <c r="K1195" s="294"/>
      <c r="L1195" s="294"/>
    </row>
    <row r="1196" spans="1:12" ht="17.100000000000001" customHeight="1">
      <c r="A1196" s="294" t="s">
        <v>12978</v>
      </c>
      <c r="B1196" s="298" t="s">
        <v>12979</v>
      </c>
      <c r="C1196" s="294" t="s">
        <v>12980</v>
      </c>
      <c r="D1196" s="294" t="s">
        <v>12981</v>
      </c>
      <c r="E1196" s="299" t="s">
        <v>12982</v>
      </c>
      <c r="F1196" s="413" t="s">
        <v>12983</v>
      </c>
      <c r="G1196" s="413"/>
      <c r="H1196" s="413" t="s">
        <v>12984</v>
      </c>
      <c r="I1196" s="413"/>
      <c r="J1196" s="413" t="s">
        <v>12985</v>
      </c>
      <c r="K1196" s="413"/>
      <c r="L1196" s="413"/>
    </row>
    <row r="1197" spans="1:12" ht="24" customHeight="1">
      <c r="A1197" s="300" t="s">
        <v>12986</v>
      </c>
      <c r="B1197" s="301" t="s">
        <v>13197</v>
      </c>
      <c r="C1197" s="300" t="s">
        <v>9</v>
      </c>
      <c r="D1197" s="300" t="s">
        <v>6983</v>
      </c>
      <c r="E1197" s="302" t="s">
        <v>27</v>
      </c>
      <c r="F1197" s="423" t="s">
        <v>13198</v>
      </c>
      <c r="G1197" s="423"/>
      <c r="H1197" s="423">
        <v>1.0294607</v>
      </c>
      <c r="I1197" s="423"/>
      <c r="J1197" s="424">
        <v>5.1988000000000003</v>
      </c>
      <c r="K1197" s="424"/>
      <c r="L1197" s="424"/>
    </row>
    <row r="1198" spans="1:12" ht="17.100000000000001" customHeight="1">
      <c r="A1198" s="298"/>
      <c r="B1198" s="298"/>
      <c r="C1198" s="298"/>
      <c r="D1198" s="298"/>
      <c r="E1198" s="298"/>
      <c r="F1198" s="298"/>
      <c r="G1198" s="298"/>
      <c r="H1198" s="298"/>
      <c r="I1198" s="298"/>
      <c r="J1198" s="298" t="s">
        <v>12992</v>
      </c>
      <c r="K1198" s="298"/>
      <c r="L1198" s="298" t="s">
        <v>14757</v>
      </c>
    </row>
    <row r="1199" spans="1:12">
      <c r="A1199" s="414" t="s">
        <v>12998</v>
      </c>
      <c r="B1199" s="414"/>
      <c r="C1199" s="414"/>
      <c r="D1199" s="414"/>
      <c r="E1199" s="414"/>
      <c r="F1199" s="414"/>
      <c r="G1199" s="414"/>
      <c r="H1199" s="414"/>
      <c r="I1199" s="294"/>
      <c r="J1199" s="294"/>
      <c r="K1199" s="294"/>
      <c r="L1199" s="294"/>
    </row>
    <row r="1200" spans="1:12" ht="17.100000000000001" customHeight="1">
      <c r="A1200" s="294" t="s">
        <v>12978</v>
      </c>
      <c r="B1200" s="298" t="s">
        <v>12979</v>
      </c>
      <c r="C1200" s="294" t="s">
        <v>12980</v>
      </c>
      <c r="D1200" s="294" t="s">
        <v>12981</v>
      </c>
      <c r="E1200" s="299" t="s">
        <v>12982</v>
      </c>
      <c r="F1200" s="413" t="s">
        <v>12983</v>
      </c>
      <c r="G1200" s="413"/>
      <c r="H1200" s="413" t="s">
        <v>12984</v>
      </c>
      <c r="I1200" s="413"/>
      <c r="J1200" s="413" t="s">
        <v>12985</v>
      </c>
      <c r="K1200" s="413"/>
      <c r="L1200" s="413"/>
    </row>
    <row r="1201" spans="1:12" ht="24" customHeight="1">
      <c r="A1201" s="300" t="s">
        <v>12986</v>
      </c>
      <c r="B1201" s="301" t="s">
        <v>13099</v>
      </c>
      <c r="C1201" s="300" t="s">
        <v>9</v>
      </c>
      <c r="D1201" s="300" t="s">
        <v>7224</v>
      </c>
      <c r="E1201" s="302" t="s">
        <v>51</v>
      </c>
      <c r="F1201" s="423" t="s">
        <v>13100</v>
      </c>
      <c r="G1201" s="423"/>
      <c r="H1201" s="423">
        <v>6.9039000000000001E-3</v>
      </c>
      <c r="I1201" s="423"/>
      <c r="J1201" s="424">
        <v>6.3399999999999998E-2</v>
      </c>
      <c r="K1201" s="424"/>
      <c r="L1201" s="424"/>
    </row>
    <row r="1202" spans="1:12" ht="24" customHeight="1">
      <c r="A1202" s="300" t="s">
        <v>12986</v>
      </c>
      <c r="B1202" s="301" t="s">
        <v>13101</v>
      </c>
      <c r="C1202" s="300" t="s">
        <v>9</v>
      </c>
      <c r="D1202" s="300" t="s">
        <v>7359</v>
      </c>
      <c r="E1202" s="302" t="s">
        <v>51</v>
      </c>
      <c r="F1202" s="423" t="s">
        <v>13102</v>
      </c>
      <c r="G1202" s="423"/>
      <c r="H1202" s="423">
        <v>2.2279999999999999E-4</v>
      </c>
      <c r="I1202" s="423"/>
      <c r="J1202" s="424">
        <v>2.86E-2</v>
      </c>
      <c r="K1202" s="424"/>
      <c r="L1202" s="424"/>
    </row>
    <row r="1203" spans="1:12" ht="24" customHeight="1">
      <c r="A1203" s="300" t="s">
        <v>12986</v>
      </c>
      <c r="B1203" s="301" t="s">
        <v>13103</v>
      </c>
      <c r="C1203" s="300" t="s">
        <v>9</v>
      </c>
      <c r="D1203" s="300" t="s">
        <v>8851</v>
      </c>
      <c r="E1203" s="302" t="s">
        <v>51</v>
      </c>
      <c r="F1203" s="423" t="s">
        <v>13104</v>
      </c>
      <c r="G1203" s="423"/>
      <c r="H1203" s="423">
        <v>1.783E-4</v>
      </c>
      <c r="I1203" s="423"/>
      <c r="J1203" s="424">
        <v>3.4500000000000003E-2</v>
      </c>
      <c r="K1203" s="424"/>
      <c r="L1203" s="424"/>
    </row>
    <row r="1204" spans="1:12" ht="24" customHeight="1">
      <c r="A1204" s="300" t="s">
        <v>12986</v>
      </c>
      <c r="B1204" s="301" t="s">
        <v>13105</v>
      </c>
      <c r="C1204" s="300" t="s">
        <v>9</v>
      </c>
      <c r="D1204" s="300" t="s">
        <v>8852</v>
      </c>
      <c r="E1204" s="302" t="s">
        <v>51</v>
      </c>
      <c r="F1204" s="423" t="s">
        <v>13106</v>
      </c>
      <c r="G1204" s="423"/>
      <c r="H1204" s="423">
        <v>3.82E-5</v>
      </c>
      <c r="I1204" s="423"/>
      <c r="J1204" s="424">
        <v>2.0899999999999998E-2</v>
      </c>
      <c r="K1204" s="424"/>
      <c r="L1204" s="424"/>
    </row>
    <row r="1205" spans="1:12" ht="24" customHeight="1">
      <c r="A1205" s="300" t="s">
        <v>12986</v>
      </c>
      <c r="B1205" s="301" t="s">
        <v>13107</v>
      </c>
      <c r="C1205" s="300" t="s">
        <v>9</v>
      </c>
      <c r="D1205" s="300" t="s">
        <v>9000</v>
      </c>
      <c r="E1205" s="302" t="s">
        <v>51</v>
      </c>
      <c r="F1205" s="423" t="s">
        <v>13108</v>
      </c>
      <c r="G1205" s="423"/>
      <c r="H1205" s="423">
        <v>7.8578999999999993E-3</v>
      </c>
      <c r="I1205" s="423"/>
      <c r="J1205" s="424">
        <v>5.3199999999999997E-2</v>
      </c>
      <c r="K1205" s="424"/>
      <c r="L1205" s="424"/>
    </row>
    <row r="1206" spans="1:12" ht="24" customHeight="1">
      <c r="A1206" s="300" t="s">
        <v>12986</v>
      </c>
      <c r="B1206" s="301" t="s">
        <v>13109</v>
      </c>
      <c r="C1206" s="300" t="s">
        <v>9</v>
      </c>
      <c r="D1206" s="300" t="s">
        <v>9574</v>
      </c>
      <c r="E1206" s="302" t="s">
        <v>51</v>
      </c>
      <c r="F1206" s="423" t="s">
        <v>13110</v>
      </c>
      <c r="G1206" s="423"/>
      <c r="H1206" s="423">
        <v>2.4919999999999999E-3</v>
      </c>
      <c r="I1206" s="423"/>
      <c r="J1206" s="424">
        <v>2.1999999999999999E-2</v>
      </c>
      <c r="K1206" s="424"/>
      <c r="L1206" s="424"/>
    </row>
    <row r="1207" spans="1:12" ht="24" customHeight="1">
      <c r="A1207" s="300" t="s">
        <v>12986</v>
      </c>
      <c r="B1207" s="301" t="s">
        <v>13111</v>
      </c>
      <c r="C1207" s="300" t="s">
        <v>9</v>
      </c>
      <c r="D1207" s="300" t="s">
        <v>10714</v>
      </c>
      <c r="E1207" s="302" t="s">
        <v>93</v>
      </c>
      <c r="F1207" s="423" t="s">
        <v>13112</v>
      </c>
      <c r="G1207" s="423"/>
      <c r="H1207" s="423">
        <v>1.3097E-3</v>
      </c>
      <c r="I1207" s="423"/>
      <c r="J1207" s="424">
        <v>0.02</v>
      </c>
      <c r="K1207" s="424"/>
      <c r="L1207" s="424"/>
    </row>
    <row r="1208" spans="1:12" ht="24" customHeight="1">
      <c r="A1208" s="300" t="s">
        <v>12986</v>
      </c>
      <c r="B1208" s="301" t="s">
        <v>13113</v>
      </c>
      <c r="C1208" s="300" t="s">
        <v>9</v>
      </c>
      <c r="D1208" s="300" t="s">
        <v>10809</v>
      </c>
      <c r="E1208" s="302" t="s">
        <v>51</v>
      </c>
      <c r="F1208" s="423" t="s">
        <v>13114</v>
      </c>
      <c r="G1208" s="423"/>
      <c r="H1208" s="423">
        <v>1.3097E-3</v>
      </c>
      <c r="I1208" s="423"/>
      <c r="J1208" s="424">
        <v>1.5699999999999999E-2</v>
      </c>
      <c r="K1208" s="424"/>
      <c r="L1208" s="424"/>
    </row>
    <row r="1209" spans="1:12" ht="24" customHeight="1">
      <c r="A1209" s="300" t="s">
        <v>12986</v>
      </c>
      <c r="B1209" s="301" t="s">
        <v>13115</v>
      </c>
      <c r="C1209" s="300" t="s">
        <v>9</v>
      </c>
      <c r="D1209" s="300" t="s">
        <v>10810</v>
      </c>
      <c r="E1209" s="302" t="s">
        <v>51</v>
      </c>
      <c r="F1209" s="423" t="s">
        <v>13116</v>
      </c>
      <c r="G1209" s="423"/>
      <c r="H1209" s="423">
        <v>1.3097E-3</v>
      </c>
      <c r="I1209" s="423"/>
      <c r="J1209" s="424">
        <v>3.49E-2</v>
      </c>
      <c r="K1209" s="424"/>
      <c r="L1209" s="424"/>
    </row>
    <row r="1210" spans="1:12" ht="24" customHeight="1">
      <c r="A1210" s="300" t="s">
        <v>12986</v>
      </c>
      <c r="B1210" s="301" t="s">
        <v>13117</v>
      </c>
      <c r="C1210" s="300" t="s">
        <v>9</v>
      </c>
      <c r="D1210" s="300" t="s">
        <v>10837</v>
      </c>
      <c r="E1210" s="302" t="s">
        <v>51</v>
      </c>
      <c r="F1210" s="423" t="s">
        <v>13118</v>
      </c>
      <c r="G1210" s="423"/>
      <c r="H1210" s="423">
        <v>4.46E-5</v>
      </c>
      <c r="I1210" s="423"/>
      <c r="J1210" s="424">
        <v>1.9900000000000001E-2</v>
      </c>
      <c r="K1210" s="424"/>
      <c r="L1210" s="424"/>
    </row>
    <row r="1211" spans="1:12" ht="24" customHeight="1">
      <c r="A1211" s="300" t="s">
        <v>12986</v>
      </c>
      <c r="B1211" s="301" t="s">
        <v>13003</v>
      </c>
      <c r="C1211" s="300" t="s">
        <v>9</v>
      </c>
      <c r="D1211" s="300" t="s">
        <v>7216</v>
      </c>
      <c r="E1211" s="302" t="s">
        <v>51</v>
      </c>
      <c r="F1211" s="423" t="s">
        <v>13004</v>
      </c>
      <c r="G1211" s="423"/>
      <c r="H1211" s="423">
        <v>2.6231000000000002E-3</v>
      </c>
      <c r="I1211" s="423"/>
      <c r="J1211" s="424">
        <v>8.7599999999999997E-2</v>
      </c>
      <c r="K1211" s="424"/>
      <c r="L1211" s="424"/>
    </row>
    <row r="1212" spans="1:12" ht="24" customHeight="1">
      <c r="A1212" s="300" t="s">
        <v>12986</v>
      </c>
      <c r="B1212" s="301" t="s">
        <v>13005</v>
      </c>
      <c r="C1212" s="300" t="s">
        <v>9</v>
      </c>
      <c r="D1212" s="300" t="s">
        <v>7393</v>
      </c>
      <c r="E1212" s="302" t="s">
        <v>12988</v>
      </c>
      <c r="F1212" s="423" t="s">
        <v>13006</v>
      </c>
      <c r="G1212" s="423"/>
      <c r="H1212" s="423">
        <v>1.5781E-3</v>
      </c>
      <c r="I1212" s="423"/>
      <c r="J1212" s="424">
        <v>8.5199999999999998E-2</v>
      </c>
      <c r="K1212" s="424"/>
      <c r="L1212" s="424"/>
    </row>
    <row r="1213" spans="1:12" ht="24" customHeight="1">
      <c r="A1213" s="300" t="s">
        <v>12986</v>
      </c>
      <c r="B1213" s="301" t="s">
        <v>13007</v>
      </c>
      <c r="C1213" s="300" t="s">
        <v>9</v>
      </c>
      <c r="D1213" s="300" t="s">
        <v>10619</v>
      </c>
      <c r="E1213" s="302" t="s">
        <v>51</v>
      </c>
      <c r="F1213" s="423" t="s">
        <v>13008</v>
      </c>
      <c r="G1213" s="423"/>
      <c r="H1213" s="423">
        <v>1.2241000000000001E-3</v>
      </c>
      <c r="I1213" s="423"/>
      <c r="J1213" s="424">
        <v>0.2341</v>
      </c>
      <c r="K1213" s="424"/>
      <c r="L1213" s="424"/>
    </row>
    <row r="1214" spans="1:12" ht="24" customHeight="1">
      <c r="A1214" s="300" t="s">
        <v>12986</v>
      </c>
      <c r="B1214" s="301" t="s">
        <v>13009</v>
      </c>
      <c r="C1214" s="300" t="s">
        <v>9</v>
      </c>
      <c r="D1214" s="300" t="s">
        <v>10769</v>
      </c>
      <c r="E1214" s="302" t="s">
        <v>51</v>
      </c>
      <c r="F1214" s="423" t="s">
        <v>13010</v>
      </c>
      <c r="G1214" s="423"/>
      <c r="H1214" s="423">
        <v>0.1100391</v>
      </c>
      <c r="I1214" s="423"/>
      <c r="J1214" s="424">
        <v>0.1386</v>
      </c>
      <c r="K1214" s="424"/>
      <c r="L1214" s="424"/>
    </row>
    <row r="1215" spans="1:12" ht="24" customHeight="1">
      <c r="A1215" s="300" t="s">
        <v>12986</v>
      </c>
      <c r="B1215" s="301" t="s">
        <v>13011</v>
      </c>
      <c r="C1215" s="300" t="s">
        <v>9</v>
      </c>
      <c r="D1215" s="300" t="s">
        <v>10929</v>
      </c>
      <c r="E1215" s="302" t="s">
        <v>51</v>
      </c>
      <c r="F1215" s="423" t="s">
        <v>13012</v>
      </c>
      <c r="G1215" s="423"/>
      <c r="H1215" s="423">
        <v>1.0609E-3</v>
      </c>
      <c r="I1215" s="423"/>
      <c r="J1215" s="424">
        <v>0.15959999999999999</v>
      </c>
      <c r="K1215" s="424"/>
      <c r="L1215" s="424"/>
    </row>
    <row r="1216" spans="1:12" ht="17.100000000000001" customHeight="1">
      <c r="A1216" s="298"/>
      <c r="B1216" s="298"/>
      <c r="C1216" s="298"/>
      <c r="D1216" s="298"/>
      <c r="E1216" s="298"/>
      <c r="F1216" s="298"/>
      <c r="G1216" s="298"/>
      <c r="H1216" s="298"/>
      <c r="I1216" s="298"/>
      <c r="J1216" s="298" t="s">
        <v>12992</v>
      </c>
      <c r="K1216" s="298"/>
      <c r="L1216" s="298" t="s">
        <v>12955</v>
      </c>
    </row>
    <row r="1217" spans="1:12">
      <c r="A1217" s="414" t="s">
        <v>13056</v>
      </c>
      <c r="B1217" s="414"/>
      <c r="C1217" s="414"/>
      <c r="D1217" s="414"/>
      <c r="E1217" s="414"/>
      <c r="F1217" s="414"/>
      <c r="G1217" s="414"/>
      <c r="H1217" s="414"/>
      <c r="I1217" s="294"/>
      <c r="J1217" s="294"/>
      <c r="K1217" s="294"/>
      <c r="L1217" s="294"/>
    </row>
    <row r="1218" spans="1:12" ht="17.100000000000001" customHeight="1">
      <c r="A1218" s="294" t="s">
        <v>12978</v>
      </c>
      <c r="B1218" s="298" t="s">
        <v>12979</v>
      </c>
      <c r="C1218" s="294" t="s">
        <v>12980</v>
      </c>
      <c r="D1218" s="294" t="s">
        <v>12981</v>
      </c>
      <c r="E1218" s="299" t="s">
        <v>12982</v>
      </c>
      <c r="F1218" s="413" t="s">
        <v>12983</v>
      </c>
      <c r="G1218" s="413"/>
      <c r="H1218" s="413" t="s">
        <v>12984</v>
      </c>
      <c r="I1218" s="413"/>
      <c r="J1218" s="413" t="s">
        <v>12985</v>
      </c>
      <c r="K1218" s="413"/>
      <c r="L1218" s="413"/>
    </row>
    <row r="1219" spans="1:12" ht="24" customHeight="1">
      <c r="A1219" s="300" t="s">
        <v>12986</v>
      </c>
      <c r="B1219" s="301" t="s">
        <v>13057</v>
      </c>
      <c r="C1219" s="300" t="s">
        <v>9</v>
      </c>
      <c r="D1219" s="300" t="s">
        <v>12549</v>
      </c>
      <c r="E1219" s="302" t="s">
        <v>27</v>
      </c>
      <c r="F1219" s="423" t="s">
        <v>12948</v>
      </c>
      <c r="G1219" s="423"/>
      <c r="H1219" s="423">
        <v>1</v>
      </c>
      <c r="I1219" s="423"/>
      <c r="J1219" s="424">
        <v>0.65</v>
      </c>
      <c r="K1219" s="424"/>
      <c r="L1219" s="424"/>
    </row>
    <row r="1220" spans="1:12" ht="17.100000000000001" customHeight="1">
      <c r="A1220" s="298"/>
      <c r="B1220" s="298"/>
      <c r="C1220" s="298"/>
      <c r="D1220" s="298"/>
      <c r="E1220" s="298"/>
      <c r="F1220" s="298"/>
      <c r="G1220" s="298"/>
      <c r="H1220" s="298"/>
      <c r="I1220" s="298"/>
      <c r="J1220" s="298" t="s">
        <v>12992</v>
      </c>
      <c r="K1220" s="298"/>
      <c r="L1220" s="298" t="s">
        <v>12948</v>
      </c>
    </row>
    <row r="1221" spans="1:12">
      <c r="A1221" s="414" t="s">
        <v>13058</v>
      </c>
      <c r="B1221" s="414"/>
      <c r="C1221" s="414"/>
      <c r="D1221" s="414"/>
      <c r="E1221" s="414"/>
      <c r="F1221" s="414"/>
      <c r="G1221" s="414"/>
      <c r="H1221" s="414"/>
      <c r="I1221" s="294"/>
      <c r="J1221" s="294"/>
      <c r="K1221" s="294"/>
      <c r="L1221" s="294"/>
    </row>
    <row r="1222" spans="1:12" ht="17.100000000000001" customHeight="1">
      <c r="A1222" s="294" t="s">
        <v>12978</v>
      </c>
      <c r="B1222" s="298" t="s">
        <v>12979</v>
      </c>
      <c r="C1222" s="294" t="s">
        <v>12980</v>
      </c>
      <c r="D1222" s="294" t="s">
        <v>12981</v>
      </c>
      <c r="E1222" s="299" t="s">
        <v>12982</v>
      </c>
      <c r="F1222" s="413" t="s">
        <v>12983</v>
      </c>
      <c r="G1222" s="413"/>
      <c r="H1222" s="413" t="s">
        <v>12984</v>
      </c>
      <c r="I1222" s="413"/>
      <c r="J1222" s="413" t="s">
        <v>12985</v>
      </c>
      <c r="K1222" s="413"/>
      <c r="L1222" s="413"/>
    </row>
    <row r="1223" spans="1:12" ht="24" customHeight="1">
      <c r="A1223" s="300" t="s">
        <v>12986</v>
      </c>
      <c r="B1223" s="301" t="s">
        <v>13059</v>
      </c>
      <c r="C1223" s="300" t="s">
        <v>9</v>
      </c>
      <c r="D1223" s="300" t="s">
        <v>12535</v>
      </c>
      <c r="E1223" s="302" t="s">
        <v>27</v>
      </c>
      <c r="F1223" s="423" t="s">
        <v>12936</v>
      </c>
      <c r="G1223" s="423"/>
      <c r="H1223" s="423">
        <v>1</v>
      </c>
      <c r="I1223" s="423"/>
      <c r="J1223" s="424">
        <v>0.05</v>
      </c>
      <c r="K1223" s="424"/>
      <c r="L1223" s="424"/>
    </row>
    <row r="1224" spans="1:12" ht="17.100000000000001" customHeight="1">
      <c r="A1224" s="298"/>
      <c r="B1224" s="298"/>
      <c r="C1224" s="298"/>
      <c r="D1224" s="298"/>
      <c r="E1224" s="298"/>
      <c r="F1224" s="298"/>
      <c r="G1224" s="298"/>
      <c r="H1224" s="298"/>
      <c r="I1224" s="298"/>
      <c r="J1224" s="298" t="s">
        <v>12992</v>
      </c>
      <c r="K1224" s="298"/>
      <c r="L1224" s="298" t="s">
        <v>12936</v>
      </c>
    </row>
    <row r="1225" spans="1:12">
      <c r="A1225" s="414" t="s">
        <v>13060</v>
      </c>
      <c r="B1225" s="414"/>
      <c r="C1225" s="414"/>
      <c r="D1225" s="414"/>
      <c r="E1225" s="414"/>
      <c r="F1225" s="414"/>
      <c r="G1225" s="414"/>
      <c r="H1225" s="414"/>
      <c r="I1225" s="294"/>
      <c r="J1225" s="294"/>
      <c r="K1225" s="294"/>
      <c r="L1225" s="294"/>
    </row>
    <row r="1226" spans="1:12" ht="17.100000000000001" customHeight="1">
      <c r="A1226" s="294" t="s">
        <v>12978</v>
      </c>
      <c r="B1226" s="298" t="s">
        <v>12979</v>
      </c>
      <c r="C1226" s="294" t="s">
        <v>12980</v>
      </c>
      <c r="D1226" s="294" t="s">
        <v>12981</v>
      </c>
      <c r="E1226" s="299" t="s">
        <v>12982</v>
      </c>
      <c r="F1226" s="413" t="s">
        <v>12983</v>
      </c>
      <c r="G1226" s="413"/>
      <c r="H1226" s="413" t="s">
        <v>12984</v>
      </c>
      <c r="I1226" s="413"/>
      <c r="J1226" s="413" t="s">
        <v>12985</v>
      </c>
      <c r="K1226" s="413"/>
      <c r="L1226" s="413"/>
    </row>
    <row r="1227" spans="1:12" ht="24" customHeight="1">
      <c r="A1227" s="300" t="s">
        <v>12986</v>
      </c>
      <c r="B1227" s="301" t="s">
        <v>13061</v>
      </c>
      <c r="C1227" s="300" t="s">
        <v>9</v>
      </c>
      <c r="D1227" s="300" t="s">
        <v>12522</v>
      </c>
      <c r="E1227" s="302" t="s">
        <v>27</v>
      </c>
      <c r="F1227" s="423" t="s">
        <v>12964</v>
      </c>
      <c r="G1227" s="423"/>
      <c r="H1227" s="423">
        <v>1</v>
      </c>
      <c r="I1227" s="423"/>
      <c r="J1227" s="424">
        <v>2.5299999999999998</v>
      </c>
      <c r="K1227" s="424"/>
      <c r="L1227" s="424"/>
    </row>
    <row r="1228" spans="1:12" ht="24" customHeight="1">
      <c r="A1228" s="300" t="s">
        <v>12986</v>
      </c>
      <c r="B1228" s="301" t="s">
        <v>13062</v>
      </c>
      <c r="C1228" s="300" t="s">
        <v>9</v>
      </c>
      <c r="D1228" s="300" t="s">
        <v>12527</v>
      </c>
      <c r="E1228" s="302" t="s">
        <v>27</v>
      </c>
      <c r="F1228" s="423" t="s">
        <v>13063</v>
      </c>
      <c r="G1228" s="423"/>
      <c r="H1228" s="423">
        <v>1</v>
      </c>
      <c r="I1228" s="423"/>
      <c r="J1228" s="424">
        <v>0.34</v>
      </c>
      <c r="K1228" s="424"/>
      <c r="L1228" s="424"/>
    </row>
    <row r="1229" spans="1:12" ht="17.100000000000001" customHeight="1">
      <c r="A1229" s="298"/>
      <c r="B1229" s="298"/>
      <c r="C1229" s="298"/>
      <c r="D1229" s="298"/>
      <c r="E1229" s="298"/>
      <c r="F1229" s="298"/>
      <c r="G1229" s="298"/>
      <c r="H1229" s="298"/>
      <c r="I1229" s="298"/>
      <c r="J1229" s="298" t="s">
        <v>12992</v>
      </c>
      <c r="K1229" s="298"/>
      <c r="L1229" s="298" t="s">
        <v>13064</v>
      </c>
    </row>
    <row r="1230" spans="1:12" ht="17.100000000000001" customHeight="1">
      <c r="A1230" s="294" t="s">
        <v>13014</v>
      </c>
      <c r="B1230" s="294"/>
      <c r="C1230" s="294"/>
      <c r="D1230" s="294"/>
      <c r="E1230" s="294"/>
      <c r="F1230" s="294"/>
      <c r="G1230" s="294"/>
      <c r="H1230" s="294"/>
      <c r="I1230" s="294"/>
      <c r="J1230" s="294"/>
      <c r="K1230" s="294"/>
      <c r="L1230" s="294"/>
    </row>
    <row r="1231" spans="1:12" ht="17.100000000000001" customHeight="1">
      <c r="A1231" s="298"/>
      <c r="B1231" s="298"/>
      <c r="C1231" s="298"/>
      <c r="D1231" s="298"/>
      <c r="E1231" s="298"/>
      <c r="F1231" s="298"/>
      <c r="G1231" s="298"/>
      <c r="H1231" s="298"/>
      <c r="I1231" s="298"/>
      <c r="J1231" s="298" t="s">
        <v>13015</v>
      </c>
      <c r="K1231" s="298"/>
      <c r="L1231" s="298" t="s">
        <v>16761</v>
      </c>
    </row>
    <row r="1232" spans="1:12" ht="17.100000000000001" customHeight="1">
      <c r="A1232" s="298"/>
      <c r="B1232" s="298"/>
      <c r="C1232" s="298"/>
      <c r="D1232" s="298"/>
      <c r="E1232" s="298"/>
      <c r="F1232" s="298"/>
      <c r="G1232" s="298"/>
      <c r="H1232" s="298"/>
      <c r="I1232" s="298"/>
      <c r="J1232" s="298" t="s">
        <v>13017</v>
      </c>
      <c r="K1232" s="298" t="s">
        <v>13018</v>
      </c>
      <c r="L1232" s="298" t="s">
        <v>16762</v>
      </c>
    </row>
    <row r="1233" spans="1:12" ht="17.100000000000001" customHeight="1">
      <c r="A1233" s="298"/>
      <c r="B1233" s="298"/>
      <c r="C1233" s="298"/>
      <c r="D1233" s="298"/>
      <c r="E1233" s="298"/>
      <c r="F1233" s="298"/>
      <c r="G1233" s="298"/>
      <c r="H1233" s="298"/>
      <c r="I1233" s="298"/>
      <c r="J1233" s="298" t="s">
        <v>13020</v>
      </c>
      <c r="K1233" s="298"/>
      <c r="L1233" s="298" t="s">
        <v>16763</v>
      </c>
    </row>
    <row r="1234" spans="1:12" ht="17.100000000000001" customHeight="1">
      <c r="A1234" s="298"/>
      <c r="B1234" s="298"/>
      <c r="C1234" s="298"/>
      <c r="D1234" s="298"/>
      <c r="E1234" s="298"/>
      <c r="F1234" s="298"/>
      <c r="G1234" s="298"/>
      <c r="H1234" s="298"/>
      <c r="I1234" s="298"/>
      <c r="J1234" s="298" t="s">
        <v>13022</v>
      </c>
      <c r="K1234" s="298" t="s">
        <v>16646</v>
      </c>
      <c r="L1234" s="298" t="s">
        <v>15500</v>
      </c>
    </row>
    <row r="1235" spans="1:12" ht="17.100000000000001" customHeight="1">
      <c r="A1235" s="298"/>
      <c r="B1235" s="298"/>
      <c r="C1235" s="298"/>
      <c r="D1235" s="298"/>
      <c r="E1235" s="298"/>
      <c r="F1235" s="298"/>
      <c r="G1235" s="298"/>
      <c r="H1235" s="298"/>
      <c r="I1235" s="298"/>
      <c r="J1235" s="298" t="s">
        <v>13024</v>
      </c>
      <c r="K1235" s="298"/>
      <c r="L1235" s="298" t="s">
        <v>14291</v>
      </c>
    </row>
    <row r="1236" spans="1:12" ht="30" customHeight="1">
      <c r="A1236" s="299"/>
      <c r="B1236" s="299"/>
      <c r="C1236" s="299"/>
      <c r="D1236" s="299"/>
      <c r="E1236" s="299"/>
      <c r="F1236" s="299"/>
      <c r="G1236" s="299"/>
      <c r="H1236" s="299"/>
      <c r="I1236" s="299"/>
      <c r="J1236" s="299"/>
      <c r="K1236" s="299"/>
      <c r="L1236" s="299"/>
    </row>
    <row r="1237" spans="1:12" ht="24" customHeight="1">
      <c r="A1237" s="295" t="s">
        <v>16769</v>
      </c>
      <c r="B1237" s="296" t="s">
        <v>16161</v>
      </c>
      <c r="C1237" s="295" t="s">
        <v>9</v>
      </c>
      <c r="D1237" s="295" t="s">
        <v>85</v>
      </c>
      <c r="E1237" s="297" t="s">
        <v>27</v>
      </c>
      <c r="F1237" s="296"/>
      <c r="G1237" s="296"/>
      <c r="H1237" s="296"/>
      <c r="I1237" s="296"/>
      <c r="J1237" s="296"/>
      <c r="K1237" s="296"/>
      <c r="L1237" s="296"/>
    </row>
    <row r="1238" spans="1:12">
      <c r="A1238" s="414" t="s">
        <v>12977</v>
      </c>
      <c r="B1238" s="414"/>
      <c r="C1238" s="414"/>
      <c r="D1238" s="414"/>
      <c r="E1238" s="414"/>
      <c r="F1238" s="414"/>
      <c r="G1238" s="414"/>
      <c r="H1238" s="414"/>
      <c r="I1238" s="294"/>
      <c r="J1238" s="294"/>
      <c r="K1238" s="294"/>
      <c r="L1238" s="294"/>
    </row>
    <row r="1239" spans="1:12" ht="17.100000000000001" customHeight="1">
      <c r="A1239" s="294" t="s">
        <v>12978</v>
      </c>
      <c r="B1239" s="298" t="s">
        <v>12979</v>
      </c>
      <c r="C1239" s="294" t="s">
        <v>12980</v>
      </c>
      <c r="D1239" s="294" t="s">
        <v>12981</v>
      </c>
      <c r="E1239" s="299" t="s">
        <v>12982</v>
      </c>
      <c r="F1239" s="413" t="s">
        <v>12983</v>
      </c>
      <c r="G1239" s="413"/>
      <c r="H1239" s="413" t="s">
        <v>12984</v>
      </c>
      <c r="I1239" s="413"/>
      <c r="J1239" s="413" t="s">
        <v>12985</v>
      </c>
      <c r="K1239" s="413"/>
      <c r="L1239" s="413"/>
    </row>
    <row r="1240" spans="1:12" ht="24" customHeight="1">
      <c r="A1240" s="300" t="s">
        <v>12986</v>
      </c>
      <c r="B1240" s="301" t="s">
        <v>13085</v>
      </c>
      <c r="C1240" s="300" t="s">
        <v>9</v>
      </c>
      <c r="D1240" s="300" t="s">
        <v>7909</v>
      </c>
      <c r="E1240" s="302" t="s">
        <v>51</v>
      </c>
      <c r="F1240" s="423" t="s">
        <v>13086</v>
      </c>
      <c r="G1240" s="423"/>
      <c r="H1240" s="423">
        <v>5.8690000000000001E-4</v>
      </c>
      <c r="I1240" s="423"/>
      <c r="J1240" s="424">
        <v>6.0999999999999999E-2</v>
      </c>
      <c r="K1240" s="424"/>
      <c r="L1240" s="424"/>
    </row>
    <row r="1241" spans="1:12" ht="24" customHeight="1">
      <c r="A1241" s="300" t="s">
        <v>12986</v>
      </c>
      <c r="B1241" s="301" t="s">
        <v>13087</v>
      </c>
      <c r="C1241" s="300" t="s">
        <v>9</v>
      </c>
      <c r="D1241" s="300" t="s">
        <v>8873</v>
      </c>
      <c r="E1241" s="302" t="s">
        <v>51</v>
      </c>
      <c r="F1241" s="423" t="s">
        <v>13088</v>
      </c>
      <c r="G1241" s="423"/>
      <c r="H1241" s="423">
        <v>5.5899999999999997E-5</v>
      </c>
      <c r="I1241" s="423"/>
      <c r="J1241" s="424">
        <v>4.8599999999999997E-2</v>
      </c>
      <c r="K1241" s="424"/>
      <c r="L1241" s="424"/>
    </row>
    <row r="1242" spans="1:12" ht="48" customHeight="1">
      <c r="A1242" s="300" t="s">
        <v>12986</v>
      </c>
      <c r="B1242" s="301" t="s">
        <v>13089</v>
      </c>
      <c r="C1242" s="300" t="s">
        <v>9</v>
      </c>
      <c r="D1242" s="300" t="s">
        <v>9227</v>
      </c>
      <c r="E1242" s="302" t="s">
        <v>51</v>
      </c>
      <c r="F1242" s="423" t="s">
        <v>13090</v>
      </c>
      <c r="G1242" s="423"/>
      <c r="H1242" s="423">
        <v>3.9100000000000002E-5</v>
      </c>
      <c r="I1242" s="423"/>
      <c r="J1242" s="424">
        <v>5.2299999999999999E-2</v>
      </c>
      <c r="K1242" s="424"/>
      <c r="L1242" s="424"/>
    </row>
    <row r="1243" spans="1:12" ht="24" customHeight="1">
      <c r="A1243" s="300" t="s">
        <v>12986</v>
      </c>
      <c r="B1243" s="301" t="s">
        <v>13091</v>
      </c>
      <c r="C1243" s="300" t="s">
        <v>9</v>
      </c>
      <c r="D1243" s="300" t="s">
        <v>9580</v>
      </c>
      <c r="E1243" s="302" t="s">
        <v>51</v>
      </c>
      <c r="F1243" s="423" t="s">
        <v>13092</v>
      </c>
      <c r="G1243" s="423"/>
      <c r="H1243" s="423">
        <v>3.8399999999999998E-5</v>
      </c>
      <c r="I1243" s="423"/>
      <c r="J1243" s="424">
        <v>3.44E-2</v>
      </c>
      <c r="K1243" s="424"/>
      <c r="L1243" s="424"/>
    </row>
    <row r="1244" spans="1:12" ht="24" customHeight="1">
      <c r="A1244" s="300" t="s">
        <v>12986</v>
      </c>
      <c r="B1244" s="301" t="s">
        <v>12987</v>
      </c>
      <c r="C1244" s="300" t="s">
        <v>9</v>
      </c>
      <c r="D1244" s="300" t="s">
        <v>9831</v>
      </c>
      <c r="E1244" s="302" t="s">
        <v>12988</v>
      </c>
      <c r="F1244" s="423" t="s">
        <v>12989</v>
      </c>
      <c r="G1244" s="423"/>
      <c r="H1244" s="423">
        <v>1.3580699999999999E-2</v>
      </c>
      <c r="I1244" s="423"/>
      <c r="J1244" s="424">
        <v>0.13739999999999999</v>
      </c>
      <c r="K1244" s="424"/>
      <c r="L1244" s="424"/>
    </row>
    <row r="1245" spans="1:12" ht="36" customHeight="1">
      <c r="A1245" s="300" t="s">
        <v>12986</v>
      </c>
      <c r="B1245" s="301" t="s">
        <v>12990</v>
      </c>
      <c r="C1245" s="300" t="s">
        <v>9</v>
      </c>
      <c r="D1245" s="300" t="s">
        <v>11426</v>
      </c>
      <c r="E1245" s="302" t="s">
        <v>51</v>
      </c>
      <c r="F1245" s="423" t="s">
        <v>12991</v>
      </c>
      <c r="G1245" s="423"/>
      <c r="H1245" s="423">
        <v>7.1170000000000001E-4</v>
      </c>
      <c r="I1245" s="423"/>
      <c r="J1245" s="424">
        <v>9.4100000000000003E-2</v>
      </c>
      <c r="K1245" s="424"/>
      <c r="L1245" s="424"/>
    </row>
    <row r="1246" spans="1:12" ht="17.100000000000001" customHeight="1">
      <c r="A1246" s="298"/>
      <c r="B1246" s="298"/>
      <c r="C1246" s="298"/>
      <c r="D1246" s="298"/>
      <c r="E1246" s="298"/>
      <c r="F1246" s="298"/>
      <c r="G1246" s="298"/>
      <c r="H1246" s="298"/>
      <c r="I1246" s="298"/>
      <c r="J1246" s="298" t="s">
        <v>12992</v>
      </c>
      <c r="K1246" s="298"/>
      <c r="L1246" s="298" t="s">
        <v>12926</v>
      </c>
    </row>
    <row r="1247" spans="1:12">
      <c r="A1247" s="414" t="s">
        <v>12994</v>
      </c>
      <c r="B1247" s="414"/>
      <c r="C1247" s="414"/>
      <c r="D1247" s="414"/>
      <c r="E1247" s="414"/>
      <c r="F1247" s="414"/>
      <c r="G1247" s="414"/>
      <c r="H1247" s="414"/>
      <c r="I1247" s="294"/>
      <c r="J1247" s="294"/>
      <c r="K1247" s="294"/>
      <c r="L1247" s="294"/>
    </row>
    <row r="1248" spans="1:12" ht="17.100000000000001" customHeight="1">
      <c r="A1248" s="294" t="s">
        <v>12978</v>
      </c>
      <c r="B1248" s="298" t="s">
        <v>12979</v>
      </c>
      <c r="C1248" s="294" t="s">
        <v>12980</v>
      </c>
      <c r="D1248" s="294" t="s">
        <v>12981</v>
      </c>
      <c r="E1248" s="299" t="s">
        <v>12982</v>
      </c>
      <c r="F1248" s="413" t="s">
        <v>12983</v>
      </c>
      <c r="G1248" s="413"/>
      <c r="H1248" s="413" t="s">
        <v>12984</v>
      </c>
      <c r="I1248" s="413"/>
      <c r="J1248" s="413" t="s">
        <v>12985</v>
      </c>
      <c r="K1248" s="413"/>
      <c r="L1248" s="413"/>
    </row>
    <row r="1249" spans="1:12" ht="24" customHeight="1">
      <c r="A1249" s="300" t="s">
        <v>12986</v>
      </c>
      <c r="B1249" s="301" t="s">
        <v>13199</v>
      </c>
      <c r="C1249" s="300" t="s">
        <v>9</v>
      </c>
      <c r="D1249" s="300" t="s">
        <v>8746</v>
      </c>
      <c r="E1249" s="302" t="s">
        <v>27</v>
      </c>
      <c r="F1249" s="423" t="s">
        <v>13196</v>
      </c>
      <c r="G1249" s="423"/>
      <c r="H1249" s="423">
        <v>1.0297400000000001</v>
      </c>
      <c r="I1249" s="423"/>
      <c r="J1249" s="424">
        <v>7.4038000000000004</v>
      </c>
      <c r="K1249" s="424"/>
      <c r="L1249" s="424"/>
    </row>
    <row r="1250" spans="1:12" ht="17.100000000000001" customHeight="1">
      <c r="A1250" s="298"/>
      <c r="B1250" s="298"/>
      <c r="C1250" s="298"/>
      <c r="D1250" s="298"/>
      <c r="E1250" s="298"/>
      <c r="F1250" s="298"/>
      <c r="G1250" s="298"/>
      <c r="H1250" s="298"/>
      <c r="I1250" s="298"/>
      <c r="J1250" s="298" t="s">
        <v>12992</v>
      </c>
      <c r="K1250" s="298"/>
      <c r="L1250" s="298" t="s">
        <v>13055</v>
      </c>
    </row>
    <row r="1251" spans="1:12">
      <c r="A1251" s="414" t="s">
        <v>12998</v>
      </c>
      <c r="B1251" s="414"/>
      <c r="C1251" s="414"/>
      <c r="D1251" s="414"/>
      <c r="E1251" s="414"/>
      <c r="F1251" s="414"/>
      <c r="G1251" s="414"/>
      <c r="H1251" s="414"/>
      <c r="I1251" s="294"/>
      <c r="J1251" s="294"/>
      <c r="K1251" s="294"/>
      <c r="L1251" s="294"/>
    </row>
    <row r="1252" spans="1:12" ht="17.100000000000001" customHeight="1">
      <c r="A1252" s="294" t="s">
        <v>12978</v>
      </c>
      <c r="B1252" s="298" t="s">
        <v>12979</v>
      </c>
      <c r="C1252" s="294" t="s">
        <v>12980</v>
      </c>
      <c r="D1252" s="294" t="s">
        <v>12981</v>
      </c>
      <c r="E1252" s="299" t="s">
        <v>12982</v>
      </c>
      <c r="F1252" s="413" t="s">
        <v>12983</v>
      </c>
      <c r="G1252" s="413"/>
      <c r="H1252" s="413" t="s">
        <v>12984</v>
      </c>
      <c r="I1252" s="413"/>
      <c r="J1252" s="413" t="s">
        <v>12985</v>
      </c>
      <c r="K1252" s="413"/>
      <c r="L1252" s="413"/>
    </row>
    <row r="1253" spans="1:12" ht="24" customHeight="1">
      <c r="A1253" s="300" t="s">
        <v>12986</v>
      </c>
      <c r="B1253" s="301" t="s">
        <v>13099</v>
      </c>
      <c r="C1253" s="300" t="s">
        <v>9</v>
      </c>
      <c r="D1253" s="300" t="s">
        <v>7224</v>
      </c>
      <c r="E1253" s="302" t="s">
        <v>51</v>
      </c>
      <c r="F1253" s="423" t="s">
        <v>13100</v>
      </c>
      <c r="G1253" s="423"/>
      <c r="H1253" s="423">
        <v>6.9318000000000001E-3</v>
      </c>
      <c r="I1253" s="423"/>
      <c r="J1253" s="424">
        <v>6.3700000000000007E-2</v>
      </c>
      <c r="K1253" s="424"/>
      <c r="L1253" s="424"/>
    </row>
    <row r="1254" spans="1:12" ht="24" customHeight="1">
      <c r="A1254" s="300" t="s">
        <v>12986</v>
      </c>
      <c r="B1254" s="301" t="s">
        <v>13101</v>
      </c>
      <c r="C1254" s="300" t="s">
        <v>9</v>
      </c>
      <c r="D1254" s="300" t="s">
        <v>7359</v>
      </c>
      <c r="E1254" s="302" t="s">
        <v>51</v>
      </c>
      <c r="F1254" s="423" t="s">
        <v>13102</v>
      </c>
      <c r="G1254" s="423"/>
      <c r="H1254" s="423">
        <v>2.2369999999999999E-4</v>
      </c>
      <c r="I1254" s="423"/>
      <c r="J1254" s="424">
        <v>2.87E-2</v>
      </c>
      <c r="K1254" s="424"/>
      <c r="L1254" s="424"/>
    </row>
    <row r="1255" spans="1:12" ht="24" customHeight="1">
      <c r="A1255" s="300" t="s">
        <v>12986</v>
      </c>
      <c r="B1255" s="301" t="s">
        <v>13103</v>
      </c>
      <c r="C1255" s="300" t="s">
        <v>9</v>
      </c>
      <c r="D1255" s="300" t="s">
        <v>8851</v>
      </c>
      <c r="E1255" s="302" t="s">
        <v>51</v>
      </c>
      <c r="F1255" s="423" t="s">
        <v>13104</v>
      </c>
      <c r="G1255" s="423"/>
      <c r="H1255" s="423">
        <v>1.7899999999999999E-4</v>
      </c>
      <c r="I1255" s="423"/>
      <c r="J1255" s="424">
        <v>3.4700000000000002E-2</v>
      </c>
      <c r="K1255" s="424"/>
      <c r="L1255" s="424"/>
    </row>
    <row r="1256" spans="1:12" ht="24" customHeight="1">
      <c r="A1256" s="300" t="s">
        <v>12986</v>
      </c>
      <c r="B1256" s="301" t="s">
        <v>13105</v>
      </c>
      <c r="C1256" s="300" t="s">
        <v>9</v>
      </c>
      <c r="D1256" s="300" t="s">
        <v>8852</v>
      </c>
      <c r="E1256" s="302" t="s">
        <v>51</v>
      </c>
      <c r="F1256" s="423" t="s">
        <v>13106</v>
      </c>
      <c r="G1256" s="423"/>
      <c r="H1256" s="423">
        <v>3.8399999999999998E-5</v>
      </c>
      <c r="I1256" s="423"/>
      <c r="J1256" s="424">
        <v>2.1100000000000001E-2</v>
      </c>
      <c r="K1256" s="424"/>
      <c r="L1256" s="424"/>
    </row>
    <row r="1257" spans="1:12" ht="24" customHeight="1">
      <c r="A1257" s="300" t="s">
        <v>12986</v>
      </c>
      <c r="B1257" s="301" t="s">
        <v>13107</v>
      </c>
      <c r="C1257" s="300" t="s">
        <v>9</v>
      </c>
      <c r="D1257" s="300" t="s">
        <v>9000</v>
      </c>
      <c r="E1257" s="302" t="s">
        <v>51</v>
      </c>
      <c r="F1257" s="423" t="s">
        <v>13108</v>
      </c>
      <c r="G1257" s="423"/>
      <c r="H1257" s="423">
        <v>7.8896999999999995E-3</v>
      </c>
      <c r="I1257" s="423"/>
      <c r="J1257" s="424">
        <v>5.3400000000000003E-2</v>
      </c>
      <c r="K1257" s="424"/>
      <c r="L1257" s="424"/>
    </row>
    <row r="1258" spans="1:12" ht="24" customHeight="1">
      <c r="A1258" s="300" t="s">
        <v>12986</v>
      </c>
      <c r="B1258" s="301" t="s">
        <v>13109</v>
      </c>
      <c r="C1258" s="300" t="s">
        <v>9</v>
      </c>
      <c r="D1258" s="300" t="s">
        <v>9574</v>
      </c>
      <c r="E1258" s="302" t="s">
        <v>51</v>
      </c>
      <c r="F1258" s="423" t="s">
        <v>13110</v>
      </c>
      <c r="G1258" s="423"/>
      <c r="H1258" s="423">
        <v>2.5021000000000002E-3</v>
      </c>
      <c r="I1258" s="423"/>
      <c r="J1258" s="424">
        <v>2.2100000000000002E-2</v>
      </c>
      <c r="K1258" s="424"/>
      <c r="L1258" s="424"/>
    </row>
    <row r="1259" spans="1:12" ht="24" customHeight="1">
      <c r="A1259" s="300" t="s">
        <v>12986</v>
      </c>
      <c r="B1259" s="301" t="s">
        <v>13111</v>
      </c>
      <c r="C1259" s="300" t="s">
        <v>9</v>
      </c>
      <c r="D1259" s="300" t="s">
        <v>10714</v>
      </c>
      <c r="E1259" s="302" t="s">
        <v>93</v>
      </c>
      <c r="F1259" s="423" t="s">
        <v>13112</v>
      </c>
      <c r="G1259" s="423"/>
      <c r="H1259" s="423">
        <v>1.315E-3</v>
      </c>
      <c r="I1259" s="423"/>
      <c r="J1259" s="424">
        <v>2.01E-2</v>
      </c>
      <c r="K1259" s="424"/>
      <c r="L1259" s="424"/>
    </row>
    <row r="1260" spans="1:12" ht="24" customHeight="1">
      <c r="A1260" s="300" t="s">
        <v>12986</v>
      </c>
      <c r="B1260" s="301" t="s">
        <v>13113</v>
      </c>
      <c r="C1260" s="300" t="s">
        <v>9</v>
      </c>
      <c r="D1260" s="300" t="s">
        <v>10809</v>
      </c>
      <c r="E1260" s="302" t="s">
        <v>51</v>
      </c>
      <c r="F1260" s="423" t="s">
        <v>13114</v>
      </c>
      <c r="G1260" s="423"/>
      <c r="H1260" s="423">
        <v>1.315E-3</v>
      </c>
      <c r="I1260" s="423"/>
      <c r="J1260" s="424">
        <v>1.5800000000000002E-2</v>
      </c>
      <c r="K1260" s="424"/>
      <c r="L1260" s="424"/>
    </row>
    <row r="1261" spans="1:12" ht="24" customHeight="1">
      <c r="A1261" s="300" t="s">
        <v>12986</v>
      </c>
      <c r="B1261" s="301" t="s">
        <v>13115</v>
      </c>
      <c r="C1261" s="300" t="s">
        <v>9</v>
      </c>
      <c r="D1261" s="300" t="s">
        <v>10810</v>
      </c>
      <c r="E1261" s="302" t="s">
        <v>51</v>
      </c>
      <c r="F1261" s="423" t="s">
        <v>13116</v>
      </c>
      <c r="G1261" s="423"/>
      <c r="H1261" s="423">
        <v>1.315E-3</v>
      </c>
      <c r="I1261" s="423"/>
      <c r="J1261" s="424">
        <v>3.5000000000000003E-2</v>
      </c>
      <c r="K1261" s="424"/>
      <c r="L1261" s="424"/>
    </row>
    <row r="1262" spans="1:12" ht="24" customHeight="1">
      <c r="A1262" s="300" t="s">
        <v>12986</v>
      </c>
      <c r="B1262" s="301" t="s">
        <v>13117</v>
      </c>
      <c r="C1262" s="300" t="s">
        <v>9</v>
      </c>
      <c r="D1262" s="300" t="s">
        <v>10837</v>
      </c>
      <c r="E1262" s="302" t="s">
        <v>51</v>
      </c>
      <c r="F1262" s="423" t="s">
        <v>13118</v>
      </c>
      <c r="G1262" s="423"/>
      <c r="H1262" s="423">
        <v>4.4799999999999998E-5</v>
      </c>
      <c r="I1262" s="423"/>
      <c r="J1262" s="424">
        <v>1.9900000000000001E-2</v>
      </c>
      <c r="K1262" s="424"/>
      <c r="L1262" s="424"/>
    </row>
    <row r="1263" spans="1:12" ht="24" customHeight="1">
      <c r="A1263" s="300" t="s">
        <v>12986</v>
      </c>
      <c r="B1263" s="301" t="s">
        <v>13003</v>
      </c>
      <c r="C1263" s="300" t="s">
        <v>9</v>
      </c>
      <c r="D1263" s="300" t="s">
        <v>7216</v>
      </c>
      <c r="E1263" s="302" t="s">
        <v>51</v>
      </c>
      <c r="F1263" s="423" t="s">
        <v>13004</v>
      </c>
      <c r="G1263" s="423"/>
      <c r="H1263" s="423">
        <v>2.6337000000000001E-3</v>
      </c>
      <c r="I1263" s="423"/>
      <c r="J1263" s="424">
        <v>8.7999999999999995E-2</v>
      </c>
      <c r="K1263" s="424"/>
      <c r="L1263" s="424"/>
    </row>
    <row r="1264" spans="1:12" ht="24" customHeight="1">
      <c r="A1264" s="300" t="s">
        <v>12986</v>
      </c>
      <c r="B1264" s="301" t="s">
        <v>13005</v>
      </c>
      <c r="C1264" s="300" t="s">
        <v>9</v>
      </c>
      <c r="D1264" s="300" t="s">
        <v>7393</v>
      </c>
      <c r="E1264" s="302" t="s">
        <v>12988</v>
      </c>
      <c r="F1264" s="423" t="s">
        <v>13006</v>
      </c>
      <c r="G1264" s="423"/>
      <c r="H1264" s="423">
        <v>1.5845E-3</v>
      </c>
      <c r="I1264" s="423"/>
      <c r="J1264" s="424">
        <v>8.5599999999999996E-2</v>
      </c>
      <c r="K1264" s="424"/>
      <c r="L1264" s="424"/>
    </row>
    <row r="1265" spans="1:12" ht="24" customHeight="1">
      <c r="A1265" s="300" t="s">
        <v>12986</v>
      </c>
      <c r="B1265" s="301" t="s">
        <v>13007</v>
      </c>
      <c r="C1265" s="300" t="s">
        <v>9</v>
      </c>
      <c r="D1265" s="300" t="s">
        <v>10619</v>
      </c>
      <c r="E1265" s="302" t="s">
        <v>51</v>
      </c>
      <c r="F1265" s="423" t="s">
        <v>13008</v>
      </c>
      <c r="G1265" s="423"/>
      <c r="H1265" s="423">
        <v>1.2290999999999999E-3</v>
      </c>
      <c r="I1265" s="423"/>
      <c r="J1265" s="424">
        <v>0.2351</v>
      </c>
      <c r="K1265" s="424"/>
      <c r="L1265" s="424"/>
    </row>
    <row r="1266" spans="1:12" ht="24" customHeight="1">
      <c r="A1266" s="300" t="s">
        <v>12986</v>
      </c>
      <c r="B1266" s="301" t="s">
        <v>13009</v>
      </c>
      <c r="C1266" s="300" t="s">
        <v>9</v>
      </c>
      <c r="D1266" s="300" t="s">
        <v>10769</v>
      </c>
      <c r="E1266" s="302" t="s">
        <v>51</v>
      </c>
      <c r="F1266" s="423" t="s">
        <v>13010</v>
      </c>
      <c r="G1266" s="423"/>
      <c r="H1266" s="423">
        <v>0.11048429999999999</v>
      </c>
      <c r="I1266" s="423"/>
      <c r="J1266" s="424">
        <v>0.13919999999999999</v>
      </c>
      <c r="K1266" s="424"/>
      <c r="L1266" s="424"/>
    </row>
    <row r="1267" spans="1:12" ht="24" customHeight="1">
      <c r="A1267" s="300" t="s">
        <v>12986</v>
      </c>
      <c r="B1267" s="301" t="s">
        <v>13011</v>
      </c>
      <c r="C1267" s="300" t="s">
        <v>9</v>
      </c>
      <c r="D1267" s="300" t="s">
        <v>10929</v>
      </c>
      <c r="E1267" s="302" t="s">
        <v>51</v>
      </c>
      <c r="F1267" s="423" t="s">
        <v>13012</v>
      </c>
      <c r="G1267" s="423"/>
      <c r="H1267" s="423">
        <v>1.0652000000000001E-3</v>
      </c>
      <c r="I1267" s="423"/>
      <c r="J1267" s="424">
        <v>0.1603</v>
      </c>
      <c r="K1267" s="424"/>
      <c r="L1267" s="424"/>
    </row>
    <row r="1268" spans="1:12" ht="17.100000000000001" customHeight="1">
      <c r="A1268" s="298"/>
      <c r="B1268" s="298"/>
      <c r="C1268" s="298"/>
      <c r="D1268" s="298"/>
      <c r="E1268" s="298"/>
      <c r="F1268" s="298"/>
      <c r="G1268" s="298"/>
      <c r="H1268" s="298"/>
      <c r="I1268" s="298"/>
      <c r="J1268" s="298" t="s">
        <v>12992</v>
      </c>
      <c r="K1268" s="298"/>
      <c r="L1268" s="298" t="s">
        <v>12955</v>
      </c>
    </row>
    <row r="1269" spans="1:12">
      <c r="A1269" s="414" t="s">
        <v>13056</v>
      </c>
      <c r="B1269" s="414"/>
      <c r="C1269" s="414"/>
      <c r="D1269" s="414"/>
      <c r="E1269" s="414"/>
      <c r="F1269" s="414"/>
      <c r="G1269" s="414"/>
      <c r="H1269" s="414"/>
      <c r="I1269" s="294"/>
      <c r="J1269" s="294"/>
      <c r="K1269" s="294"/>
      <c r="L1269" s="294"/>
    </row>
    <row r="1270" spans="1:12" ht="17.100000000000001" customHeight="1">
      <c r="A1270" s="294" t="s">
        <v>12978</v>
      </c>
      <c r="B1270" s="298" t="s">
        <v>12979</v>
      </c>
      <c r="C1270" s="294" t="s">
        <v>12980</v>
      </c>
      <c r="D1270" s="294" t="s">
        <v>12981</v>
      </c>
      <c r="E1270" s="299" t="s">
        <v>12982</v>
      </c>
      <c r="F1270" s="413" t="s">
        <v>12983</v>
      </c>
      <c r="G1270" s="413"/>
      <c r="H1270" s="413" t="s">
        <v>12984</v>
      </c>
      <c r="I1270" s="413"/>
      <c r="J1270" s="413" t="s">
        <v>12985</v>
      </c>
      <c r="K1270" s="413"/>
      <c r="L1270" s="413"/>
    </row>
    <row r="1271" spans="1:12" ht="24" customHeight="1">
      <c r="A1271" s="300" t="s">
        <v>12986</v>
      </c>
      <c r="B1271" s="301" t="s">
        <v>13057</v>
      </c>
      <c r="C1271" s="300" t="s">
        <v>9</v>
      </c>
      <c r="D1271" s="300" t="s">
        <v>12549</v>
      </c>
      <c r="E1271" s="302" t="s">
        <v>27</v>
      </c>
      <c r="F1271" s="423" t="s">
        <v>12948</v>
      </c>
      <c r="G1271" s="423"/>
      <c r="H1271" s="423">
        <v>1</v>
      </c>
      <c r="I1271" s="423"/>
      <c r="J1271" s="424">
        <v>0.65</v>
      </c>
      <c r="K1271" s="424"/>
      <c r="L1271" s="424"/>
    </row>
    <row r="1272" spans="1:12" ht="17.100000000000001" customHeight="1">
      <c r="A1272" s="298"/>
      <c r="B1272" s="298"/>
      <c r="C1272" s="298"/>
      <c r="D1272" s="298"/>
      <c r="E1272" s="298"/>
      <c r="F1272" s="298"/>
      <c r="G1272" s="298"/>
      <c r="H1272" s="298"/>
      <c r="I1272" s="298"/>
      <c r="J1272" s="298" t="s">
        <v>12992</v>
      </c>
      <c r="K1272" s="298"/>
      <c r="L1272" s="298" t="s">
        <v>12948</v>
      </c>
    </row>
    <row r="1273" spans="1:12">
      <c r="A1273" s="414" t="s">
        <v>13058</v>
      </c>
      <c r="B1273" s="414"/>
      <c r="C1273" s="414"/>
      <c r="D1273" s="414"/>
      <c r="E1273" s="414"/>
      <c r="F1273" s="414"/>
      <c r="G1273" s="414"/>
      <c r="H1273" s="414"/>
      <c r="I1273" s="294"/>
      <c r="J1273" s="294"/>
      <c r="K1273" s="294"/>
      <c r="L1273" s="294"/>
    </row>
    <row r="1274" spans="1:12" ht="17.100000000000001" customHeight="1">
      <c r="A1274" s="294" t="s">
        <v>12978</v>
      </c>
      <c r="B1274" s="298" t="s">
        <v>12979</v>
      </c>
      <c r="C1274" s="294" t="s">
        <v>12980</v>
      </c>
      <c r="D1274" s="294" t="s">
        <v>12981</v>
      </c>
      <c r="E1274" s="299" t="s">
        <v>12982</v>
      </c>
      <c r="F1274" s="413" t="s">
        <v>12983</v>
      </c>
      <c r="G1274" s="413"/>
      <c r="H1274" s="413" t="s">
        <v>12984</v>
      </c>
      <c r="I1274" s="413"/>
      <c r="J1274" s="413" t="s">
        <v>12985</v>
      </c>
      <c r="K1274" s="413"/>
      <c r="L1274" s="413"/>
    </row>
    <row r="1275" spans="1:12" ht="24" customHeight="1">
      <c r="A1275" s="300" t="s">
        <v>12986</v>
      </c>
      <c r="B1275" s="301" t="s">
        <v>13059</v>
      </c>
      <c r="C1275" s="300" t="s">
        <v>9</v>
      </c>
      <c r="D1275" s="300" t="s">
        <v>12535</v>
      </c>
      <c r="E1275" s="302" t="s">
        <v>27</v>
      </c>
      <c r="F1275" s="423" t="s">
        <v>12936</v>
      </c>
      <c r="G1275" s="423"/>
      <c r="H1275" s="423">
        <v>1</v>
      </c>
      <c r="I1275" s="423"/>
      <c r="J1275" s="424">
        <v>0.05</v>
      </c>
      <c r="K1275" s="424"/>
      <c r="L1275" s="424"/>
    </row>
    <row r="1276" spans="1:12" ht="17.100000000000001" customHeight="1">
      <c r="A1276" s="298"/>
      <c r="B1276" s="298"/>
      <c r="C1276" s="298"/>
      <c r="D1276" s="298"/>
      <c r="E1276" s="298"/>
      <c r="F1276" s="298"/>
      <c r="G1276" s="298"/>
      <c r="H1276" s="298"/>
      <c r="I1276" s="298"/>
      <c r="J1276" s="298" t="s">
        <v>12992</v>
      </c>
      <c r="K1276" s="298"/>
      <c r="L1276" s="298" t="s">
        <v>12936</v>
      </c>
    </row>
    <row r="1277" spans="1:12">
      <c r="A1277" s="414" t="s">
        <v>13060</v>
      </c>
      <c r="B1277" s="414"/>
      <c r="C1277" s="414"/>
      <c r="D1277" s="414"/>
      <c r="E1277" s="414"/>
      <c r="F1277" s="414"/>
      <c r="G1277" s="414"/>
      <c r="H1277" s="414"/>
      <c r="I1277" s="294"/>
      <c r="J1277" s="294"/>
      <c r="K1277" s="294"/>
      <c r="L1277" s="294"/>
    </row>
    <row r="1278" spans="1:12" ht="17.100000000000001" customHeight="1">
      <c r="A1278" s="294" t="s">
        <v>12978</v>
      </c>
      <c r="B1278" s="298" t="s">
        <v>12979</v>
      </c>
      <c r="C1278" s="294" t="s">
        <v>12980</v>
      </c>
      <c r="D1278" s="294" t="s">
        <v>12981</v>
      </c>
      <c r="E1278" s="299" t="s">
        <v>12982</v>
      </c>
      <c r="F1278" s="413" t="s">
        <v>12983</v>
      </c>
      <c r="G1278" s="413"/>
      <c r="H1278" s="413" t="s">
        <v>12984</v>
      </c>
      <c r="I1278" s="413"/>
      <c r="J1278" s="413" t="s">
        <v>12985</v>
      </c>
      <c r="K1278" s="413"/>
      <c r="L1278" s="413"/>
    </row>
    <row r="1279" spans="1:12" ht="24" customHeight="1">
      <c r="A1279" s="300" t="s">
        <v>12986</v>
      </c>
      <c r="B1279" s="301" t="s">
        <v>13061</v>
      </c>
      <c r="C1279" s="300" t="s">
        <v>9</v>
      </c>
      <c r="D1279" s="300" t="s">
        <v>12522</v>
      </c>
      <c r="E1279" s="302" t="s">
        <v>27</v>
      </c>
      <c r="F1279" s="423" t="s">
        <v>12964</v>
      </c>
      <c r="G1279" s="423"/>
      <c r="H1279" s="423">
        <v>1</v>
      </c>
      <c r="I1279" s="423"/>
      <c r="J1279" s="424">
        <v>2.5299999999999998</v>
      </c>
      <c r="K1279" s="424"/>
      <c r="L1279" s="424"/>
    </row>
    <row r="1280" spans="1:12" ht="24" customHeight="1">
      <c r="A1280" s="300" t="s">
        <v>12986</v>
      </c>
      <c r="B1280" s="301" t="s">
        <v>13062</v>
      </c>
      <c r="C1280" s="300" t="s">
        <v>9</v>
      </c>
      <c r="D1280" s="300" t="s">
        <v>12527</v>
      </c>
      <c r="E1280" s="302" t="s">
        <v>27</v>
      </c>
      <c r="F1280" s="423" t="s">
        <v>13063</v>
      </c>
      <c r="G1280" s="423"/>
      <c r="H1280" s="423">
        <v>1</v>
      </c>
      <c r="I1280" s="423"/>
      <c r="J1280" s="424">
        <v>0.34</v>
      </c>
      <c r="K1280" s="424"/>
      <c r="L1280" s="424"/>
    </row>
    <row r="1281" spans="1:12" ht="17.100000000000001" customHeight="1">
      <c r="A1281" s="298"/>
      <c r="B1281" s="298"/>
      <c r="C1281" s="298"/>
      <c r="D1281" s="298"/>
      <c r="E1281" s="298"/>
      <c r="F1281" s="298"/>
      <c r="G1281" s="298"/>
      <c r="H1281" s="298"/>
      <c r="I1281" s="298"/>
      <c r="J1281" s="298" t="s">
        <v>12992</v>
      </c>
      <c r="K1281" s="298"/>
      <c r="L1281" s="298" t="s">
        <v>13064</v>
      </c>
    </row>
    <row r="1282" spans="1:12" ht="17.100000000000001" customHeight="1">
      <c r="A1282" s="294" t="s">
        <v>13014</v>
      </c>
      <c r="B1282" s="294"/>
      <c r="C1282" s="294"/>
      <c r="D1282" s="294"/>
      <c r="E1282" s="294"/>
      <c r="F1282" s="294"/>
      <c r="G1282" s="294"/>
      <c r="H1282" s="294"/>
      <c r="I1282" s="294"/>
      <c r="J1282" s="294"/>
      <c r="K1282" s="294"/>
      <c r="L1282" s="294"/>
    </row>
    <row r="1283" spans="1:12" ht="17.100000000000001" customHeight="1">
      <c r="A1283" s="298"/>
      <c r="B1283" s="298"/>
      <c r="C1283" s="298"/>
      <c r="D1283" s="298"/>
      <c r="E1283" s="298"/>
      <c r="F1283" s="298"/>
      <c r="G1283" s="298"/>
      <c r="H1283" s="298"/>
      <c r="I1283" s="298"/>
      <c r="J1283" s="298" t="s">
        <v>13015</v>
      </c>
      <c r="K1283" s="298"/>
      <c r="L1283" s="298" t="s">
        <v>16765</v>
      </c>
    </row>
    <row r="1284" spans="1:12" ht="17.100000000000001" customHeight="1">
      <c r="A1284" s="298"/>
      <c r="B1284" s="298"/>
      <c r="C1284" s="298"/>
      <c r="D1284" s="298"/>
      <c r="E1284" s="298"/>
      <c r="F1284" s="298"/>
      <c r="G1284" s="298"/>
      <c r="H1284" s="298"/>
      <c r="I1284" s="298"/>
      <c r="J1284" s="298" t="s">
        <v>13017</v>
      </c>
      <c r="K1284" s="298" t="s">
        <v>13018</v>
      </c>
      <c r="L1284" s="298" t="s">
        <v>13066</v>
      </c>
    </row>
    <row r="1285" spans="1:12" ht="17.100000000000001" customHeight="1">
      <c r="A1285" s="298"/>
      <c r="B1285" s="298"/>
      <c r="C1285" s="298"/>
      <c r="D1285" s="298"/>
      <c r="E1285" s="298"/>
      <c r="F1285" s="298"/>
      <c r="G1285" s="298"/>
      <c r="H1285" s="298"/>
      <c r="I1285" s="298"/>
      <c r="J1285" s="298" t="s">
        <v>13020</v>
      </c>
      <c r="K1285" s="298"/>
      <c r="L1285" s="298" t="s">
        <v>16766</v>
      </c>
    </row>
    <row r="1286" spans="1:12" ht="17.100000000000001" customHeight="1">
      <c r="A1286" s="298"/>
      <c r="B1286" s="298"/>
      <c r="C1286" s="298"/>
      <c r="D1286" s="298"/>
      <c r="E1286" s="298"/>
      <c r="F1286" s="298"/>
      <c r="G1286" s="298"/>
      <c r="H1286" s="298"/>
      <c r="I1286" s="298"/>
      <c r="J1286" s="298" t="s">
        <v>13022</v>
      </c>
      <c r="K1286" s="298" t="s">
        <v>16646</v>
      </c>
      <c r="L1286" s="298" t="s">
        <v>15501</v>
      </c>
    </row>
    <row r="1287" spans="1:12" ht="17.100000000000001" customHeight="1">
      <c r="A1287" s="298"/>
      <c r="B1287" s="298"/>
      <c r="C1287" s="298"/>
      <c r="D1287" s="298"/>
      <c r="E1287" s="298"/>
      <c r="F1287" s="298"/>
      <c r="G1287" s="298"/>
      <c r="H1287" s="298"/>
      <c r="I1287" s="298"/>
      <c r="J1287" s="298" t="s">
        <v>13024</v>
      </c>
      <c r="K1287" s="298"/>
      <c r="L1287" s="298" t="s">
        <v>16767</v>
      </c>
    </row>
    <row r="1288" spans="1:12" ht="30" customHeight="1">
      <c r="A1288" s="299"/>
      <c r="B1288" s="299"/>
      <c r="C1288" s="299"/>
      <c r="D1288" s="299"/>
      <c r="E1288" s="299"/>
      <c r="F1288" s="299"/>
      <c r="G1288" s="299"/>
      <c r="H1288" s="299"/>
      <c r="I1288" s="299"/>
      <c r="J1288" s="299"/>
      <c r="K1288" s="299"/>
      <c r="L1288" s="299"/>
    </row>
    <row r="1289" spans="1:12" ht="24" customHeight="1">
      <c r="A1289" s="295" t="s">
        <v>16770</v>
      </c>
      <c r="B1289" s="296" t="s">
        <v>16256</v>
      </c>
      <c r="C1289" s="295" t="s">
        <v>9</v>
      </c>
      <c r="D1289" s="295" t="s">
        <v>2149</v>
      </c>
      <c r="E1289" s="297" t="s">
        <v>13145</v>
      </c>
      <c r="F1289" s="296"/>
      <c r="G1289" s="296"/>
      <c r="H1289" s="296"/>
      <c r="I1289" s="296"/>
      <c r="J1289" s="296"/>
      <c r="K1289" s="296"/>
      <c r="L1289" s="296"/>
    </row>
    <row r="1290" spans="1:12">
      <c r="A1290" s="414" t="s">
        <v>12977</v>
      </c>
      <c r="B1290" s="414"/>
      <c r="C1290" s="414"/>
      <c r="D1290" s="414"/>
      <c r="E1290" s="414"/>
      <c r="F1290" s="414"/>
      <c r="G1290" s="414"/>
      <c r="H1290" s="414"/>
      <c r="I1290" s="294"/>
      <c r="J1290" s="294"/>
      <c r="K1290" s="294"/>
      <c r="L1290" s="294"/>
    </row>
    <row r="1291" spans="1:12" ht="17.100000000000001" customHeight="1">
      <c r="A1291" s="294" t="s">
        <v>12978</v>
      </c>
      <c r="B1291" s="298" t="s">
        <v>12979</v>
      </c>
      <c r="C1291" s="294" t="s">
        <v>12980</v>
      </c>
      <c r="D1291" s="294" t="s">
        <v>12981</v>
      </c>
      <c r="E1291" s="299" t="s">
        <v>12982</v>
      </c>
      <c r="F1291" s="413" t="s">
        <v>12983</v>
      </c>
      <c r="G1291" s="413"/>
      <c r="H1291" s="413" t="s">
        <v>12984</v>
      </c>
      <c r="I1291" s="413"/>
      <c r="J1291" s="413" t="s">
        <v>12985</v>
      </c>
      <c r="K1291" s="413"/>
      <c r="L1291" s="413"/>
    </row>
    <row r="1292" spans="1:12" ht="24" customHeight="1">
      <c r="A1292" s="300" t="s">
        <v>12986</v>
      </c>
      <c r="B1292" s="301" t="s">
        <v>13085</v>
      </c>
      <c r="C1292" s="300" t="s">
        <v>9</v>
      </c>
      <c r="D1292" s="300" t="s">
        <v>7909</v>
      </c>
      <c r="E1292" s="302" t="s">
        <v>51</v>
      </c>
      <c r="F1292" s="423" t="s">
        <v>13086</v>
      </c>
      <c r="G1292" s="423"/>
      <c r="H1292" s="423">
        <v>4.9807999999999996E-3</v>
      </c>
      <c r="I1292" s="423"/>
      <c r="J1292" s="424">
        <v>0.51800000000000002</v>
      </c>
      <c r="K1292" s="424"/>
      <c r="L1292" s="424"/>
    </row>
    <row r="1293" spans="1:12" ht="24" customHeight="1">
      <c r="A1293" s="300" t="s">
        <v>12986</v>
      </c>
      <c r="B1293" s="301" t="s">
        <v>13087</v>
      </c>
      <c r="C1293" s="300" t="s">
        <v>9</v>
      </c>
      <c r="D1293" s="300" t="s">
        <v>8873</v>
      </c>
      <c r="E1293" s="302" t="s">
        <v>51</v>
      </c>
      <c r="F1293" s="423" t="s">
        <v>13088</v>
      </c>
      <c r="G1293" s="423"/>
      <c r="H1293" s="423">
        <v>4.749E-4</v>
      </c>
      <c r="I1293" s="423"/>
      <c r="J1293" s="424">
        <v>0.41289999999999999</v>
      </c>
      <c r="K1293" s="424"/>
      <c r="L1293" s="424"/>
    </row>
    <row r="1294" spans="1:12" ht="48" customHeight="1">
      <c r="A1294" s="300" t="s">
        <v>12986</v>
      </c>
      <c r="B1294" s="301" t="s">
        <v>13089</v>
      </c>
      <c r="C1294" s="300" t="s">
        <v>9</v>
      </c>
      <c r="D1294" s="300" t="s">
        <v>9227</v>
      </c>
      <c r="E1294" s="302" t="s">
        <v>51</v>
      </c>
      <c r="F1294" s="423" t="s">
        <v>13090</v>
      </c>
      <c r="G1294" s="423"/>
      <c r="H1294" s="423">
        <v>3.322E-4</v>
      </c>
      <c r="I1294" s="423"/>
      <c r="J1294" s="424">
        <v>0.44419999999999998</v>
      </c>
      <c r="K1294" s="424"/>
      <c r="L1294" s="424"/>
    </row>
    <row r="1295" spans="1:12" ht="24" customHeight="1">
      <c r="A1295" s="300" t="s">
        <v>12986</v>
      </c>
      <c r="B1295" s="301" t="s">
        <v>13091</v>
      </c>
      <c r="C1295" s="300" t="s">
        <v>9</v>
      </c>
      <c r="D1295" s="300" t="s">
        <v>9580</v>
      </c>
      <c r="E1295" s="302" t="s">
        <v>51</v>
      </c>
      <c r="F1295" s="423" t="s">
        <v>13092</v>
      </c>
      <c r="G1295" s="423"/>
      <c r="H1295" s="423">
        <v>3.255E-4</v>
      </c>
      <c r="I1295" s="423"/>
      <c r="J1295" s="424">
        <v>0.2918</v>
      </c>
      <c r="K1295" s="424"/>
      <c r="L1295" s="424"/>
    </row>
    <row r="1296" spans="1:12" ht="24" customHeight="1">
      <c r="A1296" s="300" t="s">
        <v>12986</v>
      </c>
      <c r="B1296" s="301" t="s">
        <v>12987</v>
      </c>
      <c r="C1296" s="300" t="s">
        <v>9</v>
      </c>
      <c r="D1296" s="300" t="s">
        <v>9831</v>
      </c>
      <c r="E1296" s="302" t="s">
        <v>12988</v>
      </c>
      <c r="F1296" s="423" t="s">
        <v>12989</v>
      </c>
      <c r="G1296" s="423"/>
      <c r="H1296" s="423">
        <v>0.11526069999999999</v>
      </c>
      <c r="I1296" s="423"/>
      <c r="J1296" s="424">
        <v>1.1664000000000001</v>
      </c>
      <c r="K1296" s="424"/>
      <c r="L1296" s="424"/>
    </row>
    <row r="1297" spans="1:12" ht="36" customHeight="1">
      <c r="A1297" s="300" t="s">
        <v>12986</v>
      </c>
      <c r="B1297" s="301" t="s">
        <v>12990</v>
      </c>
      <c r="C1297" s="300" t="s">
        <v>9</v>
      </c>
      <c r="D1297" s="300" t="s">
        <v>11426</v>
      </c>
      <c r="E1297" s="302" t="s">
        <v>51</v>
      </c>
      <c r="F1297" s="423" t="s">
        <v>12991</v>
      </c>
      <c r="G1297" s="423"/>
      <c r="H1297" s="423">
        <v>6.0403999999999996E-3</v>
      </c>
      <c r="I1297" s="423"/>
      <c r="J1297" s="424">
        <v>0.7984</v>
      </c>
      <c r="K1297" s="424"/>
      <c r="L1297" s="424"/>
    </row>
    <row r="1298" spans="1:12" ht="17.100000000000001" customHeight="1">
      <c r="A1298" s="298"/>
      <c r="B1298" s="298"/>
      <c r="C1298" s="298"/>
      <c r="D1298" s="298"/>
      <c r="E1298" s="298"/>
      <c r="F1298" s="298"/>
      <c r="G1298" s="298"/>
      <c r="H1298" s="298"/>
      <c r="I1298" s="298"/>
      <c r="J1298" s="298" t="s">
        <v>12992</v>
      </c>
      <c r="K1298" s="298"/>
      <c r="L1298" s="298" t="s">
        <v>16771</v>
      </c>
    </row>
    <row r="1299" spans="1:12">
      <c r="A1299" s="414" t="s">
        <v>12994</v>
      </c>
      <c r="B1299" s="414"/>
      <c r="C1299" s="414"/>
      <c r="D1299" s="414"/>
      <c r="E1299" s="414"/>
      <c r="F1299" s="414"/>
      <c r="G1299" s="414"/>
      <c r="H1299" s="414"/>
      <c r="I1299" s="294"/>
      <c r="J1299" s="294"/>
      <c r="K1299" s="294"/>
      <c r="L1299" s="294"/>
    </row>
    <row r="1300" spans="1:12" ht="17.100000000000001" customHeight="1">
      <c r="A1300" s="294" t="s">
        <v>12978</v>
      </c>
      <c r="B1300" s="298" t="s">
        <v>12979</v>
      </c>
      <c r="C1300" s="294" t="s">
        <v>12980</v>
      </c>
      <c r="D1300" s="294" t="s">
        <v>12981</v>
      </c>
      <c r="E1300" s="299" t="s">
        <v>12982</v>
      </c>
      <c r="F1300" s="413" t="s">
        <v>12983</v>
      </c>
      <c r="G1300" s="413"/>
      <c r="H1300" s="413" t="s">
        <v>12984</v>
      </c>
      <c r="I1300" s="413"/>
      <c r="J1300" s="413" t="s">
        <v>12985</v>
      </c>
      <c r="K1300" s="413"/>
      <c r="L1300" s="413"/>
    </row>
    <row r="1301" spans="1:12" ht="24" customHeight="1">
      <c r="A1301" s="300" t="s">
        <v>12986</v>
      </c>
      <c r="B1301" s="301" t="s">
        <v>13093</v>
      </c>
      <c r="C1301" s="300" t="s">
        <v>9</v>
      </c>
      <c r="D1301" s="300" t="s">
        <v>10857</v>
      </c>
      <c r="E1301" s="302" t="s">
        <v>27</v>
      </c>
      <c r="F1301" s="423" t="s">
        <v>13094</v>
      </c>
      <c r="G1301" s="423"/>
      <c r="H1301" s="423">
        <v>8.6142456999999997</v>
      </c>
      <c r="I1301" s="423"/>
      <c r="J1301" s="424">
        <v>44.535699999999999</v>
      </c>
      <c r="K1301" s="424"/>
      <c r="L1301" s="424"/>
    </row>
    <row r="1302" spans="1:12" ht="17.100000000000001" customHeight="1">
      <c r="A1302" s="298"/>
      <c r="B1302" s="298"/>
      <c r="C1302" s="298"/>
      <c r="D1302" s="298"/>
      <c r="E1302" s="298"/>
      <c r="F1302" s="298"/>
      <c r="G1302" s="298"/>
      <c r="H1302" s="298"/>
      <c r="I1302" s="298"/>
      <c r="J1302" s="298" t="s">
        <v>12992</v>
      </c>
      <c r="K1302" s="298"/>
      <c r="L1302" s="298" t="s">
        <v>15796</v>
      </c>
    </row>
    <row r="1303" spans="1:12">
      <c r="A1303" s="414" t="s">
        <v>12998</v>
      </c>
      <c r="B1303" s="414"/>
      <c r="C1303" s="414"/>
      <c r="D1303" s="414"/>
      <c r="E1303" s="414"/>
      <c r="F1303" s="414"/>
      <c r="G1303" s="414"/>
      <c r="H1303" s="414"/>
      <c r="I1303" s="294"/>
      <c r="J1303" s="294"/>
      <c r="K1303" s="294"/>
      <c r="L1303" s="294"/>
    </row>
    <row r="1304" spans="1:12" ht="17.100000000000001" customHeight="1">
      <c r="A1304" s="294" t="s">
        <v>12978</v>
      </c>
      <c r="B1304" s="298" t="s">
        <v>12979</v>
      </c>
      <c r="C1304" s="294" t="s">
        <v>12980</v>
      </c>
      <c r="D1304" s="294" t="s">
        <v>12981</v>
      </c>
      <c r="E1304" s="299" t="s">
        <v>12982</v>
      </c>
      <c r="F1304" s="413" t="s">
        <v>12983</v>
      </c>
      <c r="G1304" s="413"/>
      <c r="H1304" s="413" t="s">
        <v>12984</v>
      </c>
      <c r="I1304" s="413"/>
      <c r="J1304" s="413" t="s">
        <v>12985</v>
      </c>
      <c r="K1304" s="413"/>
      <c r="L1304" s="413"/>
    </row>
    <row r="1305" spans="1:12" ht="24" customHeight="1">
      <c r="A1305" s="300" t="s">
        <v>12986</v>
      </c>
      <c r="B1305" s="301" t="s">
        <v>13144</v>
      </c>
      <c r="C1305" s="300" t="s">
        <v>9</v>
      </c>
      <c r="D1305" s="300" t="s">
        <v>7134</v>
      </c>
      <c r="E1305" s="302" t="s">
        <v>13145</v>
      </c>
      <c r="F1305" s="423" t="s">
        <v>13146</v>
      </c>
      <c r="G1305" s="423"/>
      <c r="H1305" s="423">
        <v>1.1499999999999999</v>
      </c>
      <c r="I1305" s="423"/>
      <c r="J1305" s="424">
        <v>72.16</v>
      </c>
      <c r="K1305" s="424"/>
      <c r="L1305" s="424"/>
    </row>
    <row r="1306" spans="1:12" ht="24" customHeight="1">
      <c r="A1306" s="300" t="s">
        <v>12986</v>
      </c>
      <c r="B1306" s="301" t="s">
        <v>13147</v>
      </c>
      <c r="C1306" s="300" t="s">
        <v>9</v>
      </c>
      <c r="D1306" s="300" t="s">
        <v>8045</v>
      </c>
      <c r="E1306" s="302" t="s">
        <v>23</v>
      </c>
      <c r="F1306" s="423" t="s">
        <v>12928</v>
      </c>
      <c r="G1306" s="423"/>
      <c r="H1306" s="423">
        <v>441.51</v>
      </c>
      <c r="I1306" s="423"/>
      <c r="J1306" s="424">
        <v>216.33</v>
      </c>
      <c r="K1306" s="424"/>
      <c r="L1306" s="424"/>
    </row>
    <row r="1307" spans="1:12" ht="24" customHeight="1">
      <c r="A1307" s="300" t="s">
        <v>12986</v>
      </c>
      <c r="B1307" s="301" t="s">
        <v>13099</v>
      </c>
      <c r="C1307" s="300" t="s">
        <v>9</v>
      </c>
      <c r="D1307" s="300" t="s">
        <v>7224</v>
      </c>
      <c r="E1307" s="302" t="s">
        <v>51</v>
      </c>
      <c r="F1307" s="423" t="s">
        <v>13100</v>
      </c>
      <c r="G1307" s="423"/>
      <c r="H1307" s="423">
        <v>5.8830899999999998E-2</v>
      </c>
      <c r="I1307" s="423"/>
      <c r="J1307" s="424">
        <v>0.54069999999999996</v>
      </c>
      <c r="K1307" s="424"/>
      <c r="L1307" s="424"/>
    </row>
    <row r="1308" spans="1:12" ht="24" customHeight="1">
      <c r="A1308" s="300" t="s">
        <v>12986</v>
      </c>
      <c r="B1308" s="301" t="s">
        <v>13101</v>
      </c>
      <c r="C1308" s="300" t="s">
        <v>9</v>
      </c>
      <c r="D1308" s="300" t="s">
        <v>7359</v>
      </c>
      <c r="E1308" s="302" t="s">
        <v>51</v>
      </c>
      <c r="F1308" s="423" t="s">
        <v>13102</v>
      </c>
      <c r="G1308" s="423"/>
      <c r="H1308" s="423">
        <v>1.8985E-3</v>
      </c>
      <c r="I1308" s="423"/>
      <c r="J1308" s="424">
        <v>0.24399999999999999</v>
      </c>
      <c r="K1308" s="424"/>
      <c r="L1308" s="424"/>
    </row>
    <row r="1309" spans="1:12" ht="24" customHeight="1">
      <c r="A1309" s="300" t="s">
        <v>12986</v>
      </c>
      <c r="B1309" s="301" t="s">
        <v>13103</v>
      </c>
      <c r="C1309" s="300" t="s">
        <v>9</v>
      </c>
      <c r="D1309" s="300" t="s">
        <v>8851</v>
      </c>
      <c r="E1309" s="302" t="s">
        <v>51</v>
      </c>
      <c r="F1309" s="423" t="s">
        <v>13104</v>
      </c>
      <c r="G1309" s="423"/>
      <c r="H1309" s="423">
        <v>1.5192999999999999E-3</v>
      </c>
      <c r="I1309" s="423"/>
      <c r="J1309" s="424">
        <v>0.29420000000000002</v>
      </c>
      <c r="K1309" s="424"/>
      <c r="L1309" s="424"/>
    </row>
    <row r="1310" spans="1:12" ht="24" customHeight="1">
      <c r="A1310" s="300" t="s">
        <v>12986</v>
      </c>
      <c r="B1310" s="301" t="s">
        <v>13105</v>
      </c>
      <c r="C1310" s="300" t="s">
        <v>9</v>
      </c>
      <c r="D1310" s="300" t="s">
        <v>8852</v>
      </c>
      <c r="E1310" s="302" t="s">
        <v>51</v>
      </c>
      <c r="F1310" s="423" t="s">
        <v>13106</v>
      </c>
      <c r="G1310" s="423"/>
      <c r="H1310" s="423">
        <v>3.255E-4</v>
      </c>
      <c r="I1310" s="423"/>
      <c r="J1310" s="424">
        <v>0.17849999999999999</v>
      </c>
      <c r="K1310" s="424"/>
      <c r="L1310" s="424"/>
    </row>
    <row r="1311" spans="1:12" ht="24" customHeight="1">
      <c r="A1311" s="300" t="s">
        <v>12986</v>
      </c>
      <c r="B1311" s="301" t="s">
        <v>13107</v>
      </c>
      <c r="C1311" s="300" t="s">
        <v>9</v>
      </c>
      <c r="D1311" s="300" t="s">
        <v>9000</v>
      </c>
      <c r="E1311" s="302" t="s">
        <v>51</v>
      </c>
      <c r="F1311" s="423" t="s">
        <v>13108</v>
      </c>
      <c r="G1311" s="423"/>
      <c r="H1311" s="423">
        <v>6.6961099999999996E-2</v>
      </c>
      <c r="I1311" s="423"/>
      <c r="J1311" s="424">
        <v>0.45329999999999998</v>
      </c>
      <c r="K1311" s="424"/>
      <c r="L1311" s="424"/>
    </row>
    <row r="1312" spans="1:12" ht="24" customHeight="1">
      <c r="A1312" s="300" t="s">
        <v>12986</v>
      </c>
      <c r="B1312" s="301" t="s">
        <v>13109</v>
      </c>
      <c r="C1312" s="300" t="s">
        <v>9</v>
      </c>
      <c r="D1312" s="300" t="s">
        <v>9574</v>
      </c>
      <c r="E1312" s="302" t="s">
        <v>51</v>
      </c>
      <c r="F1312" s="423" t="s">
        <v>13110</v>
      </c>
      <c r="G1312" s="423"/>
      <c r="H1312" s="423">
        <v>2.1235400000000001E-2</v>
      </c>
      <c r="I1312" s="423"/>
      <c r="J1312" s="424">
        <v>0.1875</v>
      </c>
      <c r="K1312" s="424"/>
      <c r="L1312" s="424"/>
    </row>
    <row r="1313" spans="1:12" ht="24" customHeight="1">
      <c r="A1313" s="300" t="s">
        <v>12986</v>
      </c>
      <c r="B1313" s="301" t="s">
        <v>13111</v>
      </c>
      <c r="C1313" s="300" t="s">
        <v>9</v>
      </c>
      <c r="D1313" s="300" t="s">
        <v>10714</v>
      </c>
      <c r="E1313" s="302" t="s">
        <v>93</v>
      </c>
      <c r="F1313" s="423" t="s">
        <v>13112</v>
      </c>
      <c r="G1313" s="423"/>
      <c r="H1313" s="423">
        <v>1.1160399999999999E-2</v>
      </c>
      <c r="I1313" s="423"/>
      <c r="J1313" s="424">
        <v>0.17030000000000001</v>
      </c>
      <c r="K1313" s="424"/>
      <c r="L1313" s="424"/>
    </row>
    <row r="1314" spans="1:12" ht="24" customHeight="1">
      <c r="A1314" s="300" t="s">
        <v>12986</v>
      </c>
      <c r="B1314" s="301" t="s">
        <v>13113</v>
      </c>
      <c r="C1314" s="300" t="s">
        <v>9</v>
      </c>
      <c r="D1314" s="300" t="s">
        <v>10809</v>
      </c>
      <c r="E1314" s="302" t="s">
        <v>51</v>
      </c>
      <c r="F1314" s="423" t="s">
        <v>13114</v>
      </c>
      <c r="G1314" s="423"/>
      <c r="H1314" s="423">
        <v>1.1160399999999999E-2</v>
      </c>
      <c r="I1314" s="423"/>
      <c r="J1314" s="424">
        <v>0.13389999999999999</v>
      </c>
      <c r="K1314" s="424"/>
      <c r="L1314" s="424"/>
    </row>
    <row r="1315" spans="1:12" ht="24" customHeight="1">
      <c r="A1315" s="300" t="s">
        <v>12986</v>
      </c>
      <c r="B1315" s="301" t="s">
        <v>13115</v>
      </c>
      <c r="C1315" s="300" t="s">
        <v>9</v>
      </c>
      <c r="D1315" s="300" t="s">
        <v>10810</v>
      </c>
      <c r="E1315" s="302" t="s">
        <v>51</v>
      </c>
      <c r="F1315" s="423" t="s">
        <v>13116</v>
      </c>
      <c r="G1315" s="423"/>
      <c r="H1315" s="423">
        <v>1.1160399999999999E-2</v>
      </c>
      <c r="I1315" s="423"/>
      <c r="J1315" s="424">
        <v>0.29699999999999999</v>
      </c>
      <c r="K1315" s="424"/>
      <c r="L1315" s="424"/>
    </row>
    <row r="1316" spans="1:12" ht="24" customHeight="1">
      <c r="A1316" s="300" t="s">
        <v>12986</v>
      </c>
      <c r="B1316" s="301" t="s">
        <v>13117</v>
      </c>
      <c r="C1316" s="300" t="s">
        <v>9</v>
      </c>
      <c r="D1316" s="300" t="s">
        <v>10837</v>
      </c>
      <c r="E1316" s="302" t="s">
        <v>51</v>
      </c>
      <c r="F1316" s="423" t="s">
        <v>13118</v>
      </c>
      <c r="G1316" s="423"/>
      <c r="H1316" s="423">
        <v>3.8000000000000002E-4</v>
      </c>
      <c r="I1316" s="423"/>
      <c r="J1316" s="424">
        <v>0.16919999999999999</v>
      </c>
      <c r="K1316" s="424"/>
      <c r="L1316" s="424"/>
    </row>
    <row r="1317" spans="1:12" ht="24" customHeight="1">
      <c r="A1317" s="300" t="s">
        <v>12986</v>
      </c>
      <c r="B1317" s="301" t="s">
        <v>13003</v>
      </c>
      <c r="C1317" s="300" t="s">
        <v>9</v>
      </c>
      <c r="D1317" s="300" t="s">
        <v>7216</v>
      </c>
      <c r="E1317" s="302" t="s">
        <v>51</v>
      </c>
      <c r="F1317" s="423" t="s">
        <v>13004</v>
      </c>
      <c r="G1317" s="423"/>
      <c r="H1317" s="423">
        <v>2.2352799999999999E-2</v>
      </c>
      <c r="I1317" s="423"/>
      <c r="J1317" s="424">
        <v>0.74680000000000002</v>
      </c>
      <c r="K1317" s="424"/>
      <c r="L1317" s="424"/>
    </row>
    <row r="1318" spans="1:12" ht="24" customHeight="1">
      <c r="A1318" s="300" t="s">
        <v>12986</v>
      </c>
      <c r="B1318" s="301" t="s">
        <v>13005</v>
      </c>
      <c r="C1318" s="300" t="s">
        <v>9</v>
      </c>
      <c r="D1318" s="300" t="s">
        <v>7393</v>
      </c>
      <c r="E1318" s="302" t="s">
        <v>12988</v>
      </c>
      <c r="F1318" s="423" t="s">
        <v>13006</v>
      </c>
      <c r="G1318" s="423"/>
      <c r="H1318" s="423">
        <v>1.34474E-2</v>
      </c>
      <c r="I1318" s="423"/>
      <c r="J1318" s="424">
        <v>0.72619999999999996</v>
      </c>
      <c r="K1318" s="424"/>
      <c r="L1318" s="424"/>
    </row>
    <row r="1319" spans="1:12" ht="24" customHeight="1">
      <c r="A1319" s="300" t="s">
        <v>12986</v>
      </c>
      <c r="B1319" s="301" t="s">
        <v>13007</v>
      </c>
      <c r="C1319" s="300" t="s">
        <v>9</v>
      </c>
      <c r="D1319" s="300" t="s">
        <v>10619</v>
      </c>
      <c r="E1319" s="302" t="s">
        <v>51</v>
      </c>
      <c r="F1319" s="423" t="s">
        <v>13008</v>
      </c>
      <c r="G1319" s="423"/>
      <c r="H1319" s="423">
        <v>1.04314E-2</v>
      </c>
      <c r="I1319" s="423"/>
      <c r="J1319" s="424">
        <v>1.9950000000000001</v>
      </c>
      <c r="K1319" s="424"/>
      <c r="L1319" s="424"/>
    </row>
    <row r="1320" spans="1:12" ht="24" customHeight="1">
      <c r="A1320" s="300" t="s">
        <v>12986</v>
      </c>
      <c r="B1320" s="301" t="s">
        <v>13009</v>
      </c>
      <c r="C1320" s="300" t="s">
        <v>9</v>
      </c>
      <c r="D1320" s="300" t="s">
        <v>10769</v>
      </c>
      <c r="E1320" s="302" t="s">
        <v>51</v>
      </c>
      <c r="F1320" s="423" t="s">
        <v>13010</v>
      </c>
      <c r="G1320" s="423"/>
      <c r="H1320" s="423">
        <v>0.93769349999999996</v>
      </c>
      <c r="I1320" s="423"/>
      <c r="J1320" s="424">
        <v>1.1815</v>
      </c>
      <c r="K1320" s="424"/>
      <c r="L1320" s="424"/>
    </row>
    <row r="1321" spans="1:12" ht="24" customHeight="1">
      <c r="A1321" s="300" t="s">
        <v>12986</v>
      </c>
      <c r="B1321" s="301" t="s">
        <v>13011</v>
      </c>
      <c r="C1321" s="300" t="s">
        <v>9</v>
      </c>
      <c r="D1321" s="300" t="s">
        <v>10929</v>
      </c>
      <c r="E1321" s="302" t="s">
        <v>51</v>
      </c>
      <c r="F1321" s="423" t="s">
        <v>13012</v>
      </c>
      <c r="G1321" s="423"/>
      <c r="H1321" s="423">
        <v>9.0404000000000005E-3</v>
      </c>
      <c r="I1321" s="423"/>
      <c r="J1321" s="424">
        <v>1.3602000000000001</v>
      </c>
      <c r="K1321" s="424"/>
      <c r="L1321" s="424"/>
    </row>
    <row r="1322" spans="1:12" ht="17.100000000000001" customHeight="1">
      <c r="A1322" s="298"/>
      <c r="B1322" s="298"/>
      <c r="C1322" s="298"/>
      <c r="D1322" s="298"/>
      <c r="E1322" s="298"/>
      <c r="F1322" s="298"/>
      <c r="G1322" s="298"/>
      <c r="H1322" s="298"/>
      <c r="I1322" s="298"/>
      <c r="J1322" s="298" t="s">
        <v>12992</v>
      </c>
      <c r="K1322" s="298"/>
      <c r="L1322" s="298" t="s">
        <v>16772</v>
      </c>
    </row>
    <row r="1323" spans="1:12">
      <c r="A1323" s="414" t="s">
        <v>13056</v>
      </c>
      <c r="B1323" s="414"/>
      <c r="C1323" s="414"/>
      <c r="D1323" s="414"/>
      <c r="E1323" s="414"/>
      <c r="F1323" s="414"/>
      <c r="G1323" s="414"/>
      <c r="H1323" s="414"/>
      <c r="I1323" s="294"/>
      <c r="J1323" s="294"/>
      <c r="K1323" s="294"/>
      <c r="L1323" s="294"/>
    </row>
    <row r="1324" spans="1:12" ht="17.100000000000001" customHeight="1">
      <c r="A1324" s="294" t="s">
        <v>12978</v>
      </c>
      <c r="B1324" s="298" t="s">
        <v>12979</v>
      </c>
      <c r="C1324" s="294" t="s">
        <v>12980</v>
      </c>
      <c r="D1324" s="294" t="s">
        <v>12981</v>
      </c>
      <c r="E1324" s="299" t="s">
        <v>12982</v>
      </c>
      <c r="F1324" s="413" t="s">
        <v>12983</v>
      </c>
      <c r="G1324" s="413"/>
      <c r="H1324" s="413" t="s">
        <v>12984</v>
      </c>
      <c r="I1324" s="413"/>
      <c r="J1324" s="413" t="s">
        <v>12985</v>
      </c>
      <c r="K1324" s="413"/>
      <c r="L1324" s="413"/>
    </row>
    <row r="1325" spans="1:12" ht="24" customHeight="1">
      <c r="A1325" s="300" t="s">
        <v>12986</v>
      </c>
      <c r="B1325" s="301" t="s">
        <v>13057</v>
      </c>
      <c r="C1325" s="300" t="s">
        <v>9</v>
      </c>
      <c r="D1325" s="300" t="s">
        <v>12549</v>
      </c>
      <c r="E1325" s="302" t="s">
        <v>27</v>
      </c>
      <c r="F1325" s="423" t="s">
        <v>12948</v>
      </c>
      <c r="G1325" s="423"/>
      <c r="H1325" s="423">
        <v>8.3894318999999999</v>
      </c>
      <c r="I1325" s="423"/>
      <c r="J1325" s="424">
        <v>5.4531000000000001</v>
      </c>
      <c r="K1325" s="424"/>
      <c r="L1325" s="424"/>
    </row>
    <row r="1326" spans="1:12" ht="17.100000000000001" customHeight="1">
      <c r="A1326" s="298"/>
      <c r="B1326" s="298"/>
      <c r="C1326" s="298"/>
      <c r="D1326" s="298"/>
      <c r="E1326" s="298"/>
      <c r="F1326" s="298"/>
      <c r="G1326" s="298"/>
      <c r="H1326" s="298"/>
      <c r="I1326" s="298"/>
      <c r="J1326" s="298" t="s">
        <v>12992</v>
      </c>
      <c r="K1326" s="298"/>
      <c r="L1326" s="298" t="s">
        <v>16773</v>
      </c>
    </row>
    <row r="1327" spans="1:12">
      <c r="A1327" s="414" t="s">
        <v>13058</v>
      </c>
      <c r="B1327" s="414"/>
      <c r="C1327" s="414"/>
      <c r="D1327" s="414"/>
      <c r="E1327" s="414"/>
      <c r="F1327" s="414"/>
      <c r="G1327" s="414"/>
      <c r="H1327" s="414"/>
      <c r="I1327" s="294"/>
      <c r="J1327" s="294"/>
      <c r="K1327" s="294"/>
      <c r="L1327" s="294"/>
    </row>
    <row r="1328" spans="1:12" ht="17.100000000000001" customHeight="1">
      <c r="A1328" s="294" t="s">
        <v>12978</v>
      </c>
      <c r="B1328" s="298" t="s">
        <v>12979</v>
      </c>
      <c r="C1328" s="294" t="s">
        <v>12980</v>
      </c>
      <c r="D1328" s="294" t="s">
        <v>12981</v>
      </c>
      <c r="E1328" s="299" t="s">
        <v>12982</v>
      </c>
      <c r="F1328" s="413" t="s">
        <v>12983</v>
      </c>
      <c r="G1328" s="413"/>
      <c r="H1328" s="413" t="s">
        <v>12984</v>
      </c>
      <c r="I1328" s="413"/>
      <c r="J1328" s="413" t="s">
        <v>12985</v>
      </c>
      <c r="K1328" s="413"/>
      <c r="L1328" s="413"/>
    </row>
    <row r="1329" spans="1:12" ht="24" customHeight="1">
      <c r="A1329" s="300" t="s">
        <v>12986</v>
      </c>
      <c r="B1329" s="301" t="s">
        <v>13059</v>
      </c>
      <c r="C1329" s="300" t="s">
        <v>9</v>
      </c>
      <c r="D1329" s="300" t="s">
        <v>12535</v>
      </c>
      <c r="E1329" s="302" t="s">
        <v>27</v>
      </c>
      <c r="F1329" s="423" t="s">
        <v>12936</v>
      </c>
      <c r="G1329" s="423"/>
      <c r="H1329" s="423">
        <v>8.3894318999999999</v>
      </c>
      <c r="I1329" s="423"/>
      <c r="J1329" s="424">
        <v>0.41949999999999998</v>
      </c>
      <c r="K1329" s="424"/>
      <c r="L1329" s="424"/>
    </row>
    <row r="1330" spans="1:12" ht="17.100000000000001" customHeight="1">
      <c r="A1330" s="298"/>
      <c r="B1330" s="298"/>
      <c r="C1330" s="298"/>
      <c r="D1330" s="298"/>
      <c r="E1330" s="298"/>
      <c r="F1330" s="298"/>
      <c r="G1330" s="298"/>
      <c r="H1330" s="298"/>
      <c r="I1330" s="298"/>
      <c r="J1330" s="298" t="s">
        <v>12992</v>
      </c>
      <c r="K1330" s="298"/>
      <c r="L1330" s="298" t="s">
        <v>14053</v>
      </c>
    </row>
    <row r="1331" spans="1:12">
      <c r="A1331" s="414" t="s">
        <v>13060</v>
      </c>
      <c r="B1331" s="414"/>
      <c r="C1331" s="414"/>
      <c r="D1331" s="414"/>
      <c r="E1331" s="414"/>
      <c r="F1331" s="414"/>
      <c r="G1331" s="414"/>
      <c r="H1331" s="414"/>
      <c r="I1331" s="294"/>
      <c r="J1331" s="294"/>
      <c r="K1331" s="294"/>
      <c r="L1331" s="294"/>
    </row>
    <row r="1332" spans="1:12" ht="17.100000000000001" customHeight="1">
      <c r="A1332" s="294" t="s">
        <v>12978</v>
      </c>
      <c r="B1332" s="298" t="s">
        <v>12979</v>
      </c>
      <c r="C1332" s="294" t="s">
        <v>12980</v>
      </c>
      <c r="D1332" s="294" t="s">
        <v>12981</v>
      </c>
      <c r="E1332" s="299" t="s">
        <v>12982</v>
      </c>
      <c r="F1332" s="413" t="s">
        <v>12983</v>
      </c>
      <c r="G1332" s="413"/>
      <c r="H1332" s="413" t="s">
        <v>12984</v>
      </c>
      <c r="I1332" s="413"/>
      <c r="J1332" s="413" t="s">
        <v>12985</v>
      </c>
      <c r="K1332" s="413"/>
      <c r="L1332" s="413"/>
    </row>
    <row r="1333" spans="1:12" ht="24" customHeight="1">
      <c r="A1333" s="300" t="s">
        <v>12986</v>
      </c>
      <c r="B1333" s="301" t="s">
        <v>13061</v>
      </c>
      <c r="C1333" s="300" t="s">
        <v>9</v>
      </c>
      <c r="D1333" s="300" t="s">
        <v>12522</v>
      </c>
      <c r="E1333" s="302" t="s">
        <v>27</v>
      </c>
      <c r="F1333" s="423" t="s">
        <v>12964</v>
      </c>
      <c r="G1333" s="423"/>
      <c r="H1333" s="423">
        <v>8.3894318999999999</v>
      </c>
      <c r="I1333" s="423"/>
      <c r="J1333" s="424">
        <v>21.225300000000001</v>
      </c>
      <c r="K1333" s="424"/>
      <c r="L1333" s="424"/>
    </row>
    <row r="1334" spans="1:12" ht="24" customHeight="1">
      <c r="A1334" s="300" t="s">
        <v>12986</v>
      </c>
      <c r="B1334" s="301" t="s">
        <v>13062</v>
      </c>
      <c r="C1334" s="300" t="s">
        <v>9</v>
      </c>
      <c r="D1334" s="300" t="s">
        <v>12527</v>
      </c>
      <c r="E1334" s="302" t="s">
        <v>27</v>
      </c>
      <c r="F1334" s="423" t="s">
        <v>13063</v>
      </c>
      <c r="G1334" s="423"/>
      <c r="H1334" s="423">
        <v>8.3894318999999999</v>
      </c>
      <c r="I1334" s="423"/>
      <c r="J1334" s="424">
        <v>2.8523999999999998</v>
      </c>
      <c r="K1334" s="424"/>
      <c r="L1334" s="424"/>
    </row>
    <row r="1335" spans="1:12" ht="17.100000000000001" customHeight="1">
      <c r="A1335" s="298"/>
      <c r="B1335" s="298"/>
      <c r="C1335" s="298"/>
      <c r="D1335" s="298"/>
      <c r="E1335" s="298"/>
      <c r="F1335" s="298"/>
      <c r="G1335" s="298"/>
      <c r="H1335" s="298"/>
      <c r="I1335" s="298"/>
      <c r="J1335" s="298" t="s">
        <v>12992</v>
      </c>
      <c r="K1335" s="298"/>
      <c r="L1335" s="298" t="s">
        <v>16774</v>
      </c>
    </row>
    <row r="1336" spans="1:12" ht="17.100000000000001" customHeight="1">
      <c r="A1336" s="294" t="s">
        <v>13014</v>
      </c>
      <c r="B1336" s="294"/>
      <c r="C1336" s="294"/>
      <c r="D1336" s="294"/>
      <c r="E1336" s="294"/>
      <c r="F1336" s="294"/>
      <c r="G1336" s="294"/>
      <c r="H1336" s="294"/>
      <c r="I1336" s="294"/>
      <c r="J1336" s="294"/>
      <c r="K1336" s="294"/>
      <c r="L1336" s="294"/>
    </row>
    <row r="1337" spans="1:12" ht="17.100000000000001" customHeight="1">
      <c r="A1337" s="298"/>
      <c r="B1337" s="298"/>
      <c r="C1337" s="298"/>
      <c r="D1337" s="298"/>
      <c r="E1337" s="298"/>
      <c r="F1337" s="298"/>
      <c r="G1337" s="298"/>
      <c r="H1337" s="298"/>
      <c r="I1337" s="298"/>
      <c r="J1337" s="298" t="s">
        <v>13015</v>
      </c>
      <c r="K1337" s="298"/>
      <c r="L1337" s="298" t="s">
        <v>16775</v>
      </c>
    </row>
    <row r="1338" spans="1:12" ht="17.100000000000001" customHeight="1">
      <c r="A1338" s="298"/>
      <c r="B1338" s="298"/>
      <c r="C1338" s="298"/>
      <c r="D1338" s="298"/>
      <c r="E1338" s="298"/>
      <c r="F1338" s="298"/>
      <c r="G1338" s="298"/>
      <c r="H1338" s="298"/>
      <c r="I1338" s="298"/>
      <c r="J1338" s="298" t="s">
        <v>13017</v>
      </c>
      <c r="K1338" s="298" t="s">
        <v>13018</v>
      </c>
      <c r="L1338" s="298" t="s">
        <v>15801</v>
      </c>
    </row>
    <row r="1339" spans="1:12" ht="17.100000000000001" customHeight="1">
      <c r="A1339" s="298"/>
      <c r="B1339" s="298"/>
      <c r="C1339" s="298"/>
      <c r="D1339" s="298"/>
      <c r="E1339" s="298"/>
      <c r="F1339" s="298"/>
      <c r="G1339" s="298"/>
      <c r="H1339" s="298"/>
      <c r="I1339" s="298"/>
      <c r="J1339" s="298" t="s">
        <v>13020</v>
      </c>
      <c r="K1339" s="298"/>
      <c r="L1339" s="298" t="s">
        <v>16776</v>
      </c>
    </row>
    <row r="1340" spans="1:12" ht="17.100000000000001" customHeight="1">
      <c r="A1340" s="298"/>
      <c r="B1340" s="298"/>
      <c r="C1340" s="298"/>
      <c r="D1340" s="298"/>
      <c r="E1340" s="298"/>
      <c r="F1340" s="298"/>
      <c r="G1340" s="298"/>
      <c r="H1340" s="298"/>
      <c r="I1340" s="298"/>
      <c r="J1340" s="298" t="s">
        <v>13022</v>
      </c>
      <c r="K1340" s="298" t="s">
        <v>16646</v>
      </c>
      <c r="L1340" s="298" t="s">
        <v>16777</v>
      </c>
    </row>
    <row r="1341" spans="1:12" ht="17.100000000000001" customHeight="1">
      <c r="A1341" s="298"/>
      <c r="B1341" s="298"/>
      <c r="C1341" s="298"/>
      <c r="D1341" s="298"/>
      <c r="E1341" s="298"/>
      <c r="F1341" s="298"/>
      <c r="G1341" s="298"/>
      <c r="H1341" s="298"/>
      <c r="I1341" s="298"/>
      <c r="J1341" s="298" t="s">
        <v>13024</v>
      </c>
      <c r="K1341" s="298"/>
      <c r="L1341" s="298" t="s">
        <v>16778</v>
      </c>
    </row>
    <row r="1342" spans="1:12" ht="30" customHeight="1">
      <c r="A1342" s="299"/>
      <c r="B1342" s="299"/>
      <c r="C1342" s="299"/>
      <c r="D1342" s="299"/>
      <c r="E1342" s="299"/>
      <c r="F1342" s="299"/>
      <c r="G1342" s="299"/>
      <c r="H1342" s="299"/>
      <c r="I1342" s="299"/>
      <c r="J1342" s="299"/>
      <c r="K1342" s="299"/>
      <c r="L1342" s="299"/>
    </row>
    <row r="1343" spans="1:12" ht="24" customHeight="1">
      <c r="A1343" s="295" t="s">
        <v>16779</v>
      </c>
      <c r="B1343" s="296" t="s">
        <v>16202</v>
      </c>
      <c r="C1343" s="295" t="s">
        <v>9</v>
      </c>
      <c r="D1343" s="295" t="s">
        <v>446</v>
      </c>
      <c r="E1343" s="297" t="s">
        <v>27</v>
      </c>
      <c r="F1343" s="296"/>
      <c r="G1343" s="296"/>
      <c r="H1343" s="296"/>
      <c r="I1343" s="296"/>
      <c r="J1343" s="296"/>
      <c r="K1343" s="296"/>
      <c r="L1343" s="296"/>
    </row>
    <row r="1344" spans="1:12">
      <c r="A1344" s="414" t="s">
        <v>12977</v>
      </c>
      <c r="B1344" s="414"/>
      <c r="C1344" s="414"/>
      <c r="D1344" s="414"/>
      <c r="E1344" s="414"/>
      <c r="F1344" s="414"/>
      <c r="G1344" s="414"/>
      <c r="H1344" s="414"/>
      <c r="I1344" s="294"/>
      <c r="J1344" s="294"/>
      <c r="K1344" s="294"/>
      <c r="L1344" s="294"/>
    </row>
    <row r="1345" spans="1:12" ht="17.100000000000001" customHeight="1">
      <c r="A1345" s="294" t="s">
        <v>12978</v>
      </c>
      <c r="B1345" s="298" t="s">
        <v>12979</v>
      </c>
      <c r="C1345" s="294" t="s">
        <v>12980</v>
      </c>
      <c r="D1345" s="294" t="s">
        <v>12981</v>
      </c>
      <c r="E1345" s="299" t="s">
        <v>12982</v>
      </c>
      <c r="F1345" s="413" t="s">
        <v>12983</v>
      </c>
      <c r="G1345" s="413"/>
      <c r="H1345" s="413" t="s">
        <v>12984</v>
      </c>
      <c r="I1345" s="413"/>
      <c r="J1345" s="413" t="s">
        <v>12985</v>
      </c>
      <c r="K1345" s="413"/>
      <c r="L1345" s="413"/>
    </row>
    <row r="1346" spans="1:12" ht="24" customHeight="1">
      <c r="A1346" s="300" t="s">
        <v>12986</v>
      </c>
      <c r="B1346" s="301" t="s">
        <v>13085</v>
      </c>
      <c r="C1346" s="300" t="s">
        <v>9</v>
      </c>
      <c r="D1346" s="300" t="s">
        <v>7909</v>
      </c>
      <c r="E1346" s="302" t="s">
        <v>51</v>
      </c>
      <c r="F1346" s="423" t="s">
        <v>13086</v>
      </c>
      <c r="G1346" s="423"/>
      <c r="H1346" s="423">
        <v>5.8659999999999995E-4</v>
      </c>
      <c r="I1346" s="423"/>
      <c r="J1346" s="424">
        <v>6.0999999999999999E-2</v>
      </c>
      <c r="K1346" s="424"/>
      <c r="L1346" s="424"/>
    </row>
    <row r="1347" spans="1:12" ht="24" customHeight="1">
      <c r="A1347" s="300" t="s">
        <v>12986</v>
      </c>
      <c r="B1347" s="301" t="s">
        <v>13087</v>
      </c>
      <c r="C1347" s="300" t="s">
        <v>9</v>
      </c>
      <c r="D1347" s="300" t="s">
        <v>8873</v>
      </c>
      <c r="E1347" s="302" t="s">
        <v>51</v>
      </c>
      <c r="F1347" s="423" t="s">
        <v>13088</v>
      </c>
      <c r="G1347" s="423"/>
      <c r="H1347" s="423">
        <v>5.5899999999999997E-5</v>
      </c>
      <c r="I1347" s="423"/>
      <c r="J1347" s="424">
        <v>4.8599999999999997E-2</v>
      </c>
      <c r="K1347" s="424"/>
      <c r="L1347" s="424"/>
    </row>
    <row r="1348" spans="1:12" ht="48" customHeight="1">
      <c r="A1348" s="300" t="s">
        <v>12986</v>
      </c>
      <c r="B1348" s="301" t="s">
        <v>13089</v>
      </c>
      <c r="C1348" s="300" t="s">
        <v>9</v>
      </c>
      <c r="D1348" s="300" t="s">
        <v>9227</v>
      </c>
      <c r="E1348" s="302" t="s">
        <v>51</v>
      </c>
      <c r="F1348" s="423" t="s">
        <v>13090</v>
      </c>
      <c r="G1348" s="423"/>
      <c r="H1348" s="423">
        <v>3.9100000000000002E-5</v>
      </c>
      <c r="I1348" s="423"/>
      <c r="J1348" s="424">
        <v>5.2299999999999999E-2</v>
      </c>
      <c r="K1348" s="424"/>
      <c r="L1348" s="424"/>
    </row>
    <row r="1349" spans="1:12" ht="24" customHeight="1">
      <c r="A1349" s="300" t="s">
        <v>12986</v>
      </c>
      <c r="B1349" s="301" t="s">
        <v>13091</v>
      </c>
      <c r="C1349" s="300" t="s">
        <v>9</v>
      </c>
      <c r="D1349" s="300" t="s">
        <v>9580</v>
      </c>
      <c r="E1349" s="302" t="s">
        <v>51</v>
      </c>
      <c r="F1349" s="423" t="s">
        <v>13092</v>
      </c>
      <c r="G1349" s="423"/>
      <c r="H1349" s="423">
        <v>3.8300000000000003E-5</v>
      </c>
      <c r="I1349" s="423"/>
      <c r="J1349" s="424">
        <v>3.4299999999999997E-2</v>
      </c>
      <c r="K1349" s="424"/>
      <c r="L1349" s="424"/>
    </row>
    <row r="1350" spans="1:12" ht="24" customHeight="1">
      <c r="A1350" s="300" t="s">
        <v>12986</v>
      </c>
      <c r="B1350" s="301" t="s">
        <v>12987</v>
      </c>
      <c r="C1350" s="300" t="s">
        <v>9</v>
      </c>
      <c r="D1350" s="300" t="s">
        <v>9831</v>
      </c>
      <c r="E1350" s="302" t="s">
        <v>12988</v>
      </c>
      <c r="F1350" s="423" t="s">
        <v>12989</v>
      </c>
      <c r="G1350" s="423"/>
      <c r="H1350" s="423">
        <v>1.35738E-2</v>
      </c>
      <c r="I1350" s="423"/>
      <c r="J1350" s="424">
        <v>0.13739999999999999</v>
      </c>
      <c r="K1350" s="424"/>
      <c r="L1350" s="424"/>
    </row>
    <row r="1351" spans="1:12" ht="36" customHeight="1">
      <c r="A1351" s="300" t="s">
        <v>12986</v>
      </c>
      <c r="B1351" s="301" t="s">
        <v>12990</v>
      </c>
      <c r="C1351" s="300" t="s">
        <v>9</v>
      </c>
      <c r="D1351" s="300" t="s">
        <v>11426</v>
      </c>
      <c r="E1351" s="302" t="s">
        <v>51</v>
      </c>
      <c r="F1351" s="423" t="s">
        <v>12991</v>
      </c>
      <c r="G1351" s="423"/>
      <c r="H1351" s="423">
        <v>7.1140000000000005E-4</v>
      </c>
      <c r="I1351" s="423"/>
      <c r="J1351" s="424">
        <v>9.4E-2</v>
      </c>
      <c r="K1351" s="424"/>
      <c r="L1351" s="424"/>
    </row>
    <row r="1352" spans="1:12" ht="17.100000000000001" customHeight="1">
      <c r="A1352" s="298"/>
      <c r="B1352" s="298"/>
      <c r="C1352" s="298"/>
      <c r="D1352" s="298"/>
      <c r="E1352" s="298"/>
      <c r="F1352" s="298"/>
      <c r="G1352" s="298"/>
      <c r="H1352" s="298"/>
      <c r="I1352" s="298"/>
      <c r="J1352" s="298" t="s">
        <v>12992</v>
      </c>
      <c r="K1352" s="298"/>
      <c r="L1352" s="298" t="s">
        <v>12926</v>
      </c>
    </row>
    <row r="1353" spans="1:12">
      <c r="A1353" s="414" t="s">
        <v>12994</v>
      </c>
      <c r="B1353" s="414"/>
      <c r="C1353" s="414"/>
      <c r="D1353" s="414"/>
      <c r="E1353" s="414"/>
      <c r="F1353" s="414"/>
      <c r="G1353" s="414"/>
      <c r="H1353" s="414"/>
      <c r="I1353" s="294"/>
      <c r="J1353" s="294"/>
      <c r="K1353" s="294"/>
      <c r="L1353" s="294"/>
    </row>
    <row r="1354" spans="1:12" ht="17.100000000000001" customHeight="1">
      <c r="A1354" s="294" t="s">
        <v>12978</v>
      </c>
      <c r="B1354" s="298" t="s">
        <v>12979</v>
      </c>
      <c r="C1354" s="294" t="s">
        <v>12980</v>
      </c>
      <c r="D1354" s="294" t="s">
        <v>12981</v>
      </c>
      <c r="E1354" s="299" t="s">
        <v>12982</v>
      </c>
      <c r="F1354" s="413" t="s">
        <v>12983</v>
      </c>
      <c r="G1354" s="413"/>
      <c r="H1354" s="413" t="s">
        <v>12984</v>
      </c>
      <c r="I1354" s="413"/>
      <c r="J1354" s="413" t="s">
        <v>12985</v>
      </c>
      <c r="K1354" s="413"/>
      <c r="L1354" s="413"/>
    </row>
    <row r="1355" spans="1:12" ht="24" customHeight="1">
      <c r="A1355" s="300" t="s">
        <v>12986</v>
      </c>
      <c r="B1355" s="301" t="s">
        <v>13294</v>
      </c>
      <c r="C1355" s="300" t="s">
        <v>9</v>
      </c>
      <c r="D1355" s="300" t="s">
        <v>7164</v>
      </c>
      <c r="E1355" s="302" t="s">
        <v>27</v>
      </c>
      <c r="F1355" s="423" t="s">
        <v>13134</v>
      </c>
      <c r="G1355" s="423"/>
      <c r="H1355" s="423">
        <v>1.0089465</v>
      </c>
      <c r="I1355" s="423"/>
      <c r="J1355" s="424">
        <v>7.0122</v>
      </c>
      <c r="K1355" s="424"/>
      <c r="L1355" s="424"/>
    </row>
    <row r="1356" spans="1:12" ht="17.100000000000001" customHeight="1">
      <c r="A1356" s="298"/>
      <c r="B1356" s="298"/>
      <c r="C1356" s="298"/>
      <c r="D1356" s="298"/>
      <c r="E1356" s="298"/>
      <c r="F1356" s="298"/>
      <c r="G1356" s="298"/>
      <c r="H1356" s="298"/>
      <c r="I1356" s="298"/>
      <c r="J1356" s="298" t="s">
        <v>12992</v>
      </c>
      <c r="K1356" s="298"/>
      <c r="L1356" s="298" t="s">
        <v>14316</v>
      </c>
    </row>
    <row r="1357" spans="1:12">
      <c r="A1357" s="414" t="s">
        <v>12998</v>
      </c>
      <c r="B1357" s="414"/>
      <c r="C1357" s="414"/>
      <c r="D1357" s="414"/>
      <c r="E1357" s="414"/>
      <c r="F1357" s="414"/>
      <c r="G1357" s="414"/>
      <c r="H1357" s="414"/>
      <c r="I1357" s="294"/>
      <c r="J1357" s="294"/>
      <c r="K1357" s="294"/>
      <c r="L1357" s="294"/>
    </row>
    <row r="1358" spans="1:12" ht="17.100000000000001" customHeight="1">
      <c r="A1358" s="294" t="s">
        <v>12978</v>
      </c>
      <c r="B1358" s="298" t="s">
        <v>12979</v>
      </c>
      <c r="C1358" s="294" t="s">
        <v>12980</v>
      </c>
      <c r="D1358" s="294" t="s">
        <v>12981</v>
      </c>
      <c r="E1358" s="299" t="s">
        <v>12982</v>
      </c>
      <c r="F1358" s="413" t="s">
        <v>12983</v>
      </c>
      <c r="G1358" s="413"/>
      <c r="H1358" s="413" t="s">
        <v>12984</v>
      </c>
      <c r="I1358" s="413"/>
      <c r="J1358" s="413" t="s">
        <v>12985</v>
      </c>
      <c r="K1358" s="413"/>
      <c r="L1358" s="413"/>
    </row>
    <row r="1359" spans="1:12" ht="24" customHeight="1">
      <c r="A1359" s="300" t="s">
        <v>12986</v>
      </c>
      <c r="B1359" s="301" t="s">
        <v>13099</v>
      </c>
      <c r="C1359" s="300" t="s">
        <v>9</v>
      </c>
      <c r="D1359" s="300" t="s">
        <v>7224</v>
      </c>
      <c r="E1359" s="302" t="s">
        <v>51</v>
      </c>
      <c r="F1359" s="423" t="s">
        <v>13100</v>
      </c>
      <c r="G1359" s="423"/>
      <c r="H1359" s="423">
        <v>6.9283000000000001E-3</v>
      </c>
      <c r="I1359" s="423"/>
      <c r="J1359" s="424">
        <v>6.3700000000000007E-2</v>
      </c>
      <c r="K1359" s="424"/>
      <c r="L1359" s="424"/>
    </row>
    <row r="1360" spans="1:12" ht="24" customHeight="1">
      <c r="A1360" s="300" t="s">
        <v>12986</v>
      </c>
      <c r="B1360" s="301" t="s">
        <v>13101</v>
      </c>
      <c r="C1360" s="300" t="s">
        <v>9</v>
      </c>
      <c r="D1360" s="300" t="s">
        <v>7359</v>
      </c>
      <c r="E1360" s="302" t="s">
        <v>51</v>
      </c>
      <c r="F1360" s="423" t="s">
        <v>13102</v>
      </c>
      <c r="G1360" s="423"/>
      <c r="H1360" s="423">
        <v>2.2359999999999999E-4</v>
      </c>
      <c r="I1360" s="423"/>
      <c r="J1360" s="424">
        <v>2.87E-2</v>
      </c>
      <c r="K1360" s="424"/>
      <c r="L1360" s="424"/>
    </row>
    <row r="1361" spans="1:12" ht="24" customHeight="1">
      <c r="A1361" s="300" t="s">
        <v>12986</v>
      </c>
      <c r="B1361" s="301" t="s">
        <v>13103</v>
      </c>
      <c r="C1361" s="300" t="s">
        <v>9</v>
      </c>
      <c r="D1361" s="300" t="s">
        <v>8851</v>
      </c>
      <c r="E1361" s="302" t="s">
        <v>51</v>
      </c>
      <c r="F1361" s="423" t="s">
        <v>13104</v>
      </c>
      <c r="G1361" s="423"/>
      <c r="H1361" s="423">
        <v>1.7890000000000001E-4</v>
      </c>
      <c r="I1361" s="423"/>
      <c r="J1361" s="424">
        <v>3.4599999999999999E-2</v>
      </c>
      <c r="K1361" s="424"/>
      <c r="L1361" s="424"/>
    </row>
    <row r="1362" spans="1:12" ht="24" customHeight="1">
      <c r="A1362" s="300" t="s">
        <v>12986</v>
      </c>
      <c r="B1362" s="301" t="s">
        <v>13105</v>
      </c>
      <c r="C1362" s="300" t="s">
        <v>9</v>
      </c>
      <c r="D1362" s="300" t="s">
        <v>8852</v>
      </c>
      <c r="E1362" s="302" t="s">
        <v>51</v>
      </c>
      <c r="F1362" s="423" t="s">
        <v>13106</v>
      </c>
      <c r="G1362" s="423"/>
      <c r="H1362" s="423">
        <v>3.8300000000000003E-5</v>
      </c>
      <c r="I1362" s="423"/>
      <c r="J1362" s="424">
        <v>2.1000000000000001E-2</v>
      </c>
      <c r="K1362" s="424"/>
      <c r="L1362" s="424"/>
    </row>
    <row r="1363" spans="1:12" ht="24" customHeight="1">
      <c r="A1363" s="300" t="s">
        <v>12986</v>
      </c>
      <c r="B1363" s="301" t="s">
        <v>13107</v>
      </c>
      <c r="C1363" s="300" t="s">
        <v>9</v>
      </c>
      <c r="D1363" s="300" t="s">
        <v>9000</v>
      </c>
      <c r="E1363" s="302" t="s">
        <v>51</v>
      </c>
      <c r="F1363" s="423" t="s">
        <v>13108</v>
      </c>
      <c r="G1363" s="423"/>
      <c r="H1363" s="423">
        <v>7.8857000000000007E-3</v>
      </c>
      <c r="I1363" s="423"/>
      <c r="J1363" s="424">
        <v>5.3400000000000003E-2</v>
      </c>
      <c r="K1363" s="424"/>
      <c r="L1363" s="424"/>
    </row>
    <row r="1364" spans="1:12" ht="24" customHeight="1">
      <c r="A1364" s="300" t="s">
        <v>12986</v>
      </c>
      <c r="B1364" s="301" t="s">
        <v>13109</v>
      </c>
      <c r="C1364" s="300" t="s">
        <v>9</v>
      </c>
      <c r="D1364" s="300" t="s">
        <v>9574</v>
      </c>
      <c r="E1364" s="302" t="s">
        <v>51</v>
      </c>
      <c r="F1364" s="423" t="s">
        <v>13110</v>
      </c>
      <c r="G1364" s="423"/>
      <c r="H1364" s="423">
        <v>2.5008000000000001E-3</v>
      </c>
      <c r="I1364" s="423"/>
      <c r="J1364" s="424">
        <v>2.2100000000000002E-2</v>
      </c>
      <c r="K1364" s="424"/>
      <c r="L1364" s="424"/>
    </row>
    <row r="1365" spans="1:12" ht="24" customHeight="1">
      <c r="A1365" s="300" t="s">
        <v>12986</v>
      </c>
      <c r="B1365" s="301" t="s">
        <v>13111</v>
      </c>
      <c r="C1365" s="300" t="s">
        <v>9</v>
      </c>
      <c r="D1365" s="300" t="s">
        <v>10714</v>
      </c>
      <c r="E1365" s="302" t="s">
        <v>93</v>
      </c>
      <c r="F1365" s="423" t="s">
        <v>13112</v>
      </c>
      <c r="G1365" s="423"/>
      <c r="H1365" s="423">
        <v>1.3143E-3</v>
      </c>
      <c r="I1365" s="423"/>
      <c r="J1365" s="424">
        <v>2.01E-2</v>
      </c>
      <c r="K1365" s="424"/>
      <c r="L1365" s="424"/>
    </row>
    <row r="1366" spans="1:12" ht="24" customHeight="1">
      <c r="A1366" s="300" t="s">
        <v>12986</v>
      </c>
      <c r="B1366" s="301" t="s">
        <v>13113</v>
      </c>
      <c r="C1366" s="300" t="s">
        <v>9</v>
      </c>
      <c r="D1366" s="300" t="s">
        <v>10809</v>
      </c>
      <c r="E1366" s="302" t="s">
        <v>51</v>
      </c>
      <c r="F1366" s="423" t="s">
        <v>13114</v>
      </c>
      <c r="G1366" s="423"/>
      <c r="H1366" s="423">
        <v>1.3143E-3</v>
      </c>
      <c r="I1366" s="423"/>
      <c r="J1366" s="424">
        <v>1.5800000000000002E-2</v>
      </c>
      <c r="K1366" s="424"/>
      <c r="L1366" s="424"/>
    </row>
    <row r="1367" spans="1:12" ht="24" customHeight="1">
      <c r="A1367" s="300" t="s">
        <v>12986</v>
      </c>
      <c r="B1367" s="301" t="s">
        <v>13115</v>
      </c>
      <c r="C1367" s="300" t="s">
        <v>9</v>
      </c>
      <c r="D1367" s="300" t="s">
        <v>10810</v>
      </c>
      <c r="E1367" s="302" t="s">
        <v>51</v>
      </c>
      <c r="F1367" s="423" t="s">
        <v>13116</v>
      </c>
      <c r="G1367" s="423"/>
      <c r="H1367" s="423">
        <v>1.3143E-3</v>
      </c>
      <c r="I1367" s="423"/>
      <c r="J1367" s="424">
        <v>3.5000000000000003E-2</v>
      </c>
      <c r="K1367" s="424"/>
      <c r="L1367" s="424"/>
    </row>
    <row r="1368" spans="1:12" ht="24" customHeight="1">
      <c r="A1368" s="300" t="s">
        <v>12986</v>
      </c>
      <c r="B1368" s="301" t="s">
        <v>13117</v>
      </c>
      <c r="C1368" s="300" t="s">
        <v>9</v>
      </c>
      <c r="D1368" s="300" t="s">
        <v>10837</v>
      </c>
      <c r="E1368" s="302" t="s">
        <v>51</v>
      </c>
      <c r="F1368" s="423" t="s">
        <v>13118</v>
      </c>
      <c r="G1368" s="423"/>
      <c r="H1368" s="423">
        <v>4.4799999999999998E-5</v>
      </c>
      <c r="I1368" s="423"/>
      <c r="J1368" s="424">
        <v>1.9900000000000001E-2</v>
      </c>
      <c r="K1368" s="424"/>
      <c r="L1368" s="424"/>
    </row>
    <row r="1369" spans="1:12" ht="24" customHeight="1">
      <c r="A1369" s="300" t="s">
        <v>12986</v>
      </c>
      <c r="B1369" s="301" t="s">
        <v>13003</v>
      </c>
      <c r="C1369" s="300" t="s">
        <v>9</v>
      </c>
      <c r="D1369" s="300" t="s">
        <v>7216</v>
      </c>
      <c r="E1369" s="302" t="s">
        <v>51</v>
      </c>
      <c r="F1369" s="423" t="s">
        <v>13004</v>
      </c>
      <c r="G1369" s="423"/>
      <c r="H1369" s="423">
        <v>2.6324E-3</v>
      </c>
      <c r="I1369" s="423"/>
      <c r="J1369" s="424">
        <v>8.7900000000000006E-2</v>
      </c>
      <c r="K1369" s="424"/>
      <c r="L1369" s="424"/>
    </row>
    <row r="1370" spans="1:12" ht="24" customHeight="1">
      <c r="A1370" s="300" t="s">
        <v>12986</v>
      </c>
      <c r="B1370" s="301" t="s">
        <v>13005</v>
      </c>
      <c r="C1370" s="300" t="s">
        <v>9</v>
      </c>
      <c r="D1370" s="300" t="s">
        <v>7393</v>
      </c>
      <c r="E1370" s="302" t="s">
        <v>12988</v>
      </c>
      <c r="F1370" s="423" t="s">
        <v>13006</v>
      </c>
      <c r="G1370" s="423"/>
      <c r="H1370" s="423">
        <v>1.5835999999999999E-3</v>
      </c>
      <c r="I1370" s="423"/>
      <c r="J1370" s="424">
        <v>8.5500000000000007E-2</v>
      </c>
      <c r="K1370" s="424"/>
      <c r="L1370" s="424"/>
    </row>
    <row r="1371" spans="1:12" ht="24" customHeight="1">
      <c r="A1371" s="300" t="s">
        <v>12986</v>
      </c>
      <c r="B1371" s="301" t="s">
        <v>13007</v>
      </c>
      <c r="C1371" s="300" t="s">
        <v>9</v>
      </c>
      <c r="D1371" s="300" t="s">
        <v>10619</v>
      </c>
      <c r="E1371" s="302" t="s">
        <v>51</v>
      </c>
      <c r="F1371" s="423" t="s">
        <v>13008</v>
      </c>
      <c r="G1371" s="423"/>
      <c r="H1371" s="423">
        <v>1.2285E-3</v>
      </c>
      <c r="I1371" s="423"/>
      <c r="J1371" s="424">
        <v>0.23499999999999999</v>
      </c>
      <c r="K1371" s="424"/>
      <c r="L1371" s="424"/>
    </row>
    <row r="1372" spans="1:12" ht="24" customHeight="1">
      <c r="A1372" s="300" t="s">
        <v>12986</v>
      </c>
      <c r="B1372" s="301" t="s">
        <v>13009</v>
      </c>
      <c r="C1372" s="300" t="s">
        <v>9</v>
      </c>
      <c r="D1372" s="300" t="s">
        <v>10769</v>
      </c>
      <c r="E1372" s="302" t="s">
        <v>51</v>
      </c>
      <c r="F1372" s="423" t="s">
        <v>13010</v>
      </c>
      <c r="G1372" s="423"/>
      <c r="H1372" s="423">
        <v>0.1104281</v>
      </c>
      <c r="I1372" s="423"/>
      <c r="J1372" s="424">
        <v>0.1391</v>
      </c>
      <c r="K1372" s="424"/>
      <c r="L1372" s="424"/>
    </row>
    <row r="1373" spans="1:12" ht="24" customHeight="1">
      <c r="A1373" s="300" t="s">
        <v>12986</v>
      </c>
      <c r="B1373" s="301" t="s">
        <v>13011</v>
      </c>
      <c r="C1373" s="300" t="s">
        <v>9</v>
      </c>
      <c r="D1373" s="300" t="s">
        <v>10929</v>
      </c>
      <c r="E1373" s="302" t="s">
        <v>51</v>
      </c>
      <c r="F1373" s="423" t="s">
        <v>13012</v>
      </c>
      <c r="G1373" s="423"/>
      <c r="H1373" s="423">
        <v>1.0647E-3</v>
      </c>
      <c r="I1373" s="423"/>
      <c r="J1373" s="424">
        <v>0.16020000000000001</v>
      </c>
      <c r="K1373" s="424"/>
      <c r="L1373" s="424"/>
    </row>
    <row r="1374" spans="1:12" ht="17.100000000000001" customHeight="1">
      <c r="A1374" s="298"/>
      <c r="B1374" s="298"/>
      <c r="C1374" s="298"/>
      <c r="D1374" s="298"/>
      <c r="E1374" s="298"/>
      <c r="F1374" s="298"/>
      <c r="G1374" s="298"/>
      <c r="H1374" s="298"/>
      <c r="I1374" s="298"/>
      <c r="J1374" s="298" t="s">
        <v>12992</v>
      </c>
      <c r="K1374" s="298"/>
      <c r="L1374" s="298" t="s">
        <v>12955</v>
      </c>
    </row>
    <row r="1375" spans="1:12">
      <c r="A1375" s="414" t="s">
        <v>13056</v>
      </c>
      <c r="B1375" s="414"/>
      <c r="C1375" s="414"/>
      <c r="D1375" s="414"/>
      <c r="E1375" s="414"/>
      <c r="F1375" s="414"/>
      <c r="G1375" s="414"/>
      <c r="H1375" s="414"/>
      <c r="I1375" s="294"/>
      <c r="J1375" s="294"/>
      <c r="K1375" s="294"/>
      <c r="L1375" s="294"/>
    </row>
    <row r="1376" spans="1:12" ht="17.100000000000001" customHeight="1">
      <c r="A1376" s="294" t="s">
        <v>12978</v>
      </c>
      <c r="B1376" s="298" t="s">
        <v>12979</v>
      </c>
      <c r="C1376" s="294" t="s">
        <v>12980</v>
      </c>
      <c r="D1376" s="294" t="s">
        <v>12981</v>
      </c>
      <c r="E1376" s="299" t="s">
        <v>12982</v>
      </c>
      <c r="F1376" s="413" t="s">
        <v>12983</v>
      </c>
      <c r="G1376" s="413"/>
      <c r="H1376" s="413" t="s">
        <v>12984</v>
      </c>
      <c r="I1376" s="413"/>
      <c r="J1376" s="413" t="s">
        <v>12985</v>
      </c>
      <c r="K1376" s="413"/>
      <c r="L1376" s="413"/>
    </row>
    <row r="1377" spans="1:12" ht="24" customHeight="1">
      <c r="A1377" s="300" t="s">
        <v>12986</v>
      </c>
      <c r="B1377" s="301" t="s">
        <v>13057</v>
      </c>
      <c r="C1377" s="300" t="s">
        <v>9</v>
      </c>
      <c r="D1377" s="300" t="s">
        <v>12549</v>
      </c>
      <c r="E1377" s="302" t="s">
        <v>27</v>
      </c>
      <c r="F1377" s="423" t="s">
        <v>12948</v>
      </c>
      <c r="G1377" s="423"/>
      <c r="H1377" s="423">
        <v>1</v>
      </c>
      <c r="I1377" s="423"/>
      <c r="J1377" s="424">
        <v>0.65</v>
      </c>
      <c r="K1377" s="424"/>
      <c r="L1377" s="424"/>
    </row>
    <row r="1378" spans="1:12" ht="17.100000000000001" customHeight="1">
      <c r="A1378" s="298"/>
      <c r="B1378" s="298"/>
      <c r="C1378" s="298"/>
      <c r="D1378" s="298"/>
      <c r="E1378" s="298"/>
      <c r="F1378" s="298"/>
      <c r="G1378" s="298"/>
      <c r="H1378" s="298"/>
      <c r="I1378" s="298"/>
      <c r="J1378" s="298" t="s">
        <v>12992</v>
      </c>
      <c r="K1378" s="298"/>
      <c r="L1378" s="298" t="s">
        <v>12948</v>
      </c>
    </row>
    <row r="1379" spans="1:12">
      <c r="A1379" s="414" t="s">
        <v>13058</v>
      </c>
      <c r="B1379" s="414"/>
      <c r="C1379" s="414"/>
      <c r="D1379" s="414"/>
      <c r="E1379" s="414"/>
      <c r="F1379" s="414"/>
      <c r="G1379" s="414"/>
      <c r="H1379" s="414"/>
      <c r="I1379" s="294"/>
      <c r="J1379" s="294"/>
      <c r="K1379" s="294"/>
      <c r="L1379" s="294"/>
    </row>
    <row r="1380" spans="1:12" ht="17.100000000000001" customHeight="1">
      <c r="A1380" s="294" t="s">
        <v>12978</v>
      </c>
      <c r="B1380" s="298" t="s">
        <v>12979</v>
      </c>
      <c r="C1380" s="294" t="s">
        <v>12980</v>
      </c>
      <c r="D1380" s="294" t="s">
        <v>12981</v>
      </c>
      <c r="E1380" s="299" t="s">
        <v>12982</v>
      </c>
      <c r="F1380" s="413" t="s">
        <v>12983</v>
      </c>
      <c r="G1380" s="413"/>
      <c r="H1380" s="413" t="s">
        <v>12984</v>
      </c>
      <c r="I1380" s="413"/>
      <c r="J1380" s="413" t="s">
        <v>12985</v>
      </c>
      <c r="K1380" s="413"/>
      <c r="L1380" s="413"/>
    </row>
    <row r="1381" spans="1:12" ht="24" customHeight="1">
      <c r="A1381" s="300" t="s">
        <v>12986</v>
      </c>
      <c r="B1381" s="301" t="s">
        <v>13059</v>
      </c>
      <c r="C1381" s="300" t="s">
        <v>9</v>
      </c>
      <c r="D1381" s="300" t="s">
        <v>12535</v>
      </c>
      <c r="E1381" s="302" t="s">
        <v>27</v>
      </c>
      <c r="F1381" s="423" t="s">
        <v>12936</v>
      </c>
      <c r="G1381" s="423"/>
      <c r="H1381" s="423">
        <v>1</v>
      </c>
      <c r="I1381" s="423"/>
      <c r="J1381" s="424">
        <v>0.05</v>
      </c>
      <c r="K1381" s="424"/>
      <c r="L1381" s="424"/>
    </row>
    <row r="1382" spans="1:12" ht="17.100000000000001" customHeight="1">
      <c r="A1382" s="298"/>
      <c r="B1382" s="298"/>
      <c r="C1382" s="298"/>
      <c r="D1382" s="298"/>
      <c r="E1382" s="298"/>
      <c r="F1382" s="298"/>
      <c r="G1382" s="298"/>
      <c r="H1382" s="298"/>
      <c r="I1382" s="298"/>
      <c r="J1382" s="298" t="s">
        <v>12992</v>
      </c>
      <c r="K1382" s="298"/>
      <c r="L1382" s="298" t="s">
        <v>12936</v>
      </c>
    </row>
    <row r="1383" spans="1:12">
      <c r="A1383" s="414" t="s">
        <v>13060</v>
      </c>
      <c r="B1383" s="414"/>
      <c r="C1383" s="414"/>
      <c r="D1383" s="414"/>
      <c r="E1383" s="414"/>
      <c r="F1383" s="414"/>
      <c r="G1383" s="414"/>
      <c r="H1383" s="414"/>
      <c r="I1383" s="294"/>
      <c r="J1383" s="294"/>
      <c r="K1383" s="294"/>
      <c r="L1383" s="294"/>
    </row>
    <row r="1384" spans="1:12" ht="17.100000000000001" customHeight="1">
      <c r="A1384" s="294" t="s">
        <v>12978</v>
      </c>
      <c r="B1384" s="298" t="s">
        <v>12979</v>
      </c>
      <c r="C1384" s="294" t="s">
        <v>12980</v>
      </c>
      <c r="D1384" s="294" t="s">
        <v>12981</v>
      </c>
      <c r="E1384" s="299" t="s">
        <v>12982</v>
      </c>
      <c r="F1384" s="413" t="s">
        <v>12983</v>
      </c>
      <c r="G1384" s="413"/>
      <c r="H1384" s="413" t="s">
        <v>12984</v>
      </c>
      <c r="I1384" s="413"/>
      <c r="J1384" s="413" t="s">
        <v>12985</v>
      </c>
      <c r="K1384" s="413"/>
      <c r="L1384" s="413"/>
    </row>
    <row r="1385" spans="1:12" ht="24" customHeight="1">
      <c r="A1385" s="300" t="s">
        <v>12986</v>
      </c>
      <c r="B1385" s="301" t="s">
        <v>13061</v>
      </c>
      <c r="C1385" s="300" t="s">
        <v>9</v>
      </c>
      <c r="D1385" s="300" t="s">
        <v>12522</v>
      </c>
      <c r="E1385" s="302" t="s">
        <v>27</v>
      </c>
      <c r="F1385" s="423" t="s">
        <v>12964</v>
      </c>
      <c r="G1385" s="423"/>
      <c r="H1385" s="423">
        <v>1</v>
      </c>
      <c r="I1385" s="423"/>
      <c r="J1385" s="424">
        <v>2.5299999999999998</v>
      </c>
      <c r="K1385" s="424"/>
      <c r="L1385" s="424"/>
    </row>
    <row r="1386" spans="1:12" ht="24" customHeight="1">
      <c r="A1386" s="300" t="s">
        <v>12986</v>
      </c>
      <c r="B1386" s="301" t="s">
        <v>13062</v>
      </c>
      <c r="C1386" s="300" t="s">
        <v>9</v>
      </c>
      <c r="D1386" s="300" t="s">
        <v>12527</v>
      </c>
      <c r="E1386" s="302" t="s">
        <v>27</v>
      </c>
      <c r="F1386" s="423" t="s">
        <v>13063</v>
      </c>
      <c r="G1386" s="423"/>
      <c r="H1386" s="423">
        <v>1</v>
      </c>
      <c r="I1386" s="423"/>
      <c r="J1386" s="424">
        <v>0.34</v>
      </c>
      <c r="K1386" s="424"/>
      <c r="L1386" s="424"/>
    </row>
    <row r="1387" spans="1:12" ht="17.100000000000001" customHeight="1">
      <c r="A1387" s="298"/>
      <c r="B1387" s="298"/>
      <c r="C1387" s="298"/>
      <c r="D1387" s="298"/>
      <c r="E1387" s="298"/>
      <c r="F1387" s="298"/>
      <c r="G1387" s="298"/>
      <c r="H1387" s="298"/>
      <c r="I1387" s="298"/>
      <c r="J1387" s="298" t="s">
        <v>12992</v>
      </c>
      <c r="K1387" s="298"/>
      <c r="L1387" s="298" t="s">
        <v>13064</v>
      </c>
    </row>
    <row r="1388" spans="1:12" ht="17.100000000000001" customHeight="1">
      <c r="A1388" s="294" t="s">
        <v>13014</v>
      </c>
      <c r="B1388" s="294"/>
      <c r="C1388" s="294"/>
      <c r="D1388" s="294"/>
      <c r="E1388" s="294"/>
      <c r="F1388" s="294"/>
      <c r="G1388" s="294"/>
      <c r="H1388" s="294"/>
      <c r="I1388" s="294"/>
      <c r="J1388" s="294"/>
      <c r="K1388" s="294"/>
      <c r="L1388" s="294"/>
    </row>
    <row r="1389" spans="1:12" ht="17.100000000000001" customHeight="1">
      <c r="A1389" s="298"/>
      <c r="B1389" s="298"/>
      <c r="C1389" s="298"/>
      <c r="D1389" s="298"/>
      <c r="E1389" s="298"/>
      <c r="F1389" s="298"/>
      <c r="G1389" s="298"/>
      <c r="H1389" s="298"/>
      <c r="I1389" s="298"/>
      <c r="J1389" s="298" t="s">
        <v>13015</v>
      </c>
      <c r="K1389" s="298"/>
      <c r="L1389" s="298" t="s">
        <v>16729</v>
      </c>
    </row>
    <row r="1390" spans="1:12" ht="17.100000000000001" customHeight="1">
      <c r="A1390" s="298"/>
      <c r="B1390" s="298"/>
      <c r="C1390" s="298"/>
      <c r="D1390" s="298"/>
      <c r="E1390" s="298"/>
      <c r="F1390" s="298"/>
      <c r="G1390" s="298"/>
      <c r="H1390" s="298"/>
      <c r="I1390" s="298"/>
      <c r="J1390" s="298" t="s">
        <v>13017</v>
      </c>
      <c r="K1390" s="298" t="s">
        <v>13018</v>
      </c>
      <c r="L1390" s="298" t="s">
        <v>14322</v>
      </c>
    </row>
    <row r="1391" spans="1:12" ht="17.100000000000001" customHeight="1">
      <c r="A1391" s="298"/>
      <c r="B1391" s="298"/>
      <c r="C1391" s="298"/>
      <c r="D1391" s="298"/>
      <c r="E1391" s="298"/>
      <c r="F1391" s="298"/>
      <c r="G1391" s="298"/>
      <c r="H1391" s="298"/>
      <c r="I1391" s="298"/>
      <c r="J1391" s="298" t="s">
        <v>13020</v>
      </c>
      <c r="K1391" s="298"/>
      <c r="L1391" s="298" t="s">
        <v>16730</v>
      </c>
    </row>
    <row r="1392" spans="1:12" ht="17.100000000000001" customHeight="1">
      <c r="A1392" s="298"/>
      <c r="B1392" s="298"/>
      <c r="C1392" s="298"/>
      <c r="D1392" s="298"/>
      <c r="E1392" s="298"/>
      <c r="F1392" s="298"/>
      <c r="G1392" s="298"/>
      <c r="H1392" s="298"/>
      <c r="I1392" s="298"/>
      <c r="J1392" s="298" t="s">
        <v>13022</v>
      </c>
      <c r="K1392" s="298" t="s">
        <v>16646</v>
      </c>
      <c r="L1392" s="298" t="s">
        <v>16731</v>
      </c>
    </row>
    <row r="1393" spans="1:12" ht="17.100000000000001" customHeight="1">
      <c r="A1393" s="298"/>
      <c r="B1393" s="298"/>
      <c r="C1393" s="298"/>
      <c r="D1393" s="298"/>
      <c r="E1393" s="298"/>
      <c r="F1393" s="298"/>
      <c r="G1393" s="298"/>
      <c r="H1393" s="298"/>
      <c r="I1393" s="298"/>
      <c r="J1393" s="298" t="s">
        <v>13024</v>
      </c>
      <c r="K1393" s="298"/>
      <c r="L1393" s="298" t="s">
        <v>16732</v>
      </c>
    </row>
    <row r="1394" spans="1:12" ht="30" customHeight="1">
      <c r="A1394" s="299"/>
      <c r="B1394" s="299"/>
      <c r="C1394" s="299"/>
      <c r="D1394" s="299"/>
      <c r="E1394" s="299"/>
      <c r="F1394" s="299"/>
      <c r="G1394" s="299"/>
      <c r="H1394" s="299"/>
      <c r="I1394" s="299"/>
      <c r="J1394" s="299"/>
      <c r="K1394" s="299"/>
      <c r="L1394" s="299"/>
    </row>
    <row r="1395" spans="1:12" ht="24" customHeight="1">
      <c r="A1395" s="295" t="s">
        <v>16780</v>
      </c>
      <c r="B1395" s="296" t="s">
        <v>16076</v>
      </c>
      <c r="C1395" s="295" t="s">
        <v>9</v>
      </c>
      <c r="D1395" s="295" t="s">
        <v>492</v>
      </c>
      <c r="E1395" s="297" t="s">
        <v>27</v>
      </c>
      <c r="F1395" s="296"/>
      <c r="G1395" s="296"/>
      <c r="H1395" s="296"/>
      <c r="I1395" s="296"/>
      <c r="J1395" s="296"/>
      <c r="K1395" s="296"/>
      <c r="L1395" s="296"/>
    </row>
    <row r="1396" spans="1:12">
      <c r="A1396" s="414" t="s">
        <v>12977</v>
      </c>
      <c r="B1396" s="414"/>
      <c r="C1396" s="414"/>
      <c r="D1396" s="414"/>
      <c r="E1396" s="414"/>
      <c r="F1396" s="414"/>
      <c r="G1396" s="414"/>
      <c r="H1396" s="414"/>
      <c r="I1396" s="294"/>
      <c r="J1396" s="294"/>
      <c r="K1396" s="294"/>
      <c r="L1396" s="294"/>
    </row>
    <row r="1397" spans="1:12" ht="17.100000000000001" customHeight="1">
      <c r="A1397" s="294" t="s">
        <v>12978</v>
      </c>
      <c r="B1397" s="298" t="s">
        <v>12979</v>
      </c>
      <c r="C1397" s="294" t="s">
        <v>12980</v>
      </c>
      <c r="D1397" s="294" t="s">
        <v>12981</v>
      </c>
      <c r="E1397" s="299" t="s">
        <v>12982</v>
      </c>
      <c r="F1397" s="413" t="s">
        <v>12983</v>
      </c>
      <c r="G1397" s="413"/>
      <c r="H1397" s="413" t="s">
        <v>12984</v>
      </c>
      <c r="I1397" s="413"/>
      <c r="J1397" s="413" t="s">
        <v>12985</v>
      </c>
      <c r="K1397" s="413"/>
      <c r="L1397" s="413"/>
    </row>
    <row r="1398" spans="1:12" ht="24" customHeight="1">
      <c r="A1398" s="300" t="s">
        <v>12986</v>
      </c>
      <c r="B1398" s="301" t="s">
        <v>13085</v>
      </c>
      <c r="C1398" s="300" t="s">
        <v>9</v>
      </c>
      <c r="D1398" s="300" t="s">
        <v>7909</v>
      </c>
      <c r="E1398" s="302" t="s">
        <v>51</v>
      </c>
      <c r="F1398" s="423" t="s">
        <v>13086</v>
      </c>
      <c r="G1398" s="423"/>
      <c r="H1398" s="423">
        <v>5.8629999999999999E-4</v>
      </c>
      <c r="I1398" s="423"/>
      <c r="J1398" s="424">
        <v>6.0999999999999999E-2</v>
      </c>
      <c r="K1398" s="424"/>
      <c r="L1398" s="424"/>
    </row>
    <row r="1399" spans="1:12" ht="24" customHeight="1">
      <c r="A1399" s="300" t="s">
        <v>12986</v>
      </c>
      <c r="B1399" s="301" t="s">
        <v>13087</v>
      </c>
      <c r="C1399" s="300" t="s">
        <v>9</v>
      </c>
      <c r="D1399" s="300" t="s">
        <v>8873</v>
      </c>
      <c r="E1399" s="302" t="s">
        <v>51</v>
      </c>
      <c r="F1399" s="423" t="s">
        <v>13088</v>
      </c>
      <c r="G1399" s="423"/>
      <c r="H1399" s="423">
        <v>5.5899999999999997E-5</v>
      </c>
      <c r="I1399" s="423"/>
      <c r="J1399" s="424">
        <v>4.8599999999999997E-2</v>
      </c>
      <c r="K1399" s="424"/>
      <c r="L1399" s="424"/>
    </row>
    <row r="1400" spans="1:12" ht="48" customHeight="1">
      <c r="A1400" s="300" t="s">
        <v>12986</v>
      </c>
      <c r="B1400" s="301" t="s">
        <v>13089</v>
      </c>
      <c r="C1400" s="300" t="s">
        <v>9</v>
      </c>
      <c r="D1400" s="300" t="s">
        <v>9227</v>
      </c>
      <c r="E1400" s="302" t="s">
        <v>51</v>
      </c>
      <c r="F1400" s="423" t="s">
        <v>13090</v>
      </c>
      <c r="G1400" s="423"/>
      <c r="H1400" s="423">
        <v>3.9100000000000002E-5</v>
      </c>
      <c r="I1400" s="423"/>
      <c r="J1400" s="424">
        <v>5.2299999999999999E-2</v>
      </c>
      <c r="K1400" s="424"/>
      <c r="L1400" s="424"/>
    </row>
    <row r="1401" spans="1:12" ht="24" customHeight="1">
      <c r="A1401" s="300" t="s">
        <v>12986</v>
      </c>
      <c r="B1401" s="301" t="s">
        <v>13091</v>
      </c>
      <c r="C1401" s="300" t="s">
        <v>9</v>
      </c>
      <c r="D1401" s="300" t="s">
        <v>9580</v>
      </c>
      <c r="E1401" s="302" t="s">
        <v>51</v>
      </c>
      <c r="F1401" s="423" t="s">
        <v>13092</v>
      </c>
      <c r="G1401" s="423"/>
      <c r="H1401" s="423">
        <v>3.8300000000000003E-5</v>
      </c>
      <c r="I1401" s="423"/>
      <c r="J1401" s="424">
        <v>3.4299999999999997E-2</v>
      </c>
      <c r="K1401" s="424"/>
      <c r="L1401" s="424"/>
    </row>
    <row r="1402" spans="1:12" ht="24" customHeight="1">
      <c r="A1402" s="300" t="s">
        <v>12986</v>
      </c>
      <c r="B1402" s="301" t="s">
        <v>12987</v>
      </c>
      <c r="C1402" s="300" t="s">
        <v>9</v>
      </c>
      <c r="D1402" s="300" t="s">
        <v>9831</v>
      </c>
      <c r="E1402" s="302" t="s">
        <v>12988</v>
      </c>
      <c r="F1402" s="423" t="s">
        <v>12989</v>
      </c>
      <c r="G1402" s="423"/>
      <c r="H1402" s="423">
        <v>1.3568200000000001E-2</v>
      </c>
      <c r="I1402" s="423"/>
      <c r="J1402" s="424">
        <v>0.13730000000000001</v>
      </c>
      <c r="K1402" s="424"/>
      <c r="L1402" s="424"/>
    </row>
    <row r="1403" spans="1:12" ht="36" customHeight="1">
      <c r="A1403" s="300" t="s">
        <v>12986</v>
      </c>
      <c r="B1403" s="301" t="s">
        <v>12990</v>
      </c>
      <c r="C1403" s="300" t="s">
        <v>9</v>
      </c>
      <c r="D1403" s="300" t="s">
        <v>11426</v>
      </c>
      <c r="E1403" s="302" t="s">
        <v>51</v>
      </c>
      <c r="F1403" s="423" t="s">
        <v>12991</v>
      </c>
      <c r="G1403" s="423"/>
      <c r="H1403" s="423">
        <v>7.1109999999999999E-4</v>
      </c>
      <c r="I1403" s="423"/>
      <c r="J1403" s="424">
        <v>9.4E-2</v>
      </c>
      <c r="K1403" s="424"/>
      <c r="L1403" s="424"/>
    </row>
    <row r="1404" spans="1:12" ht="17.100000000000001" customHeight="1">
      <c r="A1404" s="298"/>
      <c r="B1404" s="298"/>
      <c r="C1404" s="298"/>
      <c r="D1404" s="298"/>
      <c r="E1404" s="298"/>
      <c r="F1404" s="298"/>
      <c r="G1404" s="298"/>
      <c r="H1404" s="298"/>
      <c r="I1404" s="298"/>
      <c r="J1404" s="298" t="s">
        <v>12992</v>
      </c>
      <c r="K1404" s="298"/>
      <c r="L1404" s="298" t="s">
        <v>12926</v>
      </c>
    </row>
    <row r="1405" spans="1:12">
      <c r="A1405" s="414" t="s">
        <v>12994</v>
      </c>
      <c r="B1405" s="414"/>
      <c r="C1405" s="414"/>
      <c r="D1405" s="414"/>
      <c r="E1405" s="414"/>
      <c r="F1405" s="414"/>
      <c r="G1405" s="414"/>
      <c r="H1405" s="414"/>
      <c r="I1405" s="294"/>
      <c r="J1405" s="294"/>
      <c r="K1405" s="294"/>
      <c r="L1405" s="294"/>
    </row>
    <row r="1406" spans="1:12" ht="17.100000000000001" customHeight="1">
      <c r="A1406" s="294" t="s">
        <v>12978</v>
      </c>
      <c r="B1406" s="298" t="s">
        <v>12979</v>
      </c>
      <c r="C1406" s="294" t="s">
        <v>12980</v>
      </c>
      <c r="D1406" s="294" t="s">
        <v>12981</v>
      </c>
      <c r="E1406" s="299" t="s">
        <v>12982</v>
      </c>
      <c r="F1406" s="413" t="s">
        <v>12983</v>
      </c>
      <c r="G1406" s="413"/>
      <c r="H1406" s="413" t="s">
        <v>12984</v>
      </c>
      <c r="I1406" s="413"/>
      <c r="J1406" s="413" t="s">
        <v>12985</v>
      </c>
      <c r="K1406" s="413"/>
      <c r="L1406" s="413"/>
    </row>
    <row r="1407" spans="1:12" ht="24" customHeight="1">
      <c r="A1407" s="300" t="s">
        <v>12986</v>
      </c>
      <c r="B1407" s="301" t="s">
        <v>13161</v>
      </c>
      <c r="C1407" s="300" t="s">
        <v>9</v>
      </c>
      <c r="D1407" s="300" t="s">
        <v>10381</v>
      </c>
      <c r="E1407" s="302" t="s">
        <v>27</v>
      </c>
      <c r="F1407" s="423" t="s">
        <v>13134</v>
      </c>
      <c r="G1407" s="423"/>
      <c r="H1407" s="423">
        <v>1.0112623999999999</v>
      </c>
      <c r="I1407" s="423"/>
      <c r="J1407" s="424">
        <v>7.0282999999999998</v>
      </c>
      <c r="K1407" s="424"/>
      <c r="L1407" s="424"/>
    </row>
    <row r="1408" spans="1:12" ht="17.100000000000001" customHeight="1">
      <c r="A1408" s="298"/>
      <c r="B1408" s="298"/>
      <c r="C1408" s="298"/>
      <c r="D1408" s="298"/>
      <c r="E1408" s="298"/>
      <c r="F1408" s="298"/>
      <c r="G1408" s="298"/>
      <c r="H1408" s="298"/>
      <c r="I1408" s="298"/>
      <c r="J1408" s="298" t="s">
        <v>12992</v>
      </c>
      <c r="K1408" s="298"/>
      <c r="L1408" s="298" t="s">
        <v>16723</v>
      </c>
    </row>
    <row r="1409" spans="1:12">
      <c r="A1409" s="414" t="s">
        <v>12998</v>
      </c>
      <c r="B1409" s="414"/>
      <c r="C1409" s="414"/>
      <c r="D1409" s="414"/>
      <c r="E1409" s="414"/>
      <c r="F1409" s="414"/>
      <c r="G1409" s="414"/>
      <c r="H1409" s="414"/>
      <c r="I1409" s="294"/>
      <c r="J1409" s="294"/>
      <c r="K1409" s="294"/>
      <c r="L1409" s="294"/>
    </row>
    <row r="1410" spans="1:12" ht="17.100000000000001" customHeight="1">
      <c r="A1410" s="294" t="s">
        <v>12978</v>
      </c>
      <c r="B1410" s="298" t="s">
        <v>12979</v>
      </c>
      <c r="C1410" s="294" t="s">
        <v>12980</v>
      </c>
      <c r="D1410" s="294" t="s">
        <v>12981</v>
      </c>
      <c r="E1410" s="299" t="s">
        <v>12982</v>
      </c>
      <c r="F1410" s="413" t="s">
        <v>12983</v>
      </c>
      <c r="G1410" s="413"/>
      <c r="H1410" s="413" t="s">
        <v>12984</v>
      </c>
      <c r="I1410" s="413"/>
      <c r="J1410" s="413" t="s">
        <v>12985</v>
      </c>
      <c r="K1410" s="413"/>
      <c r="L1410" s="413"/>
    </row>
    <row r="1411" spans="1:12" ht="24" customHeight="1">
      <c r="A1411" s="300" t="s">
        <v>12986</v>
      </c>
      <c r="B1411" s="301" t="s">
        <v>13099</v>
      </c>
      <c r="C1411" s="300" t="s">
        <v>9</v>
      </c>
      <c r="D1411" s="300" t="s">
        <v>7224</v>
      </c>
      <c r="E1411" s="302" t="s">
        <v>51</v>
      </c>
      <c r="F1411" s="423" t="s">
        <v>13100</v>
      </c>
      <c r="G1411" s="423"/>
      <c r="H1411" s="423">
        <v>6.9254E-3</v>
      </c>
      <c r="I1411" s="423"/>
      <c r="J1411" s="424">
        <v>6.3600000000000004E-2</v>
      </c>
      <c r="K1411" s="424"/>
      <c r="L1411" s="424"/>
    </row>
    <row r="1412" spans="1:12" ht="24" customHeight="1">
      <c r="A1412" s="300" t="s">
        <v>12986</v>
      </c>
      <c r="B1412" s="301" t="s">
        <v>13101</v>
      </c>
      <c r="C1412" s="300" t="s">
        <v>9</v>
      </c>
      <c r="D1412" s="300" t="s">
        <v>7359</v>
      </c>
      <c r="E1412" s="302" t="s">
        <v>51</v>
      </c>
      <c r="F1412" s="423" t="s">
        <v>13102</v>
      </c>
      <c r="G1412" s="423"/>
      <c r="H1412" s="423">
        <v>2.2350000000000001E-4</v>
      </c>
      <c r="I1412" s="423"/>
      <c r="J1412" s="424">
        <v>2.87E-2</v>
      </c>
      <c r="K1412" s="424"/>
      <c r="L1412" s="424"/>
    </row>
    <row r="1413" spans="1:12" ht="24" customHeight="1">
      <c r="A1413" s="300" t="s">
        <v>12986</v>
      </c>
      <c r="B1413" s="301" t="s">
        <v>13103</v>
      </c>
      <c r="C1413" s="300" t="s">
        <v>9</v>
      </c>
      <c r="D1413" s="300" t="s">
        <v>8851</v>
      </c>
      <c r="E1413" s="302" t="s">
        <v>51</v>
      </c>
      <c r="F1413" s="423" t="s">
        <v>13104</v>
      </c>
      <c r="G1413" s="423"/>
      <c r="H1413" s="423">
        <v>1.7890000000000001E-4</v>
      </c>
      <c r="I1413" s="423"/>
      <c r="J1413" s="424">
        <v>3.4599999999999999E-2</v>
      </c>
      <c r="K1413" s="424"/>
      <c r="L1413" s="424"/>
    </row>
    <row r="1414" spans="1:12" ht="24" customHeight="1">
      <c r="A1414" s="300" t="s">
        <v>12986</v>
      </c>
      <c r="B1414" s="301" t="s">
        <v>13105</v>
      </c>
      <c r="C1414" s="300" t="s">
        <v>9</v>
      </c>
      <c r="D1414" s="300" t="s">
        <v>8852</v>
      </c>
      <c r="E1414" s="302" t="s">
        <v>51</v>
      </c>
      <c r="F1414" s="423" t="s">
        <v>13106</v>
      </c>
      <c r="G1414" s="423"/>
      <c r="H1414" s="423">
        <v>3.8300000000000003E-5</v>
      </c>
      <c r="I1414" s="423"/>
      <c r="J1414" s="424">
        <v>2.1000000000000001E-2</v>
      </c>
      <c r="K1414" s="424"/>
      <c r="L1414" s="424"/>
    </row>
    <row r="1415" spans="1:12" ht="24" customHeight="1">
      <c r="A1415" s="300" t="s">
        <v>12986</v>
      </c>
      <c r="B1415" s="301" t="s">
        <v>13107</v>
      </c>
      <c r="C1415" s="300" t="s">
        <v>9</v>
      </c>
      <c r="D1415" s="300" t="s">
        <v>9000</v>
      </c>
      <c r="E1415" s="302" t="s">
        <v>51</v>
      </c>
      <c r="F1415" s="423" t="s">
        <v>13108</v>
      </c>
      <c r="G1415" s="423"/>
      <c r="H1415" s="423">
        <v>7.8825000000000006E-3</v>
      </c>
      <c r="I1415" s="423"/>
      <c r="J1415" s="424">
        <v>5.3400000000000003E-2</v>
      </c>
      <c r="K1415" s="424"/>
      <c r="L1415" s="424"/>
    </row>
    <row r="1416" spans="1:12" ht="24" customHeight="1">
      <c r="A1416" s="300" t="s">
        <v>12986</v>
      </c>
      <c r="B1416" s="301" t="s">
        <v>13109</v>
      </c>
      <c r="C1416" s="300" t="s">
        <v>9</v>
      </c>
      <c r="D1416" s="300" t="s">
        <v>9574</v>
      </c>
      <c r="E1416" s="302" t="s">
        <v>51</v>
      </c>
      <c r="F1416" s="423" t="s">
        <v>13110</v>
      </c>
      <c r="G1416" s="423"/>
      <c r="H1416" s="423">
        <v>2.4997999999999999E-3</v>
      </c>
      <c r="I1416" s="423"/>
      <c r="J1416" s="424">
        <v>2.2100000000000002E-2</v>
      </c>
      <c r="K1416" s="424"/>
      <c r="L1416" s="424"/>
    </row>
    <row r="1417" spans="1:12" ht="24" customHeight="1">
      <c r="A1417" s="300" t="s">
        <v>12986</v>
      </c>
      <c r="B1417" s="301" t="s">
        <v>13111</v>
      </c>
      <c r="C1417" s="300" t="s">
        <v>9</v>
      </c>
      <c r="D1417" s="300" t="s">
        <v>10714</v>
      </c>
      <c r="E1417" s="302" t="s">
        <v>93</v>
      </c>
      <c r="F1417" s="423" t="s">
        <v>13112</v>
      </c>
      <c r="G1417" s="423"/>
      <c r="H1417" s="423">
        <v>1.3138E-3</v>
      </c>
      <c r="I1417" s="423"/>
      <c r="J1417" s="424">
        <v>0.02</v>
      </c>
      <c r="K1417" s="424"/>
      <c r="L1417" s="424"/>
    </row>
    <row r="1418" spans="1:12" ht="24" customHeight="1">
      <c r="A1418" s="300" t="s">
        <v>12986</v>
      </c>
      <c r="B1418" s="301" t="s">
        <v>13113</v>
      </c>
      <c r="C1418" s="300" t="s">
        <v>9</v>
      </c>
      <c r="D1418" s="300" t="s">
        <v>10809</v>
      </c>
      <c r="E1418" s="302" t="s">
        <v>51</v>
      </c>
      <c r="F1418" s="423" t="s">
        <v>13114</v>
      </c>
      <c r="G1418" s="423"/>
      <c r="H1418" s="423">
        <v>1.3138E-3</v>
      </c>
      <c r="I1418" s="423"/>
      <c r="J1418" s="424">
        <v>1.5800000000000002E-2</v>
      </c>
      <c r="K1418" s="424"/>
      <c r="L1418" s="424"/>
    </row>
    <row r="1419" spans="1:12" ht="24" customHeight="1">
      <c r="A1419" s="300" t="s">
        <v>12986</v>
      </c>
      <c r="B1419" s="301" t="s">
        <v>13115</v>
      </c>
      <c r="C1419" s="300" t="s">
        <v>9</v>
      </c>
      <c r="D1419" s="300" t="s">
        <v>10810</v>
      </c>
      <c r="E1419" s="302" t="s">
        <v>51</v>
      </c>
      <c r="F1419" s="423" t="s">
        <v>13116</v>
      </c>
      <c r="G1419" s="423"/>
      <c r="H1419" s="423">
        <v>1.3138E-3</v>
      </c>
      <c r="I1419" s="423"/>
      <c r="J1419" s="424">
        <v>3.5000000000000003E-2</v>
      </c>
      <c r="K1419" s="424"/>
      <c r="L1419" s="424"/>
    </row>
    <row r="1420" spans="1:12" ht="24" customHeight="1">
      <c r="A1420" s="300" t="s">
        <v>12986</v>
      </c>
      <c r="B1420" s="301" t="s">
        <v>13117</v>
      </c>
      <c r="C1420" s="300" t="s">
        <v>9</v>
      </c>
      <c r="D1420" s="300" t="s">
        <v>10837</v>
      </c>
      <c r="E1420" s="302" t="s">
        <v>51</v>
      </c>
      <c r="F1420" s="423" t="s">
        <v>13118</v>
      </c>
      <c r="G1420" s="423"/>
      <c r="H1420" s="423">
        <v>4.4700000000000002E-5</v>
      </c>
      <c r="I1420" s="423"/>
      <c r="J1420" s="424">
        <v>1.9900000000000001E-2</v>
      </c>
      <c r="K1420" s="424"/>
      <c r="L1420" s="424"/>
    </row>
    <row r="1421" spans="1:12" ht="24" customHeight="1">
      <c r="A1421" s="300" t="s">
        <v>12986</v>
      </c>
      <c r="B1421" s="301" t="s">
        <v>13003</v>
      </c>
      <c r="C1421" s="300" t="s">
        <v>9</v>
      </c>
      <c r="D1421" s="300" t="s">
        <v>7216</v>
      </c>
      <c r="E1421" s="302" t="s">
        <v>51</v>
      </c>
      <c r="F1421" s="423" t="s">
        <v>13004</v>
      </c>
      <c r="G1421" s="423"/>
      <c r="H1421" s="423">
        <v>2.6313E-3</v>
      </c>
      <c r="I1421" s="423"/>
      <c r="J1421" s="424">
        <v>8.7900000000000006E-2</v>
      </c>
      <c r="K1421" s="424"/>
      <c r="L1421" s="424"/>
    </row>
    <row r="1422" spans="1:12" ht="24" customHeight="1">
      <c r="A1422" s="300" t="s">
        <v>12986</v>
      </c>
      <c r="B1422" s="301" t="s">
        <v>13005</v>
      </c>
      <c r="C1422" s="300" t="s">
        <v>9</v>
      </c>
      <c r="D1422" s="300" t="s">
        <v>7393</v>
      </c>
      <c r="E1422" s="302" t="s">
        <v>12988</v>
      </c>
      <c r="F1422" s="423" t="s">
        <v>13006</v>
      </c>
      <c r="G1422" s="423"/>
      <c r="H1422" s="423">
        <v>1.583E-3</v>
      </c>
      <c r="I1422" s="423"/>
      <c r="J1422" s="424">
        <v>8.5500000000000007E-2</v>
      </c>
      <c r="K1422" s="424"/>
      <c r="L1422" s="424"/>
    </row>
    <row r="1423" spans="1:12" ht="24" customHeight="1">
      <c r="A1423" s="300" t="s">
        <v>12986</v>
      </c>
      <c r="B1423" s="301" t="s">
        <v>13007</v>
      </c>
      <c r="C1423" s="300" t="s">
        <v>9</v>
      </c>
      <c r="D1423" s="300" t="s">
        <v>10619</v>
      </c>
      <c r="E1423" s="302" t="s">
        <v>51</v>
      </c>
      <c r="F1423" s="423" t="s">
        <v>13008</v>
      </c>
      <c r="G1423" s="423"/>
      <c r="H1423" s="423">
        <v>1.2279999999999999E-3</v>
      </c>
      <c r="I1423" s="423"/>
      <c r="J1423" s="424">
        <v>0.2349</v>
      </c>
      <c r="K1423" s="424"/>
      <c r="L1423" s="424"/>
    </row>
    <row r="1424" spans="1:12" ht="24" customHeight="1">
      <c r="A1424" s="300" t="s">
        <v>12986</v>
      </c>
      <c r="B1424" s="301" t="s">
        <v>13009</v>
      </c>
      <c r="C1424" s="300" t="s">
        <v>9</v>
      </c>
      <c r="D1424" s="300" t="s">
        <v>10769</v>
      </c>
      <c r="E1424" s="302" t="s">
        <v>51</v>
      </c>
      <c r="F1424" s="423" t="s">
        <v>13010</v>
      </c>
      <c r="G1424" s="423"/>
      <c r="H1424" s="423">
        <v>0.1103826</v>
      </c>
      <c r="I1424" s="423"/>
      <c r="J1424" s="424">
        <v>0.1391</v>
      </c>
      <c r="K1424" s="424"/>
      <c r="L1424" s="424"/>
    </row>
    <row r="1425" spans="1:12" ht="24" customHeight="1">
      <c r="A1425" s="300" t="s">
        <v>12986</v>
      </c>
      <c r="B1425" s="301" t="s">
        <v>13011</v>
      </c>
      <c r="C1425" s="300" t="s">
        <v>9</v>
      </c>
      <c r="D1425" s="300" t="s">
        <v>10929</v>
      </c>
      <c r="E1425" s="302" t="s">
        <v>51</v>
      </c>
      <c r="F1425" s="423" t="s">
        <v>13012</v>
      </c>
      <c r="G1425" s="423"/>
      <c r="H1425" s="423">
        <v>1.0642E-3</v>
      </c>
      <c r="I1425" s="423"/>
      <c r="J1425" s="424">
        <v>0.16009999999999999</v>
      </c>
      <c r="K1425" s="424"/>
      <c r="L1425" s="424"/>
    </row>
    <row r="1426" spans="1:12" ht="17.100000000000001" customHeight="1">
      <c r="A1426" s="298"/>
      <c r="B1426" s="298"/>
      <c r="C1426" s="298"/>
      <c r="D1426" s="298"/>
      <c r="E1426" s="298"/>
      <c r="F1426" s="298"/>
      <c r="G1426" s="298"/>
      <c r="H1426" s="298"/>
      <c r="I1426" s="298"/>
      <c r="J1426" s="298" t="s">
        <v>12992</v>
      </c>
      <c r="K1426" s="298"/>
      <c r="L1426" s="298" t="s">
        <v>12955</v>
      </c>
    </row>
    <row r="1427" spans="1:12">
      <c r="A1427" s="414" t="s">
        <v>13056</v>
      </c>
      <c r="B1427" s="414"/>
      <c r="C1427" s="414"/>
      <c r="D1427" s="414"/>
      <c r="E1427" s="414"/>
      <c r="F1427" s="414"/>
      <c r="G1427" s="414"/>
      <c r="H1427" s="414"/>
      <c r="I1427" s="294"/>
      <c r="J1427" s="294"/>
      <c r="K1427" s="294"/>
      <c r="L1427" s="294"/>
    </row>
    <row r="1428" spans="1:12" ht="17.100000000000001" customHeight="1">
      <c r="A1428" s="294" t="s">
        <v>12978</v>
      </c>
      <c r="B1428" s="298" t="s">
        <v>12979</v>
      </c>
      <c r="C1428" s="294" t="s">
        <v>12980</v>
      </c>
      <c r="D1428" s="294" t="s">
        <v>12981</v>
      </c>
      <c r="E1428" s="299" t="s">
        <v>12982</v>
      </c>
      <c r="F1428" s="413" t="s">
        <v>12983</v>
      </c>
      <c r="G1428" s="413"/>
      <c r="H1428" s="413" t="s">
        <v>12984</v>
      </c>
      <c r="I1428" s="413"/>
      <c r="J1428" s="413" t="s">
        <v>12985</v>
      </c>
      <c r="K1428" s="413"/>
      <c r="L1428" s="413"/>
    </row>
    <row r="1429" spans="1:12" ht="24" customHeight="1">
      <c r="A1429" s="300" t="s">
        <v>12986</v>
      </c>
      <c r="B1429" s="301" t="s">
        <v>13057</v>
      </c>
      <c r="C1429" s="300" t="s">
        <v>9</v>
      </c>
      <c r="D1429" s="300" t="s">
        <v>12549</v>
      </c>
      <c r="E1429" s="302" t="s">
        <v>27</v>
      </c>
      <c r="F1429" s="423" t="s">
        <v>12948</v>
      </c>
      <c r="G1429" s="423"/>
      <c r="H1429" s="423">
        <v>1</v>
      </c>
      <c r="I1429" s="423"/>
      <c r="J1429" s="424">
        <v>0.65</v>
      </c>
      <c r="K1429" s="424"/>
      <c r="L1429" s="424"/>
    </row>
    <row r="1430" spans="1:12" ht="17.100000000000001" customHeight="1">
      <c r="A1430" s="298"/>
      <c r="B1430" s="298"/>
      <c r="C1430" s="298"/>
      <c r="D1430" s="298"/>
      <c r="E1430" s="298"/>
      <c r="F1430" s="298"/>
      <c r="G1430" s="298"/>
      <c r="H1430" s="298"/>
      <c r="I1430" s="298"/>
      <c r="J1430" s="298" t="s">
        <v>12992</v>
      </c>
      <c r="K1430" s="298"/>
      <c r="L1430" s="298" t="s">
        <v>12948</v>
      </c>
    </row>
    <row r="1431" spans="1:12">
      <c r="A1431" s="414" t="s">
        <v>13058</v>
      </c>
      <c r="B1431" s="414"/>
      <c r="C1431" s="414"/>
      <c r="D1431" s="414"/>
      <c r="E1431" s="414"/>
      <c r="F1431" s="414"/>
      <c r="G1431" s="414"/>
      <c r="H1431" s="414"/>
      <c r="I1431" s="294"/>
      <c r="J1431" s="294"/>
      <c r="K1431" s="294"/>
      <c r="L1431" s="294"/>
    </row>
    <row r="1432" spans="1:12" ht="17.100000000000001" customHeight="1">
      <c r="A1432" s="294" t="s">
        <v>12978</v>
      </c>
      <c r="B1432" s="298" t="s">
        <v>12979</v>
      </c>
      <c r="C1432" s="294" t="s">
        <v>12980</v>
      </c>
      <c r="D1432" s="294" t="s">
        <v>12981</v>
      </c>
      <c r="E1432" s="299" t="s">
        <v>12982</v>
      </c>
      <c r="F1432" s="413" t="s">
        <v>12983</v>
      </c>
      <c r="G1432" s="413"/>
      <c r="H1432" s="413" t="s">
        <v>12984</v>
      </c>
      <c r="I1432" s="413"/>
      <c r="J1432" s="413" t="s">
        <v>12985</v>
      </c>
      <c r="K1432" s="413"/>
      <c r="L1432" s="413"/>
    </row>
    <row r="1433" spans="1:12" ht="24" customHeight="1">
      <c r="A1433" s="300" t="s">
        <v>12986</v>
      </c>
      <c r="B1433" s="301" t="s">
        <v>13059</v>
      </c>
      <c r="C1433" s="300" t="s">
        <v>9</v>
      </c>
      <c r="D1433" s="300" t="s">
        <v>12535</v>
      </c>
      <c r="E1433" s="302" t="s">
        <v>27</v>
      </c>
      <c r="F1433" s="423" t="s">
        <v>12936</v>
      </c>
      <c r="G1433" s="423"/>
      <c r="H1433" s="423">
        <v>1</v>
      </c>
      <c r="I1433" s="423"/>
      <c r="J1433" s="424">
        <v>0.05</v>
      </c>
      <c r="K1433" s="424"/>
      <c r="L1433" s="424"/>
    </row>
    <row r="1434" spans="1:12" ht="17.100000000000001" customHeight="1">
      <c r="A1434" s="298"/>
      <c r="B1434" s="298"/>
      <c r="C1434" s="298"/>
      <c r="D1434" s="298"/>
      <c r="E1434" s="298"/>
      <c r="F1434" s="298"/>
      <c r="G1434" s="298"/>
      <c r="H1434" s="298"/>
      <c r="I1434" s="298"/>
      <c r="J1434" s="298" t="s">
        <v>12992</v>
      </c>
      <c r="K1434" s="298"/>
      <c r="L1434" s="298" t="s">
        <v>12936</v>
      </c>
    </row>
    <row r="1435" spans="1:12">
      <c r="A1435" s="414" t="s">
        <v>13060</v>
      </c>
      <c r="B1435" s="414"/>
      <c r="C1435" s="414"/>
      <c r="D1435" s="414"/>
      <c r="E1435" s="414"/>
      <c r="F1435" s="414"/>
      <c r="G1435" s="414"/>
      <c r="H1435" s="414"/>
      <c r="I1435" s="294"/>
      <c r="J1435" s="294"/>
      <c r="K1435" s="294"/>
      <c r="L1435" s="294"/>
    </row>
    <row r="1436" spans="1:12" ht="17.100000000000001" customHeight="1">
      <c r="A1436" s="294" t="s">
        <v>12978</v>
      </c>
      <c r="B1436" s="298" t="s">
        <v>12979</v>
      </c>
      <c r="C1436" s="294" t="s">
        <v>12980</v>
      </c>
      <c r="D1436" s="294" t="s">
        <v>12981</v>
      </c>
      <c r="E1436" s="299" t="s">
        <v>12982</v>
      </c>
      <c r="F1436" s="413" t="s">
        <v>12983</v>
      </c>
      <c r="G1436" s="413"/>
      <c r="H1436" s="413" t="s">
        <v>12984</v>
      </c>
      <c r="I1436" s="413"/>
      <c r="J1436" s="413" t="s">
        <v>12985</v>
      </c>
      <c r="K1436" s="413"/>
      <c r="L1436" s="413"/>
    </row>
    <row r="1437" spans="1:12" ht="24" customHeight="1">
      <c r="A1437" s="300" t="s">
        <v>12986</v>
      </c>
      <c r="B1437" s="301" t="s">
        <v>13061</v>
      </c>
      <c r="C1437" s="300" t="s">
        <v>9</v>
      </c>
      <c r="D1437" s="300" t="s">
        <v>12522</v>
      </c>
      <c r="E1437" s="302" t="s">
        <v>27</v>
      </c>
      <c r="F1437" s="423" t="s">
        <v>12964</v>
      </c>
      <c r="G1437" s="423"/>
      <c r="H1437" s="423">
        <v>1</v>
      </c>
      <c r="I1437" s="423"/>
      <c r="J1437" s="424">
        <v>2.5299999999999998</v>
      </c>
      <c r="K1437" s="424"/>
      <c r="L1437" s="424"/>
    </row>
    <row r="1438" spans="1:12" ht="24" customHeight="1">
      <c r="A1438" s="300" t="s">
        <v>12986</v>
      </c>
      <c r="B1438" s="301" t="s">
        <v>13062</v>
      </c>
      <c r="C1438" s="300" t="s">
        <v>9</v>
      </c>
      <c r="D1438" s="300" t="s">
        <v>12527</v>
      </c>
      <c r="E1438" s="302" t="s">
        <v>27</v>
      </c>
      <c r="F1438" s="423" t="s">
        <v>13063</v>
      </c>
      <c r="G1438" s="423"/>
      <c r="H1438" s="423">
        <v>1</v>
      </c>
      <c r="I1438" s="423"/>
      <c r="J1438" s="424">
        <v>0.34</v>
      </c>
      <c r="K1438" s="424"/>
      <c r="L1438" s="424"/>
    </row>
    <row r="1439" spans="1:12" ht="17.100000000000001" customHeight="1">
      <c r="A1439" s="298"/>
      <c r="B1439" s="298"/>
      <c r="C1439" s="298"/>
      <c r="D1439" s="298"/>
      <c r="E1439" s="298"/>
      <c r="F1439" s="298"/>
      <c r="G1439" s="298"/>
      <c r="H1439" s="298"/>
      <c r="I1439" s="298"/>
      <c r="J1439" s="298" t="s">
        <v>12992</v>
      </c>
      <c r="K1439" s="298"/>
      <c r="L1439" s="298" t="s">
        <v>13064</v>
      </c>
    </row>
    <row r="1440" spans="1:12" ht="17.100000000000001" customHeight="1">
      <c r="A1440" s="294" t="s">
        <v>13014</v>
      </c>
      <c r="B1440" s="294"/>
      <c r="C1440" s="294"/>
      <c r="D1440" s="294"/>
      <c r="E1440" s="294"/>
      <c r="F1440" s="294"/>
      <c r="G1440" s="294"/>
      <c r="H1440" s="294"/>
      <c r="I1440" s="294"/>
      <c r="J1440" s="294"/>
      <c r="K1440" s="294"/>
      <c r="L1440" s="294"/>
    </row>
    <row r="1441" spans="1:12" ht="17.100000000000001" customHeight="1">
      <c r="A1441" s="298"/>
      <c r="B1441" s="298"/>
      <c r="C1441" s="298"/>
      <c r="D1441" s="298"/>
      <c r="E1441" s="298"/>
      <c r="F1441" s="298"/>
      <c r="G1441" s="298"/>
      <c r="H1441" s="298"/>
      <c r="I1441" s="298"/>
      <c r="J1441" s="298" t="s">
        <v>13015</v>
      </c>
      <c r="K1441" s="298"/>
      <c r="L1441" s="298" t="s">
        <v>14379</v>
      </c>
    </row>
    <row r="1442" spans="1:12" ht="17.100000000000001" customHeight="1">
      <c r="A1442" s="298"/>
      <c r="B1442" s="298"/>
      <c r="C1442" s="298"/>
      <c r="D1442" s="298"/>
      <c r="E1442" s="298"/>
      <c r="F1442" s="298"/>
      <c r="G1442" s="298"/>
      <c r="H1442" s="298"/>
      <c r="I1442" s="298"/>
      <c r="J1442" s="298" t="s">
        <v>13017</v>
      </c>
      <c r="K1442" s="298" t="s">
        <v>13018</v>
      </c>
      <c r="L1442" s="298" t="s">
        <v>16724</v>
      </c>
    </row>
    <row r="1443" spans="1:12" ht="17.100000000000001" customHeight="1">
      <c r="A1443" s="298"/>
      <c r="B1443" s="298"/>
      <c r="C1443" s="298"/>
      <c r="D1443" s="298"/>
      <c r="E1443" s="298"/>
      <c r="F1443" s="298"/>
      <c r="G1443" s="298"/>
      <c r="H1443" s="298"/>
      <c r="I1443" s="298"/>
      <c r="J1443" s="298" t="s">
        <v>13020</v>
      </c>
      <c r="K1443" s="298"/>
      <c r="L1443" s="298" t="s">
        <v>16725</v>
      </c>
    </row>
    <row r="1444" spans="1:12" ht="17.100000000000001" customHeight="1">
      <c r="A1444" s="298"/>
      <c r="B1444" s="298"/>
      <c r="C1444" s="298"/>
      <c r="D1444" s="298"/>
      <c r="E1444" s="298"/>
      <c r="F1444" s="298"/>
      <c r="G1444" s="298"/>
      <c r="H1444" s="298"/>
      <c r="I1444" s="298"/>
      <c r="J1444" s="298" t="s">
        <v>13022</v>
      </c>
      <c r="K1444" s="298" t="s">
        <v>16646</v>
      </c>
      <c r="L1444" s="298" t="s">
        <v>16726</v>
      </c>
    </row>
    <row r="1445" spans="1:12" ht="17.100000000000001" customHeight="1">
      <c r="A1445" s="298"/>
      <c r="B1445" s="298"/>
      <c r="C1445" s="298"/>
      <c r="D1445" s="298"/>
      <c r="E1445" s="298"/>
      <c r="F1445" s="298"/>
      <c r="G1445" s="298"/>
      <c r="H1445" s="298"/>
      <c r="I1445" s="298"/>
      <c r="J1445" s="298" t="s">
        <v>13024</v>
      </c>
      <c r="K1445" s="298"/>
      <c r="L1445" s="298" t="s">
        <v>16727</v>
      </c>
    </row>
    <row r="1446" spans="1:12" ht="30" customHeight="1">
      <c r="A1446" s="299"/>
      <c r="B1446" s="299"/>
      <c r="C1446" s="299"/>
      <c r="D1446" s="299"/>
      <c r="E1446" s="299"/>
      <c r="F1446" s="299"/>
      <c r="G1446" s="299"/>
      <c r="H1446" s="299"/>
      <c r="I1446" s="299"/>
      <c r="J1446" s="299"/>
      <c r="K1446" s="299"/>
      <c r="L1446" s="299"/>
    </row>
    <row r="1447" spans="1:12" ht="24" customHeight="1">
      <c r="A1447" s="295" t="s">
        <v>16781</v>
      </c>
      <c r="B1447" s="296" t="s">
        <v>16073</v>
      </c>
      <c r="C1447" s="295" t="s">
        <v>9</v>
      </c>
      <c r="D1447" s="295" t="s">
        <v>77</v>
      </c>
      <c r="E1447" s="297" t="s">
        <v>27</v>
      </c>
      <c r="F1447" s="296"/>
      <c r="G1447" s="296"/>
      <c r="H1447" s="296"/>
      <c r="I1447" s="296"/>
      <c r="J1447" s="296"/>
      <c r="K1447" s="296"/>
      <c r="L1447" s="296"/>
    </row>
    <row r="1448" spans="1:12">
      <c r="A1448" s="414" t="s">
        <v>12977</v>
      </c>
      <c r="B1448" s="414"/>
      <c r="C1448" s="414"/>
      <c r="D1448" s="414"/>
      <c r="E1448" s="414"/>
      <c r="F1448" s="414"/>
      <c r="G1448" s="414"/>
      <c r="H1448" s="414"/>
      <c r="I1448" s="294"/>
      <c r="J1448" s="294"/>
      <c r="K1448" s="294"/>
      <c r="L1448" s="294"/>
    </row>
    <row r="1449" spans="1:12" ht="17.100000000000001" customHeight="1">
      <c r="A1449" s="294" t="s">
        <v>12978</v>
      </c>
      <c r="B1449" s="298" t="s">
        <v>12979</v>
      </c>
      <c r="C1449" s="294" t="s">
        <v>12980</v>
      </c>
      <c r="D1449" s="294" t="s">
        <v>12981</v>
      </c>
      <c r="E1449" s="299" t="s">
        <v>12982</v>
      </c>
      <c r="F1449" s="413" t="s">
        <v>12983</v>
      </c>
      <c r="G1449" s="413"/>
      <c r="H1449" s="413" t="s">
        <v>12984</v>
      </c>
      <c r="I1449" s="413"/>
      <c r="J1449" s="413" t="s">
        <v>12985</v>
      </c>
      <c r="K1449" s="413"/>
      <c r="L1449" s="413"/>
    </row>
    <row r="1450" spans="1:12" ht="24" customHeight="1">
      <c r="A1450" s="300" t="s">
        <v>12986</v>
      </c>
      <c r="B1450" s="301" t="s">
        <v>13085</v>
      </c>
      <c r="C1450" s="300" t="s">
        <v>9</v>
      </c>
      <c r="D1450" s="300" t="s">
        <v>7909</v>
      </c>
      <c r="E1450" s="302" t="s">
        <v>51</v>
      </c>
      <c r="F1450" s="423" t="s">
        <v>13086</v>
      </c>
      <c r="G1450" s="423"/>
      <c r="H1450" s="423">
        <v>5.8659999999999995E-4</v>
      </c>
      <c r="I1450" s="423"/>
      <c r="J1450" s="424">
        <v>6.0999999999999999E-2</v>
      </c>
      <c r="K1450" s="424"/>
      <c r="L1450" s="424"/>
    </row>
    <row r="1451" spans="1:12" ht="24" customHeight="1">
      <c r="A1451" s="300" t="s">
        <v>12986</v>
      </c>
      <c r="B1451" s="301" t="s">
        <v>13087</v>
      </c>
      <c r="C1451" s="300" t="s">
        <v>9</v>
      </c>
      <c r="D1451" s="300" t="s">
        <v>8873</v>
      </c>
      <c r="E1451" s="302" t="s">
        <v>51</v>
      </c>
      <c r="F1451" s="423" t="s">
        <v>13088</v>
      </c>
      <c r="G1451" s="423"/>
      <c r="H1451" s="423">
        <v>5.5899999999999997E-5</v>
      </c>
      <c r="I1451" s="423"/>
      <c r="J1451" s="424">
        <v>4.8599999999999997E-2</v>
      </c>
      <c r="K1451" s="424"/>
      <c r="L1451" s="424"/>
    </row>
    <row r="1452" spans="1:12" ht="48" customHeight="1">
      <c r="A1452" s="300" t="s">
        <v>12986</v>
      </c>
      <c r="B1452" s="301" t="s">
        <v>13089</v>
      </c>
      <c r="C1452" s="300" t="s">
        <v>9</v>
      </c>
      <c r="D1452" s="300" t="s">
        <v>9227</v>
      </c>
      <c r="E1452" s="302" t="s">
        <v>51</v>
      </c>
      <c r="F1452" s="423" t="s">
        <v>13090</v>
      </c>
      <c r="G1452" s="423"/>
      <c r="H1452" s="423">
        <v>3.9100000000000002E-5</v>
      </c>
      <c r="I1452" s="423"/>
      <c r="J1452" s="424">
        <v>5.2299999999999999E-2</v>
      </c>
      <c r="K1452" s="424"/>
      <c r="L1452" s="424"/>
    </row>
    <row r="1453" spans="1:12" ht="24" customHeight="1">
      <c r="A1453" s="300" t="s">
        <v>12986</v>
      </c>
      <c r="B1453" s="301" t="s">
        <v>13091</v>
      </c>
      <c r="C1453" s="300" t="s">
        <v>9</v>
      </c>
      <c r="D1453" s="300" t="s">
        <v>9580</v>
      </c>
      <c r="E1453" s="302" t="s">
        <v>51</v>
      </c>
      <c r="F1453" s="423" t="s">
        <v>13092</v>
      </c>
      <c r="G1453" s="423"/>
      <c r="H1453" s="423">
        <v>3.8300000000000003E-5</v>
      </c>
      <c r="I1453" s="423"/>
      <c r="J1453" s="424">
        <v>3.4299999999999997E-2</v>
      </c>
      <c r="K1453" s="424"/>
      <c r="L1453" s="424"/>
    </row>
    <row r="1454" spans="1:12" ht="24" customHeight="1">
      <c r="A1454" s="300" t="s">
        <v>12986</v>
      </c>
      <c r="B1454" s="301" t="s">
        <v>12987</v>
      </c>
      <c r="C1454" s="300" t="s">
        <v>9</v>
      </c>
      <c r="D1454" s="300" t="s">
        <v>9831</v>
      </c>
      <c r="E1454" s="302" t="s">
        <v>12988</v>
      </c>
      <c r="F1454" s="423" t="s">
        <v>12989</v>
      </c>
      <c r="G1454" s="423"/>
      <c r="H1454" s="423">
        <v>1.35738E-2</v>
      </c>
      <c r="I1454" s="423"/>
      <c r="J1454" s="424">
        <v>0.13739999999999999</v>
      </c>
      <c r="K1454" s="424"/>
      <c r="L1454" s="424"/>
    </row>
    <row r="1455" spans="1:12" ht="36" customHeight="1">
      <c r="A1455" s="300" t="s">
        <v>12986</v>
      </c>
      <c r="B1455" s="301" t="s">
        <v>12990</v>
      </c>
      <c r="C1455" s="300" t="s">
        <v>9</v>
      </c>
      <c r="D1455" s="300" t="s">
        <v>11426</v>
      </c>
      <c r="E1455" s="302" t="s">
        <v>51</v>
      </c>
      <c r="F1455" s="423" t="s">
        <v>12991</v>
      </c>
      <c r="G1455" s="423"/>
      <c r="H1455" s="423">
        <v>7.1140000000000005E-4</v>
      </c>
      <c r="I1455" s="423"/>
      <c r="J1455" s="424">
        <v>9.4E-2</v>
      </c>
      <c r="K1455" s="424"/>
      <c r="L1455" s="424"/>
    </row>
    <row r="1456" spans="1:12" ht="17.100000000000001" customHeight="1">
      <c r="A1456" s="298"/>
      <c r="B1456" s="298"/>
      <c r="C1456" s="298"/>
      <c r="D1456" s="298"/>
      <c r="E1456" s="298"/>
      <c r="F1456" s="298"/>
      <c r="G1456" s="298"/>
      <c r="H1456" s="298"/>
      <c r="I1456" s="298"/>
      <c r="J1456" s="298" t="s">
        <v>12992</v>
      </c>
      <c r="K1456" s="298"/>
      <c r="L1456" s="298" t="s">
        <v>12926</v>
      </c>
    </row>
    <row r="1457" spans="1:12">
      <c r="A1457" s="414" t="s">
        <v>12994</v>
      </c>
      <c r="B1457" s="414"/>
      <c r="C1457" s="414"/>
      <c r="D1457" s="414"/>
      <c r="E1457" s="414"/>
      <c r="F1457" s="414"/>
      <c r="G1457" s="414"/>
      <c r="H1457" s="414"/>
      <c r="I1457" s="294"/>
      <c r="J1457" s="294"/>
      <c r="K1457" s="294"/>
      <c r="L1457" s="294"/>
    </row>
    <row r="1458" spans="1:12" ht="17.100000000000001" customHeight="1">
      <c r="A1458" s="294" t="s">
        <v>12978</v>
      </c>
      <c r="B1458" s="298" t="s">
        <v>12979</v>
      </c>
      <c r="C1458" s="294" t="s">
        <v>12980</v>
      </c>
      <c r="D1458" s="294" t="s">
        <v>12981</v>
      </c>
      <c r="E1458" s="299" t="s">
        <v>12982</v>
      </c>
      <c r="F1458" s="413" t="s">
        <v>12983</v>
      </c>
      <c r="G1458" s="413"/>
      <c r="H1458" s="413" t="s">
        <v>12984</v>
      </c>
      <c r="I1458" s="413"/>
      <c r="J1458" s="413" t="s">
        <v>12985</v>
      </c>
      <c r="K1458" s="413"/>
      <c r="L1458" s="413"/>
    </row>
    <row r="1459" spans="1:12" ht="24" customHeight="1">
      <c r="A1459" s="300" t="s">
        <v>12986</v>
      </c>
      <c r="B1459" s="301" t="s">
        <v>13133</v>
      </c>
      <c r="C1459" s="300" t="s">
        <v>9</v>
      </c>
      <c r="D1459" s="300" t="s">
        <v>7905</v>
      </c>
      <c r="E1459" s="302" t="s">
        <v>27</v>
      </c>
      <c r="F1459" s="423" t="s">
        <v>13134</v>
      </c>
      <c r="G1459" s="423"/>
      <c r="H1459" s="423">
        <v>1.0089465</v>
      </c>
      <c r="I1459" s="423"/>
      <c r="J1459" s="424">
        <v>7.0122</v>
      </c>
      <c r="K1459" s="424"/>
      <c r="L1459" s="424"/>
    </row>
    <row r="1460" spans="1:12" ht="17.100000000000001" customHeight="1">
      <c r="A1460" s="298"/>
      <c r="B1460" s="298"/>
      <c r="C1460" s="298"/>
      <c r="D1460" s="298"/>
      <c r="E1460" s="298"/>
      <c r="F1460" s="298"/>
      <c r="G1460" s="298"/>
      <c r="H1460" s="298"/>
      <c r="I1460" s="298"/>
      <c r="J1460" s="298" t="s">
        <v>12992</v>
      </c>
      <c r="K1460" s="298"/>
      <c r="L1460" s="298" t="s">
        <v>14316</v>
      </c>
    </row>
    <row r="1461" spans="1:12">
      <c r="A1461" s="414" t="s">
        <v>12998</v>
      </c>
      <c r="B1461" s="414"/>
      <c r="C1461" s="414"/>
      <c r="D1461" s="414"/>
      <c r="E1461" s="414"/>
      <c r="F1461" s="414"/>
      <c r="G1461" s="414"/>
      <c r="H1461" s="414"/>
      <c r="I1461" s="294"/>
      <c r="J1461" s="294"/>
      <c r="K1461" s="294"/>
      <c r="L1461" s="294"/>
    </row>
    <row r="1462" spans="1:12" ht="17.100000000000001" customHeight="1">
      <c r="A1462" s="294" t="s">
        <v>12978</v>
      </c>
      <c r="B1462" s="298" t="s">
        <v>12979</v>
      </c>
      <c r="C1462" s="294" t="s">
        <v>12980</v>
      </c>
      <c r="D1462" s="294" t="s">
        <v>12981</v>
      </c>
      <c r="E1462" s="299" t="s">
        <v>12982</v>
      </c>
      <c r="F1462" s="413" t="s">
        <v>12983</v>
      </c>
      <c r="G1462" s="413"/>
      <c r="H1462" s="413" t="s">
        <v>12984</v>
      </c>
      <c r="I1462" s="413"/>
      <c r="J1462" s="413" t="s">
        <v>12985</v>
      </c>
      <c r="K1462" s="413"/>
      <c r="L1462" s="413"/>
    </row>
    <row r="1463" spans="1:12" ht="24" customHeight="1">
      <c r="A1463" s="300" t="s">
        <v>12986</v>
      </c>
      <c r="B1463" s="301" t="s">
        <v>13099</v>
      </c>
      <c r="C1463" s="300" t="s">
        <v>9</v>
      </c>
      <c r="D1463" s="300" t="s">
        <v>7224</v>
      </c>
      <c r="E1463" s="302" t="s">
        <v>51</v>
      </c>
      <c r="F1463" s="423" t="s">
        <v>13100</v>
      </c>
      <c r="G1463" s="423"/>
      <c r="H1463" s="423">
        <v>6.9283000000000001E-3</v>
      </c>
      <c r="I1463" s="423"/>
      <c r="J1463" s="424">
        <v>6.3700000000000007E-2</v>
      </c>
      <c r="K1463" s="424"/>
      <c r="L1463" s="424"/>
    </row>
    <row r="1464" spans="1:12" ht="24" customHeight="1">
      <c r="A1464" s="300" t="s">
        <v>12986</v>
      </c>
      <c r="B1464" s="301" t="s">
        <v>13101</v>
      </c>
      <c r="C1464" s="300" t="s">
        <v>9</v>
      </c>
      <c r="D1464" s="300" t="s">
        <v>7359</v>
      </c>
      <c r="E1464" s="302" t="s">
        <v>51</v>
      </c>
      <c r="F1464" s="423" t="s">
        <v>13102</v>
      </c>
      <c r="G1464" s="423"/>
      <c r="H1464" s="423">
        <v>2.2359999999999999E-4</v>
      </c>
      <c r="I1464" s="423"/>
      <c r="J1464" s="424">
        <v>2.87E-2</v>
      </c>
      <c r="K1464" s="424"/>
      <c r="L1464" s="424"/>
    </row>
    <row r="1465" spans="1:12" ht="24" customHeight="1">
      <c r="A1465" s="300" t="s">
        <v>12986</v>
      </c>
      <c r="B1465" s="301" t="s">
        <v>13103</v>
      </c>
      <c r="C1465" s="300" t="s">
        <v>9</v>
      </c>
      <c r="D1465" s="300" t="s">
        <v>8851</v>
      </c>
      <c r="E1465" s="302" t="s">
        <v>51</v>
      </c>
      <c r="F1465" s="423" t="s">
        <v>13104</v>
      </c>
      <c r="G1465" s="423"/>
      <c r="H1465" s="423">
        <v>1.7890000000000001E-4</v>
      </c>
      <c r="I1465" s="423"/>
      <c r="J1465" s="424">
        <v>3.4599999999999999E-2</v>
      </c>
      <c r="K1465" s="424"/>
      <c r="L1465" s="424"/>
    </row>
    <row r="1466" spans="1:12" ht="24" customHeight="1">
      <c r="A1466" s="300" t="s">
        <v>12986</v>
      </c>
      <c r="B1466" s="301" t="s">
        <v>13105</v>
      </c>
      <c r="C1466" s="300" t="s">
        <v>9</v>
      </c>
      <c r="D1466" s="300" t="s">
        <v>8852</v>
      </c>
      <c r="E1466" s="302" t="s">
        <v>51</v>
      </c>
      <c r="F1466" s="423" t="s">
        <v>13106</v>
      </c>
      <c r="G1466" s="423"/>
      <c r="H1466" s="423">
        <v>3.8300000000000003E-5</v>
      </c>
      <c r="I1466" s="423"/>
      <c r="J1466" s="424">
        <v>2.1000000000000001E-2</v>
      </c>
      <c r="K1466" s="424"/>
      <c r="L1466" s="424"/>
    </row>
    <row r="1467" spans="1:12" ht="24" customHeight="1">
      <c r="A1467" s="300" t="s">
        <v>12986</v>
      </c>
      <c r="B1467" s="301" t="s">
        <v>13107</v>
      </c>
      <c r="C1467" s="300" t="s">
        <v>9</v>
      </c>
      <c r="D1467" s="300" t="s">
        <v>9000</v>
      </c>
      <c r="E1467" s="302" t="s">
        <v>51</v>
      </c>
      <c r="F1467" s="423" t="s">
        <v>13108</v>
      </c>
      <c r="G1467" s="423"/>
      <c r="H1467" s="423">
        <v>7.8857000000000007E-3</v>
      </c>
      <c r="I1467" s="423"/>
      <c r="J1467" s="424">
        <v>5.3400000000000003E-2</v>
      </c>
      <c r="K1467" s="424"/>
      <c r="L1467" s="424"/>
    </row>
    <row r="1468" spans="1:12" ht="24" customHeight="1">
      <c r="A1468" s="300" t="s">
        <v>12986</v>
      </c>
      <c r="B1468" s="301" t="s">
        <v>13109</v>
      </c>
      <c r="C1468" s="300" t="s">
        <v>9</v>
      </c>
      <c r="D1468" s="300" t="s">
        <v>9574</v>
      </c>
      <c r="E1468" s="302" t="s">
        <v>51</v>
      </c>
      <c r="F1468" s="423" t="s">
        <v>13110</v>
      </c>
      <c r="G1468" s="423"/>
      <c r="H1468" s="423">
        <v>2.5008000000000001E-3</v>
      </c>
      <c r="I1468" s="423"/>
      <c r="J1468" s="424">
        <v>2.2100000000000002E-2</v>
      </c>
      <c r="K1468" s="424"/>
      <c r="L1468" s="424"/>
    </row>
    <row r="1469" spans="1:12" ht="24" customHeight="1">
      <c r="A1469" s="300" t="s">
        <v>12986</v>
      </c>
      <c r="B1469" s="301" t="s">
        <v>13111</v>
      </c>
      <c r="C1469" s="300" t="s">
        <v>9</v>
      </c>
      <c r="D1469" s="300" t="s">
        <v>10714</v>
      </c>
      <c r="E1469" s="302" t="s">
        <v>93</v>
      </c>
      <c r="F1469" s="423" t="s">
        <v>13112</v>
      </c>
      <c r="G1469" s="423"/>
      <c r="H1469" s="423">
        <v>1.3143E-3</v>
      </c>
      <c r="I1469" s="423"/>
      <c r="J1469" s="424">
        <v>2.01E-2</v>
      </c>
      <c r="K1469" s="424"/>
      <c r="L1469" s="424"/>
    </row>
    <row r="1470" spans="1:12" ht="24" customHeight="1">
      <c r="A1470" s="300" t="s">
        <v>12986</v>
      </c>
      <c r="B1470" s="301" t="s">
        <v>13113</v>
      </c>
      <c r="C1470" s="300" t="s">
        <v>9</v>
      </c>
      <c r="D1470" s="300" t="s">
        <v>10809</v>
      </c>
      <c r="E1470" s="302" t="s">
        <v>51</v>
      </c>
      <c r="F1470" s="423" t="s">
        <v>13114</v>
      </c>
      <c r="G1470" s="423"/>
      <c r="H1470" s="423">
        <v>1.3143E-3</v>
      </c>
      <c r="I1470" s="423"/>
      <c r="J1470" s="424">
        <v>1.5800000000000002E-2</v>
      </c>
      <c r="K1470" s="424"/>
      <c r="L1470" s="424"/>
    </row>
    <row r="1471" spans="1:12" ht="24" customHeight="1">
      <c r="A1471" s="300" t="s">
        <v>12986</v>
      </c>
      <c r="B1471" s="301" t="s">
        <v>13115</v>
      </c>
      <c r="C1471" s="300" t="s">
        <v>9</v>
      </c>
      <c r="D1471" s="300" t="s">
        <v>10810</v>
      </c>
      <c r="E1471" s="302" t="s">
        <v>51</v>
      </c>
      <c r="F1471" s="423" t="s">
        <v>13116</v>
      </c>
      <c r="G1471" s="423"/>
      <c r="H1471" s="423">
        <v>1.3143E-3</v>
      </c>
      <c r="I1471" s="423"/>
      <c r="J1471" s="424">
        <v>3.5000000000000003E-2</v>
      </c>
      <c r="K1471" s="424"/>
      <c r="L1471" s="424"/>
    </row>
    <row r="1472" spans="1:12" ht="24" customHeight="1">
      <c r="A1472" s="300" t="s">
        <v>12986</v>
      </c>
      <c r="B1472" s="301" t="s">
        <v>13117</v>
      </c>
      <c r="C1472" s="300" t="s">
        <v>9</v>
      </c>
      <c r="D1472" s="300" t="s">
        <v>10837</v>
      </c>
      <c r="E1472" s="302" t="s">
        <v>51</v>
      </c>
      <c r="F1472" s="423" t="s">
        <v>13118</v>
      </c>
      <c r="G1472" s="423"/>
      <c r="H1472" s="423">
        <v>4.4799999999999998E-5</v>
      </c>
      <c r="I1472" s="423"/>
      <c r="J1472" s="424">
        <v>1.9900000000000001E-2</v>
      </c>
      <c r="K1472" s="424"/>
      <c r="L1472" s="424"/>
    </row>
    <row r="1473" spans="1:12" ht="24" customHeight="1">
      <c r="A1473" s="300" t="s">
        <v>12986</v>
      </c>
      <c r="B1473" s="301" t="s">
        <v>13003</v>
      </c>
      <c r="C1473" s="300" t="s">
        <v>9</v>
      </c>
      <c r="D1473" s="300" t="s">
        <v>7216</v>
      </c>
      <c r="E1473" s="302" t="s">
        <v>51</v>
      </c>
      <c r="F1473" s="423" t="s">
        <v>13004</v>
      </c>
      <c r="G1473" s="423"/>
      <c r="H1473" s="423">
        <v>2.6324E-3</v>
      </c>
      <c r="I1473" s="423"/>
      <c r="J1473" s="424">
        <v>8.7900000000000006E-2</v>
      </c>
      <c r="K1473" s="424"/>
      <c r="L1473" s="424"/>
    </row>
    <row r="1474" spans="1:12" ht="24" customHeight="1">
      <c r="A1474" s="300" t="s">
        <v>12986</v>
      </c>
      <c r="B1474" s="301" t="s">
        <v>13005</v>
      </c>
      <c r="C1474" s="300" t="s">
        <v>9</v>
      </c>
      <c r="D1474" s="300" t="s">
        <v>7393</v>
      </c>
      <c r="E1474" s="302" t="s">
        <v>12988</v>
      </c>
      <c r="F1474" s="423" t="s">
        <v>13006</v>
      </c>
      <c r="G1474" s="423"/>
      <c r="H1474" s="423">
        <v>1.5835999999999999E-3</v>
      </c>
      <c r="I1474" s="423"/>
      <c r="J1474" s="424">
        <v>8.5500000000000007E-2</v>
      </c>
      <c r="K1474" s="424"/>
      <c r="L1474" s="424"/>
    </row>
    <row r="1475" spans="1:12" ht="24" customHeight="1">
      <c r="A1475" s="300" t="s">
        <v>12986</v>
      </c>
      <c r="B1475" s="301" t="s">
        <v>13007</v>
      </c>
      <c r="C1475" s="300" t="s">
        <v>9</v>
      </c>
      <c r="D1475" s="300" t="s">
        <v>10619</v>
      </c>
      <c r="E1475" s="302" t="s">
        <v>51</v>
      </c>
      <c r="F1475" s="423" t="s">
        <v>13008</v>
      </c>
      <c r="G1475" s="423"/>
      <c r="H1475" s="423">
        <v>1.2285E-3</v>
      </c>
      <c r="I1475" s="423"/>
      <c r="J1475" s="424">
        <v>0.23499999999999999</v>
      </c>
      <c r="K1475" s="424"/>
      <c r="L1475" s="424"/>
    </row>
    <row r="1476" spans="1:12" ht="24" customHeight="1">
      <c r="A1476" s="300" t="s">
        <v>12986</v>
      </c>
      <c r="B1476" s="301" t="s">
        <v>13009</v>
      </c>
      <c r="C1476" s="300" t="s">
        <v>9</v>
      </c>
      <c r="D1476" s="300" t="s">
        <v>10769</v>
      </c>
      <c r="E1476" s="302" t="s">
        <v>51</v>
      </c>
      <c r="F1476" s="423" t="s">
        <v>13010</v>
      </c>
      <c r="G1476" s="423"/>
      <c r="H1476" s="423">
        <v>0.1104281</v>
      </c>
      <c r="I1476" s="423"/>
      <c r="J1476" s="424">
        <v>0.1391</v>
      </c>
      <c r="K1476" s="424"/>
      <c r="L1476" s="424"/>
    </row>
    <row r="1477" spans="1:12" ht="24" customHeight="1">
      <c r="A1477" s="300" t="s">
        <v>12986</v>
      </c>
      <c r="B1477" s="301" t="s">
        <v>13011</v>
      </c>
      <c r="C1477" s="300" t="s">
        <v>9</v>
      </c>
      <c r="D1477" s="300" t="s">
        <v>10929</v>
      </c>
      <c r="E1477" s="302" t="s">
        <v>51</v>
      </c>
      <c r="F1477" s="423" t="s">
        <v>13012</v>
      </c>
      <c r="G1477" s="423"/>
      <c r="H1477" s="423">
        <v>1.0647E-3</v>
      </c>
      <c r="I1477" s="423"/>
      <c r="J1477" s="424">
        <v>0.16020000000000001</v>
      </c>
      <c r="K1477" s="424"/>
      <c r="L1477" s="424"/>
    </row>
    <row r="1478" spans="1:12" ht="17.100000000000001" customHeight="1">
      <c r="A1478" s="298"/>
      <c r="B1478" s="298"/>
      <c r="C1478" s="298"/>
      <c r="D1478" s="298"/>
      <c r="E1478" s="298"/>
      <c r="F1478" s="298"/>
      <c r="G1478" s="298"/>
      <c r="H1478" s="298"/>
      <c r="I1478" s="298"/>
      <c r="J1478" s="298" t="s">
        <v>12992</v>
      </c>
      <c r="K1478" s="298"/>
      <c r="L1478" s="298" t="s">
        <v>12955</v>
      </c>
    </row>
    <row r="1479" spans="1:12">
      <c r="A1479" s="414" t="s">
        <v>13056</v>
      </c>
      <c r="B1479" s="414"/>
      <c r="C1479" s="414"/>
      <c r="D1479" s="414"/>
      <c r="E1479" s="414"/>
      <c r="F1479" s="414"/>
      <c r="G1479" s="414"/>
      <c r="H1479" s="414"/>
      <c r="I1479" s="294"/>
      <c r="J1479" s="294"/>
      <c r="K1479" s="294"/>
      <c r="L1479" s="294"/>
    </row>
    <row r="1480" spans="1:12" ht="17.100000000000001" customHeight="1">
      <c r="A1480" s="294" t="s">
        <v>12978</v>
      </c>
      <c r="B1480" s="298" t="s">
        <v>12979</v>
      </c>
      <c r="C1480" s="294" t="s">
        <v>12980</v>
      </c>
      <c r="D1480" s="294" t="s">
        <v>12981</v>
      </c>
      <c r="E1480" s="299" t="s">
        <v>12982</v>
      </c>
      <c r="F1480" s="413" t="s">
        <v>12983</v>
      </c>
      <c r="G1480" s="413"/>
      <c r="H1480" s="413" t="s">
        <v>12984</v>
      </c>
      <c r="I1480" s="413"/>
      <c r="J1480" s="413" t="s">
        <v>12985</v>
      </c>
      <c r="K1480" s="413"/>
      <c r="L1480" s="413"/>
    </row>
    <row r="1481" spans="1:12" ht="24" customHeight="1">
      <c r="A1481" s="300" t="s">
        <v>12986</v>
      </c>
      <c r="B1481" s="301" t="s">
        <v>13057</v>
      </c>
      <c r="C1481" s="300" t="s">
        <v>9</v>
      </c>
      <c r="D1481" s="300" t="s">
        <v>12549</v>
      </c>
      <c r="E1481" s="302" t="s">
        <v>27</v>
      </c>
      <c r="F1481" s="423" t="s">
        <v>12948</v>
      </c>
      <c r="G1481" s="423"/>
      <c r="H1481" s="423">
        <v>1</v>
      </c>
      <c r="I1481" s="423"/>
      <c r="J1481" s="424">
        <v>0.65</v>
      </c>
      <c r="K1481" s="424"/>
      <c r="L1481" s="424"/>
    </row>
    <row r="1482" spans="1:12" ht="17.100000000000001" customHeight="1">
      <c r="A1482" s="298"/>
      <c r="B1482" s="298"/>
      <c r="C1482" s="298"/>
      <c r="D1482" s="298"/>
      <c r="E1482" s="298"/>
      <c r="F1482" s="298"/>
      <c r="G1482" s="298"/>
      <c r="H1482" s="298"/>
      <c r="I1482" s="298"/>
      <c r="J1482" s="298" t="s">
        <v>12992</v>
      </c>
      <c r="K1482" s="298"/>
      <c r="L1482" s="298" t="s">
        <v>12948</v>
      </c>
    </row>
    <row r="1483" spans="1:12">
      <c r="A1483" s="414" t="s">
        <v>13058</v>
      </c>
      <c r="B1483" s="414"/>
      <c r="C1483" s="414"/>
      <c r="D1483" s="414"/>
      <c r="E1483" s="414"/>
      <c r="F1483" s="414"/>
      <c r="G1483" s="414"/>
      <c r="H1483" s="414"/>
      <c r="I1483" s="294"/>
      <c r="J1483" s="294"/>
      <c r="K1483" s="294"/>
      <c r="L1483" s="294"/>
    </row>
    <row r="1484" spans="1:12" ht="17.100000000000001" customHeight="1">
      <c r="A1484" s="294" t="s">
        <v>12978</v>
      </c>
      <c r="B1484" s="298" t="s">
        <v>12979</v>
      </c>
      <c r="C1484" s="294" t="s">
        <v>12980</v>
      </c>
      <c r="D1484" s="294" t="s">
        <v>12981</v>
      </c>
      <c r="E1484" s="299" t="s">
        <v>12982</v>
      </c>
      <c r="F1484" s="413" t="s">
        <v>12983</v>
      </c>
      <c r="G1484" s="413"/>
      <c r="H1484" s="413" t="s">
        <v>12984</v>
      </c>
      <c r="I1484" s="413"/>
      <c r="J1484" s="413" t="s">
        <v>12985</v>
      </c>
      <c r="K1484" s="413"/>
      <c r="L1484" s="413"/>
    </row>
    <row r="1485" spans="1:12" ht="24" customHeight="1">
      <c r="A1485" s="300" t="s">
        <v>12986</v>
      </c>
      <c r="B1485" s="301" t="s">
        <v>13059</v>
      </c>
      <c r="C1485" s="300" t="s">
        <v>9</v>
      </c>
      <c r="D1485" s="300" t="s">
        <v>12535</v>
      </c>
      <c r="E1485" s="302" t="s">
        <v>27</v>
      </c>
      <c r="F1485" s="423" t="s">
        <v>12936</v>
      </c>
      <c r="G1485" s="423"/>
      <c r="H1485" s="423">
        <v>1</v>
      </c>
      <c r="I1485" s="423"/>
      <c r="J1485" s="424">
        <v>0.05</v>
      </c>
      <c r="K1485" s="424"/>
      <c r="L1485" s="424"/>
    </row>
    <row r="1486" spans="1:12" ht="17.100000000000001" customHeight="1">
      <c r="A1486" s="298"/>
      <c r="B1486" s="298"/>
      <c r="C1486" s="298"/>
      <c r="D1486" s="298"/>
      <c r="E1486" s="298"/>
      <c r="F1486" s="298"/>
      <c r="G1486" s="298"/>
      <c r="H1486" s="298"/>
      <c r="I1486" s="298"/>
      <c r="J1486" s="298" t="s">
        <v>12992</v>
      </c>
      <c r="K1486" s="298"/>
      <c r="L1486" s="298" t="s">
        <v>12936</v>
      </c>
    </row>
    <row r="1487" spans="1:12">
      <c r="A1487" s="414" t="s">
        <v>13060</v>
      </c>
      <c r="B1487" s="414"/>
      <c r="C1487" s="414"/>
      <c r="D1487" s="414"/>
      <c r="E1487" s="414"/>
      <c r="F1487" s="414"/>
      <c r="G1487" s="414"/>
      <c r="H1487" s="414"/>
      <c r="I1487" s="294"/>
      <c r="J1487" s="294"/>
      <c r="K1487" s="294"/>
      <c r="L1487" s="294"/>
    </row>
    <row r="1488" spans="1:12" ht="17.100000000000001" customHeight="1">
      <c r="A1488" s="294" t="s">
        <v>12978</v>
      </c>
      <c r="B1488" s="298" t="s">
        <v>12979</v>
      </c>
      <c r="C1488" s="294" t="s">
        <v>12980</v>
      </c>
      <c r="D1488" s="294" t="s">
        <v>12981</v>
      </c>
      <c r="E1488" s="299" t="s">
        <v>12982</v>
      </c>
      <c r="F1488" s="413" t="s">
        <v>12983</v>
      </c>
      <c r="G1488" s="413"/>
      <c r="H1488" s="413" t="s">
        <v>12984</v>
      </c>
      <c r="I1488" s="413"/>
      <c r="J1488" s="413" t="s">
        <v>12985</v>
      </c>
      <c r="K1488" s="413"/>
      <c r="L1488" s="413"/>
    </row>
    <row r="1489" spans="1:12" ht="24" customHeight="1">
      <c r="A1489" s="300" t="s">
        <v>12986</v>
      </c>
      <c r="B1489" s="301" t="s">
        <v>13061</v>
      </c>
      <c r="C1489" s="300" t="s">
        <v>9</v>
      </c>
      <c r="D1489" s="300" t="s">
        <v>12522</v>
      </c>
      <c r="E1489" s="302" t="s">
        <v>27</v>
      </c>
      <c r="F1489" s="423" t="s">
        <v>12964</v>
      </c>
      <c r="G1489" s="423"/>
      <c r="H1489" s="423">
        <v>1</v>
      </c>
      <c r="I1489" s="423"/>
      <c r="J1489" s="424">
        <v>2.5299999999999998</v>
      </c>
      <c r="K1489" s="424"/>
      <c r="L1489" s="424"/>
    </row>
    <row r="1490" spans="1:12" ht="24" customHeight="1">
      <c r="A1490" s="300" t="s">
        <v>12986</v>
      </c>
      <c r="B1490" s="301" t="s">
        <v>13062</v>
      </c>
      <c r="C1490" s="300" t="s">
        <v>9</v>
      </c>
      <c r="D1490" s="300" t="s">
        <v>12527</v>
      </c>
      <c r="E1490" s="302" t="s">
        <v>27</v>
      </c>
      <c r="F1490" s="423" t="s">
        <v>13063</v>
      </c>
      <c r="G1490" s="423"/>
      <c r="H1490" s="423">
        <v>1</v>
      </c>
      <c r="I1490" s="423"/>
      <c r="J1490" s="424">
        <v>0.34</v>
      </c>
      <c r="K1490" s="424"/>
      <c r="L1490" s="424"/>
    </row>
    <row r="1491" spans="1:12" ht="17.100000000000001" customHeight="1">
      <c r="A1491" s="298"/>
      <c r="B1491" s="298"/>
      <c r="C1491" s="298"/>
      <c r="D1491" s="298"/>
      <c r="E1491" s="298"/>
      <c r="F1491" s="298"/>
      <c r="G1491" s="298"/>
      <c r="H1491" s="298"/>
      <c r="I1491" s="298"/>
      <c r="J1491" s="298" t="s">
        <v>12992</v>
      </c>
      <c r="K1491" s="298"/>
      <c r="L1491" s="298" t="s">
        <v>13064</v>
      </c>
    </row>
    <row r="1492" spans="1:12" ht="17.100000000000001" customHeight="1">
      <c r="A1492" s="294" t="s">
        <v>13014</v>
      </c>
      <c r="B1492" s="294"/>
      <c r="C1492" s="294"/>
      <c r="D1492" s="294"/>
      <c r="E1492" s="294"/>
      <c r="F1492" s="294"/>
      <c r="G1492" s="294"/>
      <c r="H1492" s="294"/>
      <c r="I1492" s="294"/>
      <c r="J1492" s="294"/>
      <c r="K1492" s="294"/>
      <c r="L1492" s="294"/>
    </row>
    <row r="1493" spans="1:12" ht="17.100000000000001" customHeight="1">
      <c r="A1493" s="298"/>
      <c r="B1493" s="298"/>
      <c r="C1493" s="298"/>
      <c r="D1493" s="298"/>
      <c r="E1493" s="298"/>
      <c r="F1493" s="298"/>
      <c r="G1493" s="298"/>
      <c r="H1493" s="298"/>
      <c r="I1493" s="298"/>
      <c r="J1493" s="298" t="s">
        <v>13015</v>
      </c>
      <c r="K1493" s="298"/>
      <c r="L1493" s="298" t="s">
        <v>16729</v>
      </c>
    </row>
    <row r="1494" spans="1:12" ht="17.100000000000001" customHeight="1">
      <c r="A1494" s="298"/>
      <c r="B1494" s="298"/>
      <c r="C1494" s="298"/>
      <c r="D1494" s="298"/>
      <c r="E1494" s="298"/>
      <c r="F1494" s="298"/>
      <c r="G1494" s="298"/>
      <c r="H1494" s="298"/>
      <c r="I1494" s="298"/>
      <c r="J1494" s="298" t="s">
        <v>13017</v>
      </c>
      <c r="K1494" s="298" t="s">
        <v>13018</v>
      </c>
      <c r="L1494" s="298" t="s">
        <v>14322</v>
      </c>
    </row>
    <row r="1495" spans="1:12" ht="17.100000000000001" customHeight="1">
      <c r="A1495" s="298"/>
      <c r="B1495" s="298"/>
      <c r="C1495" s="298"/>
      <c r="D1495" s="298"/>
      <c r="E1495" s="298"/>
      <c r="F1495" s="298"/>
      <c r="G1495" s="298"/>
      <c r="H1495" s="298"/>
      <c r="I1495" s="298"/>
      <c r="J1495" s="298" t="s">
        <v>13020</v>
      </c>
      <c r="K1495" s="298"/>
      <c r="L1495" s="298" t="s">
        <v>16730</v>
      </c>
    </row>
    <row r="1496" spans="1:12" ht="17.100000000000001" customHeight="1">
      <c r="A1496" s="298"/>
      <c r="B1496" s="298"/>
      <c r="C1496" s="298"/>
      <c r="D1496" s="298"/>
      <c r="E1496" s="298"/>
      <c r="F1496" s="298"/>
      <c r="G1496" s="298"/>
      <c r="H1496" s="298"/>
      <c r="I1496" s="298"/>
      <c r="J1496" s="298" t="s">
        <v>13022</v>
      </c>
      <c r="K1496" s="298" t="s">
        <v>16646</v>
      </c>
      <c r="L1496" s="298" t="s">
        <v>16731</v>
      </c>
    </row>
    <row r="1497" spans="1:12" ht="17.100000000000001" customHeight="1">
      <c r="A1497" s="298"/>
      <c r="B1497" s="298"/>
      <c r="C1497" s="298"/>
      <c r="D1497" s="298"/>
      <c r="E1497" s="298"/>
      <c r="F1497" s="298"/>
      <c r="G1497" s="298"/>
      <c r="H1497" s="298"/>
      <c r="I1497" s="298"/>
      <c r="J1497" s="298" t="s">
        <v>13024</v>
      </c>
      <c r="K1497" s="298"/>
      <c r="L1497" s="298" t="s">
        <v>16732</v>
      </c>
    </row>
    <row r="1498" spans="1:12" ht="30" customHeight="1">
      <c r="A1498" s="299"/>
      <c r="B1498" s="299"/>
      <c r="C1498" s="299"/>
      <c r="D1498" s="299"/>
      <c r="E1498" s="299"/>
      <c r="F1498" s="299"/>
      <c r="G1498" s="299"/>
      <c r="H1498" s="299"/>
      <c r="I1498" s="299"/>
      <c r="J1498" s="299"/>
      <c r="K1498" s="299"/>
      <c r="L1498" s="299"/>
    </row>
    <row r="1499" spans="1:12" ht="24" customHeight="1">
      <c r="A1499" s="295" t="s">
        <v>16782</v>
      </c>
      <c r="B1499" s="296" t="s">
        <v>16300</v>
      </c>
      <c r="C1499" s="295" t="s">
        <v>9</v>
      </c>
      <c r="D1499" s="295" t="s">
        <v>2151</v>
      </c>
      <c r="E1499" s="297" t="s">
        <v>13145</v>
      </c>
      <c r="F1499" s="296"/>
      <c r="G1499" s="296"/>
      <c r="H1499" s="296"/>
      <c r="I1499" s="296"/>
      <c r="J1499" s="296"/>
      <c r="K1499" s="296"/>
      <c r="L1499" s="296"/>
    </row>
    <row r="1500" spans="1:12">
      <c r="A1500" s="414" t="s">
        <v>12977</v>
      </c>
      <c r="B1500" s="414"/>
      <c r="C1500" s="414"/>
      <c r="D1500" s="414"/>
      <c r="E1500" s="414"/>
      <c r="F1500" s="414"/>
      <c r="G1500" s="414"/>
      <c r="H1500" s="414"/>
      <c r="I1500" s="294"/>
      <c r="J1500" s="294"/>
      <c r="K1500" s="294"/>
      <c r="L1500" s="294"/>
    </row>
    <row r="1501" spans="1:12" ht="17.100000000000001" customHeight="1">
      <c r="A1501" s="294" t="s">
        <v>12978</v>
      </c>
      <c r="B1501" s="298" t="s">
        <v>12979</v>
      </c>
      <c r="C1501" s="294" t="s">
        <v>12980</v>
      </c>
      <c r="D1501" s="294" t="s">
        <v>12981</v>
      </c>
      <c r="E1501" s="299" t="s">
        <v>12982</v>
      </c>
      <c r="F1501" s="413" t="s">
        <v>12983</v>
      </c>
      <c r="G1501" s="413"/>
      <c r="H1501" s="413" t="s">
        <v>12984</v>
      </c>
      <c r="I1501" s="413"/>
      <c r="J1501" s="413" t="s">
        <v>12985</v>
      </c>
      <c r="K1501" s="413"/>
      <c r="L1501" s="413"/>
    </row>
    <row r="1502" spans="1:12" ht="24" customHeight="1">
      <c r="A1502" s="300" t="s">
        <v>12986</v>
      </c>
      <c r="B1502" s="301" t="s">
        <v>13085</v>
      </c>
      <c r="C1502" s="300" t="s">
        <v>9</v>
      </c>
      <c r="D1502" s="300" t="s">
        <v>7909</v>
      </c>
      <c r="E1502" s="302" t="s">
        <v>51</v>
      </c>
      <c r="F1502" s="423" t="s">
        <v>13086</v>
      </c>
      <c r="G1502" s="423"/>
      <c r="H1502" s="423">
        <v>5.0454000000000002E-3</v>
      </c>
      <c r="I1502" s="423"/>
      <c r="J1502" s="424">
        <v>0.52470000000000006</v>
      </c>
      <c r="K1502" s="424"/>
      <c r="L1502" s="424"/>
    </row>
    <row r="1503" spans="1:12" ht="24" customHeight="1">
      <c r="A1503" s="300" t="s">
        <v>12986</v>
      </c>
      <c r="B1503" s="301" t="s">
        <v>13087</v>
      </c>
      <c r="C1503" s="300" t="s">
        <v>9</v>
      </c>
      <c r="D1503" s="300" t="s">
        <v>8873</v>
      </c>
      <c r="E1503" s="302" t="s">
        <v>51</v>
      </c>
      <c r="F1503" s="423" t="s">
        <v>13088</v>
      </c>
      <c r="G1503" s="423"/>
      <c r="H1503" s="423">
        <v>4.8099999999999998E-4</v>
      </c>
      <c r="I1503" s="423"/>
      <c r="J1503" s="424">
        <v>0.41820000000000002</v>
      </c>
      <c r="K1503" s="424"/>
      <c r="L1503" s="424"/>
    </row>
    <row r="1504" spans="1:12" ht="48" customHeight="1">
      <c r="A1504" s="300" t="s">
        <v>12986</v>
      </c>
      <c r="B1504" s="301" t="s">
        <v>13089</v>
      </c>
      <c r="C1504" s="300" t="s">
        <v>9</v>
      </c>
      <c r="D1504" s="300" t="s">
        <v>9227</v>
      </c>
      <c r="E1504" s="302" t="s">
        <v>51</v>
      </c>
      <c r="F1504" s="423" t="s">
        <v>13090</v>
      </c>
      <c r="G1504" s="423"/>
      <c r="H1504" s="423">
        <v>3.366E-4</v>
      </c>
      <c r="I1504" s="423"/>
      <c r="J1504" s="424">
        <v>0.45</v>
      </c>
      <c r="K1504" s="424"/>
      <c r="L1504" s="424"/>
    </row>
    <row r="1505" spans="1:12" ht="24" customHeight="1">
      <c r="A1505" s="300" t="s">
        <v>12986</v>
      </c>
      <c r="B1505" s="301" t="s">
        <v>13091</v>
      </c>
      <c r="C1505" s="300" t="s">
        <v>9</v>
      </c>
      <c r="D1505" s="300" t="s">
        <v>9580</v>
      </c>
      <c r="E1505" s="302" t="s">
        <v>51</v>
      </c>
      <c r="F1505" s="423" t="s">
        <v>13092</v>
      </c>
      <c r="G1505" s="423"/>
      <c r="H1505" s="423">
        <v>3.2969999999999999E-4</v>
      </c>
      <c r="I1505" s="423"/>
      <c r="J1505" s="424">
        <v>0.29549999999999998</v>
      </c>
      <c r="K1505" s="424"/>
      <c r="L1505" s="424"/>
    </row>
    <row r="1506" spans="1:12" ht="24" customHeight="1">
      <c r="A1506" s="300" t="s">
        <v>12986</v>
      </c>
      <c r="B1506" s="301" t="s">
        <v>12987</v>
      </c>
      <c r="C1506" s="300" t="s">
        <v>9</v>
      </c>
      <c r="D1506" s="300" t="s">
        <v>9831</v>
      </c>
      <c r="E1506" s="302" t="s">
        <v>12988</v>
      </c>
      <c r="F1506" s="423" t="s">
        <v>12989</v>
      </c>
      <c r="G1506" s="423"/>
      <c r="H1506" s="423">
        <v>0.1167559</v>
      </c>
      <c r="I1506" s="423"/>
      <c r="J1506" s="424">
        <v>1.1816</v>
      </c>
      <c r="K1506" s="424"/>
      <c r="L1506" s="424"/>
    </row>
    <row r="1507" spans="1:12" ht="36" customHeight="1">
      <c r="A1507" s="300" t="s">
        <v>12986</v>
      </c>
      <c r="B1507" s="301" t="s">
        <v>12990</v>
      </c>
      <c r="C1507" s="300" t="s">
        <v>9</v>
      </c>
      <c r="D1507" s="300" t="s">
        <v>11426</v>
      </c>
      <c r="E1507" s="302" t="s">
        <v>51</v>
      </c>
      <c r="F1507" s="423" t="s">
        <v>12991</v>
      </c>
      <c r="G1507" s="423"/>
      <c r="H1507" s="423">
        <v>6.1187000000000004E-3</v>
      </c>
      <c r="I1507" s="423"/>
      <c r="J1507" s="424">
        <v>0.80879999999999996</v>
      </c>
      <c r="K1507" s="424"/>
      <c r="L1507" s="424"/>
    </row>
    <row r="1508" spans="1:12" ht="17.100000000000001" customHeight="1">
      <c r="A1508" s="298"/>
      <c r="B1508" s="298"/>
      <c r="C1508" s="298"/>
      <c r="D1508" s="298"/>
      <c r="E1508" s="298"/>
      <c r="F1508" s="298"/>
      <c r="G1508" s="298"/>
      <c r="H1508" s="298"/>
      <c r="I1508" s="298"/>
      <c r="J1508" s="298" t="s">
        <v>12992</v>
      </c>
      <c r="K1508" s="298"/>
      <c r="L1508" s="298" t="s">
        <v>16713</v>
      </c>
    </row>
    <row r="1509" spans="1:12">
      <c r="A1509" s="414" t="s">
        <v>12994</v>
      </c>
      <c r="B1509" s="414"/>
      <c r="C1509" s="414"/>
      <c r="D1509" s="414"/>
      <c r="E1509" s="414"/>
      <c r="F1509" s="414"/>
      <c r="G1509" s="414"/>
      <c r="H1509" s="414"/>
      <c r="I1509" s="294"/>
      <c r="J1509" s="294"/>
      <c r="K1509" s="294"/>
      <c r="L1509" s="294"/>
    </row>
    <row r="1510" spans="1:12" ht="17.100000000000001" customHeight="1">
      <c r="A1510" s="294" t="s">
        <v>12978</v>
      </c>
      <c r="B1510" s="298" t="s">
        <v>12979</v>
      </c>
      <c r="C1510" s="294" t="s">
        <v>12980</v>
      </c>
      <c r="D1510" s="294" t="s">
        <v>12981</v>
      </c>
      <c r="E1510" s="299" t="s">
        <v>12982</v>
      </c>
      <c r="F1510" s="413" t="s">
        <v>12983</v>
      </c>
      <c r="G1510" s="413"/>
      <c r="H1510" s="413" t="s">
        <v>12984</v>
      </c>
      <c r="I1510" s="413"/>
      <c r="J1510" s="413" t="s">
        <v>12985</v>
      </c>
      <c r="K1510" s="413"/>
      <c r="L1510" s="413"/>
    </row>
    <row r="1511" spans="1:12" ht="24" customHeight="1">
      <c r="A1511" s="300" t="s">
        <v>12986</v>
      </c>
      <c r="B1511" s="301" t="s">
        <v>13093</v>
      </c>
      <c r="C1511" s="300" t="s">
        <v>9</v>
      </c>
      <c r="D1511" s="300" t="s">
        <v>10857</v>
      </c>
      <c r="E1511" s="302" t="s">
        <v>27</v>
      </c>
      <c r="F1511" s="423" t="s">
        <v>13094</v>
      </c>
      <c r="G1511" s="423"/>
      <c r="H1511" s="423">
        <v>8.7263216999999997</v>
      </c>
      <c r="I1511" s="423"/>
      <c r="J1511" s="424">
        <v>45.115099999999998</v>
      </c>
      <c r="K1511" s="424"/>
      <c r="L1511" s="424"/>
    </row>
    <row r="1512" spans="1:12" ht="17.100000000000001" customHeight="1">
      <c r="A1512" s="298"/>
      <c r="B1512" s="298"/>
      <c r="C1512" s="298"/>
      <c r="D1512" s="298"/>
      <c r="E1512" s="298"/>
      <c r="F1512" s="298"/>
      <c r="G1512" s="298"/>
      <c r="H1512" s="298"/>
      <c r="I1512" s="298"/>
      <c r="J1512" s="298" t="s">
        <v>12992</v>
      </c>
      <c r="K1512" s="298"/>
      <c r="L1512" s="298" t="s">
        <v>16714</v>
      </c>
    </row>
    <row r="1513" spans="1:12">
      <c r="A1513" s="414" t="s">
        <v>12998</v>
      </c>
      <c r="B1513" s="414"/>
      <c r="C1513" s="414"/>
      <c r="D1513" s="414"/>
      <c r="E1513" s="414"/>
      <c r="F1513" s="414"/>
      <c r="G1513" s="414"/>
      <c r="H1513" s="414"/>
      <c r="I1513" s="294"/>
      <c r="J1513" s="294"/>
      <c r="K1513" s="294"/>
      <c r="L1513" s="294"/>
    </row>
    <row r="1514" spans="1:12" ht="17.100000000000001" customHeight="1">
      <c r="A1514" s="294" t="s">
        <v>12978</v>
      </c>
      <c r="B1514" s="298" t="s">
        <v>12979</v>
      </c>
      <c r="C1514" s="294" t="s">
        <v>12980</v>
      </c>
      <c r="D1514" s="294" t="s">
        <v>12981</v>
      </c>
      <c r="E1514" s="299" t="s">
        <v>12982</v>
      </c>
      <c r="F1514" s="413" t="s">
        <v>12983</v>
      </c>
      <c r="G1514" s="413"/>
      <c r="H1514" s="413" t="s">
        <v>12984</v>
      </c>
      <c r="I1514" s="413"/>
      <c r="J1514" s="413" t="s">
        <v>12985</v>
      </c>
      <c r="K1514" s="413"/>
      <c r="L1514" s="413"/>
    </row>
    <row r="1515" spans="1:12" ht="24" customHeight="1">
      <c r="A1515" s="300" t="s">
        <v>12986</v>
      </c>
      <c r="B1515" s="301" t="s">
        <v>13144</v>
      </c>
      <c r="C1515" s="300" t="s">
        <v>9</v>
      </c>
      <c r="D1515" s="300" t="s">
        <v>7134</v>
      </c>
      <c r="E1515" s="302" t="s">
        <v>13145</v>
      </c>
      <c r="F1515" s="423" t="s">
        <v>13146</v>
      </c>
      <c r="G1515" s="423"/>
      <c r="H1515" s="423">
        <v>1.23</v>
      </c>
      <c r="I1515" s="423"/>
      <c r="J1515" s="424">
        <v>77.180000000000007</v>
      </c>
      <c r="K1515" s="424"/>
      <c r="L1515" s="424"/>
    </row>
    <row r="1516" spans="1:12" ht="24" customHeight="1">
      <c r="A1516" s="300" t="s">
        <v>12986</v>
      </c>
      <c r="B1516" s="301" t="s">
        <v>13147</v>
      </c>
      <c r="C1516" s="300" t="s">
        <v>9</v>
      </c>
      <c r="D1516" s="300" t="s">
        <v>8045</v>
      </c>
      <c r="E1516" s="302" t="s">
        <v>23</v>
      </c>
      <c r="F1516" s="423" t="s">
        <v>12928</v>
      </c>
      <c r="G1516" s="423"/>
      <c r="H1516" s="423">
        <v>355.04</v>
      </c>
      <c r="I1516" s="423"/>
      <c r="J1516" s="424">
        <v>173.96</v>
      </c>
      <c r="K1516" s="424"/>
      <c r="L1516" s="424"/>
    </row>
    <row r="1517" spans="1:12" ht="24" customHeight="1">
      <c r="A1517" s="300" t="s">
        <v>12986</v>
      </c>
      <c r="B1517" s="301" t="s">
        <v>13099</v>
      </c>
      <c r="C1517" s="300" t="s">
        <v>9</v>
      </c>
      <c r="D1517" s="300" t="s">
        <v>7224</v>
      </c>
      <c r="E1517" s="302" t="s">
        <v>51</v>
      </c>
      <c r="F1517" s="423" t="s">
        <v>13100</v>
      </c>
      <c r="G1517" s="423"/>
      <c r="H1517" s="423">
        <v>5.9594099999999997E-2</v>
      </c>
      <c r="I1517" s="423"/>
      <c r="J1517" s="424">
        <v>0.54769999999999996</v>
      </c>
      <c r="K1517" s="424"/>
      <c r="L1517" s="424"/>
    </row>
    <row r="1518" spans="1:12" ht="24" customHeight="1">
      <c r="A1518" s="300" t="s">
        <v>12986</v>
      </c>
      <c r="B1518" s="301" t="s">
        <v>13101</v>
      </c>
      <c r="C1518" s="300" t="s">
        <v>9</v>
      </c>
      <c r="D1518" s="300" t="s">
        <v>7359</v>
      </c>
      <c r="E1518" s="302" t="s">
        <v>51</v>
      </c>
      <c r="F1518" s="423" t="s">
        <v>13102</v>
      </c>
      <c r="G1518" s="423"/>
      <c r="H1518" s="423">
        <v>1.9231000000000001E-3</v>
      </c>
      <c r="I1518" s="423"/>
      <c r="J1518" s="424">
        <v>0.24709999999999999</v>
      </c>
      <c r="K1518" s="424"/>
      <c r="L1518" s="424"/>
    </row>
    <row r="1519" spans="1:12" ht="24" customHeight="1">
      <c r="A1519" s="300" t="s">
        <v>12986</v>
      </c>
      <c r="B1519" s="301" t="s">
        <v>13103</v>
      </c>
      <c r="C1519" s="300" t="s">
        <v>9</v>
      </c>
      <c r="D1519" s="300" t="s">
        <v>8851</v>
      </c>
      <c r="E1519" s="302" t="s">
        <v>51</v>
      </c>
      <c r="F1519" s="423" t="s">
        <v>13104</v>
      </c>
      <c r="G1519" s="423"/>
      <c r="H1519" s="423">
        <v>1.539E-3</v>
      </c>
      <c r="I1519" s="423"/>
      <c r="J1519" s="424">
        <v>0.29799999999999999</v>
      </c>
      <c r="K1519" s="424"/>
      <c r="L1519" s="424"/>
    </row>
    <row r="1520" spans="1:12" ht="24" customHeight="1">
      <c r="A1520" s="300" t="s">
        <v>12986</v>
      </c>
      <c r="B1520" s="301" t="s">
        <v>13105</v>
      </c>
      <c r="C1520" s="300" t="s">
        <v>9</v>
      </c>
      <c r="D1520" s="300" t="s">
        <v>8852</v>
      </c>
      <c r="E1520" s="302" t="s">
        <v>51</v>
      </c>
      <c r="F1520" s="423" t="s">
        <v>13106</v>
      </c>
      <c r="G1520" s="423"/>
      <c r="H1520" s="423">
        <v>3.2969999999999999E-4</v>
      </c>
      <c r="I1520" s="423"/>
      <c r="J1520" s="424">
        <v>0.18079999999999999</v>
      </c>
      <c r="K1520" s="424"/>
      <c r="L1520" s="424"/>
    </row>
    <row r="1521" spans="1:12" ht="24" customHeight="1">
      <c r="A1521" s="300" t="s">
        <v>12986</v>
      </c>
      <c r="B1521" s="301" t="s">
        <v>13107</v>
      </c>
      <c r="C1521" s="300" t="s">
        <v>9</v>
      </c>
      <c r="D1521" s="300" t="s">
        <v>9000</v>
      </c>
      <c r="E1521" s="302" t="s">
        <v>51</v>
      </c>
      <c r="F1521" s="423" t="s">
        <v>13108</v>
      </c>
      <c r="G1521" s="423"/>
      <c r="H1521" s="423">
        <v>6.7829700000000007E-2</v>
      </c>
      <c r="I1521" s="423"/>
      <c r="J1521" s="424">
        <v>0.4592</v>
      </c>
      <c r="K1521" s="424"/>
      <c r="L1521" s="424"/>
    </row>
    <row r="1522" spans="1:12" ht="24" customHeight="1">
      <c r="A1522" s="300" t="s">
        <v>12986</v>
      </c>
      <c r="B1522" s="301" t="s">
        <v>13109</v>
      </c>
      <c r="C1522" s="300" t="s">
        <v>9</v>
      </c>
      <c r="D1522" s="300" t="s">
        <v>9574</v>
      </c>
      <c r="E1522" s="302" t="s">
        <v>51</v>
      </c>
      <c r="F1522" s="423" t="s">
        <v>13110</v>
      </c>
      <c r="G1522" s="423"/>
      <c r="H1522" s="423">
        <v>2.15108E-2</v>
      </c>
      <c r="I1522" s="423"/>
      <c r="J1522" s="424">
        <v>0.18990000000000001</v>
      </c>
      <c r="K1522" s="424"/>
      <c r="L1522" s="424"/>
    </row>
    <row r="1523" spans="1:12" ht="24" customHeight="1">
      <c r="A1523" s="300" t="s">
        <v>12986</v>
      </c>
      <c r="B1523" s="301" t="s">
        <v>13111</v>
      </c>
      <c r="C1523" s="300" t="s">
        <v>9</v>
      </c>
      <c r="D1523" s="300" t="s">
        <v>10714</v>
      </c>
      <c r="E1523" s="302" t="s">
        <v>93</v>
      </c>
      <c r="F1523" s="423" t="s">
        <v>13112</v>
      </c>
      <c r="G1523" s="423"/>
      <c r="H1523" s="423">
        <v>1.1305300000000001E-2</v>
      </c>
      <c r="I1523" s="423"/>
      <c r="J1523" s="424">
        <v>0.17249999999999999</v>
      </c>
      <c r="K1523" s="424"/>
      <c r="L1523" s="424"/>
    </row>
    <row r="1524" spans="1:12" ht="24" customHeight="1">
      <c r="A1524" s="300" t="s">
        <v>12986</v>
      </c>
      <c r="B1524" s="301" t="s">
        <v>13113</v>
      </c>
      <c r="C1524" s="300" t="s">
        <v>9</v>
      </c>
      <c r="D1524" s="300" t="s">
        <v>10809</v>
      </c>
      <c r="E1524" s="302" t="s">
        <v>51</v>
      </c>
      <c r="F1524" s="423" t="s">
        <v>13114</v>
      </c>
      <c r="G1524" s="423"/>
      <c r="H1524" s="423">
        <v>1.1305300000000001E-2</v>
      </c>
      <c r="I1524" s="423"/>
      <c r="J1524" s="424">
        <v>0.13569999999999999</v>
      </c>
      <c r="K1524" s="424"/>
      <c r="L1524" s="424"/>
    </row>
    <row r="1525" spans="1:12" ht="24" customHeight="1">
      <c r="A1525" s="300" t="s">
        <v>12986</v>
      </c>
      <c r="B1525" s="301" t="s">
        <v>13115</v>
      </c>
      <c r="C1525" s="300" t="s">
        <v>9</v>
      </c>
      <c r="D1525" s="300" t="s">
        <v>10810</v>
      </c>
      <c r="E1525" s="302" t="s">
        <v>51</v>
      </c>
      <c r="F1525" s="423" t="s">
        <v>13116</v>
      </c>
      <c r="G1525" s="423"/>
      <c r="H1525" s="423">
        <v>1.1305300000000001E-2</v>
      </c>
      <c r="I1525" s="423"/>
      <c r="J1525" s="424">
        <v>0.30080000000000001</v>
      </c>
      <c r="K1525" s="424"/>
      <c r="L1525" s="424"/>
    </row>
    <row r="1526" spans="1:12" ht="24" customHeight="1">
      <c r="A1526" s="300" t="s">
        <v>12986</v>
      </c>
      <c r="B1526" s="301" t="s">
        <v>13117</v>
      </c>
      <c r="C1526" s="300" t="s">
        <v>9</v>
      </c>
      <c r="D1526" s="300" t="s">
        <v>10837</v>
      </c>
      <c r="E1526" s="302" t="s">
        <v>51</v>
      </c>
      <c r="F1526" s="423" t="s">
        <v>13118</v>
      </c>
      <c r="G1526" s="423"/>
      <c r="H1526" s="423">
        <v>3.8489999999999998E-4</v>
      </c>
      <c r="I1526" s="423"/>
      <c r="J1526" s="424">
        <v>0.1714</v>
      </c>
      <c r="K1526" s="424"/>
      <c r="L1526" s="424"/>
    </row>
    <row r="1527" spans="1:12" ht="24" customHeight="1">
      <c r="A1527" s="300" t="s">
        <v>12986</v>
      </c>
      <c r="B1527" s="301" t="s">
        <v>13003</v>
      </c>
      <c r="C1527" s="300" t="s">
        <v>9</v>
      </c>
      <c r="D1527" s="300" t="s">
        <v>7216</v>
      </c>
      <c r="E1527" s="302" t="s">
        <v>51</v>
      </c>
      <c r="F1527" s="423" t="s">
        <v>13004</v>
      </c>
      <c r="G1527" s="423"/>
      <c r="H1527" s="423">
        <v>2.2642800000000001E-2</v>
      </c>
      <c r="I1527" s="423"/>
      <c r="J1527" s="424">
        <v>0.75649999999999995</v>
      </c>
      <c r="K1527" s="424"/>
      <c r="L1527" s="424"/>
    </row>
    <row r="1528" spans="1:12" ht="24" customHeight="1">
      <c r="A1528" s="300" t="s">
        <v>12986</v>
      </c>
      <c r="B1528" s="301" t="s">
        <v>13005</v>
      </c>
      <c r="C1528" s="300" t="s">
        <v>9</v>
      </c>
      <c r="D1528" s="300" t="s">
        <v>7393</v>
      </c>
      <c r="E1528" s="302" t="s">
        <v>12988</v>
      </c>
      <c r="F1528" s="423" t="s">
        <v>13006</v>
      </c>
      <c r="G1528" s="423"/>
      <c r="H1528" s="423">
        <v>1.3621899999999999E-2</v>
      </c>
      <c r="I1528" s="423"/>
      <c r="J1528" s="424">
        <v>0.73560000000000003</v>
      </c>
      <c r="K1528" s="424"/>
      <c r="L1528" s="424"/>
    </row>
    <row r="1529" spans="1:12" ht="24" customHeight="1">
      <c r="A1529" s="300" t="s">
        <v>12986</v>
      </c>
      <c r="B1529" s="301" t="s">
        <v>13007</v>
      </c>
      <c r="C1529" s="300" t="s">
        <v>9</v>
      </c>
      <c r="D1529" s="300" t="s">
        <v>10619</v>
      </c>
      <c r="E1529" s="302" t="s">
        <v>51</v>
      </c>
      <c r="F1529" s="423" t="s">
        <v>13008</v>
      </c>
      <c r="G1529" s="423"/>
      <c r="H1529" s="423">
        <v>1.05667E-2</v>
      </c>
      <c r="I1529" s="423"/>
      <c r="J1529" s="424">
        <v>2.0209000000000001</v>
      </c>
      <c r="K1529" s="424"/>
      <c r="L1529" s="424"/>
    </row>
    <row r="1530" spans="1:12" ht="24" customHeight="1">
      <c r="A1530" s="300" t="s">
        <v>12986</v>
      </c>
      <c r="B1530" s="301" t="s">
        <v>13009</v>
      </c>
      <c r="C1530" s="300" t="s">
        <v>9</v>
      </c>
      <c r="D1530" s="300" t="s">
        <v>10769</v>
      </c>
      <c r="E1530" s="302" t="s">
        <v>51</v>
      </c>
      <c r="F1530" s="423" t="s">
        <v>13010</v>
      </c>
      <c r="G1530" s="423"/>
      <c r="H1530" s="423">
        <v>0.94985770000000003</v>
      </c>
      <c r="I1530" s="423"/>
      <c r="J1530" s="424">
        <v>1.1968000000000001</v>
      </c>
      <c r="K1530" s="424"/>
      <c r="L1530" s="424"/>
    </row>
    <row r="1531" spans="1:12" ht="24" customHeight="1">
      <c r="A1531" s="300" t="s">
        <v>12986</v>
      </c>
      <c r="B1531" s="301" t="s">
        <v>13011</v>
      </c>
      <c r="C1531" s="300" t="s">
        <v>9</v>
      </c>
      <c r="D1531" s="300" t="s">
        <v>10929</v>
      </c>
      <c r="E1531" s="302" t="s">
        <v>51</v>
      </c>
      <c r="F1531" s="423" t="s">
        <v>13012</v>
      </c>
      <c r="G1531" s="423"/>
      <c r="H1531" s="423">
        <v>9.1576999999999995E-3</v>
      </c>
      <c r="I1531" s="423"/>
      <c r="J1531" s="424">
        <v>1.3778999999999999</v>
      </c>
      <c r="K1531" s="424"/>
      <c r="L1531" s="424"/>
    </row>
    <row r="1532" spans="1:12" ht="17.100000000000001" customHeight="1">
      <c r="A1532" s="298"/>
      <c r="B1532" s="298"/>
      <c r="C1532" s="298"/>
      <c r="D1532" s="298"/>
      <c r="E1532" s="298"/>
      <c r="F1532" s="298"/>
      <c r="G1532" s="298"/>
      <c r="H1532" s="298"/>
      <c r="I1532" s="298"/>
      <c r="J1532" s="298" t="s">
        <v>12992</v>
      </c>
      <c r="K1532" s="298"/>
      <c r="L1532" s="298" t="s">
        <v>16715</v>
      </c>
    </row>
    <row r="1533" spans="1:12">
      <c r="A1533" s="414" t="s">
        <v>13056</v>
      </c>
      <c r="B1533" s="414"/>
      <c r="C1533" s="414"/>
      <c r="D1533" s="414"/>
      <c r="E1533" s="414"/>
      <c r="F1533" s="414"/>
      <c r="G1533" s="414"/>
      <c r="H1533" s="414"/>
      <c r="I1533" s="294"/>
      <c r="J1533" s="294"/>
      <c r="K1533" s="294"/>
      <c r="L1533" s="294"/>
    </row>
    <row r="1534" spans="1:12" ht="17.100000000000001" customHeight="1">
      <c r="A1534" s="294" t="s">
        <v>12978</v>
      </c>
      <c r="B1534" s="298" t="s">
        <v>12979</v>
      </c>
      <c r="C1534" s="294" t="s">
        <v>12980</v>
      </c>
      <c r="D1534" s="294" t="s">
        <v>12981</v>
      </c>
      <c r="E1534" s="299" t="s">
        <v>12982</v>
      </c>
      <c r="F1534" s="413" t="s">
        <v>12983</v>
      </c>
      <c r="G1534" s="413"/>
      <c r="H1534" s="413" t="s">
        <v>12984</v>
      </c>
      <c r="I1534" s="413"/>
      <c r="J1534" s="413" t="s">
        <v>12985</v>
      </c>
      <c r="K1534" s="413"/>
      <c r="L1534" s="413"/>
    </row>
    <row r="1535" spans="1:12" ht="24" customHeight="1">
      <c r="A1535" s="300" t="s">
        <v>12986</v>
      </c>
      <c r="B1535" s="301" t="s">
        <v>13057</v>
      </c>
      <c r="C1535" s="300" t="s">
        <v>9</v>
      </c>
      <c r="D1535" s="300" t="s">
        <v>12549</v>
      </c>
      <c r="E1535" s="302" t="s">
        <v>27</v>
      </c>
      <c r="F1535" s="423" t="s">
        <v>12948</v>
      </c>
      <c r="G1535" s="423"/>
      <c r="H1535" s="423">
        <v>8.4982631000000008</v>
      </c>
      <c r="I1535" s="423"/>
      <c r="J1535" s="424">
        <v>5.5239000000000003</v>
      </c>
      <c r="K1535" s="424"/>
      <c r="L1535" s="424"/>
    </row>
    <row r="1536" spans="1:12" ht="17.100000000000001" customHeight="1">
      <c r="A1536" s="298"/>
      <c r="B1536" s="298"/>
      <c r="C1536" s="298"/>
      <c r="D1536" s="298"/>
      <c r="E1536" s="298"/>
      <c r="F1536" s="298"/>
      <c r="G1536" s="298"/>
      <c r="H1536" s="298"/>
      <c r="I1536" s="298"/>
      <c r="J1536" s="298" t="s">
        <v>12992</v>
      </c>
      <c r="K1536" s="298"/>
      <c r="L1536" s="298" t="s">
        <v>13676</v>
      </c>
    </row>
    <row r="1537" spans="1:12">
      <c r="A1537" s="414" t="s">
        <v>13058</v>
      </c>
      <c r="B1537" s="414"/>
      <c r="C1537" s="414"/>
      <c r="D1537" s="414"/>
      <c r="E1537" s="414"/>
      <c r="F1537" s="414"/>
      <c r="G1537" s="414"/>
      <c r="H1537" s="414"/>
      <c r="I1537" s="294"/>
      <c r="J1537" s="294"/>
      <c r="K1537" s="294"/>
      <c r="L1537" s="294"/>
    </row>
    <row r="1538" spans="1:12" ht="17.100000000000001" customHeight="1">
      <c r="A1538" s="294" t="s">
        <v>12978</v>
      </c>
      <c r="B1538" s="298" t="s">
        <v>12979</v>
      </c>
      <c r="C1538" s="294" t="s">
        <v>12980</v>
      </c>
      <c r="D1538" s="294" t="s">
        <v>12981</v>
      </c>
      <c r="E1538" s="299" t="s">
        <v>12982</v>
      </c>
      <c r="F1538" s="413" t="s">
        <v>12983</v>
      </c>
      <c r="G1538" s="413"/>
      <c r="H1538" s="413" t="s">
        <v>12984</v>
      </c>
      <c r="I1538" s="413"/>
      <c r="J1538" s="413" t="s">
        <v>12985</v>
      </c>
      <c r="K1538" s="413"/>
      <c r="L1538" s="413"/>
    </row>
    <row r="1539" spans="1:12" ht="24" customHeight="1">
      <c r="A1539" s="300" t="s">
        <v>12986</v>
      </c>
      <c r="B1539" s="301" t="s">
        <v>13059</v>
      </c>
      <c r="C1539" s="300" t="s">
        <v>9</v>
      </c>
      <c r="D1539" s="300" t="s">
        <v>12535</v>
      </c>
      <c r="E1539" s="302" t="s">
        <v>27</v>
      </c>
      <c r="F1539" s="423" t="s">
        <v>12936</v>
      </c>
      <c r="G1539" s="423"/>
      <c r="H1539" s="423">
        <v>8.4982631000000008</v>
      </c>
      <c r="I1539" s="423"/>
      <c r="J1539" s="424">
        <v>0.4249</v>
      </c>
      <c r="K1539" s="424"/>
      <c r="L1539" s="424"/>
    </row>
    <row r="1540" spans="1:12" ht="17.100000000000001" customHeight="1">
      <c r="A1540" s="298"/>
      <c r="B1540" s="298"/>
      <c r="C1540" s="298"/>
      <c r="D1540" s="298"/>
      <c r="E1540" s="298"/>
      <c r="F1540" s="298"/>
      <c r="G1540" s="298"/>
      <c r="H1540" s="298"/>
      <c r="I1540" s="298"/>
      <c r="J1540" s="298" t="s">
        <v>12992</v>
      </c>
      <c r="K1540" s="298"/>
      <c r="L1540" s="298" t="s">
        <v>14053</v>
      </c>
    </row>
    <row r="1541" spans="1:12">
      <c r="A1541" s="414" t="s">
        <v>13060</v>
      </c>
      <c r="B1541" s="414"/>
      <c r="C1541" s="414"/>
      <c r="D1541" s="414"/>
      <c r="E1541" s="414"/>
      <c r="F1541" s="414"/>
      <c r="G1541" s="414"/>
      <c r="H1541" s="414"/>
      <c r="I1541" s="294"/>
      <c r="J1541" s="294"/>
      <c r="K1541" s="294"/>
      <c r="L1541" s="294"/>
    </row>
    <row r="1542" spans="1:12" ht="17.100000000000001" customHeight="1">
      <c r="A1542" s="294" t="s">
        <v>12978</v>
      </c>
      <c r="B1542" s="298" t="s">
        <v>12979</v>
      </c>
      <c r="C1542" s="294" t="s">
        <v>12980</v>
      </c>
      <c r="D1542" s="294" t="s">
        <v>12981</v>
      </c>
      <c r="E1542" s="299" t="s">
        <v>12982</v>
      </c>
      <c r="F1542" s="413" t="s">
        <v>12983</v>
      </c>
      <c r="G1542" s="413"/>
      <c r="H1542" s="413" t="s">
        <v>12984</v>
      </c>
      <c r="I1542" s="413"/>
      <c r="J1542" s="413" t="s">
        <v>12985</v>
      </c>
      <c r="K1542" s="413"/>
      <c r="L1542" s="413"/>
    </row>
    <row r="1543" spans="1:12" ht="24" customHeight="1">
      <c r="A1543" s="300" t="s">
        <v>12986</v>
      </c>
      <c r="B1543" s="301" t="s">
        <v>13061</v>
      </c>
      <c r="C1543" s="300" t="s">
        <v>9</v>
      </c>
      <c r="D1543" s="300" t="s">
        <v>12522</v>
      </c>
      <c r="E1543" s="302" t="s">
        <v>27</v>
      </c>
      <c r="F1543" s="423" t="s">
        <v>12964</v>
      </c>
      <c r="G1543" s="423"/>
      <c r="H1543" s="423">
        <v>8.4982631000000008</v>
      </c>
      <c r="I1543" s="423"/>
      <c r="J1543" s="424">
        <v>21.500599999999999</v>
      </c>
      <c r="K1543" s="424"/>
      <c r="L1543" s="424"/>
    </row>
    <row r="1544" spans="1:12" ht="24" customHeight="1">
      <c r="A1544" s="300" t="s">
        <v>12986</v>
      </c>
      <c r="B1544" s="301" t="s">
        <v>13062</v>
      </c>
      <c r="C1544" s="300" t="s">
        <v>9</v>
      </c>
      <c r="D1544" s="300" t="s">
        <v>12527</v>
      </c>
      <c r="E1544" s="302" t="s">
        <v>27</v>
      </c>
      <c r="F1544" s="423" t="s">
        <v>13063</v>
      </c>
      <c r="G1544" s="423"/>
      <c r="H1544" s="423">
        <v>8.4982631000000008</v>
      </c>
      <c r="I1544" s="423"/>
      <c r="J1544" s="424">
        <v>2.8894000000000002</v>
      </c>
      <c r="K1544" s="424"/>
      <c r="L1544" s="424"/>
    </row>
    <row r="1545" spans="1:12" ht="17.100000000000001" customHeight="1">
      <c r="A1545" s="298"/>
      <c r="B1545" s="298"/>
      <c r="C1545" s="298"/>
      <c r="D1545" s="298"/>
      <c r="E1545" s="298"/>
      <c r="F1545" s="298"/>
      <c r="G1545" s="298"/>
      <c r="H1545" s="298"/>
      <c r="I1545" s="298"/>
      <c r="J1545" s="298" t="s">
        <v>12992</v>
      </c>
      <c r="K1545" s="298"/>
      <c r="L1545" s="298" t="s">
        <v>16716</v>
      </c>
    </row>
    <row r="1546" spans="1:12" ht="17.100000000000001" customHeight="1">
      <c r="A1546" s="294" t="s">
        <v>13014</v>
      </c>
      <c r="B1546" s="294"/>
      <c r="C1546" s="294"/>
      <c r="D1546" s="294"/>
      <c r="E1546" s="294"/>
      <c r="F1546" s="294"/>
      <c r="G1546" s="294"/>
      <c r="H1546" s="294"/>
      <c r="I1546" s="294"/>
      <c r="J1546" s="294"/>
      <c r="K1546" s="294"/>
      <c r="L1546" s="294"/>
    </row>
    <row r="1547" spans="1:12" ht="17.100000000000001" customHeight="1">
      <c r="A1547" s="298"/>
      <c r="B1547" s="298"/>
      <c r="C1547" s="298"/>
      <c r="D1547" s="298"/>
      <c r="E1547" s="298"/>
      <c r="F1547" s="298"/>
      <c r="G1547" s="298"/>
      <c r="H1547" s="298"/>
      <c r="I1547" s="298"/>
      <c r="J1547" s="298" t="s">
        <v>13015</v>
      </c>
      <c r="K1547" s="298"/>
      <c r="L1547" s="298" t="s">
        <v>16717</v>
      </c>
    </row>
    <row r="1548" spans="1:12" ht="17.100000000000001" customHeight="1">
      <c r="A1548" s="298"/>
      <c r="B1548" s="298"/>
      <c r="C1548" s="298"/>
      <c r="D1548" s="298"/>
      <c r="E1548" s="298"/>
      <c r="F1548" s="298"/>
      <c r="G1548" s="298"/>
      <c r="H1548" s="298"/>
      <c r="I1548" s="298"/>
      <c r="J1548" s="298" t="s">
        <v>13017</v>
      </c>
      <c r="K1548" s="298" t="s">
        <v>13018</v>
      </c>
      <c r="L1548" s="298" t="s">
        <v>16718</v>
      </c>
    </row>
    <row r="1549" spans="1:12" ht="17.100000000000001" customHeight="1">
      <c r="A1549" s="298"/>
      <c r="B1549" s="298"/>
      <c r="C1549" s="298"/>
      <c r="D1549" s="298"/>
      <c r="E1549" s="298"/>
      <c r="F1549" s="298"/>
      <c r="G1549" s="298"/>
      <c r="H1549" s="298"/>
      <c r="I1549" s="298"/>
      <c r="J1549" s="298" t="s">
        <v>13020</v>
      </c>
      <c r="K1549" s="298"/>
      <c r="L1549" s="298" t="s">
        <v>16719</v>
      </c>
    </row>
    <row r="1550" spans="1:12" ht="17.100000000000001" customHeight="1">
      <c r="A1550" s="298"/>
      <c r="B1550" s="298"/>
      <c r="C1550" s="298"/>
      <c r="D1550" s="298"/>
      <c r="E1550" s="298"/>
      <c r="F1550" s="298"/>
      <c r="G1550" s="298"/>
      <c r="H1550" s="298"/>
      <c r="I1550" s="298"/>
      <c r="J1550" s="298" t="s">
        <v>13022</v>
      </c>
      <c r="K1550" s="298" t="s">
        <v>16646</v>
      </c>
      <c r="L1550" s="298" t="s">
        <v>16720</v>
      </c>
    </row>
    <row r="1551" spans="1:12" ht="17.100000000000001" customHeight="1">
      <c r="A1551" s="298"/>
      <c r="B1551" s="298"/>
      <c r="C1551" s="298"/>
      <c r="D1551" s="298"/>
      <c r="E1551" s="298"/>
      <c r="F1551" s="298"/>
      <c r="G1551" s="298"/>
      <c r="H1551" s="298"/>
      <c r="I1551" s="298"/>
      <c r="J1551" s="298" t="s">
        <v>13024</v>
      </c>
      <c r="K1551" s="298"/>
      <c r="L1551" s="298" t="s">
        <v>16721</v>
      </c>
    </row>
    <row r="1552" spans="1:12" ht="30" customHeight="1">
      <c r="A1552" s="299"/>
      <c r="B1552" s="299"/>
      <c r="C1552" s="299"/>
      <c r="D1552" s="299"/>
      <c r="E1552" s="299"/>
      <c r="F1552" s="299"/>
      <c r="G1552" s="299"/>
      <c r="H1552" s="299"/>
      <c r="I1552" s="299"/>
      <c r="J1552" s="299"/>
      <c r="K1552" s="299"/>
      <c r="L1552" s="299"/>
    </row>
    <row r="1553" spans="1:12" ht="60" customHeight="1">
      <c r="A1553" s="295" t="s">
        <v>16783</v>
      </c>
      <c r="B1553" s="296" t="s">
        <v>16784</v>
      </c>
      <c r="C1553" s="295" t="s">
        <v>9</v>
      </c>
      <c r="D1553" s="295" t="s">
        <v>3239</v>
      </c>
      <c r="E1553" s="297" t="s">
        <v>75</v>
      </c>
      <c r="F1553" s="296"/>
      <c r="G1553" s="296"/>
      <c r="H1553" s="296"/>
      <c r="I1553" s="296"/>
      <c r="J1553" s="296"/>
      <c r="K1553" s="296"/>
      <c r="L1553" s="296"/>
    </row>
    <row r="1554" spans="1:12">
      <c r="A1554" s="414" t="s">
        <v>12977</v>
      </c>
      <c r="B1554" s="414"/>
      <c r="C1554" s="414"/>
      <c r="D1554" s="414"/>
      <c r="E1554" s="414"/>
      <c r="F1554" s="414"/>
      <c r="G1554" s="414"/>
      <c r="H1554" s="414"/>
      <c r="I1554" s="294"/>
      <c r="J1554" s="294"/>
      <c r="K1554" s="294"/>
      <c r="L1554" s="294"/>
    </row>
    <row r="1555" spans="1:12" ht="17.100000000000001" customHeight="1">
      <c r="A1555" s="294" t="s">
        <v>12978</v>
      </c>
      <c r="B1555" s="298" t="s">
        <v>12979</v>
      </c>
      <c r="C1555" s="294" t="s">
        <v>12980</v>
      </c>
      <c r="D1555" s="294" t="s">
        <v>12981</v>
      </c>
      <c r="E1555" s="299" t="s">
        <v>12982</v>
      </c>
      <c r="F1555" s="413" t="s">
        <v>12983</v>
      </c>
      <c r="G1555" s="413"/>
      <c r="H1555" s="413" t="s">
        <v>12984</v>
      </c>
      <c r="I1555" s="413"/>
      <c r="J1555" s="413" t="s">
        <v>12985</v>
      </c>
      <c r="K1555" s="413"/>
      <c r="L1555" s="413"/>
    </row>
    <row r="1556" spans="1:12" ht="48" customHeight="1">
      <c r="A1556" s="300" t="s">
        <v>12986</v>
      </c>
      <c r="B1556" s="301" t="s">
        <v>16785</v>
      </c>
      <c r="C1556" s="300" t="s">
        <v>9</v>
      </c>
      <c r="D1556" s="300" t="s">
        <v>7810</v>
      </c>
      <c r="E1556" s="302" t="s">
        <v>51</v>
      </c>
      <c r="F1556" s="423" t="s">
        <v>16786</v>
      </c>
      <c r="G1556" s="423"/>
      <c r="H1556" s="423">
        <v>1.15E-4</v>
      </c>
      <c r="I1556" s="423"/>
      <c r="J1556" s="424">
        <v>22.459900000000001</v>
      </c>
      <c r="K1556" s="424"/>
      <c r="L1556" s="424"/>
    </row>
    <row r="1557" spans="1:12" ht="60" customHeight="1">
      <c r="A1557" s="300" t="s">
        <v>12986</v>
      </c>
      <c r="B1557" s="301" t="s">
        <v>16787</v>
      </c>
      <c r="C1557" s="300" t="s">
        <v>9</v>
      </c>
      <c r="D1557" s="300" t="s">
        <v>9167</v>
      </c>
      <c r="E1557" s="302" t="s">
        <v>51</v>
      </c>
      <c r="F1557" s="423" t="s">
        <v>16788</v>
      </c>
      <c r="G1557" s="423"/>
      <c r="H1557" s="423">
        <v>1.15E-4</v>
      </c>
      <c r="I1557" s="423"/>
      <c r="J1557" s="424">
        <v>5.7435</v>
      </c>
      <c r="K1557" s="424"/>
      <c r="L1557" s="424"/>
    </row>
    <row r="1558" spans="1:12" ht="17.100000000000001" customHeight="1">
      <c r="A1558" s="298"/>
      <c r="B1558" s="298"/>
      <c r="C1558" s="298"/>
      <c r="D1558" s="298"/>
      <c r="E1558" s="298"/>
      <c r="F1558" s="298"/>
      <c r="G1558" s="298"/>
      <c r="H1558" s="298"/>
      <c r="I1558" s="298"/>
      <c r="J1558" s="298" t="s">
        <v>12992</v>
      </c>
      <c r="K1558" s="298"/>
      <c r="L1558" s="298" t="s">
        <v>16789</v>
      </c>
    </row>
    <row r="1559" spans="1:12">
      <c r="A1559" s="414" t="s">
        <v>12994</v>
      </c>
      <c r="B1559" s="414"/>
      <c r="C1559" s="414"/>
      <c r="D1559" s="414"/>
      <c r="E1559" s="414"/>
      <c r="F1559" s="414"/>
      <c r="G1559" s="414"/>
      <c r="H1559" s="414"/>
      <c r="I1559" s="294"/>
      <c r="J1559" s="294"/>
      <c r="K1559" s="294"/>
      <c r="L1559" s="294"/>
    </row>
    <row r="1560" spans="1:12" ht="17.100000000000001" customHeight="1">
      <c r="A1560" s="294" t="s">
        <v>12978</v>
      </c>
      <c r="B1560" s="298" t="s">
        <v>12979</v>
      </c>
      <c r="C1560" s="294" t="s">
        <v>12980</v>
      </c>
      <c r="D1560" s="294" t="s">
        <v>12981</v>
      </c>
      <c r="E1560" s="299" t="s">
        <v>12982</v>
      </c>
      <c r="F1560" s="413" t="s">
        <v>12983</v>
      </c>
      <c r="G1560" s="413"/>
      <c r="H1560" s="413" t="s">
        <v>12984</v>
      </c>
      <c r="I1560" s="413"/>
      <c r="J1560" s="413" t="s">
        <v>12985</v>
      </c>
      <c r="K1560" s="413"/>
      <c r="L1560" s="413"/>
    </row>
    <row r="1561" spans="1:12" ht="24" customHeight="1">
      <c r="A1561" s="300" t="s">
        <v>12986</v>
      </c>
      <c r="B1561" s="301" t="s">
        <v>16790</v>
      </c>
      <c r="C1561" s="300" t="s">
        <v>9</v>
      </c>
      <c r="D1561" s="300" t="s">
        <v>10061</v>
      </c>
      <c r="E1561" s="302" t="s">
        <v>27</v>
      </c>
      <c r="F1561" s="423" t="s">
        <v>16791</v>
      </c>
      <c r="G1561" s="423"/>
      <c r="H1561" s="423">
        <v>1.0132222</v>
      </c>
      <c r="I1561" s="423"/>
      <c r="J1561" s="424">
        <v>6.5453999999999999</v>
      </c>
      <c r="K1561" s="424"/>
      <c r="L1561" s="424"/>
    </row>
    <row r="1562" spans="1:12" ht="17.100000000000001" customHeight="1">
      <c r="A1562" s="298"/>
      <c r="B1562" s="298"/>
      <c r="C1562" s="298"/>
      <c r="D1562" s="298"/>
      <c r="E1562" s="298"/>
      <c r="F1562" s="298"/>
      <c r="G1562" s="298"/>
      <c r="H1562" s="298"/>
      <c r="I1562" s="298"/>
      <c r="J1562" s="298" t="s">
        <v>12992</v>
      </c>
      <c r="K1562" s="298"/>
      <c r="L1562" s="298" t="s">
        <v>16792</v>
      </c>
    </row>
    <row r="1563" spans="1:12">
      <c r="A1563" s="414" t="s">
        <v>12998</v>
      </c>
      <c r="B1563" s="414"/>
      <c r="C1563" s="414"/>
      <c r="D1563" s="414"/>
      <c r="E1563" s="414"/>
      <c r="F1563" s="414"/>
      <c r="G1563" s="414"/>
      <c r="H1563" s="414"/>
      <c r="I1563" s="294"/>
      <c r="J1563" s="294"/>
      <c r="K1563" s="294"/>
      <c r="L1563" s="294"/>
    </row>
    <row r="1564" spans="1:12" ht="17.100000000000001" customHeight="1">
      <c r="A1564" s="294" t="s">
        <v>12978</v>
      </c>
      <c r="B1564" s="298" t="s">
        <v>12979</v>
      </c>
      <c r="C1564" s="294" t="s">
        <v>12980</v>
      </c>
      <c r="D1564" s="294" t="s">
        <v>12981</v>
      </c>
      <c r="E1564" s="299" t="s">
        <v>12982</v>
      </c>
      <c r="F1564" s="413" t="s">
        <v>12983</v>
      </c>
      <c r="G1564" s="413"/>
      <c r="H1564" s="413" t="s">
        <v>12984</v>
      </c>
      <c r="I1564" s="413"/>
      <c r="J1564" s="413" t="s">
        <v>12985</v>
      </c>
      <c r="K1564" s="413"/>
      <c r="L1564" s="413"/>
    </row>
    <row r="1565" spans="1:12" ht="24" customHeight="1">
      <c r="A1565" s="300" t="s">
        <v>12986</v>
      </c>
      <c r="B1565" s="301" t="s">
        <v>13460</v>
      </c>
      <c r="C1565" s="300" t="s">
        <v>9</v>
      </c>
      <c r="D1565" s="300" t="s">
        <v>10129</v>
      </c>
      <c r="E1565" s="302" t="s">
        <v>93</v>
      </c>
      <c r="F1565" s="423" t="s">
        <v>13461</v>
      </c>
      <c r="G1565" s="423"/>
      <c r="H1565" s="423">
        <v>21.190705900000001</v>
      </c>
      <c r="I1565" s="423"/>
      <c r="J1565" s="424">
        <v>83.067599999999999</v>
      </c>
      <c r="K1565" s="424"/>
      <c r="L1565" s="424"/>
    </row>
    <row r="1566" spans="1:12" ht="17.100000000000001" customHeight="1">
      <c r="A1566" s="298"/>
      <c r="B1566" s="298"/>
      <c r="C1566" s="298"/>
      <c r="D1566" s="298"/>
      <c r="E1566" s="298"/>
      <c r="F1566" s="298"/>
      <c r="G1566" s="298"/>
      <c r="H1566" s="298"/>
      <c r="I1566" s="298"/>
      <c r="J1566" s="298" t="s">
        <v>12992</v>
      </c>
      <c r="K1566" s="298"/>
      <c r="L1566" s="298" t="s">
        <v>16793</v>
      </c>
    </row>
    <row r="1567" spans="1:12">
      <c r="A1567" s="414" t="s">
        <v>13056</v>
      </c>
      <c r="B1567" s="414"/>
      <c r="C1567" s="414"/>
      <c r="D1567" s="414"/>
      <c r="E1567" s="414"/>
      <c r="F1567" s="414"/>
      <c r="G1567" s="414"/>
      <c r="H1567" s="414"/>
      <c r="I1567" s="294"/>
      <c r="J1567" s="294"/>
      <c r="K1567" s="294"/>
      <c r="L1567" s="294"/>
    </row>
    <row r="1568" spans="1:12" ht="17.100000000000001" customHeight="1">
      <c r="A1568" s="294" t="s">
        <v>12978</v>
      </c>
      <c r="B1568" s="298" t="s">
        <v>12979</v>
      </c>
      <c r="C1568" s="294" t="s">
        <v>12980</v>
      </c>
      <c r="D1568" s="294" t="s">
        <v>12981</v>
      </c>
      <c r="E1568" s="299" t="s">
        <v>12982</v>
      </c>
      <c r="F1568" s="413" t="s">
        <v>12983</v>
      </c>
      <c r="G1568" s="413"/>
      <c r="H1568" s="413" t="s">
        <v>12984</v>
      </c>
      <c r="I1568" s="413"/>
      <c r="J1568" s="413" t="s">
        <v>12985</v>
      </c>
      <c r="K1568" s="413"/>
      <c r="L1568" s="413"/>
    </row>
    <row r="1569" spans="1:12" ht="24" customHeight="1">
      <c r="A1569" s="300" t="s">
        <v>12986</v>
      </c>
      <c r="B1569" s="301" t="s">
        <v>13057</v>
      </c>
      <c r="C1569" s="300" t="s">
        <v>9</v>
      </c>
      <c r="D1569" s="300" t="s">
        <v>12549</v>
      </c>
      <c r="E1569" s="302" t="s">
        <v>27</v>
      </c>
      <c r="F1569" s="423" t="s">
        <v>12948</v>
      </c>
      <c r="G1569" s="423"/>
      <c r="H1569" s="423">
        <v>1</v>
      </c>
      <c r="I1569" s="423"/>
      <c r="J1569" s="424">
        <v>0.65</v>
      </c>
      <c r="K1569" s="424"/>
      <c r="L1569" s="424"/>
    </row>
    <row r="1570" spans="1:12" ht="17.100000000000001" customHeight="1">
      <c r="A1570" s="298"/>
      <c r="B1570" s="298"/>
      <c r="C1570" s="298"/>
      <c r="D1570" s="298"/>
      <c r="E1570" s="298"/>
      <c r="F1570" s="298"/>
      <c r="G1570" s="298"/>
      <c r="H1570" s="298"/>
      <c r="I1570" s="298"/>
      <c r="J1570" s="298" t="s">
        <v>12992</v>
      </c>
      <c r="K1570" s="298"/>
      <c r="L1570" s="298" t="s">
        <v>12948</v>
      </c>
    </row>
    <row r="1571" spans="1:12">
      <c r="A1571" s="414" t="s">
        <v>13058</v>
      </c>
      <c r="B1571" s="414"/>
      <c r="C1571" s="414"/>
      <c r="D1571" s="414"/>
      <c r="E1571" s="414"/>
      <c r="F1571" s="414"/>
      <c r="G1571" s="414"/>
      <c r="H1571" s="414"/>
      <c r="I1571" s="294"/>
      <c r="J1571" s="294"/>
      <c r="K1571" s="294"/>
      <c r="L1571" s="294"/>
    </row>
    <row r="1572" spans="1:12" ht="17.100000000000001" customHeight="1">
      <c r="A1572" s="294" t="s">
        <v>12978</v>
      </c>
      <c r="B1572" s="298" t="s">
        <v>12979</v>
      </c>
      <c r="C1572" s="294" t="s">
        <v>12980</v>
      </c>
      <c r="D1572" s="294" t="s">
        <v>12981</v>
      </c>
      <c r="E1572" s="299" t="s">
        <v>12982</v>
      </c>
      <c r="F1572" s="413" t="s">
        <v>12983</v>
      </c>
      <c r="G1572" s="413"/>
      <c r="H1572" s="413" t="s">
        <v>12984</v>
      </c>
      <c r="I1572" s="413"/>
      <c r="J1572" s="413" t="s">
        <v>12985</v>
      </c>
      <c r="K1572" s="413"/>
      <c r="L1572" s="413"/>
    </row>
    <row r="1573" spans="1:12" ht="24" customHeight="1">
      <c r="A1573" s="300" t="s">
        <v>12986</v>
      </c>
      <c r="B1573" s="301" t="s">
        <v>13059</v>
      </c>
      <c r="C1573" s="300" t="s">
        <v>9</v>
      </c>
      <c r="D1573" s="300" t="s">
        <v>12535</v>
      </c>
      <c r="E1573" s="302" t="s">
        <v>27</v>
      </c>
      <c r="F1573" s="423" t="s">
        <v>12936</v>
      </c>
      <c r="G1573" s="423"/>
      <c r="H1573" s="423">
        <v>1</v>
      </c>
      <c r="I1573" s="423"/>
      <c r="J1573" s="424">
        <v>0.05</v>
      </c>
      <c r="K1573" s="424"/>
      <c r="L1573" s="424"/>
    </row>
    <row r="1574" spans="1:12" ht="17.100000000000001" customHeight="1">
      <c r="A1574" s="298"/>
      <c r="B1574" s="298"/>
      <c r="C1574" s="298"/>
      <c r="D1574" s="298"/>
      <c r="E1574" s="298"/>
      <c r="F1574" s="298"/>
      <c r="G1574" s="298"/>
      <c r="H1574" s="298"/>
      <c r="I1574" s="298"/>
      <c r="J1574" s="298" t="s">
        <v>12992</v>
      </c>
      <c r="K1574" s="298"/>
      <c r="L1574" s="298" t="s">
        <v>12936</v>
      </c>
    </row>
    <row r="1575" spans="1:12">
      <c r="A1575" s="414" t="s">
        <v>13060</v>
      </c>
      <c r="B1575" s="414"/>
      <c r="C1575" s="414"/>
      <c r="D1575" s="414"/>
      <c r="E1575" s="414"/>
      <c r="F1575" s="414"/>
      <c r="G1575" s="414"/>
      <c r="H1575" s="414"/>
      <c r="I1575" s="294"/>
      <c r="J1575" s="294"/>
      <c r="K1575" s="294"/>
      <c r="L1575" s="294"/>
    </row>
    <row r="1576" spans="1:12" ht="17.100000000000001" customHeight="1">
      <c r="A1576" s="294" t="s">
        <v>12978</v>
      </c>
      <c r="B1576" s="298" t="s">
        <v>12979</v>
      </c>
      <c r="C1576" s="294" t="s">
        <v>12980</v>
      </c>
      <c r="D1576" s="294" t="s">
        <v>12981</v>
      </c>
      <c r="E1576" s="299" t="s">
        <v>12982</v>
      </c>
      <c r="F1576" s="413" t="s">
        <v>12983</v>
      </c>
      <c r="G1576" s="413"/>
      <c r="H1576" s="413" t="s">
        <v>12984</v>
      </c>
      <c r="I1576" s="413"/>
      <c r="J1576" s="413" t="s">
        <v>12985</v>
      </c>
      <c r="K1576" s="413"/>
      <c r="L1576" s="413"/>
    </row>
    <row r="1577" spans="1:12" ht="24" customHeight="1">
      <c r="A1577" s="300" t="s">
        <v>12986</v>
      </c>
      <c r="B1577" s="301" t="s">
        <v>13061</v>
      </c>
      <c r="C1577" s="300" t="s">
        <v>9</v>
      </c>
      <c r="D1577" s="300" t="s">
        <v>12522</v>
      </c>
      <c r="E1577" s="302" t="s">
        <v>27</v>
      </c>
      <c r="F1577" s="423" t="s">
        <v>12964</v>
      </c>
      <c r="G1577" s="423"/>
      <c r="H1577" s="423">
        <v>1</v>
      </c>
      <c r="I1577" s="423"/>
      <c r="J1577" s="424">
        <v>2.5299999999999998</v>
      </c>
      <c r="K1577" s="424"/>
      <c r="L1577" s="424"/>
    </row>
    <row r="1578" spans="1:12" ht="24" customHeight="1">
      <c r="A1578" s="300" t="s">
        <v>12986</v>
      </c>
      <c r="B1578" s="301" t="s">
        <v>13062</v>
      </c>
      <c r="C1578" s="300" t="s">
        <v>9</v>
      </c>
      <c r="D1578" s="300" t="s">
        <v>12527</v>
      </c>
      <c r="E1578" s="302" t="s">
        <v>27</v>
      </c>
      <c r="F1578" s="423" t="s">
        <v>13063</v>
      </c>
      <c r="G1578" s="423"/>
      <c r="H1578" s="423">
        <v>1</v>
      </c>
      <c r="I1578" s="423"/>
      <c r="J1578" s="424">
        <v>0.34</v>
      </c>
      <c r="K1578" s="424"/>
      <c r="L1578" s="424"/>
    </row>
    <row r="1579" spans="1:12" ht="17.100000000000001" customHeight="1">
      <c r="A1579" s="298"/>
      <c r="B1579" s="298"/>
      <c r="C1579" s="298"/>
      <c r="D1579" s="298"/>
      <c r="E1579" s="298"/>
      <c r="F1579" s="298"/>
      <c r="G1579" s="298"/>
      <c r="H1579" s="298"/>
      <c r="I1579" s="298"/>
      <c r="J1579" s="298" t="s">
        <v>12992</v>
      </c>
      <c r="K1579" s="298"/>
      <c r="L1579" s="298" t="s">
        <v>13064</v>
      </c>
    </row>
    <row r="1580" spans="1:12" ht="17.100000000000001" customHeight="1">
      <c r="A1580" s="294" t="s">
        <v>13014</v>
      </c>
      <c r="B1580" s="294"/>
      <c r="C1580" s="294"/>
      <c r="D1580" s="294"/>
      <c r="E1580" s="294"/>
      <c r="F1580" s="294"/>
      <c r="G1580" s="294"/>
      <c r="H1580" s="294"/>
      <c r="I1580" s="294"/>
      <c r="J1580" s="294"/>
      <c r="K1580" s="294"/>
      <c r="L1580" s="294"/>
    </row>
    <row r="1581" spans="1:12" ht="17.100000000000001" customHeight="1">
      <c r="A1581" s="298"/>
      <c r="B1581" s="298"/>
      <c r="C1581" s="298"/>
      <c r="D1581" s="298"/>
      <c r="E1581" s="298"/>
      <c r="F1581" s="298"/>
      <c r="G1581" s="298"/>
      <c r="H1581" s="298"/>
      <c r="I1581" s="298"/>
      <c r="J1581" s="298" t="s">
        <v>13015</v>
      </c>
      <c r="K1581" s="298"/>
      <c r="L1581" s="298" t="s">
        <v>16794</v>
      </c>
    </row>
    <row r="1582" spans="1:12" ht="17.100000000000001" customHeight="1">
      <c r="A1582" s="298"/>
      <c r="B1582" s="298"/>
      <c r="C1582" s="298"/>
      <c r="D1582" s="298"/>
      <c r="E1582" s="298"/>
      <c r="F1582" s="298"/>
      <c r="G1582" s="298"/>
      <c r="H1582" s="298"/>
      <c r="I1582" s="298"/>
      <c r="J1582" s="298" t="s">
        <v>13017</v>
      </c>
      <c r="K1582" s="298" t="s">
        <v>13018</v>
      </c>
      <c r="L1582" s="298" t="s">
        <v>16795</v>
      </c>
    </row>
    <row r="1583" spans="1:12" ht="17.100000000000001" customHeight="1">
      <c r="A1583" s="298"/>
      <c r="B1583" s="298"/>
      <c r="C1583" s="298"/>
      <c r="D1583" s="298"/>
      <c r="E1583" s="298"/>
      <c r="F1583" s="298"/>
      <c r="G1583" s="298"/>
      <c r="H1583" s="298"/>
      <c r="I1583" s="298"/>
      <c r="J1583" s="298" t="s">
        <v>13020</v>
      </c>
      <c r="K1583" s="298"/>
      <c r="L1583" s="298" t="s">
        <v>16796</v>
      </c>
    </row>
    <row r="1584" spans="1:12" ht="17.100000000000001" customHeight="1">
      <c r="A1584" s="298"/>
      <c r="B1584" s="298"/>
      <c r="C1584" s="298"/>
      <c r="D1584" s="298"/>
      <c r="E1584" s="298"/>
      <c r="F1584" s="298"/>
      <c r="G1584" s="298"/>
      <c r="H1584" s="298"/>
      <c r="I1584" s="298"/>
      <c r="J1584" s="298" t="s">
        <v>13022</v>
      </c>
      <c r="K1584" s="298" t="s">
        <v>16646</v>
      </c>
      <c r="L1584" s="298" t="s">
        <v>16797</v>
      </c>
    </row>
    <row r="1585" spans="1:12" ht="17.100000000000001" customHeight="1">
      <c r="A1585" s="298"/>
      <c r="B1585" s="298"/>
      <c r="C1585" s="298"/>
      <c r="D1585" s="298"/>
      <c r="E1585" s="298"/>
      <c r="F1585" s="298"/>
      <c r="G1585" s="298"/>
      <c r="H1585" s="298"/>
      <c r="I1585" s="298"/>
      <c r="J1585" s="298" t="s">
        <v>13024</v>
      </c>
      <c r="K1585" s="298"/>
      <c r="L1585" s="298" t="s">
        <v>16798</v>
      </c>
    </row>
    <row r="1586" spans="1:12" ht="30" customHeight="1">
      <c r="A1586" s="299"/>
      <c r="B1586" s="299"/>
      <c r="C1586" s="299"/>
      <c r="D1586" s="299"/>
      <c r="E1586" s="299"/>
      <c r="F1586" s="299"/>
      <c r="G1586" s="299"/>
      <c r="H1586" s="299"/>
      <c r="I1586" s="299"/>
      <c r="J1586" s="299"/>
      <c r="K1586" s="299"/>
      <c r="L1586" s="299"/>
    </row>
    <row r="1587" spans="1:12" ht="24" customHeight="1">
      <c r="A1587" s="295" t="s">
        <v>16799</v>
      </c>
      <c r="B1587" s="296" t="s">
        <v>13799</v>
      </c>
      <c r="C1587" s="295" t="s">
        <v>9</v>
      </c>
      <c r="D1587" s="295" t="s">
        <v>90</v>
      </c>
      <c r="E1587" s="297" t="s">
        <v>13145</v>
      </c>
      <c r="F1587" s="296"/>
      <c r="G1587" s="296"/>
      <c r="H1587" s="296"/>
      <c r="I1587" s="296"/>
      <c r="J1587" s="296"/>
      <c r="K1587" s="296"/>
      <c r="L1587" s="296"/>
    </row>
    <row r="1588" spans="1:12">
      <c r="A1588" s="414" t="s">
        <v>12977</v>
      </c>
      <c r="B1588" s="414"/>
      <c r="C1588" s="414"/>
      <c r="D1588" s="414"/>
      <c r="E1588" s="414"/>
      <c r="F1588" s="414"/>
      <c r="G1588" s="414"/>
      <c r="H1588" s="414"/>
      <c r="I1588" s="294"/>
      <c r="J1588" s="294"/>
      <c r="K1588" s="294"/>
      <c r="L1588" s="294"/>
    </row>
    <row r="1589" spans="1:12" ht="17.100000000000001" customHeight="1">
      <c r="A1589" s="294" t="s">
        <v>12978</v>
      </c>
      <c r="B1589" s="298" t="s">
        <v>12979</v>
      </c>
      <c r="C1589" s="294" t="s">
        <v>12980</v>
      </c>
      <c r="D1589" s="294" t="s">
        <v>12981</v>
      </c>
      <c r="E1589" s="299" t="s">
        <v>12982</v>
      </c>
      <c r="F1589" s="413" t="s">
        <v>12983</v>
      </c>
      <c r="G1589" s="413"/>
      <c r="H1589" s="413" t="s">
        <v>12984</v>
      </c>
      <c r="I1589" s="413"/>
      <c r="J1589" s="413" t="s">
        <v>12985</v>
      </c>
      <c r="K1589" s="413"/>
      <c r="L1589" s="413"/>
    </row>
    <row r="1590" spans="1:12" ht="24" customHeight="1">
      <c r="A1590" s="300" t="s">
        <v>12986</v>
      </c>
      <c r="B1590" s="301" t="s">
        <v>13284</v>
      </c>
      <c r="C1590" s="300" t="s">
        <v>9</v>
      </c>
      <c r="D1590" s="300" t="s">
        <v>11893</v>
      </c>
      <c r="E1590" s="302" t="s">
        <v>51</v>
      </c>
      <c r="F1590" s="423" t="s">
        <v>13285</v>
      </c>
      <c r="G1590" s="423"/>
      <c r="H1590" s="423">
        <v>3.5310000000000002E-4</v>
      </c>
      <c r="I1590" s="423"/>
      <c r="J1590" s="424">
        <v>0.67989999999999995</v>
      </c>
      <c r="K1590" s="424"/>
      <c r="L1590" s="424"/>
    </row>
    <row r="1591" spans="1:12" ht="24" customHeight="1">
      <c r="A1591" s="300" t="s">
        <v>12986</v>
      </c>
      <c r="B1591" s="301" t="s">
        <v>13085</v>
      </c>
      <c r="C1591" s="300" t="s">
        <v>9</v>
      </c>
      <c r="D1591" s="300" t="s">
        <v>7909</v>
      </c>
      <c r="E1591" s="302" t="s">
        <v>51</v>
      </c>
      <c r="F1591" s="423" t="s">
        <v>13086</v>
      </c>
      <c r="G1591" s="423"/>
      <c r="H1591" s="423">
        <v>5.4253000000000001E-3</v>
      </c>
      <c r="I1591" s="423"/>
      <c r="J1591" s="424">
        <v>0.56420000000000003</v>
      </c>
      <c r="K1591" s="424"/>
      <c r="L1591" s="424"/>
    </row>
    <row r="1592" spans="1:12" ht="24" customHeight="1">
      <c r="A1592" s="300" t="s">
        <v>12986</v>
      </c>
      <c r="B1592" s="301" t="s">
        <v>13087</v>
      </c>
      <c r="C1592" s="300" t="s">
        <v>9</v>
      </c>
      <c r="D1592" s="300" t="s">
        <v>8873</v>
      </c>
      <c r="E1592" s="302" t="s">
        <v>51</v>
      </c>
      <c r="F1592" s="423" t="s">
        <v>13088</v>
      </c>
      <c r="G1592" s="423"/>
      <c r="H1592" s="423">
        <v>5.1730000000000005E-4</v>
      </c>
      <c r="I1592" s="423"/>
      <c r="J1592" s="424">
        <v>0.44979999999999998</v>
      </c>
      <c r="K1592" s="424"/>
      <c r="L1592" s="424"/>
    </row>
    <row r="1593" spans="1:12" ht="48" customHeight="1">
      <c r="A1593" s="300" t="s">
        <v>12986</v>
      </c>
      <c r="B1593" s="301" t="s">
        <v>13089</v>
      </c>
      <c r="C1593" s="300" t="s">
        <v>9</v>
      </c>
      <c r="D1593" s="300" t="s">
        <v>9227</v>
      </c>
      <c r="E1593" s="302" t="s">
        <v>51</v>
      </c>
      <c r="F1593" s="423" t="s">
        <v>13090</v>
      </c>
      <c r="G1593" s="423"/>
      <c r="H1593" s="423">
        <v>3.6190000000000001E-4</v>
      </c>
      <c r="I1593" s="423"/>
      <c r="J1593" s="424">
        <v>0.4839</v>
      </c>
      <c r="K1593" s="424"/>
      <c r="L1593" s="424"/>
    </row>
    <row r="1594" spans="1:12" ht="24" customHeight="1">
      <c r="A1594" s="300" t="s">
        <v>12986</v>
      </c>
      <c r="B1594" s="301" t="s">
        <v>13091</v>
      </c>
      <c r="C1594" s="300" t="s">
        <v>9</v>
      </c>
      <c r="D1594" s="300" t="s">
        <v>9580</v>
      </c>
      <c r="E1594" s="302" t="s">
        <v>51</v>
      </c>
      <c r="F1594" s="423" t="s">
        <v>13092</v>
      </c>
      <c r="G1594" s="423"/>
      <c r="H1594" s="423">
        <v>3.545E-4</v>
      </c>
      <c r="I1594" s="423"/>
      <c r="J1594" s="424">
        <v>0.31780000000000003</v>
      </c>
      <c r="K1594" s="424"/>
      <c r="L1594" s="424"/>
    </row>
    <row r="1595" spans="1:12" ht="24" customHeight="1">
      <c r="A1595" s="300" t="s">
        <v>12986</v>
      </c>
      <c r="B1595" s="301" t="s">
        <v>12987</v>
      </c>
      <c r="C1595" s="300" t="s">
        <v>9</v>
      </c>
      <c r="D1595" s="300" t="s">
        <v>9831</v>
      </c>
      <c r="E1595" s="302" t="s">
        <v>12988</v>
      </c>
      <c r="F1595" s="423" t="s">
        <v>12989</v>
      </c>
      <c r="G1595" s="423"/>
      <c r="H1595" s="423">
        <v>0.12554660000000001</v>
      </c>
      <c r="I1595" s="423"/>
      <c r="J1595" s="424">
        <v>1.2705</v>
      </c>
      <c r="K1595" s="424"/>
      <c r="L1595" s="424"/>
    </row>
    <row r="1596" spans="1:12" ht="36" customHeight="1">
      <c r="A1596" s="300" t="s">
        <v>12986</v>
      </c>
      <c r="B1596" s="301" t="s">
        <v>12990</v>
      </c>
      <c r="C1596" s="300" t="s">
        <v>9</v>
      </c>
      <c r="D1596" s="300" t="s">
        <v>11426</v>
      </c>
      <c r="E1596" s="302" t="s">
        <v>51</v>
      </c>
      <c r="F1596" s="423" t="s">
        <v>12991</v>
      </c>
      <c r="G1596" s="423"/>
      <c r="H1596" s="423">
        <v>6.5794E-3</v>
      </c>
      <c r="I1596" s="423"/>
      <c r="J1596" s="424">
        <v>0.86970000000000003</v>
      </c>
      <c r="K1596" s="424"/>
      <c r="L1596" s="424"/>
    </row>
    <row r="1597" spans="1:12" ht="17.100000000000001" customHeight="1">
      <c r="A1597" s="298"/>
      <c r="B1597" s="298"/>
      <c r="C1597" s="298"/>
      <c r="D1597" s="298"/>
      <c r="E1597" s="298"/>
      <c r="F1597" s="298"/>
      <c r="G1597" s="298"/>
      <c r="H1597" s="298"/>
      <c r="I1597" s="298"/>
      <c r="J1597" s="298" t="s">
        <v>12992</v>
      </c>
      <c r="K1597" s="298"/>
      <c r="L1597" s="298" t="s">
        <v>13800</v>
      </c>
    </row>
    <row r="1598" spans="1:12">
      <c r="A1598" s="414" t="s">
        <v>12994</v>
      </c>
      <c r="B1598" s="414"/>
      <c r="C1598" s="414"/>
      <c r="D1598" s="414"/>
      <c r="E1598" s="414"/>
      <c r="F1598" s="414"/>
      <c r="G1598" s="414"/>
      <c r="H1598" s="414"/>
      <c r="I1598" s="294"/>
      <c r="J1598" s="294"/>
      <c r="K1598" s="294"/>
      <c r="L1598" s="294"/>
    </row>
    <row r="1599" spans="1:12" ht="17.100000000000001" customHeight="1">
      <c r="A1599" s="294" t="s">
        <v>12978</v>
      </c>
      <c r="B1599" s="298" t="s">
        <v>12979</v>
      </c>
      <c r="C1599" s="294" t="s">
        <v>12980</v>
      </c>
      <c r="D1599" s="294" t="s">
        <v>12981</v>
      </c>
      <c r="E1599" s="299" t="s">
        <v>12982</v>
      </c>
      <c r="F1599" s="413" t="s">
        <v>12983</v>
      </c>
      <c r="G1599" s="413"/>
      <c r="H1599" s="413" t="s">
        <v>12984</v>
      </c>
      <c r="I1599" s="413"/>
      <c r="J1599" s="413" t="s">
        <v>12985</v>
      </c>
      <c r="K1599" s="413"/>
      <c r="L1599" s="413"/>
    </row>
    <row r="1600" spans="1:12" ht="24" customHeight="1">
      <c r="A1600" s="300" t="s">
        <v>12986</v>
      </c>
      <c r="B1600" s="301" t="s">
        <v>13133</v>
      </c>
      <c r="C1600" s="300" t="s">
        <v>9</v>
      </c>
      <c r="D1600" s="300" t="s">
        <v>7905</v>
      </c>
      <c r="E1600" s="302" t="s">
        <v>27</v>
      </c>
      <c r="F1600" s="423" t="s">
        <v>13134</v>
      </c>
      <c r="G1600" s="423"/>
      <c r="H1600" s="423">
        <v>1.8614158999999999</v>
      </c>
      <c r="I1600" s="423"/>
      <c r="J1600" s="424">
        <v>12.9368</v>
      </c>
      <c r="K1600" s="424"/>
      <c r="L1600" s="424"/>
    </row>
    <row r="1601" spans="1:12" ht="24" customHeight="1">
      <c r="A1601" s="300" t="s">
        <v>12986</v>
      </c>
      <c r="B1601" s="301" t="s">
        <v>13192</v>
      </c>
      <c r="C1601" s="300" t="s">
        <v>9</v>
      </c>
      <c r="D1601" s="300" t="s">
        <v>10306</v>
      </c>
      <c r="E1601" s="302" t="s">
        <v>27</v>
      </c>
      <c r="F1601" s="423" t="s">
        <v>13134</v>
      </c>
      <c r="G1601" s="423"/>
      <c r="H1601" s="423">
        <v>1.8758011000000001</v>
      </c>
      <c r="I1601" s="423"/>
      <c r="J1601" s="424">
        <v>13.036799999999999</v>
      </c>
      <c r="K1601" s="424"/>
      <c r="L1601" s="424"/>
    </row>
    <row r="1602" spans="1:12" ht="24" customHeight="1">
      <c r="A1602" s="300" t="s">
        <v>12986</v>
      </c>
      <c r="B1602" s="301" t="s">
        <v>13093</v>
      </c>
      <c r="C1602" s="300" t="s">
        <v>9</v>
      </c>
      <c r="D1602" s="300" t="s">
        <v>10857</v>
      </c>
      <c r="E1602" s="302" t="s">
        <v>27</v>
      </c>
      <c r="F1602" s="423" t="s">
        <v>13094</v>
      </c>
      <c r="G1602" s="423"/>
      <c r="H1602" s="423">
        <v>5.6274034000000004</v>
      </c>
      <c r="I1602" s="423"/>
      <c r="J1602" s="424">
        <v>29.093699999999998</v>
      </c>
      <c r="K1602" s="424"/>
      <c r="L1602" s="424"/>
    </row>
    <row r="1603" spans="1:12" ht="17.100000000000001" customHeight="1">
      <c r="A1603" s="298"/>
      <c r="B1603" s="298"/>
      <c r="C1603" s="298"/>
      <c r="D1603" s="298"/>
      <c r="E1603" s="298"/>
      <c r="F1603" s="298"/>
      <c r="G1603" s="298"/>
      <c r="H1603" s="298"/>
      <c r="I1603" s="298"/>
      <c r="J1603" s="298" t="s">
        <v>12992</v>
      </c>
      <c r="K1603" s="298"/>
      <c r="L1603" s="298" t="s">
        <v>13801</v>
      </c>
    </row>
    <row r="1604" spans="1:12">
      <c r="A1604" s="414" t="s">
        <v>12998</v>
      </c>
      <c r="B1604" s="414"/>
      <c r="C1604" s="414"/>
      <c r="D1604" s="414"/>
      <c r="E1604" s="414"/>
      <c r="F1604" s="414"/>
      <c r="G1604" s="414"/>
      <c r="H1604" s="414"/>
      <c r="I1604" s="294"/>
      <c r="J1604" s="294"/>
      <c r="K1604" s="294"/>
      <c r="L1604" s="294"/>
    </row>
    <row r="1605" spans="1:12" ht="17.100000000000001" customHeight="1">
      <c r="A1605" s="294" t="s">
        <v>12978</v>
      </c>
      <c r="B1605" s="298" t="s">
        <v>12979</v>
      </c>
      <c r="C1605" s="294" t="s">
        <v>12980</v>
      </c>
      <c r="D1605" s="294" t="s">
        <v>12981</v>
      </c>
      <c r="E1605" s="299" t="s">
        <v>12982</v>
      </c>
      <c r="F1605" s="413" t="s">
        <v>12983</v>
      </c>
      <c r="G1605" s="413"/>
      <c r="H1605" s="413" t="s">
        <v>12984</v>
      </c>
      <c r="I1605" s="413"/>
      <c r="J1605" s="413" t="s">
        <v>12985</v>
      </c>
      <c r="K1605" s="413"/>
      <c r="L1605" s="413"/>
    </row>
    <row r="1606" spans="1:12" ht="24" customHeight="1">
      <c r="A1606" s="300" t="s">
        <v>12986</v>
      </c>
      <c r="B1606" s="301" t="s">
        <v>13096</v>
      </c>
      <c r="C1606" s="300" t="s">
        <v>9</v>
      </c>
      <c r="D1606" s="300" t="s">
        <v>8825</v>
      </c>
      <c r="E1606" s="302" t="s">
        <v>13097</v>
      </c>
      <c r="F1606" s="423" t="s">
        <v>13098</v>
      </c>
      <c r="G1606" s="423"/>
      <c r="H1606" s="423">
        <v>0.83163699999999996</v>
      </c>
      <c r="I1606" s="423"/>
      <c r="J1606" s="424">
        <v>0.49070000000000003</v>
      </c>
      <c r="K1606" s="424"/>
      <c r="L1606" s="424"/>
    </row>
    <row r="1607" spans="1:12" ht="24" customHeight="1">
      <c r="A1607" s="300" t="s">
        <v>12986</v>
      </c>
      <c r="B1607" s="301" t="s">
        <v>13099</v>
      </c>
      <c r="C1607" s="300" t="s">
        <v>9</v>
      </c>
      <c r="D1607" s="300" t="s">
        <v>7224</v>
      </c>
      <c r="E1607" s="302" t="s">
        <v>51</v>
      </c>
      <c r="F1607" s="423" t="s">
        <v>13100</v>
      </c>
      <c r="G1607" s="423"/>
      <c r="H1607" s="423">
        <v>6.4080999999999999E-2</v>
      </c>
      <c r="I1607" s="423"/>
      <c r="J1607" s="424">
        <v>0.58889999999999998</v>
      </c>
      <c r="K1607" s="424"/>
      <c r="L1607" s="424"/>
    </row>
    <row r="1608" spans="1:12" ht="24" customHeight="1">
      <c r="A1608" s="300" t="s">
        <v>12986</v>
      </c>
      <c r="B1608" s="301" t="s">
        <v>13101</v>
      </c>
      <c r="C1608" s="300" t="s">
        <v>9</v>
      </c>
      <c r="D1608" s="300" t="s">
        <v>7359</v>
      </c>
      <c r="E1608" s="302" t="s">
        <v>51</v>
      </c>
      <c r="F1608" s="423" t="s">
        <v>13102</v>
      </c>
      <c r="G1608" s="423"/>
      <c r="H1608" s="423">
        <v>2.0677999999999998E-3</v>
      </c>
      <c r="I1608" s="423"/>
      <c r="J1608" s="424">
        <v>0.26569999999999999</v>
      </c>
      <c r="K1608" s="424"/>
      <c r="L1608" s="424"/>
    </row>
    <row r="1609" spans="1:12" ht="24" customHeight="1">
      <c r="A1609" s="300" t="s">
        <v>12986</v>
      </c>
      <c r="B1609" s="301" t="s">
        <v>13103</v>
      </c>
      <c r="C1609" s="300" t="s">
        <v>9</v>
      </c>
      <c r="D1609" s="300" t="s">
        <v>8851</v>
      </c>
      <c r="E1609" s="302" t="s">
        <v>51</v>
      </c>
      <c r="F1609" s="423" t="s">
        <v>13104</v>
      </c>
      <c r="G1609" s="423"/>
      <c r="H1609" s="423">
        <v>1.6548999999999999E-3</v>
      </c>
      <c r="I1609" s="423"/>
      <c r="J1609" s="424">
        <v>0.32040000000000002</v>
      </c>
      <c r="K1609" s="424"/>
      <c r="L1609" s="424"/>
    </row>
    <row r="1610" spans="1:12" ht="24" customHeight="1">
      <c r="A1610" s="300" t="s">
        <v>12986</v>
      </c>
      <c r="B1610" s="301" t="s">
        <v>13105</v>
      </c>
      <c r="C1610" s="300" t="s">
        <v>9</v>
      </c>
      <c r="D1610" s="300" t="s">
        <v>8852</v>
      </c>
      <c r="E1610" s="302" t="s">
        <v>51</v>
      </c>
      <c r="F1610" s="423" t="s">
        <v>13106</v>
      </c>
      <c r="G1610" s="423"/>
      <c r="H1610" s="423">
        <v>3.545E-4</v>
      </c>
      <c r="I1610" s="423"/>
      <c r="J1610" s="424">
        <v>0.19439999999999999</v>
      </c>
      <c r="K1610" s="424"/>
      <c r="L1610" s="424"/>
    </row>
    <row r="1611" spans="1:12" ht="24" customHeight="1">
      <c r="A1611" s="300" t="s">
        <v>12986</v>
      </c>
      <c r="B1611" s="301" t="s">
        <v>13107</v>
      </c>
      <c r="C1611" s="300" t="s">
        <v>9</v>
      </c>
      <c r="D1611" s="300" t="s">
        <v>9000</v>
      </c>
      <c r="E1611" s="302" t="s">
        <v>51</v>
      </c>
      <c r="F1611" s="423" t="s">
        <v>13108</v>
      </c>
      <c r="G1611" s="423"/>
      <c r="H1611" s="423">
        <v>7.2936600000000004E-2</v>
      </c>
      <c r="I1611" s="423"/>
      <c r="J1611" s="424">
        <v>0.49380000000000002</v>
      </c>
      <c r="K1611" s="424"/>
      <c r="L1611" s="424"/>
    </row>
    <row r="1612" spans="1:12" ht="24" customHeight="1">
      <c r="A1612" s="300" t="s">
        <v>12986</v>
      </c>
      <c r="B1612" s="301" t="s">
        <v>13109</v>
      </c>
      <c r="C1612" s="300" t="s">
        <v>9</v>
      </c>
      <c r="D1612" s="300" t="s">
        <v>9574</v>
      </c>
      <c r="E1612" s="302" t="s">
        <v>51</v>
      </c>
      <c r="F1612" s="423" t="s">
        <v>13110</v>
      </c>
      <c r="G1612" s="423"/>
      <c r="H1612" s="423">
        <v>2.3130399999999999E-2</v>
      </c>
      <c r="I1612" s="423"/>
      <c r="J1612" s="424">
        <v>0.20419999999999999</v>
      </c>
      <c r="K1612" s="424"/>
      <c r="L1612" s="424"/>
    </row>
    <row r="1613" spans="1:12" ht="24" customHeight="1">
      <c r="A1613" s="300" t="s">
        <v>12986</v>
      </c>
      <c r="B1613" s="301" t="s">
        <v>13111</v>
      </c>
      <c r="C1613" s="300" t="s">
        <v>9</v>
      </c>
      <c r="D1613" s="300" t="s">
        <v>10714</v>
      </c>
      <c r="E1613" s="302" t="s">
        <v>93</v>
      </c>
      <c r="F1613" s="423" t="s">
        <v>13112</v>
      </c>
      <c r="G1613" s="423"/>
      <c r="H1613" s="423">
        <v>1.2156399999999999E-2</v>
      </c>
      <c r="I1613" s="423"/>
      <c r="J1613" s="424">
        <v>0.1855</v>
      </c>
      <c r="K1613" s="424"/>
      <c r="L1613" s="424"/>
    </row>
    <row r="1614" spans="1:12" ht="24" customHeight="1">
      <c r="A1614" s="300" t="s">
        <v>12986</v>
      </c>
      <c r="B1614" s="301" t="s">
        <v>13113</v>
      </c>
      <c r="C1614" s="300" t="s">
        <v>9</v>
      </c>
      <c r="D1614" s="300" t="s">
        <v>10809</v>
      </c>
      <c r="E1614" s="302" t="s">
        <v>51</v>
      </c>
      <c r="F1614" s="423" t="s">
        <v>13114</v>
      </c>
      <c r="G1614" s="423"/>
      <c r="H1614" s="423">
        <v>1.2156399999999999E-2</v>
      </c>
      <c r="I1614" s="423"/>
      <c r="J1614" s="424">
        <v>0.1459</v>
      </c>
      <c r="K1614" s="424"/>
      <c r="L1614" s="424"/>
    </row>
    <row r="1615" spans="1:12" ht="24" customHeight="1">
      <c r="A1615" s="300" t="s">
        <v>12986</v>
      </c>
      <c r="B1615" s="301" t="s">
        <v>13115</v>
      </c>
      <c r="C1615" s="300" t="s">
        <v>9</v>
      </c>
      <c r="D1615" s="300" t="s">
        <v>10810</v>
      </c>
      <c r="E1615" s="302" t="s">
        <v>51</v>
      </c>
      <c r="F1615" s="423" t="s">
        <v>13116</v>
      </c>
      <c r="G1615" s="423"/>
      <c r="H1615" s="423">
        <v>1.2156399999999999E-2</v>
      </c>
      <c r="I1615" s="423"/>
      <c r="J1615" s="424">
        <v>0.32350000000000001</v>
      </c>
      <c r="K1615" s="424"/>
      <c r="L1615" s="424"/>
    </row>
    <row r="1616" spans="1:12" ht="24" customHeight="1">
      <c r="A1616" s="300" t="s">
        <v>12986</v>
      </c>
      <c r="B1616" s="301" t="s">
        <v>13117</v>
      </c>
      <c r="C1616" s="300" t="s">
        <v>9</v>
      </c>
      <c r="D1616" s="300" t="s">
        <v>10837</v>
      </c>
      <c r="E1616" s="302" t="s">
        <v>51</v>
      </c>
      <c r="F1616" s="423" t="s">
        <v>13118</v>
      </c>
      <c r="G1616" s="423"/>
      <c r="H1616" s="423">
        <v>4.1389999999999998E-4</v>
      </c>
      <c r="I1616" s="423"/>
      <c r="J1616" s="424">
        <v>0.18429999999999999</v>
      </c>
      <c r="K1616" s="424"/>
      <c r="L1616" s="424"/>
    </row>
    <row r="1617" spans="1:12" ht="24" customHeight="1">
      <c r="A1617" s="300" t="s">
        <v>12986</v>
      </c>
      <c r="B1617" s="301" t="s">
        <v>13003</v>
      </c>
      <c r="C1617" s="300" t="s">
        <v>9</v>
      </c>
      <c r="D1617" s="300" t="s">
        <v>7216</v>
      </c>
      <c r="E1617" s="302" t="s">
        <v>51</v>
      </c>
      <c r="F1617" s="423" t="s">
        <v>13004</v>
      </c>
      <c r="G1617" s="423"/>
      <c r="H1617" s="423">
        <v>2.43476E-2</v>
      </c>
      <c r="I1617" s="423"/>
      <c r="J1617" s="424">
        <v>0.8135</v>
      </c>
      <c r="K1617" s="424"/>
      <c r="L1617" s="424"/>
    </row>
    <row r="1618" spans="1:12" ht="24" customHeight="1">
      <c r="A1618" s="300" t="s">
        <v>12986</v>
      </c>
      <c r="B1618" s="301" t="s">
        <v>13005</v>
      </c>
      <c r="C1618" s="300" t="s">
        <v>9</v>
      </c>
      <c r="D1618" s="300" t="s">
        <v>7393</v>
      </c>
      <c r="E1618" s="302" t="s">
        <v>12988</v>
      </c>
      <c r="F1618" s="423" t="s">
        <v>13006</v>
      </c>
      <c r="G1618" s="423"/>
      <c r="H1618" s="423">
        <v>1.46476E-2</v>
      </c>
      <c r="I1618" s="423"/>
      <c r="J1618" s="424">
        <v>0.79100000000000004</v>
      </c>
      <c r="K1618" s="424"/>
      <c r="L1618" s="424"/>
    </row>
    <row r="1619" spans="1:12" ht="24" customHeight="1">
      <c r="A1619" s="300" t="s">
        <v>12986</v>
      </c>
      <c r="B1619" s="301" t="s">
        <v>13007</v>
      </c>
      <c r="C1619" s="300" t="s">
        <v>9</v>
      </c>
      <c r="D1619" s="300" t="s">
        <v>10619</v>
      </c>
      <c r="E1619" s="302" t="s">
        <v>51</v>
      </c>
      <c r="F1619" s="423" t="s">
        <v>13008</v>
      </c>
      <c r="G1619" s="423"/>
      <c r="H1619" s="423">
        <v>1.1362199999999999E-2</v>
      </c>
      <c r="I1619" s="423"/>
      <c r="J1619" s="424">
        <v>2.173</v>
      </c>
      <c r="K1619" s="424"/>
      <c r="L1619" s="424"/>
    </row>
    <row r="1620" spans="1:12" ht="24" customHeight="1">
      <c r="A1620" s="300" t="s">
        <v>12986</v>
      </c>
      <c r="B1620" s="301" t="s">
        <v>13009</v>
      </c>
      <c r="C1620" s="300" t="s">
        <v>9</v>
      </c>
      <c r="D1620" s="300" t="s">
        <v>10769</v>
      </c>
      <c r="E1620" s="302" t="s">
        <v>51</v>
      </c>
      <c r="F1620" s="423" t="s">
        <v>13010</v>
      </c>
      <c r="G1620" s="423"/>
      <c r="H1620" s="423">
        <v>1.0213736</v>
      </c>
      <c r="I1620" s="423"/>
      <c r="J1620" s="424">
        <v>1.2868999999999999</v>
      </c>
      <c r="K1620" s="424"/>
      <c r="L1620" s="424"/>
    </row>
    <row r="1621" spans="1:12" ht="24" customHeight="1">
      <c r="A1621" s="300" t="s">
        <v>12986</v>
      </c>
      <c r="B1621" s="301" t="s">
        <v>13011</v>
      </c>
      <c r="C1621" s="300" t="s">
        <v>9</v>
      </c>
      <c r="D1621" s="300" t="s">
        <v>10929</v>
      </c>
      <c r="E1621" s="302" t="s">
        <v>51</v>
      </c>
      <c r="F1621" s="423" t="s">
        <v>13012</v>
      </c>
      <c r="G1621" s="423"/>
      <c r="H1621" s="423">
        <v>9.8470999999999993E-3</v>
      </c>
      <c r="I1621" s="423"/>
      <c r="J1621" s="424">
        <v>1.4816</v>
      </c>
      <c r="K1621" s="424"/>
      <c r="L1621" s="424"/>
    </row>
    <row r="1622" spans="1:12" ht="17.100000000000001" customHeight="1">
      <c r="A1622" s="298"/>
      <c r="B1622" s="298"/>
      <c r="C1622" s="298"/>
      <c r="D1622" s="298"/>
      <c r="E1622" s="298"/>
      <c r="F1622" s="298"/>
      <c r="G1622" s="298"/>
      <c r="H1622" s="298"/>
      <c r="I1622" s="298"/>
      <c r="J1622" s="298" t="s">
        <v>12992</v>
      </c>
      <c r="K1622" s="298"/>
      <c r="L1622" s="298" t="s">
        <v>13802</v>
      </c>
    </row>
    <row r="1623" spans="1:12">
      <c r="A1623" s="414" t="s">
        <v>13056</v>
      </c>
      <c r="B1623" s="414"/>
      <c r="C1623" s="414"/>
      <c r="D1623" s="414"/>
      <c r="E1623" s="414"/>
      <c r="F1623" s="414"/>
      <c r="G1623" s="414"/>
      <c r="H1623" s="414"/>
      <c r="I1623" s="294"/>
      <c r="J1623" s="294"/>
      <c r="K1623" s="294"/>
      <c r="L1623" s="294"/>
    </row>
    <row r="1624" spans="1:12" ht="17.100000000000001" customHeight="1">
      <c r="A1624" s="294" t="s">
        <v>12978</v>
      </c>
      <c r="B1624" s="298" t="s">
        <v>12979</v>
      </c>
      <c r="C1624" s="294" t="s">
        <v>12980</v>
      </c>
      <c r="D1624" s="294" t="s">
        <v>12981</v>
      </c>
      <c r="E1624" s="299" t="s">
        <v>12982</v>
      </c>
      <c r="F1624" s="413" t="s">
        <v>12983</v>
      </c>
      <c r="G1624" s="413"/>
      <c r="H1624" s="413" t="s">
        <v>12984</v>
      </c>
      <c r="I1624" s="413"/>
      <c r="J1624" s="413" t="s">
        <v>12985</v>
      </c>
      <c r="K1624" s="413"/>
      <c r="L1624" s="413"/>
    </row>
    <row r="1625" spans="1:12" ht="24" customHeight="1">
      <c r="A1625" s="300" t="s">
        <v>12986</v>
      </c>
      <c r="B1625" s="301" t="s">
        <v>13057</v>
      </c>
      <c r="C1625" s="300" t="s">
        <v>9</v>
      </c>
      <c r="D1625" s="300" t="s">
        <v>12549</v>
      </c>
      <c r="E1625" s="302" t="s">
        <v>27</v>
      </c>
      <c r="F1625" s="423" t="s">
        <v>12948</v>
      </c>
      <c r="G1625" s="423"/>
      <c r="H1625" s="423">
        <v>9.1381069999999998</v>
      </c>
      <c r="I1625" s="423"/>
      <c r="J1625" s="424">
        <v>5.9398</v>
      </c>
      <c r="K1625" s="424"/>
      <c r="L1625" s="424"/>
    </row>
    <row r="1626" spans="1:12" ht="17.100000000000001" customHeight="1">
      <c r="A1626" s="298"/>
      <c r="B1626" s="298"/>
      <c r="C1626" s="298"/>
      <c r="D1626" s="298"/>
      <c r="E1626" s="298"/>
      <c r="F1626" s="298"/>
      <c r="G1626" s="298"/>
      <c r="H1626" s="298"/>
      <c r="I1626" s="298"/>
      <c r="J1626" s="298" t="s">
        <v>12992</v>
      </c>
      <c r="K1626" s="298"/>
      <c r="L1626" s="298" t="s">
        <v>13803</v>
      </c>
    </row>
    <row r="1627" spans="1:12">
      <c r="A1627" s="414" t="s">
        <v>13058</v>
      </c>
      <c r="B1627" s="414"/>
      <c r="C1627" s="414"/>
      <c r="D1627" s="414"/>
      <c r="E1627" s="414"/>
      <c r="F1627" s="414"/>
      <c r="G1627" s="414"/>
      <c r="H1627" s="414"/>
      <c r="I1627" s="294"/>
      <c r="J1627" s="294"/>
      <c r="K1627" s="294"/>
      <c r="L1627" s="294"/>
    </row>
    <row r="1628" spans="1:12" ht="17.100000000000001" customHeight="1">
      <c r="A1628" s="294" t="s">
        <v>12978</v>
      </c>
      <c r="B1628" s="298" t="s">
        <v>12979</v>
      </c>
      <c r="C1628" s="294" t="s">
        <v>12980</v>
      </c>
      <c r="D1628" s="294" t="s">
        <v>12981</v>
      </c>
      <c r="E1628" s="299" t="s">
        <v>12982</v>
      </c>
      <c r="F1628" s="413" t="s">
        <v>12983</v>
      </c>
      <c r="G1628" s="413"/>
      <c r="H1628" s="413" t="s">
        <v>12984</v>
      </c>
      <c r="I1628" s="413"/>
      <c r="J1628" s="413" t="s">
        <v>12985</v>
      </c>
      <c r="K1628" s="413"/>
      <c r="L1628" s="413"/>
    </row>
    <row r="1629" spans="1:12" ht="24" customHeight="1">
      <c r="A1629" s="300" t="s">
        <v>12986</v>
      </c>
      <c r="B1629" s="301" t="s">
        <v>13059</v>
      </c>
      <c r="C1629" s="300" t="s">
        <v>9</v>
      </c>
      <c r="D1629" s="300" t="s">
        <v>12535</v>
      </c>
      <c r="E1629" s="302" t="s">
        <v>27</v>
      </c>
      <c r="F1629" s="423" t="s">
        <v>12936</v>
      </c>
      <c r="G1629" s="423"/>
      <c r="H1629" s="423">
        <v>9.1381069999999998</v>
      </c>
      <c r="I1629" s="423"/>
      <c r="J1629" s="424">
        <v>0.45689999999999997</v>
      </c>
      <c r="K1629" s="424"/>
      <c r="L1629" s="424"/>
    </row>
    <row r="1630" spans="1:12" ht="17.100000000000001" customHeight="1">
      <c r="A1630" s="298"/>
      <c r="B1630" s="298"/>
      <c r="C1630" s="298"/>
      <c r="D1630" s="298"/>
      <c r="E1630" s="298"/>
      <c r="F1630" s="298"/>
      <c r="G1630" s="298"/>
      <c r="H1630" s="298"/>
      <c r="I1630" s="298"/>
      <c r="J1630" s="298" t="s">
        <v>12992</v>
      </c>
      <c r="K1630" s="298"/>
      <c r="L1630" s="298" t="s">
        <v>13804</v>
      </c>
    </row>
    <row r="1631" spans="1:12">
      <c r="A1631" s="414" t="s">
        <v>13060</v>
      </c>
      <c r="B1631" s="414"/>
      <c r="C1631" s="414"/>
      <c r="D1631" s="414"/>
      <c r="E1631" s="414"/>
      <c r="F1631" s="414"/>
      <c r="G1631" s="414"/>
      <c r="H1631" s="414"/>
      <c r="I1631" s="294"/>
      <c r="J1631" s="294"/>
      <c r="K1631" s="294"/>
      <c r="L1631" s="294"/>
    </row>
    <row r="1632" spans="1:12" ht="17.100000000000001" customHeight="1">
      <c r="A1632" s="294" t="s">
        <v>12978</v>
      </c>
      <c r="B1632" s="298" t="s">
        <v>12979</v>
      </c>
      <c r="C1632" s="294" t="s">
        <v>12980</v>
      </c>
      <c r="D1632" s="294" t="s">
        <v>12981</v>
      </c>
      <c r="E1632" s="299" t="s">
        <v>12982</v>
      </c>
      <c r="F1632" s="413" t="s">
        <v>12983</v>
      </c>
      <c r="G1632" s="413"/>
      <c r="H1632" s="413" t="s">
        <v>12984</v>
      </c>
      <c r="I1632" s="413"/>
      <c r="J1632" s="413" t="s">
        <v>12985</v>
      </c>
      <c r="K1632" s="413"/>
      <c r="L1632" s="413"/>
    </row>
    <row r="1633" spans="1:12" ht="24" customHeight="1">
      <c r="A1633" s="300" t="s">
        <v>12986</v>
      </c>
      <c r="B1633" s="301" t="s">
        <v>13061</v>
      </c>
      <c r="C1633" s="300" t="s">
        <v>9</v>
      </c>
      <c r="D1633" s="300" t="s">
        <v>12522</v>
      </c>
      <c r="E1633" s="302" t="s">
        <v>27</v>
      </c>
      <c r="F1633" s="423" t="s">
        <v>12964</v>
      </c>
      <c r="G1633" s="423"/>
      <c r="H1633" s="423">
        <v>9.1381069999999998</v>
      </c>
      <c r="I1633" s="423"/>
      <c r="J1633" s="424">
        <v>23.119399999999999</v>
      </c>
      <c r="K1633" s="424"/>
      <c r="L1633" s="424"/>
    </row>
    <row r="1634" spans="1:12" ht="24" customHeight="1">
      <c r="A1634" s="300" t="s">
        <v>12986</v>
      </c>
      <c r="B1634" s="301" t="s">
        <v>13062</v>
      </c>
      <c r="C1634" s="300" t="s">
        <v>9</v>
      </c>
      <c r="D1634" s="300" t="s">
        <v>12527</v>
      </c>
      <c r="E1634" s="302" t="s">
        <v>27</v>
      </c>
      <c r="F1634" s="423" t="s">
        <v>13063</v>
      </c>
      <c r="G1634" s="423"/>
      <c r="H1634" s="423">
        <v>9.1381069999999998</v>
      </c>
      <c r="I1634" s="423"/>
      <c r="J1634" s="424">
        <v>3.1070000000000002</v>
      </c>
      <c r="K1634" s="424"/>
      <c r="L1634" s="424"/>
    </row>
    <row r="1635" spans="1:12" ht="17.100000000000001" customHeight="1">
      <c r="A1635" s="298"/>
      <c r="B1635" s="298"/>
      <c r="C1635" s="298"/>
      <c r="D1635" s="298"/>
      <c r="E1635" s="298"/>
      <c r="F1635" s="298"/>
      <c r="G1635" s="298"/>
      <c r="H1635" s="298"/>
      <c r="I1635" s="298"/>
      <c r="J1635" s="298" t="s">
        <v>12992</v>
      </c>
      <c r="K1635" s="298"/>
      <c r="L1635" s="298" t="s">
        <v>13805</v>
      </c>
    </row>
    <row r="1636" spans="1:12" ht="17.100000000000001" customHeight="1">
      <c r="A1636" s="294" t="s">
        <v>13014</v>
      </c>
      <c r="B1636" s="294"/>
      <c r="C1636" s="294"/>
      <c r="D1636" s="294"/>
      <c r="E1636" s="294"/>
      <c r="F1636" s="294"/>
      <c r="G1636" s="294"/>
      <c r="H1636" s="294"/>
      <c r="I1636" s="294"/>
      <c r="J1636" s="294"/>
      <c r="K1636" s="294"/>
      <c r="L1636" s="294"/>
    </row>
    <row r="1637" spans="1:12" ht="17.100000000000001" customHeight="1">
      <c r="A1637" s="298"/>
      <c r="B1637" s="298"/>
      <c r="C1637" s="298"/>
      <c r="D1637" s="298"/>
      <c r="E1637" s="298"/>
      <c r="F1637" s="298"/>
      <c r="G1637" s="298"/>
      <c r="H1637" s="298"/>
      <c r="I1637" s="298"/>
      <c r="J1637" s="298" t="s">
        <v>13015</v>
      </c>
      <c r="K1637" s="298"/>
      <c r="L1637" s="298" t="s">
        <v>13806</v>
      </c>
    </row>
    <row r="1638" spans="1:12" ht="17.100000000000001" customHeight="1">
      <c r="A1638" s="298"/>
      <c r="B1638" s="298"/>
      <c r="C1638" s="298"/>
      <c r="D1638" s="298"/>
      <c r="E1638" s="298"/>
      <c r="F1638" s="298"/>
      <c r="G1638" s="298"/>
      <c r="H1638" s="298"/>
      <c r="I1638" s="298"/>
      <c r="J1638" s="298" t="s">
        <v>13017</v>
      </c>
      <c r="K1638" s="298" t="s">
        <v>13018</v>
      </c>
      <c r="L1638" s="298" t="s">
        <v>13807</v>
      </c>
    </row>
    <row r="1639" spans="1:12" ht="17.100000000000001" customHeight="1">
      <c r="A1639" s="298"/>
      <c r="B1639" s="298"/>
      <c r="C1639" s="298"/>
      <c r="D1639" s="298"/>
      <c r="E1639" s="298"/>
      <c r="F1639" s="298"/>
      <c r="G1639" s="298"/>
      <c r="H1639" s="298"/>
      <c r="I1639" s="298"/>
      <c r="J1639" s="298" t="s">
        <v>13020</v>
      </c>
      <c r="K1639" s="298"/>
      <c r="L1639" s="298" t="s">
        <v>13808</v>
      </c>
    </row>
    <row r="1640" spans="1:12" ht="17.100000000000001" customHeight="1">
      <c r="A1640" s="298"/>
      <c r="B1640" s="298"/>
      <c r="C1640" s="298"/>
      <c r="D1640" s="298"/>
      <c r="E1640" s="298"/>
      <c r="F1640" s="298"/>
      <c r="G1640" s="298"/>
      <c r="H1640" s="298"/>
      <c r="I1640" s="298"/>
      <c r="J1640" s="298" t="s">
        <v>13022</v>
      </c>
      <c r="K1640" s="298" t="s">
        <v>16646</v>
      </c>
      <c r="L1640" s="298" t="s">
        <v>16800</v>
      </c>
    </row>
    <row r="1641" spans="1:12" ht="17.100000000000001" customHeight="1">
      <c r="A1641" s="298"/>
      <c r="B1641" s="298"/>
      <c r="C1641" s="298"/>
      <c r="D1641" s="298"/>
      <c r="E1641" s="298"/>
      <c r="F1641" s="298"/>
      <c r="G1641" s="298"/>
      <c r="H1641" s="298"/>
      <c r="I1641" s="298"/>
      <c r="J1641" s="298" t="s">
        <v>13024</v>
      </c>
      <c r="K1641" s="298"/>
      <c r="L1641" s="298" t="s">
        <v>16801</v>
      </c>
    </row>
    <row r="1642" spans="1:12" ht="30" customHeight="1">
      <c r="A1642" s="299"/>
      <c r="B1642" s="299"/>
      <c r="C1642" s="299"/>
      <c r="D1642" s="299"/>
      <c r="E1642" s="299"/>
      <c r="F1642" s="299"/>
      <c r="G1642" s="299"/>
      <c r="H1642" s="299"/>
      <c r="I1642" s="299"/>
      <c r="J1642" s="299"/>
      <c r="K1642" s="299"/>
      <c r="L1642" s="299"/>
    </row>
    <row r="1643" spans="1:12" ht="36" customHeight="1">
      <c r="A1643" s="295" t="s">
        <v>16802</v>
      </c>
      <c r="B1643" s="296" t="s">
        <v>16227</v>
      </c>
      <c r="C1643" s="295" t="s">
        <v>9</v>
      </c>
      <c r="D1643" s="295" t="s">
        <v>4448</v>
      </c>
      <c r="E1643" s="297" t="s">
        <v>13145</v>
      </c>
      <c r="F1643" s="296"/>
      <c r="G1643" s="296"/>
      <c r="H1643" s="296"/>
      <c r="I1643" s="296"/>
      <c r="J1643" s="296"/>
      <c r="K1643" s="296"/>
      <c r="L1643" s="296"/>
    </row>
    <row r="1644" spans="1:12">
      <c r="A1644" s="414" t="s">
        <v>12977</v>
      </c>
      <c r="B1644" s="414"/>
      <c r="C1644" s="414"/>
      <c r="D1644" s="414"/>
      <c r="E1644" s="414"/>
      <c r="F1644" s="414"/>
      <c r="G1644" s="414"/>
      <c r="H1644" s="414"/>
      <c r="I1644" s="294"/>
      <c r="J1644" s="294"/>
      <c r="K1644" s="294"/>
      <c r="L1644" s="294"/>
    </row>
    <row r="1645" spans="1:12" ht="17.100000000000001" customHeight="1">
      <c r="A1645" s="294" t="s">
        <v>12978</v>
      </c>
      <c r="B1645" s="298" t="s">
        <v>12979</v>
      </c>
      <c r="C1645" s="294" t="s">
        <v>12980</v>
      </c>
      <c r="D1645" s="294" t="s">
        <v>12981</v>
      </c>
      <c r="E1645" s="299" t="s">
        <v>12982</v>
      </c>
      <c r="F1645" s="413" t="s">
        <v>12983</v>
      </c>
      <c r="G1645" s="413"/>
      <c r="H1645" s="413" t="s">
        <v>12984</v>
      </c>
      <c r="I1645" s="413"/>
      <c r="J1645" s="413" t="s">
        <v>12985</v>
      </c>
      <c r="K1645" s="413"/>
      <c r="L1645" s="413"/>
    </row>
    <row r="1646" spans="1:12" ht="36" customHeight="1">
      <c r="A1646" s="300" t="s">
        <v>12986</v>
      </c>
      <c r="B1646" s="301" t="s">
        <v>13182</v>
      </c>
      <c r="C1646" s="300" t="s">
        <v>9</v>
      </c>
      <c r="D1646" s="300" t="s">
        <v>7288</v>
      </c>
      <c r="E1646" s="302" t="s">
        <v>51</v>
      </c>
      <c r="F1646" s="423" t="s">
        <v>13183</v>
      </c>
      <c r="G1646" s="423"/>
      <c r="H1646" s="423">
        <v>1.3850000000000001E-4</v>
      </c>
      <c r="I1646" s="423"/>
      <c r="J1646" s="424">
        <v>2.0078999999999998</v>
      </c>
      <c r="K1646" s="424"/>
      <c r="L1646" s="424"/>
    </row>
    <row r="1647" spans="1:12" ht="24" customHeight="1">
      <c r="A1647" s="300" t="s">
        <v>12986</v>
      </c>
      <c r="B1647" s="301" t="s">
        <v>13085</v>
      </c>
      <c r="C1647" s="300" t="s">
        <v>9</v>
      </c>
      <c r="D1647" s="300" t="s">
        <v>7909</v>
      </c>
      <c r="E1647" s="302" t="s">
        <v>51</v>
      </c>
      <c r="F1647" s="423" t="s">
        <v>13086</v>
      </c>
      <c r="G1647" s="423"/>
      <c r="H1647" s="423">
        <v>1.1931000000000001E-3</v>
      </c>
      <c r="I1647" s="423"/>
      <c r="J1647" s="424">
        <v>0.1241</v>
      </c>
      <c r="K1647" s="424"/>
      <c r="L1647" s="424"/>
    </row>
    <row r="1648" spans="1:12" ht="24" customHeight="1">
      <c r="A1648" s="300" t="s">
        <v>12986</v>
      </c>
      <c r="B1648" s="301" t="s">
        <v>13087</v>
      </c>
      <c r="C1648" s="300" t="s">
        <v>9</v>
      </c>
      <c r="D1648" s="300" t="s">
        <v>8873</v>
      </c>
      <c r="E1648" s="302" t="s">
        <v>51</v>
      </c>
      <c r="F1648" s="423" t="s">
        <v>13088</v>
      </c>
      <c r="G1648" s="423"/>
      <c r="H1648" s="423">
        <v>1.137E-4</v>
      </c>
      <c r="I1648" s="423"/>
      <c r="J1648" s="424">
        <v>9.8900000000000002E-2</v>
      </c>
      <c r="K1648" s="424"/>
      <c r="L1648" s="424"/>
    </row>
    <row r="1649" spans="1:12" ht="48" customHeight="1">
      <c r="A1649" s="300" t="s">
        <v>12986</v>
      </c>
      <c r="B1649" s="301" t="s">
        <v>13089</v>
      </c>
      <c r="C1649" s="300" t="s">
        <v>9</v>
      </c>
      <c r="D1649" s="300" t="s">
        <v>9227</v>
      </c>
      <c r="E1649" s="302" t="s">
        <v>51</v>
      </c>
      <c r="F1649" s="423" t="s">
        <v>13090</v>
      </c>
      <c r="G1649" s="423"/>
      <c r="H1649" s="423">
        <v>7.9599999999999997E-5</v>
      </c>
      <c r="I1649" s="423"/>
      <c r="J1649" s="424">
        <v>0.10639999999999999</v>
      </c>
      <c r="K1649" s="424"/>
      <c r="L1649" s="424"/>
    </row>
    <row r="1650" spans="1:12" ht="24" customHeight="1">
      <c r="A1650" s="300" t="s">
        <v>12986</v>
      </c>
      <c r="B1650" s="301" t="s">
        <v>13091</v>
      </c>
      <c r="C1650" s="300" t="s">
        <v>9</v>
      </c>
      <c r="D1650" s="300" t="s">
        <v>9580</v>
      </c>
      <c r="E1650" s="302" t="s">
        <v>51</v>
      </c>
      <c r="F1650" s="423" t="s">
        <v>13092</v>
      </c>
      <c r="G1650" s="423"/>
      <c r="H1650" s="423">
        <v>7.7999999999999999E-5</v>
      </c>
      <c r="I1650" s="423"/>
      <c r="J1650" s="424">
        <v>6.9900000000000004E-2</v>
      </c>
      <c r="K1650" s="424"/>
      <c r="L1650" s="424"/>
    </row>
    <row r="1651" spans="1:12" ht="24" customHeight="1">
      <c r="A1651" s="300" t="s">
        <v>12986</v>
      </c>
      <c r="B1651" s="301" t="s">
        <v>12987</v>
      </c>
      <c r="C1651" s="300" t="s">
        <v>9</v>
      </c>
      <c r="D1651" s="300" t="s">
        <v>9831</v>
      </c>
      <c r="E1651" s="302" t="s">
        <v>12988</v>
      </c>
      <c r="F1651" s="423" t="s">
        <v>12989</v>
      </c>
      <c r="G1651" s="423"/>
      <c r="H1651" s="423">
        <v>4.5019400000000001E-2</v>
      </c>
      <c r="I1651" s="423"/>
      <c r="J1651" s="424">
        <v>0.4556</v>
      </c>
      <c r="K1651" s="424"/>
      <c r="L1651" s="424"/>
    </row>
    <row r="1652" spans="1:12" ht="36" customHeight="1">
      <c r="A1652" s="300" t="s">
        <v>12986</v>
      </c>
      <c r="B1652" s="301" t="s">
        <v>12990</v>
      </c>
      <c r="C1652" s="300" t="s">
        <v>9</v>
      </c>
      <c r="D1652" s="300" t="s">
        <v>11426</v>
      </c>
      <c r="E1652" s="302" t="s">
        <v>51</v>
      </c>
      <c r="F1652" s="423" t="s">
        <v>12991</v>
      </c>
      <c r="G1652" s="423"/>
      <c r="H1652" s="423">
        <v>2.3592999999999999E-3</v>
      </c>
      <c r="I1652" s="423"/>
      <c r="J1652" s="424">
        <v>0.31190000000000001</v>
      </c>
      <c r="K1652" s="424"/>
      <c r="L1652" s="424"/>
    </row>
    <row r="1653" spans="1:12" ht="17.100000000000001" customHeight="1">
      <c r="A1653" s="298"/>
      <c r="B1653" s="298"/>
      <c r="C1653" s="298"/>
      <c r="D1653" s="298"/>
      <c r="E1653" s="298"/>
      <c r="F1653" s="298"/>
      <c r="G1653" s="298"/>
      <c r="H1653" s="298"/>
      <c r="I1653" s="298"/>
      <c r="J1653" s="298" t="s">
        <v>12992</v>
      </c>
      <c r="K1653" s="298"/>
      <c r="L1653" s="298" t="s">
        <v>16803</v>
      </c>
    </row>
    <row r="1654" spans="1:12">
      <c r="A1654" s="414" t="s">
        <v>12994</v>
      </c>
      <c r="B1654" s="414"/>
      <c r="C1654" s="414"/>
      <c r="D1654" s="414"/>
      <c r="E1654" s="414"/>
      <c r="F1654" s="414"/>
      <c r="G1654" s="414"/>
      <c r="H1654" s="414"/>
      <c r="I1654" s="294"/>
      <c r="J1654" s="294"/>
      <c r="K1654" s="294"/>
      <c r="L1654" s="294"/>
    </row>
    <row r="1655" spans="1:12" ht="17.100000000000001" customHeight="1">
      <c r="A1655" s="294" t="s">
        <v>12978</v>
      </c>
      <c r="B1655" s="298" t="s">
        <v>12979</v>
      </c>
      <c r="C1655" s="294" t="s">
        <v>12980</v>
      </c>
      <c r="D1655" s="294" t="s">
        <v>12981</v>
      </c>
      <c r="E1655" s="299" t="s">
        <v>12982</v>
      </c>
      <c r="F1655" s="413" t="s">
        <v>12983</v>
      </c>
      <c r="G1655" s="413"/>
      <c r="H1655" s="413" t="s">
        <v>12984</v>
      </c>
      <c r="I1655" s="413"/>
      <c r="J1655" s="413" t="s">
        <v>12985</v>
      </c>
      <c r="K1655" s="413"/>
      <c r="L1655" s="413"/>
    </row>
    <row r="1656" spans="1:12" ht="24" customHeight="1">
      <c r="A1656" s="300" t="s">
        <v>12986</v>
      </c>
      <c r="B1656" s="301" t="s">
        <v>13093</v>
      </c>
      <c r="C1656" s="300" t="s">
        <v>9</v>
      </c>
      <c r="D1656" s="300" t="s">
        <v>10857</v>
      </c>
      <c r="E1656" s="302" t="s">
        <v>27</v>
      </c>
      <c r="F1656" s="423" t="s">
        <v>13094</v>
      </c>
      <c r="G1656" s="423"/>
      <c r="H1656" s="423">
        <v>2.0611090000000001</v>
      </c>
      <c r="I1656" s="423"/>
      <c r="J1656" s="424">
        <v>10.655900000000001</v>
      </c>
      <c r="K1656" s="424"/>
      <c r="L1656" s="424"/>
    </row>
    <row r="1657" spans="1:12" ht="24" customHeight="1">
      <c r="A1657" s="300" t="s">
        <v>12986</v>
      </c>
      <c r="B1657" s="301" t="s">
        <v>13131</v>
      </c>
      <c r="C1657" s="300" t="s">
        <v>9</v>
      </c>
      <c r="D1657" s="300" t="s">
        <v>10137</v>
      </c>
      <c r="E1657" s="302" t="s">
        <v>27</v>
      </c>
      <c r="F1657" s="423" t="s">
        <v>13132</v>
      </c>
      <c r="G1657" s="423"/>
      <c r="H1657" s="423">
        <v>1.2863268000000001</v>
      </c>
      <c r="I1657" s="423"/>
      <c r="J1657" s="424">
        <v>6.1744000000000003</v>
      </c>
      <c r="K1657" s="424"/>
      <c r="L1657" s="424"/>
    </row>
    <row r="1658" spans="1:12" ht="17.100000000000001" customHeight="1">
      <c r="A1658" s="298"/>
      <c r="B1658" s="298"/>
      <c r="C1658" s="298"/>
      <c r="D1658" s="298"/>
      <c r="E1658" s="298"/>
      <c r="F1658" s="298"/>
      <c r="G1658" s="298"/>
      <c r="H1658" s="298"/>
      <c r="I1658" s="298"/>
      <c r="J1658" s="298" t="s">
        <v>12992</v>
      </c>
      <c r="K1658" s="298"/>
      <c r="L1658" s="298" t="s">
        <v>16804</v>
      </c>
    </row>
    <row r="1659" spans="1:12">
      <c r="A1659" s="414" t="s">
        <v>12998</v>
      </c>
      <c r="B1659" s="414"/>
      <c r="C1659" s="414"/>
      <c r="D1659" s="414"/>
      <c r="E1659" s="414"/>
      <c r="F1659" s="414"/>
      <c r="G1659" s="414"/>
      <c r="H1659" s="414"/>
      <c r="I1659" s="294"/>
      <c r="J1659" s="294"/>
      <c r="K1659" s="294"/>
      <c r="L1659" s="294"/>
    </row>
    <row r="1660" spans="1:12" ht="17.100000000000001" customHeight="1">
      <c r="A1660" s="294" t="s">
        <v>12978</v>
      </c>
      <c r="B1660" s="298" t="s">
        <v>12979</v>
      </c>
      <c r="C1660" s="294" t="s">
        <v>12980</v>
      </c>
      <c r="D1660" s="294" t="s">
        <v>12981</v>
      </c>
      <c r="E1660" s="299" t="s">
        <v>12982</v>
      </c>
      <c r="F1660" s="413" t="s">
        <v>12983</v>
      </c>
      <c r="G1660" s="413"/>
      <c r="H1660" s="413" t="s">
        <v>12984</v>
      </c>
      <c r="I1660" s="413"/>
      <c r="J1660" s="413" t="s">
        <v>12985</v>
      </c>
      <c r="K1660" s="413"/>
      <c r="L1660" s="413"/>
    </row>
    <row r="1661" spans="1:12" ht="24" customHeight="1">
      <c r="A1661" s="300" t="s">
        <v>12986</v>
      </c>
      <c r="B1661" s="301" t="s">
        <v>13144</v>
      </c>
      <c r="C1661" s="300" t="s">
        <v>9</v>
      </c>
      <c r="D1661" s="300" t="s">
        <v>7134</v>
      </c>
      <c r="E1661" s="302" t="s">
        <v>13145</v>
      </c>
      <c r="F1661" s="423" t="s">
        <v>13146</v>
      </c>
      <c r="G1661" s="423"/>
      <c r="H1661" s="423">
        <v>0.83899999999999997</v>
      </c>
      <c r="I1661" s="423"/>
      <c r="J1661" s="424">
        <v>52.64</v>
      </c>
      <c r="K1661" s="424"/>
      <c r="L1661" s="424"/>
    </row>
    <row r="1662" spans="1:12" ht="24" customHeight="1">
      <c r="A1662" s="300" t="s">
        <v>12986</v>
      </c>
      <c r="B1662" s="301" t="s">
        <v>13147</v>
      </c>
      <c r="C1662" s="300" t="s">
        <v>9</v>
      </c>
      <c r="D1662" s="300" t="s">
        <v>8045</v>
      </c>
      <c r="E1662" s="302" t="s">
        <v>23</v>
      </c>
      <c r="F1662" s="423" t="s">
        <v>12928</v>
      </c>
      <c r="G1662" s="423"/>
      <c r="H1662" s="423">
        <v>274.06</v>
      </c>
      <c r="I1662" s="423"/>
      <c r="J1662" s="424">
        <v>134.28</v>
      </c>
      <c r="K1662" s="424"/>
      <c r="L1662" s="424"/>
    </row>
    <row r="1663" spans="1:12" ht="24" customHeight="1">
      <c r="A1663" s="300" t="s">
        <v>12986</v>
      </c>
      <c r="B1663" s="301" t="s">
        <v>13148</v>
      </c>
      <c r="C1663" s="300" t="s">
        <v>9</v>
      </c>
      <c r="D1663" s="300" t="s">
        <v>10292</v>
      </c>
      <c r="E1663" s="302" t="s">
        <v>13145</v>
      </c>
      <c r="F1663" s="423" t="s">
        <v>13149</v>
      </c>
      <c r="G1663" s="423"/>
      <c r="H1663" s="423">
        <v>0.58099999999999996</v>
      </c>
      <c r="I1663" s="423"/>
      <c r="J1663" s="424">
        <v>38.51</v>
      </c>
      <c r="K1663" s="424"/>
      <c r="L1663" s="424"/>
    </row>
    <row r="1664" spans="1:12" ht="24" customHeight="1">
      <c r="A1664" s="300" t="s">
        <v>12986</v>
      </c>
      <c r="B1664" s="301" t="s">
        <v>13096</v>
      </c>
      <c r="C1664" s="300" t="s">
        <v>9</v>
      </c>
      <c r="D1664" s="300" t="s">
        <v>8825</v>
      </c>
      <c r="E1664" s="302" t="s">
        <v>13097</v>
      </c>
      <c r="F1664" s="423" t="s">
        <v>13098</v>
      </c>
      <c r="G1664" s="423"/>
      <c r="H1664" s="423">
        <v>1.6334519999999999</v>
      </c>
      <c r="I1664" s="423"/>
      <c r="J1664" s="424">
        <v>0.9637</v>
      </c>
      <c r="K1664" s="424"/>
      <c r="L1664" s="424"/>
    </row>
    <row r="1665" spans="1:12" ht="24" customHeight="1">
      <c r="A1665" s="300" t="s">
        <v>12986</v>
      </c>
      <c r="B1665" s="301" t="s">
        <v>13099</v>
      </c>
      <c r="C1665" s="300" t="s">
        <v>9</v>
      </c>
      <c r="D1665" s="300" t="s">
        <v>7224</v>
      </c>
      <c r="E1665" s="302" t="s">
        <v>51</v>
      </c>
      <c r="F1665" s="423" t="s">
        <v>13100</v>
      </c>
      <c r="G1665" s="423"/>
      <c r="H1665" s="423">
        <v>1.40926E-2</v>
      </c>
      <c r="I1665" s="423"/>
      <c r="J1665" s="424">
        <v>0.1295</v>
      </c>
      <c r="K1665" s="424"/>
      <c r="L1665" s="424"/>
    </row>
    <row r="1666" spans="1:12" ht="24" customHeight="1">
      <c r="A1666" s="300" t="s">
        <v>12986</v>
      </c>
      <c r="B1666" s="301" t="s">
        <v>13101</v>
      </c>
      <c r="C1666" s="300" t="s">
        <v>9</v>
      </c>
      <c r="D1666" s="300" t="s">
        <v>7359</v>
      </c>
      <c r="E1666" s="302" t="s">
        <v>51</v>
      </c>
      <c r="F1666" s="423" t="s">
        <v>13102</v>
      </c>
      <c r="G1666" s="423"/>
      <c r="H1666" s="423">
        <v>4.548E-4</v>
      </c>
      <c r="I1666" s="423"/>
      <c r="J1666" s="424">
        <v>5.8400000000000001E-2</v>
      </c>
      <c r="K1666" s="424"/>
      <c r="L1666" s="424"/>
    </row>
    <row r="1667" spans="1:12" ht="24" customHeight="1">
      <c r="A1667" s="300" t="s">
        <v>12986</v>
      </c>
      <c r="B1667" s="301" t="s">
        <v>13103</v>
      </c>
      <c r="C1667" s="300" t="s">
        <v>9</v>
      </c>
      <c r="D1667" s="300" t="s">
        <v>8851</v>
      </c>
      <c r="E1667" s="302" t="s">
        <v>51</v>
      </c>
      <c r="F1667" s="423" t="s">
        <v>13104</v>
      </c>
      <c r="G1667" s="423"/>
      <c r="H1667" s="423">
        <v>3.6390000000000001E-4</v>
      </c>
      <c r="I1667" s="423"/>
      <c r="J1667" s="424">
        <v>7.0499999999999993E-2</v>
      </c>
      <c r="K1667" s="424"/>
      <c r="L1667" s="424"/>
    </row>
    <row r="1668" spans="1:12" ht="24" customHeight="1">
      <c r="A1668" s="300" t="s">
        <v>12986</v>
      </c>
      <c r="B1668" s="301" t="s">
        <v>13105</v>
      </c>
      <c r="C1668" s="300" t="s">
        <v>9</v>
      </c>
      <c r="D1668" s="300" t="s">
        <v>8852</v>
      </c>
      <c r="E1668" s="302" t="s">
        <v>51</v>
      </c>
      <c r="F1668" s="423" t="s">
        <v>13106</v>
      </c>
      <c r="G1668" s="423"/>
      <c r="H1668" s="423">
        <v>7.7999999999999999E-5</v>
      </c>
      <c r="I1668" s="423"/>
      <c r="J1668" s="424">
        <v>4.2799999999999998E-2</v>
      </c>
      <c r="K1668" s="424"/>
      <c r="L1668" s="424"/>
    </row>
    <row r="1669" spans="1:12" ht="24" customHeight="1">
      <c r="A1669" s="300" t="s">
        <v>12986</v>
      </c>
      <c r="B1669" s="301" t="s">
        <v>13107</v>
      </c>
      <c r="C1669" s="300" t="s">
        <v>9</v>
      </c>
      <c r="D1669" s="300" t="s">
        <v>9000</v>
      </c>
      <c r="E1669" s="302" t="s">
        <v>51</v>
      </c>
      <c r="F1669" s="423" t="s">
        <v>13108</v>
      </c>
      <c r="G1669" s="423"/>
      <c r="H1669" s="423">
        <v>1.6040100000000002E-2</v>
      </c>
      <c r="I1669" s="423"/>
      <c r="J1669" s="424">
        <v>0.1086</v>
      </c>
      <c r="K1669" s="424"/>
      <c r="L1669" s="424"/>
    </row>
    <row r="1670" spans="1:12" ht="24" customHeight="1">
      <c r="A1670" s="300" t="s">
        <v>12986</v>
      </c>
      <c r="B1670" s="301" t="s">
        <v>13109</v>
      </c>
      <c r="C1670" s="300" t="s">
        <v>9</v>
      </c>
      <c r="D1670" s="300" t="s">
        <v>9574</v>
      </c>
      <c r="E1670" s="302" t="s">
        <v>51</v>
      </c>
      <c r="F1670" s="423" t="s">
        <v>13110</v>
      </c>
      <c r="G1670" s="423"/>
      <c r="H1670" s="423">
        <v>5.0867999999999998E-3</v>
      </c>
      <c r="I1670" s="423"/>
      <c r="J1670" s="424">
        <v>4.4900000000000002E-2</v>
      </c>
      <c r="K1670" s="424"/>
      <c r="L1670" s="424"/>
    </row>
    <row r="1671" spans="1:12" ht="24" customHeight="1">
      <c r="A1671" s="300" t="s">
        <v>12986</v>
      </c>
      <c r="B1671" s="301" t="s">
        <v>13111</v>
      </c>
      <c r="C1671" s="300" t="s">
        <v>9</v>
      </c>
      <c r="D1671" s="300" t="s">
        <v>10714</v>
      </c>
      <c r="E1671" s="302" t="s">
        <v>93</v>
      </c>
      <c r="F1671" s="423" t="s">
        <v>13112</v>
      </c>
      <c r="G1671" s="423"/>
      <c r="H1671" s="423">
        <v>2.6733999999999998E-3</v>
      </c>
      <c r="I1671" s="423"/>
      <c r="J1671" s="424">
        <v>4.0800000000000003E-2</v>
      </c>
      <c r="K1671" s="424"/>
      <c r="L1671" s="424"/>
    </row>
    <row r="1672" spans="1:12" ht="24" customHeight="1">
      <c r="A1672" s="300" t="s">
        <v>12986</v>
      </c>
      <c r="B1672" s="301" t="s">
        <v>13113</v>
      </c>
      <c r="C1672" s="300" t="s">
        <v>9</v>
      </c>
      <c r="D1672" s="300" t="s">
        <v>10809</v>
      </c>
      <c r="E1672" s="302" t="s">
        <v>51</v>
      </c>
      <c r="F1672" s="423" t="s">
        <v>13114</v>
      </c>
      <c r="G1672" s="423"/>
      <c r="H1672" s="423">
        <v>2.6733999999999998E-3</v>
      </c>
      <c r="I1672" s="423"/>
      <c r="J1672" s="424">
        <v>3.2099999999999997E-2</v>
      </c>
      <c r="K1672" s="424"/>
      <c r="L1672" s="424"/>
    </row>
    <row r="1673" spans="1:12" ht="24" customHeight="1">
      <c r="A1673" s="300" t="s">
        <v>12986</v>
      </c>
      <c r="B1673" s="301" t="s">
        <v>13115</v>
      </c>
      <c r="C1673" s="300" t="s">
        <v>9</v>
      </c>
      <c r="D1673" s="300" t="s">
        <v>10810</v>
      </c>
      <c r="E1673" s="302" t="s">
        <v>51</v>
      </c>
      <c r="F1673" s="423" t="s">
        <v>13116</v>
      </c>
      <c r="G1673" s="423"/>
      <c r="H1673" s="423">
        <v>2.6733999999999998E-3</v>
      </c>
      <c r="I1673" s="423"/>
      <c r="J1673" s="424">
        <v>7.1099999999999997E-2</v>
      </c>
      <c r="K1673" s="424"/>
      <c r="L1673" s="424"/>
    </row>
    <row r="1674" spans="1:12" ht="24" customHeight="1">
      <c r="A1674" s="300" t="s">
        <v>12986</v>
      </c>
      <c r="B1674" s="301" t="s">
        <v>13117</v>
      </c>
      <c r="C1674" s="300" t="s">
        <v>9</v>
      </c>
      <c r="D1674" s="300" t="s">
        <v>10837</v>
      </c>
      <c r="E1674" s="302" t="s">
        <v>51</v>
      </c>
      <c r="F1674" s="423" t="s">
        <v>13118</v>
      </c>
      <c r="G1674" s="423"/>
      <c r="H1674" s="423">
        <v>9.1100000000000005E-5</v>
      </c>
      <c r="I1674" s="423"/>
      <c r="J1674" s="424">
        <v>4.0599999999999997E-2</v>
      </c>
      <c r="K1674" s="424"/>
      <c r="L1674" s="424"/>
    </row>
    <row r="1675" spans="1:12" ht="24" customHeight="1">
      <c r="A1675" s="300" t="s">
        <v>12986</v>
      </c>
      <c r="B1675" s="301" t="s">
        <v>13003</v>
      </c>
      <c r="C1675" s="300" t="s">
        <v>9</v>
      </c>
      <c r="D1675" s="300" t="s">
        <v>7216</v>
      </c>
      <c r="E1675" s="302" t="s">
        <v>51</v>
      </c>
      <c r="F1675" s="423" t="s">
        <v>13004</v>
      </c>
      <c r="G1675" s="423"/>
      <c r="H1675" s="423">
        <v>8.7306999999999992E-3</v>
      </c>
      <c r="I1675" s="423"/>
      <c r="J1675" s="424">
        <v>0.29170000000000001</v>
      </c>
      <c r="K1675" s="424"/>
      <c r="L1675" s="424"/>
    </row>
    <row r="1676" spans="1:12" ht="24" customHeight="1">
      <c r="A1676" s="300" t="s">
        <v>12986</v>
      </c>
      <c r="B1676" s="301" t="s">
        <v>13005</v>
      </c>
      <c r="C1676" s="300" t="s">
        <v>9</v>
      </c>
      <c r="D1676" s="300" t="s">
        <v>7393</v>
      </c>
      <c r="E1676" s="302" t="s">
        <v>12988</v>
      </c>
      <c r="F1676" s="423" t="s">
        <v>13006</v>
      </c>
      <c r="G1676" s="423"/>
      <c r="H1676" s="423">
        <v>5.2524E-3</v>
      </c>
      <c r="I1676" s="423"/>
      <c r="J1676" s="424">
        <v>0.28360000000000002</v>
      </c>
      <c r="K1676" s="424"/>
      <c r="L1676" s="424"/>
    </row>
    <row r="1677" spans="1:12" ht="24" customHeight="1">
      <c r="A1677" s="300" t="s">
        <v>12986</v>
      </c>
      <c r="B1677" s="301" t="s">
        <v>13007</v>
      </c>
      <c r="C1677" s="300" t="s">
        <v>9</v>
      </c>
      <c r="D1677" s="300" t="s">
        <v>10619</v>
      </c>
      <c r="E1677" s="302" t="s">
        <v>51</v>
      </c>
      <c r="F1677" s="423" t="s">
        <v>13008</v>
      </c>
      <c r="G1677" s="423"/>
      <c r="H1677" s="423">
        <v>4.0743999999999997E-3</v>
      </c>
      <c r="I1677" s="423"/>
      <c r="J1677" s="424">
        <v>0.7792</v>
      </c>
      <c r="K1677" s="424"/>
      <c r="L1677" s="424"/>
    </row>
    <row r="1678" spans="1:12" ht="24" customHeight="1">
      <c r="A1678" s="300" t="s">
        <v>12986</v>
      </c>
      <c r="B1678" s="301" t="s">
        <v>13009</v>
      </c>
      <c r="C1678" s="300" t="s">
        <v>9</v>
      </c>
      <c r="D1678" s="300" t="s">
        <v>10769</v>
      </c>
      <c r="E1678" s="302" t="s">
        <v>51</v>
      </c>
      <c r="F1678" s="423" t="s">
        <v>13010</v>
      </c>
      <c r="G1678" s="423"/>
      <c r="H1678" s="423">
        <v>0.36625089999999999</v>
      </c>
      <c r="I1678" s="423"/>
      <c r="J1678" s="424">
        <v>0.46150000000000002</v>
      </c>
      <c r="K1678" s="424"/>
      <c r="L1678" s="424"/>
    </row>
    <row r="1679" spans="1:12" ht="24" customHeight="1">
      <c r="A1679" s="300" t="s">
        <v>12986</v>
      </c>
      <c r="B1679" s="301" t="s">
        <v>13011</v>
      </c>
      <c r="C1679" s="300" t="s">
        <v>9</v>
      </c>
      <c r="D1679" s="300" t="s">
        <v>10929</v>
      </c>
      <c r="E1679" s="302" t="s">
        <v>51</v>
      </c>
      <c r="F1679" s="423" t="s">
        <v>13012</v>
      </c>
      <c r="G1679" s="423"/>
      <c r="H1679" s="423">
        <v>3.5309999999999999E-3</v>
      </c>
      <c r="I1679" s="423"/>
      <c r="J1679" s="424">
        <v>0.53129999999999999</v>
      </c>
      <c r="K1679" s="424"/>
      <c r="L1679" s="424"/>
    </row>
    <row r="1680" spans="1:12" ht="17.100000000000001" customHeight="1">
      <c r="A1680" s="298"/>
      <c r="B1680" s="298"/>
      <c r="C1680" s="298"/>
      <c r="D1680" s="298"/>
      <c r="E1680" s="298"/>
      <c r="F1680" s="298"/>
      <c r="G1680" s="298"/>
      <c r="H1680" s="298"/>
      <c r="I1680" s="298"/>
      <c r="J1680" s="298" t="s">
        <v>12992</v>
      </c>
      <c r="K1680" s="298"/>
      <c r="L1680" s="298" t="s">
        <v>16805</v>
      </c>
    </row>
    <row r="1681" spans="1:12">
      <c r="A1681" s="414" t="s">
        <v>13056</v>
      </c>
      <c r="B1681" s="414"/>
      <c r="C1681" s="414"/>
      <c r="D1681" s="414"/>
      <c r="E1681" s="414"/>
      <c r="F1681" s="414"/>
      <c r="G1681" s="414"/>
      <c r="H1681" s="414"/>
      <c r="I1681" s="294"/>
      <c r="J1681" s="294"/>
      <c r="K1681" s="294"/>
      <c r="L1681" s="294"/>
    </row>
    <row r="1682" spans="1:12" ht="17.100000000000001" customHeight="1">
      <c r="A1682" s="294" t="s">
        <v>12978</v>
      </c>
      <c r="B1682" s="298" t="s">
        <v>12979</v>
      </c>
      <c r="C1682" s="294" t="s">
        <v>12980</v>
      </c>
      <c r="D1682" s="294" t="s">
        <v>12981</v>
      </c>
      <c r="E1682" s="299" t="s">
        <v>12982</v>
      </c>
      <c r="F1682" s="413" t="s">
        <v>12983</v>
      </c>
      <c r="G1682" s="413"/>
      <c r="H1682" s="413" t="s">
        <v>12984</v>
      </c>
      <c r="I1682" s="413"/>
      <c r="J1682" s="413" t="s">
        <v>12985</v>
      </c>
      <c r="K1682" s="413"/>
      <c r="L1682" s="413"/>
    </row>
    <row r="1683" spans="1:12" ht="24" customHeight="1">
      <c r="A1683" s="300" t="s">
        <v>12986</v>
      </c>
      <c r="B1683" s="301" t="s">
        <v>13057</v>
      </c>
      <c r="C1683" s="300" t="s">
        <v>9</v>
      </c>
      <c r="D1683" s="300" t="s">
        <v>12549</v>
      </c>
      <c r="E1683" s="302" t="s">
        <v>27</v>
      </c>
      <c r="F1683" s="423" t="s">
        <v>12948</v>
      </c>
      <c r="G1683" s="423"/>
      <c r="H1683" s="423">
        <v>3.2768036999999999</v>
      </c>
      <c r="I1683" s="423"/>
      <c r="J1683" s="424">
        <v>2.1299000000000001</v>
      </c>
      <c r="K1683" s="424"/>
      <c r="L1683" s="424"/>
    </row>
    <row r="1684" spans="1:12" ht="17.100000000000001" customHeight="1">
      <c r="A1684" s="298"/>
      <c r="B1684" s="298"/>
      <c r="C1684" s="298"/>
      <c r="D1684" s="298"/>
      <c r="E1684" s="298"/>
      <c r="F1684" s="298"/>
      <c r="G1684" s="298"/>
      <c r="H1684" s="298"/>
      <c r="I1684" s="298"/>
      <c r="J1684" s="298" t="s">
        <v>12992</v>
      </c>
      <c r="K1684" s="298"/>
      <c r="L1684" s="298" t="s">
        <v>14722</v>
      </c>
    </row>
    <row r="1685" spans="1:12">
      <c r="A1685" s="414" t="s">
        <v>13058</v>
      </c>
      <c r="B1685" s="414"/>
      <c r="C1685" s="414"/>
      <c r="D1685" s="414"/>
      <c r="E1685" s="414"/>
      <c r="F1685" s="414"/>
      <c r="G1685" s="414"/>
      <c r="H1685" s="414"/>
      <c r="I1685" s="294"/>
      <c r="J1685" s="294"/>
      <c r="K1685" s="294"/>
      <c r="L1685" s="294"/>
    </row>
    <row r="1686" spans="1:12" ht="17.100000000000001" customHeight="1">
      <c r="A1686" s="294" t="s">
        <v>12978</v>
      </c>
      <c r="B1686" s="298" t="s">
        <v>12979</v>
      </c>
      <c r="C1686" s="294" t="s">
        <v>12980</v>
      </c>
      <c r="D1686" s="294" t="s">
        <v>12981</v>
      </c>
      <c r="E1686" s="299" t="s">
        <v>12982</v>
      </c>
      <c r="F1686" s="413" t="s">
        <v>12983</v>
      </c>
      <c r="G1686" s="413"/>
      <c r="H1686" s="413" t="s">
        <v>12984</v>
      </c>
      <c r="I1686" s="413"/>
      <c r="J1686" s="413" t="s">
        <v>12985</v>
      </c>
      <c r="K1686" s="413"/>
      <c r="L1686" s="413"/>
    </row>
    <row r="1687" spans="1:12" ht="24" customHeight="1">
      <c r="A1687" s="300" t="s">
        <v>12986</v>
      </c>
      <c r="B1687" s="301" t="s">
        <v>13059</v>
      </c>
      <c r="C1687" s="300" t="s">
        <v>9</v>
      </c>
      <c r="D1687" s="300" t="s">
        <v>12535</v>
      </c>
      <c r="E1687" s="302" t="s">
        <v>27</v>
      </c>
      <c r="F1687" s="423" t="s">
        <v>12936</v>
      </c>
      <c r="G1687" s="423"/>
      <c r="H1687" s="423">
        <v>3.2768036999999999</v>
      </c>
      <c r="I1687" s="423"/>
      <c r="J1687" s="424">
        <v>0.1638</v>
      </c>
      <c r="K1687" s="424"/>
      <c r="L1687" s="424"/>
    </row>
    <row r="1688" spans="1:12" ht="17.100000000000001" customHeight="1">
      <c r="A1688" s="298"/>
      <c r="B1688" s="298"/>
      <c r="C1688" s="298"/>
      <c r="D1688" s="298"/>
      <c r="E1688" s="298"/>
      <c r="F1688" s="298"/>
      <c r="G1688" s="298"/>
      <c r="H1688" s="298"/>
      <c r="I1688" s="298"/>
      <c r="J1688" s="298" t="s">
        <v>12992</v>
      </c>
      <c r="K1688" s="298"/>
      <c r="L1688" s="298" t="s">
        <v>12941</v>
      </c>
    </row>
    <row r="1689" spans="1:12">
      <c r="A1689" s="414" t="s">
        <v>13060</v>
      </c>
      <c r="B1689" s="414"/>
      <c r="C1689" s="414"/>
      <c r="D1689" s="414"/>
      <c r="E1689" s="414"/>
      <c r="F1689" s="414"/>
      <c r="G1689" s="414"/>
      <c r="H1689" s="414"/>
      <c r="I1689" s="294"/>
      <c r="J1689" s="294"/>
      <c r="K1689" s="294"/>
      <c r="L1689" s="294"/>
    </row>
    <row r="1690" spans="1:12" ht="17.100000000000001" customHeight="1">
      <c r="A1690" s="294" t="s">
        <v>12978</v>
      </c>
      <c r="B1690" s="298" t="s">
        <v>12979</v>
      </c>
      <c r="C1690" s="294" t="s">
        <v>12980</v>
      </c>
      <c r="D1690" s="294" t="s">
        <v>12981</v>
      </c>
      <c r="E1690" s="299" t="s">
        <v>12982</v>
      </c>
      <c r="F1690" s="413" t="s">
        <v>12983</v>
      </c>
      <c r="G1690" s="413"/>
      <c r="H1690" s="413" t="s">
        <v>12984</v>
      </c>
      <c r="I1690" s="413"/>
      <c r="J1690" s="413" t="s">
        <v>12985</v>
      </c>
      <c r="K1690" s="413"/>
      <c r="L1690" s="413"/>
    </row>
    <row r="1691" spans="1:12" ht="24" customHeight="1">
      <c r="A1691" s="300" t="s">
        <v>12986</v>
      </c>
      <c r="B1691" s="301" t="s">
        <v>13061</v>
      </c>
      <c r="C1691" s="300" t="s">
        <v>9</v>
      </c>
      <c r="D1691" s="300" t="s">
        <v>12522</v>
      </c>
      <c r="E1691" s="302" t="s">
        <v>27</v>
      </c>
      <c r="F1691" s="423" t="s">
        <v>12964</v>
      </c>
      <c r="G1691" s="423"/>
      <c r="H1691" s="423">
        <v>3.2768036999999999</v>
      </c>
      <c r="I1691" s="423"/>
      <c r="J1691" s="424">
        <v>8.2903000000000002</v>
      </c>
      <c r="K1691" s="424"/>
      <c r="L1691" s="424"/>
    </row>
    <row r="1692" spans="1:12" ht="24" customHeight="1">
      <c r="A1692" s="300" t="s">
        <v>12986</v>
      </c>
      <c r="B1692" s="301" t="s">
        <v>13062</v>
      </c>
      <c r="C1692" s="300" t="s">
        <v>9</v>
      </c>
      <c r="D1692" s="300" t="s">
        <v>12527</v>
      </c>
      <c r="E1692" s="302" t="s">
        <v>27</v>
      </c>
      <c r="F1692" s="423" t="s">
        <v>13063</v>
      </c>
      <c r="G1692" s="423"/>
      <c r="H1692" s="423">
        <v>3.2768036999999999</v>
      </c>
      <c r="I1692" s="423"/>
      <c r="J1692" s="424">
        <v>1.1141000000000001</v>
      </c>
      <c r="K1692" s="424"/>
      <c r="L1692" s="424"/>
    </row>
    <row r="1693" spans="1:12" ht="17.100000000000001" customHeight="1">
      <c r="A1693" s="298"/>
      <c r="B1693" s="298"/>
      <c r="C1693" s="298"/>
      <c r="D1693" s="298"/>
      <c r="E1693" s="298"/>
      <c r="F1693" s="298"/>
      <c r="G1693" s="298"/>
      <c r="H1693" s="298"/>
      <c r="I1693" s="298"/>
      <c r="J1693" s="298" t="s">
        <v>12992</v>
      </c>
      <c r="K1693" s="298"/>
      <c r="L1693" s="298" t="s">
        <v>16806</v>
      </c>
    </row>
    <row r="1694" spans="1:12" ht="17.100000000000001" customHeight="1">
      <c r="A1694" s="294" t="s">
        <v>13014</v>
      </c>
      <c r="B1694" s="294"/>
      <c r="C1694" s="294"/>
      <c r="D1694" s="294"/>
      <c r="E1694" s="294"/>
      <c r="F1694" s="294"/>
      <c r="G1694" s="294"/>
      <c r="H1694" s="294"/>
      <c r="I1694" s="294"/>
      <c r="J1694" s="294"/>
      <c r="K1694" s="294"/>
      <c r="L1694" s="294"/>
    </row>
    <row r="1695" spans="1:12" ht="17.100000000000001" customHeight="1">
      <c r="A1695" s="298"/>
      <c r="B1695" s="298"/>
      <c r="C1695" s="298"/>
      <c r="D1695" s="298"/>
      <c r="E1695" s="298"/>
      <c r="F1695" s="298"/>
      <c r="G1695" s="298"/>
      <c r="H1695" s="298"/>
      <c r="I1695" s="298"/>
      <c r="J1695" s="298" t="s">
        <v>13015</v>
      </c>
      <c r="K1695" s="298"/>
      <c r="L1695" s="298" t="s">
        <v>16807</v>
      </c>
    </row>
    <row r="1696" spans="1:12" ht="17.100000000000001" customHeight="1">
      <c r="A1696" s="298"/>
      <c r="B1696" s="298"/>
      <c r="C1696" s="298"/>
      <c r="D1696" s="298"/>
      <c r="E1696" s="298"/>
      <c r="F1696" s="298"/>
      <c r="G1696" s="298"/>
      <c r="H1696" s="298"/>
      <c r="I1696" s="298"/>
      <c r="J1696" s="298" t="s">
        <v>13017</v>
      </c>
      <c r="K1696" s="298" t="s">
        <v>13018</v>
      </c>
      <c r="L1696" s="298" t="s">
        <v>16808</v>
      </c>
    </row>
    <row r="1697" spans="1:12" ht="17.100000000000001" customHeight="1">
      <c r="A1697" s="298"/>
      <c r="B1697" s="298"/>
      <c r="C1697" s="298"/>
      <c r="D1697" s="298"/>
      <c r="E1697" s="298"/>
      <c r="F1697" s="298"/>
      <c r="G1697" s="298"/>
      <c r="H1697" s="298"/>
      <c r="I1697" s="298"/>
      <c r="J1697" s="298" t="s">
        <v>13020</v>
      </c>
      <c r="K1697" s="298"/>
      <c r="L1697" s="298" t="s">
        <v>16809</v>
      </c>
    </row>
    <row r="1698" spans="1:12" ht="17.100000000000001" customHeight="1">
      <c r="A1698" s="298"/>
      <c r="B1698" s="298"/>
      <c r="C1698" s="298"/>
      <c r="D1698" s="298"/>
      <c r="E1698" s="298"/>
      <c r="F1698" s="298"/>
      <c r="G1698" s="298"/>
      <c r="H1698" s="298"/>
      <c r="I1698" s="298"/>
      <c r="J1698" s="298" t="s">
        <v>13022</v>
      </c>
      <c r="K1698" s="298" t="s">
        <v>16646</v>
      </c>
      <c r="L1698" s="298" t="s">
        <v>16810</v>
      </c>
    </row>
    <row r="1699" spans="1:12" ht="17.100000000000001" customHeight="1">
      <c r="A1699" s="298"/>
      <c r="B1699" s="298"/>
      <c r="C1699" s="298"/>
      <c r="D1699" s="298"/>
      <c r="E1699" s="298"/>
      <c r="F1699" s="298"/>
      <c r="G1699" s="298"/>
      <c r="H1699" s="298"/>
      <c r="I1699" s="298"/>
      <c r="J1699" s="298" t="s">
        <v>13024</v>
      </c>
      <c r="K1699" s="298"/>
      <c r="L1699" s="298" t="s">
        <v>16811</v>
      </c>
    </row>
    <row r="1700" spans="1:12" ht="30" customHeight="1">
      <c r="A1700" s="299"/>
      <c r="B1700" s="299"/>
      <c r="C1700" s="299"/>
      <c r="D1700" s="299"/>
      <c r="E1700" s="299"/>
      <c r="F1700" s="299"/>
      <c r="G1700" s="299"/>
      <c r="H1700" s="299"/>
      <c r="I1700" s="299"/>
      <c r="J1700" s="299"/>
      <c r="K1700" s="299"/>
      <c r="L1700" s="299"/>
    </row>
    <row r="1701" spans="1:12" ht="24" customHeight="1">
      <c r="A1701" s="295" t="s">
        <v>16812</v>
      </c>
      <c r="B1701" s="296" t="s">
        <v>16307</v>
      </c>
      <c r="C1701" s="295" t="s">
        <v>9</v>
      </c>
      <c r="D1701" s="295" t="s">
        <v>89</v>
      </c>
      <c r="E1701" s="297" t="s">
        <v>27</v>
      </c>
      <c r="F1701" s="296"/>
      <c r="G1701" s="296"/>
      <c r="H1701" s="296"/>
      <c r="I1701" s="296"/>
      <c r="J1701" s="296"/>
      <c r="K1701" s="296"/>
      <c r="L1701" s="296"/>
    </row>
    <row r="1702" spans="1:12">
      <c r="A1702" s="414" t="s">
        <v>12977</v>
      </c>
      <c r="B1702" s="414"/>
      <c r="C1702" s="414"/>
      <c r="D1702" s="414"/>
      <c r="E1702" s="414"/>
      <c r="F1702" s="414"/>
      <c r="G1702" s="414"/>
      <c r="H1702" s="414"/>
      <c r="I1702" s="294"/>
      <c r="J1702" s="294"/>
      <c r="K1702" s="294"/>
      <c r="L1702" s="294"/>
    </row>
    <row r="1703" spans="1:12" ht="17.100000000000001" customHeight="1">
      <c r="A1703" s="294" t="s">
        <v>12978</v>
      </c>
      <c r="B1703" s="298" t="s">
        <v>12979</v>
      </c>
      <c r="C1703" s="294" t="s">
        <v>12980</v>
      </c>
      <c r="D1703" s="294" t="s">
        <v>12981</v>
      </c>
      <c r="E1703" s="299" t="s">
        <v>12982</v>
      </c>
      <c r="F1703" s="413" t="s">
        <v>12983</v>
      </c>
      <c r="G1703" s="413"/>
      <c r="H1703" s="413" t="s">
        <v>12984</v>
      </c>
      <c r="I1703" s="413"/>
      <c r="J1703" s="413" t="s">
        <v>12985</v>
      </c>
      <c r="K1703" s="413"/>
      <c r="L1703" s="413"/>
    </row>
    <row r="1704" spans="1:12" ht="24" customHeight="1">
      <c r="A1704" s="300" t="s">
        <v>12986</v>
      </c>
      <c r="B1704" s="301" t="s">
        <v>13085</v>
      </c>
      <c r="C1704" s="300" t="s">
        <v>9</v>
      </c>
      <c r="D1704" s="300" t="s">
        <v>7909</v>
      </c>
      <c r="E1704" s="302" t="s">
        <v>51</v>
      </c>
      <c r="F1704" s="423" t="s">
        <v>13086</v>
      </c>
      <c r="G1704" s="423"/>
      <c r="H1704" s="423">
        <v>5.8449999999999995E-4</v>
      </c>
      <c r="I1704" s="423"/>
      <c r="J1704" s="424">
        <v>6.08E-2</v>
      </c>
      <c r="K1704" s="424"/>
      <c r="L1704" s="424"/>
    </row>
    <row r="1705" spans="1:12" ht="24" customHeight="1">
      <c r="A1705" s="300" t="s">
        <v>12986</v>
      </c>
      <c r="B1705" s="301" t="s">
        <v>13087</v>
      </c>
      <c r="C1705" s="300" t="s">
        <v>9</v>
      </c>
      <c r="D1705" s="300" t="s">
        <v>8873</v>
      </c>
      <c r="E1705" s="302" t="s">
        <v>51</v>
      </c>
      <c r="F1705" s="423" t="s">
        <v>13088</v>
      </c>
      <c r="G1705" s="423"/>
      <c r="H1705" s="423">
        <v>5.5699999999999999E-5</v>
      </c>
      <c r="I1705" s="423"/>
      <c r="J1705" s="424">
        <v>4.8399999999999999E-2</v>
      </c>
      <c r="K1705" s="424"/>
      <c r="L1705" s="424"/>
    </row>
    <row r="1706" spans="1:12" ht="48" customHeight="1">
      <c r="A1706" s="300" t="s">
        <v>12986</v>
      </c>
      <c r="B1706" s="301" t="s">
        <v>13089</v>
      </c>
      <c r="C1706" s="300" t="s">
        <v>9</v>
      </c>
      <c r="D1706" s="300" t="s">
        <v>9227</v>
      </c>
      <c r="E1706" s="302" t="s">
        <v>51</v>
      </c>
      <c r="F1706" s="423" t="s">
        <v>13090</v>
      </c>
      <c r="G1706" s="423"/>
      <c r="H1706" s="423">
        <v>3.8999999999999999E-5</v>
      </c>
      <c r="I1706" s="423"/>
      <c r="J1706" s="424">
        <v>5.21E-2</v>
      </c>
      <c r="K1706" s="424"/>
      <c r="L1706" s="424"/>
    </row>
    <row r="1707" spans="1:12" ht="24" customHeight="1">
      <c r="A1707" s="300" t="s">
        <v>12986</v>
      </c>
      <c r="B1707" s="301" t="s">
        <v>13091</v>
      </c>
      <c r="C1707" s="300" t="s">
        <v>9</v>
      </c>
      <c r="D1707" s="300" t="s">
        <v>9580</v>
      </c>
      <c r="E1707" s="302" t="s">
        <v>51</v>
      </c>
      <c r="F1707" s="423" t="s">
        <v>13092</v>
      </c>
      <c r="G1707" s="423"/>
      <c r="H1707" s="423">
        <v>3.82E-5</v>
      </c>
      <c r="I1707" s="423"/>
      <c r="J1707" s="424">
        <v>3.4200000000000001E-2</v>
      </c>
      <c r="K1707" s="424"/>
      <c r="L1707" s="424"/>
    </row>
    <row r="1708" spans="1:12" ht="24" customHeight="1">
      <c r="A1708" s="300" t="s">
        <v>12986</v>
      </c>
      <c r="B1708" s="301" t="s">
        <v>12987</v>
      </c>
      <c r="C1708" s="300" t="s">
        <v>9</v>
      </c>
      <c r="D1708" s="300" t="s">
        <v>9831</v>
      </c>
      <c r="E1708" s="302" t="s">
        <v>12988</v>
      </c>
      <c r="F1708" s="423" t="s">
        <v>12989</v>
      </c>
      <c r="G1708" s="423"/>
      <c r="H1708" s="423">
        <v>1.35259E-2</v>
      </c>
      <c r="I1708" s="423"/>
      <c r="J1708" s="424">
        <v>0.13689999999999999</v>
      </c>
      <c r="K1708" s="424"/>
      <c r="L1708" s="424"/>
    </row>
    <row r="1709" spans="1:12" ht="36" customHeight="1">
      <c r="A1709" s="300" t="s">
        <v>12986</v>
      </c>
      <c r="B1709" s="301" t="s">
        <v>12990</v>
      </c>
      <c r="C1709" s="300" t="s">
        <v>9</v>
      </c>
      <c r="D1709" s="300" t="s">
        <v>11426</v>
      </c>
      <c r="E1709" s="302" t="s">
        <v>51</v>
      </c>
      <c r="F1709" s="423" t="s">
        <v>12991</v>
      </c>
      <c r="G1709" s="423"/>
      <c r="H1709" s="423">
        <v>7.0879999999999999E-4</v>
      </c>
      <c r="I1709" s="423"/>
      <c r="J1709" s="424">
        <v>9.3700000000000006E-2</v>
      </c>
      <c r="K1709" s="424"/>
      <c r="L1709" s="424"/>
    </row>
    <row r="1710" spans="1:12" ht="17.100000000000001" customHeight="1">
      <c r="A1710" s="298"/>
      <c r="B1710" s="298"/>
      <c r="C1710" s="298"/>
      <c r="D1710" s="298"/>
      <c r="E1710" s="298"/>
      <c r="F1710" s="298"/>
      <c r="G1710" s="298"/>
      <c r="H1710" s="298"/>
      <c r="I1710" s="298"/>
      <c r="J1710" s="298" t="s">
        <v>12992</v>
      </c>
      <c r="K1710" s="298"/>
      <c r="L1710" s="298" t="s">
        <v>12926</v>
      </c>
    </row>
    <row r="1711" spans="1:12">
      <c r="A1711" s="414" t="s">
        <v>12994</v>
      </c>
      <c r="B1711" s="414"/>
      <c r="C1711" s="414"/>
      <c r="D1711" s="414"/>
      <c r="E1711" s="414"/>
      <c r="F1711" s="414"/>
      <c r="G1711" s="414"/>
      <c r="H1711" s="414"/>
      <c r="I1711" s="294"/>
      <c r="J1711" s="294"/>
      <c r="K1711" s="294"/>
      <c r="L1711" s="294"/>
    </row>
    <row r="1712" spans="1:12" ht="17.100000000000001" customHeight="1">
      <c r="A1712" s="294" t="s">
        <v>12978</v>
      </c>
      <c r="B1712" s="298" t="s">
        <v>12979</v>
      </c>
      <c r="C1712" s="294" t="s">
        <v>12980</v>
      </c>
      <c r="D1712" s="294" t="s">
        <v>12981</v>
      </c>
      <c r="E1712" s="299" t="s">
        <v>12982</v>
      </c>
      <c r="F1712" s="413" t="s">
        <v>12983</v>
      </c>
      <c r="G1712" s="413"/>
      <c r="H1712" s="413" t="s">
        <v>12984</v>
      </c>
      <c r="I1712" s="413"/>
      <c r="J1712" s="413" t="s">
        <v>12985</v>
      </c>
      <c r="K1712" s="413"/>
      <c r="L1712" s="413"/>
    </row>
    <row r="1713" spans="1:12" ht="24" customHeight="1">
      <c r="A1713" s="300" t="s">
        <v>12986</v>
      </c>
      <c r="B1713" s="301" t="s">
        <v>13197</v>
      </c>
      <c r="C1713" s="300" t="s">
        <v>9</v>
      </c>
      <c r="D1713" s="300" t="s">
        <v>6983</v>
      </c>
      <c r="E1713" s="302" t="s">
        <v>27</v>
      </c>
      <c r="F1713" s="423" t="s">
        <v>13198</v>
      </c>
      <c r="G1713" s="423"/>
      <c r="H1713" s="423">
        <v>1.0294607</v>
      </c>
      <c r="I1713" s="423"/>
      <c r="J1713" s="424">
        <v>5.1988000000000003</v>
      </c>
      <c r="K1713" s="424"/>
      <c r="L1713" s="424"/>
    </row>
    <row r="1714" spans="1:12" ht="17.100000000000001" customHeight="1">
      <c r="A1714" s="298"/>
      <c r="B1714" s="298"/>
      <c r="C1714" s="298"/>
      <c r="D1714" s="298"/>
      <c r="E1714" s="298"/>
      <c r="F1714" s="298"/>
      <c r="G1714" s="298"/>
      <c r="H1714" s="298"/>
      <c r="I1714" s="298"/>
      <c r="J1714" s="298" t="s">
        <v>12992</v>
      </c>
      <c r="K1714" s="298"/>
      <c r="L1714" s="298" t="s">
        <v>14757</v>
      </c>
    </row>
    <row r="1715" spans="1:12">
      <c r="A1715" s="414" t="s">
        <v>12998</v>
      </c>
      <c r="B1715" s="414"/>
      <c r="C1715" s="414"/>
      <c r="D1715" s="414"/>
      <c r="E1715" s="414"/>
      <c r="F1715" s="414"/>
      <c r="G1715" s="414"/>
      <c r="H1715" s="414"/>
      <c r="I1715" s="294"/>
      <c r="J1715" s="294"/>
      <c r="K1715" s="294"/>
      <c r="L1715" s="294"/>
    </row>
    <row r="1716" spans="1:12" ht="17.100000000000001" customHeight="1">
      <c r="A1716" s="294" t="s">
        <v>12978</v>
      </c>
      <c r="B1716" s="298" t="s">
        <v>12979</v>
      </c>
      <c r="C1716" s="294" t="s">
        <v>12980</v>
      </c>
      <c r="D1716" s="294" t="s">
        <v>12981</v>
      </c>
      <c r="E1716" s="299" t="s">
        <v>12982</v>
      </c>
      <c r="F1716" s="413" t="s">
        <v>12983</v>
      </c>
      <c r="G1716" s="413"/>
      <c r="H1716" s="413" t="s">
        <v>12984</v>
      </c>
      <c r="I1716" s="413"/>
      <c r="J1716" s="413" t="s">
        <v>12985</v>
      </c>
      <c r="K1716" s="413"/>
      <c r="L1716" s="413"/>
    </row>
    <row r="1717" spans="1:12" ht="24" customHeight="1">
      <c r="A1717" s="300" t="s">
        <v>12986</v>
      </c>
      <c r="B1717" s="301" t="s">
        <v>13099</v>
      </c>
      <c r="C1717" s="300" t="s">
        <v>9</v>
      </c>
      <c r="D1717" s="300" t="s">
        <v>7224</v>
      </c>
      <c r="E1717" s="302" t="s">
        <v>51</v>
      </c>
      <c r="F1717" s="423" t="s">
        <v>13100</v>
      </c>
      <c r="G1717" s="423"/>
      <c r="H1717" s="423">
        <v>6.9039000000000001E-3</v>
      </c>
      <c r="I1717" s="423"/>
      <c r="J1717" s="424">
        <v>6.3399999999999998E-2</v>
      </c>
      <c r="K1717" s="424"/>
      <c r="L1717" s="424"/>
    </row>
    <row r="1718" spans="1:12" ht="24" customHeight="1">
      <c r="A1718" s="300" t="s">
        <v>12986</v>
      </c>
      <c r="B1718" s="301" t="s">
        <v>13101</v>
      </c>
      <c r="C1718" s="300" t="s">
        <v>9</v>
      </c>
      <c r="D1718" s="300" t="s">
        <v>7359</v>
      </c>
      <c r="E1718" s="302" t="s">
        <v>51</v>
      </c>
      <c r="F1718" s="423" t="s">
        <v>13102</v>
      </c>
      <c r="G1718" s="423"/>
      <c r="H1718" s="423">
        <v>2.2279999999999999E-4</v>
      </c>
      <c r="I1718" s="423"/>
      <c r="J1718" s="424">
        <v>2.86E-2</v>
      </c>
      <c r="K1718" s="424"/>
      <c r="L1718" s="424"/>
    </row>
    <row r="1719" spans="1:12" ht="24" customHeight="1">
      <c r="A1719" s="300" t="s">
        <v>12986</v>
      </c>
      <c r="B1719" s="301" t="s">
        <v>13103</v>
      </c>
      <c r="C1719" s="300" t="s">
        <v>9</v>
      </c>
      <c r="D1719" s="300" t="s">
        <v>8851</v>
      </c>
      <c r="E1719" s="302" t="s">
        <v>51</v>
      </c>
      <c r="F1719" s="423" t="s">
        <v>13104</v>
      </c>
      <c r="G1719" s="423"/>
      <c r="H1719" s="423">
        <v>1.783E-4</v>
      </c>
      <c r="I1719" s="423"/>
      <c r="J1719" s="424">
        <v>3.4500000000000003E-2</v>
      </c>
      <c r="K1719" s="424"/>
      <c r="L1719" s="424"/>
    </row>
    <row r="1720" spans="1:12" ht="24" customHeight="1">
      <c r="A1720" s="300" t="s">
        <v>12986</v>
      </c>
      <c r="B1720" s="301" t="s">
        <v>13105</v>
      </c>
      <c r="C1720" s="300" t="s">
        <v>9</v>
      </c>
      <c r="D1720" s="300" t="s">
        <v>8852</v>
      </c>
      <c r="E1720" s="302" t="s">
        <v>51</v>
      </c>
      <c r="F1720" s="423" t="s">
        <v>13106</v>
      </c>
      <c r="G1720" s="423"/>
      <c r="H1720" s="423">
        <v>3.82E-5</v>
      </c>
      <c r="I1720" s="423"/>
      <c r="J1720" s="424">
        <v>2.0899999999999998E-2</v>
      </c>
      <c r="K1720" s="424"/>
      <c r="L1720" s="424"/>
    </row>
    <row r="1721" spans="1:12" ht="24" customHeight="1">
      <c r="A1721" s="300" t="s">
        <v>12986</v>
      </c>
      <c r="B1721" s="301" t="s">
        <v>13107</v>
      </c>
      <c r="C1721" s="300" t="s">
        <v>9</v>
      </c>
      <c r="D1721" s="300" t="s">
        <v>9000</v>
      </c>
      <c r="E1721" s="302" t="s">
        <v>51</v>
      </c>
      <c r="F1721" s="423" t="s">
        <v>13108</v>
      </c>
      <c r="G1721" s="423"/>
      <c r="H1721" s="423">
        <v>7.8578999999999993E-3</v>
      </c>
      <c r="I1721" s="423"/>
      <c r="J1721" s="424">
        <v>5.3199999999999997E-2</v>
      </c>
      <c r="K1721" s="424"/>
      <c r="L1721" s="424"/>
    </row>
    <row r="1722" spans="1:12" ht="24" customHeight="1">
      <c r="A1722" s="300" t="s">
        <v>12986</v>
      </c>
      <c r="B1722" s="301" t="s">
        <v>13109</v>
      </c>
      <c r="C1722" s="300" t="s">
        <v>9</v>
      </c>
      <c r="D1722" s="300" t="s">
        <v>9574</v>
      </c>
      <c r="E1722" s="302" t="s">
        <v>51</v>
      </c>
      <c r="F1722" s="423" t="s">
        <v>13110</v>
      </c>
      <c r="G1722" s="423"/>
      <c r="H1722" s="423">
        <v>2.4919999999999999E-3</v>
      </c>
      <c r="I1722" s="423"/>
      <c r="J1722" s="424">
        <v>2.1999999999999999E-2</v>
      </c>
      <c r="K1722" s="424"/>
      <c r="L1722" s="424"/>
    </row>
    <row r="1723" spans="1:12" ht="24" customHeight="1">
      <c r="A1723" s="300" t="s">
        <v>12986</v>
      </c>
      <c r="B1723" s="301" t="s">
        <v>13111</v>
      </c>
      <c r="C1723" s="300" t="s">
        <v>9</v>
      </c>
      <c r="D1723" s="300" t="s">
        <v>10714</v>
      </c>
      <c r="E1723" s="302" t="s">
        <v>93</v>
      </c>
      <c r="F1723" s="423" t="s">
        <v>13112</v>
      </c>
      <c r="G1723" s="423"/>
      <c r="H1723" s="423">
        <v>1.3097E-3</v>
      </c>
      <c r="I1723" s="423"/>
      <c r="J1723" s="424">
        <v>0.02</v>
      </c>
      <c r="K1723" s="424"/>
      <c r="L1723" s="424"/>
    </row>
    <row r="1724" spans="1:12" ht="24" customHeight="1">
      <c r="A1724" s="300" t="s">
        <v>12986</v>
      </c>
      <c r="B1724" s="301" t="s">
        <v>13113</v>
      </c>
      <c r="C1724" s="300" t="s">
        <v>9</v>
      </c>
      <c r="D1724" s="300" t="s">
        <v>10809</v>
      </c>
      <c r="E1724" s="302" t="s">
        <v>51</v>
      </c>
      <c r="F1724" s="423" t="s">
        <v>13114</v>
      </c>
      <c r="G1724" s="423"/>
      <c r="H1724" s="423">
        <v>1.3097E-3</v>
      </c>
      <c r="I1724" s="423"/>
      <c r="J1724" s="424">
        <v>1.5699999999999999E-2</v>
      </c>
      <c r="K1724" s="424"/>
      <c r="L1724" s="424"/>
    </row>
    <row r="1725" spans="1:12" ht="24" customHeight="1">
      <c r="A1725" s="300" t="s">
        <v>12986</v>
      </c>
      <c r="B1725" s="301" t="s">
        <v>13115</v>
      </c>
      <c r="C1725" s="300" t="s">
        <v>9</v>
      </c>
      <c r="D1725" s="300" t="s">
        <v>10810</v>
      </c>
      <c r="E1725" s="302" t="s">
        <v>51</v>
      </c>
      <c r="F1725" s="423" t="s">
        <v>13116</v>
      </c>
      <c r="G1725" s="423"/>
      <c r="H1725" s="423">
        <v>1.3097E-3</v>
      </c>
      <c r="I1725" s="423"/>
      <c r="J1725" s="424">
        <v>3.49E-2</v>
      </c>
      <c r="K1725" s="424"/>
      <c r="L1725" s="424"/>
    </row>
    <row r="1726" spans="1:12" ht="24" customHeight="1">
      <c r="A1726" s="300" t="s">
        <v>12986</v>
      </c>
      <c r="B1726" s="301" t="s">
        <v>13117</v>
      </c>
      <c r="C1726" s="300" t="s">
        <v>9</v>
      </c>
      <c r="D1726" s="300" t="s">
        <v>10837</v>
      </c>
      <c r="E1726" s="302" t="s">
        <v>51</v>
      </c>
      <c r="F1726" s="423" t="s">
        <v>13118</v>
      </c>
      <c r="G1726" s="423"/>
      <c r="H1726" s="423">
        <v>4.46E-5</v>
      </c>
      <c r="I1726" s="423"/>
      <c r="J1726" s="424">
        <v>1.9900000000000001E-2</v>
      </c>
      <c r="K1726" s="424"/>
      <c r="L1726" s="424"/>
    </row>
    <row r="1727" spans="1:12" ht="24" customHeight="1">
      <c r="A1727" s="300" t="s">
        <v>12986</v>
      </c>
      <c r="B1727" s="301" t="s">
        <v>13003</v>
      </c>
      <c r="C1727" s="300" t="s">
        <v>9</v>
      </c>
      <c r="D1727" s="300" t="s">
        <v>7216</v>
      </c>
      <c r="E1727" s="302" t="s">
        <v>51</v>
      </c>
      <c r="F1727" s="423" t="s">
        <v>13004</v>
      </c>
      <c r="G1727" s="423"/>
      <c r="H1727" s="423">
        <v>2.6231000000000002E-3</v>
      </c>
      <c r="I1727" s="423"/>
      <c r="J1727" s="424">
        <v>8.7599999999999997E-2</v>
      </c>
      <c r="K1727" s="424"/>
      <c r="L1727" s="424"/>
    </row>
    <row r="1728" spans="1:12" ht="24" customHeight="1">
      <c r="A1728" s="300" t="s">
        <v>12986</v>
      </c>
      <c r="B1728" s="301" t="s">
        <v>13005</v>
      </c>
      <c r="C1728" s="300" t="s">
        <v>9</v>
      </c>
      <c r="D1728" s="300" t="s">
        <v>7393</v>
      </c>
      <c r="E1728" s="302" t="s">
        <v>12988</v>
      </c>
      <c r="F1728" s="423" t="s">
        <v>13006</v>
      </c>
      <c r="G1728" s="423"/>
      <c r="H1728" s="423">
        <v>1.5781E-3</v>
      </c>
      <c r="I1728" s="423"/>
      <c r="J1728" s="424">
        <v>8.5199999999999998E-2</v>
      </c>
      <c r="K1728" s="424"/>
      <c r="L1728" s="424"/>
    </row>
    <row r="1729" spans="1:12" ht="24" customHeight="1">
      <c r="A1729" s="300" t="s">
        <v>12986</v>
      </c>
      <c r="B1729" s="301" t="s">
        <v>13007</v>
      </c>
      <c r="C1729" s="300" t="s">
        <v>9</v>
      </c>
      <c r="D1729" s="300" t="s">
        <v>10619</v>
      </c>
      <c r="E1729" s="302" t="s">
        <v>51</v>
      </c>
      <c r="F1729" s="423" t="s">
        <v>13008</v>
      </c>
      <c r="G1729" s="423"/>
      <c r="H1729" s="423">
        <v>1.2241000000000001E-3</v>
      </c>
      <c r="I1729" s="423"/>
      <c r="J1729" s="424">
        <v>0.2341</v>
      </c>
      <c r="K1729" s="424"/>
      <c r="L1729" s="424"/>
    </row>
    <row r="1730" spans="1:12" ht="24" customHeight="1">
      <c r="A1730" s="300" t="s">
        <v>12986</v>
      </c>
      <c r="B1730" s="301" t="s">
        <v>13009</v>
      </c>
      <c r="C1730" s="300" t="s">
        <v>9</v>
      </c>
      <c r="D1730" s="300" t="s">
        <v>10769</v>
      </c>
      <c r="E1730" s="302" t="s">
        <v>51</v>
      </c>
      <c r="F1730" s="423" t="s">
        <v>13010</v>
      </c>
      <c r="G1730" s="423"/>
      <c r="H1730" s="423">
        <v>0.1100391</v>
      </c>
      <c r="I1730" s="423"/>
      <c r="J1730" s="424">
        <v>0.1386</v>
      </c>
      <c r="K1730" s="424"/>
      <c r="L1730" s="424"/>
    </row>
    <row r="1731" spans="1:12" ht="24" customHeight="1">
      <c r="A1731" s="300" t="s">
        <v>12986</v>
      </c>
      <c r="B1731" s="301" t="s">
        <v>13011</v>
      </c>
      <c r="C1731" s="300" t="s">
        <v>9</v>
      </c>
      <c r="D1731" s="300" t="s">
        <v>10929</v>
      </c>
      <c r="E1731" s="302" t="s">
        <v>51</v>
      </c>
      <c r="F1731" s="423" t="s">
        <v>13012</v>
      </c>
      <c r="G1731" s="423"/>
      <c r="H1731" s="423">
        <v>1.0609E-3</v>
      </c>
      <c r="I1731" s="423"/>
      <c r="J1731" s="424">
        <v>0.15959999999999999</v>
      </c>
      <c r="K1731" s="424"/>
      <c r="L1731" s="424"/>
    </row>
    <row r="1732" spans="1:12" ht="17.100000000000001" customHeight="1">
      <c r="A1732" s="298"/>
      <c r="B1732" s="298"/>
      <c r="C1732" s="298"/>
      <c r="D1732" s="298"/>
      <c r="E1732" s="298"/>
      <c r="F1732" s="298"/>
      <c r="G1732" s="298"/>
      <c r="H1732" s="298"/>
      <c r="I1732" s="298"/>
      <c r="J1732" s="298" t="s">
        <v>12992</v>
      </c>
      <c r="K1732" s="298"/>
      <c r="L1732" s="298" t="s">
        <v>12955</v>
      </c>
    </row>
    <row r="1733" spans="1:12">
      <c r="A1733" s="414" t="s">
        <v>13056</v>
      </c>
      <c r="B1733" s="414"/>
      <c r="C1733" s="414"/>
      <c r="D1733" s="414"/>
      <c r="E1733" s="414"/>
      <c r="F1733" s="414"/>
      <c r="G1733" s="414"/>
      <c r="H1733" s="414"/>
      <c r="I1733" s="294"/>
      <c r="J1733" s="294"/>
      <c r="K1733" s="294"/>
      <c r="L1733" s="294"/>
    </row>
    <row r="1734" spans="1:12" ht="17.100000000000001" customHeight="1">
      <c r="A1734" s="294" t="s">
        <v>12978</v>
      </c>
      <c r="B1734" s="298" t="s">
        <v>12979</v>
      </c>
      <c r="C1734" s="294" t="s">
        <v>12980</v>
      </c>
      <c r="D1734" s="294" t="s">
        <v>12981</v>
      </c>
      <c r="E1734" s="299" t="s">
        <v>12982</v>
      </c>
      <c r="F1734" s="413" t="s">
        <v>12983</v>
      </c>
      <c r="G1734" s="413"/>
      <c r="H1734" s="413" t="s">
        <v>12984</v>
      </c>
      <c r="I1734" s="413"/>
      <c r="J1734" s="413" t="s">
        <v>12985</v>
      </c>
      <c r="K1734" s="413"/>
      <c r="L1734" s="413"/>
    </row>
    <row r="1735" spans="1:12" ht="24" customHeight="1">
      <c r="A1735" s="300" t="s">
        <v>12986</v>
      </c>
      <c r="B1735" s="301" t="s">
        <v>13057</v>
      </c>
      <c r="C1735" s="300" t="s">
        <v>9</v>
      </c>
      <c r="D1735" s="300" t="s">
        <v>12549</v>
      </c>
      <c r="E1735" s="302" t="s">
        <v>27</v>
      </c>
      <c r="F1735" s="423" t="s">
        <v>12948</v>
      </c>
      <c r="G1735" s="423"/>
      <c r="H1735" s="423">
        <v>1</v>
      </c>
      <c r="I1735" s="423"/>
      <c r="J1735" s="424">
        <v>0.65</v>
      </c>
      <c r="K1735" s="424"/>
      <c r="L1735" s="424"/>
    </row>
    <row r="1736" spans="1:12" ht="17.100000000000001" customHeight="1">
      <c r="A1736" s="298"/>
      <c r="B1736" s="298"/>
      <c r="C1736" s="298"/>
      <c r="D1736" s="298"/>
      <c r="E1736" s="298"/>
      <c r="F1736" s="298"/>
      <c r="G1736" s="298"/>
      <c r="H1736" s="298"/>
      <c r="I1736" s="298"/>
      <c r="J1736" s="298" t="s">
        <v>12992</v>
      </c>
      <c r="K1736" s="298"/>
      <c r="L1736" s="298" t="s">
        <v>12948</v>
      </c>
    </row>
    <row r="1737" spans="1:12">
      <c r="A1737" s="414" t="s">
        <v>13058</v>
      </c>
      <c r="B1737" s="414"/>
      <c r="C1737" s="414"/>
      <c r="D1737" s="414"/>
      <c r="E1737" s="414"/>
      <c r="F1737" s="414"/>
      <c r="G1737" s="414"/>
      <c r="H1737" s="414"/>
      <c r="I1737" s="294"/>
      <c r="J1737" s="294"/>
      <c r="K1737" s="294"/>
      <c r="L1737" s="294"/>
    </row>
    <row r="1738" spans="1:12" ht="17.100000000000001" customHeight="1">
      <c r="A1738" s="294" t="s">
        <v>12978</v>
      </c>
      <c r="B1738" s="298" t="s">
        <v>12979</v>
      </c>
      <c r="C1738" s="294" t="s">
        <v>12980</v>
      </c>
      <c r="D1738" s="294" t="s">
        <v>12981</v>
      </c>
      <c r="E1738" s="299" t="s">
        <v>12982</v>
      </c>
      <c r="F1738" s="413" t="s">
        <v>12983</v>
      </c>
      <c r="G1738" s="413"/>
      <c r="H1738" s="413" t="s">
        <v>12984</v>
      </c>
      <c r="I1738" s="413"/>
      <c r="J1738" s="413" t="s">
        <v>12985</v>
      </c>
      <c r="K1738" s="413"/>
      <c r="L1738" s="413"/>
    </row>
    <row r="1739" spans="1:12" ht="24" customHeight="1">
      <c r="A1739" s="300" t="s">
        <v>12986</v>
      </c>
      <c r="B1739" s="301" t="s">
        <v>13059</v>
      </c>
      <c r="C1739" s="300" t="s">
        <v>9</v>
      </c>
      <c r="D1739" s="300" t="s">
        <v>12535</v>
      </c>
      <c r="E1739" s="302" t="s">
        <v>27</v>
      </c>
      <c r="F1739" s="423" t="s">
        <v>12936</v>
      </c>
      <c r="G1739" s="423"/>
      <c r="H1739" s="423">
        <v>1</v>
      </c>
      <c r="I1739" s="423"/>
      <c r="J1739" s="424">
        <v>0.05</v>
      </c>
      <c r="K1739" s="424"/>
      <c r="L1739" s="424"/>
    </row>
    <row r="1740" spans="1:12" ht="17.100000000000001" customHeight="1">
      <c r="A1740" s="298"/>
      <c r="B1740" s="298"/>
      <c r="C1740" s="298"/>
      <c r="D1740" s="298"/>
      <c r="E1740" s="298"/>
      <c r="F1740" s="298"/>
      <c r="G1740" s="298"/>
      <c r="H1740" s="298"/>
      <c r="I1740" s="298"/>
      <c r="J1740" s="298" t="s">
        <v>12992</v>
      </c>
      <c r="K1740" s="298"/>
      <c r="L1740" s="298" t="s">
        <v>12936</v>
      </c>
    </row>
    <row r="1741" spans="1:12">
      <c r="A1741" s="414" t="s">
        <v>13060</v>
      </c>
      <c r="B1741" s="414"/>
      <c r="C1741" s="414"/>
      <c r="D1741" s="414"/>
      <c r="E1741" s="414"/>
      <c r="F1741" s="414"/>
      <c r="G1741" s="414"/>
      <c r="H1741" s="414"/>
      <c r="I1741" s="294"/>
      <c r="J1741" s="294"/>
      <c r="K1741" s="294"/>
      <c r="L1741" s="294"/>
    </row>
    <row r="1742" spans="1:12" ht="17.100000000000001" customHeight="1">
      <c r="A1742" s="294" t="s">
        <v>12978</v>
      </c>
      <c r="B1742" s="298" t="s">
        <v>12979</v>
      </c>
      <c r="C1742" s="294" t="s">
        <v>12980</v>
      </c>
      <c r="D1742" s="294" t="s">
        <v>12981</v>
      </c>
      <c r="E1742" s="299" t="s">
        <v>12982</v>
      </c>
      <c r="F1742" s="413" t="s">
        <v>12983</v>
      </c>
      <c r="G1742" s="413"/>
      <c r="H1742" s="413" t="s">
        <v>12984</v>
      </c>
      <c r="I1742" s="413"/>
      <c r="J1742" s="413" t="s">
        <v>12985</v>
      </c>
      <c r="K1742" s="413"/>
      <c r="L1742" s="413"/>
    </row>
    <row r="1743" spans="1:12" ht="24" customHeight="1">
      <c r="A1743" s="300" t="s">
        <v>12986</v>
      </c>
      <c r="B1743" s="301" t="s">
        <v>13061</v>
      </c>
      <c r="C1743" s="300" t="s">
        <v>9</v>
      </c>
      <c r="D1743" s="300" t="s">
        <v>12522</v>
      </c>
      <c r="E1743" s="302" t="s">
        <v>27</v>
      </c>
      <c r="F1743" s="423" t="s">
        <v>12964</v>
      </c>
      <c r="G1743" s="423"/>
      <c r="H1743" s="423">
        <v>1</v>
      </c>
      <c r="I1743" s="423"/>
      <c r="J1743" s="424">
        <v>2.5299999999999998</v>
      </c>
      <c r="K1743" s="424"/>
      <c r="L1743" s="424"/>
    </row>
    <row r="1744" spans="1:12" ht="24" customHeight="1">
      <c r="A1744" s="300" t="s">
        <v>12986</v>
      </c>
      <c r="B1744" s="301" t="s">
        <v>13062</v>
      </c>
      <c r="C1744" s="300" t="s">
        <v>9</v>
      </c>
      <c r="D1744" s="300" t="s">
        <v>12527</v>
      </c>
      <c r="E1744" s="302" t="s">
        <v>27</v>
      </c>
      <c r="F1744" s="423" t="s">
        <v>13063</v>
      </c>
      <c r="G1744" s="423"/>
      <c r="H1744" s="423">
        <v>1</v>
      </c>
      <c r="I1744" s="423"/>
      <c r="J1744" s="424">
        <v>0.34</v>
      </c>
      <c r="K1744" s="424"/>
      <c r="L1744" s="424"/>
    </row>
    <row r="1745" spans="1:12" ht="17.100000000000001" customHeight="1">
      <c r="A1745" s="298"/>
      <c r="B1745" s="298"/>
      <c r="C1745" s="298"/>
      <c r="D1745" s="298"/>
      <c r="E1745" s="298"/>
      <c r="F1745" s="298"/>
      <c r="G1745" s="298"/>
      <c r="H1745" s="298"/>
      <c r="I1745" s="298"/>
      <c r="J1745" s="298" t="s">
        <v>12992</v>
      </c>
      <c r="K1745" s="298"/>
      <c r="L1745" s="298" t="s">
        <v>13064</v>
      </c>
    </row>
    <row r="1746" spans="1:12" ht="17.100000000000001" customHeight="1">
      <c r="A1746" s="294" t="s">
        <v>13014</v>
      </c>
      <c r="B1746" s="294"/>
      <c r="C1746" s="294"/>
      <c r="D1746" s="294"/>
      <c r="E1746" s="294"/>
      <c r="F1746" s="294"/>
      <c r="G1746" s="294"/>
      <c r="H1746" s="294"/>
      <c r="I1746" s="294"/>
      <c r="J1746" s="294"/>
      <c r="K1746" s="294"/>
      <c r="L1746" s="294"/>
    </row>
    <row r="1747" spans="1:12" ht="17.100000000000001" customHeight="1">
      <c r="A1747" s="298"/>
      <c r="B1747" s="298"/>
      <c r="C1747" s="298"/>
      <c r="D1747" s="298"/>
      <c r="E1747" s="298"/>
      <c r="F1747" s="298"/>
      <c r="G1747" s="298"/>
      <c r="H1747" s="298"/>
      <c r="I1747" s="298"/>
      <c r="J1747" s="298" t="s">
        <v>13015</v>
      </c>
      <c r="K1747" s="298"/>
      <c r="L1747" s="298" t="s">
        <v>16761</v>
      </c>
    </row>
    <row r="1748" spans="1:12" ht="17.100000000000001" customHeight="1">
      <c r="A1748" s="298"/>
      <c r="B1748" s="298"/>
      <c r="C1748" s="298"/>
      <c r="D1748" s="298"/>
      <c r="E1748" s="298"/>
      <c r="F1748" s="298"/>
      <c r="G1748" s="298"/>
      <c r="H1748" s="298"/>
      <c r="I1748" s="298"/>
      <c r="J1748" s="298" t="s">
        <v>13017</v>
      </c>
      <c r="K1748" s="298" t="s">
        <v>13018</v>
      </c>
      <c r="L1748" s="298" t="s">
        <v>16762</v>
      </c>
    </row>
    <row r="1749" spans="1:12" ht="17.100000000000001" customHeight="1">
      <c r="A1749" s="298"/>
      <c r="B1749" s="298"/>
      <c r="C1749" s="298"/>
      <c r="D1749" s="298"/>
      <c r="E1749" s="298"/>
      <c r="F1749" s="298"/>
      <c r="G1749" s="298"/>
      <c r="H1749" s="298"/>
      <c r="I1749" s="298"/>
      <c r="J1749" s="298" t="s">
        <v>13020</v>
      </c>
      <c r="K1749" s="298"/>
      <c r="L1749" s="298" t="s">
        <v>16763</v>
      </c>
    </row>
    <row r="1750" spans="1:12" ht="17.100000000000001" customHeight="1">
      <c r="A1750" s="298"/>
      <c r="B1750" s="298"/>
      <c r="C1750" s="298"/>
      <c r="D1750" s="298"/>
      <c r="E1750" s="298"/>
      <c r="F1750" s="298"/>
      <c r="G1750" s="298"/>
      <c r="H1750" s="298"/>
      <c r="I1750" s="298"/>
      <c r="J1750" s="298" t="s">
        <v>13022</v>
      </c>
      <c r="K1750" s="298" t="s">
        <v>16646</v>
      </c>
      <c r="L1750" s="298" t="s">
        <v>15500</v>
      </c>
    </row>
    <row r="1751" spans="1:12" ht="17.100000000000001" customHeight="1">
      <c r="A1751" s="298"/>
      <c r="B1751" s="298"/>
      <c r="C1751" s="298"/>
      <c r="D1751" s="298"/>
      <c r="E1751" s="298"/>
      <c r="F1751" s="298"/>
      <c r="G1751" s="298"/>
      <c r="H1751" s="298"/>
      <c r="I1751" s="298"/>
      <c r="J1751" s="298" t="s">
        <v>13024</v>
      </c>
      <c r="K1751" s="298"/>
      <c r="L1751" s="298" t="s">
        <v>14291</v>
      </c>
    </row>
    <row r="1752" spans="1:12" ht="30" customHeight="1">
      <c r="A1752" s="299"/>
      <c r="B1752" s="299"/>
      <c r="C1752" s="299"/>
      <c r="D1752" s="299"/>
      <c r="E1752" s="299"/>
      <c r="F1752" s="299"/>
      <c r="G1752" s="299"/>
      <c r="H1752" s="299"/>
      <c r="I1752" s="299"/>
      <c r="J1752" s="299"/>
      <c r="K1752" s="299"/>
      <c r="L1752" s="299"/>
    </row>
    <row r="1753" spans="1:12" ht="24" customHeight="1">
      <c r="A1753" s="295" t="s">
        <v>16813</v>
      </c>
      <c r="B1753" s="296" t="s">
        <v>16814</v>
      </c>
      <c r="C1753" s="295" t="s">
        <v>9</v>
      </c>
      <c r="D1753" s="295" t="s">
        <v>444</v>
      </c>
      <c r="E1753" s="297" t="s">
        <v>27</v>
      </c>
      <c r="F1753" s="296"/>
      <c r="G1753" s="296"/>
      <c r="H1753" s="296"/>
      <c r="I1753" s="296"/>
      <c r="J1753" s="296"/>
      <c r="K1753" s="296"/>
      <c r="L1753" s="296"/>
    </row>
    <row r="1754" spans="1:12">
      <c r="A1754" s="414" t="s">
        <v>12977</v>
      </c>
      <c r="B1754" s="414"/>
      <c r="C1754" s="414"/>
      <c r="D1754" s="414"/>
      <c r="E1754" s="414"/>
      <c r="F1754" s="414"/>
      <c r="G1754" s="414"/>
      <c r="H1754" s="414"/>
      <c r="I1754" s="294"/>
      <c r="J1754" s="294"/>
      <c r="K1754" s="294"/>
      <c r="L1754" s="294"/>
    </row>
    <row r="1755" spans="1:12" ht="17.100000000000001" customHeight="1">
      <c r="A1755" s="294" t="s">
        <v>12978</v>
      </c>
      <c r="B1755" s="298" t="s">
        <v>12979</v>
      </c>
      <c r="C1755" s="294" t="s">
        <v>12980</v>
      </c>
      <c r="D1755" s="294" t="s">
        <v>12981</v>
      </c>
      <c r="E1755" s="299" t="s">
        <v>12982</v>
      </c>
      <c r="F1755" s="413" t="s">
        <v>12983</v>
      </c>
      <c r="G1755" s="413"/>
      <c r="H1755" s="413" t="s">
        <v>12984</v>
      </c>
      <c r="I1755" s="413"/>
      <c r="J1755" s="413" t="s">
        <v>12985</v>
      </c>
      <c r="K1755" s="413"/>
      <c r="L1755" s="413"/>
    </row>
    <row r="1756" spans="1:12" ht="24" customHeight="1">
      <c r="A1756" s="300" t="s">
        <v>12986</v>
      </c>
      <c r="B1756" s="301" t="s">
        <v>13085</v>
      </c>
      <c r="C1756" s="300" t="s">
        <v>9</v>
      </c>
      <c r="D1756" s="300" t="s">
        <v>7909</v>
      </c>
      <c r="E1756" s="302" t="s">
        <v>51</v>
      </c>
      <c r="F1756" s="423" t="s">
        <v>13086</v>
      </c>
      <c r="G1756" s="423"/>
      <c r="H1756" s="423">
        <v>5.8399999999999999E-4</v>
      </c>
      <c r="I1756" s="423"/>
      <c r="J1756" s="424">
        <v>6.0699999999999997E-2</v>
      </c>
      <c r="K1756" s="424"/>
      <c r="L1756" s="424"/>
    </row>
    <row r="1757" spans="1:12" ht="24" customHeight="1">
      <c r="A1757" s="300" t="s">
        <v>12986</v>
      </c>
      <c r="B1757" s="301" t="s">
        <v>13087</v>
      </c>
      <c r="C1757" s="300" t="s">
        <v>9</v>
      </c>
      <c r="D1757" s="300" t="s">
        <v>8873</v>
      </c>
      <c r="E1757" s="302" t="s">
        <v>51</v>
      </c>
      <c r="F1757" s="423" t="s">
        <v>13088</v>
      </c>
      <c r="G1757" s="423"/>
      <c r="H1757" s="423">
        <v>5.5699999999999999E-5</v>
      </c>
      <c r="I1757" s="423"/>
      <c r="J1757" s="424">
        <v>4.8399999999999999E-2</v>
      </c>
      <c r="K1757" s="424"/>
      <c r="L1757" s="424"/>
    </row>
    <row r="1758" spans="1:12" ht="48" customHeight="1">
      <c r="A1758" s="300" t="s">
        <v>12986</v>
      </c>
      <c r="B1758" s="301" t="s">
        <v>13089</v>
      </c>
      <c r="C1758" s="300" t="s">
        <v>9</v>
      </c>
      <c r="D1758" s="300" t="s">
        <v>9227</v>
      </c>
      <c r="E1758" s="302" t="s">
        <v>51</v>
      </c>
      <c r="F1758" s="423" t="s">
        <v>13090</v>
      </c>
      <c r="G1758" s="423"/>
      <c r="H1758" s="423">
        <v>3.8999999999999999E-5</v>
      </c>
      <c r="I1758" s="423"/>
      <c r="J1758" s="424">
        <v>5.21E-2</v>
      </c>
      <c r="K1758" s="424"/>
      <c r="L1758" s="424"/>
    </row>
    <row r="1759" spans="1:12" ht="24" customHeight="1">
      <c r="A1759" s="300" t="s">
        <v>12986</v>
      </c>
      <c r="B1759" s="301" t="s">
        <v>13091</v>
      </c>
      <c r="C1759" s="300" t="s">
        <v>9</v>
      </c>
      <c r="D1759" s="300" t="s">
        <v>9580</v>
      </c>
      <c r="E1759" s="302" t="s">
        <v>51</v>
      </c>
      <c r="F1759" s="423" t="s">
        <v>13092</v>
      </c>
      <c r="G1759" s="423"/>
      <c r="H1759" s="423">
        <v>3.82E-5</v>
      </c>
      <c r="I1759" s="423"/>
      <c r="J1759" s="424">
        <v>3.4200000000000001E-2</v>
      </c>
      <c r="K1759" s="424"/>
      <c r="L1759" s="424"/>
    </row>
    <row r="1760" spans="1:12" ht="24" customHeight="1">
      <c r="A1760" s="300" t="s">
        <v>12986</v>
      </c>
      <c r="B1760" s="301" t="s">
        <v>12987</v>
      </c>
      <c r="C1760" s="300" t="s">
        <v>9</v>
      </c>
      <c r="D1760" s="300" t="s">
        <v>9831</v>
      </c>
      <c r="E1760" s="302" t="s">
        <v>12988</v>
      </c>
      <c r="F1760" s="423" t="s">
        <v>12989</v>
      </c>
      <c r="G1760" s="423"/>
      <c r="H1760" s="423">
        <v>1.3513900000000001E-2</v>
      </c>
      <c r="I1760" s="423"/>
      <c r="J1760" s="424">
        <v>0.1368</v>
      </c>
      <c r="K1760" s="424"/>
      <c r="L1760" s="424"/>
    </row>
    <row r="1761" spans="1:12" ht="36" customHeight="1">
      <c r="A1761" s="300" t="s">
        <v>12986</v>
      </c>
      <c r="B1761" s="301" t="s">
        <v>12990</v>
      </c>
      <c r="C1761" s="300" t="s">
        <v>9</v>
      </c>
      <c r="D1761" s="300" t="s">
        <v>11426</v>
      </c>
      <c r="E1761" s="302" t="s">
        <v>51</v>
      </c>
      <c r="F1761" s="423" t="s">
        <v>12991</v>
      </c>
      <c r="G1761" s="423"/>
      <c r="H1761" s="423">
        <v>7.0819999999999998E-4</v>
      </c>
      <c r="I1761" s="423"/>
      <c r="J1761" s="424">
        <v>9.3600000000000003E-2</v>
      </c>
      <c r="K1761" s="424"/>
      <c r="L1761" s="424"/>
    </row>
    <row r="1762" spans="1:12" ht="17.100000000000001" customHeight="1">
      <c r="A1762" s="298"/>
      <c r="B1762" s="298"/>
      <c r="C1762" s="298"/>
      <c r="D1762" s="298"/>
      <c r="E1762" s="298"/>
      <c r="F1762" s="298"/>
      <c r="G1762" s="298"/>
      <c r="H1762" s="298"/>
      <c r="I1762" s="298"/>
      <c r="J1762" s="298" t="s">
        <v>12992</v>
      </c>
      <c r="K1762" s="298"/>
      <c r="L1762" s="298" t="s">
        <v>12926</v>
      </c>
    </row>
    <row r="1763" spans="1:12">
      <c r="A1763" s="414" t="s">
        <v>12994</v>
      </c>
      <c r="B1763" s="414"/>
      <c r="C1763" s="414"/>
      <c r="D1763" s="414"/>
      <c r="E1763" s="414"/>
      <c r="F1763" s="414"/>
      <c r="G1763" s="414"/>
      <c r="H1763" s="414"/>
      <c r="I1763" s="294"/>
      <c r="J1763" s="294"/>
      <c r="K1763" s="294"/>
      <c r="L1763" s="294"/>
    </row>
    <row r="1764" spans="1:12" ht="17.100000000000001" customHeight="1">
      <c r="A1764" s="294" t="s">
        <v>12978</v>
      </c>
      <c r="B1764" s="298" t="s">
        <v>12979</v>
      </c>
      <c r="C1764" s="294" t="s">
        <v>12980</v>
      </c>
      <c r="D1764" s="294" t="s">
        <v>12981</v>
      </c>
      <c r="E1764" s="299" t="s">
        <v>12982</v>
      </c>
      <c r="F1764" s="413" t="s">
        <v>12983</v>
      </c>
      <c r="G1764" s="413"/>
      <c r="H1764" s="413" t="s">
        <v>12984</v>
      </c>
      <c r="I1764" s="413"/>
      <c r="J1764" s="413" t="s">
        <v>12985</v>
      </c>
      <c r="K1764" s="413"/>
      <c r="L1764" s="413"/>
    </row>
    <row r="1765" spans="1:12" ht="24" customHeight="1">
      <c r="A1765" s="300" t="s">
        <v>12986</v>
      </c>
      <c r="B1765" s="301" t="s">
        <v>16815</v>
      </c>
      <c r="C1765" s="300" t="s">
        <v>9</v>
      </c>
      <c r="D1765" s="300" t="s">
        <v>7208</v>
      </c>
      <c r="E1765" s="302" t="s">
        <v>27</v>
      </c>
      <c r="F1765" s="423" t="s">
        <v>16742</v>
      </c>
      <c r="G1765" s="423"/>
      <c r="H1765" s="423">
        <v>1.0106341000000001</v>
      </c>
      <c r="I1765" s="423"/>
      <c r="J1765" s="424">
        <v>5.2149000000000001</v>
      </c>
      <c r="K1765" s="424"/>
      <c r="L1765" s="424"/>
    </row>
    <row r="1766" spans="1:12" ht="17.100000000000001" customHeight="1">
      <c r="A1766" s="298"/>
      <c r="B1766" s="298"/>
      <c r="C1766" s="298"/>
      <c r="D1766" s="298"/>
      <c r="E1766" s="298"/>
      <c r="F1766" s="298"/>
      <c r="G1766" s="298"/>
      <c r="H1766" s="298"/>
      <c r="I1766" s="298"/>
      <c r="J1766" s="298" t="s">
        <v>12992</v>
      </c>
      <c r="K1766" s="298"/>
      <c r="L1766" s="298" t="s">
        <v>13619</v>
      </c>
    </row>
    <row r="1767" spans="1:12">
      <c r="A1767" s="414" t="s">
        <v>12998</v>
      </c>
      <c r="B1767" s="414"/>
      <c r="C1767" s="414"/>
      <c r="D1767" s="414"/>
      <c r="E1767" s="414"/>
      <c r="F1767" s="414"/>
      <c r="G1767" s="414"/>
      <c r="H1767" s="414"/>
      <c r="I1767" s="294"/>
      <c r="J1767" s="294"/>
      <c r="K1767" s="294"/>
      <c r="L1767" s="294"/>
    </row>
    <row r="1768" spans="1:12" ht="17.100000000000001" customHeight="1">
      <c r="A1768" s="294" t="s">
        <v>12978</v>
      </c>
      <c r="B1768" s="298" t="s">
        <v>12979</v>
      </c>
      <c r="C1768" s="294" t="s">
        <v>12980</v>
      </c>
      <c r="D1768" s="294" t="s">
        <v>12981</v>
      </c>
      <c r="E1768" s="299" t="s">
        <v>12982</v>
      </c>
      <c r="F1768" s="413" t="s">
        <v>12983</v>
      </c>
      <c r="G1768" s="413"/>
      <c r="H1768" s="413" t="s">
        <v>12984</v>
      </c>
      <c r="I1768" s="413"/>
      <c r="J1768" s="413" t="s">
        <v>12985</v>
      </c>
      <c r="K1768" s="413"/>
      <c r="L1768" s="413"/>
    </row>
    <row r="1769" spans="1:12" ht="24" customHeight="1">
      <c r="A1769" s="300" t="s">
        <v>12986</v>
      </c>
      <c r="B1769" s="301" t="s">
        <v>13099</v>
      </c>
      <c r="C1769" s="300" t="s">
        <v>9</v>
      </c>
      <c r="D1769" s="300" t="s">
        <v>7224</v>
      </c>
      <c r="E1769" s="302" t="s">
        <v>51</v>
      </c>
      <c r="F1769" s="423" t="s">
        <v>13100</v>
      </c>
      <c r="G1769" s="423"/>
      <c r="H1769" s="423">
        <v>6.8976999999999997E-3</v>
      </c>
      <c r="I1769" s="423"/>
      <c r="J1769" s="424">
        <v>6.3399999999999998E-2</v>
      </c>
      <c r="K1769" s="424"/>
      <c r="L1769" s="424"/>
    </row>
    <row r="1770" spans="1:12" ht="24" customHeight="1">
      <c r="A1770" s="300" t="s">
        <v>12986</v>
      </c>
      <c r="B1770" s="301" t="s">
        <v>13101</v>
      </c>
      <c r="C1770" s="300" t="s">
        <v>9</v>
      </c>
      <c r="D1770" s="300" t="s">
        <v>7359</v>
      </c>
      <c r="E1770" s="302" t="s">
        <v>51</v>
      </c>
      <c r="F1770" s="423" t="s">
        <v>13102</v>
      </c>
      <c r="G1770" s="423"/>
      <c r="H1770" s="423">
        <v>2.2259999999999999E-4</v>
      </c>
      <c r="I1770" s="423"/>
      <c r="J1770" s="424">
        <v>2.86E-2</v>
      </c>
      <c r="K1770" s="424"/>
      <c r="L1770" s="424"/>
    </row>
    <row r="1771" spans="1:12" ht="24" customHeight="1">
      <c r="A1771" s="300" t="s">
        <v>12986</v>
      </c>
      <c r="B1771" s="301" t="s">
        <v>13103</v>
      </c>
      <c r="C1771" s="300" t="s">
        <v>9</v>
      </c>
      <c r="D1771" s="300" t="s">
        <v>8851</v>
      </c>
      <c r="E1771" s="302" t="s">
        <v>51</v>
      </c>
      <c r="F1771" s="423" t="s">
        <v>13104</v>
      </c>
      <c r="G1771" s="423"/>
      <c r="H1771" s="423">
        <v>1.7809999999999999E-4</v>
      </c>
      <c r="I1771" s="423"/>
      <c r="J1771" s="424">
        <v>3.4500000000000003E-2</v>
      </c>
      <c r="K1771" s="424"/>
      <c r="L1771" s="424"/>
    </row>
    <row r="1772" spans="1:12" ht="24" customHeight="1">
      <c r="A1772" s="300" t="s">
        <v>12986</v>
      </c>
      <c r="B1772" s="301" t="s">
        <v>13105</v>
      </c>
      <c r="C1772" s="300" t="s">
        <v>9</v>
      </c>
      <c r="D1772" s="300" t="s">
        <v>8852</v>
      </c>
      <c r="E1772" s="302" t="s">
        <v>51</v>
      </c>
      <c r="F1772" s="423" t="s">
        <v>13106</v>
      </c>
      <c r="G1772" s="423"/>
      <c r="H1772" s="423">
        <v>3.82E-5</v>
      </c>
      <c r="I1772" s="423"/>
      <c r="J1772" s="424">
        <v>2.0899999999999998E-2</v>
      </c>
      <c r="K1772" s="424"/>
      <c r="L1772" s="424"/>
    </row>
    <row r="1773" spans="1:12" ht="24" customHeight="1">
      <c r="A1773" s="300" t="s">
        <v>12986</v>
      </c>
      <c r="B1773" s="301" t="s">
        <v>13107</v>
      </c>
      <c r="C1773" s="300" t="s">
        <v>9</v>
      </c>
      <c r="D1773" s="300" t="s">
        <v>9000</v>
      </c>
      <c r="E1773" s="302" t="s">
        <v>51</v>
      </c>
      <c r="F1773" s="423" t="s">
        <v>13108</v>
      </c>
      <c r="G1773" s="423"/>
      <c r="H1773" s="423">
        <v>7.8508999999999992E-3</v>
      </c>
      <c r="I1773" s="423"/>
      <c r="J1773" s="424">
        <v>5.3199999999999997E-2</v>
      </c>
      <c r="K1773" s="424"/>
      <c r="L1773" s="424"/>
    </row>
    <row r="1774" spans="1:12" ht="24" customHeight="1">
      <c r="A1774" s="300" t="s">
        <v>12986</v>
      </c>
      <c r="B1774" s="301" t="s">
        <v>13109</v>
      </c>
      <c r="C1774" s="300" t="s">
        <v>9</v>
      </c>
      <c r="D1774" s="300" t="s">
        <v>9574</v>
      </c>
      <c r="E1774" s="302" t="s">
        <v>51</v>
      </c>
      <c r="F1774" s="423" t="s">
        <v>13110</v>
      </c>
      <c r="G1774" s="423"/>
      <c r="H1774" s="423">
        <v>2.4897999999999999E-3</v>
      </c>
      <c r="I1774" s="423"/>
      <c r="J1774" s="424">
        <v>2.1999999999999999E-2</v>
      </c>
      <c r="K1774" s="424"/>
      <c r="L1774" s="424"/>
    </row>
    <row r="1775" spans="1:12" ht="24" customHeight="1">
      <c r="A1775" s="300" t="s">
        <v>12986</v>
      </c>
      <c r="B1775" s="301" t="s">
        <v>13111</v>
      </c>
      <c r="C1775" s="300" t="s">
        <v>9</v>
      </c>
      <c r="D1775" s="300" t="s">
        <v>10714</v>
      </c>
      <c r="E1775" s="302" t="s">
        <v>93</v>
      </c>
      <c r="F1775" s="423" t="s">
        <v>13112</v>
      </c>
      <c r="G1775" s="423"/>
      <c r="H1775" s="423">
        <v>1.3085E-3</v>
      </c>
      <c r="I1775" s="423"/>
      <c r="J1775" s="424">
        <v>0.02</v>
      </c>
      <c r="K1775" s="424"/>
      <c r="L1775" s="424"/>
    </row>
    <row r="1776" spans="1:12" ht="24" customHeight="1">
      <c r="A1776" s="300" t="s">
        <v>12986</v>
      </c>
      <c r="B1776" s="301" t="s">
        <v>13113</v>
      </c>
      <c r="C1776" s="300" t="s">
        <v>9</v>
      </c>
      <c r="D1776" s="300" t="s">
        <v>10809</v>
      </c>
      <c r="E1776" s="302" t="s">
        <v>51</v>
      </c>
      <c r="F1776" s="423" t="s">
        <v>13114</v>
      </c>
      <c r="G1776" s="423"/>
      <c r="H1776" s="423">
        <v>1.3085E-3</v>
      </c>
      <c r="I1776" s="423"/>
      <c r="J1776" s="424">
        <v>1.5699999999999999E-2</v>
      </c>
      <c r="K1776" s="424"/>
      <c r="L1776" s="424"/>
    </row>
    <row r="1777" spans="1:12" ht="24" customHeight="1">
      <c r="A1777" s="300" t="s">
        <v>12986</v>
      </c>
      <c r="B1777" s="301" t="s">
        <v>13115</v>
      </c>
      <c r="C1777" s="300" t="s">
        <v>9</v>
      </c>
      <c r="D1777" s="300" t="s">
        <v>10810</v>
      </c>
      <c r="E1777" s="302" t="s">
        <v>51</v>
      </c>
      <c r="F1777" s="423" t="s">
        <v>13116</v>
      </c>
      <c r="G1777" s="423"/>
      <c r="H1777" s="423">
        <v>1.3085E-3</v>
      </c>
      <c r="I1777" s="423"/>
      <c r="J1777" s="424">
        <v>3.4799999999999998E-2</v>
      </c>
      <c r="K1777" s="424"/>
      <c r="L1777" s="424"/>
    </row>
    <row r="1778" spans="1:12" ht="24" customHeight="1">
      <c r="A1778" s="300" t="s">
        <v>12986</v>
      </c>
      <c r="B1778" s="301" t="s">
        <v>13117</v>
      </c>
      <c r="C1778" s="300" t="s">
        <v>9</v>
      </c>
      <c r="D1778" s="300" t="s">
        <v>10837</v>
      </c>
      <c r="E1778" s="302" t="s">
        <v>51</v>
      </c>
      <c r="F1778" s="423" t="s">
        <v>13118</v>
      </c>
      <c r="G1778" s="423"/>
      <c r="H1778" s="423">
        <v>4.46E-5</v>
      </c>
      <c r="I1778" s="423"/>
      <c r="J1778" s="424">
        <v>1.9900000000000001E-2</v>
      </c>
      <c r="K1778" s="424"/>
      <c r="L1778" s="424"/>
    </row>
    <row r="1779" spans="1:12" ht="24" customHeight="1">
      <c r="A1779" s="300" t="s">
        <v>12986</v>
      </c>
      <c r="B1779" s="301" t="s">
        <v>13003</v>
      </c>
      <c r="C1779" s="300" t="s">
        <v>9</v>
      </c>
      <c r="D1779" s="300" t="s">
        <v>7216</v>
      </c>
      <c r="E1779" s="302" t="s">
        <v>51</v>
      </c>
      <c r="F1779" s="423" t="s">
        <v>13004</v>
      </c>
      <c r="G1779" s="423"/>
      <c r="H1779" s="423">
        <v>2.6208E-3</v>
      </c>
      <c r="I1779" s="423"/>
      <c r="J1779" s="424">
        <v>8.7599999999999997E-2</v>
      </c>
      <c r="K1779" s="424"/>
      <c r="L1779" s="424"/>
    </row>
    <row r="1780" spans="1:12" ht="24" customHeight="1">
      <c r="A1780" s="300" t="s">
        <v>12986</v>
      </c>
      <c r="B1780" s="301" t="s">
        <v>13005</v>
      </c>
      <c r="C1780" s="300" t="s">
        <v>9</v>
      </c>
      <c r="D1780" s="300" t="s">
        <v>7393</v>
      </c>
      <c r="E1780" s="302" t="s">
        <v>12988</v>
      </c>
      <c r="F1780" s="423" t="s">
        <v>13006</v>
      </c>
      <c r="G1780" s="423"/>
      <c r="H1780" s="423">
        <v>1.5767000000000001E-3</v>
      </c>
      <c r="I1780" s="423"/>
      <c r="J1780" s="424">
        <v>8.5099999999999995E-2</v>
      </c>
      <c r="K1780" s="424"/>
      <c r="L1780" s="424"/>
    </row>
    <row r="1781" spans="1:12" ht="24" customHeight="1">
      <c r="A1781" s="300" t="s">
        <v>12986</v>
      </c>
      <c r="B1781" s="301" t="s">
        <v>13007</v>
      </c>
      <c r="C1781" s="300" t="s">
        <v>9</v>
      </c>
      <c r="D1781" s="300" t="s">
        <v>10619</v>
      </c>
      <c r="E1781" s="302" t="s">
        <v>51</v>
      </c>
      <c r="F1781" s="423" t="s">
        <v>13008</v>
      </c>
      <c r="G1781" s="423"/>
      <c r="H1781" s="423">
        <v>1.2229999999999999E-3</v>
      </c>
      <c r="I1781" s="423"/>
      <c r="J1781" s="424">
        <v>0.2339</v>
      </c>
      <c r="K1781" s="424"/>
      <c r="L1781" s="424"/>
    </row>
    <row r="1782" spans="1:12" ht="24" customHeight="1">
      <c r="A1782" s="300" t="s">
        <v>12986</v>
      </c>
      <c r="B1782" s="301" t="s">
        <v>13009</v>
      </c>
      <c r="C1782" s="300" t="s">
        <v>9</v>
      </c>
      <c r="D1782" s="300" t="s">
        <v>10769</v>
      </c>
      <c r="E1782" s="302" t="s">
        <v>51</v>
      </c>
      <c r="F1782" s="423" t="s">
        <v>13010</v>
      </c>
      <c r="G1782" s="423"/>
      <c r="H1782" s="423">
        <v>0.1099412</v>
      </c>
      <c r="I1782" s="423"/>
      <c r="J1782" s="424">
        <v>0.13850000000000001</v>
      </c>
      <c r="K1782" s="424"/>
      <c r="L1782" s="424"/>
    </row>
    <row r="1783" spans="1:12" ht="24" customHeight="1">
      <c r="A1783" s="300" t="s">
        <v>12986</v>
      </c>
      <c r="B1783" s="301" t="s">
        <v>13011</v>
      </c>
      <c r="C1783" s="300" t="s">
        <v>9</v>
      </c>
      <c r="D1783" s="300" t="s">
        <v>10929</v>
      </c>
      <c r="E1783" s="302" t="s">
        <v>51</v>
      </c>
      <c r="F1783" s="423" t="s">
        <v>13012</v>
      </c>
      <c r="G1783" s="423"/>
      <c r="H1783" s="423">
        <v>1.06E-3</v>
      </c>
      <c r="I1783" s="423"/>
      <c r="J1783" s="424">
        <v>0.1595</v>
      </c>
      <c r="K1783" s="424"/>
      <c r="L1783" s="424"/>
    </row>
    <row r="1784" spans="1:12" ht="17.100000000000001" customHeight="1">
      <c r="A1784" s="298"/>
      <c r="B1784" s="298"/>
      <c r="C1784" s="298"/>
      <c r="D1784" s="298"/>
      <c r="E1784" s="298"/>
      <c r="F1784" s="298"/>
      <c r="G1784" s="298"/>
      <c r="H1784" s="298"/>
      <c r="I1784" s="298"/>
      <c r="J1784" s="298" t="s">
        <v>12992</v>
      </c>
      <c r="K1784" s="298"/>
      <c r="L1784" s="298" t="s">
        <v>12955</v>
      </c>
    </row>
    <row r="1785" spans="1:12">
      <c r="A1785" s="414" t="s">
        <v>13056</v>
      </c>
      <c r="B1785" s="414"/>
      <c r="C1785" s="414"/>
      <c r="D1785" s="414"/>
      <c r="E1785" s="414"/>
      <c r="F1785" s="414"/>
      <c r="G1785" s="414"/>
      <c r="H1785" s="414"/>
      <c r="I1785" s="294"/>
      <c r="J1785" s="294"/>
      <c r="K1785" s="294"/>
      <c r="L1785" s="294"/>
    </row>
    <row r="1786" spans="1:12" ht="17.100000000000001" customHeight="1">
      <c r="A1786" s="294" t="s">
        <v>12978</v>
      </c>
      <c r="B1786" s="298" t="s">
        <v>12979</v>
      </c>
      <c r="C1786" s="294" t="s">
        <v>12980</v>
      </c>
      <c r="D1786" s="294" t="s">
        <v>12981</v>
      </c>
      <c r="E1786" s="299" t="s">
        <v>12982</v>
      </c>
      <c r="F1786" s="413" t="s">
        <v>12983</v>
      </c>
      <c r="G1786" s="413"/>
      <c r="H1786" s="413" t="s">
        <v>12984</v>
      </c>
      <c r="I1786" s="413"/>
      <c r="J1786" s="413" t="s">
        <v>12985</v>
      </c>
      <c r="K1786" s="413"/>
      <c r="L1786" s="413"/>
    </row>
    <row r="1787" spans="1:12" ht="24" customHeight="1">
      <c r="A1787" s="300" t="s">
        <v>12986</v>
      </c>
      <c r="B1787" s="301" t="s">
        <v>13057</v>
      </c>
      <c r="C1787" s="300" t="s">
        <v>9</v>
      </c>
      <c r="D1787" s="300" t="s">
        <v>12549</v>
      </c>
      <c r="E1787" s="302" t="s">
        <v>27</v>
      </c>
      <c r="F1787" s="423" t="s">
        <v>12948</v>
      </c>
      <c r="G1787" s="423"/>
      <c r="H1787" s="423">
        <v>1</v>
      </c>
      <c r="I1787" s="423"/>
      <c r="J1787" s="424">
        <v>0.65</v>
      </c>
      <c r="K1787" s="424"/>
      <c r="L1787" s="424"/>
    </row>
    <row r="1788" spans="1:12" ht="17.100000000000001" customHeight="1">
      <c r="A1788" s="298"/>
      <c r="B1788" s="298"/>
      <c r="C1788" s="298"/>
      <c r="D1788" s="298"/>
      <c r="E1788" s="298"/>
      <c r="F1788" s="298"/>
      <c r="G1788" s="298"/>
      <c r="H1788" s="298"/>
      <c r="I1788" s="298"/>
      <c r="J1788" s="298" t="s">
        <v>12992</v>
      </c>
      <c r="K1788" s="298"/>
      <c r="L1788" s="298" t="s">
        <v>12948</v>
      </c>
    </row>
    <row r="1789" spans="1:12">
      <c r="A1789" s="414" t="s">
        <v>13058</v>
      </c>
      <c r="B1789" s="414"/>
      <c r="C1789" s="414"/>
      <c r="D1789" s="414"/>
      <c r="E1789" s="414"/>
      <c r="F1789" s="414"/>
      <c r="G1789" s="414"/>
      <c r="H1789" s="414"/>
      <c r="I1789" s="294"/>
      <c r="J1789" s="294"/>
      <c r="K1789" s="294"/>
      <c r="L1789" s="294"/>
    </row>
    <row r="1790" spans="1:12" ht="17.100000000000001" customHeight="1">
      <c r="A1790" s="294" t="s">
        <v>12978</v>
      </c>
      <c r="B1790" s="298" t="s">
        <v>12979</v>
      </c>
      <c r="C1790" s="294" t="s">
        <v>12980</v>
      </c>
      <c r="D1790" s="294" t="s">
        <v>12981</v>
      </c>
      <c r="E1790" s="299" t="s">
        <v>12982</v>
      </c>
      <c r="F1790" s="413" t="s">
        <v>12983</v>
      </c>
      <c r="G1790" s="413"/>
      <c r="H1790" s="413" t="s">
        <v>12984</v>
      </c>
      <c r="I1790" s="413"/>
      <c r="J1790" s="413" t="s">
        <v>12985</v>
      </c>
      <c r="K1790" s="413"/>
      <c r="L1790" s="413"/>
    </row>
    <row r="1791" spans="1:12" ht="24" customHeight="1">
      <c r="A1791" s="300" t="s">
        <v>12986</v>
      </c>
      <c r="B1791" s="301" t="s">
        <v>13059</v>
      </c>
      <c r="C1791" s="300" t="s">
        <v>9</v>
      </c>
      <c r="D1791" s="300" t="s">
        <v>12535</v>
      </c>
      <c r="E1791" s="302" t="s">
        <v>27</v>
      </c>
      <c r="F1791" s="423" t="s">
        <v>12936</v>
      </c>
      <c r="G1791" s="423"/>
      <c r="H1791" s="423">
        <v>1</v>
      </c>
      <c r="I1791" s="423"/>
      <c r="J1791" s="424">
        <v>0.05</v>
      </c>
      <c r="K1791" s="424"/>
      <c r="L1791" s="424"/>
    </row>
    <row r="1792" spans="1:12" ht="17.100000000000001" customHeight="1">
      <c r="A1792" s="298"/>
      <c r="B1792" s="298"/>
      <c r="C1792" s="298"/>
      <c r="D1792" s="298"/>
      <c r="E1792" s="298"/>
      <c r="F1792" s="298"/>
      <c r="G1792" s="298"/>
      <c r="H1792" s="298"/>
      <c r="I1792" s="298"/>
      <c r="J1792" s="298" t="s">
        <v>12992</v>
      </c>
      <c r="K1792" s="298"/>
      <c r="L1792" s="298" t="s">
        <v>12936</v>
      </c>
    </row>
    <row r="1793" spans="1:12">
      <c r="A1793" s="414" t="s">
        <v>13060</v>
      </c>
      <c r="B1793" s="414"/>
      <c r="C1793" s="414"/>
      <c r="D1793" s="414"/>
      <c r="E1793" s="414"/>
      <c r="F1793" s="414"/>
      <c r="G1793" s="414"/>
      <c r="H1793" s="414"/>
      <c r="I1793" s="294"/>
      <c r="J1793" s="294"/>
      <c r="K1793" s="294"/>
      <c r="L1793" s="294"/>
    </row>
    <row r="1794" spans="1:12" ht="17.100000000000001" customHeight="1">
      <c r="A1794" s="294" t="s">
        <v>12978</v>
      </c>
      <c r="B1794" s="298" t="s">
        <v>12979</v>
      </c>
      <c r="C1794" s="294" t="s">
        <v>12980</v>
      </c>
      <c r="D1794" s="294" t="s">
        <v>12981</v>
      </c>
      <c r="E1794" s="299" t="s">
        <v>12982</v>
      </c>
      <c r="F1794" s="413" t="s">
        <v>12983</v>
      </c>
      <c r="G1794" s="413"/>
      <c r="H1794" s="413" t="s">
        <v>12984</v>
      </c>
      <c r="I1794" s="413"/>
      <c r="J1794" s="413" t="s">
        <v>12985</v>
      </c>
      <c r="K1794" s="413"/>
      <c r="L1794" s="413"/>
    </row>
    <row r="1795" spans="1:12" ht="24" customHeight="1">
      <c r="A1795" s="300" t="s">
        <v>12986</v>
      </c>
      <c r="B1795" s="301" t="s">
        <v>13061</v>
      </c>
      <c r="C1795" s="300" t="s">
        <v>9</v>
      </c>
      <c r="D1795" s="300" t="s">
        <v>12522</v>
      </c>
      <c r="E1795" s="302" t="s">
        <v>27</v>
      </c>
      <c r="F1795" s="423" t="s">
        <v>12964</v>
      </c>
      <c r="G1795" s="423"/>
      <c r="H1795" s="423">
        <v>1</v>
      </c>
      <c r="I1795" s="423"/>
      <c r="J1795" s="424">
        <v>2.5299999999999998</v>
      </c>
      <c r="K1795" s="424"/>
      <c r="L1795" s="424"/>
    </row>
    <row r="1796" spans="1:12" ht="24" customHeight="1">
      <c r="A1796" s="300" t="s">
        <v>12986</v>
      </c>
      <c r="B1796" s="301" t="s">
        <v>13062</v>
      </c>
      <c r="C1796" s="300" t="s">
        <v>9</v>
      </c>
      <c r="D1796" s="300" t="s">
        <v>12527</v>
      </c>
      <c r="E1796" s="302" t="s">
        <v>27</v>
      </c>
      <c r="F1796" s="423" t="s">
        <v>13063</v>
      </c>
      <c r="G1796" s="423"/>
      <c r="H1796" s="423">
        <v>1</v>
      </c>
      <c r="I1796" s="423"/>
      <c r="J1796" s="424">
        <v>0.34</v>
      </c>
      <c r="K1796" s="424"/>
      <c r="L1796" s="424"/>
    </row>
    <row r="1797" spans="1:12" ht="17.100000000000001" customHeight="1">
      <c r="A1797" s="298"/>
      <c r="B1797" s="298"/>
      <c r="C1797" s="298"/>
      <c r="D1797" s="298"/>
      <c r="E1797" s="298"/>
      <c r="F1797" s="298"/>
      <c r="G1797" s="298"/>
      <c r="H1797" s="298"/>
      <c r="I1797" s="298"/>
      <c r="J1797" s="298" t="s">
        <v>12992</v>
      </c>
      <c r="K1797" s="298"/>
      <c r="L1797" s="298" t="s">
        <v>13064</v>
      </c>
    </row>
    <row r="1798" spans="1:12" ht="17.100000000000001" customHeight="1">
      <c r="A1798" s="294" t="s">
        <v>13014</v>
      </c>
      <c r="B1798" s="294"/>
      <c r="C1798" s="294"/>
      <c r="D1798" s="294"/>
      <c r="E1798" s="294"/>
      <c r="F1798" s="294"/>
      <c r="G1798" s="294"/>
      <c r="H1798" s="294"/>
      <c r="I1798" s="294"/>
      <c r="J1798" s="294"/>
      <c r="K1798" s="294"/>
      <c r="L1798" s="294"/>
    </row>
    <row r="1799" spans="1:12" ht="17.100000000000001" customHeight="1">
      <c r="A1799" s="298"/>
      <c r="B1799" s="298"/>
      <c r="C1799" s="298"/>
      <c r="D1799" s="298"/>
      <c r="E1799" s="298"/>
      <c r="F1799" s="298"/>
      <c r="G1799" s="298"/>
      <c r="H1799" s="298"/>
      <c r="I1799" s="298"/>
      <c r="J1799" s="298" t="s">
        <v>13015</v>
      </c>
      <c r="K1799" s="298"/>
      <c r="L1799" s="298" t="s">
        <v>16816</v>
      </c>
    </row>
    <row r="1800" spans="1:12" ht="17.100000000000001" customHeight="1">
      <c r="A1800" s="298"/>
      <c r="B1800" s="298"/>
      <c r="C1800" s="298"/>
      <c r="D1800" s="298"/>
      <c r="E1800" s="298"/>
      <c r="F1800" s="298"/>
      <c r="G1800" s="298"/>
      <c r="H1800" s="298"/>
      <c r="I1800" s="298"/>
      <c r="J1800" s="298" t="s">
        <v>13017</v>
      </c>
      <c r="K1800" s="298" t="s">
        <v>13018</v>
      </c>
      <c r="L1800" s="298" t="s">
        <v>16817</v>
      </c>
    </row>
    <row r="1801" spans="1:12" ht="17.100000000000001" customHeight="1">
      <c r="A1801" s="298"/>
      <c r="B1801" s="298"/>
      <c r="C1801" s="298"/>
      <c r="D1801" s="298"/>
      <c r="E1801" s="298"/>
      <c r="F1801" s="298"/>
      <c r="G1801" s="298"/>
      <c r="H1801" s="298"/>
      <c r="I1801" s="298"/>
      <c r="J1801" s="298" t="s">
        <v>13020</v>
      </c>
      <c r="K1801" s="298"/>
      <c r="L1801" s="298" t="s">
        <v>16818</v>
      </c>
    </row>
    <row r="1802" spans="1:12" ht="17.100000000000001" customHeight="1">
      <c r="A1802" s="298"/>
      <c r="B1802" s="298"/>
      <c r="C1802" s="298"/>
      <c r="D1802" s="298"/>
      <c r="E1802" s="298"/>
      <c r="F1802" s="298"/>
      <c r="G1802" s="298"/>
      <c r="H1802" s="298"/>
      <c r="I1802" s="298"/>
      <c r="J1802" s="298" t="s">
        <v>13022</v>
      </c>
      <c r="K1802" s="298" t="s">
        <v>16646</v>
      </c>
      <c r="L1802" s="298" t="s">
        <v>14611</v>
      </c>
    </row>
    <row r="1803" spans="1:12" ht="17.100000000000001" customHeight="1">
      <c r="A1803" s="298"/>
      <c r="B1803" s="298"/>
      <c r="C1803" s="298"/>
      <c r="D1803" s="298"/>
      <c r="E1803" s="298"/>
      <c r="F1803" s="298"/>
      <c r="G1803" s="298"/>
      <c r="H1803" s="298"/>
      <c r="I1803" s="298"/>
      <c r="J1803" s="298" t="s">
        <v>13024</v>
      </c>
      <c r="K1803" s="298"/>
      <c r="L1803" s="298" t="s">
        <v>16819</v>
      </c>
    </row>
    <row r="1804" spans="1:12" ht="30" customHeight="1">
      <c r="A1804" s="299"/>
      <c r="B1804" s="299"/>
      <c r="C1804" s="299"/>
      <c r="D1804" s="299"/>
      <c r="E1804" s="299"/>
      <c r="F1804" s="299"/>
      <c r="G1804" s="299"/>
      <c r="H1804" s="299"/>
      <c r="I1804" s="299"/>
      <c r="J1804" s="299"/>
      <c r="K1804" s="299"/>
      <c r="L1804" s="299"/>
    </row>
    <row r="1805" spans="1:12" ht="24" customHeight="1">
      <c r="A1805" s="295" t="s">
        <v>16820</v>
      </c>
      <c r="B1805" s="296" t="s">
        <v>16174</v>
      </c>
      <c r="C1805" s="295" t="s">
        <v>9</v>
      </c>
      <c r="D1805" s="295" t="s">
        <v>501</v>
      </c>
      <c r="E1805" s="297" t="s">
        <v>27</v>
      </c>
      <c r="F1805" s="296"/>
      <c r="G1805" s="296"/>
      <c r="H1805" s="296"/>
      <c r="I1805" s="296"/>
      <c r="J1805" s="296"/>
      <c r="K1805" s="296"/>
      <c r="L1805" s="296"/>
    </row>
    <row r="1806" spans="1:12">
      <c r="A1806" s="414" t="s">
        <v>12977</v>
      </c>
      <c r="B1806" s="414"/>
      <c r="C1806" s="414"/>
      <c r="D1806" s="414"/>
      <c r="E1806" s="414"/>
      <c r="F1806" s="414"/>
      <c r="G1806" s="414"/>
      <c r="H1806" s="414"/>
      <c r="I1806" s="294"/>
      <c r="J1806" s="294"/>
      <c r="K1806" s="294"/>
      <c r="L1806" s="294"/>
    </row>
    <row r="1807" spans="1:12" ht="17.100000000000001" customHeight="1">
      <c r="A1807" s="294" t="s">
        <v>12978</v>
      </c>
      <c r="B1807" s="298" t="s">
        <v>12979</v>
      </c>
      <c r="C1807" s="294" t="s">
        <v>12980</v>
      </c>
      <c r="D1807" s="294" t="s">
        <v>12981</v>
      </c>
      <c r="E1807" s="299" t="s">
        <v>12982</v>
      </c>
      <c r="F1807" s="413" t="s">
        <v>12983</v>
      </c>
      <c r="G1807" s="413"/>
      <c r="H1807" s="413" t="s">
        <v>12984</v>
      </c>
      <c r="I1807" s="413"/>
      <c r="J1807" s="413" t="s">
        <v>12985</v>
      </c>
      <c r="K1807" s="413"/>
      <c r="L1807" s="413"/>
    </row>
    <row r="1808" spans="1:12" ht="24" customHeight="1">
      <c r="A1808" s="300" t="s">
        <v>12986</v>
      </c>
      <c r="B1808" s="301" t="s">
        <v>13085</v>
      </c>
      <c r="C1808" s="300" t="s">
        <v>9</v>
      </c>
      <c r="D1808" s="300" t="s">
        <v>7909</v>
      </c>
      <c r="E1808" s="302" t="s">
        <v>51</v>
      </c>
      <c r="F1808" s="423" t="s">
        <v>13086</v>
      </c>
      <c r="G1808" s="423"/>
      <c r="H1808" s="423">
        <v>5.867E-4</v>
      </c>
      <c r="I1808" s="423"/>
      <c r="J1808" s="424">
        <v>6.0999999999999999E-2</v>
      </c>
      <c r="K1808" s="424"/>
      <c r="L1808" s="424"/>
    </row>
    <row r="1809" spans="1:12" ht="24" customHeight="1">
      <c r="A1809" s="300" t="s">
        <v>12986</v>
      </c>
      <c r="B1809" s="301" t="s">
        <v>13087</v>
      </c>
      <c r="C1809" s="300" t="s">
        <v>9</v>
      </c>
      <c r="D1809" s="300" t="s">
        <v>8873</v>
      </c>
      <c r="E1809" s="302" t="s">
        <v>51</v>
      </c>
      <c r="F1809" s="423" t="s">
        <v>13088</v>
      </c>
      <c r="G1809" s="423"/>
      <c r="H1809" s="423">
        <v>5.5899999999999997E-5</v>
      </c>
      <c r="I1809" s="423"/>
      <c r="J1809" s="424">
        <v>4.8599999999999997E-2</v>
      </c>
      <c r="K1809" s="424"/>
      <c r="L1809" s="424"/>
    </row>
    <row r="1810" spans="1:12" ht="48" customHeight="1">
      <c r="A1810" s="300" t="s">
        <v>12986</v>
      </c>
      <c r="B1810" s="301" t="s">
        <v>13089</v>
      </c>
      <c r="C1810" s="300" t="s">
        <v>9</v>
      </c>
      <c r="D1810" s="300" t="s">
        <v>9227</v>
      </c>
      <c r="E1810" s="302" t="s">
        <v>51</v>
      </c>
      <c r="F1810" s="423" t="s">
        <v>13090</v>
      </c>
      <c r="G1810" s="423"/>
      <c r="H1810" s="423">
        <v>3.9100000000000002E-5</v>
      </c>
      <c r="I1810" s="423"/>
      <c r="J1810" s="424">
        <v>5.2299999999999999E-2</v>
      </c>
      <c r="K1810" s="424"/>
      <c r="L1810" s="424"/>
    </row>
    <row r="1811" spans="1:12" ht="24" customHeight="1">
      <c r="A1811" s="300" t="s">
        <v>12986</v>
      </c>
      <c r="B1811" s="301" t="s">
        <v>13091</v>
      </c>
      <c r="C1811" s="300" t="s">
        <v>9</v>
      </c>
      <c r="D1811" s="300" t="s">
        <v>9580</v>
      </c>
      <c r="E1811" s="302" t="s">
        <v>51</v>
      </c>
      <c r="F1811" s="423" t="s">
        <v>13092</v>
      </c>
      <c r="G1811" s="423"/>
      <c r="H1811" s="423">
        <v>3.8300000000000003E-5</v>
      </c>
      <c r="I1811" s="423"/>
      <c r="J1811" s="424">
        <v>3.4299999999999997E-2</v>
      </c>
      <c r="K1811" s="424"/>
      <c r="L1811" s="424"/>
    </row>
    <row r="1812" spans="1:12" ht="24" customHeight="1">
      <c r="A1812" s="300" t="s">
        <v>12986</v>
      </c>
      <c r="B1812" s="301" t="s">
        <v>12987</v>
      </c>
      <c r="C1812" s="300" t="s">
        <v>9</v>
      </c>
      <c r="D1812" s="300" t="s">
        <v>9831</v>
      </c>
      <c r="E1812" s="302" t="s">
        <v>12988</v>
      </c>
      <c r="F1812" s="423" t="s">
        <v>12989</v>
      </c>
      <c r="G1812" s="423"/>
      <c r="H1812" s="423">
        <v>1.3577499999999999E-2</v>
      </c>
      <c r="I1812" s="423"/>
      <c r="J1812" s="424">
        <v>0.13739999999999999</v>
      </c>
      <c r="K1812" s="424"/>
      <c r="L1812" s="424"/>
    </row>
    <row r="1813" spans="1:12" ht="36" customHeight="1">
      <c r="A1813" s="300" t="s">
        <v>12986</v>
      </c>
      <c r="B1813" s="301" t="s">
        <v>12990</v>
      </c>
      <c r="C1813" s="300" t="s">
        <v>9</v>
      </c>
      <c r="D1813" s="300" t="s">
        <v>11426</v>
      </c>
      <c r="E1813" s="302" t="s">
        <v>51</v>
      </c>
      <c r="F1813" s="423" t="s">
        <v>12991</v>
      </c>
      <c r="G1813" s="423"/>
      <c r="H1813" s="423">
        <v>7.115E-4</v>
      </c>
      <c r="I1813" s="423"/>
      <c r="J1813" s="424">
        <v>9.4E-2</v>
      </c>
      <c r="K1813" s="424"/>
      <c r="L1813" s="424"/>
    </row>
    <row r="1814" spans="1:12" ht="17.100000000000001" customHeight="1">
      <c r="A1814" s="298"/>
      <c r="B1814" s="298"/>
      <c r="C1814" s="298"/>
      <c r="D1814" s="298"/>
      <c r="E1814" s="298"/>
      <c r="F1814" s="298"/>
      <c r="G1814" s="298"/>
      <c r="H1814" s="298"/>
      <c r="I1814" s="298"/>
      <c r="J1814" s="298" t="s">
        <v>12992</v>
      </c>
      <c r="K1814" s="298"/>
      <c r="L1814" s="298" t="s">
        <v>12926</v>
      </c>
    </row>
    <row r="1815" spans="1:12">
      <c r="A1815" s="414" t="s">
        <v>12994</v>
      </c>
      <c r="B1815" s="414"/>
      <c r="C1815" s="414"/>
      <c r="D1815" s="414"/>
      <c r="E1815" s="414"/>
      <c r="F1815" s="414"/>
      <c r="G1815" s="414"/>
      <c r="H1815" s="414"/>
      <c r="I1815" s="294"/>
      <c r="J1815" s="294"/>
      <c r="K1815" s="294"/>
      <c r="L1815" s="294"/>
    </row>
    <row r="1816" spans="1:12" ht="17.100000000000001" customHeight="1">
      <c r="A1816" s="294" t="s">
        <v>12978</v>
      </c>
      <c r="B1816" s="298" t="s">
        <v>12979</v>
      </c>
      <c r="C1816" s="294" t="s">
        <v>12980</v>
      </c>
      <c r="D1816" s="294" t="s">
        <v>12981</v>
      </c>
      <c r="E1816" s="299" t="s">
        <v>12982</v>
      </c>
      <c r="F1816" s="413" t="s">
        <v>12983</v>
      </c>
      <c r="G1816" s="413"/>
      <c r="H1816" s="413" t="s">
        <v>12984</v>
      </c>
      <c r="I1816" s="413"/>
      <c r="J1816" s="413" t="s">
        <v>12985</v>
      </c>
      <c r="K1816" s="413"/>
      <c r="L1816" s="413"/>
    </row>
    <row r="1817" spans="1:12" ht="24" customHeight="1">
      <c r="A1817" s="300" t="s">
        <v>12986</v>
      </c>
      <c r="B1817" s="301" t="s">
        <v>13190</v>
      </c>
      <c r="C1817" s="300" t="s">
        <v>9</v>
      </c>
      <c r="D1817" s="300" t="s">
        <v>11285</v>
      </c>
      <c r="E1817" s="302" t="s">
        <v>27</v>
      </c>
      <c r="F1817" s="423" t="s">
        <v>13191</v>
      </c>
      <c r="G1817" s="423"/>
      <c r="H1817" s="423">
        <v>1.0086094000000001</v>
      </c>
      <c r="I1817" s="423"/>
      <c r="J1817" s="424">
        <v>7.6452999999999998</v>
      </c>
      <c r="K1817" s="424"/>
      <c r="L1817" s="424"/>
    </row>
    <row r="1818" spans="1:12" ht="17.100000000000001" customHeight="1">
      <c r="A1818" s="298"/>
      <c r="B1818" s="298"/>
      <c r="C1818" s="298"/>
      <c r="D1818" s="298"/>
      <c r="E1818" s="298"/>
      <c r="F1818" s="298"/>
      <c r="G1818" s="298"/>
      <c r="H1818" s="298"/>
      <c r="I1818" s="298"/>
      <c r="J1818" s="298" t="s">
        <v>12992</v>
      </c>
      <c r="K1818" s="298"/>
      <c r="L1818" s="298" t="s">
        <v>16821</v>
      </c>
    </row>
    <row r="1819" spans="1:12">
      <c r="A1819" s="414" t="s">
        <v>12998</v>
      </c>
      <c r="B1819" s="414"/>
      <c r="C1819" s="414"/>
      <c r="D1819" s="414"/>
      <c r="E1819" s="414"/>
      <c r="F1819" s="414"/>
      <c r="G1819" s="414"/>
      <c r="H1819" s="414"/>
      <c r="I1819" s="294"/>
      <c r="J1819" s="294"/>
      <c r="K1819" s="294"/>
      <c r="L1819" s="294"/>
    </row>
    <row r="1820" spans="1:12" ht="17.100000000000001" customHeight="1">
      <c r="A1820" s="294" t="s">
        <v>12978</v>
      </c>
      <c r="B1820" s="298" t="s">
        <v>12979</v>
      </c>
      <c r="C1820" s="294" t="s">
        <v>12980</v>
      </c>
      <c r="D1820" s="294" t="s">
        <v>12981</v>
      </c>
      <c r="E1820" s="299" t="s">
        <v>12982</v>
      </c>
      <c r="F1820" s="413" t="s">
        <v>12983</v>
      </c>
      <c r="G1820" s="413"/>
      <c r="H1820" s="413" t="s">
        <v>12984</v>
      </c>
      <c r="I1820" s="413"/>
      <c r="J1820" s="413" t="s">
        <v>12985</v>
      </c>
      <c r="K1820" s="413"/>
      <c r="L1820" s="413"/>
    </row>
    <row r="1821" spans="1:12" ht="24" customHeight="1">
      <c r="A1821" s="300" t="s">
        <v>12986</v>
      </c>
      <c r="B1821" s="301" t="s">
        <v>13099</v>
      </c>
      <c r="C1821" s="300" t="s">
        <v>9</v>
      </c>
      <c r="D1821" s="300" t="s">
        <v>7224</v>
      </c>
      <c r="E1821" s="302" t="s">
        <v>51</v>
      </c>
      <c r="F1821" s="423" t="s">
        <v>13100</v>
      </c>
      <c r="G1821" s="423"/>
      <c r="H1821" s="423">
        <v>6.9302000000000001E-3</v>
      </c>
      <c r="I1821" s="423"/>
      <c r="J1821" s="424">
        <v>6.3700000000000007E-2</v>
      </c>
      <c r="K1821" s="424"/>
      <c r="L1821" s="424"/>
    </row>
    <row r="1822" spans="1:12" ht="24" customHeight="1">
      <c r="A1822" s="300" t="s">
        <v>12986</v>
      </c>
      <c r="B1822" s="301" t="s">
        <v>13101</v>
      </c>
      <c r="C1822" s="300" t="s">
        <v>9</v>
      </c>
      <c r="D1822" s="300" t="s">
        <v>7359</v>
      </c>
      <c r="E1822" s="302" t="s">
        <v>51</v>
      </c>
      <c r="F1822" s="423" t="s">
        <v>13102</v>
      </c>
      <c r="G1822" s="423"/>
      <c r="H1822" s="423">
        <v>2.2359999999999999E-4</v>
      </c>
      <c r="I1822" s="423"/>
      <c r="J1822" s="424">
        <v>2.87E-2</v>
      </c>
      <c r="K1822" s="424"/>
      <c r="L1822" s="424"/>
    </row>
    <row r="1823" spans="1:12" ht="24" customHeight="1">
      <c r="A1823" s="300" t="s">
        <v>12986</v>
      </c>
      <c r="B1823" s="301" t="s">
        <v>13103</v>
      </c>
      <c r="C1823" s="300" t="s">
        <v>9</v>
      </c>
      <c r="D1823" s="300" t="s">
        <v>8851</v>
      </c>
      <c r="E1823" s="302" t="s">
        <v>51</v>
      </c>
      <c r="F1823" s="423" t="s">
        <v>13104</v>
      </c>
      <c r="G1823" s="423"/>
      <c r="H1823" s="423">
        <v>1.7899999999999999E-4</v>
      </c>
      <c r="I1823" s="423"/>
      <c r="J1823" s="424">
        <v>3.4700000000000002E-2</v>
      </c>
      <c r="K1823" s="424"/>
      <c r="L1823" s="424"/>
    </row>
    <row r="1824" spans="1:12" ht="24" customHeight="1">
      <c r="A1824" s="300" t="s">
        <v>12986</v>
      </c>
      <c r="B1824" s="301" t="s">
        <v>13105</v>
      </c>
      <c r="C1824" s="300" t="s">
        <v>9</v>
      </c>
      <c r="D1824" s="300" t="s">
        <v>8852</v>
      </c>
      <c r="E1824" s="302" t="s">
        <v>51</v>
      </c>
      <c r="F1824" s="423" t="s">
        <v>13106</v>
      </c>
      <c r="G1824" s="423"/>
      <c r="H1824" s="423">
        <v>3.8300000000000003E-5</v>
      </c>
      <c r="I1824" s="423"/>
      <c r="J1824" s="424">
        <v>2.1000000000000001E-2</v>
      </c>
      <c r="K1824" s="424"/>
      <c r="L1824" s="424"/>
    </row>
    <row r="1825" spans="1:12" ht="24" customHeight="1">
      <c r="A1825" s="300" t="s">
        <v>12986</v>
      </c>
      <c r="B1825" s="301" t="s">
        <v>13107</v>
      </c>
      <c r="C1825" s="300" t="s">
        <v>9</v>
      </c>
      <c r="D1825" s="300" t="s">
        <v>9000</v>
      </c>
      <c r="E1825" s="302" t="s">
        <v>51</v>
      </c>
      <c r="F1825" s="423" t="s">
        <v>13108</v>
      </c>
      <c r="G1825" s="423"/>
      <c r="H1825" s="423">
        <v>7.8878999999999998E-3</v>
      </c>
      <c r="I1825" s="423"/>
      <c r="J1825" s="424">
        <v>5.3400000000000003E-2</v>
      </c>
      <c r="K1825" s="424"/>
      <c r="L1825" s="424"/>
    </row>
    <row r="1826" spans="1:12" ht="24" customHeight="1">
      <c r="A1826" s="300" t="s">
        <v>12986</v>
      </c>
      <c r="B1826" s="301" t="s">
        <v>13109</v>
      </c>
      <c r="C1826" s="300" t="s">
        <v>9</v>
      </c>
      <c r="D1826" s="300" t="s">
        <v>9574</v>
      </c>
      <c r="E1826" s="302" t="s">
        <v>51</v>
      </c>
      <c r="F1826" s="423" t="s">
        <v>13110</v>
      </c>
      <c r="G1826" s="423"/>
      <c r="H1826" s="423">
        <v>2.5014999999999998E-3</v>
      </c>
      <c r="I1826" s="423"/>
      <c r="J1826" s="424">
        <v>2.2100000000000002E-2</v>
      </c>
      <c r="K1826" s="424"/>
      <c r="L1826" s="424"/>
    </row>
    <row r="1827" spans="1:12" ht="24" customHeight="1">
      <c r="A1827" s="300" t="s">
        <v>12986</v>
      </c>
      <c r="B1827" s="301" t="s">
        <v>13111</v>
      </c>
      <c r="C1827" s="300" t="s">
        <v>9</v>
      </c>
      <c r="D1827" s="300" t="s">
        <v>10714</v>
      </c>
      <c r="E1827" s="302" t="s">
        <v>93</v>
      </c>
      <c r="F1827" s="423" t="s">
        <v>13112</v>
      </c>
      <c r="G1827" s="423"/>
      <c r="H1827" s="423">
        <v>1.3147E-3</v>
      </c>
      <c r="I1827" s="423"/>
      <c r="J1827" s="424">
        <v>2.01E-2</v>
      </c>
      <c r="K1827" s="424"/>
      <c r="L1827" s="424"/>
    </row>
    <row r="1828" spans="1:12" ht="24" customHeight="1">
      <c r="A1828" s="300" t="s">
        <v>12986</v>
      </c>
      <c r="B1828" s="301" t="s">
        <v>13113</v>
      </c>
      <c r="C1828" s="300" t="s">
        <v>9</v>
      </c>
      <c r="D1828" s="300" t="s">
        <v>10809</v>
      </c>
      <c r="E1828" s="302" t="s">
        <v>51</v>
      </c>
      <c r="F1828" s="423" t="s">
        <v>13114</v>
      </c>
      <c r="G1828" s="423"/>
      <c r="H1828" s="423">
        <v>1.3147E-3</v>
      </c>
      <c r="I1828" s="423"/>
      <c r="J1828" s="424">
        <v>1.5800000000000002E-2</v>
      </c>
      <c r="K1828" s="424"/>
      <c r="L1828" s="424"/>
    </row>
    <row r="1829" spans="1:12" ht="24" customHeight="1">
      <c r="A1829" s="300" t="s">
        <v>12986</v>
      </c>
      <c r="B1829" s="301" t="s">
        <v>13115</v>
      </c>
      <c r="C1829" s="300" t="s">
        <v>9</v>
      </c>
      <c r="D1829" s="300" t="s">
        <v>10810</v>
      </c>
      <c r="E1829" s="302" t="s">
        <v>51</v>
      </c>
      <c r="F1829" s="423" t="s">
        <v>13116</v>
      </c>
      <c r="G1829" s="423"/>
      <c r="H1829" s="423">
        <v>1.3147E-3</v>
      </c>
      <c r="I1829" s="423"/>
      <c r="J1829" s="424">
        <v>3.5000000000000003E-2</v>
      </c>
      <c r="K1829" s="424"/>
      <c r="L1829" s="424"/>
    </row>
    <row r="1830" spans="1:12" ht="24" customHeight="1">
      <c r="A1830" s="300" t="s">
        <v>12986</v>
      </c>
      <c r="B1830" s="301" t="s">
        <v>13117</v>
      </c>
      <c r="C1830" s="300" t="s">
        <v>9</v>
      </c>
      <c r="D1830" s="300" t="s">
        <v>10837</v>
      </c>
      <c r="E1830" s="302" t="s">
        <v>51</v>
      </c>
      <c r="F1830" s="423" t="s">
        <v>13118</v>
      </c>
      <c r="G1830" s="423"/>
      <c r="H1830" s="423">
        <v>4.4799999999999998E-5</v>
      </c>
      <c r="I1830" s="423"/>
      <c r="J1830" s="424">
        <v>1.9900000000000001E-2</v>
      </c>
      <c r="K1830" s="424"/>
      <c r="L1830" s="424"/>
    </row>
    <row r="1831" spans="1:12" ht="24" customHeight="1">
      <c r="A1831" s="300" t="s">
        <v>12986</v>
      </c>
      <c r="B1831" s="301" t="s">
        <v>13003</v>
      </c>
      <c r="C1831" s="300" t="s">
        <v>9</v>
      </c>
      <c r="D1831" s="300" t="s">
        <v>7216</v>
      </c>
      <c r="E1831" s="302" t="s">
        <v>51</v>
      </c>
      <c r="F1831" s="423" t="s">
        <v>13004</v>
      </c>
      <c r="G1831" s="423"/>
      <c r="H1831" s="423">
        <v>2.6331000000000002E-3</v>
      </c>
      <c r="I1831" s="423"/>
      <c r="J1831" s="424">
        <v>8.7999999999999995E-2</v>
      </c>
      <c r="K1831" s="424"/>
      <c r="L1831" s="424"/>
    </row>
    <row r="1832" spans="1:12" ht="24" customHeight="1">
      <c r="A1832" s="300" t="s">
        <v>12986</v>
      </c>
      <c r="B1832" s="301" t="s">
        <v>13005</v>
      </c>
      <c r="C1832" s="300" t="s">
        <v>9</v>
      </c>
      <c r="D1832" s="300" t="s">
        <v>7393</v>
      </c>
      <c r="E1832" s="302" t="s">
        <v>12988</v>
      </c>
      <c r="F1832" s="423" t="s">
        <v>13006</v>
      </c>
      <c r="G1832" s="423"/>
      <c r="H1832" s="423">
        <v>1.5841E-3</v>
      </c>
      <c r="I1832" s="423"/>
      <c r="J1832" s="424">
        <v>8.5500000000000007E-2</v>
      </c>
      <c r="K1832" s="424"/>
      <c r="L1832" s="424"/>
    </row>
    <row r="1833" spans="1:12" ht="24" customHeight="1">
      <c r="A1833" s="300" t="s">
        <v>12986</v>
      </c>
      <c r="B1833" s="301" t="s">
        <v>13007</v>
      </c>
      <c r="C1833" s="300" t="s">
        <v>9</v>
      </c>
      <c r="D1833" s="300" t="s">
        <v>10619</v>
      </c>
      <c r="E1833" s="302" t="s">
        <v>51</v>
      </c>
      <c r="F1833" s="423" t="s">
        <v>13008</v>
      </c>
      <c r="G1833" s="423"/>
      <c r="H1833" s="423">
        <v>1.2287999999999999E-3</v>
      </c>
      <c r="I1833" s="423"/>
      <c r="J1833" s="424">
        <v>0.23499999999999999</v>
      </c>
      <c r="K1833" s="424"/>
      <c r="L1833" s="424"/>
    </row>
    <row r="1834" spans="1:12" ht="24" customHeight="1">
      <c r="A1834" s="300" t="s">
        <v>12986</v>
      </c>
      <c r="B1834" s="301" t="s">
        <v>13009</v>
      </c>
      <c r="C1834" s="300" t="s">
        <v>9</v>
      </c>
      <c r="D1834" s="300" t="s">
        <v>10769</v>
      </c>
      <c r="E1834" s="302" t="s">
        <v>51</v>
      </c>
      <c r="F1834" s="423" t="s">
        <v>13010</v>
      </c>
      <c r="G1834" s="423"/>
      <c r="H1834" s="423">
        <v>0.1104583</v>
      </c>
      <c r="I1834" s="423"/>
      <c r="J1834" s="424">
        <v>0.13919999999999999</v>
      </c>
      <c r="K1834" s="424"/>
      <c r="L1834" s="424"/>
    </row>
    <row r="1835" spans="1:12" ht="24" customHeight="1">
      <c r="A1835" s="300" t="s">
        <v>12986</v>
      </c>
      <c r="B1835" s="301" t="s">
        <v>13011</v>
      </c>
      <c r="C1835" s="300" t="s">
        <v>9</v>
      </c>
      <c r="D1835" s="300" t="s">
        <v>10929</v>
      </c>
      <c r="E1835" s="302" t="s">
        <v>51</v>
      </c>
      <c r="F1835" s="423" t="s">
        <v>13012</v>
      </c>
      <c r="G1835" s="423"/>
      <c r="H1835" s="423">
        <v>1.0648999999999999E-3</v>
      </c>
      <c r="I1835" s="423"/>
      <c r="J1835" s="424">
        <v>0.16020000000000001</v>
      </c>
      <c r="K1835" s="424"/>
      <c r="L1835" s="424"/>
    </row>
    <row r="1836" spans="1:12" ht="17.100000000000001" customHeight="1">
      <c r="A1836" s="298"/>
      <c r="B1836" s="298"/>
      <c r="C1836" s="298"/>
      <c r="D1836" s="298"/>
      <c r="E1836" s="298"/>
      <c r="F1836" s="298"/>
      <c r="G1836" s="298"/>
      <c r="H1836" s="298"/>
      <c r="I1836" s="298"/>
      <c r="J1836" s="298" t="s">
        <v>12992</v>
      </c>
      <c r="K1836" s="298"/>
      <c r="L1836" s="298" t="s">
        <v>12955</v>
      </c>
    </row>
    <row r="1837" spans="1:12">
      <c r="A1837" s="414" t="s">
        <v>13056</v>
      </c>
      <c r="B1837" s="414"/>
      <c r="C1837" s="414"/>
      <c r="D1837" s="414"/>
      <c r="E1837" s="414"/>
      <c r="F1837" s="414"/>
      <c r="G1837" s="414"/>
      <c r="H1837" s="414"/>
      <c r="I1837" s="294"/>
      <c r="J1837" s="294"/>
      <c r="K1837" s="294"/>
      <c r="L1837" s="294"/>
    </row>
    <row r="1838" spans="1:12" ht="17.100000000000001" customHeight="1">
      <c r="A1838" s="294" t="s">
        <v>12978</v>
      </c>
      <c r="B1838" s="298" t="s">
        <v>12979</v>
      </c>
      <c r="C1838" s="294" t="s">
        <v>12980</v>
      </c>
      <c r="D1838" s="294" t="s">
        <v>12981</v>
      </c>
      <c r="E1838" s="299" t="s">
        <v>12982</v>
      </c>
      <c r="F1838" s="413" t="s">
        <v>12983</v>
      </c>
      <c r="G1838" s="413"/>
      <c r="H1838" s="413" t="s">
        <v>12984</v>
      </c>
      <c r="I1838" s="413"/>
      <c r="J1838" s="413" t="s">
        <v>12985</v>
      </c>
      <c r="K1838" s="413"/>
      <c r="L1838" s="413"/>
    </row>
    <row r="1839" spans="1:12" ht="24" customHeight="1">
      <c r="A1839" s="300" t="s">
        <v>12986</v>
      </c>
      <c r="B1839" s="301" t="s">
        <v>13057</v>
      </c>
      <c r="C1839" s="300" t="s">
        <v>9</v>
      </c>
      <c r="D1839" s="300" t="s">
        <v>12549</v>
      </c>
      <c r="E1839" s="302" t="s">
        <v>27</v>
      </c>
      <c r="F1839" s="423" t="s">
        <v>12948</v>
      </c>
      <c r="G1839" s="423"/>
      <c r="H1839" s="423">
        <v>1</v>
      </c>
      <c r="I1839" s="423"/>
      <c r="J1839" s="424">
        <v>0.65</v>
      </c>
      <c r="K1839" s="424"/>
      <c r="L1839" s="424"/>
    </row>
    <row r="1840" spans="1:12" ht="17.100000000000001" customHeight="1">
      <c r="A1840" s="298"/>
      <c r="B1840" s="298"/>
      <c r="C1840" s="298"/>
      <c r="D1840" s="298"/>
      <c r="E1840" s="298"/>
      <c r="F1840" s="298"/>
      <c r="G1840" s="298"/>
      <c r="H1840" s="298"/>
      <c r="I1840" s="298"/>
      <c r="J1840" s="298" t="s">
        <v>12992</v>
      </c>
      <c r="K1840" s="298"/>
      <c r="L1840" s="298" t="s">
        <v>12948</v>
      </c>
    </row>
    <row r="1841" spans="1:12">
      <c r="A1841" s="414" t="s">
        <v>13058</v>
      </c>
      <c r="B1841" s="414"/>
      <c r="C1841" s="414"/>
      <c r="D1841" s="414"/>
      <c r="E1841" s="414"/>
      <c r="F1841" s="414"/>
      <c r="G1841" s="414"/>
      <c r="H1841" s="414"/>
      <c r="I1841" s="294"/>
      <c r="J1841" s="294"/>
      <c r="K1841" s="294"/>
      <c r="L1841" s="294"/>
    </row>
    <row r="1842" spans="1:12" ht="17.100000000000001" customHeight="1">
      <c r="A1842" s="294" t="s">
        <v>12978</v>
      </c>
      <c r="B1842" s="298" t="s">
        <v>12979</v>
      </c>
      <c r="C1842" s="294" t="s">
        <v>12980</v>
      </c>
      <c r="D1842" s="294" t="s">
        <v>12981</v>
      </c>
      <c r="E1842" s="299" t="s">
        <v>12982</v>
      </c>
      <c r="F1842" s="413" t="s">
        <v>12983</v>
      </c>
      <c r="G1842" s="413"/>
      <c r="H1842" s="413" t="s">
        <v>12984</v>
      </c>
      <c r="I1842" s="413"/>
      <c r="J1842" s="413" t="s">
        <v>12985</v>
      </c>
      <c r="K1842" s="413"/>
      <c r="L1842" s="413"/>
    </row>
    <row r="1843" spans="1:12" ht="24" customHeight="1">
      <c r="A1843" s="300" t="s">
        <v>12986</v>
      </c>
      <c r="B1843" s="301" t="s">
        <v>13059</v>
      </c>
      <c r="C1843" s="300" t="s">
        <v>9</v>
      </c>
      <c r="D1843" s="300" t="s">
        <v>12535</v>
      </c>
      <c r="E1843" s="302" t="s">
        <v>27</v>
      </c>
      <c r="F1843" s="423" t="s">
        <v>12936</v>
      </c>
      <c r="G1843" s="423"/>
      <c r="H1843" s="423">
        <v>1</v>
      </c>
      <c r="I1843" s="423"/>
      <c r="J1843" s="424">
        <v>0.05</v>
      </c>
      <c r="K1843" s="424"/>
      <c r="L1843" s="424"/>
    </row>
    <row r="1844" spans="1:12" ht="17.100000000000001" customHeight="1">
      <c r="A1844" s="298"/>
      <c r="B1844" s="298"/>
      <c r="C1844" s="298"/>
      <c r="D1844" s="298"/>
      <c r="E1844" s="298"/>
      <c r="F1844" s="298"/>
      <c r="G1844" s="298"/>
      <c r="H1844" s="298"/>
      <c r="I1844" s="298"/>
      <c r="J1844" s="298" t="s">
        <v>12992</v>
      </c>
      <c r="K1844" s="298"/>
      <c r="L1844" s="298" t="s">
        <v>12936</v>
      </c>
    </row>
    <row r="1845" spans="1:12">
      <c r="A1845" s="414" t="s">
        <v>13060</v>
      </c>
      <c r="B1845" s="414"/>
      <c r="C1845" s="414"/>
      <c r="D1845" s="414"/>
      <c r="E1845" s="414"/>
      <c r="F1845" s="414"/>
      <c r="G1845" s="414"/>
      <c r="H1845" s="414"/>
      <c r="I1845" s="294"/>
      <c r="J1845" s="294"/>
      <c r="K1845" s="294"/>
      <c r="L1845" s="294"/>
    </row>
    <row r="1846" spans="1:12" ht="17.100000000000001" customHeight="1">
      <c r="A1846" s="294" t="s">
        <v>12978</v>
      </c>
      <c r="B1846" s="298" t="s">
        <v>12979</v>
      </c>
      <c r="C1846" s="294" t="s">
        <v>12980</v>
      </c>
      <c r="D1846" s="294" t="s">
        <v>12981</v>
      </c>
      <c r="E1846" s="299" t="s">
        <v>12982</v>
      </c>
      <c r="F1846" s="413" t="s">
        <v>12983</v>
      </c>
      <c r="G1846" s="413"/>
      <c r="H1846" s="413" t="s">
        <v>12984</v>
      </c>
      <c r="I1846" s="413"/>
      <c r="J1846" s="413" t="s">
        <v>12985</v>
      </c>
      <c r="K1846" s="413"/>
      <c r="L1846" s="413"/>
    </row>
    <row r="1847" spans="1:12" ht="24" customHeight="1">
      <c r="A1847" s="300" t="s">
        <v>12986</v>
      </c>
      <c r="B1847" s="301" t="s">
        <v>13061</v>
      </c>
      <c r="C1847" s="300" t="s">
        <v>9</v>
      </c>
      <c r="D1847" s="300" t="s">
        <v>12522</v>
      </c>
      <c r="E1847" s="302" t="s">
        <v>27</v>
      </c>
      <c r="F1847" s="423" t="s">
        <v>12964</v>
      </c>
      <c r="G1847" s="423"/>
      <c r="H1847" s="423">
        <v>1</v>
      </c>
      <c r="I1847" s="423"/>
      <c r="J1847" s="424">
        <v>2.5299999999999998</v>
      </c>
      <c r="K1847" s="424"/>
      <c r="L1847" s="424"/>
    </row>
    <row r="1848" spans="1:12" ht="24" customHeight="1">
      <c r="A1848" s="300" t="s">
        <v>12986</v>
      </c>
      <c r="B1848" s="301" t="s">
        <v>13062</v>
      </c>
      <c r="C1848" s="300" t="s">
        <v>9</v>
      </c>
      <c r="D1848" s="300" t="s">
        <v>12527</v>
      </c>
      <c r="E1848" s="302" t="s">
        <v>27</v>
      </c>
      <c r="F1848" s="423" t="s">
        <v>13063</v>
      </c>
      <c r="G1848" s="423"/>
      <c r="H1848" s="423">
        <v>1</v>
      </c>
      <c r="I1848" s="423"/>
      <c r="J1848" s="424">
        <v>0.34</v>
      </c>
      <c r="K1848" s="424"/>
      <c r="L1848" s="424"/>
    </row>
    <row r="1849" spans="1:12" ht="17.100000000000001" customHeight="1">
      <c r="A1849" s="298"/>
      <c r="B1849" s="298"/>
      <c r="C1849" s="298"/>
      <c r="D1849" s="298"/>
      <c r="E1849" s="298"/>
      <c r="F1849" s="298"/>
      <c r="G1849" s="298"/>
      <c r="H1849" s="298"/>
      <c r="I1849" s="298"/>
      <c r="J1849" s="298" t="s">
        <v>12992</v>
      </c>
      <c r="K1849" s="298"/>
      <c r="L1849" s="298" t="s">
        <v>13064</v>
      </c>
    </row>
    <row r="1850" spans="1:12" ht="17.100000000000001" customHeight="1">
      <c r="A1850" s="294" t="s">
        <v>13014</v>
      </c>
      <c r="B1850" s="294"/>
      <c r="C1850" s="294"/>
      <c r="D1850" s="294"/>
      <c r="E1850" s="294"/>
      <c r="F1850" s="294"/>
      <c r="G1850" s="294"/>
      <c r="H1850" s="294"/>
      <c r="I1850" s="294"/>
      <c r="J1850" s="294"/>
      <c r="K1850" s="294"/>
      <c r="L1850" s="294"/>
    </row>
    <row r="1851" spans="1:12" ht="17.100000000000001" customHeight="1">
      <c r="A1851" s="298"/>
      <c r="B1851" s="298"/>
      <c r="C1851" s="298"/>
      <c r="D1851" s="298"/>
      <c r="E1851" s="298"/>
      <c r="F1851" s="298"/>
      <c r="G1851" s="298"/>
      <c r="H1851" s="298"/>
      <c r="I1851" s="298"/>
      <c r="J1851" s="298" t="s">
        <v>13015</v>
      </c>
      <c r="K1851" s="298"/>
      <c r="L1851" s="298" t="s">
        <v>16822</v>
      </c>
    </row>
    <row r="1852" spans="1:12" ht="17.100000000000001" customHeight="1">
      <c r="A1852" s="298"/>
      <c r="B1852" s="298"/>
      <c r="C1852" s="298"/>
      <c r="D1852" s="298"/>
      <c r="E1852" s="298"/>
      <c r="F1852" s="298"/>
      <c r="G1852" s="298"/>
      <c r="H1852" s="298"/>
      <c r="I1852" s="298"/>
      <c r="J1852" s="298" t="s">
        <v>13017</v>
      </c>
      <c r="K1852" s="298" t="s">
        <v>13018</v>
      </c>
      <c r="L1852" s="298" t="s">
        <v>13858</v>
      </c>
    </row>
    <row r="1853" spans="1:12" ht="17.100000000000001" customHeight="1">
      <c r="A1853" s="298"/>
      <c r="B1853" s="298"/>
      <c r="C1853" s="298"/>
      <c r="D1853" s="298"/>
      <c r="E1853" s="298"/>
      <c r="F1853" s="298"/>
      <c r="G1853" s="298"/>
      <c r="H1853" s="298"/>
      <c r="I1853" s="298"/>
      <c r="J1853" s="298" t="s">
        <v>13020</v>
      </c>
      <c r="K1853" s="298"/>
      <c r="L1853" s="298" t="s">
        <v>16823</v>
      </c>
    </row>
    <row r="1854" spans="1:12" ht="17.100000000000001" customHeight="1">
      <c r="A1854" s="298"/>
      <c r="B1854" s="298"/>
      <c r="C1854" s="298"/>
      <c r="D1854" s="298"/>
      <c r="E1854" s="298"/>
      <c r="F1854" s="298"/>
      <c r="G1854" s="298"/>
      <c r="H1854" s="298"/>
      <c r="I1854" s="298"/>
      <c r="J1854" s="298" t="s">
        <v>13022</v>
      </c>
      <c r="K1854" s="298" t="s">
        <v>16646</v>
      </c>
      <c r="L1854" s="298" t="s">
        <v>14391</v>
      </c>
    </row>
    <row r="1855" spans="1:12" ht="17.100000000000001" customHeight="1">
      <c r="A1855" s="298"/>
      <c r="B1855" s="298"/>
      <c r="C1855" s="298"/>
      <c r="D1855" s="298"/>
      <c r="E1855" s="298"/>
      <c r="F1855" s="298"/>
      <c r="G1855" s="298"/>
      <c r="H1855" s="298"/>
      <c r="I1855" s="298"/>
      <c r="J1855" s="298" t="s">
        <v>13024</v>
      </c>
      <c r="K1855" s="298"/>
      <c r="L1855" s="298" t="s">
        <v>16824</v>
      </c>
    </row>
    <row r="1856" spans="1:12" ht="30" customHeight="1">
      <c r="A1856" s="299"/>
      <c r="B1856" s="299"/>
      <c r="C1856" s="299"/>
      <c r="D1856" s="299"/>
      <c r="E1856" s="299"/>
      <c r="F1856" s="299"/>
      <c r="G1856" s="299"/>
      <c r="H1856" s="299"/>
      <c r="I1856" s="299"/>
      <c r="J1856" s="299"/>
      <c r="K1856" s="299"/>
      <c r="L1856" s="299"/>
    </row>
    <row r="1857" spans="1:12" ht="36" customHeight="1">
      <c r="A1857" s="295" t="s">
        <v>16825</v>
      </c>
      <c r="B1857" s="296" t="s">
        <v>16248</v>
      </c>
      <c r="C1857" s="295" t="s">
        <v>9</v>
      </c>
      <c r="D1857" s="295" t="s">
        <v>4021</v>
      </c>
      <c r="E1857" s="297" t="s">
        <v>75</v>
      </c>
      <c r="F1857" s="296"/>
      <c r="G1857" s="296"/>
      <c r="H1857" s="296"/>
      <c r="I1857" s="296"/>
      <c r="J1857" s="296"/>
      <c r="K1857" s="296"/>
      <c r="L1857" s="296"/>
    </row>
    <row r="1858" spans="1:12">
      <c r="A1858" s="414" t="s">
        <v>12977</v>
      </c>
      <c r="B1858" s="414"/>
      <c r="C1858" s="414"/>
      <c r="D1858" s="414"/>
      <c r="E1858" s="414"/>
      <c r="F1858" s="414"/>
      <c r="G1858" s="414"/>
      <c r="H1858" s="414"/>
      <c r="I1858" s="294"/>
      <c r="J1858" s="294"/>
      <c r="K1858" s="294"/>
      <c r="L1858" s="294"/>
    </row>
    <row r="1859" spans="1:12" ht="17.100000000000001" customHeight="1">
      <c r="A1859" s="294" t="s">
        <v>12978</v>
      </c>
      <c r="B1859" s="298" t="s">
        <v>12979</v>
      </c>
      <c r="C1859" s="294" t="s">
        <v>12980</v>
      </c>
      <c r="D1859" s="294" t="s">
        <v>12981</v>
      </c>
      <c r="E1859" s="299" t="s">
        <v>12982</v>
      </c>
      <c r="F1859" s="413" t="s">
        <v>12983</v>
      </c>
      <c r="G1859" s="413"/>
      <c r="H1859" s="413" t="s">
        <v>12984</v>
      </c>
      <c r="I1859" s="413"/>
      <c r="J1859" s="413" t="s">
        <v>12985</v>
      </c>
      <c r="K1859" s="413"/>
      <c r="L1859" s="413"/>
    </row>
    <row r="1860" spans="1:12" ht="24" customHeight="1">
      <c r="A1860" s="300" t="s">
        <v>12986</v>
      </c>
      <c r="B1860" s="301" t="s">
        <v>13180</v>
      </c>
      <c r="C1860" s="300" t="s">
        <v>9</v>
      </c>
      <c r="D1860" s="300" t="s">
        <v>9160</v>
      </c>
      <c r="E1860" s="302" t="s">
        <v>51</v>
      </c>
      <c r="F1860" s="423" t="s">
        <v>13181</v>
      </c>
      <c r="G1860" s="423"/>
      <c r="H1860" s="423">
        <v>1.37E-4</v>
      </c>
      <c r="I1860" s="423"/>
      <c r="J1860" s="424">
        <v>0.59099999999999997</v>
      </c>
      <c r="K1860" s="424"/>
      <c r="L1860" s="424"/>
    </row>
    <row r="1861" spans="1:12" ht="24" customHeight="1">
      <c r="A1861" s="300" t="s">
        <v>12986</v>
      </c>
      <c r="B1861" s="301" t="s">
        <v>12987</v>
      </c>
      <c r="C1861" s="300" t="s">
        <v>9</v>
      </c>
      <c r="D1861" s="300" t="s">
        <v>9831</v>
      </c>
      <c r="E1861" s="302" t="s">
        <v>12988</v>
      </c>
      <c r="F1861" s="423" t="s">
        <v>12989</v>
      </c>
      <c r="G1861" s="423"/>
      <c r="H1861" s="423">
        <v>1.3601E-2</v>
      </c>
      <c r="I1861" s="423"/>
      <c r="J1861" s="424">
        <v>0.1376</v>
      </c>
      <c r="K1861" s="424"/>
      <c r="L1861" s="424"/>
    </row>
    <row r="1862" spans="1:12" ht="36" customHeight="1">
      <c r="A1862" s="300" t="s">
        <v>12986</v>
      </c>
      <c r="B1862" s="301" t="s">
        <v>12990</v>
      </c>
      <c r="C1862" s="300" t="s">
        <v>9</v>
      </c>
      <c r="D1862" s="300" t="s">
        <v>11426</v>
      </c>
      <c r="E1862" s="302" t="s">
        <v>51</v>
      </c>
      <c r="F1862" s="423" t="s">
        <v>12991</v>
      </c>
      <c r="G1862" s="423"/>
      <c r="H1862" s="423">
        <v>7.1279999999999998E-4</v>
      </c>
      <c r="I1862" s="423"/>
      <c r="J1862" s="424">
        <v>9.4200000000000006E-2</v>
      </c>
      <c r="K1862" s="424"/>
      <c r="L1862" s="424"/>
    </row>
    <row r="1863" spans="1:12" ht="17.100000000000001" customHeight="1">
      <c r="A1863" s="298"/>
      <c r="B1863" s="298"/>
      <c r="C1863" s="298"/>
      <c r="D1863" s="298"/>
      <c r="E1863" s="298"/>
      <c r="F1863" s="298"/>
      <c r="G1863" s="298"/>
      <c r="H1863" s="298"/>
      <c r="I1863" s="298"/>
      <c r="J1863" s="298" t="s">
        <v>12992</v>
      </c>
      <c r="K1863" s="298"/>
      <c r="L1863" s="298" t="s">
        <v>13568</v>
      </c>
    </row>
    <row r="1864" spans="1:12">
      <c r="A1864" s="414" t="s">
        <v>12994</v>
      </c>
      <c r="B1864" s="414"/>
      <c r="C1864" s="414"/>
      <c r="D1864" s="414"/>
      <c r="E1864" s="414"/>
      <c r="F1864" s="414"/>
      <c r="G1864" s="414"/>
      <c r="H1864" s="414"/>
      <c r="I1864" s="294"/>
      <c r="J1864" s="294"/>
      <c r="K1864" s="294"/>
      <c r="L1864" s="294"/>
    </row>
    <row r="1865" spans="1:12" ht="17.100000000000001" customHeight="1">
      <c r="A1865" s="294" t="s">
        <v>12978</v>
      </c>
      <c r="B1865" s="298" t="s">
        <v>12979</v>
      </c>
      <c r="C1865" s="294" t="s">
        <v>12980</v>
      </c>
      <c r="D1865" s="294" t="s">
        <v>12981</v>
      </c>
      <c r="E1865" s="299" t="s">
        <v>12982</v>
      </c>
      <c r="F1865" s="413" t="s">
        <v>12983</v>
      </c>
      <c r="G1865" s="413"/>
      <c r="H1865" s="413" t="s">
        <v>12984</v>
      </c>
      <c r="I1865" s="413"/>
      <c r="J1865" s="413" t="s">
        <v>12985</v>
      </c>
      <c r="K1865" s="413"/>
      <c r="L1865" s="413"/>
    </row>
    <row r="1866" spans="1:12" ht="24" customHeight="1">
      <c r="A1866" s="300" t="s">
        <v>12986</v>
      </c>
      <c r="B1866" s="301" t="s">
        <v>13189</v>
      </c>
      <c r="C1866" s="300" t="s">
        <v>9</v>
      </c>
      <c r="D1866" s="300" t="s">
        <v>10144</v>
      </c>
      <c r="E1866" s="302" t="s">
        <v>27</v>
      </c>
      <c r="F1866" s="423" t="s">
        <v>12939</v>
      </c>
      <c r="G1866" s="423"/>
      <c r="H1866" s="423">
        <v>1.0119256999999999</v>
      </c>
      <c r="I1866" s="423"/>
      <c r="J1866" s="424">
        <v>4.8875999999999999</v>
      </c>
      <c r="K1866" s="424"/>
      <c r="L1866" s="424"/>
    </row>
    <row r="1867" spans="1:12" ht="17.100000000000001" customHeight="1">
      <c r="A1867" s="298"/>
      <c r="B1867" s="298"/>
      <c r="C1867" s="298"/>
      <c r="D1867" s="298"/>
      <c r="E1867" s="298"/>
      <c r="F1867" s="298"/>
      <c r="G1867" s="298"/>
      <c r="H1867" s="298"/>
      <c r="I1867" s="298"/>
      <c r="J1867" s="298" t="s">
        <v>12992</v>
      </c>
      <c r="K1867" s="298"/>
      <c r="L1867" s="298" t="s">
        <v>13290</v>
      </c>
    </row>
    <row r="1868" spans="1:12">
      <c r="A1868" s="414" t="s">
        <v>12998</v>
      </c>
      <c r="B1868" s="414"/>
      <c r="C1868" s="414"/>
      <c r="D1868" s="414"/>
      <c r="E1868" s="414"/>
      <c r="F1868" s="414"/>
      <c r="G1868" s="414"/>
      <c r="H1868" s="414"/>
      <c r="I1868" s="294"/>
      <c r="J1868" s="294"/>
      <c r="K1868" s="294"/>
      <c r="L1868" s="294"/>
    </row>
    <row r="1869" spans="1:12" ht="17.100000000000001" customHeight="1">
      <c r="A1869" s="294" t="s">
        <v>12978</v>
      </c>
      <c r="B1869" s="298" t="s">
        <v>12979</v>
      </c>
      <c r="C1869" s="294" t="s">
        <v>12980</v>
      </c>
      <c r="D1869" s="294" t="s">
        <v>12981</v>
      </c>
      <c r="E1869" s="299" t="s">
        <v>12982</v>
      </c>
      <c r="F1869" s="413" t="s">
        <v>12983</v>
      </c>
      <c r="G1869" s="413"/>
      <c r="H1869" s="413" t="s">
        <v>12984</v>
      </c>
      <c r="I1869" s="413"/>
      <c r="J1869" s="413" t="s">
        <v>12985</v>
      </c>
      <c r="K1869" s="413"/>
      <c r="L1869" s="413"/>
    </row>
    <row r="1870" spans="1:12" ht="24" customHeight="1">
      <c r="A1870" s="300" t="s">
        <v>12986</v>
      </c>
      <c r="B1870" s="301" t="s">
        <v>13096</v>
      </c>
      <c r="C1870" s="300" t="s">
        <v>9</v>
      </c>
      <c r="D1870" s="300" t="s">
        <v>8825</v>
      </c>
      <c r="E1870" s="302" t="s">
        <v>13097</v>
      </c>
      <c r="F1870" s="423" t="s">
        <v>13098</v>
      </c>
      <c r="G1870" s="423"/>
      <c r="H1870" s="423">
        <v>0.77217720000000001</v>
      </c>
      <c r="I1870" s="423"/>
      <c r="J1870" s="424">
        <v>0.4556</v>
      </c>
      <c r="K1870" s="424"/>
      <c r="L1870" s="424"/>
    </row>
    <row r="1871" spans="1:12" ht="24" customHeight="1">
      <c r="A1871" s="300" t="s">
        <v>12986</v>
      </c>
      <c r="B1871" s="301" t="s">
        <v>13003</v>
      </c>
      <c r="C1871" s="300" t="s">
        <v>9</v>
      </c>
      <c r="D1871" s="300" t="s">
        <v>7216</v>
      </c>
      <c r="E1871" s="302" t="s">
        <v>51</v>
      </c>
      <c r="F1871" s="423" t="s">
        <v>13004</v>
      </c>
      <c r="G1871" s="423"/>
      <c r="H1871" s="423">
        <v>2.6377000000000002E-3</v>
      </c>
      <c r="I1871" s="423"/>
      <c r="J1871" s="424">
        <v>8.8099999999999998E-2</v>
      </c>
      <c r="K1871" s="424"/>
      <c r="L1871" s="424"/>
    </row>
    <row r="1872" spans="1:12" ht="24" customHeight="1">
      <c r="A1872" s="300" t="s">
        <v>12986</v>
      </c>
      <c r="B1872" s="301" t="s">
        <v>13005</v>
      </c>
      <c r="C1872" s="300" t="s">
        <v>9</v>
      </c>
      <c r="D1872" s="300" t="s">
        <v>7393</v>
      </c>
      <c r="E1872" s="302" t="s">
        <v>12988</v>
      </c>
      <c r="F1872" s="423" t="s">
        <v>13006</v>
      </c>
      <c r="G1872" s="423"/>
      <c r="H1872" s="423">
        <v>1.5868E-3</v>
      </c>
      <c r="I1872" s="423"/>
      <c r="J1872" s="424">
        <v>8.5699999999999998E-2</v>
      </c>
      <c r="K1872" s="424"/>
      <c r="L1872" s="424"/>
    </row>
    <row r="1873" spans="1:12" ht="24" customHeight="1">
      <c r="A1873" s="300" t="s">
        <v>12986</v>
      </c>
      <c r="B1873" s="301" t="s">
        <v>13007</v>
      </c>
      <c r="C1873" s="300" t="s">
        <v>9</v>
      </c>
      <c r="D1873" s="300" t="s">
        <v>10619</v>
      </c>
      <c r="E1873" s="302" t="s">
        <v>51</v>
      </c>
      <c r="F1873" s="423" t="s">
        <v>13008</v>
      </c>
      <c r="G1873" s="423"/>
      <c r="H1873" s="423">
        <v>1.2309E-3</v>
      </c>
      <c r="I1873" s="423"/>
      <c r="J1873" s="424">
        <v>0.2354</v>
      </c>
      <c r="K1873" s="424"/>
      <c r="L1873" s="424"/>
    </row>
    <row r="1874" spans="1:12" ht="24" customHeight="1">
      <c r="A1874" s="300" t="s">
        <v>12986</v>
      </c>
      <c r="B1874" s="301" t="s">
        <v>13009</v>
      </c>
      <c r="C1874" s="300" t="s">
        <v>9</v>
      </c>
      <c r="D1874" s="300" t="s">
        <v>10769</v>
      </c>
      <c r="E1874" s="302" t="s">
        <v>51</v>
      </c>
      <c r="F1874" s="423" t="s">
        <v>13010</v>
      </c>
      <c r="G1874" s="423"/>
      <c r="H1874" s="423">
        <v>0.11064980000000001</v>
      </c>
      <c r="I1874" s="423"/>
      <c r="J1874" s="424">
        <v>0.1394</v>
      </c>
      <c r="K1874" s="424"/>
      <c r="L1874" s="424"/>
    </row>
    <row r="1875" spans="1:12" ht="24" customHeight="1">
      <c r="A1875" s="300" t="s">
        <v>12986</v>
      </c>
      <c r="B1875" s="301" t="s">
        <v>13011</v>
      </c>
      <c r="C1875" s="300" t="s">
        <v>9</v>
      </c>
      <c r="D1875" s="300" t="s">
        <v>10929</v>
      </c>
      <c r="E1875" s="302" t="s">
        <v>51</v>
      </c>
      <c r="F1875" s="423" t="s">
        <v>13012</v>
      </c>
      <c r="G1875" s="423"/>
      <c r="H1875" s="423">
        <v>1.0667999999999999E-3</v>
      </c>
      <c r="I1875" s="423"/>
      <c r="J1875" s="424">
        <v>0.1605</v>
      </c>
      <c r="K1875" s="424"/>
      <c r="L1875" s="424"/>
    </row>
    <row r="1876" spans="1:12" ht="17.100000000000001" customHeight="1">
      <c r="A1876" s="298"/>
      <c r="B1876" s="298"/>
      <c r="C1876" s="298"/>
      <c r="D1876" s="298"/>
      <c r="E1876" s="298"/>
      <c r="F1876" s="298"/>
      <c r="G1876" s="298"/>
      <c r="H1876" s="298"/>
      <c r="I1876" s="298"/>
      <c r="J1876" s="298" t="s">
        <v>12992</v>
      </c>
      <c r="K1876" s="298"/>
      <c r="L1876" s="298" t="s">
        <v>12945</v>
      </c>
    </row>
    <row r="1877" spans="1:12">
      <c r="A1877" s="414" t="s">
        <v>13056</v>
      </c>
      <c r="B1877" s="414"/>
      <c r="C1877" s="414"/>
      <c r="D1877" s="414"/>
      <c r="E1877" s="414"/>
      <c r="F1877" s="414"/>
      <c r="G1877" s="414"/>
      <c r="H1877" s="414"/>
      <c r="I1877" s="294"/>
      <c r="J1877" s="294"/>
      <c r="K1877" s="294"/>
      <c r="L1877" s="294"/>
    </row>
    <row r="1878" spans="1:12" ht="17.100000000000001" customHeight="1">
      <c r="A1878" s="294" t="s">
        <v>12978</v>
      </c>
      <c r="B1878" s="298" t="s">
        <v>12979</v>
      </c>
      <c r="C1878" s="294" t="s">
        <v>12980</v>
      </c>
      <c r="D1878" s="294" t="s">
        <v>12981</v>
      </c>
      <c r="E1878" s="299" t="s">
        <v>12982</v>
      </c>
      <c r="F1878" s="413" t="s">
        <v>12983</v>
      </c>
      <c r="G1878" s="413"/>
      <c r="H1878" s="413" t="s">
        <v>12984</v>
      </c>
      <c r="I1878" s="413"/>
      <c r="J1878" s="413" t="s">
        <v>12985</v>
      </c>
      <c r="K1878" s="413"/>
      <c r="L1878" s="413"/>
    </row>
    <row r="1879" spans="1:12" ht="24" customHeight="1">
      <c r="A1879" s="300" t="s">
        <v>12986</v>
      </c>
      <c r="B1879" s="301" t="s">
        <v>13057</v>
      </c>
      <c r="C1879" s="300" t="s">
        <v>9</v>
      </c>
      <c r="D1879" s="300" t="s">
        <v>12549</v>
      </c>
      <c r="E1879" s="302" t="s">
        <v>27</v>
      </c>
      <c r="F1879" s="423" t="s">
        <v>12948</v>
      </c>
      <c r="G1879" s="423"/>
      <c r="H1879" s="423">
        <v>1</v>
      </c>
      <c r="I1879" s="423"/>
      <c r="J1879" s="424">
        <v>0.65</v>
      </c>
      <c r="K1879" s="424"/>
      <c r="L1879" s="424"/>
    </row>
    <row r="1880" spans="1:12" ht="17.100000000000001" customHeight="1">
      <c r="A1880" s="298"/>
      <c r="B1880" s="298"/>
      <c r="C1880" s="298"/>
      <c r="D1880" s="298"/>
      <c r="E1880" s="298"/>
      <c r="F1880" s="298"/>
      <c r="G1880" s="298"/>
      <c r="H1880" s="298"/>
      <c r="I1880" s="298"/>
      <c r="J1880" s="298" t="s">
        <v>12992</v>
      </c>
      <c r="K1880" s="298"/>
      <c r="L1880" s="298" t="s">
        <v>12948</v>
      </c>
    </row>
    <row r="1881" spans="1:12">
      <c r="A1881" s="414" t="s">
        <v>13058</v>
      </c>
      <c r="B1881" s="414"/>
      <c r="C1881" s="414"/>
      <c r="D1881" s="414"/>
      <c r="E1881" s="414"/>
      <c r="F1881" s="414"/>
      <c r="G1881" s="414"/>
      <c r="H1881" s="414"/>
      <c r="I1881" s="294"/>
      <c r="J1881" s="294"/>
      <c r="K1881" s="294"/>
      <c r="L1881" s="294"/>
    </row>
    <row r="1882" spans="1:12" ht="17.100000000000001" customHeight="1">
      <c r="A1882" s="294" t="s">
        <v>12978</v>
      </c>
      <c r="B1882" s="298" t="s">
        <v>12979</v>
      </c>
      <c r="C1882" s="294" t="s">
        <v>12980</v>
      </c>
      <c r="D1882" s="294" t="s">
        <v>12981</v>
      </c>
      <c r="E1882" s="299" t="s">
        <v>12982</v>
      </c>
      <c r="F1882" s="413" t="s">
        <v>12983</v>
      </c>
      <c r="G1882" s="413"/>
      <c r="H1882" s="413" t="s">
        <v>12984</v>
      </c>
      <c r="I1882" s="413"/>
      <c r="J1882" s="413" t="s">
        <v>12985</v>
      </c>
      <c r="K1882" s="413"/>
      <c r="L1882" s="413"/>
    </row>
    <row r="1883" spans="1:12" ht="24" customHeight="1">
      <c r="A1883" s="300" t="s">
        <v>12986</v>
      </c>
      <c r="B1883" s="301" t="s">
        <v>13059</v>
      </c>
      <c r="C1883" s="300" t="s">
        <v>9</v>
      </c>
      <c r="D1883" s="300" t="s">
        <v>12535</v>
      </c>
      <c r="E1883" s="302" t="s">
        <v>27</v>
      </c>
      <c r="F1883" s="423" t="s">
        <v>12936</v>
      </c>
      <c r="G1883" s="423"/>
      <c r="H1883" s="423">
        <v>1</v>
      </c>
      <c r="I1883" s="423"/>
      <c r="J1883" s="424">
        <v>0.05</v>
      </c>
      <c r="K1883" s="424"/>
      <c r="L1883" s="424"/>
    </row>
    <row r="1884" spans="1:12" ht="17.100000000000001" customHeight="1">
      <c r="A1884" s="298"/>
      <c r="B1884" s="298"/>
      <c r="C1884" s="298"/>
      <c r="D1884" s="298"/>
      <c r="E1884" s="298"/>
      <c r="F1884" s="298"/>
      <c r="G1884" s="298"/>
      <c r="H1884" s="298"/>
      <c r="I1884" s="298"/>
      <c r="J1884" s="298" t="s">
        <v>12992</v>
      </c>
      <c r="K1884" s="298"/>
      <c r="L1884" s="298" t="s">
        <v>12936</v>
      </c>
    </row>
    <row r="1885" spans="1:12">
      <c r="A1885" s="414" t="s">
        <v>13060</v>
      </c>
      <c r="B1885" s="414"/>
      <c r="C1885" s="414"/>
      <c r="D1885" s="414"/>
      <c r="E1885" s="414"/>
      <c r="F1885" s="414"/>
      <c r="G1885" s="414"/>
      <c r="H1885" s="414"/>
      <c r="I1885" s="294"/>
      <c r="J1885" s="294"/>
      <c r="K1885" s="294"/>
      <c r="L1885" s="294"/>
    </row>
    <row r="1886" spans="1:12" ht="17.100000000000001" customHeight="1">
      <c r="A1886" s="294" t="s">
        <v>12978</v>
      </c>
      <c r="B1886" s="298" t="s">
        <v>12979</v>
      </c>
      <c r="C1886" s="294" t="s">
        <v>12980</v>
      </c>
      <c r="D1886" s="294" t="s">
        <v>12981</v>
      </c>
      <c r="E1886" s="299" t="s">
        <v>12982</v>
      </c>
      <c r="F1886" s="413" t="s">
        <v>12983</v>
      </c>
      <c r="G1886" s="413"/>
      <c r="H1886" s="413" t="s">
        <v>12984</v>
      </c>
      <c r="I1886" s="413"/>
      <c r="J1886" s="413" t="s">
        <v>12985</v>
      </c>
      <c r="K1886" s="413"/>
      <c r="L1886" s="413"/>
    </row>
    <row r="1887" spans="1:12" ht="24" customHeight="1">
      <c r="A1887" s="300" t="s">
        <v>12986</v>
      </c>
      <c r="B1887" s="301" t="s">
        <v>13061</v>
      </c>
      <c r="C1887" s="300" t="s">
        <v>9</v>
      </c>
      <c r="D1887" s="300" t="s">
        <v>12522</v>
      </c>
      <c r="E1887" s="302" t="s">
        <v>27</v>
      </c>
      <c r="F1887" s="423" t="s">
        <v>12964</v>
      </c>
      <c r="G1887" s="423"/>
      <c r="H1887" s="423">
        <v>1</v>
      </c>
      <c r="I1887" s="423"/>
      <c r="J1887" s="424">
        <v>2.5299999999999998</v>
      </c>
      <c r="K1887" s="424"/>
      <c r="L1887" s="424"/>
    </row>
    <row r="1888" spans="1:12" ht="24" customHeight="1">
      <c r="A1888" s="300" t="s">
        <v>12986</v>
      </c>
      <c r="B1888" s="301" t="s">
        <v>13062</v>
      </c>
      <c r="C1888" s="300" t="s">
        <v>9</v>
      </c>
      <c r="D1888" s="300" t="s">
        <v>12527</v>
      </c>
      <c r="E1888" s="302" t="s">
        <v>27</v>
      </c>
      <c r="F1888" s="423" t="s">
        <v>13063</v>
      </c>
      <c r="G1888" s="423"/>
      <c r="H1888" s="423">
        <v>1</v>
      </c>
      <c r="I1888" s="423"/>
      <c r="J1888" s="424">
        <v>0.34</v>
      </c>
      <c r="K1888" s="424"/>
      <c r="L1888" s="424"/>
    </row>
    <row r="1889" spans="1:12" ht="17.100000000000001" customHeight="1">
      <c r="A1889" s="298"/>
      <c r="B1889" s="298"/>
      <c r="C1889" s="298"/>
      <c r="D1889" s="298"/>
      <c r="E1889" s="298"/>
      <c r="F1889" s="298"/>
      <c r="G1889" s="298"/>
      <c r="H1889" s="298"/>
      <c r="I1889" s="298"/>
      <c r="J1889" s="298" t="s">
        <v>12992</v>
      </c>
      <c r="K1889" s="298"/>
      <c r="L1889" s="298" t="s">
        <v>13064</v>
      </c>
    </row>
    <row r="1890" spans="1:12" ht="17.100000000000001" customHeight="1">
      <c r="A1890" s="294" t="s">
        <v>13014</v>
      </c>
      <c r="B1890" s="294"/>
      <c r="C1890" s="294"/>
      <c r="D1890" s="294"/>
      <c r="E1890" s="294"/>
      <c r="F1890" s="294"/>
      <c r="G1890" s="294"/>
      <c r="H1890" s="294"/>
      <c r="I1890" s="294"/>
      <c r="J1890" s="294"/>
      <c r="K1890" s="294"/>
      <c r="L1890" s="294"/>
    </row>
    <row r="1891" spans="1:12" ht="17.100000000000001" customHeight="1">
      <c r="A1891" s="298"/>
      <c r="B1891" s="298"/>
      <c r="C1891" s="298"/>
      <c r="D1891" s="298"/>
      <c r="E1891" s="298"/>
      <c r="F1891" s="298"/>
      <c r="G1891" s="298"/>
      <c r="H1891" s="298"/>
      <c r="I1891" s="298"/>
      <c r="J1891" s="298" t="s">
        <v>13015</v>
      </c>
      <c r="K1891" s="298"/>
      <c r="L1891" s="298" t="s">
        <v>16826</v>
      </c>
    </row>
    <row r="1892" spans="1:12" ht="17.100000000000001" customHeight="1">
      <c r="A1892" s="298"/>
      <c r="B1892" s="298"/>
      <c r="C1892" s="298"/>
      <c r="D1892" s="298"/>
      <c r="E1892" s="298"/>
      <c r="F1892" s="298"/>
      <c r="G1892" s="298"/>
      <c r="H1892" s="298"/>
      <c r="I1892" s="298"/>
      <c r="J1892" s="298" t="s">
        <v>13017</v>
      </c>
      <c r="K1892" s="298" t="s">
        <v>13018</v>
      </c>
      <c r="L1892" s="298" t="s">
        <v>16827</v>
      </c>
    </row>
    <row r="1893" spans="1:12" ht="17.100000000000001" customHeight="1">
      <c r="A1893" s="298"/>
      <c r="B1893" s="298"/>
      <c r="C1893" s="298"/>
      <c r="D1893" s="298"/>
      <c r="E1893" s="298"/>
      <c r="F1893" s="298"/>
      <c r="G1893" s="298"/>
      <c r="H1893" s="298"/>
      <c r="I1893" s="298"/>
      <c r="J1893" s="298" t="s">
        <v>13020</v>
      </c>
      <c r="K1893" s="298"/>
      <c r="L1893" s="298" t="s">
        <v>16763</v>
      </c>
    </row>
    <row r="1894" spans="1:12" ht="17.100000000000001" customHeight="1">
      <c r="A1894" s="298"/>
      <c r="B1894" s="298"/>
      <c r="C1894" s="298"/>
      <c r="D1894" s="298"/>
      <c r="E1894" s="298"/>
      <c r="F1894" s="298"/>
      <c r="G1894" s="298"/>
      <c r="H1894" s="298"/>
      <c r="I1894" s="298"/>
      <c r="J1894" s="298" t="s">
        <v>13022</v>
      </c>
      <c r="K1894" s="298" t="s">
        <v>16646</v>
      </c>
      <c r="L1894" s="298" t="s">
        <v>15500</v>
      </c>
    </row>
    <row r="1895" spans="1:12" ht="17.100000000000001" customHeight="1">
      <c r="A1895" s="298"/>
      <c r="B1895" s="298"/>
      <c r="C1895" s="298"/>
      <c r="D1895" s="298"/>
      <c r="E1895" s="298"/>
      <c r="F1895" s="298"/>
      <c r="G1895" s="298"/>
      <c r="H1895" s="298"/>
      <c r="I1895" s="298"/>
      <c r="J1895" s="298" t="s">
        <v>13024</v>
      </c>
      <c r="K1895" s="298"/>
      <c r="L1895" s="298" t="s">
        <v>14291</v>
      </c>
    </row>
    <row r="1896" spans="1:12" ht="30" customHeight="1">
      <c r="A1896" s="299"/>
      <c r="B1896" s="299"/>
      <c r="C1896" s="299"/>
      <c r="D1896" s="299"/>
      <c r="E1896" s="299"/>
      <c r="F1896" s="299"/>
      <c r="G1896" s="299"/>
      <c r="H1896" s="299"/>
      <c r="I1896" s="299"/>
      <c r="J1896" s="299"/>
      <c r="K1896" s="299"/>
      <c r="L1896" s="299"/>
    </row>
    <row r="1897" spans="1:12" ht="36" customHeight="1">
      <c r="A1897" s="295" t="s">
        <v>16828</v>
      </c>
      <c r="B1897" s="296" t="s">
        <v>16249</v>
      </c>
      <c r="C1897" s="295" t="s">
        <v>9</v>
      </c>
      <c r="D1897" s="295" t="s">
        <v>4022</v>
      </c>
      <c r="E1897" s="297" t="s">
        <v>99</v>
      </c>
      <c r="F1897" s="296"/>
      <c r="G1897" s="296"/>
      <c r="H1897" s="296"/>
      <c r="I1897" s="296"/>
      <c r="J1897" s="296"/>
      <c r="K1897" s="296"/>
      <c r="L1897" s="296"/>
    </row>
    <row r="1898" spans="1:12">
      <c r="A1898" s="414" t="s">
        <v>12977</v>
      </c>
      <c r="B1898" s="414"/>
      <c r="C1898" s="414"/>
      <c r="D1898" s="414"/>
      <c r="E1898" s="414"/>
      <c r="F1898" s="414"/>
      <c r="G1898" s="414"/>
      <c r="H1898" s="414"/>
      <c r="I1898" s="294"/>
      <c r="J1898" s="294"/>
      <c r="K1898" s="294"/>
      <c r="L1898" s="294"/>
    </row>
    <row r="1899" spans="1:12" ht="17.100000000000001" customHeight="1">
      <c r="A1899" s="294" t="s">
        <v>12978</v>
      </c>
      <c r="B1899" s="298" t="s">
        <v>12979</v>
      </c>
      <c r="C1899" s="294" t="s">
        <v>12980</v>
      </c>
      <c r="D1899" s="294" t="s">
        <v>12981</v>
      </c>
      <c r="E1899" s="299" t="s">
        <v>12982</v>
      </c>
      <c r="F1899" s="413" t="s">
        <v>12983</v>
      </c>
      <c r="G1899" s="413"/>
      <c r="H1899" s="413" t="s">
        <v>12984</v>
      </c>
      <c r="I1899" s="413"/>
      <c r="J1899" s="413" t="s">
        <v>12985</v>
      </c>
      <c r="K1899" s="413"/>
      <c r="L1899" s="413"/>
    </row>
    <row r="1900" spans="1:12" ht="24" customHeight="1">
      <c r="A1900" s="300" t="s">
        <v>12986</v>
      </c>
      <c r="B1900" s="301" t="s">
        <v>13180</v>
      </c>
      <c r="C1900" s="300" t="s">
        <v>9</v>
      </c>
      <c r="D1900" s="300" t="s">
        <v>9160</v>
      </c>
      <c r="E1900" s="302" t="s">
        <v>51</v>
      </c>
      <c r="F1900" s="423" t="s">
        <v>13181</v>
      </c>
      <c r="G1900" s="423"/>
      <c r="H1900" s="423">
        <v>7.7600000000000002E-5</v>
      </c>
      <c r="I1900" s="423"/>
      <c r="J1900" s="424">
        <v>0.3347</v>
      </c>
      <c r="K1900" s="424"/>
      <c r="L1900" s="424"/>
    </row>
    <row r="1901" spans="1:12" ht="24" customHeight="1">
      <c r="A1901" s="300" t="s">
        <v>12986</v>
      </c>
      <c r="B1901" s="301" t="s">
        <v>12987</v>
      </c>
      <c r="C1901" s="300" t="s">
        <v>9</v>
      </c>
      <c r="D1901" s="300" t="s">
        <v>9831</v>
      </c>
      <c r="E1901" s="302" t="s">
        <v>12988</v>
      </c>
      <c r="F1901" s="423" t="s">
        <v>12989</v>
      </c>
      <c r="G1901" s="423"/>
      <c r="H1901" s="423">
        <v>1.3605000000000001E-2</v>
      </c>
      <c r="I1901" s="423"/>
      <c r="J1901" s="424">
        <v>0.13769999999999999</v>
      </c>
      <c r="K1901" s="424"/>
      <c r="L1901" s="424"/>
    </row>
    <row r="1902" spans="1:12" ht="36" customHeight="1">
      <c r="A1902" s="300" t="s">
        <v>12986</v>
      </c>
      <c r="B1902" s="301" t="s">
        <v>12990</v>
      </c>
      <c r="C1902" s="300" t="s">
        <v>9</v>
      </c>
      <c r="D1902" s="300" t="s">
        <v>11426</v>
      </c>
      <c r="E1902" s="302" t="s">
        <v>51</v>
      </c>
      <c r="F1902" s="423" t="s">
        <v>12991</v>
      </c>
      <c r="G1902" s="423"/>
      <c r="H1902" s="423">
        <v>7.1299999999999998E-4</v>
      </c>
      <c r="I1902" s="423"/>
      <c r="J1902" s="424">
        <v>9.4200000000000006E-2</v>
      </c>
      <c r="K1902" s="424"/>
      <c r="L1902" s="424"/>
    </row>
    <row r="1903" spans="1:12" ht="17.100000000000001" customHeight="1">
      <c r="A1903" s="298"/>
      <c r="B1903" s="298"/>
      <c r="C1903" s="298"/>
      <c r="D1903" s="298"/>
      <c r="E1903" s="298"/>
      <c r="F1903" s="298"/>
      <c r="G1903" s="298"/>
      <c r="H1903" s="298"/>
      <c r="I1903" s="298"/>
      <c r="J1903" s="298" t="s">
        <v>12992</v>
      </c>
      <c r="K1903" s="298"/>
      <c r="L1903" s="298" t="s">
        <v>12915</v>
      </c>
    </row>
    <row r="1904" spans="1:12">
      <c r="A1904" s="414" t="s">
        <v>12994</v>
      </c>
      <c r="B1904" s="414"/>
      <c r="C1904" s="414"/>
      <c r="D1904" s="414"/>
      <c r="E1904" s="414"/>
      <c r="F1904" s="414"/>
      <c r="G1904" s="414"/>
      <c r="H1904" s="414"/>
      <c r="I1904" s="294"/>
      <c r="J1904" s="294"/>
      <c r="K1904" s="294"/>
      <c r="L1904" s="294"/>
    </row>
    <row r="1905" spans="1:12" ht="17.100000000000001" customHeight="1">
      <c r="A1905" s="294" t="s">
        <v>12978</v>
      </c>
      <c r="B1905" s="298" t="s">
        <v>12979</v>
      </c>
      <c r="C1905" s="294" t="s">
        <v>12980</v>
      </c>
      <c r="D1905" s="294" t="s">
        <v>12981</v>
      </c>
      <c r="E1905" s="299" t="s">
        <v>12982</v>
      </c>
      <c r="F1905" s="413" t="s">
        <v>12983</v>
      </c>
      <c r="G1905" s="413"/>
      <c r="H1905" s="413" t="s">
        <v>12984</v>
      </c>
      <c r="I1905" s="413"/>
      <c r="J1905" s="413" t="s">
        <v>12985</v>
      </c>
      <c r="K1905" s="413"/>
      <c r="L1905" s="413"/>
    </row>
    <row r="1906" spans="1:12" ht="24" customHeight="1">
      <c r="A1906" s="300" t="s">
        <v>12986</v>
      </c>
      <c r="B1906" s="301" t="s">
        <v>13189</v>
      </c>
      <c r="C1906" s="300" t="s">
        <v>9</v>
      </c>
      <c r="D1906" s="300" t="s">
        <v>10144</v>
      </c>
      <c r="E1906" s="302" t="s">
        <v>27</v>
      </c>
      <c r="F1906" s="423" t="s">
        <v>12939</v>
      </c>
      <c r="G1906" s="423"/>
      <c r="H1906" s="423">
        <v>1.0119256999999999</v>
      </c>
      <c r="I1906" s="423"/>
      <c r="J1906" s="424">
        <v>4.8875999999999999</v>
      </c>
      <c r="K1906" s="424"/>
      <c r="L1906" s="424"/>
    </row>
    <row r="1907" spans="1:12" ht="17.100000000000001" customHeight="1">
      <c r="A1907" s="298"/>
      <c r="B1907" s="298"/>
      <c r="C1907" s="298"/>
      <c r="D1907" s="298"/>
      <c r="E1907" s="298"/>
      <c r="F1907" s="298"/>
      <c r="G1907" s="298"/>
      <c r="H1907" s="298"/>
      <c r="I1907" s="298"/>
      <c r="J1907" s="298" t="s">
        <v>12992</v>
      </c>
      <c r="K1907" s="298"/>
      <c r="L1907" s="298" t="s">
        <v>13290</v>
      </c>
    </row>
    <row r="1908" spans="1:12">
      <c r="A1908" s="414" t="s">
        <v>12998</v>
      </c>
      <c r="B1908" s="414"/>
      <c r="C1908" s="414"/>
      <c r="D1908" s="414"/>
      <c r="E1908" s="414"/>
      <c r="F1908" s="414"/>
      <c r="G1908" s="414"/>
      <c r="H1908" s="414"/>
      <c r="I1908" s="294"/>
      <c r="J1908" s="294"/>
      <c r="K1908" s="294"/>
      <c r="L1908" s="294"/>
    </row>
    <row r="1909" spans="1:12" ht="17.100000000000001" customHeight="1">
      <c r="A1909" s="294" t="s">
        <v>12978</v>
      </c>
      <c r="B1909" s="298" t="s">
        <v>12979</v>
      </c>
      <c r="C1909" s="294" t="s">
        <v>12980</v>
      </c>
      <c r="D1909" s="294" t="s">
        <v>12981</v>
      </c>
      <c r="E1909" s="299" t="s">
        <v>12982</v>
      </c>
      <c r="F1909" s="413" t="s">
        <v>12983</v>
      </c>
      <c r="G1909" s="413"/>
      <c r="H1909" s="413" t="s">
        <v>12984</v>
      </c>
      <c r="I1909" s="413"/>
      <c r="J1909" s="413" t="s">
        <v>12985</v>
      </c>
      <c r="K1909" s="413"/>
      <c r="L1909" s="413"/>
    </row>
    <row r="1910" spans="1:12" ht="24" customHeight="1">
      <c r="A1910" s="300" t="s">
        <v>12986</v>
      </c>
      <c r="B1910" s="301" t="s">
        <v>13003</v>
      </c>
      <c r="C1910" s="300" t="s">
        <v>9</v>
      </c>
      <c r="D1910" s="300" t="s">
        <v>7216</v>
      </c>
      <c r="E1910" s="302" t="s">
        <v>51</v>
      </c>
      <c r="F1910" s="423" t="s">
        <v>13004</v>
      </c>
      <c r="G1910" s="423"/>
      <c r="H1910" s="423">
        <v>2.6384999999999998E-3</v>
      </c>
      <c r="I1910" s="423"/>
      <c r="J1910" s="424">
        <v>8.8200000000000001E-2</v>
      </c>
      <c r="K1910" s="424"/>
      <c r="L1910" s="424"/>
    </row>
    <row r="1911" spans="1:12" ht="24" customHeight="1">
      <c r="A1911" s="300" t="s">
        <v>12986</v>
      </c>
      <c r="B1911" s="301" t="s">
        <v>13005</v>
      </c>
      <c r="C1911" s="300" t="s">
        <v>9</v>
      </c>
      <c r="D1911" s="300" t="s">
        <v>7393</v>
      </c>
      <c r="E1911" s="302" t="s">
        <v>12988</v>
      </c>
      <c r="F1911" s="423" t="s">
        <v>13006</v>
      </c>
      <c r="G1911" s="423"/>
      <c r="H1911" s="423">
        <v>1.5873E-3</v>
      </c>
      <c r="I1911" s="423"/>
      <c r="J1911" s="424">
        <v>8.5699999999999998E-2</v>
      </c>
      <c r="K1911" s="424"/>
      <c r="L1911" s="424"/>
    </row>
    <row r="1912" spans="1:12" ht="24" customHeight="1">
      <c r="A1912" s="300" t="s">
        <v>12986</v>
      </c>
      <c r="B1912" s="301" t="s">
        <v>13007</v>
      </c>
      <c r="C1912" s="300" t="s">
        <v>9</v>
      </c>
      <c r="D1912" s="300" t="s">
        <v>10619</v>
      </c>
      <c r="E1912" s="302" t="s">
        <v>51</v>
      </c>
      <c r="F1912" s="423" t="s">
        <v>13008</v>
      </c>
      <c r="G1912" s="423"/>
      <c r="H1912" s="423">
        <v>1.2313000000000001E-3</v>
      </c>
      <c r="I1912" s="423"/>
      <c r="J1912" s="424">
        <v>0.23549999999999999</v>
      </c>
      <c r="K1912" s="424"/>
      <c r="L1912" s="424"/>
    </row>
    <row r="1913" spans="1:12" ht="24" customHeight="1">
      <c r="A1913" s="300" t="s">
        <v>12986</v>
      </c>
      <c r="B1913" s="301" t="s">
        <v>13009</v>
      </c>
      <c r="C1913" s="300" t="s">
        <v>9</v>
      </c>
      <c r="D1913" s="300" t="s">
        <v>10769</v>
      </c>
      <c r="E1913" s="302" t="s">
        <v>51</v>
      </c>
      <c r="F1913" s="423" t="s">
        <v>13010</v>
      </c>
      <c r="G1913" s="423"/>
      <c r="H1913" s="423">
        <v>0.1106824</v>
      </c>
      <c r="I1913" s="423"/>
      <c r="J1913" s="424">
        <v>0.13950000000000001</v>
      </c>
      <c r="K1913" s="424"/>
      <c r="L1913" s="424"/>
    </row>
    <row r="1914" spans="1:12" ht="24" customHeight="1">
      <c r="A1914" s="300" t="s">
        <v>12986</v>
      </c>
      <c r="B1914" s="301" t="s">
        <v>13011</v>
      </c>
      <c r="C1914" s="300" t="s">
        <v>9</v>
      </c>
      <c r="D1914" s="300" t="s">
        <v>10929</v>
      </c>
      <c r="E1914" s="302" t="s">
        <v>51</v>
      </c>
      <c r="F1914" s="423" t="s">
        <v>13012</v>
      </c>
      <c r="G1914" s="423"/>
      <c r="H1914" s="423">
        <v>1.0671000000000001E-3</v>
      </c>
      <c r="I1914" s="423"/>
      <c r="J1914" s="424">
        <v>0.16059999999999999</v>
      </c>
      <c r="K1914" s="424"/>
      <c r="L1914" s="424"/>
    </row>
    <row r="1915" spans="1:12" ht="17.100000000000001" customHeight="1">
      <c r="A1915" s="298"/>
      <c r="B1915" s="298"/>
      <c r="C1915" s="298"/>
      <c r="D1915" s="298"/>
      <c r="E1915" s="298"/>
      <c r="F1915" s="298"/>
      <c r="G1915" s="298"/>
      <c r="H1915" s="298"/>
      <c r="I1915" s="298"/>
      <c r="J1915" s="298" t="s">
        <v>12992</v>
      </c>
      <c r="K1915" s="298"/>
      <c r="L1915" s="298" t="s">
        <v>12967</v>
      </c>
    </row>
    <row r="1916" spans="1:12">
      <c r="A1916" s="414" t="s">
        <v>13056</v>
      </c>
      <c r="B1916" s="414"/>
      <c r="C1916" s="414"/>
      <c r="D1916" s="414"/>
      <c r="E1916" s="414"/>
      <c r="F1916" s="414"/>
      <c r="G1916" s="414"/>
      <c r="H1916" s="414"/>
      <c r="I1916" s="294"/>
      <c r="J1916" s="294"/>
      <c r="K1916" s="294"/>
      <c r="L1916" s="294"/>
    </row>
    <row r="1917" spans="1:12" ht="17.100000000000001" customHeight="1">
      <c r="A1917" s="294" t="s">
        <v>12978</v>
      </c>
      <c r="B1917" s="298" t="s">
        <v>12979</v>
      </c>
      <c r="C1917" s="294" t="s">
        <v>12980</v>
      </c>
      <c r="D1917" s="294" t="s">
        <v>12981</v>
      </c>
      <c r="E1917" s="299" t="s">
        <v>12982</v>
      </c>
      <c r="F1917" s="413" t="s">
        <v>12983</v>
      </c>
      <c r="G1917" s="413"/>
      <c r="H1917" s="413" t="s">
        <v>12984</v>
      </c>
      <c r="I1917" s="413"/>
      <c r="J1917" s="413" t="s">
        <v>12985</v>
      </c>
      <c r="K1917" s="413"/>
      <c r="L1917" s="413"/>
    </row>
    <row r="1918" spans="1:12" ht="24" customHeight="1">
      <c r="A1918" s="300" t="s">
        <v>12986</v>
      </c>
      <c r="B1918" s="301" t="s">
        <v>13057</v>
      </c>
      <c r="C1918" s="300" t="s">
        <v>9</v>
      </c>
      <c r="D1918" s="300" t="s">
        <v>12549</v>
      </c>
      <c r="E1918" s="302" t="s">
        <v>27</v>
      </c>
      <c r="F1918" s="423" t="s">
        <v>12948</v>
      </c>
      <c r="G1918" s="423"/>
      <c r="H1918" s="423">
        <v>1</v>
      </c>
      <c r="I1918" s="423"/>
      <c r="J1918" s="424">
        <v>0.65</v>
      </c>
      <c r="K1918" s="424"/>
      <c r="L1918" s="424"/>
    </row>
    <row r="1919" spans="1:12" ht="17.100000000000001" customHeight="1">
      <c r="A1919" s="298"/>
      <c r="B1919" s="298"/>
      <c r="C1919" s="298"/>
      <c r="D1919" s="298"/>
      <c r="E1919" s="298"/>
      <c r="F1919" s="298"/>
      <c r="G1919" s="298"/>
      <c r="H1919" s="298"/>
      <c r="I1919" s="298"/>
      <c r="J1919" s="298" t="s">
        <v>12992</v>
      </c>
      <c r="K1919" s="298"/>
      <c r="L1919" s="298" t="s">
        <v>12948</v>
      </c>
    </row>
    <row r="1920" spans="1:12">
      <c r="A1920" s="414" t="s">
        <v>13058</v>
      </c>
      <c r="B1920" s="414"/>
      <c r="C1920" s="414"/>
      <c r="D1920" s="414"/>
      <c r="E1920" s="414"/>
      <c r="F1920" s="414"/>
      <c r="G1920" s="414"/>
      <c r="H1920" s="414"/>
      <c r="I1920" s="294"/>
      <c r="J1920" s="294"/>
      <c r="K1920" s="294"/>
      <c r="L1920" s="294"/>
    </row>
    <row r="1921" spans="1:12" ht="17.100000000000001" customHeight="1">
      <c r="A1921" s="294" t="s">
        <v>12978</v>
      </c>
      <c r="B1921" s="298" t="s">
        <v>12979</v>
      </c>
      <c r="C1921" s="294" t="s">
        <v>12980</v>
      </c>
      <c r="D1921" s="294" t="s">
        <v>12981</v>
      </c>
      <c r="E1921" s="299" t="s">
        <v>12982</v>
      </c>
      <c r="F1921" s="413" t="s">
        <v>12983</v>
      </c>
      <c r="G1921" s="413"/>
      <c r="H1921" s="413" t="s">
        <v>12984</v>
      </c>
      <c r="I1921" s="413"/>
      <c r="J1921" s="413" t="s">
        <v>12985</v>
      </c>
      <c r="K1921" s="413"/>
      <c r="L1921" s="413"/>
    </row>
    <row r="1922" spans="1:12" ht="24" customHeight="1">
      <c r="A1922" s="300" t="s">
        <v>12986</v>
      </c>
      <c r="B1922" s="301" t="s">
        <v>13059</v>
      </c>
      <c r="C1922" s="300" t="s">
        <v>9</v>
      </c>
      <c r="D1922" s="300" t="s">
        <v>12535</v>
      </c>
      <c r="E1922" s="302" t="s">
        <v>27</v>
      </c>
      <c r="F1922" s="423" t="s">
        <v>12936</v>
      </c>
      <c r="G1922" s="423"/>
      <c r="H1922" s="423">
        <v>1</v>
      </c>
      <c r="I1922" s="423"/>
      <c r="J1922" s="424">
        <v>0.05</v>
      </c>
      <c r="K1922" s="424"/>
      <c r="L1922" s="424"/>
    </row>
    <row r="1923" spans="1:12" ht="17.100000000000001" customHeight="1">
      <c r="A1923" s="298"/>
      <c r="B1923" s="298"/>
      <c r="C1923" s="298"/>
      <c r="D1923" s="298"/>
      <c r="E1923" s="298"/>
      <c r="F1923" s="298"/>
      <c r="G1923" s="298"/>
      <c r="H1923" s="298"/>
      <c r="I1923" s="298"/>
      <c r="J1923" s="298" t="s">
        <v>12992</v>
      </c>
      <c r="K1923" s="298"/>
      <c r="L1923" s="298" t="s">
        <v>12936</v>
      </c>
    </row>
    <row r="1924" spans="1:12">
      <c r="A1924" s="414" t="s">
        <v>13060</v>
      </c>
      <c r="B1924" s="414"/>
      <c r="C1924" s="414"/>
      <c r="D1924" s="414"/>
      <c r="E1924" s="414"/>
      <c r="F1924" s="414"/>
      <c r="G1924" s="414"/>
      <c r="H1924" s="414"/>
      <c r="I1924" s="294"/>
      <c r="J1924" s="294"/>
      <c r="K1924" s="294"/>
      <c r="L1924" s="294"/>
    </row>
    <row r="1925" spans="1:12" ht="17.100000000000001" customHeight="1">
      <c r="A1925" s="294" t="s">
        <v>12978</v>
      </c>
      <c r="B1925" s="298" t="s">
        <v>12979</v>
      </c>
      <c r="C1925" s="294" t="s">
        <v>12980</v>
      </c>
      <c r="D1925" s="294" t="s">
        <v>12981</v>
      </c>
      <c r="E1925" s="299" t="s">
        <v>12982</v>
      </c>
      <c r="F1925" s="413" t="s">
        <v>12983</v>
      </c>
      <c r="G1925" s="413"/>
      <c r="H1925" s="413" t="s">
        <v>12984</v>
      </c>
      <c r="I1925" s="413"/>
      <c r="J1925" s="413" t="s">
        <v>12985</v>
      </c>
      <c r="K1925" s="413"/>
      <c r="L1925" s="413"/>
    </row>
    <row r="1926" spans="1:12" ht="24" customHeight="1">
      <c r="A1926" s="300" t="s">
        <v>12986</v>
      </c>
      <c r="B1926" s="301" t="s">
        <v>13061</v>
      </c>
      <c r="C1926" s="300" t="s">
        <v>9</v>
      </c>
      <c r="D1926" s="300" t="s">
        <v>12522</v>
      </c>
      <c r="E1926" s="302" t="s">
        <v>27</v>
      </c>
      <c r="F1926" s="423" t="s">
        <v>12964</v>
      </c>
      <c r="G1926" s="423"/>
      <c r="H1926" s="423">
        <v>1</v>
      </c>
      <c r="I1926" s="423"/>
      <c r="J1926" s="424">
        <v>2.5299999999999998</v>
      </c>
      <c r="K1926" s="424"/>
      <c r="L1926" s="424"/>
    </row>
    <row r="1927" spans="1:12" ht="24" customHeight="1">
      <c r="A1927" s="300" t="s">
        <v>12986</v>
      </c>
      <c r="B1927" s="301" t="s">
        <v>13062</v>
      </c>
      <c r="C1927" s="300" t="s">
        <v>9</v>
      </c>
      <c r="D1927" s="300" t="s">
        <v>12527</v>
      </c>
      <c r="E1927" s="302" t="s">
        <v>27</v>
      </c>
      <c r="F1927" s="423" t="s">
        <v>13063</v>
      </c>
      <c r="G1927" s="423"/>
      <c r="H1927" s="423">
        <v>1</v>
      </c>
      <c r="I1927" s="423"/>
      <c r="J1927" s="424">
        <v>0.34</v>
      </c>
      <c r="K1927" s="424"/>
      <c r="L1927" s="424"/>
    </row>
    <row r="1928" spans="1:12" ht="17.100000000000001" customHeight="1">
      <c r="A1928" s="298"/>
      <c r="B1928" s="298"/>
      <c r="C1928" s="298"/>
      <c r="D1928" s="298"/>
      <c r="E1928" s="298"/>
      <c r="F1928" s="298"/>
      <c r="G1928" s="298"/>
      <c r="H1928" s="298"/>
      <c r="I1928" s="298"/>
      <c r="J1928" s="298" t="s">
        <v>12992</v>
      </c>
      <c r="K1928" s="298"/>
      <c r="L1928" s="298" t="s">
        <v>13064</v>
      </c>
    </row>
    <row r="1929" spans="1:12" ht="17.100000000000001" customHeight="1">
      <c r="A1929" s="294"/>
      <c r="B1929" s="294"/>
      <c r="C1929" s="294"/>
      <c r="D1929" s="294"/>
      <c r="E1929" s="294"/>
      <c r="F1929" s="294"/>
      <c r="G1929" s="294"/>
      <c r="H1929" s="294"/>
      <c r="I1929" s="294"/>
      <c r="J1929" s="294"/>
      <c r="K1929" s="294"/>
      <c r="L1929" s="294"/>
    </row>
    <row r="1930" spans="1:12" ht="17.100000000000001" customHeight="1">
      <c r="A1930" s="298"/>
      <c r="B1930" s="298"/>
      <c r="C1930" s="298"/>
      <c r="D1930" s="298"/>
      <c r="E1930" s="298"/>
      <c r="F1930" s="298"/>
      <c r="G1930" s="298"/>
      <c r="H1930" s="298"/>
      <c r="I1930" s="298"/>
      <c r="J1930" s="298"/>
      <c r="K1930" s="298"/>
      <c r="L1930" s="298"/>
    </row>
    <row r="1931" spans="1:12" ht="17.100000000000001" customHeight="1">
      <c r="A1931" s="298"/>
      <c r="B1931" s="298"/>
      <c r="C1931" s="298"/>
      <c r="D1931" s="298"/>
      <c r="E1931" s="298"/>
      <c r="F1931" s="298"/>
      <c r="G1931" s="298"/>
      <c r="H1931" s="298"/>
      <c r="I1931" s="298"/>
      <c r="J1931" s="298"/>
      <c r="K1931" s="298"/>
      <c r="L1931" s="298"/>
    </row>
    <row r="1932" spans="1:12" ht="17.100000000000001" customHeight="1">
      <c r="A1932" s="298"/>
      <c r="B1932" s="298"/>
      <c r="C1932" s="298"/>
      <c r="D1932" s="298"/>
      <c r="E1932" s="298"/>
      <c r="F1932" s="298"/>
      <c r="G1932" s="298"/>
      <c r="H1932" s="298"/>
      <c r="I1932" s="298"/>
      <c r="J1932" s="298"/>
      <c r="K1932" s="298"/>
      <c r="L1932" s="298"/>
    </row>
    <row r="1933" spans="1:12" ht="17.100000000000001" customHeight="1">
      <c r="A1933" s="298"/>
      <c r="B1933" s="298"/>
      <c r="C1933" s="298"/>
      <c r="D1933" s="298"/>
      <c r="E1933" s="298"/>
      <c r="F1933" s="298"/>
      <c r="G1933" s="298"/>
      <c r="H1933" s="298"/>
      <c r="I1933" s="298"/>
      <c r="J1933" s="298"/>
      <c r="K1933" s="298"/>
      <c r="L1933" s="298"/>
    </row>
    <row r="1934" spans="1:12" ht="17.100000000000001" customHeight="1">
      <c r="A1934" s="298"/>
      <c r="B1934" s="298"/>
      <c r="C1934" s="298"/>
      <c r="D1934" s="298"/>
      <c r="E1934" s="298"/>
      <c r="F1934" s="298"/>
      <c r="G1934" s="298"/>
      <c r="H1934" s="298"/>
      <c r="I1934" s="298"/>
      <c r="J1934" s="298"/>
      <c r="K1934" s="298"/>
      <c r="L1934" s="298"/>
    </row>
    <row r="1935" spans="1:12" ht="30" customHeight="1">
      <c r="A1935" s="299"/>
      <c r="B1935" s="299"/>
      <c r="C1935" s="299"/>
      <c r="D1935" s="299"/>
      <c r="E1935" s="299"/>
      <c r="F1935" s="299"/>
      <c r="G1935" s="299"/>
      <c r="H1935" s="299"/>
      <c r="I1935" s="299"/>
      <c r="J1935" s="299"/>
      <c r="K1935" s="299"/>
      <c r="L1935" s="299"/>
    </row>
    <row r="1936" spans="1:12">
      <c r="A1936" s="303"/>
      <c r="B1936" s="303"/>
      <c r="C1936" s="303"/>
      <c r="D1936" s="303"/>
      <c r="E1936" s="303"/>
      <c r="F1936" s="303"/>
      <c r="G1936" s="303"/>
      <c r="H1936" s="303"/>
      <c r="I1936" s="303"/>
      <c r="J1936" s="303"/>
      <c r="K1936" s="303"/>
      <c r="L1936" s="303"/>
    </row>
    <row r="1937" spans="1:12">
      <c r="A1937" s="413"/>
      <c r="B1937" s="413"/>
      <c r="C1937" s="413"/>
      <c r="D1937" s="304"/>
      <c r="E1937" s="298"/>
      <c r="F1937" s="298"/>
      <c r="G1937" s="298"/>
      <c r="H1937" s="414"/>
      <c r="I1937" s="413"/>
      <c r="J1937" s="415"/>
      <c r="K1937" s="413"/>
      <c r="L1937" s="413"/>
    </row>
    <row r="1938" spans="1:12">
      <c r="A1938" s="413"/>
      <c r="B1938" s="413"/>
      <c r="C1938" s="413"/>
      <c r="D1938" s="304"/>
      <c r="E1938" s="298"/>
      <c r="F1938" s="298"/>
      <c r="G1938" s="298"/>
      <c r="H1938" s="414"/>
      <c r="I1938" s="413"/>
      <c r="J1938" s="415"/>
      <c r="K1938" s="413"/>
      <c r="L1938" s="413"/>
    </row>
    <row r="1939" spans="1:12">
      <c r="A1939" s="413"/>
      <c r="B1939" s="413"/>
      <c r="C1939" s="413"/>
      <c r="D1939" s="304"/>
      <c r="E1939" s="298"/>
      <c r="F1939" s="298"/>
      <c r="G1939" s="298"/>
      <c r="H1939" s="414"/>
      <c r="I1939" s="413"/>
      <c r="J1939" s="415"/>
      <c r="K1939" s="413"/>
      <c r="L1939" s="413"/>
    </row>
    <row r="1940" spans="1:12" ht="60" customHeight="1">
      <c r="A1940" s="299"/>
      <c r="B1940" s="299"/>
      <c r="C1940" s="299"/>
      <c r="D1940" s="299"/>
      <c r="E1940" s="299"/>
      <c r="F1940" s="299"/>
      <c r="G1940" s="299"/>
      <c r="H1940" s="299"/>
      <c r="I1940" s="299"/>
      <c r="J1940" s="299"/>
      <c r="K1940" s="299"/>
      <c r="L1940" s="299"/>
    </row>
    <row r="1941" spans="1:12" ht="69.95" customHeight="1">
      <c r="A1941" s="411"/>
      <c r="B1941" s="412"/>
      <c r="C1941" s="412"/>
      <c r="D1941" s="412"/>
      <c r="E1941" s="412"/>
      <c r="F1941" s="412"/>
      <c r="G1941" s="412"/>
      <c r="H1941" s="412"/>
      <c r="I1941" s="412"/>
      <c r="J1941" s="412"/>
      <c r="K1941" s="412"/>
      <c r="L1941" s="412"/>
    </row>
  </sheetData>
  <mergeCells count="3727">
    <mergeCell ref="F8:G8"/>
    <mergeCell ref="H8:I8"/>
    <mergeCell ref="J8:L8"/>
    <mergeCell ref="F9:G9"/>
    <mergeCell ref="H9:I9"/>
    <mergeCell ref="J9:L9"/>
    <mergeCell ref="A3:L3"/>
    <mergeCell ref="A5:H5"/>
    <mergeCell ref="F6:G6"/>
    <mergeCell ref="H6:I6"/>
    <mergeCell ref="J6:L6"/>
    <mergeCell ref="F7:G7"/>
    <mergeCell ref="H7:I7"/>
    <mergeCell ref="J7:L7"/>
    <mergeCell ref="C1:D1"/>
    <mergeCell ref="E1:G1"/>
    <mergeCell ref="H1:L1"/>
    <mergeCell ref="C2:D2"/>
    <mergeCell ref="E2:G2"/>
    <mergeCell ref="H2:L2"/>
    <mergeCell ref="F16:G16"/>
    <mergeCell ref="H16:I16"/>
    <mergeCell ref="J16:L16"/>
    <mergeCell ref="A18:H18"/>
    <mergeCell ref="F19:G19"/>
    <mergeCell ref="H19:I19"/>
    <mergeCell ref="J19:L19"/>
    <mergeCell ref="F12:G12"/>
    <mergeCell ref="H12:I12"/>
    <mergeCell ref="J12:L12"/>
    <mergeCell ref="A14:H14"/>
    <mergeCell ref="F15:G15"/>
    <mergeCell ref="H15:I15"/>
    <mergeCell ref="J15:L15"/>
    <mergeCell ref="F10:G10"/>
    <mergeCell ref="H10:I10"/>
    <mergeCell ref="J10:L10"/>
    <mergeCell ref="F11:G11"/>
    <mergeCell ref="H11:I11"/>
    <mergeCell ref="J11:L11"/>
    <mergeCell ref="F24:G24"/>
    <mergeCell ref="H24:I24"/>
    <mergeCell ref="J24:L24"/>
    <mergeCell ref="F25:G25"/>
    <mergeCell ref="H25:I25"/>
    <mergeCell ref="J25:L25"/>
    <mergeCell ref="F22:G22"/>
    <mergeCell ref="H22:I22"/>
    <mergeCell ref="J22:L22"/>
    <mergeCell ref="F23:G23"/>
    <mergeCell ref="H23:I23"/>
    <mergeCell ref="J23:L23"/>
    <mergeCell ref="F20:G20"/>
    <mergeCell ref="H20:I20"/>
    <mergeCell ref="J20:L20"/>
    <mergeCell ref="F21:G21"/>
    <mergeCell ref="H21:I21"/>
    <mergeCell ref="J21:L21"/>
    <mergeCell ref="F30:G30"/>
    <mergeCell ref="H30:I30"/>
    <mergeCell ref="J30:L30"/>
    <mergeCell ref="F31:G31"/>
    <mergeCell ref="H31:I31"/>
    <mergeCell ref="J31:L31"/>
    <mergeCell ref="F28:G28"/>
    <mergeCell ref="H28:I28"/>
    <mergeCell ref="J28:L28"/>
    <mergeCell ref="F29:G29"/>
    <mergeCell ref="H29:I29"/>
    <mergeCell ref="J29:L29"/>
    <mergeCell ref="F26:G26"/>
    <mergeCell ref="H26:I26"/>
    <mergeCell ref="J26:L26"/>
    <mergeCell ref="F27:G27"/>
    <mergeCell ref="H27:I27"/>
    <mergeCell ref="J27:L27"/>
    <mergeCell ref="F38:G38"/>
    <mergeCell ref="H38:I38"/>
    <mergeCell ref="J38:L38"/>
    <mergeCell ref="A40:H40"/>
    <mergeCell ref="F41:G41"/>
    <mergeCell ref="H41:I41"/>
    <mergeCell ref="J41:L41"/>
    <mergeCell ref="F34:G34"/>
    <mergeCell ref="H34:I34"/>
    <mergeCell ref="J34:L34"/>
    <mergeCell ref="A36:H36"/>
    <mergeCell ref="F37:G37"/>
    <mergeCell ref="H37:I37"/>
    <mergeCell ref="J37:L37"/>
    <mergeCell ref="F32:G32"/>
    <mergeCell ref="H32:I32"/>
    <mergeCell ref="J32:L32"/>
    <mergeCell ref="F33:G33"/>
    <mergeCell ref="H33:I33"/>
    <mergeCell ref="J33:L33"/>
    <mergeCell ref="A57:H57"/>
    <mergeCell ref="F58:G58"/>
    <mergeCell ref="H58:I58"/>
    <mergeCell ref="J58:L58"/>
    <mergeCell ref="F59:G59"/>
    <mergeCell ref="H59:I59"/>
    <mergeCell ref="J59:L59"/>
    <mergeCell ref="F46:G46"/>
    <mergeCell ref="H46:I46"/>
    <mergeCell ref="J46:L46"/>
    <mergeCell ref="F47:G47"/>
    <mergeCell ref="H47:I47"/>
    <mergeCell ref="J47:L47"/>
    <mergeCell ref="F42:G42"/>
    <mergeCell ref="H42:I42"/>
    <mergeCell ref="J42:L42"/>
    <mergeCell ref="A44:H44"/>
    <mergeCell ref="F45:G45"/>
    <mergeCell ref="H45:I45"/>
    <mergeCell ref="J45:L45"/>
    <mergeCell ref="F64:G64"/>
    <mergeCell ref="H64:I64"/>
    <mergeCell ref="J64:L64"/>
    <mergeCell ref="A66:H66"/>
    <mergeCell ref="F67:G67"/>
    <mergeCell ref="H67:I67"/>
    <mergeCell ref="J67:L67"/>
    <mergeCell ref="F62:G62"/>
    <mergeCell ref="H62:I62"/>
    <mergeCell ref="J62:L62"/>
    <mergeCell ref="F63:G63"/>
    <mergeCell ref="H63:I63"/>
    <mergeCell ref="J63:L63"/>
    <mergeCell ref="F60:G60"/>
    <mergeCell ref="H60:I60"/>
    <mergeCell ref="J60:L60"/>
    <mergeCell ref="F61:G61"/>
    <mergeCell ref="H61:I61"/>
    <mergeCell ref="J61:L61"/>
    <mergeCell ref="F74:G74"/>
    <mergeCell ref="H74:I74"/>
    <mergeCell ref="J74:L74"/>
    <mergeCell ref="F75:G75"/>
    <mergeCell ref="H75:I75"/>
    <mergeCell ref="J75:L75"/>
    <mergeCell ref="F72:G72"/>
    <mergeCell ref="H72:I72"/>
    <mergeCell ref="J72:L72"/>
    <mergeCell ref="F73:G73"/>
    <mergeCell ref="H73:I73"/>
    <mergeCell ref="J73:L73"/>
    <mergeCell ref="F68:G68"/>
    <mergeCell ref="H68:I68"/>
    <mergeCell ref="J68:L68"/>
    <mergeCell ref="A70:H70"/>
    <mergeCell ref="F71:G71"/>
    <mergeCell ref="H71:I71"/>
    <mergeCell ref="J71:L71"/>
    <mergeCell ref="F80:G80"/>
    <mergeCell ref="H80:I80"/>
    <mergeCell ref="J80:L80"/>
    <mergeCell ref="F81:G81"/>
    <mergeCell ref="H81:I81"/>
    <mergeCell ref="J81:L81"/>
    <mergeCell ref="F78:G78"/>
    <mergeCell ref="H78:I78"/>
    <mergeCell ref="J78:L78"/>
    <mergeCell ref="F79:G79"/>
    <mergeCell ref="H79:I79"/>
    <mergeCell ref="J79:L79"/>
    <mergeCell ref="F76:G76"/>
    <mergeCell ref="H76:I76"/>
    <mergeCell ref="J76:L76"/>
    <mergeCell ref="F77:G77"/>
    <mergeCell ref="H77:I77"/>
    <mergeCell ref="J77:L77"/>
    <mergeCell ref="F86:G86"/>
    <mergeCell ref="H86:I86"/>
    <mergeCell ref="J86:L86"/>
    <mergeCell ref="A88:H88"/>
    <mergeCell ref="F89:G89"/>
    <mergeCell ref="H89:I89"/>
    <mergeCell ref="J89:L89"/>
    <mergeCell ref="F84:G84"/>
    <mergeCell ref="H84:I84"/>
    <mergeCell ref="J84:L84"/>
    <mergeCell ref="F85:G85"/>
    <mergeCell ref="H85:I85"/>
    <mergeCell ref="J85:L85"/>
    <mergeCell ref="F82:G82"/>
    <mergeCell ref="H82:I82"/>
    <mergeCell ref="J82:L82"/>
    <mergeCell ref="F83:G83"/>
    <mergeCell ref="H83:I83"/>
    <mergeCell ref="J83:L83"/>
    <mergeCell ref="F98:G98"/>
    <mergeCell ref="H98:I98"/>
    <mergeCell ref="J98:L98"/>
    <mergeCell ref="F99:G99"/>
    <mergeCell ref="H99:I99"/>
    <mergeCell ref="J99:L99"/>
    <mergeCell ref="F94:G94"/>
    <mergeCell ref="H94:I94"/>
    <mergeCell ref="J94:L94"/>
    <mergeCell ref="A96:H96"/>
    <mergeCell ref="F97:G97"/>
    <mergeCell ref="H97:I97"/>
    <mergeCell ref="J97:L97"/>
    <mergeCell ref="F90:G90"/>
    <mergeCell ref="H90:I90"/>
    <mergeCell ref="J90:L90"/>
    <mergeCell ref="A92:H92"/>
    <mergeCell ref="F93:G93"/>
    <mergeCell ref="H93:I93"/>
    <mergeCell ref="J93:L93"/>
    <mergeCell ref="F114:G114"/>
    <mergeCell ref="H114:I114"/>
    <mergeCell ref="J114:L114"/>
    <mergeCell ref="F115:G115"/>
    <mergeCell ref="H115:I115"/>
    <mergeCell ref="J115:L115"/>
    <mergeCell ref="F112:G112"/>
    <mergeCell ref="H112:I112"/>
    <mergeCell ref="J112:L112"/>
    <mergeCell ref="F113:G113"/>
    <mergeCell ref="H113:I113"/>
    <mergeCell ref="J113:L113"/>
    <mergeCell ref="A109:H109"/>
    <mergeCell ref="F110:G110"/>
    <mergeCell ref="H110:I110"/>
    <mergeCell ref="J110:L110"/>
    <mergeCell ref="F111:G111"/>
    <mergeCell ref="H111:I111"/>
    <mergeCell ref="J111:L111"/>
    <mergeCell ref="F124:G124"/>
    <mergeCell ref="H124:I124"/>
    <mergeCell ref="J124:L124"/>
    <mergeCell ref="F125:G125"/>
    <mergeCell ref="H125:I125"/>
    <mergeCell ref="J125:L125"/>
    <mergeCell ref="F120:G120"/>
    <mergeCell ref="H120:I120"/>
    <mergeCell ref="J120:L120"/>
    <mergeCell ref="A122:H122"/>
    <mergeCell ref="F123:G123"/>
    <mergeCell ref="H123:I123"/>
    <mergeCell ref="J123:L123"/>
    <mergeCell ref="F116:G116"/>
    <mergeCell ref="H116:I116"/>
    <mergeCell ref="J116:L116"/>
    <mergeCell ref="A118:H118"/>
    <mergeCell ref="F119:G119"/>
    <mergeCell ref="H119:I119"/>
    <mergeCell ref="J119:L119"/>
    <mergeCell ref="F130:G130"/>
    <mergeCell ref="H130:I130"/>
    <mergeCell ref="J130:L130"/>
    <mergeCell ref="F131:G131"/>
    <mergeCell ref="H131:I131"/>
    <mergeCell ref="J131:L131"/>
    <mergeCell ref="F128:G128"/>
    <mergeCell ref="H128:I128"/>
    <mergeCell ref="J128:L128"/>
    <mergeCell ref="F129:G129"/>
    <mergeCell ref="H129:I129"/>
    <mergeCell ref="J129:L129"/>
    <mergeCell ref="F126:G126"/>
    <mergeCell ref="H126:I126"/>
    <mergeCell ref="J126:L126"/>
    <mergeCell ref="F127:G127"/>
    <mergeCell ref="H127:I127"/>
    <mergeCell ref="J127:L127"/>
    <mergeCell ref="F136:G136"/>
    <mergeCell ref="H136:I136"/>
    <mergeCell ref="J136:L136"/>
    <mergeCell ref="F137:G137"/>
    <mergeCell ref="H137:I137"/>
    <mergeCell ref="J137:L137"/>
    <mergeCell ref="F134:G134"/>
    <mergeCell ref="H134:I134"/>
    <mergeCell ref="J134:L134"/>
    <mergeCell ref="F135:G135"/>
    <mergeCell ref="H135:I135"/>
    <mergeCell ref="J135:L135"/>
    <mergeCell ref="F132:G132"/>
    <mergeCell ref="H132:I132"/>
    <mergeCell ref="J132:L132"/>
    <mergeCell ref="F133:G133"/>
    <mergeCell ref="H133:I133"/>
    <mergeCell ref="J133:L133"/>
    <mergeCell ref="F146:G146"/>
    <mergeCell ref="H146:I146"/>
    <mergeCell ref="J146:L146"/>
    <mergeCell ref="A148:H148"/>
    <mergeCell ref="F149:G149"/>
    <mergeCell ref="H149:I149"/>
    <mergeCell ref="J149:L149"/>
    <mergeCell ref="F142:G142"/>
    <mergeCell ref="H142:I142"/>
    <mergeCell ref="J142:L142"/>
    <mergeCell ref="A144:H144"/>
    <mergeCell ref="F145:G145"/>
    <mergeCell ref="H145:I145"/>
    <mergeCell ref="J145:L145"/>
    <mergeCell ref="F138:G138"/>
    <mergeCell ref="H138:I138"/>
    <mergeCell ref="J138:L138"/>
    <mergeCell ref="A140:H140"/>
    <mergeCell ref="F141:G141"/>
    <mergeCell ref="H141:I141"/>
    <mergeCell ref="J141:L141"/>
    <mergeCell ref="F164:G164"/>
    <mergeCell ref="H164:I164"/>
    <mergeCell ref="J164:L164"/>
    <mergeCell ref="F165:G165"/>
    <mergeCell ref="H165:I165"/>
    <mergeCell ref="J165:L165"/>
    <mergeCell ref="A161:H161"/>
    <mergeCell ref="F162:G162"/>
    <mergeCell ref="H162:I162"/>
    <mergeCell ref="J162:L162"/>
    <mergeCell ref="F163:G163"/>
    <mergeCell ref="H163:I163"/>
    <mergeCell ref="J163:L163"/>
    <mergeCell ref="F150:G150"/>
    <mergeCell ref="H150:I150"/>
    <mergeCell ref="J150:L150"/>
    <mergeCell ref="F151:G151"/>
    <mergeCell ref="H151:I151"/>
    <mergeCell ref="J151:L151"/>
    <mergeCell ref="F172:G172"/>
    <mergeCell ref="H172:I172"/>
    <mergeCell ref="J172:L172"/>
    <mergeCell ref="A174:H174"/>
    <mergeCell ref="F175:G175"/>
    <mergeCell ref="H175:I175"/>
    <mergeCell ref="J175:L175"/>
    <mergeCell ref="F168:G168"/>
    <mergeCell ref="H168:I168"/>
    <mergeCell ref="J168:L168"/>
    <mergeCell ref="A170:H170"/>
    <mergeCell ref="F171:G171"/>
    <mergeCell ref="H171:I171"/>
    <mergeCell ref="J171:L171"/>
    <mergeCell ref="F166:G166"/>
    <mergeCell ref="H166:I166"/>
    <mergeCell ref="J166:L166"/>
    <mergeCell ref="F167:G167"/>
    <mergeCell ref="H167:I167"/>
    <mergeCell ref="J167:L167"/>
    <mergeCell ref="F180:G180"/>
    <mergeCell ref="H180:I180"/>
    <mergeCell ref="J180:L180"/>
    <mergeCell ref="F181:G181"/>
    <mergeCell ref="H181:I181"/>
    <mergeCell ref="J181:L181"/>
    <mergeCell ref="F178:G178"/>
    <mergeCell ref="H178:I178"/>
    <mergeCell ref="J178:L178"/>
    <mergeCell ref="F179:G179"/>
    <mergeCell ref="H179:I179"/>
    <mergeCell ref="J179:L179"/>
    <mergeCell ref="F176:G176"/>
    <mergeCell ref="H176:I176"/>
    <mergeCell ref="J176:L176"/>
    <mergeCell ref="F177:G177"/>
    <mergeCell ref="H177:I177"/>
    <mergeCell ref="J177:L177"/>
    <mergeCell ref="F186:G186"/>
    <mergeCell ref="H186:I186"/>
    <mergeCell ref="J186:L186"/>
    <mergeCell ref="F187:G187"/>
    <mergeCell ref="H187:I187"/>
    <mergeCell ref="J187:L187"/>
    <mergeCell ref="F184:G184"/>
    <mergeCell ref="H184:I184"/>
    <mergeCell ref="J184:L184"/>
    <mergeCell ref="F185:G185"/>
    <mergeCell ref="H185:I185"/>
    <mergeCell ref="J185:L185"/>
    <mergeCell ref="F182:G182"/>
    <mergeCell ref="H182:I182"/>
    <mergeCell ref="J182:L182"/>
    <mergeCell ref="F183:G183"/>
    <mergeCell ref="H183:I183"/>
    <mergeCell ref="J183:L183"/>
    <mergeCell ref="F194:G194"/>
    <mergeCell ref="H194:I194"/>
    <mergeCell ref="J194:L194"/>
    <mergeCell ref="A196:H196"/>
    <mergeCell ref="F197:G197"/>
    <mergeCell ref="H197:I197"/>
    <mergeCell ref="J197:L197"/>
    <mergeCell ref="F190:G190"/>
    <mergeCell ref="H190:I190"/>
    <mergeCell ref="J190:L190"/>
    <mergeCell ref="A192:H192"/>
    <mergeCell ref="F193:G193"/>
    <mergeCell ref="H193:I193"/>
    <mergeCell ref="J193:L193"/>
    <mergeCell ref="F188:G188"/>
    <mergeCell ref="H188:I188"/>
    <mergeCell ref="J188:L188"/>
    <mergeCell ref="F189:G189"/>
    <mergeCell ref="H189:I189"/>
    <mergeCell ref="J189:L189"/>
    <mergeCell ref="A213:H213"/>
    <mergeCell ref="F214:G214"/>
    <mergeCell ref="H214:I214"/>
    <mergeCell ref="J214:L214"/>
    <mergeCell ref="F215:G215"/>
    <mergeCell ref="H215:I215"/>
    <mergeCell ref="J215:L215"/>
    <mergeCell ref="F202:G202"/>
    <mergeCell ref="H202:I202"/>
    <mergeCell ref="J202:L202"/>
    <mergeCell ref="F203:G203"/>
    <mergeCell ref="H203:I203"/>
    <mergeCell ref="J203:L203"/>
    <mergeCell ref="F198:G198"/>
    <mergeCell ref="H198:I198"/>
    <mergeCell ref="J198:L198"/>
    <mergeCell ref="A200:H200"/>
    <mergeCell ref="F201:G201"/>
    <mergeCell ref="H201:I201"/>
    <mergeCell ref="J201:L201"/>
    <mergeCell ref="A223:H223"/>
    <mergeCell ref="F224:G224"/>
    <mergeCell ref="H224:I224"/>
    <mergeCell ref="J224:L224"/>
    <mergeCell ref="F225:G225"/>
    <mergeCell ref="H225:I225"/>
    <mergeCell ref="J225:L225"/>
    <mergeCell ref="A219:H219"/>
    <mergeCell ref="F220:G220"/>
    <mergeCell ref="H220:I220"/>
    <mergeCell ref="J220:L220"/>
    <mergeCell ref="F221:G221"/>
    <mergeCell ref="H221:I221"/>
    <mergeCell ref="J221:L221"/>
    <mergeCell ref="F216:G216"/>
    <mergeCell ref="H216:I216"/>
    <mergeCell ref="J216:L216"/>
    <mergeCell ref="F217:G217"/>
    <mergeCell ref="H217:I217"/>
    <mergeCell ref="J217:L217"/>
    <mergeCell ref="A231:H231"/>
    <mergeCell ref="F232:G232"/>
    <mergeCell ref="H232:I232"/>
    <mergeCell ref="J232:L232"/>
    <mergeCell ref="F233:G233"/>
    <mergeCell ref="H233:I233"/>
    <mergeCell ref="J233:L233"/>
    <mergeCell ref="F228:G228"/>
    <mergeCell ref="H228:I228"/>
    <mergeCell ref="J228:L228"/>
    <mergeCell ref="F229:G229"/>
    <mergeCell ref="H229:I229"/>
    <mergeCell ref="J229:L229"/>
    <mergeCell ref="F226:G226"/>
    <mergeCell ref="H226:I226"/>
    <mergeCell ref="J226:L226"/>
    <mergeCell ref="F227:G227"/>
    <mergeCell ref="H227:I227"/>
    <mergeCell ref="J227:L227"/>
    <mergeCell ref="F242:G242"/>
    <mergeCell ref="H242:I242"/>
    <mergeCell ref="J242:L242"/>
    <mergeCell ref="A252:H252"/>
    <mergeCell ref="F253:G253"/>
    <mergeCell ref="H253:I253"/>
    <mergeCell ref="J253:L253"/>
    <mergeCell ref="A239:H239"/>
    <mergeCell ref="F240:G240"/>
    <mergeCell ref="H240:I240"/>
    <mergeCell ref="J240:L240"/>
    <mergeCell ref="F241:G241"/>
    <mergeCell ref="H241:I241"/>
    <mergeCell ref="J241:L241"/>
    <mergeCell ref="A235:H235"/>
    <mergeCell ref="F236:G236"/>
    <mergeCell ref="H236:I236"/>
    <mergeCell ref="J236:L236"/>
    <mergeCell ref="F237:G237"/>
    <mergeCell ref="H237:I237"/>
    <mergeCell ref="J237:L237"/>
    <mergeCell ref="F260:G260"/>
    <mergeCell ref="H260:I260"/>
    <mergeCell ref="J260:L260"/>
    <mergeCell ref="A262:H262"/>
    <mergeCell ref="F263:G263"/>
    <mergeCell ref="H263:I263"/>
    <mergeCell ref="J263:L263"/>
    <mergeCell ref="F256:G256"/>
    <mergeCell ref="H256:I256"/>
    <mergeCell ref="J256:L256"/>
    <mergeCell ref="A258:H258"/>
    <mergeCell ref="F259:G259"/>
    <mergeCell ref="H259:I259"/>
    <mergeCell ref="J259:L259"/>
    <mergeCell ref="F254:G254"/>
    <mergeCell ref="H254:I254"/>
    <mergeCell ref="J254:L254"/>
    <mergeCell ref="F255:G255"/>
    <mergeCell ref="H255:I255"/>
    <mergeCell ref="J255:L255"/>
    <mergeCell ref="F268:G268"/>
    <mergeCell ref="H268:I268"/>
    <mergeCell ref="J268:L268"/>
    <mergeCell ref="A270:H270"/>
    <mergeCell ref="F271:G271"/>
    <mergeCell ref="H271:I271"/>
    <mergeCell ref="J271:L271"/>
    <mergeCell ref="F266:G266"/>
    <mergeCell ref="H266:I266"/>
    <mergeCell ref="J266:L266"/>
    <mergeCell ref="F267:G267"/>
    <mergeCell ref="H267:I267"/>
    <mergeCell ref="J267:L267"/>
    <mergeCell ref="F264:G264"/>
    <mergeCell ref="H264:I264"/>
    <mergeCell ref="J264:L264"/>
    <mergeCell ref="F265:G265"/>
    <mergeCell ref="H265:I265"/>
    <mergeCell ref="J265:L265"/>
    <mergeCell ref="F280:G280"/>
    <mergeCell ref="H280:I280"/>
    <mergeCell ref="J280:L280"/>
    <mergeCell ref="F281:G281"/>
    <mergeCell ref="H281:I281"/>
    <mergeCell ref="J281:L281"/>
    <mergeCell ref="F276:G276"/>
    <mergeCell ref="H276:I276"/>
    <mergeCell ref="J276:L276"/>
    <mergeCell ref="A278:H278"/>
    <mergeCell ref="F279:G279"/>
    <mergeCell ref="H279:I279"/>
    <mergeCell ref="J279:L279"/>
    <mergeCell ref="F272:G272"/>
    <mergeCell ref="H272:I272"/>
    <mergeCell ref="J272:L272"/>
    <mergeCell ref="A274:H274"/>
    <mergeCell ref="F275:G275"/>
    <mergeCell ref="H275:I275"/>
    <mergeCell ref="J275:L275"/>
    <mergeCell ref="F296:G296"/>
    <mergeCell ref="H296:I296"/>
    <mergeCell ref="J296:L296"/>
    <mergeCell ref="F297:G297"/>
    <mergeCell ref="H297:I297"/>
    <mergeCell ref="J297:L297"/>
    <mergeCell ref="F294:G294"/>
    <mergeCell ref="H294:I294"/>
    <mergeCell ref="J294:L294"/>
    <mergeCell ref="F295:G295"/>
    <mergeCell ref="H295:I295"/>
    <mergeCell ref="J295:L295"/>
    <mergeCell ref="A291:H291"/>
    <mergeCell ref="F292:G292"/>
    <mergeCell ref="H292:I292"/>
    <mergeCell ref="J292:L292"/>
    <mergeCell ref="F293:G293"/>
    <mergeCell ref="H293:I293"/>
    <mergeCell ref="J293:L293"/>
    <mergeCell ref="F306:G306"/>
    <mergeCell ref="H306:I306"/>
    <mergeCell ref="J306:L306"/>
    <mergeCell ref="F307:G307"/>
    <mergeCell ref="H307:I307"/>
    <mergeCell ref="J307:L307"/>
    <mergeCell ref="F302:G302"/>
    <mergeCell ref="H302:I302"/>
    <mergeCell ref="J302:L302"/>
    <mergeCell ref="A304:H304"/>
    <mergeCell ref="F305:G305"/>
    <mergeCell ref="H305:I305"/>
    <mergeCell ref="J305:L305"/>
    <mergeCell ref="F298:G298"/>
    <mergeCell ref="H298:I298"/>
    <mergeCell ref="J298:L298"/>
    <mergeCell ref="A300:H300"/>
    <mergeCell ref="F301:G301"/>
    <mergeCell ref="H301:I301"/>
    <mergeCell ref="J301:L301"/>
    <mergeCell ref="F312:G312"/>
    <mergeCell ref="H312:I312"/>
    <mergeCell ref="J312:L312"/>
    <mergeCell ref="F313:G313"/>
    <mergeCell ref="H313:I313"/>
    <mergeCell ref="J313:L313"/>
    <mergeCell ref="F310:G310"/>
    <mergeCell ref="H310:I310"/>
    <mergeCell ref="J310:L310"/>
    <mergeCell ref="F311:G311"/>
    <mergeCell ref="H311:I311"/>
    <mergeCell ref="J311:L311"/>
    <mergeCell ref="F308:G308"/>
    <mergeCell ref="H308:I308"/>
    <mergeCell ref="J308:L308"/>
    <mergeCell ref="F309:G309"/>
    <mergeCell ref="H309:I309"/>
    <mergeCell ref="J309:L309"/>
    <mergeCell ref="F318:G318"/>
    <mergeCell ref="H318:I318"/>
    <mergeCell ref="J318:L318"/>
    <mergeCell ref="F319:G319"/>
    <mergeCell ref="H319:I319"/>
    <mergeCell ref="J319:L319"/>
    <mergeCell ref="F316:G316"/>
    <mergeCell ref="H316:I316"/>
    <mergeCell ref="J316:L316"/>
    <mergeCell ref="F317:G317"/>
    <mergeCell ref="H317:I317"/>
    <mergeCell ref="J317:L317"/>
    <mergeCell ref="F314:G314"/>
    <mergeCell ref="H314:I314"/>
    <mergeCell ref="J314:L314"/>
    <mergeCell ref="F315:G315"/>
    <mergeCell ref="H315:I315"/>
    <mergeCell ref="J315:L315"/>
    <mergeCell ref="F328:G328"/>
    <mergeCell ref="H328:I328"/>
    <mergeCell ref="J328:L328"/>
    <mergeCell ref="A330:H330"/>
    <mergeCell ref="F331:G331"/>
    <mergeCell ref="H331:I331"/>
    <mergeCell ref="J331:L331"/>
    <mergeCell ref="F324:G324"/>
    <mergeCell ref="H324:I324"/>
    <mergeCell ref="J324:L324"/>
    <mergeCell ref="A326:H326"/>
    <mergeCell ref="F327:G327"/>
    <mergeCell ref="H327:I327"/>
    <mergeCell ref="J327:L327"/>
    <mergeCell ref="F320:G320"/>
    <mergeCell ref="H320:I320"/>
    <mergeCell ref="J320:L320"/>
    <mergeCell ref="A322:H322"/>
    <mergeCell ref="F323:G323"/>
    <mergeCell ref="H323:I323"/>
    <mergeCell ref="J323:L323"/>
    <mergeCell ref="F346:G346"/>
    <mergeCell ref="H346:I346"/>
    <mergeCell ref="J346:L346"/>
    <mergeCell ref="F347:G347"/>
    <mergeCell ref="H347:I347"/>
    <mergeCell ref="J347:L347"/>
    <mergeCell ref="A343:H343"/>
    <mergeCell ref="F344:G344"/>
    <mergeCell ref="H344:I344"/>
    <mergeCell ref="J344:L344"/>
    <mergeCell ref="F345:G345"/>
    <mergeCell ref="H345:I345"/>
    <mergeCell ref="J345:L345"/>
    <mergeCell ref="F332:G332"/>
    <mergeCell ref="H332:I332"/>
    <mergeCell ref="J332:L332"/>
    <mergeCell ref="F333:G333"/>
    <mergeCell ref="H333:I333"/>
    <mergeCell ref="J333:L333"/>
    <mergeCell ref="F354:G354"/>
    <mergeCell ref="H354:I354"/>
    <mergeCell ref="J354:L354"/>
    <mergeCell ref="A356:H356"/>
    <mergeCell ref="F357:G357"/>
    <mergeCell ref="H357:I357"/>
    <mergeCell ref="J357:L357"/>
    <mergeCell ref="F350:G350"/>
    <mergeCell ref="H350:I350"/>
    <mergeCell ref="J350:L350"/>
    <mergeCell ref="A352:H352"/>
    <mergeCell ref="F353:G353"/>
    <mergeCell ref="H353:I353"/>
    <mergeCell ref="J353:L353"/>
    <mergeCell ref="F348:G348"/>
    <mergeCell ref="H348:I348"/>
    <mergeCell ref="J348:L348"/>
    <mergeCell ref="F349:G349"/>
    <mergeCell ref="H349:I349"/>
    <mergeCell ref="J349:L349"/>
    <mergeCell ref="F362:G362"/>
    <mergeCell ref="H362:I362"/>
    <mergeCell ref="J362:L362"/>
    <mergeCell ref="F363:G363"/>
    <mergeCell ref="H363:I363"/>
    <mergeCell ref="J363:L363"/>
    <mergeCell ref="F360:G360"/>
    <mergeCell ref="H360:I360"/>
    <mergeCell ref="J360:L360"/>
    <mergeCell ref="F361:G361"/>
    <mergeCell ref="H361:I361"/>
    <mergeCell ref="J361:L361"/>
    <mergeCell ref="F358:G358"/>
    <mergeCell ref="H358:I358"/>
    <mergeCell ref="J358:L358"/>
    <mergeCell ref="F359:G359"/>
    <mergeCell ref="H359:I359"/>
    <mergeCell ref="J359:L359"/>
    <mergeCell ref="F368:G368"/>
    <mergeCell ref="H368:I368"/>
    <mergeCell ref="J368:L368"/>
    <mergeCell ref="F369:G369"/>
    <mergeCell ref="H369:I369"/>
    <mergeCell ref="J369:L369"/>
    <mergeCell ref="F366:G366"/>
    <mergeCell ref="H366:I366"/>
    <mergeCell ref="J366:L366"/>
    <mergeCell ref="F367:G367"/>
    <mergeCell ref="H367:I367"/>
    <mergeCell ref="J367:L367"/>
    <mergeCell ref="F364:G364"/>
    <mergeCell ref="H364:I364"/>
    <mergeCell ref="J364:L364"/>
    <mergeCell ref="F365:G365"/>
    <mergeCell ref="H365:I365"/>
    <mergeCell ref="J365:L365"/>
    <mergeCell ref="F376:G376"/>
    <mergeCell ref="H376:I376"/>
    <mergeCell ref="J376:L376"/>
    <mergeCell ref="A378:H378"/>
    <mergeCell ref="F379:G379"/>
    <mergeCell ref="H379:I379"/>
    <mergeCell ref="J379:L379"/>
    <mergeCell ref="F372:G372"/>
    <mergeCell ref="H372:I372"/>
    <mergeCell ref="J372:L372"/>
    <mergeCell ref="A374:H374"/>
    <mergeCell ref="F375:G375"/>
    <mergeCell ref="H375:I375"/>
    <mergeCell ref="J375:L375"/>
    <mergeCell ref="F370:G370"/>
    <mergeCell ref="H370:I370"/>
    <mergeCell ref="J370:L370"/>
    <mergeCell ref="F371:G371"/>
    <mergeCell ref="H371:I371"/>
    <mergeCell ref="J371:L371"/>
    <mergeCell ref="A395:H395"/>
    <mergeCell ref="F396:G396"/>
    <mergeCell ref="H396:I396"/>
    <mergeCell ref="J396:L396"/>
    <mergeCell ref="F397:G397"/>
    <mergeCell ref="H397:I397"/>
    <mergeCell ref="J397:L397"/>
    <mergeCell ref="F384:G384"/>
    <mergeCell ref="H384:I384"/>
    <mergeCell ref="J384:L384"/>
    <mergeCell ref="F385:G385"/>
    <mergeCell ref="H385:I385"/>
    <mergeCell ref="J385:L385"/>
    <mergeCell ref="F380:G380"/>
    <mergeCell ref="H380:I380"/>
    <mergeCell ref="J380:L380"/>
    <mergeCell ref="A382:H382"/>
    <mergeCell ref="F383:G383"/>
    <mergeCell ref="H383:I383"/>
    <mergeCell ref="J383:L383"/>
    <mergeCell ref="F402:G402"/>
    <mergeCell ref="H402:I402"/>
    <mergeCell ref="J402:L402"/>
    <mergeCell ref="A404:H404"/>
    <mergeCell ref="F405:G405"/>
    <mergeCell ref="H405:I405"/>
    <mergeCell ref="J405:L405"/>
    <mergeCell ref="F400:G400"/>
    <mergeCell ref="H400:I400"/>
    <mergeCell ref="J400:L400"/>
    <mergeCell ref="F401:G401"/>
    <mergeCell ref="H401:I401"/>
    <mergeCell ref="J401:L401"/>
    <mergeCell ref="F398:G398"/>
    <mergeCell ref="H398:I398"/>
    <mergeCell ref="J398:L398"/>
    <mergeCell ref="F399:G399"/>
    <mergeCell ref="H399:I399"/>
    <mergeCell ref="J399:L399"/>
    <mergeCell ref="F412:G412"/>
    <mergeCell ref="H412:I412"/>
    <mergeCell ref="J412:L412"/>
    <mergeCell ref="F413:G413"/>
    <mergeCell ref="H413:I413"/>
    <mergeCell ref="J413:L413"/>
    <mergeCell ref="F410:G410"/>
    <mergeCell ref="H410:I410"/>
    <mergeCell ref="J410:L410"/>
    <mergeCell ref="F411:G411"/>
    <mergeCell ref="H411:I411"/>
    <mergeCell ref="J411:L411"/>
    <mergeCell ref="F406:G406"/>
    <mergeCell ref="H406:I406"/>
    <mergeCell ref="J406:L406"/>
    <mergeCell ref="A408:H408"/>
    <mergeCell ref="F409:G409"/>
    <mergeCell ref="H409:I409"/>
    <mergeCell ref="J409:L409"/>
    <mergeCell ref="F418:G418"/>
    <mergeCell ref="H418:I418"/>
    <mergeCell ref="J418:L418"/>
    <mergeCell ref="F419:G419"/>
    <mergeCell ref="H419:I419"/>
    <mergeCell ref="J419:L419"/>
    <mergeCell ref="F416:G416"/>
    <mergeCell ref="H416:I416"/>
    <mergeCell ref="J416:L416"/>
    <mergeCell ref="F417:G417"/>
    <mergeCell ref="H417:I417"/>
    <mergeCell ref="J417:L417"/>
    <mergeCell ref="F414:G414"/>
    <mergeCell ref="H414:I414"/>
    <mergeCell ref="J414:L414"/>
    <mergeCell ref="F415:G415"/>
    <mergeCell ref="H415:I415"/>
    <mergeCell ref="J415:L415"/>
    <mergeCell ref="F424:G424"/>
    <mergeCell ref="H424:I424"/>
    <mergeCell ref="J424:L424"/>
    <mergeCell ref="A426:H426"/>
    <mergeCell ref="F427:G427"/>
    <mergeCell ref="H427:I427"/>
    <mergeCell ref="J427:L427"/>
    <mergeCell ref="F422:G422"/>
    <mergeCell ref="H422:I422"/>
    <mergeCell ref="J422:L422"/>
    <mergeCell ref="F423:G423"/>
    <mergeCell ref="H423:I423"/>
    <mergeCell ref="J423:L423"/>
    <mergeCell ref="F420:G420"/>
    <mergeCell ref="H420:I420"/>
    <mergeCell ref="J420:L420"/>
    <mergeCell ref="F421:G421"/>
    <mergeCell ref="H421:I421"/>
    <mergeCell ref="J421:L421"/>
    <mergeCell ref="F436:G436"/>
    <mergeCell ref="H436:I436"/>
    <mergeCell ref="J436:L436"/>
    <mergeCell ref="F437:G437"/>
    <mergeCell ref="H437:I437"/>
    <mergeCell ref="J437:L437"/>
    <mergeCell ref="F432:G432"/>
    <mergeCell ref="H432:I432"/>
    <mergeCell ref="J432:L432"/>
    <mergeCell ref="A434:H434"/>
    <mergeCell ref="F435:G435"/>
    <mergeCell ref="H435:I435"/>
    <mergeCell ref="J435:L435"/>
    <mergeCell ref="F428:G428"/>
    <mergeCell ref="H428:I428"/>
    <mergeCell ref="J428:L428"/>
    <mergeCell ref="A430:H430"/>
    <mergeCell ref="F431:G431"/>
    <mergeCell ref="H431:I431"/>
    <mergeCell ref="J431:L431"/>
    <mergeCell ref="F452:G452"/>
    <mergeCell ref="H452:I452"/>
    <mergeCell ref="J452:L452"/>
    <mergeCell ref="F453:G453"/>
    <mergeCell ref="H453:I453"/>
    <mergeCell ref="J453:L453"/>
    <mergeCell ref="F450:G450"/>
    <mergeCell ref="H450:I450"/>
    <mergeCell ref="J450:L450"/>
    <mergeCell ref="F451:G451"/>
    <mergeCell ref="H451:I451"/>
    <mergeCell ref="J451:L451"/>
    <mergeCell ref="A447:H447"/>
    <mergeCell ref="F448:G448"/>
    <mergeCell ref="H448:I448"/>
    <mergeCell ref="J448:L448"/>
    <mergeCell ref="F449:G449"/>
    <mergeCell ref="H449:I449"/>
    <mergeCell ref="J449:L449"/>
    <mergeCell ref="F462:G462"/>
    <mergeCell ref="H462:I462"/>
    <mergeCell ref="J462:L462"/>
    <mergeCell ref="F463:G463"/>
    <mergeCell ref="H463:I463"/>
    <mergeCell ref="J463:L463"/>
    <mergeCell ref="F458:G458"/>
    <mergeCell ref="H458:I458"/>
    <mergeCell ref="J458:L458"/>
    <mergeCell ref="A460:H460"/>
    <mergeCell ref="F461:G461"/>
    <mergeCell ref="H461:I461"/>
    <mergeCell ref="J461:L461"/>
    <mergeCell ref="F454:G454"/>
    <mergeCell ref="H454:I454"/>
    <mergeCell ref="J454:L454"/>
    <mergeCell ref="A456:H456"/>
    <mergeCell ref="F457:G457"/>
    <mergeCell ref="H457:I457"/>
    <mergeCell ref="J457:L457"/>
    <mergeCell ref="F468:G468"/>
    <mergeCell ref="H468:I468"/>
    <mergeCell ref="J468:L468"/>
    <mergeCell ref="F469:G469"/>
    <mergeCell ref="H469:I469"/>
    <mergeCell ref="J469:L469"/>
    <mergeCell ref="F466:G466"/>
    <mergeCell ref="H466:I466"/>
    <mergeCell ref="J466:L466"/>
    <mergeCell ref="F467:G467"/>
    <mergeCell ref="H467:I467"/>
    <mergeCell ref="J467:L467"/>
    <mergeCell ref="F464:G464"/>
    <mergeCell ref="H464:I464"/>
    <mergeCell ref="J464:L464"/>
    <mergeCell ref="F465:G465"/>
    <mergeCell ref="H465:I465"/>
    <mergeCell ref="J465:L465"/>
    <mergeCell ref="F474:G474"/>
    <mergeCell ref="H474:I474"/>
    <mergeCell ref="J474:L474"/>
    <mergeCell ref="F475:G475"/>
    <mergeCell ref="H475:I475"/>
    <mergeCell ref="J475:L475"/>
    <mergeCell ref="F472:G472"/>
    <mergeCell ref="H472:I472"/>
    <mergeCell ref="J472:L472"/>
    <mergeCell ref="F473:G473"/>
    <mergeCell ref="H473:I473"/>
    <mergeCell ref="J473:L473"/>
    <mergeCell ref="F470:G470"/>
    <mergeCell ref="H470:I470"/>
    <mergeCell ref="J470:L470"/>
    <mergeCell ref="F471:G471"/>
    <mergeCell ref="H471:I471"/>
    <mergeCell ref="J471:L471"/>
    <mergeCell ref="F482:G482"/>
    <mergeCell ref="H482:I482"/>
    <mergeCell ref="J482:L482"/>
    <mergeCell ref="A484:H484"/>
    <mergeCell ref="F485:G485"/>
    <mergeCell ref="H485:I485"/>
    <mergeCell ref="J485:L485"/>
    <mergeCell ref="F478:G478"/>
    <mergeCell ref="H478:I478"/>
    <mergeCell ref="J478:L478"/>
    <mergeCell ref="A480:H480"/>
    <mergeCell ref="F481:G481"/>
    <mergeCell ref="H481:I481"/>
    <mergeCell ref="J481:L481"/>
    <mergeCell ref="F476:G476"/>
    <mergeCell ref="H476:I476"/>
    <mergeCell ref="J476:L476"/>
    <mergeCell ref="F477:G477"/>
    <mergeCell ref="H477:I477"/>
    <mergeCell ref="J477:L477"/>
    <mergeCell ref="A501:H501"/>
    <mergeCell ref="F502:G502"/>
    <mergeCell ref="H502:I502"/>
    <mergeCell ref="J502:L502"/>
    <mergeCell ref="F503:G503"/>
    <mergeCell ref="H503:I503"/>
    <mergeCell ref="J503:L503"/>
    <mergeCell ref="F490:G490"/>
    <mergeCell ref="H490:I490"/>
    <mergeCell ref="J490:L490"/>
    <mergeCell ref="F491:G491"/>
    <mergeCell ref="H491:I491"/>
    <mergeCell ref="J491:L491"/>
    <mergeCell ref="F486:G486"/>
    <mergeCell ref="H486:I486"/>
    <mergeCell ref="J486:L486"/>
    <mergeCell ref="A488:H488"/>
    <mergeCell ref="F489:G489"/>
    <mergeCell ref="H489:I489"/>
    <mergeCell ref="J489:L489"/>
    <mergeCell ref="F508:G508"/>
    <mergeCell ref="H508:I508"/>
    <mergeCell ref="J508:L508"/>
    <mergeCell ref="A510:H510"/>
    <mergeCell ref="F511:G511"/>
    <mergeCell ref="H511:I511"/>
    <mergeCell ref="J511:L511"/>
    <mergeCell ref="F506:G506"/>
    <mergeCell ref="H506:I506"/>
    <mergeCell ref="J506:L506"/>
    <mergeCell ref="F507:G507"/>
    <mergeCell ref="H507:I507"/>
    <mergeCell ref="J507:L507"/>
    <mergeCell ref="F504:G504"/>
    <mergeCell ref="H504:I504"/>
    <mergeCell ref="J504:L504"/>
    <mergeCell ref="F505:G505"/>
    <mergeCell ref="H505:I505"/>
    <mergeCell ref="J505:L505"/>
    <mergeCell ref="F518:G518"/>
    <mergeCell ref="H518:I518"/>
    <mergeCell ref="J518:L518"/>
    <mergeCell ref="F519:G519"/>
    <mergeCell ref="H519:I519"/>
    <mergeCell ref="J519:L519"/>
    <mergeCell ref="F516:G516"/>
    <mergeCell ref="H516:I516"/>
    <mergeCell ref="J516:L516"/>
    <mergeCell ref="F517:G517"/>
    <mergeCell ref="H517:I517"/>
    <mergeCell ref="J517:L517"/>
    <mergeCell ref="F512:G512"/>
    <mergeCell ref="H512:I512"/>
    <mergeCell ref="J512:L512"/>
    <mergeCell ref="A514:H514"/>
    <mergeCell ref="F515:G515"/>
    <mergeCell ref="H515:I515"/>
    <mergeCell ref="J515:L515"/>
    <mergeCell ref="F524:G524"/>
    <mergeCell ref="H524:I524"/>
    <mergeCell ref="J524:L524"/>
    <mergeCell ref="F525:G525"/>
    <mergeCell ref="H525:I525"/>
    <mergeCell ref="J525:L525"/>
    <mergeCell ref="F522:G522"/>
    <mergeCell ref="H522:I522"/>
    <mergeCell ref="J522:L522"/>
    <mergeCell ref="F523:G523"/>
    <mergeCell ref="H523:I523"/>
    <mergeCell ref="J523:L523"/>
    <mergeCell ref="F520:G520"/>
    <mergeCell ref="H520:I520"/>
    <mergeCell ref="J520:L520"/>
    <mergeCell ref="F521:G521"/>
    <mergeCell ref="H521:I521"/>
    <mergeCell ref="J521:L521"/>
    <mergeCell ref="F530:G530"/>
    <mergeCell ref="H530:I530"/>
    <mergeCell ref="J530:L530"/>
    <mergeCell ref="A532:H532"/>
    <mergeCell ref="F533:G533"/>
    <mergeCell ref="H533:I533"/>
    <mergeCell ref="J533:L533"/>
    <mergeCell ref="F528:G528"/>
    <mergeCell ref="H528:I528"/>
    <mergeCell ref="J528:L528"/>
    <mergeCell ref="F529:G529"/>
    <mergeCell ref="H529:I529"/>
    <mergeCell ref="J529:L529"/>
    <mergeCell ref="F526:G526"/>
    <mergeCell ref="H526:I526"/>
    <mergeCell ref="J526:L526"/>
    <mergeCell ref="F527:G527"/>
    <mergeCell ref="H527:I527"/>
    <mergeCell ref="J527:L527"/>
    <mergeCell ref="F542:G542"/>
    <mergeCell ref="H542:I542"/>
    <mergeCell ref="J542:L542"/>
    <mergeCell ref="F543:G543"/>
    <mergeCell ref="H543:I543"/>
    <mergeCell ref="J543:L543"/>
    <mergeCell ref="F538:G538"/>
    <mergeCell ref="H538:I538"/>
    <mergeCell ref="J538:L538"/>
    <mergeCell ref="A540:H540"/>
    <mergeCell ref="F541:G541"/>
    <mergeCell ref="H541:I541"/>
    <mergeCell ref="J541:L541"/>
    <mergeCell ref="F534:G534"/>
    <mergeCell ref="H534:I534"/>
    <mergeCell ref="J534:L534"/>
    <mergeCell ref="A536:H536"/>
    <mergeCell ref="F537:G537"/>
    <mergeCell ref="H537:I537"/>
    <mergeCell ref="J537:L537"/>
    <mergeCell ref="F558:G558"/>
    <mergeCell ref="H558:I558"/>
    <mergeCell ref="J558:L558"/>
    <mergeCell ref="F559:G559"/>
    <mergeCell ref="H559:I559"/>
    <mergeCell ref="J559:L559"/>
    <mergeCell ref="F556:G556"/>
    <mergeCell ref="H556:I556"/>
    <mergeCell ref="J556:L556"/>
    <mergeCell ref="F557:G557"/>
    <mergeCell ref="H557:I557"/>
    <mergeCell ref="J557:L557"/>
    <mergeCell ref="A553:H553"/>
    <mergeCell ref="F554:G554"/>
    <mergeCell ref="H554:I554"/>
    <mergeCell ref="J554:L554"/>
    <mergeCell ref="F555:G555"/>
    <mergeCell ref="H555:I555"/>
    <mergeCell ref="J555:L555"/>
    <mergeCell ref="F568:G568"/>
    <mergeCell ref="H568:I568"/>
    <mergeCell ref="J568:L568"/>
    <mergeCell ref="F569:G569"/>
    <mergeCell ref="H569:I569"/>
    <mergeCell ref="J569:L569"/>
    <mergeCell ref="F564:G564"/>
    <mergeCell ref="H564:I564"/>
    <mergeCell ref="J564:L564"/>
    <mergeCell ref="A566:H566"/>
    <mergeCell ref="F567:G567"/>
    <mergeCell ref="H567:I567"/>
    <mergeCell ref="J567:L567"/>
    <mergeCell ref="F560:G560"/>
    <mergeCell ref="H560:I560"/>
    <mergeCell ref="J560:L560"/>
    <mergeCell ref="A562:H562"/>
    <mergeCell ref="F563:G563"/>
    <mergeCell ref="H563:I563"/>
    <mergeCell ref="J563:L563"/>
    <mergeCell ref="F574:G574"/>
    <mergeCell ref="H574:I574"/>
    <mergeCell ref="J574:L574"/>
    <mergeCell ref="F575:G575"/>
    <mergeCell ref="H575:I575"/>
    <mergeCell ref="J575:L575"/>
    <mergeCell ref="F572:G572"/>
    <mergeCell ref="H572:I572"/>
    <mergeCell ref="J572:L572"/>
    <mergeCell ref="F573:G573"/>
    <mergeCell ref="H573:I573"/>
    <mergeCell ref="J573:L573"/>
    <mergeCell ref="F570:G570"/>
    <mergeCell ref="H570:I570"/>
    <mergeCell ref="J570:L570"/>
    <mergeCell ref="F571:G571"/>
    <mergeCell ref="H571:I571"/>
    <mergeCell ref="J571:L571"/>
    <mergeCell ref="F580:G580"/>
    <mergeCell ref="H580:I580"/>
    <mergeCell ref="J580:L580"/>
    <mergeCell ref="F581:G581"/>
    <mergeCell ref="H581:I581"/>
    <mergeCell ref="J581:L581"/>
    <mergeCell ref="F578:G578"/>
    <mergeCell ref="H578:I578"/>
    <mergeCell ref="J578:L578"/>
    <mergeCell ref="F579:G579"/>
    <mergeCell ref="H579:I579"/>
    <mergeCell ref="J579:L579"/>
    <mergeCell ref="F576:G576"/>
    <mergeCell ref="H576:I576"/>
    <mergeCell ref="J576:L576"/>
    <mergeCell ref="F577:G577"/>
    <mergeCell ref="H577:I577"/>
    <mergeCell ref="J577:L577"/>
    <mergeCell ref="F588:G588"/>
    <mergeCell ref="H588:I588"/>
    <mergeCell ref="J588:L588"/>
    <mergeCell ref="A590:H590"/>
    <mergeCell ref="F591:G591"/>
    <mergeCell ref="H591:I591"/>
    <mergeCell ref="J591:L591"/>
    <mergeCell ref="F584:G584"/>
    <mergeCell ref="H584:I584"/>
    <mergeCell ref="J584:L584"/>
    <mergeCell ref="A586:H586"/>
    <mergeCell ref="F587:G587"/>
    <mergeCell ref="H587:I587"/>
    <mergeCell ref="J587:L587"/>
    <mergeCell ref="F582:G582"/>
    <mergeCell ref="H582:I582"/>
    <mergeCell ref="J582:L582"/>
    <mergeCell ref="F583:G583"/>
    <mergeCell ref="H583:I583"/>
    <mergeCell ref="J583:L583"/>
    <mergeCell ref="A607:H607"/>
    <mergeCell ref="F608:G608"/>
    <mergeCell ref="H608:I608"/>
    <mergeCell ref="J608:L608"/>
    <mergeCell ref="F609:G609"/>
    <mergeCell ref="H609:I609"/>
    <mergeCell ref="J609:L609"/>
    <mergeCell ref="F596:G596"/>
    <mergeCell ref="H596:I596"/>
    <mergeCell ref="J596:L596"/>
    <mergeCell ref="F597:G597"/>
    <mergeCell ref="H597:I597"/>
    <mergeCell ref="J597:L597"/>
    <mergeCell ref="F592:G592"/>
    <mergeCell ref="H592:I592"/>
    <mergeCell ref="J592:L592"/>
    <mergeCell ref="A594:H594"/>
    <mergeCell ref="F595:G595"/>
    <mergeCell ref="H595:I595"/>
    <mergeCell ref="J595:L595"/>
    <mergeCell ref="F614:G614"/>
    <mergeCell ref="H614:I614"/>
    <mergeCell ref="J614:L614"/>
    <mergeCell ref="A616:H616"/>
    <mergeCell ref="F617:G617"/>
    <mergeCell ref="H617:I617"/>
    <mergeCell ref="J617:L617"/>
    <mergeCell ref="F612:G612"/>
    <mergeCell ref="H612:I612"/>
    <mergeCell ref="J612:L612"/>
    <mergeCell ref="F613:G613"/>
    <mergeCell ref="H613:I613"/>
    <mergeCell ref="J613:L613"/>
    <mergeCell ref="F610:G610"/>
    <mergeCell ref="H610:I610"/>
    <mergeCell ref="J610:L610"/>
    <mergeCell ref="F611:G611"/>
    <mergeCell ref="H611:I611"/>
    <mergeCell ref="J611:L611"/>
    <mergeCell ref="F624:G624"/>
    <mergeCell ref="H624:I624"/>
    <mergeCell ref="J624:L624"/>
    <mergeCell ref="F625:G625"/>
    <mergeCell ref="H625:I625"/>
    <mergeCell ref="J625:L625"/>
    <mergeCell ref="F622:G622"/>
    <mergeCell ref="H622:I622"/>
    <mergeCell ref="J622:L622"/>
    <mergeCell ref="F623:G623"/>
    <mergeCell ref="H623:I623"/>
    <mergeCell ref="J623:L623"/>
    <mergeCell ref="F618:G618"/>
    <mergeCell ref="H618:I618"/>
    <mergeCell ref="J618:L618"/>
    <mergeCell ref="A620:H620"/>
    <mergeCell ref="F621:G621"/>
    <mergeCell ref="H621:I621"/>
    <mergeCell ref="J621:L621"/>
    <mergeCell ref="F630:G630"/>
    <mergeCell ref="H630:I630"/>
    <mergeCell ref="J630:L630"/>
    <mergeCell ref="F631:G631"/>
    <mergeCell ref="H631:I631"/>
    <mergeCell ref="J631:L631"/>
    <mergeCell ref="F628:G628"/>
    <mergeCell ref="H628:I628"/>
    <mergeCell ref="J628:L628"/>
    <mergeCell ref="F629:G629"/>
    <mergeCell ref="H629:I629"/>
    <mergeCell ref="J629:L629"/>
    <mergeCell ref="F626:G626"/>
    <mergeCell ref="H626:I626"/>
    <mergeCell ref="J626:L626"/>
    <mergeCell ref="F627:G627"/>
    <mergeCell ref="H627:I627"/>
    <mergeCell ref="J627:L627"/>
    <mergeCell ref="F636:G636"/>
    <mergeCell ref="H636:I636"/>
    <mergeCell ref="J636:L636"/>
    <mergeCell ref="F637:G637"/>
    <mergeCell ref="H637:I637"/>
    <mergeCell ref="J637:L637"/>
    <mergeCell ref="F634:G634"/>
    <mergeCell ref="H634:I634"/>
    <mergeCell ref="J634:L634"/>
    <mergeCell ref="F635:G635"/>
    <mergeCell ref="H635:I635"/>
    <mergeCell ref="J635:L635"/>
    <mergeCell ref="F632:G632"/>
    <mergeCell ref="H632:I632"/>
    <mergeCell ref="J632:L632"/>
    <mergeCell ref="F633:G633"/>
    <mergeCell ref="H633:I633"/>
    <mergeCell ref="J633:L633"/>
    <mergeCell ref="F646:G646"/>
    <mergeCell ref="H646:I646"/>
    <mergeCell ref="J646:L646"/>
    <mergeCell ref="A648:H648"/>
    <mergeCell ref="F649:G649"/>
    <mergeCell ref="H649:I649"/>
    <mergeCell ref="J649:L649"/>
    <mergeCell ref="F642:G642"/>
    <mergeCell ref="H642:I642"/>
    <mergeCell ref="J642:L642"/>
    <mergeCell ref="A644:H644"/>
    <mergeCell ref="F645:G645"/>
    <mergeCell ref="H645:I645"/>
    <mergeCell ref="J645:L645"/>
    <mergeCell ref="F638:G638"/>
    <mergeCell ref="H638:I638"/>
    <mergeCell ref="J638:L638"/>
    <mergeCell ref="A640:H640"/>
    <mergeCell ref="F641:G641"/>
    <mergeCell ref="H641:I641"/>
    <mergeCell ref="J641:L641"/>
    <mergeCell ref="F664:G664"/>
    <mergeCell ref="H664:I664"/>
    <mergeCell ref="J664:L664"/>
    <mergeCell ref="F665:G665"/>
    <mergeCell ref="H665:I665"/>
    <mergeCell ref="J665:L665"/>
    <mergeCell ref="A661:H661"/>
    <mergeCell ref="F662:G662"/>
    <mergeCell ref="H662:I662"/>
    <mergeCell ref="J662:L662"/>
    <mergeCell ref="F663:G663"/>
    <mergeCell ref="H663:I663"/>
    <mergeCell ref="J663:L663"/>
    <mergeCell ref="F650:G650"/>
    <mergeCell ref="H650:I650"/>
    <mergeCell ref="J650:L650"/>
    <mergeCell ref="F651:G651"/>
    <mergeCell ref="H651:I651"/>
    <mergeCell ref="J651:L651"/>
    <mergeCell ref="F672:G672"/>
    <mergeCell ref="H672:I672"/>
    <mergeCell ref="J672:L672"/>
    <mergeCell ref="A674:H674"/>
    <mergeCell ref="F675:G675"/>
    <mergeCell ref="H675:I675"/>
    <mergeCell ref="J675:L675"/>
    <mergeCell ref="F668:G668"/>
    <mergeCell ref="H668:I668"/>
    <mergeCell ref="J668:L668"/>
    <mergeCell ref="A670:H670"/>
    <mergeCell ref="F671:G671"/>
    <mergeCell ref="H671:I671"/>
    <mergeCell ref="J671:L671"/>
    <mergeCell ref="F666:G666"/>
    <mergeCell ref="H666:I666"/>
    <mergeCell ref="J666:L666"/>
    <mergeCell ref="F667:G667"/>
    <mergeCell ref="H667:I667"/>
    <mergeCell ref="J667:L667"/>
    <mergeCell ref="F680:G680"/>
    <mergeCell ref="H680:I680"/>
    <mergeCell ref="J680:L680"/>
    <mergeCell ref="F681:G681"/>
    <mergeCell ref="H681:I681"/>
    <mergeCell ref="J681:L681"/>
    <mergeCell ref="F678:G678"/>
    <mergeCell ref="H678:I678"/>
    <mergeCell ref="J678:L678"/>
    <mergeCell ref="F679:G679"/>
    <mergeCell ref="H679:I679"/>
    <mergeCell ref="J679:L679"/>
    <mergeCell ref="F676:G676"/>
    <mergeCell ref="H676:I676"/>
    <mergeCell ref="J676:L676"/>
    <mergeCell ref="F677:G677"/>
    <mergeCell ref="H677:I677"/>
    <mergeCell ref="J677:L677"/>
    <mergeCell ref="F686:G686"/>
    <mergeCell ref="H686:I686"/>
    <mergeCell ref="J686:L686"/>
    <mergeCell ref="F687:G687"/>
    <mergeCell ref="H687:I687"/>
    <mergeCell ref="J687:L687"/>
    <mergeCell ref="F684:G684"/>
    <mergeCell ref="H684:I684"/>
    <mergeCell ref="J684:L684"/>
    <mergeCell ref="F685:G685"/>
    <mergeCell ref="H685:I685"/>
    <mergeCell ref="J685:L685"/>
    <mergeCell ref="F682:G682"/>
    <mergeCell ref="H682:I682"/>
    <mergeCell ref="J682:L682"/>
    <mergeCell ref="F683:G683"/>
    <mergeCell ref="H683:I683"/>
    <mergeCell ref="J683:L683"/>
    <mergeCell ref="F694:G694"/>
    <mergeCell ref="H694:I694"/>
    <mergeCell ref="J694:L694"/>
    <mergeCell ref="A696:H696"/>
    <mergeCell ref="F697:G697"/>
    <mergeCell ref="H697:I697"/>
    <mergeCell ref="J697:L697"/>
    <mergeCell ref="F690:G690"/>
    <mergeCell ref="H690:I690"/>
    <mergeCell ref="J690:L690"/>
    <mergeCell ref="A692:H692"/>
    <mergeCell ref="F693:G693"/>
    <mergeCell ref="H693:I693"/>
    <mergeCell ref="J693:L693"/>
    <mergeCell ref="F688:G688"/>
    <mergeCell ref="H688:I688"/>
    <mergeCell ref="J688:L688"/>
    <mergeCell ref="F689:G689"/>
    <mergeCell ref="H689:I689"/>
    <mergeCell ref="J689:L689"/>
    <mergeCell ref="A713:H713"/>
    <mergeCell ref="F714:G714"/>
    <mergeCell ref="H714:I714"/>
    <mergeCell ref="J714:L714"/>
    <mergeCell ref="F715:G715"/>
    <mergeCell ref="H715:I715"/>
    <mergeCell ref="J715:L715"/>
    <mergeCell ref="F702:G702"/>
    <mergeCell ref="H702:I702"/>
    <mergeCell ref="J702:L702"/>
    <mergeCell ref="F703:G703"/>
    <mergeCell ref="H703:I703"/>
    <mergeCell ref="J703:L703"/>
    <mergeCell ref="F698:G698"/>
    <mergeCell ref="H698:I698"/>
    <mergeCell ref="J698:L698"/>
    <mergeCell ref="A700:H700"/>
    <mergeCell ref="F701:G701"/>
    <mergeCell ref="H701:I701"/>
    <mergeCell ref="J701:L701"/>
    <mergeCell ref="F720:G720"/>
    <mergeCell ref="H720:I720"/>
    <mergeCell ref="J720:L720"/>
    <mergeCell ref="A722:H722"/>
    <mergeCell ref="F723:G723"/>
    <mergeCell ref="H723:I723"/>
    <mergeCell ref="J723:L723"/>
    <mergeCell ref="F718:G718"/>
    <mergeCell ref="H718:I718"/>
    <mergeCell ref="J718:L718"/>
    <mergeCell ref="F719:G719"/>
    <mergeCell ref="H719:I719"/>
    <mergeCell ref="J719:L719"/>
    <mergeCell ref="F716:G716"/>
    <mergeCell ref="H716:I716"/>
    <mergeCell ref="J716:L716"/>
    <mergeCell ref="F717:G717"/>
    <mergeCell ref="H717:I717"/>
    <mergeCell ref="J717:L717"/>
    <mergeCell ref="F730:G730"/>
    <mergeCell ref="H730:I730"/>
    <mergeCell ref="J730:L730"/>
    <mergeCell ref="F731:G731"/>
    <mergeCell ref="H731:I731"/>
    <mergeCell ref="J731:L731"/>
    <mergeCell ref="F728:G728"/>
    <mergeCell ref="H728:I728"/>
    <mergeCell ref="J728:L728"/>
    <mergeCell ref="F729:G729"/>
    <mergeCell ref="H729:I729"/>
    <mergeCell ref="J729:L729"/>
    <mergeCell ref="F724:G724"/>
    <mergeCell ref="H724:I724"/>
    <mergeCell ref="J724:L724"/>
    <mergeCell ref="A726:H726"/>
    <mergeCell ref="F727:G727"/>
    <mergeCell ref="H727:I727"/>
    <mergeCell ref="J727:L727"/>
    <mergeCell ref="F736:G736"/>
    <mergeCell ref="H736:I736"/>
    <mergeCell ref="J736:L736"/>
    <mergeCell ref="F737:G737"/>
    <mergeCell ref="H737:I737"/>
    <mergeCell ref="J737:L737"/>
    <mergeCell ref="F734:G734"/>
    <mergeCell ref="H734:I734"/>
    <mergeCell ref="J734:L734"/>
    <mergeCell ref="F735:G735"/>
    <mergeCell ref="H735:I735"/>
    <mergeCell ref="J735:L735"/>
    <mergeCell ref="F732:G732"/>
    <mergeCell ref="H732:I732"/>
    <mergeCell ref="J732:L732"/>
    <mergeCell ref="F733:G733"/>
    <mergeCell ref="H733:I733"/>
    <mergeCell ref="J733:L733"/>
    <mergeCell ref="F742:G742"/>
    <mergeCell ref="H742:I742"/>
    <mergeCell ref="J742:L742"/>
    <mergeCell ref="A744:H744"/>
    <mergeCell ref="F745:G745"/>
    <mergeCell ref="H745:I745"/>
    <mergeCell ref="J745:L745"/>
    <mergeCell ref="F740:G740"/>
    <mergeCell ref="H740:I740"/>
    <mergeCell ref="J740:L740"/>
    <mergeCell ref="F741:G741"/>
    <mergeCell ref="H741:I741"/>
    <mergeCell ref="J741:L741"/>
    <mergeCell ref="F738:G738"/>
    <mergeCell ref="H738:I738"/>
    <mergeCell ref="J738:L738"/>
    <mergeCell ref="F739:G739"/>
    <mergeCell ref="H739:I739"/>
    <mergeCell ref="J739:L739"/>
    <mergeCell ref="F754:G754"/>
    <mergeCell ref="H754:I754"/>
    <mergeCell ref="J754:L754"/>
    <mergeCell ref="F755:G755"/>
    <mergeCell ref="H755:I755"/>
    <mergeCell ref="J755:L755"/>
    <mergeCell ref="F750:G750"/>
    <mergeCell ref="H750:I750"/>
    <mergeCell ref="J750:L750"/>
    <mergeCell ref="A752:H752"/>
    <mergeCell ref="F753:G753"/>
    <mergeCell ref="H753:I753"/>
    <mergeCell ref="J753:L753"/>
    <mergeCell ref="F746:G746"/>
    <mergeCell ref="H746:I746"/>
    <mergeCell ref="J746:L746"/>
    <mergeCell ref="A748:H748"/>
    <mergeCell ref="F749:G749"/>
    <mergeCell ref="H749:I749"/>
    <mergeCell ref="J749:L749"/>
    <mergeCell ref="F770:G770"/>
    <mergeCell ref="H770:I770"/>
    <mergeCell ref="J770:L770"/>
    <mergeCell ref="F771:G771"/>
    <mergeCell ref="H771:I771"/>
    <mergeCell ref="J771:L771"/>
    <mergeCell ref="F768:G768"/>
    <mergeCell ref="H768:I768"/>
    <mergeCell ref="J768:L768"/>
    <mergeCell ref="F769:G769"/>
    <mergeCell ref="H769:I769"/>
    <mergeCell ref="J769:L769"/>
    <mergeCell ref="A765:H765"/>
    <mergeCell ref="F766:G766"/>
    <mergeCell ref="H766:I766"/>
    <mergeCell ref="J766:L766"/>
    <mergeCell ref="F767:G767"/>
    <mergeCell ref="H767:I767"/>
    <mergeCell ref="J767:L767"/>
    <mergeCell ref="F780:G780"/>
    <mergeCell ref="H780:I780"/>
    <mergeCell ref="J780:L780"/>
    <mergeCell ref="F781:G781"/>
    <mergeCell ref="H781:I781"/>
    <mergeCell ref="J781:L781"/>
    <mergeCell ref="F776:G776"/>
    <mergeCell ref="H776:I776"/>
    <mergeCell ref="J776:L776"/>
    <mergeCell ref="A778:H778"/>
    <mergeCell ref="F779:G779"/>
    <mergeCell ref="H779:I779"/>
    <mergeCell ref="J779:L779"/>
    <mergeCell ref="F772:G772"/>
    <mergeCell ref="H772:I772"/>
    <mergeCell ref="J772:L772"/>
    <mergeCell ref="A774:H774"/>
    <mergeCell ref="F775:G775"/>
    <mergeCell ref="H775:I775"/>
    <mergeCell ref="J775:L775"/>
    <mergeCell ref="F786:G786"/>
    <mergeCell ref="H786:I786"/>
    <mergeCell ref="J786:L786"/>
    <mergeCell ref="F787:G787"/>
    <mergeCell ref="H787:I787"/>
    <mergeCell ref="J787:L787"/>
    <mergeCell ref="F784:G784"/>
    <mergeCell ref="H784:I784"/>
    <mergeCell ref="J784:L784"/>
    <mergeCell ref="F785:G785"/>
    <mergeCell ref="H785:I785"/>
    <mergeCell ref="J785:L785"/>
    <mergeCell ref="F782:G782"/>
    <mergeCell ref="H782:I782"/>
    <mergeCell ref="J782:L782"/>
    <mergeCell ref="F783:G783"/>
    <mergeCell ref="H783:I783"/>
    <mergeCell ref="J783:L783"/>
    <mergeCell ref="F792:G792"/>
    <mergeCell ref="H792:I792"/>
    <mergeCell ref="J792:L792"/>
    <mergeCell ref="F793:G793"/>
    <mergeCell ref="H793:I793"/>
    <mergeCell ref="J793:L793"/>
    <mergeCell ref="F790:G790"/>
    <mergeCell ref="H790:I790"/>
    <mergeCell ref="J790:L790"/>
    <mergeCell ref="F791:G791"/>
    <mergeCell ref="H791:I791"/>
    <mergeCell ref="J791:L791"/>
    <mergeCell ref="F788:G788"/>
    <mergeCell ref="H788:I788"/>
    <mergeCell ref="J788:L788"/>
    <mergeCell ref="F789:G789"/>
    <mergeCell ref="H789:I789"/>
    <mergeCell ref="J789:L789"/>
    <mergeCell ref="F802:G802"/>
    <mergeCell ref="H802:I802"/>
    <mergeCell ref="J802:L802"/>
    <mergeCell ref="A804:H804"/>
    <mergeCell ref="F805:G805"/>
    <mergeCell ref="H805:I805"/>
    <mergeCell ref="J805:L805"/>
    <mergeCell ref="F798:G798"/>
    <mergeCell ref="H798:I798"/>
    <mergeCell ref="J798:L798"/>
    <mergeCell ref="A800:H800"/>
    <mergeCell ref="F801:G801"/>
    <mergeCell ref="H801:I801"/>
    <mergeCell ref="J801:L801"/>
    <mergeCell ref="F794:G794"/>
    <mergeCell ref="H794:I794"/>
    <mergeCell ref="J794:L794"/>
    <mergeCell ref="A796:H796"/>
    <mergeCell ref="F797:G797"/>
    <mergeCell ref="H797:I797"/>
    <mergeCell ref="J797:L797"/>
    <mergeCell ref="F820:G820"/>
    <mergeCell ref="H820:I820"/>
    <mergeCell ref="J820:L820"/>
    <mergeCell ref="F821:G821"/>
    <mergeCell ref="H821:I821"/>
    <mergeCell ref="J821:L821"/>
    <mergeCell ref="A817:H817"/>
    <mergeCell ref="F818:G818"/>
    <mergeCell ref="H818:I818"/>
    <mergeCell ref="J818:L818"/>
    <mergeCell ref="F819:G819"/>
    <mergeCell ref="H819:I819"/>
    <mergeCell ref="J819:L819"/>
    <mergeCell ref="F806:G806"/>
    <mergeCell ref="H806:I806"/>
    <mergeCell ref="J806:L806"/>
    <mergeCell ref="F807:G807"/>
    <mergeCell ref="H807:I807"/>
    <mergeCell ref="J807:L807"/>
    <mergeCell ref="F828:G828"/>
    <mergeCell ref="H828:I828"/>
    <mergeCell ref="J828:L828"/>
    <mergeCell ref="A830:H830"/>
    <mergeCell ref="F831:G831"/>
    <mergeCell ref="H831:I831"/>
    <mergeCell ref="J831:L831"/>
    <mergeCell ref="F824:G824"/>
    <mergeCell ref="H824:I824"/>
    <mergeCell ref="J824:L824"/>
    <mergeCell ref="A826:H826"/>
    <mergeCell ref="F827:G827"/>
    <mergeCell ref="H827:I827"/>
    <mergeCell ref="J827:L827"/>
    <mergeCell ref="F822:G822"/>
    <mergeCell ref="H822:I822"/>
    <mergeCell ref="J822:L822"/>
    <mergeCell ref="F823:G823"/>
    <mergeCell ref="H823:I823"/>
    <mergeCell ref="J823:L823"/>
    <mergeCell ref="F836:G836"/>
    <mergeCell ref="H836:I836"/>
    <mergeCell ref="J836:L836"/>
    <mergeCell ref="F837:G837"/>
    <mergeCell ref="H837:I837"/>
    <mergeCell ref="J837:L837"/>
    <mergeCell ref="F834:G834"/>
    <mergeCell ref="H834:I834"/>
    <mergeCell ref="J834:L834"/>
    <mergeCell ref="F835:G835"/>
    <mergeCell ref="H835:I835"/>
    <mergeCell ref="J835:L835"/>
    <mergeCell ref="F832:G832"/>
    <mergeCell ref="H832:I832"/>
    <mergeCell ref="J832:L832"/>
    <mergeCell ref="F833:G833"/>
    <mergeCell ref="H833:I833"/>
    <mergeCell ref="J833:L833"/>
    <mergeCell ref="F842:G842"/>
    <mergeCell ref="H842:I842"/>
    <mergeCell ref="J842:L842"/>
    <mergeCell ref="F843:G843"/>
    <mergeCell ref="H843:I843"/>
    <mergeCell ref="J843:L843"/>
    <mergeCell ref="F840:G840"/>
    <mergeCell ref="H840:I840"/>
    <mergeCell ref="J840:L840"/>
    <mergeCell ref="F841:G841"/>
    <mergeCell ref="H841:I841"/>
    <mergeCell ref="J841:L841"/>
    <mergeCell ref="F838:G838"/>
    <mergeCell ref="H838:I838"/>
    <mergeCell ref="J838:L838"/>
    <mergeCell ref="F839:G839"/>
    <mergeCell ref="H839:I839"/>
    <mergeCell ref="J839:L839"/>
    <mergeCell ref="F850:G850"/>
    <mergeCell ref="H850:I850"/>
    <mergeCell ref="J850:L850"/>
    <mergeCell ref="A852:H852"/>
    <mergeCell ref="F853:G853"/>
    <mergeCell ref="H853:I853"/>
    <mergeCell ref="J853:L853"/>
    <mergeCell ref="F846:G846"/>
    <mergeCell ref="H846:I846"/>
    <mergeCell ref="J846:L846"/>
    <mergeCell ref="A848:H848"/>
    <mergeCell ref="F849:G849"/>
    <mergeCell ref="H849:I849"/>
    <mergeCell ref="J849:L849"/>
    <mergeCell ref="F844:G844"/>
    <mergeCell ref="H844:I844"/>
    <mergeCell ref="J844:L844"/>
    <mergeCell ref="F845:G845"/>
    <mergeCell ref="H845:I845"/>
    <mergeCell ref="J845:L845"/>
    <mergeCell ref="A869:H869"/>
    <mergeCell ref="F870:G870"/>
    <mergeCell ref="H870:I870"/>
    <mergeCell ref="J870:L870"/>
    <mergeCell ref="F871:G871"/>
    <mergeCell ref="H871:I871"/>
    <mergeCell ref="J871:L871"/>
    <mergeCell ref="F858:G858"/>
    <mergeCell ref="H858:I858"/>
    <mergeCell ref="J858:L858"/>
    <mergeCell ref="F859:G859"/>
    <mergeCell ref="H859:I859"/>
    <mergeCell ref="J859:L859"/>
    <mergeCell ref="F854:G854"/>
    <mergeCell ref="H854:I854"/>
    <mergeCell ref="J854:L854"/>
    <mergeCell ref="A856:H856"/>
    <mergeCell ref="F857:G857"/>
    <mergeCell ref="H857:I857"/>
    <mergeCell ref="J857:L857"/>
    <mergeCell ref="F876:G876"/>
    <mergeCell ref="H876:I876"/>
    <mergeCell ref="J876:L876"/>
    <mergeCell ref="A878:H878"/>
    <mergeCell ref="F879:G879"/>
    <mergeCell ref="H879:I879"/>
    <mergeCell ref="J879:L879"/>
    <mergeCell ref="F874:G874"/>
    <mergeCell ref="H874:I874"/>
    <mergeCell ref="J874:L874"/>
    <mergeCell ref="F875:G875"/>
    <mergeCell ref="H875:I875"/>
    <mergeCell ref="J875:L875"/>
    <mergeCell ref="F872:G872"/>
    <mergeCell ref="H872:I872"/>
    <mergeCell ref="J872:L872"/>
    <mergeCell ref="F873:G873"/>
    <mergeCell ref="H873:I873"/>
    <mergeCell ref="J873:L873"/>
    <mergeCell ref="F886:G886"/>
    <mergeCell ref="H886:I886"/>
    <mergeCell ref="J886:L886"/>
    <mergeCell ref="F887:G887"/>
    <mergeCell ref="H887:I887"/>
    <mergeCell ref="J887:L887"/>
    <mergeCell ref="F884:G884"/>
    <mergeCell ref="H884:I884"/>
    <mergeCell ref="J884:L884"/>
    <mergeCell ref="F885:G885"/>
    <mergeCell ref="H885:I885"/>
    <mergeCell ref="J885:L885"/>
    <mergeCell ref="F880:G880"/>
    <mergeCell ref="H880:I880"/>
    <mergeCell ref="J880:L880"/>
    <mergeCell ref="A882:H882"/>
    <mergeCell ref="F883:G883"/>
    <mergeCell ref="H883:I883"/>
    <mergeCell ref="J883:L883"/>
    <mergeCell ref="F892:G892"/>
    <mergeCell ref="H892:I892"/>
    <mergeCell ref="J892:L892"/>
    <mergeCell ref="F893:G893"/>
    <mergeCell ref="H893:I893"/>
    <mergeCell ref="J893:L893"/>
    <mergeCell ref="F890:G890"/>
    <mergeCell ref="H890:I890"/>
    <mergeCell ref="J890:L890"/>
    <mergeCell ref="F891:G891"/>
    <mergeCell ref="H891:I891"/>
    <mergeCell ref="J891:L891"/>
    <mergeCell ref="F888:G888"/>
    <mergeCell ref="H888:I888"/>
    <mergeCell ref="J888:L888"/>
    <mergeCell ref="F889:G889"/>
    <mergeCell ref="H889:I889"/>
    <mergeCell ref="J889:L889"/>
    <mergeCell ref="F898:G898"/>
    <mergeCell ref="H898:I898"/>
    <mergeCell ref="J898:L898"/>
    <mergeCell ref="A900:H900"/>
    <mergeCell ref="F901:G901"/>
    <mergeCell ref="H901:I901"/>
    <mergeCell ref="J901:L901"/>
    <mergeCell ref="F896:G896"/>
    <mergeCell ref="H896:I896"/>
    <mergeCell ref="J896:L896"/>
    <mergeCell ref="F897:G897"/>
    <mergeCell ref="H897:I897"/>
    <mergeCell ref="J897:L897"/>
    <mergeCell ref="F894:G894"/>
    <mergeCell ref="H894:I894"/>
    <mergeCell ref="J894:L894"/>
    <mergeCell ref="F895:G895"/>
    <mergeCell ref="H895:I895"/>
    <mergeCell ref="J895:L895"/>
    <mergeCell ref="F910:G910"/>
    <mergeCell ref="H910:I910"/>
    <mergeCell ref="J910:L910"/>
    <mergeCell ref="F911:G911"/>
    <mergeCell ref="H911:I911"/>
    <mergeCell ref="J911:L911"/>
    <mergeCell ref="F906:G906"/>
    <mergeCell ref="H906:I906"/>
    <mergeCell ref="J906:L906"/>
    <mergeCell ref="A908:H908"/>
    <mergeCell ref="F909:G909"/>
    <mergeCell ref="H909:I909"/>
    <mergeCell ref="J909:L909"/>
    <mergeCell ref="F902:G902"/>
    <mergeCell ref="H902:I902"/>
    <mergeCell ref="J902:L902"/>
    <mergeCell ref="A904:H904"/>
    <mergeCell ref="F905:G905"/>
    <mergeCell ref="H905:I905"/>
    <mergeCell ref="J905:L905"/>
    <mergeCell ref="F928:G928"/>
    <mergeCell ref="H928:I928"/>
    <mergeCell ref="J928:L928"/>
    <mergeCell ref="A930:H930"/>
    <mergeCell ref="F931:G931"/>
    <mergeCell ref="H931:I931"/>
    <mergeCell ref="J931:L931"/>
    <mergeCell ref="F924:G924"/>
    <mergeCell ref="H924:I924"/>
    <mergeCell ref="J924:L924"/>
    <mergeCell ref="A926:H926"/>
    <mergeCell ref="F927:G927"/>
    <mergeCell ref="H927:I927"/>
    <mergeCell ref="J927:L927"/>
    <mergeCell ref="A921:H921"/>
    <mergeCell ref="F922:G922"/>
    <mergeCell ref="H922:I922"/>
    <mergeCell ref="J922:L922"/>
    <mergeCell ref="F923:G923"/>
    <mergeCell ref="H923:I923"/>
    <mergeCell ref="J923:L923"/>
    <mergeCell ref="F936:G936"/>
    <mergeCell ref="H936:I936"/>
    <mergeCell ref="J936:L936"/>
    <mergeCell ref="A938:H938"/>
    <mergeCell ref="F939:G939"/>
    <mergeCell ref="H939:I939"/>
    <mergeCell ref="J939:L939"/>
    <mergeCell ref="F934:G934"/>
    <mergeCell ref="H934:I934"/>
    <mergeCell ref="J934:L934"/>
    <mergeCell ref="F935:G935"/>
    <mergeCell ref="H935:I935"/>
    <mergeCell ref="J935:L935"/>
    <mergeCell ref="F932:G932"/>
    <mergeCell ref="H932:I932"/>
    <mergeCell ref="J932:L932"/>
    <mergeCell ref="F933:G933"/>
    <mergeCell ref="H933:I933"/>
    <mergeCell ref="J933:L933"/>
    <mergeCell ref="F948:G948"/>
    <mergeCell ref="H948:I948"/>
    <mergeCell ref="J948:L948"/>
    <mergeCell ref="F949:G949"/>
    <mergeCell ref="H949:I949"/>
    <mergeCell ref="J949:L949"/>
    <mergeCell ref="F944:G944"/>
    <mergeCell ref="H944:I944"/>
    <mergeCell ref="J944:L944"/>
    <mergeCell ref="A946:H946"/>
    <mergeCell ref="F947:G947"/>
    <mergeCell ref="H947:I947"/>
    <mergeCell ref="J947:L947"/>
    <mergeCell ref="F940:G940"/>
    <mergeCell ref="H940:I940"/>
    <mergeCell ref="J940:L940"/>
    <mergeCell ref="A942:H942"/>
    <mergeCell ref="F943:G943"/>
    <mergeCell ref="H943:I943"/>
    <mergeCell ref="J943:L943"/>
    <mergeCell ref="A975:H975"/>
    <mergeCell ref="F976:G976"/>
    <mergeCell ref="H976:I976"/>
    <mergeCell ref="J976:L976"/>
    <mergeCell ref="F977:G977"/>
    <mergeCell ref="H977:I977"/>
    <mergeCell ref="J977:L977"/>
    <mergeCell ref="A963:H963"/>
    <mergeCell ref="F964:G964"/>
    <mergeCell ref="H964:I964"/>
    <mergeCell ref="J964:L964"/>
    <mergeCell ref="F965:G965"/>
    <mergeCell ref="H965:I965"/>
    <mergeCell ref="J965:L965"/>
    <mergeCell ref="A959:H959"/>
    <mergeCell ref="F960:G960"/>
    <mergeCell ref="H960:I960"/>
    <mergeCell ref="J960:L960"/>
    <mergeCell ref="F961:G961"/>
    <mergeCell ref="H961:I961"/>
    <mergeCell ref="J961:L961"/>
    <mergeCell ref="F982:G982"/>
    <mergeCell ref="H982:I982"/>
    <mergeCell ref="J982:L982"/>
    <mergeCell ref="A984:H984"/>
    <mergeCell ref="F985:G985"/>
    <mergeCell ref="H985:I985"/>
    <mergeCell ref="J985:L985"/>
    <mergeCell ref="F980:G980"/>
    <mergeCell ref="H980:I980"/>
    <mergeCell ref="J980:L980"/>
    <mergeCell ref="F981:G981"/>
    <mergeCell ref="H981:I981"/>
    <mergeCell ref="J981:L981"/>
    <mergeCell ref="F978:G978"/>
    <mergeCell ref="H978:I978"/>
    <mergeCell ref="J978:L978"/>
    <mergeCell ref="F979:G979"/>
    <mergeCell ref="H979:I979"/>
    <mergeCell ref="J979:L979"/>
    <mergeCell ref="F992:G992"/>
    <mergeCell ref="H992:I992"/>
    <mergeCell ref="J992:L992"/>
    <mergeCell ref="F993:G993"/>
    <mergeCell ref="H993:I993"/>
    <mergeCell ref="J993:L993"/>
    <mergeCell ref="F990:G990"/>
    <mergeCell ref="H990:I990"/>
    <mergeCell ref="J990:L990"/>
    <mergeCell ref="F991:G991"/>
    <mergeCell ref="H991:I991"/>
    <mergeCell ref="J991:L991"/>
    <mergeCell ref="F986:G986"/>
    <mergeCell ref="H986:I986"/>
    <mergeCell ref="J986:L986"/>
    <mergeCell ref="A988:H988"/>
    <mergeCell ref="F989:G989"/>
    <mergeCell ref="H989:I989"/>
    <mergeCell ref="J989:L989"/>
    <mergeCell ref="F998:G998"/>
    <mergeCell ref="H998:I998"/>
    <mergeCell ref="J998:L998"/>
    <mergeCell ref="F999:G999"/>
    <mergeCell ref="H999:I999"/>
    <mergeCell ref="J999:L999"/>
    <mergeCell ref="F996:G996"/>
    <mergeCell ref="H996:I996"/>
    <mergeCell ref="J996:L996"/>
    <mergeCell ref="F997:G997"/>
    <mergeCell ref="H997:I997"/>
    <mergeCell ref="J997:L997"/>
    <mergeCell ref="F994:G994"/>
    <mergeCell ref="H994:I994"/>
    <mergeCell ref="J994:L994"/>
    <mergeCell ref="F995:G995"/>
    <mergeCell ref="H995:I995"/>
    <mergeCell ref="J995:L995"/>
    <mergeCell ref="F1004:G1004"/>
    <mergeCell ref="H1004:I1004"/>
    <mergeCell ref="J1004:L1004"/>
    <mergeCell ref="F1005:G1005"/>
    <mergeCell ref="H1005:I1005"/>
    <mergeCell ref="J1005:L1005"/>
    <mergeCell ref="F1002:G1002"/>
    <mergeCell ref="H1002:I1002"/>
    <mergeCell ref="J1002:L1002"/>
    <mergeCell ref="F1003:G1003"/>
    <mergeCell ref="H1003:I1003"/>
    <mergeCell ref="J1003:L1003"/>
    <mergeCell ref="F1000:G1000"/>
    <mergeCell ref="H1000:I1000"/>
    <mergeCell ref="J1000:L1000"/>
    <mergeCell ref="F1001:G1001"/>
    <mergeCell ref="H1001:I1001"/>
    <mergeCell ref="J1001:L1001"/>
    <mergeCell ref="A1013:H1013"/>
    <mergeCell ref="F1014:G1014"/>
    <mergeCell ref="H1014:I1014"/>
    <mergeCell ref="J1014:L1014"/>
    <mergeCell ref="F1015:G1015"/>
    <mergeCell ref="H1015:I1015"/>
    <mergeCell ref="J1015:L1015"/>
    <mergeCell ref="A1009:H1009"/>
    <mergeCell ref="F1010:G1010"/>
    <mergeCell ref="H1010:I1010"/>
    <mergeCell ref="J1010:L1010"/>
    <mergeCell ref="F1011:G1011"/>
    <mergeCell ref="H1011:I1011"/>
    <mergeCell ref="J1011:L1011"/>
    <mergeCell ref="F1006:G1006"/>
    <mergeCell ref="H1006:I1006"/>
    <mergeCell ref="J1006:L1006"/>
    <mergeCell ref="F1007:G1007"/>
    <mergeCell ref="H1007:I1007"/>
    <mergeCell ref="J1007:L1007"/>
    <mergeCell ref="F1032:G1032"/>
    <mergeCell ref="H1032:I1032"/>
    <mergeCell ref="J1032:L1032"/>
    <mergeCell ref="F1033:G1033"/>
    <mergeCell ref="H1033:I1033"/>
    <mergeCell ref="J1033:L1033"/>
    <mergeCell ref="F1020:G1020"/>
    <mergeCell ref="H1020:I1020"/>
    <mergeCell ref="J1020:L1020"/>
    <mergeCell ref="A1030:H1030"/>
    <mergeCell ref="F1031:G1031"/>
    <mergeCell ref="H1031:I1031"/>
    <mergeCell ref="J1031:L1031"/>
    <mergeCell ref="A1017:H1017"/>
    <mergeCell ref="F1018:G1018"/>
    <mergeCell ref="H1018:I1018"/>
    <mergeCell ref="J1018:L1018"/>
    <mergeCell ref="F1019:G1019"/>
    <mergeCell ref="H1019:I1019"/>
    <mergeCell ref="J1019:L1019"/>
    <mergeCell ref="A1039:H1039"/>
    <mergeCell ref="F1040:G1040"/>
    <mergeCell ref="H1040:I1040"/>
    <mergeCell ref="J1040:L1040"/>
    <mergeCell ref="F1041:G1041"/>
    <mergeCell ref="H1041:I1041"/>
    <mergeCell ref="J1041:L1041"/>
    <mergeCell ref="F1036:G1036"/>
    <mergeCell ref="H1036:I1036"/>
    <mergeCell ref="J1036:L1036"/>
    <mergeCell ref="F1037:G1037"/>
    <mergeCell ref="H1037:I1037"/>
    <mergeCell ref="J1037:L1037"/>
    <mergeCell ref="F1034:G1034"/>
    <mergeCell ref="H1034:I1034"/>
    <mergeCell ref="J1034:L1034"/>
    <mergeCell ref="F1035:G1035"/>
    <mergeCell ref="H1035:I1035"/>
    <mergeCell ref="J1035:L1035"/>
    <mergeCell ref="F1048:G1048"/>
    <mergeCell ref="H1048:I1048"/>
    <mergeCell ref="J1048:L1048"/>
    <mergeCell ref="F1049:G1049"/>
    <mergeCell ref="H1049:I1049"/>
    <mergeCell ref="J1049:L1049"/>
    <mergeCell ref="F1046:G1046"/>
    <mergeCell ref="H1046:I1046"/>
    <mergeCell ref="J1046:L1046"/>
    <mergeCell ref="F1047:G1047"/>
    <mergeCell ref="H1047:I1047"/>
    <mergeCell ref="J1047:L1047"/>
    <mergeCell ref="A1043:H1043"/>
    <mergeCell ref="F1044:G1044"/>
    <mergeCell ref="H1044:I1044"/>
    <mergeCell ref="J1044:L1044"/>
    <mergeCell ref="F1045:G1045"/>
    <mergeCell ref="H1045:I1045"/>
    <mergeCell ref="J1045:L1045"/>
    <mergeCell ref="F1054:G1054"/>
    <mergeCell ref="H1054:I1054"/>
    <mergeCell ref="J1054:L1054"/>
    <mergeCell ref="F1055:G1055"/>
    <mergeCell ref="H1055:I1055"/>
    <mergeCell ref="J1055:L1055"/>
    <mergeCell ref="F1052:G1052"/>
    <mergeCell ref="H1052:I1052"/>
    <mergeCell ref="J1052:L1052"/>
    <mergeCell ref="F1053:G1053"/>
    <mergeCell ref="H1053:I1053"/>
    <mergeCell ref="J1053:L1053"/>
    <mergeCell ref="F1050:G1050"/>
    <mergeCell ref="H1050:I1050"/>
    <mergeCell ref="J1050:L1050"/>
    <mergeCell ref="F1051:G1051"/>
    <mergeCell ref="H1051:I1051"/>
    <mergeCell ref="J1051:L1051"/>
    <mergeCell ref="A1061:H1061"/>
    <mergeCell ref="F1062:G1062"/>
    <mergeCell ref="H1062:I1062"/>
    <mergeCell ref="J1062:L1062"/>
    <mergeCell ref="F1063:G1063"/>
    <mergeCell ref="H1063:I1063"/>
    <mergeCell ref="J1063:L1063"/>
    <mergeCell ref="F1058:G1058"/>
    <mergeCell ref="H1058:I1058"/>
    <mergeCell ref="J1058:L1058"/>
    <mergeCell ref="F1059:G1059"/>
    <mergeCell ref="H1059:I1059"/>
    <mergeCell ref="J1059:L1059"/>
    <mergeCell ref="F1056:G1056"/>
    <mergeCell ref="H1056:I1056"/>
    <mergeCell ref="J1056:L1056"/>
    <mergeCell ref="F1057:G1057"/>
    <mergeCell ref="H1057:I1057"/>
    <mergeCell ref="J1057:L1057"/>
    <mergeCell ref="F1072:G1072"/>
    <mergeCell ref="H1072:I1072"/>
    <mergeCell ref="J1072:L1072"/>
    <mergeCell ref="A1082:H1082"/>
    <mergeCell ref="F1083:G1083"/>
    <mergeCell ref="H1083:I1083"/>
    <mergeCell ref="J1083:L1083"/>
    <mergeCell ref="A1069:H1069"/>
    <mergeCell ref="F1070:G1070"/>
    <mergeCell ref="H1070:I1070"/>
    <mergeCell ref="J1070:L1070"/>
    <mergeCell ref="F1071:G1071"/>
    <mergeCell ref="H1071:I1071"/>
    <mergeCell ref="J1071:L1071"/>
    <mergeCell ref="A1065:H1065"/>
    <mergeCell ref="F1066:G1066"/>
    <mergeCell ref="H1066:I1066"/>
    <mergeCell ref="J1066:L1066"/>
    <mergeCell ref="F1067:G1067"/>
    <mergeCell ref="H1067:I1067"/>
    <mergeCell ref="J1067:L1067"/>
    <mergeCell ref="F1088:G1088"/>
    <mergeCell ref="H1088:I1088"/>
    <mergeCell ref="J1088:L1088"/>
    <mergeCell ref="F1089:G1089"/>
    <mergeCell ref="H1089:I1089"/>
    <mergeCell ref="J1089:L1089"/>
    <mergeCell ref="F1086:G1086"/>
    <mergeCell ref="H1086:I1086"/>
    <mergeCell ref="J1086:L1086"/>
    <mergeCell ref="F1087:G1087"/>
    <mergeCell ref="H1087:I1087"/>
    <mergeCell ref="J1087:L1087"/>
    <mergeCell ref="F1084:G1084"/>
    <mergeCell ref="H1084:I1084"/>
    <mergeCell ref="J1084:L1084"/>
    <mergeCell ref="F1085:G1085"/>
    <mergeCell ref="H1085:I1085"/>
    <mergeCell ref="J1085:L1085"/>
    <mergeCell ref="F1098:G1098"/>
    <mergeCell ref="H1098:I1098"/>
    <mergeCell ref="J1098:L1098"/>
    <mergeCell ref="F1099:G1099"/>
    <mergeCell ref="H1099:I1099"/>
    <mergeCell ref="J1099:L1099"/>
    <mergeCell ref="A1095:H1095"/>
    <mergeCell ref="F1096:G1096"/>
    <mergeCell ref="H1096:I1096"/>
    <mergeCell ref="J1096:L1096"/>
    <mergeCell ref="F1097:G1097"/>
    <mergeCell ref="H1097:I1097"/>
    <mergeCell ref="J1097:L1097"/>
    <mergeCell ref="A1091:H1091"/>
    <mergeCell ref="F1092:G1092"/>
    <mergeCell ref="H1092:I1092"/>
    <mergeCell ref="J1092:L1092"/>
    <mergeCell ref="F1093:G1093"/>
    <mergeCell ref="H1093:I1093"/>
    <mergeCell ref="J1093:L1093"/>
    <mergeCell ref="F1104:G1104"/>
    <mergeCell ref="H1104:I1104"/>
    <mergeCell ref="J1104:L1104"/>
    <mergeCell ref="F1105:G1105"/>
    <mergeCell ref="H1105:I1105"/>
    <mergeCell ref="J1105:L1105"/>
    <mergeCell ref="F1102:G1102"/>
    <mergeCell ref="H1102:I1102"/>
    <mergeCell ref="J1102:L1102"/>
    <mergeCell ref="F1103:G1103"/>
    <mergeCell ref="H1103:I1103"/>
    <mergeCell ref="J1103:L1103"/>
    <mergeCell ref="F1100:G1100"/>
    <mergeCell ref="H1100:I1100"/>
    <mergeCell ref="J1100:L1100"/>
    <mergeCell ref="F1101:G1101"/>
    <mergeCell ref="H1101:I1101"/>
    <mergeCell ref="J1101:L1101"/>
    <mergeCell ref="F1110:G1110"/>
    <mergeCell ref="H1110:I1110"/>
    <mergeCell ref="J1110:L1110"/>
    <mergeCell ref="F1111:G1111"/>
    <mergeCell ref="H1111:I1111"/>
    <mergeCell ref="J1111:L1111"/>
    <mergeCell ref="F1108:G1108"/>
    <mergeCell ref="H1108:I1108"/>
    <mergeCell ref="J1108:L1108"/>
    <mergeCell ref="F1109:G1109"/>
    <mergeCell ref="H1109:I1109"/>
    <mergeCell ref="J1109:L1109"/>
    <mergeCell ref="F1106:G1106"/>
    <mergeCell ref="H1106:I1106"/>
    <mergeCell ref="J1106:L1106"/>
    <mergeCell ref="F1107:G1107"/>
    <mergeCell ref="H1107:I1107"/>
    <mergeCell ref="J1107:L1107"/>
    <mergeCell ref="A1121:H1121"/>
    <mergeCell ref="F1122:G1122"/>
    <mergeCell ref="H1122:I1122"/>
    <mergeCell ref="J1122:L1122"/>
    <mergeCell ref="F1123:G1123"/>
    <mergeCell ref="H1123:I1123"/>
    <mergeCell ref="J1123:L1123"/>
    <mergeCell ref="A1117:H1117"/>
    <mergeCell ref="F1118:G1118"/>
    <mergeCell ref="H1118:I1118"/>
    <mergeCell ref="J1118:L1118"/>
    <mergeCell ref="F1119:G1119"/>
    <mergeCell ref="H1119:I1119"/>
    <mergeCell ref="J1119:L1119"/>
    <mergeCell ref="A1113:H1113"/>
    <mergeCell ref="F1114:G1114"/>
    <mergeCell ref="H1114:I1114"/>
    <mergeCell ref="J1114:L1114"/>
    <mergeCell ref="F1115:G1115"/>
    <mergeCell ref="H1115:I1115"/>
    <mergeCell ref="J1115:L1115"/>
    <mergeCell ref="F1138:G1138"/>
    <mergeCell ref="H1138:I1138"/>
    <mergeCell ref="J1138:L1138"/>
    <mergeCell ref="F1139:G1139"/>
    <mergeCell ref="H1139:I1139"/>
    <mergeCell ref="J1139:L1139"/>
    <mergeCell ref="F1136:G1136"/>
    <mergeCell ref="H1136:I1136"/>
    <mergeCell ref="J1136:L1136"/>
    <mergeCell ref="F1137:G1137"/>
    <mergeCell ref="H1137:I1137"/>
    <mergeCell ref="J1137:L1137"/>
    <mergeCell ref="F1124:G1124"/>
    <mergeCell ref="H1124:I1124"/>
    <mergeCell ref="J1124:L1124"/>
    <mergeCell ref="A1134:H1134"/>
    <mergeCell ref="F1135:G1135"/>
    <mergeCell ref="H1135:I1135"/>
    <mergeCell ref="J1135:L1135"/>
    <mergeCell ref="A1147:H1147"/>
    <mergeCell ref="F1148:G1148"/>
    <mergeCell ref="H1148:I1148"/>
    <mergeCell ref="J1148:L1148"/>
    <mergeCell ref="F1149:G1149"/>
    <mergeCell ref="H1149:I1149"/>
    <mergeCell ref="J1149:L1149"/>
    <mergeCell ref="A1143:H1143"/>
    <mergeCell ref="F1144:G1144"/>
    <mergeCell ref="H1144:I1144"/>
    <mergeCell ref="J1144:L1144"/>
    <mergeCell ref="F1145:G1145"/>
    <mergeCell ref="H1145:I1145"/>
    <mergeCell ref="J1145:L1145"/>
    <mergeCell ref="F1140:G1140"/>
    <mergeCell ref="H1140:I1140"/>
    <mergeCell ref="J1140:L1140"/>
    <mergeCell ref="F1141:G1141"/>
    <mergeCell ref="H1141:I1141"/>
    <mergeCell ref="J1141:L1141"/>
    <mergeCell ref="F1154:G1154"/>
    <mergeCell ref="H1154:I1154"/>
    <mergeCell ref="J1154:L1154"/>
    <mergeCell ref="F1155:G1155"/>
    <mergeCell ref="H1155:I1155"/>
    <mergeCell ref="J1155:L1155"/>
    <mergeCell ref="F1152:G1152"/>
    <mergeCell ref="H1152:I1152"/>
    <mergeCell ref="J1152:L1152"/>
    <mergeCell ref="F1153:G1153"/>
    <mergeCell ref="H1153:I1153"/>
    <mergeCell ref="J1153:L1153"/>
    <mergeCell ref="F1150:G1150"/>
    <mergeCell ref="H1150:I1150"/>
    <mergeCell ref="J1150:L1150"/>
    <mergeCell ref="F1151:G1151"/>
    <mergeCell ref="H1151:I1151"/>
    <mergeCell ref="J1151:L1151"/>
    <mergeCell ref="F1160:G1160"/>
    <mergeCell ref="H1160:I1160"/>
    <mergeCell ref="J1160:L1160"/>
    <mergeCell ref="F1161:G1161"/>
    <mergeCell ref="H1161:I1161"/>
    <mergeCell ref="J1161:L1161"/>
    <mergeCell ref="F1158:G1158"/>
    <mergeCell ref="H1158:I1158"/>
    <mergeCell ref="J1158:L1158"/>
    <mergeCell ref="F1159:G1159"/>
    <mergeCell ref="H1159:I1159"/>
    <mergeCell ref="J1159:L1159"/>
    <mergeCell ref="F1156:G1156"/>
    <mergeCell ref="H1156:I1156"/>
    <mergeCell ref="J1156:L1156"/>
    <mergeCell ref="F1157:G1157"/>
    <mergeCell ref="H1157:I1157"/>
    <mergeCell ref="J1157:L1157"/>
    <mergeCell ref="A1169:H1169"/>
    <mergeCell ref="F1170:G1170"/>
    <mergeCell ref="H1170:I1170"/>
    <mergeCell ref="J1170:L1170"/>
    <mergeCell ref="F1171:G1171"/>
    <mergeCell ref="H1171:I1171"/>
    <mergeCell ref="J1171:L1171"/>
    <mergeCell ref="A1165:H1165"/>
    <mergeCell ref="F1166:G1166"/>
    <mergeCell ref="H1166:I1166"/>
    <mergeCell ref="J1166:L1166"/>
    <mergeCell ref="F1167:G1167"/>
    <mergeCell ref="H1167:I1167"/>
    <mergeCell ref="J1167:L1167"/>
    <mergeCell ref="F1162:G1162"/>
    <mergeCell ref="H1162:I1162"/>
    <mergeCell ref="J1162:L1162"/>
    <mergeCell ref="F1163:G1163"/>
    <mergeCell ref="H1163:I1163"/>
    <mergeCell ref="J1163:L1163"/>
    <mergeCell ref="F1188:G1188"/>
    <mergeCell ref="H1188:I1188"/>
    <mergeCell ref="J1188:L1188"/>
    <mergeCell ref="F1189:G1189"/>
    <mergeCell ref="H1189:I1189"/>
    <mergeCell ref="J1189:L1189"/>
    <mergeCell ref="F1176:G1176"/>
    <mergeCell ref="H1176:I1176"/>
    <mergeCell ref="J1176:L1176"/>
    <mergeCell ref="A1186:H1186"/>
    <mergeCell ref="F1187:G1187"/>
    <mergeCell ref="H1187:I1187"/>
    <mergeCell ref="J1187:L1187"/>
    <mergeCell ref="A1173:H1173"/>
    <mergeCell ref="F1174:G1174"/>
    <mergeCell ref="H1174:I1174"/>
    <mergeCell ref="J1174:L1174"/>
    <mergeCell ref="F1175:G1175"/>
    <mergeCell ref="H1175:I1175"/>
    <mergeCell ref="J1175:L1175"/>
    <mergeCell ref="A1195:H1195"/>
    <mergeCell ref="F1196:G1196"/>
    <mergeCell ref="H1196:I1196"/>
    <mergeCell ref="J1196:L1196"/>
    <mergeCell ref="F1197:G1197"/>
    <mergeCell ref="H1197:I1197"/>
    <mergeCell ref="J1197:L1197"/>
    <mergeCell ref="F1192:G1192"/>
    <mergeCell ref="H1192:I1192"/>
    <mergeCell ref="J1192:L1192"/>
    <mergeCell ref="F1193:G1193"/>
    <mergeCell ref="H1193:I1193"/>
    <mergeCell ref="J1193:L1193"/>
    <mergeCell ref="F1190:G1190"/>
    <mergeCell ref="H1190:I1190"/>
    <mergeCell ref="J1190:L1190"/>
    <mergeCell ref="F1191:G1191"/>
    <mergeCell ref="H1191:I1191"/>
    <mergeCell ref="J1191:L1191"/>
    <mergeCell ref="F1204:G1204"/>
    <mergeCell ref="H1204:I1204"/>
    <mergeCell ref="J1204:L1204"/>
    <mergeCell ref="F1205:G1205"/>
    <mergeCell ref="H1205:I1205"/>
    <mergeCell ref="J1205:L1205"/>
    <mergeCell ref="F1202:G1202"/>
    <mergeCell ref="H1202:I1202"/>
    <mergeCell ref="J1202:L1202"/>
    <mergeCell ref="F1203:G1203"/>
    <mergeCell ref="H1203:I1203"/>
    <mergeCell ref="J1203:L1203"/>
    <mergeCell ref="A1199:H1199"/>
    <mergeCell ref="F1200:G1200"/>
    <mergeCell ref="H1200:I1200"/>
    <mergeCell ref="J1200:L1200"/>
    <mergeCell ref="F1201:G1201"/>
    <mergeCell ref="H1201:I1201"/>
    <mergeCell ref="J1201:L1201"/>
    <mergeCell ref="F1210:G1210"/>
    <mergeCell ref="H1210:I1210"/>
    <mergeCell ref="J1210:L1210"/>
    <mergeCell ref="F1211:G1211"/>
    <mergeCell ref="H1211:I1211"/>
    <mergeCell ref="J1211:L1211"/>
    <mergeCell ref="F1208:G1208"/>
    <mergeCell ref="H1208:I1208"/>
    <mergeCell ref="J1208:L1208"/>
    <mergeCell ref="F1209:G1209"/>
    <mergeCell ref="H1209:I1209"/>
    <mergeCell ref="J1209:L1209"/>
    <mergeCell ref="F1206:G1206"/>
    <mergeCell ref="H1206:I1206"/>
    <mergeCell ref="J1206:L1206"/>
    <mergeCell ref="F1207:G1207"/>
    <mergeCell ref="H1207:I1207"/>
    <mergeCell ref="J1207:L1207"/>
    <mergeCell ref="A1217:H1217"/>
    <mergeCell ref="F1218:G1218"/>
    <mergeCell ref="H1218:I1218"/>
    <mergeCell ref="J1218:L1218"/>
    <mergeCell ref="F1219:G1219"/>
    <mergeCell ref="H1219:I1219"/>
    <mergeCell ref="J1219:L1219"/>
    <mergeCell ref="F1214:G1214"/>
    <mergeCell ref="H1214:I1214"/>
    <mergeCell ref="J1214:L1214"/>
    <mergeCell ref="F1215:G1215"/>
    <mergeCell ref="H1215:I1215"/>
    <mergeCell ref="J1215:L1215"/>
    <mergeCell ref="F1212:G1212"/>
    <mergeCell ref="H1212:I1212"/>
    <mergeCell ref="J1212:L1212"/>
    <mergeCell ref="F1213:G1213"/>
    <mergeCell ref="H1213:I1213"/>
    <mergeCell ref="J1213:L1213"/>
    <mergeCell ref="F1228:G1228"/>
    <mergeCell ref="H1228:I1228"/>
    <mergeCell ref="J1228:L1228"/>
    <mergeCell ref="A1238:H1238"/>
    <mergeCell ref="F1239:G1239"/>
    <mergeCell ref="H1239:I1239"/>
    <mergeCell ref="J1239:L1239"/>
    <mergeCell ref="A1225:H1225"/>
    <mergeCell ref="F1226:G1226"/>
    <mergeCell ref="H1226:I1226"/>
    <mergeCell ref="J1226:L1226"/>
    <mergeCell ref="F1227:G1227"/>
    <mergeCell ref="H1227:I1227"/>
    <mergeCell ref="J1227:L1227"/>
    <mergeCell ref="A1221:H1221"/>
    <mergeCell ref="F1222:G1222"/>
    <mergeCell ref="H1222:I1222"/>
    <mergeCell ref="J1222:L1222"/>
    <mergeCell ref="F1223:G1223"/>
    <mergeCell ref="H1223:I1223"/>
    <mergeCell ref="J1223:L1223"/>
    <mergeCell ref="F1244:G1244"/>
    <mergeCell ref="H1244:I1244"/>
    <mergeCell ref="J1244:L1244"/>
    <mergeCell ref="F1245:G1245"/>
    <mergeCell ref="H1245:I1245"/>
    <mergeCell ref="J1245:L1245"/>
    <mergeCell ref="F1242:G1242"/>
    <mergeCell ref="H1242:I1242"/>
    <mergeCell ref="J1242:L1242"/>
    <mergeCell ref="F1243:G1243"/>
    <mergeCell ref="H1243:I1243"/>
    <mergeCell ref="J1243:L1243"/>
    <mergeCell ref="F1240:G1240"/>
    <mergeCell ref="H1240:I1240"/>
    <mergeCell ref="J1240:L1240"/>
    <mergeCell ref="F1241:G1241"/>
    <mergeCell ref="H1241:I1241"/>
    <mergeCell ref="J1241:L1241"/>
    <mergeCell ref="F1254:G1254"/>
    <mergeCell ref="H1254:I1254"/>
    <mergeCell ref="J1254:L1254"/>
    <mergeCell ref="F1255:G1255"/>
    <mergeCell ref="H1255:I1255"/>
    <mergeCell ref="J1255:L1255"/>
    <mergeCell ref="A1251:H1251"/>
    <mergeCell ref="F1252:G1252"/>
    <mergeCell ref="H1252:I1252"/>
    <mergeCell ref="J1252:L1252"/>
    <mergeCell ref="F1253:G1253"/>
    <mergeCell ref="H1253:I1253"/>
    <mergeCell ref="J1253:L1253"/>
    <mergeCell ref="A1247:H1247"/>
    <mergeCell ref="F1248:G1248"/>
    <mergeCell ref="H1248:I1248"/>
    <mergeCell ref="J1248:L1248"/>
    <mergeCell ref="F1249:G1249"/>
    <mergeCell ref="H1249:I1249"/>
    <mergeCell ref="J1249:L1249"/>
    <mergeCell ref="F1260:G1260"/>
    <mergeCell ref="H1260:I1260"/>
    <mergeCell ref="J1260:L1260"/>
    <mergeCell ref="F1261:G1261"/>
    <mergeCell ref="H1261:I1261"/>
    <mergeCell ref="J1261:L1261"/>
    <mergeCell ref="F1258:G1258"/>
    <mergeCell ref="H1258:I1258"/>
    <mergeCell ref="J1258:L1258"/>
    <mergeCell ref="F1259:G1259"/>
    <mergeCell ref="H1259:I1259"/>
    <mergeCell ref="J1259:L1259"/>
    <mergeCell ref="F1256:G1256"/>
    <mergeCell ref="H1256:I1256"/>
    <mergeCell ref="J1256:L1256"/>
    <mergeCell ref="F1257:G1257"/>
    <mergeCell ref="H1257:I1257"/>
    <mergeCell ref="J1257:L1257"/>
    <mergeCell ref="F1266:G1266"/>
    <mergeCell ref="H1266:I1266"/>
    <mergeCell ref="J1266:L1266"/>
    <mergeCell ref="F1267:G1267"/>
    <mergeCell ref="H1267:I1267"/>
    <mergeCell ref="J1267:L1267"/>
    <mergeCell ref="F1264:G1264"/>
    <mergeCell ref="H1264:I1264"/>
    <mergeCell ref="J1264:L1264"/>
    <mergeCell ref="F1265:G1265"/>
    <mergeCell ref="H1265:I1265"/>
    <mergeCell ref="J1265:L1265"/>
    <mergeCell ref="F1262:G1262"/>
    <mergeCell ref="H1262:I1262"/>
    <mergeCell ref="J1262:L1262"/>
    <mergeCell ref="F1263:G1263"/>
    <mergeCell ref="H1263:I1263"/>
    <mergeCell ref="J1263:L1263"/>
    <mergeCell ref="A1277:H1277"/>
    <mergeCell ref="F1278:G1278"/>
    <mergeCell ref="H1278:I1278"/>
    <mergeCell ref="J1278:L1278"/>
    <mergeCell ref="F1279:G1279"/>
    <mergeCell ref="H1279:I1279"/>
    <mergeCell ref="J1279:L1279"/>
    <mergeCell ref="A1273:H1273"/>
    <mergeCell ref="F1274:G1274"/>
    <mergeCell ref="H1274:I1274"/>
    <mergeCell ref="J1274:L1274"/>
    <mergeCell ref="F1275:G1275"/>
    <mergeCell ref="H1275:I1275"/>
    <mergeCell ref="J1275:L1275"/>
    <mergeCell ref="A1269:H1269"/>
    <mergeCell ref="F1270:G1270"/>
    <mergeCell ref="H1270:I1270"/>
    <mergeCell ref="J1270:L1270"/>
    <mergeCell ref="F1271:G1271"/>
    <mergeCell ref="H1271:I1271"/>
    <mergeCell ref="J1271:L1271"/>
    <mergeCell ref="F1294:G1294"/>
    <mergeCell ref="H1294:I1294"/>
    <mergeCell ref="J1294:L1294"/>
    <mergeCell ref="F1295:G1295"/>
    <mergeCell ref="H1295:I1295"/>
    <mergeCell ref="J1295:L1295"/>
    <mergeCell ref="F1292:G1292"/>
    <mergeCell ref="H1292:I1292"/>
    <mergeCell ref="J1292:L1292"/>
    <mergeCell ref="F1293:G1293"/>
    <mergeCell ref="H1293:I1293"/>
    <mergeCell ref="J1293:L1293"/>
    <mergeCell ref="F1280:G1280"/>
    <mergeCell ref="H1280:I1280"/>
    <mergeCell ref="J1280:L1280"/>
    <mergeCell ref="A1290:H1290"/>
    <mergeCell ref="F1291:G1291"/>
    <mergeCell ref="H1291:I1291"/>
    <mergeCell ref="J1291:L1291"/>
    <mergeCell ref="A1303:H1303"/>
    <mergeCell ref="F1304:G1304"/>
    <mergeCell ref="H1304:I1304"/>
    <mergeCell ref="J1304:L1304"/>
    <mergeCell ref="F1305:G1305"/>
    <mergeCell ref="H1305:I1305"/>
    <mergeCell ref="J1305:L1305"/>
    <mergeCell ref="A1299:H1299"/>
    <mergeCell ref="F1300:G1300"/>
    <mergeCell ref="H1300:I1300"/>
    <mergeCell ref="J1300:L1300"/>
    <mergeCell ref="F1301:G1301"/>
    <mergeCell ref="H1301:I1301"/>
    <mergeCell ref="J1301:L1301"/>
    <mergeCell ref="F1296:G1296"/>
    <mergeCell ref="H1296:I1296"/>
    <mergeCell ref="J1296:L1296"/>
    <mergeCell ref="F1297:G1297"/>
    <mergeCell ref="H1297:I1297"/>
    <mergeCell ref="J1297:L1297"/>
    <mergeCell ref="F1310:G1310"/>
    <mergeCell ref="H1310:I1310"/>
    <mergeCell ref="J1310:L1310"/>
    <mergeCell ref="F1311:G1311"/>
    <mergeCell ref="H1311:I1311"/>
    <mergeCell ref="J1311:L1311"/>
    <mergeCell ref="F1308:G1308"/>
    <mergeCell ref="H1308:I1308"/>
    <mergeCell ref="J1308:L1308"/>
    <mergeCell ref="F1309:G1309"/>
    <mergeCell ref="H1309:I1309"/>
    <mergeCell ref="J1309:L1309"/>
    <mergeCell ref="F1306:G1306"/>
    <mergeCell ref="H1306:I1306"/>
    <mergeCell ref="J1306:L1306"/>
    <mergeCell ref="F1307:G1307"/>
    <mergeCell ref="H1307:I1307"/>
    <mergeCell ref="J1307:L1307"/>
    <mergeCell ref="F1316:G1316"/>
    <mergeCell ref="H1316:I1316"/>
    <mergeCell ref="J1316:L1316"/>
    <mergeCell ref="F1317:G1317"/>
    <mergeCell ref="H1317:I1317"/>
    <mergeCell ref="J1317:L1317"/>
    <mergeCell ref="F1314:G1314"/>
    <mergeCell ref="H1314:I1314"/>
    <mergeCell ref="J1314:L1314"/>
    <mergeCell ref="F1315:G1315"/>
    <mergeCell ref="H1315:I1315"/>
    <mergeCell ref="J1315:L1315"/>
    <mergeCell ref="F1312:G1312"/>
    <mergeCell ref="H1312:I1312"/>
    <mergeCell ref="J1312:L1312"/>
    <mergeCell ref="F1313:G1313"/>
    <mergeCell ref="H1313:I1313"/>
    <mergeCell ref="J1313:L1313"/>
    <mergeCell ref="A1323:H1323"/>
    <mergeCell ref="F1324:G1324"/>
    <mergeCell ref="H1324:I1324"/>
    <mergeCell ref="J1324:L1324"/>
    <mergeCell ref="F1325:G1325"/>
    <mergeCell ref="H1325:I1325"/>
    <mergeCell ref="J1325:L1325"/>
    <mergeCell ref="F1320:G1320"/>
    <mergeCell ref="H1320:I1320"/>
    <mergeCell ref="J1320:L1320"/>
    <mergeCell ref="F1321:G1321"/>
    <mergeCell ref="H1321:I1321"/>
    <mergeCell ref="J1321:L1321"/>
    <mergeCell ref="F1318:G1318"/>
    <mergeCell ref="H1318:I1318"/>
    <mergeCell ref="J1318:L1318"/>
    <mergeCell ref="F1319:G1319"/>
    <mergeCell ref="H1319:I1319"/>
    <mergeCell ref="J1319:L1319"/>
    <mergeCell ref="F1334:G1334"/>
    <mergeCell ref="H1334:I1334"/>
    <mergeCell ref="J1334:L1334"/>
    <mergeCell ref="A1344:H1344"/>
    <mergeCell ref="F1345:G1345"/>
    <mergeCell ref="H1345:I1345"/>
    <mergeCell ref="J1345:L1345"/>
    <mergeCell ref="A1331:H1331"/>
    <mergeCell ref="F1332:G1332"/>
    <mergeCell ref="H1332:I1332"/>
    <mergeCell ref="J1332:L1332"/>
    <mergeCell ref="F1333:G1333"/>
    <mergeCell ref="H1333:I1333"/>
    <mergeCell ref="J1333:L1333"/>
    <mergeCell ref="A1327:H1327"/>
    <mergeCell ref="F1328:G1328"/>
    <mergeCell ref="H1328:I1328"/>
    <mergeCell ref="J1328:L1328"/>
    <mergeCell ref="F1329:G1329"/>
    <mergeCell ref="H1329:I1329"/>
    <mergeCell ref="J1329:L1329"/>
    <mergeCell ref="F1350:G1350"/>
    <mergeCell ref="H1350:I1350"/>
    <mergeCell ref="J1350:L1350"/>
    <mergeCell ref="F1351:G1351"/>
    <mergeCell ref="H1351:I1351"/>
    <mergeCell ref="J1351:L1351"/>
    <mergeCell ref="F1348:G1348"/>
    <mergeCell ref="H1348:I1348"/>
    <mergeCell ref="J1348:L1348"/>
    <mergeCell ref="F1349:G1349"/>
    <mergeCell ref="H1349:I1349"/>
    <mergeCell ref="J1349:L1349"/>
    <mergeCell ref="F1346:G1346"/>
    <mergeCell ref="H1346:I1346"/>
    <mergeCell ref="J1346:L1346"/>
    <mergeCell ref="F1347:G1347"/>
    <mergeCell ref="H1347:I1347"/>
    <mergeCell ref="J1347:L1347"/>
    <mergeCell ref="F1360:G1360"/>
    <mergeCell ref="H1360:I1360"/>
    <mergeCell ref="J1360:L1360"/>
    <mergeCell ref="F1361:G1361"/>
    <mergeCell ref="H1361:I1361"/>
    <mergeCell ref="J1361:L1361"/>
    <mergeCell ref="A1357:H1357"/>
    <mergeCell ref="F1358:G1358"/>
    <mergeCell ref="H1358:I1358"/>
    <mergeCell ref="J1358:L1358"/>
    <mergeCell ref="F1359:G1359"/>
    <mergeCell ref="H1359:I1359"/>
    <mergeCell ref="J1359:L1359"/>
    <mergeCell ref="A1353:H1353"/>
    <mergeCell ref="F1354:G1354"/>
    <mergeCell ref="H1354:I1354"/>
    <mergeCell ref="J1354:L1354"/>
    <mergeCell ref="F1355:G1355"/>
    <mergeCell ref="H1355:I1355"/>
    <mergeCell ref="J1355:L1355"/>
    <mergeCell ref="F1366:G1366"/>
    <mergeCell ref="H1366:I1366"/>
    <mergeCell ref="J1366:L1366"/>
    <mergeCell ref="F1367:G1367"/>
    <mergeCell ref="H1367:I1367"/>
    <mergeCell ref="J1367:L1367"/>
    <mergeCell ref="F1364:G1364"/>
    <mergeCell ref="H1364:I1364"/>
    <mergeCell ref="J1364:L1364"/>
    <mergeCell ref="F1365:G1365"/>
    <mergeCell ref="H1365:I1365"/>
    <mergeCell ref="J1365:L1365"/>
    <mergeCell ref="F1362:G1362"/>
    <mergeCell ref="H1362:I1362"/>
    <mergeCell ref="J1362:L1362"/>
    <mergeCell ref="F1363:G1363"/>
    <mergeCell ref="H1363:I1363"/>
    <mergeCell ref="J1363:L1363"/>
    <mergeCell ref="F1372:G1372"/>
    <mergeCell ref="H1372:I1372"/>
    <mergeCell ref="J1372:L1372"/>
    <mergeCell ref="F1373:G1373"/>
    <mergeCell ref="H1373:I1373"/>
    <mergeCell ref="J1373:L1373"/>
    <mergeCell ref="F1370:G1370"/>
    <mergeCell ref="H1370:I1370"/>
    <mergeCell ref="J1370:L1370"/>
    <mergeCell ref="F1371:G1371"/>
    <mergeCell ref="H1371:I1371"/>
    <mergeCell ref="J1371:L1371"/>
    <mergeCell ref="F1368:G1368"/>
    <mergeCell ref="H1368:I1368"/>
    <mergeCell ref="J1368:L1368"/>
    <mergeCell ref="F1369:G1369"/>
    <mergeCell ref="H1369:I1369"/>
    <mergeCell ref="J1369:L1369"/>
    <mergeCell ref="A1383:H1383"/>
    <mergeCell ref="F1384:G1384"/>
    <mergeCell ref="H1384:I1384"/>
    <mergeCell ref="J1384:L1384"/>
    <mergeCell ref="F1385:G1385"/>
    <mergeCell ref="H1385:I1385"/>
    <mergeCell ref="J1385:L1385"/>
    <mergeCell ref="A1379:H1379"/>
    <mergeCell ref="F1380:G1380"/>
    <mergeCell ref="H1380:I1380"/>
    <mergeCell ref="J1380:L1380"/>
    <mergeCell ref="F1381:G1381"/>
    <mergeCell ref="H1381:I1381"/>
    <mergeCell ref="J1381:L1381"/>
    <mergeCell ref="A1375:H1375"/>
    <mergeCell ref="F1376:G1376"/>
    <mergeCell ref="H1376:I1376"/>
    <mergeCell ref="J1376:L1376"/>
    <mergeCell ref="F1377:G1377"/>
    <mergeCell ref="H1377:I1377"/>
    <mergeCell ref="J1377:L1377"/>
    <mergeCell ref="F1400:G1400"/>
    <mergeCell ref="H1400:I1400"/>
    <mergeCell ref="J1400:L1400"/>
    <mergeCell ref="F1401:G1401"/>
    <mergeCell ref="H1401:I1401"/>
    <mergeCell ref="J1401:L1401"/>
    <mergeCell ref="F1398:G1398"/>
    <mergeCell ref="H1398:I1398"/>
    <mergeCell ref="J1398:L1398"/>
    <mergeCell ref="F1399:G1399"/>
    <mergeCell ref="H1399:I1399"/>
    <mergeCell ref="J1399:L1399"/>
    <mergeCell ref="F1386:G1386"/>
    <mergeCell ref="H1386:I1386"/>
    <mergeCell ref="J1386:L1386"/>
    <mergeCell ref="A1396:H1396"/>
    <mergeCell ref="F1397:G1397"/>
    <mergeCell ref="H1397:I1397"/>
    <mergeCell ref="J1397:L1397"/>
    <mergeCell ref="A1409:H1409"/>
    <mergeCell ref="F1410:G1410"/>
    <mergeCell ref="H1410:I1410"/>
    <mergeCell ref="J1410:L1410"/>
    <mergeCell ref="F1411:G1411"/>
    <mergeCell ref="H1411:I1411"/>
    <mergeCell ref="J1411:L1411"/>
    <mergeCell ref="A1405:H1405"/>
    <mergeCell ref="F1406:G1406"/>
    <mergeCell ref="H1406:I1406"/>
    <mergeCell ref="J1406:L1406"/>
    <mergeCell ref="F1407:G1407"/>
    <mergeCell ref="H1407:I1407"/>
    <mergeCell ref="J1407:L1407"/>
    <mergeCell ref="F1402:G1402"/>
    <mergeCell ref="H1402:I1402"/>
    <mergeCell ref="J1402:L1402"/>
    <mergeCell ref="F1403:G1403"/>
    <mergeCell ref="H1403:I1403"/>
    <mergeCell ref="J1403:L1403"/>
    <mergeCell ref="F1416:G1416"/>
    <mergeCell ref="H1416:I1416"/>
    <mergeCell ref="J1416:L1416"/>
    <mergeCell ref="F1417:G1417"/>
    <mergeCell ref="H1417:I1417"/>
    <mergeCell ref="J1417:L1417"/>
    <mergeCell ref="F1414:G1414"/>
    <mergeCell ref="H1414:I1414"/>
    <mergeCell ref="J1414:L1414"/>
    <mergeCell ref="F1415:G1415"/>
    <mergeCell ref="H1415:I1415"/>
    <mergeCell ref="J1415:L1415"/>
    <mergeCell ref="F1412:G1412"/>
    <mergeCell ref="H1412:I1412"/>
    <mergeCell ref="J1412:L1412"/>
    <mergeCell ref="F1413:G1413"/>
    <mergeCell ref="H1413:I1413"/>
    <mergeCell ref="J1413:L1413"/>
    <mergeCell ref="F1422:G1422"/>
    <mergeCell ref="H1422:I1422"/>
    <mergeCell ref="J1422:L1422"/>
    <mergeCell ref="F1423:G1423"/>
    <mergeCell ref="H1423:I1423"/>
    <mergeCell ref="J1423:L1423"/>
    <mergeCell ref="F1420:G1420"/>
    <mergeCell ref="H1420:I1420"/>
    <mergeCell ref="J1420:L1420"/>
    <mergeCell ref="F1421:G1421"/>
    <mergeCell ref="H1421:I1421"/>
    <mergeCell ref="J1421:L1421"/>
    <mergeCell ref="F1418:G1418"/>
    <mergeCell ref="H1418:I1418"/>
    <mergeCell ref="J1418:L1418"/>
    <mergeCell ref="F1419:G1419"/>
    <mergeCell ref="H1419:I1419"/>
    <mergeCell ref="J1419:L1419"/>
    <mergeCell ref="A1431:H1431"/>
    <mergeCell ref="F1432:G1432"/>
    <mergeCell ref="H1432:I1432"/>
    <mergeCell ref="J1432:L1432"/>
    <mergeCell ref="F1433:G1433"/>
    <mergeCell ref="H1433:I1433"/>
    <mergeCell ref="J1433:L1433"/>
    <mergeCell ref="A1427:H1427"/>
    <mergeCell ref="F1428:G1428"/>
    <mergeCell ref="H1428:I1428"/>
    <mergeCell ref="J1428:L1428"/>
    <mergeCell ref="F1429:G1429"/>
    <mergeCell ref="H1429:I1429"/>
    <mergeCell ref="J1429:L1429"/>
    <mergeCell ref="F1424:G1424"/>
    <mergeCell ref="H1424:I1424"/>
    <mergeCell ref="J1424:L1424"/>
    <mergeCell ref="F1425:G1425"/>
    <mergeCell ref="H1425:I1425"/>
    <mergeCell ref="J1425:L1425"/>
    <mergeCell ref="F1450:G1450"/>
    <mergeCell ref="H1450:I1450"/>
    <mergeCell ref="J1450:L1450"/>
    <mergeCell ref="F1451:G1451"/>
    <mergeCell ref="H1451:I1451"/>
    <mergeCell ref="J1451:L1451"/>
    <mergeCell ref="F1438:G1438"/>
    <mergeCell ref="H1438:I1438"/>
    <mergeCell ref="J1438:L1438"/>
    <mergeCell ref="A1448:H1448"/>
    <mergeCell ref="F1449:G1449"/>
    <mergeCell ref="H1449:I1449"/>
    <mergeCell ref="J1449:L1449"/>
    <mergeCell ref="A1435:H1435"/>
    <mergeCell ref="F1436:G1436"/>
    <mergeCell ref="H1436:I1436"/>
    <mergeCell ref="J1436:L1436"/>
    <mergeCell ref="F1437:G1437"/>
    <mergeCell ref="H1437:I1437"/>
    <mergeCell ref="J1437:L1437"/>
    <mergeCell ref="A1457:H1457"/>
    <mergeCell ref="F1458:G1458"/>
    <mergeCell ref="H1458:I1458"/>
    <mergeCell ref="J1458:L1458"/>
    <mergeCell ref="F1459:G1459"/>
    <mergeCell ref="H1459:I1459"/>
    <mergeCell ref="J1459:L1459"/>
    <mergeCell ref="F1454:G1454"/>
    <mergeCell ref="H1454:I1454"/>
    <mergeCell ref="J1454:L1454"/>
    <mergeCell ref="F1455:G1455"/>
    <mergeCell ref="H1455:I1455"/>
    <mergeCell ref="J1455:L1455"/>
    <mergeCell ref="F1452:G1452"/>
    <mergeCell ref="H1452:I1452"/>
    <mergeCell ref="J1452:L1452"/>
    <mergeCell ref="F1453:G1453"/>
    <mergeCell ref="H1453:I1453"/>
    <mergeCell ref="J1453:L1453"/>
    <mergeCell ref="F1466:G1466"/>
    <mergeCell ref="H1466:I1466"/>
    <mergeCell ref="J1466:L1466"/>
    <mergeCell ref="F1467:G1467"/>
    <mergeCell ref="H1467:I1467"/>
    <mergeCell ref="J1467:L1467"/>
    <mergeCell ref="F1464:G1464"/>
    <mergeCell ref="H1464:I1464"/>
    <mergeCell ref="J1464:L1464"/>
    <mergeCell ref="F1465:G1465"/>
    <mergeCell ref="H1465:I1465"/>
    <mergeCell ref="J1465:L1465"/>
    <mergeCell ref="A1461:H1461"/>
    <mergeCell ref="F1462:G1462"/>
    <mergeCell ref="H1462:I1462"/>
    <mergeCell ref="J1462:L1462"/>
    <mergeCell ref="F1463:G1463"/>
    <mergeCell ref="H1463:I1463"/>
    <mergeCell ref="J1463:L1463"/>
    <mergeCell ref="F1472:G1472"/>
    <mergeCell ref="H1472:I1472"/>
    <mergeCell ref="J1472:L1472"/>
    <mergeCell ref="F1473:G1473"/>
    <mergeCell ref="H1473:I1473"/>
    <mergeCell ref="J1473:L1473"/>
    <mergeCell ref="F1470:G1470"/>
    <mergeCell ref="H1470:I1470"/>
    <mergeCell ref="J1470:L1470"/>
    <mergeCell ref="F1471:G1471"/>
    <mergeCell ref="H1471:I1471"/>
    <mergeCell ref="J1471:L1471"/>
    <mergeCell ref="F1468:G1468"/>
    <mergeCell ref="H1468:I1468"/>
    <mergeCell ref="J1468:L1468"/>
    <mergeCell ref="F1469:G1469"/>
    <mergeCell ref="H1469:I1469"/>
    <mergeCell ref="J1469:L1469"/>
    <mergeCell ref="A1479:H1479"/>
    <mergeCell ref="F1480:G1480"/>
    <mergeCell ref="H1480:I1480"/>
    <mergeCell ref="J1480:L1480"/>
    <mergeCell ref="F1481:G1481"/>
    <mergeCell ref="H1481:I1481"/>
    <mergeCell ref="J1481:L1481"/>
    <mergeCell ref="F1476:G1476"/>
    <mergeCell ref="H1476:I1476"/>
    <mergeCell ref="J1476:L1476"/>
    <mergeCell ref="F1477:G1477"/>
    <mergeCell ref="H1477:I1477"/>
    <mergeCell ref="J1477:L1477"/>
    <mergeCell ref="F1474:G1474"/>
    <mergeCell ref="H1474:I1474"/>
    <mergeCell ref="J1474:L1474"/>
    <mergeCell ref="F1475:G1475"/>
    <mergeCell ref="H1475:I1475"/>
    <mergeCell ref="J1475:L1475"/>
    <mergeCell ref="F1490:G1490"/>
    <mergeCell ref="H1490:I1490"/>
    <mergeCell ref="J1490:L1490"/>
    <mergeCell ref="A1500:H1500"/>
    <mergeCell ref="F1501:G1501"/>
    <mergeCell ref="H1501:I1501"/>
    <mergeCell ref="J1501:L1501"/>
    <mergeCell ref="A1487:H1487"/>
    <mergeCell ref="F1488:G1488"/>
    <mergeCell ref="H1488:I1488"/>
    <mergeCell ref="J1488:L1488"/>
    <mergeCell ref="F1489:G1489"/>
    <mergeCell ref="H1489:I1489"/>
    <mergeCell ref="J1489:L1489"/>
    <mergeCell ref="A1483:H1483"/>
    <mergeCell ref="F1484:G1484"/>
    <mergeCell ref="H1484:I1484"/>
    <mergeCell ref="J1484:L1484"/>
    <mergeCell ref="F1485:G1485"/>
    <mergeCell ref="H1485:I1485"/>
    <mergeCell ref="J1485:L1485"/>
    <mergeCell ref="F1506:G1506"/>
    <mergeCell ref="H1506:I1506"/>
    <mergeCell ref="J1506:L1506"/>
    <mergeCell ref="F1507:G1507"/>
    <mergeCell ref="H1507:I1507"/>
    <mergeCell ref="J1507:L1507"/>
    <mergeCell ref="F1504:G1504"/>
    <mergeCell ref="H1504:I1504"/>
    <mergeCell ref="J1504:L1504"/>
    <mergeCell ref="F1505:G1505"/>
    <mergeCell ref="H1505:I1505"/>
    <mergeCell ref="J1505:L1505"/>
    <mergeCell ref="F1502:G1502"/>
    <mergeCell ref="H1502:I1502"/>
    <mergeCell ref="J1502:L1502"/>
    <mergeCell ref="F1503:G1503"/>
    <mergeCell ref="H1503:I1503"/>
    <mergeCell ref="J1503:L1503"/>
    <mergeCell ref="F1516:G1516"/>
    <mergeCell ref="H1516:I1516"/>
    <mergeCell ref="J1516:L1516"/>
    <mergeCell ref="F1517:G1517"/>
    <mergeCell ref="H1517:I1517"/>
    <mergeCell ref="J1517:L1517"/>
    <mergeCell ref="A1513:H1513"/>
    <mergeCell ref="F1514:G1514"/>
    <mergeCell ref="H1514:I1514"/>
    <mergeCell ref="J1514:L1514"/>
    <mergeCell ref="F1515:G1515"/>
    <mergeCell ref="H1515:I1515"/>
    <mergeCell ref="J1515:L1515"/>
    <mergeCell ref="A1509:H1509"/>
    <mergeCell ref="F1510:G1510"/>
    <mergeCell ref="H1510:I1510"/>
    <mergeCell ref="J1510:L1510"/>
    <mergeCell ref="F1511:G1511"/>
    <mergeCell ref="H1511:I1511"/>
    <mergeCell ref="J1511:L1511"/>
    <mergeCell ref="F1522:G1522"/>
    <mergeCell ref="H1522:I1522"/>
    <mergeCell ref="J1522:L1522"/>
    <mergeCell ref="F1523:G1523"/>
    <mergeCell ref="H1523:I1523"/>
    <mergeCell ref="J1523:L1523"/>
    <mergeCell ref="F1520:G1520"/>
    <mergeCell ref="H1520:I1520"/>
    <mergeCell ref="J1520:L1520"/>
    <mergeCell ref="F1521:G1521"/>
    <mergeCell ref="H1521:I1521"/>
    <mergeCell ref="J1521:L1521"/>
    <mergeCell ref="F1518:G1518"/>
    <mergeCell ref="H1518:I1518"/>
    <mergeCell ref="J1518:L1518"/>
    <mergeCell ref="F1519:G1519"/>
    <mergeCell ref="H1519:I1519"/>
    <mergeCell ref="J1519:L1519"/>
    <mergeCell ref="F1528:G1528"/>
    <mergeCell ref="H1528:I1528"/>
    <mergeCell ref="J1528:L1528"/>
    <mergeCell ref="F1529:G1529"/>
    <mergeCell ref="H1529:I1529"/>
    <mergeCell ref="J1529:L1529"/>
    <mergeCell ref="F1526:G1526"/>
    <mergeCell ref="H1526:I1526"/>
    <mergeCell ref="J1526:L1526"/>
    <mergeCell ref="F1527:G1527"/>
    <mergeCell ref="H1527:I1527"/>
    <mergeCell ref="J1527:L1527"/>
    <mergeCell ref="F1524:G1524"/>
    <mergeCell ref="H1524:I1524"/>
    <mergeCell ref="J1524:L1524"/>
    <mergeCell ref="F1525:G1525"/>
    <mergeCell ref="H1525:I1525"/>
    <mergeCell ref="J1525:L1525"/>
    <mergeCell ref="A1537:H1537"/>
    <mergeCell ref="F1538:G1538"/>
    <mergeCell ref="H1538:I1538"/>
    <mergeCell ref="J1538:L1538"/>
    <mergeCell ref="F1539:G1539"/>
    <mergeCell ref="H1539:I1539"/>
    <mergeCell ref="J1539:L1539"/>
    <mergeCell ref="A1533:H1533"/>
    <mergeCell ref="F1534:G1534"/>
    <mergeCell ref="H1534:I1534"/>
    <mergeCell ref="J1534:L1534"/>
    <mergeCell ref="F1535:G1535"/>
    <mergeCell ref="H1535:I1535"/>
    <mergeCell ref="J1535:L1535"/>
    <mergeCell ref="F1530:G1530"/>
    <mergeCell ref="H1530:I1530"/>
    <mergeCell ref="J1530:L1530"/>
    <mergeCell ref="F1531:G1531"/>
    <mergeCell ref="H1531:I1531"/>
    <mergeCell ref="J1531:L1531"/>
    <mergeCell ref="F1556:G1556"/>
    <mergeCell ref="H1556:I1556"/>
    <mergeCell ref="J1556:L1556"/>
    <mergeCell ref="F1557:G1557"/>
    <mergeCell ref="H1557:I1557"/>
    <mergeCell ref="J1557:L1557"/>
    <mergeCell ref="F1544:G1544"/>
    <mergeCell ref="H1544:I1544"/>
    <mergeCell ref="J1544:L1544"/>
    <mergeCell ref="A1554:H1554"/>
    <mergeCell ref="F1555:G1555"/>
    <mergeCell ref="H1555:I1555"/>
    <mergeCell ref="J1555:L1555"/>
    <mergeCell ref="A1541:H1541"/>
    <mergeCell ref="F1542:G1542"/>
    <mergeCell ref="H1542:I1542"/>
    <mergeCell ref="J1542:L1542"/>
    <mergeCell ref="F1543:G1543"/>
    <mergeCell ref="H1543:I1543"/>
    <mergeCell ref="J1543:L1543"/>
    <mergeCell ref="A1567:H1567"/>
    <mergeCell ref="F1568:G1568"/>
    <mergeCell ref="H1568:I1568"/>
    <mergeCell ref="J1568:L1568"/>
    <mergeCell ref="F1569:G1569"/>
    <mergeCell ref="H1569:I1569"/>
    <mergeCell ref="J1569:L1569"/>
    <mergeCell ref="A1563:H1563"/>
    <mergeCell ref="F1564:G1564"/>
    <mergeCell ref="H1564:I1564"/>
    <mergeCell ref="J1564:L1564"/>
    <mergeCell ref="F1565:G1565"/>
    <mergeCell ref="H1565:I1565"/>
    <mergeCell ref="J1565:L1565"/>
    <mergeCell ref="A1559:H1559"/>
    <mergeCell ref="F1560:G1560"/>
    <mergeCell ref="H1560:I1560"/>
    <mergeCell ref="J1560:L1560"/>
    <mergeCell ref="F1561:G1561"/>
    <mergeCell ref="H1561:I1561"/>
    <mergeCell ref="J1561:L1561"/>
    <mergeCell ref="F1578:G1578"/>
    <mergeCell ref="H1578:I1578"/>
    <mergeCell ref="J1578:L1578"/>
    <mergeCell ref="A1588:H1588"/>
    <mergeCell ref="F1589:G1589"/>
    <mergeCell ref="H1589:I1589"/>
    <mergeCell ref="J1589:L1589"/>
    <mergeCell ref="A1575:H1575"/>
    <mergeCell ref="F1576:G1576"/>
    <mergeCell ref="H1576:I1576"/>
    <mergeCell ref="J1576:L1576"/>
    <mergeCell ref="F1577:G1577"/>
    <mergeCell ref="H1577:I1577"/>
    <mergeCell ref="J1577:L1577"/>
    <mergeCell ref="A1571:H1571"/>
    <mergeCell ref="F1572:G1572"/>
    <mergeCell ref="H1572:I1572"/>
    <mergeCell ref="J1572:L1572"/>
    <mergeCell ref="F1573:G1573"/>
    <mergeCell ref="H1573:I1573"/>
    <mergeCell ref="J1573:L1573"/>
    <mergeCell ref="F1594:G1594"/>
    <mergeCell ref="H1594:I1594"/>
    <mergeCell ref="J1594:L1594"/>
    <mergeCell ref="F1595:G1595"/>
    <mergeCell ref="H1595:I1595"/>
    <mergeCell ref="J1595:L1595"/>
    <mergeCell ref="F1592:G1592"/>
    <mergeCell ref="H1592:I1592"/>
    <mergeCell ref="J1592:L1592"/>
    <mergeCell ref="F1593:G1593"/>
    <mergeCell ref="H1593:I1593"/>
    <mergeCell ref="J1593:L1593"/>
    <mergeCell ref="F1590:G1590"/>
    <mergeCell ref="H1590:I1590"/>
    <mergeCell ref="J1590:L1590"/>
    <mergeCell ref="F1591:G1591"/>
    <mergeCell ref="H1591:I1591"/>
    <mergeCell ref="J1591:L1591"/>
    <mergeCell ref="F1602:G1602"/>
    <mergeCell ref="H1602:I1602"/>
    <mergeCell ref="J1602:L1602"/>
    <mergeCell ref="A1604:H1604"/>
    <mergeCell ref="F1605:G1605"/>
    <mergeCell ref="H1605:I1605"/>
    <mergeCell ref="J1605:L1605"/>
    <mergeCell ref="F1600:G1600"/>
    <mergeCell ref="H1600:I1600"/>
    <mergeCell ref="J1600:L1600"/>
    <mergeCell ref="F1601:G1601"/>
    <mergeCell ref="H1601:I1601"/>
    <mergeCell ref="J1601:L1601"/>
    <mergeCell ref="F1596:G1596"/>
    <mergeCell ref="H1596:I1596"/>
    <mergeCell ref="J1596:L1596"/>
    <mergeCell ref="A1598:H1598"/>
    <mergeCell ref="F1599:G1599"/>
    <mergeCell ref="H1599:I1599"/>
    <mergeCell ref="J1599:L1599"/>
    <mergeCell ref="F1610:G1610"/>
    <mergeCell ref="H1610:I1610"/>
    <mergeCell ref="J1610:L1610"/>
    <mergeCell ref="F1611:G1611"/>
    <mergeCell ref="H1611:I1611"/>
    <mergeCell ref="J1611:L1611"/>
    <mergeCell ref="F1608:G1608"/>
    <mergeCell ref="H1608:I1608"/>
    <mergeCell ref="J1608:L1608"/>
    <mergeCell ref="F1609:G1609"/>
    <mergeCell ref="H1609:I1609"/>
    <mergeCell ref="J1609:L1609"/>
    <mergeCell ref="F1606:G1606"/>
    <mergeCell ref="H1606:I1606"/>
    <mergeCell ref="J1606:L1606"/>
    <mergeCell ref="F1607:G1607"/>
    <mergeCell ref="H1607:I1607"/>
    <mergeCell ref="J1607:L1607"/>
    <mergeCell ref="F1616:G1616"/>
    <mergeCell ref="H1616:I1616"/>
    <mergeCell ref="J1616:L1616"/>
    <mergeCell ref="F1617:G1617"/>
    <mergeCell ref="H1617:I1617"/>
    <mergeCell ref="J1617:L1617"/>
    <mergeCell ref="F1614:G1614"/>
    <mergeCell ref="H1614:I1614"/>
    <mergeCell ref="J1614:L1614"/>
    <mergeCell ref="F1615:G1615"/>
    <mergeCell ref="H1615:I1615"/>
    <mergeCell ref="J1615:L1615"/>
    <mergeCell ref="F1612:G1612"/>
    <mergeCell ref="H1612:I1612"/>
    <mergeCell ref="J1612:L1612"/>
    <mergeCell ref="F1613:G1613"/>
    <mergeCell ref="H1613:I1613"/>
    <mergeCell ref="J1613:L1613"/>
    <mergeCell ref="A1623:H1623"/>
    <mergeCell ref="F1624:G1624"/>
    <mergeCell ref="H1624:I1624"/>
    <mergeCell ref="J1624:L1624"/>
    <mergeCell ref="F1625:G1625"/>
    <mergeCell ref="H1625:I1625"/>
    <mergeCell ref="J1625:L1625"/>
    <mergeCell ref="F1620:G1620"/>
    <mergeCell ref="H1620:I1620"/>
    <mergeCell ref="J1620:L1620"/>
    <mergeCell ref="F1621:G1621"/>
    <mergeCell ref="H1621:I1621"/>
    <mergeCell ref="J1621:L1621"/>
    <mergeCell ref="F1618:G1618"/>
    <mergeCell ref="H1618:I1618"/>
    <mergeCell ref="J1618:L1618"/>
    <mergeCell ref="F1619:G1619"/>
    <mergeCell ref="H1619:I1619"/>
    <mergeCell ref="J1619:L1619"/>
    <mergeCell ref="F1634:G1634"/>
    <mergeCell ref="H1634:I1634"/>
    <mergeCell ref="J1634:L1634"/>
    <mergeCell ref="A1644:H1644"/>
    <mergeCell ref="F1645:G1645"/>
    <mergeCell ref="H1645:I1645"/>
    <mergeCell ref="J1645:L1645"/>
    <mergeCell ref="A1631:H1631"/>
    <mergeCell ref="F1632:G1632"/>
    <mergeCell ref="H1632:I1632"/>
    <mergeCell ref="J1632:L1632"/>
    <mergeCell ref="F1633:G1633"/>
    <mergeCell ref="H1633:I1633"/>
    <mergeCell ref="J1633:L1633"/>
    <mergeCell ref="A1627:H1627"/>
    <mergeCell ref="F1628:G1628"/>
    <mergeCell ref="H1628:I1628"/>
    <mergeCell ref="J1628:L1628"/>
    <mergeCell ref="F1629:G1629"/>
    <mergeCell ref="H1629:I1629"/>
    <mergeCell ref="J1629:L1629"/>
    <mergeCell ref="F1650:G1650"/>
    <mergeCell ref="H1650:I1650"/>
    <mergeCell ref="J1650:L1650"/>
    <mergeCell ref="F1651:G1651"/>
    <mergeCell ref="H1651:I1651"/>
    <mergeCell ref="J1651:L1651"/>
    <mergeCell ref="F1648:G1648"/>
    <mergeCell ref="H1648:I1648"/>
    <mergeCell ref="J1648:L1648"/>
    <mergeCell ref="F1649:G1649"/>
    <mergeCell ref="H1649:I1649"/>
    <mergeCell ref="J1649:L1649"/>
    <mergeCell ref="F1646:G1646"/>
    <mergeCell ref="H1646:I1646"/>
    <mergeCell ref="J1646:L1646"/>
    <mergeCell ref="F1647:G1647"/>
    <mergeCell ref="H1647:I1647"/>
    <mergeCell ref="J1647:L1647"/>
    <mergeCell ref="A1659:H1659"/>
    <mergeCell ref="F1660:G1660"/>
    <mergeCell ref="H1660:I1660"/>
    <mergeCell ref="J1660:L1660"/>
    <mergeCell ref="F1661:G1661"/>
    <mergeCell ref="H1661:I1661"/>
    <mergeCell ref="J1661:L1661"/>
    <mergeCell ref="F1656:G1656"/>
    <mergeCell ref="H1656:I1656"/>
    <mergeCell ref="J1656:L1656"/>
    <mergeCell ref="F1657:G1657"/>
    <mergeCell ref="H1657:I1657"/>
    <mergeCell ref="J1657:L1657"/>
    <mergeCell ref="F1652:G1652"/>
    <mergeCell ref="H1652:I1652"/>
    <mergeCell ref="J1652:L1652"/>
    <mergeCell ref="A1654:H1654"/>
    <mergeCell ref="F1655:G1655"/>
    <mergeCell ref="H1655:I1655"/>
    <mergeCell ref="J1655:L1655"/>
    <mergeCell ref="F1666:G1666"/>
    <mergeCell ref="H1666:I1666"/>
    <mergeCell ref="J1666:L1666"/>
    <mergeCell ref="F1667:G1667"/>
    <mergeCell ref="H1667:I1667"/>
    <mergeCell ref="J1667:L1667"/>
    <mergeCell ref="F1664:G1664"/>
    <mergeCell ref="H1664:I1664"/>
    <mergeCell ref="J1664:L1664"/>
    <mergeCell ref="F1665:G1665"/>
    <mergeCell ref="H1665:I1665"/>
    <mergeCell ref="J1665:L1665"/>
    <mergeCell ref="F1662:G1662"/>
    <mergeCell ref="H1662:I1662"/>
    <mergeCell ref="J1662:L1662"/>
    <mergeCell ref="F1663:G1663"/>
    <mergeCell ref="H1663:I1663"/>
    <mergeCell ref="J1663:L1663"/>
    <mergeCell ref="F1672:G1672"/>
    <mergeCell ref="H1672:I1672"/>
    <mergeCell ref="J1672:L1672"/>
    <mergeCell ref="F1673:G1673"/>
    <mergeCell ref="H1673:I1673"/>
    <mergeCell ref="J1673:L1673"/>
    <mergeCell ref="F1670:G1670"/>
    <mergeCell ref="H1670:I1670"/>
    <mergeCell ref="J1670:L1670"/>
    <mergeCell ref="F1671:G1671"/>
    <mergeCell ref="H1671:I1671"/>
    <mergeCell ref="J1671:L1671"/>
    <mergeCell ref="F1668:G1668"/>
    <mergeCell ref="H1668:I1668"/>
    <mergeCell ref="J1668:L1668"/>
    <mergeCell ref="F1669:G1669"/>
    <mergeCell ref="H1669:I1669"/>
    <mergeCell ref="J1669:L1669"/>
    <mergeCell ref="F1678:G1678"/>
    <mergeCell ref="H1678:I1678"/>
    <mergeCell ref="J1678:L1678"/>
    <mergeCell ref="F1679:G1679"/>
    <mergeCell ref="H1679:I1679"/>
    <mergeCell ref="J1679:L1679"/>
    <mergeCell ref="F1676:G1676"/>
    <mergeCell ref="H1676:I1676"/>
    <mergeCell ref="J1676:L1676"/>
    <mergeCell ref="F1677:G1677"/>
    <mergeCell ref="H1677:I1677"/>
    <mergeCell ref="J1677:L1677"/>
    <mergeCell ref="F1674:G1674"/>
    <mergeCell ref="H1674:I1674"/>
    <mergeCell ref="J1674:L1674"/>
    <mergeCell ref="F1675:G1675"/>
    <mergeCell ref="H1675:I1675"/>
    <mergeCell ref="J1675:L1675"/>
    <mergeCell ref="A1689:H1689"/>
    <mergeCell ref="F1690:G1690"/>
    <mergeCell ref="H1690:I1690"/>
    <mergeCell ref="J1690:L1690"/>
    <mergeCell ref="F1691:G1691"/>
    <mergeCell ref="H1691:I1691"/>
    <mergeCell ref="J1691:L1691"/>
    <mergeCell ref="A1685:H1685"/>
    <mergeCell ref="F1686:G1686"/>
    <mergeCell ref="H1686:I1686"/>
    <mergeCell ref="J1686:L1686"/>
    <mergeCell ref="F1687:G1687"/>
    <mergeCell ref="H1687:I1687"/>
    <mergeCell ref="J1687:L1687"/>
    <mergeCell ref="A1681:H1681"/>
    <mergeCell ref="F1682:G1682"/>
    <mergeCell ref="H1682:I1682"/>
    <mergeCell ref="J1682:L1682"/>
    <mergeCell ref="F1683:G1683"/>
    <mergeCell ref="H1683:I1683"/>
    <mergeCell ref="J1683:L1683"/>
    <mergeCell ref="F1706:G1706"/>
    <mergeCell ref="H1706:I1706"/>
    <mergeCell ref="J1706:L1706"/>
    <mergeCell ref="F1707:G1707"/>
    <mergeCell ref="H1707:I1707"/>
    <mergeCell ref="J1707:L1707"/>
    <mergeCell ref="F1704:G1704"/>
    <mergeCell ref="H1704:I1704"/>
    <mergeCell ref="J1704:L1704"/>
    <mergeCell ref="F1705:G1705"/>
    <mergeCell ref="H1705:I1705"/>
    <mergeCell ref="J1705:L1705"/>
    <mergeCell ref="F1692:G1692"/>
    <mergeCell ref="H1692:I1692"/>
    <mergeCell ref="J1692:L1692"/>
    <mergeCell ref="A1702:H1702"/>
    <mergeCell ref="F1703:G1703"/>
    <mergeCell ref="H1703:I1703"/>
    <mergeCell ref="J1703:L1703"/>
    <mergeCell ref="A1715:H1715"/>
    <mergeCell ref="F1716:G1716"/>
    <mergeCell ref="H1716:I1716"/>
    <mergeCell ref="J1716:L1716"/>
    <mergeCell ref="F1717:G1717"/>
    <mergeCell ref="H1717:I1717"/>
    <mergeCell ref="J1717:L1717"/>
    <mergeCell ref="A1711:H1711"/>
    <mergeCell ref="F1712:G1712"/>
    <mergeCell ref="H1712:I1712"/>
    <mergeCell ref="J1712:L1712"/>
    <mergeCell ref="F1713:G1713"/>
    <mergeCell ref="H1713:I1713"/>
    <mergeCell ref="J1713:L1713"/>
    <mergeCell ref="F1708:G1708"/>
    <mergeCell ref="H1708:I1708"/>
    <mergeCell ref="J1708:L1708"/>
    <mergeCell ref="F1709:G1709"/>
    <mergeCell ref="H1709:I1709"/>
    <mergeCell ref="J1709:L1709"/>
    <mergeCell ref="F1722:G1722"/>
    <mergeCell ref="H1722:I1722"/>
    <mergeCell ref="J1722:L1722"/>
    <mergeCell ref="F1723:G1723"/>
    <mergeCell ref="H1723:I1723"/>
    <mergeCell ref="J1723:L1723"/>
    <mergeCell ref="F1720:G1720"/>
    <mergeCell ref="H1720:I1720"/>
    <mergeCell ref="J1720:L1720"/>
    <mergeCell ref="F1721:G1721"/>
    <mergeCell ref="H1721:I1721"/>
    <mergeCell ref="J1721:L1721"/>
    <mergeCell ref="F1718:G1718"/>
    <mergeCell ref="H1718:I1718"/>
    <mergeCell ref="J1718:L1718"/>
    <mergeCell ref="F1719:G1719"/>
    <mergeCell ref="H1719:I1719"/>
    <mergeCell ref="J1719:L1719"/>
    <mergeCell ref="F1728:G1728"/>
    <mergeCell ref="H1728:I1728"/>
    <mergeCell ref="J1728:L1728"/>
    <mergeCell ref="F1729:G1729"/>
    <mergeCell ref="H1729:I1729"/>
    <mergeCell ref="J1729:L1729"/>
    <mergeCell ref="F1726:G1726"/>
    <mergeCell ref="H1726:I1726"/>
    <mergeCell ref="J1726:L1726"/>
    <mergeCell ref="F1727:G1727"/>
    <mergeCell ref="H1727:I1727"/>
    <mergeCell ref="J1727:L1727"/>
    <mergeCell ref="F1724:G1724"/>
    <mergeCell ref="H1724:I1724"/>
    <mergeCell ref="J1724:L1724"/>
    <mergeCell ref="F1725:G1725"/>
    <mergeCell ref="H1725:I1725"/>
    <mergeCell ref="J1725:L1725"/>
    <mergeCell ref="A1737:H1737"/>
    <mergeCell ref="F1738:G1738"/>
    <mergeCell ref="H1738:I1738"/>
    <mergeCell ref="J1738:L1738"/>
    <mergeCell ref="F1739:G1739"/>
    <mergeCell ref="H1739:I1739"/>
    <mergeCell ref="J1739:L1739"/>
    <mergeCell ref="A1733:H1733"/>
    <mergeCell ref="F1734:G1734"/>
    <mergeCell ref="H1734:I1734"/>
    <mergeCell ref="J1734:L1734"/>
    <mergeCell ref="F1735:G1735"/>
    <mergeCell ref="H1735:I1735"/>
    <mergeCell ref="J1735:L1735"/>
    <mergeCell ref="F1730:G1730"/>
    <mergeCell ref="H1730:I1730"/>
    <mergeCell ref="J1730:L1730"/>
    <mergeCell ref="F1731:G1731"/>
    <mergeCell ref="H1731:I1731"/>
    <mergeCell ref="J1731:L1731"/>
    <mergeCell ref="F1756:G1756"/>
    <mergeCell ref="H1756:I1756"/>
    <mergeCell ref="J1756:L1756"/>
    <mergeCell ref="F1757:G1757"/>
    <mergeCell ref="H1757:I1757"/>
    <mergeCell ref="J1757:L1757"/>
    <mergeCell ref="F1744:G1744"/>
    <mergeCell ref="H1744:I1744"/>
    <mergeCell ref="J1744:L1744"/>
    <mergeCell ref="A1754:H1754"/>
    <mergeCell ref="F1755:G1755"/>
    <mergeCell ref="H1755:I1755"/>
    <mergeCell ref="J1755:L1755"/>
    <mergeCell ref="A1741:H1741"/>
    <mergeCell ref="F1742:G1742"/>
    <mergeCell ref="H1742:I1742"/>
    <mergeCell ref="J1742:L1742"/>
    <mergeCell ref="F1743:G1743"/>
    <mergeCell ref="H1743:I1743"/>
    <mergeCell ref="J1743:L1743"/>
    <mergeCell ref="A1763:H1763"/>
    <mergeCell ref="F1764:G1764"/>
    <mergeCell ref="H1764:I1764"/>
    <mergeCell ref="J1764:L1764"/>
    <mergeCell ref="F1765:G1765"/>
    <mergeCell ref="H1765:I1765"/>
    <mergeCell ref="J1765:L1765"/>
    <mergeCell ref="F1760:G1760"/>
    <mergeCell ref="H1760:I1760"/>
    <mergeCell ref="J1760:L1760"/>
    <mergeCell ref="F1761:G1761"/>
    <mergeCell ref="H1761:I1761"/>
    <mergeCell ref="J1761:L1761"/>
    <mergeCell ref="F1758:G1758"/>
    <mergeCell ref="H1758:I1758"/>
    <mergeCell ref="J1758:L1758"/>
    <mergeCell ref="F1759:G1759"/>
    <mergeCell ref="H1759:I1759"/>
    <mergeCell ref="J1759:L1759"/>
    <mergeCell ref="F1772:G1772"/>
    <mergeCell ref="H1772:I1772"/>
    <mergeCell ref="J1772:L1772"/>
    <mergeCell ref="F1773:G1773"/>
    <mergeCell ref="H1773:I1773"/>
    <mergeCell ref="J1773:L1773"/>
    <mergeCell ref="F1770:G1770"/>
    <mergeCell ref="H1770:I1770"/>
    <mergeCell ref="J1770:L1770"/>
    <mergeCell ref="F1771:G1771"/>
    <mergeCell ref="H1771:I1771"/>
    <mergeCell ref="J1771:L1771"/>
    <mergeCell ref="A1767:H1767"/>
    <mergeCell ref="F1768:G1768"/>
    <mergeCell ref="H1768:I1768"/>
    <mergeCell ref="J1768:L1768"/>
    <mergeCell ref="F1769:G1769"/>
    <mergeCell ref="H1769:I1769"/>
    <mergeCell ref="J1769:L1769"/>
    <mergeCell ref="F1778:G1778"/>
    <mergeCell ref="H1778:I1778"/>
    <mergeCell ref="J1778:L1778"/>
    <mergeCell ref="F1779:G1779"/>
    <mergeCell ref="H1779:I1779"/>
    <mergeCell ref="J1779:L1779"/>
    <mergeCell ref="F1776:G1776"/>
    <mergeCell ref="H1776:I1776"/>
    <mergeCell ref="J1776:L1776"/>
    <mergeCell ref="F1777:G1777"/>
    <mergeCell ref="H1777:I1777"/>
    <mergeCell ref="J1777:L1777"/>
    <mergeCell ref="F1774:G1774"/>
    <mergeCell ref="H1774:I1774"/>
    <mergeCell ref="J1774:L1774"/>
    <mergeCell ref="F1775:G1775"/>
    <mergeCell ref="H1775:I1775"/>
    <mergeCell ref="J1775:L1775"/>
    <mergeCell ref="A1785:H1785"/>
    <mergeCell ref="F1786:G1786"/>
    <mergeCell ref="H1786:I1786"/>
    <mergeCell ref="J1786:L1786"/>
    <mergeCell ref="F1787:G1787"/>
    <mergeCell ref="H1787:I1787"/>
    <mergeCell ref="J1787:L1787"/>
    <mergeCell ref="F1782:G1782"/>
    <mergeCell ref="H1782:I1782"/>
    <mergeCell ref="J1782:L1782"/>
    <mergeCell ref="F1783:G1783"/>
    <mergeCell ref="H1783:I1783"/>
    <mergeCell ref="J1783:L1783"/>
    <mergeCell ref="F1780:G1780"/>
    <mergeCell ref="H1780:I1780"/>
    <mergeCell ref="J1780:L1780"/>
    <mergeCell ref="F1781:G1781"/>
    <mergeCell ref="H1781:I1781"/>
    <mergeCell ref="J1781:L1781"/>
    <mergeCell ref="F1796:G1796"/>
    <mergeCell ref="H1796:I1796"/>
    <mergeCell ref="J1796:L1796"/>
    <mergeCell ref="A1806:H1806"/>
    <mergeCell ref="F1807:G1807"/>
    <mergeCell ref="H1807:I1807"/>
    <mergeCell ref="J1807:L1807"/>
    <mergeCell ref="A1793:H1793"/>
    <mergeCell ref="F1794:G1794"/>
    <mergeCell ref="H1794:I1794"/>
    <mergeCell ref="J1794:L1794"/>
    <mergeCell ref="F1795:G1795"/>
    <mergeCell ref="H1795:I1795"/>
    <mergeCell ref="J1795:L1795"/>
    <mergeCell ref="A1789:H1789"/>
    <mergeCell ref="F1790:G1790"/>
    <mergeCell ref="H1790:I1790"/>
    <mergeCell ref="J1790:L1790"/>
    <mergeCell ref="F1791:G1791"/>
    <mergeCell ref="H1791:I1791"/>
    <mergeCell ref="J1791:L1791"/>
    <mergeCell ref="F1812:G1812"/>
    <mergeCell ref="H1812:I1812"/>
    <mergeCell ref="J1812:L1812"/>
    <mergeCell ref="F1813:G1813"/>
    <mergeCell ref="H1813:I1813"/>
    <mergeCell ref="J1813:L1813"/>
    <mergeCell ref="F1810:G1810"/>
    <mergeCell ref="H1810:I1810"/>
    <mergeCell ref="J1810:L1810"/>
    <mergeCell ref="F1811:G1811"/>
    <mergeCell ref="H1811:I1811"/>
    <mergeCell ref="J1811:L1811"/>
    <mergeCell ref="F1808:G1808"/>
    <mergeCell ref="H1808:I1808"/>
    <mergeCell ref="J1808:L1808"/>
    <mergeCell ref="F1809:G1809"/>
    <mergeCell ref="H1809:I1809"/>
    <mergeCell ref="J1809:L1809"/>
    <mergeCell ref="F1822:G1822"/>
    <mergeCell ref="H1822:I1822"/>
    <mergeCell ref="J1822:L1822"/>
    <mergeCell ref="F1823:G1823"/>
    <mergeCell ref="H1823:I1823"/>
    <mergeCell ref="J1823:L1823"/>
    <mergeCell ref="A1819:H1819"/>
    <mergeCell ref="F1820:G1820"/>
    <mergeCell ref="H1820:I1820"/>
    <mergeCell ref="J1820:L1820"/>
    <mergeCell ref="F1821:G1821"/>
    <mergeCell ref="H1821:I1821"/>
    <mergeCell ref="J1821:L1821"/>
    <mergeCell ref="A1815:H1815"/>
    <mergeCell ref="F1816:G1816"/>
    <mergeCell ref="H1816:I1816"/>
    <mergeCell ref="J1816:L1816"/>
    <mergeCell ref="F1817:G1817"/>
    <mergeCell ref="H1817:I1817"/>
    <mergeCell ref="J1817:L1817"/>
    <mergeCell ref="F1828:G1828"/>
    <mergeCell ref="H1828:I1828"/>
    <mergeCell ref="J1828:L1828"/>
    <mergeCell ref="F1829:G1829"/>
    <mergeCell ref="H1829:I1829"/>
    <mergeCell ref="J1829:L1829"/>
    <mergeCell ref="F1826:G1826"/>
    <mergeCell ref="H1826:I1826"/>
    <mergeCell ref="J1826:L1826"/>
    <mergeCell ref="F1827:G1827"/>
    <mergeCell ref="H1827:I1827"/>
    <mergeCell ref="J1827:L1827"/>
    <mergeCell ref="F1824:G1824"/>
    <mergeCell ref="H1824:I1824"/>
    <mergeCell ref="J1824:L1824"/>
    <mergeCell ref="F1825:G1825"/>
    <mergeCell ref="H1825:I1825"/>
    <mergeCell ref="J1825:L1825"/>
    <mergeCell ref="F1834:G1834"/>
    <mergeCell ref="H1834:I1834"/>
    <mergeCell ref="J1834:L1834"/>
    <mergeCell ref="F1835:G1835"/>
    <mergeCell ref="H1835:I1835"/>
    <mergeCell ref="J1835:L1835"/>
    <mergeCell ref="F1832:G1832"/>
    <mergeCell ref="H1832:I1832"/>
    <mergeCell ref="J1832:L1832"/>
    <mergeCell ref="F1833:G1833"/>
    <mergeCell ref="H1833:I1833"/>
    <mergeCell ref="J1833:L1833"/>
    <mergeCell ref="F1830:G1830"/>
    <mergeCell ref="H1830:I1830"/>
    <mergeCell ref="J1830:L1830"/>
    <mergeCell ref="F1831:G1831"/>
    <mergeCell ref="H1831:I1831"/>
    <mergeCell ref="J1831:L1831"/>
    <mergeCell ref="A1845:H1845"/>
    <mergeCell ref="F1846:G1846"/>
    <mergeCell ref="H1846:I1846"/>
    <mergeCell ref="J1846:L1846"/>
    <mergeCell ref="F1847:G1847"/>
    <mergeCell ref="H1847:I1847"/>
    <mergeCell ref="J1847:L1847"/>
    <mergeCell ref="A1841:H1841"/>
    <mergeCell ref="F1842:G1842"/>
    <mergeCell ref="H1842:I1842"/>
    <mergeCell ref="J1842:L1842"/>
    <mergeCell ref="F1843:G1843"/>
    <mergeCell ref="H1843:I1843"/>
    <mergeCell ref="J1843:L1843"/>
    <mergeCell ref="A1837:H1837"/>
    <mergeCell ref="F1838:G1838"/>
    <mergeCell ref="H1838:I1838"/>
    <mergeCell ref="J1838:L1838"/>
    <mergeCell ref="F1839:G1839"/>
    <mergeCell ref="H1839:I1839"/>
    <mergeCell ref="J1839:L1839"/>
    <mergeCell ref="F1862:G1862"/>
    <mergeCell ref="H1862:I1862"/>
    <mergeCell ref="J1862:L1862"/>
    <mergeCell ref="A1864:H1864"/>
    <mergeCell ref="F1865:G1865"/>
    <mergeCell ref="H1865:I1865"/>
    <mergeCell ref="J1865:L1865"/>
    <mergeCell ref="F1860:G1860"/>
    <mergeCell ref="H1860:I1860"/>
    <mergeCell ref="J1860:L1860"/>
    <mergeCell ref="F1861:G1861"/>
    <mergeCell ref="H1861:I1861"/>
    <mergeCell ref="J1861:L1861"/>
    <mergeCell ref="F1848:G1848"/>
    <mergeCell ref="H1848:I1848"/>
    <mergeCell ref="J1848:L1848"/>
    <mergeCell ref="A1858:H1858"/>
    <mergeCell ref="F1859:G1859"/>
    <mergeCell ref="H1859:I1859"/>
    <mergeCell ref="J1859:L1859"/>
    <mergeCell ref="F1872:G1872"/>
    <mergeCell ref="H1872:I1872"/>
    <mergeCell ref="J1872:L1872"/>
    <mergeCell ref="F1873:G1873"/>
    <mergeCell ref="H1873:I1873"/>
    <mergeCell ref="J1873:L1873"/>
    <mergeCell ref="F1870:G1870"/>
    <mergeCell ref="H1870:I1870"/>
    <mergeCell ref="J1870:L1870"/>
    <mergeCell ref="F1871:G1871"/>
    <mergeCell ref="H1871:I1871"/>
    <mergeCell ref="J1871:L1871"/>
    <mergeCell ref="F1866:G1866"/>
    <mergeCell ref="H1866:I1866"/>
    <mergeCell ref="J1866:L1866"/>
    <mergeCell ref="A1868:H1868"/>
    <mergeCell ref="F1869:G1869"/>
    <mergeCell ref="H1869:I1869"/>
    <mergeCell ref="J1869:L1869"/>
    <mergeCell ref="A1881:H1881"/>
    <mergeCell ref="F1882:G1882"/>
    <mergeCell ref="H1882:I1882"/>
    <mergeCell ref="J1882:L1882"/>
    <mergeCell ref="F1883:G1883"/>
    <mergeCell ref="H1883:I1883"/>
    <mergeCell ref="J1883:L1883"/>
    <mergeCell ref="A1877:H1877"/>
    <mergeCell ref="F1878:G1878"/>
    <mergeCell ref="H1878:I1878"/>
    <mergeCell ref="J1878:L1878"/>
    <mergeCell ref="F1879:G1879"/>
    <mergeCell ref="H1879:I1879"/>
    <mergeCell ref="J1879:L1879"/>
    <mergeCell ref="F1874:G1874"/>
    <mergeCell ref="H1874:I1874"/>
    <mergeCell ref="J1874:L1874"/>
    <mergeCell ref="F1875:G1875"/>
    <mergeCell ref="H1875:I1875"/>
    <mergeCell ref="J1875:L1875"/>
    <mergeCell ref="F1900:G1900"/>
    <mergeCell ref="H1900:I1900"/>
    <mergeCell ref="J1900:L1900"/>
    <mergeCell ref="F1901:G1901"/>
    <mergeCell ref="H1901:I1901"/>
    <mergeCell ref="J1901:L1901"/>
    <mergeCell ref="F1888:G1888"/>
    <mergeCell ref="H1888:I1888"/>
    <mergeCell ref="J1888:L1888"/>
    <mergeCell ref="A1898:H1898"/>
    <mergeCell ref="F1899:G1899"/>
    <mergeCell ref="H1899:I1899"/>
    <mergeCell ref="J1899:L1899"/>
    <mergeCell ref="A1885:H1885"/>
    <mergeCell ref="F1886:G1886"/>
    <mergeCell ref="H1886:I1886"/>
    <mergeCell ref="J1886:L1886"/>
    <mergeCell ref="F1887:G1887"/>
    <mergeCell ref="H1887:I1887"/>
    <mergeCell ref="J1887:L1887"/>
    <mergeCell ref="F1910:G1910"/>
    <mergeCell ref="H1910:I1910"/>
    <mergeCell ref="J1910:L1910"/>
    <mergeCell ref="F1911:G1911"/>
    <mergeCell ref="H1911:I1911"/>
    <mergeCell ref="J1911:L1911"/>
    <mergeCell ref="F1906:G1906"/>
    <mergeCell ref="H1906:I1906"/>
    <mergeCell ref="J1906:L1906"/>
    <mergeCell ref="A1908:H1908"/>
    <mergeCell ref="F1909:G1909"/>
    <mergeCell ref="H1909:I1909"/>
    <mergeCell ref="J1909:L1909"/>
    <mergeCell ref="F1902:G1902"/>
    <mergeCell ref="H1902:I1902"/>
    <mergeCell ref="J1902:L1902"/>
    <mergeCell ref="A1904:H1904"/>
    <mergeCell ref="F1905:G1905"/>
    <mergeCell ref="H1905:I1905"/>
    <mergeCell ref="J1905:L1905"/>
    <mergeCell ref="F1918:G1918"/>
    <mergeCell ref="H1918:I1918"/>
    <mergeCell ref="J1918:L1918"/>
    <mergeCell ref="A1920:H1920"/>
    <mergeCell ref="F1921:G1921"/>
    <mergeCell ref="H1921:I1921"/>
    <mergeCell ref="J1921:L1921"/>
    <mergeCell ref="F1914:G1914"/>
    <mergeCell ref="H1914:I1914"/>
    <mergeCell ref="J1914:L1914"/>
    <mergeCell ref="A1916:H1916"/>
    <mergeCell ref="F1917:G1917"/>
    <mergeCell ref="H1917:I1917"/>
    <mergeCell ref="J1917:L1917"/>
    <mergeCell ref="F1912:G1912"/>
    <mergeCell ref="H1912:I1912"/>
    <mergeCell ref="J1912:L1912"/>
    <mergeCell ref="F1913:G1913"/>
    <mergeCell ref="H1913:I1913"/>
    <mergeCell ref="J1913:L1913"/>
    <mergeCell ref="A1939:C1939"/>
    <mergeCell ref="H1939:I1939"/>
    <mergeCell ref="J1939:L1939"/>
    <mergeCell ref="A1941:L1941"/>
    <mergeCell ref="A1937:C1937"/>
    <mergeCell ref="H1937:I1937"/>
    <mergeCell ref="J1937:L1937"/>
    <mergeCell ref="A1938:C1938"/>
    <mergeCell ref="H1938:I1938"/>
    <mergeCell ref="J1938:L1938"/>
    <mergeCell ref="F1926:G1926"/>
    <mergeCell ref="H1926:I1926"/>
    <mergeCell ref="J1926:L1926"/>
    <mergeCell ref="F1927:G1927"/>
    <mergeCell ref="H1927:I1927"/>
    <mergeCell ref="J1927:L1927"/>
    <mergeCell ref="F1922:G1922"/>
    <mergeCell ref="H1922:I1922"/>
    <mergeCell ref="J1922:L1922"/>
    <mergeCell ref="A1924:H1924"/>
    <mergeCell ref="F1925:G1925"/>
    <mergeCell ref="H1925:I1925"/>
    <mergeCell ref="J1925:L1925"/>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9</vt:i4>
      </vt:variant>
      <vt:variant>
        <vt:lpstr>Intervalos nomeados</vt:lpstr>
      </vt:variant>
      <vt:variant>
        <vt:i4>6</vt:i4>
      </vt:variant>
    </vt:vector>
  </HeadingPairs>
  <TitlesOfParts>
    <vt:vector size="15" baseType="lpstr">
      <vt:lpstr>SINAPI ABRIL 2019</vt:lpstr>
      <vt:lpstr>1-RESUMO</vt:lpstr>
      <vt:lpstr>2-ORÇAMENTO</vt:lpstr>
      <vt:lpstr>3-CRONOGRAMA</vt:lpstr>
      <vt:lpstr>4-BDI</vt:lpstr>
      <vt:lpstr>COMP. UNIT.</vt:lpstr>
      <vt:lpstr>CPU ANALITICA</vt:lpstr>
      <vt:lpstr>COMP. PROPRIA</vt:lpstr>
      <vt:lpstr>CPU PROP AUX</vt:lpstr>
      <vt:lpstr>'1-RESUMO'!Area_de_impressao</vt:lpstr>
      <vt:lpstr>'2-ORÇAMENTO'!Area_de_impressao</vt:lpstr>
      <vt:lpstr>'3-CRONOGRAMA'!Area_de_impressao</vt:lpstr>
      <vt:lpstr>'4-BDI'!Area_de_impressao</vt:lpstr>
      <vt:lpstr>'COMP. PROPRIA'!Area_de_impressao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2019-08-23T12:11:17Z</cp:lastPrinted>
  <dcterms:created xsi:type="dcterms:W3CDTF">2009-03-07T19:28:34Z</dcterms:created>
  <dcterms:modified xsi:type="dcterms:W3CDTF">2019-08-23T12:11:27Z</dcterms:modified>
</cp:coreProperties>
</file>